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2.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filterPrivacy="1" codeName="ThisWorkbook"/>
  <xr:revisionPtr revIDLastSave="0" documentId="13_ncr:1_{6EC393DC-0B80-4DDA-A343-A1509E967D9A}" xr6:coauthVersionLast="47" xr6:coauthVersionMax="47" xr10:uidLastSave="{00000000-0000-0000-0000-000000000000}"/>
  <bookViews>
    <workbookView xWindow="28680" yWindow="-120" windowWidth="29040" windowHeight="15720" tabRatio="906" firstSheet="3" activeTab="3" xr2:uid="{E4D399F7-32B4-4816-95A9-8A3A6F85E120}"/>
  </bookViews>
  <sheets>
    <sheet name="業務体制 ②" sheetId="29" state="hidden" r:id="rId1"/>
    <sheet name="業務体制 ② (2)" sheetId="30" state="hidden" r:id="rId2"/>
    <sheet name="コードマスタ" sheetId="8" state="hidden" r:id="rId3"/>
    <sheet name="注意事項" sheetId="23" r:id="rId4"/>
    <sheet name="Sheet1" sheetId="9" state="hidden" r:id="rId5"/>
    <sheet name="取込設定" sheetId="10" state="hidden" r:id="rId6"/>
    <sheet name="許可申請_1" sheetId="1" r:id="rId7"/>
    <sheet name="許可申請_2" sheetId="2" r:id="rId8"/>
    <sheet name="許可申請_3" sheetId="3" r:id="rId9"/>
    <sheet name="許可申請_4_1" sheetId="4" r:id="rId10"/>
    <sheet name="許可申請_4_2" sheetId="28" r:id="rId11"/>
    <sheet name="新規_4_2_1" sheetId="5" state="hidden" r:id="rId12"/>
    <sheet name="許可申請_5" sheetId="6" r:id="rId13"/>
    <sheet name="新規_6" sheetId="7" state="hidden" r:id="rId14"/>
    <sheet name="許可更新_1" sheetId="11" r:id="rId15"/>
    <sheet name="変更_1" sheetId="12" r:id="rId16"/>
    <sheet name="変更_2" sheetId="25" r:id="rId17"/>
    <sheet name="変更_2_1" sheetId="13" state="hidden" r:id="rId18"/>
    <sheet name="変更_3" sheetId="26" r:id="rId19"/>
    <sheet name="変更_4" sheetId="24" r:id="rId20"/>
    <sheet name="変更_5" sheetId="15" r:id="rId21"/>
    <sheet name="変更_6" sheetId="16" r:id="rId22"/>
    <sheet name="変更_7" sheetId="31" r:id="rId23"/>
    <sheet name="変更_8" sheetId="32" r:id="rId24"/>
    <sheet name="変更_4_1" sheetId="14" state="hidden" r:id="rId25"/>
    <sheet name="変更_9" sheetId="33" r:id="rId26"/>
    <sheet name="休止_1" sheetId="17" state="hidden" r:id="rId27"/>
    <sheet name="廃止_1" sheetId="18" state="hidden" r:id="rId28"/>
    <sheet name="再開_1" sheetId="19" state="hidden" r:id="rId29"/>
    <sheet name="書換_1" sheetId="20" r:id="rId30"/>
    <sheet name="再交付_1" sheetId="21" r:id="rId31"/>
    <sheet name="兼務許可_1" sheetId="22" r:id="rId32"/>
  </sheets>
  <externalReferences>
    <externalReference r:id="rId33"/>
  </externalReferences>
  <definedNames>
    <definedName name="_xlnm._FilterDatabase" localSheetId="5" hidden="1">取込設定!$A$2:$U$2675</definedName>
    <definedName name="_Key1" hidden="1">#REF!</definedName>
    <definedName name="_Key2" hidden="1">#REF!</definedName>
    <definedName name="_Order1" hidden="1">255</definedName>
    <definedName name="_Order2" hidden="1">255</definedName>
    <definedName name="_Sort" hidden="1">#REF!</definedName>
    <definedName name="○">コードマスタ!$R$2:$R$3</definedName>
    <definedName name="○×選択">コードマスタ!$A$2:$A$4</definedName>
    <definedName name="aaaa" localSheetId="2" hidden="1">{#N/A,#N/A,FALSE,"Windows";#N/A,#N/A,FALSE,"Windows (2)";#N/A,#N/A,FALSE,"Windows(Note)";#N/A,#N/A,FALSE,"Windows(Note) (2)";#N/A,#N/A,FALSE,"Macintosh";#N/A,#N/A,FALSE,"Macintosh (2)"}</definedName>
    <definedName name="aaaa" localSheetId="14" hidden="1">{#N/A,#N/A,FALSE,"Windows";#N/A,#N/A,FALSE,"Windows (2)";#N/A,#N/A,FALSE,"Windows(Note)";#N/A,#N/A,FALSE,"Windows(Note) (2)";#N/A,#N/A,FALSE,"Macintosh";#N/A,#N/A,FALSE,"Macintosh (2)"}</definedName>
    <definedName name="aaaa" localSheetId="7" hidden="1">{#N/A,#N/A,FALSE,"Windows";#N/A,#N/A,FALSE,"Windows (2)";#N/A,#N/A,FALSE,"Windows(Note)";#N/A,#N/A,FALSE,"Windows(Note) (2)";#N/A,#N/A,FALSE,"Macintosh";#N/A,#N/A,FALSE,"Macintosh (2)"}</definedName>
    <definedName name="aaaa" localSheetId="8" hidden="1">{#N/A,#N/A,FALSE,"Windows";#N/A,#N/A,FALSE,"Windows (2)";#N/A,#N/A,FALSE,"Windows(Note)";#N/A,#N/A,FALSE,"Windows(Note) (2)";#N/A,#N/A,FALSE,"Macintosh";#N/A,#N/A,FALSE,"Macintosh (2)"}</definedName>
    <definedName name="aaaa" localSheetId="9" hidden="1">{#N/A,#N/A,FALSE,"Windows";#N/A,#N/A,FALSE,"Windows (2)";#N/A,#N/A,FALSE,"Windows(Note)";#N/A,#N/A,FALSE,"Windows(Note) (2)";#N/A,#N/A,FALSE,"Macintosh";#N/A,#N/A,FALSE,"Macintosh (2)"}</definedName>
    <definedName name="aaaa" localSheetId="12" hidden="1">{#N/A,#N/A,FALSE,"Windows";#N/A,#N/A,FALSE,"Windows (2)";#N/A,#N/A,FALSE,"Windows(Note)";#N/A,#N/A,FALSE,"Windows(Note) (2)";#N/A,#N/A,FALSE,"Macintosh";#N/A,#N/A,FALSE,"Macintosh (2)"}</definedName>
    <definedName name="aaaa" localSheetId="31" hidden="1">{#N/A,#N/A,FALSE,"Windows";#N/A,#N/A,FALSE,"Windows (2)";#N/A,#N/A,FALSE,"Windows(Note)";#N/A,#N/A,FALSE,"Windows(Note) (2)";#N/A,#N/A,FALSE,"Macintosh";#N/A,#N/A,FALSE,"Macintosh (2)"}</definedName>
    <definedName name="aaaa" localSheetId="30" hidden="1">{#N/A,#N/A,FALSE,"Windows";#N/A,#N/A,FALSE,"Windows (2)";#N/A,#N/A,FALSE,"Windows(Note)";#N/A,#N/A,FALSE,"Windows(Note) (2)";#N/A,#N/A,FALSE,"Macintosh";#N/A,#N/A,FALSE,"Macintosh (2)"}</definedName>
    <definedName name="aaaa" localSheetId="5" hidden="1">{#N/A,#N/A,FALSE,"Windows";#N/A,#N/A,FALSE,"Windows (2)";#N/A,#N/A,FALSE,"Windows(Note)";#N/A,#N/A,FALSE,"Windows(Note) (2)";#N/A,#N/A,FALSE,"Macintosh";#N/A,#N/A,FALSE,"Macintosh (2)"}</definedName>
    <definedName name="aaaa" localSheetId="29" hidden="1">{#N/A,#N/A,FALSE,"Windows";#N/A,#N/A,FALSE,"Windows (2)";#N/A,#N/A,FALSE,"Windows(Note)";#N/A,#N/A,FALSE,"Windows(Note) (2)";#N/A,#N/A,FALSE,"Macintosh";#N/A,#N/A,FALSE,"Macintosh (2)"}</definedName>
    <definedName name="aaaa" localSheetId="11" hidden="1">{#N/A,#N/A,FALSE,"Windows";#N/A,#N/A,FALSE,"Windows (2)";#N/A,#N/A,FALSE,"Windows(Note)";#N/A,#N/A,FALSE,"Windows(Note) (2)";#N/A,#N/A,FALSE,"Macintosh";#N/A,#N/A,FALSE,"Macintosh (2)"}</definedName>
    <definedName name="aaaa" localSheetId="13" hidden="1">{#N/A,#N/A,FALSE,"Windows";#N/A,#N/A,FALSE,"Windows (2)";#N/A,#N/A,FALSE,"Windows(Note)";#N/A,#N/A,FALSE,"Windows(Note) (2)";#N/A,#N/A,FALSE,"Macintosh";#N/A,#N/A,FALSE,"Macintosh (2)"}</definedName>
    <definedName name="aaaa" localSheetId="3" hidden="1">{#N/A,#N/A,FALSE,"Windows";#N/A,#N/A,FALSE,"Windows (2)";#N/A,#N/A,FALSE,"Windows(Note)";#N/A,#N/A,FALSE,"Windows(Note) (2)";#N/A,#N/A,FALSE,"Macintosh";#N/A,#N/A,FALSE,"Macintosh (2)"}</definedName>
    <definedName name="aaaa" localSheetId="15" hidden="1">{#N/A,#N/A,FALSE,"Windows";#N/A,#N/A,FALSE,"Windows (2)";#N/A,#N/A,FALSE,"Windows(Note)";#N/A,#N/A,FALSE,"Windows(Note) (2)";#N/A,#N/A,FALSE,"Macintosh";#N/A,#N/A,FALSE,"Macintosh (2)"}</definedName>
    <definedName name="aaaa" localSheetId="16" hidden="1">{#N/A,#N/A,FALSE,"Windows";#N/A,#N/A,FALSE,"Windows (2)";#N/A,#N/A,FALSE,"Windows(Note)";#N/A,#N/A,FALSE,"Windows(Note) (2)";#N/A,#N/A,FALSE,"Macintosh";#N/A,#N/A,FALSE,"Macintosh (2)"}</definedName>
    <definedName name="aaaa" localSheetId="17" hidden="1">{#N/A,#N/A,FALSE,"Windows";#N/A,#N/A,FALSE,"Windows (2)";#N/A,#N/A,FALSE,"Windows(Note)";#N/A,#N/A,FALSE,"Windows(Note) (2)";#N/A,#N/A,FALSE,"Macintosh";#N/A,#N/A,FALSE,"Macintosh (2)"}</definedName>
    <definedName name="aaaa" localSheetId="18" hidden="1">{#N/A,#N/A,FALSE,"Windows";#N/A,#N/A,FALSE,"Windows (2)";#N/A,#N/A,FALSE,"Windows(Note)";#N/A,#N/A,FALSE,"Windows(Note) (2)";#N/A,#N/A,FALSE,"Macintosh";#N/A,#N/A,FALSE,"Macintosh (2)"}</definedName>
    <definedName name="aaaa" localSheetId="19" hidden="1">{#N/A,#N/A,FALSE,"Windows";#N/A,#N/A,FALSE,"Windows (2)";#N/A,#N/A,FALSE,"Windows(Note)";#N/A,#N/A,FALSE,"Windows(Note) (2)";#N/A,#N/A,FALSE,"Macintosh";#N/A,#N/A,FALSE,"Macintosh (2)"}</definedName>
    <definedName name="aaaa" localSheetId="24" hidden="1">{#N/A,#N/A,FALSE,"Windows";#N/A,#N/A,FALSE,"Windows (2)";#N/A,#N/A,FALSE,"Windows(Note)";#N/A,#N/A,FALSE,"Windows(Note) (2)";#N/A,#N/A,FALSE,"Macintosh";#N/A,#N/A,FALSE,"Macintosh (2)"}</definedName>
    <definedName name="aaaa" localSheetId="21" hidden="1">{#N/A,#N/A,FALSE,"Windows";#N/A,#N/A,FALSE,"Windows (2)";#N/A,#N/A,FALSE,"Windows(Note)";#N/A,#N/A,FALSE,"Windows(Note) (2)";#N/A,#N/A,FALSE,"Macintosh";#N/A,#N/A,FALSE,"Macintosh (2)"}</definedName>
    <definedName name="aaaa" localSheetId="22" hidden="1">{#N/A,#N/A,FALSE,"Windows";#N/A,#N/A,FALSE,"Windows (2)";#N/A,#N/A,FALSE,"Windows(Note)";#N/A,#N/A,FALSE,"Windows(Note) (2)";#N/A,#N/A,FALSE,"Macintosh";#N/A,#N/A,FALSE,"Macintosh (2)"}</definedName>
    <definedName name="aaaa" localSheetId="23" hidden="1">{#N/A,#N/A,FALSE,"Windows";#N/A,#N/A,FALSE,"Windows (2)";#N/A,#N/A,FALSE,"Windows(Note)";#N/A,#N/A,FALSE,"Windows(Note) (2)";#N/A,#N/A,FALSE,"Macintosh";#N/A,#N/A,FALSE,"Macintosh (2)"}</definedName>
    <definedName name="aaaa" hidden="1">{#N/A,#N/A,FALSE,"Windows";#N/A,#N/A,FALSE,"Windows (2)";#N/A,#N/A,FALSE,"Windows(Note)";#N/A,#N/A,FALSE,"Windows(Note) (2)";#N/A,#N/A,FALSE,"Macintosh";#N/A,#N/A,FALSE,"Macintosh (2)"}</definedName>
    <definedName name="Access_Button" hidden="1">"機器構成_ver7_List"</definedName>
    <definedName name="AccessDatabase" hidden="1">"B:\My Documents\富山\機器構成\機器構成.mdb"</definedName>
    <definedName name="bbbb" localSheetId="2" hidden="1">{#N/A,#N/A,FALSE,"Windows";#N/A,#N/A,FALSE,"Windows (2)";#N/A,#N/A,FALSE,"Windows(Note)";#N/A,#N/A,FALSE,"Windows(Note) (2)";#N/A,#N/A,FALSE,"Macintosh";#N/A,#N/A,FALSE,"Macintosh (2)"}</definedName>
    <definedName name="bbbb" localSheetId="7" hidden="1">{#N/A,#N/A,FALSE,"Windows";#N/A,#N/A,FALSE,"Windows (2)";#N/A,#N/A,FALSE,"Windows(Note)";#N/A,#N/A,FALSE,"Windows(Note) (2)";#N/A,#N/A,FALSE,"Macintosh";#N/A,#N/A,FALSE,"Macintosh (2)"}</definedName>
    <definedName name="bbbb" localSheetId="8" hidden="1">{#N/A,#N/A,FALSE,"Windows";#N/A,#N/A,FALSE,"Windows (2)";#N/A,#N/A,FALSE,"Windows(Note)";#N/A,#N/A,FALSE,"Windows(Note) (2)";#N/A,#N/A,FALSE,"Macintosh";#N/A,#N/A,FALSE,"Macintosh (2)"}</definedName>
    <definedName name="bbbb" localSheetId="9" hidden="1">{#N/A,#N/A,FALSE,"Windows";#N/A,#N/A,FALSE,"Windows (2)";#N/A,#N/A,FALSE,"Windows(Note)";#N/A,#N/A,FALSE,"Windows(Note) (2)";#N/A,#N/A,FALSE,"Macintosh";#N/A,#N/A,FALSE,"Macintosh (2)"}</definedName>
    <definedName name="bbbb" localSheetId="12" hidden="1">{#N/A,#N/A,FALSE,"Windows";#N/A,#N/A,FALSE,"Windows (2)";#N/A,#N/A,FALSE,"Windows(Note)";#N/A,#N/A,FALSE,"Windows(Note) (2)";#N/A,#N/A,FALSE,"Macintosh";#N/A,#N/A,FALSE,"Macintosh (2)"}</definedName>
    <definedName name="bbbb" localSheetId="11" hidden="1">{#N/A,#N/A,FALSE,"Windows";#N/A,#N/A,FALSE,"Windows (2)";#N/A,#N/A,FALSE,"Windows(Note)";#N/A,#N/A,FALSE,"Windows(Note) (2)";#N/A,#N/A,FALSE,"Macintosh";#N/A,#N/A,FALSE,"Macintosh (2)"}</definedName>
    <definedName name="bbbb" localSheetId="13" hidden="1">{#N/A,#N/A,FALSE,"Windows";#N/A,#N/A,FALSE,"Windows (2)";#N/A,#N/A,FALSE,"Windows(Note)";#N/A,#N/A,FALSE,"Windows(Note) (2)";#N/A,#N/A,FALSE,"Macintosh";#N/A,#N/A,FALSE,"Macintosh (2)"}</definedName>
    <definedName name="bbbb" localSheetId="3" hidden="1">{#N/A,#N/A,FALSE,"Windows";#N/A,#N/A,FALSE,"Windows (2)";#N/A,#N/A,FALSE,"Windows(Note)";#N/A,#N/A,FALSE,"Windows(Note) (2)";#N/A,#N/A,FALSE,"Macintosh";#N/A,#N/A,FALSE,"Macintosh (2)"}</definedName>
    <definedName name="bbbb" localSheetId="15" hidden="1">{#N/A,#N/A,FALSE,"Windows";#N/A,#N/A,FALSE,"Windows (2)";#N/A,#N/A,FALSE,"Windows(Note)";#N/A,#N/A,FALSE,"Windows(Note) (2)";#N/A,#N/A,FALSE,"Macintosh";#N/A,#N/A,FALSE,"Macintosh (2)"}</definedName>
    <definedName name="bbbb" localSheetId="16" hidden="1">{#N/A,#N/A,FALSE,"Windows";#N/A,#N/A,FALSE,"Windows (2)";#N/A,#N/A,FALSE,"Windows(Note)";#N/A,#N/A,FALSE,"Windows(Note) (2)";#N/A,#N/A,FALSE,"Macintosh";#N/A,#N/A,FALSE,"Macintosh (2)"}</definedName>
    <definedName name="bbbb" localSheetId="18" hidden="1">{#N/A,#N/A,FALSE,"Windows";#N/A,#N/A,FALSE,"Windows (2)";#N/A,#N/A,FALSE,"Windows(Note)";#N/A,#N/A,FALSE,"Windows(Note) (2)";#N/A,#N/A,FALSE,"Macintosh";#N/A,#N/A,FALSE,"Macintosh (2)"}</definedName>
    <definedName name="bbbb" localSheetId="19" hidden="1">{#N/A,#N/A,FALSE,"Windows";#N/A,#N/A,FALSE,"Windows (2)";#N/A,#N/A,FALSE,"Windows(Note)";#N/A,#N/A,FALSE,"Windows(Note) (2)";#N/A,#N/A,FALSE,"Macintosh";#N/A,#N/A,FALSE,"Macintosh (2)"}</definedName>
    <definedName name="bbbb" localSheetId="24" hidden="1">{#N/A,#N/A,FALSE,"Windows";#N/A,#N/A,FALSE,"Windows (2)";#N/A,#N/A,FALSE,"Windows(Note)";#N/A,#N/A,FALSE,"Windows(Note) (2)";#N/A,#N/A,FALSE,"Macintosh";#N/A,#N/A,FALSE,"Macintosh (2)"}</definedName>
    <definedName name="bbbb" localSheetId="21" hidden="1">{#N/A,#N/A,FALSE,"Windows";#N/A,#N/A,FALSE,"Windows (2)";#N/A,#N/A,FALSE,"Windows(Note)";#N/A,#N/A,FALSE,"Windows(Note) (2)";#N/A,#N/A,FALSE,"Macintosh";#N/A,#N/A,FALSE,"Macintosh (2)"}</definedName>
    <definedName name="bbbb" localSheetId="22" hidden="1">{#N/A,#N/A,FALSE,"Windows";#N/A,#N/A,FALSE,"Windows (2)";#N/A,#N/A,FALSE,"Windows(Note)";#N/A,#N/A,FALSE,"Windows(Note) (2)";#N/A,#N/A,FALSE,"Macintosh";#N/A,#N/A,FALSE,"Macintosh (2)"}</definedName>
    <definedName name="bbbb" localSheetId="23" hidden="1">{#N/A,#N/A,FALSE,"Windows";#N/A,#N/A,FALSE,"Windows (2)";#N/A,#N/A,FALSE,"Windows(Note)";#N/A,#N/A,FALSE,"Windows(Note) (2)";#N/A,#N/A,FALSE,"Macintosh";#N/A,#N/A,FALSE,"Macintosh (2)"}</definedName>
    <definedName name="bbbb" hidden="1">{#N/A,#N/A,FALSE,"Windows";#N/A,#N/A,FALSE,"Windows (2)";#N/A,#N/A,FALSE,"Windows(Note)";#N/A,#N/A,FALSE,"Windows(Note) (2)";#N/A,#N/A,FALSE,"Macintosh";#N/A,#N/A,FALSE,"Macintosh (2)"}</definedName>
    <definedName name="HTML_CodePage" hidden="1">932</definedName>
    <definedName name="HTML_Control" localSheetId="2" hidden="1">{"'100DPro'!$A$1:$H$149"}</definedName>
    <definedName name="HTML_Control" localSheetId="14" hidden="1">{"'100DPro'!$A$1:$H$149"}</definedName>
    <definedName name="HTML_Control" localSheetId="7" hidden="1">{"'100DPro'!$A$1:$H$149"}</definedName>
    <definedName name="HTML_Control" localSheetId="8" hidden="1">{"'100DPro'!$A$1:$H$149"}</definedName>
    <definedName name="HTML_Control" localSheetId="9" hidden="1">{"'100DPro'!$A$1:$H$149"}</definedName>
    <definedName name="HTML_Control" localSheetId="12" hidden="1">{"'100DPro'!$A$1:$H$149"}</definedName>
    <definedName name="HTML_Control" localSheetId="31" hidden="1">{"'100DPro'!$A$1:$H$149"}</definedName>
    <definedName name="HTML_Control" localSheetId="30" hidden="1">{"'100DPro'!$A$1:$H$149"}</definedName>
    <definedName name="HTML_Control" localSheetId="5" hidden="1">{"'100DPro'!$A$1:$H$149"}</definedName>
    <definedName name="HTML_Control" localSheetId="29" hidden="1">{"'100DPro'!$A$1:$H$149"}</definedName>
    <definedName name="HTML_Control" localSheetId="11" hidden="1">{"'100DPro'!$A$1:$H$149"}</definedName>
    <definedName name="HTML_Control" localSheetId="13" hidden="1">{"'100DPro'!$A$1:$H$149"}</definedName>
    <definedName name="HTML_Control" localSheetId="3" hidden="1">{"'100DPro'!$A$1:$H$149"}</definedName>
    <definedName name="HTML_Control" localSheetId="15" hidden="1">{"'100DPro'!$A$1:$H$149"}</definedName>
    <definedName name="HTML_Control" localSheetId="16" hidden="1">{"'100DPro'!$A$1:$H$149"}</definedName>
    <definedName name="HTML_Control" localSheetId="17" hidden="1">{"'100DPro'!$A$1:$H$149"}</definedName>
    <definedName name="HTML_Control" localSheetId="18" hidden="1">{"'100DPro'!$A$1:$H$149"}</definedName>
    <definedName name="HTML_Control" localSheetId="19" hidden="1">{"'100DPro'!$A$1:$H$149"}</definedName>
    <definedName name="HTML_Control" localSheetId="24" hidden="1">{"'100DPro'!$A$1:$H$149"}</definedName>
    <definedName name="HTML_Control" localSheetId="21" hidden="1">{"'100DPro'!$A$1:$H$149"}</definedName>
    <definedName name="HTML_Control" localSheetId="22" hidden="1">{"'100DPro'!$A$1:$H$149"}</definedName>
    <definedName name="HTML_Control" localSheetId="23" hidden="1">{"'100DPro'!$A$1:$H$149"}</definedName>
    <definedName name="HTML_Control" hidden="1">{"'100DPro'!$A$1:$H$149"}</definedName>
    <definedName name="HTML_Control1" localSheetId="2" hidden="1">{"'100DPro'!$A$1:$H$149"}</definedName>
    <definedName name="HTML_Control1" localSheetId="7" hidden="1">{"'100DPro'!$A$1:$H$149"}</definedName>
    <definedName name="HTML_Control1" localSheetId="8" hidden="1">{"'100DPro'!$A$1:$H$149"}</definedName>
    <definedName name="HTML_Control1" localSheetId="9" hidden="1">{"'100DPro'!$A$1:$H$149"}</definedName>
    <definedName name="HTML_Control1" localSheetId="12" hidden="1">{"'100DPro'!$A$1:$H$149"}</definedName>
    <definedName name="HTML_Control1" localSheetId="11" hidden="1">{"'100DPro'!$A$1:$H$149"}</definedName>
    <definedName name="HTML_Control1" localSheetId="13" hidden="1">{"'100DPro'!$A$1:$H$149"}</definedName>
    <definedName name="HTML_Control1" localSheetId="3" hidden="1">{"'100DPro'!$A$1:$H$149"}</definedName>
    <definedName name="HTML_Control1" localSheetId="15" hidden="1">{"'100DPro'!$A$1:$H$149"}</definedName>
    <definedName name="HTML_Control1" localSheetId="16" hidden="1">{"'100DPro'!$A$1:$H$149"}</definedName>
    <definedName name="HTML_Control1" localSheetId="18" hidden="1">{"'100DPro'!$A$1:$H$149"}</definedName>
    <definedName name="HTML_Control1" localSheetId="19" hidden="1">{"'100DPro'!$A$1:$H$149"}</definedName>
    <definedName name="HTML_Control1" localSheetId="24" hidden="1">{"'100DPro'!$A$1:$H$149"}</definedName>
    <definedName name="HTML_Control1" localSheetId="21" hidden="1">{"'100DPro'!$A$1:$H$149"}</definedName>
    <definedName name="HTML_Control1" localSheetId="22" hidden="1">{"'100DPro'!$A$1:$H$149"}</definedName>
    <definedName name="HTML_Control1" localSheetId="23" hidden="1">{"'100DPro'!$A$1:$H$149"}</definedName>
    <definedName name="HTML_Control1" hidden="1">{"'100DPro'!$A$1:$H$149"}</definedName>
    <definedName name="HTML_Description" hidden="1">""</definedName>
    <definedName name="HTML_Email" hidden="1">""</definedName>
    <definedName name="HTML_Header" hidden="1">""</definedName>
    <definedName name="HTML_LastUpdate" hidden="1">"97/10/01"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"H:\common\58PRICE\H9-10\HTML\100DPro.htm"</definedName>
    <definedName name="HTML_Title" hidden="1">"100DPro"</definedName>
    <definedName name="ITOO" localSheetId="2" hidden="1">{#N/A,#N/A,FALSE,"Windows";#N/A,#N/A,FALSE,"Windows (2)";#N/A,#N/A,FALSE,"Windows(Note)";#N/A,#N/A,FALSE,"Windows(Note) (2)";#N/A,#N/A,FALSE,"Macintosh";#N/A,#N/A,FALSE,"Macintosh (2)"}</definedName>
    <definedName name="ITOO" localSheetId="14" hidden="1">{#N/A,#N/A,FALSE,"Windows";#N/A,#N/A,FALSE,"Windows (2)";#N/A,#N/A,FALSE,"Windows(Note)";#N/A,#N/A,FALSE,"Windows(Note) (2)";#N/A,#N/A,FALSE,"Macintosh";#N/A,#N/A,FALSE,"Macintosh (2)"}</definedName>
    <definedName name="ITOO" localSheetId="7" hidden="1">{#N/A,#N/A,FALSE,"Windows";#N/A,#N/A,FALSE,"Windows (2)";#N/A,#N/A,FALSE,"Windows(Note)";#N/A,#N/A,FALSE,"Windows(Note) (2)";#N/A,#N/A,FALSE,"Macintosh";#N/A,#N/A,FALSE,"Macintosh (2)"}</definedName>
    <definedName name="ITOO" localSheetId="8" hidden="1">{#N/A,#N/A,FALSE,"Windows";#N/A,#N/A,FALSE,"Windows (2)";#N/A,#N/A,FALSE,"Windows(Note)";#N/A,#N/A,FALSE,"Windows(Note) (2)";#N/A,#N/A,FALSE,"Macintosh";#N/A,#N/A,FALSE,"Macintosh (2)"}</definedName>
    <definedName name="ITOO" localSheetId="9" hidden="1">{#N/A,#N/A,FALSE,"Windows";#N/A,#N/A,FALSE,"Windows (2)";#N/A,#N/A,FALSE,"Windows(Note)";#N/A,#N/A,FALSE,"Windows(Note) (2)";#N/A,#N/A,FALSE,"Macintosh";#N/A,#N/A,FALSE,"Macintosh (2)"}</definedName>
    <definedName name="ITOO" localSheetId="12" hidden="1">{#N/A,#N/A,FALSE,"Windows";#N/A,#N/A,FALSE,"Windows (2)";#N/A,#N/A,FALSE,"Windows(Note)";#N/A,#N/A,FALSE,"Windows(Note) (2)";#N/A,#N/A,FALSE,"Macintosh";#N/A,#N/A,FALSE,"Macintosh (2)"}</definedName>
    <definedName name="ITOO" localSheetId="31" hidden="1">{#N/A,#N/A,FALSE,"Windows";#N/A,#N/A,FALSE,"Windows (2)";#N/A,#N/A,FALSE,"Windows(Note)";#N/A,#N/A,FALSE,"Windows(Note) (2)";#N/A,#N/A,FALSE,"Macintosh";#N/A,#N/A,FALSE,"Macintosh (2)"}</definedName>
    <definedName name="ITOO" localSheetId="30" hidden="1">{#N/A,#N/A,FALSE,"Windows";#N/A,#N/A,FALSE,"Windows (2)";#N/A,#N/A,FALSE,"Windows(Note)";#N/A,#N/A,FALSE,"Windows(Note) (2)";#N/A,#N/A,FALSE,"Macintosh";#N/A,#N/A,FALSE,"Macintosh (2)"}</definedName>
    <definedName name="ITOO" localSheetId="5" hidden="1">{#N/A,#N/A,FALSE,"Windows";#N/A,#N/A,FALSE,"Windows (2)";#N/A,#N/A,FALSE,"Windows(Note)";#N/A,#N/A,FALSE,"Windows(Note) (2)";#N/A,#N/A,FALSE,"Macintosh";#N/A,#N/A,FALSE,"Macintosh (2)"}</definedName>
    <definedName name="ITOO" localSheetId="29" hidden="1">{#N/A,#N/A,FALSE,"Windows";#N/A,#N/A,FALSE,"Windows (2)";#N/A,#N/A,FALSE,"Windows(Note)";#N/A,#N/A,FALSE,"Windows(Note) (2)";#N/A,#N/A,FALSE,"Macintosh";#N/A,#N/A,FALSE,"Macintosh (2)"}</definedName>
    <definedName name="ITOO" localSheetId="11" hidden="1">{#N/A,#N/A,FALSE,"Windows";#N/A,#N/A,FALSE,"Windows (2)";#N/A,#N/A,FALSE,"Windows(Note)";#N/A,#N/A,FALSE,"Windows(Note) (2)";#N/A,#N/A,FALSE,"Macintosh";#N/A,#N/A,FALSE,"Macintosh (2)"}</definedName>
    <definedName name="ITOO" localSheetId="13" hidden="1">{#N/A,#N/A,FALSE,"Windows";#N/A,#N/A,FALSE,"Windows (2)";#N/A,#N/A,FALSE,"Windows(Note)";#N/A,#N/A,FALSE,"Windows(Note) (2)";#N/A,#N/A,FALSE,"Macintosh";#N/A,#N/A,FALSE,"Macintosh (2)"}</definedName>
    <definedName name="ITOO" localSheetId="3" hidden="1">{#N/A,#N/A,FALSE,"Windows";#N/A,#N/A,FALSE,"Windows (2)";#N/A,#N/A,FALSE,"Windows(Note)";#N/A,#N/A,FALSE,"Windows(Note) (2)";#N/A,#N/A,FALSE,"Macintosh";#N/A,#N/A,FALSE,"Macintosh (2)"}</definedName>
    <definedName name="ITOO" localSheetId="15" hidden="1">{#N/A,#N/A,FALSE,"Windows";#N/A,#N/A,FALSE,"Windows (2)";#N/A,#N/A,FALSE,"Windows(Note)";#N/A,#N/A,FALSE,"Windows(Note) (2)";#N/A,#N/A,FALSE,"Macintosh";#N/A,#N/A,FALSE,"Macintosh (2)"}</definedName>
    <definedName name="ITOO" localSheetId="16" hidden="1">{#N/A,#N/A,FALSE,"Windows";#N/A,#N/A,FALSE,"Windows (2)";#N/A,#N/A,FALSE,"Windows(Note)";#N/A,#N/A,FALSE,"Windows(Note) (2)";#N/A,#N/A,FALSE,"Macintosh";#N/A,#N/A,FALSE,"Macintosh (2)"}</definedName>
    <definedName name="ITOO" localSheetId="17" hidden="1">{#N/A,#N/A,FALSE,"Windows";#N/A,#N/A,FALSE,"Windows (2)";#N/A,#N/A,FALSE,"Windows(Note)";#N/A,#N/A,FALSE,"Windows(Note) (2)";#N/A,#N/A,FALSE,"Macintosh";#N/A,#N/A,FALSE,"Macintosh (2)"}</definedName>
    <definedName name="ITOO" localSheetId="18" hidden="1">{#N/A,#N/A,FALSE,"Windows";#N/A,#N/A,FALSE,"Windows (2)";#N/A,#N/A,FALSE,"Windows(Note)";#N/A,#N/A,FALSE,"Windows(Note) (2)";#N/A,#N/A,FALSE,"Macintosh";#N/A,#N/A,FALSE,"Macintosh (2)"}</definedName>
    <definedName name="ITOO" localSheetId="19" hidden="1">{#N/A,#N/A,FALSE,"Windows";#N/A,#N/A,FALSE,"Windows (2)";#N/A,#N/A,FALSE,"Windows(Note)";#N/A,#N/A,FALSE,"Windows(Note) (2)";#N/A,#N/A,FALSE,"Macintosh";#N/A,#N/A,FALSE,"Macintosh (2)"}</definedName>
    <definedName name="ITOO" localSheetId="24" hidden="1">{#N/A,#N/A,FALSE,"Windows";#N/A,#N/A,FALSE,"Windows (2)";#N/A,#N/A,FALSE,"Windows(Note)";#N/A,#N/A,FALSE,"Windows(Note) (2)";#N/A,#N/A,FALSE,"Macintosh";#N/A,#N/A,FALSE,"Macintosh (2)"}</definedName>
    <definedName name="ITOO" localSheetId="21" hidden="1">{#N/A,#N/A,FALSE,"Windows";#N/A,#N/A,FALSE,"Windows (2)";#N/A,#N/A,FALSE,"Windows(Note)";#N/A,#N/A,FALSE,"Windows(Note) (2)";#N/A,#N/A,FALSE,"Macintosh";#N/A,#N/A,FALSE,"Macintosh (2)"}</definedName>
    <definedName name="ITOO" localSheetId="22" hidden="1">{#N/A,#N/A,FALSE,"Windows";#N/A,#N/A,FALSE,"Windows (2)";#N/A,#N/A,FALSE,"Windows(Note)";#N/A,#N/A,FALSE,"Windows(Note) (2)";#N/A,#N/A,FALSE,"Macintosh";#N/A,#N/A,FALSE,"Macintosh (2)"}</definedName>
    <definedName name="ITOO" localSheetId="23" hidden="1">{#N/A,#N/A,FALSE,"Windows";#N/A,#N/A,FALSE,"Windows (2)";#N/A,#N/A,FALSE,"Windows(Note)";#N/A,#N/A,FALSE,"Windows(Note) (2)";#N/A,#N/A,FALSE,"Macintosh";#N/A,#N/A,FALSE,"Macintosh (2)"}</definedName>
    <definedName name="ITOO" hidden="1">{#N/A,#N/A,FALSE,"Windows";#N/A,#N/A,FALSE,"Windows (2)";#N/A,#N/A,FALSE,"Windows(Note)";#N/A,#N/A,FALSE,"Windows(Note) (2)";#N/A,#N/A,FALSE,"Macintosh";#N/A,#N/A,FALSE,"Macintosh (2)"}</definedName>
    <definedName name="NM_許可情報_休止年月日_月" localSheetId="4">Sheet1!$AL$20</definedName>
    <definedName name="NM_許可情報_休止年月日_元号" localSheetId="4">Sheet1!$AG$20</definedName>
    <definedName name="NM_許可情報_休止年月日_日" localSheetId="4">Sheet1!$AN$20</definedName>
    <definedName name="NM_許可情報_休止年月日_年" localSheetId="4">Sheet1!$AJ$20</definedName>
    <definedName name="NM_許可情報_許可番号" localSheetId="4">Sheet1!$P$13</definedName>
    <definedName name="NM_許可情報_再開年月日_月" localSheetId="4">Sheet1!$AL$23</definedName>
    <definedName name="NM_許可情報_再開年月日_元号" localSheetId="4">Sheet1!$AG$23</definedName>
    <definedName name="NM_許可情報_再開年月日_日" localSheetId="4">Sheet1!$AN$23</definedName>
    <definedName name="NM_許可情報_再開年月日_年" localSheetId="4">Sheet1!$AJ$23</definedName>
    <definedName name="NM_許可情報_事由_その他" localSheetId="4">Sheet1!$M$53</definedName>
    <definedName name="NM_許可情報_事由_営業日・営業時間" localSheetId="4">Sheet1!$AA$44</definedName>
    <definedName name="NM_許可情報_事由_改築" localSheetId="4">Sheet1!$M$29</definedName>
    <definedName name="NM_許可情報_事由_開設者氏名" localSheetId="4">Sheet1!$AE$32</definedName>
    <definedName name="NM_許可情報_事由_開設者住所" localSheetId="4">Sheet1!$M$35</definedName>
    <definedName name="NM_許可情報_事由_開設者変更" localSheetId="4">Sheet1!$X$26</definedName>
    <definedName name="NM_許可情報_事由_完全廃業" localSheetId="4">Sheet1!$M$56</definedName>
    <definedName name="NM_許可情報_事由_管理者" localSheetId="4">Sheet1!$X$35</definedName>
    <definedName name="NM_許可情報_事由_管理者勤務時間" localSheetId="4">Sheet1!$M$38</definedName>
    <definedName name="NM_許可情報_事由_管理者氏名" localSheetId="4">Sheet1!$AE$35</definedName>
    <definedName name="NM_許可情報_事由_管理者住所" localSheetId="4">Sheet1!$AK$35</definedName>
    <definedName name="NM_許可情報_事由_期限切れ" localSheetId="4">Sheet1!$S$56</definedName>
    <definedName name="NM_許可情報_事由_業態変更" localSheetId="4">Sheet1!$AE$26</definedName>
    <definedName name="NM_許可情報_事由_健康サポート薬局" localSheetId="4">Sheet1!$X$50</definedName>
    <definedName name="NM_許可情報_事由_兼営事業" localSheetId="4">Sheet1!$M$44</definedName>
    <definedName name="NM_許可情報_事由_更新切れ" localSheetId="4">Sheet1!$S$29</definedName>
    <definedName name="NM_許可情報_事由_構造設備" localSheetId="4">Sheet1!$M$41</definedName>
    <definedName name="NM_許可情報_事由_構造設備_調剤室" localSheetId="4">Sheet1!$S$41</definedName>
    <definedName name="NM_許可情報_事由_構造設備_無菌調剤室共同利用" localSheetId="4">Sheet1!$AA$41</definedName>
    <definedName name="NM_許可情報_事由_従事者" localSheetId="4">Sheet1!$M$32</definedName>
    <definedName name="NM_許可情報_事由_従事者勤務時間" localSheetId="4">Sheet1!$X$32</definedName>
    <definedName name="NM_許可情報_事由_従事者氏名" localSheetId="4">Sheet1!$S$32</definedName>
    <definedName name="NM_許可情報_事由_新規" localSheetId="4">Sheet1!$M$26</definedName>
    <definedName name="NM_許可情報_事由_店舗移転" localSheetId="4">Sheet1!$S$26</definedName>
    <definedName name="NM_許可情報_事由_店舗名称" localSheetId="4">Sheet1!$S$35</definedName>
    <definedName name="NM_許可情報_事由_特定販売の実施に関する事項" localSheetId="4">Sheet1!$M$50</definedName>
    <definedName name="NM_許可情報_事由_特定販売の実施の有無" localSheetId="4">Sheet1!$X$47</definedName>
    <definedName name="NM_許可情報_事由_販売・授与する医薬品の区分" localSheetId="4">Sheet1!$M$47</definedName>
    <definedName name="NM_許可情報_事由_放射性医薬品の種類" localSheetId="4">Sheet1!$S$44</definedName>
    <definedName name="NM_許可情報_事由_法人切り替え" localSheetId="4">Sheet1!$AK$26</definedName>
    <definedName name="NM_許可情報_事由_役員" localSheetId="4">Sheet1!$AK$32</definedName>
    <definedName name="NM_許可情報_事由_薬剤師不在時間の有無" localSheetId="4">Sheet1!$AE$50</definedName>
    <definedName name="NM_許可情報_書換年月日_月" localSheetId="4">Sheet1!$V$23</definedName>
    <definedName name="NM_許可情報_書換年月日_元号" localSheetId="4">Sheet1!$Q$23</definedName>
    <definedName name="NM_許可情報_書換年月日_日" localSheetId="4">Sheet1!$X$23</definedName>
    <definedName name="NM_許可情報_書換年月日_年" localSheetId="4">Sheet1!$T$23</definedName>
    <definedName name="NM_許可情報_申請届出の内容" localSheetId="4">Sheet1!$P$58</definedName>
    <definedName name="NM_許可情報_申請年月日_月" localSheetId="4">Sheet1!$V$17</definedName>
    <definedName name="NM_許可情報_申請年月日_元号" localSheetId="4">Sheet1!$Q$17</definedName>
    <definedName name="NM_許可情報_申請年月日_日" localSheetId="4">Sheet1!$X$17</definedName>
    <definedName name="NM_許可情報_申請年月日_年" localSheetId="4">Sheet1!$T$17</definedName>
    <definedName name="NM_許可情報_廃止年月日_月" localSheetId="4">Sheet1!$V$20</definedName>
    <definedName name="NM_許可情報_廃止年月日_元号" localSheetId="4">Sheet1!$Q$20</definedName>
    <definedName name="NM_許可情報_廃止年月日_日" localSheetId="4">Sheet1!$X$20</definedName>
    <definedName name="NM_許可情報_廃止年月日_年" localSheetId="4">Sheet1!$T$20</definedName>
    <definedName name="NM_許可情報_変更年月日_月" localSheetId="4">Sheet1!$AL$17</definedName>
    <definedName name="NM_許可情報_変更年月日_元号" localSheetId="4">Sheet1!$AG$17</definedName>
    <definedName name="NM_許可情報_変更年月日_日" localSheetId="4">Sheet1!$AN$17</definedName>
    <definedName name="NM_許可情報_変更年月日_年" localSheetId="4">Sheet1!$AJ$17</definedName>
    <definedName name="NM_業態コード" localSheetId="5">取込設定!$B$1</definedName>
    <definedName name="NM_個別情報_その他営業日" localSheetId="4">Sheet1!$J$4625</definedName>
    <definedName name="NM_個別情報_その他休業日" localSheetId="4">Sheet1!$J$4628</definedName>
    <definedName name="NM_個別情報_医薬品販売時間_火_開始" localSheetId="4">Sheet1!$N$4580</definedName>
    <definedName name="NM_個別情報_医薬品販売時間_火_終了" localSheetId="4">Sheet1!$P$4580</definedName>
    <definedName name="NM_個別情報_医薬品販売時間_休憩_火_開始" localSheetId="4">Sheet1!$N$4583</definedName>
    <definedName name="NM_個別情報_医薬品販売時間_休憩_火_終了" localSheetId="4">Sheet1!$P$4583</definedName>
    <definedName name="NM_個別情報_医薬品販売時間_休憩_金_開始" localSheetId="4">Sheet1!$Z$4583</definedName>
    <definedName name="NM_個別情報_医薬品販売時間_休憩_金_終了" localSheetId="4">Sheet1!$AB$4583</definedName>
    <definedName name="NM_個別情報_医薬品販売時間_休憩_月_開始" localSheetId="4">Sheet1!$J$4583</definedName>
    <definedName name="NM_個別情報_医薬品販売時間_休憩_月_終了" localSheetId="4">Sheet1!$L$4583</definedName>
    <definedName name="NM_個別情報_医薬品販売時間_休憩_祝日_開始" localSheetId="4">Sheet1!$AL$4583</definedName>
    <definedName name="NM_個別情報_医薬品販売時間_休憩_祝日_終了" localSheetId="4">Sheet1!$AN$4583</definedName>
    <definedName name="NM_個別情報_医薬品販売時間_休憩_水_開始" localSheetId="4">Sheet1!$R$4583</definedName>
    <definedName name="NM_個別情報_医薬品販売時間_休憩_水_終了" localSheetId="4">Sheet1!$T$4583</definedName>
    <definedName name="NM_個別情報_医薬品販売時間_休憩_土_開始" localSheetId="4">Sheet1!$AD$4583</definedName>
    <definedName name="NM_個別情報_医薬品販売時間_休憩_土_終了" localSheetId="4">Sheet1!$AF$4583</definedName>
    <definedName name="NM_個別情報_医薬品販売時間_休憩_日_開始" localSheetId="4">Sheet1!$AH$4583</definedName>
    <definedName name="NM_個別情報_医薬品販売時間_休憩_日_終了" localSheetId="4">Sheet1!$AJ$4583</definedName>
    <definedName name="NM_個別情報_医薬品販売時間_休憩_木_開始" localSheetId="4">Sheet1!$V$4583</definedName>
    <definedName name="NM_個別情報_医薬品販売時間_休憩_木_終了" localSheetId="4">Sheet1!$X$4583</definedName>
    <definedName name="NM_個別情報_医薬品販売時間_金_開始" localSheetId="4">Sheet1!$Z$4580</definedName>
    <definedName name="NM_個別情報_医薬品販売時間_金_終了" localSheetId="4">Sheet1!$AB$4580</definedName>
    <definedName name="NM_個別情報_医薬品販売時間_月_開始" localSheetId="4">Sheet1!$J$4580</definedName>
    <definedName name="NM_個別情報_医薬品販売時間_月_終了" localSheetId="4">Sheet1!$L$4580</definedName>
    <definedName name="NM_個別情報_医薬品販売時間_祝日_開始" localSheetId="4">Sheet1!$AL$4580</definedName>
    <definedName name="NM_個別情報_医薬品販売時間_祝日_終了" localSheetId="4">Sheet1!$AN$4580</definedName>
    <definedName name="NM_個別情報_医薬品販売時間_水_開始" localSheetId="4">Sheet1!$R$4580</definedName>
    <definedName name="NM_個別情報_医薬品販売時間_水_終了" localSheetId="4">Sheet1!$T$4580</definedName>
    <definedName name="NM_個別情報_医薬品販売時間_土_開始" localSheetId="4">Sheet1!$AD$4580</definedName>
    <definedName name="NM_個別情報_医薬品販売時間_土_終了" localSheetId="4">Sheet1!$AF$4580</definedName>
    <definedName name="NM_個別情報_医薬品販売時間_日_開始" localSheetId="4">Sheet1!$AH$4580</definedName>
    <definedName name="NM_個別情報_医薬品販売時間_日_終了" localSheetId="4">Sheet1!$AJ$4580</definedName>
    <definedName name="NM_個別情報_医薬品販売時間_木_開始" localSheetId="4">Sheet1!$V$4580</definedName>
    <definedName name="NM_個別情報_医薬品販売時間_木_終了" localSheetId="4">Sheet1!$X$4580</definedName>
    <definedName name="NM_個別情報_一般用情報提供場所数" localSheetId="4">Sheet1!$AD$4646</definedName>
    <definedName name="NM_個別情報_一般用情報提供有無" localSheetId="4">Sheet1!$O$4647</definedName>
    <definedName name="NM_個別情報_営業時間_火_開始" localSheetId="4">Sheet1!$N$4571</definedName>
    <definedName name="NM_個別情報_営業時間_火_終了" localSheetId="4">Sheet1!$P$4571</definedName>
    <definedName name="NM_個別情報_営業時間_金_開始" localSheetId="4">Sheet1!$Z$4571</definedName>
    <definedName name="NM_個別情報_営業時間_金_終了" localSheetId="4">Sheet1!$AB$4571</definedName>
    <definedName name="NM_個別情報_営業時間_月_開始" localSheetId="4">Sheet1!$J$4571</definedName>
    <definedName name="NM_個別情報_営業時間_月_終了" localSheetId="4">Sheet1!$L$4571</definedName>
    <definedName name="NM_個別情報_営業時間_祝日_開始" localSheetId="4">Sheet1!$AL$4571</definedName>
    <definedName name="NM_個別情報_営業時間_祝日_終了" localSheetId="4">Sheet1!$AN$4571</definedName>
    <definedName name="NM_個別情報_営業時間_水_開始" localSheetId="4">Sheet1!$R$4571</definedName>
    <definedName name="NM_個別情報_営業時間_水_終了" localSheetId="4">Sheet1!$T$4571</definedName>
    <definedName name="NM_個別情報_営業時間_土_開始" localSheetId="4">Sheet1!$AD$4571</definedName>
    <definedName name="NM_個別情報_営業時間_土_終了" localSheetId="4">Sheet1!$AF$4571</definedName>
    <definedName name="NM_個別情報_営業時間_日_開始" localSheetId="4">Sheet1!$AH$4571</definedName>
    <definedName name="NM_個別情報_営業時間_日_終了" localSheetId="4">Sheet1!$AJ$4571</definedName>
    <definedName name="NM_個別情報_営業時間_木_開始" localSheetId="4">Sheet1!$V$4571</definedName>
    <definedName name="NM_個別情報_営業時間_木_終了" localSheetId="4">Sheet1!$X$4571</definedName>
    <definedName name="NM_個別情報_開店時間_火_開始" localSheetId="4">Sheet1!$N$4574</definedName>
    <definedName name="NM_個別情報_開店時間_火_終了" localSheetId="4">Sheet1!$P$4574</definedName>
    <definedName name="NM_個別情報_開店時間_休憩_火_開始" localSheetId="4">Sheet1!$N$4577</definedName>
    <definedName name="NM_個別情報_開店時間_休憩_火_終了" localSheetId="4">Sheet1!$P$4577</definedName>
    <definedName name="NM_個別情報_開店時間_休憩_金_開始" localSheetId="4">Sheet1!$Z$4577</definedName>
    <definedName name="NM_個別情報_開店時間_休憩_金_終了" localSheetId="4">Sheet1!$AB$4577</definedName>
    <definedName name="NM_個別情報_開店時間_休憩_月_開始" localSheetId="4">Sheet1!$J$4577</definedName>
    <definedName name="NM_個別情報_開店時間_休憩_月_終了" localSheetId="4">Sheet1!$L$4577</definedName>
    <definedName name="NM_個別情報_開店時間_休憩_祝日_開始" localSheetId="4">Sheet1!$AL$4577</definedName>
    <definedName name="NM_個別情報_開店時間_休憩_祝日_終了" localSheetId="4">Sheet1!$AN$4577</definedName>
    <definedName name="NM_個別情報_開店時間_休憩_水_開始" localSheetId="4">Sheet1!$R$4577</definedName>
    <definedName name="NM_個別情報_開店時間_休憩_水_終了" localSheetId="4">Sheet1!$T$4577</definedName>
    <definedName name="NM_個別情報_開店時間_休憩_土_開始" localSheetId="4">Sheet1!$AD$4577</definedName>
    <definedName name="NM_個別情報_開店時間_休憩_土_終了" localSheetId="4">Sheet1!$AF$4577</definedName>
    <definedName name="NM_個別情報_開店時間_休憩_日_開始" localSheetId="4">Sheet1!$AH$4577</definedName>
    <definedName name="NM_個別情報_開店時間_休憩_日_終了" localSheetId="4">Sheet1!$AJ$4577</definedName>
    <definedName name="NM_個別情報_開店時間_休憩_木_開始" localSheetId="4">Sheet1!$V$4577</definedName>
    <definedName name="NM_個別情報_開店時間_休憩_木_終了" localSheetId="4">Sheet1!$X$4577</definedName>
    <definedName name="NM_個別情報_開店時間_金_開始" localSheetId="4">Sheet1!$Z$4574</definedName>
    <definedName name="NM_個別情報_開店時間_金_終了" localSheetId="4">Sheet1!$AB$4574</definedName>
    <definedName name="NM_個別情報_開店時間_月_開始" localSheetId="4">Sheet1!$J$4574</definedName>
    <definedName name="NM_個別情報_開店時間_月_終了" localSheetId="4">Sheet1!$L$4574</definedName>
    <definedName name="NM_個別情報_開店時間_祝日_開始" localSheetId="4">Sheet1!$AL$4574</definedName>
    <definedName name="NM_個別情報_開店時間_祝日_終了" localSheetId="4">Sheet1!$AN$4574</definedName>
    <definedName name="NM_個別情報_開店時間_水_開始" localSheetId="4">Sheet1!$R$4574</definedName>
    <definedName name="NM_個別情報_開店時間_水_終了" localSheetId="4">Sheet1!$T$4574</definedName>
    <definedName name="NM_個別情報_開店時間_土_開始" localSheetId="4">Sheet1!$AD$4574</definedName>
    <definedName name="NM_個別情報_開店時間_土_終了" localSheetId="4">Sheet1!$AF$4574</definedName>
    <definedName name="NM_個別情報_開店時間_日_開始" localSheetId="4">Sheet1!$AH$4574</definedName>
    <definedName name="NM_個別情報_開店時間_日_終了" localSheetId="4">Sheet1!$AJ$4574</definedName>
    <definedName name="NM_個別情報_開店時間_木_開始" localSheetId="4">Sheet1!$V$4574</definedName>
    <definedName name="NM_個別情報_開店時間_木_終了" localSheetId="4">Sheet1!$X$4574</definedName>
    <definedName name="NM_個別情報_管理医療機器みなし_管理者設置日_月" localSheetId="4">Sheet1!$AJ$4773</definedName>
    <definedName name="NM_個別情報_管理医療機器みなし_管理者設置日_元号" localSheetId="4">Sheet1!$AE$4773</definedName>
    <definedName name="NM_個別情報_管理医療機器みなし_管理者設置日_日" localSheetId="4">Sheet1!$AL$4773</definedName>
    <definedName name="NM_個別情報_管理医療機器みなし_管理者設置日_年" localSheetId="4">Sheet1!$AH$4773</definedName>
    <definedName name="NM_個別情報_管理医療機器みなし_管理者名" localSheetId="4">Sheet1!$N$4769</definedName>
    <definedName name="NM_個別情報_管理医療機器みなし_資格" localSheetId="4">Sheet1!$AD$4769</definedName>
    <definedName name="NM_個別情報_管理医療機器みなし_取扱区分" localSheetId="4">Sheet1!$N$4766</definedName>
    <definedName name="NM_個別情報_管理医療機器みなし_住所_建物名" localSheetId="4">Sheet1!$AC$4781</definedName>
    <definedName name="NM_個別情報_管理医療機器みなし_住所_市区町村" localSheetId="4">Sheet1!$Q$4778</definedName>
    <definedName name="NM_個別情報_管理医療機器みなし_住所_字" localSheetId="4">Sheet1!$AC$4778</definedName>
    <definedName name="NM_個別情報_管理医療機器みなし_住所_都道府県" localSheetId="4">Sheet1!$AC$4775</definedName>
    <definedName name="NM_個別情報_管理医療機器みなし_住所_番地" localSheetId="4">Sheet1!$Q$4781</definedName>
    <definedName name="NM_個別情報_管理医療機器みなし_住所_郵便番号_右" localSheetId="4">Sheet1!$V$4775</definedName>
    <definedName name="NM_個別情報_管理医療機器みなし_住所_郵便番号_左" localSheetId="4">Sheet1!$Q$4775</definedName>
    <definedName name="NM_個別情報_管理医療機器みなし_登録番号" localSheetId="4">Sheet1!$N$4772</definedName>
    <definedName name="NM_個別情報_管理医療機器みなし_特定管理医療機器取扱有" localSheetId="4">Sheet1!$AH$4767</definedName>
    <definedName name="NM_個別情報_検体測定室の有無" localSheetId="4">Sheet1!$K$4665</definedName>
    <definedName name="NM_個別情報_鍵のかかる保管庫の有無" localSheetId="4">Sheet1!$O$4662</definedName>
    <definedName name="NM_個別情報_指定濫用防止医薬品売り場" localSheetId="4">Sheet1!$O$4656</definedName>
    <definedName name="NM_個別情報_指定濫用防止医薬品売り場の数" localSheetId="4">Sheet1!$AF$4655</definedName>
    <definedName name="NM_個別情報_週医薬品販売時間_小数１" localSheetId="4">Sheet1!$N$4619</definedName>
    <definedName name="NM_個別情報_週医薬品販売時間_整数１" localSheetId="4">Sheet1!$J$4619</definedName>
    <definedName name="NM_個別情報_週医薬品販売時間_整数２" localSheetId="4">Sheet1!$K$4619</definedName>
    <definedName name="NM_個別情報_週医薬品販売時間_整数３" localSheetId="4">Sheet1!$L$4619</definedName>
    <definedName name="NM_個別情報_週営業時間_小数１" localSheetId="4">Sheet1!$P$4616</definedName>
    <definedName name="NM_個別情報_週営業時間_整数１" localSheetId="4">Sheet1!$J$4616</definedName>
    <definedName name="NM_個別情報_週営業時間_整数２" localSheetId="4">Sheet1!$K$4616</definedName>
    <definedName name="NM_個別情報_週営業時間_整数３" localSheetId="4">Sheet1!$L$4616</definedName>
    <definedName name="NM_個別情報_週開店時間_小数１" localSheetId="4">Sheet1!$AG$4616</definedName>
    <definedName name="NM_個別情報_週開店時間_整数１" localSheetId="4">Sheet1!$AC$4616</definedName>
    <definedName name="NM_個別情報_週開店時間_整数２" localSheetId="4">Sheet1!$AD$4616</definedName>
    <definedName name="NM_個別情報_週開店時間_整数３" localSheetId="4">Sheet1!$AE$4616</definedName>
    <definedName name="NM_個別情報_週第１類医薬品販売時間_小数１" localSheetId="4">Sheet1!$N$4622</definedName>
    <definedName name="NM_個別情報_週第１類医薬品販売時間_整数１" localSheetId="4">Sheet1!$J$4622</definedName>
    <definedName name="NM_個別情報_週第１類医薬品販売時間_整数２" localSheetId="4">Sheet1!$K$4622</definedName>
    <definedName name="NM_個別情報_週第１類医薬品販売時間_整数３" localSheetId="4">Sheet1!$L$4622</definedName>
    <definedName name="NM_個別情報_週特定販売時間_小数１" localSheetId="4">Sheet1!$AG$4622</definedName>
    <definedName name="NM_個別情報_週特定販売時間_整数１" localSheetId="4">Sheet1!$AC$4622</definedName>
    <definedName name="NM_個別情報_週特定販売時間_整数２" localSheetId="4">Sheet1!$AD$4622</definedName>
    <definedName name="NM_個別情報_週特定販売時間_整数３" localSheetId="4">Sheet1!$AE$4622</definedName>
    <definedName name="NM_個別情報_週要指導医薬品販売時間_小数１" localSheetId="4">Sheet1!$AG$4619</definedName>
    <definedName name="NM_個別情報_週要指導医薬品販売時間_整数１" localSheetId="4">Sheet1!$AC$4619</definedName>
    <definedName name="NM_個別情報_週要指導医薬品販売時間_整数２" localSheetId="4">Sheet1!$AD$4619</definedName>
    <definedName name="NM_個別情報_週要指導医薬品販売時間_整数３" localSheetId="4">Sheet1!$AE$4619</definedName>
    <definedName name="NM_個別情報_相談時・緊急時の連絡先" localSheetId="4">Sheet1!$J$4631</definedName>
    <definedName name="NM_個別情報_第１類医薬品販売時間_火_開始" localSheetId="4">Sheet1!$N$4592</definedName>
    <definedName name="NM_個別情報_第１類医薬品販売時間_火_終了" localSheetId="4">Sheet1!$P$4592</definedName>
    <definedName name="NM_個別情報_第１類医薬品販売時間_休憩_火_開始" localSheetId="4">Sheet1!$N$4595</definedName>
    <definedName name="NM_個別情報_第１類医薬品販売時間_休憩_火_終了" localSheetId="4">Sheet1!$P$4595</definedName>
    <definedName name="NM_個別情報_第１類医薬品販売時間_休憩_金_開始" localSheetId="4">Sheet1!$Z$4595</definedName>
    <definedName name="NM_個別情報_第１類医薬品販売時間_休憩_金_終了" localSheetId="4">Sheet1!$AB$4595</definedName>
    <definedName name="NM_個別情報_第１類医薬品販売時間_休憩_月_開始" localSheetId="4">Sheet1!$J$4595</definedName>
    <definedName name="NM_個別情報_第１類医薬品販売時間_休憩_月_終了" localSheetId="4">Sheet1!$L$4595</definedName>
    <definedName name="NM_個別情報_第１類医薬品販売時間_休憩_祝日_開始" localSheetId="4">Sheet1!$AL$4595</definedName>
    <definedName name="NM_個別情報_第１類医薬品販売時間_休憩_祝日_終了" localSheetId="4">Sheet1!$AN$4595</definedName>
    <definedName name="NM_個別情報_第１類医薬品販売時間_休憩_水_開始" localSheetId="4">Sheet1!$R$4595</definedName>
    <definedName name="NM_個別情報_第１類医薬品販売時間_休憩_水_終了" localSheetId="4">Sheet1!$T$4595</definedName>
    <definedName name="NM_個別情報_第１類医薬品販売時間_休憩_土_開始" localSheetId="4">Sheet1!$AD$4595</definedName>
    <definedName name="NM_個別情報_第１類医薬品販売時間_休憩_土_終了" localSheetId="4">Sheet1!$AF$4595</definedName>
    <definedName name="NM_個別情報_第１類医薬品販売時間_休憩_日_開始" localSheetId="4">Sheet1!$AH$4595</definedName>
    <definedName name="NM_個別情報_第１類医薬品販売時間_休憩_日_終了" localSheetId="4">Sheet1!$AJ$4595</definedName>
    <definedName name="NM_個別情報_第１類医薬品販売時間_休憩_木_開始" localSheetId="4">Sheet1!$V$4595</definedName>
    <definedName name="NM_個別情報_第１類医薬品販売時間_休憩_木_終了" localSheetId="4">Sheet1!$X$4595</definedName>
    <definedName name="NM_個別情報_第１類医薬品販売時間_金_開始" localSheetId="4">Sheet1!$Z$4592</definedName>
    <definedName name="NM_個別情報_第１類医薬品販売時間_金_終了" localSheetId="4">Sheet1!$AB$4592</definedName>
    <definedName name="NM_個別情報_第１類医薬品販売時間_月_開始" localSheetId="4">Sheet1!$J$4592</definedName>
    <definedName name="NM_個別情報_第１類医薬品販売時間_月_終了" localSheetId="4">Sheet1!$L$4592</definedName>
    <definedName name="NM_個別情報_第１類医薬品販売時間_祝日_開始" localSheetId="4">Sheet1!$AL$4592</definedName>
    <definedName name="NM_個別情報_第１類医薬品販売時間_祝日_終了" localSheetId="4">Sheet1!$AN$4592</definedName>
    <definedName name="NM_個別情報_第１類医薬品販売時間_水_開始" localSheetId="4">Sheet1!$R$4592</definedName>
    <definedName name="NM_個別情報_第１類医薬品販売時間_水_終了" localSheetId="4">Sheet1!$T$4592</definedName>
    <definedName name="NM_個別情報_第１類医薬品販売時間_土_開始" localSheetId="4">Sheet1!$AD$4592</definedName>
    <definedName name="NM_個別情報_第１類医薬品販売時間_土_終了" localSheetId="4">Sheet1!$AF$4592</definedName>
    <definedName name="NM_個別情報_第１類医薬品販売時間_日_開始" localSheetId="4">Sheet1!$AH$4592</definedName>
    <definedName name="NM_個別情報_第１類医薬品販売時間_日_終了" localSheetId="4">Sheet1!$AJ$4592</definedName>
    <definedName name="NM_個別情報_第１類医薬品販売時間_木_開始" localSheetId="4">Sheet1!$V$4592</definedName>
    <definedName name="NM_個別情報_第１類医薬品販売時間_木_終了" localSheetId="4">Sheet1!$X$4592</definedName>
    <definedName name="NM_個別情報_第一類情報提供場所数" localSheetId="4">Sheet1!$AD$4649</definedName>
    <definedName name="NM_個別情報_第一類情報提供有無" localSheetId="4">Sheet1!$O$4650</definedName>
    <definedName name="NM_個別情報_調剤室面積_小数１" localSheetId="4">Sheet1!$AI$4643</definedName>
    <definedName name="NM_個別情報_調剤室面積_整数１" localSheetId="4">Sheet1!$AD$4643</definedName>
    <definedName name="NM_個別情報_調剤室面積_整数２" localSheetId="4">Sheet1!$AE$4643</definedName>
    <definedName name="NM_個別情報_調剤室面積_整数３" localSheetId="4">Sheet1!$AF$4643</definedName>
    <definedName name="NM_個別情報_調剤室面積_整数４" localSheetId="4">Sheet1!$AG$4643</definedName>
    <definedName name="NM_個別情報_店舗販売業の取扱品目" localSheetId="4">Sheet1!$N$4658</definedName>
    <definedName name="NM_個別情報_店舗面積_小数１" localSheetId="4">Sheet1!$O$4643</definedName>
    <definedName name="NM_個別情報_店舗面積_整数１" localSheetId="4">Sheet1!$J$4643</definedName>
    <definedName name="NM_個別情報_店舗面積_整数２" localSheetId="4">Sheet1!$K$4643</definedName>
    <definedName name="NM_個別情報_店舗面積_整数３" localSheetId="4">Sheet1!$L$4643</definedName>
    <definedName name="NM_個別情報_店舗面積_整数４" localSheetId="4">Sheet1!$M$4643</definedName>
    <definedName name="NM_個別情報_登録販売者滞在時間_火_開始" localSheetId="4">Sheet1!$N$4607</definedName>
    <definedName name="NM_個別情報_登録販売者滞在時間_火_終了" localSheetId="4">Sheet1!$P$4607</definedName>
    <definedName name="NM_個別情報_登録販売者滞在時間_休憩_火_開始" localSheetId="4">Sheet1!$N$4610</definedName>
    <definedName name="NM_個別情報_登録販売者滞在時間_休憩_火_終了" localSheetId="4">Sheet1!$P$4610</definedName>
    <definedName name="NM_個別情報_登録販売者滞在時間_休憩_金_開始" localSheetId="4">Sheet1!$Z$4610</definedName>
    <definedName name="NM_個別情報_登録販売者滞在時間_休憩_金_終了" localSheetId="4">Sheet1!$AB$4610</definedName>
    <definedName name="NM_個別情報_登録販売者滞在時間_休憩_月_開始" localSheetId="4">Sheet1!$J$4610</definedName>
    <definedName name="NM_個別情報_登録販売者滞在時間_休憩_月_終了" localSheetId="4">Sheet1!$L$4610</definedName>
    <definedName name="NM_個別情報_登録販売者滞在時間_休憩_祝日_開始" localSheetId="4">Sheet1!$AL$4610</definedName>
    <definedName name="NM_個別情報_登録販売者滞在時間_休憩_祝日_終了" localSheetId="4">Sheet1!$AN$4610</definedName>
    <definedName name="NM_個別情報_登録販売者滞在時間_休憩_水_開始" localSheetId="4">Sheet1!$R$4610</definedName>
    <definedName name="NM_個別情報_登録販売者滞在時間_休憩_水_終了" localSheetId="4">Sheet1!$T$4610</definedName>
    <definedName name="NM_個別情報_登録販売者滞在時間_休憩_土_開始" localSheetId="4">Sheet1!$AD$4610</definedName>
    <definedName name="NM_個別情報_登録販売者滞在時間_休憩_土_終了" localSheetId="4">Sheet1!$AF$4610</definedName>
    <definedName name="NM_個別情報_登録販売者滞在時間_休憩_日_開始" localSheetId="4">Sheet1!$AH$4610</definedName>
    <definedName name="NM_個別情報_登録販売者滞在時間_休憩_日_終了" localSheetId="4">Sheet1!$AJ$4610</definedName>
    <definedName name="NM_個別情報_登録販売者滞在時間_休憩_木_開始" localSheetId="4">Sheet1!$V$4610</definedName>
    <definedName name="NM_個別情報_登録販売者滞在時間_休憩_木_終了" localSheetId="4">Sheet1!$X$4610</definedName>
    <definedName name="NM_個別情報_登録販売者滞在時間_金_開始" localSheetId="4">Sheet1!$Z$4607</definedName>
    <definedName name="NM_個別情報_登録販売者滞在時間_金_終了" localSheetId="4">Sheet1!$AB$4607</definedName>
    <definedName name="NM_個別情報_登録販売者滞在時間_月_開始" localSheetId="4">Sheet1!$J$4607</definedName>
    <definedName name="NM_個別情報_登録販売者滞在時間_月_終了" localSheetId="4">Sheet1!$L$4607</definedName>
    <definedName name="NM_個別情報_登録販売者滞在時間_祝日_開始" localSheetId="4">Sheet1!$AL$4607</definedName>
    <definedName name="NM_個別情報_登録販売者滞在時間_祝日_終了" localSheetId="4">Sheet1!$AN$4607</definedName>
    <definedName name="NM_個別情報_登録販売者滞在時間_水_開始" localSheetId="4">Sheet1!$R$4607</definedName>
    <definedName name="NM_個別情報_登録販売者滞在時間_水_終了" localSheetId="4">Sheet1!$T$4607</definedName>
    <definedName name="NM_個別情報_登録販売者滞在時間_土_開始" localSheetId="4">Sheet1!$AD$4607</definedName>
    <definedName name="NM_個別情報_登録販売者滞在時間_土_終了" localSheetId="4">Sheet1!$AF$4607</definedName>
    <definedName name="NM_個別情報_登録販売者滞在時間_日_開始" localSheetId="4">Sheet1!$AH$4607</definedName>
    <definedName name="NM_個別情報_登録販売者滞在時間_日_終了" localSheetId="4">Sheet1!$AJ$4607</definedName>
    <definedName name="NM_個別情報_登録販売者滞在時間_木_開始" localSheetId="4">Sheet1!$V$4607</definedName>
    <definedName name="NM_個別情報_登録販売者滞在時間_木_終了" localSheetId="4">Sheet1!$X$4607</definedName>
    <definedName name="NM_個別情報_特定販売する医薬品の区分_インターネット広告" localSheetId="4">Sheet1!$R$4686</definedName>
    <definedName name="NM_個別情報_特定販売する医薬品の区分_インターネット広告_ＦＡＸ" localSheetId="4">Sheet1!$AI$4688</definedName>
    <definedName name="NM_個別情報_特定販売する医薬品の区分_インターネット広告_ＨＰ１_ＵＲＬ" localSheetId="4">Sheet1!$AA$4706</definedName>
    <definedName name="NM_個別情報_特定販売する医薬品の区分_インターネット広告_ＨＰ１_ＵＲＬ_変更前" localSheetId="4">Sheet1!$AA$4697</definedName>
    <definedName name="NM_個別情報_特定販売する医薬品の区分_インターネット広告_ＨＰ１_パスワード" localSheetId="4">Sheet1!$AA$4709</definedName>
    <definedName name="NM_個別情報_特定販売する医薬品の区分_インターネット広告_ＨＰ１_パスワード_変更前" localSheetId="4">Sheet1!$AA$4700</definedName>
    <definedName name="NM_個別情報_特定販売する医薬品の区分_インターネット広告_ＨＰ１_店舗名称" localSheetId="4">Sheet1!$AA$4703</definedName>
    <definedName name="NM_個別情報_特定販売する医薬品の区分_インターネット広告_ＨＰ１_店舗名称_変更前" localSheetId="4">Sheet1!$AA$4694</definedName>
    <definedName name="NM_個別情報_特定販売する医薬品の区分_インターネット広告_ＨＰ２_ＵＲＬ" localSheetId="4">Sheet1!$AA$4724</definedName>
    <definedName name="NM_個別情報_特定販売する医薬品の区分_インターネット広告_ＨＰ２_ＵＲＬ_変更前" localSheetId="4">Sheet1!$AA$4715</definedName>
    <definedName name="NM_個別情報_特定販売する医薬品の区分_インターネット広告_ＨＰ２_パスワード" localSheetId="4">Sheet1!$AA$4727</definedName>
    <definedName name="NM_個別情報_特定販売する医薬品の区分_インターネット広告_ＨＰ２_パスワード_変更前" localSheetId="4">Sheet1!$AA$4718</definedName>
    <definedName name="NM_個別情報_特定販売する医薬品の区分_インターネット広告_ＨＰ２_店舗名称" localSheetId="4">Sheet1!$AA$4721</definedName>
    <definedName name="NM_個別情報_特定販売する医薬品の区分_インターネット広告_ＨＰ２_店舗名称_変更前" localSheetId="4">Sheet1!$AA$4712</definedName>
    <definedName name="NM_個別情報_特定販売する医薬品の区分_インターネット広告_ＨＰ３_ＵＲＬ" localSheetId="4">Sheet1!$AA$4742</definedName>
    <definedName name="NM_個別情報_特定販売する医薬品の区分_インターネット広告_ＨＰ３_ＵＲＬ_変更前" localSheetId="4">Sheet1!$AA$4733</definedName>
    <definedName name="NM_個別情報_特定販売する医薬品の区分_インターネット広告_ＨＰ３_パスワード" localSheetId="4">Sheet1!$AA$4745</definedName>
    <definedName name="NM_個別情報_特定販売する医薬品の区分_インターネット広告_ＨＰ３_パスワード_変更前" localSheetId="4">Sheet1!$AA$4736</definedName>
    <definedName name="NM_個別情報_特定販売する医薬品の区分_インターネット広告_ＨＰ３_店舗名称" localSheetId="4">Sheet1!$AA$4739</definedName>
    <definedName name="NM_個別情報_特定販売する医薬品の区分_インターネット広告_ＨＰ３_店舗名称_変更前" localSheetId="4">Sheet1!$AA$4730</definedName>
    <definedName name="NM_個別情報_特定販売する医薬品の区分_インターネット広告_メールアドレス" localSheetId="4">Sheet1!$W$4691</definedName>
    <definedName name="NM_個別情報_特定販売する医薬品の区分_インターネット広告_監視設備" localSheetId="4">Sheet1!$Z$4749</definedName>
    <definedName name="NM_個別情報_特定販売する医薬品の区分_インターネット広告_監視用のメールアドレス等" localSheetId="4">Sheet1!$W$4751</definedName>
    <definedName name="NM_個別情報_特定販売する医薬品の区分_インターネット広告_電話" localSheetId="4">Sheet1!$W$4688</definedName>
    <definedName name="NM_個別情報_特定販売する医薬品の区分_インターネット広告_特記事項等" localSheetId="4">Sheet1!$W$4760</definedName>
    <definedName name="NM_個別情報_特定販売する医薬品の区分_指定第２類医薬品" localSheetId="4">Sheet1!$Q$4677</definedName>
    <definedName name="NM_個別情報_特定販売する医薬品の区分_第１類医薬品" localSheetId="4">Sheet1!$K$4677</definedName>
    <definedName name="NM_個別情報_特定販売する医薬品の区分_第２類医薬品_指定第２類医薬品を除く" localSheetId="4">Sheet1!$X$4677</definedName>
    <definedName name="NM_個別情報_特定販売する医薬品の区分_第３類医薬品" localSheetId="4">Sheet1!$K$4680</definedName>
    <definedName name="NM_個別情報_特定販売する医薬品の区分_配達方法" localSheetId="4">Sheet1!$Q$4682</definedName>
    <definedName name="NM_個別情報_特定販売のみ行う時間_火" localSheetId="4">Sheet1!$N$4613</definedName>
    <definedName name="NM_個別情報_特定販売のみ行う時間_金" localSheetId="4">Sheet1!$Z$4613</definedName>
    <definedName name="NM_個別情報_特定販売のみ行う時間_月" localSheetId="4">Sheet1!$J$4613</definedName>
    <definedName name="NM_個別情報_特定販売のみ行う時間_祝日" localSheetId="4">Sheet1!$AL$4613</definedName>
    <definedName name="NM_個別情報_特定販売のみ行う時間_水" localSheetId="4">Sheet1!$R$4613</definedName>
    <definedName name="NM_個別情報_特定販売のみ行う時間_土" localSheetId="4">Sheet1!$AD$4613</definedName>
    <definedName name="NM_個別情報_特定販売のみ行う時間_日" localSheetId="4">Sheet1!$AH$4613</definedName>
    <definedName name="NM_個別情報_特定販売のみ行う時間_木" localSheetId="4">Sheet1!$V$4613</definedName>
    <definedName name="NM_個別情報_特定販売時間_火_開始" localSheetId="4">Sheet1!$N$4598</definedName>
    <definedName name="NM_個別情報_特定販売時間_火_終了" localSheetId="4">Sheet1!$P$4598</definedName>
    <definedName name="NM_個別情報_特定販売時間_金_開始" localSheetId="4">Sheet1!$Z$4598</definedName>
    <definedName name="NM_個別情報_特定販売時間_金_終了" localSheetId="4">Sheet1!$AB$4598</definedName>
    <definedName name="NM_個別情報_特定販売時間_月_開始" localSheetId="4">Sheet1!$J$4598</definedName>
    <definedName name="NM_個別情報_特定販売時間_月_終了" localSheetId="4">Sheet1!$L$4598</definedName>
    <definedName name="NM_個別情報_特定販売時間_祝日_開始" localSheetId="4">Sheet1!$AL$4598</definedName>
    <definedName name="NM_個別情報_特定販売時間_祝日_終了" localSheetId="4">Sheet1!$AN$4598</definedName>
    <definedName name="NM_個別情報_特定販売時間_水_開始" localSheetId="4">Sheet1!$R$4598</definedName>
    <definedName name="NM_個別情報_特定販売時間_水_終了" localSheetId="4">Sheet1!$T$4598</definedName>
    <definedName name="NM_個別情報_特定販売時間_土_開始" localSheetId="4">Sheet1!$AD$4598</definedName>
    <definedName name="NM_個別情報_特定販売時間_土_終了" localSheetId="4">Sheet1!$AF$4598</definedName>
    <definedName name="NM_個別情報_特定販売時間_日_開始" localSheetId="4">Sheet1!$AH$4598</definedName>
    <definedName name="NM_個別情報_特定販売時間_日_終了" localSheetId="4">Sheet1!$AJ$4598</definedName>
    <definedName name="NM_個別情報_特定販売時間_木_開始" localSheetId="4">Sheet1!$V$4598</definedName>
    <definedName name="NM_個別情報_特定販売時間_木_終了" localSheetId="4">Sheet1!$X$4598</definedName>
    <definedName name="NM_個別情報_特定販売実施" localSheetId="4">Sheet1!$K$4668</definedName>
    <definedName name="NM_個別情報_特定販売実施_通信手段_ＦＡＸ" localSheetId="4">Sheet1!$AB$4671</definedName>
    <definedName name="NM_個別情報_特定販売実施_通信手段_インターネット" localSheetId="4">Sheet1!$P$4671</definedName>
    <definedName name="NM_個別情報_特定販売実施_通信手段_カタログ" localSheetId="4">Sheet1!$AG$4671</definedName>
    <definedName name="NM_個別情報_特定販売実施_通信手段_その他" localSheetId="4">Sheet1!$P$4674</definedName>
    <definedName name="NM_個別情報_特定販売実施_通信手段_その他詳細" localSheetId="4">Sheet1!$T$4674</definedName>
    <definedName name="NM_個別情報_特定販売実施_通信手段_電話" localSheetId="4">Sheet1!$W$4671</definedName>
    <definedName name="NM_個別情報_販売する医薬品の区分_指定第２類医薬品" localSheetId="4">Sheet1!$S$4638</definedName>
    <definedName name="NM_個別情報_販売する医薬品の区分_指定濫用防止医薬品" localSheetId="4">Sheet1!$K$4641</definedName>
    <definedName name="NM_個別情報_販売する医薬品の区分_第１類医薬品" localSheetId="4">Sheet1!$K$4638</definedName>
    <definedName name="NM_個別情報_販売する医薬品の区分_第２類医薬品_指定第２類医薬品を除く" localSheetId="4">Sheet1!$AA$4638</definedName>
    <definedName name="NM_個別情報_販売する医薬品の区分_第３類医薬品" localSheetId="4">Sheet1!$C$4641</definedName>
    <definedName name="NM_個別情報_販売する医薬品の区分_要指導医薬品" localSheetId="4">Sheet1!$C$4638</definedName>
    <definedName name="NM_個別情報_薬剤師滞在時間_火_開始" localSheetId="4">Sheet1!$N$4601</definedName>
    <definedName name="NM_個別情報_薬剤師滞在時間_火_終了" localSheetId="4">Sheet1!$P$4601</definedName>
    <definedName name="NM_個別情報_薬剤師滞在時間_休憩_火_開始" localSheetId="4">Sheet1!$N$4604</definedName>
    <definedName name="NM_個別情報_薬剤師滞在時間_休憩_火_終了" localSheetId="4">Sheet1!$P$4604</definedName>
    <definedName name="NM_個別情報_薬剤師滞在時間_休憩_金_開始" localSheetId="4">Sheet1!$Z$4604</definedName>
    <definedName name="NM_個別情報_薬剤師滞在時間_休憩_金_終了" localSheetId="4">Sheet1!$AB$4604</definedName>
    <definedName name="NM_個別情報_薬剤師滞在時間_休憩_月_開始" localSheetId="4">Sheet1!$J$4604</definedName>
    <definedName name="NM_個別情報_薬剤師滞在時間_休憩_月_終了" localSheetId="4">Sheet1!$L$4604</definedName>
    <definedName name="NM_個別情報_薬剤師滞在時間_休憩_祝日_開始" localSheetId="4">Sheet1!$AL$4604</definedName>
    <definedName name="NM_個別情報_薬剤師滞在時間_休憩_祝日_終了" localSheetId="4">Sheet1!$AN$4604</definedName>
    <definedName name="NM_個別情報_薬剤師滞在時間_休憩_水_開始" localSheetId="4">Sheet1!$R$4604</definedName>
    <definedName name="NM_個別情報_薬剤師滞在時間_休憩_水_終了" localSheetId="4">Sheet1!$T$4604</definedName>
    <definedName name="NM_個別情報_薬剤師滞在時間_休憩_土_開始" localSheetId="4">Sheet1!$AD$4604</definedName>
    <definedName name="NM_個別情報_薬剤師滞在時間_休憩_土_終了" localSheetId="4">Sheet1!$AF$4604</definedName>
    <definedName name="NM_個別情報_薬剤師滞在時間_休憩_日_開始" localSheetId="4">Sheet1!$AH$4604</definedName>
    <definedName name="NM_個別情報_薬剤師滞在時間_休憩_日_終了" localSheetId="4">Sheet1!$AJ$4604</definedName>
    <definedName name="NM_個別情報_薬剤師滞在時間_休憩_木_開始" localSheetId="4">Sheet1!$V$4604</definedName>
    <definedName name="NM_個別情報_薬剤師滞在時間_休憩_木_終了" localSheetId="4">Sheet1!$X$4604</definedName>
    <definedName name="NM_個別情報_薬剤師滞在時間_金_開始" localSheetId="4">Sheet1!$Z$4601</definedName>
    <definedName name="NM_個別情報_薬剤師滞在時間_金_終了" localSheetId="4">Sheet1!$AB$4601</definedName>
    <definedName name="NM_個別情報_薬剤師滞在時間_月_開始" localSheetId="4">Sheet1!$J$4601</definedName>
    <definedName name="NM_個別情報_薬剤師滞在時間_月_終了" localSheetId="4">Sheet1!$L$4601</definedName>
    <definedName name="NM_個別情報_薬剤師滞在時間_祝日_開始" localSheetId="4">Sheet1!$AL$4601</definedName>
    <definedName name="NM_個別情報_薬剤師滞在時間_祝日_終了" localSheetId="4">Sheet1!$AN$4601</definedName>
    <definedName name="NM_個別情報_薬剤師滞在時間_水_開始" localSheetId="4">Sheet1!$R$4601</definedName>
    <definedName name="NM_個別情報_薬剤師滞在時間_水_終了" localSheetId="4">Sheet1!$T$4601</definedName>
    <definedName name="NM_個別情報_薬剤師滞在時間_土_開始" localSheetId="4">Sheet1!$AD$4601</definedName>
    <definedName name="NM_個別情報_薬剤師滞在時間_土_終了" localSheetId="4">Sheet1!$AF$4601</definedName>
    <definedName name="NM_個別情報_薬剤師滞在時間_日_開始" localSheetId="4">Sheet1!$AH$4601</definedName>
    <definedName name="NM_個別情報_薬剤師滞在時間_日_終了" localSheetId="4">Sheet1!$AJ$4601</definedName>
    <definedName name="NM_個別情報_薬剤師滞在時間_木_開始" localSheetId="4">Sheet1!$V$4601</definedName>
    <definedName name="NM_個別情報_薬剤師滞在時間_木_終了" localSheetId="4">Sheet1!$X$4601</definedName>
    <definedName name="NM_個別情報_要指導医薬品売り場" localSheetId="4">Sheet1!$O$4653</definedName>
    <definedName name="NM_個別情報_要指導医薬品売り場の数" localSheetId="4">Sheet1!$AD$4652</definedName>
    <definedName name="NM_個別情報_要指導医薬品販売時間_火_開始" localSheetId="4">Sheet1!$N$4586</definedName>
    <definedName name="NM_個別情報_要指導医薬品販売時間_火_終了" localSheetId="4">Sheet1!$P$4586</definedName>
    <definedName name="NM_個別情報_要指導医薬品販売時間_休憩_火_開始" localSheetId="4">Sheet1!$N$4589</definedName>
    <definedName name="NM_個別情報_要指導医薬品販売時間_休憩_火_終了" localSheetId="4">Sheet1!$P$4589</definedName>
    <definedName name="NM_個別情報_要指導医薬品販売時間_休憩_金_開始" localSheetId="4">Sheet1!$Z$4589</definedName>
    <definedName name="NM_個別情報_要指導医薬品販売時間_休憩_金_終了" localSheetId="4">Sheet1!$AB$4589</definedName>
    <definedName name="NM_個別情報_要指導医薬品販売時間_休憩_月_開始" localSheetId="4">Sheet1!$J$4589</definedName>
    <definedName name="NM_個別情報_要指導医薬品販売時間_休憩_月_終了" localSheetId="4">Sheet1!$L$4589</definedName>
    <definedName name="NM_個別情報_要指導医薬品販売時間_休憩_祝日_開始" localSheetId="4">Sheet1!$AL$4589</definedName>
    <definedName name="NM_個別情報_要指導医薬品販売時間_休憩_祝日_終了" localSheetId="4">Sheet1!$AN$4589</definedName>
    <definedName name="NM_個別情報_要指導医薬品販売時間_休憩_水_開始" localSheetId="4">Sheet1!$R$4589</definedName>
    <definedName name="NM_個別情報_要指導医薬品販売時間_休憩_水_終了" localSheetId="4">Sheet1!$T$4589</definedName>
    <definedName name="NM_個別情報_要指導医薬品販売時間_休憩_土_開始" localSheetId="4">Sheet1!$AD$4589</definedName>
    <definedName name="NM_個別情報_要指導医薬品販売時間_休憩_土_終了" localSheetId="4">Sheet1!$AF$4589</definedName>
    <definedName name="NM_個別情報_要指導医薬品販売時間_休憩_日_開始" localSheetId="4">Sheet1!$AH$4589</definedName>
    <definedName name="NM_個別情報_要指導医薬品販売時間_休憩_日_終了" localSheetId="4">Sheet1!$AJ$4589</definedName>
    <definedName name="NM_個別情報_要指導医薬品販売時間_休憩_木_開始" localSheetId="4">Sheet1!$V$4589</definedName>
    <definedName name="NM_個別情報_要指導医薬品販売時間_休憩_木_終了" localSheetId="4">Sheet1!$X$4589</definedName>
    <definedName name="NM_個別情報_要指導医薬品販売時間_金_開始" localSheetId="4">Sheet1!$Z$4586</definedName>
    <definedName name="NM_個別情報_要指導医薬品販売時間_金_終了" localSheetId="4">Sheet1!$AB$4586</definedName>
    <definedName name="NM_個別情報_要指導医薬品販売時間_月_開始" localSheetId="4">Sheet1!$J$4586</definedName>
    <definedName name="NM_個別情報_要指導医薬品販売時間_月_終了" localSheetId="4">Sheet1!$L$4586</definedName>
    <definedName name="NM_個別情報_要指導医薬品販売時間_祝日_開始" localSheetId="4">Sheet1!$AL$4586</definedName>
    <definedName name="NM_個別情報_要指導医薬品販売時間_祝日_終了" localSheetId="4">Sheet1!$AN$4586</definedName>
    <definedName name="NM_個別情報_要指導医薬品販売時間_水_開始" localSheetId="4">Sheet1!$R$4586</definedName>
    <definedName name="NM_個別情報_要指導医薬品販売時間_水_終了" localSheetId="4">Sheet1!$T$4586</definedName>
    <definedName name="NM_個別情報_要指導医薬品販売時間_土_開始" localSheetId="4">Sheet1!$AD$4586</definedName>
    <definedName name="NM_個別情報_要指導医薬品販売時間_土_終了" localSheetId="4">Sheet1!$AF$4586</definedName>
    <definedName name="NM_個別情報_要指導医薬品販売時間_日_開始" localSheetId="4">Sheet1!$AH$4586</definedName>
    <definedName name="NM_個別情報_要指導医薬品販売時間_日_終了" localSheetId="4">Sheet1!$AJ$4586</definedName>
    <definedName name="NM_個別情報_要指導医薬品販売時間_木_開始" localSheetId="4">Sheet1!$V$4586</definedName>
    <definedName name="NM_個別情報_要指導医薬品販売時間_木_終了" localSheetId="4">Sheet1!$X$4586</definedName>
    <definedName name="NM_個別情報_冷暗貯蔵設備の有無" localSheetId="4">Sheet1!$AE$4662</definedName>
    <definedName name="NM_施設_ＥＭａｉｌ" localSheetId="4">Sheet1!$N$79</definedName>
    <definedName name="NM_施設_ＦＡＸ" localSheetId="4">Sheet1!$AI$76</definedName>
    <definedName name="NM_施設_所在地_建物名" localSheetId="4">Sheet1!$AD$73</definedName>
    <definedName name="NM_施設_所在地_市区町村" localSheetId="4">Sheet1!$N$70</definedName>
    <definedName name="NM_施設_所在地_字" localSheetId="4">Sheet1!$AD$70</definedName>
    <definedName name="NM_施設_所在地_都道府県" localSheetId="4">Sheet1!$AD$67</definedName>
    <definedName name="NM_施設_所在地_番地" localSheetId="4">Sheet1!$N$73</definedName>
    <definedName name="NM_施設_所在地_郵便番号_右" localSheetId="4">Sheet1!$T$67</definedName>
    <definedName name="NM_施設_所在地_郵便番号_左" localSheetId="4">Sheet1!$N$67</definedName>
    <definedName name="NM_施設_電話番号１" localSheetId="4">Sheet1!$N$76</definedName>
    <definedName name="NM_施設_電話番号２" localSheetId="4">Sheet1!$Y$76</definedName>
    <definedName name="NM_施設_名称" localSheetId="4">Sheet1!$N$61</definedName>
    <definedName name="NM_施設_名称_当て字" localSheetId="4">Sheet1!$AL$62</definedName>
    <definedName name="NM_施設_名称カナ" localSheetId="4">Sheet1!$N$64</definedName>
    <definedName name="NM_従事者１_医薬品_小数１" localSheetId="4">Sheet1!$U$487</definedName>
    <definedName name="NM_従事者１_医薬品_小数１_変更前" localSheetId="4">Sheet1!$U$448</definedName>
    <definedName name="NM_従事者１_医薬品_整数１" localSheetId="4">Sheet1!$R$487</definedName>
    <definedName name="NM_従事者１_医薬品_整数１_変更前" localSheetId="4">Sheet1!$R$448</definedName>
    <definedName name="NM_従事者１_医薬品_整数２" localSheetId="4">Sheet1!$S$487</definedName>
    <definedName name="NM_従事者１_医薬品_整数２_変更前" localSheetId="4">Sheet1!$S$448</definedName>
    <definedName name="NM_従事者１_兼務" localSheetId="4">Sheet1!$S$500</definedName>
    <definedName name="NM_従事者１_兼務管理店舗_許可番号１" localSheetId="4">Sheet1!$AH$508</definedName>
    <definedName name="NM_従事者１_兼務管理店舗_許可番号２" localSheetId="4">Sheet1!$AH$523</definedName>
    <definedName name="NM_従事者１_兼務管理店舗_許可番号３" localSheetId="4">Sheet1!$AH$538</definedName>
    <definedName name="NM_従事者１_兼務管理店舗_許可番号４" localSheetId="4">Sheet1!$AH$553</definedName>
    <definedName name="NM_従事者１_兼務管理店舗_許可番号５" localSheetId="4">Sheet1!$AH$568</definedName>
    <definedName name="NM_従事者１_兼務管理店舗_主に従事する店舗１" localSheetId="4">Sheet1!$Z$509</definedName>
    <definedName name="NM_従事者１_兼務管理店舗_主に従事する店舗２" localSheetId="4">Sheet1!$Z$524</definedName>
    <definedName name="NM_従事者１_兼務管理店舗_主に従事する店舗３" localSheetId="4">Sheet1!$Z$539</definedName>
    <definedName name="NM_従事者１_兼務管理店舗_主に従事する店舗４" localSheetId="4">Sheet1!$Z$554</definedName>
    <definedName name="NM_従事者１_兼務管理店舗_主に従事する店舗５" localSheetId="4">Sheet1!$Z$569</definedName>
    <definedName name="NM_従事者１_兼務管理店舗_店舗住所_建物名１" localSheetId="4">Sheet1!$AI$520</definedName>
    <definedName name="NM_従事者１_兼務管理店舗_店舗住所_建物名２" localSheetId="4">Sheet1!$AI$535</definedName>
    <definedName name="NM_従事者１_兼務管理店舗_店舗住所_建物名３" localSheetId="4">Sheet1!$AI$550</definedName>
    <definedName name="NM_従事者１_兼務管理店舗_店舗住所_建物名４" localSheetId="4">Sheet1!$AI$565</definedName>
    <definedName name="NM_従事者１_兼務管理店舗_店舗住所_建物名５" localSheetId="4">Sheet1!$AI$580</definedName>
    <definedName name="NM_従事者１_兼務管理店舗_店舗住所_市区町村１" localSheetId="4">Sheet1!$Y$517</definedName>
    <definedName name="NM_従事者１_兼務管理店舗_店舗住所_市区町村２" localSheetId="4">Sheet1!$Y$532</definedName>
    <definedName name="NM_従事者１_兼務管理店舗_店舗住所_市区町村３" localSheetId="4">Sheet1!$Y$547</definedName>
    <definedName name="NM_従事者１_兼務管理店舗_店舗住所_市区町村４" localSheetId="4">Sheet1!$Y$562</definedName>
    <definedName name="NM_従事者１_兼務管理店舗_店舗住所_市区町村５" localSheetId="4">Sheet1!$Y$577</definedName>
    <definedName name="NM_従事者１_兼務管理店舗_店舗住所_字１" localSheetId="4">Sheet1!$AI$517</definedName>
    <definedName name="NM_従事者１_兼務管理店舗_店舗住所_字２" localSheetId="4">Sheet1!$AI$532</definedName>
    <definedName name="NM_従事者１_兼務管理店舗_店舗住所_字３" localSheetId="4">Sheet1!$AI$547</definedName>
    <definedName name="NM_従事者１_兼務管理店舗_店舗住所_字４" localSheetId="4">Sheet1!$AI$562</definedName>
    <definedName name="NM_従事者１_兼務管理店舗_店舗住所_字５" localSheetId="4">Sheet1!$AI$577</definedName>
    <definedName name="NM_従事者１_兼務管理店舗_店舗住所_都道府県１" localSheetId="4">Sheet1!$AI$514</definedName>
    <definedName name="NM_従事者１_兼務管理店舗_店舗住所_都道府県２" localSheetId="4">Sheet1!$AI$529</definedName>
    <definedName name="NM_従事者１_兼務管理店舗_店舗住所_都道府県３" localSheetId="4">Sheet1!$AI$544</definedName>
    <definedName name="NM_従事者１_兼務管理店舗_店舗住所_都道府県４" localSheetId="4">Sheet1!$AI$559</definedName>
    <definedName name="NM_従事者１_兼務管理店舗_店舗住所_都道府県５" localSheetId="4">Sheet1!$AI$574</definedName>
    <definedName name="NM_従事者１_兼務管理店舗_店舗住所_番地１" localSheetId="4">Sheet1!$Y$520</definedName>
    <definedName name="NM_従事者１_兼務管理店舗_店舗住所_番地２" localSheetId="4">Sheet1!$Y$535</definedName>
    <definedName name="NM_従事者１_兼務管理店舗_店舗住所_番地３" localSheetId="4">Sheet1!$Y$550</definedName>
    <definedName name="NM_従事者１_兼務管理店舗_店舗住所_番地４" localSheetId="4">Sheet1!$Y$565</definedName>
    <definedName name="NM_従事者１_兼務管理店舗_店舗住所_番地５" localSheetId="4">Sheet1!$Y$580</definedName>
    <definedName name="NM_従事者１_兼務管理店舗_店舗住所_郵便番号_右１" localSheetId="4">Sheet1!$AC$514</definedName>
    <definedName name="NM_従事者１_兼務管理店舗_店舗住所_郵便番号_右２" localSheetId="4">Sheet1!$AC$529</definedName>
    <definedName name="NM_従事者１_兼務管理店舗_店舗住所_郵便番号_右３" localSheetId="4">Sheet1!$AC$544</definedName>
    <definedName name="NM_従事者１_兼務管理店舗_店舗住所_郵便番号_右４" localSheetId="4">Sheet1!$AC$559</definedName>
    <definedName name="NM_従事者１_兼務管理店舗_店舗住所_郵便番号_右５" localSheetId="4">Sheet1!$AC$574</definedName>
    <definedName name="NM_従事者１_兼務管理店舗_店舗住所_郵便番号_左１" localSheetId="4">Sheet1!$Y$514</definedName>
    <definedName name="NM_従事者１_兼務管理店舗_店舗住所_郵便番号_左２" localSheetId="4">Sheet1!$Y$529</definedName>
    <definedName name="NM_従事者１_兼務管理店舗_店舗住所_郵便番号_左３" localSheetId="4">Sheet1!$Y$544</definedName>
    <definedName name="NM_従事者１_兼務管理店舗_店舗住所_郵便番号_左４" localSheetId="4">Sheet1!$Y$559</definedName>
    <definedName name="NM_従事者１_兼務管理店舗_店舗住所_郵便番号_左５" localSheetId="4">Sheet1!$Y$574</definedName>
    <definedName name="NM_従事者１_兼務管理店舗_店舗名称１" localSheetId="4">Sheet1!$V$511</definedName>
    <definedName name="NM_従事者１_兼務管理店舗_店舗名称２" localSheetId="4">Sheet1!$V$526</definedName>
    <definedName name="NM_従事者１_兼務管理店舗_店舗名称３" localSheetId="4">Sheet1!$V$541</definedName>
    <definedName name="NM_従事者１_兼務管理店舗_店舗名称４" localSheetId="4">Sheet1!$V$556</definedName>
    <definedName name="NM_従事者１_兼務管理店舗_店舗名称５" localSheetId="4">Sheet1!$V$571</definedName>
    <definedName name="NM_従事者１_兼務許可年月日_月" localSheetId="4">Sheet1!$X$503</definedName>
    <definedName name="NM_従事者１_兼務許可年月日_元号" localSheetId="4">Sheet1!$S$503</definedName>
    <definedName name="NM_従事者１_兼務許可年月日_日" localSheetId="4">Sheet1!$Z$503</definedName>
    <definedName name="NM_従事者１_兼務許可年月日_年" localSheetId="4">Sheet1!$V$503</definedName>
    <definedName name="NM_従事者１_兼務許可番号" localSheetId="4">Sheet1!$AC$499</definedName>
    <definedName name="NM_従事者１_兼務廃止年月日_月" localSheetId="4">Sheet1!$AL$503</definedName>
    <definedName name="NM_従事者１_兼務廃止年月日_元号" localSheetId="4">Sheet1!$AG$503</definedName>
    <definedName name="NM_従事者１_兼務廃止年月日_日" localSheetId="4">Sheet1!$AN$503</definedName>
    <definedName name="NM_従事者１_兼務廃止年月日_年" localSheetId="4">Sheet1!$AJ$503</definedName>
    <definedName name="NM_従事者１_兼務備考" localSheetId="4">Sheet1!$R$505</definedName>
    <definedName name="NM_従事者１_氏名" localSheetId="4">Sheet1!$R$466</definedName>
    <definedName name="NM_従事者１_氏名_当て字" localSheetId="4">Sheet1!$AL$467</definedName>
    <definedName name="NM_従事者１_氏名_当て字_変更前" localSheetId="4">Sheet1!$AL$428</definedName>
    <definedName name="NM_従事者１_氏名_変更前" localSheetId="4">Sheet1!$R$427</definedName>
    <definedName name="NM_従事者１_氏名カナ" localSheetId="4">Sheet1!$R$469</definedName>
    <definedName name="NM_従事者１_氏名カナ_変更前" localSheetId="4">Sheet1!$R$430</definedName>
    <definedName name="NM_従事者１_資格" localSheetId="4">Sheet1!$AG$461</definedName>
    <definedName name="NM_従事者１_資格_変更前" localSheetId="4">Sheet1!$AG$422</definedName>
    <definedName name="NM_従事者１_就任年月日_月" localSheetId="4">Sheet1!$X$464</definedName>
    <definedName name="NM_従事者１_就任年月日_月_変更前" localSheetId="4">Sheet1!$X$425</definedName>
    <definedName name="NM_従事者１_就任年月日_元号" localSheetId="4">Sheet1!$S$464</definedName>
    <definedName name="NM_従事者１_就任年月日_元号_変更前" localSheetId="4">Sheet1!$S$425</definedName>
    <definedName name="NM_従事者１_就任年月日_日" localSheetId="4">Sheet1!$Z$464</definedName>
    <definedName name="NM_従事者１_就任年月日_日_変更前" localSheetId="4">Sheet1!$Z$425</definedName>
    <definedName name="NM_従事者１_就任年月日_年" localSheetId="4">Sheet1!$V$464</definedName>
    <definedName name="NM_従事者１_就任年月日_年_変更前" localSheetId="4">Sheet1!$V$425</definedName>
    <definedName name="NM_従事者１_週勤務時間_小数１" localSheetId="4">Sheet1!$U$484</definedName>
    <definedName name="NM_従事者１_週勤務時間_小数１_変更前" localSheetId="4">Sheet1!$U$445</definedName>
    <definedName name="NM_従事者１_週勤務時間_整数１" localSheetId="4">Sheet1!$R$484</definedName>
    <definedName name="NM_従事者１_週勤務時間_整数１_変更前" localSheetId="4">Sheet1!$R$445</definedName>
    <definedName name="NM_従事者１_週勤務時間_整数２" localSheetId="4">Sheet1!$S$484</definedName>
    <definedName name="NM_従事者１_週勤務時間_整数２_変更前" localSheetId="4">Sheet1!$S$445</definedName>
    <definedName name="NM_従事者１_住所_建物名" localSheetId="4">Sheet1!$AG$478</definedName>
    <definedName name="NM_従事者１_住所_建物名_変更前" localSheetId="4">Sheet1!$AG$439</definedName>
    <definedName name="NM_従事者１_住所_市区町村" localSheetId="4">Sheet1!$U$475</definedName>
    <definedName name="NM_従事者１_住所_市区町村_変更前" localSheetId="4">Sheet1!$U$436</definedName>
    <definedName name="NM_従事者１_住所_字" localSheetId="4">Sheet1!$AG$475</definedName>
    <definedName name="NM_従事者１_住所_字_変更前" localSheetId="4">Sheet1!$AG$436</definedName>
    <definedName name="NM_従事者１_住所_都道府県" localSheetId="4">Sheet1!$AG$472</definedName>
    <definedName name="NM_従事者１_住所_都道府県_変更前" localSheetId="4">Sheet1!$AG$433</definedName>
    <definedName name="NM_従事者１_住所_番地" localSheetId="4">Sheet1!$U$478</definedName>
    <definedName name="NM_従事者１_住所_番地_変更前" localSheetId="4">Sheet1!$U$439</definedName>
    <definedName name="NM_従事者１_住所_郵便番号_右" localSheetId="4">Sheet1!$Z$472</definedName>
    <definedName name="NM_従事者１_住所_郵便番号_右_変更前" localSheetId="4">Sheet1!$Z$433</definedName>
    <definedName name="NM_従事者１_住所_郵便番号_左" localSheetId="4">Sheet1!$U$472</definedName>
    <definedName name="NM_従事者１_住所_郵便番号_左_変更前" localSheetId="4">Sheet1!$U$433</definedName>
    <definedName name="NM_従事者１_従事者区分" localSheetId="4">Sheet1!$S$461</definedName>
    <definedName name="NM_従事者１_従事者区分_変更前" localSheetId="4">Sheet1!$S$422</definedName>
    <definedName name="NM_従事者１_従事者備考" localSheetId="4">Sheet1!$R$496</definedName>
    <definedName name="NM_従事者１_従事者備考_変更前" localSheetId="4">Sheet1!$R$457</definedName>
    <definedName name="NM_従事者１_生年月日_月" localSheetId="4">Sheet1!$X$482</definedName>
    <definedName name="NM_従事者１_生年月日_月_変更前" localSheetId="4">Sheet1!$X$443</definedName>
    <definedName name="NM_従事者１_生年月日_元号" localSheetId="4">Sheet1!$S$482</definedName>
    <definedName name="NM_従事者１_生年月日_元号_変更前" localSheetId="4">Sheet1!$S$443</definedName>
    <definedName name="NM_従事者１_生年月日_日" localSheetId="4">Sheet1!$Z$482</definedName>
    <definedName name="NM_従事者１_生年月日_日_変更前" localSheetId="4">Sheet1!$Z$443</definedName>
    <definedName name="NM_従事者１_生年月日_年" localSheetId="4">Sheet1!$V$482</definedName>
    <definedName name="NM_従事者１_生年月日_年_変更前" localSheetId="4">Sheet1!$V$443</definedName>
    <definedName name="NM_従事者１_退任年月日_月" localSheetId="4">Sheet1!$AL$464</definedName>
    <definedName name="NM_従事者１_退任年月日_月_変更前" localSheetId="4">Sheet1!$AL$425</definedName>
    <definedName name="NM_従事者１_退任年月日_元号" localSheetId="4">Sheet1!$AG$464</definedName>
    <definedName name="NM_従事者１_退任年月日_元号_変更前" localSheetId="4">Sheet1!$AG$425</definedName>
    <definedName name="NM_従事者１_退任年月日_日" localSheetId="4">Sheet1!$AN$464</definedName>
    <definedName name="NM_従事者１_退任年月日_日_変更前" localSheetId="4">Sheet1!$AN$425</definedName>
    <definedName name="NM_従事者１_退任年月日_年" localSheetId="4">Sheet1!$AJ$464</definedName>
    <definedName name="NM_従事者１_退任年月日_年_変更前" localSheetId="4">Sheet1!$AJ$425</definedName>
    <definedName name="NM_従事者１_登録年月日_月" localSheetId="4">Sheet1!$X$494</definedName>
    <definedName name="NM_従事者１_登録年月日_月_変更前" localSheetId="4">Sheet1!$X$455</definedName>
    <definedName name="NM_従事者１_登録年月日_元号" localSheetId="4">Sheet1!$S$494</definedName>
    <definedName name="NM_従事者１_登録年月日_元号_変更前" localSheetId="4">Sheet1!$S$455</definedName>
    <definedName name="NM_従事者１_登録年月日_日" localSheetId="4">Sheet1!$Z$494</definedName>
    <definedName name="NM_従事者１_登録年月日_日_変更前" localSheetId="4">Sheet1!$Z$455</definedName>
    <definedName name="NM_従事者１_登録年月日_年" localSheetId="4">Sheet1!$V$494</definedName>
    <definedName name="NM_従事者１_登録年月日_年_変更前" localSheetId="4">Sheet1!$V$455</definedName>
    <definedName name="NM_従事者１_登録販売者登録都道府県" localSheetId="4">Sheet1!$AK$494</definedName>
    <definedName name="NM_従事者１_登録販売者登録都道府県_変更前" localSheetId="4">Sheet1!$AK$455</definedName>
    <definedName name="NM_従事者１_登録番号１" localSheetId="4">Sheet1!$R$490</definedName>
    <definedName name="NM_従事者１_登録番号１_変更前" localSheetId="4">Sheet1!$R$451</definedName>
    <definedName name="NM_従事者１_登録番号２" localSheetId="4">Sheet1!$V$490</definedName>
    <definedName name="NM_従事者１_登録番号２_変更前" localSheetId="4">Sheet1!$V$451</definedName>
    <definedName name="NM_従事者１_登録番号３" localSheetId="4">Sheet1!$X$490</definedName>
    <definedName name="NM_従事者１_登録番号３_変更前" localSheetId="4">Sheet1!$X$451</definedName>
    <definedName name="NM_従事者１_比較フラグ" localSheetId="4">Sheet1!$A$4784</definedName>
    <definedName name="NM_従事者１_要指導又は第１類_小数１" localSheetId="4">Sheet1!$AK$484</definedName>
    <definedName name="NM_従事者１_要指導又は第１類_小数１_変更前" localSheetId="4">Sheet1!$AK$445</definedName>
    <definedName name="NM_従事者１_要指導又は第１類_整数１" localSheetId="4">Sheet1!$AH$484</definedName>
    <definedName name="NM_従事者１_要指導又は第１類_整数１_変更前" localSheetId="4">Sheet1!$AH$445</definedName>
    <definedName name="NM_従事者１_要指導又は第１類_整数２" localSheetId="4">Sheet1!$AI$484</definedName>
    <definedName name="NM_従事者１_要指導又は第１類_整数２_変更前" localSheetId="4">Sheet1!$AI$445</definedName>
    <definedName name="NM_従事者１０_医薬品_小数１" localSheetId="4">Sheet1!$U$1465</definedName>
    <definedName name="NM_従事者１０_医薬品_小数１_変更前" localSheetId="4">Sheet1!$U$1426</definedName>
    <definedName name="NM_従事者１０_医薬品_整数１" localSheetId="4">Sheet1!$R$1465</definedName>
    <definedName name="NM_従事者１０_医薬品_整数１_変更前" localSheetId="4">Sheet1!$R$1426</definedName>
    <definedName name="NM_従事者１０_医薬品_整数２" localSheetId="4">Sheet1!$S$1465</definedName>
    <definedName name="NM_従事者１０_医薬品_整数２_変更前" localSheetId="4">Sheet1!$S$1426</definedName>
    <definedName name="NM_従事者１０_兼務" localSheetId="4">Sheet1!$S$1478</definedName>
    <definedName name="NM_従事者１０_兼務管理店舗_許可番号" localSheetId="4">Sheet1!$AH$1486</definedName>
    <definedName name="NM_従事者１０_兼務管理店舗_主に従事する店舗" localSheetId="4">Sheet1!$Z$1487</definedName>
    <definedName name="NM_従事者１０_兼務管理店舗_店舗住所_建物名" localSheetId="4">Sheet1!$AI$1498</definedName>
    <definedName name="NM_従事者１０_兼務管理店舗_店舗住所_市区町村" localSheetId="4">Sheet1!$Y$1495</definedName>
    <definedName name="NM_従事者１０_兼務管理店舗_店舗住所_字" localSheetId="4">Sheet1!$AI$1495</definedName>
    <definedName name="NM_従事者１０_兼務管理店舗_店舗住所_都道府県" localSheetId="4">Sheet1!$AI$1492</definedName>
    <definedName name="NM_従事者１０_兼務管理店舗_店舗住所_番地" localSheetId="4">Sheet1!$Y$1498</definedName>
    <definedName name="NM_従事者１０_兼務管理店舗_店舗住所_郵便番号_右" localSheetId="4">Sheet1!$AC$1492</definedName>
    <definedName name="NM_従事者１０_兼務管理店舗_店舗住所_郵便番号_左" localSheetId="4">Sheet1!$Y$1492</definedName>
    <definedName name="NM_従事者１０_兼務管理店舗_店舗名称" localSheetId="4">Sheet1!$V$1489</definedName>
    <definedName name="NM_従事者１０_兼務許可年月日_月" localSheetId="4">Sheet1!$X$1481</definedName>
    <definedName name="NM_従事者１０_兼務許可年月日_元号" localSheetId="4">Sheet1!$S$1481</definedName>
    <definedName name="NM_従事者１０_兼務許可年月日_日" localSheetId="4">Sheet1!$Z$1481</definedName>
    <definedName name="NM_従事者１０_兼務許可年月日_年" localSheetId="4">Sheet1!$V$1481</definedName>
    <definedName name="NM_従事者１０_兼務許可番号" localSheetId="4">Sheet1!$AC$1477</definedName>
    <definedName name="NM_従事者１０_兼務廃止年月日_月" localSheetId="4">Sheet1!$AL$1481</definedName>
    <definedName name="NM_従事者１０_兼務廃止年月日_元号" localSheetId="4">Sheet1!$AG$1481</definedName>
    <definedName name="NM_従事者１０_兼務廃止年月日_日" localSheetId="4">Sheet1!$AN$1481</definedName>
    <definedName name="NM_従事者１０_兼務廃止年月日_年" localSheetId="4">Sheet1!$AJ$1481</definedName>
    <definedName name="NM_従事者１０_兼務備考" localSheetId="4">Sheet1!$R$1483</definedName>
    <definedName name="NM_従事者１０_氏名" localSheetId="4">Sheet1!$R$1444</definedName>
    <definedName name="NM_従事者１０_氏名_当て字" localSheetId="4">Sheet1!$AL$1445</definedName>
    <definedName name="NM_従事者１０_氏名_当て字_変更前" localSheetId="4">Sheet1!$AL$1406</definedName>
    <definedName name="NM_従事者１０_氏名_変更前" localSheetId="4">Sheet1!$R$1405</definedName>
    <definedName name="NM_従事者１０_氏名カナ" localSheetId="4">Sheet1!$R$1447</definedName>
    <definedName name="NM_従事者１０_氏名カナ_変更前" localSheetId="4">Sheet1!$R$1408</definedName>
    <definedName name="NM_従事者１０_資格" localSheetId="4">Sheet1!$AG$1439</definedName>
    <definedName name="NM_従事者１０_資格_変更前" localSheetId="4">Sheet1!$AG$1400</definedName>
    <definedName name="NM_従事者１０_就任年月日_月" localSheetId="4">Sheet1!$X$1442</definedName>
    <definedName name="NM_従事者１０_就任年月日_月_変更前" localSheetId="4">Sheet1!$X$1403</definedName>
    <definedName name="NM_従事者１０_就任年月日_元号" localSheetId="4">Sheet1!$S$1442</definedName>
    <definedName name="NM_従事者１０_就任年月日_元号_変更前" localSheetId="4">Sheet1!$S$1403</definedName>
    <definedName name="NM_従事者１０_就任年月日_日" localSheetId="4">Sheet1!$Z$1442</definedName>
    <definedName name="NM_従事者１０_就任年月日_日_変更前" localSheetId="4">Sheet1!$Z$1403</definedName>
    <definedName name="NM_従事者１０_就任年月日_年" localSheetId="4">Sheet1!$V$1442</definedName>
    <definedName name="NM_従事者１０_就任年月日_年_変更前" localSheetId="4">Sheet1!$V$1403</definedName>
    <definedName name="NM_従事者１０_週勤務時間_小数１" localSheetId="4">Sheet1!$U$1462</definedName>
    <definedName name="NM_従事者１０_週勤務時間_小数１_変更前" localSheetId="4">Sheet1!$U$1423</definedName>
    <definedName name="NM_従事者１０_週勤務時間_整数１" localSheetId="4">Sheet1!$R$1462</definedName>
    <definedName name="NM_従事者１０_週勤務時間_整数１_変更前" localSheetId="4">Sheet1!$R$1423</definedName>
    <definedName name="NM_従事者１０_週勤務時間_整数２" localSheetId="4">Sheet1!$S$1462</definedName>
    <definedName name="NM_従事者１０_週勤務時間_整数２_変更前" localSheetId="4">Sheet1!$S$1423</definedName>
    <definedName name="NM_従事者１０_住所_建物名" localSheetId="4">Sheet1!$AG$1456</definedName>
    <definedName name="NM_従事者１０_住所_建物名_変更前" localSheetId="4">Sheet1!$AG$1417</definedName>
    <definedName name="NM_従事者１０_住所_市区町村" localSheetId="4">Sheet1!$U$1453</definedName>
    <definedName name="NM_従事者１０_住所_市区町村_変更前" localSheetId="4">Sheet1!$U$1414</definedName>
    <definedName name="NM_従事者１０_住所_字" localSheetId="4">Sheet1!$AG$1453</definedName>
    <definedName name="NM_従事者１０_住所_字_変更前" localSheetId="4">Sheet1!$AG$1414</definedName>
    <definedName name="NM_従事者１０_住所_都道府県" localSheetId="4">Sheet1!$AG$1450</definedName>
    <definedName name="NM_従事者１０_住所_都道府県_変更前" localSheetId="4">Sheet1!$AG$1411</definedName>
    <definedName name="NM_従事者１０_住所_番地" localSheetId="4">Sheet1!$U$1456</definedName>
    <definedName name="NM_従事者１０_住所_番地_変更前" localSheetId="4">Sheet1!$U$1417</definedName>
    <definedName name="NM_従事者１０_住所_郵便番号_右" localSheetId="4">Sheet1!$Z$1450</definedName>
    <definedName name="NM_従事者１０_住所_郵便番号_右_変更前" localSheetId="4">Sheet1!$Z$1411</definedName>
    <definedName name="NM_従事者１０_住所_郵便番号_左" localSheetId="4">Sheet1!$U$1450</definedName>
    <definedName name="NM_従事者１０_住所_郵便番号_左_変更前" localSheetId="4">Sheet1!$U$1411</definedName>
    <definedName name="NM_従事者１０_従事者区分" localSheetId="4">Sheet1!$S$1439</definedName>
    <definedName name="NM_従事者１０_従事者区分_変更前" localSheetId="4">Sheet1!$S$1400</definedName>
    <definedName name="NM_従事者１０_従事者備考" localSheetId="4">Sheet1!$R$1474</definedName>
    <definedName name="NM_従事者１０_従事者備考_変更前" localSheetId="4">Sheet1!$R$1435</definedName>
    <definedName name="NM_従事者１０_生年月日_月" localSheetId="4">Sheet1!$X$1460</definedName>
    <definedName name="NM_従事者１０_生年月日_月_変更前" localSheetId="4">Sheet1!$X$1421</definedName>
    <definedName name="NM_従事者１０_生年月日_元号" localSheetId="4">Sheet1!$S$1460</definedName>
    <definedName name="NM_従事者１０_生年月日_元号_変更前" localSheetId="4">Sheet1!$S$1421</definedName>
    <definedName name="NM_従事者１０_生年月日_日" localSheetId="4">Sheet1!$Z$1460</definedName>
    <definedName name="NM_従事者１０_生年月日_日_変更前" localSheetId="4">Sheet1!$Z$1421</definedName>
    <definedName name="NM_従事者１０_生年月日_年" localSheetId="4">Sheet1!$V$1460</definedName>
    <definedName name="NM_従事者１０_生年月日_年_変更前" localSheetId="4">Sheet1!$V$1421</definedName>
    <definedName name="NM_従事者１０_退任年月日_月" localSheetId="4">Sheet1!$AL$1442</definedName>
    <definedName name="NM_従事者１０_退任年月日_月_変更前" localSheetId="4">Sheet1!$AL$1403</definedName>
    <definedName name="NM_従事者１０_退任年月日_元号" localSheetId="4">Sheet1!$AG$1442</definedName>
    <definedName name="NM_従事者１０_退任年月日_元号_変更前" localSheetId="4">Sheet1!$AG$1403</definedName>
    <definedName name="NM_従事者１０_退任年月日_日" localSheetId="4">Sheet1!$AN$1442</definedName>
    <definedName name="NM_従事者１０_退任年月日_日_変更前" localSheetId="4">Sheet1!$AN$1403</definedName>
    <definedName name="NM_従事者１０_退任年月日_年" localSheetId="4">Sheet1!$AJ$1442</definedName>
    <definedName name="NM_従事者１０_退任年月日_年_変更前" localSheetId="4">Sheet1!$AJ$1403</definedName>
    <definedName name="NM_従事者１０_登録年月日_月" localSheetId="4">Sheet1!$X$1472</definedName>
    <definedName name="NM_従事者１０_登録年月日_月_変更前" localSheetId="4">Sheet1!$X$1433</definedName>
    <definedName name="NM_従事者１０_登録年月日_元号" localSheetId="4">Sheet1!$S$1472</definedName>
    <definedName name="NM_従事者１０_登録年月日_元号_変更前" localSheetId="4">Sheet1!$S$1433</definedName>
    <definedName name="NM_従事者１０_登録年月日_日" localSheetId="4">Sheet1!$Z$1472</definedName>
    <definedName name="NM_従事者１０_登録年月日_日_変更前" localSheetId="4">Sheet1!$Z$1433</definedName>
    <definedName name="NM_従事者１０_登録年月日_年" localSheetId="4">Sheet1!$V$1472</definedName>
    <definedName name="NM_従事者１０_登録年月日_年_変更前" localSheetId="4">Sheet1!$V$1433</definedName>
    <definedName name="NM_従事者１０_登録販売者登録都道府県" localSheetId="4">Sheet1!$AK$1472</definedName>
    <definedName name="NM_従事者１０_登録販売者登録都道府県_変更前" localSheetId="4">Sheet1!$AK$1433</definedName>
    <definedName name="NM_従事者１０_登録番号１" localSheetId="4">Sheet1!$R$1468</definedName>
    <definedName name="NM_従事者１０_登録番号１_変更前" localSheetId="4">Sheet1!$R$1429</definedName>
    <definedName name="NM_従事者１０_登録番号２" localSheetId="4">Sheet1!$V$1468</definedName>
    <definedName name="NM_従事者１０_登録番号２_変更前" localSheetId="4">Sheet1!$V$1429</definedName>
    <definedName name="NM_従事者１０_登録番号３" localSheetId="4">Sheet1!$X$1468</definedName>
    <definedName name="NM_従事者１０_登録番号３_変更前" localSheetId="4">Sheet1!$X$1429</definedName>
    <definedName name="NM_従事者１０_比較フラグ" localSheetId="4">Sheet1!$J$4784</definedName>
    <definedName name="NM_従事者１０_要指導又は第１類_小数１" localSheetId="4">Sheet1!$AK$1462</definedName>
    <definedName name="NM_従事者１０_要指導又は第１類_小数１_変更前" localSheetId="4">Sheet1!$AK$1423</definedName>
    <definedName name="NM_従事者１０_要指導又は第１類_整数１" localSheetId="4">Sheet1!$AH$1462</definedName>
    <definedName name="NM_従事者１０_要指導又は第１類_整数１_変更前" localSheetId="4">Sheet1!$AH$1423</definedName>
    <definedName name="NM_従事者１０_要指導又は第１類_整数２" localSheetId="4">Sheet1!$AI$1462</definedName>
    <definedName name="NM_従事者１０_要指導又は第１類_整数２_変更前" localSheetId="4">Sheet1!$AI$1423</definedName>
    <definedName name="NM_従事者１１_医薬品_小数１" localSheetId="4">Sheet1!$U$1567</definedName>
    <definedName name="NM_従事者１１_医薬品_小数１_変更前" localSheetId="4">Sheet1!$U$1528</definedName>
    <definedName name="NM_従事者１１_医薬品_整数１" localSheetId="4">Sheet1!$R$1567</definedName>
    <definedName name="NM_従事者１１_医薬品_整数１_変更前" localSheetId="4">Sheet1!$R$1528</definedName>
    <definedName name="NM_従事者１１_医薬品_整数２" localSheetId="4">Sheet1!$S$1567</definedName>
    <definedName name="NM_従事者１１_医薬品_整数２_変更前" localSheetId="4">Sheet1!$S$1528</definedName>
    <definedName name="NM_従事者１１_兼務" localSheetId="4">Sheet1!$S$1580</definedName>
    <definedName name="NM_従事者１１_兼務管理店舗_許可番号" localSheetId="4">Sheet1!$AH$1588</definedName>
    <definedName name="NM_従事者１１_兼務管理店舗_主に従事する店舗" localSheetId="4">Sheet1!$Z$1589</definedName>
    <definedName name="NM_従事者１１_兼務管理店舗_店舗住所_建物名" localSheetId="4">Sheet1!$AI$1600</definedName>
    <definedName name="NM_従事者１１_兼務管理店舗_店舗住所_市区町村" localSheetId="4">Sheet1!$Y$1597</definedName>
    <definedName name="NM_従事者１１_兼務管理店舗_店舗住所_字" localSheetId="4">Sheet1!$AI$1597</definedName>
    <definedName name="NM_従事者１１_兼務管理店舗_店舗住所_都道府県" localSheetId="4">Sheet1!$AI$1594</definedName>
    <definedName name="NM_従事者１１_兼務管理店舗_店舗住所_番地" localSheetId="4">Sheet1!$Y$1600</definedName>
    <definedName name="NM_従事者１１_兼務管理店舗_店舗住所_郵便番号_右" localSheetId="4">Sheet1!$AC$1594</definedName>
    <definedName name="NM_従事者１１_兼務管理店舗_店舗住所_郵便番号_左" localSheetId="4">Sheet1!$Y$1594</definedName>
    <definedName name="NM_従事者１１_兼務管理店舗_店舗名称" localSheetId="4">Sheet1!$V$1591</definedName>
    <definedName name="NM_従事者１１_兼務許可年月日_月" localSheetId="4">Sheet1!$X$1583</definedName>
    <definedName name="NM_従事者１１_兼務許可年月日_元号" localSheetId="4">Sheet1!$S$1583</definedName>
    <definedName name="NM_従事者１１_兼務許可年月日_日" localSheetId="4">Sheet1!$Z$1583</definedName>
    <definedName name="NM_従事者１１_兼務許可年月日_年" localSheetId="4">Sheet1!$V$1583</definedName>
    <definedName name="NM_従事者１１_兼務許可番号" localSheetId="4">Sheet1!$AC$1579</definedName>
    <definedName name="NM_従事者１１_兼務廃止年月日_月" localSheetId="4">Sheet1!$AL$1583</definedName>
    <definedName name="NM_従事者１１_兼務廃止年月日_元号" localSheetId="4">Sheet1!$AG$1583</definedName>
    <definedName name="NM_従事者１１_兼務廃止年月日_日" localSheetId="4">Sheet1!$AN$1583</definedName>
    <definedName name="NM_従事者１１_兼務廃止年月日_年" localSheetId="4">Sheet1!$AJ$1583</definedName>
    <definedName name="NM_従事者１１_兼務備考" localSheetId="4">Sheet1!$R$1585</definedName>
    <definedName name="NM_従事者１１_氏名" localSheetId="4">Sheet1!$R$1546</definedName>
    <definedName name="NM_従事者１１_氏名_当て字" localSheetId="4">Sheet1!$AL$1547</definedName>
    <definedName name="NM_従事者１１_氏名_当て字_変更前" localSheetId="4">Sheet1!$AL$1508</definedName>
    <definedName name="NM_従事者１１_氏名_変更前" localSheetId="4">Sheet1!$R$1507</definedName>
    <definedName name="NM_従事者１１_氏名カナ" localSheetId="4">Sheet1!$R$1549</definedName>
    <definedName name="NM_従事者１１_氏名カナ_変更前" localSheetId="4">Sheet1!$R$1510</definedName>
    <definedName name="NM_従事者１１_資格" localSheetId="4">Sheet1!$AG$1541</definedName>
    <definedName name="NM_従事者１１_資格_変更前" localSheetId="4">Sheet1!$AG$1502</definedName>
    <definedName name="NM_従事者１１_就任年月日_月" localSheetId="4">Sheet1!$X$1544</definedName>
    <definedName name="NM_従事者１１_就任年月日_月_変更前" localSheetId="4">Sheet1!$X$1505</definedName>
    <definedName name="NM_従事者１１_就任年月日_元号" localSheetId="4">Sheet1!$S$1544</definedName>
    <definedName name="NM_従事者１１_就任年月日_元号_変更前" localSheetId="4">Sheet1!$S$1505</definedName>
    <definedName name="NM_従事者１１_就任年月日_日" localSheetId="4">Sheet1!$Z$1544</definedName>
    <definedName name="NM_従事者１１_就任年月日_日_変更前" localSheetId="4">Sheet1!$Z$1505</definedName>
    <definedName name="NM_従事者１１_就任年月日_年" localSheetId="4">Sheet1!$V$1544</definedName>
    <definedName name="NM_従事者１１_就任年月日_年_変更前" localSheetId="4">Sheet1!$V$1505</definedName>
    <definedName name="NM_従事者１１_週勤務時間_小数１" localSheetId="4">Sheet1!$U$1564</definedName>
    <definedName name="NM_従事者１１_週勤務時間_小数１_変更前" localSheetId="4">Sheet1!$U$1525</definedName>
    <definedName name="NM_従事者１１_週勤務時間_整数１" localSheetId="4">Sheet1!$R$1564</definedName>
    <definedName name="NM_従事者１１_週勤務時間_整数１_変更前" localSheetId="4">Sheet1!$R$1525</definedName>
    <definedName name="NM_従事者１１_週勤務時間_整数２" localSheetId="4">Sheet1!$S$1564</definedName>
    <definedName name="NM_従事者１１_週勤務時間_整数２_変更前" localSheetId="4">Sheet1!$S$1525</definedName>
    <definedName name="NM_従事者１１_住所_建物名" localSheetId="4">Sheet1!$AG$1558</definedName>
    <definedName name="NM_従事者１１_住所_建物名_変更前" localSheetId="4">Sheet1!$AG$1519</definedName>
    <definedName name="NM_従事者１１_住所_市区町村" localSheetId="4">Sheet1!$U$1555</definedName>
    <definedName name="NM_従事者１１_住所_市区町村_変更前" localSheetId="4">Sheet1!$U$1516</definedName>
    <definedName name="NM_従事者１１_住所_字" localSheetId="4">Sheet1!$AG$1555</definedName>
    <definedName name="NM_従事者１１_住所_字_変更前" localSheetId="4">Sheet1!$AG$1516</definedName>
    <definedName name="NM_従事者１１_住所_都道府県" localSheetId="4">Sheet1!$AG$1552</definedName>
    <definedName name="NM_従事者１１_住所_都道府県_変更前" localSheetId="4">Sheet1!$AG$1513</definedName>
    <definedName name="NM_従事者１１_住所_番地" localSheetId="4">Sheet1!$U$1558</definedName>
    <definedName name="NM_従事者１１_住所_番地_変更前" localSheetId="4">Sheet1!$U$1519</definedName>
    <definedName name="NM_従事者１１_住所_郵便番号_右" localSheetId="4">Sheet1!$Z$1552</definedName>
    <definedName name="NM_従事者１１_住所_郵便番号_右_変更前" localSheetId="4">Sheet1!$Z$1513</definedName>
    <definedName name="NM_従事者１１_住所_郵便番号_左" localSheetId="4">Sheet1!$U$1552</definedName>
    <definedName name="NM_従事者１１_住所_郵便番号_左_変更前" localSheetId="4">Sheet1!$U$1513</definedName>
    <definedName name="NM_従事者１１_従事者区分" localSheetId="4">Sheet1!$S$1541</definedName>
    <definedName name="NM_従事者１１_従事者区分_変更前" localSheetId="4">Sheet1!$S$1502</definedName>
    <definedName name="NM_従事者１１_従事者備考" localSheetId="4">Sheet1!$R$1576</definedName>
    <definedName name="NM_従事者１１_従事者備考_変更前" localSheetId="4">Sheet1!$R$1537</definedName>
    <definedName name="NM_従事者１１_生年月日_月" localSheetId="4">Sheet1!$X$1562</definedName>
    <definedName name="NM_従事者１１_生年月日_月_変更前" localSheetId="4">Sheet1!$X$1523</definedName>
    <definedName name="NM_従事者１１_生年月日_元号" localSheetId="4">Sheet1!$S$1562</definedName>
    <definedName name="NM_従事者１１_生年月日_元号_変更前" localSheetId="4">Sheet1!$S$1523</definedName>
    <definedName name="NM_従事者１１_生年月日_日" localSheetId="4">Sheet1!$Z$1562</definedName>
    <definedName name="NM_従事者１１_生年月日_日_変更前" localSheetId="4">Sheet1!$Z$1523</definedName>
    <definedName name="NM_従事者１１_生年月日_年" localSheetId="4">Sheet1!$V$1562</definedName>
    <definedName name="NM_従事者１１_生年月日_年_変更前" localSheetId="4">Sheet1!$V$1523</definedName>
    <definedName name="NM_従事者１１_退任年月日_月" localSheetId="4">Sheet1!$AL$1544</definedName>
    <definedName name="NM_従事者１１_退任年月日_月_変更前" localSheetId="4">Sheet1!$AL$1505</definedName>
    <definedName name="NM_従事者１１_退任年月日_元号" localSheetId="4">Sheet1!$AG$1544</definedName>
    <definedName name="NM_従事者１１_退任年月日_元号_変更前" localSheetId="4">Sheet1!$AG$1505</definedName>
    <definedName name="NM_従事者１１_退任年月日_日" localSheetId="4">Sheet1!$AN$1544</definedName>
    <definedName name="NM_従事者１１_退任年月日_日_変更前" localSheetId="4">Sheet1!$AN$1505</definedName>
    <definedName name="NM_従事者１１_退任年月日_年" localSheetId="4">Sheet1!$AJ$1544</definedName>
    <definedName name="NM_従事者１１_退任年月日_年_変更前" localSheetId="4">Sheet1!$AJ$1505</definedName>
    <definedName name="NM_従事者１１_登録年月日_月" localSheetId="4">Sheet1!$X$1574</definedName>
    <definedName name="NM_従事者１１_登録年月日_月_変更前" localSheetId="4">Sheet1!$X$1535</definedName>
    <definedName name="NM_従事者１１_登録年月日_元号" localSheetId="4">Sheet1!$S$1574</definedName>
    <definedName name="NM_従事者１１_登録年月日_元号_変更前" localSheetId="4">Sheet1!$S$1535</definedName>
    <definedName name="NM_従事者１１_登録年月日_日" localSheetId="4">Sheet1!$Z$1574</definedName>
    <definedName name="NM_従事者１１_登録年月日_日_変更前" localSheetId="4">Sheet1!$Z$1535</definedName>
    <definedName name="NM_従事者１１_登録年月日_年" localSheetId="4">Sheet1!$V$1574</definedName>
    <definedName name="NM_従事者１１_登録年月日_年_変更前" localSheetId="4">Sheet1!$V$1535</definedName>
    <definedName name="NM_従事者１１_登録販売者登録都道府県" localSheetId="4">Sheet1!$AK$1574</definedName>
    <definedName name="NM_従事者１１_登録販売者登録都道府県_変更前" localSheetId="4">Sheet1!$AK$1535</definedName>
    <definedName name="NM_従事者１１_登録番号１" localSheetId="4">Sheet1!$R$1570</definedName>
    <definedName name="NM_従事者１１_登録番号１_変更前" localSheetId="4">Sheet1!$R$1531</definedName>
    <definedName name="NM_従事者１１_登録番号２" localSheetId="4">Sheet1!$V$1570</definedName>
    <definedName name="NM_従事者１１_登録番号２_変更前" localSheetId="4">Sheet1!$V$1531</definedName>
    <definedName name="NM_従事者１１_登録番号３" localSheetId="4">Sheet1!$X$1570</definedName>
    <definedName name="NM_従事者１１_登録番号３_変更前" localSheetId="4">Sheet1!$X$1531</definedName>
    <definedName name="NM_従事者１１_比較フラグ" localSheetId="4">Sheet1!$K$4784</definedName>
    <definedName name="NM_従事者１１_要指導又は第１類_小数１" localSheetId="4">Sheet1!$AK$1564</definedName>
    <definedName name="NM_従事者１１_要指導又は第１類_小数１_変更前" localSheetId="4">Sheet1!$AK$1525</definedName>
    <definedName name="NM_従事者１１_要指導又は第１類_整数１" localSheetId="4">Sheet1!$AH$1564</definedName>
    <definedName name="NM_従事者１１_要指導又は第１類_整数１_変更前" localSheetId="4">Sheet1!$AH$1525</definedName>
    <definedName name="NM_従事者１１_要指導又は第１類_整数２" localSheetId="4">Sheet1!$AI$1564</definedName>
    <definedName name="NM_従事者１１_要指導又は第１類_整数２_変更前" localSheetId="4">Sheet1!$AI$1525</definedName>
    <definedName name="NM_従事者１２_医薬品_小数１" localSheetId="4">Sheet1!$U$1669</definedName>
    <definedName name="NM_従事者１２_医薬品_小数１_変更前" localSheetId="4">Sheet1!$U$1630</definedName>
    <definedName name="NM_従事者１２_医薬品_整数１" localSheetId="4">Sheet1!$R$1669</definedName>
    <definedName name="NM_従事者１２_医薬品_整数１_変更前" localSheetId="4">Sheet1!$R$1630</definedName>
    <definedName name="NM_従事者１２_医薬品_整数２" localSheetId="4">Sheet1!$S$1669</definedName>
    <definedName name="NM_従事者１２_医薬品_整数２_変更前" localSheetId="4">Sheet1!$S$1630</definedName>
    <definedName name="NM_従事者１２_兼務" localSheetId="4">Sheet1!$S$1682</definedName>
    <definedName name="NM_従事者１２_兼務管理店舗_許可番号" localSheetId="4">Sheet1!$AH$1690</definedName>
    <definedName name="NM_従事者１２_兼務管理店舗_主に従事する店舗" localSheetId="4">Sheet1!$Z$1691</definedName>
    <definedName name="NM_従事者１２_兼務管理店舗_店舗住所_建物名" localSheetId="4">Sheet1!$AI$1702</definedName>
    <definedName name="NM_従事者１２_兼務管理店舗_店舗住所_市区町村" localSheetId="4">Sheet1!$Y$1699</definedName>
    <definedName name="NM_従事者１２_兼務管理店舗_店舗住所_字" localSheetId="4">Sheet1!$AI$1699</definedName>
    <definedName name="NM_従事者１２_兼務管理店舗_店舗住所_都道府県" localSheetId="4">Sheet1!$AI$1696</definedName>
    <definedName name="NM_従事者１２_兼務管理店舗_店舗住所_番地" localSheetId="4">Sheet1!$Y$1702</definedName>
    <definedName name="NM_従事者１２_兼務管理店舗_店舗住所_郵便番号_右" localSheetId="4">Sheet1!$AC$1696</definedName>
    <definedName name="NM_従事者１２_兼務管理店舗_店舗住所_郵便番号_左" localSheetId="4">Sheet1!$Y$1696</definedName>
    <definedName name="NM_従事者１２_兼務管理店舗_店舗名称" localSheetId="4">Sheet1!$V$1693</definedName>
    <definedName name="NM_従事者１２_兼務許可年月日_月" localSheetId="4">Sheet1!$X$1685</definedName>
    <definedName name="NM_従事者１２_兼務許可年月日_元号" localSheetId="4">Sheet1!$S$1685</definedName>
    <definedName name="NM_従事者１２_兼務許可年月日_日" localSheetId="4">Sheet1!$Z$1685</definedName>
    <definedName name="NM_従事者１２_兼務許可年月日_年" localSheetId="4">Sheet1!$V$1685</definedName>
    <definedName name="NM_従事者１２_兼務許可番号" localSheetId="4">Sheet1!$AC$1681</definedName>
    <definedName name="NM_従事者１２_兼務廃止年月日_月" localSheetId="4">Sheet1!$AL$1685</definedName>
    <definedName name="NM_従事者１２_兼務廃止年月日_元号" localSheetId="4">Sheet1!$AG$1685</definedName>
    <definedName name="NM_従事者１２_兼務廃止年月日_日" localSheetId="4">Sheet1!$AN$1685</definedName>
    <definedName name="NM_従事者１２_兼務廃止年月日_年" localSheetId="4">Sheet1!$AJ$1685</definedName>
    <definedName name="NM_従事者１２_兼務備考" localSheetId="4">Sheet1!$R$1687</definedName>
    <definedName name="NM_従事者１２_氏名" localSheetId="4">Sheet1!$R$1648</definedName>
    <definedName name="NM_従事者１２_氏名_当て字" localSheetId="4">Sheet1!$AL$1649</definedName>
    <definedName name="NM_従事者１２_氏名_当て字_変更前" localSheetId="4">Sheet1!$AL$1610</definedName>
    <definedName name="NM_従事者１２_氏名_変更前" localSheetId="4">Sheet1!$R$1609</definedName>
    <definedName name="NM_従事者１２_氏名カナ" localSheetId="4">Sheet1!$R$1651</definedName>
    <definedName name="NM_従事者１２_氏名カナ_変更前" localSheetId="4">Sheet1!$R$1612</definedName>
    <definedName name="NM_従事者１２_資格" localSheetId="4">Sheet1!$AG$1643</definedName>
    <definedName name="NM_従事者１２_資格_変更前" localSheetId="4">Sheet1!$AG$1604</definedName>
    <definedName name="NM_従事者１２_就任年月日_月" localSheetId="4">Sheet1!$X$1646</definedName>
    <definedName name="NM_従事者１２_就任年月日_月_変更前" localSheetId="4">Sheet1!$X$1607</definedName>
    <definedName name="NM_従事者１２_就任年月日_元号" localSheetId="4">Sheet1!$S$1646</definedName>
    <definedName name="NM_従事者１２_就任年月日_元号_変更前" localSheetId="4">Sheet1!$S$1607</definedName>
    <definedName name="NM_従事者１２_就任年月日_日" localSheetId="4">Sheet1!$Z$1646</definedName>
    <definedName name="NM_従事者１２_就任年月日_日_変更前" localSheetId="4">Sheet1!$Z$1607</definedName>
    <definedName name="NM_従事者１２_就任年月日_年" localSheetId="4">Sheet1!$V$1646</definedName>
    <definedName name="NM_従事者１２_就任年月日_年_変更前" localSheetId="4">Sheet1!$V$1607</definedName>
    <definedName name="NM_従事者１２_週勤務時間_小数１" localSheetId="4">Sheet1!$U$1666</definedName>
    <definedName name="NM_従事者１２_週勤務時間_小数１_変更前" localSheetId="4">Sheet1!$U$1627</definedName>
    <definedName name="NM_従事者１２_週勤務時間_整数１" localSheetId="4">Sheet1!$R$1666</definedName>
    <definedName name="NM_従事者１２_週勤務時間_整数１_変更前" localSheetId="4">Sheet1!$R$1627</definedName>
    <definedName name="NM_従事者１２_週勤務時間_整数２" localSheetId="4">Sheet1!$S$1666</definedName>
    <definedName name="NM_従事者１２_週勤務時間_整数２_変更前" localSheetId="4">Sheet1!$S$1627</definedName>
    <definedName name="NM_従事者１２_住所_建物名" localSheetId="4">Sheet1!$AG$1660</definedName>
    <definedName name="NM_従事者１２_住所_建物名_変更前" localSheetId="4">Sheet1!$AG$1621</definedName>
    <definedName name="NM_従事者１２_住所_市区町村" localSheetId="4">Sheet1!$U$1657</definedName>
    <definedName name="NM_従事者１２_住所_市区町村_変更前" localSheetId="4">Sheet1!$U$1618</definedName>
    <definedName name="NM_従事者１２_住所_字" localSheetId="4">Sheet1!$AG$1657</definedName>
    <definedName name="NM_従事者１２_住所_字_変更前" localSheetId="4">Sheet1!$AG$1618</definedName>
    <definedName name="NM_従事者１２_住所_都道府県" localSheetId="4">Sheet1!$AG$1654</definedName>
    <definedName name="NM_従事者１２_住所_都道府県_変更前" localSheetId="4">Sheet1!$AG$1615</definedName>
    <definedName name="NM_従事者１２_住所_番地" localSheetId="4">Sheet1!$U$1660</definedName>
    <definedName name="NM_従事者１２_住所_番地_変更前" localSheetId="4">Sheet1!$U$1621</definedName>
    <definedName name="NM_従事者１２_住所_郵便番号_右" localSheetId="4">Sheet1!$Z$1654</definedName>
    <definedName name="NM_従事者１２_住所_郵便番号_右_変更前" localSheetId="4">Sheet1!$Z$1615</definedName>
    <definedName name="NM_従事者１２_住所_郵便番号_左" localSheetId="4">Sheet1!$U$1654</definedName>
    <definedName name="NM_従事者１２_住所_郵便番号_左_変更前" localSheetId="4">Sheet1!$U$1615</definedName>
    <definedName name="NM_従事者１２_従事者区分" localSheetId="4">Sheet1!$S$1643</definedName>
    <definedName name="NM_従事者１２_従事者区分_変更前" localSheetId="4">Sheet1!$S$1604</definedName>
    <definedName name="NM_従事者１２_従事者備考" localSheetId="4">Sheet1!$R$1678</definedName>
    <definedName name="NM_従事者１２_従事者備考_変更前" localSheetId="4">Sheet1!$R$1639</definedName>
    <definedName name="NM_従事者１２_生年月日_月" localSheetId="4">Sheet1!$X$1664</definedName>
    <definedName name="NM_従事者１２_生年月日_月_変更前" localSheetId="4">Sheet1!$X$1625</definedName>
    <definedName name="NM_従事者１２_生年月日_元号" localSheetId="4">Sheet1!$S$1664</definedName>
    <definedName name="NM_従事者１２_生年月日_元号_変更前" localSheetId="4">Sheet1!$S$1625</definedName>
    <definedName name="NM_従事者１２_生年月日_日" localSheetId="4">Sheet1!$Z$1664</definedName>
    <definedName name="NM_従事者１２_生年月日_日_変更前" localSheetId="4">Sheet1!$Z$1625</definedName>
    <definedName name="NM_従事者１２_生年月日_年" localSheetId="4">Sheet1!$V$1664</definedName>
    <definedName name="NM_従事者１２_生年月日_年_変更前" localSheetId="4">Sheet1!$V$1625</definedName>
    <definedName name="NM_従事者１２_退任年月日_月" localSheetId="4">Sheet1!$AL$1646</definedName>
    <definedName name="NM_従事者１２_退任年月日_月_変更前" localSheetId="4">Sheet1!$AL$1607</definedName>
    <definedName name="NM_従事者１２_退任年月日_元号" localSheetId="4">Sheet1!$AG$1646</definedName>
    <definedName name="NM_従事者１２_退任年月日_元号_変更前" localSheetId="4">Sheet1!$AG$1607</definedName>
    <definedName name="NM_従事者１２_退任年月日_日" localSheetId="4">Sheet1!$AN$1646</definedName>
    <definedName name="NM_従事者１２_退任年月日_日_変更前" localSheetId="4">Sheet1!$AN$1607</definedName>
    <definedName name="NM_従事者１２_退任年月日_年" localSheetId="4">Sheet1!$AJ$1646</definedName>
    <definedName name="NM_従事者１２_退任年月日_年_変更前" localSheetId="4">Sheet1!$AJ$1607</definedName>
    <definedName name="NM_従事者１２_登録年月日_月" localSheetId="4">Sheet1!$X$1676</definedName>
    <definedName name="NM_従事者１２_登録年月日_月_変更前" localSheetId="4">Sheet1!$X$1637</definedName>
    <definedName name="NM_従事者１２_登録年月日_元号" localSheetId="4">Sheet1!$S$1676</definedName>
    <definedName name="NM_従事者１２_登録年月日_元号_変更前" localSheetId="4">Sheet1!$S$1637</definedName>
    <definedName name="NM_従事者１２_登録年月日_日" localSheetId="4">Sheet1!$Z$1676</definedName>
    <definedName name="NM_従事者１２_登録年月日_日_変更前" localSheetId="4">Sheet1!$Z$1637</definedName>
    <definedName name="NM_従事者１２_登録年月日_年" localSheetId="4">Sheet1!$V$1676</definedName>
    <definedName name="NM_従事者１２_登録年月日_年_変更前" localSheetId="4">Sheet1!$V$1637</definedName>
    <definedName name="NM_従事者１２_登録販売者登録都道府県" localSheetId="4">Sheet1!$AK$1676</definedName>
    <definedName name="NM_従事者１２_登録販売者登録都道府県_変更前" localSheetId="4">Sheet1!$AK$1637</definedName>
    <definedName name="NM_従事者１２_登録番号１" localSheetId="4">Sheet1!$R$1672</definedName>
    <definedName name="NM_従事者１２_登録番号１_変更前" localSheetId="4">Sheet1!$R$1633</definedName>
    <definedName name="NM_従事者１２_登録番号２" localSheetId="4">Sheet1!$V$1672</definedName>
    <definedName name="NM_従事者１２_登録番号２_変更前" localSheetId="4">Sheet1!$V$1633</definedName>
    <definedName name="NM_従事者１２_登録番号３" localSheetId="4">Sheet1!$X$1672</definedName>
    <definedName name="NM_従事者１２_登録番号３_変更前" localSheetId="4">Sheet1!$X$1633</definedName>
    <definedName name="NM_従事者１２_比較フラグ" localSheetId="4">Sheet1!$L$4784</definedName>
    <definedName name="NM_従事者１２_要指導又は第１類_小数１" localSheetId="4">Sheet1!$AK$1666</definedName>
    <definedName name="NM_従事者１２_要指導又は第１類_小数１_変更前" localSheetId="4">Sheet1!$AK$1627</definedName>
    <definedName name="NM_従事者１２_要指導又は第１類_整数１" localSheetId="4">Sheet1!$AH$1666</definedName>
    <definedName name="NM_従事者１２_要指導又は第１類_整数１_変更前" localSheetId="4">Sheet1!$AH$1627</definedName>
    <definedName name="NM_従事者１２_要指導又は第１類_整数２" localSheetId="4">Sheet1!$AI$1666</definedName>
    <definedName name="NM_従事者１２_要指導又は第１類_整数２_変更前" localSheetId="4">Sheet1!$AI$1627</definedName>
    <definedName name="NM_従事者１３_医薬品_小数１" localSheetId="4">Sheet1!$U$1771</definedName>
    <definedName name="NM_従事者１３_医薬品_小数１_変更前" localSheetId="4">Sheet1!$U$1732</definedName>
    <definedName name="NM_従事者１３_医薬品_整数１" localSheetId="4">Sheet1!$R$1771</definedName>
    <definedName name="NM_従事者１３_医薬品_整数１_変更前" localSheetId="4">Sheet1!$R$1732</definedName>
    <definedName name="NM_従事者１３_医薬品_整数２" localSheetId="4">Sheet1!$S$1771</definedName>
    <definedName name="NM_従事者１３_医薬品_整数２_変更前" localSheetId="4">Sheet1!$S$1732</definedName>
    <definedName name="NM_従事者１３_兼務" localSheetId="4">Sheet1!$S$1784</definedName>
    <definedName name="NM_従事者１３_兼務管理店舗_許可番号" localSheetId="4">Sheet1!$AH$1792</definedName>
    <definedName name="NM_従事者１３_兼務管理店舗_主に従事する店舗" localSheetId="4">Sheet1!$Z$1793</definedName>
    <definedName name="NM_従事者１３_兼務管理店舗_店舗住所_建物名" localSheetId="4">Sheet1!$AI$1804</definedName>
    <definedName name="NM_従事者１３_兼務管理店舗_店舗住所_市区町村" localSheetId="4">Sheet1!$Y$1801</definedName>
    <definedName name="NM_従事者１３_兼務管理店舗_店舗住所_字" localSheetId="4">Sheet1!$AI$1801</definedName>
    <definedName name="NM_従事者１３_兼務管理店舗_店舗住所_都道府県" localSheetId="4">Sheet1!$AI$1798</definedName>
    <definedName name="NM_従事者１３_兼務管理店舗_店舗住所_番地" localSheetId="4">Sheet1!$Y$1804</definedName>
    <definedName name="NM_従事者１３_兼務管理店舗_店舗住所_郵便番号_右" localSheetId="4">Sheet1!$AC$1798</definedName>
    <definedName name="NM_従事者１３_兼務管理店舗_店舗住所_郵便番号_左" localSheetId="4">Sheet1!$Y$1798</definedName>
    <definedName name="NM_従事者１３_兼務管理店舗_店舗名称" localSheetId="4">Sheet1!$V$1795</definedName>
    <definedName name="NM_従事者１３_兼務許可年月日_月" localSheetId="4">Sheet1!$X$1787</definedName>
    <definedName name="NM_従事者１３_兼務許可年月日_元号" localSheetId="4">Sheet1!$S$1787</definedName>
    <definedName name="NM_従事者１３_兼務許可年月日_日" localSheetId="4">Sheet1!$Z$1787</definedName>
    <definedName name="NM_従事者１３_兼務許可年月日_年" localSheetId="4">Sheet1!$V$1787</definedName>
    <definedName name="NM_従事者１３_兼務許可番号" localSheetId="4">Sheet1!$AC$1783</definedName>
    <definedName name="NM_従事者１３_兼務廃止年月日_月" localSheetId="4">Sheet1!$AL$1787</definedName>
    <definedName name="NM_従事者１３_兼務廃止年月日_元号" localSheetId="4">Sheet1!$AG$1787</definedName>
    <definedName name="NM_従事者１３_兼務廃止年月日_日" localSheetId="4">Sheet1!$AN$1787</definedName>
    <definedName name="NM_従事者１３_兼務廃止年月日_年" localSheetId="4">Sheet1!$AJ$1787</definedName>
    <definedName name="NM_従事者１３_兼務備考" localSheetId="4">Sheet1!$R$1789</definedName>
    <definedName name="NM_従事者１３_氏名" localSheetId="4">Sheet1!$R$1750</definedName>
    <definedName name="NM_従事者１３_氏名_当て字" localSheetId="4">Sheet1!$AL$1751</definedName>
    <definedName name="NM_従事者１３_氏名_当て字_変更前" localSheetId="4">Sheet1!$AL$1712</definedName>
    <definedName name="NM_従事者１３_氏名_変更前" localSheetId="4">Sheet1!$R$1711</definedName>
    <definedName name="NM_従事者１３_氏名カナ" localSheetId="4">Sheet1!$R$1753</definedName>
    <definedName name="NM_従事者１３_氏名カナ_変更前" localSheetId="4">Sheet1!$R$1714</definedName>
    <definedName name="NM_従事者１３_資格" localSheetId="4">Sheet1!$AG$1745</definedName>
    <definedName name="NM_従事者１３_資格_変更前" localSheetId="4">Sheet1!$AG$1706</definedName>
    <definedName name="NM_従事者１３_就任年月日_月" localSheetId="4">Sheet1!$X$1748</definedName>
    <definedName name="NM_従事者１３_就任年月日_月_変更前" localSheetId="4">Sheet1!$X$1709</definedName>
    <definedName name="NM_従事者１３_就任年月日_元号" localSheetId="4">Sheet1!$S$1748</definedName>
    <definedName name="NM_従事者１３_就任年月日_元号_変更前" localSheetId="4">Sheet1!$S$1709</definedName>
    <definedName name="NM_従事者１３_就任年月日_日" localSheetId="4">Sheet1!$Z$1748</definedName>
    <definedName name="NM_従事者１３_就任年月日_日_変更前" localSheetId="4">Sheet1!$Z$1709</definedName>
    <definedName name="NM_従事者１３_就任年月日_年" localSheetId="4">Sheet1!$V$1748</definedName>
    <definedName name="NM_従事者１３_就任年月日_年_変更前" localSheetId="4">Sheet1!$V$1709</definedName>
    <definedName name="NM_従事者１３_週勤務時間_小数１" localSheetId="4">Sheet1!$U$1768</definedName>
    <definedName name="NM_従事者１３_週勤務時間_小数１_変更前" localSheetId="4">Sheet1!$U$1729</definedName>
    <definedName name="NM_従事者１３_週勤務時間_整数１" localSheetId="4">Sheet1!$R$1768</definedName>
    <definedName name="NM_従事者１３_週勤務時間_整数１_変更前" localSheetId="4">Sheet1!$R$1729</definedName>
    <definedName name="NM_従事者１３_週勤務時間_整数２" localSheetId="4">Sheet1!$S$1768</definedName>
    <definedName name="NM_従事者１３_週勤務時間_整数２_変更前" localSheetId="4">Sheet1!$S$1729</definedName>
    <definedName name="NM_従事者１３_住所_建物名" localSheetId="4">Sheet1!$AG$1762</definedName>
    <definedName name="NM_従事者１３_住所_建物名_変更前" localSheetId="4">Sheet1!$AG$1723</definedName>
    <definedName name="NM_従事者１３_住所_市区町村" localSheetId="4">Sheet1!$U$1759</definedName>
    <definedName name="NM_従事者１３_住所_市区町村_変更前" localSheetId="4">Sheet1!$U$1720</definedName>
    <definedName name="NM_従事者１３_住所_字" localSheetId="4">Sheet1!$AG$1759</definedName>
    <definedName name="NM_従事者１３_住所_字_変更前" localSheetId="4">Sheet1!$AG$1720</definedName>
    <definedName name="NM_従事者１３_住所_都道府県" localSheetId="4">Sheet1!$AG$1756</definedName>
    <definedName name="NM_従事者１３_住所_都道府県_変更前" localSheetId="4">Sheet1!$AG$1717</definedName>
    <definedName name="NM_従事者１３_住所_番地" localSheetId="4">Sheet1!$U$1762</definedName>
    <definedName name="NM_従事者１３_住所_番地_変更前" localSheetId="4">Sheet1!$U$1723</definedName>
    <definedName name="NM_従事者１３_住所_郵便番号_右" localSheetId="4">Sheet1!$Z$1756</definedName>
    <definedName name="NM_従事者１３_住所_郵便番号_右_変更前" localSheetId="4">Sheet1!$Z$1717</definedName>
    <definedName name="NM_従事者１３_住所_郵便番号_左" localSheetId="4">Sheet1!$U$1756</definedName>
    <definedName name="NM_従事者１３_住所_郵便番号_左_変更前" localSheetId="4">Sheet1!$U$1717</definedName>
    <definedName name="NM_従事者１３_従事者区分" localSheetId="4">Sheet1!$S$1745</definedName>
    <definedName name="NM_従事者１３_従事者区分_変更前" localSheetId="4">Sheet1!$S$1706</definedName>
    <definedName name="NM_従事者１３_従事者備考" localSheetId="4">Sheet1!$R$1780</definedName>
    <definedName name="NM_従事者１３_従事者備考_変更前" localSheetId="4">Sheet1!$R$1741</definedName>
    <definedName name="NM_従事者１３_生年月日_月" localSheetId="4">Sheet1!$X$1766</definedName>
    <definedName name="NM_従事者１３_生年月日_月_変更前" localSheetId="4">Sheet1!$X$1727</definedName>
    <definedName name="NM_従事者１３_生年月日_元号" localSheetId="4">Sheet1!$S$1766</definedName>
    <definedName name="NM_従事者１３_生年月日_元号_変更前" localSheetId="4">Sheet1!$S$1727</definedName>
    <definedName name="NM_従事者１３_生年月日_日" localSheetId="4">Sheet1!$Z$1766</definedName>
    <definedName name="NM_従事者１３_生年月日_日_変更前" localSheetId="4">Sheet1!$Z$1727</definedName>
    <definedName name="NM_従事者１３_生年月日_年" localSheetId="4">Sheet1!$V$1766</definedName>
    <definedName name="NM_従事者１３_生年月日_年_変更前" localSheetId="4">Sheet1!$V$1727</definedName>
    <definedName name="NM_従事者１３_退任年月日_月" localSheetId="4">Sheet1!$AL$1748</definedName>
    <definedName name="NM_従事者１３_退任年月日_月_変更前" localSheetId="4">Sheet1!$AL$1709</definedName>
    <definedName name="NM_従事者１３_退任年月日_元号" localSheetId="4">Sheet1!$AG$1748</definedName>
    <definedName name="NM_従事者１３_退任年月日_元号_変更前" localSheetId="4">Sheet1!$AG$1709</definedName>
    <definedName name="NM_従事者１３_退任年月日_日" localSheetId="4">Sheet1!$AN$1748</definedName>
    <definedName name="NM_従事者１３_退任年月日_日_変更前" localSheetId="4">Sheet1!$AN$1709</definedName>
    <definedName name="NM_従事者１３_退任年月日_年" localSheetId="4">Sheet1!$AJ$1748</definedName>
    <definedName name="NM_従事者１３_退任年月日_年_変更前" localSheetId="4">Sheet1!$AJ$1709</definedName>
    <definedName name="NM_従事者１３_登録年月日_月" localSheetId="4">Sheet1!$X$1778</definedName>
    <definedName name="NM_従事者１３_登録年月日_月_変更前" localSheetId="4">Sheet1!$X$1739</definedName>
    <definedName name="NM_従事者１３_登録年月日_元号" localSheetId="4">Sheet1!$S$1778</definedName>
    <definedName name="NM_従事者１３_登録年月日_元号_変更前" localSheetId="4">Sheet1!$S$1739</definedName>
    <definedName name="NM_従事者１３_登録年月日_日" localSheetId="4">Sheet1!$Z$1778</definedName>
    <definedName name="NM_従事者１３_登録年月日_日_変更前" localSheetId="4">Sheet1!$Z$1739</definedName>
    <definedName name="NM_従事者１３_登録年月日_年" localSheetId="4">Sheet1!$V$1778</definedName>
    <definedName name="NM_従事者１３_登録年月日_年_変更前" localSheetId="4">Sheet1!$V$1739</definedName>
    <definedName name="NM_従事者１３_登録販売者登録都道府県" localSheetId="4">Sheet1!$AK$1778</definedName>
    <definedName name="NM_従事者１３_登録販売者登録都道府県_変更前" localSheetId="4">Sheet1!$AK$1739</definedName>
    <definedName name="NM_従事者１３_登録番号１" localSheetId="4">Sheet1!$R$1774</definedName>
    <definedName name="NM_従事者１３_登録番号１_変更前" localSheetId="4">Sheet1!$R$1735</definedName>
    <definedName name="NM_従事者１３_登録番号２" localSheetId="4">Sheet1!$V$1774</definedName>
    <definedName name="NM_従事者１３_登録番号２_変更前" localSheetId="4">Sheet1!$V$1735</definedName>
    <definedName name="NM_従事者１３_登録番号３" localSheetId="4">Sheet1!$X$1774</definedName>
    <definedName name="NM_従事者１３_登録番号３_変更前" localSheetId="4">Sheet1!$X$1735</definedName>
    <definedName name="NM_従事者１３_比較フラグ" localSheetId="4">Sheet1!$M$4784</definedName>
    <definedName name="NM_従事者１３_要指導又は第１類_小数１" localSheetId="4">Sheet1!$AK$1768</definedName>
    <definedName name="NM_従事者１３_要指導又は第１類_小数１_変更前" localSheetId="4">Sheet1!$AK$1729</definedName>
    <definedName name="NM_従事者１３_要指導又は第１類_整数１" localSheetId="4">Sheet1!$AH$1768</definedName>
    <definedName name="NM_従事者１３_要指導又は第１類_整数１_変更前" localSheetId="4">Sheet1!$AH$1729</definedName>
    <definedName name="NM_従事者１３_要指導又は第１類_整数２" localSheetId="4">Sheet1!$AI$1768</definedName>
    <definedName name="NM_従事者１３_要指導又は第１類_整数２_変更前" localSheetId="4">Sheet1!$AI$1729</definedName>
    <definedName name="NM_従事者１４_医薬品_小数１" localSheetId="4">Sheet1!$U$1873</definedName>
    <definedName name="NM_従事者１４_医薬品_小数１_変更前" localSheetId="4">Sheet1!$U$1834</definedName>
    <definedName name="NM_従事者１４_医薬品_整数１" localSheetId="4">Sheet1!$R$1873</definedName>
    <definedName name="NM_従事者１４_医薬品_整数１_変更前" localSheetId="4">Sheet1!$R$1834</definedName>
    <definedName name="NM_従事者１４_医薬品_整数２" localSheetId="4">Sheet1!$S$1873</definedName>
    <definedName name="NM_従事者１４_医薬品_整数２_変更前" localSheetId="4">Sheet1!$S$1834</definedName>
    <definedName name="NM_従事者１４_兼務" localSheetId="4">Sheet1!$S$1886</definedName>
    <definedName name="NM_従事者１４_兼務管理店舗_許可番号" localSheetId="4">Sheet1!$AH$1894</definedName>
    <definedName name="NM_従事者１４_兼務管理店舗_主に従事する店舗" localSheetId="4">Sheet1!$Z$1895</definedName>
    <definedName name="NM_従事者１４_兼務管理店舗_店舗住所_建物名" localSheetId="4">Sheet1!$AI$1906</definedName>
    <definedName name="NM_従事者１４_兼務管理店舗_店舗住所_市区町村" localSheetId="4">Sheet1!$Y$1903</definedName>
    <definedName name="NM_従事者１４_兼務管理店舗_店舗住所_字" localSheetId="4">Sheet1!$AI$1903</definedName>
    <definedName name="NM_従事者１４_兼務管理店舗_店舗住所_都道府県" localSheetId="4">Sheet1!$AI$1900</definedName>
    <definedName name="NM_従事者１４_兼務管理店舗_店舗住所_番地" localSheetId="4">Sheet1!$Y$1906</definedName>
    <definedName name="NM_従事者１４_兼務管理店舗_店舗住所_郵便番号_右" localSheetId="4">Sheet1!$AC$1900</definedName>
    <definedName name="NM_従事者１４_兼務管理店舗_店舗住所_郵便番号_左" localSheetId="4">Sheet1!$Y$1900</definedName>
    <definedName name="NM_従事者１４_兼務管理店舗_店舗名称" localSheetId="4">Sheet1!$V$1897</definedName>
    <definedName name="NM_従事者１４_兼務許可年月日_月" localSheetId="4">Sheet1!$X$1889</definedName>
    <definedName name="NM_従事者１４_兼務許可年月日_元号" localSheetId="4">Sheet1!$S$1889</definedName>
    <definedName name="NM_従事者１４_兼務許可年月日_日" localSheetId="4">Sheet1!$Z$1889</definedName>
    <definedName name="NM_従事者１４_兼務許可年月日_年" localSheetId="4">Sheet1!$V$1889</definedName>
    <definedName name="NM_従事者１４_兼務許可番号" localSheetId="4">Sheet1!$AC$1885</definedName>
    <definedName name="NM_従事者１４_兼務廃止年月日_月" localSheetId="4">Sheet1!$AL$1889</definedName>
    <definedName name="NM_従事者１４_兼務廃止年月日_元号" localSheetId="4">Sheet1!$AG$1889</definedName>
    <definedName name="NM_従事者１４_兼務廃止年月日_日" localSheetId="4">Sheet1!$AN$1889</definedName>
    <definedName name="NM_従事者１４_兼務廃止年月日_年" localSheetId="4">Sheet1!$AJ$1889</definedName>
    <definedName name="NM_従事者１４_兼務備考" localSheetId="4">Sheet1!$R$1891</definedName>
    <definedName name="NM_従事者１４_氏名" localSheetId="4">Sheet1!$R$1852</definedName>
    <definedName name="NM_従事者１４_氏名_当て字" localSheetId="4">Sheet1!$AL$1853</definedName>
    <definedName name="NM_従事者１４_氏名_当て字_変更前" localSheetId="4">Sheet1!$AL$1814</definedName>
    <definedName name="NM_従事者１４_氏名_変更前" localSheetId="4">Sheet1!$R$1813</definedName>
    <definedName name="NM_従事者１４_氏名カナ" localSheetId="4">Sheet1!$R$1855</definedName>
    <definedName name="NM_従事者１４_氏名カナ_変更前" localSheetId="4">Sheet1!$R$1816</definedName>
    <definedName name="NM_従事者１４_資格" localSheetId="4">Sheet1!$AG$1847</definedName>
    <definedName name="NM_従事者１４_資格_変更前" localSheetId="4">Sheet1!$AG$1808</definedName>
    <definedName name="NM_従事者１４_就任年月日_月" localSheetId="4">Sheet1!$X$1850</definedName>
    <definedName name="NM_従事者１４_就任年月日_月_変更前" localSheetId="4">Sheet1!$X$1811</definedName>
    <definedName name="NM_従事者１４_就任年月日_元号" localSheetId="4">Sheet1!$S$1850</definedName>
    <definedName name="NM_従事者１４_就任年月日_元号_変更前" localSheetId="4">Sheet1!$S$1811</definedName>
    <definedName name="NM_従事者１４_就任年月日_日" localSheetId="4">Sheet1!$Z$1850</definedName>
    <definedName name="NM_従事者１４_就任年月日_日_変更前" localSheetId="4">Sheet1!$Z$1811</definedName>
    <definedName name="NM_従事者１４_就任年月日_年" localSheetId="4">Sheet1!$V$1850</definedName>
    <definedName name="NM_従事者１４_就任年月日_年_変更前" localSheetId="4">Sheet1!$V$1811</definedName>
    <definedName name="NM_従事者１４_週勤務時間_小数１" localSheetId="4">Sheet1!$U$1870</definedName>
    <definedName name="NM_従事者１４_週勤務時間_小数１_変更前" localSheetId="4">Sheet1!$U$1831</definedName>
    <definedName name="NM_従事者１４_週勤務時間_整数１" localSheetId="4">Sheet1!$R$1870</definedName>
    <definedName name="NM_従事者１４_週勤務時間_整数１_変更前" localSheetId="4">Sheet1!$R$1831</definedName>
    <definedName name="NM_従事者１４_週勤務時間_整数２" localSheetId="4">Sheet1!$S$1870</definedName>
    <definedName name="NM_従事者１４_週勤務時間_整数２_変更前" localSheetId="4">Sheet1!$S$1831</definedName>
    <definedName name="NM_従事者１４_住所_建物名" localSheetId="4">Sheet1!$AG$1864</definedName>
    <definedName name="NM_従事者１４_住所_建物名_変更前" localSheetId="4">Sheet1!$AG$1825</definedName>
    <definedName name="NM_従事者１４_住所_市区町村" localSheetId="4">Sheet1!$U$1861</definedName>
    <definedName name="NM_従事者１４_住所_市区町村_変更前" localSheetId="4">Sheet1!$U$1822</definedName>
    <definedName name="NM_従事者１４_住所_字" localSheetId="4">Sheet1!$AG$1861</definedName>
    <definedName name="NM_従事者１４_住所_字_変更前" localSheetId="4">Sheet1!$AG$1822</definedName>
    <definedName name="NM_従事者１４_住所_都道府県" localSheetId="4">Sheet1!$AG$1858</definedName>
    <definedName name="NM_従事者１４_住所_都道府県_変更前" localSheetId="4">Sheet1!$AG$1819</definedName>
    <definedName name="NM_従事者１４_住所_番地" localSheetId="4">Sheet1!$U$1864</definedName>
    <definedName name="NM_従事者１４_住所_番地_変更前" localSheetId="4">Sheet1!$U$1825</definedName>
    <definedName name="NM_従事者１４_住所_郵便番号_右" localSheetId="4">Sheet1!$Z$1858</definedName>
    <definedName name="NM_従事者１４_住所_郵便番号_右_変更前" localSheetId="4">Sheet1!$Z$1819</definedName>
    <definedName name="NM_従事者１４_住所_郵便番号_左" localSheetId="4">Sheet1!$U$1858</definedName>
    <definedName name="NM_従事者１４_住所_郵便番号_左_変更前" localSheetId="4">Sheet1!$U$1819</definedName>
    <definedName name="NM_従事者１４_従事者区分" localSheetId="4">Sheet1!$S$1847</definedName>
    <definedName name="NM_従事者１４_従事者区分_変更前" localSheetId="4">Sheet1!$S$1808</definedName>
    <definedName name="NM_従事者１４_従事者備考" localSheetId="4">Sheet1!$R$1882</definedName>
    <definedName name="NM_従事者１４_従事者備考_変更前" localSheetId="4">Sheet1!$R$1843</definedName>
    <definedName name="NM_従事者１４_生年月日_月" localSheetId="4">Sheet1!$X$1868</definedName>
    <definedName name="NM_従事者１４_生年月日_月_変更前" localSheetId="4">Sheet1!$X$1829</definedName>
    <definedName name="NM_従事者１４_生年月日_元号" localSheetId="4">Sheet1!$S$1868</definedName>
    <definedName name="NM_従事者１４_生年月日_元号_変更前" localSheetId="4">Sheet1!$S$1829</definedName>
    <definedName name="NM_従事者１４_生年月日_日" localSheetId="4">Sheet1!$Z$1868</definedName>
    <definedName name="NM_従事者１４_生年月日_日_変更前" localSheetId="4">Sheet1!$Z$1829</definedName>
    <definedName name="NM_従事者１４_生年月日_年" localSheetId="4">Sheet1!$V$1868</definedName>
    <definedName name="NM_従事者１４_生年月日_年_変更前" localSheetId="4">Sheet1!$V$1829</definedName>
    <definedName name="NM_従事者１４_退任年月日_月" localSheetId="4">Sheet1!$AL$1850</definedName>
    <definedName name="NM_従事者１４_退任年月日_月_変更前" localSheetId="4">Sheet1!$AL$1811</definedName>
    <definedName name="NM_従事者１４_退任年月日_元号" localSheetId="4">Sheet1!$AG$1850</definedName>
    <definedName name="NM_従事者１４_退任年月日_元号_変更前" localSheetId="4">Sheet1!$AG$1811</definedName>
    <definedName name="NM_従事者１４_退任年月日_日" localSheetId="4">Sheet1!$AN$1850</definedName>
    <definedName name="NM_従事者１４_退任年月日_日_変更前" localSheetId="4">Sheet1!$AN$1811</definedName>
    <definedName name="NM_従事者１４_退任年月日_年" localSheetId="4">Sheet1!$AJ$1850</definedName>
    <definedName name="NM_従事者１４_退任年月日_年_変更前" localSheetId="4">Sheet1!$AJ$1811</definedName>
    <definedName name="NM_従事者１４_登録年月日_月" localSheetId="4">Sheet1!$X$1880</definedName>
    <definedName name="NM_従事者１４_登録年月日_月_変更前" localSheetId="4">Sheet1!$X$1841</definedName>
    <definedName name="NM_従事者１４_登録年月日_元号" localSheetId="4">Sheet1!$S$1880</definedName>
    <definedName name="NM_従事者１４_登録年月日_元号_変更前" localSheetId="4">Sheet1!$S$1841</definedName>
    <definedName name="NM_従事者１４_登録年月日_日" localSheetId="4">Sheet1!$Z$1880</definedName>
    <definedName name="NM_従事者１４_登録年月日_日_変更前" localSheetId="4">Sheet1!$Z$1841</definedName>
    <definedName name="NM_従事者１４_登録年月日_年" localSheetId="4">Sheet1!$V$1880</definedName>
    <definedName name="NM_従事者１４_登録年月日_年_変更前" localSheetId="4">Sheet1!$V$1841</definedName>
    <definedName name="NM_従事者１４_登録販売者登録都道府県" localSheetId="4">Sheet1!$AK$1880</definedName>
    <definedName name="NM_従事者１４_登録販売者登録都道府県_変更前" localSheetId="4">Sheet1!$AK$1841</definedName>
    <definedName name="NM_従事者１４_登録番号１" localSheetId="4">Sheet1!$R$1876</definedName>
    <definedName name="NM_従事者１４_登録番号１_変更前" localSheetId="4">Sheet1!$R$1837</definedName>
    <definedName name="NM_従事者１４_登録番号２" localSheetId="4">Sheet1!$V$1876</definedName>
    <definedName name="NM_従事者１４_登録番号２_変更前" localSheetId="4">Sheet1!$V$1837</definedName>
    <definedName name="NM_従事者１４_登録番号３" localSheetId="4">Sheet1!$X$1876</definedName>
    <definedName name="NM_従事者１４_登録番号３_変更前" localSheetId="4">Sheet1!$X$1837</definedName>
    <definedName name="NM_従事者１４_比較フラグ" localSheetId="4">Sheet1!$N$4784</definedName>
    <definedName name="NM_従事者１４_要指導又は第１類_小数１" localSheetId="4">Sheet1!$AK$1870</definedName>
    <definedName name="NM_従事者１４_要指導又は第１類_小数１_変更前" localSheetId="4">Sheet1!$AK$1831</definedName>
    <definedName name="NM_従事者１４_要指導又は第１類_整数１" localSheetId="4">Sheet1!$AH$1870</definedName>
    <definedName name="NM_従事者１４_要指導又は第１類_整数１_変更前" localSheetId="4">Sheet1!$AH$1831</definedName>
    <definedName name="NM_従事者１４_要指導又は第１類_整数２" localSheetId="4">Sheet1!$AI$1870</definedName>
    <definedName name="NM_従事者１４_要指導又は第１類_整数２_変更前" localSheetId="4">Sheet1!$AI$1831</definedName>
    <definedName name="NM_従事者１５_医薬品_小数１" localSheetId="4">Sheet1!$U$1975</definedName>
    <definedName name="NM_従事者１５_医薬品_小数１_変更前" localSheetId="4">Sheet1!$U$1936</definedName>
    <definedName name="NM_従事者１５_医薬品_整数１" localSheetId="4">Sheet1!$R$1975</definedName>
    <definedName name="NM_従事者１５_医薬品_整数１_変更前" localSheetId="4">Sheet1!$R$1936</definedName>
    <definedName name="NM_従事者１５_医薬品_整数２" localSheetId="4">Sheet1!$S$1975</definedName>
    <definedName name="NM_従事者１５_医薬品_整数２_変更前" localSheetId="4">Sheet1!$S$1936</definedName>
    <definedName name="NM_従事者１５_兼務" localSheetId="4">Sheet1!$S$1988</definedName>
    <definedName name="NM_従事者１５_兼務管理店舗_許可番号" localSheetId="4">Sheet1!$AH$1996</definedName>
    <definedName name="NM_従事者１５_兼務管理店舗_主に従事する店舗" localSheetId="4">Sheet1!$Z$1997</definedName>
    <definedName name="NM_従事者１５_兼務管理店舗_店舗住所_建物名" localSheetId="4">Sheet1!$AI$2008</definedName>
    <definedName name="NM_従事者１５_兼務管理店舗_店舗住所_市区町村" localSheetId="4">Sheet1!$Y$2005</definedName>
    <definedName name="NM_従事者１５_兼務管理店舗_店舗住所_字" localSheetId="4">Sheet1!$AI$2005</definedName>
    <definedName name="NM_従事者１５_兼務管理店舗_店舗住所_都道府県" localSheetId="4">Sheet1!$AI$2002</definedName>
    <definedName name="NM_従事者１５_兼務管理店舗_店舗住所_番地" localSheetId="4">Sheet1!$Y$2008</definedName>
    <definedName name="NM_従事者１５_兼務管理店舗_店舗住所_郵便番号_右" localSheetId="4">Sheet1!$AC$2002</definedName>
    <definedName name="NM_従事者１５_兼務管理店舗_店舗住所_郵便番号_左" localSheetId="4">Sheet1!$Y$2002</definedName>
    <definedName name="NM_従事者１５_兼務管理店舗_店舗名称" localSheetId="4">Sheet1!$V$1999</definedName>
    <definedName name="NM_従事者１５_兼務許可年月日_月" localSheetId="4">Sheet1!$X$1991</definedName>
    <definedName name="NM_従事者１５_兼務許可年月日_元号" localSheetId="4">Sheet1!$S$1991</definedName>
    <definedName name="NM_従事者１５_兼務許可年月日_日" localSheetId="4">Sheet1!$Z$1991</definedName>
    <definedName name="NM_従事者１５_兼務許可年月日_年" localSheetId="4">Sheet1!$V$1991</definedName>
    <definedName name="NM_従事者１５_兼務許可番号" localSheetId="4">Sheet1!$AC$1987</definedName>
    <definedName name="NM_従事者１５_兼務廃止年月日_月" localSheetId="4">Sheet1!$AL$1991</definedName>
    <definedName name="NM_従事者１５_兼務廃止年月日_元号" localSheetId="4">Sheet1!$AG$1991</definedName>
    <definedName name="NM_従事者１５_兼務廃止年月日_日" localSheetId="4">Sheet1!$AN$1991</definedName>
    <definedName name="NM_従事者１５_兼務廃止年月日_年" localSheetId="4">Sheet1!$AJ$1991</definedName>
    <definedName name="NM_従事者１５_兼務備考" localSheetId="4">Sheet1!$R$1993</definedName>
    <definedName name="NM_従事者１５_氏名" localSheetId="4">Sheet1!$R$1954</definedName>
    <definedName name="NM_従事者１５_氏名_当て字" localSheetId="4">Sheet1!$AL$1955</definedName>
    <definedName name="NM_従事者１５_氏名_当て字_変更前" localSheetId="4">Sheet1!$AL$1916</definedName>
    <definedName name="NM_従事者１５_氏名_変更前" localSheetId="4">Sheet1!$R$1915</definedName>
    <definedName name="NM_従事者１５_氏名カナ" localSheetId="4">Sheet1!$R$1957</definedName>
    <definedName name="NM_従事者１５_氏名カナ_変更前" localSheetId="4">Sheet1!$R$1918</definedName>
    <definedName name="NM_従事者１５_資格" localSheetId="4">Sheet1!$AG$1949</definedName>
    <definedName name="NM_従事者１５_資格_変更前" localSheetId="4">Sheet1!$AG$1910</definedName>
    <definedName name="NM_従事者１５_就任年月日_月" localSheetId="4">Sheet1!$X$1952</definedName>
    <definedName name="NM_従事者１５_就任年月日_月_変更前" localSheetId="4">Sheet1!$X$1913</definedName>
    <definedName name="NM_従事者１５_就任年月日_元号" localSheetId="4">Sheet1!$S$1952</definedName>
    <definedName name="NM_従事者１５_就任年月日_元号_変更前" localSheetId="4">Sheet1!$S$1913</definedName>
    <definedName name="NM_従事者１５_就任年月日_日" localSheetId="4">Sheet1!$Z$1952</definedName>
    <definedName name="NM_従事者１５_就任年月日_日_変更前" localSheetId="4">Sheet1!$Z$1913</definedName>
    <definedName name="NM_従事者１５_就任年月日_年" localSheetId="4">Sheet1!$V$1952</definedName>
    <definedName name="NM_従事者１５_就任年月日_年_変更前" localSheetId="4">Sheet1!$V$1913</definedName>
    <definedName name="NM_従事者１５_週勤務時間_小数１" localSheetId="4">Sheet1!$U$1972</definedName>
    <definedName name="NM_従事者１５_週勤務時間_小数１_変更前" localSheetId="4">Sheet1!$U$1933</definedName>
    <definedName name="NM_従事者１５_週勤務時間_整数１" localSheetId="4">Sheet1!$R$1972</definedName>
    <definedName name="NM_従事者１５_週勤務時間_整数１_変更前" localSheetId="4">Sheet1!$R$1933</definedName>
    <definedName name="NM_従事者１５_週勤務時間_整数２" localSheetId="4">Sheet1!$S$1972</definedName>
    <definedName name="NM_従事者１５_週勤務時間_整数２_変更前" localSheetId="4">Sheet1!$S$1933</definedName>
    <definedName name="NM_従事者１５_住所_建物名" localSheetId="4">Sheet1!$AG$1966</definedName>
    <definedName name="NM_従事者１５_住所_建物名_変更前" localSheetId="4">Sheet1!$AG$1927</definedName>
    <definedName name="NM_従事者１５_住所_市区町村" localSheetId="4">Sheet1!$U$1963</definedName>
    <definedName name="NM_従事者１５_住所_市区町村_変更前" localSheetId="4">Sheet1!$U$1924</definedName>
    <definedName name="NM_従事者１５_住所_字" localSheetId="4">Sheet1!$AG$1963</definedName>
    <definedName name="NM_従事者１５_住所_字_変更前" localSheetId="4">Sheet1!$AG$1924</definedName>
    <definedName name="NM_従事者１５_住所_都道府県" localSheetId="4">Sheet1!$AG$1960</definedName>
    <definedName name="NM_従事者１５_住所_都道府県_変更前" localSheetId="4">Sheet1!$AG$1921</definedName>
    <definedName name="NM_従事者１５_住所_番地" localSheetId="4">Sheet1!$U$1966</definedName>
    <definedName name="NM_従事者１５_住所_番地_変更前" localSheetId="4">Sheet1!$U$1927</definedName>
    <definedName name="NM_従事者１５_住所_郵便番号_右" localSheetId="4">Sheet1!$Z$1960</definedName>
    <definedName name="NM_従事者１５_住所_郵便番号_右_変更前" localSheetId="4">Sheet1!$Z$1921</definedName>
    <definedName name="NM_従事者１５_住所_郵便番号_左" localSheetId="4">Sheet1!$U$1960</definedName>
    <definedName name="NM_従事者１５_住所_郵便番号_左_変更前" localSheetId="4">Sheet1!$U$1921</definedName>
    <definedName name="NM_従事者１５_従事者区分" localSheetId="4">Sheet1!$S$1949</definedName>
    <definedName name="NM_従事者１５_従事者区分_変更前" localSheetId="4">Sheet1!$S$1910</definedName>
    <definedName name="NM_従事者１５_従事者備考" localSheetId="4">Sheet1!$R$1984</definedName>
    <definedName name="NM_従事者１５_従事者備考_変更前" localSheetId="4">Sheet1!$R$1945</definedName>
    <definedName name="NM_従事者１５_生年月日_月" localSheetId="4">Sheet1!$X$1970</definedName>
    <definedName name="NM_従事者１５_生年月日_月_変更前" localSheetId="4">Sheet1!$X$1931</definedName>
    <definedName name="NM_従事者１５_生年月日_元号" localSheetId="4">Sheet1!$S$1970</definedName>
    <definedName name="NM_従事者１５_生年月日_元号_変更前" localSheetId="4">Sheet1!$S$1931</definedName>
    <definedName name="NM_従事者１５_生年月日_日" localSheetId="4">Sheet1!$Z$1970</definedName>
    <definedName name="NM_従事者１５_生年月日_日_変更前" localSheetId="4">Sheet1!$Z$1931</definedName>
    <definedName name="NM_従事者１５_生年月日_年" localSheetId="4">Sheet1!$V$1970</definedName>
    <definedName name="NM_従事者１５_生年月日_年_変更前" localSheetId="4">Sheet1!$V$1931</definedName>
    <definedName name="NM_従事者１５_退任年月日_月" localSheetId="4">Sheet1!$AL$1952</definedName>
    <definedName name="NM_従事者１５_退任年月日_月_変更前" localSheetId="4">Sheet1!$AL$1913</definedName>
    <definedName name="NM_従事者１５_退任年月日_元号" localSheetId="4">Sheet1!$AG$1952</definedName>
    <definedName name="NM_従事者１５_退任年月日_元号_変更前" localSheetId="4">Sheet1!$AG$1913</definedName>
    <definedName name="NM_従事者１５_退任年月日_日" localSheetId="4">Sheet1!$AN$1952</definedName>
    <definedName name="NM_従事者１５_退任年月日_日_変更前" localSheetId="4">Sheet1!$AN$1913</definedName>
    <definedName name="NM_従事者１５_退任年月日_年" localSheetId="4">Sheet1!$AJ$1952</definedName>
    <definedName name="NM_従事者１５_退任年月日_年_変更前" localSheetId="4">Sheet1!$AJ$1913</definedName>
    <definedName name="NM_従事者１５_登録年月日_月" localSheetId="4">Sheet1!$X$1982</definedName>
    <definedName name="NM_従事者１５_登録年月日_月_変更前" localSheetId="4">Sheet1!$X$1943</definedName>
    <definedName name="NM_従事者１５_登録年月日_元号" localSheetId="4">Sheet1!$S$1982</definedName>
    <definedName name="NM_従事者１５_登録年月日_元号_変更前" localSheetId="4">Sheet1!$S$1943</definedName>
    <definedName name="NM_従事者１５_登録年月日_日" localSheetId="4">Sheet1!$Z$1982</definedName>
    <definedName name="NM_従事者１５_登録年月日_日_変更前" localSheetId="4">Sheet1!$Z$1943</definedName>
    <definedName name="NM_従事者１５_登録年月日_年" localSheetId="4">Sheet1!$V$1982</definedName>
    <definedName name="NM_従事者１５_登録年月日_年_変更前" localSheetId="4">Sheet1!$V$1943</definedName>
    <definedName name="NM_従事者１５_登録販売者登録都道府県" localSheetId="4">Sheet1!$AK$1982</definedName>
    <definedName name="NM_従事者１５_登録販売者登録都道府県_変更前" localSheetId="4">Sheet1!$AK$1943</definedName>
    <definedName name="NM_従事者１５_登録番号１" localSheetId="4">Sheet1!$R$1978</definedName>
    <definedName name="NM_従事者１５_登録番号１_変更前" localSheetId="4">Sheet1!$R$1939</definedName>
    <definedName name="NM_従事者１５_登録番号２" localSheetId="4">Sheet1!$V$1978</definedName>
    <definedName name="NM_従事者１５_登録番号２_変更前" localSheetId="4">Sheet1!$V$1939</definedName>
    <definedName name="NM_従事者１５_登録番号３" localSheetId="4">Sheet1!$X$1978</definedName>
    <definedName name="NM_従事者１５_登録番号３_変更前" localSheetId="4">Sheet1!$X$1939</definedName>
    <definedName name="NM_従事者１５_比較フラグ" localSheetId="4">Sheet1!$O$4784</definedName>
    <definedName name="NM_従事者１５_要指導又は第１類_小数１" localSheetId="4">Sheet1!$AK$1972</definedName>
    <definedName name="NM_従事者１５_要指導又は第１類_小数１_変更前" localSheetId="4">Sheet1!$AK$1933</definedName>
    <definedName name="NM_従事者１５_要指導又は第１類_整数１" localSheetId="4">Sheet1!$AH$1972</definedName>
    <definedName name="NM_従事者１５_要指導又は第１類_整数１_変更前" localSheetId="4">Sheet1!$AH$1933</definedName>
    <definedName name="NM_従事者１５_要指導又は第１類_整数２" localSheetId="4">Sheet1!$AI$1972</definedName>
    <definedName name="NM_従事者１５_要指導又は第１類_整数２_変更前" localSheetId="4">Sheet1!$AI$1933</definedName>
    <definedName name="NM_従事者１６_医薬品_小数１" localSheetId="4">Sheet1!$U$2077</definedName>
    <definedName name="NM_従事者１６_医薬品_小数１_変更前" localSheetId="4">Sheet1!$U$2038</definedName>
    <definedName name="NM_従事者１６_医薬品_整数１" localSheetId="4">Sheet1!$R$2077</definedName>
    <definedName name="NM_従事者１６_医薬品_整数１_変更前" localSheetId="4">Sheet1!$R$2038</definedName>
    <definedName name="NM_従事者１６_医薬品_整数２" localSheetId="4">Sheet1!$S$2077</definedName>
    <definedName name="NM_従事者１６_医薬品_整数２_変更前" localSheetId="4">Sheet1!$S$2038</definedName>
    <definedName name="NM_従事者１６_兼務" localSheetId="4">Sheet1!$S$2090</definedName>
    <definedName name="NM_従事者１６_兼務管理店舗_許可番号" localSheetId="4">Sheet1!$AH$2098</definedName>
    <definedName name="NM_従事者１６_兼務管理店舗_主に従事する店舗" localSheetId="4">Sheet1!$Z$2099</definedName>
    <definedName name="NM_従事者１６_兼務管理店舗_店舗住所_建物名" localSheetId="4">Sheet1!$AI$2110</definedName>
    <definedName name="NM_従事者１６_兼務管理店舗_店舗住所_市区町村" localSheetId="4">Sheet1!$Y$2107</definedName>
    <definedName name="NM_従事者１６_兼務管理店舗_店舗住所_字" localSheetId="4">Sheet1!$AI$2107</definedName>
    <definedName name="NM_従事者１６_兼務管理店舗_店舗住所_都道府県" localSheetId="4">Sheet1!$AI$2104</definedName>
    <definedName name="NM_従事者１６_兼務管理店舗_店舗住所_番地" localSheetId="4">Sheet1!$Y$2110</definedName>
    <definedName name="NM_従事者１６_兼務管理店舗_店舗住所_郵便番号_右" localSheetId="4">Sheet1!$AC$2104</definedName>
    <definedName name="NM_従事者１６_兼務管理店舗_店舗住所_郵便番号_左" localSheetId="4">Sheet1!$Y$2104</definedName>
    <definedName name="NM_従事者１６_兼務管理店舗_店舗名称" localSheetId="4">Sheet1!$V$2101</definedName>
    <definedName name="NM_従事者１６_兼務許可年月日_月" localSheetId="4">Sheet1!$X$2093</definedName>
    <definedName name="NM_従事者１６_兼務許可年月日_元号" localSheetId="4">Sheet1!$S$2093</definedName>
    <definedName name="NM_従事者１６_兼務許可年月日_日" localSheetId="4">Sheet1!$Z$2093</definedName>
    <definedName name="NM_従事者１６_兼務許可年月日_年" localSheetId="4">Sheet1!$V$2093</definedName>
    <definedName name="NM_従事者１６_兼務許可番号" localSheetId="4">Sheet1!$AC$2089</definedName>
    <definedName name="NM_従事者１６_兼務廃止年月日_月" localSheetId="4">Sheet1!$AL$2093</definedName>
    <definedName name="NM_従事者１６_兼務廃止年月日_元号" localSheetId="4">Sheet1!$AG$2093</definedName>
    <definedName name="NM_従事者１６_兼務廃止年月日_日" localSheetId="4">Sheet1!$AN$2093</definedName>
    <definedName name="NM_従事者１６_兼務廃止年月日_年" localSheetId="4">Sheet1!$AJ$2093</definedName>
    <definedName name="NM_従事者１６_兼務備考" localSheetId="4">Sheet1!$R$2095</definedName>
    <definedName name="NM_従事者１６_氏名" localSheetId="4">Sheet1!$R$2056</definedName>
    <definedName name="NM_従事者１６_氏名_当て字" localSheetId="4">Sheet1!$AL$2057</definedName>
    <definedName name="NM_従事者１６_氏名_当て字_変更前" localSheetId="4">Sheet1!$AL$2018</definedName>
    <definedName name="NM_従事者１６_氏名_変更前" localSheetId="4">Sheet1!$R$2017</definedName>
    <definedName name="NM_従事者１６_氏名カナ" localSheetId="4">Sheet1!$R$2059</definedName>
    <definedName name="NM_従事者１６_氏名カナ_変更前" localSheetId="4">Sheet1!$R$2020</definedName>
    <definedName name="NM_従事者１６_資格" localSheetId="4">Sheet1!$AG$2051</definedName>
    <definedName name="NM_従事者１６_資格_変更前" localSheetId="4">Sheet1!$AG$2012</definedName>
    <definedName name="NM_従事者１６_就任年月日_月" localSheetId="4">Sheet1!$X$2054</definedName>
    <definedName name="NM_従事者１６_就任年月日_月_変更前" localSheetId="4">Sheet1!$X$2015</definedName>
    <definedName name="NM_従事者１６_就任年月日_元号" localSheetId="4">Sheet1!$S$2054</definedName>
    <definedName name="NM_従事者１６_就任年月日_元号_変更前" localSheetId="4">Sheet1!$S$2015</definedName>
    <definedName name="NM_従事者１６_就任年月日_日" localSheetId="4">Sheet1!$Z$2054</definedName>
    <definedName name="NM_従事者１６_就任年月日_日_変更前" localSheetId="4">Sheet1!$Z$2015</definedName>
    <definedName name="NM_従事者１６_就任年月日_年" localSheetId="4">Sheet1!$V$2054</definedName>
    <definedName name="NM_従事者１６_就任年月日_年_変更前" localSheetId="4">Sheet1!$V$2015</definedName>
    <definedName name="NM_従事者１６_週勤務時間_小数１" localSheetId="4">Sheet1!$U$2074</definedName>
    <definedName name="NM_従事者１６_週勤務時間_小数１_変更前" localSheetId="4">Sheet1!$U$2035</definedName>
    <definedName name="NM_従事者１６_週勤務時間_整数１" localSheetId="4">Sheet1!$R$2074</definedName>
    <definedName name="NM_従事者１６_週勤務時間_整数１_変更前" localSheetId="4">Sheet1!$R$2035</definedName>
    <definedName name="NM_従事者１６_週勤務時間_整数２" localSheetId="4">Sheet1!$S$2074</definedName>
    <definedName name="NM_従事者１６_週勤務時間_整数２_変更前" localSheetId="4">Sheet1!$S$2035</definedName>
    <definedName name="NM_従事者１６_住所_建物名" localSheetId="4">Sheet1!$AG$2068</definedName>
    <definedName name="NM_従事者１６_住所_建物名_変更前" localSheetId="4">Sheet1!$AG$2029</definedName>
    <definedName name="NM_従事者１６_住所_市区町村" localSheetId="4">Sheet1!$U$2065</definedName>
    <definedName name="NM_従事者１６_住所_市区町村_変更前" localSheetId="4">Sheet1!$U$2026</definedName>
    <definedName name="NM_従事者１６_住所_字" localSheetId="4">Sheet1!$AG$2065</definedName>
    <definedName name="NM_従事者１６_住所_字_変更前" localSheetId="4">Sheet1!$AG$2026</definedName>
    <definedName name="NM_従事者１６_住所_都道府県" localSheetId="4">Sheet1!$AG$2062</definedName>
    <definedName name="NM_従事者１６_住所_都道府県_変更前" localSheetId="4">Sheet1!$AG$2023</definedName>
    <definedName name="NM_従事者１６_住所_番地" localSheetId="4">Sheet1!$U$2068</definedName>
    <definedName name="NM_従事者１６_住所_番地_変更前" localSheetId="4">Sheet1!$U$2029</definedName>
    <definedName name="NM_従事者１６_住所_郵便番号_右" localSheetId="4">Sheet1!$Z$2062</definedName>
    <definedName name="NM_従事者１６_住所_郵便番号_右_変更前" localSheetId="4">Sheet1!$Z$2023</definedName>
    <definedName name="NM_従事者１６_住所_郵便番号_左" localSheetId="4">Sheet1!$U$2062</definedName>
    <definedName name="NM_従事者１６_住所_郵便番号_左_変更前" localSheetId="4">Sheet1!$U$2023</definedName>
    <definedName name="NM_従事者１６_従事者区分" localSheetId="4">Sheet1!$S$2051</definedName>
    <definedName name="NM_従事者１６_従事者区分_変更前" localSheetId="4">Sheet1!$S$2012</definedName>
    <definedName name="NM_従事者１６_従事者備考" localSheetId="4">Sheet1!$R$2086</definedName>
    <definedName name="NM_従事者１６_従事者備考_変更前" localSheetId="4">Sheet1!$R$2047</definedName>
    <definedName name="NM_従事者１６_生年月日_月" localSheetId="4">Sheet1!$X$2072</definedName>
    <definedName name="NM_従事者１６_生年月日_月_変更前" localSheetId="4">Sheet1!$X$2033</definedName>
    <definedName name="NM_従事者１６_生年月日_元号" localSheetId="4">Sheet1!$S$2072</definedName>
    <definedName name="NM_従事者１６_生年月日_元号_変更前" localSheetId="4">Sheet1!$S$2033</definedName>
    <definedName name="NM_従事者１６_生年月日_日" localSheetId="4">Sheet1!$Z$2072</definedName>
    <definedName name="NM_従事者１６_生年月日_日_変更前" localSheetId="4">Sheet1!$Z$2033</definedName>
    <definedName name="NM_従事者１６_生年月日_年" localSheetId="4">Sheet1!$V$2072</definedName>
    <definedName name="NM_従事者１６_生年月日_年_変更前" localSheetId="4">Sheet1!$V$2033</definedName>
    <definedName name="NM_従事者１６_退任年月日_月" localSheetId="4">Sheet1!$AL$2054</definedName>
    <definedName name="NM_従事者１６_退任年月日_月_変更前" localSheetId="4">Sheet1!$AL$2015</definedName>
    <definedName name="NM_従事者１６_退任年月日_元号" localSheetId="4">Sheet1!$AG$2054</definedName>
    <definedName name="NM_従事者１６_退任年月日_元号_変更前" localSheetId="4">Sheet1!$AG$2015</definedName>
    <definedName name="NM_従事者１６_退任年月日_日" localSheetId="4">Sheet1!$AN$2054</definedName>
    <definedName name="NM_従事者１６_退任年月日_日_変更前" localSheetId="4">Sheet1!$AN$2015</definedName>
    <definedName name="NM_従事者１６_退任年月日_年" localSheetId="4">Sheet1!$AJ$2054</definedName>
    <definedName name="NM_従事者１６_退任年月日_年_変更前" localSheetId="4">Sheet1!$AJ$2015</definedName>
    <definedName name="NM_従事者１６_登録年月日_月" localSheetId="4">Sheet1!$X$2084</definedName>
    <definedName name="NM_従事者１６_登録年月日_月_変更前" localSheetId="4">Sheet1!$X$2045</definedName>
    <definedName name="NM_従事者１６_登録年月日_元号" localSheetId="4">Sheet1!$S$2084</definedName>
    <definedName name="NM_従事者１６_登録年月日_元号_変更前" localSheetId="4">Sheet1!$S$2045</definedName>
    <definedName name="NM_従事者１６_登録年月日_日" localSheetId="4">Sheet1!$Z$2084</definedName>
    <definedName name="NM_従事者１６_登録年月日_日_変更前" localSheetId="4">Sheet1!$Z$2045</definedName>
    <definedName name="NM_従事者１６_登録年月日_年" localSheetId="4">Sheet1!$V$2084</definedName>
    <definedName name="NM_従事者１６_登録年月日_年_変更前" localSheetId="4">Sheet1!$V$2045</definedName>
    <definedName name="NM_従事者１６_登録販売者登録都道府県" localSheetId="4">Sheet1!$AK$2084</definedName>
    <definedName name="NM_従事者１６_登録販売者登録都道府県_変更前" localSheetId="4">Sheet1!$AK$2045</definedName>
    <definedName name="NM_従事者１６_登録番号１" localSheetId="4">Sheet1!$R$2080</definedName>
    <definedName name="NM_従事者１６_登録番号１_変更前" localSheetId="4">Sheet1!$R$2041</definedName>
    <definedName name="NM_従事者１６_登録番号２" localSheetId="4">Sheet1!$V$2080</definedName>
    <definedName name="NM_従事者１６_登録番号２_変更前" localSheetId="4">Sheet1!$V$2041</definedName>
    <definedName name="NM_従事者１６_登録番号３" localSheetId="4">Sheet1!$X$2080</definedName>
    <definedName name="NM_従事者１６_登録番号３_変更前" localSheetId="4">Sheet1!$X$2041</definedName>
    <definedName name="NM_従事者１６_比較フラグ" localSheetId="4">Sheet1!$P$4784</definedName>
    <definedName name="NM_従事者１６_要指導又は第１類_小数１" localSheetId="4">Sheet1!$AK$2074</definedName>
    <definedName name="NM_従事者１６_要指導又は第１類_小数１_変更前" localSheetId="4">Sheet1!$AK$2035</definedName>
    <definedName name="NM_従事者１６_要指導又は第１類_整数１" localSheetId="4">Sheet1!$AH$2074</definedName>
    <definedName name="NM_従事者１６_要指導又は第１類_整数１_変更前" localSheetId="4">Sheet1!$AH$2035</definedName>
    <definedName name="NM_従事者１６_要指導又は第１類_整数２" localSheetId="4">Sheet1!$AI$2074</definedName>
    <definedName name="NM_従事者１６_要指導又は第１類_整数２_変更前" localSheetId="4">Sheet1!$AI$2035</definedName>
    <definedName name="NM_従事者１７_医薬品_小数１" localSheetId="4">Sheet1!$U$2179</definedName>
    <definedName name="NM_従事者１７_医薬品_小数１_変更前" localSheetId="4">Sheet1!$U$2140</definedName>
    <definedName name="NM_従事者１７_医薬品_整数１" localSheetId="4">Sheet1!$R$2179</definedName>
    <definedName name="NM_従事者１７_医薬品_整数１_変更前" localSheetId="4">Sheet1!$R$2140</definedName>
    <definedName name="NM_従事者１７_医薬品_整数２" localSheetId="4">Sheet1!$S$2179</definedName>
    <definedName name="NM_従事者１７_医薬品_整数２_変更前" localSheetId="4">Sheet1!$S$2140</definedName>
    <definedName name="NM_従事者１７_兼務" localSheetId="4">Sheet1!$S$2192</definedName>
    <definedName name="NM_従事者１７_兼務管理店舗_許可番号" localSheetId="4">Sheet1!$AH$2200</definedName>
    <definedName name="NM_従事者１７_兼務管理店舗_主に従事する店舗" localSheetId="4">Sheet1!$Z$2201</definedName>
    <definedName name="NM_従事者１７_兼務管理店舗_店舗住所_建物名" localSheetId="4">Sheet1!$AI$2212</definedName>
    <definedName name="NM_従事者１７_兼務管理店舗_店舗住所_市区町村" localSheetId="4">Sheet1!$Y$2209</definedName>
    <definedName name="NM_従事者１７_兼務管理店舗_店舗住所_字" localSheetId="4">Sheet1!$AI$2209</definedName>
    <definedName name="NM_従事者１７_兼務管理店舗_店舗住所_都道府県" localSheetId="4">Sheet1!$AI$2206</definedName>
    <definedName name="NM_従事者１７_兼務管理店舗_店舗住所_番地" localSheetId="4">Sheet1!$Y$2212</definedName>
    <definedName name="NM_従事者１７_兼務管理店舗_店舗住所_郵便番号_右" localSheetId="4">Sheet1!$AC$2206</definedName>
    <definedName name="NM_従事者１７_兼務管理店舗_店舗住所_郵便番号_左" localSheetId="4">Sheet1!$Y$2206</definedName>
    <definedName name="NM_従事者１７_兼務管理店舗_店舗名称" localSheetId="4">Sheet1!$V$2203</definedName>
    <definedName name="NM_従事者１７_兼務許可年月日_月" localSheetId="4">Sheet1!$X$2195</definedName>
    <definedName name="NM_従事者１７_兼務許可年月日_元号" localSheetId="4">Sheet1!$S$2195</definedName>
    <definedName name="NM_従事者１７_兼務許可年月日_日" localSheetId="4">Sheet1!$Z$2195</definedName>
    <definedName name="NM_従事者１７_兼務許可年月日_年" localSheetId="4">Sheet1!$V$2195</definedName>
    <definedName name="NM_従事者１７_兼務許可番号" localSheetId="4">Sheet1!$AC$2191</definedName>
    <definedName name="NM_従事者１７_兼務廃止年月日_月" localSheetId="4">Sheet1!$AL$2195</definedName>
    <definedName name="NM_従事者１７_兼務廃止年月日_元号" localSheetId="4">Sheet1!$AG$2195</definedName>
    <definedName name="NM_従事者１７_兼務廃止年月日_日" localSheetId="4">Sheet1!$AN$2195</definedName>
    <definedName name="NM_従事者１７_兼務廃止年月日_年" localSheetId="4">Sheet1!$AJ$2195</definedName>
    <definedName name="NM_従事者１７_兼務備考" localSheetId="4">Sheet1!$R$2197</definedName>
    <definedName name="NM_従事者１７_氏名" localSheetId="4">Sheet1!$R$2158</definedName>
    <definedName name="NM_従事者１７_氏名_当て字" localSheetId="4">Sheet1!$AL$2159</definedName>
    <definedName name="NM_従事者１７_氏名_当て字_変更前" localSheetId="4">Sheet1!$AL$2120</definedName>
    <definedName name="NM_従事者１７_氏名_変更前" localSheetId="4">Sheet1!$R$2119</definedName>
    <definedName name="NM_従事者１７_氏名カナ" localSheetId="4">Sheet1!$R$2161</definedName>
    <definedName name="NM_従事者１７_氏名カナ_変更前" localSheetId="4">Sheet1!$R$2122</definedName>
    <definedName name="NM_従事者１７_資格" localSheetId="4">Sheet1!$AG$2153</definedName>
    <definedName name="NM_従事者１７_資格_変更前" localSheetId="4">Sheet1!$AG$2114</definedName>
    <definedName name="NM_従事者１７_就任年月日_月" localSheetId="4">Sheet1!$X$2156</definedName>
    <definedName name="NM_従事者１７_就任年月日_月_変更前" localSheetId="4">Sheet1!$X$2117</definedName>
    <definedName name="NM_従事者１７_就任年月日_元号" localSheetId="4">Sheet1!$S$2156</definedName>
    <definedName name="NM_従事者１７_就任年月日_元号_変更前" localSheetId="4">Sheet1!$S$2117</definedName>
    <definedName name="NM_従事者１７_就任年月日_日" localSheetId="4">Sheet1!$Z$2156</definedName>
    <definedName name="NM_従事者１７_就任年月日_日_変更前" localSheetId="4">Sheet1!$Z$2117</definedName>
    <definedName name="NM_従事者１７_就任年月日_年" localSheetId="4">Sheet1!$V$2156</definedName>
    <definedName name="NM_従事者１７_就任年月日_年_変更前" localSheetId="4">Sheet1!$V$2117</definedName>
    <definedName name="NM_従事者１７_週勤務時間_小数１" localSheetId="4">Sheet1!$U$2176</definedName>
    <definedName name="NM_従事者１７_週勤務時間_小数１_変更前" localSheetId="4">Sheet1!$U$2137</definedName>
    <definedName name="NM_従事者１７_週勤務時間_整数１" localSheetId="4">Sheet1!$R$2176</definedName>
    <definedName name="NM_従事者１７_週勤務時間_整数１_変更前" localSheetId="4">Sheet1!$R$2137</definedName>
    <definedName name="NM_従事者１７_週勤務時間_整数２" localSheetId="4">Sheet1!$S$2176</definedName>
    <definedName name="NM_従事者１７_週勤務時間_整数２_変更前" localSheetId="4">Sheet1!$S$2137</definedName>
    <definedName name="NM_従事者１７_住所_建物名" localSheetId="4">Sheet1!$AG$2170</definedName>
    <definedName name="NM_従事者１７_住所_建物名_変更前" localSheetId="4">Sheet1!$AG$2131</definedName>
    <definedName name="NM_従事者１７_住所_市区町村" localSheetId="4">Sheet1!$U$2167</definedName>
    <definedName name="NM_従事者１７_住所_市区町村_変更前" localSheetId="4">Sheet1!$U$2128</definedName>
    <definedName name="NM_従事者１７_住所_字" localSheetId="4">Sheet1!$AG$2167</definedName>
    <definedName name="NM_従事者１７_住所_字_変更前" localSheetId="4">Sheet1!$AG$2128</definedName>
    <definedName name="NM_従事者１７_住所_都道府県" localSheetId="4">Sheet1!$AG$2164</definedName>
    <definedName name="NM_従事者１７_住所_都道府県_変更前" localSheetId="4">Sheet1!$AG$2125</definedName>
    <definedName name="NM_従事者１７_住所_番地" localSheetId="4">Sheet1!$U$2170</definedName>
    <definedName name="NM_従事者１７_住所_番地_変更前" localSheetId="4">Sheet1!$U$2131</definedName>
    <definedName name="NM_従事者１７_住所_郵便番号_右" localSheetId="4">Sheet1!$Z$2164</definedName>
    <definedName name="NM_従事者１７_住所_郵便番号_右_変更前" localSheetId="4">Sheet1!$Z$2125</definedName>
    <definedName name="NM_従事者１７_住所_郵便番号_左" localSheetId="4">Sheet1!$U$2164</definedName>
    <definedName name="NM_従事者１７_住所_郵便番号_左_変更前" localSheetId="4">Sheet1!$U$2125</definedName>
    <definedName name="NM_従事者１７_従事者区分" localSheetId="4">Sheet1!$S$2153</definedName>
    <definedName name="NM_従事者１７_従事者区分_変更前" localSheetId="4">Sheet1!$S$2114</definedName>
    <definedName name="NM_従事者１７_従事者備考" localSheetId="4">Sheet1!$R$2188</definedName>
    <definedName name="NM_従事者１７_従事者備考_変更前" localSheetId="4">Sheet1!$R$2149</definedName>
    <definedName name="NM_従事者１７_生年月日_月" localSheetId="4">Sheet1!$X$2174</definedName>
    <definedName name="NM_従事者１７_生年月日_月_変更前" localSheetId="4">Sheet1!$X$2135</definedName>
    <definedName name="NM_従事者１７_生年月日_元号" localSheetId="4">Sheet1!$S$2174</definedName>
    <definedName name="NM_従事者１７_生年月日_元号_変更前" localSheetId="4">Sheet1!$S$2135</definedName>
    <definedName name="NM_従事者１７_生年月日_日" localSheetId="4">Sheet1!$Z$2174</definedName>
    <definedName name="NM_従事者１７_生年月日_日_変更前" localSheetId="4">Sheet1!$Z$2135</definedName>
    <definedName name="NM_従事者１７_生年月日_年" localSheetId="4">Sheet1!$V$2174</definedName>
    <definedName name="NM_従事者１７_生年月日_年_変更前" localSheetId="4">Sheet1!$V$2135</definedName>
    <definedName name="NM_従事者１７_退任年月日_月" localSheetId="4">Sheet1!$AL$2156</definedName>
    <definedName name="NM_従事者１７_退任年月日_月_変更前" localSheetId="4">Sheet1!$AL$2117</definedName>
    <definedName name="NM_従事者１７_退任年月日_元号" localSheetId="4">Sheet1!$AG$2156</definedName>
    <definedName name="NM_従事者１７_退任年月日_元号_変更前" localSheetId="4">Sheet1!$AG$2117</definedName>
    <definedName name="NM_従事者１７_退任年月日_日" localSheetId="4">Sheet1!$AN$2156</definedName>
    <definedName name="NM_従事者１７_退任年月日_日_変更前" localSheetId="4">Sheet1!$AN$2117</definedName>
    <definedName name="NM_従事者１７_退任年月日_年" localSheetId="4">Sheet1!$AJ$2156</definedName>
    <definedName name="NM_従事者１７_退任年月日_年_変更前" localSheetId="4">Sheet1!$AJ$2117</definedName>
    <definedName name="NM_従事者１７_登録年月日_月" localSheetId="4">Sheet1!$X$2186</definedName>
    <definedName name="NM_従事者１７_登録年月日_月_変更前" localSheetId="4">Sheet1!$X$2147</definedName>
    <definedName name="NM_従事者１７_登録年月日_元号" localSheetId="4">Sheet1!$S$2186</definedName>
    <definedName name="NM_従事者１７_登録年月日_元号_変更前" localSheetId="4">Sheet1!$S$2147</definedName>
    <definedName name="NM_従事者１７_登録年月日_日" localSheetId="4">Sheet1!$Z$2186</definedName>
    <definedName name="NM_従事者１７_登録年月日_日_変更前" localSheetId="4">Sheet1!$Z$2147</definedName>
    <definedName name="NM_従事者１７_登録年月日_年" localSheetId="4">Sheet1!$V$2186</definedName>
    <definedName name="NM_従事者１７_登録年月日_年_変更前" localSheetId="4">Sheet1!$V$2147</definedName>
    <definedName name="NM_従事者１７_登録販売者登録都道府県" localSheetId="4">Sheet1!$AK$2186</definedName>
    <definedName name="NM_従事者１７_登録販売者登録都道府県_変更前" localSheetId="4">Sheet1!$AK$2147</definedName>
    <definedName name="NM_従事者１７_登録番号１" localSheetId="4">Sheet1!$R$2182</definedName>
    <definedName name="NM_従事者１７_登録番号１_変更前" localSheetId="4">Sheet1!$R$2143</definedName>
    <definedName name="NM_従事者１７_登録番号２" localSheetId="4">Sheet1!$V$2182</definedName>
    <definedName name="NM_従事者１７_登録番号２_変更前" localSheetId="4">Sheet1!$V$2143</definedName>
    <definedName name="NM_従事者１７_登録番号３" localSheetId="4">Sheet1!$X$2182</definedName>
    <definedName name="NM_従事者１７_登録番号３_変更前" localSheetId="4">Sheet1!$X$2143</definedName>
    <definedName name="NM_従事者１７_比較フラグ" localSheetId="4">Sheet1!$Q$4784</definedName>
    <definedName name="NM_従事者１７_要指導又は第１類_小数１" localSheetId="4">Sheet1!$AK$2176</definedName>
    <definedName name="NM_従事者１７_要指導又は第１類_小数１_変更前" localSheetId="4">Sheet1!$AK$2137</definedName>
    <definedName name="NM_従事者１７_要指導又は第１類_整数１" localSheetId="4">Sheet1!$AH$2176</definedName>
    <definedName name="NM_従事者１７_要指導又は第１類_整数１_変更前" localSheetId="4">Sheet1!$AH$2137</definedName>
    <definedName name="NM_従事者１７_要指導又は第１類_整数２" localSheetId="4">Sheet1!$AI$2176</definedName>
    <definedName name="NM_従事者１７_要指導又は第１類_整数２_変更前" localSheetId="4">Sheet1!$AI$2137</definedName>
    <definedName name="NM_従事者１８_医薬品_小数１" localSheetId="4">Sheet1!$U$2281</definedName>
    <definedName name="NM_従事者１８_医薬品_小数１_変更前" localSheetId="4">Sheet1!$U$2242</definedName>
    <definedName name="NM_従事者１８_医薬品_整数１" localSheetId="4">Sheet1!$R$2281</definedName>
    <definedName name="NM_従事者１８_医薬品_整数１_変更前" localSheetId="4">Sheet1!$R$2242</definedName>
    <definedName name="NM_従事者１８_医薬品_整数２" localSheetId="4">Sheet1!$S$2281</definedName>
    <definedName name="NM_従事者１８_医薬品_整数２_変更前" localSheetId="4">Sheet1!$S$2242</definedName>
    <definedName name="NM_従事者１８_兼務" localSheetId="4">Sheet1!$S$2294</definedName>
    <definedName name="NM_従事者１８_兼務管理店舗_許可番号" localSheetId="4">Sheet1!$AH$2302</definedName>
    <definedName name="NM_従事者１８_兼務管理店舗_主に従事する店舗" localSheetId="4">Sheet1!$Z$2303</definedName>
    <definedName name="NM_従事者１８_兼務管理店舗_店舗住所_建物名" localSheetId="4">Sheet1!$AI$2314</definedName>
    <definedName name="NM_従事者１８_兼務管理店舗_店舗住所_市区町村" localSheetId="4">Sheet1!$Y$2311</definedName>
    <definedName name="NM_従事者１８_兼務管理店舗_店舗住所_字" localSheetId="4">Sheet1!$AI$2311</definedName>
    <definedName name="NM_従事者１８_兼務管理店舗_店舗住所_都道府県" localSheetId="4">Sheet1!$AI$2308</definedName>
    <definedName name="NM_従事者１８_兼務管理店舗_店舗住所_番地" localSheetId="4">Sheet1!$Y$2314</definedName>
    <definedName name="NM_従事者１８_兼務管理店舗_店舗住所_郵便番号_右" localSheetId="4">Sheet1!$AC$2308</definedName>
    <definedName name="NM_従事者１８_兼務管理店舗_店舗住所_郵便番号_左" localSheetId="4">Sheet1!$Y$2308</definedName>
    <definedName name="NM_従事者１８_兼務管理店舗_店舗名称" localSheetId="4">Sheet1!$V$2305</definedName>
    <definedName name="NM_従事者１８_兼務許可年月日_月" localSheetId="4">Sheet1!$X$2297</definedName>
    <definedName name="NM_従事者１８_兼務許可年月日_元号" localSheetId="4">Sheet1!$S$2297</definedName>
    <definedName name="NM_従事者１８_兼務許可年月日_日" localSheetId="4">Sheet1!$Z$2297</definedName>
    <definedName name="NM_従事者１８_兼務許可年月日_年" localSheetId="4">Sheet1!$V$2297</definedName>
    <definedName name="NM_従事者１８_兼務許可番号" localSheetId="4">Sheet1!$AC$2293</definedName>
    <definedName name="NM_従事者１８_兼務廃止年月日_月" localSheetId="4">Sheet1!$AL$2297</definedName>
    <definedName name="NM_従事者１８_兼務廃止年月日_元号" localSheetId="4">Sheet1!$AG$2297</definedName>
    <definedName name="NM_従事者１８_兼務廃止年月日_日" localSheetId="4">Sheet1!$AN$2297</definedName>
    <definedName name="NM_従事者１８_兼務廃止年月日_年" localSheetId="4">Sheet1!$AJ$2297</definedName>
    <definedName name="NM_従事者１８_兼務備考" localSheetId="4">Sheet1!$R$2299</definedName>
    <definedName name="NM_従事者１８_氏名" localSheetId="4">Sheet1!$R$2260</definedName>
    <definedName name="NM_従事者１８_氏名_当て字" localSheetId="4">Sheet1!$AL$2261</definedName>
    <definedName name="NM_従事者１８_氏名_当て字_変更前" localSheetId="4">Sheet1!$AL$2222</definedName>
    <definedName name="NM_従事者１８_氏名_変更前" localSheetId="4">Sheet1!$R$2221</definedName>
    <definedName name="NM_従事者１８_氏名カナ" localSheetId="4">Sheet1!$R$2263</definedName>
    <definedName name="NM_従事者１８_氏名カナ_変更前" localSheetId="4">Sheet1!$R$2224</definedName>
    <definedName name="NM_従事者１８_資格" localSheetId="4">Sheet1!$AG$2255</definedName>
    <definedName name="NM_従事者１８_資格_変更前" localSheetId="4">Sheet1!$AG$2216</definedName>
    <definedName name="NM_従事者１８_就任年月日_月" localSheetId="4">Sheet1!$X$2258</definedName>
    <definedName name="NM_従事者１８_就任年月日_月_変更前" localSheetId="4">Sheet1!$X$2219</definedName>
    <definedName name="NM_従事者１８_就任年月日_元号" localSheetId="4">Sheet1!$S$2258</definedName>
    <definedName name="NM_従事者１８_就任年月日_元号_変更前" localSheetId="4">Sheet1!$S$2219</definedName>
    <definedName name="NM_従事者１８_就任年月日_日" localSheetId="4">Sheet1!$Z$2258</definedName>
    <definedName name="NM_従事者１８_就任年月日_日_変更前" localSheetId="4">Sheet1!$Z$2219</definedName>
    <definedName name="NM_従事者１８_就任年月日_年" localSheetId="4">Sheet1!$V$2258</definedName>
    <definedName name="NM_従事者１８_就任年月日_年_変更前" localSheetId="4">Sheet1!$V$2219</definedName>
    <definedName name="NM_従事者１８_週勤務時間_小数１" localSheetId="4">Sheet1!$U$2278</definedName>
    <definedName name="NM_従事者１８_週勤務時間_小数１_変更前" localSheetId="4">Sheet1!$U$2239</definedName>
    <definedName name="NM_従事者１８_週勤務時間_整数１" localSheetId="4">Sheet1!$R$2278</definedName>
    <definedName name="NM_従事者１８_週勤務時間_整数１_変更前" localSheetId="4">Sheet1!$R$2239</definedName>
    <definedName name="NM_従事者１８_週勤務時間_整数２" localSheetId="4">Sheet1!$S$2278</definedName>
    <definedName name="NM_従事者１８_週勤務時間_整数２_変更前" localSheetId="4">Sheet1!$S$2239</definedName>
    <definedName name="NM_従事者１８_住所_建物名" localSheetId="4">Sheet1!$AG$2272</definedName>
    <definedName name="NM_従事者１８_住所_建物名_変更前" localSheetId="4">Sheet1!$AG$2233</definedName>
    <definedName name="NM_従事者１８_住所_市区町村" localSheetId="4">Sheet1!$U$2269</definedName>
    <definedName name="NM_従事者１８_住所_市区町村_変更前" localSheetId="4">Sheet1!$U$2230</definedName>
    <definedName name="NM_従事者１８_住所_字" localSheetId="4">Sheet1!$AG$2269</definedName>
    <definedName name="NM_従事者１８_住所_字_変更前" localSheetId="4">Sheet1!$AG$2230</definedName>
    <definedName name="NM_従事者１８_住所_都道府県" localSheetId="4">Sheet1!$AG$2266</definedName>
    <definedName name="NM_従事者１８_住所_都道府県_変更前" localSheetId="4">Sheet1!$AG$2227</definedName>
    <definedName name="NM_従事者１８_住所_番地" localSheetId="4">Sheet1!$U$2272</definedName>
    <definedName name="NM_従事者１８_住所_番地_変更前" localSheetId="4">Sheet1!$U$2233</definedName>
    <definedName name="NM_従事者１８_住所_郵便番号_右" localSheetId="4">Sheet1!$Z$2266</definedName>
    <definedName name="NM_従事者１８_住所_郵便番号_右_変更前" localSheetId="4">Sheet1!$Z$2227</definedName>
    <definedName name="NM_従事者１８_住所_郵便番号_左" localSheetId="4">Sheet1!$U$2266</definedName>
    <definedName name="NM_従事者１８_住所_郵便番号_左_変更前" localSheetId="4">Sheet1!$U$2227</definedName>
    <definedName name="NM_従事者１８_従事者区分" localSheetId="4">Sheet1!$S$2255</definedName>
    <definedName name="NM_従事者１８_従事者区分_変更前" localSheetId="4">Sheet1!$S$2216</definedName>
    <definedName name="NM_従事者１８_従事者備考" localSheetId="4">Sheet1!$R$2290</definedName>
    <definedName name="NM_従事者１８_従事者備考_変更前" localSheetId="4">Sheet1!$R$2251</definedName>
    <definedName name="NM_従事者１８_生年月日_月" localSheetId="4">Sheet1!$X$2276</definedName>
    <definedName name="NM_従事者１８_生年月日_月_変更前" localSheetId="4">Sheet1!$X$2237</definedName>
    <definedName name="NM_従事者１８_生年月日_元号" localSheetId="4">Sheet1!$S$2276</definedName>
    <definedName name="NM_従事者１８_生年月日_元号_変更前" localSheetId="4">Sheet1!$S$2237</definedName>
    <definedName name="NM_従事者１８_生年月日_日" localSheetId="4">Sheet1!$Z$2276</definedName>
    <definedName name="NM_従事者１８_生年月日_日_変更前" localSheetId="4">Sheet1!$Z$2237</definedName>
    <definedName name="NM_従事者１８_生年月日_年" localSheetId="4">Sheet1!$V$2276</definedName>
    <definedName name="NM_従事者１８_生年月日_年_変更前" localSheetId="4">Sheet1!$V$2237</definedName>
    <definedName name="NM_従事者１８_退任年月日_月" localSheetId="4">Sheet1!$AL$2258</definedName>
    <definedName name="NM_従事者１８_退任年月日_月_変更前" localSheetId="4">Sheet1!$AL$2219</definedName>
    <definedName name="NM_従事者１８_退任年月日_元号" localSheetId="4">Sheet1!$AG$2258</definedName>
    <definedName name="NM_従事者１８_退任年月日_元号_変更前" localSheetId="4">Sheet1!$AG$2219</definedName>
    <definedName name="NM_従事者１８_退任年月日_日" localSheetId="4">Sheet1!$AN$2258</definedName>
    <definedName name="NM_従事者１８_退任年月日_日_変更前" localSheetId="4">Sheet1!$AN$2219</definedName>
    <definedName name="NM_従事者１８_退任年月日_年" localSheetId="4">Sheet1!$AJ$2258</definedName>
    <definedName name="NM_従事者１８_退任年月日_年_変更前" localSheetId="4">Sheet1!$AJ$2219</definedName>
    <definedName name="NM_従事者１８_登録年月日_月" localSheetId="4">Sheet1!$X$2288</definedName>
    <definedName name="NM_従事者１８_登録年月日_月_変更前" localSheetId="4">Sheet1!$X$2249</definedName>
    <definedName name="NM_従事者１８_登録年月日_元号" localSheetId="4">Sheet1!$S$2288</definedName>
    <definedName name="NM_従事者１８_登録年月日_元号_変更前" localSheetId="4">Sheet1!$S$2249</definedName>
    <definedName name="NM_従事者１８_登録年月日_日" localSheetId="4">Sheet1!$Z$2288</definedName>
    <definedName name="NM_従事者１８_登録年月日_日_変更前" localSheetId="4">Sheet1!$Z$2249</definedName>
    <definedName name="NM_従事者１８_登録年月日_年" localSheetId="4">Sheet1!$V$2288</definedName>
    <definedName name="NM_従事者１８_登録年月日_年_変更前" localSheetId="4">Sheet1!$V$2249</definedName>
    <definedName name="NM_従事者１８_登録販売者登録都道府県" localSheetId="4">Sheet1!$AK$2288</definedName>
    <definedName name="NM_従事者１８_登録販売者登録都道府県_変更前" localSheetId="4">Sheet1!$AK$2249</definedName>
    <definedName name="NM_従事者１８_登録番号１" localSheetId="4">Sheet1!$R$2284</definedName>
    <definedName name="NM_従事者１８_登録番号１_変更前" localSheetId="4">Sheet1!$R$2245</definedName>
    <definedName name="NM_従事者１８_登録番号２" localSheetId="4">Sheet1!$V$2284</definedName>
    <definedName name="NM_従事者１８_登録番号２_変更前" localSheetId="4">Sheet1!$V$2245</definedName>
    <definedName name="NM_従事者１８_登録番号３" localSheetId="4">Sheet1!$X$2284</definedName>
    <definedName name="NM_従事者１８_登録番号３_変更前" localSheetId="4">Sheet1!$X$2245</definedName>
    <definedName name="NM_従事者１８_比較フラグ" localSheetId="4">Sheet1!$R$4784</definedName>
    <definedName name="NM_従事者１８_要指導又は第１類_小数１" localSheetId="4">Sheet1!$AK$2278</definedName>
    <definedName name="NM_従事者１８_要指導又は第１類_小数１_変更前" localSheetId="4">Sheet1!$AK$2239</definedName>
    <definedName name="NM_従事者１８_要指導又は第１類_整数１" localSheetId="4">Sheet1!$AH$2278</definedName>
    <definedName name="NM_従事者１８_要指導又は第１類_整数１_変更前" localSheetId="4">Sheet1!$AH$2239</definedName>
    <definedName name="NM_従事者１８_要指導又は第１類_整数２" localSheetId="4">Sheet1!$AI$2278</definedName>
    <definedName name="NM_従事者１８_要指導又は第１類_整数２_変更前" localSheetId="4">Sheet1!$AI$2239</definedName>
    <definedName name="NM_従事者１９_医薬品_小数１" localSheetId="4">Sheet1!$U$2383</definedName>
    <definedName name="NM_従事者１９_医薬品_小数１_変更前" localSheetId="4">Sheet1!$U$2344</definedName>
    <definedName name="NM_従事者１９_医薬品_整数１" localSheetId="4">Sheet1!$R$2383</definedName>
    <definedName name="NM_従事者１９_医薬品_整数１_変更前" localSheetId="4">Sheet1!$R$2344</definedName>
    <definedName name="NM_従事者１９_医薬品_整数２" localSheetId="4">Sheet1!$S$2383</definedName>
    <definedName name="NM_従事者１９_医薬品_整数２_変更前" localSheetId="4">Sheet1!$S$2344</definedName>
    <definedName name="NM_従事者１９_兼務" localSheetId="4">Sheet1!$S$2396</definedName>
    <definedName name="NM_従事者１９_兼務管理店舗_許可番号" localSheetId="4">Sheet1!$AH$2404</definedName>
    <definedName name="NM_従事者１９_兼務管理店舗_主に従事する店舗" localSheetId="4">Sheet1!$Z$2405</definedName>
    <definedName name="NM_従事者１９_兼務管理店舗_店舗住所_建物名" localSheetId="4">Sheet1!$AI$2416</definedName>
    <definedName name="NM_従事者１９_兼務管理店舗_店舗住所_市区町村" localSheetId="4">Sheet1!$Y$2413</definedName>
    <definedName name="NM_従事者１９_兼務管理店舗_店舗住所_字" localSheetId="4">Sheet1!$AI$2413</definedName>
    <definedName name="NM_従事者１９_兼務管理店舗_店舗住所_都道府県" localSheetId="4">Sheet1!$AI$2410</definedName>
    <definedName name="NM_従事者１９_兼務管理店舗_店舗住所_番地" localSheetId="4">Sheet1!$Y$2416</definedName>
    <definedName name="NM_従事者１９_兼務管理店舗_店舗住所_郵便番号_右" localSheetId="4">Sheet1!$AC$2410</definedName>
    <definedName name="NM_従事者１９_兼務管理店舗_店舗住所_郵便番号_左" localSheetId="4">Sheet1!$Y$2410</definedName>
    <definedName name="NM_従事者１９_兼務管理店舗_店舗名称" localSheetId="4">Sheet1!$V$2407</definedName>
    <definedName name="NM_従事者１９_兼務許可年月日_月" localSheetId="4">Sheet1!$X$2399</definedName>
    <definedName name="NM_従事者１９_兼務許可年月日_元号" localSheetId="4">Sheet1!$S$2399</definedName>
    <definedName name="NM_従事者１９_兼務許可年月日_日" localSheetId="4">Sheet1!$Z$2399</definedName>
    <definedName name="NM_従事者１９_兼務許可年月日_年" localSheetId="4">Sheet1!$V$2399</definedName>
    <definedName name="NM_従事者１９_兼務許可番号" localSheetId="4">Sheet1!$AC$2395</definedName>
    <definedName name="NM_従事者１９_兼務廃止年月日_月" localSheetId="4">Sheet1!$AL$2399</definedName>
    <definedName name="NM_従事者１９_兼務廃止年月日_元号" localSheetId="4">Sheet1!$AG$2399</definedName>
    <definedName name="NM_従事者１９_兼務廃止年月日_日" localSheetId="4">Sheet1!$AN$2399</definedName>
    <definedName name="NM_従事者１９_兼務廃止年月日_年" localSheetId="4">Sheet1!$AJ$2399</definedName>
    <definedName name="NM_従事者１９_兼務備考" localSheetId="4">Sheet1!$R$2401</definedName>
    <definedName name="NM_従事者１９_氏名" localSheetId="4">Sheet1!$R$2362</definedName>
    <definedName name="NM_従事者１９_氏名_当て字" localSheetId="4">Sheet1!$AL$2363</definedName>
    <definedName name="NM_従事者１９_氏名_当て字_変更前" localSheetId="4">Sheet1!$AL$2324</definedName>
    <definedName name="NM_従事者１９_氏名_変更前" localSheetId="4">Sheet1!$R$2323</definedName>
    <definedName name="NM_従事者１９_氏名カナ" localSheetId="4">Sheet1!$R$2365</definedName>
    <definedName name="NM_従事者１９_氏名カナ_変更前" localSheetId="4">Sheet1!$R$2326</definedName>
    <definedName name="NM_従事者１９_資格" localSheetId="4">Sheet1!$AG$2357</definedName>
    <definedName name="NM_従事者１９_資格_変更前" localSheetId="4">Sheet1!$AG$2318</definedName>
    <definedName name="NM_従事者１９_就任年月日_月" localSheetId="4">Sheet1!$X$2360</definedName>
    <definedName name="NM_従事者１９_就任年月日_月_変更前" localSheetId="4">Sheet1!$X$2321</definedName>
    <definedName name="NM_従事者１９_就任年月日_元号" localSheetId="4">Sheet1!$S$2360</definedName>
    <definedName name="NM_従事者１９_就任年月日_元号_変更前" localSheetId="4">Sheet1!$S$2321</definedName>
    <definedName name="NM_従事者１９_就任年月日_日" localSheetId="4">Sheet1!$Z$2360</definedName>
    <definedName name="NM_従事者１９_就任年月日_日_変更前" localSheetId="4">Sheet1!$Z$2321</definedName>
    <definedName name="NM_従事者１９_就任年月日_年" localSheetId="4">Sheet1!$V$2360</definedName>
    <definedName name="NM_従事者１９_就任年月日_年_変更前" localSheetId="4">Sheet1!$V$2321</definedName>
    <definedName name="NM_従事者１９_週勤務時間_小数１" localSheetId="4">Sheet1!$U$2380</definedName>
    <definedName name="NM_従事者１９_週勤務時間_小数１_変更前" localSheetId="4">Sheet1!$U$2341</definedName>
    <definedName name="NM_従事者１９_週勤務時間_整数１" localSheetId="4">Sheet1!$R$2380</definedName>
    <definedName name="NM_従事者１９_週勤務時間_整数１_変更前" localSheetId="4">Sheet1!$R$2341</definedName>
    <definedName name="NM_従事者１９_週勤務時間_整数２" localSheetId="4">Sheet1!$S$2380</definedName>
    <definedName name="NM_従事者１９_週勤務時間_整数２_変更前" localSheetId="4">Sheet1!$S$2341</definedName>
    <definedName name="NM_従事者１９_住所_建物名" localSheetId="4">Sheet1!$AG$2374</definedName>
    <definedName name="NM_従事者１９_住所_建物名_変更前" localSheetId="4">Sheet1!$AG$2335</definedName>
    <definedName name="NM_従事者１９_住所_市区町村" localSheetId="4">Sheet1!$U$2371</definedName>
    <definedName name="NM_従事者１９_住所_市区町村_変更前" localSheetId="4">Sheet1!$U$2332</definedName>
    <definedName name="NM_従事者１９_住所_字" localSheetId="4">Sheet1!$AG$2371</definedName>
    <definedName name="NM_従事者１９_住所_字_変更前" localSheetId="4">Sheet1!$AG$2332</definedName>
    <definedName name="NM_従事者１９_住所_都道府県" localSheetId="4">Sheet1!$AG$2368</definedName>
    <definedName name="NM_従事者１９_住所_都道府県_変更前" localSheetId="4">Sheet1!$AG$2329</definedName>
    <definedName name="NM_従事者１９_住所_番地" localSheetId="4">Sheet1!$U$2374</definedName>
    <definedName name="NM_従事者１９_住所_番地_変更前" localSheetId="4">Sheet1!$U$2335</definedName>
    <definedName name="NM_従事者１９_住所_郵便番号_右" localSheetId="4">Sheet1!$Z$2368</definedName>
    <definedName name="NM_従事者１９_住所_郵便番号_右_変更前" localSheetId="4">Sheet1!$Z$2329</definedName>
    <definedName name="NM_従事者１９_住所_郵便番号_左" localSheetId="4">Sheet1!$U$2368</definedName>
    <definedName name="NM_従事者１９_住所_郵便番号_左_変更前" localSheetId="4">Sheet1!$U$2329</definedName>
    <definedName name="NM_従事者１９_従事者区分" localSheetId="4">Sheet1!$S$2357</definedName>
    <definedName name="NM_従事者１９_従事者区分_変更前" localSheetId="4">Sheet1!$S$2318</definedName>
    <definedName name="NM_従事者１９_従事者備考" localSheetId="4">Sheet1!$R$2392</definedName>
    <definedName name="NM_従事者１９_従事者備考_変更前" localSheetId="4">Sheet1!$R$2353</definedName>
    <definedName name="NM_従事者１９_生年月日_月" localSheetId="4">Sheet1!$X$2378</definedName>
    <definedName name="NM_従事者１９_生年月日_月_変更前" localSheetId="4">Sheet1!$X$2339</definedName>
    <definedName name="NM_従事者１９_生年月日_元号" localSheetId="4">Sheet1!$S$2378</definedName>
    <definedName name="NM_従事者１９_生年月日_元号_変更前" localSheetId="4">Sheet1!$S$2339</definedName>
    <definedName name="NM_従事者１９_生年月日_日" localSheetId="4">Sheet1!$Z$2378</definedName>
    <definedName name="NM_従事者１９_生年月日_日_変更前" localSheetId="4">Sheet1!$Z$2339</definedName>
    <definedName name="NM_従事者１９_生年月日_年" localSheetId="4">Sheet1!$V$2378</definedName>
    <definedName name="NM_従事者１９_生年月日_年_変更前" localSheetId="4">Sheet1!$V$2339</definedName>
    <definedName name="NM_従事者１９_退任年月日_月" localSheetId="4">Sheet1!$AL$2360</definedName>
    <definedName name="NM_従事者１９_退任年月日_月_変更前" localSheetId="4">Sheet1!$AL$2321</definedName>
    <definedName name="NM_従事者１９_退任年月日_元号" localSheetId="4">Sheet1!$AG$2360</definedName>
    <definedName name="NM_従事者１９_退任年月日_元号_変更前" localSheetId="4">Sheet1!$AG$2321</definedName>
    <definedName name="NM_従事者１９_退任年月日_日" localSheetId="4">Sheet1!$AN$2360</definedName>
    <definedName name="NM_従事者１９_退任年月日_日_変更前" localSheetId="4">Sheet1!$AN$2321</definedName>
    <definedName name="NM_従事者１９_退任年月日_年" localSheetId="4">Sheet1!$AJ$2360</definedName>
    <definedName name="NM_従事者１９_退任年月日_年_変更前" localSheetId="4">Sheet1!$AJ$2321</definedName>
    <definedName name="NM_従事者１９_登録年月日_月" localSheetId="4">Sheet1!$X$2390</definedName>
    <definedName name="NM_従事者１９_登録年月日_月_変更前" localSheetId="4">Sheet1!$X$2351</definedName>
    <definedName name="NM_従事者１９_登録年月日_元号" localSheetId="4">Sheet1!$S$2390</definedName>
    <definedName name="NM_従事者１９_登録年月日_元号_変更前" localSheetId="4">Sheet1!$S$2351</definedName>
    <definedName name="NM_従事者１９_登録年月日_日" localSheetId="4">Sheet1!$Z$2390</definedName>
    <definedName name="NM_従事者１９_登録年月日_日_変更前" localSheetId="4">Sheet1!$Z$2351</definedName>
    <definedName name="NM_従事者１９_登録年月日_年" localSheetId="4">Sheet1!$V$2390</definedName>
    <definedName name="NM_従事者１９_登録年月日_年_変更前" localSheetId="4">Sheet1!$V$2351</definedName>
    <definedName name="NM_従事者１９_登録販売者登録都道府県" localSheetId="4">Sheet1!$AK$2390</definedName>
    <definedName name="NM_従事者１９_登録販売者登録都道府県_変更前" localSheetId="4">Sheet1!$AK$2351</definedName>
    <definedName name="NM_従事者１９_登録番号１" localSheetId="4">Sheet1!$R$2386</definedName>
    <definedName name="NM_従事者１９_登録番号１_変更前" localSheetId="4">Sheet1!$R$2347</definedName>
    <definedName name="NM_従事者１９_登録番号２" localSheetId="4">Sheet1!$V$2386</definedName>
    <definedName name="NM_従事者１９_登録番号２_変更前" localSheetId="4">Sheet1!$V$2347</definedName>
    <definedName name="NM_従事者１９_登録番号３" localSheetId="4">Sheet1!$X$2386</definedName>
    <definedName name="NM_従事者１９_登録番号３_変更前" localSheetId="4">Sheet1!$X$2347</definedName>
    <definedName name="NM_従事者１９_比較フラグ" localSheetId="4">Sheet1!$S$4784</definedName>
    <definedName name="NM_従事者１９_要指導又は第１類_小数１" localSheetId="4">Sheet1!$AK$2380</definedName>
    <definedName name="NM_従事者１９_要指導又は第１類_小数１_変更前" localSheetId="4">Sheet1!$AK$2341</definedName>
    <definedName name="NM_従事者１９_要指導又は第１類_整数１" localSheetId="4">Sheet1!$AH$2380</definedName>
    <definedName name="NM_従事者１９_要指導又は第１類_整数１_変更前" localSheetId="4">Sheet1!$AH$2341</definedName>
    <definedName name="NM_従事者１９_要指導又は第１類_整数２" localSheetId="4">Sheet1!$AI$2380</definedName>
    <definedName name="NM_従事者１９_要指導又は第１類_整数２_変更前" localSheetId="4">Sheet1!$AI$2341</definedName>
    <definedName name="NM_従事者２_医薬品_小数１" localSheetId="4">Sheet1!$U$649</definedName>
    <definedName name="NM_従事者２_医薬品_小数１_変更前" localSheetId="4">Sheet1!$U$610</definedName>
    <definedName name="NM_従事者２_医薬品_整数１" localSheetId="4">Sheet1!$R$649</definedName>
    <definedName name="NM_従事者２_医薬品_整数１_変更前" localSheetId="4">Sheet1!$R$610</definedName>
    <definedName name="NM_従事者２_医薬品_整数２" localSheetId="4">Sheet1!$S$649</definedName>
    <definedName name="NM_従事者２_医薬品_整数２_変更前" localSheetId="4">Sheet1!$S$610</definedName>
    <definedName name="NM_従事者２_兼務" localSheetId="4">Sheet1!$S$662</definedName>
    <definedName name="NM_従事者２_兼務管理店舗_許可番号" localSheetId="4">Sheet1!$AH$670</definedName>
    <definedName name="NM_従事者２_兼務管理店舗_主に従事する店舗" localSheetId="4">Sheet1!$Z$671</definedName>
    <definedName name="NM_従事者２_兼務管理店舗_店舗住所_建物名" localSheetId="4">Sheet1!$AI$682</definedName>
    <definedName name="NM_従事者２_兼務管理店舗_店舗住所_市区町村" localSheetId="4">Sheet1!$Y$679</definedName>
    <definedName name="NM_従事者２_兼務管理店舗_店舗住所_字" localSheetId="4">Sheet1!$AI$679</definedName>
    <definedName name="NM_従事者２_兼務管理店舗_店舗住所_都道府県" localSheetId="4">Sheet1!$AI$676</definedName>
    <definedName name="NM_従事者２_兼務管理店舗_店舗住所_番地" localSheetId="4">Sheet1!$Y$682</definedName>
    <definedName name="NM_従事者２_兼務管理店舗_店舗住所_郵便番号_右" localSheetId="4">Sheet1!$AC$676</definedName>
    <definedName name="NM_従事者２_兼務管理店舗_店舗住所_郵便番号_左" localSheetId="4">Sheet1!$Y$676</definedName>
    <definedName name="NM_従事者２_兼務管理店舗_店舗名称" localSheetId="4">Sheet1!$V$673</definedName>
    <definedName name="NM_従事者２_兼務許可年月日_月" localSheetId="4">Sheet1!$X$665</definedName>
    <definedName name="NM_従事者２_兼務許可年月日_元号" localSheetId="4">Sheet1!$S$665</definedName>
    <definedName name="NM_従事者２_兼務許可年月日_日" localSheetId="4">Sheet1!$Z$665</definedName>
    <definedName name="NM_従事者２_兼務許可年月日_年" localSheetId="4">Sheet1!$V$665</definedName>
    <definedName name="NM_従事者２_兼務許可番号" localSheetId="4">Sheet1!$AC$661</definedName>
    <definedName name="NM_従事者２_兼務廃止年月日_月" localSheetId="4">Sheet1!$AL$665</definedName>
    <definedName name="NM_従事者２_兼務廃止年月日_元号" localSheetId="4">Sheet1!$AG$665</definedName>
    <definedName name="NM_従事者２_兼務廃止年月日_日" localSheetId="4">Sheet1!$AN$665</definedName>
    <definedName name="NM_従事者２_兼務廃止年月日_年" localSheetId="4">Sheet1!$AJ$665</definedName>
    <definedName name="NM_従事者２_兼務備考" localSheetId="4">Sheet1!$R$667</definedName>
    <definedName name="NM_従事者２_氏名" localSheetId="4">Sheet1!$R$628</definedName>
    <definedName name="NM_従事者２_氏名_当て字" localSheetId="4">Sheet1!$AL$629</definedName>
    <definedName name="NM_従事者２_氏名_当て字_変更前" localSheetId="4">Sheet1!$AL$590</definedName>
    <definedName name="NM_従事者２_氏名_変更前" localSheetId="4">Sheet1!$R$589</definedName>
    <definedName name="NM_従事者２_氏名カナ" localSheetId="4">Sheet1!$R$631</definedName>
    <definedName name="NM_従事者２_氏名カナ_変更前" localSheetId="4">Sheet1!$R$592</definedName>
    <definedName name="NM_従事者２_資格" localSheetId="4">Sheet1!$AG$623</definedName>
    <definedName name="NM_従事者２_資格_変更前" localSheetId="4">Sheet1!$AG$584</definedName>
    <definedName name="NM_従事者２_就任年月日_月" localSheetId="4">Sheet1!$X$626</definedName>
    <definedName name="NM_従事者２_就任年月日_月_変更前" localSheetId="4">Sheet1!$X$587</definedName>
    <definedName name="NM_従事者２_就任年月日_元号" localSheetId="4">Sheet1!$S$626</definedName>
    <definedName name="NM_従事者２_就任年月日_元号_変更前" localSheetId="4">Sheet1!$S$587</definedName>
    <definedName name="NM_従事者２_就任年月日_日" localSheetId="4">Sheet1!$Z$626</definedName>
    <definedName name="NM_従事者２_就任年月日_日_変更前" localSheetId="4">Sheet1!$Z$587</definedName>
    <definedName name="NM_従事者２_就任年月日_年" localSheetId="4">Sheet1!$V$626</definedName>
    <definedName name="NM_従事者２_就任年月日_年_変更前" localSheetId="4">Sheet1!$V$587</definedName>
    <definedName name="NM_従事者２_週勤務時間_小数１" localSheetId="4">Sheet1!$U$646</definedName>
    <definedName name="NM_従事者２_週勤務時間_小数１_変更前" localSheetId="4">Sheet1!$U$607</definedName>
    <definedName name="NM_従事者２_週勤務時間_整数１" localSheetId="4">Sheet1!$R$646</definedName>
    <definedName name="NM_従事者２_週勤務時間_整数１_変更前" localSheetId="4">Sheet1!$R$607</definedName>
    <definedName name="NM_従事者２_週勤務時間_整数２" localSheetId="4">Sheet1!$S$646</definedName>
    <definedName name="NM_従事者２_週勤務時間_整数２_変更前" localSheetId="4">Sheet1!$S$607</definedName>
    <definedName name="NM_従事者２_住所_建物名" localSheetId="4">Sheet1!$AG$640</definedName>
    <definedName name="NM_従事者２_住所_建物名_変更前" localSheetId="4">Sheet1!$AG$601</definedName>
    <definedName name="NM_従事者２_住所_市区町村" localSheetId="4">Sheet1!$U$637</definedName>
    <definedName name="NM_従事者２_住所_市区町村_変更前" localSheetId="4">Sheet1!$U$598</definedName>
    <definedName name="NM_従事者２_住所_字" localSheetId="4">Sheet1!$AG$637</definedName>
    <definedName name="NM_従事者２_住所_字_変更前" localSheetId="4">Sheet1!$AG$598</definedName>
    <definedName name="NM_従事者２_住所_都道府県" localSheetId="4">Sheet1!$AG$634</definedName>
    <definedName name="NM_従事者２_住所_都道府県_変更前" localSheetId="4">Sheet1!$AG$595</definedName>
    <definedName name="NM_従事者２_住所_番地" localSheetId="4">Sheet1!$U$640</definedName>
    <definedName name="NM_従事者２_住所_番地_変更前" localSheetId="4">Sheet1!$U$601</definedName>
    <definedName name="NM_従事者２_住所_郵便番号_右" localSheetId="4">Sheet1!$Z$634</definedName>
    <definedName name="NM_従事者２_住所_郵便番号_右_変更前" localSheetId="4">Sheet1!$Z$595</definedName>
    <definedName name="NM_従事者２_住所_郵便番号_左" localSheetId="4">Sheet1!$U$634</definedName>
    <definedName name="NM_従事者２_住所_郵便番号_左_変更前" localSheetId="4">Sheet1!$U$595</definedName>
    <definedName name="NM_従事者２_従事者区分" localSheetId="4">Sheet1!$S$623</definedName>
    <definedName name="NM_従事者２_従事者区分_変更前" localSheetId="4">Sheet1!$S$584</definedName>
    <definedName name="NM_従事者２_従事者備考" localSheetId="4">Sheet1!$R$658</definedName>
    <definedName name="NM_従事者２_従事者備考_変更前" localSheetId="4">Sheet1!$R$619</definedName>
    <definedName name="NM_従事者２_生年月日_月" localSheetId="4">Sheet1!$X$644</definedName>
    <definedName name="NM_従事者２_生年月日_月_変更前" localSheetId="4">Sheet1!$X$605</definedName>
    <definedName name="NM_従事者２_生年月日_元号" localSheetId="4">Sheet1!$S$644</definedName>
    <definedName name="NM_従事者２_生年月日_元号_変更前" localSheetId="4">Sheet1!$S$605</definedName>
    <definedName name="NM_従事者２_生年月日_日" localSheetId="4">Sheet1!$Z$644</definedName>
    <definedName name="NM_従事者２_生年月日_日_変更前" localSheetId="4">Sheet1!$Z$605</definedName>
    <definedName name="NM_従事者２_生年月日_年" localSheetId="4">Sheet1!$V$644</definedName>
    <definedName name="NM_従事者２_生年月日_年_変更前" localSheetId="4">Sheet1!$V$605</definedName>
    <definedName name="NM_従事者２_退任年月日_月" localSheetId="4">Sheet1!$AL$626</definedName>
    <definedName name="NM_従事者２_退任年月日_月_変更前" localSheetId="4">Sheet1!$AL$587</definedName>
    <definedName name="NM_従事者２_退任年月日_元号" localSheetId="4">Sheet1!$AG$626</definedName>
    <definedName name="NM_従事者２_退任年月日_元号_変更前" localSheetId="4">Sheet1!$AG$587</definedName>
    <definedName name="NM_従事者２_退任年月日_日" localSheetId="4">Sheet1!$AN$626</definedName>
    <definedName name="NM_従事者２_退任年月日_日_変更前" localSheetId="4">Sheet1!$AN$587</definedName>
    <definedName name="NM_従事者２_退任年月日_年" localSheetId="4">Sheet1!$AJ$626</definedName>
    <definedName name="NM_従事者２_退任年月日_年_変更前" localSheetId="4">Sheet1!$AJ$587</definedName>
    <definedName name="NM_従事者２_登録年月日_月" localSheetId="4">Sheet1!$X$656</definedName>
    <definedName name="NM_従事者２_登録年月日_月_変更前" localSheetId="4">Sheet1!$X$617</definedName>
    <definedName name="NM_従事者２_登録年月日_元号" localSheetId="4">Sheet1!$S$656</definedName>
    <definedName name="NM_従事者２_登録年月日_元号_変更前" localSheetId="4">Sheet1!$S$617</definedName>
    <definedName name="NM_従事者２_登録年月日_日" localSheetId="4">Sheet1!$Z$656</definedName>
    <definedName name="NM_従事者２_登録年月日_日_変更前" localSheetId="4">Sheet1!$Z$617</definedName>
    <definedName name="NM_従事者２_登録年月日_年" localSheetId="4">Sheet1!$V$656</definedName>
    <definedName name="NM_従事者２_登録年月日_年_変更前" localSheetId="4">Sheet1!$V$617</definedName>
    <definedName name="NM_従事者２_登録販売者登録都道府県" localSheetId="4">Sheet1!$AK$656</definedName>
    <definedName name="NM_従事者２_登録販売者登録都道府県_変更前" localSheetId="4">Sheet1!$AK$617</definedName>
    <definedName name="NM_従事者２_登録番号１" localSheetId="4">Sheet1!$R$652</definedName>
    <definedName name="NM_従事者２_登録番号１_変更前" localSheetId="4">Sheet1!$R$613</definedName>
    <definedName name="NM_従事者２_登録番号２" localSheetId="4">Sheet1!$V$652</definedName>
    <definedName name="NM_従事者２_登録番号２_変更前" localSheetId="4">Sheet1!$V$613</definedName>
    <definedName name="NM_従事者２_登録番号３" localSheetId="4">Sheet1!$X$652</definedName>
    <definedName name="NM_従事者２_登録番号３_変更前" localSheetId="4">Sheet1!$X$613</definedName>
    <definedName name="NM_従事者２_比較フラグ" localSheetId="4">Sheet1!$B$4784</definedName>
    <definedName name="NM_従事者２_要指導又は第１類_小数１" localSheetId="4">Sheet1!$AK$646</definedName>
    <definedName name="NM_従事者２_要指導又は第１類_小数１_変更前" localSheetId="4">Sheet1!$AK$607</definedName>
    <definedName name="NM_従事者２_要指導又は第１類_整数１" localSheetId="4">Sheet1!$AH$646</definedName>
    <definedName name="NM_従事者２_要指導又は第１類_整数１_変更前" localSheetId="4">Sheet1!$AH$607</definedName>
    <definedName name="NM_従事者２_要指導又は第１類_整数２" localSheetId="4">Sheet1!$AI$646</definedName>
    <definedName name="NM_従事者２_要指導又は第１類_整数２_変更前" localSheetId="4">Sheet1!$AI$607</definedName>
    <definedName name="NM_従事者２０_医薬品_小数１" localSheetId="4">Sheet1!$U$2485</definedName>
    <definedName name="NM_従事者２０_医薬品_小数１_変更前" localSheetId="4">Sheet1!$U$2446</definedName>
    <definedName name="NM_従事者２０_医薬品_整数１" localSheetId="4">Sheet1!$R$2485</definedName>
    <definedName name="NM_従事者２０_医薬品_整数１_変更前" localSheetId="4">Sheet1!$R$2446</definedName>
    <definedName name="NM_従事者２０_医薬品_整数２" localSheetId="4">Sheet1!$S$2485</definedName>
    <definedName name="NM_従事者２０_医薬品_整数２_変更前" localSheetId="4">Sheet1!$S$2446</definedName>
    <definedName name="NM_従事者２０_兼務" localSheetId="4">Sheet1!$S$2498</definedName>
    <definedName name="NM_従事者２０_兼務管理店舗_許可番号" localSheetId="4">Sheet1!$AH$2506</definedName>
    <definedName name="NM_従事者２０_兼務管理店舗_主に従事する店舗" localSheetId="4">Sheet1!$Z$2507</definedName>
    <definedName name="NM_従事者２０_兼務管理店舗_店舗住所_建物名" localSheetId="4">Sheet1!$AI$2518</definedName>
    <definedName name="NM_従事者２０_兼務管理店舗_店舗住所_市区町村" localSheetId="4">Sheet1!$Y$2515</definedName>
    <definedName name="NM_従事者２０_兼務管理店舗_店舗住所_字" localSheetId="4">Sheet1!$AI$2515</definedName>
    <definedName name="NM_従事者２０_兼務管理店舗_店舗住所_都道府県" localSheetId="4">Sheet1!$AI$2512</definedName>
    <definedName name="NM_従事者２０_兼務管理店舗_店舗住所_番地" localSheetId="4">Sheet1!$Y$2518</definedName>
    <definedName name="NM_従事者２０_兼務管理店舗_店舗住所_郵便番号_右" localSheetId="4">Sheet1!$AC$2512</definedName>
    <definedName name="NM_従事者２０_兼務管理店舗_店舗住所_郵便番号_左" localSheetId="4">Sheet1!$Y$2512</definedName>
    <definedName name="NM_従事者２０_兼務管理店舗_店舗名称" localSheetId="4">Sheet1!$V$2509</definedName>
    <definedName name="NM_従事者２０_兼務許可年月日_月" localSheetId="4">Sheet1!$X$2501</definedName>
    <definedName name="NM_従事者２０_兼務許可年月日_元号" localSheetId="4">Sheet1!$S$2501</definedName>
    <definedName name="NM_従事者２０_兼務許可年月日_日" localSheetId="4">Sheet1!$Z$2501</definedName>
    <definedName name="NM_従事者２０_兼務許可年月日_年" localSheetId="4">Sheet1!$V$2501</definedName>
    <definedName name="NM_従事者２０_兼務許可番号" localSheetId="4">Sheet1!$AC$2497</definedName>
    <definedName name="NM_従事者２０_兼務廃止年月日_月" localSheetId="4">Sheet1!$AL$2501</definedName>
    <definedName name="NM_従事者２０_兼務廃止年月日_元号" localSheetId="4">Sheet1!$AG$2501</definedName>
    <definedName name="NM_従事者２０_兼務廃止年月日_日" localSheetId="4">Sheet1!$AN$2501</definedName>
    <definedName name="NM_従事者２０_兼務廃止年月日_年" localSheetId="4">Sheet1!$AJ$2501</definedName>
    <definedName name="NM_従事者２０_兼務備考" localSheetId="4">Sheet1!$R$2503</definedName>
    <definedName name="NM_従事者２０_氏名" localSheetId="4">Sheet1!$R$2464</definedName>
    <definedName name="NM_従事者２０_氏名_当て字" localSheetId="4">Sheet1!$AL$2465</definedName>
    <definedName name="NM_従事者２０_氏名_当て字_変更前" localSheetId="4">Sheet1!$AL$2426</definedName>
    <definedName name="NM_従事者２０_氏名_変更前" localSheetId="4">Sheet1!$R$2425</definedName>
    <definedName name="NM_従事者２０_氏名カナ" localSheetId="4">Sheet1!$R$2467</definedName>
    <definedName name="NM_従事者２０_氏名カナ_変更前" localSheetId="4">Sheet1!$R$2428</definedName>
    <definedName name="NM_従事者２０_資格" localSheetId="4">Sheet1!$AG$2459</definedName>
    <definedName name="NM_従事者２０_資格_変更前" localSheetId="4">Sheet1!$AG$2420</definedName>
    <definedName name="NM_従事者２０_就任年月日_月" localSheetId="4">Sheet1!$X$2462</definedName>
    <definedName name="NM_従事者２０_就任年月日_月_変更前" localSheetId="4">Sheet1!$X$2423</definedName>
    <definedName name="NM_従事者２０_就任年月日_元号" localSheetId="4">Sheet1!$S$2462</definedName>
    <definedName name="NM_従事者２０_就任年月日_元号_変更前" localSheetId="4">Sheet1!$S$2423</definedName>
    <definedName name="NM_従事者２０_就任年月日_日" localSheetId="4">Sheet1!$Z$2462</definedName>
    <definedName name="NM_従事者２０_就任年月日_日_変更前" localSheetId="4">Sheet1!$Z$2423</definedName>
    <definedName name="NM_従事者２０_就任年月日_年" localSheetId="4">Sheet1!$V$2462</definedName>
    <definedName name="NM_従事者２０_就任年月日_年_変更前" localSheetId="4">Sheet1!$V$2423</definedName>
    <definedName name="NM_従事者２０_週勤務時間_小数１" localSheetId="4">Sheet1!$U$2482</definedName>
    <definedName name="NM_従事者２０_週勤務時間_小数１_変更前" localSheetId="4">Sheet1!$U$2443</definedName>
    <definedName name="NM_従事者２０_週勤務時間_整数１" localSheetId="4">Sheet1!$R$2482</definedName>
    <definedName name="NM_従事者２０_週勤務時間_整数１_変更前" localSheetId="4">Sheet1!$R$2443</definedName>
    <definedName name="NM_従事者２０_週勤務時間_整数２" localSheetId="4">Sheet1!$S$2482</definedName>
    <definedName name="NM_従事者２０_週勤務時間_整数２_変更前" localSheetId="4">Sheet1!$S$2443</definedName>
    <definedName name="NM_従事者２０_住所_建物名" localSheetId="4">Sheet1!$AG$2476</definedName>
    <definedName name="NM_従事者２０_住所_建物名_変更前" localSheetId="4">Sheet1!$AG$2437</definedName>
    <definedName name="NM_従事者２０_住所_市区町村" localSheetId="4">Sheet1!$U$2473</definedName>
    <definedName name="NM_従事者２０_住所_市区町村_変更前" localSheetId="4">Sheet1!$U$2434</definedName>
    <definedName name="NM_従事者２０_住所_字" localSheetId="4">Sheet1!$AG$2473</definedName>
    <definedName name="NM_従事者２０_住所_字_変更前" localSheetId="4">Sheet1!$AG$2434</definedName>
    <definedName name="NM_従事者２０_住所_都道府県" localSheetId="4">Sheet1!$AG$2470</definedName>
    <definedName name="NM_従事者２０_住所_都道府県_変更前" localSheetId="4">Sheet1!$AG$2431</definedName>
    <definedName name="NM_従事者２０_住所_番地" localSheetId="4">Sheet1!$U$2476</definedName>
    <definedName name="NM_従事者２０_住所_番地_変更前" localSheetId="4">Sheet1!$U$2437</definedName>
    <definedName name="NM_従事者２０_住所_郵便番号_右" localSheetId="4">Sheet1!$Z$2470</definedName>
    <definedName name="NM_従事者２０_住所_郵便番号_右_変更前" localSheetId="4">Sheet1!$Z$2431</definedName>
    <definedName name="NM_従事者２０_住所_郵便番号_左" localSheetId="4">Sheet1!$U$2470</definedName>
    <definedName name="NM_従事者２０_住所_郵便番号_左_変更前" localSheetId="4">Sheet1!$U$2431</definedName>
    <definedName name="NM_従事者２０_従事者区分" localSheetId="4">Sheet1!$S$2459</definedName>
    <definedName name="NM_従事者２０_従事者区分_変更前" localSheetId="4">Sheet1!$S$2420</definedName>
    <definedName name="NM_従事者２０_従事者備考" localSheetId="4">Sheet1!$R$2494</definedName>
    <definedName name="NM_従事者２０_従事者備考_変更前" localSheetId="4">Sheet1!$R$2455</definedName>
    <definedName name="NM_従事者２０_生年月日_月" localSheetId="4">Sheet1!$X$2480</definedName>
    <definedName name="NM_従事者２０_生年月日_月_変更前" localSheetId="4">Sheet1!$X$2441</definedName>
    <definedName name="NM_従事者２０_生年月日_元号" localSheetId="4">Sheet1!$S$2480</definedName>
    <definedName name="NM_従事者２０_生年月日_元号_変更前" localSheetId="4">Sheet1!$S$2441</definedName>
    <definedName name="NM_従事者２０_生年月日_日" localSheetId="4">Sheet1!$Z$2480</definedName>
    <definedName name="NM_従事者２０_生年月日_日_変更前" localSheetId="4">Sheet1!$Z$2441</definedName>
    <definedName name="NM_従事者２０_生年月日_年" localSheetId="4">Sheet1!$V$2480</definedName>
    <definedName name="NM_従事者２０_生年月日_年_変更前" localSheetId="4">Sheet1!$V$2441</definedName>
    <definedName name="NM_従事者２０_退任年月日_月" localSheetId="4">Sheet1!$AL$2462</definedName>
    <definedName name="NM_従事者２０_退任年月日_月_変更前" localSheetId="4">Sheet1!$AL$2423</definedName>
    <definedName name="NM_従事者２０_退任年月日_元号" localSheetId="4">Sheet1!$AG$2462</definedName>
    <definedName name="NM_従事者２０_退任年月日_元号_変更前" localSheetId="4">Sheet1!$AG$2423</definedName>
    <definedName name="NM_従事者２０_退任年月日_日" localSheetId="4">Sheet1!$AN$2462</definedName>
    <definedName name="NM_従事者２０_退任年月日_日_変更前" localSheetId="4">Sheet1!$AN$2423</definedName>
    <definedName name="NM_従事者２０_退任年月日_年" localSheetId="4">Sheet1!$AJ$2462</definedName>
    <definedName name="NM_従事者２０_退任年月日_年_変更前" localSheetId="4">Sheet1!$AJ$2423</definedName>
    <definedName name="NM_従事者２０_登録年月日_月" localSheetId="4">Sheet1!$X$2492</definedName>
    <definedName name="NM_従事者２０_登録年月日_月_変更前" localSheetId="4">Sheet1!$X$2453</definedName>
    <definedName name="NM_従事者２０_登録年月日_元号" localSheetId="4">Sheet1!$S$2492</definedName>
    <definedName name="NM_従事者２０_登録年月日_元号_変更前" localSheetId="4">Sheet1!$S$2453</definedName>
    <definedName name="NM_従事者２０_登録年月日_日" localSheetId="4">Sheet1!$Z$2492</definedName>
    <definedName name="NM_従事者２０_登録年月日_日_変更前" localSheetId="4">Sheet1!$Z$2453</definedName>
    <definedName name="NM_従事者２０_登録年月日_年" localSheetId="4">Sheet1!$V$2492</definedName>
    <definedName name="NM_従事者２０_登録年月日_年_変更前" localSheetId="4">Sheet1!$V$2453</definedName>
    <definedName name="NM_従事者２０_登録販売者登録都道府県" localSheetId="4">Sheet1!$AK$2492</definedName>
    <definedName name="NM_従事者２０_登録販売者登録都道府県_変更前" localSheetId="4">Sheet1!$AK$2453</definedName>
    <definedName name="NM_従事者２０_登録番号１" localSheetId="4">Sheet1!$R$2488</definedName>
    <definedName name="NM_従事者２０_登録番号１_変更前" localSheetId="4">Sheet1!$R$2449</definedName>
    <definedName name="NM_従事者２０_登録番号２" localSheetId="4">Sheet1!$V$2488</definedName>
    <definedName name="NM_従事者２０_登録番号２_変更前" localSheetId="4">Sheet1!$V$2449</definedName>
    <definedName name="NM_従事者２０_登録番号３" localSheetId="4">Sheet1!$X$2488</definedName>
    <definedName name="NM_従事者２０_登録番号３_変更前" localSheetId="4">Sheet1!$X$2449</definedName>
    <definedName name="NM_従事者２０_比較フラグ" localSheetId="4">Sheet1!$T$4784</definedName>
    <definedName name="NM_従事者２０_要指導又は第１類_小数１" localSheetId="4">Sheet1!$AK$2482</definedName>
    <definedName name="NM_従事者２０_要指導又は第１類_小数１_変更前" localSheetId="4">Sheet1!$AK$2443</definedName>
    <definedName name="NM_従事者２０_要指導又は第１類_整数１" localSheetId="4">Sheet1!$AH$2482</definedName>
    <definedName name="NM_従事者２０_要指導又は第１類_整数１_変更前" localSheetId="4">Sheet1!$AH$2443</definedName>
    <definedName name="NM_従事者２０_要指導又は第１類_整数２" localSheetId="4">Sheet1!$AI$2482</definedName>
    <definedName name="NM_従事者２０_要指導又は第１類_整数２_変更前" localSheetId="4">Sheet1!$AI$2443</definedName>
    <definedName name="NM_従事者２１_医薬品_小数１" localSheetId="4">Sheet1!$U$2587</definedName>
    <definedName name="NM_従事者２１_医薬品_小数１_変更前" localSheetId="4">Sheet1!$U$2548</definedName>
    <definedName name="NM_従事者２１_医薬品_整数１" localSheetId="4">Sheet1!$R$2587</definedName>
    <definedName name="NM_従事者２１_医薬品_整数１_変更前" localSheetId="4">Sheet1!$R$2548</definedName>
    <definedName name="NM_従事者２１_医薬品_整数２" localSheetId="4">Sheet1!$S$2587</definedName>
    <definedName name="NM_従事者２１_医薬品_整数２_変更前" localSheetId="4">Sheet1!$S$2548</definedName>
    <definedName name="NM_従事者２１_兼務" localSheetId="4">Sheet1!$S$2600</definedName>
    <definedName name="NM_従事者２１_兼務管理店舗_許可番号" localSheetId="4">Sheet1!$AH$2608</definedName>
    <definedName name="NM_従事者２１_兼務管理店舗_主に従事する店舗" localSheetId="4">Sheet1!$Z$2609</definedName>
    <definedName name="NM_従事者２１_兼務管理店舗_店舗住所_建物名" localSheetId="4">Sheet1!$AI$2620</definedName>
    <definedName name="NM_従事者２１_兼務管理店舗_店舗住所_市区町村" localSheetId="4">Sheet1!$Y$2617</definedName>
    <definedName name="NM_従事者２１_兼務管理店舗_店舗住所_字" localSheetId="4">Sheet1!$AI$2617</definedName>
    <definedName name="NM_従事者２１_兼務管理店舗_店舗住所_都道府県" localSheetId="4">Sheet1!$AI$2614</definedName>
    <definedName name="NM_従事者２１_兼務管理店舗_店舗住所_番地" localSheetId="4">Sheet1!$Y$2620</definedName>
    <definedName name="NM_従事者２１_兼務管理店舗_店舗住所_郵便番号_右" localSheetId="4">Sheet1!$AC$2614</definedName>
    <definedName name="NM_従事者２１_兼務管理店舗_店舗住所_郵便番号_左" localSheetId="4">Sheet1!$Y$2614</definedName>
    <definedName name="NM_従事者２１_兼務管理店舗_店舗名称" localSheetId="4">Sheet1!$V$2611</definedName>
    <definedName name="NM_従事者２１_兼務許可年月日_月" localSheetId="4">Sheet1!$X$2603</definedName>
    <definedName name="NM_従事者２１_兼務許可年月日_元号" localSheetId="4">Sheet1!$S$2603</definedName>
    <definedName name="NM_従事者２１_兼務許可年月日_日" localSheetId="4">Sheet1!$Z$2603</definedName>
    <definedName name="NM_従事者２１_兼務許可年月日_年" localSheetId="4">Sheet1!$V$2603</definedName>
    <definedName name="NM_従事者２１_兼務許可番号" localSheetId="4">Sheet1!$AC$2599</definedName>
    <definedName name="NM_従事者２１_兼務廃止年月日_月" localSheetId="4">Sheet1!$AL$2603</definedName>
    <definedName name="NM_従事者２１_兼務廃止年月日_元号" localSheetId="4">Sheet1!$AG$2603</definedName>
    <definedName name="NM_従事者２１_兼務廃止年月日_日" localSheetId="4">Sheet1!$AN$2603</definedName>
    <definedName name="NM_従事者２１_兼務廃止年月日_年" localSheetId="4">Sheet1!$AJ$2603</definedName>
    <definedName name="NM_従事者２１_兼務備考" localSheetId="4">Sheet1!$R$2605</definedName>
    <definedName name="NM_従事者２１_氏名" localSheetId="4">Sheet1!$R$2566</definedName>
    <definedName name="NM_従事者２１_氏名_当て字" localSheetId="4">Sheet1!$AL$2567</definedName>
    <definedName name="NM_従事者２１_氏名_当て字_変更前" localSheetId="4">Sheet1!$AL$2528</definedName>
    <definedName name="NM_従事者２１_氏名_変更前" localSheetId="4">Sheet1!$R$2527</definedName>
    <definedName name="NM_従事者２１_氏名カナ" localSheetId="4">Sheet1!$R$2569</definedName>
    <definedName name="NM_従事者２１_氏名カナ_変更前" localSheetId="4">Sheet1!$R$2530</definedName>
    <definedName name="NM_従事者２１_資格" localSheetId="4">Sheet1!$AG$2561</definedName>
    <definedName name="NM_従事者２１_資格_変更前" localSheetId="4">Sheet1!$AG$2522</definedName>
    <definedName name="NM_従事者２１_就任年月日_月" localSheetId="4">Sheet1!$X$2564</definedName>
    <definedName name="NM_従事者２１_就任年月日_月_変更前" localSheetId="4">Sheet1!$X$2525</definedName>
    <definedName name="NM_従事者２１_就任年月日_元号" localSheetId="4">Sheet1!$S$2564</definedName>
    <definedName name="NM_従事者２１_就任年月日_元号_変更前" localSheetId="4">Sheet1!$S$2525</definedName>
    <definedName name="NM_従事者２１_就任年月日_日" localSheetId="4">Sheet1!$Z$2564</definedName>
    <definedName name="NM_従事者２１_就任年月日_日_変更前" localSheetId="4">Sheet1!$Z$2525</definedName>
    <definedName name="NM_従事者２１_就任年月日_年" localSheetId="4">Sheet1!$V$2564</definedName>
    <definedName name="NM_従事者２１_就任年月日_年_変更前" localSheetId="4">Sheet1!$V$2525</definedName>
    <definedName name="NM_従事者２１_週勤務時間_小数１" localSheetId="4">Sheet1!$U$2584</definedName>
    <definedName name="NM_従事者２１_週勤務時間_小数１_変更前" localSheetId="4">Sheet1!$U$2545</definedName>
    <definedName name="NM_従事者２１_週勤務時間_整数１" localSheetId="4">Sheet1!$R$2584</definedName>
    <definedName name="NM_従事者２１_週勤務時間_整数１_変更前" localSheetId="4">Sheet1!$R$2545</definedName>
    <definedName name="NM_従事者２１_週勤務時間_整数２" localSheetId="4">Sheet1!$S$2584</definedName>
    <definedName name="NM_従事者２１_週勤務時間_整数２_変更前" localSheetId="4">Sheet1!$S$2545</definedName>
    <definedName name="NM_従事者２１_住所_建物名" localSheetId="4">Sheet1!$AG$2578</definedName>
    <definedName name="NM_従事者２１_住所_建物名_変更前" localSheetId="4">Sheet1!$AG$2539</definedName>
    <definedName name="NM_従事者２１_住所_市区町村" localSheetId="4">Sheet1!$U$2575</definedName>
    <definedName name="NM_従事者２１_住所_市区町村_変更前" localSheetId="4">Sheet1!$U$2536</definedName>
    <definedName name="NM_従事者２１_住所_字" localSheetId="4">Sheet1!$AG$2575</definedName>
    <definedName name="NM_従事者２１_住所_字_変更前" localSheetId="4">Sheet1!$AG$2536</definedName>
    <definedName name="NM_従事者２１_住所_都道府県" localSheetId="4">Sheet1!$AG$2572</definedName>
    <definedName name="NM_従事者２１_住所_都道府県_変更前" localSheetId="4">Sheet1!$AG$2533</definedName>
    <definedName name="NM_従事者２１_住所_番地" localSheetId="4">Sheet1!$U$2578</definedName>
    <definedName name="NM_従事者２１_住所_番地_変更前" localSheetId="4">Sheet1!$U$2539</definedName>
    <definedName name="NM_従事者２１_住所_郵便番号_右" localSheetId="4">Sheet1!$Z$2572</definedName>
    <definedName name="NM_従事者２１_住所_郵便番号_右_変更前" localSheetId="4">Sheet1!$Z$2533</definedName>
    <definedName name="NM_従事者２１_住所_郵便番号_左" localSheetId="4">Sheet1!$U$2572</definedName>
    <definedName name="NM_従事者２１_住所_郵便番号_左_変更前" localSheetId="4">Sheet1!$U$2533</definedName>
    <definedName name="NM_従事者２１_従事者区分" localSheetId="4">Sheet1!$S$2561</definedName>
    <definedName name="NM_従事者２１_従事者区分_変更前" localSheetId="4">Sheet1!$S$2522</definedName>
    <definedName name="NM_従事者２１_従事者備考" localSheetId="4">Sheet1!$R$2596</definedName>
    <definedName name="NM_従事者２１_従事者備考_変更前" localSheetId="4">Sheet1!$R$2557</definedName>
    <definedName name="NM_従事者２１_生年月日_月" localSheetId="4">Sheet1!$X$2582</definedName>
    <definedName name="NM_従事者２１_生年月日_月_変更前" localSheetId="4">Sheet1!$X$2543</definedName>
    <definedName name="NM_従事者２１_生年月日_元号" localSheetId="4">Sheet1!$S$2582</definedName>
    <definedName name="NM_従事者２１_生年月日_元号_変更前" localSheetId="4">Sheet1!$S$2543</definedName>
    <definedName name="NM_従事者２１_生年月日_日" localSheetId="4">Sheet1!$Z$2582</definedName>
    <definedName name="NM_従事者２１_生年月日_日_変更前" localSheetId="4">Sheet1!$Z$2543</definedName>
    <definedName name="NM_従事者２１_生年月日_年" localSheetId="4">Sheet1!$V$2582</definedName>
    <definedName name="NM_従事者２１_生年月日_年_変更前" localSheetId="4">Sheet1!$V$2543</definedName>
    <definedName name="NM_従事者２１_退任年月日_月" localSheetId="4">Sheet1!$AL$2564</definedName>
    <definedName name="NM_従事者２１_退任年月日_月_変更前" localSheetId="4">Sheet1!$AL$2525</definedName>
    <definedName name="NM_従事者２１_退任年月日_元号" localSheetId="4">Sheet1!$AG$2564</definedName>
    <definedName name="NM_従事者２１_退任年月日_元号_変更前" localSheetId="4">Sheet1!$AG$2525</definedName>
    <definedName name="NM_従事者２１_退任年月日_日" localSheetId="4">Sheet1!$AN$2564</definedName>
    <definedName name="NM_従事者２１_退任年月日_日_変更前" localSheetId="4">Sheet1!$AN$2525</definedName>
    <definedName name="NM_従事者２１_退任年月日_年" localSheetId="4">Sheet1!$AJ$2564</definedName>
    <definedName name="NM_従事者２１_退任年月日_年_変更前" localSheetId="4">Sheet1!$AJ$2525</definedName>
    <definedName name="NM_従事者２１_登録年月日_月" localSheetId="4">Sheet1!$X$2594</definedName>
    <definedName name="NM_従事者２１_登録年月日_月_変更前" localSheetId="4">Sheet1!$X$2555</definedName>
    <definedName name="NM_従事者２１_登録年月日_元号" localSheetId="4">Sheet1!$S$2594</definedName>
    <definedName name="NM_従事者２１_登録年月日_元号_変更前" localSheetId="4">Sheet1!$S$2555</definedName>
    <definedName name="NM_従事者２１_登録年月日_日" localSheetId="4">Sheet1!$Z$2594</definedName>
    <definedName name="NM_従事者２１_登録年月日_日_変更前" localSheetId="4">Sheet1!$Z$2555</definedName>
    <definedName name="NM_従事者２１_登録年月日_年" localSheetId="4">Sheet1!$V$2594</definedName>
    <definedName name="NM_従事者２１_登録年月日_年_変更前" localSheetId="4">Sheet1!$V$2555</definedName>
    <definedName name="NM_従事者２１_登録販売者登録都道府県" localSheetId="4">Sheet1!$AK$2594</definedName>
    <definedName name="NM_従事者２１_登録販売者登録都道府県_変更前" localSheetId="4">Sheet1!$AK$2555</definedName>
    <definedName name="NM_従事者２１_登録番号１" localSheetId="4">Sheet1!$R$2590</definedName>
    <definedName name="NM_従事者２１_登録番号１_変更前" localSheetId="4">Sheet1!$R$2551</definedName>
    <definedName name="NM_従事者２１_登録番号２" localSheetId="4">Sheet1!$V$2590</definedName>
    <definedName name="NM_従事者２１_登録番号２_変更前" localSheetId="4">Sheet1!$V$2551</definedName>
    <definedName name="NM_従事者２１_登録番号３" localSheetId="4">Sheet1!$X$2590</definedName>
    <definedName name="NM_従事者２１_登録番号３_変更前" localSheetId="4">Sheet1!$X$2551</definedName>
    <definedName name="NM_従事者２１_比較フラグ" localSheetId="4">Sheet1!$U$4784</definedName>
    <definedName name="NM_従事者２１_要指導又は第１類_小数１" localSheetId="4">Sheet1!$AK$2584</definedName>
    <definedName name="NM_従事者２１_要指導又は第１類_小数１_変更前" localSheetId="4">Sheet1!$AK$2545</definedName>
    <definedName name="NM_従事者２１_要指導又は第１類_整数１" localSheetId="4">Sheet1!$AH$2584</definedName>
    <definedName name="NM_従事者２１_要指導又は第１類_整数１_変更前" localSheetId="4">Sheet1!$AH$2545</definedName>
    <definedName name="NM_従事者２１_要指導又は第１類_整数２" localSheetId="4">Sheet1!$AI$2584</definedName>
    <definedName name="NM_従事者２１_要指導又は第１類_整数２_変更前" localSheetId="4">Sheet1!$AI$2545</definedName>
    <definedName name="NM_従事者２２_医薬品_小数１" localSheetId="4">Sheet1!$U$2689</definedName>
    <definedName name="NM_従事者２２_医薬品_小数１_変更前" localSheetId="4">Sheet1!$U$2650</definedName>
    <definedName name="NM_従事者２２_医薬品_整数１" localSheetId="4">Sheet1!$R$2689</definedName>
    <definedName name="NM_従事者２２_医薬品_整数１_変更前" localSheetId="4">Sheet1!$R$2650</definedName>
    <definedName name="NM_従事者２２_医薬品_整数２" localSheetId="4">Sheet1!$S$2689</definedName>
    <definedName name="NM_従事者２２_医薬品_整数２_変更前" localSheetId="4">Sheet1!$S$2650</definedName>
    <definedName name="NM_従事者２２_兼務" localSheetId="4">Sheet1!$S$2702</definedName>
    <definedName name="NM_従事者２２_兼務管理店舗_許可番号" localSheetId="4">Sheet1!$AH$2710</definedName>
    <definedName name="NM_従事者２２_兼務管理店舗_主に従事する店舗" localSheetId="4">Sheet1!$Z$2711</definedName>
    <definedName name="NM_従事者２２_兼務管理店舗_店舗住所_建物名" localSheetId="4">Sheet1!$AI$2722</definedName>
    <definedName name="NM_従事者２２_兼務管理店舗_店舗住所_市区町村" localSheetId="4">Sheet1!$Y$2719</definedName>
    <definedName name="NM_従事者２２_兼務管理店舗_店舗住所_字" localSheetId="4">Sheet1!$AI$2719</definedName>
    <definedName name="NM_従事者２２_兼務管理店舗_店舗住所_都道府県" localSheetId="4">Sheet1!$AI$2716</definedName>
    <definedName name="NM_従事者２２_兼務管理店舗_店舗住所_番地" localSheetId="4">Sheet1!$Y$2722</definedName>
    <definedName name="NM_従事者２２_兼務管理店舗_店舗住所_郵便番号_右" localSheetId="4">Sheet1!$AC$2716</definedName>
    <definedName name="NM_従事者２２_兼務管理店舗_店舗住所_郵便番号_左" localSheetId="4">Sheet1!$Y$2716</definedName>
    <definedName name="NM_従事者２２_兼務管理店舗_店舗名称" localSheetId="4">Sheet1!$V$2713</definedName>
    <definedName name="NM_従事者２２_兼務許可年月日_月" localSheetId="4">Sheet1!$X$2705</definedName>
    <definedName name="NM_従事者２２_兼務許可年月日_元号" localSheetId="4">Sheet1!$S$2705</definedName>
    <definedName name="NM_従事者２２_兼務許可年月日_日" localSheetId="4">Sheet1!$Z$2705</definedName>
    <definedName name="NM_従事者２２_兼務許可年月日_年" localSheetId="4">Sheet1!$V$2705</definedName>
    <definedName name="NM_従事者２２_兼務許可番号" localSheetId="4">Sheet1!$AC$2701</definedName>
    <definedName name="NM_従事者２２_兼務廃止年月日_月" localSheetId="4">Sheet1!$AL$2705</definedName>
    <definedName name="NM_従事者２２_兼務廃止年月日_元号" localSheetId="4">Sheet1!$AG$2705</definedName>
    <definedName name="NM_従事者２２_兼務廃止年月日_日" localSheetId="4">Sheet1!$AN$2705</definedName>
    <definedName name="NM_従事者２２_兼務廃止年月日_年" localSheetId="4">Sheet1!$AJ$2705</definedName>
    <definedName name="NM_従事者２２_兼務備考" localSheetId="4">Sheet1!$R$2707</definedName>
    <definedName name="NM_従事者２２_氏名" localSheetId="4">Sheet1!$R$2668</definedName>
    <definedName name="NM_従事者２２_氏名_当て字" localSheetId="4">Sheet1!$AL$2669</definedName>
    <definedName name="NM_従事者２２_氏名_当て字_変更前" localSheetId="4">Sheet1!$AL$2630</definedName>
    <definedName name="NM_従事者２２_氏名_変更前" localSheetId="4">Sheet1!$R$2629</definedName>
    <definedName name="NM_従事者２２_氏名カナ" localSheetId="4">Sheet1!$R$2671</definedName>
    <definedName name="NM_従事者２２_氏名カナ_変更前" localSheetId="4">Sheet1!$R$2632</definedName>
    <definedName name="NM_従事者２２_資格" localSheetId="4">Sheet1!$AG$2663</definedName>
    <definedName name="NM_従事者２２_資格_変更前" localSheetId="4">Sheet1!$AG$2624</definedName>
    <definedName name="NM_従事者２２_就任年月日_月" localSheetId="4">Sheet1!$X$2666</definedName>
    <definedName name="NM_従事者２２_就任年月日_月_変更前" localSheetId="4">Sheet1!$X$2627</definedName>
    <definedName name="NM_従事者２２_就任年月日_元号" localSheetId="4">Sheet1!$S$2666</definedName>
    <definedName name="NM_従事者２２_就任年月日_元号_変更前" localSheetId="4">Sheet1!$S$2627</definedName>
    <definedName name="NM_従事者２２_就任年月日_日" localSheetId="4">Sheet1!$Z$2666</definedName>
    <definedName name="NM_従事者２２_就任年月日_日_変更前" localSheetId="4">Sheet1!$Z$2627</definedName>
    <definedName name="NM_従事者２２_就任年月日_年" localSheetId="4">Sheet1!$V$2666</definedName>
    <definedName name="NM_従事者２２_就任年月日_年_変更前" localSheetId="4">Sheet1!$V$2627</definedName>
    <definedName name="NM_従事者２２_週勤務時間_小数１" localSheetId="4">Sheet1!$U$2686</definedName>
    <definedName name="NM_従事者２２_週勤務時間_小数１_変更前" localSheetId="4">Sheet1!$U$2647</definedName>
    <definedName name="NM_従事者２２_週勤務時間_整数１" localSheetId="4">Sheet1!$R$2686</definedName>
    <definedName name="NM_従事者２２_週勤務時間_整数１_変更前" localSheetId="4">Sheet1!$R$2647</definedName>
    <definedName name="NM_従事者２２_週勤務時間_整数２" localSheetId="4">Sheet1!$S$2686</definedName>
    <definedName name="NM_従事者２２_週勤務時間_整数２_変更前" localSheetId="4">Sheet1!$S$2647</definedName>
    <definedName name="NM_従事者２２_住所_建物名" localSheetId="4">Sheet1!$AG$2680</definedName>
    <definedName name="NM_従事者２２_住所_建物名_変更前" localSheetId="4">Sheet1!$AG$2641</definedName>
    <definedName name="NM_従事者２２_住所_市区町村" localSheetId="4">Sheet1!$U$2677</definedName>
    <definedName name="NM_従事者２２_住所_市区町村_変更前" localSheetId="4">Sheet1!$U$2638</definedName>
    <definedName name="NM_従事者２２_住所_字" localSheetId="4">Sheet1!$AG$2677</definedName>
    <definedName name="NM_従事者２２_住所_字_変更前" localSheetId="4">Sheet1!$AG$2638</definedName>
    <definedName name="NM_従事者２２_住所_都道府県" localSheetId="4">Sheet1!$AG$2674</definedName>
    <definedName name="NM_従事者２２_住所_都道府県_変更前" localSheetId="4">Sheet1!$AG$2635</definedName>
    <definedName name="NM_従事者２２_住所_番地" localSheetId="4">Sheet1!$U$2680</definedName>
    <definedName name="NM_従事者２２_住所_番地_変更前" localSheetId="4">Sheet1!$U$2641</definedName>
    <definedName name="NM_従事者２２_住所_郵便番号_右" localSheetId="4">Sheet1!$Z$2674</definedName>
    <definedName name="NM_従事者２２_住所_郵便番号_右_変更前" localSheetId="4">Sheet1!$Z$2635</definedName>
    <definedName name="NM_従事者２２_住所_郵便番号_左" localSheetId="4">Sheet1!$U$2674</definedName>
    <definedName name="NM_従事者２２_住所_郵便番号_左_変更前" localSheetId="4">Sheet1!$U$2635</definedName>
    <definedName name="NM_従事者２２_従事者区分" localSheetId="4">Sheet1!$S$2663</definedName>
    <definedName name="NM_従事者２２_従事者区分_変更前" localSheetId="4">Sheet1!$S$2624</definedName>
    <definedName name="NM_従事者２２_従事者備考" localSheetId="4">Sheet1!$R$2698</definedName>
    <definedName name="NM_従事者２２_従事者備考_変更前" localSheetId="4">Sheet1!$R$2659</definedName>
    <definedName name="NM_従事者２２_生年月日_月" localSheetId="4">Sheet1!$X$2684</definedName>
    <definedName name="NM_従事者２２_生年月日_月_変更前" localSheetId="4">Sheet1!$X$2645</definedName>
    <definedName name="NM_従事者２２_生年月日_元号" localSheetId="4">Sheet1!$S$2684</definedName>
    <definedName name="NM_従事者２２_生年月日_元号_変更前" localSheetId="4">Sheet1!$S$2645</definedName>
    <definedName name="NM_従事者２２_生年月日_日" localSheetId="4">Sheet1!$Z$2684</definedName>
    <definedName name="NM_従事者２２_生年月日_日_変更前" localSheetId="4">Sheet1!$Z$2645</definedName>
    <definedName name="NM_従事者２２_生年月日_年" localSheetId="4">Sheet1!$V$2684</definedName>
    <definedName name="NM_従事者２２_生年月日_年_変更前" localSheetId="4">Sheet1!$V$2645</definedName>
    <definedName name="NM_従事者２２_退任年月日_月" localSheetId="4">Sheet1!$AL$2666</definedName>
    <definedName name="NM_従事者２２_退任年月日_月_変更前" localSheetId="4">Sheet1!$AL$2627</definedName>
    <definedName name="NM_従事者２２_退任年月日_元号" localSheetId="4">Sheet1!$AG$2666</definedName>
    <definedName name="NM_従事者２２_退任年月日_元号_変更前" localSheetId="4">Sheet1!$AG$2627</definedName>
    <definedName name="NM_従事者２２_退任年月日_日" localSheetId="4">Sheet1!$AN$2666</definedName>
    <definedName name="NM_従事者２２_退任年月日_日_変更前" localSheetId="4">Sheet1!$AN$2627</definedName>
    <definedName name="NM_従事者２２_退任年月日_年" localSheetId="4">Sheet1!$AJ$2666</definedName>
    <definedName name="NM_従事者２２_退任年月日_年_変更前" localSheetId="4">Sheet1!$AJ$2627</definedName>
    <definedName name="NM_従事者２２_登録年月日_月" localSheetId="4">Sheet1!$X$2696</definedName>
    <definedName name="NM_従事者２２_登録年月日_月_変更前" localSheetId="4">Sheet1!$X$2657</definedName>
    <definedName name="NM_従事者２２_登録年月日_元号" localSheetId="4">Sheet1!$S$2696</definedName>
    <definedName name="NM_従事者２２_登録年月日_元号_変更前" localSheetId="4">Sheet1!$S$2657</definedName>
    <definedName name="NM_従事者２２_登録年月日_日" localSheetId="4">Sheet1!$Z$2696</definedName>
    <definedName name="NM_従事者２２_登録年月日_日_変更前" localSheetId="4">Sheet1!$Z$2657</definedName>
    <definedName name="NM_従事者２２_登録年月日_年" localSheetId="4">Sheet1!$V$2696</definedName>
    <definedName name="NM_従事者２２_登録年月日_年_変更前" localSheetId="4">Sheet1!$V$2657</definedName>
    <definedName name="NM_従事者２２_登録販売者登録都道府県" localSheetId="4">Sheet1!$AK$2696</definedName>
    <definedName name="NM_従事者２２_登録販売者登録都道府県_変更前" localSheetId="4">Sheet1!$AK$2657</definedName>
    <definedName name="NM_従事者２２_登録番号１" localSheetId="4">Sheet1!$R$2692</definedName>
    <definedName name="NM_従事者２２_登録番号１_変更前" localSheetId="4">Sheet1!$R$2653</definedName>
    <definedName name="NM_従事者２２_登録番号２" localSheetId="4">Sheet1!$V$2692</definedName>
    <definedName name="NM_従事者２２_登録番号２_変更前" localSheetId="4">Sheet1!$V$2653</definedName>
    <definedName name="NM_従事者２２_登録番号３" localSheetId="4">Sheet1!$X$2692</definedName>
    <definedName name="NM_従事者２２_登録番号３_変更前" localSheetId="4">Sheet1!$X$2653</definedName>
    <definedName name="NM_従事者２２_比較フラグ" localSheetId="4">Sheet1!$V$4784</definedName>
    <definedName name="NM_従事者２２_要指導又は第１類_小数１" localSheetId="4">Sheet1!$AK$2686</definedName>
    <definedName name="NM_従事者２２_要指導又は第１類_小数１_変更前" localSheetId="4">Sheet1!$AK$2647</definedName>
    <definedName name="NM_従事者２２_要指導又は第１類_整数１" localSheetId="4">Sheet1!$AH$2686</definedName>
    <definedName name="NM_従事者２２_要指導又は第１類_整数１_変更前" localSheetId="4">Sheet1!$AH$2647</definedName>
    <definedName name="NM_従事者２２_要指導又は第１類_整数２" localSheetId="4">Sheet1!$AI$2686</definedName>
    <definedName name="NM_従事者２２_要指導又は第１類_整数２_変更前" localSheetId="4">Sheet1!$AI$2647</definedName>
    <definedName name="NM_従事者２３_医薬品_小数１" localSheetId="4">Sheet1!$U$2791</definedName>
    <definedName name="NM_従事者２３_医薬品_小数１_変更前" localSheetId="4">Sheet1!$U$2752</definedName>
    <definedName name="NM_従事者２３_医薬品_整数１" localSheetId="4">Sheet1!$R$2791</definedName>
    <definedName name="NM_従事者２３_医薬品_整数１_変更前" localSheetId="4">Sheet1!$R$2752</definedName>
    <definedName name="NM_従事者２３_医薬品_整数２" localSheetId="4">Sheet1!$S$2791</definedName>
    <definedName name="NM_従事者２３_医薬品_整数２_変更前" localSheetId="4">Sheet1!$S$2752</definedName>
    <definedName name="NM_従事者２３_兼務" localSheetId="4">Sheet1!$S$2804</definedName>
    <definedName name="NM_従事者２３_兼務管理店舗_許可番号" localSheetId="4">Sheet1!$AH$2812</definedName>
    <definedName name="NM_従事者２３_兼務管理店舗_主に従事する店舗" localSheetId="4">Sheet1!$Z$2813</definedName>
    <definedName name="NM_従事者２３_兼務管理店舗_店舗住所_建物名" localSheetId="4">Sheet1!$AI$2824</definedName>
    <definedName name="NM_従事者２３_兼務管理店舗_店舗住所_市区町村" localSheetId="4">Sheet1!$Y$2821</definedName>
    <definedName name="NM_従事者２３_兼務管理店舗_店舗住所_字" localSheetId="4">Sheet1!$AI$2821</definedName>
    <definedName name="NM_従事者２３_兼務管理店舗_店舗住所_都道府県" localSheetId="4">Sheet1!$AI$2818</definedName>
    <definedName name="NM_従事者２３_兼務管理店舗_店舗住所_番地" localSheetId="4">Sheet1!$Y$2824</definedName>
    <definedName name="NM_従事者２３_兼務管理店舗_店舗住所_郵便番号_右" localSheetId="4">Sheet1!$AC$2818</definedName>
    <definedName name="NM_従事者２３_兼務管理店舗_店舗住所_郵便番号_左" localSheetId="4">Sheet1!$Y$2818</definedName>
    <definedName name="NM_従事者２３_兼務管理店舗_店舗名称" localSheetId="4">Sheet1!$V$2815</definedName>
    <definedName name="NM_従事者２３_兼務許可年月日_月" localSheetId="4">Sheet1!$X$2807</definedName>
    <definedName name="NM_従事者２３_兼務許可年月日_元号" localSheetId="4">Sheet1!$S$2807</definedName>
    <definedName name="NM_従事者２３_兼務許可年月日_日" localSheetId="4">Sheet1!$Z$2807</definedName>
    <definedName name="NM_従事者２３_兼務許可年月日_年" localSheetId="4">Sheet1!$V$2807</definedName>
    <definedName name="NM_従事者２３_兼務許可番号" localSheetId="4">Sheet1!$AC$2803</definedName>
    <definedName name="NM_従事者２３_兼務廃止年月日_月" localSheetId="4">Sheet1!$AL$2807</definedName>
    <definedName name="NM_従事者２３_兼務廃止年月日_元号" localSheetId="4">Sheet1!$AG$2807</definedName>
    <definedName name="NM_従事者２３_兼務廃止年月日_日" localSheetId="4">Sheet1!$AN$2807</definedName>
    <definedName name="NM_従事者２３_兼務廃止年月日_年" localSheetId="4">Sheet1!$AJ$2807</definedName>
    <definedName name="NM_従事者２３_兼務備考" localSheetId="4">Sheet1!$R$2809</definedName>
    <definedName name="NM_従事者２３_氏名" localSheetId="4">Sheet1!$R$2770</definedName>
    <definedName name="NM_従事者２３_氏名_当て字" localSheetId="4">Sheet1!$AL$2771</definedName>
    <definedName name="NM_従事者２３_氏名_当て字_変更前" localSheetId="4">Sheet1!$AL$2732</definedName>
    <definedName name="NM_従事者２３_氏名_変更前" localSheetId="4">Sheet1!$R$2731</definedName>
    <definedName name="NM_従事者２３_氏名カナ" localSheetId="4">Sheet1!$R$2773</definedName>
    <definedName name="NM_従事者２３_氏名カナ_変更前" localSheetId="4">Sheet1!$R$2734</definedName>
    <definedName name="NM_従事者２３_資格" localSheetId="4">Sheet1!$AG$2765</definedName>
    <definedName name="NM_従事者２３_資格_変更前" localSheetId="4">Sheet1!$AG$2726</definedName>
    <definedName name="NM_従事者２３_就任年月日_月" localSheetId="4">Sheet1!$X$2768</definedName>
    <definedName name="NM_従事者２３_就任年月日_月_変更前" localSheetId="4">Sheet1!$X$2729</definedName>
    <definedName name="NM_従事者２３_就任年月日_元号" localSheetId="4">Sheet1!$S$2768</definedName>
    <definedName name="NM_従事者２３_就任年月日_元号_変更前" localSheetId="4">Sheet1!$S$2729</definedName>
    <definedName name="NM_従事者２３_就任年月日_日" localSheetId="4">Sheet1!$Z$2768</definedName>
    <definedName name="NM_従事者２３_就任年月日_日_変更前" localSheetId="4">Sheet1!$Z$2729</definedName>
    <definedName name="NM_従事者２３_就任年月日_年" localSheetId="4">Sheet1!$V$2768</definedName>
    <definedName name="NM_従事者２３_就任年月日_年_変更前" localSheetId="4">Sheet1!$V$2729</definedName>
    <definedName name="NM_従事者２３_週勤務時間_小数１" localSheetId="4">Sheet1!$U$2788</definedName>
    <definedName name="NM_従事者２３_週勤務時間_小数１_変更前" localSheetId="4">Sheet1!$U$2749</definedName>
    <definedName name="NM_従事者２３_週勤務時間_整数１" localSheetId="4">Sheet1!$R$2788</definedName>
    <definedName name="NM_従事者２３_週勤務時間_整数１_変更前" localSheetId="4">Sheet1!$R$2749</definedName>
    <definedName name="NM_従事者２３_週勤務時間_整数２" localSheetId="4">Sheet1!$S$2788</definedName>
    <definedName name="NM_従事者２３_週勤務時間_整数２_変更前" localSheetId="4">Sheet1!$S$2749</definedName>
    <definedName name="NM_従事者２３_住所_建物名" localSheetId="4">Sheet1!$AG$2782</definedName>
    <definedName name="NM_従事者２３_住所_建物名_変更前" localSheetId="4">Sheet1!$AG$2743</definedName>
    <definedName name="NM_従事者２３_住所_市区町村" localSheetId="4">Sheet1!$U$2779</definedName>
    <definedName name="NM_従事者２３_住所_市区町村_変更前" localSheetId="4">Sheet1!$U$2740</definedName>
    <definedName name="NM_従事者２３_住所_字" localSheetId="4">Sheet1!$AG$2779</definedName>
    <definedName name="NM_従事者２３_住所_字_変更前" localSheetId="4">Sheet1!$AG$2740</definedName>
    <definedName name="NM_従事者２３_住所_都道府県" localSheetId="4">Sheet1!$AG$2776</definedName>
    <definedName name="NM_従事者２３_住所_都道府県_変更前" localSheetId="4">Sheet1!$AG$2737</definedName>
    <definedName name="NM_従事者２３_住所_番地" localSheetId="4">Sheet1!$U$2782</definedName>
    <definedName name="NM_従事者２３_住所_番地_変更前" localSheetId="4">Sheet1!$U$2743</definedName>
    <definedName name="NM_従事者２３_住所_郵便番号_右" localSheetId="4">Sheet1!$Z$2776</definedName>
    <definedName name="NM_従事者２３_住所_郵便番号_右_変更前" localSheetId="4">Sheet1!$Z$2737</definedName>
    <definedName name="NM_従事者２３_住所_郵便番号_左" localSheetId="4">Sheet1!$U$2776</definedName>
    <definedName name="NM_従事者２３_住所_郵便番号_左_変更前" localSheetId="4">Sheet1!$U$2737</definedName>
    <definedName name="NM_従事者２３_従事者区分" localSheetId="4">Sheet1!$S$2765</definedName>
    <definedName name="NM_従事者２３_従事者区分_変更前" localSheetId="4">Sheet1!$S$2726</definedName>
    <definedName name="NM_従事者２３_従事者備考" localSheetId="4">Sheet1!$R$2800</definedName>
    <definedName name="NM_従事者２３_従事者備考_変更前" localSheetId="4">Sheet1!$R$2761</definedName>
    <definedName name="NM_従事者２３_生年月日_月" localSheetId="4">Sheet1!$X$2786</definedName>
    <definedName name="NM_従事者２３_生年月日_月_変更前" localSheetId="4">Sheet1!$X$2747</definedName>
    <definedName name="NM_従事者２３_生年月日_元号" localSheetId="4">Sheet1!$S$2786</definedName>
    <definedName name="NM_従事者２３_生年月日_元号_変更前" localSheetId="4">Sheet1!$S$2747</definedName>
    <definedName name="NM_従事者２３_生年月日_日" localSheetId="4">Sheet1!$Z$2786</definedName>
    <definedName name="NM_従事者２３_生年月日_日_変更前" localSheetId="4">Sheet1!$Z$2747</definedName>
    <definedName name="NM_従事者２３_生年月日_年" localSheetId="4">Sheet1!$V$2786</definedName>
    <definedName name="NM_従事者２３_生年月日_年_変更前" localSheetId="4">Sheet1!$V$2747</definedName>
    <definedName name="NM_従事者２３_退任年月日_月" localSheetId="4">Sheet1!$AL$2768</definedName>
    <definedName name="NM_従事者２３_退任年月日_月_変更前" localSheetId="4">Sheet1!$AL$2729</definedName>
    <definedName name="NM_従事者２３_退任年月日_元号" localSheetId="4">Sheet1!$AG$2768</definedName>
    <definedName name="NM_従事者２３_退任年月日_元号_変更前" localSheetId="4">Sheet1!$AG$2729</definedName>
    <definedName name="NM_従事者２３_退任年月日_日" localSheetId="4">Sheet1!$AN$2768</definedName>
    <definedName name="NM_従事者２３_退任年月日_日_変更前" localSheetId="4">Sheet1!$AN$2729</definedName>
    <definedName name="NM_従事者２３_退任年月日_年" localSheetId="4">Sheet1!$AJ$2768</definedName>
    <definedName name="NM_従事者２３_退任年月日_年_変更前" localSheetId="4">Sheet1!$AJ$2729</definedName>
    <definedName name="NM_従事者２３_登録年月日_月" localSheetId="4">Sheet1!$X$2798</definedName>
    <definedName name="NM_従事者２３_登録年月日_月_変更前" localSheetId="4">Sheet1!$X$2759</definedName>
    <definedName name="NM_従事者２３_登録年月日_元号" localSheetId="4">Sheet1!$S$2798</definedName>
    <definedName name="NM_従事者２３_登録年月日_元号_変更前" localSheetId="4">Sheet1!$S$2759</definedName>
    <definedName name="NM_従事者２３_登録年月日_日" localSheetId="4">Sheet1!$Z$2798</definedName>
    <definedName name="NM_従事者２３_登録年月日_日_変更前" localSheetId="4">Sheet1!$Z$2759</definedName>
    <definedName name="NM_従事者２３_登録年月日_年" localSheetId="4">Sheet1!$V$2798</definedName>
    <definedName name="NM_従事者２３_登録年月日_年_変更前" localSheetId="4">Sheet1!$V$2759</definedName>
    <definedName name="NM_従事者２３_登録販売者登録都道府県" localSheetId="4">Sheet1!$AK$2798</definedName>
    <definedName name="NM_従事者２３_登録販売者登録都道府県_変更前" localSheetId="4">Sheet1!$AK$2759</definedName>
    <definedName name="NM_従事者２３_登録番号１" localSheetId="4">Sheet1!$R$2794</definedName>
    <definedName name="NM_従事者２３_登録番号１_変更前" localSheetId="4">Sheet1!$R$2755</definedName>
    <definedName name="NM_従事者２３_登録番号２" localSheetId="4">Sheet1!$V$2794</definedName>
    <definedName name="NM_従事者２３_登録番号２_変更前" localSheetId="4">Sheet1!$V$2755</definedName>
    <definedName name="NM_従事者２３_登録番号３" localSheetId="4">Sheet1!$X$2794</definedName>
    <definedName name="NM_従事者２３_登録番号３_変更前" localSheetId="4">Sheet1!$X$2755</definedName>
    <definedName name="NM_従事者２３_比較フラグ" localSheetId="4">Sheet1!$W$4784</definedName>
    <definedName name="NM_従事者２３_要指導又は第１類_小数１" localSheetId="4">Sheet1!$AK$2788</definedName>
    <definedName name="NM_従事者２３_要指導又は第１類_小数１_変更前" localSheetId="4">Sheet1!$AK$2749</definedName>
    <definedName name="NM_従事者２３_要指導又は第１類_整数１" localSheetId="4">Sheet1!$AH$2788</definedName>
    <definedName name="NM_従事者２３_要指導又は第１類_整数１_変更前" localSheetId="4">Sheet1!$AH$2749</definedName>
    <definedName name="NM_従事者２３_要指導又は第１類_整数２" localSheetId="4">Sheet1!$AI$2788</definedName>
    <definedName name="NM_従事者２３_要指導又は第１類_整数２_変更前" localSheetId="4">Sheet1!$AI$2749</definedName>
    <definedName name="NM_従事者２４_医薬品_小数１" localSheetId="4">Sheet1!$U$2893</definedName>
    <definedName name="NM_従事者２４_医薬品_小数１_変更前" localSheetId="4">Sheet1!$U$2854</definedName>
    <definedName name="NM_従事者２４_医薬品_整数１" localSheetId="4">Sheet1!$R$2893</definedName>
    <definedName name="NM_従事者２４_医薬品_整数１_変更前" localSheetId="4">Sheet1!$R$2854</definedName>
    <definedName name="NM_従事者２４_医薬品_整数２" localSheetId="4">Sheet1!$S$2893</definedName>
    <definedName name="NM_従事者２４_医薬品_整数２_変更前" localSheetId="4">Sheet1!$S$2854</definedName>
    <definedName name="NM_従事者２４_兼務" localSheetId="4">Sheet1!$S$2906</definedName>
    <definedName name="NM_従事者２４_兼務管理店舗_許可番号" localSheetId="4">Sheet1!$AH$2914</definedName>
    <definedName name="NM_従事者２４_兼務管理店舗_主に従事する店舗" localSheetId="4">Sheet1!$Z$2915</definedName>
    <definedName name="NM_従事者２４_兼務管理店舗_店舗住所_建物名" localSheetId="4">Sheet1!$AI$2926</definedName>
    <definedName name="NM_従事者２４_兼務管理店舗_店舗住所_市区町村" localSheetId="4">Sheet1!$Y$2923</definedName>
    <definedName name="NM_従事者２４_兼務管理店舗_店舗住所_字" localSheetId="4">Sheet1!$AI$2923</definedName>
    <definedName name="NM_従事者２４_兼務管理店舗_店舗住所_都道府県" localSheetId="4">Sheet1!$AI$2920</definedName>
    <definedName name="NM_従事者２４_兼務管理店舗_店舗住所_番地" localSheetId="4">Sheet1!$Y$2926</definedName>
    <definedName name="NM_従事者２４_兼務管理店舗_店舗住所_郵便番号_右" localSheetId="4">Sheet1!$AC$2920</definedName>
    <definedName name="NM_従事者２４_兼務管理店舗_店舗住所_郵便番号_左" localSheetId="4">Sheet1!$Y$2920</definedName>
    <definedName name="NM_従事者２４_兼務管理店舗_店舗名称" localSheetId="4">Sheet1!$V$2917</definedName>
    <definedName name="NM_従事者２４_兼務許可年月日_月" localSheetId="4">Sheet1!$X$2909</definedName>
    <definedName name="NM_従事者２４_兼務許可年月日_元号" localSheetId="4">Sheet1!$S$2909</definedName>
    <definedName name="NM_従事者２４_兼務許可年月日_日" localSheetId="4">Sheet1!$Z$2909</definedName>
    <definedName name="NM_従事者２４_兼務許可年月日_年" localSheetId="4">Sheet1!$V$2909</definedName>
    <definedName name="NM_従事者２４_兼務許可番号" localSheetId="4">Sheet1!$AC$2905</definedName>
    <definedName name="NM_従事者２４_兼務廃止年月日_月" localSheetId="4">Sheet1!$AL$2909</definedName>
    <definedName name="NM_従事者２４_兼務廃止年月日_元号" localSheetId="4">Sheet1!$AG$2909</definedName>
    <definedName name="NM_従事者２４_兼務廃止年月日_日" localSheetId="4">Sheet1!$AN$2909</definedName>
    <definedName name="NM_従事者２４_兼務廃止年月日_年" localSheetId="4">Sheet1!$AJ$2909</definedName>
    <definedName name="NM_従事者２４_兼務備考" localSheetId="4">Sheet1!$R$2911</definedName>
    <definedName name="NM_従事者２４_氏名" localSheetId="4">Sheet1!$R$2872</definedName>
    <definedName name="NM_従事者２４_氏名_当て字" localSheetId="4">Sheet1!$AL$2873</definedName>
    <definedName name="NM_従事者２４_氏名_当て字_変更前" localSheetId="4">Sheet1!$AL$2834</definedName>
    <definedName name="NM_従事者２４_氏名_変更前" localSheetId="4">Sheet1!$R$2833</definedName>
    <definedName name="NM_従事者２４_氏名カナ" localSheetId="4">Sheet1!$R$2875</definedName>
    <definedName name="NM_従事者２４_氏名カナ_変更前" localSheetId="4">Sheet1!$R$2836</definedName>
    <definedName name="NM_従事者２４_資格" localSheetId="4">Sheet1!$AG$2867</definedName>
    <definedName name="NM_従事者２４_資格_変更前" localSheetId="4">Sheet1!$AG$2828</definedName>
    <definedName name="NM_従事者２４_就任年月日_月" localSheetId="4">Sheet1!$X$2870</definedName>
    <definedName name="NM_従事者２４_就任年月日_月_変更前" localSheetId="4">Sheet1!$X$2831</definedName>
    <definedName name="NM_従事者２４_就任年月日_元号" localSheetId="4">Sheet1!$S$2870</definedName>
    <definedName name="NM_従事者２４_就任年月日_元号_変更前" localSheetId="4">Sheet1!$S$2831</definedName>
    <definedName name="NM_従事者２４_就任年月日_日" localSheetId="4">Sheet1!$Z$2870</definedName>
    <definedName name="NM_従事者２４_就任年月日_日_変更前" localSheetId="4">Sheet1!$Z$2831</definedName>
    <definedName name="NM_従事者２４_就任年月日_年" localSheetId="4">Sheet1!$V$2870</definedName>
    <definedName name="NM_従事者２４_就任年月日_年_変更前" localSheetId="4">Sheet1!$V$2831</definedName>
    <definedName name="NM_従事者２４_週勤務時間_小数１" localSheetId="4">Sheet1!$U$2890</definedName>
    <definedName name="NM_従事者２４_週勤務時間_小数１_変更前" localSheetId="4">Sheet1!$U$2851</definedName>
    <definedName name="NM_従事者２４_週勤務時間_整数１" localSheetId="4">Sheet1!$R$2890</definedName>
    <definedName name="NM_従事者２４_週勤務時間_整数１_変更前" localSheetId="4">Sheet1!$R$2851</definedName>
    <definedName name="NM_従事者２４_週勤務時間_整数２" localSheetId="4">Sheet1!$S$2890</definedName>
    <definedName name="NM_従事者２４_週勤務時間_整数２_変更前" localSheetId="4">Sheet1!$S$2851</definedName>
    <definedName name="NM_従事者２４_住所_建物名" localSheetId="4">Sheet1!$AG$2884</definedName>
    <definedName name="NM_従事者２４_住所_建物名_変更前" localSheetId="4">Sheet1!$AG$2845</definedName>
    <definedName name="NM_従事者２４_住所_市区町村" localSheetId="4">Sheet1!$U$2881</definedName>
    <definedName name="NM_従事者２４_住所_市区町村_変更前" localSheetId="4">Sheet1!$U$2842</definedName>
    <definedName name="NM_従事者２４_住所_字" localSheetId="4">Sheet1!$AG$2881</definedName>
    <definedName name="NM_従事者２４_住所_字_変更前" localSheetId="4">Sheet1!$AG$2842</definedName>
    <definedName name="NM_従事者２４_住所_都道府県" localSheetId="4">Sheet1!$AG$2878</definedName>
    <definedName name="NM_従事者２４_住所_都道府県_変更前" localSheetId="4">Sheet1!$AG$2839</definedName>
    <definedName name="NM_従事者２４_住所_番地" localSheetId="4">Sheet1!$U$2884</definedName>
    <definedName name="NM_従事者２４_住所_番地_変更前" localSheetId="4">Sheet1!$U$2845</definedName>
    <definedName name="NM_従事者２４_住所_郵便番号_右" localSheetId="4">Sheet1!$Z$2878</definedName>
    <definedName name="NM_従事者２４_住所_郵便番号_右_変更前" localSheetId="4">Sheet1!$Z$2839</definedName>
    <definedName name="NM_従事者２４_住所_郵便番号_左" localSheetId="4">Sheet1!$U$2878</definedName>
    <definedName name="NM_従事者２４_住所_郵便番号_左_変更前" localSheetId="4">Sheet1!$U$2839</definedName>
    <definedName name="NM_従事者２４_従事者区分" localSheetId="4">Sheet1!$S$2867</definedName>
    <definedName name="NM_従事者２４_従事者区分_変更前" localSheetId="4">Sheet1!$S$2828</definedName>
    <definedName name="NM_従事者２４_従事者備考" localSheetId="4">Sheet1!$R$2902</definedName>
    <definedName name="NM_従事者２４_従事者備考_変更前" localSheetId="4">Sheet1!$R$2863</definedName>
    <definedName name="NM_従事者２４_生年月日_月" localSheetId="4">Sheet1!$X$2888</definedName>
    <definedName name="NM_従事者２４_生年月日_月_変更前" localSheetId="4">Sheet1!$X$2849</definedName>
    <definedName name="NM_従事者２４_生年月日_元号" localSheetId="4">Sheet1!$S$2888</definedName>
    <definedName name="NM_従事者２４_生年月日_元号_変更前" localSheetId="4">Sheet1!$S$2849</definedName>
    <definedName name="NM_従事者２４_生年月日_日" localSheetId="4">Sheet1!$Z$2888</definedName>
    <definedName name="NM_従事者２４_生年月日_日_変更前" localSheetId="4">Sheet1!$Z$2849</definedName>
    <definedName name="NM_従事者２４_生年月日_年" localSheetId="4">Sheet1!$V$2888</definedName>
    <definedName name="NM_従事者２４_生年月日_年_変更前" localSheetId="4">Sheet1!$V$2849</definedName>
    <definedName name="NM_従事者２４_退任年月日_月" localSheetId="4">Sheet1!$AL$2870</definedName>
    <definedName name="NM_従事者２４_退任年月日_月_変更前" localSheetId="4">Sheet1!$AL$2831</definedName>
    <definedName name="NM_従事者２４_退任年月日_元号" localSheetId="4">Sheet1!$AG$2870</definedName>
    <definedName name="NM_従事者２４_退任年月日_元号_変更前" localSheetId="4">Sheet1!$AG$2831</definedName>
    <definedName name="NM_従事者２４_退任年月日_日" localSheetId="4">Sheet1!$AN$2870</definedName>
    <definedName name="NM_従事者２４_退任年月日_日_変更前" localSheetId="4">Sheet1!$AN$2831</definedName>
    <definedName name="NM_従事者２４_退任年月日_年" localSheetId="4">Sheet1!$AJ$2870</definedName>
    <definedName name="NM_従事者２４_退任年月日_年_変更前" localSheetId="4">Sheet1!$AJ$2831</definedName>
    <definedName name="NM_従事者２４_登録年月日_月" localSheetId="4">Sheet1!$X$2900</definedName>
    <definedName name="NM_従事者２４_登録年月日_月_変更前" localSheetId="4">Sheet1!$X$2861</definedName>
    <definedName name="NM_従事者２４_登録年月日_元号" localSheetId="4">Sheet1!$S$2900</definedName>
    <definedName name="NM_従事者２４_登録年月日_元号_変更前" localSheetId="4">Sheet1!$S$2861</definedName>
    <definedName name="NM_従事者２４_登録年月日_日" localSheetId="4">Sheet1!$Z$2900</definedName>
    <definedName name="NM_従事者２４_登録年月日_日_変更前" localSheetId="4">Sheet1!$Z$2861</definedName>
    <definedName name="NM_従事者２４_登録年月日_年" localSheetId="4">Sheet1!$V$2900</definedName>
    <definedName name="NM_従事者２４_登録年月日_年_変更前" localSheetId="4">Sheet1!$V$2861</definedName>
    <definedName name="NM_従事者２４_登録販売者登録都道府県" localSheetId="4">Sheet1!$AK$2900</definedName>
    <definedName name="NM_従事者２４_登録販売者登録都道府県_変更前" localSheetId="4">Sheet1!$AK$2861</definedName>
    <definedName name="NM_従事者２４_登録番号１" localSheetId="4">Sheet1!$R$2896</definedName>
    <definedName name="NM_従事者２４_登録番号１_変更前" localSheetId="4">Sheet1!$R$2857</definedName>
    <definedName name="NM_従事者２４_登録番号２" localSheetId="4">Sheet1!$V$2896</definedName>
    <definedName name="NM_従事者２４_登録番号２_変更前" localSheetId="4">Sheet1!$V$2857</definedName>
    <definedName name="NM_従事者２４_登録番号３" localSheetId="4">Sheet1!$X$2896</definedName>
    <definedName name="NM_従事者２４_登録番号３_変更前" localSheetId="4">Sheet1!$X$2857</definedName>
    <definedName name="NM_従事者２４_比較フラグ" localSheetId="4">Sheet1!$X$4784</definedName>
    <definedName name="NM_従事者２４_要指導又は第１類_小数１" localSheetId="4">Sheet1!$AK$2890</definedName>
    <definedName name="NM_従事者２４_要指導又は第１類_小数１_変更前" localSheetId="4">Sheet1!$AK$2851</definedName>
    <definedName name="NM_従事者２４_要指導又は第１類_整数１" localSheetId="4">Sheet1!$AH$2890</definedName>
    <definedName name="NM_従事者２４_要指導又は第１類_整数１_変更前" localSheetId="4">Sheet1!$AH$2851</definedName>
    <definedName name="NM_従事者２４_要指導又は第１類_整数２" localSheetId="4">Sheet1!$AI$2890</definedName>
    <definedName name="NM_従事者２４_要指導又は第１類_整数２_変更前" localSheetId="4">Sheet1!$AI$2851</definedName>
    <definedName name="NM_従事者２５_医薬品_小数１" localSheetId="4">Sheet1!$U$2995</definedName>
    <definedName name="NM_従事者２５_医薬品_小数１_変更前" localSheetId="4">Sheet1!$U$2956</definedName>
    <definedName name="NM_従事者２５_医薬品_整数１" localSheetId="4">Sheet1!$R$2995</definedName>
    <definedName name="NM_従事者２５_医薬品_整数１_変更前" localSheetId="4">Sheet1!$R$2956</definedName>
    <definedName name="NM_従事者２５_医薬品_整数２" localSheetId="4">Sheet1!$S$2995</definedName>
    <definedName name="NM_従事者２５_医薬品_整数２_変更前" localSheetId="4">Sheet1!$S$2956</definedName>
    <definedName name="NM_従事者２５_兼務" localSheetId="4">Sheet1!$S$3008</definedName>
    <definedName name="NM_従事者２５_兼務管理店舗_許可番号" localSheetId="4">Sheet1!$AH$3016</definedName>
    <definedName name="NM_従事者２５_兼務管理店舗_主に従事する店舗" localSheetId="4">Sheet1!$Z$3017</definedName>
    <definedName name="NM_従事者２５_兼務管理店舗_店舗住所_建物名" localSheetId="4">Sheet1!$AI$3028</definedName>
    <definedName name="NM_従事者２５_兼務管理店舗_店舗住所_市区町村" localSheetId="4">Sheet1!$Y$3025</definedName>
    <definedName name="NM_従事者２５_兼務管理店舗_店舗住所_字" localSheetId="4">Sheet1!$AI$3025</definedName>
    <definedName name="NM_従事者２５_兼務管理店舗_店舗住所_都道府県" localSheetId="4">Sheet1!$AI$3022</definedName>
    <definedName name="NM_従事者２５_兼務管理店舗_店舗住所_番地" localSheetId="4">Sheet1!$Y$3028</definedName>
    <definedName name="NM_従事者２５_兼務管理店舗_店舗住所_郵便番号_右" localSheetId="4">Sheet1!$AC$3022</definedName>
    <definedName name="NM_従事者２５_兼務管理店舗_店舗住所_郵便番号_左" localSheetId="4">Sheet1!$Y$3022</definedName>
    <definedName name="NM_従事者２５_兼務管理店舗_店舗名称" localSheetId="4">Sheet1!$V$3019</definedName>
    <definedName name="NM_従事者２５_兼務許可年月日_月" localSheetId="4">Sheet1!$X$3011</definedName>
    <definedName name="NM_従事者２５_兼務許可年月日_元号" localSheetId="4">Sheet1!$S$3011</definedName>
    <definedName name="NM_従事者２５_兼務許可年月日_日" localSheetId="4">Sheet1!$Z$3011</definedName>
    <definedName name="NM_従事者２５_兼務許可年月日_年" localSheetId="4">Sheet1!$V$3011</definedName>
    <definedName name="NM_従事者２５_兼務許可番号" localSheetId="4">Sheet1!$AC$3007</definedName>
    <definedName name="NM_従事者２５_兼務廃止年月日_月" localSheetId="4">Sheet1!$AL$3011</definedName>
    <definedName name="NM_従事者２５_兼務廃止年月日_元号" localSheetId="4">Sheet1!$AG$3011</definedName>
    <definedName name="NM_従事者２５_兼務廃止年月日_日" localSheetId="4">Sheet1!$AN$3011</definedName>
    <definedName name="NM_従事者２５_兼務廃止年月日_年" localSheetId="4">Sheet1!$AJ$3011</definedName>
    <definedName name="NM_従事者２５_兼務備考" localSheetId="4">Sheet1!$R$3013</definedName>
    <definedName name="NM_従事者２５_氏名" localSheetId="4">Sheet1!$R$2974</definedName>
    <definedName name="NM_従事者２５_氏名_当て字" localSheetId="4">Sheet1!$AL$2975</definedName>
    <definedName name="NM_従事者２５_氏名_当て字_変更前" localSheetId="4">Sheet1!$AL$2936</definedName>
    <definedName name="NM_従事者２５_氏名_変更前" localSheetId="4">Sheet1!$R$2935</definedName>
    <definedName name="NM_従事者２５_氏名カナ" localSheetId="4">Sheet1!$R$2977</definedName>
    <definedName name="NM_従事者２５_氏名カナ_変更前" localSheetId="4">Sheet1!$R$2938</definedName>
    <definedName name="NM_従事者２５_資格" localSheetId="4">Sheet1!$AG$2969</definedName>
    <definedName name="NM_従事者２５_資格_変更前" localSheetId="4">Sheet1!$AG$2930</definedName>
    <definedName name="NM_従事者２５_就任年月日_月" localSheetId="4">Sheet1!$X$2972</definedName>
    <definedName name="NM_従事者２５_就任年月日_月_変更前" localSheetId="4">Sheet1!$X$2933</definedName>
    <definedName name="NM_従事者２５_就任年月日_元号" localSheetId="4">Sheet1!$S$2972</definedName>
    <definedName name="NM_従事者２５_就任年月日_元号_変更前" localSheetId="4">Sheet1!$S$2933</definedName>
    <definedName name="NM_従事者２５_就任年月日_日" localSheetId="4">Sheet1!$Z$2972</definedName>
    <definedName name="NM_従事者２５_就任年月日_日_変更前" localSheetId="4">Sheet1!$Z$2933</definedName>
    <definedName name="NM_従事者２５_就任年月日_年" localSheetId="4">Sheet1!$V$2972</definedName>
    <definedName name="NM_従事者２５_就任年月日_年_変更前" localSheetId="4">Sheet1!$V$2933</definedName>
    <definedName name="NM_従事者２５_週勤務時間_小数１" localSheetId="4">Sheet1!$U$2992</definedName>
    <definedName name="NM_従事者２５_週勤務時間_小数１_変更前" localSheetId="4">Sheet1!$U$2953</definedName>
    <definedName name="NM_従事者２５_週勤務時間_整数１" localSheetId="4">Sheet1!$R$2992</definedName>
    <definedName name="NM_従事者２５_週勤務時間_整数１_変更前" localSheetId="4">Sheet1!$R$2953</definedName>
    <definedName name="NM_従事者２５_週勤務時間_整数２" localSheetId="4">Sheet1!$S$2992</definedName>
    <definedName name="NM_従事者２５_週勤務時間_整数２_変更前" localSheetId="4">Sheet1!$S$2953</definedName>
    <definedName name="NM_従事者２５_住所_建物名" localSheetId="4">Sheet1!$AG$2986</definedName>
    <definedName name="NM_従事者２５_住所_建物名_変更前" localSheetId="4">Sheet1!$AG$2947</definedName>
    <definedName name="NM_従事者２５_住所_市区町村" localSheetId="4">Sheet1!$U$2983</definedName>
    <definedName name="NM_従事者２５_住所_市区町村_変更前" localSheetId="4">Sheet1!$U$2944</definedName>
    <definedName name="NM_従事者２５_住所_字" localSheetId="4">Sheet1!$AG$2983</definedName>
    <definedName name="NM_従事者２５_住所_字_変更前" localSheetId="4">Sheet1!$AG$2944</definedName>
    <definedName name="NM_従事者２５_住所_都道府県" localSheetId="4">Sheet1!$AG$2980</definedName>
    <definedName name="NM_従事者２５_住所_都道府県_変更前" localSheetId="4">Sheet1!$AG$2941</definedName>
    <definedName name="NM_従事者２５_住所_番地" localSheetId="4">Sheet1!$U$2986</definedName>
    <definedName name="NM_従事者２５_住所_番地_変更前" localSheetId="4">Sheet1!$U$2947</definedName>
    <definedName name="NM_従事者２５_住所_郵便番号_右" localSheetId="4">Sheet1!$Z$2980</definedName>
    <definedName name="NM_従事者２５_住所_郵便番号_右_変更前" localSheetId="4">Sheet1!$Z$2941</definedName>
    <definedName name="NM_従事者２５_住所_郵便番号_左" localSheetId="4">Sheet1!$U$2980</definedName>
    <definedName name="NM_従事者２５_住所_郵便番号_左_変更前" localSheetId="4">Sheet1!$U$2941</definedName>
    <definedName name="NM_従事者２５_従事者区分" localSheetId="4">Sheet1!$S$2969</definedName>
    <definedName name="NM_従事者２５_従事者区分_変更前" localSheetId="4">Sheet1!$S$2930</definedName>
    <definedName name="NM_従事者２５_従事者備考" localSheetId="4">Sheet1!$R$3004</definedName>
    <definedName name="NM_従事者２５_従事者備考_変更前" localSheetId="4">Sheet1!$R$2965</definedName>
    <definedName name="NM_従事者２５_生年月日_月" localSheetId="4">Sheet1!$X$2990</definedName>
    <definedName name="NM_従事者２５_生年月日_月_変更前" localSheetId="4">Sheet1!$X$2951</definedName>
    <definedName name="NM_従事者２５_生年月日_元号" localSheetId="4">Sheet1!$S$2990</definedName>
    <definedName name="NM_従事者２５_生年月日_元号_変更前" localSheetId="4">Sheet1!$S$2951</definedName>
    <definedName name="NM_従事者２５_生年月日_日" localSheetId="4">Sheet1!$Z$2990</definedName>
    <definedName name="NM_従事者２５_生年月日_日_変更前" localSheetId="4">Sheet1!$Z$2951</definedName>
    <definedName name="NM_従事者２５_生年月日_年" localSheetId="4">Sheet1!$V$2990</definedName>
    <definedName name="NM_従事者２５_生年月日_年_変更前" localSheetId="4">Sheet1!$V$2951</definedName>
    <definedName name="NM_従事者２５_退任年月日_月" localSheetId="4">Sheet1!$AL$2972</definedName>
    <definedName name="NM_従事者２５_退任年月日_月_変更前" localSheetId="4">Sheet1!$AL$2933</definedName>
    <definedName name="NM_従事者２５_退任年月日_元号" localSheetId="4">Sheet1!$AG$2972</definedName>
    <definedName name="NM_従事者２５_退任年月日_元号_変更前" localSheetId="4">Sheet1!$AG$2933</definedName>
    <definedName name="NM_従事者２５_退任年月日_日" localSheetId="4">Sheet1!$AN$2972</definedName>
    <definedName name="NM_従事者２５_退任年月日_日_変更前" localSheetId="4">Sheet1!$AN$2933</definedName>
    <definedName name="NM_従事者２５_退任年月日_年" localSheetId="4">Sheet1!$AJ$2972</definedName>
    <definedName name="NM_従事者２５_退任年月日_年_変更前" localSheetId="4">Sheet1!$AJ$2933</definedName>
    <definedName name="NM_従事者２５_登録年月日_月" localSheetId="4">Sheet1!$X$3002</definedName>
    <definedName name="NM_従事者２５_登録年月日_月_変更前" localSheetId="4">Sheet1!$X$2963</definedName>
    <definedName name="NM_従事者２５_登録年月日_元号" localSheetId="4">Sheet1!$S$3002</definedName>
    <definedName name="NM_従事者２５_登録年月日_元号_変更前" localSheetId="4">Sheet1!$S$2963</definedName>
    <definedName name="NM_従事者２５_登録年月日_日" localSheetId="4">Sheet1!$Z$3002</definedName>
    <definedName name="NM_従事者２５_登録年月日_日_変更前" localSheetId="4">Sheet1!$Z$2963</definedName>
    <definedName name="NM_従事者２５_登録年月日_年" localSheetId="4">Sheet1!$V$3002</definedName>
    <definedName name="NM_従事者２５_登録年月日_年_変更前" localSheetId="4">Sheet1!$V$2963</definedName>
    <definedName name="NM_従事者２５_登録販売者登録都道府県" localSheetId="4">Sheet1!$AK$3002</definedName>
    <definedName name="NM_従事者２５_登録販売者登録都道府県_変更前" localSheetId="4">Sheet1!$AK$2963</definedName>
    <definedName name="NM_従事者２５_登録番号１" localSheetId="4">Sheet1!$R$2998</definedName>
    <definedName name="NM_従事者２５_登録番号１_変更前" localSheetId="4">Sheet1!$R$2959</definedName>
    <definedName name="NM_従事者２５_登録番号２" localSheetId="4">Sheet1!$V$2998</definedName>
    <definedName name="NM_従事者２５_登録番号２_変更前" localSheetId="4">Sheet1!$V$2959</definedName>
    <definedName name="NM_従事者２５_登録番号３" localSheetId="4">Sheet1!$X$2998</definedName>
    <definedName name="NM_従事者２５_登録番号３_変更前" localSheetId="4">Sheet1!$X$2959</definedName>
    <definedName name="NM_従事者２５_比較フラグ" localSheetId="4">Sheet1!$Y$4784</definedName>
    <definedName name="NM_従事者２５_要指導又は第１類_小数１" localSheetId="4">Sheet1!$AK$2992</definedName>
    <definedName name="NM_従事者２５_要指導又は第１類_小数１_変更前" localSheetId="4">Sheet1!$AK$2953</definedName>
    <definedName name="NM_従事者２５_要指導又は第１類_整数１" localSheetId="4">Sheet1!$AH$2992</definedName>
    <definedName name="NM_従事者２５_要指導又は第１類_整数１_変更前" localSheetId="4">Sheet1!$AH$2953</definedName>
    <definedName name="NM_従事者２５_要指導又は第１類_整数２" localSheetId="4">Sheet1!$AI$2992</definedName>
    <definedName name="NM_従事者２５_要指導又は第１類_整数２_変更前" localSheetId="4">Sheet1!$AI$2953</definedName>
    <definedName name="NM_従事者２６_医薬品_小数１" localSheetId="4">Sheet1!$U$3097</definedName>
    <definedName name="NM_従事者２６_医薬品_小数１_変更前" localSheetId="4">Sheet1!$U$3058</definedName>
    <definedName name="NM_従事者２６_医薬品_整数１" localSheetId="4">Sheet1!$R$3097</definedName>
    <definedName name="NM_従事者２６_医薬品_整数１_変更前" localSheetId="4">Sheet1!$R$3058</definedName>
    <definedName name="NM_従事者２６_医薬品_整数２" localSheetId="4">Sheet1!$S$3097</definedName>
    <definedName name="NM_従事者２６_医薬品_整数２_変更前" localSheetId="4">Sheet1!$S$3058</definedName>
    <definedName name="NM_従事者２６_兼務" localSheetId="4">Sheet1!$S$3110</definedName>
    <definedName name="NM_従事者２６_兼務管理店舗_許可番号" localSheetId="4">Sheet1!$AH$3118</definedName>
    <definedName name="NM_従事者２６_兼務管理店舗_主に従事する店舗" localSheetId="4">Sheet1!$Z$3119</definedName>
    <definedName name="NM_従事者２６_兼務管理店舗_店舗住所_建物名" localSheetId="4">Sheet1!$AI$3130</definedName>
    <definedName name="NM_従事者２６_兼務管理店舗_店舗住所_市区町村" localSheetId="4">Sheet1!$Y$3127</definedName>
    <definedName name="NM_従事者２６_兼務管理店舗_店舗住所_字" localSheetId="4">Sheet1!$AI$3127</definedName>
    <definedName name="NM_従事者２６_兼務管理店舗_店舗住所_都道府県" localSheetId="4">Sheet1!$AI$3124</definedName>
    <definedName name="NM_従事者２６_兼務管理店舗_店舗住所_番地" localSheetId="4">Sheet1!$Y$3130</definedName>
    <definedName name="NM_従事者２６_兼務管理店舗_店舗住所_郵便番号_右" localSheetId="4">Sheet1!$AC$3124</definedName>
    <definedName name="NM_従事者２６_兼務管理店舗_店舗住所_郵便番号_左" localSheetId="4">Sheet1!$Y$3124</definedName>
    <definedName name="NM_従事者２６_兼務管理店舗_店舗名称" localSheetId="4">Sheet1!$V$3121</definedName>
    <definedName name="NM_従事者２６_兼務許可年月日_月" localSheetId="4">Sheet1!$X$3113</definedName>
    <definedName name="NM_従事者２６_兼務許可年月日_元号" localSheetId="4">Sheet1!$S$3113</definedName>
    <definedName name="NM_従事者２６_兼務許可年月日_日" localSheetId="4">Sheet1!$Z$3113</definedName>
    <definedName name="NM_従事者２６_兼務許可年月日_年" localSheetId="4">Sheet1!$V$3113</definedName>
    <definedName name="NM_従事者２６_兼務許可番号" localSheetId="4">Sheet1!$AC$3109</definedName>
    <definedName name="NM_従事者２６_兼務廃止年月日_月" localSheetId="4">Sheet1!$AL$3113</definedName>
    <definedName name="NM_従事者２６_兼務廃止年月日_元号" localSheetId="4">Sheet1!$AG$3113</definedName>
    <definedName name="NM_従事者２６_兼務廃止年月日_日" localSheetId="4">Sheet1!$AN$3113</definedName>
    <definedName name="NM_従事者２６_兼務廃止年月日_年" localSheetId="4">Sheet1!$AJ$3113</definedName>
    <definedName name="NM_従事者２６_兼務備考" localSheetId="4">Sheet1!$R$3115</definedName>
    <definedName name="NM_従事者２６_氏名" localSheetId="4">Sheet1!$R$3076</definedName>
    <definedName name="NM_従事者２６_氏名_当て字" localSheetId="4">Sheet1!$AL$3077</definedName>
    <definedName name="NM_従事者２６_氏名_当て字_変更前" localSheetId="4">Sheet1!$AL$3038</definedName>
    <definedName name="NM_従事者２６_氏名_変更前" localSheetId="4">Sheet1!$R$3037</definedName>
    <definedName name="NM_従事者２６_氏名カナ" localSheetId="4">Sheet1!$R$3079</definedName>
    <definedName name="NM_従事者２６_氏名カナ_変更前" localSheetId="4">Sheet1!$R$3040</definedName>
    <definedName name="NM_従事者２６_資格" localSheetId="4">Sheet1!$AG$3071</definedName>
    <definedName name="NM_従事者２６_資格_変更前" localSheetId="4">Sheet1!$AG$3032</definedName>
    <definedName name="NM_従事者２６_就任年月日_月" localSheetId="4">Sheet1!$X$3074</definedName>
    <definedName name="NM_従事者２６_就任年月日_月_変更前" localSheetId="4">Sheet1!$X$3035</definedName>
    <definedName name="NM_従事者２６_就任年月日_元号" localSheetId="4">Sheet1!$S$3074</definedName>
    <definedName name="NM_従事者２６_就任年月日_元号_変更前" localSheetId="4">Sheet1!$S$3035</definedName>
    <definedName name="NM_従事者２６_就任年月日_日" localSheetId="4">Sheet1!$Z$3074</definedName>
    <definedName name="NM_従事者２６_就任年月日_日_変更前" localSheetId="4">Sheet1!$Z$3035</definedName>
    <definedName name="NM_従事者２６_就任年月日_年" localSheetId="4">Sheet1!$V$3074</definedName>
    <definedName name="NM_従事者２６_就任年月日_年_変更前" localSheetId="4">Sheet1!$V$3035</definedName>
    <definedName name="NM_従事者２６_週勤務時間_小数１" localSheetId="4">Sheet1!$U$3094</definedName>
    <definedName name="NM_従事者２６_週勤務時間_小数１_変更前" localSheetId="4">Sheet1!$U$3055</definedName>
    <definedName name="NM_従事者２６_週勤務時間_整数１" localSheetId="4">Sheet1!$R$3094</definedName>
    <definedName name="NM_従事者２６_週勤務時間_整数１_変更前" localSheetId="4">Sheet1!$R$3055</definedName>
    <definedName name="NM_従事者２６_週勤務時間_整数２" localSheetId="4">Sheet1!$S$3094</definedName>
    <definedName name="NM_従事者２６_週勤務時間_整数２_変更前" localSheetId="4">Sheet1!$S$3055</definedName>
    <definedName name="NM_従事者２６_住所_建物名" localSheetId="4">Sheet1!$AG$3088</definedName>
    <definedName name="NM_従事者２６_住所_建物名_変更前" localSheetId="4">Sheet1!$AG$3049</definedName>
    <definedName name="NM_従事者２６_住所_市区町村" localSheetId="4">Sheet1!$U$3085</definedName>
    <definedName name="NM_従事者２６_住所_市区町村_変更前" localSheetId="4">Sheet1!$U$3046</definedName>
    <definedName name="NM_従事者２６_住所_字" localSheetId="4">Sheet1!$AG$3085</definedName>
    <definedName name="NM_従事者２６_住所_字_変更前" localSheetId="4">Sheet1!$AG$3046</definedName>
    <definedName name="NM_従事者２６_住所_都道府県" localSheetId="4">Sheet1!$AG$3082</definedName>
    <definedName name="NM_従事者２６_住所_都道府県_変更前" localSheetId="4">Sheet1!$AG$3043</definedName>
    <definedName name="NM_従事者２６_住所_番地" localSheetId="4">Sheet1!$U$3088</definedName>
    <definedName name="NM_従事者２６_住所_番地_変更前" localSheetId="4">Sheet1!$U$3049</definedName>
    <definedName name="NM_従事者２６_住所_郵便番号_右" localSheetId="4">Sheet1!$Z$3082</definedName>
    <definedName name="NM_従事者２６_住所_郵便番号_右_変更前" localSheetId="4">Sheet1!$Z$3043</definedName>
    <definedName name="NM_従事者２６_住所_郵便番号_左" localSheetId="4">Sheet1!$U$3082</definedName>
    <definedName name="NM_従事者２６_住所_郵便番号_左_変更前" localSheetId="4">Sheet1!$U$3043</definedName>
    <definedName name="NM_従事者２６_従事者区分" localSheetId="4">Sheet1!$S$3071</definedName>
    <definedName name="NM_従事者２６_従事者区分_変更前" localSheetId="4">Sheet1!$S$3032</definedName>
    <definedName name="NM_従事者２６_従事者備考" localSheetId="4">Sheet1!$R$3106</definedName>
    <definedName name="NM_従事者２６_従事者備考_変更前" localSheetId="4">Sheet1!$R$3067</definedName>
    <definedName name="NM_従事者２６_生年月日_月" localSheetId="4">Sheet1!$X$3092</definedName>
    <definedName name="NM_従事者２６_生年月日_月_変更前" localSheetId="4">Sheet1!$X$3053</definedName>
    <definedName name="NM_従事者２６_生年月日_元号" localSheetId="4">Sheet1!$S$3092</definedName>
    <definedName name="NM_従事者２６_生年月日_元号_変更前" localSheetId="4">Sheet1!$S$3053</definedName>
    <definedName name="NM_従事者２６_生年月日_日" localSheetId="4">Sheet1!$Z$3092</definedName>
    <definedName name="NM_従事者２６_生年月日_日_変更前" localSheetId="4">Sheet1!$Z$3053</definedName>
    <definedName name="NM_従事者２６_生年月日_年" localSheetId="4">Sheet1!$V$3092</definedName>
    <definedName name="NM_従事者２６_生年月日_年_変更前" localSheetId="4">Sheet1!$V$3053</definedName>
    <definedName name="NM_従事者２６_退任年月日_月" localSheetId="4">Sheet1!$AL$3074</definedName>
    <definedName name="NM_従事者２６_退任年月日_月_変更前" localSheetId="4">Sheet1!$AL$3035</definedName>
    <definedName name="NM_従事者２６_退任年月日_元号" localSheetId="4">Sheet1!$AG$3074</definedName>
    <definedName name="NM_従事者２６_退任年月日_元号_変更前" localSheetId="4">Sheet1!$AG$3035</definedName>
    <definedName name="NM_従事者２６_退任年月日_日" localSheetId="4">Sheet1!$AN$3074</definedName>
    <definedName name="NM_従事者２６_退任年月日_日_変更前" localSheetId="4">Sheet1!$AN$3035</definedName>
    <definedName name="NM_従事者２６_退任年月日_年" localSheetId="4">Sheet1!$AJ$3074</definedName>
    <definedName name="NM_従事者２６_退任年月日_年_変更前" localSheetId="4">Sheet1!$AJ$3035</definedName>
    <definedName name="NM_従事者２６_登録年月日_月" localSheetId="4">Sheet1!$X$3104</definedName>
    <definedName name="NM_従事者２６_登録年月日_月_変更前" localSheetId="4">Sheet1!$X$3065</definedName>
    <definedName name="NM_従事者２６_登録年月日_元号" localSheetId="4">Sheet1!$S$3104</definedName>
    <definedName name="NM_従事者２６_登録年月日_元号_変更前" localSheetId="4">Sheet1!$S$3065</definedName>
    <definedName name="NM_従事者２６_登録年月日_日" localSheetId="4">Sheet1!$Z$3104</definedName>
    <definedName name="NM_従事者２６_登録年月日_日_変更前" localSheetId="4">Sheet1!$Z$3065</definedName>
    <definedName name="NM_従事者２６_登録年月日_年" localSheetId="4">Sheet1!$V$3104</definedName>
    <definedName name="NM_従事者２６_登録年月日_年_変更前" localSheetId="4">Sheet1!$V$3065</definedName>
    <definedName name="NM_従事者２６_登録販売者登録都道府県" localSheetId="4">Sheet1!$AK$3104</definedName>
    <definedName name="NM_従事者２６_登録販売者登録都道府県_変更前" localSheetId="4">Sheet1!$AK$3065</definedName>
    <definedName name="NM_従事者２６_登録番号１" localSheetId="4">Sheet1!$R$3100</definedName>
    <definedName name="NM_従事者２６_登録番号１_変更前" localSheetId="4">Sheet1!$R$3061</definedName>
    <definedName name="NM_従事者２６_登録番号２" localSheetId="4">Sheet1!$V$3100</definedName>
    <definedName name="NM_従事者２６_登録番号２_変更前" localSheetId="4">Sheet1!$V$3061</definedName>
    <definedName name="NM_従事者２６_登録番号３" localSheetId="4">Sheet1!$X$3100</definedName>
    <definedName name="NM_従事者２６_登録番号３_変更前" localSheetId="4">Sheet1!$X$3061</definedName>
    <definedName name="NM_従事者２６_比較フラグ" localSheetId="4">Sheet1!$Z$4784</definedName>
    <definedName name="NM_従事者２６_要指導又は第１類_小数１" localSheetId="4">Sheet1!$AK$3094</definedName>
    <definedName name="NM_従事者２６_要指導又は第１類_小数１_変更前" localSheetId="4">Sheet1!$AK$3055</definedName>
    <definedName name="NM_従事者２６_要指導又は第１類_整数１" localSheetId="4">Sheet1!$AH$3094</definedName>
    <definedName name="NM_従事者２６_要指導又は第１類_整数１_変更前" localSheetId="4">Sheet1!$AH$3055</definedName>
    <definedName name="NM_従事者２６_要指導又は第１類_整数２" localSheetId="4">Sheet1!$AI$3094</definedName>
    <definedName name="NM_従事者２６_要指導又は第１類_整数２_変更前" localSheetId="4">Sheet1!$AI$3055</definedName>
    <definedName name="NM_従事者２７_医薬品_小数１" localSheetId="4">Sheet1!$U$3199</definedName>
    <definedName name="NM_従事者２７_医薬品_小数１_変更前" localSheetId="4">Sheet1!$U$3160</definedName>
    <definedName name="NM_従事者２７_医薬品_整数１" localSheetId="4">Sheet1!$R$3199</definedName>
    <definedName name="NM_従事者２７_医薬品_整数１_変更前" localSheetId="4">Sheet1!$R$3160</definedName>
    <definedName name="NM_従事者２７_医薬品_整数２" localSheetId="4">Sheet1!$S$3199</definedName>
    <definedName name="NM_従事者２７_医薬品_整数２_変更前" localSheetId="4">Sheet1!$S$3160</definedName>
    <definedName name="NM_従事者２７_兼務" localSheetId="4">Sheet1!$S$3212</definedName>
    <definedName name="NM_従事者２７_兼務管理店舗_許可番号" localSheetId="4">Sheet1!$AH$3220</definedName>
    <definedName name="NM_従事者２７_兼務管理店舗_主に従事する店舗" localSheetId="4">Sheet1!$Z$3221</definedName>
    <definedName name="NM_従事者２７_兼務管理店舗_店舗住所_建物名" localSheetId="4">Sheet1!$AI$3232</definedName>
    <definedName name="NM_従事者２７_兼務管理店舗_店舗住所_市区町村" localSheetId="4">Sheet1!$Y$3229</definedName>
    <definedName name="NM_従事者２７_兼務管理店舗_店舗住所_字" localSheetId="4">Sheet1!$AI$3229</definedName>
    <definedName name="NM_従事者２７_兼務管理店舗_店舗住所_都道府県" localSheetId="4">Sheet1!$AI$3226</definedName>
    <definedName name="NM_従事者２７_兼務管理店舗_店舗住所_番地" localSheetId="4">Sheet1!$Y$3232</definedName>
    <definedName name="NM_従事者２７_兼務管理店舗_店舗住所_郵便番号_右" localSheetId="4">Sheet1!$AC$3226</definedName>
    <definedName name="NM_従事者２７_兼務管理店舗_店舗住所_郵便番号_左" localSheetId="4">Sheet1!$Y$3226</definedName>
    <definedName name="NM_従事者２７_兼務管理店舗_店舗名称" localSheetId="4">Sheet1!$V$3223</definedName>
    <definedName name="NM_従事者２７_兼務許可年月日_月" localSheetId="4">Sheet1!$X$3215</definedName>
    <definedName name="NM_従事者２７_兼務許可年月日_元号" localSheetId="4">Sheet1!$S$3215</definedName>
    <definedName name="NM_従事者２７_兼務許可年月日_日" localSheetId="4">Sheet1!$Z$3215</definedName>
    <definedName name="NM_従事者２７_兼務許可年月日_年" localSheetId="4">Sheet1!$V$3215</definedName>
    <definedName name="NM_従事者２７_兼務許可番号" localSheetId="4">Sheet1!$AC$3211</definedName>
    <definedName name="NM_従事者２７_兼務廃止年月日_月" localSheetId="4">Sheet1!$AL$3215</definedName>
    <definedName name="NM_従事者２７_兼務廃止年月日_元号" localSheetId="4">Sheet1!$AG$3215</definedName>
    <definedName name="NM_従事者２７_兼務廃止年月日_日" localSheetId="4">Sheet1!$AN$3215</definedName>
    <definedName name="NM_従事者２７_兼務廃止年月日_年" localSheetId="4">Sheet1!$AJ$3215</definedName>
    <definedName name="NM_従事者２７_兼務備考" localSheetId="4">Sheet1!$R$3217</definedName>
    <definedName name="NM_従事者２７_氏名" localSheetId="4">Sheet1!$R$3178</definedName>
    <definedName name="NM_従事者２７_氏名_当て字" localSheetId="4">Sheet1!$AL$3179</definedName>
    <definedName name="NM_従事者２７_氏名_当て字_変更前" localSheetId="4">Sheet1!$AL$3140</definedName>
    <definedName name="NM_従事者２７_氏名_変更前" localSheetId="4">Sheet1!$R$3139</definedName>
    <definedName name="NM_従事者２７_氏名カナ" localSheetId="4">Sheet1!$R$3181</definedName>
    <definedName name="NM_従事者２７_氏名カナ_変更前" localSheetId="4">Sheet1!$R$3142</definedName>
    <definedName name="NM_従事者２７_資格" localSheetId="4">Sheet1!$AG$3173</definedName>
    <definedName name="NM_従事者２７_資格_変更前" localSheetId="4">Sheet1!$AG$3134</definedName>
    <definedName name="NM_従事者２７_就任年月日_月" localSheetId="4">Sheet1!$X$3176</definedName>
    <definedName name="NM_従事者２７_就任年月日_月_変更前" localSheetId="4">Sheet1!$X$3137</definedName>
    <definedName name="NM_従事者２７_就任年月日_元号" localSheetId="4">Sheet1!$S$3176</definedName>
    <definedName name="NM_従事者２７_就任年月日_元号_変更前" localSheetId="4">Sheet1!$S$3137</definedName>
    <definedName name="NM_従事者２７_就任年月日_日" localSheetId="4">Sheet1!$Z$3176</definedName>
    <definedName name="NM_従事者２７_就任年月日_日_変更前" localSheetId="4">Sheet1!$Z$3137</definedName>
    <definedName name="NM_従事者２７_就任年月日_年" localSheetId="4">Sheet1!$V$3176</definedName>
    <definedName name="NM_従事者２７_就任年月日_年_変更前" localSheetId="4">Sheet1!$V$3137</definedName>
    <definedName name="NM_従事者２７_週勤務時間_小数１" localSheetId="4">Sheet1!$U$3196</definedName>
    <definedName name="NM_従事者２７_週勤務時間_小数１_変更前" localSheetId="4">Sheet1!$U$3157</definedName>
    <definedName name="NM_従事者２７_週勤務時間_整数１" localSheetId="4">Sheet1!$R$3196</definedName>
    <definedName name="NM_従事者２７_週勤務時間_整数１_変更前" localSheetId="4">Sheet1!$R$3157</definedName>
    <definedName name="NM_従事者２７_週勤務時間_整数２" localSheetId="4">Sheet1!$S$3196</definedName>
    <definedName name="NM_従事者２７_週勤務時間_整数２_変更前" localSheetId="4">Sheet1!$S$3157</definedName>
    <definedName name="NM_従事者２７_住所_建物名" localSheetId="4">Sheet1!$AG$3190</definedName>
    <definedName name="NM_従事者２７_住所_建物名_変更前" localSheetId="4">Sheet1!$AG$3151</definedName>
    <definedName name="NM_従事者２７_住所_市区町村" localSheetId="4">Sheet1!$U$3187</definedName>
    <definedName name="NM_従事者２７_住所_市区町村_変更前" localSheetId="4">Sheet1!$U$3148</definedName>
    <definedName name="NM_従事者２７_住所_字" localSheetId="4">Sheet1!$AG$3187</definedName>
    <definedName name="NM_従事者２７_住所_字_変更前" localSheetId="4">Sheet1!$AG$3148</definedName>
    <definedName name="NM_従事者２７_住所_都道府県" localSheetId="4">Sheet1!$AG$3184</definedName>
    <definedName name="NM_従事者２７_住所_都道府県_変更前" localSheetId="4">Sheet1!$AG$3145</definedName>
    <definedName name="NM_従事者２７_住所_番地" localSheetId="4">Sheet1!$U$3190</definedName>
    <definedName name="NM_従事者２７_住所_番地_変更前" localSheetId="4">Sheet1!$U$3151</definedName>
    <definedName name="NM_従事者２７_住所_郵便番号_右" localSheetId="4">Sheet1!$Z$3184</definedName>
    <definedName name="NM_従事者２７_住所_郵便番号_右_変更前" localSheetId="4">Sheet1!$Z$3145</definedName>
    <definedName name="NM_従事者２７_住所_郵便番号_左" localSheetId="4">Sheet1!$U$3184</definedName>
    <definedName name="NM_従事者２７_住所_郵便番号_左_変更前" localSheetId="4">Sheet1!$U$3145</definedName>
    <definedName name="NM_従事者２７_従事者区分" localSheetId="4">Sheet1!$S$3173</definedName>
    <definedName name="NM_従事者２７_従事者区分_変更前" localSheetId="4">Sheet1!$S$3134</definedName>
    <definedName name="NM_従事者２７_従事者備考" localSheetId="4">Sheet1!$R$3208</definedName>
    <definedName name="NM_従事者２７_従事者備考_変更前" localSheetId="4">Sheet1!$R$3169</definedName>
    <definedName name="NM_従事者２７_生年月日_月" localSheetId="4">Sheet1!$X$3194</definedName>
    <definedName name="NM_従事者２７_生年月日_月_変更前" localSheetId="4">Sheet1!$X$3155</definedName>
    <definedName name="NM_従事者２７_生年月日_元号" localSheetId="4">Sheet1!$S$3194</definedName>
    <definedName name="NM_従事者２７_生年月日_元号_変更前" localSheetId="4">Sheet1!$S$3155</definedName>
    <definedName name="NM_従事者２７_生年月日_日" localSheetId="4">Sheet1!$Z$3194</definedName>
    <definedName name="NM_従事者２７_生年月日_日_変更前" localSheetId="4">Sheet1!$Z$3155</definedName>
    <definedName name="NM_従事者２７_生年月日_年" localSheetId="4">Sheet1!$V$3194</definedName>
    <definedName name="NM_従事者２７_生年月日_年_変更前" localSheetId="4">Sheet1!$V$3155</definedName>
    <definedName name="NM_従事者２７_退任年月日_月" localSheetId="4">Sheet1!$AL$3176</definedName>
    <definedName name="NM_従事者２７_退任年月日_月_変更前" localSheetId="4">Sheet1!$AL$3137</definedName>
    <definedName name="NM_従事者２７_退任年月日_元号" localSheetId="4">Sheet1!$AG$3176</definedName>
    <definedName name="NM_従事者２７_退任年月日_元号_変更前" localSheetId="4">Sheet1!$AG$3137</definedName>
    <definedName name="NM_従事者２７_退任年月日_日" localSheetId="4">Sheet1!$AN$3176</definedName>
    <definedName name="NM_従事者２７_退任年月日_日_変更前" localSheetId="4">Sheet1!$AN$3137</definedName>
    <definedName name="NM_従事者２７_退任年月日_年" localSheetId="4">Sheet1!$AJ$3176</definedName>
    <definedName name="NM_従事者２７_退任年月日_年_変更前" localSheetId="4">Sheet1!$AJ$3137</definedName>
    <definedName name="NM_従事者２７_登録年月日_月" localSheetId="4">Sheet1!$X$3206</definedName>
    <definedName name="NM_従事者２７_登録年月日_月_変更前" localSheetId="4">Sheet1!$X$3167</definedName>
    <definedName name="NM_従事者２７_登録年月日_元号" localSheetId="4">Sheet1!$S$3206</definedName>
    <definedName name="NM_従事者２７_登録年月日_元号_変更前" localSheetId="4">Sheet1!$S$3167</definedName>
    <definedName name="NM_従事者２７_登録年月日_日" localSheetId="4">Sheet1!$Z$3206</definedName>
    <definedName name="NM_従事者２７_登録年月日_日_変更前" localSheetId="4">Sheet1!$Z$3167</definedName>
    <definedName name="NM_従事者２７_登録年月日_年" localSheetId="4">Sheet1!$V$3206</definedName>
    <definedName name="NM_従事者２７_登録年月日_年_変更前" localSheetId="4">Sheet1!$V$3167</definedName>
    <definedName name="NM_従事者２７_登録販売者登録都道府県" localSheetId="4">Sheet1!$AK$3206</definedName>
    <definedName name="NM_従事者２７_登録販売者登録都道府県_変更前" localSheetId="4">Sheet1!$AK$3167</definedName>
    <definedName name="NM_従事者２７_登録番号１" localSheetId="4">Sheet1!$R$3202</definedName>
    <definedName name="NM_従事者２７_登録番号１_変更前" localSheetId="4">Sheet1!$R$3163</definedName>
    <definedName name="NM_従事者２７_登録番号２" localSheetId="4">Sheet1!$V$3202</definedName>
    <definedName name="NM_従事者２７_登録番号２_変更前" localSheetId="4">Sheet1!$V$3163</definedName>
    <definedName name="NM_従事者２７_登録番号３" localSheetId="4">Sheet1!$X$3202</definedName>
    <definedName name="NM_従事者２７_登録番号３_変更前" localSheetId="4">Sheet1!$X$3163</definedName>
    <definedName name="NM_従事者２７_比較フラグ" localSheetId="4">Sheet1!$AA$4784</definedName>
    <definedName name="NM_従事者２７_要指導又は第１類_小数１" localSheetId="4">Sheet1!$AK$3196</definedName>
    <definedName name="NM_従事者２７_要指導又は第１類_小数１_変更前" localSheetId="4">Sheet1!$AK$3157</definedName>
    <definedName name="NM_従事者２７_要指導又は第１類_整数１" localSheetId="4">Sheet1!$AH$3196</definedName>
    <definedName name="NM_従事者２７_要指導又は第１類_整数１_変更前" localSheetId="4">Sheet1!$AH$3157</definedName>
    <definedName name="NM_従事者２７_要指導又は第１類_整数２" localSheetId="4">Sheet1!$AI$3196</definedName>
    <definedName name="NM_従事者２７_要指導又は第１類_整数２_変更前" localSheetId="4">Sheet1!$AI$3157</definedName>
    <definedName name="NM_従事者２８_医薬品_小数１" localSheetId="4">Sheet1!$U$3301</definedName>
    <definedName name="NM_従事者２８_医薬品_小数１_変更前" localSheetId="4">Sheet1!$U$3262</definedName>
    <definedName name="NM_従事者２８_医薬品_整数１" localSheetId="4">Sheet1!$R$3301</definedName>
    <definedName name="NM_従事者２８_医薬品_整数１_変更前" localSheetId="4">Sheet1!$R$3262</definedName>
    <definedName name="NM_従事者２８_医薬品_整数２" localSheetId="4">Sheet1!$S$3301</definedName>
    <definedName name="NM_従事者２８_医薬品_整数２_変更前" localSheetId="4">Sheet1!$S$3262</definedName>
    <definedName name="NM_従事者２８_兼務" localSheetId="4">Sheet1!$S$3314</definedName>
    <definedName name="NM_従事者２８_兼務管理店舗_許可番号" localSheetId="4">Sheet1!$AH$3322</definedName>
    <definedName name="NM_従事者２８_兼務管理店舗_主に従事する店舗" localSheetId="4">Sheet1!$Z$3323</definedName>
    <definedName name="NM_従事者２８_兼務管理店舗_店舗住所_建物名" localSheetId="4">Sheet1!$AI$3334</definedName>
    <definedName name="NM_従事者２８_兼務管理店舗_店舗住所_市区町村" localSheetId="4">Sheet1!$Y$3331</definedName>
    <definedName name="NM_従事者２８_兼務管理店舗_店舗住所_字" localSheetId="4">Sheet1!$AI$3331</definedName>
    <definedName name="NM_従事者２８_兼務管理店舗_店舗住所_都道府県" localSheetId="4">Sheet1!$AI$3328</definedName>
    <definedName name="NM_従事者２８_兼務管理店舗_店舗住所_番地" localSheetId="4">Sheet1!$Y$3334</definedName>
    <definedName name="NM_従事者２８_兼務管理店舗_店舗住所_郵便番号_右" localSheetId="4">Sheet1!$AC$3328</definedName>
    <definedName name="NM_従事者２８_兼務管理店舗_店舗住所_郵便番号_左" localSheetId="4">Sheet1!$Y$3328</definedName>
    <definedName name="NM_従事者２８_兼務管理店舗_店舗名称" localSheetId="4">Sheet1!$V$3325</definedName>
    <definedName name="NM_従事者２８_兼務許可年月日_月" localSheetId="4">Sheet1!$X$3317</definedName>
    <definedName name="NM_従事者２８_兼務許可年月日_元号" localSheetId="4">Sheet1!$S$3317</definedName>
    <definedName name="NM_従事者２８_兼務許可年月日_日" localSheetId="4">Sheet1!$Z$3317</definedName>
    <definedName name="NM_従事者２８_兼務許可年月日_年" localSheetId="4">Sheet1!$V$3317</definedName>
    <definedName name="NM_従事者２８_兼務許可番号" localSheetId="4">Sheet1!$AC$3313</definedName>
    <definedName name="NM_従事者２８_兼務廃止年月日_月" localSheetId="4">Sheet1!$AL$3317</definedName>
    <definedName name="NM_従事者２８_兼務廃止年月日_元号" localSheetId="4">Sheet1!$AG$3317</definedName>
    <definedName name="NM_従事者２８_兼務廃止年月日_日" localSheetId="4">Sheet1!$AN$3317</definedName>
    <definedName name="NM_従事者２８_兼務廃止年月日_年" localSheetId="4">Sheet1!$AJ$3317</definedName>
    <definedName name="NM_従事者２８_兼務備考" localSheetId="4">Sheet1!$R$3319</definedName>
    <definedName name="NM_従事者２８_氏名" localSheetId="4">Sheet1!$R$3280</definedName>
    <definedName name="NM_従事者２８_氏名_当て字" localSheetId="4">Sheet1!$AL$3281</definedName>
    <definedName name="NM_従事者２８_氏名_当て字_変更前" localSheetId="4">Sheet1!$AL$3242</definedName>
    <definedName name="NM_従事者２８_氏名_変更前" localSheetId="4">Sheet1!$R$3241</definedName>
    <definedName name="NM_従事者２８_氏名カナ" localSheetId="4">Sheet1!$R$3283</definedName>
    <definedName name="NM_従事者２８_氏名カナ_変更前" localSheetId="4">Sheet1!$R$3244</definedName>
    <definedName name="NM_従事者２８_資格" localSheetId="4">Sheet1!$AG$3275</definedName>
    <definedName name="NM_従事者２８_資格_変更前" localSheetId="4">Sheet1!$AG$3236</definedName>
    <definedName name="NM_従事者２８_就任年月日_月" localSheetId="4">Sheet1!$X$3278</definedName>
    <definedName name="NM_従事者２８_就任年月日_月_変更前" localSheetId="4">Sheet1!$X$3239</definedName>
    <definedName name="NM_従事者２８_就任年月日_元号" localSheetId="4">Sheet1!$S$3278</definedName>
    <definedName name="NM_従事者２８_就任年月日_元号_変更前" localSheetId="4">Sheet1!$S$3239</definedName>
    <definedName name="NM_従事者２８_就任年月日_日" localSheetId="4">Sheet1!$Z$3278</definedName>
    <definedName name="NM_従事者２８_就任年月日_日_変更前" localSheetId="4">Sheet1!$Z$3239</definedName>
    <definedName name="NM_従事者２８_就任年月日_年" localSheetId="4">Sheet1!$V$3278</definedName>
    <definedName name="NM_従事者２８_就任年月日_年_変更前" localSheetId="4">Sheet1!$V$3239</definedName>
    <definedName name="NM_従事者２８_週勤務時間_小数１" localSheetId="4">Sheet1!$U$3298</definedName>
    <definedName name="NM_従事者２８_週勤務時間_小数１_変更前" localSheetId="4">Sheet1!$U$3259</definedName>
    <definedName name="NM_従事者２８_週勤務時間_整数１" localSheetId="4">Sheet1!$R$3298</definedName>
    <definedName name="NM_従事者２８_週勤務時間_整数１_変更前" localSheetId="4">Sheet1!$R$3259</definedName>
    <definedName name="NM_従事者２８_週勤務時間_整数２" localSheetId="4">Sheet1!$S$3298</definedName>
    <definedName name="NM_従事者２８_週勤務時間_整数２_変更前" localSheetId="4">Sheet1!$S$3259</definedName>
    <definedName name="NM_従事者２８_住所_建物名" localSheetId="4">Sheet1!$AG$3292</definedName>
    <definedName name="NM_従事者２８_住所_建物名_変更前" localSheetId="4">Sheet1!$AG$3253</definedName>
    <definedName name="NM_従事者２８_住所_市区町村" localSheetId="4">Sheet1!$U$3289</definedName>
    <definedName name="NM_従事者２８_住所_市区町村_変更前" localSheetId="4">Sheet1!$U$3250</definedName>
    <definedName name="NM_従事者２８_住所_字" localSheetId="4">Sheet1!$AG$3289</definedName>
    <definedName name="NM_従事者２８_住所_字_変更前" localSheetId="4">Sheet1!$AG$3250</definedName>
    <definedName name="NM_従事者２８_住所_都道府県" localSheetId="4">Sheet1!$AG$3286</definedName>
    <definedName name="NM_従事者２８_住所_都道府県_変更前" localSheetId="4">Sheet1!$AG$3247</definedName>
    <definedName name="NM_従事者２８_住所_番地" localSheetId="4">Sheet1!$U$3292</definedName>
    <definedName name="NM_従事者２８_住所_番地_変更前" localSheetId="4">Sheet1!$U$3253</definedName>
    <definedName name="NM_従事者２８_住所_郵便番号_右" localSheetId="4">Sheet1!$Z$3286</definedName>
    <definedName name="NM_従事者２８_住所_郵便番号_右_変更前" localSheetId="4">Sheet1!$Z$3247</definedName>
    <definedName name="NM_従事者２８_住所_郵便番号_左" localSheetId="4">Sheet1!$U$3286</definedName>
    <definedName name="NM_従事者２８_住所_郵便番号_左_変更前" localSheetId="4">Sheet1!$U$3247</definedName>
    <definedName name="NM_従事者２８_従事者区分" localSheetId="4">Sheet1!$S$3275</definedName>
    <definedName name="NM_従事者２８_従事者区分_変更前" localSheetId="4">Sheet1!$S$3236</definedName>
    <definedName name="NM_従事者２８_従事者備考" localSheetId="4">Sheet1!$R$3310</definedName>
    <definedName name="NM_従事者２８_従事者備考_変更前" localSheetId="4">Sheet1!$R$3271</definedName>
    <definedName name="NM_従事者２８_生年月日_月" localSheetId="4">Sheet1!$X$3296</definedName>
    <definedName name="NM_従事者２８_生年月日_月_変更前" localSheetId="4">Sheet1!$X$3257</definedName>
    <definedName name="NM_従事者２８_生年月日_元号" localSheetId="4">Sheet1!$S$3296</definedName>
    <definedName name="NM_従事者２８_生年月日_元号_変更前" localSheetId="4">Sheet1!$S$3257</definedName>
    <definedName name="NM_従事者２８_生年月日_日" localSheetId="4">Sheet1!$Z$3296</definedName>
    <definedName name="NM_従事者２８_生年月日_日_変更前" localSheetId="4">Sheet1!$Z$3257</definedName>
    <definedName name="NM_従事者２８_生年月日_年" localSheetId="4">Sheet1!$V$3296</definedName>
    <definedName name="NM_従事者２８_生年月日_年_変更前" localSheetId="4">Sheet1!$V$3257</definedName>
    <definedName name="NM_従事者２８_退任年月日_月" localSheetId="4">Sheet1!$AL$3278</definedName>
    <definedName name="NM_従事者２８_退任年月日_月_変更前" localSheetId="4">Sheet1!$AL$3239</definedName>
    <definedName name="NM_従事者２８_退任年月日_元号" localSheetId="4">Sheet1!$AG$3278</definedName>
    <definedName name="NM_従事者２８_退任年月日_元号_変更前" localSheetId="4">Sheet1!$AG$3239</definedName>
    <definedName name="NM_従事者２８_退任年月日_日" localSheetId="4">Sheet1!$AN$3278</definedName>
    <definedName name="NM_従事者２８_退任年月日_日_変更前" localSheetId="4">Sheet1!$AN$3239</definedName>
    <definedName name="NM_従事者２８_退任年月日_年" localSheetId="4">Sheet1!$AJ$3278</definedName>
    <definedName name="NM_従事者２８_退任年月日_年_変更前" localSheetId="4">Sheet1!$AJ$3239</definedName>
    <definedName name="NM_従事者２８_登録年月日_月" localSheetId="4">Sheet1!$X$3308</definedName>
    <definedName name="NM_従事者２８_登録年月日_月_変更前" localSheetId="4">Sheet1!$X$3269</definedName>
    <definedName name="NM_従事者２８_登録年月日_元号" localSheetId="4">Sheet1!$S$3308</definedName>
    <definedName name="NM_従事者２８_登録年月日_元号_変更前" localSheetId="4">Sheet1!$S$3269</definedName>
    <definedName name="NM_従事者２８_登録年月日_日" localSheetId="4">Sheet1!$Z$3308</definedName>
    <definedName name="NM_従事者２８_登録年月日_日_変更前" localSheetId="4">Sheet1!$Z$3269</definedName>
    <definedName name="NM_従事者２８_登録年月日_年" localSheetId="4">Sheet1!$V$3308</definedName>
    <definedName name="NM_従事者２８_登録年月日_年_変更前" localSheetId="4">Sheet1!$V$3269</definedName>
    <definedName name="NM_従事者２８_登録販売者登録都道府県" localSheetId="4">Sheet1!$AK$3308</definedName>
    <definedName name="NM_従事者２８_登録販売者登録都道府県_変更前" localSheetId="4">Sheet1!$AK$3269</definedName>
    <definedName name="NM_従事者２８_登録番号１" localSheetId="4">Sheet1!$R$3304</definedName>
    <definedName name="NM_従事者２８_登録番号１_変更前" localSheetId="4">Sheet1!$R$3265</definedName>
    <definedName name="NM_従事者２８_登録番号２" localSheetId="4">Sheet1!$V$3304</definedName>
    <definedName name="NM_従事者２８_登録番号２_変更前" localSheetId="4">Sheet1!$V$3265</definedName>
    <definedName name="NM_従事者２８_登録番号３" localSheetId="4">Sheet1!$X$3304</definedName>
    <definedName name="NM_従事者２８_登録番号３_変更前" localSheetId="4">Sheet1!$X$3265</definedName>
    <definedName name="NM_従事者２８_比較フラグ" localSheetId="4">Sheet1!$AB$4784</definedName>
    <definedName name="NM_従事者２８_要指導又は第１類_小数１" localSheetId="4">Sheet1!$AK$3298</definedName>
    <definedName name="NM_従事者２８_要指導又は第１類_小数１_変更前" localSheetId="4">Sheet1!$AK$3259</definedName>
    <definedName name="NM_従事者２８_要指導又は第１類_整数１" localSheetId="4">Sheet1!$AH$3298</definedName>
    <definedName name="NM_従事者２８_要指導又は第１類_整数１_変更前" localSheetId="4">Sheet1!$AH$3259</definedName>
    <definedName name="NM_従事者２８_要指導又は第１類_整数２" localSheetId="4">Sheet1!$AI$3298</definedName>
    <definedName name="NM_従事者２８_要指導又は第１類_整数２_変更前" localSheetId="4">Sheet1!$AI$3259</definedName>
    <definedName name="NM_従事者２９_医薬品_小数１" localSheetId="4">Sheet1!$U$3403</definedName>
    <definedName name="NM_従事者２９_医薬品_小数１_変更前" localSheetId="4">Sheet1!$U$3364</definedName>
    <definedName name="NM_従事者２９_医薬品_整数１" localSheetId="4">Sheet1!$R$3403</definedName>
    <definedName name="NM_従事者２９_医薬品_整数１_変更前" localSheetId="4">Sheet1!$R$3364</definedName>
    <definedName name="NM_従事者２９_医薬品_整数２" localSheetId="4">Sheet1!$S$3403</definedName>
    <definedName name="NM_従事者２９_医薬品_整数２_変更前" localSheetId="4">Sheet1!$S$3364</definedName>
    <definedName name="NM_従事者２９_兼務" localSheetId="4">Sheet1!$S$3416</definedName>
    <definedName name="NM_従事者２９_兼務管理店舗_許可番号" localSheetId="4">Sheet1!$AH$3424</definedName>
    <definedName name="NM_従事者２９_兼務管理店舗_主に従事する店舗" localSheetId="4">Sheet1!$Z$3425</definedName>
    <definedName name="NM_従事者２９_兼務管理店舗_店舗住所_建物名" localSheetId="4">Sheet1!$AI$3436</definedName>
    <definedName name="NM_従事者２９_兼務管理店舗_店舗住所_市区町村" localSheetId="4">Sheet1!$Y$3433</definedName>
    <definedName name="NM_従事者２９_兼務管理店舗_店舗住所_字" localSheetId="4">Sheet1!$AI$3433</definedName>
    <definedName name="NM_従事者２９_兼務管理店舗_店舗住所_都道府県" localSheetId="4">Sheet1!$AI$3430</definedName>
    <definedName name="NM_従事者２９_兼務管理店舗_店舗住所_番地" localSheetId="4">Sheet1!$Y$3436</definedName>
    <definedName name="NM_従事者２９_兼務管理店舗_店舗住所_郵便番号_右" localSheetId="4">Sheet1!$AC$3430</definedName>
    <definedName name="NM_従事者２９_兼務管理店舗_店舗住所_郵便番号_左" localSheetId="4">Sheet1!$Y$3430</definedName>
    <definedName name="NM_従事者２９_兼務管理店舗_店舗名称" localSheetId="4">Sheet1!$V$3427</definedName>
    <definedName name="NM_従事者２９_兼務許可年月日_月" localSheetId="4">Sheet1!$X$3419</definedName>
    <definedName name="NM_従事者２９_兼務許可年月日_元号" localSheetId="4">Sheet1!$S$3419</definedName>
    <definedName name="NM_従事者２９_兼務許可年月日_日" localSheetId="4">Sheet1!$Z$3419</definedName>
    <definedName name="NM_従事者２９_兼務許可年月日_年" localSheetId="4">Sheet1!$V$3419</definedName>
    <definedName name="NM_従事者２９_兼務許可番号" localSheetId="4">Sheet1!$AC$3415</definedName>
    <definedName name="NM_従事者２９_兼務廃止年月日_月" localSheetId="4">Sheet1!$AL$3419</definedName>
    <definedName name="NM_従事者２９_兼務廃止年月日_元号" localSheetId="4">Sheet1!$AG$3419</definedName>
    <definedName name="NM_従事者２９_兼務廃止年月日_日" localSheetId="4">Sheet1!$AN$3419</definedName>
    <definedName name="NM_従事者２９_兼務廃止年月日_年" localSheetId="4">Sheet1!$AJ$3419</definedName>
    <definedName name="NM_従事者２９_兼務備考" localSheetId="4">Sheet1!$R$3421</definedName>
    <definedName name="NM_従事者２９_氏名" localSheetId="4">Sheet1!$R$3382</definedName>
    <definedName name="NM_従事者２９_氏名_当て字" localSheetId="4">Sheet1!$AL$3383</definedName>
    <definedName name="NM_従事者２９_氏名_当て字_変更前" localSheetId="4">Sheet1!$AL$3344</definedName>
    <definedName name="NM_従事者２９_氏名_変更前" localSheetId="4">Sheet1!$R$3343</definedName>
    <definedName name="NM_従事者２９_氏名カナ" localSheetId="4">Sheet1!$R$3385</definedName>
    <definedName name="NM_従事者２９_氏名カナ_変更前" localSheetId="4">Sheet1!$R$3346</definedName>
    <definedName name="NM_従事者２９_資格" localSheetId="4">Sheet1!$AG$3377</definedName>
    <definedName name="NM_従事者２９_資格_変更前" localSheetId="4">Sheet1!$AG$3338</definedName>
    <definedName name="NM_従事者２９_就任年月日_月" localSheetId="4">Sheet1!$X$3380</definedName>
    <definedName name="NM_従事者２９_就任年月日_月_変更前" localSheetId="4">Sheet1!$X$3341</definedName>
    <definedName name="NM_従事者２９_就任年月日_元号" localSheetId="4">Sheet1!$S$3380</definedName>
    <definedName name="NM_従事者２９_就任年月日_元号_変更前" localSheetId="4">Sheet1!$S$3341</definedName>
    <definedName name="NM_従事者２９_就任年月日_日" localSheetId="4">Sheet1!$Z$3380</definedName>
    <definedName name="NM_従事者２９_就任年月日_日_変更前" localSheetId="4">Sheet1!$Z$3341</definedName>
    <definedName name="NM_従事者２９_就任年月日_年" localSheetId="4">Sheet1!$V$3380</definedName>
    <definedName name="NM_従事者２９_就任年月日_年_変更前" localSheetId="4">Sheet1!$V$3341</definedName>
    <definedName name="NM_従事者２９_週勤務時間_小数１" localSheetId="4">Sheet1!$U$3400</definedName>
    <definedName name="NM_従事者２９_週勤務時間_小数１_変更前" localSheetId="4">Sheet1!$U$3361</definedName>
    <definedName name="NM_従事者２９_週勤務時間_整数１" localSheetId="4">Sheet1!$R$3400</definedName>
    <definedName name="NM_従事者２９_週勤務時間_整数１_変更前" localSheetId="4">Sheet1!$R$3361</definedName>
    <definedName name="NM_従事者２９_週勤務時間_整数２" localSheetId="4">Sheet1!$S$3400</definedName>
    <definedName name="NM_従事者２９_週勤務時間_整数２_変更前" localSheetId="4">Sheet1!$S$3361</definedName>
    <definedName name="NM_従事者２９_住所_建物名" localSheetId="4">Sheet1!$AG$3394</definedName>
    <definedName name="NM_従事者２９_住所_建物名_変更前" localSheetId="4">Sheet1!$AG$3355</definedName>
    <definedName name="NM_従事者２９_住所_市区町村" localSheetId="4">Sheet1!$U$3391</definedName>
    <definedName name="NM_従事者２９_住所_市区町村_変更前" localSheetId="4">Sheet1!$U$3352</definedName>
    <definedName name="NM_従事者２９_住所_字" localSheetId="4">Sheet1!$AG$3391</definedName>
    <definedName name="NM_従事者２９_住所_字_変更前" localSheetId="4">Sheet1!$AG$3352</definedName>
    <definedName name="NM_従事者２９_住所_都道府県" localSheetId="4">Sheet1!$AG$3388</definedName>
    <definedName name="NM_従事者２９_住所_都道府県_変更前" localSheetId="4">Sheet1!$AG$3349</definedName>
    <definedName name="NM_従事者２９_住所_番地" localSheetId="4">Sheet1!$U$3394</definedName>
    <definedName name="NM_従事者２９_住所_番地_変更前" localSheetId="4">Sheet1!$U$3355</definedName>
    <definedName name="NM_従事者２９_住所_郵便番号_右" localSheetId="4">Sheet1!$Z$3388</definedName>
    <definedName name="NM_従事者２９_住所_郵便番号_右_変更前" localSheetId="4">Sheet1!$Z$3349</definedName>
    <definedName name="NM_従事者２９_住所_郵便番号_左" localSheetId="4">Sheet1!$U$3388</definedName>
    <definedName name="NM_従事者２９_住所_郵便番号_左_変更前" localSheetId="4">Sheet1!$U$3349</definedName>
    <definedName name="NM_従事者２９_従事者区分" localSheetId="4">Sheet1!$S$3377</definedName>
    <definedName name="NM_従事者２９_従事者区分_変更前" localSheetId="4">Sheet1!$S$3338</definedName>
    <definedName name="NM_従事者２９_従事者備考" localSheetId="4">Sheet1!$R$3412</definedName>
    <definedName name="NM_従事者２９_従事者備考_変更前" localSheetId="4">Sheet1!$R$3373</definedName>
    <definedName name="NM_従事者２９_生年月日_月" localSheetId="4">Sheet1!$X$3398</definedName>
    <definedName name="NM_従事者２９_生年月日_月_変更前" localSheetId="4">Sheet1!$X$3359</definedName>
    <definedName name="NM_従事者２９_生年月日_元号" localSheetId="4">Sheet1!$S$3398</definedName>
    <definedName name="NM_従事者２９_生年月日_元号_変更前" localSheetId="4">Sheet1!$S$3359</definedName>
    <definedName name="NM_従事者２９_生年月日_日" localSheetId="4">Sheet1!$Z$3398</definedName>
    <definedName name="NM_従事者２９_生年月日_日_変更前" localSheetId="4">Sheet1!$Z$3359</definedName>
    <definedName name="NM_従事者２９_生年月日_年" localSheetId="4">Sheet1!$V$3398</definedName>
    <definedName name="NM_従事者２９_生年月日_年_変更前" localSheetId="4">Sheet1!$V$3359</definedName>
    <definedName name="NM_従事者２９_退任年月日_月" localSheetId="4">Sheet1!$AL$3380</definedName>
    <definedName name="NM_従事者２９_退任年月日_月_変更前" localSheetId="4">Sheet1!$AL$3341</definedName>
    <definedName name="NM_従事者２９_退任年月日_元号" localSheetId="4">Sheet1!$AG$3380</definedName>
    <definedName name="NM_従事者２９_退任年月日_元号_変更前" localSheetId="4">Sheet1!$AG$3341</definedName>
    <definedName name="NM_従事者２９_退任年月日_日" localSheetId="4">Sheet1!$AN$3380</definedName>
    <definedName name="NM_従事者２９_退任年月日_日_変更前" localSheetId="4">Sheet1!$AN$3341</definedName>
    <definedName name="NM_従事者２９_退任年月日_年" localSheetId="4">Sheet1!$AJ$3380</definedName>
    <definedName name="NM_従事者２９_退任年月日_年_変更前" localSheetId="4">Sheet1!$AJ$3341</definedName>
    <definedName name="NM_従事者２９_登録年月日_月" localSheetId="4">Sheet1!$X$3410</definedName>
    <definedName name="NM_従事者２９_登録年月日_月_変更前" localSheetId="4">Sheet1!$X$3371</definedName>
    <definedName name="NM_従事者２９_登録年月日_元号" localSheetId="4">Sheet1!$S$3410</definedName>
    <definedName name="NM_従事者２９_登録年月日_元号_変更前" localSheetId="4">Sheet1!$S$3371</definedName>
    <definedName name="NM_従事者２９_登録年月日_日" localSheetId="4">Sheet1!$Z$3410</definedName>
    <definedName name="NM_従事者２９_登録年月日_日_変更前" localSheetId="4">Sheet1!$Z$3371</definedName>
    <definedName name="NM_従事者２９_登録年月日_年" localSheetId="4">Sheet1!$V$3410</definedName>
    <definedName name="NM_従事者２９_登録年月日_年_変更前" localSheetId="4">Sheet1!$V$3371</definedName>
    <definedName name="NM_従事者２９_登録販売者登録都道府県" localSheetId="4">Sheet1!$AK$3410</definedName>
    <definedName name="NM_従事者２９_登録販売者登録都道府県_変更前" localSheetId="4">Sheet1!$AK$3371</definedName>
    <definedName name="NM_従事者２９_登録番号１" localSheetId="4">Sheet1!$R$3406</definedName>
    <definedName name="NM_従事者２９_登録番号１_変更前" localSheetId="4">Sheet1!$R$3367</definedName>
    <definedName name="NM_従事者２９_登録番号２" localSheetId="4">Sheet1!$V$3406</definedName>
    <definedName name="NM_従事者２９_登録番号２_変更前" localSheetId="4">Sheet1!$V$3367</definedName>
    <definedName name="NM_従事者２９_登録番号３" localSheetId="4">Sheet1!$X$3406</definedName>
    <definedName name="NM_従事者２９_登録番号３_変更前" localSheetId="4">Sheet1!$X$3367</definedName>
    <definedName name="NM_従事者２９_比較フラグ" localSheetId="4">Sheet1!$AC$4784</definedName>
    <definedName name="NM_従事者２９_要指導又は第１類_小数１" localSheetId="4">Sheet1!$AK$3400</definedName>
    <definedName name="NM_従事者２９_要指導又は第１類_小数１_変更前" localSheetId="4">Sheet1!$AK$3361</definedName>
    <definedName name="NM_従事者２９_要指導又は第１類_整数１" localSheetId="4">Sheet1!$AH$3400</definedName>
    <definedName name="NM_従事者２９_要指導又は第１類_整数１_変更前" localSheetId="4">Sheet1!$AH$3361</definedName>
    <definedName name="NM_従事者２９_要指導又は第１類_整数２" localSheetId="4">Sheet1!$AI$3400</definedName>
    <definedName name="NM_従事者２９_要指導又は第１類_整数２_変更前" localSheetId="4">Sheet1!$AI$3361</definedName>
    <definedName name="NM_従事者３_医薬品_小数１" localSheetId="4">Sheet1!$U$751</definedName>
    <definedName name="NM_従事者３_医薬品_小数１_変更前" localSheetId="4">Sheet1!$U$712</definedName>
    <definedName name="NM_従事者３_医薬品_整数１" localSheetId="4">Sheet1!$R$751</definedName>
    <definedName name="NM_従事者３_医薬品_整数１_変更前" localSheetId="4">Sheet1!$R$712</definedName>
    <definedName name="NM_従事者３_医薬品_整数２" localSheetId="4">Sheet1!$S$751</definedName>
    <definedName name="NM_従事者３_医薬品_整数２_変更前" localSheetId="4">Sheet1!$S$712</definedName>
    <definedName name="NM_従事者３_兼務" localSheetId="4">Sheet1!$S$764</definedName>
    <definedName name="NM_従事者３_兼務管理店舗_許可番号" localSheetId="4">Sheet1!$AH$772</definedName>
    <definedName name="NM_従事者３_兼務管理店舗_主に従事する店舗" localSheetId="4">Sheet1!$Z$773</definedName>
    <definedName name="NM_従事者３_兼務管理店舗_店舗住所_建物名" localSheetId="4">Sheet1!$AI$784</definedName>
    <definedName name="NM_従事者３_兼務管理店舗_店舗住所_市区町村" localSheetId="4">Sheet1!$Y$781</definedName>
    <definedName name="NM_従事者３_兼務管理店舗_店舗住所_字" localSheetId="4">Sheet1!$AI$781</definedName>
    <definedName name="NM_従事者３_兼務管理店舗_店舗住所_都道府県" localSheetId="4">Sheet1!$AI$778</definedName>
    <definedName name="NM_従事者３_兼務管理店舗_店舗住所_番地" localSheetId="4">Sheet1!$Y$784</definedName>
    <definedName name="NM_従事者３_兼務管理店舗_店舗住所_郵便番号_右" localSheetId="4">Sheet1!$AC$778</definedName>
    <definedName name="NM_従事者３_兼務管理店舗_店舗住所_郵便番号_左" localSheetId="4">Sheet1!$Y$778</definedName>
    <definedName name="NM_従事者３_兼務管理店舗_店舗名称" localSheetId="4">Sheet1!$V$775</definedName>
    <definedName name="NM_従事者３_兼務許可年月日_月" localSheetId="4">Sheet1!$X$767</definedName>
    <definedName name="NM_従事者３_兼務許可年月日_元号" localSheetId="4">Sheet1!$S$767</definedName>
    <definedName name="NM_従事者３_兼務許可年月日_日" localSheetId="4">Sheet1!$Z$767</definedName>
    <definedName name="NM_従事者３_兼務許可年月日_年" localSheetId="4">Sheet1!$V$767</definedName>
    <definedName name="NM_従事者３_兼務許可番号" localSheetId="4">Sheet1!$AC$763</definedName>
    <definedName name="NM_従事者３_兼務廃止年月日_月" localSheetId="4">Sheet1!$AL$767</definedName>
    <definedName name="NM_従事者３_兼務廃止年月日_元号" localSheetId="4">Sheet1!$AG$767</definedName>
    <definedName name="NM_従事者３_兼務廃止年月日_日" localSheetId="4">Sheet1!$AN$767</definedName>
    <definedName name="NM_従事者３_兼務廃止年月日_年" localSheetId="4">Sheet1!$AJ$767</definedName>
    <definedName name="NM_従事者３_兼務備考" localSheetId="4">Sheet1!$R$769</definedName>
    <definedName name="NM_従事者３_氏名" localSheetId="4">Sheet1!$R$730</definedName>
    <definedName name="NM_従事者３_氏名_当て字" localSheetId="4">Sheet1!$AL$731</definedName>
    <definedName name="NM_従事者３_氏名_当て字_変更前" localSheetId="4">Sheet1!$AL$692</definedName>
    <definedName name="NM_従事者３_氏名_変更前" localSheetId="4">Sheet1!$R$691</definedName>
    <definedName name="NM_従事者３_氏名カナ" localSheetId="4">Sheet1!$R$733</definedName>
    <definedName name="NM_従事者３_氏名カナ_変更前" localSheetId="4">Sheet1!$R$694</definedName>
    <definedName name="NM_従事者３_資格" localSheetId="4">Sheet1!$AG$725</definedName>
    <definedName name="NM_従事者３_資格_変更前" localSheetId="4">Sheet1!$AG$686</definedName>
    <definedName name="NM_従事者３_就任年月日_月" localSheetId="4">Sheet1!$X$728</definedName>
    <definedName name="NM_従事者３_就任年月日_月_変更前" localSheetId="4">Sheet1!$X$689</definedName>
    <definedName name="NM_従事者３_就任年月日_元号" localSheetId="4">Sheet1!$S$728</definedName>
    <definedName name="NM_従事者３_就任年月日_元号_変更前" localSheetId="4">Sheet1!$S$689</definedName>
    <definedName name="NM_従事者３_就任年月日_日" localSheetId="4">Sheet1!$Z$728</definedName>
    <definedName name="NM_従事者３_就任年月日_日_変更前" localSheetId="4">Sheet1!$Z$689</definedName>
    <definedName name="NM_従事者３_就任年月日_年" localSheetId="4">Sheet1!$V$728</definedName>
    <definedName name="NM_従事者３_就任年月日_年_変更前" localSheetId="4">Sheet1!$V$689</definedName>
    <definedName name="NM_従事者３_週勤務時間_小数１" localSheetId="4">Sheet1!$U$748</definedName>
    <definedName name="NM_従事者３_週勤務時間_小数１_変更前" localSheetId="4">Sheet1!$U$709</definedName>
    <definedName name="NM_従事者３_週勤務時間_整数１" localSheetId="4">Sheet1!$R$748</definedName>
    <definedName name="NM_従事者３_週勤務時間_整数１_変更前" localSheetId="4">Sheet1!$R$709</definedName>
    <definedName name="NM_従事者３_週勤務時間_整数２" localSheetId="4">Sheet1!$S$748</definedName>
    <definedName name="NM_従事者３_週勤務時間_整数２_変更前" localSheetId="4">Sheet1!$S$709</definedName>
    <definedName name="NM_従事者３_住所_建物名" localSheetId="4">Sheet1!$AG$742</definedName>
    <definedName name="NM_従事者３_住所_建物名_変更前" localSheetId="4">Sheet1!$AG$703</definedName>
    <definedName name="NM_従事者３_住所_市区町村" localSheetId="4">Sheet1!$U$739</definedName>
    <definedName name="NM_従事者３_住所_市区町村_変更前" localSheetId="4">Sheet1!$U$700</definedName>
    <definedName name="NM_従事者３_住所_字" localSheetId="4">Sheet1!$AG$739</definedName>
    <definedName name="NM_従事者３_住所_字_変更前" localSheetId="4">Sheet1!$AG$700</definedName>
    <definedName name="NM_従事者３_住所_都道府県" localSheetId="4">Sheet1!$AG$736</definedName>
    <definedName name="NM_従事者３_住所_都道府県_変更前" localSheetId="4">Sheet1!$AG$697</definedName>
    <definedName name="NM_従事者３_住所_番地" localSheetId="4">Sheet1!$U$742</definedName>
    <definedName name="NM_従事者３_住所_番地_変更前" localSheetId="4">Sheet1!$U$703</definedName>
    <definedName name="NM_従事者３_住所_郵便番号_右" localSheetId="4">Sheet1!$Z$736</definedName>
    <definedName name="NM_従事者３_住所_郵便番号_右_変更前" localSheetId="4">Sheet1!$Z$697</definedName>
    <definedName name="NM_従事者３_住所_郵便番号_左" localSheetId="4">Sheet1!$U$736</definedName>
    <definedName name="NM_従事者３_住所_郵便番号_左_変更前" localSheetId="4">Sheet1!$U$697</definedName>
    <definedName name="NM_従事者３_従事者区分" localSheetId="4">Sheet1!$S$725</definedName>
    <definedName name="NM_従事者３_従事者区分_変更前" localSheetId="4">Sheet1!$S$686</definedName>
    <definedName name="NM_従事者３_従事者備考" localSheetId="4">Sheet1!$R$760</definedName>
    <definedName name="NM_従事者３_従事者備考_変更前" localSheetId="4">Sheet1!$R$721</definedName>
    <definedName name="NM_従事者３_生年月日_月" localSheetId="4">Sheet1!$X$746</definedName>
    <definedName name="NM_従事者３_生年月日_月_変更前" localSheetId="4">Sheet1!$X$707</definedName>
    <definedName name="NM_従事者３_生年月日_元号" localSheetId="4">Sheet1!$S$746</definedName>
    <definedName name="NM_従事者３_生年月日_元号_変更前" localSheetId="4">Sheet1!$S$707</definedName>
    <definedName name="NM_従事者３_生年月日_日" localSheetId="4">Sheet1!$Z$746</definedName>
    <definedName name="NM_従事者３_生年月日_日_変更前" localSheetId="4">Sheet1!$Z$707</definedName>
    <definedName name="NM_従事者３_生年月日_年" localSheetId="4">Sheet1!$V$746</definedName>
    <definedName name="NM_従事者３_生年月日_年_変更前" localSheetId="4">Sheet1!$V$707</definedName>
    <definedName name="NM_従事者３_退任年月日_月" localSheetId="4">Sheet1!$AL$728</definedName>
    <definedName name="NM_従事者３_退任年月日_月_変更前" localSheetId="4">Sheet1!$AL$689</definedName>
    <definedName name="NM_従事者３_退任年月日_元号" localSheetId="4">Sheet1!$AG$728</definedName>
    <definedName name="NM_従事者３_退任年月日_元号_変更前" localSheetId="4">Sheet1!$AG$689</definedName>
    <definedName name="NM_従事者３_退任年月日_日" localSheetId="4">Sheet1!$AN$728</definedName>
    <definedName name="NM_従事者３_退任年月日_日_変更前" localSheetId="4">Sheet1!$AN$689</definedName>
    <definedName name="NM_従事者３_退任年月日_年" localSheetId="4">Sheet1!$AJ$728</definedName>
    <definedName name="NM_従事者３_退任年月日_年_変更前" localSheetId="4">Sheet1!$AJ$689</definedName>
    <definedName name="NM_従事者３_登録年月日_月" localSheetId="4">Sheet1!$X$758</definedName>
    <definedName name="NM_従事者３_登録年月日_月_変更前" localSheetId="4">Sheet1!$X$719</definedName>
    <definedName name="NM_従事者３_登録年月日_元号" localSheetId="4">Sheet1!$S$758</definedName>
    <definedName name="NM_従事者３_登録年月日_元号_変更前" localSheetId="4">Sheet1!$S$719</definedName>
    <definedName name="NM_従事者３_登録年月日_日" localSheetId="4">Sheet1!$Z$758</definedName>
    <definedName name="NM_従事者３_登録年月日_日_変更前" localSheetId="4">Sheet1!$Z$719</definedName>
    <definedName name="NM_従事者３_登録年月日_年" localSheetId="4">Sheet1!$V$758</definedName>
    <definedName name="NM_従事者３_登録年月日_年_変更前" localSheetId="4">Sheet1!$V$719</definedName>
    <definedName name="NM_従事者３_登録販売者登録都道府県" localSheetId="4">Sheet1!$AK$758</definedName>
    <definedName name="NM_従事者３_登録販売者登録都道府県_変更前" localSheetId="4">Sheet1!$AK$719</definedName>
    <definedName name="NM_従事者３_登録番号１" localSheetId="4">Sheet1!$R$754</definedName>
    <definedName name="NM_従事者３_登録番号１_変更前" localSheetId="4">Sheet1!$R$715</definedName>
    <definedName name="NM_従事者３_登録番号２" localSheetId="4">Sheet1!$V$754</definedName>
    <definedName name="NM_従事者３_登録番号２_変更前" localSheetId="4">Sheet1!$V$715</definedName>
    <definedName name="NM_従事者３_登録番号３" localSheetId="4">Sheet1!$X$754</definedName>
    <definedName name="NM_従事者３_登録番号３_変更前" localSheetId="4">Sheet1!$X$715</definedName>
    <definedName name="NM_従事者３_比較フラグ" localSheetId="4">Sheet1!$C$4784</definedName>
    <definedName name="NM_従事者３_要指導又は第１類_小数１" localSheetId="4">Sheet1!$AK$748</definedName>
    <definedName name="NM_従事者３_要指導又は第１類_小数１_変更前" localSheetId="4">Sheet1!$AK$709</definedName>
    <definedName name="NM_従事者３_要指導又は第１類_整数１" localSheetId="4">Sheet1!$AH$748</definedName>
    <definedName name="NM_従事者３_要指導又は第１類_整数１_変更前" localSheetId="4">Sheet1!$AH$709</definedName>
    <definedName name="NM_従事者３_要指導又は第１類_整数２" localSheetId="4">Sheet1!$AI$748</definedName>
    <definedName name="NM_従事者３_要指導又は第１類_整数２_変更前" localSheetId="4">Sheet1!$AI$709</definedName>
    <definedName name="NM_従事者３０_医薬品_小数１" localSheetId="4">Sheet1!$U$3505</definedName>
    <definedName name="NM_従事者３０_医薬品_小数１_変更前" localSheetId="4">Sheet1!$U$3466</definedName>
    <definedName name="NM_従事者３０_医薬品_整数１" localSheetId="4">Sheet1!$R$3505</definedName>
    <definedName name="NM_従事者３０_医薬品_整数１_変更前" localSheetId="4">Sheet1!$R$3466</definedName>
    <definedName name="NM_従事者３０_医薬品_整数２" localSheetId="4">Sheet1!$S$3505</definedName>
    <definedName name="NM_従事者３０_医薬品_整数２_変更前" localSheetId="4">Sheet1!$S$3466</definedName>
    <definedName name="NM_従事者３０_兼務" localSheetId="4">Sheet1!$S$3518</definedName>
    <definedName name="NM_従事者３０_兼務管理店舗_許可番号" localSheetId="4">Sheet1!$AH$3526</definedName>
    <definedName name="NM_従事者３０_兼務管理店舗_主に従事する店舗" localSheetId="4">Sheet1!$Z$3527</definedName>
    <definedName name="NM_従事者３０_兼務管理店舗_店舗住所_建物名" localSheetId="4">Sheet1!$AI$3538</definedName>
    <definedName name="NM_従事者３０_兼務管理店舗_店舗住所_市区町村" localSheetId="4">Sheet1!$Y$3535</definedName>
    <definedName name="NM_従事者３０_兼務管理店舗_店舗住所_字" localSheetId="4">Sheet1!$AI$3535</definedName>
    <definedName name="NM_従事者３０_兼務管理店舗_店舗住所_都道府県" localSheetId="4">Sheet1!$AI$3532</definedName>
    <definedName name="NM_従事者３０_兼務管理店舗_店舗住所_番地" localSheetId="4">Sheet1!$Y$3538</definedName>
    <definedName name="NM_従事者３０_兼務管理店舗_店舗住所_郵便番号_右" localSheetId="4">Sheet1!$AC$3532</definedName>
    <definedName name="NM_従事者３０_兼務管理店舗_店舗住所_郵便番号_左" localSheetId="4">Sheet1!$Y$3532</definedName>
    <definedName name="NM_従事者３０_兼務管理店舗_店舗名称" localSheetId="4">Sheet1!$V$3529</definedName>
    <definedName name="NM_従事者３０_兼務許可年月日_月" localSheetId="4">Sheet1!$X$3521</definedName>
    <definedName name="NM_従事者３０_兼務許可年月日_元号" localSheetId="4">Sheet1!$S$3521</definedName>
    <definedName name="NM_従事者３０_兼務許可年月日_日" localSheetId="4">Sheet1!$Z$3521</definedName>
    <definedName name="NM_従事者３０_兼務許可年月日_年" localSheetId="4">Sheet1!$V$3521</definedName>
    <definedName name="NM_従事者３０_兼務許可番号" localSheetId="4">Sheet1!$AC$3517</definedName>
    <definedName name="NM_従事者３０_兼務廃止年月日_月" localSheetId="4">Sheet1!$AL$3521</definedName>
    <definedName name="NM_従事者３０_兼務廃止年月日_元号" localSheetId="4">Sheet1!$AG$3521</definedName>
    <definedName name="NM_従事者３０_兼務廃止年月日_日" localSheetId="4">Sheet1!$AN$3521</definedName>
    <definedName name="NM_従事者３０_兼務廃止年月日_年" localSheetId="4">Sheet1!$AJ$3521</definedName>
    <definedName name="NM_従事者３０_兼務備考" localSheetId="4">Sheet1!$R$3523</definedName>
    <definedName name="NM_従事者３０_氏名" localSheetId="4">Sheet1!$R$3484</definedName>
    <definedName name="NM_従事者３０_氏名_当て字" localSheetId="4">Sheet1!$AL$3485</definedName>
    <definedName name="NM_従事者３０_氏名_当て字_変更前" localSheetId="4">Sheet1!$AL$3446</definedName>
    <definedName name="NM_従事者３０_氏名_変更前" localSheetId="4">Sheet1!$R$3445</definedName>
    <definedName name="NM_従事者３０_氏名カナ" localSheetId="4">Sheet1!$R$3487</definedName>
    <definedName name="NM_従事者３０_氏名カナ_変更前" localSheetId="4">Sheet1!$R$3448</definedName>
    <definedName name="NM_従事者３０_資格" localSheetId="4">Sheet1!$AG$3479</definedName>
    <definedName name="NM_従事者３０_資格_変更前" localSheetId="4">Sheet1!$AG$3440</definedName>
    <definedName name="NM_従事者３０_就任年月日_月" localSheetId="4">Sheet1!$X$3482</definedName>
    <definedName name="NM_従事者３０_就任年月日_月_変更前" localSheetId="4">Sheet1!$X$3443</definedName>
    <definedName name="NM_従事者３０_就任年月日_元号" localSheetId="4">Sheet1!$S$3482</definedName>
    <definedName name="NM_従事者３０_就任年月日_元号_変更前" localSheetId="4">Sheet1!$S$3443</definedName>
    <definedName name="NM_従事者３０_就任年月日_日" localSheetId="4">Sheet1!$Z$3482</definedName>
    <definedName name="NM_従事者３０_就任年月日_日_変更前" localSheetId="4">Sheet1!$Z$3443</definedName>
    <definedName name="NM_従事者３０_就任年月日_年" localSheetId="4">Sheet1!$V$3482</definedName>
    <definedName name="NM_従事者３０_就任年月日_年_変更前" localSheetId="4">Sheet1!$V$3443</definedName>
    <definedName name="NM_従事者３０_週勤務時間_小数１" localSheetId="4">Sheet1!$U$3502</definedName>
    <definedName name="NM_従事者３０_週勤務時間_小数１_変更前" localSheetId="4">Sheet1!$U$3463</definedName>
    <definedName name="NM_従事者３０_週勤務時間_整数１" localSheetId="4">Sheet1!$R$3502</definedName>
    <definedName name="NM_従事者３０_週勤務時間_整数１_変更前" localSheetId="4">Sheet1!$R$3463</definedName>
    <definedName name="NM_従事者３０_週勤務時間_整数２" localSheetId="4">Sheet1!$S$3502</definedName>
    <definedName name="NM_従事者３０_週勤務時間_整数２_変更前" localSheetId="4">Sheet1!$S$3463</definedName>
    <definedName name="NM_従事者３０_住所_建物名" localSheetId="4">Sheet1!$AG$3496</definedName>
    <definedName name="NM_従事者３０_住所_建物名_変更前" localSheetId="4">Sheet1!$AG$3457</definedName>
    <definedName name="NM_従事者３０_住所_市区町村" localSheetId="4">Sheet1!$U$3493</definedName>
    <definedName name="NM_従事者３０_住所_市区町村_変更前" localSheetId="4">Sheet1!$U$3454</definedName>
    <definedName name="NM_従事者３０_住所_字" localSheetId="4">Sheet1!$AG$3493</definedName>
    <definedName name="NM_従事者３０_住所_字_変更前" localSheetId="4">Sheet1!$AG$3454</definedName>
    <definedName name="NM_従事者３０_住所_都道府県" localSheetId="4">Sheet1!$AG$3490</definedName>
    <definedName name="NM_従事者３０_住所_都道府県_変更前" localSheetId="4">Sheet1!$AG$3451</definedName>
    <definedName name="NM_従事者３０_住所_番地" localSheetId="4">Sheet1!$U$3496</definedName>
    <definedName name="NM_従事者３０_住所_番地_変更前" localSheetId="4">Sheet1!$U$3457</definedName>
    <definedName name="NM_従事者３０_住所_郵便番号_右" localSheetId="4">Sheet1!$Z$3490</definedName>
    <definedName name="NM_従事者３０_住所_郵便番号_右_変更前" localSheetId="4">Sheet1!$Z$3451</definedName>
    <definedName name="NM_従事者３０_住所_郵便番号_左" localSheetId="4">Sheet1!$U$3490</definedName>
    <definedName name="NM_従事者３０_住所_郵便番号_左_変更前" localSheetId="4">Sheet1!$U$3451</definedName>
    <definedName name="NM_従事者３０_従事者区分" localSheetId="4">Sheet1!$S$3479</definedName>
    <definedName name="NM_従事者３０_従事者区分_変更前" localSheetId="4">Sheet1!$S$3440</definedName>
    <definedName name="NM_従事者３０_従事者備考" localSheetId="4">Sheet1!$R$3514</definedName>
    <definedName name="NM_従事者３０_従事者備考_変更前" localSheetId="4">Sheet1!$R$3475</definedName>
    <definedName name="NM_従事者３０_生年月日_月" localSheetId="4">Sheet1!$X$3500</definedName>
    <definedName name="NM_従事者３０_生年月日_月_変更前" localSheetId="4">Sheet1!$X$3461</definedName>
    <definedName name="NM_従事者３０_生年月日_元号" localSheetId="4">Sheet1!$S$3500</definedName>
    <definedName name="NM_従事者３０_生年月日_元号_変更前" localSheetId="4">Sheet1!$S$3461</definedName>
    <definedName name="NM_従事者３０_生年月日_日" localSheetId="4">Sheet1!$Z$3500</definedName>
    <definedName name="NM_従事者３０_生年月日_日_変更前" localSheetId="4">Sheet1!$Z$3461</definedName>
    <definedName name="NM_従事者３０_生年月日_年" localSheetId="4">Sheet1!$V$3500</definedName>
    <definedName name="NM_従事者３０_生年月日_年_変更前" localSheetId="4">Sheet1!$V$3461</definedName>
    <definedName name="NM_従事者３０_退任年月日_月" localSheetId="4">Sheet1!$AL$3482</definedName>
    <definedName name="NM_従事者３０_退任年月日_月_変更前" localSheetId="4">Sheet1!$AL$3443</definedName>
    <definedName name="NM_従事者３０_退任年月日_元号" localSheetId="4">Sheet1!$AG$3482</definedName>
    <definedName name="NM_従事者３０_退任年月日_元号_変更前" localSheetId="4">Sheet1!$AG$3443</definedName>
    <definedName name="NM_従事者３０_退任年月日_日" localSheetId="4">Sheet1!$AN$3482</definedName>
    <definedName name="NM_従事者３０_退任年月日_日_変更前" localSheetId="4">Sheet1!$AN$3443</definedName>
    <definedName name="NM_従事者３０_退任年月日_年" localSheetId="4">Sheet1!$AJ$3482</definedName>
    <definedName name="NM_従事者３０_退任年月日_年_変更前" localSheetId="4">Sheet1!$AJ$3443</definedName>
    <definedName name="NM_従事者３０_登録年月日_月" localSheetId="4">Sheet1!$X$3512</definedName>
    <definedName name="NM_従事者３０_登録年月日_月_変更前" localSheetId="4">Sheet1!$X$3473</definedName>
    <definedName name="NM_従事者３０_登録年月日_元号" localSheetId="4">Sheet1!$S$3512</definedName>
    <definedName name="NM_従事者３０_登録年月日_元号_変更前" localSheetId="4">Sheet1!$S$3473</definedName>
    <definedName name="NM_従事者３０_登録年月日_日" localSheetId="4">Sheet1!$Z$3512</definedName>
    <definedName name="NM_従事者３０_登録年月日_日_変更前" localSheetId="4">Sheet1!$Z$3473</definedName>
    <definedName name="NM_従事者３０_登録年月日_年" localSheetId="4">Sheet1!$V$3512</definedName>
    <definedName name="NM_従事者３０_登録年月日_年_変更前" localSheetId="4">Sheet1!$V$3473</definedName>
    <definedName name="NM_従事者３０_登録販売者登録都道府県" localSheetId="4">Sheet1!$AK$3512</definedName>
    <definedName name="NM_従事者３０_登録販売者登録都道府県_変更前" localSheetId="4">Sheet1!$AK$3473</definedName>
    <definedName name="NM_従事者３０_登録番号１" localSheetId="4">Sheet1!$R$3508</definedName>
    <definedName name="NM_従事者３０_登録番号１_変更前" localSheetId="4">Sheet1!$R$3469</definedName>
    <definedName name="NM_従事者３０_登録番号２" localSheetId="4">Sheet1!$V$3508</definedName>
    <definedName name="NM_従事者３０_登録番号２_変更前" localSheetId="4">Sheet1!$V$3469</definedName>
    <definedName name="NM_従事者３０_登録番号３" localSheetId="4">Sheet1!$X$3508</definedName>
    <definedName name="NM_従事者３０_登録番号３_変更前" localSheetId="4">Sheet1!$X$3469</definedName>
    <definedName name="NM_従事者３０_比較フラグ" localSheetId="4">Sheet1!$AD$4784</definedName>
    <definedName name="NM_従事者３０_要指導又は第１類_小数１" localSheetId="4">Sheet1!$AK$3502</definedName>
    <definedName name="NM_従事者３０_要指導又は第１類_小数１_変更前" localSheetId="4">Sheet1!$AK$3463</definedName>
    <definedName name="NM_従事者３０_要指導又は第１類_整数１" localSheetId="4">Sheet1!$AH$3502</definedName>
    <definedName name="NM_従事者３０_要指導又は第１類_整数１_変更前" localSheetId="4">Sheet1!$AH$3463</definedName>
    <definedName name="NM_従事者３０_要指導又は第１類_整数２" localSheetId="4">Sheet1!$AI$3502</definedName>
    <definedName name="NM_従事者３０_要指導又は第１類_整数２_変更前" localSheetId="4">Sheet1!$AI$3463</definedName>
    <definedName name="NM_従事者３１_医薬品_小数１" localSheetId="4">Sheet1!$U$3607</definedName>
    <definedName name="NM_従事者３１_医薬品_小数１_変更前" localSheetId="4">Sheet1!$U$3568</definedName>
    <definedName name="NM_従事者３１_医薬品_整数１" localSheetId="4">Sheet1!$R$3607</definedName>
    <definedName name="NM_従事者３１_医薬品_整数１_変更前" localSheetId="4">Sheet1!$R$3568</definedName>
    <definedName name="NM_従事者３１_医薬品_整数２" localSheetId="4">Sheet1!$S$3607</definedName>
    <definedName name="NM_従事者３１_医薬品_整数２_変更前" localSheetId="4">Sheet1!$S$3568</definedName>
    <definedName name="NM_従事者３１_兼務" localSheetId="4">Sheet1!$S$3620</definedName>
    <definedName name="NM_従事者３１_兼務管理店舗_許可番号" localSheetId="4">Sheet1!$AH$3628</definedName>
    <definedName name="NM_従事者３１_兼務管理店舗_主に従事する店舗" localSheetId="4">Sheet1!$Z$3629</definedName>
    <definedName name="NM_従事者３１_兼務管理店舗_店舗住所_建物名" localSheetId="4">Sheet1!$AI$3640</definedName>
    <definedName name="NM_従事者３１_兼務管理店舗_店舗住所_市区町村" localSheetId="4">Sheet1!$Y$3637</definedName>
    <definedName name="NM_従事者３１_兼務管理店舗_店舗住所_字" localSheetId="4">Sheet1!$AI$3637</definedName>
    <definedName name="NM_従事者３１_兼務管理店舗_店舗住所_都道府県" localSheetId="4">Sheet1!$AI$3634</definedName>
    <definedName name="NM_従事者３１_兼務管理店舗_店舗住所_番地" localSheetId="4">Sheet1!$Y$3640</definedName>
    <definedName name="NM_従事者３１_兼務管理店舗_店舗住所_郵便番号_右" localSheetId="4">Sheet1!$AC$3634</definedName>
    <definedName name="NM_従事者３１_兼務管理店舗_店舗住所_郵便番号_左" localSheetId="4">Sheet1!$Y$3634</definedName>
    <definedName name="NM_従事者３１_兼務管理店舗_店舗名称" localSheetId="4">Sheet1!$V$3631</definedName>
    <definedName name="NM_従事者３１_兼務許可年月日_月" localSheetId="4">Sheet1!$X$3623</definedName>
    <definedName name="NM_従事者３１_兼務許可年月日_元号" localSheetId="4">Sheet1!$S$3623</definedName>
    <definedName name="NM_従事者３１_兼務許可年月日_日" localSheetId="4">Sheet1!$Z$3623</definedName>
    <definedName name="NM_従事者３１_兼務許可年月日_年" localSheetId="4">Sheet1!$V$3623</definedName>
    <definedName name="NM_従事者３１_兼務許可番号" localSheetId="4">Sheet1!$AC$3619</definedName>
    <definedName name="NM_従事者３１_兼務廃止年月日_月" localSheetId="4">Sheet1!$AL$3623</definedName>
    <definedName name="NM_従事者３１_兼務廃止年月日_元号" localSheetId="4">Sheet1!$AG$3623</definedName>
    <definedName name="NM_従事者３１_兼務廃止年月日_日" localSheetId="4">Sheet1!$AN$3623</definedName>
    <definedName name="NM_従事者３１_兼務廃止年月日_年" localSheetId="4">Sheet1!$AJ$3623</definedName>
    <definedName name="NM_従事者３１_兼務備考" localSheetId="4">Sheet1!$R$3625</definedName>
    <definedName name="NM_従事者３１_氏名" localSheetId="4">Sheet1!$R$3586</definedName>
    <definedName name="NM_従事者３１_氏名_当て字" localSheetId="4">Sheet1!$AL$3587</definedName>
    <definedName name="NM_従事者３１_氏名_当て字_変更前" localSheetId="4">Sheet1!$AL$3548</definedName>
    <definedName name="NM_従事者３１_氏名_変更前" localSheetId="4">Sheet1!$R$3547</definedName>
    <definedName name="NM_従事者３１_氏名カナ" localSheetId="4">Sheet1!$R$3589</definedName>
    <definedName name="NM_従事者３１_氏名カナ_変更前" localSheetId="4">Sheet1!$R$3550</definedName>
    <definedName name="NM_従事者３１_資格" localSheetId="4">Sheet1!$AG$3581</definedName>
    <definedName name="NM_従事者３１_資格_変更前" localSheetId="4">Sheet1!$AG$3542</definedName>
    <definedName name="NM_従事者３１_就任年月日_月" localSheetId="4">Sheet1!$X$3584</definedName>
    <definedName name="NM_従事者３１_就任年月日_月_変更前" localSheetId="4">Sheet1!$X$3545</definedName>
    <definedName name="NM_従事者３１_就任年月日_元号" localSheetId="4">Sheet1!$S$3584</definedName>
    <definedName name="NM_従事者３１_就任年月日_元号_変更前" localSheetId="4">Sheet1!$S$3545</definedName>
    <definedName name="NM_従事者３１_就任年月日_日" localSheetId="4">Sheet1!$Z$3584</definedName>
    <definedName name="NM_従事者３１_就任年月日_日_変更前" localSheetId="4">Sheet1!$Z$3545</definedName>
    <definedName name="NM_従事者３１_就任年月日_年" localSheetId="4">Sheet1!$V$3584</definedName>
    <definedName name="NM_従事者３１_就任年月日_年_変更前" localSheetId="4">Sheet1!$V$3545</definedName>
    <definedName name="NM_従事者３１_週勤務時間_小数１" localSheetId="4">Sheet1!$U$3604</definedName>
    <definedName name="NM_従事者３１_週勤務時間_小数１_変更前" localSheetId="4">Sheet1!$U$3565</definedName>
    <definedName name="NM_従事者３１_週勤務時間_整数１" localSheetId="4">Sheet1!$R$3604</definedName>
    <definedName name="NM_従事者３１_週勤務時間_整数１_変更前" localSheetId="4">Sheet1!$R$3565</definedName>
    <definedName name="NM_従事者３１_週勤務時間_整数２" localSheetId="4">Sheet1!$S$3604</definedName>
    <definedName name="NM_従事者３１_週勤務時間_整数２_変更前" localSheetId="4">Sheet1!$S$3565</definedName>
    <definedName name="NM_従事者３１_住所_建物名" localSheetId="4">Sheet1!$AG$3598</definedName>
    <definedName name="NM_従事者３１_住所_建物名_変更前" localSheetId="4">Sheet1!$AG$3559</definedName>
    <definedName name="NM_従事者３１_住所_市区町村" localSheetId="4">Sheet1!$U$3595</definedName>
    <definedName name="NM_従事者３１_住所_市区町村_変更前" localSheetId="4">Sheet1!$U$3556</definedName>
    <definedName name="NM_従事者３１_住所_字" localSheetId="4">Sheet1!$AG$3595</definedName>
    <definedName name="NM_従事者３１_住所_字_変更前" localSheetId="4">Sheet1!$AG$3556</definedName>
    <definedName name="NM_従事者３１_住所_都道府県" localSheetId="4">Sheet1!$AG$3592</definedName>
    <definedName name="NM_従事者３１_住所_都道府県_変更前" localSheetId="4">Sheet1!$AG$3553</definedName>
    <definedName name="NM_従事者３１_住所_番地" localSheetId="4">Sheet1!$U$3598</definedName>
    <definedName name="NM_従事者３１_住所_番地_変更前" localSheetId="4">Sheet1!$U$3559</definedName>
    <definedName name="NM_従事者３１_住所_郵便番号_右" localSheetId="4">Sheet1!$Z$3592</definedName>
    <definedName name="NM_従事者３１_住所_郵便番号_右_変更前" localSheetId="4">Sheet1!$Z$3553</definedName>
    <definedName name="NM_従事者３１_住所_郵便番号_左" localSheetId="4">Sheet1!$U$3592</definedName>
    <definedName name="NM_従事者３１_住所_郵便番号_左_変更前" localSheetId="4">Sheet1!$U$3553</definedName>
    <definedName name="NM_従事者３１_従事者区分" localSheetId="4">Sheet1!$S$3581</definedName>
    <definedName name="NM_従事者３１_従事者区分_変更前" localSheetId="4">Sheet1!$S$3542</definedName>
    <definedName name="NM_従事者３１_従事者備考" localSheetId="4">Sheet1!$R$3616</definedName>
    <definedName name="NM_従事者３１_従事者備考_変更前" localSheetId="4">Sheet1!$R$3577</definedName>
    <definedName name="NM_従事者３１_生年月日_月" localSheetId="4">Sheet1!$X$3602</definedName>
    <definedName name="NM_従事者３１_生年月日_月_変更前" localSheetId="4">Sheet1!$X$3563</definedName>
    <definedName name="NM_従事者３１_生年月日_元号" localSheetId="4">Sheet1!$S$3602</definedName>
    <definedName name="NM_従事者３１_生年月日_元号_変更前" localSheetId="4">Sheet1!$S$3563</definedName>
    <definedName name="NM_従事者３１_生年月日_日" localSheetId="4">Sheet1!$Z$3602</definedName>
    <definedName name="NM_従事者３１_生年月日_日_変更前" localSheetId="4">Sheet1!$Z$3563</definedName>
    <definedName name="NM_従事者３１_生年月日_年" localSheetId="4">Sheet1!$V$3602</definedName>
    <definedName name="NM_従事者３１_生年月日_年_変更前" localSheetId="4">Sheet1!$V$3563</definedName>
    <definedName name="NM_従事者３１_退任年月日_月" localSheetId="4">Sheet1!$AL$3584</definedName>
    <definedName name="NM_従事者３１_退任年月日_月_変更前" localSheetId="4">Sheet1!$AL$3545</definedName>
    <definedName name="NM_従事者３１_退任年月日_元号" localSheetId="4">Sheet1!$AG$3584</definedName>
    <definedName name="NM_従事者３１_退任年月日_元号_変更前" localSheetId="4">Sheet1!$AG$3545</definedName>
    <definedName name="NM_従事者３１_退任年月日_日" localSheetId="4">Sheet1!$AN$3584</definedName>
    <definedName name="NM_従事者３１_退任年月日_日_変更前" localSheetId="4">Sheet1!$AN$3545</definedName>
    <definedName name="NM_従事者３１_退任年月日_年" localSheetId="4">Sheet1!$AJ$3584</definedName>
    <definedName name="NM_従事者３１_退任年月日_年_変更前" localSheetId="4">Sheet1!$AJ$3545</definedName>
    <definedName name="NM_従事者３１_登録年月日_月" localSheetId="4">Sheet1!$X$3614</definedName>
    <definedName name="NM_従事者３１_登録年月日_月_変更前" localSheetId="4">Sheet1!$X$3575</definedName>
    <definedName name="NM_従事者３１_登録年月日_元号" localSheetId="4">Sheet1!$S$3614</definedName>
    <definedName name="NM_従事者３１_登録年月日_元号_変更前" localSheetId="4">Sheet1!$S$3575</definedName>
    <definedName name="NM_従事者３１_登録年月日_日" localSheetId="4">Sheet1!$Z$3614</definedName>
    <definedName name="NM_従事者３１_登録年月日_日_変更前" localSheetId="4">Sheet1!$Z$3575</definedName>
    <definedName name="NM_従事者３１_登録年月日_年" localSheetId="4">Sheet1!$V$3614</definedName>
    <definedName name="NM_従事者３１_登録年月日_年_変更前" localSheetId="4">Sheet1!$V$3575</definedName>
    <definedName name="NM_従事者３１_登録販売者登録都道府県" localSheetId="4">Sheet1!$AK$3614</definedName>
    <definedName name="NM_従事者３１_登録販売者登録都道府県_変更前" localSheetId="4">Sheet1!$AK$3575</definedName>
    <definedName name="NM_従事者３１_登録番号１" localSheetId="4">Sheet1!$R$3610</definedName>
    <definedName name="NM_従事者３１_登録番号１_変更前" localSheetId="4">Sheet1!$R$3571</definedName>
    <definedName name="NM_従事者３１_登録番号２" localSheetId="4">Sheet1!$V$3610</definedName>
    <definedName name="NM_従事者３１_登録番号２_変更前" localSheetId="4">Sheet1!$V$3571</definedName>
    <definedName name="NM_従事者３１_登録番号３" localSheetId="4">Sheet1!$X$3610</definedName>
    <definedName name="NM_従事者３１_登録番号３_変更前" localSheetId="4">Sheet1!$X$3571</definedName>
    <definedName name="NM_従事者３１_比較フラグ" localSheetId="4">Sheet1!$AE$4784</definedName>
    <definedName name="NM_従事者３１_要指導又は第１類_小数１" localSheetId="4">Sheet1!$AK$3604</definedName>
    <definedName name="NM_従事者３１_要指導又は第１類_小数１_変更前" localSheetId="4">Sheet1!$AK$3565</definedName>
    <definedName name="NM_従事者３１_要指導又は第１類_整数１" localSheetId="4">Sheet1!$AH$3604</definedName>
    <definedName name="NM_従事者３１_要指導又は第１類_整数１_変更前" localSheetId="4">Sheet1!$AH$3565</definedName>
    <definedName name="NM_従事者３１_要指導又は第１類_整数２" localSheetId="4">Sheet1!$AI$3604</definedName>
    <definedName name="NM_従事者３１_要指導又は第１類_整数２_変更前" localSheetId="4">Sheet1!$AI$3565</definedName>
    <definedName name="NM_従事者３２_医薬品_小数１" localSheetId="4">Sheet1!$U$3709</definedName>
    <definedName name="NM_従事者３２_医薬品_小数１_変更前" localSheetId="4">Sheet1!$U$3670</definedName>
    <definedName name="NM_従事者３２_医薬品_整数１" localSheetId="4">Sheet1!$R$3709</definedName>
    <definedName name="NM_従事者３２_医薬品_整数１_変更前" localSheetId="4">Sheet1!$R$3670</definedName>
    <definedName name="NM_従事者３２_医薬品_整数２" localSheetId="4">Sheet1!$S$3709</definedName>
    <definedName name="NM_従事者３２_医薬品_整数２_変更前" localSheetId="4">Sheet1!$S$3670</definedName>
    <definedName name="NM_従事者３２_兼務" localSheetId="4">Sheet1!$S$3722</definedName>
    <definedName name="NM_従事者３２_兼務管理店舗_許可番号" localSheetId="4">Sheet1!$AH$3730</definedName>
    <definedName name="NM_従事者３２_兼務管理店舗_主に従事する店舗" localSheetId="4">Sheet1!$Z$3731</definedName>
    <definedName name="NM_従事者３２_兼務管理店舗_店舗住所_建物名" localSheetId="4">Sheet1!$AI$3742</definedName>
    <definedName name="NM_従事者３２_兼務管理店舗_店舗住所_市区町村" localSheetId="4">Sheet1!$Y$3739</definedName>
    <definedName name="NM_従事者３２_兼務管理店舗_店舗住所_字" localSheetId="4">Sheet1!$AI$3739</definedName>
    <definedName name="NM_従事者３２_兼務管理店舗_店舗住所_都道府県" localSheetId="4">Sheet1!$AI$3736</definedName>
    <definedName name="NM_従事者３２_兼務管理店舗_店舗住所_番地" localSheetId="4">Sheet1!$Y$3742</definedName>
    <definedName name="NM_従事者３２_兼務管理店舗_店舗住所_郵便番号_右" localSheetId="4">Sheet1!$AC$3736</definedName>
    <definedName name="NM_従事者３２_兼務管理店舗_店舗住所_郵便番号_左" localSheetId="4">Sheet1!$Y$3736</definedName>
    <definedName name="NM_従事者３２_兼務管理店舗_店舗名称" localSheetId="4">Sheet1!$V$3733</definedName>
    <definedName name="NM_従事者３２_兼務許可年月日_月" localSheetId="4">Sheet1!$X$3725</definedName>
    <definedName name="NM_従事者３２_兼務許可年月日_元号" localSheetId="4">Sheet1!$S$3725</definedName>
    <definedName name="NM_従事者３２_兼務許可年月日_日" localSheetId="4">Sheet1!$Z$3725</definedName>
    <definedName name="NM_従事者３２_兼務許可年月日_年" localSheetId="4">Sheet1!$V$3725</definedName>
    <definedName name="NM_従事者３２_兼務許可番号" localSheetId="4">Sheet1!$AC$3721</definedName>
    <definedName name="NM_従事者３２_兼務廃止年月日_月" localSheetId="4">Sheet1!$AL$3725</definedName>
    <definedName name="NM_従事者３２_兼務廃止年月日_元号" localSheetId="4">Sheet1!$AG$3725</definedName>
    <definedName name="NM_従事者３２_兼務廃止年月日_日" localSheetId="4">Sheet1!$AN$3725</definedName>
    <definedName name="NM_従事者３２_兼務廃止年月日_年" localSheetId="4">Sheet1!$AJ$3725</definedName>
    <definedName name="NM_従事者３２_兼務備考" localSheetId="4">Sheet1!$R$3727</definedName>
    <definedName name="NM_従事者３２_氏名" localSheetId="4">Sheet1!$R$3688</definedName>
    <definedName name="NM_従事者３２_氏名_当て字" localSheetId="4">Sheet1!$AL$3689</definedName>
    <definedName name="NM_従事者３２_氏名_当て字_変更前" localSheetId="4">Sheet1!$AL$3650</definedName>
    <definedName name="NM_従事者３２_氏名_変更前" localSheetId="4">Sheet1!$R$3649</definedName>
    <definedName name="NM_従事者３２_氏名カナ" localSheetId="4">Sheet1!$R$3691</definedName>
    <definedName name="NM_従事者３２_氏名カナ_変更前" localSheetId="4">Sheet1!$R$3652</definedName>
    <definedName name="NM_従事者３２_資格" localSheetId="4">Sheet1!$AG$3683</definedName>
    <definedName name="NM_従事者３２_資格_変更前" localSheetId="4">Sheet1!$AG$3644</definedName>
    <definedName name="NM_従事者３２_就任年月日_月" localSheetId="4">Sheet1!$X$3686</definedName>
    <definedName name="NM_従事者３２_就任年月日_月_変更前" localSheetId="4">Sheet1!$X$3647</definedName>
    <definedName name="NM_従事者３２_就任年月日_元号" localSheetId="4">Sheet1!$S$3686</definedName>
    <definedName name="NM_従事者３２_就任年月日_元号_変更前" localSheetId="4">Sheet1!$S$3647</definedName>
    <definedName name="NM_従事者３２_就任年月日_日" localSheetId="4">Sheet1!$Z$3686</definedName>
    <definedName name="NM_従事者３２_就任年月日_日_変更前" localSheetId="4">Sheet1!$Z$3647</definedName>
    <definedName name="NM_従事者３２_就任年月日_年" localSheetId="4">Sheet1!$V$3686</definedName>
    <definedName name="NM_従事者３２_就任年月日_年_変更前" localSheetId="4">Sheet1!$V$3647</definedName>
    <definedName name="NM_従事者３２_週勤務時間_小数１" localSheetId="4">Sheet1!$U$3706</definedName>
    <definedName name="NM_従事者３２_週勤務時間_小数１_変更前" localSheetId="4">Sheet1!$U$3667</definedName>
    <definedName name="NM_従事者３２_週勤務時間_整数１" localSheetId="4">Sheet1!$R$3706</definedName>
    <definedName name="NM_従事者３２_週勤務時間_整数１_変更前" localSheetId="4">Sheet1!$R$3667</definedName>
    <definedName name="NM_従事者３２_週勤務時間_整数２" localSheetId="4">Sheet1!$S$3706</definedName>
    <definedName name="NM_従事者３２_週勤務時間_整数２_変更前" localSheetId="4">Sheet1!$S$3667</definedName>
    <definedName name="NM_従事者３２_住所_建物名" localSheetId="4">Sheet1!$AG$3700</definedName>
    <definedName name="NM_従事者３２_住所_建物名_変更前" localSheetId="4">Sheet1!$AG$3661</definedName>
    <definedName name="NM_従事者３２_住所_市区町村" localSheetId="4">Sheet1!$U$3697</definedName>
    <definedName name="NM_従事者３２_住所_市区町村_変更前" localSheetId="4">Sheet1!$U$3658</definedName>
    <definedName name="NM_従事者３２_住所_字" localSheetId="4">Sheet1!$AG$3697</definedName>
    <definedName name="NM_従事者３２_住所_字_変更前" localSheetId="4">Sheet1!$AG$3658</definedName>
    <definedName name="NM_従事者３２_住所_都道府県" localSheetId="4">Sheet1!$AG$3694</definedName>
    <definedName name="NM_従事者３２_住所_都道府県_変更前" localSheetId="4">Sheet1!$AG$3655</definedName>
    <definedName name="NM_従事者３２_住所_番地" localSheetId="4">Sheet1!$U$3700</definedName>
    <definedName name="NM_従事者３２_住所_番地_変更前" localSheetId="4">Sheet1!$U$3661</definedName>
    <definedName name="NM_従事者３２_住所_郵便番号_右" localSheetId="4">Sheet1!$Z$3694</definedName>
    <definedName name="NM_従事者３２_住所_郵便番号_右_変更前" localSheetId="4">Sheet1!$Z$3655</definedName>
    <definedName name="NM_従事者３２_住所_郵便番号_左" localSheetId="4">Sheet1!$U$3694</definedName>
    <definedName name="NM_従事者３２_住所_郵便番号_左_変更前" localSheetId="4">Sheet1!$U$3655</definedName>
    <definedName name="NM_従事者３２_従事者区分" localSheetId="4">Sheet1!$S$3683</definedName>
    <definedName name="NM_従事者３２_従事者区分_変更前" localSheetId="4">Sheet1!$S$3644</definedName>
    <definedName name="NM_従事者３２_従事者備考" localSheetId="4">Sheet1!$R$3718</definedName>
    <definedName name="NM_従事者３２_従事者備考_変更前" localSheetId="4">Sheet1!$R$3679</definedName>
    <definedName name="NM_従事者３２_生年月日_月" localSheetId="4">Sheet1!$X$3704</definedName>
    <definedName name="NM_従事者３２_生年月日_月_変更前" localSheetId="4">Sheet1!$X$3665</definedName>
    <definedName name="NM_従事者３２_生年月日_元号" localSheetId="4">Sheet1!$S$3704</definedName>
    <definedName name="NM_従事者３２_生年月日_元号_変更前" localSheetId="4">Sheet1!$S$3665</definedName>
    <definedName name="NM_従事者３２_生年月日_日" localSheetId="4">Sheet1!$Z$3704</definedName>
    <definedName name="NM_従事者３２_生年月日_日_変更前" localSheetId="4">Sheet1!$Z$3665</definedName>
    <definedName name="NM_従事者３２_生年月日_年" localSheetId="4">Sheet1!$V$3704</definedName>
    <definedName name="NM_従事者３２_生年月日_年_変更前" localSheetId="4">Sheet1!$V$3665</definedName>
    <definedName name="NM_従事者３２_退任年月日_月" localSheetId="4">Sheet1!$AL$3686</definedName>
    <definedName name="NM_従事者３２_退任年月日_月_変更前" localSheetId="4">Sheet1!$AL$3647</definedName>
    <definedName name="NM_従事者３２_退任年月日_元号" localSheetId="4">Sheet1!$AG$3686</definedName>
    <definedName name="NM_従事者３２_退任年月日_元号_変更前" localSheetId="4">Sheet1!$AG$3647</definedName>
    <definedName name="NM_従事者３２_退任年月日_日" localSheetId="4">Sheet1!$AN$3686</definedName>
    <definedName name="NM_従事者３２_退任年月日_日_変更前" localSheetId="4">Sheet1!$AN$3647</definedName>
    <definedName name="NM_従事者３２_退任年月日_年" localSheetId="4">Sheet1!$AJ$3686</definedName>
    <definedName name="NM_従事者３２_退任年月日_年_変更前" localSheetId="4">Sheet1!$AJ$3647</definedName>
    <definedName name="NM_従事者３２_登録年月日_月" localSheetId="4">Sheet1!$X$3716</definedName>
    <definedName name="NM_従事者３２_登録年月日_月_変更前" localSheetId="4">Sheet1!$X$3677</definedName>
    <definedName name="NM_従事者３２_登録年月日_元号" localSheetId="4">Sheet1!$S$3716</definedName>
    <definedName name="NM_従事者３２_登録年月日_元号_変更前" localSheetId="4">Sheet1!$S$3677</definedName>
    <definedName name="NM_従事者３２_登録年月日_日" localSheetId="4">Sheet1!$Z$3716</definedName>
    <definedName name="NM_従事者３２_登録年月日_日_変更前" localSheetId="4">Sheet1!$Z$3677</definedName>
    <definedName name="NM_従事者３２_登録年月日_年" localSheetId="4">Sheet1!$V$3716</definedName>
    <definedName name="NM_従事者３２_登録年月日_年_変更前" localSheetId="4">Sheet1!$V$3677</definedName>
    <definedName name="NM_従事者３２_登録販売者登録都道府県" localSheetId="4">Sheet1!$AK$3716</definedName>
    <definedName name="NM_従事者３２_登録販売者登録都道府県_変更前" localSheetId="4">Sheet1!$AK$3677</definedName>
    <definedName name="NM_従事者３２_登録番号１" localSheetId="4">Sheet1!$R$3712</definedName>
    <definedName name="NM_従事者３２_登録番号１_変更前" localSheetId="4">Sheet1!$R$3673</definedName>
    <definedName name="NM_従事者３２_登録番号２" localSheetId="4">Sheet1!$V$3712</definedName>
    <definedName name="NM_従事者３２_登録番号２_変更前" localSheetId="4">Sheet1!$V$3673</definedName>
    <definedName name="NM_従事者３２_登録番号３" localSheetId="4">Sheet1!$X$3712</definedName>
    <definedName name="NM_従事者３２_登録番号３_変更前" localSheetId="4">Sheet1!$X$3673</definedName>
    <definedName name="NM_従事者３２_比較フラグ" localSheetId="4">Sheet1!$AF$4784</definedName>
    <definedName name="NM_従事者３２_要指導又は第１類_小数１" localSheetId="4">Sheet1!$AK$3706</definedName>
    <definedName name="NM_従事者３２_要指導又は第１類_小数１_変更前" localSheetId="4">Sheet1!$AK$3667</definedName>
    <definedName name="NM_従事者３２_要指導又は第１類_整数１" localSheetId="4">Sheet1!$AH$3706</definedName>
    <definedName name="NM_従事者３２_要指導又は第１類_整数１_変更前" localSheetId="4">Sheet1!$AH$3667</definedName>
    <definedName name="NM_従事者３２_要指導又は第１類_整数２" localSheetId="4">Sheet1!$AI$3706</definedName>
    <definedName name="NM_従事者３２_要指導又は第１類_整数２_変更前" localSheetId="4">Sheet1!$AI$3667</definedName>
    <definedName name="NM_従事者３３_医薬品_小数１" localSheetId="4">Sheet1!$U$3811</definedName>
    <definedName name="NM_従事者３３_医薬品_小数１_変更前" localSheetId="4">Sheet1!$U$3772</definedName>
    <definedName name="NM_従事者３３_医薬品_整数１" localSheetId="4">Sheet1!$R$3811</definedName>
    <definedName name="NM_従事者３３_医薬品_整数１_変更前" localSheetId="4">Sheet1!$R$3772</definedName>
    <definedName name="NM_従事者３３_医薬品_整数２" localSheetId="4">Sheet1!$S$3811</definedName>
    <definedName name="NM_従事者３３_医薬品_整数２_変更前" localSheetId="4">Sheet1!$S$3772</definedName>
    <definedName name="NM_従事者３３_兼務" localSheetId="4">Sheet1!$S$3824</definedName>
    <definedName name="NM_従事者３３_兼務管理店舗_許可番号" localSheetId="4">Sheet1!$AH$3832</definedName>
    <definedName name="NM_従事者３３_兼務管理店舗_主に従事する店舗" localSheetId="4">Sheet1!$Z$3833</definedName>
    <definedName name="NM_従事者３３_兼務管理店舗_店舗住所_建物名" localSheetId="4">Sheet1!$AI$3844</definedName>
    <definedName name="NM_従事者３３_兼務管理店舗_店舗住所_市区町村" localSheetId="4">Sheet1!$Y$3841</definedName>
    <definedName name="NM_従事者３３_兼務管理店舗_店舗住所_字" localSheetId="4">Sheet1!$AI$3841</definedName>
    <definedName name="NM_従事者３３_兼務管理店舗_店舗住所_都道府県" localSheetId="4">Sheet1!$AI$3838</definedName>
    <definedName name="NM_従事者３３_兼務管理店舗_店舗住所_番地" localSheetId="4">Sheet1!$Y$3844</definedName>
    <definedName name="NM_従事者３３_兼務管理店舗_店舗住所_郵便番号_右" localSheetId="4">Sheet1!$AC$3838</definedName>
    <definedName name="NM_従事者３３_兼務管理店舗_店舗住所_郵便番号_左" localSheetId="4">Sheet1!$Y$3838</definedName>
    <definedName name="NM_従事者３３_兼務管理店舗_店舗名称" localSheetId="4">Sheet1!$V$3835</definedName>
    <definedName name="NM_従事者３３_兼務許可年月日_月" localSheetId="4">Sheet1!$X$3827</definedName>
    <definedName name="NM_従事者３３_兼務許可年月日_元号" localSheetId="4">Sheet1!$S$3827</definedName>
    <definedName name="NM_従事者３３_兼務許可年月日_日" localSheetId="4">Sheet1!$Z$3827</definedName>
    <definedName name="NM_従事者３３_兼務許可年月日_年" localSheetId="4">Sheet1!$V$3827</definedName>
    <definedName name="NM_従事者３３_兼務許可番号" localSheetId="4">Sheet1!$AC$3823</definedName>
    <definedName name="NM_従事者３３_兼務廃止年月日_月" localSheetId="4">Sheet1!$AL$3827</definedName>
    <definedName name="NM_従事者３３_兼務廃止年月日_元号" localSheetId="4">Sheet1!$AG$3827</definedName>
    <definedName name="NM_従事者３３_兼務廃止年月日_日" localSheetId="4">Sheet1!$AN$3827</definedName>
    <definedName name="NM_従事者３３_兼務廃止年月日_年" localSheetId="4">Sheet1!$AJ$3827</definedName>
    <definedName name="NM_従事者３３_兼務備考" localSheetId="4">Sheet1!$R$3829</definedName>
    <definedName name="NM_従事者３３_氏名" localSheetId="4">Sheet1!$R$3790</definedName>
    <definedName name="NM_従事者３３_氏名_当て字" localSheetId="4">Sheet1!$AL$3791</definedName>
    <definedName name="NM_従事者３３_氏名_当て字_変更前" localSheetId="4">Sheet1!$AL$3752</definedName>
    <definedName name="NM_従事者３３_氏名_変更前" localSheetId="4">Sheet1!$R$3751</definedName>
    <definedName name="NM_従事者３３_氏名カナ" localSheetId="4">Sheet1!$R$3793</definedName>
    <definedName name="NM_従事者３３_氏名カナ_変更前" localSheetId="4">Sheet1!$R$3754</definedName>
    <definedName name="NM_従事者３３_資格" localSheetId="4">Sheet1!$AG$3785</definedName>
    <definedName name="NM_従事者３３_資格_変更前" localSheetId="4">Sheet1!$AG$3746</definedName>
    <definedName name="NM_従事者３３_就任年月日_月" localSheetId="4">Sheet1!$X$3788</definedName>
    <definedName name="NM_従事者３３_就任年月日_月_変更前" localSheetId="4">Sheet1!$X$3749</definedName>
    <definedName name="NM_従事者３３_就任年月日_元号" localSheetId="4">Sheet1!$S$3788</definedName>
    <definedName name="NM_従事者３３_就任年月日_元号_変更前" localSheetId="4">Sheet1!$S$3749</definedName>
    <definedName name="NM_従事者３３_就任年月日_日" localSheetId="4">Sheet1!$Z$3788</definedName>
    <definedName name="NM_従事者３３_就任年月日_日_変更前" localSheetId="4">Sheet1!$Z$3749</definedName>
    <definedName name="NM_従事者３３_就任年月日_年" localSheetId="4">Sheet1!$V$3788</definedName>
    <definedName name="NM_従事者３３_就任年月日_年_変更前" localSheetId="4">Sheet1!$V$3749</definedName>
    <definedName name="NM_従事者３３_週勤務時間_小数１" localSheetId="4">Sheet1!$U$3808</definedName>
    <definedName name="NM_従事者３３_週勤務時間_小数１_変更前" localSheetId="4">Sheet1!$U$3769</definedName>
    <definedName name="NM_従事者３３_週勤務時間_整数１" localSheetId="4">Sheet1!$R$3808</definedName>
    <definedName name="NM_従事者３３_週勤務時間_整数１_変更前" localSheetId="4">Sheet1!$R$3769</definedName>
    <definedName name="NM_従事者３３_週勤務時間_整数２" localSheetId="4">Sheet1!$S$3808</definedName>
    <definedName name="NM_従事者３３_週勤務時間_整数２_変更前" localSheetId="4">Sheet1!$S$3769</definedName>
    <definedName name="NM_従事者３３_住所_建物名" localSheetId="4">Sheet1!$AG$3802</definedName>
    <definedName name="NM_従事者３３_住所_建物名_変更前" localSheetId="4">Sheet1!$AG$3763</definedName>
    <definedName name="NM_従事者３３_住所_市区町村" localSheetId="4">Sheet1!$U$3799</definedName>
    <definedName name="NM_従事者３３_住所_市区町村_変更前" localSheetId="4">Sheet1!$U$3760</definedName>
    <definedName name="NM_従事者３３_住所_字" localSheetId="4">Sheet1!$AG$3799</definedName>
    <definedName name="NM_従事者３３_住所_字_変更前" localSheetId="4">Sheet1!$AG$3760</definedName>
    <definedName name="NM_従事者３３_住所_都道府県" localSheetId="4">Sheet1!$AG$3796</definedName>
    <definedName name="NM_従事者３３_住所_都道府県_変更前" localSheetId="4">Sheet1!$AG$3757</definedName>
    <definedName name="NM_従事者３３_住所_番地" localSheetId="4">Sheet1!$U$3802</definedName>
    <definedName name="NM_従事者３３_住所_番地_変更前" localSheetId="4">Sheet1!$U$3763</definedName>
    <definedName name="NM_従事者３３_住所_郵便番号_右" localSheetId="4">Sheet1!$Z$3796</definedName>
    <definedName name="NM_従事者３３_住所_郵便番号_右_変更前" localSheetId="4">Sheet1!$Z$3757</definedName>
    <definedName name="NM_従事者３３_住所_郵便番号_左" localSheetId="4">Sheet1!$U$3796</definedName>
    <definedName name="NM_従事者３３_住所_郵便番号_左_変更前" localSheetId="4">Sheet1!$U$3757</definedName>
    <definedName name="NM_従事者３３_従事者区分" localSheetId="4">Sheet1!$S$3785</definedName>
    <definedName name="NM_従事者３３_従事者区分_変更前" localSheetId="4">Sheet1!$S$3746</definedName>
    <definedName name="NM_従事者３３_従事者備考" localSheetId="4">Sheet1!$R$3820</definedName>
    <definedName name="NM_従事者３３_従事者備考_変更前" localSheetId="4">Sheet1!$R$3781</definedName>
    <definedName name="NM_従事者３３_生年月日_月" localSheetId="4">Sheet1!$X$3806</definedName>
    <definedName name="NM_従事者３３_生年月日_月_変更前" localSheetId="4">Sheet1!$X$3767</definedName>
    <definedName name="NM_従事者３３_生年月日_元号" localSheetId="4">Sheet1!$S$3806</definedName>
    <definedName name="NM_従事者３３_生年月日_元号_変更前" localSheetId="4">Sheet1!$S$3767</definedName>
    <definedName name="NM_従事者３３_生年月日_日" localSheetId="4">Sheet1!$Z$3806</definedName>
    <definedName name="NM_従事者３３_生年月日_日_変更前" localSheetId="4">Sheet1!$Z$3767</definedName>
    <definedName name="NM_従事者３３_生年月日_年" localSheetId="4">Sheet1!$V$3806</definedName>
    <definedName name="NM_従事者３３_生年月日_年_変更前" localSheetId="4">Sheet1!$V$3767</definedName>
    <definedName name="NM_従事者３３_退任年月日_月" localSheetId="4">Sheet1!$AL$3788</definedName>
    <definedName name="NM_従事者３３_退任年月日_月_変更前" localSheetId="4">Sheet1!$AL$3749</definedName>
    <definedName name="NM_従事者３３_退任年月日_元号" localSheetId="4">Sheet1!$AG$3788</definedName>
    <definedName name="NM_従事者３３_退任年月日_元号_変更前" localSheetId="4">Sheet1!$AG$3749</definedName>
    <definedName name="NM_従事者３３_退任年月日_日" localSheetId="4">Sheet1!$AN$3788</definedName>
    <definedName name="NM_従事者３３_退任年月日_日_変更前" localSheetId="4">Sheet1!$AN$3749</definedName>
    <definedName name="NM_従事者３３_退任年月日_年" localSheetId="4">Sheet1!$AJ$3788</definedName>
    <definedName name="NM_従事者３３_退任年月日_年_変更前" localSheetId="4">Sheet1!$AJ$3749</definedName>
    <definedName name="NM_従事者３３_登録年月日_月" localSheetId="4">Sheet1!$X$3818</definedName>
    <definedName name="NM_従事者３３_登録年月日_月_変更前" localSheetId="4">Sheet1!$X$3779</definedName>
    <definedName name="NM_従事者３３_登録年月日_元号" localSheetId="4">Sheet1!$S$3818</definedName>
    <definedName name="NM_従事者３３_登録年月日_元号_変更前" localSheetId="4">Sheet1!$S$3779</definedName>
    <definedName name="NM_従事者３３_登録年月日_日" localSheetId="4">Sheet1!$Z$3818</definedName>
    <definedName name="NM_従事者３３_登録年月日_日_変更前" localSheetId="4">Sheet1!$Z$3779</definedName>
    <definedName name="NM_従事者３３_登録年月日_年" localSheetId="4">Sheet1!$V$3818</definedName>
    <definedName name="NM_従事者３３_登録年月日_年_変更前" localSheetId="4">Sheet1!$V$3779</definedName>
    <definedName name="NM_従事者３３_登録販売者登録都道府県" localSheetId="4">Sheet1!$AK$3818</definedName>
    <definedName name="NM_従事者３３_登録販売者登録都道府県_変更前" localSheetId="4">Sheet1!$AK$3779</definedName>
    <definedName name="NM_従事者３３_登録番号１" localSheetId="4">Sheet1!$R$3814</definedName>
    <definedName name="NM_従事者３３_登録番号１_変更前" localSheetId="4">Sheet1!$R$3775</definedName>
    <definedName name="NM_従事者３３_登録番号２" localSheetId="4">Sheet1!$V$3814</definedName>
    <definedName name="NM_従事者３３_登録番号２_変更前" localSheetId="4">Sheet1!$V$3775</definedName>
    <definedName name="NM_従事者３３_登録番号３" localSheetId="4">Sheet1!$X$3814</definedName>
    <definedName name="NM_従事者３３_登録番号３_変更前" localSheetId="4">Sheet1!$X$3775</definedName>
    <definedName name="NM_従事者３３_比較フラグ" localSheetId="4">Sheet1!$AG$4784</definedName>
    <definedName name="NM_従事者３３_要指導又は第１類_小数１" localSheetId="4">Sheet1!$AK$3808</definedName>
    <definedName name="NM_従事者３３_要指導又は第１類_小数１_変更前" localSheetId="4">Sheet1!$AK$3769</definedName>
    <definedName name="NM_従事者３３_要指導又は第１類_整数１" localSheetId="4">Sheet1!$AH$3808</definedName>
    <definedName name="NM_従事者３３_要指導又は第１類_整数１_変更前" localSheetId="4">Sheet1!$AH$3769</definedName>
    <definedName name="NM_従事者３３_要指導又は第１類_整数２" localSheetId="4">Sheet1!$AI$3808</definedName>
    <definedName name="NM_従事者３３_要指導又は第１類_整数２_変更前" localSheetId="4">Sheet1!$AI$3769</definedName>
    <definedName name="NM_従事者３４_医薬品_小数１" localSheetId="4">Sheet1!$U$3913</definedName>
    <definedName name="NM_従事者３４_医薬品_小数１_変更前" localSheetId="4">Sheet1!$U$3874</definedName>
    <definedName name="NM_従事者３４_医薬品_整数１" localSheetId="4">Sheet1!$R$3913</definedName>
    <definedName name="NM_従事者３４_医薬品_整数１_変更前" localSheetId="4">Sheet1!$R$3874</definedName>
    <definedName name="NM_従事者３４_医薬品_整数２" localSheetId="4">Sheet1!$S$3913</definedName>
    <definedName name="NM_従事者３４_医薬品_整数２_変更前" localSheetId="4">Sheet1!$S$3874</definedName>
    <definedName name="NM_従事者３４_兼務" localSheetId="4">Sheet1!$S$3926</definedName>
    <definedName name="NM_従事者３４_兼務管理店舗_許可番号" localSheetId="4">Sheet1!$AH$3934</definedName>
    <definedName name="NM_従事者３４_兼務管理店舗_主に従事する店舗" localSheetId="4">Sheet1!$Z$3935</definedName>
    <definedName name="NM_従事者３４_兼務管理店舗_店舗住所_建物名" localSheetId="4">Sheet1!$AI$3946</definedName>
    <definedName name="NM_従事者３４_兼務管理店舗_店舗住所_市区町村" localSheetId="4">Sheet1!$Y$3943</definedName>
    <definedName name="NM_従事者３４_兼務管理店舗_店舗住所_字" localSheetId="4">Sheet1!$AI$3943</definedName>
    <definedName name="NM_従事者３４_兼務管理店舗_店舗住所_都道府県" localSheetId="4">Sheet1!$AI$3940</definedName>
    <definedName name="NM_従事者３４_兼務管理店舗_店舗住所_番地" localSheetId="4">Sheet1!$Y$3946</definedName>
    <definedName name="NM_従事者３４_兼務管理店舗_店舗住所_郵便番号_右" localSheetId="4">Sheet1!$AC$3940</definedName>
    <definedName name="NM_従事者３４_兼務管理店舗_店舗住所_郵便番号_左" localSheetId="4">Sheet1!$Y$3940</definedName>
    <definedName name="NM_従事者３４_兼務管理店舗_店舗名称" localSheetId="4">Sheet1!$V$3937</definedName>
    <definedName name="NM_従事者３４_兼務許可年月日_月" localSheetId="4">Sheet1!$X$3929</definedName>
    <definedName name="NM_従事者３４_兼務許可年月日_元号" localSheetId="4">Sheet1!$S$3929</definedName>
    <definedName name="NM_従事者３４_兼務許可年月日_日" localSheetId="4">Sheet1!$Z$3929</definedName>
    <definedName name="NM_従事者３４_兼務許可年月日_年" localSheetId="4">Sheet1!$V$3929</definedName>
    <definedName name="NM_従事者３４_兼務許可番号" localSheetId="4">Sheet1!$AC$3925</definedName>
    <definedName name="NM_従事者３４_兼務廃止年月日_月" localSheetId="4">Sheet1!$AL$3929</definedName>
    <definedName name="NM_従事者３４_兼務廃止年月日_元号" localSheetId="4">Sheet1!$AG$3929</definedName>
    <definedName name="NM_従事者３４_兼務廃止年月日_日" localSheetId="4">Sheet1!$AN$3929</definedName>
    <definedName name="NM_従事者３４_兼務廃止年月日_年" localSheetId="4">Sheet1!$AJ$3929</definedName>
    <definedName name="NM_従事者３４_兼務備考" localSheetId="4">Sheet1!$R$3931</definedName>
    <definedName name="NM_従事者３４_氏名" localSheetId="4">Sheet1!$R$3892</definedName>
    <definedName name="NM_従事者３４_氏名_当て字" localSheetId="4">Sheet1!$AL$3893</definedName>
    <definedName name="NM_従事者３４_氏名_当て字_変更前" localSheetId="4">Sheet1!$AL$3854</definedName>
    <definedName name="NM_従事者３４_氏名_変更前" localSheetId="4">Sheet1!$R$3853</definedName>
    <definedName name="NM_従事者３４_氏名カナ" localSheetId="4">Sheet1!$R$3895</definedName>
    <definedName name="NM_従事者３４_氏名カナ_変更前" localSheetId="4">Sheet1!$R$3856</definedName>
    <definedName name="NM_従事者３４_資格" localSheetId="4">Sheet1!$AG$3887</definedName>
    <definedName name="NM_従事者３４_資格_変更前" localSheetId="4">Sheet1!$AG$3848</definedName>
    <definedName name="NM_従事者３４_就任年月日_月" localSheetId="4">Sheet1!$X$3890</definedName>
    <definedName name="NM_従事者３４_就任年月日_月_変更前" localSheetId="4">Sheet1!$X$3851</definedName>
    <definedName name="NM_従事者３４_就任年月日_元号" localSheetId="4">Sheet1!$S$3890</definedName>
    <definedName name="NM_従事者３４_就任年月日_元号_変更前" localSheetId="4">Sheet1!$S$3851</definedName>
    <definedName name="NM_従事者３４_就任年月日_日" localSheetId="4">Sheet1!$Z$3890</definedName>
    <definedName name="NM_従事者３４_就任年月日_日_変更前" localSheetId="4">Sheet1!$Z$3851</definedName>
    <definedName name="NM_従事者３４_就任年月日_年" localSheetId="4">Sheet1!$V$3890</definedName>
    <definedName name="NM_従事者３４_就任年月日_年_変更前" localSheetId="4">Sheet1!$V$3851</definedName>
    <definedName name="NM_従事者３４_週勤務時間_小数１" localSheetId="4">Sheet1!$U$3910</definedName>
    <definedName name="NM_従事者３４_週勤務時間_小数１_変更前" localSheetId="4">Sheet1!$U$3871</definedName>
    <definedName name="NM_従事者３４_週勤務時間_整数１" localSheetId="4">Sheet1!$R$3910</definedName>
    <definedName name="NM_従事者３４_週勤務時間_整数１_変更前" localSheetId="4">Sheet1!$R$3871</definedName>
    <definedName name="NM_従事者３４_週勤務時間_整数２" localSheetId="4">Sheet1!$S$3910</definedName>
    <definedName name="NM_従事者３４_週勤務時間_整数２_変更前" localSheetId="4">Sheet1!$S$3871</definedName>
    <definedName name="NM_従事者３４_住所_建物名" localSheetId="4">Sheet1!$AG$3904</definedName>
    <definedName name="NM_従事者３４_住所_建物名_変更前" localSheetId="4">Sheet1!$AG$3865</definedName>
    <definedName name="NM_従事者３４_住所_市区町村" localSheetId="4">Sheet1!$U$3901</definedName>
    <definedName name="NM_従事者３４_住所_市区町村_変更前" localSheetId="4">Sheet1!$U$3862</definedName>
    <definedName name="NM_従事者３４_住所_字" localSheetId="4">Sheet1!$AG$3901</definedName>
    <definedName name="NM_従事者３４_住所_字_変更前" localSheetId="4">Sheet1!$AG$3862</definedName>
    <definedName name="NM_従事者３４_住所_都道府県" localSheetId="4">Sheet1!$AG$3898</definedName>
    <definedName name="NM_従事者３４_住所_都道府県_変更前" localSheetId="4">Sheet1!$AG$3859</definedName>
    <definedName name="NM_従事者３４_住所_番地" localSheetId="4">Sheet1!$U$3904</definedName>
    <definedName name="NM_従事者３４_住所_番地_変更前" localSheetId="4">Sheet1!$U$3865</definedName>
    <definedName name="NM_従事者３４_住所_郵便番号_右" localSheetId="4">Sheet1!$Z$3898</definedName>
    <definedName name="NM_従事者３４_住所_郵便番号_右_変更前" localSheetId="4">Sheet1!$Z$3859</definedName>
    <definedName name="NM_従事者３４_住所_郵便番号_左" localSheetId="4">Sheet1!$U$3898</definedName>
    <definedName name="NM_従事者３４_住所_郵便番号_左_変更前" localSheetId="4">Sheet1!$U$3859</definedName>
    <definedName name="NM_従事者３４_従事者区分" localSheetId="4">Sheet1!$S$3887</definedName>
    <definedName name="NM_従事者３４_従事者区分_変更前" localSheetId="4">Sheet1!$S$3848</definedName>
    <definedName name="NM_従事者３４_従事者備考" localSheetId="4">Sheet1!$R$3922</definedName>
    <definedName name="NM_従事者３４_従事者備考_変更前" localSheetId="4">Sheet1!$R$3883</definedName>
    <definedName name="NM_従事者３４_生年月日_月" localSheetId="4">Sheet1!$X$3908</definedName>
    <definedName name="NM_従事者３４_生年月日_月_変更前" localSheetId="4">Sheet1!$X$3869</definedName>
    <definedName name="NM_従事者３４_生年月日_元号" localSheetId="4">Sheet1!$S$3908</definedName>
    <definedName name="NM_従事者３４_生年月日_元号_変更前" localSheetId="4">Sheet1!$S$3869</definedName>
    <definedName name="NM_従事者３４_生年月日_日" localSheetId="4">Sheet1!$Z$3908</definedName>
    <definedName name="NM_従事者３４_生年月日_日_変更前" localSheetId="4">Sheet1!$Z$3869</definedName>
    <definedName name="NM_従事者３４_生年月日_年" localSheetId="4">Sheet1!$V$3908</definedName>
    <definedName name="NM_従事者３４_生年月日_年_変更前" localSheetId="4">Sheet1!$V$3869</definedName>
    <definedName name="NM_従事者３４_退任年月日_月" localSheetId="4">Sheet1!$AL$3890</definedName>
    <definedName name="NM_従事者３４_退任年月日_月_変更前" localSheetId="4">Sheet1!$AL$3851</definedName>
    <definedName name="NM_従事者３４_退任年月日_元号" localSheetId="4">Sheet1!$AG$3890</definedName>
    <definedName name="NM_従事者３４_退任年月日_元号_変更前" localSheetId="4">Sheet1!$AG$3851</definedName>
    <definedName name="NM_従事者３４_退任年月日_日" localSheetId="4">Sheet1!$AN$3890</definedName>
    <definedName name="NM_従事者３４_退任年月日_日_変更前" localSheetId="4">Sheet1!$AN$3851</definedName>
    <definedName name="NM_従事者３４_退任年月日_年" localSheetId="4">Sheet1!$AJ$3890</definedName>
    <definedName name="NM_従事者３４_退任年月日_年_変更前" localSheetId="4">Sheet1!$AJ$3851</definedName>
    <definedName name="NM_従事者３４_登録年月日_月" localSheetId="4">Sheet1!$X$3920</definedName>
    <definedName name="NM_従事者３４_登録年月日_月_変更前" localSheetId="4">Sheet1!$X$3881</definedName>
    <definedName name="NM_従事者３４_登録年月日_元号" localSheetId="4">Sheet1!$S$3920</definedName>
    <definedName name="NM_従事者３４_登録年月日_元号_変更前" localSheetId="4">Sheet1!$S$3881</definedName>
    <definedName name="NM_従事者３４_登録年月日_日" localSheetId="4">Sheet1!$Z$3920</definedName>
    <definedName name="NM_従事者３４_登録年月日_日_変更前" localSheetId="4">Sheet1!$Z$3881</definedName>
    <definedName name="NM_従事者３４_登録年月日_年" localSheetId="4">Sheet1!$V$3920</definedName>
    <definedName name="NM_従事者３４_登録年月日_年_変更前" localSheetId="4">Sheet1!$V$3881</definedName>
    <definedName name="NM_従事者３４_登録販売者登録都道府県" localSheetId="4">Sheet1!$AK$3920</definedName>
    <definedName name="NM_従事者３４_登録販売者登録都道府県_変更前" localSheetId="4">Sheet1!$AK$3881</definedName>
    <definedName name="NM_従事者３４_登録番号１" localSheetId="4">Sheet1!$R$3916</definedName>
    <definedName name="NM_従事者３４_登録番号１_変更前" localSheetId="4">Sheet1!$R$3877</definedName>
    <definedName name="NM_従事者３４_登録番号２" localSheetId="4">Sheet1!$V$3916</definedName>
    <definedName name="NM_従事者３４_登録番号２_変更前" localSheetId="4">Sheet1!$V$3877</definedName>
    <definedName name="NM_従事者３４_登録番号３" localSheetId="4">Sheet1!$X$3916</definedName>
    <definedName name="NM_従事者３４_登録番号３_変更前" localSheetId="4">Sheet1!$X$3877</definedName>
    <definedName name="NM_従事者３４_比較フラグ" localSheetId="4">Sheet1!$AH$4784</definedName>
    <definedName name="NM_従事者３４_要指導又は第１類_小数１" localSheetId="4">Sheet1!$AK$3910</definedName>
    <definedName name="NM_従事者３４_要指導又は第１類_小数１_変更前" localSheetId="4">Sheet1!$AK$3871</definedName>
    <definedName name="NM_従事者３４_要指導又は第１類_整数１" localSheetId="4">Sheet1!$AH$3910</definedName>
    <definedName name="NM_従事者３４_要指導又は第１類_整数１_変更前" localSheetId="4">Sheet1!$AH$3871</definedName>
    <definedName name="NM_従事者３４_要指導又は第１類_整数２" localSheetId="4">Sheet1!$AI$3910</definedName>
    <definedName name="NM_従事者３４_要指導又は第１類_整数２_変更前" localSheetId="4">Sheet1!$AI$3871</definedName>
    <definedName name="NM_従事者３５_医薬品_小数１" localSheetId="4">Sheet1!$U$4015</definedName>
    <definedName name="NM_従事者３５_医薬品_小数１_変更前" localSheetId="4">Sheet1!$U$3976</definedName>
    <definedName name="NM_従事者３５_医薬品_整数１" localSheetId="4">Sheet1!$R$4015</definedName>
    <definedName name="NM_従事者３５_医薬品_整数１_変更前" localSheetId="4">Sheet1!$R$3976</definedName>
    <definedName name="NM_従事者３５_医薬品_整数２" localSheetId="4">Sheet1!$S$4015</definedName>
    <definedName name="NM_従事者３５_医薬品_整数２_変更前" localSheetId="4">Sheet1!$S$3976</definedName>
    <definedName name="NM_従事者３５_兼務" localSheetId="4">Sheet1!$S$4028</definedName>
    <definedName name="NM_従事者３５_兼務管理店舗_許可番号" localSheetId="4">Sheet1!$AH$4036</definedName>
    <definedName name="NM_従事者３５_兼務管理店舗_主に従事する店舗" localSheetId="4">Sheet1!$Z$4037</definedName>
    <definedName name="NM_従事者３５_兼務管理店舗_店舗住所_建物名" localSheetId="4">Sheet1!$AI$4048</definedName>
    <definedName name="NM_従事者３５_兼務管理店舗_店舗住所_市区町村" localSheetId="4">Sheet1!$Y$4045</definedName>
    <definedName name="NM_従事者３５_兼務管理店舗_店舗住所_字" localSheetId="4">Sheet1!$AI$4045</definedName>
    <definedName name="NM_従事者３５_兼務管理店舗_店舗住所_都道府県" localSheetId="4">Sheet1!$AI$4042</definedName>
    <definedName name="NM_従事者３５_兼務管理店舗_店舗住所_番地" localSheetId="4">Sheet1!$Y$4048</definedName>
    <definedName name="NM_従事者３５_兼務管理店舗_店舗住所_郵便番号_右" localSheetId="4">Sheet1!$AC$4042</definedName>
    <definedName name="NM_従事者３５_兼務管理店舗_店舗住所_郵便番号_左" localSheetId="4">Sheet1!$Y$4042</definedName>
    <definedName name="NM_従事者３５_兼務管理店舗_店舗名称" localSheetId="4">Sheet1!$V$4039</definedName>
    <definedName name="NM_従事者３５_兼務許可年月日_月" localSheetId="4">Sheet1!$X$4031</definedName>
    <definedName name="NM_従事者３５_兼務許可年月日_元号" localSheetId="4">Sheet1!$S$4031</definedName>
    <definedName name="NM_従事者３５_兼務許可年月日_日" localSheetId="4">Sheet1!$Z$4031</definedName>
    <definedName name="NM_従事者３５_兼務許可年月日_年" localSheetId="4">Sheet1!$V$4031</definedName>
    <definedName name="NM_従事者３５_兼務許可番号" localSheetId="4">Sheet1!$AC$4027</definedName>
    <definedName name="NM_従事者３５_兼務廃止年月日_月" localSheetId="4">Sheet1!$AL$4031</definedName>
    <definedName name="NM_従事者３５_兼務廃止年月日_元号" localSheetId="4">Sheet1!$AG$4031</definedName>
    <definedName name="NM_従事者３５_兼務廃止年月日_日" localSheetId="4">Sheet1!$AN$4031</definedName>
    <definedName name="NM_従事者３５_兼務廃止年月日_年" localSheetId="4">Sheet1!$AJ$4031</definedName>
    <definedName name="NM_従事者３５_兼務備考" localSheetId="4">Sheet1!$R$4033</definedName>
    <definedName name="NM_従事者３５_氏名" localSheetId="4">Sheet1!$R$3994</definedName>
    <definedName name="NM_従事者３５_氏名_当て字" localSheetId="4">Sheet1!$AL$3995</definedName>
    <definedName name="NM_従事者３５_氏名_当て字_変更前" localSheetId="4">Sheet1!$AL$3956</definedName>
    <definedName name="NM_従事者３５_氏名_変更前" localSheetId="4">Sheet1!$R$3955</definedName>
    <definedName name="NM_従事者３５_氏名カナ" localSheetId="4">Sheet1!$R$3997</definedName>
    <definedName name="NM_従事者３５_氏名カナ_変更前" localSheetId="4">Sheet1!$R$3958</definedName>
    <definedName name="NM_従事者３５_資格" localSheetId="4">Sheet1!$AG$3989</definedName>
    <definedName name="NM_従事者３５_資格_変更前" localSheetId="4">Sheet1!$AG$3950</definedName>
    <definedName name="NM_従事者３５_就任年月日_月" localSheetId="4">Sheet1!$X$3992</definedName>
    <definedName name="NM_従事者３５_就任年月日_月_変更前" localSheetId="4">Sheet1!$X$3953</definedName>
    <definedName name="NM_従事者３５_就任年月日_元号" localSheetId="4">Sheet1!$S$3992</definedName>
    <definedName name="NM_従事者３５_就任年月日_元号_変更前" localSheetId="4">Sheet1!$S$3953</definedName>
    <definedName name="NM_従事者３５_就任年月日_日" localSheetId="4">Sheet1!$Z$3992</definedName>
    <definedName name="NM_従事者３５_就任年月日_日_変更前" localSheetId="4">Sheet1!$Z$3953</definedName>
    <definedName name="NM_従事者３５_就任年月日_年" localSheetId="4">Sheet1!$V$3992</definedName>
    <definedName name="NM_従事者３５_就任年月日_年_変更前" localSheetId="4">Sheet1!$V$3953</definedName>
    <definedName name="NM_従事者３５_週勤務時間_小数１" localSheetId="4">Sheet1!$U$4012</definedName>
    <definedName name="NM_従事者３５_週勤務時間_小数１_変更前" localSheetId="4">Sheet1!$U$3973</definedName>
    <definedName name="NM_従事者３５_週勤務時間_整数１" localSheetId="4">Sheet1!$R$4012</definedName>
    <definedName name="NM_従事者３５_週勤務時間_整数１_変更前" localSheetId="4">Sheet1!$R$3973</definedName>
    <definedName name="NM_従事者３５_週勤務時間_整数２" localSheetId="4">Sheet1!$S$4012</definedName>
    <definedName name="NM_従事者３５_週勤務時間_整数２_変更前" localSheetId="4">Sheet1!$S$3973</definedName>
    <definedName name="NM_従事者３５_住所_建物名" localSheetId="4">Sheet1!$AG$4006</definedName>
    <definedName name="NM_従事者３５_住所_建物名_変更前" localSheetId="4">Sheet1!$AG$3967</definedName>
    <definedName name="NM_従事者３５_住所_市区町村" localSheetId="4">Sheet1!$U$4003</definedName>
    <definedName name="NM_従事者３５_住所_市区町村_変更前" localSheetId="4">Sheet1!$U$3964</definedName>
    <definedName name="NM_従事者３５_住所_字" localSheetId="4">Sheet1!$AG$4003</definedName>
    <definedName name="NM_従事者３５_住所_字_変更前" localSheetId="4">Sheet1!$AG$3964</definedName>
    <definedName name="NM_従事者３５_住所_都道府県" localSheetId="4">Sheet1!$AG$4000</definedName>
    <definedName name="NM_従事者３５_住所_都道府県_変更前" localSheetId="4">Sheet1!$AG$3961</definedName>
    <definedName name="NM_従事者３５_住所_番地" localSheetId="4">Sheet1!$U$4006</definedName>
    <definedName name="NM_従事者３５_住所_番地_変更前" localSheetId="4">Sheet1!$U$3967</definedName>
    <definedName name="NM_従事者３５_住所_郵便番号_右" localSheetId="4">Sheet1!$Z$4000</definedName>
    <definedName name="NM_従事者３５_住所_郵便番号_右_変更前" localSheetId="4">Sheet1!$Z$3961</definedName>
    <definedName name="NM_従事者３５_住所_郵便番号_左" localSheetId="4">Sheet1!$U$4000</definedName>
    <definedName name="NM_従事者３５_住所_郵便番号_左_変更前" localSheetId="4">Sheet1!$U$3961</definedName>
    <definedName name="NM_従事者３５_従事者区分" localSheetId="4">Sheet1!$S$3989</definedName>
    <definedName name="NM_従事者３５_従事者区分_変更前" localSheetId="4">Sheet1!$S$3950</definedName>
    <definedName name="NM_従事者３５_従事者備考" localSheetId="4">Sheet1!$R$4024</definedName>
    <definedName name="NM_従事者３５_従事者備考_変更前" localSheetId="4">Sheet1!$R$3985</definedName>
    <definedName name="NM_従事者３５_生年月日_月" localSheetId="4">Sheet1!$X$4010</definedName>
    <definedName name="NM_従事者３５_生年月日_月_変更前" localSheetId="4">Sheet1!$X$3971</definedName>
    <definedName name="NM_従事者３５_生年月日_元号" localSheetId="4">Sheet1!$S$4010</definedName>
    <definedName name="NM_従事者３５_生年月日_元号_変更前" localSheetId="4">Sheet1!$S$3971</definedName>
    <definedName name="NM_従事者３５_生年月日_日" localSheetId="4">Sheet1!$Z$4010</definedName>
    <definedName name="NM_従事者３５_生年月日_日_変更前" localSheetId="4">Sheet1!$Z$3971</definedName>
    <definedName name="NM_従事者３５_生年月日_年" localSheetId="4">Sheet1!$V$4010</definedName>
    <definedName name="NM_従事者３５_生年月日_年_変更前" localSheetId="4">Sheet1!$V$3971</definedName>
    <definedName name="NM_従事者３５_退任年月日_月" localSheetId="4">Sheet1!$AL$3992</definedName>
    <definedName name="NM_従事者３５_退任年月日_月_変更前" localSheetId="4">Sheet1!$AL$3953</definedName>
    <definedName name="NM_従事者３５_退任年月日_元号" localSheetId="4">Sheet1!$AG$3992</definedName>
    <definedName name="NM_従事者３５_退任年月日_元号_変更前" localSheetId="4">Sheet1!$AG$3953</definedName>
    <definedName name="NM_従事者３５_退任年月日_日" localSheetId="4">Sheet1!$AN$3992</definedName>
    <definedName name="NM_従事者３５_退任年月日_日_変更前" localSheetId="4">Sheet1!$AN$3953</definedName>
    <definedName name="NM_従事者３５_退任年月日_年" localSheetId="4">Sheet1!$AJ$3992</definedName>
    <definedName name="NM_従事者３５_退任年月日_年_変更前" localSheetId="4">Sheet1!$AJ$3953</definedName>
    <definedName name="NM_従事者３５_登録年月日_月" localSheetId="4">Sheet1!$X$4022</definedName>
    <definedName name="NM_従事者３５_登録年月日_月_変更前" localSheetId="4">Sheet1!$X$3983</definedName>
    <definedName name="NM_従事者３５_登録年月日_元号" localSheetId="4">Sheet1!$S$4022</definedName>
    <definedName name="NM_従事者３５_登録年月日_元号_変更前" localSheetId="4">Sheet1!$S$3983</definedName>
    <definedName name="NM_従事者３５_登録年月日_日" localSheetId="4">Sheet1!$Z$4022</definedName>
    <definedName name="NM_従事者３５_登録年月日_日_変更前" localSheetId="4">Sheet1!$Z$3983</definedName>
    <definedName name="NM_従事者３５_登録年月日_年" localSheetId="4">Sheet1!$V$4022</definedName>
    <definedName name="NM_従事者３５_登録年月日_年_変更前" localSheetId="4">Sheet1!$V$3983</definedName>
    <definedName name="NM_従事者３５_登録販売者登録都道府県" localSheetId="4">Sheet1!$AK$4022</definedName>
    <definedName name="NM_従事者３５_登録販売者登録都道府県_変更前" localSheetId="4">Sheet1!$AK$3983</definedName>
    <definedName name="NM_従事者３５_登録番号１" localSheetId="4">Sheet1!$R$4018</definedName>
    <definedName name="NM_従事者３５_登録番号１_変更前" localSheetId="4">Sheet1!$R$3979</definedName>
    <definedName name="NM_従事者３５_登録番号２" localSheetId="4">Sheet1!$V$4018</definedName>
    <definedName name="NM_従事者３５_登録番号２_変更前" localSheetId="4">Sheet1!$V$3979</definedName>
    <definedName name="NM_従事者３５_登録番号３" localSheetId="4">Sheet1!$X$4018</definedName>
    <definedName name="NM_従事者３５_登録番号３_変更前" localSheetId="4">Sheet1!$X$3979</definedName>
    <definedName name="NM_従事者３５_比較フラグ" localSheetId="4">Sheet1!$AI$4784</definedName>
    <definedName name="NM_従事者３５_要指導又は第１類_小数１" localSheetId="4">Sheet1!$AK$4012</definedName>
    <definedName name="NM_従事者３５_要指導又は第１類_小数１_変更前" localSheetId="4">Sheet1!$AK$3973</definedName>
    <definedName name="NM_従事者３５_要指導又は第１類_整数１" localSheetId="4">Sheet1!$AH$4012</definedName>
    <definedName name="NM_従事者３５_要指導又は第１類_整数１_変更前" localSheetId="4">Sheet1!$AH$3973</definedName>
    <definedName name="NM_従事者３５_要指導又は第１類_整数２" localSheetId="4">Sheet1!$AI$4012</definedName>
    <definedName name="NM_従事者３５_要指導又は第１類_整数２_変更前" localSheetId="4">Sheet1!$AI$3973</definedName>
    <definedName name="NM_従事者３６_医薬品_小数１" localSheetId="4">Sheet1!$U$4117</definedName>
    <definedName name="NM_従事者３６_医薬品_小数１_変更前" localSheetId="4">Sheet1!$U$4078</definedName>
    <definedName name="NM_従事者３６_医薬品_整数１" localSheetId="4">Sheet1!$R$4117</definedName>
    <definedName name="NM_従事者３６_医薬品_整数１_変更前" localSheetId="4">Sheet1!$R$4078</definedName>
    <definedName name="NM_従事者３６_医薬品_整数２" localSheetId="4">Sheet1!$S$4117</definedName>
    <definedName name="NM_従事者３６_医薬品_整数２_変更前" localSheetId="4">Sheet1!$S$4078</definedName>
    <definedName name="NM_従事者３６_兼務" localSheetId="4">Sheet1!$S$4130</definedName>
    <definedName name="NM_従事者３６_兼務管理店舗_許可番号" localSheetId="4">Sheet1!$AH$4138</definedName>
    <definedName name="NM_従事者３６_兼務管理店舗_主に従事する店舗" localSheetId="4">Sheet1!$Z$4139</definedName>
    <definedName name="NM_従事者３６_兼務管理店舗_店舗住所_建物名" localSheetId="4">Sheet1!$AI$4150</definedName>
    <definedName name="NM_従事者３６_兼務管理店舗_店舗住所_市区町村" localSheetId="4">Sheet1!$Y$4147</definedName>
    <definedName name="NM_従事者３６_兼務管理店舗_店舗住所_字" localSheetId="4">Sheet1!$AI$4147</definedName>
    <definedName name="NM_従事者３６_兼務管理店舗_店舗住所_都道府県" localSheetId="4">Sheet1!$AI$4144</definedName>
    <definedName name="NM_従事者３６_兼務管理店舗_店舗住所_番地" localSheetId="4">Sheet1!$Y$4150</definedName>
    <definedName name="NM_従事者３６_兼務管理店舗_店舗住所_郵便番号_右" localSheetId="4">Sheet1!$AC$4144</definedName>
    <definedName name="NM_従事者３６_兼務管理店舗_店舗住所_郵便番号_左" localSheetId="4">Sheet1!$Y$4144</definedName>
    <definedName name="NM_従事者３６_兼務管理店舗_店舗名称" localSheetId="4">Sheet1!$V$4141</definedName>
    <definedName name="NM_従事者３６_兼務許可年月日_月" localSheetId="4">Sheet1!$X$4133</definedName>
    <definedName name="NM_従事者３６_兼務許可年月日_元号" localSheetId="4">Sheet1!$S$4133</definedName>
    <definedName name="NM_従事者３６_兼務許可年月日_日" localSheetId="4">Sheet1!$Z$4133</definedName>
    <definedName name="NM_従事者３６_兼務許可年月日_年" localSheetId="4">Sheet1!$V$4133</definedName>
    <definedName name="NM_従事者３６_兼務許可番号" localSheetId="4">Sheet1!$AC$4129</definedName>
    <definedName name="NM_従事者３６_兼務廃止年月日_月" localSheetId="4">Sheet1!$AL$4133</definedName>
    <definedName name="NM_従事者３６_兼務廃止年月日_元号" localSheetId="4">Sheet1!$AG$4133</definedName>
    <definedName name="NM_従事者３６_兼務廃止年月日_日" localSheetId="4">Sheet1!$AN$4133</definedName>
    <definedName name="NM_従事者３６_兼務廃止年月日_年" localSheetId="4">Sheet1!$AJ$4133</definedName>
    <definedName name="NM_従事者３６_兼務備考" localSheetId="4">Sheet1!$R$4135</definedName>
    <definedName name="NM_従事者３６_氏名" localSheetId="4">Sheet1!$R$4096</definedName>
    <definedName name="NM_従事者３６_氏名_当て字" localSheetId="4">Sheet1!$AL$4097</definedName>
    <definedName name="NM_従事者３６_氏名_当て字_変更前" localSheetId="4">Sheet1!$AL$4058</definedName>
    <definedName name="NM_従事者３６_氏名_変更前" localSheetId="4">Sheet1!$R$4057</definedName>
    <definedName name="NM_従事者３６_氏名カナ" localSheetId="4">Sheet1!$R$4099</definedName>
    <definedName name="NM_従事者３６_氏名カナ_変更前" localSheetId="4">Sheet1!$R$4060</definedName>
    <definedName name="NM_従事者３６_資格" localSheetId="4">Sheet1!$AG$4091</definedName>
    <definedName name="NM_従事者３６_資格_変更前" localSheetId="4">Sheet1!$AG$4052</definedName>
    <definedName name="NM_従事者３６_就任年月日_月" localSheetId="4">Sheet1!$X$4094</definedName>
    <definedName name="NM_従事者３６_就任年月日_月_変更前" localSheetId="4">Sheet1!$X$4055</definedName>
    <definedName name="NM_従事者３６_就任年月日_元号" localSheetId="4">Sheet1!$S$4094</definedName>
    <definedName name="NM_従事者３６_就任年月日_元号_変更前" localSheetId="4">Sheet1!$S$4055</definedName>
    <definedName name="NM_従事者３６_就任年月日_日" localSheetId="4">Sheet1!$Z$4094</definedName>
    <definedName name="NM_従事者３６_就任年月日_日_変更前" localSheetId="4">Sheet1!$Z$4055</definedName>
    <definedName name="NM_従事者３６_就任年月日_年" localSheetId="4">Sheet1!$V$4094</definedName>
    <definedName name="NM_従事者３６_就任年月日_年_変更前" localSheetId="4">Sheet1!$V$4055</definedName>
    <definedName name="NM_従事者３６_週勤務時間_小数１" localSheetId="4">Sheet1!$U$4114</definedName>
    <definedName name="NM_従事者３６_週勤務時間_小数１_変更前" localSheetId="4">Sheet1!$U$4075</definedName>
    <definedName name="NM_従事者３６_週勤務時間_整数１" localSheetId="4">Sheet1!$R$4114</definedName>
    <definedName name="NM_従事者３６_週勤務時間_整数１_変更前" localSheetId="4">Sheet1!$R$4075</definedName>
    <definedName name="NM_従事者３６_週勤務時間_整数２" localSheetId="4">Sheet1!$S$4114</definedName>
    <definedName name="NM_従事者３６_週勤務時間_整数２_変更前" localSheetId="4">Sheet1!$S$4075</definedName>
    <definedName name="NM_従事者３６_住所_建物名" localSheetId="4">Sheet1!$AG$4108</definedName>
    <definedName name="NM_従事者３６_住所_建物名_変更前" localSheetId="4">Sheet1!$AG$4069</definedName>
    <definedName name="NM_従事者３６_住所_市区町村" localSheetId="4">Sheet1!$U$4105</definedName>
    <definedName name="NM_従事者３６_住所_市区町村_変更前" localSheetId="4">Sheet1!$U$4066</definedName>
    <definedName name="NM_従事者３６_住所_字" localSheetId="4">Sheet1!$AG$4105</definedName>
    <definedName name="NM_従事者３６_住所_字_変更前" localSheetId="4">Sheet1!$AG$4066</definedName>
    <definedName name="NM_従事者３６_住所_都道府県" localSheetId="4">Sheet1!$AG$4102</definedName>
    <definedName name="NM_従事者３６_住所_都道府県_変更前" localSheetId="4">Sheet1!$AG$4063</definedName>
    <definedName name="NM_従事者３６_住所_番地" localSheetId="4">Sheet1!$U$4108</definedName>
    <definedName name="NM_従事者３６_住所_番地_変更前" localSheetId="4">Sheet1!$U$4069</definedName>
    <definedName name="NM_従事者３６_住所_郵便番号_右" localSheetId="4">Sheet1!$Z$4102</definedName>
    <definedName name="NM_従事者３６_住所_郵便番号_右_変更前" localSheetId="4">Sheet1!$Z$4063</definedName>
    <definedName name="NM_従事者３６_住所_郵便番号_左" localSheetId="4">Sheet1!$U$4102</definedName>
    <definedName name="NM_従事者３６_住所_郵便番号_左_変更前" localSheetId="4">Sheet1!$U$4063</definedName>
    <definedName name="NM_従事者３６_従事者区分" localSheetId="4">Sheet1!$S$4091</definedName>
    <definedName name="NM_従事者３６_従事者区分_変更前" localSheetId="4">Sheet1!$S$4052</definedName>
    <definedName name="NM_従事者３６_従事者備考" localSheetId="4">Sheet1!$R$4126</definedName>
    <definedName name="NM_従事者３６_従事者備考_変更前" localSheetId="4">Sheet1!$R$4087</definedName>
    <definedName name="NM_従事者３６_生年月日_月" localSheetId="4">Sheet1!$X$4112</definedName>
    <definedName name="NM_従事者３６_生年月日_月_変更前" localSheetId="4">Sheet1!$X$4073</definedName>
    <definedName name="NM_従事者３６_生年月日_元号" localSheetId="4">Sheet1!$S$4112</definedName>
    <definedName name="NM_従事者３６_生年月日_元号_変更前" localSheetId="4">Sheet1!$S$4073</definedName>
    <definedName name="NM_従事者３６_生年月日_日" localSheetId="4">Sheet1!$Z$4112</definedName>
    <definedName name="NM_従事者３６_生年月日_日_変更前" localSheetId="4">Sheet1!$Z$4073</definedName>
    <definedName name="NM_従事者３６_生年月日_年" localSheetId="4">Sheet1!$V$4112</definedName>
    <definedName name="NM_従事者３６_生年月日_年_変更前" localSheetId="4">Sheet1!$V$4073</definedName>
    <definedName name="NM_従事者３６_退任年月日_月" localSheetId="4">Sheet1!$AL$4094</definedName>
    <definedName name="NM_従事者３６_退任年月日_月_変更前" localSheetId="4">Sheet1!$AL$4055</definedName>
    <definedName name="NM_従事者３６_退任年月日_元号" localSheetId="4">Sheet1!$AG$4094</definedName>
    <definedName name="NM_従事者３６_退任年月日_元号_変更前" localSheetId="4">Sheet1!$AG$4055</definedName>
    <definedName name="NM_従事者３６_退任年月日_日" localSheetId="4">Sheet1!$AN$4094</definedName>
    <definedName name="NM_従事者３６_退任年月日_日_変更前" localSheetId="4">Sheet1!$AN$4055</definedName>
    <definedName name="NM_従事者３６_退任年月日_年" localSheetId="4">Sheet1!$AJ$4094</definedName>
    <definedName name="NM_従事者３６_退任年月日_年_変更前" localSheetId="4">Sheet1!$AJ$4055</definedName>
    <definedName name="NM_従事者３６_登録年月日_月" localSheetId="4">Sheet1!$X$4124</definedName>
    <definedName name="NM_従事者３６_登録年月日_月_変更前" localSheetId="4">Sheet1!$X$4085</definedName>
    <definedName name="NM_従事者３６_登録年月日_元号" localSheetId="4">Sheet1!$S$4124</definedName>
    <definedName name="NM_従事者３６_登録年月日_元号_変更前" localSheetId="4">Sheet1!$S$4085</definedName>
    <definedName name="NM_従事者３６_登録年月日_日" localSheetId="4">Sheet1!$Z$4124</definedName>
    <definedName name="NM_従事者３６_登録年月日_日_変更前" localSheetId="4">Sheet1!$Z$4085</definedName>
    <definedName name="NM_従事者３６_登録年月日_年" localSheetId="4">Sheet1!$V$4124</definedName>
    <definedName name="NM_従事者３６_登録年月日_年_変更前" localSheetId="4">Sheet1!$V$4085</definedName>
    <definedName name="NM_従事者３６_登録販売者登録都道府県" localSheetId="4">Sheet1!$AK$4124</definedName>
    <definedName name="NM_従事者３６_登録販売者登録都道府県_変更前" localSheetId="4">Sheet1!$AK$4085</definedName>
    <definedName name="NM_従事者３６_登録番号１" localSheetId="4">Sheet1!$R$4120</definedName>
    <definedName name="NM_従事者３６_登録番号１_変更前" localSheetId="4">Sheet1!$R$4081</definedName>
    <definedName name="NM_従事者３６_登録番号２" localSheetId="4">Sheet1!$V$4120</definedName>
    <definedName name="NM_従事者３６_登録番号２_変更前" localSheetId="4">Sheet1!$V$4081</definedName>
    <definedName name="NM_従事者３６_登録番号３" localSheetId="4">Sheet1!$X$4120</definedName>
    <definedName name="NM_従事者３６_登録番号３_変更前" localSheetId="4">Sheet1!$X$4081</definedName>
    <definedName name="NM_従事者３６_比較フラグ" localSheetId="4">Sheet1!$AJ$4784</definedName>
    <definedName name="NM_従事者３６_要指導又は第１類_小数１" localSheetId="4">Sheet1!$AK$4114</definedName>
    <definedName name="NM_従事者３６_要指導又は第１類_小数１_変更前" localSheetId="4">Sheet1!$AK$4075</definedName>
    <definedName name="NM_従事者３６_要指導又は第１類_整数１" localSheetId="4">Sheet1!$AH$4114</definedName>
    <definedName name="NM_従事者３６_要指導又は第１類_整数１_変更前" localSheetId="4">Sheet1!$AH$4075</definedName>
    <definedName name="NM_従事者３６_要指導又は第１類_整数２" localSheetId="4">Sheet1!$AI$4114</definedName>
    <definedName name="NM_従事者３６_要指導又は第１類_整数２_変更前" localSheetId="4">Sheet1!$AI$4075</definedName>
    <definedName name="NM_従事者３７_医薬品_小数１" localSheetId="4">Sheet1!$U$4219</definedName>
    <definedName name="NM_従事者３７_医薬品_小数１_変更前" localSheetId="4">Sheet1!$U$4180</definedName>
    <definedName name="NM_従事者３７_医薬品_整数１" localSheetId="4">Sheet1!$R$4219</definedName>
    <definedName name="NM_従事者３７_医薬品_整数１_変更前" localSheetId="4">Sheet1!$R$4180</definedName>
    <definedName name="NM_従事者３７_医薬品_整数２" localSheetId="4">Sheet1!$S$4219</definedName>
    <definedName name="NM_従事者３７_医薬品_整数２_変更前" localSheetId="4">Sheet1!$S$4180</definedName>
    <definedName name="NM_従事者３７_兼務" localSheetId="4">Sheet1!$S$4232</definedName>
    <definedName name="NM_従事者３７_兼務管理店舗_許可番号" localSheetId="4">Sheet1!$AH$4240</definedName>
    <definedName name="NM_従事者３７_兼務管理店舗_主に従事する店舗" localSheetId="4">Sheet1!$Z$4241</definedName>
    <definedName name="NM_従事者３７_兼務管理店舗_店舗住所_建物名" localSheetId="4">Sheet1!$AI$4252</definedName>
    <definedName name="NM_従事者３７_兼務管理店舗_店舗住所_市区町村" localSheetId="4">Sheet1!$Y$4249</definedName>
    <definedName name="NM_従事者３７_兼務管理店舗_店舗住所_字" localSheetId="4">Sheet1!$AI$4249</definedName>
    <definedName name="NM_従事者３７_兼務管理店舗_店舗住所_都道府県" localSheetId="4">Sheet1!$AI$4246</definedName>
    <definedName name="NM_従事者３７_兼務管理店舗_店舗住所_番地" localSheetId="4">Sheet1!$Y$4252</definedName>
    <definedName name="NM_従事者３７_兼務管理店舗_店舗住所_郵便番号_右" localSheetId="4">Sheet1!$AC$4246</definedName>
    <definedName name="NM_従事者３７_兼務管理店舗_店舗住所_郵便番号_左" localSheetId="4">Sheet1!$Y$4246</definedName>
    <definedName name="NM_従事者３７_兼務管理店舗_店舗名称" localSheetId="4">Sheet1!$V$4243</definedName>
    <definedName name="NM_従事者３７_兼務許可年月日_月" localSheetId="4">Sheet1!$X$4235</definedName>
    <definedName name="NM_従事者３７_兼務許可年月日_元号" localSheetId="4">Sheet1!$S$4235</definedName>
    <definedName name="NM_従事者３７_兼務許可年月日_日" localSheetId="4">Sheet1!$Z$4235</definedName>
    <definedName name="NM_従事者３７_兼務許可年月日_年" localSheetId="4">Sheet1!$V$4235</definedName>
    <definedName name="NM_従事者３７_兼務許可番号" localSheetId="4">Sheet1!$AC$4231</definedName>
    <definedName name="NM_従事者３７_兼務廃止年月日_月" localSheetId="4">Sheet1!$AL$4235</definedName>
    <definedName name="NM_従事者３７_兼務廃止年月日_元号" localSheetId="4">Sheet1!$AG$4235</definedName>
    <definedName name="NM_従事者３７_兼務廃止年月日_日" localSheetId="4">Sheet1!$AN$4235</definedName>
    <definedName name="NM_従事者３７_兼務廃止年月日_年" localSheetId="4">Sheet1!$AJ$4235</definedName>
    <definedName name="NM_従事者３７_兼務備考" localSheetId="4">Sheet1!$R$4237</definedName>
    <definedName name="NM_従事者３７_氏名" localSheetId="4">Sheet1!$R$4198</definedName>
    <definedName name="NM_従事者３７_氏名_当て字" localSheetId="4">Sheet1!$AL$4199</definedName>
    <definedName name="NM_従事者３７_氏名_当て字_変更前" localSheetId="4">Sheet1!$AL$4160</definedName>
    <definedName name="NM_従事者３７_氏名_変更前" localSheetId="4">Sheet1!$R$4159</definedName>
    <definedName name="NM_従事者３７_氏名カナ" localSheetId="4">Sheet1!$R$4201</definedName>
    <definedName name="NM_従事者３７_氏名カナ_変更前" localSheetId="4">Sheet1!$R$4162</definedName>
    <definedName name="NM_従事者３７_資格" localSheetId="4">Sheet1!$AG$4193</definedName>
    <definedName name="NM_従事者３７_資格_変更前" localSheetId="4">Sheet1!$AG$4154</definedName>
    <definedName name="NM_従事者３７_就任年月日_月" localSheetId="4">Sheet1!$X$4196</definedName>
    <definedName name="NM_従事者３７_就任年月日_月_変更前" localSheetId="4">Sheet1!$X$4157</definedName>
    <definedName name="NM_従事者３７_就任年月日_元号" localSheetId="4">Sheet1!$S$4196</definedName>
    <definedName name="NM_従事者３７_就任年月日_元号_変更前" localSheetId="4">Sheet1!$S$4157</definedName>
    <definedName name="NM_従事者３７_就任年月日_日" localSheetId="4">Sheet1!$Z$4196</definedName>
    <definedName name="NM_従事者３７_就任年月日_日_変更前" localSheetId="4">Sheet1!$Z$4157</definedName>
    <definedName name="NM_従事者３７_就任年月日_年" localSheetId="4">Sheet1!$V$4196</definedName>
    <definedName name="NM_従事者３７_就任年月日_年_変更前" localSheetId="4">Sheet1!$V$4157</definedName>
    <definedName name="NM_従事者３７_週勤務時間_小数１" localSheetId="4">Sheet1!$U$4216</definedName>
    <definedName name="NM_従事者３７_週勤務時間_小数１_変更前" localSheetId="4">Sheet1!$U$4177</definedName>
    <definedName name="NM_従事者３７_週勤務時間_整数１" localSheetId="4">Sheet1!$R$4216</definedName>
    <definedName name="NM_従事者３７_週勤務時間_整数１_変更前" localSheetId="4">Sheet1!$R$4177</definedName>
    <definedName name="NM_従事者３７_週勤務時間_整数２" localSheetId="4">Sheet1!$S$4216</definedName>
    <definedName name="NM_従事者３７_週勤務時間_整数２_変更前" localSheetId="4">Sheet1!$S$4177</definedName>
    <definedName name="NM_従事者３７_住所_建物名" localSheetId="4">Sheet1!$AG$4210</definedName>
    <definedName name="NM_従事者３７_住所_建物名_変更前" localSheetId="4">Sheet1!$AG$4171</definedName>
    <definedName name="NM_従事者３７_住所_市区町村" localSheetId="4">Sheet1!$U$4207</definedName>
    <definedName name="NM_従事者３７_住所_市区町村_変更前" localSheetId="4">Sheet1!$U$4168</definedName>
    <definedName name="NM_従事者３７_住所_字" localSheetId="4">Sheet1!$AG$4207</definedName>
    <definedName name="NM_従事者３７_住所_字_変更前" localSheetId="4">Sheet1!$AG$4168</definedName>
    <definedName name="NM_従事者３７_住所_都道府県" localSheetId="4">Sheet1!$AG$4204</definedName>
    <definedName name="NM_従事者３７_住所_都道府県_変更前" localSheetId="4">Sheet1!$AG$4165</definedName>
    <definedName name="NM_従事者３７_住所_番地" localSheetId="4">Sheet1!$U$4210</definedName>
    <definedName name="NM_従事者３７_住所_番地_変更前" localSheetId="4">Sheet1!$U$4171</definedName>
    <definedName name="NM_従事者３７_住所_郵便番号_右" localSheetId="4">Sheet1!$Z$4204</definedName>
    <definedName name="NM_従事者３７_住所_郵便番号_右_変更前" localSheetId="4">Sheet1!$Z$4165</definedName>
    <definedName name="NM_従事者３７_住所_郵便番号_左" localSheetId="4">Sheet1!$U$4204</definedName>
    <definedName name="NM_従事者３７_住所_郵便番号_左_変更前" localSheetId="4">Sheet1!$U$4165</definedName>
    <definedName name="NM_従事者３７_従事者区分" localSheetId="4">Sheet1!$S$4193</definedName>
    <definedName name="NM_従事者３７_従事者区分_変更前" localSheetId="4">Sheet1!$S$4154</definedName>
    <definedName name="NM_従事者３７_従事者備考" localSheetId="4">Sheet1!$R$4228</definedName>
    <definedName name="NM_従事者３７_従事者備考_変更前" localSheetId="4">Sheet1!$R$4189</definedName>
    <definedName name="NM_従事者３７_生年月日_月" localSheetId="4">Sheet1!$X$4214</definedName>
    <definedName name="NM_従事者３７_生年月日_月_変更前" localSheetId="4">Sheet1!$X$4175</definedName>
    <definedName name="NM_従事者３７_生年月日_元号" localSheetId="4">Sheet1!$S$4214</definedName>
    <definedName name="NM_従事者３７_生年月日_元号_変更前" localSheetId="4">Sheet1!$S$4175</definedName>
    <definedName name="NM_従事者３７_生年月日_日" localSheetId="4">Sheet1!$Z$4214</definedName>
    <definedName name="NM_従事者３７_生年月日_日_変更前" localSheetId="4">Sheet1!$Z$4175</definedName>
    <definedName name="NM_従事者３７_生年月日_年" localSheetId="4">Sheet1!$V$4214</definedName>
    <definedName name="NM_従事者３７_生年月日_年_変更前" localSheetId="4">Sheet1!$V$4175</definedName>
    <definedName name="NM_従事者３７_退任年月日_月" localSheetId="4">Sheet1!$AL$4196</definedName>
    <definedName name="NM_従事者３７_退任年月日_月_変更前" localSheetId="4">Sheet1!$AL$4157</definedName>
    <definedName name="NM_従事者３７_退任年月日_元号" localSheetId="4">Sheet1!$AG$4196</definedName>
    <definedName name="NM_従事者３７_退任年月日_元号_変更前" localSheetId="4">Sheet1!$AG$4157</definedName>
    <definedName name="NM_従事者３７_退任年月日_日" localSheetId="4">Sheet1!$AN$4196</definedName>
    <definedName name="NM_従事者３７_退任年月日_日_変更前" localSheetId="4">Sheet1!$AN$4157</definedName>
    <definedName name="NM_従事者３７_退任年月日_年" localSheetId="4">Sheet1!$AJ$4196</definedName>
    <definedName name="NM_従事者３７_退任年月日_年_変更前" localSheetId="4">Sheet1!$AJ$4157</definedName>
    <definedName name="NM_従事者３７_登録年月日_月" localSheetId="4">Sheet1!$X$4226</definedName>
    <definedName name="NM_従事者３７_登録年月日_月_変更前" localSheetId="4">Sheet1!$X$4187</definedName>
    <definedName name="NM_従事者３７_登録年月日_元号" localSheetId="4">Sheet1!$S$4226</definedName>
    <definedName name="NM_従事者３７_登録年月日_元号_変更前" localSheetId="4">Sheet1!$S$4187</definedName>
    <definedName name="NM_従事者３７_登録年月日_日" localSheetId="4">Sheet1!$Z$4226</definedName>
    <definedName name="NM_従事者３７_登録年月日_日_変更前" localSheetId="4">Sheet1!$Z$4187</definedName>
    <definedName name="NM_従事者３７_登録年月日_年" localSheetId="4">Sheet1!$V$4226</definedName>
    <definedName name="NM_従事者３７_登録年月日_年_変更前" localSheetId="4">Sheet1!$V$4187</definedName>
    <definedName name="NM_従事者３７_登録販売者登録都道府県" localSheetId="4">Sheet1!$AK$4226</definedName>
    <definedName name="NM_従事者３７_登録販売者登録都道府県_変更前" localSheetId="4">Sheet1!$AK$4187</definedName>
    <definedName name="NM_従事者３７_登録番号１" localSheetId="4">Sheet1!$R$4222</definedName>
    <definedName name="NM_従事者３７_登録番号１_変更前" localSheetId="4">Sheet1!$R$4183</definedName>
    <definedName name="NM_従事者３７_登録番号２" localSheetId="4">Sheet1!$V$4222</definedName>
    <definedName name="NM_従事者３７_登録番号２_変更前" localSheetId="4">Sheet1!$V$4183</definedName>
    <definedName name="NM_従事者３７_登録番号３" localSheetId="4">Sheet1!$X$4222</definedName>
    <definedName name="NM_従事者３７_登録番号３_変更前" localSheetId="4">Sheet1!$X$4183</definedName>
    <definedName name="NM_従事者３７_比較フラグ" localSheetId="4">Sheet1!$AK$4784</definedName>
    <definedName name="NM_従事者３７_要指導又は第１類_小数１" localSheetId="4">Sheet1!$AK$4216</definedName>
    <definedName name="NM_従事者３７_要指導又は第１類_小数１_変更前" localSheetId="4">Sheet1!$AK$4177</definedName>
    <definedName name="NM_従事者３７_要指導又は第１類_整数１" localSheetId="4">Sheet1!$AH$4216</definedName>
    <definedName name="NM_従事者３７_要指導又は第１類_整数１_変更前" localSheetId="4">Sheet1!$AH$4177</definedName>
    <definedName name="NM_従事者３７_要指導又は第１類_整数２" localSheetId="4">Sheet1!$AI$4216</definedName>
    <definedName name="NM_従事者３７_要指導又は第１類_整数２_変更前" localSheetId="4">Sheet1!$AI$4177</definedName>
    <definedName name="NM_従事者３８_医薬品_小数１" localSheetId="4">Sheet1!$U$4321</definedName>
    <definedName name="NM_従事者３８_医薬品_小数１_変更前" localSheetId="4">Sheet1!$U$4282</definedName>
    <definedName name="NM_従事者３８_医薬品_整数１" localSheetId="4">Sheet1!$R$4321</definedName>
    <definedName name="NM_従事者３８_医薬品_整数１_変更前" localSheetId="4">Sheet1!$R$4282</definedName>
    <definedName name="NM_従事者３８_医薬品_整数２" localSheetId="4">Sheet1!$S$4321</definedName>
    <definedName name="NM_従事者３８_医薬品_整数２_変更前" localSheetId="4">Sheet1!$S$4282</definedName>
    <definedName name="NM_従事者３８_兼務" localSheetId="4">Sheet1!$S$4334</definedName>
    <definedName name="NM_従事者３８_兼務管理店舗_許可番号" localSheetId="4">Sheet1!$AH$4342</definedName>
    <definedName name="NM_従事者３８_兼務管理店舗_主に従事する店舗" localSheetId="4">Sheet1!$Z$4343</definedName>
    <definedName name="NM_従事者３８_兼務管理店舗_店舗住所_建物名" localSheetId="4">Sheet1!$AI$4354</definedName>
    <definedName name="NM_従事者３８_兼務管理店舗_店舗住所_市区町村" localSheetId="4">Sheet1!$Y$4351</definedName>
    <definedName name="NM_従事者３８_兼務管理店舗_店舗住所_字" localSheetId="4">Sheet1!$AI$4351</definedName>
    <definedName name="NM_従事者３８_兼務管理店舗_店舗住所_都道府県" localSheetId="4">Sheet1!$AI$4348</definedName>
    <definedName name="NM_従事者３８_兼務管理店舗_店舗住所_番地" localSheetId="4">Sheet1!$Y$4354</definedName>
    <definedName name="NM_従事者３８_兼務管理店舗_店舗住所_郵便番号_右" localSheetId="4">Sheet1!$AC$4348</definedName>
    <definedName name="NM_従事者３８_兼務管理店舗_店舗住所_郵便番号_左" localSheetId="4">Sheet1!$Y$4348</definedName>
    <definedName name="NM_従事者３８_兼務管理店舗_店舗名称" localSheetId="4">Sheet1!$V$4345</definedName>
    <definedName name="NM_従事者３８_兼務許可年月日_月" localSheetId="4">Sheet1!$X$4337</definedName>
    <definedName name="NM_従事者３８_兼務許可年月日_元号" localSheetId="4">Sheet1!$S$4337</definedName>
    <definedName name="NM_従事者３８_兼務許可年月日_日" localSheetId="4">Sheet1!$Z$4337</definedName>
    <definedName name="NM_従事者３８_兼務許可年月日_年" localSheetId="4">Sheet1!$V$4337</definedName>
    <definedName name="NM_従事者３８_兼務許可番号" localSheetId="4">Sheet1!$AC$4333</definedName>
    <definedName name="NM_従事者３８_兼務廃止年月日_月" localSheetId="4">Sheet1!$AL$4337</definedName>
    <definedName name="NM_従事者３８_兼務廃止年月日_元号" localSheetId="4">Sheet1!$AG$4337</definedName>
    <definedName name="NM_従事者３８_兼務廃止年月日_日" localSheetId="4">Sheet1!$AN$4337</definedName>
    <definedName name="NM_従事者３８_兼務廃止年月日_年" localSheetId="4">Sheet1!$AJ$4337</definedName>
    <definedName name="NM_従事者３８_兼務備考" localSheetId="4">Sheet1!$R$4339</definedName>
    <definedName name="NM_従事者３８_氏名" localSheetId="4">Sheet1!$R$4300</definedName>
    <definedName name="NM_従事者３８_氏名_当て字" localSheetId="4">Sheet1!$AL$4301</definedName>
    <definedName name="NM_従事者３８_氏名_当て字_変更前" localSheetId="4">Sheet1!$AL$4262</definedName>
    <definedName name="NM_従事者３８_氏名_変更前" localSheetId="4">Sheet1!$R$4261</definedName>
    <definedName name="NM_従事者３８_氏名カナ" localSheetId="4">Sheet1!$R$4303</definedName>
    <definedName name="NM_従事者３８_氏名カナ_変更前" localSheetId="4">Sheet1!$R$4264</definedName>
    <definedName name="NM_従事者３８_資格" localSheetId="4">Sheet1!$AG$4295</definedName>
    <definedName name="NM_従事者３８_資格_変更前" localSheetId="4">Sheet1!$AG$4256</definedName>
    <definedName name="NM_従事者３８_就任年月日_月" localSheetId="4">Sheet1!$X$4298</definedName>
    <definedName name="NM_従事者３８_就任年月日_月_変更前" localSheetId="4">Sheet1!$X$4259</definedName>
    <definedName name="NM_従事者３８_就任年月日_元号" localSheetId="4">Sheet1!$S$4298</definedName>
    <definedName name="NM_従事者３８_就任年月日_元号_変更前" localSheetId="4">Sheet1!$S$4259</definedName>
    <definedName name="NM_従事者３８_就任年月日_日" localSheetId="4">Sheet1!$Z$4298</definedName>
    <definedName name="NM_従事者３８_就任年月日_日_変更前" localSheetId="4">Sheet1!$Z$4259</definedName>
    <definedName name="NM_従事者３８_就任年月日_年" localSheetId="4">Sheet1!$V$4298</definedName>
    <definedName name="NM_従事者３８_就任年月日_年_変更前" localSheetId="4">Sheet1!$V$4259</definedName>
    <definedName name="NM_従事者３８_週勤務時間_小数１" localSheetId="4">Sheet1!$U$4318</definedName>
    <definedName name="NM_従事者３８_週勤務時間_小数１_変更前" localSheetId="4">Sheet1!$U$4279</definedName>
    <definedName name="NM_従事者３８_週勤務時間_整数１" localSheetId="4">Sheet1!$R$4318</definedName>
    <definedName name="NM_従事者３８_週勤務時間_整数１_変更前" localSheetId="4">Sheet1!$R$4279</definedName>
    <definedName name="NM_従事者３８_週勤務時間_整数２" localSheetId="4">Sheet1!$S$4318</definedName>
    <definedName name="NM_従事者３８_週勤務時間_整数２_変更前" localSheetId="4">Sheet1!$S$4279</definedName>
    <definedName name="NM_従事者３８_住所_建物名" localSheetId="4">Sheet1!$AG$4312</definedName>
    <definedName name="NM_従事者３８_住所_建物名_変更前" localSheetId="4">Sheet1!$AG$4273</definedName>
    <definedName name="NM_従事者３８_住所_市区町村" localSheetId="4">Sheet1!$U$4309</definedName>
    <definedName name="NM_従事者３８_住所_市区町村_変更前" localSheetId="4">Sheet1!$U$4270</definedName>
    <definedName name="NM_従事者３８_住所_字" localSheetId="4">Sheet1!$AG$4309</definedName>
    <definedName name="NM_従事者３８_住所_字_変更前" localSheetId="4">Sheet1!$AG$4270</definedName>
    <definedName name="NM_従事者３８_住所_都道府県" localSheetId="4">Sheet1!$AG$4306</definedName>
    <definedName name="NM_従事者３８_住所_都道府県_変更前" localSheetId="4">Sheet1!$AG$4267</definedName>
    <definedName name="NM_従事者３８_住所_番地" localSheetId="4">Sheet1!$U$4312</definedName>
    <definedName name="NM_従事者３８_住所_番地_変更前" localSheetId="4">Sheet1!$U$4273</definedName>
    <definedName name="NM_従事者３８_住所_郵便番号_右" localSheetId="4">Sheet1!$Z$4306</definedName>
    <definedName name="NM_従事者３８_住所_郵便番号_右_変更前" localSheetId="4">Sheet1!$Z$4267</definedName>
    <definedName name="NM_従事者３８_住所_郵便番号_左" localSheetId="4">Sheet1!$U$4306</definedName>
    <definedName name="NM_従事者３８_住所_郵便番号_左_変更前" localSheetId="4">Sheet1!$U$4267</definedName>
    <definedName name="NM_従事者３８_従事者区分" localSheetId="4">Sheet1!$S$4295</definedName>
    <definedName name="NM_従事者３８_従事者区分_変更前" localSheetId="4">Sheet1!$S$4256</definedName>
    <definedName name="NM_従事者３８_従事者備考" localSheetId="4">Sheet1!$R$4330</definedName>
    <definedName name="NM_従事者３８_従事者備考_変更前" localSheetId="4">Sheet1!$R$4291</definedName>
    <definedName name="NM_従事者３８_生年月日_月" localSheetId="4">Sheet1!$X$4316</definedName>
    <definedName name="NM_従事者３８_生年月日_月_変更前" localSheetId="4">Sheet1!$X$4277</definedName>
    <definedName name="NM_従事者３８_生年月日_元号" localSheetId="4">Sheet1!$S$4316</definedName>
    <definedName name="NM_従事者３８_生年月日_元号_変更前" localSheetId="4">Sheet1!$S$4277</definedName>
    <definedName name="NM_従事者３８_生年月日_日" localSheetId="4">Sheet1!$Z$4316</definedName>
    <definedName name="NM_従事者３８_生年月日_日_変更前" localSheetId="4">Sheet1!$Z$4277</definedName>
    <definedName name="NM_従事者３８_生年月日_年" localSheetId="4">Sheet1!$V$4316</definedName>
    <definedName name="NM_従事者３８_生年月日_年_変更前" localSheetId="4">Sheet1!$V$4277</definedName>
    <definedName name="NM_従事者３８_退任年月日_月" localSheetId="4">Sheet1!$AL$4298</definedName>
    <definedName name="NM_従事者３８_退任年月日_月_変更前" localSheetId="4">Sheet1!$AL$4259</definedName>
    <definedName name="NM_従事者３８_退任年月日_元号" localSheetId="4">Sheet1!$AG$4298</definedName>
    <definedName name="NM_従事者３８_退任年月日_元号_変更前" localSheetId="4">Sheet1!$AG$4259</definedName>
    <definedName name="NM_従事者３８_退任年月日_日" localSheetId="4">Sheet1!$AN$4298</definedName>
    <definedName name="NM_従事者３８_退任年月日_日_変更前" localSheetId="4">Sheet1!$AN$4259</definedName>
    <definedName name="NM_従事者３８_退任年月日_年" localSheetId="4">Sheet1!$AJ$4298</definedName>
    <definedName name="NM_従事者３８_退任年月日_年_変更前" localSheetId="4">Sheet1!$AJ$4259</definedName>
    <definedName name="NM_従事者３８_登録年月日_月" localSheetId="4">Sheet1!$X$4328</definedName>
    <definedName name="NM_従事者３８_登録年月日_月_変更前" localSheetId="4">Sheet1!$X$4289</definedName>
    <definedName name="NM_従事者３８_登録年月日_元号" localSheetId="4">Sheet1!$S$4328</definedName>
    <definedName name="NM_従事者３８_登録年月日_元号_変更前" localSheetId="4">Sheet1!$S$4289</definedName>
    <definedName name="NM_従事者３８_登録年月日_日" localSheetId="4">Sheet1!$Z$4328</definedName>
    <definedName name="NM_従事者３８_登録年月日_日_変更前" localSheetId="4">Sheet1!$Z$4289</definedName>
    <definedName name="NM_従事者３８_登録年月日_年" localSheetId="4">Sheet1!$V$4328</definedName>
    <definedName name="NM_従事者３８_登録年月日_年_変更前" localSheetId="4">Sheet1!$V$4289</definedName>
    <definedName name="NM_従事者３８_登録販売者登録都道府県" localSheetId="4">Sheet1!$AK$4328</definedName>
    <definedName name="NM_従事者３８_登録販売者登録都道府県_変更前" localSheetId="4">Sheet1!$AK$4289</definedName>
    <definedName name="NM_従事者３８_登録番号１" localSheetId="4">Sheet1!$R$4324</definedName>
    <definedName name="NM_従事者３８_登録番号１_変更前" localSheetId="4">Sheet1!$R$4285</definedName>
    <definedName name="NM_従事者３８_登録番号２" localSheetId="4">Sheet1!$V$4324</definedName>
    <definedName name="NM_従事者３８_登録番号２_変更前" localSheetId="4">Sheet1!$V$4285</definedName>
    <definedName name="NM_従事者３８_登録番号３" localSheetId="4">Sheet1!$X$4324</definedName>
    <definedName name="NM_従事者３８_登録番号３_変更前" localSheetId="4">Sheet1!$X$4285</definedName>
    <definedName name="NM_従事者３８_比較フラグ" localSheetId="4">Sheet1!$AL$4784</definedName>
    <definedName name="NM_従事者３８_要指導又は第１類_小数１" localSheetId="4">Sheet1!$AK$4318</definedName>
    <definedName name="NM_従事者３８_要指導又は第１類_小数１_変更前" localSheetId="4">Sheet1!$AK$4279</definedName>
    <definedName name="NM_従事者３８_要指導又は第１類_整数１" localSheetId="4">Sheet1!$AH$4318</definedName>
    <definedName name="NM_従事者３８_要指導又は第１類_整数１_変更前" localSheetId="4">Sheet1!$AH$4279</definedName>
    <definedName name="NM_従事者３８_要指導又は第１類_整数２" localSheetId="4">Sheet1!$AI$4318</definedName>
    <definedName name="NM_従事者３８_要指導又は第１類_整数２_変更前" localSheetId="4">Sheet1!$AI$4279</definedName>
    <definedName name="NM_従事者３９_医薬品_小数１" localSheetId="4">Sheet1!$U$4423</definedName>
    <definedName name="NM_従事者３９_医薬品_小数１_変更前" localSheetId="4">Sheet1!$U$4384</definedName>
    <definedName name="NM_従事者３９_医薬品_整数１" localSheetId="4">Sheet1!$R$4423</definedName>
    <definedName name="NM_従事者３９_医薬品_整数１_変更前" localSheetId="4">Sheet1!$R$4384</definedName>
    <definedName name="NM_従事者３９_医薬品_整数２" localSheetId="4">Sheet1!$S$4423</definedName>
    <definedName name="NM_従事者３９_医薬品_整数２_変更前" localSheetId="4">Sheet1!$S$4384</definedName>
    <definedName name="NM_従事者３９_兼務" localSheetId="4">Sheet1!$S$4436</definedName>
    <definedName name="NM_従事者３９_兼務管理店舗_許可番号" localSheetId="4">Sheet1!$AH$4444</definedName>
    <definedName name="NM_従事者３９_兼務管理店舗_主に従事する店舗" localSheetId="4">Sheet1!$Z$4445</definedName>
    <definedName name="NM_従事者３９_兼務管理店舗_店舗住所_建物名" localSheetId="4">Sheet1!$AI$4456</definedName>
    <definedName name="NM_従事者３９_兼務管理店舗_店舗住所_市区町村" localSheetId="4">Sheet1!$Y$4453</definedName>
    <definedName name="NM_従事者３９_兼務管理店舗_店舗住所_字" localSheetId="4">Sheet1!$AI$4453</definedName>
    <definedName name="NM_従事者３９_兼務管理店舗_店舗住所_都道府県" localSheetId="4">Sheet1!$AI$4450</definedName>
    <definedName name="NM_従事者３９_兼務管理店舗_店舗住所_番地" localSheetId="4">Sheet1!$Y$4456</definedName>
    <definedName name="NM_従事者３９_兼務管理店舗_店舗住所_郵便番号_右" localSheetId="4">Sheet1!$AC$4450</definedName>
    <definedName name="NM_従事者３９_兼務管理店舗_店舗住所_郵便番号_左" localSheetId="4">Sheet1!$Y$4450</definedName>
    <definedName name="NM_従事者３９_兼務管理店舗_店舗名称" localSheetId="4">Sheet1!$V$4447</definedName>
    <definedName name="NM_従事者３９_兼務許可年月日_月" localSheetId="4">Sheet1!$X$4439</definedName>
    <definedName name="NM_従事者３９_兼務許可年月日_元号" localSheetId="4">Sheet1!$S$4439</definedName>
    <definedName name="NM_従事者３９_兼務許可年月日_日" localSheetId="4">Sheet1!$Z$4439</definedName>
    <definedName name="NM_従事者３９_兼務許可年月日_年" localSheetId="4">Sheet1!$V$4439</definedName>
    <definedName name="NM_従事者３９_兼務許可番号" localSheetId="4">Sheet1!$AC$4435</definedName>
    <definedName name="NM_従事者３９_兼務廃止年月日_月" localSheetId="4">Sheet1!$AL$4439</definedName>
    <definedName name="NM_従事者３９_兼務廃止年月日_元号" localSheetId="4">Sheet1!$AG$4439</definedName>
    <definedName name="NM_従事者３９_兼務廃止年月日_日" localSheetId="4">Sheet1!$AN$4439</definedName>
    <definedName name="NM_従事者３９_兼務廃止年月日_年" localSheetId="4">Sheet1!$AJ$4439</definedName>
    <definedName name="NM_従事者３９_兼務備考" localSheetId="4">Sheet1!$R$4441</definedName>
    <definedName name="NM_従事者３９_氏名" localSheetId="4">Sheet1!$R$4402</definedName>
    <definedName name="NM_従事者３９_氏名_当て字" localSheetId="4">Sheet1!$AL$4403</definedName>
    <definedName name="NM_従事者３９_氏名_当て字_変更前" localSheetId="4">Sheet1!$AL$4364</definedName>
    <definedName name="NM_従事者３９_氏名_変更前" localSheetId="4">Sheet1!$R$4363</definedName>
    <definedName name="NM_従事者３９_氏名カナ" localSheetId="4">Sheet1!$R$4405</definedName>
    <definedName name="NM_従事者３９_氏名カナ_変更前" localSheetId="4">Sheet1!$R$4366</definedName>
    <definedName name="NM_従事者３９_資格" localSheetId="4">Sheet1!$AG$4397</definedName>
    <definedName name="NM_従事者３９_資格_変更前" localSheetId="4">Sheet1!$AG$4358</definedName>
    <definedName name="NM_従事者３９_就任年月日_月" localSheetId="4">Sheet1!$X$4400</definedName>
    <definedName name="NM_従事者３９_就任年月日_月_変更前" localSheetId="4">Sheet1!$X$4361</definedName>
    <definedName name="NM_従事者３９_就任年月日_元号" localSheetId="4">Sheet1!$S$4400</definedName>
    <definedName name="NM_従事者３９_就任年月日_元号_変更前" localSheetId="4">Sheet1!$S$4361</definedName>
    <definedName name="NM_従事者３９_就任年月日_日" localSheetId="4">Sheet1!$Z$4400</definedName>
    <definedName name="NM_従事者３９_就任年月日_日_変更前" localSheetId="4">Sheet1!$Z$4361</definedName>
    <definedName name="NM_従事者３９_就任年月日_年" localSheetId="4">Sheet1!$V$4400</definedName>
    <definedName name="NM_従事者３９_就任年月日_年_変更前" localSheetId="4">Sheet1!$V$4361</definedName>
    <definedName name="NM_従事者３９_週勤務時間_小数１" localSheetId="4">Sheet1!$U$4420</definedName>
    <definedName name="NM_従事者３９_週勤務時間_小数１_変更前" localSheetId="4">Sheet1!$U$4381</definedName>
    <definedName name="NM_従事者３９_週勤務時間_整数１" localSheetId="4">Sheet1!$R$4420</definedName>
    <definedName name="NM_従事者３９_週勤務時間_整数１_変更前" localSheetId="4">Sheet1!$R$4381</definedName>
    <definedName name="NM_従事者３９_週勤務時間_整数２" localSheetId="4">Sheet1!$S$4420</definedName>
    <definedName name="NM_従事者３９_週勤務時間_整数２_変更前" localSheetId="4">Sheet1!$S$4381</definedName>
    <definedName name="NM_従事者３９_住所_建物名" localSheetId="4">Sheet1!$AG$4414</definedName>
    <definedName name="NM_従事者３９_住所_建物名_変更前" localSheetId="4">Sheet1!$AG$4375</definedName>
    <definedName name="NM_従事者３９_住所_市区町村" localSheetId="4">Sheet1!$U$4411</definedName>
    <definedName name="NM_従事者３９_住所_市区町村_変更前" localSheetId="4">Sheet1!$U$4372</definedName>
    <definedName name="NM_従事者３９_住所_字" localSheetId="4">Sheet1!$AG$4411</definedName>
    <definedName name="NM_従事者３９_住所_字_変更前" localSheetId="4">Sheet1!$AG$4372</definedName>
    <definedName name="NM_従事者３９_住所_都道府県" localSheetId="4">Sheet1!$AG$4408</definedName>
    <definedName name="NM_従事者３９_住所_都道府県_変更前" localSheetId="4">Sheet1!$AG$4369</definedName>
    <definedName name="NM_従事者３９_住所_番地" localSheetId="4">Sheet1!$U$4414</definedName>
    <definedName name="NM_従事者３９_住所_番地_変更前" localSheetId="4">Sheet1!$U$4375</definedName>
    <definedName name="NM_従事者３９_住所_郵便番号_右" localSheetId="4">Sheet1!$Z$4408</definedName>
    <definedName name="NM_従事者３９_住所_郵便番号_右_変更前" localSheetId="4">Sheet1!$Z$4369</definedName>
    <definedName name="NM_従事者３９_住所_郵便番号_左" localSheetId="4">Sheet1!$U$4408</definedName>
    <definedName name="NM_従事者３９_住所_郵便番号_左_変更前" localSheetId="4">Sheet1!$U$4369</definedName>
    <definedName name="NM_従事者３９_従事者区分" localSheetId="4">Sheet1!$S$4397</definedName>
    <definedName name="NM_従事者３９_従事者区分_変更前" localSheetId="4">Sheet1!$S$4358</definedName>
    <definedName name="NM_従事者３９_従事者備考" localSheetId="4">Sheet1!$R$4432</definedName>
    <definedName name="NM_従事者３９_従事者備考_変更前" localSheetId="4">Sheet1!$R$4393</definedName>
    <definedName name="NM_従事者３９_生年月日_月" localSheetId="4">Sheet1!$X$4418</definedName>
    <definedName name="NM_従事者３９_生年月日_月_変更前" localSheetId="4">Sheet1!$X$4379</definedName>
    <definedName name="NM_従事者３９_生年月日_元号" localSheetId="4">Sheet1!$S$4418</definedName>
    <definedName name="NM_従事者３９_生年月日_元号_変更前" localSheetId="4">Sheet1!$S$4379</definedName>
    <definedName name="NM_従事者３９_生年月日_日" localSheetId="4">Sheet1!$Z$4418</definedName>
    <definedName name="NM_従事者３９_生年月日_日_変更前" localSheetId="4">Sheet1!$Z$4379</definedName>
    <definedName name="NM_従事者３９_生年月日_年" localSheetId="4">Sheet1!$V$4418</definedName>
    <definedName name="NM_従事者３９_生年月日_年_変更前" localSheetId="4">Sheet1!$V$4379</definedName>
    <definedName name="NM_従事者３９_退任年月日_月" localSheetId="4">Sheet1!$AL$4400</definedName>
    <definedName name="NM_従事者３９_退任年月日_月_変更前" localSheetId="4">Sheet1!$AL$4361</definedName>
    <definedName name="NM_従事者３９_退任年月日_元号" localSheetId="4">Sheet1!$AG$4400</definedName>
    <definedName name="NM_従事者３９_退任年月日_元号_変更前" localSheetId="4">Sheet1!$AG$4361</definedName>
    <definedName name="NM_従事者３９_退任年月日_日" localSheetId="4">Sheet1!$AN$4400</definedName>
    <definedName name="NM_従事者３９_退任年月日_日_変更前" localSheetId="4">Sheet1!$AN$4361</definedName>
    <definedName name="NM_従事者３９_退任年月日_年" localSheetId="4">Sheet1!$AJ$4400</definedName>
    <definedName name="NM_従事者３９_退任年月日_年_変更前" localSheetId="4">Sheet1!$AJ$4361</definedName>
    <definedName name="NM_従事者３９_登録年月日_月" localSheetId="4">Sheet1!$X$4430</definedName>
    <definedName name="NM_従事者３９_登録年月日_月_変更前" localSheetId="4">Sheet1!$X$4391</definedName>
    <definedName name="NM_従事者３９_登録年月日_元号" localSheetId="4">Sheet1!$S$4430</definedName>
    <definedName name="NM_従事者３９_登録年月日_元号_変更前" localSheetId="4">Sheet1!$S$4391</definedName>
    <definedName name="NM_従事者３９_登録年月日_日" localSheetId="4">Sheet1!$Z$4430</definedName>
    <definedName name="NM_従事者３９_登録年月日_日_変更前" localSheetId="4">Sheet1!$Z$4391</definedName>
    <definedName name="NM_従事者３９_登録年月日_年" localSheetId="4">Sheet1!$V$4430</definedName>
    <definedName name="NM_従事者３９_登録年月日_年_変更前" localSheetId="4">Sheet1!$V$4391</definedName>
    <definedName name="NM_従事者３９_登録販売者登録都道府県" localSheetId="4">Sheet1!$AK$4430</definedName>
    <definedName name="NM_従事者３９_登録販売者登録都道府県_変更前" localSheetId="4">Sheet1!$AK$4391</definedName>
    <definedName name="NM_従事者３９_登録番号１" localSheetId="4">Sheet1!$R$4426</definedName>
    <definedName name="NM_従事者３９_登録番号１_変更前" localSheetId="4">Sheet1!$R$4387</definedName>
    <definedName name="NM_従事者３９_登録番号２" localSheetId="4">Sheet1!$V$4426</definedName>
    <definedName name="NM_従事者３９_登録番号２_変更前" localSheetId="4">Sheet1!$V$4387</definedName>
    <definedName name="NM_従事者３９_登録番号３" localSheetId="4">Sheet1!$X$4426</definedName>
    <definedName name="NM_従事者３９_登録番号３_変更前" localSheetId="4">Sheet1!$X$4387</definedName>
    <definedName name="NM_従事者３９_比較フラグ" localSheetId="4">Sheet1!$AM$4784</definedName>
    <definedName name="NM_従事者３９_要指導又は第１類_小数１" localSheetId="4">Sheet1!$AK$4420</definedName>
    <definedName name="NM_従事者３９_要指導又は第１類_小数１_変更前" localSheetId="4">Sheet1!$AK$4381</definedName>
    <definedName name="NM_従事者３９_要指導又は第１類_整数１" localSheetId="4">Sheet1!$AH$4420</definedName>
    <definedName name="NM_従事者３９_要指導又は第１類_整数１_変更前" localSheetId="4">Sheet1!$AH$4381</definedName>
    <definedName name="NM_従事者３９_要指導又は第１類_整数２" localSheetId="4">Sheet1!$AI$4420</definedName>
    <definedName name="NM_従事者３９_要指導又は第１類_整数２_変更前" localSheetId="4">Sheet1!$AI$4381</definedName>
    <definedName name="NM_従事者４_医薬品_小数１" localSheetId="4">Sheet1!$U$853</definedName>
    <definedName name="NM_従事者４_医薬品_小数１_変更前" localSheetId="4">Sheet1!$U$814</definedName>
    <definedName name="NM_従事者４_医薬品_整数１" localSheetId="4">Sheet1!$R$853</definedName>
    <definedName name="NM_従事者４_医薬品_整数１_変更前" localSheetId="4">Sheet1!$R$814</definedName>
    <definedName name="NM_従事者４_医薬品_整数２" localSheetId="4">Sheet1!$S$853</definedName>
    <definedName name="NM_従事者４_医薬品_整数２_変更前" localSheetId="4">Sheet1!$S$814</definedName>
    <definedName name="NM_従事者４_兼務" localSheetId="4">Sheet1!$S$866</definedName>
    <definedName name="NM_従事者４_兼務管理店舗_許可番号" localSheetId="4">Sheet1!$AH$874</definedName>
    <definedName name="NM_従事者４_兼務管理店舗_主に従事する店舗" localSheetId="4">Sheet1!$Z$875</definedName>
    <definedName name="NM_従事者４_兼務管理店舗_店舗住所_建物名" localSheetId="4">Sheet1!$AI$886</definedName>
    <definedName name="NM_従事者４_兼務管理店舗_店舗住所_市区町村" localSheetId="4">Sheet1!$Y$883</definedName>
    <definedName name="NM_従事者４_兼務管理店舗_店舗住所_字" localSheetId="4">Sheet1!$AI$883</definedName>
    <definedName name="NM_従事者４_兼務管理店舗_店舗住所_都道府県" localSheetId="4">Sheet1!$AI$880</definedName>
    <definedName name="NM_従事者４_兼務管理店舗_店舗住所_番地" localSheetId="4">Sheet1!$Y$886</definedName>
    <definedName name="NM_従事者４_兼務管理店舗_店舗住所_郵便番号_右" localSheetId="4">Sheet1!$AC$880</definedName>
    <definedName name="NM_従事者４_兼務管理店舗_店舗住所_郵便番号_左" localSheetId="4">Sheet1!$Y$880</definedName>
    <definedName name="NM_従事者４_兼務管理店舗_店舗名称" localSheetId="4">Sheet1!$V$877</definedName>
    <definedName name="NM_従事者４_兼務許可年月日_月" localSheetId="4">Sheet1!$X$869</definedName>
    <definedName name="NM_従事者４_兼務許可年月日_元号" localSheetId="4">Sheet1!$S$869</definedName>
    <definedName name="NM_従事者４_兼務許可年月日_日" localSheetId="4">Sheet1!$Z$869</definedName>
    <definedName name="NM_従事者４_兼務許可年月日_年" localSheetId="4">Sheet1!$V$869</definedName>
    <definedName name="NM_従事者４_兼務許可番号" localSheetId="4">Sheet1!$AC$865</definedName>
    <definedName name="NM_従事者４_兼務廃止年月日_月" localSheetId="4">Sheet1!$AL$869</definedName>
    <definedName name="NM_従事者４_兼務廃止年月日_元号" localSheetId="4">Sheet1!$AG$869</definedName>
    <definedName name="NM_従事者４_兼務廃止年月日_日" localSheetId="4">Sheet1!$AN$869</definedName>
    <definedName name="NM_従事者４_兼務廃止年月日_年" localSheetId="4">Sheet1!$AJ$869</definedName>
    <definedName name="NM_従事者４_兼務備考" localSheetId="4">Sheet1!$R$871</definedName>
    <definedName name="NM_従事者４_氏名" localSheetId="4">Sheet1!$R$832</definedName>
    <definedName name="NM_従事者４_氏名_当て字" localSheetId="4">Sheet1!$AL$833</definedName>
    <definedName name="NM_従事者４_氏名_当て字_変更前" localSheetId="4">Sheet1!$AL$794</definedName>
    <definedName name="NM_従事者４_氏名_変更前" localSheetId="4">Sheet1!$R$793</definedName>
    <definedName name="NM_従事者４_氏名カナ" localSheetId="4">Sheet1!$R$835</definedName>
    <definedName name="NM_従事者４_氏名カナ_変更前" localSheetId="4">Sheet1!$R$796</definedName>
    <definedName name="NM_従事者４_資格" localSheetId="4">Sheet1!$AG$827</definedName>
    <definedName name="NM_従事者４_資格_変更前" localSheetId="4">Sheet1!$AG$788</definedName>
    <definedName name="NM_従事者４_就任年月日_月" localSheetId="4">Sheet1!$X$830</definedName>
    <definedName name="NM_従事者４_就任年月日_月_変更前" localSheetId="4">Sheet1!$X$791</definedName>
    <definedName name="NM_従事者４_就任年月日_元号" localSheetId="4">Sheet1!$S$830</definedName>
    <definedName name="NM_従事者４_就任年月日_元号_変更前" localSheetId="4">Sheet1!$S$791</definedName>
    <definedName name="NM_従事者４_就任年月日_日" localSheetId="4">Sheet1!$Z$830</definedName>
    <definedName name="NM_従事者４_就任年月日_日_変更前" localSheetId="4">Sheet1!$Z$791</definedName>
    <definedName name="NM_従事者４_就任年月日_年" localSheetId="4">Sheet1!$V$830</definedName>
    <definedName name="NM_従事者４_就任年月日_年_変更前" localSheetId="4">Sheet1!$V$791</definedName>
    <definedName name="NM_従事者４_週勤務時間_小数１" localSheetId="4">Sheet1!$U$850</definedName>
    <definedName name="NM_従事者４_週勤務時間_小数１_変更前" localSheetId="4">Sheet1!$U$811</definedName>
    <definedName name="NM_従事者４_週勤務時間_整数１" localSheetId="4">Sheet1!$R$850</definedName>
    <definedName name="NM_従事者４_週勤務時間_整数１_変更前" localSheetId="4">Sheet1!$R$811</definedName>
    <definedName name="NM_従事者４_週勤務時間_整数２" localSheetId="4">Sheet1!$S$850</definedName>
    <definedName name="NM_従事者４_週勤務時間_整数２_変更前" localSheetId="4">Sheet1!$S$811</definedName>
    <definedName name="NM_従事者４_住所_建物名" localSheetId="4">Sheet1!$AG$844</definedName>
    <definedName name="NM_従事者４_住所_建物名_変更前" localSheetId="4">Sheet1!$AG$805</definedName>
    <definedName name="NM_従事者４_住所_市区町村" localSheetId="4">Sheet1!$U$841</definedName>
    <definedName name="NM_従事者４_住所_市区町村_変更前" localSheetId="4">Sheet1!$U$802</definedName>
    <definedName name="NM_従事者４_住所_字" localSheetId="4">Sheet1!$AG$841</definedName>
    <definedName name="NM_従事者４_住所_字_変更前" localSheetId="4">Sheet1!$AG$802</definedName>
    <definedName name="NM_従事者４_住所_都道府県" localSheetId="4">Sheet1!$AG$838</definedName>
    <definedName name="NM_従事者４_住所_都道府県_変更前" localSheetId="4">Sheet1!$AG$799</definedName>
    <definedName name="NM_従事者４_住所_番地" localSheetId="4">Sheet1!$U$844</definedName>
    <definedName name="NM_従事者４_住所_番地_変更前" localSheetId="4">Sheet1!$U$805</definedName>
    <definedName name="NM_従事者４_住所_郵便番号_右" localSheetId="4">Sheet1!$Z$838</definedName>
    <definedName name="NM_従事者４_住所_郵便番号_右_変更前" localSheetId="4">Sheet1!$Z$799</definedName>
    <definedName name="NM_従事者４_住所_郵便番号_左" localSheetId="4">Sheet1!$U$838</definedName>
    <definedName name="NM_従事者４_住所_郵便番号_左_変更前" localSheetId="4">Sheet1!$U$799</definedName>
    <definedName name="NM_従事者４_従事者区分" localSheetId="4">Sheet1!$S$827</definedName>
    <definedName name="NM_従事者４_従事者区分_変更前" localSheetId="4">Sheet1!$S$788</definedName>
    <definedName name="NM_従事者４_従事者備考" localSheetId="4">Sheet1!$R$862</definedName>
    <definedName name="NM_従事者４_従事者備考_変更前" localSheetId="4">Sheet1!$R$823</definedName>
    <definedName name="NM_従事者４_生年月日_月" localSheetId="4">Sheet1!$X$848</definedName>
    <definedName name="NM_従事者４_生年月日_月_変更前" localSheetId="4">Sheet1!$X$809</definedName>
    <definedName name="NM_従事者４_生年月日_元号" localSheetId="4">Sheet1!$S$848</definedName>
    <definedName name="NM_従事者４_生年月日_元号_変更前" localSheetId="4">Sheet1!$S$809</definedName>
    <definedName name="NM_従事者４_生年月日_日" localSheetId="4">Sheet1!$Z$848</definedName>
    <definedName name="NM_従事者４_生年月日_日_変更前" localSheetId="4">Sheet1!$Z$809</definedName>
    <definedName name="NM_従事者４_生年月日_年" localSheetId="4">Sheet1!$V$848</definedName>
    <definedName name="NM_従事者４_生年月日_年_変更前" localSheetId="4">Sheet1!$V$809</definedName>
    <definedName name="NM_従事者４_退任年月日_月" localSheetId="4">Sheet1!$AL$830</definedName>
    <definedName name="NM_従事者４_退任年月日_月_変更前" localSheetId="4">Sheet1!$AL$791</definedName>
    <definedName name="NM_従事者４_退任年月日_元号" localSheetId="4">Sheet1!$AG$830</definedName>
    <definedName name="NM_従事者４_退任年月日_元号_変更前" localSheetId="4">Sheet1!$AG$791</definedName>
    <definedName name="NM_従事者４_退任年月日_日" localSheetId="4">Sheet1!$AN$830</definedName>
    <definedName name="NM_従事者４_退任年月日_日_変更前" localSheetId="4">Sheet1!$AN$791</definedName>
    <definedName name="NM_従事者４_退任年月日_年" localSheetId="4">Sheet1!$AJ$830</definedName>
    <definedName name="NM_従事者４_退任年月日_年_変更前" localSheetId="4">Sheet1!$AJ$791</definedName>
    <definedName name="NM_従事者４_登録年月日_月" localSheetId="4">Sheet1!$X$860</definedName>
    <definedName name="NM_従事者４_登録年月日_月_変更前" localSheetId="4">Sheet1!$X$821</definedName>
    <definedName name="NM_従事者４_登録年月日_元号" localSheetId="4">Sheet1!$S$860</definedName>
    <definedName name="NM_従事者４_登録年月日_元号_変更前" localSheetId="4">Sheet1!$S$821</definedName>
    <definedName name="NM_従事者４_登録年月日_日" localSheetId="4">Sheet1!$Z$860</definedName>
    <definedName name="NM_従事者４_登録年月日_日_変更前" localSheetId="4">Sheet1!$Z$821</definedName>
    <definedName name="NM_従事者４_登録年月日_年" localSheetId="4">Sheet1!$V$860</definedName>
    <definedName name="NM_従事者４_登録年月日_年_変更前" localSheetId="4">Sheet1!$V$821</definedName>
    <definedName name="NM_従事者４_登録販売者登録都道府県" localSheetId="4">Sheet1!$AK$860</definedName>
    <definedName name="NM_従事者４_登録販売者登録都道府県_変更前" localSheetId="4">Sheet1!$AK$821</definedName>
    <definedName name="NM_従事者４_登録番号１" localSheetId="4">Sheet1!$R$856</definedName>
    <definedName name="NM_従事者４_登録番号１_変更前" localSheetId="4">Sheet1!$R$817</definedName>
    <definedName name="NM_従事者４_登録番号２" localSheetId="4">Sheet1!$V$856</definedName>
    <definedName name="NM_従事者４_登録番号２_変更前" localSheetId="4">Sheet1!$V$817</definedName>
    <definedName name="NM_従事者４_登録番号３" localSheetId="4">Sheet1!$X$856</definedName>
    <definedName name="NM_従事者４_登録番号３_変更前" localSheetId="4">Sheet1!$X$817</definedName>
    <definedName name="NM_従事者４_比較フラグ" localSheetId="4">Sheet1!$D$4784</definedName>
    <definedName name="NM_従事者４_要指導又は第１類_小数１" localSheetId="4">Sheet1!$AK$850</definedName>
    <definedName name="NM_従事者４_要指導又は第１類_小数１_変更前" localSheetId="4">Sheet1!$AK$811</definedName>
    <definedName name="NM_従事者４_要指導又は第１類_整数１" localSheetId="4">Sheet1!$AH$850</definedName>
    <definedName name="NM_従事者４_要指導又は第１類_整数１_変更前" localSheetId="4">Sheet1!$AH$811</definedName>
    <definedName name="NM_従事者４_要指導又は第１類_整数２" localSheetId="4">Sheet1!$AI$850</definedName>
    <definedName name="NM_従事者４_要指導又は第１類_整数２_変更前" localSheetId="4">Sheet1!$AI$811</definedName>
    <definedName name="NM_従事者４０_医薬品_小数１" localSheetId="4">Sheet1!$U$4525</definedName>
    <definedName name="NM_従事者４０_医薬品_小数１_変更前" localSheetId="4">Sheet1!$U$4486</definedName>
    <definedName name="NM_従事者４０_医薬品_整数１" localSheetId="4">Sheet1!$R$4525</definedName>
    <definedName name="NM_従事者４０_医薬品_整数１_変更前" localSheetId="4">Sheet1!$R$4486</definedName>
    <definedName name="NM_従事者４０_医薬品_整数２" localSheetId="4">Sheet1!$S$4525</definedName>
    <definedName name="NM_従事者４０_医薬品_整数２_変更前" localSheetId="4">Sheet1!$S$4486</definedName>
    <definedName name="NM_従事者４０_兼務" localSheetId="4">Sheet1!$S$4538</definedName>
    <definedName name="NM_従事者４０_兼務管理店舗_許可番号" localSheetId="4">Sheet1!$AH$4546</definedName>
    <definedName name="NM_従事者４０_兼務管理店舗_主に従事する店舗" localSheetId="4">Sheet1!$Z$4547</definedName>
    <definedName name="NM_従事者４０_兼務管理店舗_店舗住所_建物名" localSheetId="4">Sheet1!$AI$4558</definedName>
    <definedName name="NM_従事者４０_兼務管理店舗_店舗住所_市区町村" localSheetId="4">Sheet1!$Y$4555</definedName>
    <definedName name="NM_従事者４０_兼務管理店舗_店舗住所_字" localSheetId="4">Sheet1!$AI$4555</definedName>
    <definedName name="NM_従事者４０_兼務管理店舗_店舗住所_都道府県" localSheetId="4">Sheet1!$AI$4552</definedName>
    <definedName name="NM_従事者４０_兼務管理店舗_店舗住所_番地" localSheetId="4">Sheet1!$Y$4558</definedName>
    <definedName name="NM_従事者４０_兼務管理店舗_店舗住所_郵便番号_右" localSheetId="4">Sheet1!$AC$4552</definedName>
    <definedName name="NM_従事者４０_兼務管理店舗_店舗住所_郵便番号_左" localSheetId="4">Sheet1!$Y$4552</definedName>
    <definedName name="NM_従事者４０_兼務管理店舗_店舗名称" localSheetId="4">Sheet1!$V$4549</definedName>
    <definedName name="NM_従事者４０_兼務許可年月日_月" localSheetId="4">Sheet1!$X$4541</definedName>
    <definedName name="NM_従事者４０_兼務許可年月日_元号" localSheetId="4">Sheet1!$S$4541</definedName>
    <definedName name="NM_従事者４０_兼務許可年月日_日" localSheetId="4">Sheet1!$Z$4541</definedName>
    <definedName name="NM_従事者４０_兼務許可年月日_年" localSheetId="4">Sheet1!$V$4541</definedName>
    <definedName name="NM_従事者４０_兼務許可番号" localSheetId="4">Sheet1!$AC$4537</definedName>
    <definedName name="NM_従事者４０_兼務廃止年月日_月" localSheetId="4">Sheet1!$AL$4541</definedName>
    <definedName name="NM_従事者４０_兼務廃止年月日_元号" localSheetId="4">Sheet1!$AG$4541</definedName>
    <definedName name="NM_従事者４０_兼務廃止年月日_日" localSheetId="4">Sheet1!$AN$4541</definedName>
    <definedName name="NM_従事者４０_兼務廃止年月日_年" localSheetId="4">Sheet1!$AJ$4541</definedName>
    <definedName name="NM_従事者４０_兼務備考" localSheetId="4">Sheet1!$R$4543</definedName>
    <definedName name="NM_従事者４０_氏名" localSheetId="4">Sheet1!$R$4504</definedName>
    <definedName name="NM_従事者４０_氏名_当て字" localSheetId="4">Sheet1!$AL$4505</definedName>
    <definedName name="NM_従事者４０_氏名_当て字_変更前" localSheetId="4">Sheet1!$AL$4466</definedName>
    <definedName name="NM_従事者４０_氏名_変更前" localSheetId="4">Sheet1!$R$4465</definedName>
    <definedName name="NM_従事者４０_氏名カナ" localSheetId="4">Sheet1!$R$4507</definedName>
    <definedName name="NM_従事者４０_氏名カナ_変更前" localSheetId="4">Sheet1!$R$4468</definedName>
    <definedName name="NM_従事者４０_資格" localSheetId="4">Sheet1!$AG$4499</definedName>
    <definedName name="NM_従事者４０_資格_変更前" localSheetId="4">Sheet1!$AG$4460</definedName>
    <definedName name="NM_従事者４０_就任年月日_月" localSheetId="4">Sheet1!$X$4502</definedName>
    <definedName name="NM_従事者４０_就任年月日_月_変更前" localSheetId="4">Sheet1!$X$4463</definedName>
    <definedName name="NM_従事者４０_就任年月日_元号" localSheetId="4">Sheet1!$S$4502</definedName>
    <definedName name="NM_従事者４０_就任年月日_元号_変更前" localSheetId="4">Sheet1!$S$4463</definedName>
    <definedName name="NM_従事者４０_就任年月日_日" localSheetId="4">Sheet1!$Z$4502</definedName>
    <definedName name="NM_従事者４０_就任年月日_日_変更前" localSheetId="4">Sheet1!$Z$4463</definedName>
    <definedName name="NM_従事者４０_就任年月日_年" localSheetId="4">Sheet1!$V$4502</definedName>
    <definedName name="NM_従事者４０_就任年月日_年_変更前" localSheetId="4">Sheet1!$V$4463</definedName>
    <definedName name="NM_従事者４０_週勤務時間_小数１" localSheetId="4">Sheet1!$U$4522</definedName>
    <definedName name="NM_従事者４０_週勤務時間_小数１_変更前" localSheetId="4">Sheet1!$U$4483</definedName>
    <definedName name="NM_従事者４０_週勤務時間_整数１" localSheetId="4">Sheet1!$R$4522</definedName>
    <definedName name="NM_従事者４０_週勤務時間_整数１_変更前" localSheetId="4">Sheet1!$R$4483</definedName>
    <definedName name="NM_従事者４０_週勤務時間_整数２" localSheetId="4">Sheet1!$S$4522</definedName>
    <definedName name="NM_従事者４０_週勤務時間_整数２_変更前" localSheetId="4">Sheet1!$S$4483</definedName>
    <definedName name="NM_従事者４０_住所_建物名" localSheetId="4">Sheet1!$AG$4516</definedName>
    <definedName name="NM_従事者４０_住所_建物名_変更前" localSheetId="4">Sheet1!$AG$4477</definedName>
    <definedName name="NM_従事者４０_住所_市区町村" localSheetId="4">Sheet1!$U$4513</definedName>
    <definedName name="NM_従事者４０_住所_市区町村_変更前" localSheetId="4">Sheet1!$U$4474</definedName>
    <definedName name="NM_従事者４０_住所_字" localSheetId="4">Sheet1!$AG$4513</definedName>
    <definedName name="NM_従事者４０_住所_字_変更前" localSheetId="4">Sheet1!$AG$4474</definedName>
    <definedName name="NM_従事者４０_住所_都道府県" localSheetId="4">Sheet1!$AG$4510</definedName>
    <definedName name="NM_従事者４０_住所_都道府県_変更前" localSheetId="4">Sheet1!$AG$4471</definedName>
    <definedName name="NM_従事者４０_住所_番地" localSheetId="4">Sheet1!$U$4516</definedName>
    <definedName name="NM_従事者４０_住所_番地_変更前" localSheetId="4">Sheet1!$U$4477</definedName>
    <definedName name="NM_従事者４０_住所_郵便番号_右" localSheetId="4">Sheet1!$Z$4510</definedName>
    <definedName name="NM_従事者４０_住所_郵便番号_右_変更前" localSheetId="4">Sheet1!$Z$4471</definedName>
    <definedName name="NM_従事者４０_住所_郵便番号_左" localSheetId="4">Sheet1!$U$4510</definedName>
    <definedName name="NM_従事者４０_住所_郵便番号_左_変更前" localSheetId="4">Sheet1!$U$4471</definedName>
    <definedName name="NM_従事者４０_従事者区分" localSheetId="4">Sheet1!$S$4499</definedName>
    <definedName name="NM_従事者４０_従事者区分_変更前" localSheetId="4">Sheet1!$S$4460</definedName>
    <definedName name="NM_従事者４０_従事者備考" localSheetId="4">Sheet1!$R$4534</definedName>
    <definedName name="NM_従事者４０_従事者備考_変更前" localSheetId="4">Sheet1!$R$4495</definedName>
    <definedName name="NM_従事者４０_生年月日_月" localSheetId="4">Sheet1!$X$4520</definedName>
    <definedName name="NM_従事者４０_生年月日_月_変更前" localSheetId="4">Sheet1!$X$4481</definedName>
    <definedName name="NM_従事者４０_生年月日_元号" localSheetId="4">Sheet1!$S$4520</definedName>
    <definedName name="NM_従事者４０_生年月日_元号_変更前" localSheetId="4">Sheet1!$S$4481</definedName>
    <definedName name="NM_従事者４０_生年月日_日" localSheetId="4">Sheet1!$Z$4520</definedName>
    <definedName name="NM_従事者４０_生年月日_日_変更前" localSheetId="4">Sheet1!$Z$4481</definedName>
    <definedName name="NM_従事者４０_生年月日_年" localSheetId="4">Sheet1!$V$4520</definedName>
    <definedName name="NM_従事者４０_生年月日_年_変更前" localSheetId="4">Sheet1!$V$4481</definedName>
    <definedName name="NM_従事者４０_退任年月日_月" localSheetId="4">Sheet1!$AL$4502</definedName>
    <definedName name="NM_従事者４０_退任年月日_月_変更前" localSheetId="4">Sheet1!$AL$4463</definedName>
    <definedName name="NM_従事者４０_退任年月日_元号" localSheetId="4">Sheet1!$AG$4502</definedName>
    <definedName name="NM_従事者４０_退任年月日_元号_変更前" localSheetId="4">Sheet1!$AG$4463</definedName>
    <definedName name="NM_従事者４０_退任年月日_日" localSheetId="4">Sheet1!$AN$4502</definedName>
    <definedName name="NM_従事者４０_退任年月日_日_変更前" localSheetId="4">Sheet1!$AN$4463</definedName>
    <definedName name="NM_従事者４０_退任年月日_年" localSheetId="4">Sheet1!$AJ$4502</definedName>
    <definedName name="NM_従事者４０_退任年月日_年_変更前" localSheetId="4">Sheet1!$AJ$4463</definedName>
    <definedName name="NM_従事者４０_登録年月日_月" localSheetId="4">Sheet1!$X$4532</definedName>
    <definedName name="NM_従事者４０_登録年月日_月_変更前" localSheetId="4">Sheet1!$X$4493</definedName>
    <definedName name="NM_従事者４０_登録年月日_元号" localSheetId="4">Sheet1!$S$4532</definedName>
    <definedName name="NM_従事者４０_登録年月日_元号_変更前" localSheetId="4">Sheet1!$S$4493</definedName>
    <definedName name="NM_従事者４０_登録年月日_日" localSheetId="4">Sheet1!$Z$4532</definedName>
    <definedName name="NM_従事者４０_登録年月日_日_変更前" localSheetId="4">Sheet1!$Z$4493</definedName>
    <definedName name="NM_従事者４０_登録年月日_年" localSheetId="4">Sheet1!$V$4532</definedName>
    <definedName name="NM_従事者４０_登録年月日_年_変更前" localSheetId="4">Sheet1!$V$4493</definedName>
    <definedName name="NM_従事者４０_登録販売者登録都道府県" localSheetId="4">Sheet1!$AK$4532</definedName>
    <definedName name="NM_従事者４０_登録販売者登録都道府県_変更前" localSheetId="4">Sheet1!$AK$4493</definedName>
    <definedName name="NM_従事者４０_登録番号１" localSheetId="4">Sheet1!$R$4528</definedName>
    <definedName name="NM_従事者４０_登録番号１_変更前" localSheetId="4">Sheet1!$R$4489</definedName>
    <definedName name="NM_従事者４０_登録番号２" localSheetId="4">Sheet1!$V$4528</definedName>
    <definedName name="NM_従事者４０_登録番号２_変更前" localSheetId="4">Sheet1!$V$4489</definedName>
    <definedName name="NM_従事者４０_登録番号３" localSheetId="4">Sheet1!$X$4528</definedName>
    <definedName name="NM_従事者４０_登録番号３_変更前" localSheetId="4">Sheet1!$X$4489</definedName>
    <definedName name="NM_従事者４０_比較フラグ" localSheetId="4">Sheet1!$AN$4784</definedName>
    <definedName name="NM_従事者４０_要指導又は第１類_小数１" localSheetId="4">Sheet1!$AK$4522</definedName>
    <definedName name="NM_従事者４０_要指導又は第１類_小数１_変更前" localSheetId="4">Sheet1!$AK$4483</definedName>
    <definedName name="NM_従事者４０_要指導又は第１類_整数１" localSheetId="4">Sheet1!$AH$4522</definedName>
    <definedName name="NM_従事者４０_要指導又は第１類_整数１_変更前" localSheetId="4">Sheet1!$AH$4483</definedName>
    <definedName name="NM_従事者４０_要指導又は第１類_整数２" localSheetId="4">Sheet1!$AI$4522</definedName>
    <definedName name="NM_従事者４０_要指導又は第１類_整数２_変更前" localSheetId="4">Sheet1!$AI$4483</definedName>
    <definedName name="NM_従事者５_医薬品_小数１" localSheetId="4">Sheet1!$U$955</definedName>
    <definedName name="NM_従事者５_医薬品_小数１_変更前" localSheetId="4">Sheet1!$U$916</definedName>
    <definedName name="NM_従事者５_医薬品_整数１" localSheetId="4">Sheet1!$R$955</definedName>
    <definedName name="NM_従事者５_医薬品_整数１_変更前" localSheetId="4">Sheet1!$R$916</definedName>
    <definedName name="NM_従事者５_医薬品_整数２" localSheetId="4">Sheet1!$S$955</definedName>
    <definedName name="NM_従事者５_医薬品_整数２_変更前" localSheetId="4">Sheet1!$S$916</definedName>
    <definedName name="NM_従事者５_兼務" localSheetId="4">Sheet1!$S$968</definedName>
    <definedName name="NM_従事者５_兼務管理店舗_許可番号" localSheetId="4">Sheet1!$AH$976</definedName>
    <definedName name="NM_従事者５_兼務管理店舗_主に従事する店舗" localSheetId="4">Sheet1!$Z$977</definedName>
    <definedName name="NM_従事者５_兼務管理店舗_店舗住所_建物名" localSheetId="4">Sheet1!$AI$988</definedName>
    <definedName name="NM_従事者５_兼務管理店舗_店舗住所_市区町村" localSheetId="4">Sheet1!$Y$985</definedName>
    <definedName name="NM_従事者５_兼務管理店舗_店舗住所_字" localSheetId="4">Sheet1!$AI$985</definedName>
    <definedName name="NM_従事者５_兼務管理店舗_店舗住所_都道府県" localSheetId="4">Sheet1!$AI$982</definedName>
    <definedName name="NM_従事者５_兼務管理店舗_店舗住所_番地" localSheetId="4">Sheet1!$Y$988</definedName>
    <definedName name="NM_従事者５_兼務管理店舗_店舗住所_郵便番号_右" localSheetId="4">Sheet1!$AC$982</definedName>
    <definedName name="NM_従事者５_兼務管理店舗_店舗住所_郵便番号_左" localSheetId="4">Sheet1!$Y$982</definedName>
    <definedName name="NM_従事者５_兼務管理店舗_店舗名称" localSheetId="4">Sheet1!$V$979</definedName>
    <definedName name="NM_従事者５_兼務許可年月日_月" localSheetId="4">Sheet1!$X$971</definedName>
    <definedName name="NM_従事者５_兼務許可年月日_元号" localSheetId="4">Sheet1!$S$971</definedName>
    <definedName name="NM_従事者５_兼務許可年月日_日" localSheetId="4">Sheet1!$Z$971</definedName>
    <definedName name="NM_従事者５_兼務許可年月日_年" localSheetId="4">Sheet1!$V$971</definedName>
    <definedName name="NM_従事者５_兼務許可番号" localSheetId="4">Sheet1!$AC$967</definedName>
    <definedName name="NM_従事者５_兼務廃止年月日_月" localSheetId="4">Sheet1!$AL$971</definedName>
    <definedName name="NM_従事者５_兼務廃止年月日_元号" localSheetId="4">Sheet1!$AG$971</definedName>
    <definedName name="NM_従事者５_兼務廃止年月日_日" localSheetId="4">Sheet1!$AN$971</definedName>
    <definedName name="NM_従事者５_兼務廃止年月日_年" localSheetId="4">Sheet1!$AJ$971</definedName>
    <definedName name="NM_従事者５_兼務備考" localSheetId="4">Sheet1!$R$973</definedName>
    <definedName name="NM_従事者５_氏名" localSheetId="4">Sheet1!$R$934</definedName>
    <definedName name="NM_従事者５_氏名_当て字" localSheetId="4">Sheet1!$AL$935</definedName>
    <definedName name="NM_従事者５_氏名_当て字_変更前" localSheetId="4">Sheet1!$AL$896</definedName>
    <definedName name="NM_従事者５_氏名_変更前" localSheetId="4">Sheet1!$R$895</definedName>
    <definedName name="NM_従事者５_氏名カナ" localSheetId="4">Sheet1!$R$937</definedName>
    <definedName name="NM_従事者５_氏名カナ_変更前" localSheetId="4">Sheet1!$R$898</definedName>
    <definedName name="NM_従事者５_資格" localSheetId="4">Sheet1!$AG$929</definedName>
    <definedName name="NM_従事者５_資格_変更前" localSheetId="4">Sheet1!$AG$890</definedName>
    <definedName name="NM_従事者５_就任年月日_月" localSheetId="4">Sheet1!$X$932</definedName>
    <definedName name="NM_従事者５_就任年月日_月_変更前" localSheetId="4">Sheet1!$X$893</definedName>
    <definedName name="NM_従事者５_就任年月日_元号" localSheetId="4">Sheet1!$S$932</definedName>
    <definedName name="NM_従事者５_就任年月日_元号_変更前" localSheetId="4">Sheet1!$S$893</definedName>
    <definedName name="NM_従事者５_就任年月日_日" localSheetId="4">Sheet1!$Z$932</definedName>
    <definedName name="NM_従事者５_就任年月日_日_変更前" localSheetId="4">Sheet1!$Z$893</definedName>
    <definedName name="NM_従事者５_就任年月日_年" localSheetId="4">Sheet1!$V$932</definedName>
    <definedName name="NM_従事者５_就任年月日_年_変更前" localSheetId="4">Sheet1!$V$893</definedName>
    <definedName name="NM_従事者５_週勤務時間_小数１" localSheetId="4">Sheet1!$U$952</definedName>
    <definedName name="NM_従事者５_週勤務時間_小数１_変更前" localSheetId="4">Sheet1!$U$913</definedName>
    <definedName name="NM_従事者５_週勤務時間_整数１" localSheetId="4">Sheet1!$R$952</definedName>
    <definedName name="NM_従事者５_週勤務時間_整数１_変更前" localSheetId="4">Sheet1!$R$913</definedName>
    <definedName name="NM_従事者５_週勤務時間_整数２" localSheetId="4">Sheet1!$S$952</definedName>
    <definedName name="NM_従事者５_週勤務時間_整数２_変更前" localSheetId="4">Sheet1!$S$913</definedName>
    <definedName name="NM_従事者５_住所_建物名" localSheetId="4">Sheet1!$AG$946</definedName>
    <definedName name="NM_従事者５_住所_建物名_変更前" localSheetId="4">Sheet1!$AG$907</definedName>
    <definedName name="NM_従事者５_住所_市区町村" localSheetId="4">Sheet1!$U$943</definedName>
    <definedName name="NM_従事者５_住所_市区町村_変更前" localSheetId="4">Sheet1!$U$904</definedName>
    <definedName name="NM_従事者５_住所_字" localSheetId="4">Sheet1!$AG$943</definedName>
    <definedName name="NM_従事者５_住所_字_変更前" localSheetId="4">Sheet1!$AG$904</definedName>
    <definedName name="NM_従事者５_住所_都道府県" localSheetId="4">Sheet1!$AG$940</definedName>
    <definedName name="NM_従事者５_住所_都道府県_変更前" localSheetId="4">Sheet1!$AG$901</definedName>
    <definedName name="NM_従事者５_住所_番地" localSheetId="4">Sheet1!$U$946</definedName>
    <definedName name="NM_従事者５_住所_番地_変更前" localSheetId="4">Sheet1!$U$907</definedName>
    <definedName name="NM_従事者５_住所_郵便番号_右" localSheetId="4">Sheet1!$Z$940</definedName>
    <definedName name="NM_従事者５_住所_郵便番号_右_変更前" localSheetId="4">Sheet1!$Z$901</definedName>
    <definedName name="NM_従事者５_住所_郵便番号_左" localSheetId="4">Sheet1!$U$940</definedName>
    <definedName name="NM_従事者５_住所_郵便番号_左_変更前" localSheetId="4">Sheet1!$U$901</definedName>
    <definedName name="NM_従事者５_従事者区分" localSheetId="4">Sheet1!$S$929</definedName>
    <definedName name="NM_従事者５_従事者区分_変更前" localSheetId="4">Sheet1!$S$890</definedName>
    <definedName name="NM_従事者５_従事者備考" localSheetId="4">Sheet1!$R$964</definedName>
    <definedName name="NM_従事者５_従事者備考_変更前" localSheetId="4">Sheet1!$R$925</definedName>
    <definedName name="NM_従事者５_生年月日_月" localSheetId="4">Sheet1!$X$950</definedName>
    <definedName name="NM_従事者５_生年月日_月_変更前" localSheetId="4">Sheet1!$X$911</definedName>
    <definedName name="NM_従事者５_生年月日_元号" localSheetId="4">Sheet1!$S$950</definedName>
    <definedName name="NM_従事者５_生年月日_元号_変更前" localSheetId="4">Sheet1!$S$911</definedName>
    <definedName name="NM_従事者５_生年月日_日" localSheetId="4">Sheet1!$Z$950</definedName>
    <definedName name="NM_従事者５_生年月日_日_変更前" localSheetId="4">Sheet1!$Z$911</definedName>
    <definedName name="NM_従事者５_生年月日_年" localSheetId="4">Sheet1!$V$950</definedName>
    <definedName name="NM_従事者５_生年月日_年_変更前" localSheetId="4">Sheet1!$V$911</definedName>
    <definedName name="NM_従事者５_退任年月日_月" localSheetId="4">Sheet1!$AL$932</definedName>
    <definedName name="NM_従事者５_退任年月日_月_変更前" localSheetId="4">Sheet1!$AL$893</definedName>
    <definedName name="NM_従事者５_退任年月日_元号" localSheetId="4">Sheet1!$AG$932</definedName>
    <definedName name="NM_従事者５_退任年月日_元号_変更前" localSheetId="4">Sheet1!$AG$893</definedName>
    <definedName name="NM_従事者５_退任年月日_日" localSheetId="4">Sheet1!$AN$932</definedName>
    <definedName name="NM_従事者５_退任年月日_日_変更前" localSheetId="4">Sheet1!$AN$893</definedName>
    <definedName name="NM_従事者５_退任年月日_年" localSheetId="4">Sheet1!$AJ$932</definedName>
    <definedName name="NM_従事者５_退任年月日_年_変更前" localSheetId="4">Sheet1!$AJ$893</definedName>
    <definedName name="NM_従事者５_登録年月日_月" localSheetId="4">Sheet1!$X$962</definedName>
    <definedName name="NM_従事者５_登録年月日_月_変更前" localSheetId="4">Sheet1!$X$923</definedName>
    <definedName name="NM_従事者５_登録年月日_元号" localSheetId="4">Sheet1!$S$962</definedName>
    <definedName name="NM_従事者５_登録年月日_元号_変更前" localSheetId="4">Sheet1!$S$923</definedName>
    <definedName name="NM_従事者５_登録年月日_日" localSheetId="4">Sheet1!$Z$962</definedName>
    <definedName name="NM_従事者５_登録年月日_日_変更前" localSheetId="4">Sheet1!$Z$923</definedName>
    <definedName name="NM_従事者５_登録年月日_年" localSheetId="4">Sheet1!$V$962</definedName>
    <definedName name="NM_従事者５_登録年月日_年_変更前" localSheetId="4">Sheet1!$V$923</definedName>
    <definedName name="NM_従事者５_登録販売者登録都道府県" localSheetId="4">Sheet1!$AK$962</definedName>
    <definedName name="NM_従事者５_登録販売者登録都道府県_変更前" localSheetId="4">Sheet1!$AK$923</definedName>
    <definedName name="NM_従事者５_登録番号１" localSheetId="4">Sheet1!$R$958</definedName>
    <definedName name="NM_従事者５_登録番号１_変更前" localSheetId="4">Sheet1!$R$919</definedName>
    <definedName name="NM_従事者５_登録番号２" localSheetId="4">Sheet1!$V$958</definedName>
    <definedName name="NM_従事者５_登録番号２_変更前" localSheetId="4">Sheet1!$V$919</definedName>
    <definedName name="NM_従事者５_登録番号３" localSheetId="4">Sheet1!$X$958</definedName>
    <definedName name="NM_従事者５_登録番号３_変更前" localSheetId="4">Sheet1!$X$919</definedName>
    <definedName name="NM_従事者５_比較フラグ" localSheetId="4">Sheet1!$E$4784</definedName>
    <definedName name="NM_従事者５_要指導又は第１類_小数１" localSheetId="4">Sheet1!$AK$952</definedName>
    <definedName name="NM_従事者５_要指導又は第１類_小数１_変更前" localSheetId="4">Sheet1!$AK$913</definedName>
    <definedName name="NM_従事者５_要指導又は第１類_整数１" localSheetId="4">Sheet1!$AH$952</definedName>
    <definedName name="NM_従事者５_要指導又は第１類_整数１_変更前" localSheetId="4">Sheet1!$AH$913</definedName>
    <definedName name="NM_従事者５_要指導又は第１類_整数２" localSheetId="4">Sheet1!$AI$952</definedName>
    <definedName name="NM_従事者５_要指導又は第１類_整数２_変更前" localSheetId="4">Sheet1!$AI$913</definedName>
    <definedName name="NM_従事者６_医薬品_小数１" localSheetId="4">Sheet1!$U$1057</definedName>
    <definedName name="NM_従事者６_医薬品_小数１_変更前" localSheetId="4">Sheet1!$U$1018</definedName>
    <definedName name="NM_従事者６_医薬品_整数１" localSheetId="4">Sheet1!$R$1057</definedName>
    <definedName name="NM_従事者６_医薬品_整数１_変更前" localSheetId="4">Sheet1!$R$1018</definedName>
    <definedName name="NM_従事者６_医薬品_整数２" localSheetId="4">Sheet1!$S$1057</definedName>
    <definedName name="NM_従事者６_医薬品_整数２_変更前" localSheetId="4">Sheet1!$S$1018</definedName>
    <definedName name="NM_従事者６_兼務" localSheetId="4">Sheet1!$S$1070</definedName>
    <definedName name="NM_従事者６_兼務管理店舗_許可番号" localSheetId="4">Sheet1!$AH$1078</definedName>
    <definedName name="NM_従事者６_兼務管理店舗_主に従事する店舗" localSheetId="4">Sheet1!$Z$1079</definedName>
    <definedName name="NM_従事者６_兼務管理店舗_店舗住所_建物名" localSheetId="4">Sheet1!$AI$1090</definedName>
    <definedName name="NM_従事者６_兼務管理店舗_店舗住所_市区町村" localSheetId="4">Sheet1!$Y$1087</definedName>
    <definedName name="NM_従事者６_兼務管理店舗_店舗住所_字" localSheetId="4">Sheet1!$AI$1087</definedName>
    <definedName name="NM_従事者６_兼務管理店舗_店舗住所_都道府県" localSheetId="4">Sheet1!$AI$1084</definedName>
    <definedName name="NM_従事者６_兼務管理店舗_店舗住所_番地" localSheetId="4">Sheet1!$Y$1090</definedName>
    <definedName name="NM_従事者６_兼務管理店舗_店舗住所_郵便番号_右" localSheetId="4">Sheet1!$AC$1084</definedName>
    <definedName name="NM_従事者６_兼務管理店舗_店舗住所_郵便番号_左" localSheetId="4">Sheet1!$Y$1084</definedName>
    <definedName name="NM_従事者６_兼務管理店舗_店舗名称" localSheetId="4">Sheet1!$V$1081</definedName>
    <definedName name="NM_従事者６_兼務許可年月日_月" localSheetId="4">Sheet1!$X$1073</definedName>
    <definedName name="NM_従事者６_兼務許可年月日_元号" localSheetId="4">Sheet1!$S$1073</definedName>
    <definedName name="NM_従事者６_兼務許可年月日_日" localSheetId="4">Sheet1!$Z$1073</definedName>
    <definedName name="NM_従事者６_兼務許可年月日_年" localSheetId="4">Sheet1!$V$1073</definedName>
    <definedName name="NM_従事者６_兼務許可番号" localSheetId="4">Sheet1!$AC$1069</definedName>
    <definedName name="NM_従事者６_兼務廃止年月日_月" localSheetId="4">Sheet1!$AL$1073</definedName>
    <definedName name="NM_従事者６_兼務廃止年月日_元号" localSheetId="4">Sheet1!$AG$1073</definedName>
    <definedName name="NM_従事者６_兼務廃止年月日_日" localSheetId="4">Sheet1!$AN$1073</definedName>
    <definedName name="NM_従事者６_兼務廃止年月日_年" localSheetId="4">Sheet1!$AJ$1073</definedName>
    <definedName name="NM_従事者６_兼務備考" localSheetId="4">Sheet1!$R$1075</definedName>
    <definedName name="NM_従事者６_氏名" localSheetId="4">Sheet1!$R$1036</definedName>
    <definedName name="NM_従事者６_氏名_当て字" localSheetId="4">Sheet1!$AL$1037</definedName>
    <definedName name="NM_従事者６_氏名_当て字_変更前" localSheetId="4">Sheet1!$AL$998</definedName>
    <definedName name="NM_従事者６_氏名_変更前" localSheetId="4">Sheet1!$R$997</definedName>
    <definedName name="NM_従事者６_氏名カナ" localSheetId="4">Sheet1!$R$1039</definedName>
    <definedName name="NM_従事者６_氏名カナ_変更前" localSheetId="4">Sheet1!$R$1000</definedName>
    <definedName name="NM_従事者６_資格" localSheetId="4">Sheet1!$AG$1031</definedName>
    <definedName name="NM_従事者６_資格_変更前" localSheetId="4">Sheet1!$AG$992</definedName>
    <definedName name="NM_従事者６_就任年月日_月" localSheetId="4">Sheet1!$X$1034</definedName>
    <definedName name="NM_従事者６_就任年月日_月_変更前" localSheetId="4">Sheet1!$X$995</definedName>
    <definedName name="NM_従事者６_就任年月日_元号" localSheetId="4">Sheet1!$S$1034</definedName>
    <definedName name="NM_従事者６_就任年月日_元号_変更前" localSheetId="4">Sheet1!$S$995</definedName>
    <definedName name="NM_従事者６_就任年月日_日" localSheetId="4">Sheet1!$Z$1034</definedName>
    <definedName name="NM_従事者６_就任年月日_日_変更前" localSheetId="4">Sheet1!$Z$995</definedName>
    <definedName name="NM_従事者６_就任年月日_年" localSheetId="4">Sheet1!$V$1034</definedName>
    <definedName name="NM_従事者６_就任年月日_年_変更前" localSheetId="4">Sheet1!$V$995</definedName>
    <definedName name="NM_従事者６_週勤務時間_小数１" localSheetId="4">Sheet1!$U$1054</definedName>
    <definedName name="NM_従事者６_週勤務時間_小数１_変更前" localSheetId="4">Sheet1!$U$1015</definedName>
    <definedName name="NM_従事者６_週勤務時間_整数１" localSheetId="4">Sheet1!$R$1054</definedName>
    <definedName name="NM_従事者６_週勤務時間_整数１_変更前" localSheetId="4">Sheet1!$R$1015</definedName>
    <definedName name="NM_従事者６_週勤務時間_整数２" localSheetId="4">Sheet1!$S$1054</definedName>
    <definedName name="NM_従事者６_週勤務時間_整数２_変更前" localSheetId="4">Sheet1!$S$1015</definedName>
    <definedName name="NM_従事者６_住所_建物名" localSheetId="4">Sheet1!$AG$1048</definedName>
    <definedName name="NM_従事者６_住所_建物名_変更前" localSheetId="4">Sheet1!$AG$1009</definedName>
    <definedName name="NM_従事者６_住所_市区町村" localSheetId="4">Sheet1!$U$1045</definedName>
    <definedName name="NM_従事者６_住所_市区町村_変更前" localSheetId="4">Sheet1!$U$1006</definedName>
    <definedName name="NM_従事者６_住所_字" localSheetId="4">Sheet1!$AG$1045</definedName>
    <definedName name="NM_従事者６_住所_字_変更前" localSheetId="4">Sheet1!$AG$1006</definedName>
    <definedName name="NM_従事者６_住所_都道府県" localSheetId="4">Sheet1!$AG$1042</definedName>
    <definedName name="NM_従事者６_住所_都道府県_変更前" localSheetId="4">Sheet1!$AG$1003</definedName>
    <definedName name="NM_従事者６_住所_番地" localSheetId="4">Sheet1!$U$1048</definedName>
    <definedName name="NM_従事者６_住所_番地_変更前" localSheetId="4">Sheet1!$U$1009</definedName>
    <definedName name="NM_従事者６_住所_郵便番号_右" localSheetId="4">Sheet1!$Z$1042</definedName>
    <definedName name="NM_従事者６_住所_郵便番号_右_変更前" localSheetId="4">Sheet1!$Z$1003</definedName>
    <definedName name="NM_従事者６_住所_郵便番号_左" localSheetId="4">Sheet1!$U$1042</definedName>
    <definedName name="NM_従事者６_住所_郵便番号_左_変更前" localSheetId="4">Sheet1!$U$1003</definedName>
    <definedName name="NM_従事者６_従事者区分" localSheetId="4">Sheet1!$S$1031</definedName>
    <definedName name="NM_従事者６_従事者区分_変更前" localSheetId="4">Sheet1!$S$992</definedName>
    <definedName name="NM_従事者６_従事者備考" localSheetId="4">Sheet1!$R$1066</definedName>
    <definedName name="NM_従事者６_従事者備考_変更前" localSheetId="4">Sheet1!$R$1027</definedName>
    <definedName name="NM_従事者６_生年月日_月" localSheetId="4">Sheet1!$X$1052</definedName>
    <definedName name="NM_従事者６_生年月日_月_変更前" localSheetId="4">Sheet1!$X$1013</definedName>
    <definedName name="NM_従事者６_生年月日_元号" localSheetId="4">Sheet1!$S$1052</definedName>
    <definedName name="NM_従事者６_生年月日_元号_変更前" localSheetId="4">Sheet1!$S$1013</definedName>
    <definedName name="NM_従事者６_生年月日_日" localSheetId="4">Sheet1!$Z$1052</definedName>
    <definedName name="NM_従事者６_生年月日_日_変更前" localSheetId="4">Sheet1!$Z$1013</definedName>
    <definedName name="NM_従事者６_生年月日_年" localSheetId="4">Sheet1!$V$1052</definedName>
    <definedName name="NM_従事者６_生年月日_年_変更前" localSheetId="4">Sheet1!$V$1013</definedName>
    <definedName name="NM_従事者６_退任年月日_月" localSheetId="4">Sheet1!$AL$1034</definedName>
    <definedName name="NM_従事者６_退任年月日_月_変更前" localSheetId="4">Sheet1!$AL$995</definedName>
    <definedName name="NM_従事者６_退任年月日_元号" localSheetId="4">Sheet1!$AG$1034</definedName>
    <definedName name="NM_従事者６_退任年月日_元号_変更前" localSheetId="4">Sheet1!$AG$995</definedName>
    <definedName name="NM_従事者６_退任年月日_日" localSheetId="4">Sheet1!$AN$1034</definedName>
    <definedName name="NM_従事者６_退任年月日_日_変更前" localSheetId="4">Sheet1!$AN$995</definedName>
    <definedName name="NM_従事者６_退任年月日_年" localSheetId="4">Sheet1!$AJ$1034</definedName>
    <definedName name="NM_従事者６_退任年月日_年_変更前" localSheetId="4">Sheet1!$AJ$995</definedName>
    <definedName name="NM_従事者６_登録年月日_月" localSheetId="4">Sheet1!$X$1064</definedName>
    <definedName name="NM_従事者６_登録年月日_月_変更前" localSheetId="4">Sheet1!$X$1025</definedName>
    <definedName name="NM_従事者６_登録年月日_元号" localSheetId="4">Sheet1!$S$1064</definedName>
    <definedName name="NM_従事者６_登録年月日_元号_変更前" localSheetId="4">Sheet1!$S$1025</definedName>
    <definedName name="NM_従事者６_登録年月日_日" localSheetId="4">Sheet1!$Z$1064</definedName>
    <definedName name="NM_従事者６_登録年月日_日_変更前" localSheetId="4">Sheet1!$Z$1025</definedName>
    <definedName name="NM_従事者６_登録年月日_年" localSheetId="4">Sheet1!$V$1064</definedName>
    <definedName name="NM_従事者６_登録年月日_年_変更前" localSheetId="4">Sheet1!$V$1025</definedName>
    <definedName name="NM_従事者６_登録販売者登録都道府県" localSheetId="4">Sheet1!$AK$1064</definedName>
    <definedName name="NM_従事者６_登録販売者登録都道府県_変更前" localSheetId="4">Sheet1!$AK$1025</definedName>
    <definedName name="NM_従事者６_登録番号１" localSheetId="4">Sheet1!$R$1060</definedName>
    <definedName name="NM_従事者６_登録番号１_変更前" localSheetId="4">Sheet1!$R$1021</definedName>
    <definedName name="NM_従事者６_登録番号２" localSheetId="4">Sheet1!$V$1060</definedName>
    <definedName name="NM_従事者６_登録番号２_変更前" localSheetId="4">Sheet1!$V$1021</definedName>
    <definedName name="NM_従事者６_登録番号３" localSheetId="4">Sheet1!$X$1060</definedName>
    <definedName name="NM_従事者６_登録番号３_変更前" localSheetId="4">Sheet1!$X$1021</definedName>
    <definedName name="NM_従事者６_比較フラグ" localSheetId="4">Sheet1!$F$4784</definedName>
    <definedName name="NM_従事者６_要指導又は第１類_小数１" localSheetId="4">Sheet1!$AK$1054</definedName>
    <definedName name="NM_従事者６_要指導又は第１類_小数１_変更前" localSheetId="4">Sheet1!$AK$1015</definedName>
    <definedName name="NM_従事者６_要指導又は第１類_整数１" localSheetId="4">Sheet1!$AH$1054</definedName>
    <definedName name="NM_従事者６_要指導又は第１類_整数１_変更前" localSheetId="4">Sheet1!$AH$1015</definedName>
    <definedName name="NM_従事者６_要指導又は第１類_整数２" localSheetId="4">Sheet1!$AI$1054</definedName>
    <definedName name="NM_従事者６_要指導又は第１類_整数２_変更前" localSheetId="4">Sheet1!$AI$1015</definedName>
    <definedName name="NM_従事者７_医薬品_小数１" localSheetId="4">Sheet1!$U$1159</definedName>
    <definedName name="NM_従事者７_医薬品_小数１_変更前" localSheetId="4">Sheet1!$U$1120</definedName>
    <definedName name="NM_従事者７_医薬品_整数１" localSheetId="4">Sheet1!$R$1159</definedName>
    <definedName name="NM_従事者７_医薬品_整数１_変更前" localSheetId="4">Sheet1!$R$1120</definedName>
    <definedName name="NM_従事者７_医薬品_整数２" localSheetId="4">Sheet1!$S$1159</definedName>
    <definedName name="NM_従事者７_医薬品_整数２_変更前" localSheetId="4">Sheet1!$S$1120</definedName>
    <definedName name="NM_従事者７_兼務" localSheetId="4">Sheet1!$S$1172</definedName>
    <definedName name="NM_従事者７_兼務管理店舗_許可番号" localSheetId="4">Sheet1!$AH$1180</definedName>
    <definedName name="NM_従事者７_兼務管理店舗_主に従事する店舗" localSheetId="4">Sheet1!$Z$1181</definedName>
    <definedName name="NM_従事者７_兼務管理店舗_店舗住所_建物名" localSheetId="4">Sheet1!$AI$1192</definedName>
    <definedName name="NM_従事者７_兼務管理店舗_店舗住所_市区町村" localSheetId="4">Sheet1!$Y$1189</definedName>
    <definedName name="NM_従事者７_兼務管理店舗_店舗住所_字" localSheetId="4">Sheet1!$AI$1189</definedName>
    <definedName name="NM_従事者７_兼務管理店舗_店舗住所_都道府県" localSheetId="4">Sheet1!$AI$1186</definedName>
    <definedName name="NM_従事者７_兼務管理店舗_店舗住所_番地" localSheetId="4">Sheet1!$Y$1192</definedName>
    <definedName name="NM_従事者７_兼務管理店舗_店舗住所_郵便番号_右" localSheetId="4">Sheet1!$AC$1186</definedName>
    <definedName name="NM_従事者７_兼務管理店舗_店舗住所_郵便番号_左" localSheetId="4">Sheet1!$Y$1186</definedName>
    <definedName name="NM_従事者７_兼務管理店舗_店舗名称" localSheetId="4">Sheet1!$V$1183</definedName>
    <definedName name="NM_従事者７_兼務許可年月日_月" localSheetId="4">Sheet1!$X$1175</definedName>
    <definedName name="NM_従事者７_兼務許可年月日_元号" localSheetId="4">Sheet1!$S$1175</definedName>
    <definedName name="NM_従事者７_兼務許可年月日_日" localSheetId="4">Sheet1!$Z$1175</definedName>
    <definedName name="NM_従事者７_兼務許可年月日_年" localSheetId="4">Sheet1!$V$1175</definedName>
    <definedName name="NM_従事者７_兼務許可番号" localSheetId="4">Sheet1!$AC$1171</definedName>
    <definedName name="NM_従事者７_兼務廃止年月日_月" localSheetId="4">Sheet1!$AL$1175</definedName>
    <definedName name="NM_従事者７_兼務廃止年月日_元号" localSheetId="4">Sheet1!$AG$1175</definedName>
    <definedName name="NM_従事者７_兼務廃止年月日_日" localSheetId="4">Sheet1!$AN$1175</definedName>
    <definedName name="NM_従事者７_兼務廃止年月日_年" localSheetId="4">Sheet1!$AJ$1175</definedName>
    <definedName name="NM_従事者７_兼務備考" localSheetId="4">Sheet1!$R$1177</definedName>
    <definedName name="NM_従事者７_氏名" localSheetId="4">Sheet1!$R$1138</definedName>
    <definedName name="NM_従事者７_氏名_当て字" localSheetId="4">Sheet1!$AL$1139</definedName>
    <definedName name="NM_従事者７_氏名_当て字_変更前" localSheetId="4">Sheet1!$AL$1100</definedName>
    <definedName name="NM_従事者７_氏名_変更前" localSheetId="4">Sheet1!$R$1099</definedName>
    <definedName name="NM_従事者７_氏名カナ" localSheetId="4">Sheet1!$R$1141</definedName>
    <definedName name="NM_従事者７_氏名カナ_変更前" localSheetId="4">Sheet1!$R$1102</definedName>
    <definedName name="NM_従事者７_資格" localSheetId="4">Sheet1!$AG$1133</definedName>
    <definedName name="NM_従事者７_資格_変更前" localSheetId="4">Sheet1!$AG$1094</definedName>
    <definedName name="NM_従事者７_就任年月日_月" localSheetId="4">Sheet1!$X$1136</definedName>
    <definedName name="NM_従事者７_就任年月日_月_変更前" localSheetId="4">Sheet1!$X$1097</definedName>
    <definedName name="NM_従事者７_就任年月日_元号" localSheetId="4">Sheet1!$S$1136</definedName>
    <definedName name="NM_従事者７_就任年月日_元号_変更前" localSheetId="4">Sheet1!$S$1097</definedName>
    <definedName name="NM_従事者７_就任年月日_日" localSheetId="4">Sheet1!$Z$1136</definedName>
    <definedName name="NM_従事者７_就任年月日_日_変更前" localSheetId="4">Sheet1!$Z$1097</definedName>
    <definedName name="NM_従事者７_就任年月日_年" localSheetId="4">Sheet1!$V$1136</definedName>
    <definedName name="NM_従事者７_就任年月日_年_変更前" localSheetId="4">Sheet1!$V$1097</definedName>
    <definedName name="NM_従事者７_週勤務時間_小数１" localSheetId="4">Sheet1!$U$1156</definedName>
    <definedName name="NM_従事者７_週勤務時間_小数１_変更前" localSheetId="4">Sheet1!$U$1117</definedName>
    <definedName name="NM_従事者７_週勤務時間_整数１" localSheetId="4">Sheet1!$R$1156</definedName>
    <definedName name="NM_従事者７_週勤務時間_整数１_変更前" localSheetId="4">Sheet1!$R$1117</definedName>
    <definedName name="NM_従事者７_週勤務時間_整数２" localSheetId="4">Sheet1!$S$1156</definedName>
    <definedName name="NM_従事者７_週勤務時間_整数２_変更前" localSheetId="4">Sheet1!$S$1117</definedName>
    <definedName name="NM_従事者７_住所_建物名" localSheetId="4">Sheet1!$AG$1150</definedName>
    <definedName name="NM_従事者７_住所_建物名_変更前" localSheetId="4">Sheet1!$AG$1111</definedName>
    <definedName name="NM_従事者７_住所_市区町村" localSheetId="4">Sheet1!$U$1147</definedName>
    <definedName name="NM_従事者７_住所_市区町村_変更前" localSheetId="4">Sheet1!$U$1108</definedName>
    <definedName name="NM_従事者７_住所_字" localSheetId="4">Sheet1!$AG$1147</definedName>
    <definedName name="NM_従事者７_住所_字_変更前" localSheetId="4">Sheet1!$AG$1108</definedName>
    <definedName name="NM_従事者７_住所_都道府県" localSheetId="4">Sheet1!$AG$1144</definedName>
    <definedName name="NM_従事者７_住所_都道府県_変更前" localSheetId="4">Sheet1!$AG$1105</definedName>
    <definedName name="NM_従事者７_住所_番地" localSheetId="4">Sheet1!$U$1150</definedName>
    <definedName name="NM_従事者７_住所_番地_変更前" localSheetId="4">Sheet1!$U$1111</definedName>
    <definedName name="NM_従事者７_住所_郵便番号_右" localSheetId="4">Sheet1!$Z$1144</definedName>
    <definedName name="NM_従事者７_住所_郵便番号_右_変更前" localSheetId="4">Sheet1!$Z$1105</definedName>
    <definedName name="NM_従事者７_住所_郵便番号_左" localSheetId="4">Sheet1!$U$1144</definedName>
    <definedName name="NM_従事者７_住所_郵便番号_左_変更前" localSheetId="4">Sheet1!$U$1105</definedName>
    <definedName name="NM_従事者７_従事者区分" localSheetId="4">Sheet1!$S$1133</definedName>
    <definedName name="NM_従事者７_従事者区分_変更前" localSheetId="4">Sheet1!$S$1094</definedName>
    <definedName name="NM_従事者７_従事者備考" localSheetId="4">Sheet1!$R$1168</definedName>
    <definedName name="NM_従事者７_従事者備考_変更前" localSheetId="4">Sheet1!$R$1129</definedName>
    <definedName name="NM_従事者７_生年月日_月" localSheetId="4">Sheet1!$X$1154</definedName>
    <definedName name="NM_従事者７_生年月日_月_変更前" localSheetId="4">Sheet1!$X$1115</definedName>
    <definedName name="NM_従事者７_生年月日_元号" localSheetId="4">Sheet1!$S$1154</definedName>
    <definedName name="NM_従事者７_生年月日_元号_変更前" localSheetId="4">Sheet1!$S$1115</definedName>
    <definedName name="NM_従事者７_生年月日_日" localSheetId="4">Sheet1!$Z$1154</definedName>
    <definedName name="NM_従事者７_生年月日_日_変更前" localSheetId="4">Sheet1!$Z$1115</definedName>
    <definedName name="NM_従事者７_生年月日_年" localSheetId="4">Sheet1!$V$1154</definedName>
    <definedName name="NM_従事者７_生年月日_年_変更前" localSheetId="4">Sheet1!$V$1115</definedName>
    <definedName name="NM_従事者７_退任年月日_月" localSheetId="4">Sheet1!$AL$1136</definedName>
    <definedName name="NM_従事者７_退任年月日_月_変更前" localSheetId="4">Sheet1!$AL$1097</definedName>
    <definedName name="NM_従事者７_退任年月日_元号" localSheetId="4">Sheet1!$AG$1136</definedName>
    <definedName name="NM_従事者７_退任年月日_元号_変更前" localSheetId="4">Sheet1!$AG$1097</definedName>
    <definedName name="NM_従事者７_退任年月日_日" localSheetId="4">Sheet1!$AN$1136</definedName>
    <definedName name="NM_従事者７_退任年月日_日_変更前" localSheetId="4">Sheet1!$AN$1097</definedName>
    <definedName name="NM_従事者７_退任年月日_年" localSheetId="4">Sheet1!$AJ$1136</definedName>
    <definedName name="NM_従事者７_退任年月日_年_変更前" localSheetId="4">Sheet1!$AJ$1097</definedName>
    <definedName name="NM_従事者７_登録年月日_月" localSheetId="4">Sheet1!$X$1166</definedName>
    <definedName name="NM_従事者７_登録年月日_月_変更前" localSheetId="4">Sheet1!$X$1127</definedName>
    <definedName name="NM_従事者７_登録年月日_元号" localSheetId="4">Sheet1!$S$1166</definedName>
    <definedName name="NM_従事者７_登録年月日_元号_変更前" localSheetId="4">Sheet1!$S$1127</definedName>
    <definedName name="NM_従事者７_登録年月日_日" localSheetId="4">Sheet1!$Z$1166</definedName>
    <definedName name="NM_従事者７_登録年月日_日_変更前" localSheetId="4">Sheet1!$Z$1127</definedName>
    <definedName name="NM_従事者７_登録年月日_年" localSheetId="4">Sheet1!$V$1166</definedName>
    <definedName name="NM_従事者７_登録年月日_年_変更前" localSheetId="4">Sheet1!$V$1127</definedName>
    <definedName name="NM_従事者７_登録販売者登録都道府県" localSheetId="4">Sheet1!$AK$1166</definedName>
    <definedName name="NM_従事者７_登録販売者登録都道府県_変更前" localSheetId="4">Sheet1!$AK$1127</definedName>
    <definedName name="NM_従事者７_登録番号１" localSheetId="4">Sheet1!$R$1162</definedName>
    <definedName name="NM_従事者７_登録番号１_変更前" localSheetId="4">Sheet1!$R$1123</definedName>
    <definedName name="NM_従事者７_登録番号２" localSheetId="4">Sheet1!$V$1162</definedName>
    <definedName name="NM_従事者７_登録番号２_変更前" localSheetId="4">Sheet1!$V$1123</definedName>
    <definedName name="NM_従事者７_登録番号３" localSheetId="4">Sheet1!$X$1162</definedName>
    <definedName name="NM_従事者７_登録番号３_変更前" localSheetId="4">Sheet1!$X$1123</definedName>
    <definedName name="NM_従事者７_比較フラグ" localSheetId="4">Sheet1!$G$4784</definedName>
    <definedName name="NM_従事者７_要指導又は第１類_小数１" localSheetId="4">Sheet1!$AK$1156</definedName>
    <definedName name="NM_従事者７_要指導又は第１類_小数１_変更前" localSheetId="4">Sheet1!$AK$1117</definedName>
    <definedName name="NM_従事者７_要指導又は第１類_整数１" localSheetId="4">Sheet1!$AH$1156</definedName>
    <definedName name="NM_従事者７_要指導又は第１類_整数１_変更前" localSheetId="4">Sheet1!$AH$1117</definedName>
    <definedName name="NM_従事者７_要指導又は第１類_整数２" localSheetId="4">Sheet1!$AI$1156</definedName>
    <definedName name="NM_従事者７_要指導又は第１類_整数２_変更前" localSheetId="4">Sheet1!$AI$1117</definedName>
    <definedName name="NM_従事者８_医薬品_小数１" localSheetId="4">Sheet1!$U$1261</definedName>
    <definedName name="NM_従事者８_医薬品_小数１_変更前" localSheetId="4">Sheet1!$U$1222</definedName>
    <definedName name="NM_従事者８_医薬品_整数１" localSheetId="4">Sheet1!$R$1261</definedName>
    <definedName name="NM_従事者８_医薬品_整数１_変更前" localSheetId="4">Sheet1!$R$1222</definedName>
    <definedName name="NM_従事者８_医薬品_整数２" localSheetId="4">Sheet1!$S$1261</definedName>
    <definedName name="NM_従事者８_医薬品_整数２_変更前" localSheetId="4">Sheet1!$S$1222</definedName>
    <definedName name="NM_従事者８_兼務" localSheetId="4">Sheet1!$S$1274</definedName>
    <definedName name="NM_従事者８_兼務管理店舗_許可番号" localSheetId="4">Sheet1!$AH$1282</definedName>
    <definedName name="NM_従事者８_兼務管理店舗_主に従事する店舗" localSheetId="4">Sheet1!$Z$1283</definedName>
    <definedName name="NM_従事者８_兼務管理店舗_店舗住所_建物名" localSheetId="4">Sheet1!$AI$1294</definedName>
    <definedName name="NM_従事者８_兼務管理店舗_店舗住所_市区町村" localSheetId="4">Sheet1!$Y$1291</definedName>
    <definedName name="NM_従事者８_兼務管理店舗_店舗住所_字" localSheetId="4">Sheet1!$AI$1291</definedName>
    <definedName name="NM_従事者８_兼務管理店舗_店舗住所_都道府県" localSheetId="4">Sheet1!$AI$1288</definedName>
    <definedName name="NM_従事者８_兼務管理店舗_店舗住所_番地" localSheetId="4">Sheet1!$Y$1294</definedName>
    <definedName name="NM_従事者８_兼務管理店舗_店舗住所_郵便番号_右" localSheetId="4">Sheet1!$AC$1288</definedName>
    <definedName name="NM_従事者８_兼務管理店舗_店舗住所_郵便番号_左" localSheetId="4">Sheet1!$Y$1288</definedName>
    <definedName name="NM_従事者８_兼務管理店舗_店舗名称" localSheetId="4">Sheet1!$V$1285</definedName>
    <definedName name="NM_従事者８_兼務許可年月日_月" localSheetId="4">Sheet1!$X$1277</definedName>
    <definedName name="NM_従事者８_兼務許可年月日_元号" localSheetId="4">Sheet1!$S$1277</definedName>
    <definedName name="NM_従事者８_兼務許可年月日_日" localSheetId="4">Sheet1!$Z$1277</definedName>
    <definedName name="NM_従事者８_兼務許可年月日_年" localSheetId="4">Sheet1!$V$1277</definedName>
    <definedName name="NM_従事者８_兼務許可番号" localSheetId="4">Sheet1!$AC$1273</definedName>
    <definedName name="NM_従事者８_兼務廃止年月日_月" localSheetId="4">Sheet1!$AL$1277</definedName>
    <definedName name="NM_従事者８_兼務廃止年月日_元号" localSheetId="4">Sheet1!$AG$1277</definedName>
    <definedName name="NM_従事者８_兼務廃止年月日_日" localSheetId="4">Sheet1!$AN$1277</definedName>
    <definedName name="NM_従事者８_兼務廃止年月日_年" localSheetId="4">Sheet1!$AJ$1277</definedName>
    <definedName name="NM_従事者８_兼務備考" localSheetId="4">Sheet1!$R$1279</definedName>
    <definedName name="NM_従事者８_氏名" localSheetId="4">Sheet1!$R$1240</definedName>
    <definedName name="NM_従事者８_氏名_当て字" localSheetId="4">Sheet1!$AL$1241</definedName>
    <definedName name="NM_従事者８_氏名_当て字_変更前" localSheetId="4">Sheet1!$AL$1202</definedName>
    <definedName name="NM_従事者８_氏名_変更前" localSheetId="4">Sheet1!$R$1201</definedName>
    <definedName name="NM_従事者８_氏名カナ" localSheetId="4">Sheet1!$R$1243</definedName>
    <definedName name="NM_従事者８_氏名カナ_変更前" localSheetId="4">Sheet1!$R$1204</definedName>
    <definedName name="NM_従事者８_資格" localSheetId="4">Sheet1!$AG$1235</definedName>
    <definedName name="NM_従事者８_資格_変更前" localSheetId="4">Sheet1!$AG$1196</definedName>
    <definedName name="NM_従事者８_就任年月日_月" localSheetId="4">Sheet1!$X$1238</definedName>
    <definedName name="NM_従事者８_就任年月日_月_変更前" localSheetId="4">Sheet1!$X$1199</definedName>
    <definedName name="NM_従事者８_就任年月日_元号" localSheetId="4">Sheet1!$S$1238</definedName>
    <definedName name="NM_従事者８_就任年月日_元号_変更前" localSheetId="4">Sheet1!$S$1199</definedName>
    <definedName name="NM_従事者８_就任年月日_日" localSheetId="4">Sheet1!$Z$1238</definedName>
    <definedName name="NM_従事者８_就任年月日_日_変更前" localSheetId="4">Sheet1!$Z$1199</definedName>
    <definedName name="NM_従事者８_就任年月日_年" localSheetId="4">Sheet1!$V$1238</definedName>
    <definedName name="NM_従事者８_就任年月日_年_変更前" localSheetId="4">Sheet1!$V$1199</definedName>
    <definedName name="NM_従事者８_週勤務時間_小数１" localSheetId="4">Sheet1!$U$1258</definedName>
    <definedName name="NM_従事者８_週勤務時間_小数１_変更前" localSheetId="4">Sheet1!$U$1219</definedName>
    <definedName name="NM_従事者８_週勤務時間_整数１" localSheetId="4">Sheet1!$R$1258</definedName>
    <definedName name="NM_従事者８_週勤務時間_整数１_変更前" localSheetId="4">Sheet1!$R$1219</definedName>
    <definedName name="NM_従事者８_週勤務時間_整数２" localSheetId="4">Sheet1!$S$1258</definedName>
    <definedName name="NM_従事者８_週勤務時間_整数２_変更前" localSheetId="4">Sheet1!$S$1219</definedName>
    <definedName name="NM_従事者８_住所_建物名" localSheetId="4">Sheet1!$AG$1252</definedName>
    <definedName name="NM_従事者８_住所_建物名_変更前" localSheetId="4">Sheet1!$AG$1213</definedName>
    <definedName name="NM_従事者８_住所_市区町村" localSheetId="4">Sheet1!$U$1249</definedName>
    <definedName name="NM_従事者８_住所_市区町村_変更前" localSheetId="4">Sheet1!$U$1210</definedName>
    <definedName name="NM_従事者８_住所_字" localSheetId="4">Sheet1!$AG$1249</definedName>
    <definedName name="NM_従事者８_住所_字_変更前" localSheetId="4">Sheet1!$AG$1210</definedName>
    <definedName name="NM_従事者８_住所_都道府県" localSheetId="4">Sheet1!$AG$1246</definedName>
    <definedName name="NM_従事者８_住所_都道府県_変更前" localSheetId="4">Sheet1!$AG$1207</definedName>
    <definedName name="NM_従事者８_住所_番地" localSheetId="4">Sheet1!$U$1252</definedName>
    <definedName name="NM_従事者８_住所_番地_変更前" localSheetId="4">Sheet1!$U$1213</definedName>
    <definedName name="NM_従事者８_住所_郵便番号_右" localSheetId="4">Sheet1!$Z$1246</definedName>
    <definedName name="NM_従事者８_住所_郵便番号_右_変更前" localSheetId="4">Sheet1!$Z$1207</definedName>
    <definedName name="NM_従事者８_住所_郵便番号_左" localSheetId="4">Sheet1!$U$1246</definedName>
    <definedName name="NM_従事者８_住所_郵便番号_左_変更前" localSheetId="4">Sheet1!$U$1207</definedName>
    <definedName name="NM_従事者８_従事者区分" localSheetId="4">Sheet1!$S$1235</definedName>
    <definedName name="NM_従事者８_従事者区分_変更前" localSheetId="4">Sheet1!$S$1196</definedName>
    <definedName name="NM_従事者８_従事者備考" localSheetId="4">Sheet1!$R$1270</definedName>
    <definedName name="NM_従事者８_従事者備考_変更前" localSheetId="4">Sheet1!$R$1231</definedName>
    <definedName name="NM_従事者８_生年月日_月" localSheetId="4">Sheet1!$X$1256</definedName>
    <definedName name="NM_従事者８_生年月日_月_変更前" localSheetId="4">Sheet1!$X$1217</definedName>
    <definedName name="NM_従事者８_生年月日_元号" localSheetId="4">Sheet1!$S$1256</definedName>
    <definedName name="NM_従事者８_生年月日_元号_変更前" localSheetId="4">Sheet1!$S$1217</definedName>
    <definedName name="NM_従事者８_生年月日_日" localSheetId="4">Sheet1!$Z$1256</definedName>
    <definedName name="NM_従事者８_生年月日_日_変更前" localSheetId="4">Sheet1!$Z$1217</definedName>
    <definedName name="NM_従事者８_生年月日_年" localSheetId="4">Sheet1!$V$1256</definedName>
    <definedName name="NM_従事者８_生年月日_年_変更前" localSheetId="4">Sheet1!$V$1217</definedName>
    <definedName name="NM_従事者８_退任年月日_月" localSheetId="4">Sheet1!$AL$1238</definedName>
    <definedName name="NM_従事者８_退任年月日_月_変更前" localSheetId="4">Sheet1!$AL$1199</definedName>
    <definedName name="NM_従事者８_退任年月日_元号" localSheetId="4">Sheet1!$AG$1238</definedName>
    <definedName name="NM_従事者８_退任年月日_元号_変更前" localSheetId="4">Sheet1!$AG$1199</definedName>
    <definedName name="NM_従事者８_退任年月日_日" localSheetId="4">Sheet1!$AN$1238</definedName>
    <definedName name="NM_従事者８_退任年月日_日_変更前" localSheetId="4">Sheet1!$AN$1199</definedName>
    <definedName name="NM_従事者８_退任年月日_年" localSheetId="4">Sheet1!$AJ$1238</definedName>
    <definedName name="NM_従事者８_退任年月日_年_変更前" localSheetId="4">Sheet1!$AJ$1199</definedName>
    <definedName name="NM_従事者８_登録年月日_月" localSheetId="4">Sheet1!$X$1268</definedName>
    <definedName name="NM_従事者８_登録年月日_月_変更前" localSheetId="4">Sheet1!$X$1229</definedName>
    <definedName name="NM_従事者８_登録年月日_元号" localSheetId="4">Sheet1!$S$1268</definedName>
    <definedName name="NM_従事者８_登録年月日_元号_変更前" localSheetId="4">Sheet1!$S$1229</definedName>
    <definedName name="NM_従事者８_登録年月日_日" localSheetId="4">Sheet1!$Z$1268</definedName>
    <definedName name="NM_従事者８_登録年月日_日_変更前" localSheetId="4">Sheet1!$Z$1229</definedName>
    <definedName name="NM_従事者８_登録年月日_年" localSheetId="4">Sheet1!$V$1268</definedName>
    <definedName name="NM_従事者８_登録年月日_年_変更前" localSheetId="4">Sheet1!$V$1229</definedName>
    <definedName name="NM_従事者８_登録販売者登録都道府県" localSheetId="4">Sheet1!$AK$1268</definedName>
    <definedName name="NM_従事者８_登録販売者登録都道府県_変更前" localSheetId="4">Sheet1!$AK$1229</definedName>
    <definedName name="NM_従事者８_登録番号１" localSheetId="4">Sheet1!$R$1264</definedName>
    <definedName name="NM_従事者８_登録番号１_変更前" localSheetId="4">Sheet1!$R$1225</definedName>
    <definedName name="NM_従事者８_登録番号２" localSheetId="4">Sheet1!$V$1264</definedName>
    <definedName name="NM_従事者８_登録番号２_変更前" localSheetId="4">Sheet1!$V$1225</definedName>
    <definedName name="NM_従事者８_登録番号３" localSheetId="4">Sheet1!$X$1264</definedName>
    <definedName name="NM_従事者８_登録番号３_変更前" localSheetId="4">Sheet1!$X$1225</definedName>
    <definedName name="NM_従事者８_比較フラグ" localSheetId="4">Sheet1!$H$4784</definedName>
    <definedName name="NM_従事者８_要指導又は第１類_小数１" localSheetId="4">Sheet1!$AK$1258</definedName>
    <definedName name="NM_従事者８_要指導又は第１類_小数１_変更前" localSheetId="4">Sheet1!$AK$1219</definedName>
    <definedName name="NM_従事者８_要指導又は第１類_整数１" localSheetId="4">Sheet1!$AH$1258</definedName>
    <definedName name="NM_従事者８_要指導又は第１類_整数１_変更前" localSheetId="4">Sheet1!$AH$1219</definedName>
    <definedName name="NM_従事者８_要指導又は第１類_整数２" localSheetId="4">Sheet1!$AI$1258</definedName>
    <definedName name="NM_従事者８_要指導又は第１類_整数２_変更前" localSheetId="4">Sheet1!$AI$1219</definedName>
    <definedName name="NM_従事者９_医薬品_小数１" localSheetId="4">Sheet1!$U$1363</definedName>
    <definedName name="NM_従事者９_医薬品_小数１_変更前" localSheetId="4">Sheet1!$U$1324</definedName>
    <definedName name="NM_従事者９_医薬品_整数１" localSheetId="4">Sheet1!$R$1363</definedName>
    <definedName name="NM_従事者９_医薬品_整数１_変更前" localSheetId="4">Sheet1!$R$1324</definedName>
    <definedName name="NM_従事者９_医薬品_整数２" localSheetId="4">Sheet1!$S$1363</definedName>
    <definedName name="NM_従事者９_医薬品_整数２_変更前" localSheetId="4">Sheet1!$S$1324</definedName>
    <definedName name="NM_従事者９_兼務" localSheetId="4">Sheet1!$S$1376</definedName>
    <definedName name="NM_従事者９_兼務管理店舗_許可番号" localSheetId="4">Sheet1!$AH$1384</definedName>
    <definedName name="NM_従事者９_兼務管理店舗_主に従事する店舗" localSheetId="4">Sheet1!$Z$1385</definedName>
    <definedName name="NM_従事者９_兼務管理店舗_店舗住所_建物名" localSheetId="4">Sheet1!$AI$1396</definedName>
    <definedName name="NM_従事者９_兼務管理店舗_店舗住所_市区町村" localSheetId="4">Sheet1!$Y$1393</definedName>
    <definedName name="NM_従事者９_兼務管理店舗_店舗住所_字" localSheetId="4">Sheet1!$AI$1393</definedName>
    <definedName name="NM_従事者９_兼務管理店舗_店舗住所_都道府県" localSheetId="4">Sheet1!$AI$1390</definedName>
    <definedName name="NM_従事者９_兼務管理店舗_店舗住所_番地" localSheetId="4">Sheet1!$Y$1396</definedName>
    <definedName name="NM_従事者９_兼務管理店舗_店舗住所_郵便番号_右" localSheetId="4">Sheet1!$AC$1390</definedName>
    <definedName name="NM_従事者９_兼務管理店舗_店舗住所_郵便番号_左" localSheetId="4">Sheet1!$Y$1390</definedName>
    <definedName name="NM_従事者９_兼務管理店舗_店舗名称" localSheetId="4">Sheet1!$V$1387</definedName>
    <definedName name="NM_従事者９_兼務許可年月日_月" localSheetId="4">Sheet1!$X$1379</definedName>
    <definedName name="NM_従事者９_兼務許可年月日_元号" localSheetId="4">Sheet1!$S$1379</definedName>
    <definedName name="NM_従事者９_兼務許可年月日_日" localSheetId="4">Sheet1!$Z$1379</definedName>
    <definedName name="NM_従事者９_兼務許可年月日_年" localSheetId="4">Sheet1!$V$1379</definedName>
    <definedName name="NM_従事者９_兼務許可番号" localSheetId="4">Sheet1!$AC$1375</definedName>
    <definedName name="NM_従事者９_兼務廃止年月日_月" localSheetId="4">Sheet1!$AL$1379</definedName>
    <definedName name="NM_従事者９_兼務廃止年月日_元号" localSheetId="4">Sheet1!$AG$1379</definedName>
    <definedName name="NM_従事者９_兼務廃止年月日_日" localSheetId="4">Sheet1!$AN$1379</definedName>
    <definedName name="NM_従事者９_兼務廃止年月日_年" localSheetId="4">Sheet1!$AJ$1379</definedName>
    <definedName name="NM_従事者９_兼務備考" localSheetId="4">Sheet1!$R$1381</definedName>
    <definedName name="NM_従事者９_氏名" localSheetId="4">Sheet1!$R$1342</definedName>
    <definedName name="NM_従事者９_氏名_当て字" localSheetId="4">Sheet1!$AL$1343</definedName>
    <definedName name="NM_従事者９_氏名_当て字_変更前" localSheetId="4">Sheet1!$AL$1304</definedName>
    <definedName name="NM_従事者９_氏名_変更前" localSheetId="4">Sheet1!$R$1303</definedName>
    <definedName name="NM_従事者９_氏名カナ" localSheetId="4">Sheet1!$R$1345</definedName>
    <definedName name="NM_従事者９_氏名カナ_変更前" localSheetId="4">Sheet1!$R$1306</definedName>
    <definedName name="NM_従事者９_資格" localSheetId="4">Sheet1!$AG$1337</definedName>
    <definedName name="NM_従事者９_資格_変更前" localSheetId="4">Sheet1!$AG$1298</definedName>
    <definedName name="NM_従事者９_就任年月日_月" localSheetId="4">Sheet1!$X$1340</definedName>
    <definedName name="NM_従事者９_就任年月日_月_変更前" localSheetId="4">Sheet1!$X$1301</definedName>
    <definedName name="NM_従事者９_就任年月日_元号" localSheetId="4">Sheet1!$S$1340</definedName>
    <definedName name="NM_従事者９_就任年月日_元号_変更前" localSheetId="4">Sheet1!$S$1301</definedName>
    <definedName name="NM_従事者９_就任年月日_日" localSheetId="4">Sheet1!$Z$1340</definedName>
    <definedName name="NM_従事者９_就任年月日_日_変更前" localSheetId="4">Sheet1!$Z$1301</definedName>
    <definedName name="NM_従事者９_就任年月日_年" localSheetId="4">Sheet1!$V$1340</definedName>
    <definedName name="NM_従事者９_就任年月日_年_変更前" localSheetId="4">Sheet1!$V$1301</definedName>
    <definedName name="NM_従事者９_週勤務時間_小数１" localSheetId="4">Sheet1!$U$1360</definedName>
    <definedName name="NM_従事者９_週勤務時間_小数１_変更前" localSheetId="4">Sheet1!$U$1321</definedName>
    <definedName name="NM_従事者９_週勤務時間_整数１" localSheetId="4">Sheet1!$R$1360</definedName>
    <definedName name="NM_従事者９_週勤務時間_整数１_変更前" localSheetId="4">Sheet1!$R$1321</definedName>
    <definedName name="NM_従事者９_週勤務時間_整数２" localSheetId="4">Sheet1!$S$1360</definedName>
    <definedName name="NM_従事者９_週勤務時間_整数２_変更前" localSheetId="4">Sheet1!$S$1321</definedName>
    <definedName name="NM_従事者９_住所_建物名" localSheetId="4">Sheet1!$AG$1354</definedName>
    <definedName name="NM_従事者９_住所_建物名_変更前" localSheetId="4">Sheet1!$AG$1315</definedName>
    <definedName name="NM_従事者９_住所_市区町村" localSheetId="4">Sheet1!$U$1351</definedName>
    <definedName name="NM_従事者９_住所_市区町村_変更前" localSheetId="4">Sheet1!$U$1312</definedName>
    <definedName name="NM_従事者９_住所_字" localSheetId="4">Sheet1!$AG$1351</definedName>
    <definedName name="NM_従事者９_住所_字_変更前" localSheetId="4">Sheet1!$AG$1312</definedName>
    <definedName name="NM_従事者９_住所_都道府県" localSheetId="4">Sheet1!$AG$1348</definedName>
    <definedName name="NM_従事者９_住所_都道府県_変更前" localSheetId="4">Sheet1!$AG$1309</definedName>
    <definedName name="NM_従事者９_住所_番地" localSheetId="4">Sheet1!$U$1354</definedName>
    <definedName name="NM_従事者９_住所_番地_変更前" localSheetId="4">Sheet1!$U$1315</definedName>
    <definedName name="NM_従事者９_住所_郵便番号_右" localSheetId="4">Sheet1!$Z$1348</definedName>
    <definedName name="NM_従事者９_住所_郵便番号_右_変更前" localSheetId="4">Sheet1!$Z$1309</definedName>
    <definedName name="NM_従事者９_住所_郵便番号_左" localSheetId="4">Sheet1!$U$1348</definedName>
    <definedName name="NM_従事者９_住所_郵便番号_左_変更前" localSheetId="4">Sheet1!$U$1309</definedName>
    <definedName name="NM_従事者９_従事者区分" localSheetId="4">Sheet1!$S$1337</definedName>
    <definedName name="NM_従事者９_従事者区分_変更前" localSheetId="4">Sheet1!$S$1298</definedName>
    <definedName name="NM_従事者９_従事者備考" localSheetId="4">Sheet1!$R$1372</definedName>
    <definedName name="NM_従事者９_従事者備考_変更前" localSheetId="4">Sheet1!$R$1333</definedName>
    <definedName name="NM_従事者９_生年月日_月" localSheetId="4">Sheet1!$X$1358</definedName>
    <definedName name="NM_従事者９_生年月日_月_変更前" localSheetId="4">Sheet1!$X$1319</definedName>
    <definedName name="NM_従事者９_生年月日_元号" localSheetId="4">Sheet1!$S$1358</definedName>
    <definedName name="NM_従事者９_生年月日_元号_変更前" localSheetId="4">Sheet1!$S$1319</definedName>
    <definedName name="NM_従事者９_生年月日_日" localSheetId="4">Sheet1!$Z$1358</definedName>
    <definedName name="NM_従事者９_生年月日_日_変更前" localSheetId="4">Sheet1!$Z$1319</definedName>
    <definedName name="NM_従事者９_生年月日_年" localSheetId="4">Sheet1!$V$1358</definedName>
    <definedName name="NM_従事者９_生年月日_年_変更前" localSheetId="4">Sheet1!$V$1319</definedName>
    <definedName name="NM_従事者９_退任年月日_月" localSheetId="4">Sheet1!$AL$1340</definedName>
    <definedName name="NM_従事者９_退任年月日_月_変更前" localSheetId="4">Sheet1!$AL$1301</definedName>
    <definedName name="NM_従事者９_退任年月日_元号" localSheetId="4">Sheet1!$AG$1340</definedName>
    <definedName name="NM_従事者９_退任年月日_元号_変更前" localSheetId="4">Sheet1!$AG$1301</definedName>
    <definedName name="NM_従事者９_退任年月日_日" localSheetId="4">Sheet1!$AN$1340</definedName>
    <definedName name="NM_従事者９_退任年月日_日_変更前" localSheetId="4">Sheet1!$AN$1301</definedName>
    <definedName name="NM_従事者９_退任年月日_年" localSheetId="4">Sheet1!$AJ$1340</definedName>
    <definedName name="NM_従事者９_退任年月日_年_変更前" localSheetId="4">Sheet1!$AJ$1301</definedName>
    <definedName name="NM_従事者９_登録年月日_月" localSheetId="4">Sheet1!$X$1370</definedName>
    <definedName name="NM_従事者９_登録年月日_月_変更前" localSheetId="4">Sheet1!$X$1331</definedName>
    <definedName name="NM_従事者９_登録年月日_元号" localSheetId="4">Sheet1!$S$1370</definedName>
    <definedName name="NM_従事者９_登録年月日_元号_変更前" localSheetId="4">Sheet1!$S$1331</definedName>
    <definedName name="NM_従事者９_登録年月日_日" localSheetId="4">Sheet1!$Z$1370</definedName>
    <definedName name="NM_従事者９_登録年月日_日_変更前" localSheetId="4">Sheet1!$Z$1331</definedName>
    <definedName name="NM_従事者９_登録年月日_年" localSheetId="4">Sheet1!$V$1370</definedName>
    <definedName name="NM_従事者９_登録年月日_年_変更前" localSheetId="4">Sheet1!$V$1331</definedName>
    <definedName name="NM_従事者９_登録販売者登録都道府県" localSheetId="4">Sheet1!$AK$1370</definedName>
    <definedName name="NM_従事者９_登録販売者登録都道府県_変更前" localSheetId="4">Sheet1!$AK$1331</definedName>
    <definedName name="NM_従事者９_登録番号１" localSheetId="4">Sheet1!$R$1366</definedName>
    <definedName name="NM_従事者９_登録番号１_変更前" localSheetId="4">Sheet1!$R$1327</definedName>
    <definedName name="NM_従事者９_登録番号２" localSheetId="4">Sheet1!$V$1366</definedName>
    <definedName name="NM_従事者９_登録番号２_変更前" localSheetId="4">Sheet1!$V$1327</definedName>
    <definedName name="NM_従事者９_登録番号３" localSheetId="4">Sheet1!$X$1366</definedName>
    <definedName name="NM_従事者９_登録番号３_変更前" localSheetId="4">Sheet1!$X$1327</definedName>
    <definedName name="NM_従事者９_比較フラグ" localSheetId="4">Sheet1!$I$4784</definedName>
    <definedName name="NM_従事者９_要指導又は第１類_小数１" localSheetId="4">Sheet1!$AK$1360</definedName>
    <definedName name="NM_従事者９_要指導又は第１類_小数１_変更前" localSheetId="4">Sheet1!$AK$1321</definedName>
    <definedName name="NM_従事者９_要指導又は第１類_整数１" localSheetId="4">Sheet1!$AH$1360</definedName>
    <definedName name="NM_従事者９_要指導又は第１類_整数１_変更前" localSheetId="4">Sheet1!$AH$1321</definedName>
    <definedName name="NM_従事者９_要指導又は第１類_整数２" localSheetId="4">Sheet1!$AI$1360</definedName>
    <definedName name="NM_従事者９_要指導又は第１類_整数２_変更前" localSheetId="4">Sheet1!$AI$1321</definedName>
    <definedName name="NM_処理区分" localSheetId="4">Sheet1!$B$2</definedName>
    <definedName name="NM_申請者_ＦＡＸ" localSheetId="4">Sheet1!$AI$97</definedName>
    <definedName name="NM_申請者_氏名" localSheetId="4">Sheet1!$N$82</definedName>
    <definedName name="NM_申請者_氏名_当て字" localSheetId="4">Sheet1!$AL$83</definedName>
    <definedName name="NM_申請者_氏名カナ" localSheetId="4">Sheet1!$N$85</definedName>
    <definedName name="NM_申請者_住所_建物名" localSheetId="4">Sheet1!$AF$94</definedName>
    <definedName name="NM_申請者_住所_市区町村" localSheetId="4">Sheet1!$R$91</definedName>
    <definedName name="NM_申請者_住所_字" localSheetId="4">Sheet1!$AF$91</definedName>
    <definedName name="NM_申請者_住所_都道府県" localSheetId="4">Sheet1!$AF$88</definedName>
    <definedName name="NM_申請者_住所_番地" localSheetId="4">Sheet1!$R$94</definedName>
    <definedName name="NM_申請者_住所_郵便番号_右" localSheetId="4">Sheet1!$W$88</definedName>
    <definedName name="NM_申請者_住所_郵便番号_左" localSheetId="4">Sheet1!$R$88</definedName>
    <definedName name="NM_申請者_電話番号１" localSheetId="4">Sheet1!$N$97</definedName>
    <definedName name="NM_申請者_電話番号２" localSheetId="4">Sheet1!$Y$97</definedName>
    <definedName name="NM_申請者_法人" localSheetId="4">Sheet1!$O$101</definedName>
    <definedName name="NM_特記情報_その他の兼営事業" localSheetId="4">Sheet1!$N$409</definedName>
    <definedName name="NM_特記情報_兼営業_その他" localSheetId="4">Sheet1!$X$407</definedName>
    <definedName name="NM_特記情報_兼営業_医薬部外品" localSheetId="4">Sheet1!$O$404</definedName>
    <definedName name="NM_特記情報_兼営業_一般医療機器" localSheetId="4">Sheet1!$O$407</definedName>
    <definedName name="NM_特記情報_兼営業_化粧品" localSheetId="4">Sheet1!$X$404</definedName>
    <definedName name="NM_特記情報_兼営業_管理医療機器" localSheetId="4">Sheet1!$AE$404</definedName>
    <definedName name="NM_放射性医薬品" localSheetId="4">Sheet1!$O$419</definedName>
    <definedName name="NM_放射性医薬品_種類" localSheetId="4">Sheet1!$AB$418</definedName>
    <definedName name="NM_麻薬小売業" localSheetId="4">Sheet1!$O$416</definedName>
    <definedName name="NM_麻薬小売業者間譲渡" localSheetId="4">Sheet1!$AC$416</definedName>
    <definedName name="NM_役員１_氏名" localSheetId="4">Sheet1!$R$106</definedName>
    <definedName name="NM_役員１_氏名_変更前" localSheetId="4">Sheet1!$R$103</definedName>
    <definedName name="NM_役員１_申請者" localSheetId="4">Sheet1!$AH$107</definedName>
    <definedName name="NM_役員１_退任年月日_月" localSheetId="4">Sheet1!$AL$110</definedName>
    <definedName name="NM_役員１_退任年月日_元号" localSheetId="4">Sheet1!$AG$110</definedName>
    <definedName name="NM_役員１_退任年月日_日" localSheetId="4">Sheet1!$AN$110</definedName>
    <definedName name="NM_役員１_退任年月日_年" localSheetId="4">Sheet1!$AJ$110</definedName>
    <definedName name="NM_役員１_着任年月日_月" localSheetId="4">Sheet1!$X$110</definedName>
    <definedName name="NM_役員１_着任年月日_元号" localSheetId="4">Sheet1!$S$110</definedName>
    <definedName name="NM_役員１_着任年月日_日" localSheetId="4">Sheet1!$Z$110</definedName>
    <definedName name="NM_役員１_着任年月日_年" localSheetId="4">Sheet1!$V$110</definedName>
    <definedName name="NM_役員１_備考" localSheetId="4">Sheet1!$R$115</definedName>
    <definedName name="NM_役員１_役職" localSheetId="4">Sheet1!$S$113</definedName>
    <definedName name="NM_役員１_役職その他" localSheetId="4">Sheet1!$AF$112</definedName>
    <definedName name="NM_役員１０_氏名" localSheetId="4">Sheet1!$R$241</definedName>
    <definedName name="NM_役員１０_氏名_変更前" localSheetId="4">Sheet1!$R$238</definedName>
    <definedName name="NM_役員１０_申請者" localSheetId="4">Sheet1!$AH$242</definedName>
    <definedName name="NM_役員１０_退任年月日_月" localSheetId="4">Sheet1!$AL$245</definedName>
    <definedName name="NM_役員１０_退任年月日_元号" localSheetId="4">Sheet1!$AG$245</definedName>
    <definedName name="NM_役員１０_退任年月日_日" localSheetId="4">Sheet1!$AN$245</definedName>
    <definedName name="NM_役員１０_退任年月日_年" localSheetId="4">Sheet1!$AJ$245</definedName>
    <definedName name="NM_役員１０_着任年月日_月" localSheetId="4">Sheet1!$X$245</definedName>
    <definedName name="NM_役員１０_着任年月日_元号" localSheetId="4">Sheet1!$S$245</definedName>
    <definedName name="NM_役員１０_着任年月日_日" localSheetId="4">Sheet1!$Z$245</definedName>
    <definedName name="NM_役員１０_着任年月日_年" localSheetId="4">Sheet1!$V$245</definedName>
    <definedName name="NM_役員１０_備考" localSheetId="4">Sheet1!$R$250</definedName>
    <definedName name="NM_役員１０_役職" localSheetId="4">Sheet1!$S$248</definedName>
    <definedName name="NM_役員１０_役職その他" localSheetId="4">Sheet1!$AF$247</definedName>
    <definedName name="NM_役員１１_氏名" localSheetId="4">Sheet1!$R$256</definedName>
    <definedName name="NM_役員１１_氏名_変更前" localSheetId="4">Sheet1!$R$253</definedName>
    <definedName name="NM_役員１１_申請者" localSheetId="4">Sheet1!$AH$257</definedName>
    <definedName name="NM_役員１１_退任年月日_月" localSheetId="4">Sheet1!$AL$260</definedName>
    <definedName name="NM_役員１１_退任年月日_元号" localSheetId="4">Sheet1!$AG$260</definedName>
    <definedName name="NM_役員１１_退任年月日_日" localSheetId="4">Sheet1!$AN$260</definedName>
    <definedName name="NM_役員１１_退任年月日_年" localSheetId="4">Sheet1!$AJ$260</definedName>
    <definedName name="NM_役員１１_着任年月日_月" localSheetId="4">Sheet1!$X$260</definedName>
    <definedName name="NM_役員１１_着任年月日_元号" localSheetId="4">Sheet1!$S$260</definedName>
    <definedName name="NM_役員１１_着任年月日_日" localSheetId="4">Sheet1!$Z$260</definedName>
    <definedName name="NM_役員１１_着任年月日_年" localSheetId="4">Sheet1!$V$260</definedName>
    <definedName name="NM_役員１１_備考" localSheetId="4">Sheet1!$R$265</definedName>
    <definedName name="NM_役員１１_役職" localSheetId="4">Sheet1!$S$263</definedName>
    <definedName name="NM_役員１１_役職その他" localSheetId="4">Sheet1!$AF$262</definedName>
    <definedName name="NM_役員１２_氏名" localSheetId="4">Sheet1!$R$271</definedName>
    <definedName name="NM_役員１２_氏名_変更前" localSheetId="4">Sheet1!$R$268</definedName>
    <definedName name="NM_役員１２_申請者" localSheetId="4">Sheet1!$AH$272</definedName>
    <definedName name="NM_役員１２_退任年月日_月" localSheetId="4">Sheet1!$AL$275</definedName>
    <definedName name="NM_役員１２_退任年月日_元号" localSheetId="4">Sheet1!$AG$275</definedName>
    <definedName name="NM_役員１２_退任年月日_日" localSheetId="4">Sheet1!$AN$275</definedName>
    <definedName name="NM_役員１２_退任年月日_年" localSheetId="4">Sheet1!$AJ$275</definedName>
    <definedName name="NM_役員１２_着任年月日_月" localSheetId="4">Sheet1!$X$275</definedName>
    <definedName name="NM_役員１２_着任年月日_元号" localSheetId="4">Sheet1!$S$275</definedName>
    <definedName name="NM_役員１２_着任年月日_日" localSheetId="4">Sheet1!$Z$275</definedName>
    <definedName name="NM_役員１２_着任年月日_年" localSheetId="4">Sheet1!$V$275</definedName>
    <definedName name="NM_役員１２_備考" localSheetId="4">Sheet1!$R$280</definedName>
    <definedName name="NM_役員１２_役職" localSheetId="4">Sheet1!$S$278</definedName>
    <definedName name="NM_役員１２_役職その他" localSheetId="4">Sheet1!$AF$277</definedName>
    <definedName name="NM_役員１３_氏名" localSheetId="4">Sheet1!$R$286</definedName>
    <definedName name="NM_役員１３_氏名_変更前" localSheetId="4">Sheet1!$R$283</definedName>
    <definedName name="NM_役員１３_申請者" localSheetId="4">Sheet1!$AH$287</definedName>
    <definedName name="NM_役員１３_退任年月日_月" localSheetId="4">Sheet1!$AL$290</definedName>
    <definedName name="NM_役員１３_退任年月日_元号" localSheetId="4">Sheet1!$AG$290</definedName>
    <definedName name="NM_役員１３_退任年月日_日" localSheetId="4">Sheet1!$AN$290</definedName>
    <definedName name="NM_役員１３_退任年月日_年" localSheetId="4">Sheet1!$AJ$290</definedName>
    <definedName name="NM_役員１３_着任年月日_月" localSheetId="4">Sheet1!$X$290</definedName>
    <definedName name="NM_役員１３_着任年月日_元号" localSheetId="4">Sheet1!$S$290</definedName>
    <definedName name="NM_役員１３_着任年月日_日" localSheetId="4">Sheet1!$Z$290</definedName>
    <definedName name="NM_役員１３_着任年月日_年" localSheetId="4">Sheet1!$V$290</definedName>
    <definedName name="NM_役員１３_備考" localSheetId="4">Sheet1!$R$295</definedName>
    <definedName name="NM_役員１３_役職" localSheetId="4">Sheet1!$S$293</definedName>
    <definedName name="NM_役員１３_役職その他" localSheetId="4">Sheet1!$AF$292</definedName>
    <definedName name="NM_役員１４_氏名" localSheetId="4">Sheet1!$R$301</definedName>
    <definedName name="NM_役員１４_氏名_変更前" localSheetId="4">Sheet1!$R$298</definedName>
    <definedName name="NM_役員１４_申請者" localSheetId="4">Sheet1!$AH$302</definedName>
    <definedName name="NM_役員１４_退任年月日_月" localSheetId="4">Sheet1!$AL$305</definedName>
    <definedName name="NM_役員１４_退任年月日_元号" localSheetId="4">Sheet1!$AG$305</definedName>
    <definedName name="NM_役員１４_退任年月日_日" localSheetId="4">Sheet1!$AN$305</definedName>
    <definedName name="NM_役員１４_退任年月日_年" localSheetId="4">Sheet1!$AJ$305</definedName>
    <definedName name="NM_役員１４_着任年月日_月" localSheetId="4">Sheet1!$X$305</definedName>
    <definedName name="NM_役員１４_着任年月日_元号" localSheetId="4">Sheet1!$S$305</definedName>
    <definedName name="NM_役員１４_着任年月日_日" localSheetId="4">Sheet1!$Z$305</definedName>
    <definedName name="NM_役員１４_着任年月日_年" localSheetId="4">Sheet1!$V$305</definedName>
    <definedName name="NM_役員１４_備考" localSheetId="4">Sheet1!$R$310</definedName>
    <definedName name="NM_役員１４_役職" localSheetId="4">Sheet1!$S$308</definedName>
    <definedName name="NM_役員１４_役職その他" localSheetId="4">Sheet1!$AF$307</definedName>
    <definedName name="NM_役員１５_氏名" localSheetId="4">Sheet1!$R$316</definedName>
    <definedName name="NM_役員１５_氏名_変更前" localSheetId="4">Sheet1!$R$313</definedName>
    <definedName name="NM_役員１５_申請者" localSheetId="4">Sheet1!$AH$317</definedName>
    <definedName name="NM_役員１５_退任年月日_月" localSheetId="4">Sheet1!$AL$320</definedName>
    <definedName name="NM_役員１５_退任年月日_元号" localSheetId="4">Sheet1!$AG$320</definedName>
    <definedName name="NM_役員１５_退任年月日_日" localSheetId="4">Sheet1!$AN$320</definedName>
    <definedName name="NM_役員１５_退任年月日_年" localSheetId="4">Sheet1!$AJ$320</definedName>
    <definedName name="NM_役員１５_着任年月日_月" localSheetId="4">Sheet1!$X$320</definedName>
    <definedName name="NM_役員１５_着任年月日_元号" localSheetId="4">Sheet1!$S$320</definedName>
    <definedName name="NM_役員１５_着任年月日_日" localSheetId="4">Sheet1!$Z$320</definedName>
    <definedName name="NM_役員１５_着任年月日_年" localSheetId="4">Sheet1!$V$320</definedName>
    <definedName name="NM_役員１５_備考" localSheetId="4">Sheet1!$R$325</definedName>
    <definedName name="NM_役員１５_役職" localSheetId="4">Sheet1!$S$323</definedName>
    <definedName name="NM_役員１５_役職その他" localSheetId="4">Sheet1!$AF$322</definedName>
    <definedName name="NM_役員１６_氏名" localSheetId="4">Sheet1!$R$331</definedName>
    <definedName name="NM_役員１６_氏名_変更前" localSheetId="4">Sheet1!$R$328</definedName>
    <definedName name="NM_役員１６_申請者" localSheetId="4">Sheet1!$AH$332</definedName>
    <definedName name="NM_役員１６_退任年月日_月" localSheetId="4">Sheet1!$AL$335</definedName>
    <definedName name="NM_役員１６_退任年月日_元号" localSheetId="4">Sheet1!$AG$335</definedName>
    <definedName name="NM_役員１６_退任年月日_日" localSheetId="4">Sheet1!$AN$335</definedName>
    <definedName name="NM_役員１６_退任年月日_年" localSheetId="4">Sheet1!$AJ$335</definedName>
    <definedName name="NM_役員１６_着任年月日_月" localSheetId="4">Sheet1!$X$335</definedName>
    <definedName name="NM_役員１６_着任年月日_元号" localSheetId="4">Sheet1!$S$335</definedName>
    <definedName name="NM_役員１６_着任年月日_日" localSheetId="4">Sheet1!$Z$335</definedName>
    <definedName name="NM_役員１６_着任年月日_年" localSheetId="4">Sheet1!$V$335</definedName>
    <definedName name="NM_役員１６_備考" localSheetId="4">Sheet1!$R$340</definedName>
    <definedName name="NM_役員１６_役職" localSheetId="4">Sheet1!$S$338</definedName>
    <definedName name="NM_役員１６_役職その他" localSheetId="4">Sheet1!$AF$337</definedName>
    <definedName name="NM_役員１７_氏名" localSheetId="4">Sheet1!$R$346</definedName>
    <definedName name="NM_役員１７_氏名_変更前" localSheetId="4">Sheet1!$R$343</definedName>
    <definedName name="NM_役員１７_申請者" localSheetId="4">Sheet1!$AH$347</definedName>
    <definedName name="NM_役員１７_退任年月日_月" localSheetId="4">Sheet1!$AL$350</definedName>
    <definedName name="NM_役員１７_退任年月日_元号" localSheetId="4">Sheet1!$AG$350</definedName>
    <definedName name="NM_役員１７_退任年月日_日" localSheetId="4">Sheet1!$AN$350</definedName>
    <definedName name="NM_役員１７_退任年月日_年" localSheetId="4">Sheet1!$AJ$350</definedName>
    <definedName name="NM_役員１７_着任年月日_月" localSheetId="4">Sheet1!$X$350</definedName>
    <definedName name="NM_役員１７_着任年月日_元号" localSheetId="4">Sheet1!$S$350</definedName>
    <definedName name="NM_役員１７_着任年月日_日" localSheetId="4">Sheet1!$Z$350</definedName>
    <definedName name="NM_役員１７_着任年月日_年" localSheetId="4">Sheet1!$V$350</definedName>
    <definedName name="NM_役員１７_備考" localSheetId="4">Sheet1!$R$355</definedName>
    <definedName name="NM_役員１７_役職" localSheetId="4">Sheet1!$S$353</definedName>
    <definedName name="NM_役員１７_役職その他" localSheetId="4">Sheet1!$AF$352</definedName>
    <definedName name="NM_役員１８_氏名" localSheetId="4">Sheet1!$R$361</definedName>
    <definedName name="NM_役員１８_氏名_変更前" localSheetId="4">Sheet1!$R$358</definedName>
    <definedName name="NM_役員１８_申請者" localSheetId="4">Sheet1!$AH$362</definedName>
    <definedName name="NM_役員１８_退任年月日_月" localSheetId="4">Sheet1!$AL$365</definedName>
    <definedName name="NM_役員１８_退任年月日_元号" localSheetId="4">Sheet1!$AG$365</definedName>
    <definedName name="NM_役員１８_退任年月日_日" localSheetId="4">Sheet1!$AN$365</definedName>
    <definedName name="NM_役員１８_退任年月日_年" localSheetId="4">Sheet1!$AJ$365</definedName>
    <definedName name="NM_役員１８_着任年月日_月" localSheetId="4">Sheet1!$X$365</definedName>
    <definedName name="NM_役員１８_着任年月日_元号" localSheetId="4">Sheet1!$S$365</definedName>
    <definedName name="NM_役員１８_着任年月日_日" localSheetId="4">Sheet1!$Z$365</definedName>
    <definedName name="NM_役員１８_着任年月日_年" localSheetId="4">Sheet1!$V$365</definedName>
    <definedName name="NM_役員１８_備考" localSheetId="4">Sheet1!$R$370</definedName>
    <definedName name="NM_役員１８_役職" localSheetId="4">Sheet1!$S$368</definedName>
    <definedName name="NM_役員１８_役職その他" localSheetId="4">Sheet1!$AF$367</definedName>
    <definedName name="NM_役員１９_氏名" localSheetId="4">Sheet1!$R$376</definedName>
    <definedName name="NM_役員１９_氏名_変更前" localSheetId="4">Sheet1!$R$373</definedName>
    <definedName name="NM_役員１９_申請者" localSheetId="4">Sheet1!$AH$377</definedName>
    <definedName name="NM_役員１９_退任年月日_月" localSheetId="4">Sheet1!$AL$380</definedName>
    <definedName name="NM_役員１９_退任年月日_元号" localSheetId="4">Sheet1!$AG$380</definedName>
    <definedName name="NM_役員１９_退任年月日_日" localSheetId="4">Sheet1!$AN$380</definedName>
    <definedName name="NM_役員１９_退任年月日_年" localSheetId="4">Sheet1!$AJ$380</definedName>
    <definedName name="NM_役員１９_着任年月日_月" localSheetId="4">Sheet1!$X$380</definedName>
    <definedName name="NM_役員１９_着任年月日_元号" localSheetId="4">Sheet1!$S$380</definedName>
    <definedName name="NM_役員１９_着任年月日_日" localSheetId="4">Sheet1!$Z$380</definedName>
    <definedName name="NM_役員１９_着任年月日_年" localSheetId="4">Sheet1!$V$380</definedName>
    <definedName name="NM_役員１９_備考" localSheetId="4">Sheet1!$R$385</definedName>
    <definedName name="NM_役員１９_役職" localSheetId="4">Sheet1!$S$383</definedName>
    <definedName name="NM_役員１９_役職その他" localSheetId="4">Sheet1!$AF$382</definedName>
    <definedName name="NM_役員２_氏名" localSheetId="4">Sheet1!$R$121</definedName>
    <definedName name="NM_役員２_氏名_変更前" localSheetId="4">Sheet1!$R$118</definedName>
    <definedName name="NM_役員２_申請者" localSheetId="4">Sheet1!$AH$122</definedName>
    <definedName name="NM_役員２_退任年月日_月" localSheetId="4">Sheet1!$AL$125</definedName>
    <definedName name="NM_役員２_退任年月日_元号" localSheetId="4">Sheet1!$AG$125</definedName>
    <definedName name="NM_役員２_退任年月日_日" localSheetId="4">Sheet1!$AN$125</definedName>
    <definedName name="NM_役員２_退任年月日_年" localSheetId="4">Sheet1!$AJ$125</definedName>
    <definedName name="NM_役員２_着任年月日_月" localSheetId="4">Sheet1!$X$125</definedName>
    <definedName name="NM_役員２_着任年月日_元号" localSheetId="4">Sheet1!$S$125</definedName>
    <definedName name="NM_役員２_着任年月日_日" localSheetId="4">Sheet1!$Z$125</definedName>
    <definedName name="NM_役員２_着任年月日_年" localSheetId="4">Sheet1!$V$125</definedName>
    <definedName name="NM_役員２_備考" localSheetId="4">Sheet1!$R$130</definedName>
    <definedName name="NM_役員２_役職" localSheetId="4">Sheet1!$S$128</definedName>
    <definedName name="NM_役員２_役職その他" localSheetId="4">Sheet1!$AF$127</definedName>
    <definedName name="NM_役員２０_氏名" localSheetId="4">Sheet1!$R$391</definedName>
    <definedName name="NM_役員２０_氏名_変更前" localSheetId="4">Sheet1!$R$388</definedName>
    <definedName name="NM_役員２０_申請者" localSheetId="4">Sheet1!$AH$392</definedName>
    <definedName name="NM_役員２０_退任年月日_月" localSheetId="4">Sheet1!$AL$395</definedName>
    <definedName name="NM_役員２０_退任年月日_元号" localSheetId="4">Sheet1!$AG$395</definedName>
    <definedName name="NM_役員２０_退任年月日_日" localSheetId="4">Sheet1!$AN$395</definedName>
    <definedName name="NM_役員２０_退任年月日_年" localSheetId="4">Sheet1!$AJ$395</definedName>
    <definedName name="NM_役員２０_着任年月日_月" localSheetId="4">Sheet1!$X$395</definedName>
    <definedName name="NM_役員２０_着任年月日_元号" localSheetId="4">Sheet1!$S$395</definedName>
    <definedName name="NM_役員２０_着任年月日_日" localSheetId="4">Sheet1!$Z$395</definedName>
    <definedName name="NM_役員２０_着任年月日_年" localSheetId="4">Sheet1!$V$395</definedName>
    <definedName name="NM_役員２０_備考" localSheetId="4">Sheet1!$R$400</definedName>
    <definedName name="NM_役員２０_役職" localSheetId="4">Sheet1!$S$398</definedName>
    <definedName name="NM_役員２０_役職その他" localSheetId="4">Sheet1!$AF$397</definedName>
    <definedName name="NM_役員３_氏名" localSheetId="4">Sheet1!$R$136</definedName>
    <definedName name="NM_役員３_氏名_変更前" localSheetId="4">Sheet1!$R$133</definedName>
    <definedName name="NM_役員３_申請者" localSheetId="4">Sheet1!$AH$137</definedName>
    <definedName name="NM_役員３_退任年月日_月" localSheetId="4">Sheet1!$AL$140</definedName>
    <definedName name="NM_役員３_退任年月日_元号" localSheetId="4">Sheet1!$AG$140</definedName>
    <definedName name="NM_役員３_退任年月日_日" localSheetId="4">Sheet1!$AN$140</definedName>
    <definedName name="NM_役員３_退任年月日_年" localSheetId="4">Sheet1!$AJ$140</definedName>
    <definedName name="NM_役員３_着任年月日_月" localSheetId="4">Sheet1!$X$140</definedName>
    <definedName name="NM_役員３_着任年月日_元号" localSheetId="4">Sheet1!$S$140</definedName>
    <definedName name="NM_役員３_着任年月日_日" localSheetId="4">Sheet1!$Z$140</definedName>
    <definedName name="NM_役員３_着任年月日_年" localSheetId="4">Sheet1!$V$140</definedName>
    <definedName name="NM_役員３_備考" localSheetId="4">Sheet1!$R$145</definedName>
    <definedName name="NM_役員３_役職" localSheetId="4">Sheet1!$S$143</definedName>
    <definedName name="NM_役員３_役職その他" localSheetId="4">Sheet1!$AF$142</definedName>
    <definedName name="NM_役員４_氏名" localSheetId="4">Sheet1!$R$151</definedName>
    <definedName name="NM_役員４_氏名_変更前" localSheetId="4">Sheet1!$R$148</definedName>
    <definedName name="NM_役員４_申請者" localSheetId="4">Sheet1!$AH$152</definedName>
    <definedName name="NM_役員４_退任年月日_月" localSheetId="4">Sheet1!$AL$155</definedName>
    <definedName name="NM_役員４_退任年月日_元号" localSheetId="4">Sheet1!$AG$155</definedName>
    <definedName name="NM_役員４_退任年月日_日" localSheetId="4">Sheet1!$AN$155</definedName>
    <definedName name="NM_役員４_退任年月日_年" localSheetId="4">Sheet1!$AJ$155</definedName>
    <definedName name="NM_役員４_着任年月日_月" localSheetId="4">Sheet1!$X$155</definedName>
    <definedName name="NM_役員４_着任年月日_元号" localSheetId="4">Sheet1!$S$155</definedName>
    <definedName name="NM_役員４_着任年月日_日" localSheetId="4">Sheet1!$Z$155</definedName>
    <definedName name="NM_役員４_着任年月日_年" localSheetId="4">Sheet1!$V$155</definedName>
    <definedName name="NM_役員４_備考" localSheetId="4">Sheet1!$R$160</definedName>
    <definedName name="NM_役員４_役職" localSheetId="4">Sheet1!$S$158</definedName>
    <definedName name="NM_役員４_役職その他" localSheetId="4">Sheet1!$AF$157</definedName>
    <definedName name="NM_役員５_氏名" localSheetId="4">Sheet1!$R$166</definedName>
    <definedName name="NM_役員５_氏名_変更前" localSheetId="4">Sheet1!$R$163</definedName>
    <definedName name="NM_役員５_申請者" localSheetId="4">Sheet1!$AH$167</definedName>
    <definedName name="NM_役員５_退任年月日_月" localSheetId="4">Sheet1!$AL$170</definedName>
    <definedName name="NM_役員５_退任年月日_元号" localSheetId="4">Sheet1!$AG$170</definedName>
    <definedName name="NM_役員５_退任年月日_日" localSheetId="4">Sheet1!$AN$170</definedName>
    <definedName name="NM_役員５_退任年月日_年" localSheetId="4">Sheet1!$AJ$170</definedName>
    <definedName name="NM_役員５_着任年月日_月" localSheetId="4">Sheet1!$X$170</definedName>
    <definedName name="NM_役員５_着任年月日_元号" localSheetId="4">Sheet1!$S$170</definedName>
    <definedName name="NM_役員５_着任年月日_日" localSheetId="4">Sheet1!$Z$170</definedName>
    <definedName name="NM_役員５_着任年月日_年" localSheetId="4">Sheet1!$V$170</definedName>
    <definedName name="NM_役員５_備考" localSheetId="4">Sheet1!$R$175</definedName>
    <definedName name="NM_役員５_役職" localSheetId="4">Sheet1!$S$173</definedName>
    <definedName name="NM_役員５_役職その他" localSheetId="4">Sheet1!$AF$172</definedName>
    <definedName name="NM_役員６_氏名" localSheetId="4">Sheet1!$R$181</definedName>
    <definedName name="NM_役員６_氏名_変更前" localSheetId="4">Sheet1!$R$178</definedName>
    <definedName name="NM_役員６_申請者" localSheetId="4">Sheet1!$AH$182</definedName>
    <definedName name="NM_役員６_退任年月日_月" localSheetId="4">Sheet1!$AL$185</definedName>
    <definedName name="NM_役員６_退任年月日_元号" localSheetId="4">Sheet1!$AG$185</definedName>
    <definedName name="NM_役員６_退任年月日_日" localSheetId="4">Sheet1!$AN$185</definedName>
    <definedName name="NM_役員６_退任年月日_年" localSheetId="4">Sheet1!$AJ$185</definedName>
    <definedName name="NM_役員６_着任年月日_月" localSheetId="4">Sheet1!$X$185</definedName>
    <definedName name="NM_役員６_着任年月日_元号" localSheetId="4">Sheet1!$S$185</definedName>
    <definedName name="NM_役員６_着任年月日_日" localSheetId="4">Sheet1!$Z$185</definedName>
    <definedName name="NM_役員６_着任年月日_年" localSheetId="4">Sheet1!$V$185</definedName>
    <definedName name="NM_役員６_備考" localSheetId="4">Sheet1!$R$190</definedName>
    <definedName name="NM_役員６_役職" localSheetId="4">Sheet1!$S$188</definedName>
    <definedName name="NM_役員６_役職その他" localSheetId="4">Sheet1!$AF$187</definedName>
    <definedName name="NM_役員７_氏名" localSheetId="4">Sheet1!$R$196</definedName>
    <definedName name="NM_役員７_氏名_変更前" localSheetId="4">Sheet1!$R$193</definedName>
    <definedName name="NM_役員７_申請者" localSheetId="4">Sheet1!$AH$197</definedName>
    <definedName name="NM_役員７_退任年月日_月" localSheetId="4">Sheet1!$AL$200</definedName>
    <definedName name="NM_役員７_退任年月日_元号" localSheetId="4">Sheet1!$AG$200</definedName>
    <definedName name="NM_役員７_退任年月日_日" localSheetId="4">Sheet1!$AN$200</definedName>
    <definedName name="NM_役員７_退任年月日_年" localSheetId="4">Sheet1!$AJ$200</definedName>
    <definedName name="NM_役員７_着任年月日_月" localSheetId="4">Sheet1!$X$200</definedName>
    <definedName name="NM_役員７_着任年月日_元号" localSheetId="4">Sheet1!$S$200</definedName>
    <definedName name="NM_役員７_着任年月日_日" localSheetId="4">Sheet1!$Z$200</definedName>
    <definedName name="NM_役員７_着任年月日_年" localSheetId="4">Sheet1!$V$200</definedName>
    <definedName name="NM_役員７_備考" localSheetId="4">Sheet1!$R$205</definedName>
    <definedName name="NM_役員７_役職" localSheetId="4">Sheet1!$S$203</definedName>
    <definedName name="NM_役員７_役職その他" localSheetId="4">Sheet1!$AF$202</definedName>
    <definedName name="NM_役員８_氏名" localSheetId="4">Sheet1!$R$211</definedName>
    <definedName name="NM_役員８_氏名_変更前" localSheetId="4">Sheet1!$R$208</definedName>
    <definedName name="NM_役員８_申請者" localSheetId="4">Sheet1!$AH$212</definedName>
    <definedName name="NM_役員８_退任年月日_月" localSheetId="4">Sheet1!$AL$215</definedName>
    <definedName name="NM_役員８_退任年月日_元号" localSheetId="4">Sheet1!$AG$215</definedName>
    <definedName name="NM_役員８_退任年月日_日" localSheetId="4">Sheet1!$AN$215</definedName>
    <definedName name="NM_役員８_退任年月日_年" localSheetId="4">Sheet1!$AJ$215</definedName>
    <definedName name="NM_役員８_着任年月日_月" localSheetId="4">Sheet1!$X$215</definedName>
    <definedName name="NM_役員８_着任年月日_元号" localSheetId="4">Sheet1!$S$215</definedName>
    <definedName name="NM_役員８_着任年月日_日" localSheetId="4">Sheet1!$Z$215</definedName>
    <definedName name="NM_役員８_着任年月日_年" localSheetId="4">Sheet1!$V$215</definedName>
    <definedName name="NM_役員８_備考" localSheetId="4">Sheet1!$R$220</definedName>
    <definedName name="NM_役員８_役職" localSheetId="4">Sheet1!$S$218</definedName>
    <definedName name="NM_役員８_役職その他" localSheetId="4">Sheet1!$AF$217</definedName>
    <definedName name="NM_役員９_氏名" localSheetId="4">Sheet1!$R$226</definedName>
    <definedName name="NM_役員９_氏名_変更前" localSheetId="4">Sheet1!$R$223</definedName>
    <definedName name="NM_役員９_申請者" localSheetId="4">Sheet1!$AH$227</definedName>
    <definedName name="NM_役員９_退任年月日_月" localSheetId="4">Sheet1!$AL$230</definedName>
    <definedName name="NM_役員９_退任年月日_元号" localSheetId="4">Sheet1!$AG$230</definedName>
    <definedName name="NM_役員９_退任年月日_日" localSheetId="4">Sheet1!$AN$230</definedName>
    <definedName name="NM_役員９_退任年月日_年" localSheetId="4">Sheet1!$AJ$230</definedName>
    <definedName name="NM_役員９_着任年月日_月" localSheetId="4">Sheet1!$X$230</definedName>
    <definedName name="NM_役員９_着任年月日_元号" localSheetId="4">Sheet1!$S$230</definedName>
    <definedName name="NM_役員９_着任年月日_日" localSheetId="4">Sheet1!$Z$230</definedName>
    <definedName name="NM_役員９_着任年月日_年" localSheetId="4">Sheet1!$V$230</definedName>
    <definedName name="NM_役員９_備考" localSheetId="4">Sheet1!$R$235</definedName>
    <definedName name="NM_役員９_役職" localSheetId="4">Sheet1!$S$233</definedName>
    <definedName name="NM_役員９_役職その他" localSheetId="4">Sheet1!$AF$232</definedName>
    <definedName name="_xlnm.Print_Area" localSheetId="4">Sheet1!$A$1:$AP$4783</definedName>
    <definedName name="_xlnm.Print_Area" localSheetId="26">休止_1!$A$1:$AA$50</definedName>
    <definedName name="_xlnm.Print_Area" localSheetId="14">許可更新_1!$A$1:$AA$77</definedName>
    <definedName name="_xlnm.Print_Area" localSheetId="6">許可申請_1!$A$1:$AA$66</definedName>
    <definedName name="_xlnm.Print_Area" localSheetId="7">許可申請_2!$A$1:$AA$717</definedName>
    <definedName name="_xlnm.Print_Area" localSheetId="8">許可申請_3!$A$1:$AD$93</definedName>
    <definedName name="_xlnm.Print_Area" localSheetId="9">許可申請_4_1!$A$1:$AM$92</definedName>
    <definedName name="_xlnm.Print_Area" localSheetId="10">許可申請_4_2!$A$1:$BR$64</definedName>
    <definedName name="_xlnm.Print_Area" localSheetId="12">許可申請_5!$A$1:$AD$60</definedName>
    <definedName name="_xlnm.Print_Area" localSheetId="0">'業務体制 ②'!$A$1:$BR$65</definedName>
    <definedName name="_xlnm.Print_Area" localSheetId="1">'業務体制 ② (2)'!$A$1:$BR$65</definedName>
    <definedName name="_xlnm.Print_Area" localSheetId="31">兼務許可_1!$A$1:$AC$99</definedName>
    <definedName name="_xlnm.Print_Area" localSheetId="28">再開_1!$A$1:$AA$50</definedName>
    <definedName name="_xlnm.Print_Area" localSheetId="30">再交付_1!$A$1:$AA$59</definedName>
    <definedName name="_xlnm.Print_Area" localSheetId="29">書換_1!$A$1:$AA$62</definedName>
    <definedName name="_xlnm.Print_Area" localSheetId="11">新規_4_2_1!$A$1:$BR$66</definedName>
    <definedName name="_xlnm.Print_Area" localSheetId="13">新規_6!$A$1:$AF$45</definedName>
    <definedName name="_xlnm.Print_Area" localSheetId="3">注意事項!$A$1:$E$83</definedName>
    <definedName name="_xlnm.Print_Area" localSheetId="27">廃止_1!$A$1:$AA$50</definedName>
    <definedName name="_xlnm.Print_Area" localSheetId="15">変更_1!$A$1:$AC$88</definedName>
    <definedName name="_xlnm.Print_Area" localSheetId="16">変更_2!$A$1:$AA$115</definedName>
    <definedName name="_xlnm.Print_Area" localSheetId="17">変更_2_1!$A$1:$AC$1439</definedName>
    <definedName name="_xlnm.Print_Area" localSheetId="18">変更_3!$A$1:$BE$747</definedName>
    <definedName name="_xlnm.Print_Area" localSheetId="19">変更_4!$A$1:$AC$78</definedName>
    <definedName name="_xlnm.Print_Area" localSheetId="24">変更_4_1!$A$1:$BR$228</definedName>
    <definedName name="_xlnm.Print_Area" localSheetId="20">変更_5!$A$1:$AD$257</definedName>
    <definedName name="_xlnm.Print_Area" localSheetId="21">変更_6!$A$1:$AC$85</definedName>
    <definedName name="_xlnm.Print_Area" localSheetId="22">変更_7!$A$1:$AC$85</definedName>
    <definedName name="_xlnm.Print_Area" localSheetId="23">変更_8!$A$1:$AD$174</definedName>
    <definedName name="_xlnm.Print_Area" localSheetId="25">変更_9!$A$1:$DE$251</definedName>
    <definedName name="qw" hidden="1">#REF!</definedName>
    <definedName name="qwqw" hidden="1">#REF!</definedName>
    <definedName name="to" localSheetId="2" hidden="1">{#N/A,#N/A,FALSE,"Windows";#N/A,#N/A,FALSE,"Windows (2)";#N/A,#N/A,FALSE,"Windows(Note)";#N/A,#N/A,FALSE,"Windows(Note) (2)";#N/A,#N/A,FALSE,"Macintosh";#N/A,#N/A,FALSE,"Macintosh (2)"}</definedName>
    <definedName name="to" localSheetId="14" hidden="1">{#N/A,#N/A,FALSE,"Windows";#N/A,#N/A,FALSE,"Windows (2)";#N/A,#N/A,FALSE,"Windows(Note)";#N/A,#N/A,FALSE,"Windows(Note) (2)";#N/A,#N/A,FALSE,"Macintosh";#N/A,#N/A,FALSE,"Macintosh (2)"}</definedName>
    <definedName name="to" localSheetId="7" hidden="1">{#N/A,#N/A,FALSE,"Windows";#N/A,#N/A,FALSE,"Windows (2)";#N/A,#N/A,FALSE,"Windows(Note)";#N/A,#N/A,FALSE,"Windows(Note) (2)";#N/A,#N/A,FALSE,"Macintosh";#N/A,#N/A,FALSE,"Macintosh (2)"}</definedName>
    <definedName name="to" localSheetId="8" hidden="1">{#N/A,#N/A,FALSE,"Windows";#N/A,#N/A,FALSE,"Windows (2)";#N/A,#N/A,FALSE,"Windows(Note)";#N/A,#N/A,FALSE,"Windows(Note) (2)";#N/A,#N/A,FALSE,"Macintosh";#N/A,#N/A,FALSE,"Macintosh (2)"}</definedName>
    <definedName name="to" localSheetId="9" hidden="1">{#N/A,#N/A,FALSE,"Windows";#N/A,#N/A,FALSE,"Windows (2)";#N/A,#N/A,FALSE,"Windows(Note)";#N/A,#N/A,FALSE,"Windows(Note) (2)";#N/A,#N/A,FALSE,"Macintosh";#N/A,#N/A,FALSE,"Macintosh (2)"}</definedName>
    <definedName name="to" localSheetId="12" hidden="1">{#N/A,#N/A,FALSE,"Windows";#N/A,#N/A,FALSE,"Windows (2)";#N/A,#N/A,FALSE,"Windows(Note)";#N/A,#N/A,FALSE,"Windows(Note) (2)";#N/A,#N/A,FALSE,"Macintosh";#N/A,#N/A,FALSE,"Macintosh (2)"}</definedName>
    <definedName name="to" localSheetId="31" hidden="1">{#N/A,#N/A,FALSE,"Windows";#N/A,#N/A,FALSE,"Windows (2)";#N/A,#N/A,FALSE,"Windows(Note)";#N/A,#N/A,FALSE,"Windows(Note) (2)";#N/A,#N/A,FALSE,"Macintosh";#N/A,#N/A,FALSE,"Macintosh (2)"}</definedName>
    <definedName name="to" localSheetId="30" hidden="1">{#N/A,#N/A,FALSE,"Windows";#N/A,#N/A,FALSE,"Windows (2)";#N/A,#N/A,FALSE,"Windows(Note)";#N/A,#N/A,FALSE,"Windows(Note) (2)";#N/A,#N/A,FALSE,"Macintosh";#N/A,#N/A,FALSE,"Macintosh (2)"}</definedName>
    <definedName name="to" localSheetId="5" hidden="1">{#N/A,#N/A,FALSE,"Windows";#N/A,#N/A,FALSE,"Windows (2)";#N/A,#N/A,FALSE,"Windows(Note)";#N/A,#N/A,FALSE,"Windows(Note) (2)";#N/A,#N/A,FALSE,"Macintosh";#N/A,#N/A,FALSE,"Macintosh (2)"}</definedName>
    <definedName name="to" localSheetId="29" hidden="1">{#N/A,#N/A,FALSE,"Windows";#N/A,#N/A,FALSE,"Windows (2)";#N/A,#N/A,FALSE,"Windows(Note)";#N/A,#N/A,FALSE,"Windows(Note) (2)";#N/A,#N/A,FALSE,"Macintosh";#N/A,#N/A,FALSE,"Macintosh (2)"}</definedName>
    <definedName name="to" localSheetId="11" hidden="1">{#N/A,#N/A,FALSE,"Windows";#N/A,#N/A,FALSE,"Windows (2)";#N/A,#N/A,FALSE,"Windows(Note)";#N/A,#N/A,FALSE,"Windows(Note) (2)";#N/A,#N/A,FALSE,"Macintosh";#N/A,#N/A,FALSE,"Macintosh (2)"}</definedName>
    <definedName name="to" localSheetId="13" hidden="1">{#N/A,#N/A,FALSE,"Windows";#N/A,#N/A,FALSE,"Windows (2)";#N/A,#N/A,FALSE,"Windows(Note)";#N/A,#N/A,FALSE,"Windows(Note) (2)";#N/A,#N/A,FALSE,"Macintosh";#N/A,#N/A,FALSE,"Macintosh (2)"}</definedName>
    <definedName name="to" localSheetId="3" hidden="1">{#N/A,#N/A,FALSE,"Windows";#N/A,#N/A,FALSE,"Windows (2)";#N/A,#N/A,FALSE,"Windows(Note)";#N/A,#N/A,FALSE,"Windows(Note) (2)";#N/A,#N/A,FALSE,"Macintosh";#N/A,#N/A,FALSE,"Macintosh (2)"}</definedName>
    <definedName name="to" localSheetId="15" hidden="1">{#N/A,#N/A,FALSE,"Windows";#N/A,#N/A,FALSE,"Windows (2)";#N/A,#N/A,FALSE,"Windows(Note)";#N/A,#N/A,FALSE,"Windows(Note) (2)";#N/A,#N/A,FALSE,"Macintosh";#N/A,#N/A,FALSE,"Macintosh (2)"}</definedName>
    <definedName name="to" localSheetId="16" hidden="1">{#N/A,#N/A,FALSE,"Windows";#N/A,#N/A,FALSE,"Windows (2)";#N/A,#N/A,FALSE,"Windows(Note)";#N/A,#N/A,FALSE,"Windows(Note) (2)";#N/A,#N/A,FALSE,"Macintosh";#N/A,#N/A,FALSE,"Macintosh (2)"}</definedName>
    <definedName name="to" localSheetId="17" hidden="1">{#N/A,#N/A,FALSE,"Windows";#N/A,#N/A,FALSE,"Windows (2)";#N/A,#N/A,FALSE,"Windows(Note)";#N/A,#N/A,FALSE,"Windows(Note) (2)";#N/A,#N/A,FALSE,"Macintosh";#N/A,#N/A,FALSE,"Macintosh (2)"}</definedName>
    <definedName name="to" localSheetId="18" hidden="1">{#N/A,#N/A,FALSE,"Windows";#N/A,#N/A,FALSE,"Windows (2)";#N/A,#N/A,FALSE,"Windows(Note)";#N/A,#N/A,FALSE,"Windows(Note) (2)";#N/A,#N/A,FALSE,"Macintosh";#N/A,#N/A,FALSE,"Macintosh (2)"}</definedName>
    <definedName name="to" localSheetId="19" hidden="1">{#N/A,#N/A,FALSE,"Windows";#N/A,#N/A,FALSE,"Windows (2)";#N/A,#N/A,FALSE,"Windows(Note)";#N/A,#N/A,FALSE,"Windows(Note) (2)";#N/A,#N/A,FALSE,"Macintosh";#N/A,#N/A,FALSE,"Macintosh (2)"}</definedName>
    <definedName name="to" localSheetId="24" hidden="1">{#N/A,#N/A,FALSE,"Windows";#N/A,#N/A,FALSE,"Windows (2)";#N/A,#N/A,FALSE,"Windows(Note)";#N/A,#N/A,FALSE,"Windows(Note) (2)";#N/A,#N/A,FALSE,"Macintosh";#N/A,#N/A,FALSE,"Macintosh (2)"}</definedName>
    <definedName name="to" localSheetId="21" hidden="1">{#N/A,#N/A,FALSE,"Windows";#N/A,#N/A,FALSE,"Windows (2)";#N/A,#N/A,FALSE,"Windows(Note)";#N/A,#N/A,FALSE,"Windows(Note) (2)";#N/A,#N/A,FALSE,"Macintosh";#N/A,#N/A,FALSE,"Macintosh (2)"}</definedName>
    <definedName name="to" localSheetId="22" hidden="1">{#N/A,#N/A,FALSE,"Windows";#N/A,#N/A,FALSE,"Windows (2)";#N/A,#N/A,FALSE,"Windows(Note)";#N/A,#N/A,FALSE,"Windows(Note) (2)";#N/A,#N/A,FALSE,"Macintosh";#N/A,#N/A,FALSE,"Macintosh (2)"}</definedName>
    <definedName name="to" localSheetId="23" hidden="1">{#N/A,#N/A,FALSE,"Windows";#N/A,#N/A,FALSE,"Windows (2)";#N/A,#N/A,FALSE,"Windows(Note)";#N/A,#N/A,FALSE,"Windows(Note) (2)";#N/A,#N/A,FALSE,"Macintosh";#N/A,#N/A,FALSE,"Macintosh (2)"}</definedName>
    <definedName name="to" hidden="1">{#N/A,#N/A,FALSE,"Windows";#N/A,#N/A,FALSE,"Windows (2)";#N/A,#N/A,FALSE,"Windows(Note)";#N/A,#N/A,FALSE,"Windows(Note) (2)";#N/A,#N/A,FALSE,"Macintosh";#N/A,#N/A,FALSE,"Macintosh (2)"}</definedName>
    <definedName name="wrn.RBOD." localSheetId="2" hidden="1">{"RBOD1",#N/A,FALSE,"保険課ＯＡシステム生産管理表";"RBOD2",#N/A,FALSE,"保険課ＯＡシステム生産管理表";"RBOD3",#N/A,FALSE,"保険課ＯＡシステム生産管理表"}</definedName>
    <definedName name="wrn.RBOD." localSheetId="14" hidden="1">{"RBOD1",#N/A,FALSE,"保険課ＯＡシステム生産管理表";"RBOD2",#N/A,FALSE,"保険課ＯＡシステム生産管理表";"RBOD3",#N/A,FALSE,"保険課ＯＡシステム生産管理表"}</definedName>
    <definedName name="wrn.RBOD." localSheetId="7" hidden="1">{"RBOD1",#N/A,FALSE,"保険課ＯＡシステム生産管理表";"RBOD2",#N/A,FALSE,"保険課ＯＡシステム生産管理表";"RBOD3",#N/A,FALSE,"保険課ＯＡシステム生産管理表"}</definedName>
    <definedName name="wrn.RBOD." localSheetId="8" hidden="1">{"RBOD1",#N/A,FALSE,"保険課ＯＡシステム生産管理表";"RBOD2",#N/A,FALSE,"保険課ＯＡシステム生産管理表";"RBOD3",#N/A,FALSE,"保険課ＯＡシステム生産管理表"}</definedName>
    <definedName name="wrn.RBOD." localSheetId="9" hidden="1">{"RBOD1",#N/A,FALSE,"保険課ＯＡシステム生産管理表";"RBOD2",#N/A,FALSE,"保険課ＯＡシステム生産管理表";"RBOD3",#N/A,FALSE,"保険課ＯＡシステム生産管理表"}</definedName>
    <definedName name="wrn.RBOD." localSheetId="12" hidden="1">{"RBOD1",#N/A,FALSE,"保険課ＯＡシステム生産管理表";"RBOD2",#N/A,FALSE,"保険課ＯＡシステム生産管理表";"RBOD3",#N/A,FALSE,"保険課ＯＡシステム生産管理表"}</definedName>
    <definedName name="wrn.RBOD." localSheetId="31" hidden="1">{"RBOD1",#N/A,FALSE,"保険課ＯＡシステム生産管理表";"RBOD2",#N/A,FALSE,"保険課ＯＡシステム生産管理表";"RBOD3",#N/A,FALSE,"保険課ＯＡシステム生産管理表"}</definedName>
    <definedName name="wrn.RBOD." localSheetId="30" hidden="1">{"RBOD1",#N/A,FALSE,"保険課ＯＡシステム生産管理表";"RBOD2",#N/A,FALSE,"保険課ＯＡシステム生産管理表";"RBOD3",#N/A,FALSE,"保険課ＯＡシステム生産管理表"}</definedName>
    <definedName name="wrn.RBOD." localSheetId="5" hidden="1">{"RBOD1",#N/A,FALSE,"保険課ＯＡシステム生産管理表";"RBOD2",#N/A,FALSE,"保険課ＯＡシステム生産管理表";"RBOD3",#N/A,FALSE,"保険課ＯＡシステム生産管理表"}</definedName>
    <definedName name="wrn.RBOD." localSheetId="29" hidden="1">{"RBOD1",#N/A,FALSE,"保険課ＯＡシステム生産管理表";"RBOD2",#N/A,FALSE,"保険課ＯＡシステム生産管理表";"RBOD3",#N/A,FALSE,"保険課ＯＡシステム生産管理表"}</definedName>
    <definedName name="wrn.RBOD." localSheetId="11" hidden="1">{"RBOD1",#N/A,FALSE,"保険課ＯＡシステム生産管理表";"RBOD2",#N/A,FALSE,"保険課ＯＡシステム生産管理表";"RBOD3",#N/A,FALSE,"保険課ＯＡシステム生産管理表"}</definedName>
    <definedName name="wrn.RBOD." localSheetId="13" hidden="1">{"RBOD1",#N/A,FALSE,"保険課ＯＡシステム生産管理表";"RBOD2",#N/A,FALSE,"保険課ＯＡシステム生産管理表";"RBOD3",#N/A,FALSE,"保険課ＯＡシステム生産管理表"}</definedName>
    <definedName name="wrn.RBOD." localSheetId="3" hidden="1">{"RBOD1",#N/A,FALSE,"保険課ＯＡシステム生産管理表";"RBOD2",#N/A,FALSE,"保険課ＯＡシステム生産管理表";"RBOD3",#N/A,FALSE,"保険課ＯＡシステム生産管理表"}</definedName>
    <definedName name="wrn.RBOD." localSheetId="15" hidden="1">{"RBOD1",#N/A,FALSE,"保険課ＯＡシステム生産管理表";"RBOD2",#N/A,FALSE,"保険課ＯＡシステム生産管理表";"RBOD3",#N/A,FALSE,"保険課ＯＡシステム生産管理表"}</definedName>
    <definedName name="wrn.RBOD." localSheetId="16" hidden="1">{"RBOD1",#N/A,FALSE,"保険課ＯＡシステム生産管理表";"RBOD2",#N/A,FALSE,"保険課ＯＡシステム生産管理表";"RBOD3",#N/A,FALSE,"保険課ＯＡシステム生産管理表"}</definedName>
    <definedName name="wrn.RBOD." localSheetId="17" hidden="1">{"RBOD1",#N/A,FALSE,"保険課ＯＡシステム生産管理表";"RBOD2",#N/A,FALSE,"保険課ＯＡシステム生産管理表";"RBOD3",#N/A,FALSE,"保険課ＯＡシステム生産管理表"}</definedName>
    <definedName name="wrn.RBOD." localSheetId="18" hidden="1">{"RBOD1",#N/A,FALSE,"保険課ＯＡシステム生産管理表";"RBOD2",#N/A,FALSE,"保険課ＯＡシステム生産管理表";"RBOD3",#N/A,FALSE,"保険課ＯＡシステム生産管理表"}</definedName>
    <definedName name="wrn.RBOD." localSheetId="19" hidden="1">{"RBOD1",#N/A,FALSE,"保険課ＯＡシステム生産管理表";"RBOD2",#N/A,FALSE,"保険課ＯＡシステム生産管理表";"RBOD3",#N/A,FALSE,"保険課ＯＡシステム生産管理表"}</definedName>
    <definedName name="wrn.RBOD." localSheetId="24" hidden="1">{"RBOD1",#N/A,FALSE,"保険課ＯＡシステム生産管理表";"RBOD2",#N/A,FALSE,"保険課ＯＡシステム生産管理表";"RBOD3",#N/A,FALSE,"保険課ＯＡシステム生産管理表"}</definedName>
    <definedName name="wrn.RBOD." localSheetId="21" hidden="1">{"RBOD1",#N/A,FALSE,"保険課ＯＡシステム生産管理表";"RBOD2",#N/A,FALSE,"保険課ＯＡシステム生産管理表";"RBOD3",#N/A,FALSE,"保険課ＯＡシステム生産管理表"}</definedName>
    <definedName name="wrn.RBOD." localSheetId="22" hidden="1">{"RBOD1",#N/A,FALSE,"保険課ＯＡシステム生産管理表";"RBOD2",#N/A,FALSE,"保険課ＯＡシステム生産管理表";"RBOD3",#N/A,FALSE,"保険課ＯＡシステム生産管理表"}</definedName>
    <definedName name="wrn.RBOD." localSheetId="23" hidden="1">{"RBOD1",#N/A,FALSE,"保険課ＯＡシステム生産管理表";"RBOD2",#N/A,FALSE,"保険課ＯＡシステム生産管理表";"RBOD3",#N/A,FALSE,"保険課ＯＡシステム生産管理表"}</definedName>
    <definedName name="wrn.RBOD." hidden="1">{"RBOD1",#N/A,FALSE,"保険課ＯＡシステム生産管理表";"RBOD2",#N/A,FALSE,"保険課ＯＡシステム生産管理表";"RBOD3",#N/A,FALSE,"保険課ＯＡシステム生産管理表"}</definedName>
    <definedName name="wrn.TOYO." localSheetId="2" hidden="1">{#N/A,#N/A,FALSE,"Windows";#N/A,#N/A,FALSE,"Windows (2)";#N/A,#N/A,FALSE,"Windows(Note)";#N/A,#N/A,FALSE,"Windows(Note) (2)";#N/A,#N/A,FALSE,"Macintosh";#N/A,#N/A,FALSE,"Macintosh (2)"}</definedName>
    <definedName name="wrn.TOYO." localSheetId="14" hidden="1">{#N/A,#N/A,FALSE,"Windows";#N/A,#N/A,FALSE,"Windows (2)";#N/A,#N/A,FALSE,"Windows(Note)";#N/A,#N/A,FALSE,"Windows(Note) (2)";#N/A,#N/A,FALSE,"Macintosh";#N/A,#N/A,FALSE,"Macintosh (2)"}</definedName>
    <definedName name="wrn.TOYO." localSheetId="7" hidden="1">{#N/A,#N/A,FALSE,"Windows";#N/A,#N/A,FALSE,"Windows (2)";#N/A,#N/A,FALSE,"Windows(Note)";#N/A,#N/A,FALSE,"Windows(Note) (2)";#N/A,#N/A,FALSE,"Macintosh";#N/A,#N/A,FALSE,"Macintosh (2)"}</definedName>
    <definedName name="wrn.TOYO." localSheetId="8" hidden="1">{#N/A,#N/A,FALSE,"Windows";#N/A,#N/A,FALSE,"Windows (2)";#N/A,#N/A,FALSE,"Windows(Note)";#N/A,#N/A,FALSE,"Windows(Note) (2)";#N/A,#N/A,FALSE,"Macintosh";#N/A,#N/A,FALSE,"Macintosh (2)"}</definedName>
    <definedName name="wrn.TOYO." localSheetId="9" hidden="1">{#N/A,#N/A,FALSE,"Windows";#N/A,#N/A,FALSE,"Windows (2)";#N/A,#N/A,FALSE,"Windows(Note)";#N/A,#N/A,FALSE,"Windows(Note) (2)";#N/A,#N/A,FALSE,"Macintosh";#N/A,#N/A,FALSE,"Macintosh (2)"}</definedName>
    <definedName name="wrn.TOYO." localSheetId="12" hidden="1">{#N/A,#N/A,FALSE,"Windows";#N/A,#N/A,FALSE,"Windows (2)";#N/A,#N/A,FALSE,"Windows(Note)";#N/A,#N/A,FALSE,"Windows(Note) (2)";#N/A,#N/A,FALSE,"Macintosh";#N/A,#N/A,FALSE,"Macintosh (2)"}</definedName>
    <definedName name="wrn.TOYO." localSheetId="31" hidden="1">{#N/A,#N/A,FALSE,"Windows";#N/A,#N/A,FALSE,"Windows (2)";#N/A,#N/A,FALSE,"Windows(Note)";#N/A,#N/A,FALSE,"Windows(Note) (2)";#N/A,#N/A,FALSE,"Macintosh";#N/A,#N/A,FALSE,"Macintosh (2)"}</definedName>
    <definedName name="wrn.TOYO." localSheetId="30" hidden="1">{#N/A,#N/A,FALSE,"Windows";#N/A,#N/A,FALSE,"Windows (2)";#N/A,#N/A,FALSE,"Windows(Note)";#N/A,#N/A,FALSE,"Windows(Note) (2)";#N/A,#N/A,FALSE,"Macintosh";#N/A,#N/A,FALSE,"Macintosh (2)"}</definedName>
    <definedName name="wrn.TOYO." localSheetId="5" hidden="1">{#N/A,#N/A,FALSE,"Windows";#N/A,#N/A,FALSE,"Windows (2)";#N/A,#N/A,FALSE,"Windows(Note)";#N/A,#N/A,FALSE,"Windows(Note) (2)";#N/A,#N/A,FALSE,"Macintosh";#N/A,#N/A,FALSE,"Macintosh (2)"}</definedName>
    <definedName name="wrn.TOYO." localSheetId="29" hidden="1">{#N/A,#N/A,FALSE,"Windows";#N/A,#N/A,FALSE,"Windows (2)";#N/A,#N/A,FALSE,"Windows(Note)";#N/A,#N/A,FALSE,"Windows(Note) (2)";#N/A,#N/A,FALSE,"Macintosh";#N/A,#N/A,FALSE,"Macintosh (2)"}</definedName>
    <definedName name="wrn.TOYO." localSheetId="11" hidden="1">{#N/A,#N/A,FALSE,"Windows";#N/A,#N/A,FALSE,"Windows (2)";#N/A,#N/A,FALSE,"Windows(Note)";#N/A,#N/A,FALSE,"Windows(Note) (2)";#N/A,#N/A,FALSE,"Macintosh";#N/A,#N/A,FALSE,"Macintosh (2)"}</definedName>
    <definedName name="wrn.TOYO." localSheetId="13" hidden="1">{#N/A,#N/A,FALSE,"Windows";#N/A,#N/A,FALSE,"Windows (2)";#N/A,#N/A,FALSE,"Windows(Note)";#N/A,#N/A,FALSE,"Windows(Note) (2)";#N/A,#N/A,FALSE,"Macintosh";#N/A,#N/A,FALSE,"Macintosh (2)"}</definedName>
    <definedName name="wrn.TOYO." localSheetId="3" hidden="1">{#N/A,#N/A,FALSE,"Windows";#N/A,#N/A,FALSE,"Windows (2)";#N/A,#N/A,FALSE,"Windows(Note)";#N/A,#N/A,FALSE,"Windows(Note) (2)";#N/A,#N/A,FALSE,"Macintosh";#N/A,#N/A,FALSE,"Macintosh (2)"}</definedName>
    <definedName name="wrn.TOYO." localSheetId="15" hidden="1">{#N/A,#N/A,FALSE,"Windows";#N/A,#N/A,FALSE,"Windows (2)";#N/A,#N/A,FALSE,"Windows(Note)";#N/A,#N/A,FALSE,"Windows(Note) (2)";#N/A,#N/A,FALSE,"Macintosh";#N/A,#N/A,FALSE,"Macintosh (2)"}</definedName>
    <definedName name="wrn.TOYO." localSheetId="16" hidden="1">{#N/A,#N/A,FALSE,"Windows";#N/A,#N/A,FALSE,"Windows (2)";#N/A,#N/A,FALSE,"Windows(Note)";#N/A,#N/A,FALSE,"Windows(Note) (2)";#N/A,#N/A,FALSE,"Macintosh";#N/A,#N/A,FALSE,"Macintosh (2)"}</definedName>
    <definedName name="wrn.TOYO." localSheetId="17" hidden="1">{#N/A,#N/A,FALSE,"Windows";#N/A,#N/A,FALSE,"Windows (2)";#N/A,#N/A,FALSE,"Windows(Note)";#N/A,#N/A,FALSE,"Windows(Note) (2)";#N/A,#N/A,FALSE,"Macintosh";#N/A,#N/A,FALSE,"Macintosh (2)"}</definedName>
    <definedName name="wrn.TOYO." localSheetId="18" hidden="1">{#N/A,#N/A,FALSE,"Windows";#N/A,#N/A,FALSE,"Windows (2)";#N/A,#N/A,FALSE,"Windows(Note)";#N/A,#N/A,FALSE,"Windows(Note) (2)";#N/A,#N/A,FALSE,"Macintosh";#N/A,#N/A,FALSE,"Macintosh (2)"}</definedName>
    <definedName name="wrn.TOYO." localSheetId="19" hidden="1">{#N/A,#N/A,FALSE,"Windows";#N/A,#N/A,FALSE,"Windows (2)";#N/A,#N/A,FALSE,"Windows(Note)";#N/A,#N/A,FALSE,"Windows(Note) (2)";#N/A,#N/A,FALSE,"Macintosh";#N/A,#N/A,FALSE,"Macintosh (2)"}</definedName>
    <definedName name="wrn.TOYO." localSheetId="24" hidden="1">{#N/A,#N/A,FALSE,"Windows";#N/A,#N/A,FALSE,"Windows (2)";#N/A,#N/A,FALSE,"Windows(Note)";#N/A,#N/A,FALSE,"Windows(Note) (2)";#N/A,#N/A,FALSE,"Macintosh";#N/A,#N/A,FALSE,"Macintosh (2)"}</definedName>
    <definedName name="wrn.TOYO." localSheetId="21" hidden="1">{#N/A,#N/A,FALSE,"Windows";#N/A,#N/A,FALSE,"Windows (2)";#N/A,#N/A,FALSE,"Windows(Note)";#N/A,#N/A,FALSE,"Windows(Note) (2)";#N/A,#N/A,FALSE,"Macintosh";#N/A,#N/A,FALSE,"Macintosh (2)"}</definedName>
    <definedName name="wrn.TOYO." localSheetId="22" hidden="1">{#N/A,#N/A,FALSE,"Windows";#N/A,#N/A,FALSE,"Windows (2)";#N/A,#N/A,FALSE,"Windows(Note)";#N/A,#N/A,FALSE,"Windows(Note) (2)";#N/A,#N/A,FALSE,"Macintosh";#N/A,#N/A,FALSE,"Macintosh (2)"}</definedName>
    <definedName name="wrn.TOYO." localSheetId="23" hidden="1">{#N/A,#N/A,FALSE,"Windows";#N/A,#N/A,FALSE,"Windows (2)";#N/A,#N/A,FALSE,"Windows(Note)";#N/A,#N/A,FALSE,"Windows(Note) (2)";#N/A,#N/A,FALSE,"Macintosh";#N/A,#N/A,FALSE,"Macintosh (2)"}</definedName>
    <definedName name="wrn.TOYO." hidden="1">{#N/A,#N/A,FALSE,"Windows";#N/A,#N/A,FALSE,"Windows (2)";#N/A,#N/A,FALSE,"Windows(Note)";#N/A,#N/A,FALSE,"Windows(Note) (2)";#N/A,#N/A,FALSE,"Macintosh";#N/A,#N/A,FALSE,"Macintosh (2)"}</definedName>
    <definedName name="wrn.仕様書表紙." localSheetId="2" hidden="1">{#N/A,#N/A,FALSE,"表一覧"}</definedName>
    <definedName name="wrn.仕様書表紙." localSheetId="14" hidden="1">{#N/A,#N/A,FALSE,"表一覧"}</definedName>
    <definedName name="wrn.仕様書表紙." localSheetId="7" hidden="1">{#N/A,#N/A,FALSE,"表一覧"}</definedName>
    <definedName name="wrn.仕様書表紙." localSheetId="8" hidden="1">{#N/A,#N/A,FALSE,"表一覧"}</definedName>
    <definedName name="wrn.仕様書表紙." localSheetId="9" hidden="1">{#N/A,#N/A,FALSE,"表一覧"}</definedName>
    <definedName name="wrn.仕様書表紙." localSheetId="12" hidden="1">{#N/A,#N/A,FALSE,"表一覧"}</definedName>
    <definedName name="wrn.仕様書表紙." localSheetId="31" hidden="1">{#N/A,#N/A,FALSE,"表一覧"}</definedName>
    <definedName name="wrn.仕様書表紙." localSheetId="30" hidden="1">{#N/A,#N/A,FALSE,"表一覧"}</definedName>
    <definedName name="wrn.仕様書表紙." localSheetId="5" hidden="1">{#N/A,#N/A,FALSE,"表一覧"}</definedName>
    <definedName name="wrn.仕様書表紙." localSheetId="29" hidden="1">{#N/A,#N/A,FALSE,"表一覧"}</definedName>
    <definedName name="wrn.仕様書表紙." localSheetId="11" hidden="1">{#N/A,#N/A,FALSE,"表一覧"}</definedName>
    <definedName name="wrn.仕様書表紙." localSheetId="13" hidden="1">{#N/A,#N/A,FALSE,"表一覧"}</definedName>
    <definedName name="wrn.仕様書表紙." localSheetId="3" hidden="1">{#N/A,#N/A,FALSE,"表一覧"}</definedName>
    <definedName name="wrn.仕様書表紙." localSheetId="15" hidden="1">{#N/A,#N/A,FALSE,"表一覧"}</definedName>
    <definedName name="wrn.仕様書表紙." localSheetId="16" hidden="1">{#N/A,#N/A,FALSE,"表一覧"}</definedName>
    <definedName name="wrn.仕様書表紙." localSheetId="17" hidden="1">{#N/A,#N/A,FALSE,"表一覧"}</definedName>
    <definedName name="wrn.仕様書表紙." localSheetId="18" hidden="1">{#N/A,#N/A,FALSE,"表一覧"}</definedName>
    <definedName name="wrn.仕様書表紙." localSheetId="19" hidden="1">{#N/A,#N/A,FALSE,"表一覧"}</definedName>
    <definedName name="wrn.仕様書表紙." localSheetId="24" hidden="1">{#N/A,#N/A,FALSE,"表一覧"}</definedName>
    <definedName name="wrn.仕様書表紙." localSheetId="21" hidden="1">{#N/A,#N/A,FALSE,"表一覧"}</definedName>
    <definedName name="wrn.仕様書表紙." localSheetId="22" hidden="1">{#N/A,#N/A,FALSE,"表一覧"}</definedName>
    <definedName name="wrn.仕様書表紙." localSheetId="23" hidden="1">{#N/A,#N/A,FALSE,"表一覧"}</definedName>
    <definedName name="wrn.仕様書表紙." hidden="1">{#N/A,#N/A,FALSE,"表一覧"}</definedName>
    <definedName name="あ" localSheetId="2" hidden="1">{#N/A,#N/A,TRUE,"ﾊﾟﾀｰﾝ1";#N/A,#N/A,TRUE,"ﾊﾟﾀｰﾝ2";#N/A,#N/A,TRUE,"ﾊﾟﾀｰﾝ3";#N/A,#N/A,TRUE,"ﾊﾟﾀｰﾝ4"}</definedName>
    <definedName name="あ" localSheetId="14" hidden="1">{#N/A,#N/A,TRUE,"ﾊﾟﾀｰﾝ1";#N/A,#N/A,TRUE,"ﾊﾟﾀｰﾝ2";#N/A,#N/A,TRUE,"ﾊﾟﾀｰﾝ3";#N/A,#N/A,TRUE,"ﾊﾟﾀｰﾝ4"}</definedName>
    <definedName name="あ" localSheetId="7" hidden="1">{#N/A,#N/A,TRUE,"ﾊﾟﾀｰﾝ1";#N/A,#N/A,TRUE,"ﾊﾟﾀｰﾝ2";#N/A,#N/A,TRUE,"ﾊﾟﾀｰﾝ3";#N/A,#N/A,TRUE,"ﾊﾟﾀｰﾝ4"}</definedName>
    <definedName name="あ" localSheetId="8" hidden="1">{#N/A,#N/A,TRUE,"ﾊﾟﾀｰﾝ1";#N/A,#N/A,TRUE,"ﾊﾟﾀｰﾝ2";#N/A,#N/A,TRUE,"ﾊﾟﾀｰﾝ3";#N/A,#N/A,TRUE,"ﾊﾟﾀｰﾝ4"}</definedName>
    <definedName name="あ" localSheetId="9" hidden="1">{#N/A,#N/A,TRUE,"ﾊﾟﾀｰﾝ1";#N/A,#N/A,TRUE,"ﾊﾟﾀｰﾝ2";#N/A,#N/A,TRUE,"ﾊﾟﾀｰﾝ3";#N/A,#N/A,TRUE,"ﾊﾟﾀｰﾝ4"}</definedName>
    <definedName name="あ" localSheetId="12" hidden="1">{#N/A,#N/A,TRUE,"ﾊﾟﾀｰﾝ1";#N/A,#N/A,TRUE,"ﾊﾟﾀｰﾝ2";#N/A,#N/A,TRUE,"ﾊﾟﾀｰﾝ3";#N/A,#N/A,TRUE,"ﾊﾟﾀｰﾝ4"}</definedName>
    <definedName name="あ" localSheetId="31" hidden="1">{#N/A,#N/A,TRUE,"ﾊﾟﾀｰﾝ1";#N/A,#N/A,TRUE,"ﾊﾟﾀｰﾝ2";#N/A,#N/A,TRUE,"ﾊﾟﾀｰﾝ3";#N/A,#N/A,TRUE,"ﾊﾟﾀｰﾝ4"}</definedName>
    <definedName name="あ" localSheetId="30" hidden="1">{#N/A,#N/A,TRUE,"ﾊﾟﾀｰﾝ1";#N/A,#N/A,TRUE,"ﾊﾟﾀｰﾝ2";#N/A,#N/A,TRUE,"ﾊﾟﾀｰﾝ3";#N/A,#N/A,TRUE,"ﾊﾟﾀｰﾝ4"}</definedName>
    <definedName name="あ" localSheetId="5" hidden="1">{#N/A,#N/A,TRUE,"ﾊﾟﾀｰﾝ1";#N/A,#N/A,TRUE,"ﾊﾟﾀｰﾝ2";#N/A,#N/A,TRUE,"ﾊﾟﾀｰﾝ3";#N/A,#N/A,TRUE,"ﾊﾟﾀｰﾝ4"}</definedName>
    <definedName name="あ" localSheetId="29" hidden="1">{#N/A,#N/A,TRUE,"ﾊﾟﾀｰﾝ1";#N/A,#N/A,TRUE,"ﾊﾟﾀｰﾝ2";#N/A,#N/A,TRUE,"ﾊﾟﾀｰﾝ3";#N/A,#N/A,TRUE,"ﾊﾟﾀｰﾝ4"}</definedName>
    <definedName name="あ" localSheetId="11" hidden="1">{#N/A,#N/A,TRUE,"ﾊﾟﾀｰﾝ1";#N/A,#N/A,TRUE,"ﾊﾟﾀｰﾝ2";#N/A,#N/A,TRUE,"ﾊﾟﾀｰﾝ3";#N/A,#N/A,TRUE,"ﾊﾟﾀｰﾝ4"}</definedName>
    <definedName name="あ" localSheetId="13" hidden="1">{#N/A,#N/A,TRUE,"ﾊﾟﾀｰﾝ1";#N/A,#N/A,TRUE,"ﾊﾟﾀｰﾝ2";#N/A,#N/A,TRUE,"ﾊﾟﾀｰﾝ3";#N/A,#N/A,TRUE,"ﾊﾟﾀｰﾝ4"}</definedName>
    <definedName name="あ" localSheetId="3" hidden="1">{#N/A,#N/A,TRUE,"ﾊﾟﾀｰﾝ1";#N/A,#N/A,TRUE,"ﾊﾟﾀｰﾝ2";#N/A,#N/A,TRUE,"ﾊﾟﾀｰﾝ3";#N/A,#N/A,TRUE,"ﾊﾟﾀｰﾝ4"}</definedName>
    <definedName name="あ" localSheetId="15" hidden="1">{#N/A,#N/A,TRUE,"ﾊﾟﾀｰﾝ1";#N/A,#N/A,TRUE,"ﾊﾟﾀｰﾝ2";#N/A,#N/A,TRUE,"ﾊﾟﾀｰﾝ3";#N/A,#N/A,TRUE,"ﾊﾟﾀｰﾝ4"}</definedName>
    <definedName name="あ" localSheetId="16" hidden="1">{#N/A,#N/A,TRUE,"ﾊﾟﾀｰﾝ1";#N/A,#N/A,TRUE,"ﾊﾟﾀｰﾝ2";#N/A,#N/A,TRUE,"ﾊﾟﾀｰﾝ3";#N/A,#N/A,TRUE,"ﾊﾟﾀｰﾝ4"}</definedName>
    <definedName name="あ" localSheetId="17" hidden="1">{#N/A,#N/A,TRUE,"ﾊﾟﾀｰﾝ1";#N/A,#N/A,TRUE,"ﾊﾟﾀｰﾝ2";#N/A,#N/A,TRUE,"ﾊﾟﾀｰﾝ3";#N/A,#N/A,TRUE,"ﾊﾟﾀｰﾝ4"}</definedName>
    <definedName name="あ" localSheetId="18" hidden="1">{#N/A,#N/A,TRUE,"ﾊﾟﾀｰﾝ1";#N/A,#N/A,TRUE,"ﾊﾟﾀｰﾝ2";#N/A,#N/A,TRUE,"ﾊﾟﾀｰﾝ3";#N/A,#N/A,TRUE,"ﾊﾟﾀｰﾝ4"}</definedName>
    <definedName name="あ" localSheetId="19" hidden="1">{#N/A,#N/A,TRUE,"ﾊﾟﾀｰﾝ1";#N/A,#N/A,TRUE,"ﾊﾟﾀｰﾝ2";#N/A,#N/A,TRUE,"ﾊﾟﾀｰﾝ3";#N/A,#N/A,TRUE,"ﾊﾟﾀｰﾝ4"}</definedName>
    <definedName name="あ" localSheetId="24" hidden="1">{#N/A,#N/A,TRUE,"ﾊﾟﾀｰﾝ1";#N/A,#N/A,TRUE,"ﾊﾟﾀｰﾝ2";#N/A,#N/A,TRUE,"ﾊﾟﾀｰﾝ3";#N/A,#N/A,TRUE,"ﾊﾟﾀｰﾝ4"}</definedName>
    <definedName name="あ" localSheetId="21" hidden="1">{#N/A,#N/A,TRUE,"ﾊﾟﾀｰﾝ1";#N/A,#N/A,TRUE,"ﾊﾟﾀｰﾝ2";#N/A,#N/A,TRUE,"ﾊﾟﾀｰﾝ3";#N/A,#N/A,TRUE,"ﾊﾟﾀｰﾝ4"}</definedName>
    <definedName name="あ" localSheetId="22" hidden="1">{#N/A,#N/A,TRUE,"ﾊﾟﾀｰﾝ1";#N/A,#N/A,TRUE,"ﾊﾟﾀｰﾝ2";#N/A,#N/A,TRUE,"ﾊﾟﾀｰﾝ3";#N/A,#N/A,TRUE,"ﾊﾟﾀｰﾝ4"}</definedName>
    <definedName name="あ" localSheetId="23" hidden="1">{#N/A,#N/A,TRUE,"ﾊﾟﾀｰﾝ1";#N/A,#N/A,TRUE,"ﾊﾟﾀｰﾝ2";#N/A,#N/A,TRUE,"ﾊﾟﾀｰﾝ3";#N/A,#N/A,TRUE,"ﾊﾟﾀｰﾝ4"}</definedName>
    <definedName name="あ" hidden="1">{#N/A,#N/A,TRUE,"ﾊﾟﾀｰﾝ1";#N/A,#N/A,TRUE,"ﾊﾟﾀｰﾝ2";#N/A,#N/A,TRUE,"ﾊﾟﾀｰﾝ3";#N/A,#N/A,TRUE,"ﾊﾟﾀｰﾝ4"}</definedName>
    <definedName name="チェック">コードマスタ!$U$2:$U$3</definedName>
    <definedName name="チェック選択">コードマスタ!$M$2:$M$3</definedName>
    <definedName name="監視設備">コードマスタ!$F$2:$F$9</definedName>
    <definedName name="月">コードマスタ!$K$2:$K$14</definedName>
    <definedName name="元号">コードマスタ!$I$2:$I$5</definedName>
    <definedName name="資格">コードマスタ!$D$2:$D$5</definedName>
    <definedName name="時刻">コードマスタ!$H$2:$H$98</definedName>
    <definedName name="時刻_時">コードマスタ!$P$2:$P$27</definedName>
    <definedName name="時刻_分">コードマスタ!$Q$2:$Q$62</definedName>
    <definedName name="従事者区分">コードマスタ!$C$2:$C$4</definedName>
    <definedName name="西暦">コードマスタ!$N$2:$N$27</definedName>
    <definedName name="選択">コードマスタ!$O$2:$O$3</definedName>
    <definedName name="選択中">コードマスタ!$O$2:$O$3</definedName>
    <definedName name="店舗販売業の取扱品目">コードマスタ!$G$2:$G$5</definedName>
    <definedName name="登録販売者登録都道府県">コードマスタ!$E$2:$E$49</definedName>
    <definedName name="都道府県">コードマスタ!$E$2:$E$49</definedName>
    <definedName name="日">コードマスタ!$L$2:$L$33</definedName>
    <definedName name="年">コードマスタ!$J$2:$J$101</definedName>
    <definedName name="保健所">コードマスタ!$V$2:$V$15</definedName>
    <definedName name="役職">コードマスタ!$B$2:$B$20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2" i="23" l="1"/>
  <c r="I82" i="23"/>
  <c r="AG461" i="9"/>
  <c r="K4641" i="9"/>
  <c r="S45" i="4"/>
  <c r="H45" i="4"/>
  <c r="C45" i="4"/>
  <c r="S41" i="4"/>
  <c r="H41" i="4"/>
  <c r="AB34" i="4"/>
  <c r="H142" i="33"/>
  <c r="C142" i="33"/>
  <c r="S138" i="33"/>
  <c r="AB131" i="33"/>
  <c r="C138" i="33" s="1"/>
  <c r="AB64" i="33"/>
  <c r="H138" i="33"/>
  <c r="S142" i="33"/>
  <c r="O4656" i="9"/>
  <c r="O4653" i="9"/>
  <c r="C4641" i="9"/>
  <c r="AA4638" i="9"/>
  <c r="S4638" i="9"/>
  <c r="K4638" i="9"/>
  <c r="C4638" i="9"/>
  <c r="J4625" i="9"/>
  <c r="BK90" i="30"/>
  <c r="N409" i="9"/>
  <c r="X407" i="9"/>
  <c r="O407" i="9"/>
  <c r="AE404" i="9"/>
  <c r="X404" i="9"/>
  <c r="O404" i="9"/>
  <c r="AE35" i="9"/>
  <c r="N142" i="33" l="1"/>
  <c r="C41" i="4"/>
  <c r="N41" i="4" s="1"/>
  <c r="AJ41" i="4" s="1"/>
  <c r="N138" i="33"/>
  <c r="AJ138" i="33" s="1"/>
  <c r="N45" i="4"/>
  <c r="AJ45" i="4" s="1"/>
  <c r="BK124" i="30"/>
  <c r="BK128" i="30"/>
  <c r="BK127" i="30"/>
  <c r="BK126" i="30"/>
  <c r="BK125" i="30"/>
  <c r="BK123" i="30"/>
  <c r="BK122" i="30"/>
  <c r="BK120" i="30"/>
  <c r="BK119" i="30"/>
  <c r="BK118" i="30"/>
  <c r="BK117" i="30"/>
  <c r="BK116" i="30"/>
  <c r="BK115" i="30"/>
  <c r="BK114" i="30"/>
  <c r="BK113" i="30"/>
  <c r="BK112" i="30"/>
  <c r="BK111" i="30"/>
  <c r="BK110" i="30"/>
  <c r="BK109" i="30"/>
  <c r="BK108" i="30"/>
  <c r="BK107" i="30"/>
  <c r="BK106" i="30"/>
  <c r="BK105" i="30"/>
  <c r="BK104" i="30"/>
  <c r="BK103" i="30"/>
  <c r="BK102" i="30"/>
  <c r="BK101" i="30"/>
  <c r="BK100" i="30"/>
  <c r="BK99" i="30"/>
  <c r="BK98" i="30"/>
  <c r="BK97" i="30"/>
  <c r="BK96" i="30"/>
  <c r="BK95" i="30"/>
  <c r="BK94" i="30"/>
  <c r="BK93" i="30"/>
  <c r="BK92" i="30"/>
  <c r="BK91" i="30"/>
  <c r="BK89" i="30"/>
  <c r="BK88" i="30"/>
  <c r="BK87" i="30"/>
  <c r="BK86" i="30"/>
  <c r="BV116" i="33"/>
  <c r="BT116" i="33"/>
  <c r="BS116" i="33"/>
  <c r="BR116" i="33"/>
  <c r="CZ115" i="33"/>
  <c r="CX115" i="33"/>
  <c r="CW115" i="33"/>
  <c r="CV115" i="33"/>
  <c r="CM73" i="30"/>
  <c r="CM72" i="30"/>
  <c r="CM71" i="30"/>
  <c r="CM70" i="30"/>
  <c r="CM69" i="30"/>
  <c r="CM68" i="30"/>
  <c r="CL73" i="30"/>
  <c r="CL72" i="30"/>
  <c r="CL71" i="30"/>
  <c r="CL70" i="30"/>
  <c r="CL69" i="30"/>
  <c r="CL68" i="30"/>
  <c r="CJ73" i="30"/>
  <c r="CJ72" i="30"/>
  <c r="CJ71" i="30"/>
  <c r="CJ70" i="30"/>
  <c r="CJ69" i="30"/>
  <c r="CI73" i="30"/>
  <c r="CI72" i="30"/>
  <c r="CI71" i="30"/>
  <c r="CI70" i="30"/>
  <c r="CI69" i="30"/>
  <c r="BF77" i="30"/>
  <c r="BF76" i="30"/>
  <c r="BF75" i="30"/>
  <c r="BF74" i="30"/>
  <c r="BF73" i="30"/>
  <c r="BB77" i="30"/>
  <c r="BB76" i="30"/>
  <c r="BB75" i="30"/>
  <c r="BB74" i="30"/>
  <c r="BB73" i="30"/>
  <c r="AW77" i="30"/>
  <c r="AW76" i="30"/>
  <c r="AW75" i="30"/>
  <c r="AW74" i="30"/>
  <c r="AW73" i="30"/>
  <c r="AS77" i="30"/>
  <c r="AS76" i="30"/>
  <c r="AS75" i="30"/>
  <c r="AS74" i="30"/>
  <c r="AS73" i="30"/>
  <c r="AO73" i="30"/>
  <c r="AO77" i="30"/>
  <c r="AO76" i="30"/>
  <c r="AO75" i="30"/>
  <c r="AO74" i="30"/>
  <c r="AK77" i="30"/>
  <c r="AK76" i="30"/>
  <c r="AK75" i="30"/>
  <c r="AK74" i="30"/>
  <c r="AK73" i="30"/>
  <c r="AF77" i="30"/>
  <c r="AF76" i="30"/>
  <c r="AF75" i="30"/>
  <c r="AF74" i="30"/>
  <c r="AF73" i="30"/>
  <c r="AB77" i="30"/>
  <c r="AB76" i="30"/>
  <c r="AB75" i="30"/>
  <c r="AB74" i="30"/>
  <c r="AB73" i="30"/>
  <c r="AB9" i="30"/>
  <c r="CZ48" i="33"/>
  <c r="CX48" i="33"/>
  <c r="CW48" i="33"/>
  <c r="CV48" i="33"/>
  <c r="BV49" i="33"/>
  <c r="BT49" i="33"/>
  <c r="BS49" i="33"/>
  <c r="BR49" i="33"/>
  <c r="AJ142" i="33" l="1"/>
  <c r="DT45" i="33"/>
  <c r="DT44" i="33"/>
  <c r="DT43" i="33"/>
  <c r="DT42" i="33"/>
  <c r="DT41" i="33"/>
  <c r="DT40" i="33"/>
  <c r="DT39" i="33"/>
  <c r="DS45" i="33"/>
  <c r="DS44" i="33"/>
  <c r="DS43" i="33"/>
  <c r="DS42" i="33"/>
  <c r="DS41" i="33"/>
  <c r="DS40" i="33"/>
  <c r="DS39" i="33"/>
  <c r="DR45" i="33"/>
  <c r="DR44" i="33"/>
  <c r="DR43" i="33"/>
  <c r="DR42" i="33"/>
  <c r="DR41" i="33"/>
  <c r="DR40" i="33"/>
  <c r="DR39" i="33"/>
  <c r="DQ45" i="33"/>
  <c r="DQ44" i="33"/>
  <c r="DQ43" i="33"/>
  <c r="DQ42" i="33"/>
  <c r="DQ41" i="33"/>
  <c r="DQ40" i="33"/>
  <c r="DQ39" i="33"/>
  <c r="DP45" i="33"/>
  <c r="DP44" i="33"/>
  <c r="DP43" i="33"/>
  <c r="DP42" i="33"/>
  <c r="DP41" i="33"/>
  <c r="DP39" i="33"/>
  <c r="DP40" i="33"/>
  <c r="DT50" i="33"/>
  <c r="DS50" i="33"/>
  <c r="DR50" i="33"/>
  <c r="DQ50" i="33"/>
  <c r="DP50" i="33"/>
  <c r="DT49" i="33"/>
  <c r="DS49" i="33"/>
  <c r="DR49" i="33"/>
  <c r="DQ49" i="33"/>
  <c r="DP49" i="33"/>
  <c r="DT48" i="33"/>
  <c r="DS48" i="33"/>
  <c r="DR48" i="33"/>
  <c r="DQ48" i="33"/>
  <c r="DP48" i="33"/>
  <c r="DT47" i="33"/>
  <c r="DS47" i="33"/>
  <c r="DR47" i="33"/>
  <c r="DQ47" i="33"/>
  <c r="DP47" i="33"/>
  <c r="DP46" i="33" l="1"/>
  <c r="DS46" i="33"/>
  <c r="DT46" i="33"/>
  <c r="DR46" i="33"/>
  <c r="DQ46" i="33"/>
  <c r="CG78" i="30" l="1"/>
  <c r="CF76" i="30"/>
  <c r="CE77" i="30"/>
  <c r="CE76" i="30"/>
  <c r="CG74" i="30"/>
  <c r="CF74" i="30"/>
  <c r="CE74" i="30"/>
  <c r="CD74" i="30"/>
  <c r="CC74" i="30"/>
  <c r="CD75" i="30"/>
  <c r="CH73" i="30"/>
  <c r="CC78" i="30"/>
  <c r="CM67" i="30" s="1"/>
  <c r="CC77" i="30"/>
  <c r="CL67" i="30" s="1"/>
  <c r="CC75" i="30"/>
  <c r="CH72" i="30"/>
  <c r="CH71" i="30"/>
  <c r="CH70" i="30"/>
  <c r="CH69" i="30"/>
  <c r="CH68" i="30"/>
  <c r="CH67" i="30"/>
  <c r="N4658" i="9"/>
  <c r="AI4" i="28"/>
  <c r="AI3" i="28"/>
  <c r="H64" i="23"/>
  <c r="I64" i="23"/>
  <c r="I57" i="23"/>
  <c r="H57" i="23"/>
  <c r="I51" i="23"/>
  <c r="H51" i="23"/>
  <c r="I48" i="23"/>
  <c r="H48" i="23"/>
  <c r="I42" i="23"/>
  <c r="H42" i="23"/>
  <c r="I39" i="23"/>
  <c r="H39" i="23"/>
  <c r="I33" i="23"/>
  <c r="H33" i="23"/>
  <c r="I29" i="23"/>
  <c r="H29" i="23"/>
  <c r="I26" i="23"/>
  <c r="H26" i="23"/>
  <c r="CI67" i="30" l="1"/>
  <c r="CI68" i="30"/>
  <c r="CD78" i="30"/>
  <c r="CG76" i="30"/>
  <c r="CF75" i="30"/>
  <c r="CC76" i="30"/>
  <c r="CD76" i="30"/>
  <c r="CE75" i="30"/>
  <c r="CF77" i="30"/>
  <c r="CF78" i="30"/>
  <c r="CG75" i="30"/>
  <c r="CE78" i="30"/>
  <c r="CG77" i="30"/>
  <c r="CD77" i="30"/>
  <c r="CN73" i="30"/>
  <c r="CK73" i="30"/>
  <c r="CK72" i="30"/>
  <c r="CN72" i="30"/>
  <c r="CK71" i="30"/>
  <c r="CN71" i="30"/>
  <c r="CK70" i="30"/>
  <c r="CN70" i="30"/>
  <c r="CK69" i="30"/>
  <c r="CN69" i="30"/>
  <c r="CN68" i="30"/>
  <c r="BK81" i="30"/>
  <c r="S500" i="9"/>
  <c r="J4631" i="9"/>
  <c r="CJ67" i="30" l="1"/>
  <c r="CJ68" i="30"/>
  <c r="CK68" i="30" s="1"/>
  <c r="CZ49" i="33"/>
  <c r="CX49" i="33"/>
  <c r="CW49" i="33"/>
  <c r="CV49" i="33"/>
  <c r="P13" i="9"/>
  <c r="AD4646" i="9" l="1"/>
  <c r="AH568" i="9"/>
  <c r="AH553" i="9"/>
  <c r="AH538" i="9"/>
  <c r="AH508" i="9"/>
  <c r="AH523" i="9"/>
  <c r="K4680" i="9"/>
  <c r="X4677" i="9"/>
  <c r="Q4677" i="9"/>
  <c r="K4677" i="9"/>
  <c r="P4674" i="9"/>
  <c r="AG4671" i="9"/>
  <c r="W4671" i="9"/>
  <c r="P4671" i="9"/>
  <c r="AE4662" i="9"/>
  <c r="O4662" i="9"/>
  <c r="O4650" i="9"/>
  <c r="O4647" i="9"/>
  <c r="AH392" i="9" l="1"/>
  <c r="AH377" i="9"/>
  <c r="AH362" i="9"/>
  <c r="AH347" i="9"/>
  <c r="AH332" i="9"/>
  <c r="AH317" i="9"/>
  <c r="AH302" i="9"/>
  <c r="AH287" i="9"/>
  <c r="AH272" i="9"/>
  <c r="AH257" i="9"/>
  <c r="AH242" i="9"/>
  <c r="AH227" i="9"/>
  <c r="AH212" i="9"/>
  <c r="AH197" i="9"/>
  <c r="AH182" i="9"/>
  <c r="AH167" i="9"/>
  <c r="AH152" i="9"/>
  <c r="AH137" i="9"/>
  <c r="AH122" i="9"/>
  <c r="AH107" i="9"/>
  <c r="BK58" i="30"/>
  <c r="BK59" i="30"/>
  <c r="BK60" i="30"/>
  <c r="BK61" i="30"/>
  <c r="BK62" i="30"/>
  <c r="BK63" i="30"/>
  <c r="BK57" i="30"/>
  <c r="BK22" i="30"/>
  <c r="BK23" i="30"/>
  <c r="BK24" i="30"/>
  <c r="BK25" i="30"/>
  <c r="BK26" i="30"/>
  <c r="BK27" i="30"/>
  <c r="BK28" i="30"/>
  <c r="BK29" i="30"/>
  <c r="BK30" i="30"/>
  <c r="BK31" i="30"/>
  <c r="BK32" i="30"/>
  <c r="BK33" i="30"/>
  <c r="BK34" i="30"/>
  <c r="BK35" i="30"/>
  <c r="BK36" i="30"/>
  <c r="BK37" i="30"/>
  <c r="BK38" i="30"/>
  <c r="BK39" i="30"/>
  <c r="BK40" i="30"/>
  <c r="BK41" i="30"/>
  <c r="BK42" i="30"/>
  <c r="BK43" i="30"/>
  <c r="BK44" i="30"/>
  <c r="BK45" i="30"/>
  <c r="BK46" i="30"/>
  <c r="BK47" i="30"/>
  <c r="BK48" i="30"/>
  <c r="BK49" i="30"/>
  <c r="BK50" i="30"/>
  <c r="BK51" i="30"/>
  <c r="BK52" i="30"/>
  <c r="BK53" i="30"/>
  <c r="BK54" i="30"/>
  <c r="BK55" i="30"/>
  <c r="BK21" i="30"/>
  <c r="BK58" i="29"/>
  <c r="BK59" i="29"/>
  <c r="BK60" i="29"/>
  <c r="BK61" i="29"/>
  <c r="BK62" i="29"/>
  <c r="BK63" i="29"/>
  <c r="BK57" i="29"/>
  <c r="BK22" i="29"/>
  <c r="BK23" i="29"/>
  <c r="BK24" i="29"/>
  <c r="BK25" i="29"/>
  <c r="BK26" i="29"/>
  <c r="BK27" i="29"/>
  <c r="BK28" i="29"/>
  <c r="BK29" i="29"/>
  <c r="BK30" i="29"/>
  <c r="BK31" i="29"/>
  <c r="BK32" i="29"/>
  <c r="BK33" i="29"/>
  <c r="BK34" i="29"/>
  <c r="BK35" i="29"/>
  <c r="BK36" i="29"/>
  <c r="BK37" i="29"/>
  <c r="BK38" i="29"/>
  <c r="BK39" i="29"/>
  <c r="BK40" i="29"/>
  <c r="BK41" i="29"/>
  <c r="BK42" i="29"/>
  <c r="BK43" i="29"/>
  <c r="BK44" i="29"/>
  <c r="BK45" i="29"/>
  <c r="BK46" i="29"/>
  <c r="BK47" i="29"/>
  <c r="BK48" i="29"/>
  <c r="BK49" i="29"/>
  <c r="BK50" i="29"/>
  <c r="BK51" i="29"/>
  <c r="BK52" i="29"/>
  <c r="BK53" i="29"/>
  <c r="BK54" i="29"/>
  <c r="BK55" i="29"/>
  <c r="BK21" i="29"/>
  <c r="Z758" i="9" l="1"/>
  <c r="X758" i="9"/>
  <c r="V758" i="9"/>
  <c r="S758" i="9"/>
  <c r="X754" i="9"/>
  <c r="V754" i="9"/>
  <c r="R754" i="9"/>
  <c r="U748" i="9"/>
  <c r="S748" i="9"/>
  <c r="R748" i="9"/>
  <c r="AG742" i="9"/>
  <c r="AG739" i="9"/>
  <c r="U739" i="9"/>
  <c r="U742" i="9"/>
  <c r="AG736" i="9"/>
  <c r="Z736" i="9"/>
  <c r="U736" i="9"/>
  <c r="R730" i="9"/>
  <c r="R4534" i="9"/>
  <c r="Z4532" i="9"/>
  <c r="X4532" i="9"/>
  <c r="V4532" i="9"/>
  <c r="S4532" i="9"/>
  <c r="X4528" i="9"/>
  <c r="V4528" i="9"/>
  <c r="R4528" i="9"/>
  <c r="U4522" i="9"/>
  <c r="S4522" i="9"/>
  <c r="R4522" i="9"/>
  <c r="AG4516" i="9"/>
  <c r="U4516" i="9"/>
  <c r="AG4513" i="9"/>
  <c r="U4513" i="9"/>
  <c r="AG4510" i="9"/>
  <c r="Z4510" i="9"/>
  <c r="U4510" i="9"/>
  <c r="R4504" i="9"/>
  <c r="AG4499" i="9"/>
  <c r="S4499" i="9"/>
  <c r="R4432" i="9"/>
  <c r="Z4430" i="9"/>
  <c r="X4430" i="9"/>
  <c r="V4430" i="9"/>
  <c r="S4430" i="9"/>
  <c r="X4426" i="9"/>
  <c r="V4426" i="9"/>
  <c r="R4426" i="9"/>
  <c r="U4420" i="9"/>
  <c r="S4420" i="9"/>
  <c r="R4420" i="9"/>
  <c r="AG4414" i="9"/>
  <c r="U4414" i="9"/>
  <c r="AG4411" i="9"/>
  <c r="U4411" i="9"/>
  <c r="AG4408" i="9"/>
  <c r="Z4408" i="9"/>
  <c r="U4408" i="9"/>
  <c r="R4402" i="9"/>
  <c r="AG4397" i="9"/>
  <c r="S4397" i="9"/>
  <c r="R4330" i="9"/>
  <c r="Z4328" i="9"/>
  <c r="X4328" i="9"/>
  <c r="V4328" i="9"/>
  <c r="S4328" i="9"/>
  <c r="X4324" i="9"/>
  <c r="V4324" i="9"/>
  <c r="R4324" i="9"/>
  <c r="U4318" i="9"/>
  <c r="S4318" i="9"/>
  <c r="R4318" i="9"/>
  <c r="AG4312" i="9"/>
  <c r="U4312" i="9"/>
  <c r="AG4309" i="9"/>
  <c r="U4309" i="9"/>
  <c r="AG4306" i="9"/>
  <c r="Z4306" i="9"/>
  <c r="U4306" i="9"/>
  <c r="R4300" i="9"/>
  <c r="AG4295" i="9"/>
  <c r="S4295" i="9"/>
  <c r="R4228" i="9"/>
  <c r="Z4226" i="9"/>
  <c r="X4226" i="9"/>
  <c r="V4226" i="9"/>
  <c r="S4226" i="9"/>
  <c r="X4222" i="9"/>
  <c r="V4222" i="9"/>
  <c r="R4222" i="9"/>
  <c r="U4216" i="9"/>
  <c r="S4216" i="9"/>
  <c r="R4216" i="9"/>
  <c r="AG4210" i="9"/>
  <c r="U4210" i="9"/>
  <c r="AG4207" i="9"/>
  <c r="U4207" i="9"/>
  <c r="AG4204" i="9"/>
  <c r="Z4204" i="9"/>
  <c r="U4204" i="9"/>
  <c r="R4198" i="9"/>
  <c r="AG4193" i="9"/>
  <c r="S4193" i="9"/>
  <c r="R4126" i="9"/>
  <c r="Z4124" i="9"/>
  <c r="X4124" i="9"/>
  <c r="V4124" i="9"/>
  <c r="S4124" i="9"/>
  <c r="X4120" i="9"/>
  <c r="V4120" i="9"/>
  <c r="R4120" i="9"/>
  <c r="U4114" i="9"/>
  <c r="S4114" i="9"/>
  <c r="R4114" i="9"/>
  <c r="AG4108" i="9"/>
  <c r="U4108" i="9"/>
  <c r="AG4105" i="9"/>
  <c r="U4105" i="9"/>
  <c r="AG4102" i="9"/>
  <c r="Z4102" i="9"/>
  <c r="U4102" i="9"/>
  <c r="R4096" i="9"/>
  <c r="AG4091" i="9"/>
  <c r="S4091" i="9"/>
  <c r="R4024" i="9"/>
  <c r="Z4022" i="9"/>
  <c r="X4022" i="9"/>
  <c r="V4022" i="9"/>
  <c r="S4022" i="9"/>
  <c r="X4018" i="9"/>
  <c r="V4018" i="9"/>
  <c r="R4018" i="9"/>
  <c r="U4012" i="9"/>
  <c r="S4012" i="9"/>
  <c r="R4012" i="9"/>
  <c r="AG4006" i="9"/>
  <c r="U4006" i="9"/>
  <c r="AG4003" i="9"/>
  <c r="U4003" i="9"/>
  <c r="AG4000" i="9"/>
  <c r="Z4000" i="9"/>
  <c r="U4000" i="9"/>
  <c r="R3994" i="9"/>
  <c r="AG3989" i="9"/>
  <c r="S3989" i="9"/>
  <c r="R3922" i="9"/>
  <c r="Z3920" i="9"/>
  <c r="X3920" i="9"/>
  <c r="V3920" i="9"/>
  <c r="S3920" i="9"/>
  <c r="X3916" i="9"/>
  <c r="V3916" i="9"/>
  <c r="R3916" i="9"/>
  <c r="U3910" i="9"/>
  <c r="S3910" i="9"/>
  <c r="R3910" i="9"/>
  <c r="AG3904" i="9"/>
  <c r="U3904" i="9"/>
  <c r="AG3901" i="9"/>
  <c r="U3901" i="9"/>
  <c r="AG3898" i="9"/>
  <c r="Z3898" i="9"/>
  <c r="U3898" i="9"/>
  <c r="R3892" i="9"/>
  <c r="AG3887" i="9"/>
  <c r="S3887" i="9"/>
  <c r="R3820" i="9"/>
  <c r="Z3818" i="9"/>
  <c r="X3818" i="9"/>
  <c r="V3818" i="9"/>
  <c r="S3818" i="9"/>
  <c r="X3814" i="9"/>
  <c r="V3814" i="9"/>
  <c r="R3814" i="9"/>
  <c r="U3808" i="9"/>
  <c r="S3808" i="9"/>
  <c r="R3808" i="9"/>
  <c r="AG3802" i="9"/>
  <c r="U3802" i="9"/>
  <c r="AG3799" i="9"/>
  <c r="U3799" i="9"/>
  <c r="AG3796" i="9"/>
  <c r="Z3796" i="9"/>
  <c r="U3796" i="9"/>
  <c r="R3790" i="9"/>
  <c r="AG3785" i="9"/>
  <c r="S3785" i="9"/>
  <c r="R3718" i="9"/>
  <c r="Z3716" i="9"/>
  <c r="X3716" i="9"/>
  <c r="V3716" i="9"/>
  <c r="S3716" i="9"/>
  <c r="X3712" i="9"/>
  <c r="V3712" i="9"/>
  <c r="R3712" i="9"/>
  <c r="U3706" i="9"/>
  <c r="S3706" i="9"/>
  <c r="R3706" i="9"/>
  <c r="AG3700" i="9"/>
  <c r="U3700" i="9"/>
  <c r="AG3697" i="9"/>
  <c r="U3697" i="9"/>
  <c r="AG3694" i="9"/>
  <c r="Z3694" i="9"/>
  <c r="U3694" i="9"/>
  <c r="R3688" i="9"/>
  <c r="AG3683" i="9"/>
  <c r="S3683" i="9"/>
  <c r="R3616" i="9"/>
  <c r="Z3614" i="9"/>
  <c r="X3614" i="9"/>
  <c r="V3614" i="9"/>
  <c r="S3614" i="9"/>
  <c r="X3610" i="9"/>
  <c r="V3610" i="9"/>
  <c r="R3610" i="9"/>
  <c r="U3604" i="9"/>
  <c r="S3604" i="9"/>
  <c r="R3604" i="9"/>
  <c r="AG3598" i="9"/>
  <c r="U3598" i="9"/>
  <c r="AG3595" i="9"/>
  <c r="U3595" i="9"/>
  <c r="AG3592" i="9"/>
  <c r="Z3592" i="9"/>
  <c r="U3592" i="9"/>
  <c r="R3586" i="9"/>
  <c r="AG3581" i="9"/>
  <c r="S3581" i="9"/>
  <c r="R3514" i="9"/>
  <c r="Z3512" i="9"/>
  <c r="X3512" i="9"/>
  <c r="V3512" i="9"/>
  <c r="S3512" i="9"/>
  <c r="X3508" i="9"/>
  <c r="V3508" i="9"/>
  <c r="R3508" i="9"/>
  <c r="U3502" i="9"/>
  <c r="S3502" i="9"/>
  <c r="R3502" i="9"/>
  <c r="AG3496" i="9"/>
  <c r="U3496" i="9"/>
  <c r="AG3493" i="9"/>
  <c r="U3493" i="9"/>
  <c r="AG3490" i="9"/>
  <c r="Z3490" i="9"/>
  <c r="U3490" i="9"/>
  <c r="R3484" i="9"/>
  <c r="AG3479" i="9"/>
  <c r="S3479" i="9"/>
  <c r="R3412" i="9"/>
  <c r="Z3410" i="9"/>
  <c r="X3410" i="9"/>
  <c r="V3410" i="9"/>
  <c r="S3410" i="9"/>
  <c r="X3406" i="9"/>
  <c r="V3406" i="9"/>
  <c r="R3406" i="9"/>
  <c r="U3400" i="9"/>
  <c r="S3400" i="9"/>
  <c r="R3400" i="9"/>
  <c r="AG3394" i="9"/>
  <c r="U3394" i="9"/>
  <c r="AG3391" i="9"/>
  <c r="U3391" i="9"/>
  <c r="AG3388" i="9"/>
  <c r="Z3388" i="9"/>
  <c r="U3388" i="9"/>
  <c r="R3382" i="9"/>
  <c r="AG3377" i="9"/>
  <c r="S3377" i="9"/>
  <c r="R3310" i="9"/>
  <c r="Z3308" i="9"/>
  <c r="X3308" i="9"/>
  <c r="V3308" i="9"/>
  <c r="S3308" i="9"/>
  <c r="X3304" i="9"/>
  <c r="V3304" i="9"/>
  <c r="R3304" i="9"/>
  <c r="U3298" i="9"/>
  <c r="S3298" i="9"/>
  <c r="R3298" i="9"/>
  <c r="AG3292" i="9"/>
  <c r="U3292" i="9"/>
  <c r="AG3289" i="9"/>
  <c r="U3289" i="9"/>
  <c r="AG3286" i="9"/>
  <c r="Z3286" i="9"/>
  <c r="U3286" i="9"/>
  <c r="R3280" i="9"/>
  <c r="AG3275" i="9"/>
  <c r="S3275" i="9"/>
  <c r="R3208" i="9"/>
  <c r="Z3206" i="9"/>
  <c r="X3206" i="9"/>
  <c r="V3206" i="9"/>
  <c r="S3206" i="9"/>
  <c r="X3202" i="9"/>
  <c r="V3202" i="9"/>
  <c r="R3202" i="9"/>
  <c r="U3196" i="9"/>
  <c r="S3196" i="9"/>
  <c r="R3196" i="9"/>
  <c r="AG3190" i="9"/>
  <c r="U3190" i="9"/>
  <c r="AG3187" i="9"/>
  <c r="U3187" i="9"/>
  <c r="AG3184" i="9"/>
  <c r="Z3184" i="9"/>
  <c r="U3184" i="9"/>
  <c r="R3178" i="9"/>
  <c r="AG3173" i="9"/>
  <c r="S3173" i="9"/>
  <c r="R3106" i="9"/>
  <c r="Z3104" i="9"/>
  <c r="X3104" i="9"/>
  <c r="V3104" i="9"/>
  <c r="S3104" i="9"/>
  <c r="X3100" i="9"/>
  <c r="V3100" i="9"/>
  <c r="R3100" i="9"/>
  <c r="U3094" i="9"/>
  <c r="S3094" i="9"/>
  <c r="R3094" i="9"/>
  <c r="AG3088" i="9"/>
  <c r="U3088" i="9"/>
  <c r="AG3085" i="9"/>
  <c r="U3085" i="9"/>
  <c r="AG3082" i="9"/>
  <c r="Z3082" i="9"/>
  <c r="U3082" i="9"/>
  <c r="R3076" i="9"/>
  <c r="AG3071" i="9"/>
  <c r="S3071" i="9"/>
  <c r="R3004" i="9"/>
  <c r="Z3002" i="9"/>
  <c r="X3002" i="9"/>
  <c r="V3002" i="9"/>
  <c r="S3002" i="9"/>
  <c r="X2998" i="9"/>
  <c r="V2998" i="9"/>
  <c r="R2998" i="9"/>
  <c r="U2992" i="9"/>
  <c r="S2992" i="9"/>
  <c r="R2992" i="9"/>
  <c r="AG2986" i="9"/>
  <c r="U2986" i="9"/>
  <c r="AG2983" i="9"/>
  <c r="U2983" i="9"/>
  <c r="AG2980" i="9"/>
  <c r="Z2980" i="9"/>
  <c r="U2980" i="9"/>
  <c r="R2974" i="9"/>
  <c r="AG2969" i="9"/>
  <c r="S2969" i="9"/>
  <c r="R2902" i="9"/>
  <c r="Z2900" i="9"/>
  <c r="X2900" i="9"/>
  <c r="V2900" i="9"/>
  <c r="S2900" i="9"/>
  <c r="X2896" i="9"/>
  <c r="V2896" i="9"/>
  <c r="R2896" i="9"/>
  <c r="U2890" i="9"/>
  <c r="S2890" i="9"/>
  <c r="R2890" i="9"/>
  <c r="AG2884" i="9"/>
  <c r="U2884" i="9"/>
  <c r="AG2881" i="9"/>
  <c r="U2881" i="9"/>
  <c r="AG2878" i="9"/>
  <c r="Z2878" i="9"/>
  <c r="U2878" i="9"/>
  <c r="R2872" i="9"/>
  <c r="AG2867" i="9"/>
  <c r="S2867" i="9"/>
  <c r="R2800" i="9"/>
  <c r="Z2798" i="9"/>
  <c r="X2798" i="9"/>
  <c r="V2798" i="9"/>
  <c r="S2798" i="9"/>
  <c r="X2794" i="9"/>
  <c r="V2794" i="9"/>
  <c r="R2794" i="9"/>
  <c r="U2788" i="9"/>
  <c r="S2788" i="9"/>
  <c r="R2788" i="9"/>
  <c r="AG2782" i="9"/>
  <c r="U2782" i="9"/>
  <c r="AG2779" i="9"/>
  <c r="U2779" i="9"/>
  <c r="AG2776" i="9"/>
  <c r="Z2776" i="9"/>
  <c r="U2776" i="9"/>
  <c r="R2770" i="9"/>
  <c r="AG2765" i="9"/>
  <c r="S2765" i="9"/>
  <c r="R2698" i="9"/>
  <c r="Z2696" i="9"/>
  <c r="X2696" i="9"/>
  <c r="V2696" i="9"/>
  <c r="S2696" i="9"/>
  <c r="X2692" i="9"/>
  <c r="V2692" i="9"/>
  <c r="R2692" i="9"/>
  <c r="U2686" i="9"/>
  <c r="S2686" i="9"/>
  <c r="R2686" i="9"/>
  <c r="AG2680" i="9"/>
  <c r="U2680" i="9"/>
  <c r="AG2677" i="9"/>
  <c r="U2677" i="9"/>
  <c r="AG2674" i="9"/>
  <c r="Z2674" i="9"/>
  <c r="U2674" i="9"/>
  <c r="R2668" i="9"/>
  <c r="AG2663" i="9"/>
  <c r="S2663" i="9"/>
  <c r="R2596" i="9"/>
  <c r="Z2594" i="9"/>
  <c r="X2594" i="9"/>
  <c r="V2594" i="9"/>
  <c r="S2594" i="9"/>
  <c r="X2590" i="9"/>
  <c r="V2590" i="9"/>
  <c r="R2590" i="9"/>
  <c r="U2584" i="9"/>
  <c r="S2584" i="9"/>
  <c r="R2584" i="9"/>
  <c r="AG2578" i="9"/>
  <c r="U2578" i="9"/>
  <c r="AG2575" i="9"/>
  <c r="U2575" i="9"/>
  <c r="AG2572" i="9"/>
  <c r="Z2572" i="9"/>
  <c r="U2572" i="9"/>
  <c r="R2566" i="9"/>
  <c r="AG2561" i="9"/>
  <c r="S2561" i="9"/>
  <c r="R2494" i="9"/>
  <c r="Z2492" i="9"/>
  <c r="X2492" i="9"/>
  <c r="V2492" i="9"/>
  <c r="S2492" i="9"/>
  <c r="X2488" i="9"/>
  <c r="V2488" i="9"/>
  <c r="R2488" i="9"/>
  <c r="U2482" i="9"/>
  <c r="S2482" i="9"/>
  <c r="R2482" i="9"/>
  <c r="AG2476" i="9"/>
  <c r="U2476" i="9"/>
  <c r="AG2473" i="9"/>
  <c r="U2473" i="9"/>
  <c r="AG2470" i="9"/>
  <c r="Z2470" i="9"/>
  <c r="U2470" i="9"/>
  <c r="R2464" i="9"/>
  <c r="AG2459" i="9"/>
  <c r="S2459" i="9"/>
  <c r="R2392" i="9"/>
  <c r="Z2390" i="9"/>
  <c r="X2390" i="9"/>
  <c r="V2390" i="9"/>
  <c r="S2390" i="9"/>
  <c r="X2386" i="9"/>
  <c r="V2386" i="9"/>
  <c r="R2386" i="9"/>
  <c r="U2380" i="9"/>
  <c r="S2380" i="9"/>
  <c r="R2380" i="9"/>
  <c r="AG2374" i="9"/>
  <c r="U2374" i="9"/>
  <c r="AG2371" i="9"/>
  <c r="U2371" i="9"/>
  <c r="AG2368" i="9"/>
  <c r="Z2368" i="9"/>
  <c r="U2368" i="9"/>
  <c r="R2362" i="9"/>
  <c r="AG2357" i="9"/>
  <c r="S2357" i="9"/>
  <c r="R2290" i="9"/>
  <c r="Z2288" i="9"/>
  <c r="X2288" i="9"/>
  <c r="V2288" i="9"/>
  <c r="S2288" i="9"/>
  <c r="X2284" i="9"/>
  <c r="V2284" i="9"/>
  <c r="R2284" i="9"/>
  <c r="U2278" i="9"/>
  <c r="S2278" i="9"/>
  <c r="R2278" i="9"/>
  <c r="AG2272" i="9"/>
  <c r="U2272" i="9"/>
  <c r="AG2269" i="9"/>
  <c r="U2269" i="9"/>
  <c r="AG2266" i="9"/>
  <c r="Z2266" i="9"/>
  <c r="U2266" i="9"/>
  <c r="R2260" i="9"/>
  <c r="AG2255" i="9"/>
  <c r="S2255" i="9"/>
  <c r="R2188" i="9"/>
  <c r="Z2186" i="9"/>
  <c r="X2186" i="9"/>
  <c r="V2186" i="9"/>
  <c r="S2186" i="9"/>
  <c r="X2182" i="9"/>
  <c r="V2182" i="9"/>
  <c r="R2182" i="9"/>
  <c r="U2176" i="9"/>
  <c r="S2176" i="9"/>
  <c r="R2176" i="9"/>
  <c r="AG2170" i="9"/>
  <c r="U2170" i="9"/>
  <c r="AG2167" i="9"/>
  <c r="U2167" i="9"/>
  <c r="AG2164" i="9"/>
  <c r="Z2164" i="9"/>
  <c r="U2164" i="9"/>
  <c r="R2158" i="9"/>
  <c r="AG2153" i="9"/>
  <c r="S2153" i="9"/>
  <c r="R2086" i="9"/>
  <c r="Z2084" i="9"/>
  <c r="X2084" i="9"/>
  <c r="V2084" i="9"/>
  <c r="S2084" i="9"/>
  <c r="X2080" i="9"/>
  <c r="V2080" i="9"/>
  <c r="R2080" i="9"/>
  <c r="U2074" i="9"/>
  <c r="S2074" i="9"/>
  <c r="R2074" i="9"/>
  <c r="AG2068" i="9"/>
  <c r="U2068" i="9"/>
  <c r="AG2065" i="9"/>
  <c r="U2065" i="9"/>
  <c r="AG2062" i="9"/>
  <c r="Z2062" i="9"/>
  <c r="U2062" i="9"/>
  <c r="R2056" i="9"/>
  <c r="AG2051" i="9"/>
  <c r="S2051" i="9"/>
  <c r="R1984" i="9"/>
  <c r="Z1982" i="9"/>
  <c r="X1982" i="9"/>
  <c r="V1982" i="9"/>
  <c r="S1982" i="9"/>
  <c r="X1978" i="9"/>
  <c r="V1978" i="9"/>
  <c r="R1978" i="9"/>
  <c r="U1972" i="9"/>
  <c r="S1972" i="9"/>
  <c r="R1972" i="9"/>
  <c r="AG1966" i="9"/>
  <c r="U1966" i="9"/>
  <c r="AG1963" i="9"/>
  <c r="U1963" i="9"/>
  <c r="AG1960" i="9"/>
  <c r="Z1960" i="9"/>
  <c r="U1960" i="9"/>
  <c r="R1954" i="9"/>
  <c r="AG1949" i="9"/>
  <c r="S1949" i="9"/>
  <c r="R1882" i="9"/>
  <c r="Z1880" i="9"/>
  <c r="X1880" i="9"/>
  <c r="V1880" i="9"/>
  <c r="S1880" i="9"/>
  <c r="X1876" i="9"/>
  <c r="V1876" i="9"/>
  <c r="R1876" i="9"/>
  <c r="U1870" i="9"/>
  <c r="S1870" i="9"/>
  <c r="R1870" i="9"/>
  <c r="AG1864" i="9"/>
  <c r="U1864" i="9"/>
  <c r="AG1861" i="9"/>
  <c r="U1861" i="9"/>
  <c r="AG1858" i="9"/>
  <c r="Z1858" i="9"/>
  <c r="U1858" i="9"/>
  <c r="R1852" i="9"/>
  <c r="AG1847" i="9"/>
  <c r="S1847" i="9"/>
  <c r="R1780" i="9"/>
  <c r="Z1778" i="9"/>
  <c r="X1778" i="9"/>
  <c r="V1778" i="9"/>
  <c r="S1778" i="9"/>
  <c r="X1774" i="9"/>
  <c r="V1774" i="9"/>
  <c r="R1774" i="9"/>
  <c r="U1768" i="9"/>
  <c r="S1768" i="9"/>
  <c r="R1768" i="9"/>
  <c r="AG1762" i="9"/>
  <c r="U1762" i="9"/>
  <c r="AG1759" i="9"/>
  <c r="U1759" i="9"/>
  <c r="AG1756" i="9"/>
  <c r="Z1756" i="9"/>
  <c r="U1756" i="9"/>
  <c r="R1750" i="9"/>
  <c r="AG1745" i="9"/>
  <c r="S1745" i="9"/>
  <c r="R1678" i="9"/>
  <c r="Z1676" i="9"/>
  <c r="X1676" i="9"/>
  <c r="V1676" i="9"/>
  <c r="S1676" i="9"/>
  <c r="X1672" i="9"/>
  <c r="V1672" i="9"/>
  <c r="R1672" i="9"/>
  <c r="U1666" i="9"/>
  <c r="S1666" i="9"/>
  <c r="R1666" i="9"/>
  <c r="AG1660" i="9"/>
  <c r="U1660" i="9"/>
  <c r="AG1657" i="9"/>
  <c r="U1657" i="9"/>
  <c r="AG1654" i="9"/>
  <c r="Z1654" i="9"/>
  <c r="U1654" i="9"/>
  <c r="R1648" i="9"/>
  <c r="AG1643" i="9"/>
  <c r="S1643" i="9"/>
  <c r="R1576" i="9"/>
  <c r="Z1574" i="9"/>
  <c r="X1574" i="9"/>
  <c r="V1574" i="9"/>
  <c r="S1574" i="9"/>
  <c r="X1570" i="9"/>
  <c r="V1570" i="9"/>
  <c r="R1570" i="9"/>
  <c r="U1564" i="9"/>
  <c r="S1564" i="9"/>
  <c r="R1564" i="9"/>
  <c r="AG1558" i="9"/>
  <c r="U1558" i="9"/>
  <c r="AG1555" i="9"/>
  <c r="U1555" i="9"/>
  <c r="AG1552" i="9"/>
  <c r="Z1552" i="9"/>
  <c r="U1552" i="9"/>
  <c r="R1546" i="9"/>
  <c r="AG1541" i="9"/>
  <c r="S1541" i="9"/>
  <c r="R1474" i="9"/>
  <c r="Z1472" i="9"/>
  <c r="X1472" i="9"/>
  <c r="V1472" i="9"/>
  <c r="S1472" i="9"/>
  <c r="X1468" i="9"/>
  <c r="V1468" i="9"/>
  <c r="R1468" i="9"/>
  <c r="U1462" i="9"/>
  <c r="S1462" i="9"/>
  <c r="R1462" i="9"/>
  <c r="AG1456" i="9"/>
  <c r="U1456" i="9"/>
  <c r="AG1453" i="9"/>
  <c r="U1453" i="9"/>
  <c r="AG1450" i="9"/>
  <c r="Z1450" i="9"/>
  <c r="U1450" i="9"/>
  <c r="R1444" i="9"/>
  <c r="AG1439" i="9"/>
  <c r="S1439" i="9"/>
  <c r="R1372" i="9"/>
  <c r="Z1370" i="9"/>
  <c r="X1370" i="9"/>
  <c r="V1370" i="9"/>
  <c r="S1370" i="9"/>
  <c r="X1366" i="9"/>
  <c r="V1366" i="9"/>
  <c r="R1366" i="9"/>
  <c r="U1360" i="9"/>
  <c r="S1360" i="9"/>
  <c r="R1360" i="9"/>
  <c r="AG1354" i="9"/>
  <c r="U1354" i="9"/>
  <c r="AG1351" i="9"/>
  <c r="U1351" i="9"/>
  <c r="AG1348" i="9"/>
  <c r="Z1348" i="9"/>
  <c r="U1348" i="9"/>
  <c r="R1342" i="9"/>
  <c r="AG1337" i="9"/>
  <c r="S1337" i="9"/>
  <c r="R1270" i="9"/>
  <c r="Z1268" i="9"/>
  <c r="X1268" i="9"/>
  <c r="V1268" i="9"/>
  <c r="S1268" i="9"/>
  <c r="X1264" i="9"/>
  <c r="V1264" i="9"/>
  <c r="R1264" i="9"/>
  <c r="U1258" i="9"/>
  <c r="S1258" i="9"/>
  <c r="R1258" i="9"/>
  <c r="AG1252" i="9"/>
  <c r="U1252" i="9"/>
  <c r="AG1249" i="9"/>
  <c r="U1249" i="9"/>
  <c r="AG1246" i="9"/>
  <c r="Z1246" i="9"/>
  <c r="U1246" i="9"/>
  <c r="R1240" i="9"/>
  <c r="AG1235" i="9"/>
  <c r="S1235" i="9"/>
  <c r="R1168" i="9"/>
  <c r="Z1166" i="9"/>
  <c r="X1166" i="9"/>
  <c r="V1166" i="9"/>
  <c r="S1166" i="9"/>
  <c r="X1162" i="9"/>
  <c r="V1162" i="9"/>
  <c r="R1162" i="9"/>
  <c r="U1156" i="9"/>
  <c r="S1156" i="9"/>
  <c r="R1156" i="9"/>
  <c r="AG1150" i="9"/>
  <c r="U1150" i="9"/>
  <c r="AG1147" i="9"/>
  <c r="U1147" i="9"/>
  <c r="AG1144" i="9"/>
  <c r="Z1144" i="9"/>
  <c r="U1144" i="9"/>
  <c r="R1138" i="9"/>
  <c r="AG1133" i="9"/>
  <c r="S1133" i="9"/>
  <c r="R1066" i="9"/>
  <c r="Z1064" i="9"/>
  <c r="X1064" i="9"/>
  <c r="V1064" i="9"/>
  <c r="S1064" i="9"/>
  <c r="X1060" i="9"/>
  <c r="V1060" i="9"/>
  <c r="R1060" i="9"/>
  <c r="U1054" i="9"/>
  <c r="S1054" i="9"/>
  <c r="R1054" i="9"/>
  <c r="AG1048" i="9"/>
  <c r="U1048" i="9"/>
  <c r="AG1045" i="9"/>
  <c r="U1045" i="9"/>
  <c r="AG1042" i="9"/>
  <c r="Z1042" i="9"/>
  <c r="U1042" i="9"/>
  <c r="R1036" i="9"/>
  <c r="AG1031" i="9"/>
  <c r="S1031" i="9"/>
  <c r="R964" i="9"/>
  <c r="Z962" i="9"/>
  <c r="X962" i="9"/>
  <c r="V962" i="9"/>
  <c r="S962" i="9"/>
  <c r="X958" i="9"/>
  <c r="V958" i="9"/>
  <c r="R958" i="9"/>
  <c r="U952" i="9"/>
  <c r="S952" i="9"/>
  <c r="R952" i="9"/>
  <c r="AG946" i="9"/>
  <c r="U946" i="9"/>
  <c r="AG943" i="9"/>
  <c r="U943" i="9"/>
  <c r="AG940" i="9"/>
  <c r="Z940" i="9"/>
  <c r="U940" i="9"/>
  <c r="R934" i="9"/>
  <c r="AG929" i="9"/>
  <c r="S929" i="9"/>
  <c r="R862" i="9"/>
  <c r="Z860" i="9"/>
  <c r="X860" i="9"/>
  <c r="V860" i="9"/>
  <c r="S860" i="9"/>
  <c r="X856" i="9"/>
  <c r="V856" i="9"/>
  <c r="R856" i="9"/>
  <c r="U850" i="9"/>
  <c r="S850" i="9"/>
  <c r="R850" i="9"/>
  <c r="AG844" i="9"/>
  <c r="U844" i="9"/>
  <c r="AG841" i="9"/>
  <c r="U841" i="9"/>
  <c r="AG838" i="9"/>
  <c r="Z838" i="9"/>
  <c r="U838" i="9"/>
  <c r="R832" i="9"/>
  <c r="AG827" i="9"/>
  <c r="S827" i="9"/>
  <c r="R760" i="9"/>
  <c r="AG725" i="9"/>
  <c r="S725" i="9"/>
  <c r="AG640" i="9"/>
  <c r="U640" i="9"/>
  <c r="AG637" i="9"/>
  <c r="U637" i="9"/>
  <c r="AG634" i="9"/>
  <c r="Z634" i="9"/>
  <c r="U634" i="9"/>
  <c r="S623" i="9"/>
  <c r="R628" i="9"/>
  <c r="Z494" i="9"/>
  <c r="X494" i="9"/>
  <c r="V494" i="9"/>
  <c r="S494" i="9"/>
  <c r="X490" i="9"/>
  <c r="V490" i="9"/>
  <c r="R490" i="9"/>
  <c r="U484" i="9"/>
  <c r="S484" i="9"/>
  <c r="R484" i="9"/>
  <c r="AG478" i="9"/>
  <c r="U478" i="9"/>
  <c r="AG475" i="9"/>
  <c r="U475" i="9"/>
  <c r="AG472" i="9"/>
  <c r="U472" i="9"/>
  <c r="Z472" i="9"/>
  <c r="R466" i="9"/>
  <c r="S461" i="9"/>
  <c r="R4495" i="9"/>
  <c r="Z4493" i="9"/>
  <c r="X4493" i="9"/>
  <c r="V4493" i="9"/>
  <c r="S4493" i="9"/>
  <c r="X4489" i="9"/>
  <c r="V4489" i="9"/>
  <c r="R4489" i="9"/>
  <c r="U4483" i="9"/>
  <c r="S4483" i="9"/>
  <c r="R4483" i="9"/>
  <c r="AG4477" i="9"/>
  <c r="U4477" i="9"/>
  <c r="AG4474" i="9"/>
  <c r="U4474" i="9"/>
  <c r="AG4471" i="9"/>
  <c r="Z4471" i="9"/>
  <c r="U4471" i="9"/>
  <c r="R4465" i="9"/>
  <c r="AG4460" i="9"/>
  <c r="S4460" i="9"/>
  <c r="R4393" i="9"/>
  <c r="Z4391" i="9"/>
  <c r="X4391" i="9"/>
  <c r="V4391" i="9"/>
  <c r="S4391" i="9"/>
  <c r="X4387" i="9"/>
  <c r="V4387" i="9"/>
  <c r="R4387" i="9"/>
  <c r="U4381" i="9"/>
  <c r="S4381" i="9"/>
  <c r="R4381" i="9"/>
  <c r="AG4375" i="9"/>
  <c r="U4375" i="9"/>
  <c r="AG4372" i="9"/>
  <c r="U4372" i="9"/>
  <c r="AG4369" i="9"/>
  <c r="Z4369" i="9"/>
  <c r="U4369" i="9"/>
  <c r="R4363" i="9"/>
  <c r="AG4358" i="9"/>
  <c r="S4358" i="9"/>
  <c r="R4291" i="9"/>
  <c r="Z4289" i="9"/>
  <c r="X4289" i="9"/>
  <c r="V4289" i="9"/>
  <c r="S4289" i="9"/>
  <c r="X4285" i="9"/>
  <c r="V4285" i="9"/>
  <c r="R4285" i="9"/>
  <c r="U4279" i="9"/>
  <c r="S4279" i="9"/>
  <c r="R4279" i="9"/>
  <c r="AG4273" i="9"/>
  <c r="U4273" i="9"/>
  <c r="AG4270" i="9"/>
  <c r="U4270" i="9"/>
  <c r="AG4267" i="9"/>
  <c r="Z4267" i="9"/>
  <c r="U4267" i="9"/>
  <c r="R4261" i="9"/>
  <c r="AG4256" i="9"/>
  <c r="S4256" i="9"/>
  <c r="R4189" i="9"/>
  <c r="Z4187" i="9"/>
  <c r="X4187" i="9"/>
  <c r="V4187" i="9"/>
  <c r="S4187" i="9"/>
  <c r="X4183" i="9"/>
  <c r="V4183" i="9"/>
  <c r="R4183" i="9"/>
  <c r="U4177" i="9"/>
  <c r="S4177" i="9"/>
  <c r="R4177" i="9"/>
  <c r="AG4171" i="9"/>
  <c r="U4171" i="9"/>
  <c r="AG4168" i="9"/>
  <c r="U4168" i="9"/>
  <c r="AG4165" i="9"/>
  <c r="Z4165" i="9"/>
  <c r="U4165" i="9"/>
  <c r="R4159" i="9"/>
  <c r="AG4154" i="9"/>
  <c r="S4154" i="9"/>
  <c r="R4087" i="9"/>
  <c r="Z4085" i="9"/>
  <c r="X4085" i="9"/>
  <c r="V4085" i="9"/>
  <c r="S4085" i="9"/>
  <c r="X4081" i="9"/>
  <c r="V4081" i="9"/>
  <c r="R4081" i="9"/>
  <c r="U4075" i="9"/>
  <c r="S4075" i="9"/>
  <c r="R4075" i="9"/>
  <c r="AG4069" i="9"/>
  <c r="U4069" i="9"/>
  <c r="AG4066" i="9"/>
  <c r="U4066" i="9"/>
  <c r="AG4063" i="9"/>
  <c r="Z4063" i="9"/>
  <c r="U4063" i="9"/>
  <c r="R4057" i="9"/>
  <c r="AG4052" i="9"/>
  <c r="S4052" i="9"/>
  <c r="R3985" i="9"/>
  <c r="Z3983" i="9"/>
  <c r="X3983" i="9"/>
  <c r="V3983" i="9"/>
  <c r="S3983" i="9"/>
  <c r="X3979" i="9"/>
  <c r="V3979" i="9"/>
  <c r="R3979" i="9"/>
  <c r="U3973" i="9"/>
  <c r="S3973" i="9"/>
  <c r="R3973" i="9"/>
  <c r="AG3967" i="9"/>
  <c r="U3967" i="9"/>
  <c r="AG3964" i="9"/>
  <c r="U3964" i="9"/>
  <c r="AG3961" i="9"/>
  <c r="Z3961" i="9"/>
  <c r="U3961" i="9"/>
  <c r="R3955" i="9"/>
  <c r="AG3950" i="9"/>
  <c r="S3950" i="9"/>
  <c r="R3883" i="9"/>
  <c r="Z3881" i="9"/>
  <c r="X3881" i="9"/>
  <c r="V3881" i="9"/>
  <c r="S3881" i="9"/>
  <c r="X3877" i="9"/>
  <c r="V3877" i="9"/>
  <c r="R3877" i="9"/>
  <c r="U3871" i="9"/>
  <c r="S3871" i="9"/>
  <c r="R3871" i="9"/>
  <c r="AG3865" i="9"/>
  <c r="U3865" i="9"/>
  <c r="AG3862" i="9"/>
  <c r="U3862" i="9"/>
  <c r="AG3859" i="9"/>
  <c r="Z3859" i="9"/>
  <c r="U3859" i="9"/>
  <c r="R3853" i="9"/>
  <c r="AG3848" i="9"/>
  <c r="S3848" i="9"/>
  <c r="R3781" i="9"/>
  <c r="Z3779" i="9"/>
  <c r="X3779" i="9"/>
  <c r="V3779" i="9"/>
  <c r="S3779" i="9"/>
  <c r="X3775" i="9"/>
  <c r="V3775" i="9"/>
  <c r="R3775" i="9"/>
  <c r="U3769" i="9"/>
  <c r="S3769" i="9"/>
  <c r="R3769" i="9"/>
  <c r="AG3763" i="9"/>
  <c r="U3763" i="9"/>
  <c r="AG3760" i="9"/>
  <c r="U3760" i="9"/>
  <c r="AG3757" i="9"/>
  <c r="Z3757" i="9"/>
  <c r="U3757" i="9"/>
  <c r="R3751" i="9"/>
  <c r="AG3746" i="9"/>
  <c r="S3746" i="9"/>
  <c r="R3679" i="9"/>
  <c r="Z3677" i="9"/>
  <c r="X3677" i="9"/>
  <c r="V3677" i="9"/>
  <c r="S3677" i="9"/>
  <c r="X3673" i="9"/>
  <c r="V3673" i="9"/>
  <c r="R3673" i="9"/>
  <c r="U3667" i="9"/>
  <c r="S3667" i="9"/>
  <c r="R3667" i="9"/>
  <c r="AG3661" i="9"/>
  <c r="U3661" i="9"/>
  <c r="AG3658" i="9"/>
  <c r="U3658" i="9"/>
  <c r="AG3655" i="9"/>
  <c r="Z3655" i="9"/>
  <c r="U3655" i="9"/>
  <c r="R3649" i="9"/>
  <c r="AG3644" i="9"/>
  <c r="S3644" i="9"/>
  <c r="R3577" i="9"/>
  <c r="Z3575" i="9"/>
  <c r="X3575" i="9"/>
  <c r="V3575" i="9"/>
  <c r="S3575" i="9"/>
  <c r="X3571" i="9"/>
  <c r="V3571" i="9"/>
  <c r="R3571" i="9"/>
  <c r="U3565" i="9"/>
  <c r="S3565" i="9"/>
  <c r="R3565" i="9"/>
  <c r="AG3559" i="9"/>
  <c r="U3559" i="9"/>
  <c r="AG3556" i="9"/>
  <c r="U3556" i="9"/>
  <c r="AG3553" i="9"/>
  <c r="Z3553" i="9"/>
  <c r="U3553" i="9"/>
  <c r="R3547" i="9"/>
  <c r="AG3542" i="9"/>
  <c r="S3542" i="9"/>
  <c r="R3475" i="9"/>
  <c r="Z3473" i="9"/>
  <c r="X3473" i="9"/>
  <c r="V3473" i="9"/>
  <c r="S3473" i="9"/>
  <c r="X3469" i="9"/>
  <c r="V3469" i="9"/>
  <c r="R3469" i="9"/>
  <c r="U3463" i="9"/>
  <c r="S3463" i="9"/>
  <c r="R3463" i="9"/>
  <c r="AG3457" i="9"/>
  <c r="U3457" i="9"/>
  <c r="AG3454" i="9"/>
  <c r="U3454" i="9"/>
  <c r="AG3451" i="9"/>
  <c r="Z3451" i="9"/>
  <c r="U3451" i="9"/>
  <c r="R3445" i="9"/>
  <c r="AG3440" i="9"/>
  <c r="S3440" i="9"/>
  <c r="R3373" i="9"/>
  <c r="Z3371" i="9"/>
  <c r="X3371" i="9"/>
  <c r="V3371" i="9"/>
  <c r="S3371" i="9"/>
  <c r="X3367" i="9"/>
  <c r="V3367" i="9"/>
  <c r="R3367" i="9"/>
  <c r="U3361" i="9"/>
  <c r="S3361" i="9"/>
  <c r="R3361" i="9"/>
  <c r="AG3355" i="9"/>
  <c r="U3355" i="9"/>
  <c r="AG3352" i="9"/>
  <c r="U3352" i="9"/>
  <c r="AG3349" i="9"/>
  <c r="Z3349" i="9"/>
  <c r="U3349" i="9"/>
  <c r="R3343" i="9"/>
  <c r="AG3338" i="9"/>
  <c r="S3338" i="9"/>
  <c r="R3271" i="9"/>
  <c r="Z3269" i="9"/>
  <c r="X3269" i="9"/>
  <c r="V3269" i="9"/>
  <c r="S3269" i="9"/>
  <c r="X3265" i="9"/>
  <c r="V3265" i="9"/>
  <c r="R3265" i="9"/>
  <c r="U3259" i="9"/>
  <c r="S3259" i="9"/>
  <c r="R3259" i="9"/>
  <c r="AG3253" i="9"/>
  <c r="U3253" i="9"/>
  <c r="AG3250" i="9"/>
  <c r="U3250" i="9"/>
  <c r="AG3247" i="9"/>
  <c r="Z3247" i="9"/>
  <c r="U3247" i="9"/>
  <c r="R3241" i="9"/>
  <c r="AG3236" i="9"/>
  <c r="S3236" i="9"/>
  <c r="R3169" i="9"/>
  <c r="Z3167" i="9"/>
  <c r="X3167" i="9"/>
  <c r="V3167" i="9"/>
  <c r="S3167" i="9"/>
  <c r="X3163" i="9"/>
  <c r="V3163" i="9"/>
  <c r="R3163" i="9"/>
  <c r="U3157" i="9"/>
  <c r="S3157" i="9"/>
  <c r="R3157" i="9"/>
  <c r="AG3151" i="9"/>
  <c r="U3151" i="9"/>
  <c r="AG3148" i="9"/>
  <c r="U3148" i="9"/>
  <c r="AG3145" i="9"/>
  <c r="Z3145" i="9"/>
  <c r="U3145" i="9"/>
  <c r="R3139" i="9"/>
  <c r="AG3134" i="9"/>
  <c r="S3134" i="9"/>
  <c r="R3067" i="9"/>
  <c r="Z3065" i="9"/>
  <c r="X3065" i="9"/>
  <c r="V3065" i="9"/>
  <c r="S3065" i="9"/>
  <c r="X3061" i="9"/>
  <c r="V3061" i="9"/>
  <c r="R3061" i="9"/>
  <c r="U3055" i="9"/>
  <c r="S3055" i="9"/>
  <c r="R3055" i="9"/>
  <c r="AG3049" i="9"/>
  <c r="U3049" i="9"/>
  <c r="AG3046" i="9"/>
  <c r="U3046" i="9"/>
  <c r="AG3043" i="9"/>
  <c r="Z3043" i="9"/>
  <c r="U3043" i="9"/>
  <c r="R3037" i="9"/>
  <c r="AG3032" i="9"/>
  <c r="S3032" i="9"/>
  <c r="R2965" i="9"/>
  <c r="Z2963" i="9"/>
  <c r="X2963" i="9"/>
  <c r="V2963" i="9"/>
  <c r="S2963" i="9"/>
  <c r="X2959" i="9"/>
  <c r="V2959" i="9"/>
  <c r="R2959" i="9"/>
  <c r="U2953" i="9"/>
  <c r="S2953" i="9"/>
  <c r="R2953" i="9"/>
  <c r="AG2947" i="9"/>
  <c r="U2947" i="9"/>
  <c r="AG2944" i="9"/>
  <c r="U2944" i="9"/>
  <c r="AG2941" i="9"/>
  <c r="Z2941" i="9"/>
  <c r="U2941" i="9"/>
  <c r="R2935" i="9"/>
  <c r="AG2930" i="9"/>
  <c r="S2930" i="9"/>
  <c r="R2863" i="9"/>
  <c r="Z2861" i="9"/>
  <c r="X2861" i="9"/>
  <c r="V2861" i="9"/>
  <c r="S2861" i="9"/>
  <c r="X2857" i="9"/>
  <c r="V2857" i="9"/>
  <c r="R2857" i="9"/>
  <c r="U2851" i="9"/>
  <c r="S2851" i="9"/>
  <c r="R2851" i="9"/>
  <c r="AG2845" i="9"/>
  <c r="U2845" i="9"/>
  <c r="AG2842" i="9"/>
  <c r="U2842" i="9"/>
  <c r="AG2839" i="9"/>
  <c r="Z2839" i="9"/>
  <c r="U2839" i="9"/>
  <c r="R2833" i="9"/>
  <c r="AG2828" i="9"/>
  <c r="S2828" i="9"/>
  <c r="R2761" i="9"/>
  <c r="Z2759" i="9"/>
  <c r="X2759" i="9"/>
  <c r="V2759" i="9"/>
  <c r="S2759" i="9"/>
  <c r="X2755" i="9"/>
  <c r="V2755" i="9"/>
  <c r="R2755" i="9"/>
  <c r="U2749" i="9"/>
  <c r="S2749" i="9"/>
  <c r="R2749" i="9"/>
  <c r="AG2743" i="9"/>
  <c r="U2743" i="9"/>
  <c r="AG2740" i="9"/>
  <c r="U2740" i="9"/>
  <c r="AG2737" i="9"/>
  <c r="Z2737" i="9"/>
  <c r="U2737" i="9"/>
  <c r="R2731" i="9"/>
  <c r="AG2726" i="9"/>
  <c r="S2726" i="9"/>
  <c r="R2659" i="9"/>
  <c r="Z2657" i="9"/>
  <c r="X2657" i="9"/>
  <c r="V2657" i="9"/>
  <c r="S2657" i="9"/>
  <c r="X2653" i="9"/>
  <c r="V2653" i="9"/>
  <c r="R2653" i="9"/>
  <c r="U2647" i="9"/>
  <c r="S2647" i="9"/>
  <c r="R2647" i="9"/>
  <c r="AG2641" i="9"/>
  <c r="U2641" i="9"/>
  <c r="AG2638" i="9"/>
  <c r="U2638" i="9"/>
  <c r="AG2635" i="9"/>
  <c r="Z2635" i="9"/>
  <c r="U2635" i="9"/>
  <c r="R2629" i="9"/>
  <c r="AG2624" i="9"/>
  <c r="S2624" i="9"/>
  <c r="R2557" i="9"/>
  <c r="Z2555" i="9"/>
  <c r="X2555" i="9"/>
  <c r="V2555" i="9"/>
  <c r="S2555" i="9"/>
  <c r="X2551" i="9"/>
  <c r="V2551" i="9"/>
  <c r="R2551" i="9"/>
  <c r="U2545" i="9"/>
  <c r="S2545" i="9"/>
  <c r="R2545" i="9"/>
  <c r="AG2539" i="9"/>
  <c r="U2539" i="9"/>
  <c r="AG2536" i="9"/>
  <c r="U2536" i="9"/>
  <c r="AG2533" i="9"/>
  <c r="Z2533" i="9"/>
  <c r="U2533" i="9"/>
  <c r="R2527" i="9"/>
  <c r="AG2522" i="9"/>
  <c r="S2522" i="9"/>
  <c r="R2455" i="9"/>
  <c r="Z2453" i="9"/>
  <c r="X2453" i="9"/>
  <c r="V2453" i="9"/>
  <c r="S2453" i="9"/>
  <c r="X2449" i="9"/>
  <c r="V2449" i="9"/>
  <c r="R2449" i="9"/>
  <c r="U2443" i="9"/>
  <c r="S2443" i="9"/>
  <c r="R2443" i="9"/>
  <c r="AG2437" i="9"/>
  <c r="U2437" i="9"/>
  <c r="AG2434" i="9"/>
  <c r="U2434" i="9"/>
  <c r="AG2431" i="9"/>
  <c r="Z2431" i="9"/>
  <c r="U2431" i="9"/>
  <c r="R2425" i="9"/>
  <c r="AG2420" i="9"/>
  <c r="S2420" i="9"/>
  <c r="R2353" i="9"/>
  <c r="Z2351" i="9"/>
  <c r="X2351" i="9"/>
  <c r="V2351" i="9"/>
  <c r="S2351" i="9"/>
  <c r="X2347" i="9"/>
  <c r="V2347" i="9"/>
  <c r="R2347" i="9"/>
  <c r="U2341" i="9"/>
  <c r="S2341" i="9"/>
  <c r="R2341" i="9"/>
  <c r="AG2335" i="9"/>
  <c r="U2335" i="9"/>
  <c r="AG2332" i="9"/>
  <c r="U2332" i="9"/>
  <c r="AG2329" i="9"/>
  <c r="Z2329" i="9"/>
  <c r="U2329" i="9"/>
  <c r="R2323" i="9"/>
  <c r="AG2318" i="9"/>
  <c r="S2318" i="9"/>
  <c r="R2251" i="9"/>
  <c r="Z2249" i="9"/>
  <c r="X2249" i="9"/>
  <c r="V2249" i="9"/>
  <c r="S2249" i="9"/>
  <c r="X2245" i="9"/>
  <c r="V2245" i="9"/>
  <c r="R2245" i="9"/>
  <c r="U2239" i="9"/>
  <c r="S2239" i="9"/>
  <c r="R2239" i="9"/>
  <c r="AG2233" i="9"/>
  <c r="U2233" i="9"/>
  <c r="AG2230" i="9"/>
  <c r="U2230" i="9"/>
  <c r="AG2227" i="9"/>
  <c r="Z2227" i="9"/>
  <c r="U2227" i="9"/>
  <c r="R2221" i="9"/>
  <c r="AG2216" i="9"/>
  <c r="S2216" i="9"/>
  <c r="R2149" i="9"/>
  <c r="Z2147" i="9"/>
  <c r="X2147" i="9"/>
  <c r="V2147" i="9"/>
  <c r="S2147" i="9"/>
  <c r="X2143" i="9"/>
  <c r="V2143" i="9"/>
  <c r="R2143" i="9"/>
  <c r="U2137" i="9"/>
  <c r="S2137" i="9"/>
  <c r="R2137" i="9"/>
  <c r="AG2131" i="9"/>
  <c r="U2131" i="9"/>
  <c r="AG2128" i="9"/>
  <c r="U2128" i="9"/>
  <c r="AG2125" i="9"/>
  <c r="Z2125" i="9"/>
  <c r="U2125" i="9"/>
  <c r="R2119" i="9"/>
  <c r="AG2114" i="9"/>
  <c r="S2114" i="9"/>
  <c r="R2047" i="9"/>
  <c r="Z2045" i="9"/>
  <c r="X2045" i="9"/>
  <c r="V2045" i="9"/>
  <c r="S2045" i="9"/>
  <c r="X2041" i="9"/>
  <c r="V2041" i="9"/>
  <c r="R2041" i="9"/>
  <c r="U2035" i="9"/>
  <c r="S2035" i="9"/>
  <c r="R2035" i="9"/>
  <c r="AG2029" i="9"/>
  <c r="U2029" i="9"/>
  <c r="AG2026" i="9"/>
  <c r="U2026" i="9"/>
  <c r="AG2023" i="9"/>
  <c r="Z2023" i="9"/>
  <c r="U2023" i="9"/>
  <c r="R2017" i="9"/>
  <c r="AG2012" i="9"/>
  <c r="S2012" i="9"/>
  <c r="R1945" i="9"/>
  <c r="Z1943" i="9"/>
  <c r="X1943" i="9"/>
  <c r="V1943" i="9"/>
  <c r="S1943" i="9"/>
  <c r="X1939" i="9"/>
  <c r="V1939" i="9"/>
  <c r="R1939" i="9"/>
  <c r="U1933" i="9"/>
  <c r="S1933" i="9"/>
  <c r="R1933" i="9"/>
  <c r="AG1927" i="9"/>
  <c r="U1927" i="9"/>
  <c r="AG1924" i="9"/>
  <c r="U1924" i="9"/>
  <c r="AG1921" i="9"/>
  <c r="Z1921" i="9"/>
  <c r="U1921" i="9"/>
  <c r="R1915" i="9"/>
  <c r="AG1910" i="9"/>
  <c r="S1910" i="9"/>
  <c r="R1843" i="9"/>
  <c r="Z1841" i="9"/>
  <c r="X1841" i="9"/>
  <c r="V1841" i="9"/>
  <c r="S1841" i="9"/>
  <c r="X1837" i="9"/>
  <c r="V1837" i="9"/>
  <c r="R1837" i="9"/>
  <c r="U1831" i="9"/>
  <c r="S1831" i="9"/>
  <c r="R1831" i="9"/>
  <c r="AG1825" i="9"/>
  <c r="U1825" i="9"/>
  <c r="AG1822" i="9"/>
  <c r="U1822" i="9"/>
  <c r="AG1819" i="9"/>
  <c r="Z1819" i="9"/>
  <c r="U1819" i="9"/>
  <c r="R1813" i="9"/>
  <c r="AG1808" i="9"/>
  <c r="S1808" i="9"/>
  <c r="R1741" i="9"/>
  <c r="Z1739" i="9"/>
  <c r="X1739" i="9"/>
  <c r="V1739" i="9"/>
  <c r="S1739" i="9"/>
  <c r="X1735" i="9"/>
  <c r="V1735" i="9"/>
  <c r="R1735" i="9"/>
  <c r="U1729" i="9"/>
  <c r="S1729" i="9"/>
  <c r="R1729" i="9"/>
  <c r="AG1723" i="9"/>
  <c r="U1723" i="9"/>
  <c r="AG1720" i="9"/>
  <c r="U1720" i="9"/>
  <c r="AG1717" i="9"/>
  <c r="Z1717" i="9"/>
  <c r="U1717" i="9"/>
  <c r="R1711" i="9"/>
  <c r="AG1706" i="9"/>
  <c r="S1706" i="9"/>
  <c r="R1639" i="9"/>
  <c r="Z1637" i="9"/>
  <c r="X1637" i="9"/>
  <c r="V1637" i="9"/>
  <c r="S1637" i="9"/>
  <c r="X1633" i="9"/>
  <c r="V1633" i="9"/>
  <c r="R1633" i="9"/>
  <c r="U1627" i="9"/>
  <c r="S1627" i="9"/>
  <c r="R1627" i="9"/>
  <c r="AG1621" i="9"/>
  <c r="U1621" i="9"/>
  <c r="AG1618" i="9"/>
  <c r="U1618" i="9"/>
  <c r="AG1615" i="9"/>
  <c r="Z1615" i="9"/>
  <c r="U1615" i="9"/>
  <c r="R1609" i="9"/>
  <c r="AG1604" i="9"/>
  <c r="S1604" i="9"/>
  <c r="R1537" i="9"/>
  <c r="Z1535" i="9"/>
  <c r="X1535" i="9"/>
  <c r="V1535" i="9"/>
  <c r="S1535" i="9"/>
  <c r="X1531" i="9"/>
  <c r="V1531" i="9"/>
  <c r="R1531" i="9"/>
  <c r="U1525" i="9"/>
  <c r="S1525" i="9"/>
  <c r="R1525" i="9"/>
  <c r="AG1519" i="9"/>
  <c r="U1519" i="9"/>
  <c r="AG1516" i="9"/>
  <c r="U1516" i="9"/>
  <c r="AG1513" i="9"/>
  <c r="Z1513" i="9"/>
  <c r="U1513" i="9"/>
  <c r="R1507" i="9"/>
  <c r="AG1502" i="9"/>
  <c r="S1502" i="9"/>
  <c r="R1435" i="9"/>
  <c r="Z1433" i="9"/>
  <c r="X1433" i="9"/>
  <c r="V1433" i="9"/>
  <c r="S1433" i="9"/>
  <c r="X1429" i="9"/>
  <c r="V1429" i="9"/>
  <c r="R1429" i="9"/>
  <c r="U1423" i="9"/>
  <c r="S1423" i="9"/>
  <c r="R1423" i="9"/>
  <c r="AG1417" i="9"/>
  <c r="U1417" i="9"/>
  <c r="AG1414" i="9"/>
  <c r="U1414" i="9"/>
  <c r="AG1411" i="9"/>
  <c r="Z1411" i="9"/>
  <c r="U1411" i="9"/>
  <c r="R1405" i="9"/>
  <c r="AG1400" i="9"/>
  <c r="S1400" i="9"/>
  <c r="R1333" i="9"/>
  <c r="Z1331" i="9"/>
  <c r="X1331" i="9"/>
  <c r="V1331" i="9"/>
  <c r="S1331" i="9"/>
  <c r="X1327" i="9"/>
  <c r="V1327" i="9"/>
  <c r="R1327" i="9"/>
  <c r="U1321" i="9"/>
  <c r="S1321" i="9"/>
  <c r="R1321" i="9"/>
  <c r="AG1315" i="9"/>
  <c r="U1315" i="9"/>
  <c r="AG1312" i="9"/>
  <c r="U1312" i="9"/>
  <c r="AG1309" i="9"/>
  <c r="Z1309" i="9"/>
  <c r="U1309" i="9"/>
  <c r="R1303" i="9"/>
  <c r="AG1298" i="9"/>
  <c r="S1298" i="9"/>
  <c r="R1231" i="9"/>
  <c r="Z1229" i="9"/>
  <c r="X1229" i="9"/>
  <c r="V1229" i="9"/>
  <c r="S1229" i="9"/>
  <c r="X1225" i="9"/>
  <c r="V1225" i="9"/>
  <c r="R1225" i="9"/>
  <c r="U1219" i="9"/>
  <c r="S1219" i="9"/>
  <c r="R1219" i="9"/>
  <c r="AG1213" i="9"/>
  <c r="U1213" i="9"/>
  <c r="AG1210" i="9"/>
  <c r="U1210" i="9"/>
  <c r="AG1207" i="9"/>
  <c r="Z1207" i="9"/>
  <c r="U1207" i="9"/>
  <c r="R1201" i="9"/>
  <c r="AG1196" i="9"/>
  <c r="S1196" i="9"/>
  <c r="R1129" i="9"/>
  <c r="Z1127" i="9"/>
  <c r="X1127" i="9"/>
  <c r="V1127" i="9"/>
  <c r="S1127" i="9"/>
  <c r="X1123" i="9"/>
  <c r="V1123" i="9"/>
  <c r="R1123" i="9"/>
  <c r="U1117" i="9"/>
  <c r="S1117" i="9"/>
  <c r="R1117" i="9"/>
  <c r="AG1111" i="9"/>
  <c r="U1111" i="9"/>
  <c r="AG1108" i="9"/>
  <c r="U1108" i="9"/>
  <c r="AG1105" i="9"/>
  <c r="Z1105" i="9"/>
  <c r="U1105" i="9"/>
  <c r="R1099" i="9"/>
  <c r="AG1094" i="9"/>
  <c r="S1094" i="9"/>
  <c r="R1027" i="9"/>
  <c r="Z1025" i="9"/>
  <c r="X1025" i="9"/>
  <c r="V1025" i="9"/>
  <c r="S1025" i="9"/>
  <c r="X1021" i="9"/>
  <c r="V1021" i="9"/>
  <c r="R1021" i="9"/>
  <c r="U1015" i="9"/>
  <c r="S1015" i="9"/>
  <c r="R1015" i="9"/>
  <c r="AG1009" i="9"/>
  <c r="U1009" i="9"/>
  <c r="AG1006" i="9"/>
  <c r="U1006" i="9"/>
  <c r="AG1003" i="9"/>
  <c r="Z1003" i="9"/>
  <c r="U1003" i="9"/>
  <c r="R997" i="9"/>
  <c r="AG992" i="9"/>
  <c r="S992" i="9"/>
  <c r="R925" i="9"/>
  <c r="Z923" i="9"/>
  <c r="X923" i="9"/>
  <c r="V923" i="9"/>
  <c r="S923" i="9"/>
  <c r="X919" i="9"/>
  <c r="V919" i="9"/>
  <c r="R919" i="9"/>
  <c r="U913" i="9"/>
  <c r="S913" i="9"/>
  <c r="R913" i="9"/>
  <c r="AG907" i="9"/>
  <c r="U907" i="9"/>
  <c r="AG904" i="9"/>
  <c r="U904" i="9"/>
  <c r="AG901" i="9"/>
  <c r="Z901" i="9"/>
  <c r="U901" i="9"/>
  <c r="R895" i="9"/>
  <c r="AG890" i="9"/>
  <c r="S890" i="9"/>
  <c r="R823" i="9"/>
  <c r="Z821" i="9"/>
  <c r="X821" i="9"/>
  <c r="V821" i="9"/>
  <c r="S821" i="9"/>
  <c r="X817" i="9"/>
  <c r="V817" i="9"/>
  <c r="R817" i="9"/>
  <c r="U811" i="9"/>
  <c r="S811" i="9"/>
  <c r="R811" i="9"/>
  <c r="AG805" i="9"/>
  <c r="U805" i="9"/>
  <c r="AG802" i="9"/>
  <c r="U802" i="9"/>
  <c r="AG799" i="9"/>
  <c r="Z799" i="9"/>
  <c r="U799" i="9"/>
  <c r="R793" i="9"/>
  <c r="AG788" i="9"/>
  <c r="S788" i="9"/>
  <c r="R721" i="9"/>
  <c r="Z719" i="9"/>
  <c r="X719" i="9"/>
  <c r="V719" i="9"/>
  <c r="S719" i="9"/>
  <c r="X715" i="9"/>
  <c r="V715" i="9"/>
  <c r="R715" i="9"/>
  <c r="U709" i="9"/>
  <c r="S709" i="9"/>
  <c r="R709" i="9"/>
  <c r="AG703" i="9"/>
  <c r="U703" i="9"/>
  <c r="AG700" i="9"/>
  <c r="U700" i="9"/>
  <c r="AG697" i="9"/>
  <c r="Z697" i="9"/>
  <c r="U697" i="9"/>
  <c r="R691" i="9"/>
  <c r="AG686" i="9"/>
  <c r="S686" i="9"/>
  <c r="AG601" i="9"/>
  <c r="U601" i="9"/>
  <c r="AG598" i="9"/>
  <c r="U598" i="9"/>
  <c r="AG595" i="9"/>
  <c r="Z595" i="9"/>
  <c r="U595" i="9"/>
  <c r="R589" i="9"/>
  <c r="S584" i="9"/>
  <c r="Z455" i="9"/>
  <c r="X455" i="9"/>
  <c r="V455" i="9"/>
  <c r="S455" i="9"/>
  <c r="X451" i="9"/>
  <c r="V451" i="9"/>
  <c r="R451" i="9"/>
  <c r="U445" i="9"/>
  <c r="S445" i="9"/>
  <c r="R445" i="9"/>
  <c r="AG439" i="9"/>
  <c r="U439" i="9"/>
  <c r="AG436" i="9"/>
  <c r="U436" i="9"/>
  <c r="AG433" i="9"/>
  <c r="Z433" i="9"/>
  <c r="U433" i="9"/>
  <c r="R427" i="9"/>
  <c r="AG422" i="9"/>
  <c r="S422" i="9"/>
  <c r="W4760" i="9"/>
  <c r="Z4749" i="9"/>
  <c r="AA4745" i="9"/>
  <c r="AA4727" i="9"/>
  <c r="AA4709" i="9"/>
  <c r="AA4742" i="9"/>
  <c r="AA4724" i="9"/>
  <c r="AA4706" i="9"/>
  <c r="AA4739" i="9"/>
  <c r="AA4721" i="9"/>
  <c r="AA4736" i="9"/>
  <c r="AA4718" i="9"/>
  <c r="AA4700" i="9"/>
  <c r="AA4733" i="9"/>
  <c r="AA4715" i="9"/>
  <c r="AA4697" i="9"/>
  <c r="AA4730" i="9"/>
  <c r="AA4712" i="9"/>
  <c r="AA4694" i="9"/>
  <c r="AA4703" i="9"/>
  <c r="T4674" i="9"/>
  <c r="K4668" i="9"/>
  <c r="R3244" i="9"/>
  <c r="R3652" i="9"/>
  <c r="R1204" i="9"/>
  <c r="R2122" i="9"/>
  <c r="R3040" i="9"/>
  <c r="R1753" i="9"/>
  <c r="R4264" i="9"/>
  <c r="R1612" i="9"/>
  <c r="R3487" i="9"/>
  <c r="R2365" i="9"/>
  <c r="R2632" i="9"/>
  <c r="R1408" i="9"/>
  <c r="R2020" i="9"/>
  <c r="R4366" i="9"/>
  <c r="R3856" i="9"/>
  <c r="R2734" i="9"/>
  <c r="R3385" i="9"/>
  <c r="R2977" i="9"/>
  <c r="R3958" i="9"/>
  <c r="R3691" i="9"/>
  <c r="R2938" i="9"/>
  <c r="R430" i="9"/>
  <c r="R4405" i="9"/>
  <c r="R3346" i="9"/>
  <c r="R2059" i="9"/>
  <c r="R4303" i="9"/>
  <c r="R937" i="9"/>
  <c r="R694" i="9"/>
  <c r="R1714" i="9"/>
  <c r="R4099" i="9"/>
  <c r="R1000" i="9"/>
  <c r="R1957" i="9"/>
  <c r="R2836" i="9"/>
  <c r="R2875" i="9"/>
  <c r="R3448" i="9"/>
  <c r="R2467" i="9"/>
  <c r="R631" i="9"/>
  <c r="R4201" i="9"/>
  <c r="R835" i="9"/>
  <c r="R3895" i="9"/>
  <c r="R3997" i="9"/>
  <c r="R469" i="9"/>
  <c r="R2161" i="9"/>
  <c r="R2671" i="9"/>
  <c r="R3793" i="9"/>
  <c r="R1306" i="9"/>
  <c r="R4507" i="9"/>
  <c r="R3754" i="9"/>
  <c r="R898" i="9"/>
  <c r="R1447" i="9"/>
  <c r="R3589" i="9"/>
  <c r="R4162" i="9"/>
  <c r="R2326" i="9"/>
  <c r="R3283" i="9"/>
  <c r="R1243" i="9"/>
  <c r="R1141" i="9"/>
  <c r="R1345" i="9"/>
  <c r="R3550" i="9"/>
  <c r="R1918" i="9"/>
  <c r="R1651" i="9"/>
  <c r="R1855" i="9"/>
  <c r="R796" i="9"/>
  <c r="R2773" i="9"/>
  <c r="R2428" i="9"/>
  <c r="R4468" i="9"/>
  <c r="R1816" i="9"/>
  <c r="R2569" i="9"/>
  <c r="R733" i="9"/>
  <c r="R1039" i="9"/>
  <c r="R4060" i="9"/>
  <c r="R2263" i="9"/>
  <c r="R1102" i="9"/>
  <c r="R592" i="9"/>
  <c r="R3079" i="9"/>
  <c r="R1510" i="9"/>
  <c r="R2530" i="9"/>
  <c r="R2224" i="9"/>
  <c r="R1549" i="9"/>
  <c r="R3142" i="9"/>
  <c r="R3181" i="9"/>
  <c r="S607" i="9" l="1"/>
  <c r="S646" i="9"/>
  <c r="AG623" i="9"/>
  <c r="AN4784" i="9"/>
  <c r="AM4784" i="9"/>
  <c r="AK4784" i="9"/>
  <c r="AL4784" i="9"/>
  <c r="AJ4784" i="9"/>
  <c r="AI4784" i="9"/>
  <c r="AH4784" i="9"/>
  <c r="AD4784" i="9"/>
  <c r="AG4784" i="9"/>
  <c r="AF4784" i="9"/>
  <c r="W4784" i="9"/>
  <c r="V4784" i="9"/>
  <c r="U4784" i="9"/>
  <c r="AE4784" i="9"/>
  <c r="AC4784" i="9"/>
  <c r="AB4784" i="9"/>
  <c r="Y4784" i="9"/>
  <c r="AA4784" i="9"/>
  <c r="Z4784" i="9"/>
  <c r="X4784" i="9"/>
  <c r="T4784" i="9"/>
  <c r="S4784" i="9"/>
  <c r="O4784" i="9"/>
  <c r="N4784" i="9"/>
  <c r="R4784" i="9"/>
  <c r="P4784" i="9"/>
  <c r="Q4784" i="9"/>
  <c r="I4784" i="9"/>
  <c r="M4784" i="9"/>
  <c r="L4784" i="9"/>
  <c r="K4784" i="9"/>
  <c r="J4784" i="9"/>
  <c r="H4784" i="9"/>
  <c r="G4784" i="9"/>
  <c r="F4784" i="9"/>
  <c r="E4784" i="9"/>
  <c r="D4784" i="9"/>
  <c r="C4784" i="9"/>
  <c r="A4784" i="9"/>
  <c r="AK12" i="30"/>
  <c r="B4784" i="9" l="1"/>
  <c r="DP114" i="33"/>
  <c r="DQ106" i="33"/>
  <c r="DR106" i="33"/>
  <c r="DS106" i="33"/>
  <c r="DT106" i="33"/>
  <c r="DQ107" i="33"/>
  <c r="DR107" i="33"/>
  <c r="DS107" i="33"/>
  <c r="DT107" i="33"/>
  <c r="DQ108" i="33"/>
  <c r="DR108" i="33"/>
  <c r="DS108" i="33"/>
  <c r="DT108" i="33"/>
  <c r="DQ109" i="33"/>
  <c r="DR109" i="33"/>
  <c r="DS109" i="33"/>
  <c r="DT109" i="33"/>
  <c r="DQ110" i="33"/>
  <c r="DR110" i="33"/>
  <c r="DS110" i="33"/>
  <c r="DT110" i="33"/>
  <c r="DQ111" i="33"/>
  <c r="DR111" i="33"/>
  <c r="DS111" i="33"/>
  <c r="DT111" i="33"/>
  <c r="DQ112" i="33"/>
  <c r="DR112" i="33"/>
  <c r="DS112" i="33"/>
  <c r="DT112" i="33"/>
  <c r="DP107" i="33"/>
  <c r="DP108" i="33"/>
  <c r="DP109" i="33"/>
  <c r="DP110" i="33"/>
  <c r="DP111" i="33"/>
  <c r="DP112" i="33"/>
  <c r="DP106" i="33"/>
  <c r="CD2" i="28" l="1"/>
  <c r="CE2" i="28"/>
  <c r="CF2" i="28"/>
  <c r="CG2" i="28"/>
  <c r="CD3" i="28"/>
  <c r="CE3" i="28"/>
  <c r="CF3" i="28"/>
  <c r="CG3" i="28"/>
  <c r="CD4" i="28"/>
  <c r="CE4" i="28"/>
  <c r="CF4" i="28"/>
  <c r="CG4" i="28"/>
  <c r="CD5" i="28"/>
  <c r="CE5" i="28"/>
  <c r="CF5" i="28"/>
  <c r="CG5" i="28"/>
  <c r="CD6" i="28"/>
  <c r="CE6" i="28"/>
  <c r="CF6" i="28"/>
  <c r="CG6" i="28"/>
  <c r="CD7" i="28"/>
  <c r="CE7" i="28"/>
  <c r="CF7" i="28"/>
  <c r="CG7" i="28"/>
  <c r="CD8" i="28"/>
  <c r="CE8" i="28"/>
  <c r="CF8" i="28"/>
  <c r="CG8" i="28"/>
  <c r="CC3" i="28"/>
  <c r="CC4" i="28"/>
  <c r="CC5" i="28"/>
  <c r="CC6" i="28"/>
  <c r="CC7" i="28"/>
  <c r="CC8" i="28"/>
  <c r="CC2" i="28"/>
  <c r="R391" i="9" l="1"/>
  <c r="R376" i="9"/>
  <c r="R361" i="9"/>
  <c r="R346" i="9"/>
  <c r="R331" i="9"/>
  <c r="R316" i="9"/>
  <c r="R301" i="9"/>
  <c r="R286" i="9"/>
  <c r="R271" i="9"/>
  <c r="R256" i="9"/>
  <c r="R241" i="9"/>
  <c r="R226" i="9"/>
  <c r="R211" i="9"/>
  <c r="R196" i="9"/>
  <c r="R181" i="9"/>
  <c r="R166" i="9"/>
  <c r="R151" i="9"/>
  <c r="R136" i="9"/>
  <c r="R121" i="9"/>
  <c r="R106" i="9"/>
  <c r="R388" i="9"/>
  <c r="R373" i="9"/>
  <c r="R358" i="9"/>
  <c r="R343" i="9"/>
  <c r="R328" i="9"/>
  <c r="R313" i="9"/>
  <c r="R298" i="9"/>
  <c r="R283" i="9"/>
  <c r="R268" i="9"/>
  <c r="R253" i="9"/>
  <c r="R238" i="9"/>
  <c r="R223" i="9"/>
  <c r="R208" i="9"/>
  <c r="R193" i="9"/>
  <c r="R178" i="9"/>
  <c r="R163" i="9"/>
  <c r="R148" i="9"/>
  <c r="R133" i="9"/>
  <c r="R118" i="9"/>
  <c r="R103" i="9"/>
  <c r="AF94" i="9"/>
  <c r="R94" i="9"/>
  <c r="AF91" i="9"/>
  <c r="R91" i="9"/>
  <c r="AF88" i="9"/>
  <c r="W88" i="9"/>
  <c r="R88" i="9"/>
  <c r="N82" i="9"/>
  <c r="AD73" i="9"/>
  <c r="N73" i="9"/>
  <c r="AD70" i="9"/>
  <c r="N70" i="9"/>
  <c r="AD67" i="9"/>
  <c r="T67" i="9"/>
  <c r="N67" i="9"/>
  <c r="P58" i="9"/>
  <c r="M50" i="9"/>
  <c r="X47" i="9"/>
  <c r="M47" i="9"/>
  <c r="AA44" i="9"/>
  <c r="M44" i="9"/>
  <c r="M38" i="9"/>
  <c r="AK35" i="9"/>
  <c r="X35" i="9" l="1"/>
  <c r="AK32" i="9"/>
  <c r="X32" i="9"/>
  <c r="S32" i="9"/>
  <c r="M32" i="9"/>
  <c r="M26" i="9"/>
  <c r="Q17" i="9"/>
  <c r="B2" i="9"/>
  <c r="Q23" i="9"/>
  <c r="AG20" i="9"/>
  <c r="Q20" i="9"/>
  <c r="AN17" i="9"/>
  <c r="AL17" i="9"/>
  <c r="AJ17" i="9"/>
  <c r="AG17" i="9"/>
  <c r="X17" i="9"/>
  <c r="V17" i="9"/>
  <c r="T17" i="9"/>
  <c r="BF9" i="30" l="1"/>
  <c r="BF10" i="30"/>
  <c r="BF11" i="30"/>
  <c r="BF12" i="30"/>
  <c r="BF8" i="30"/>
  <c r="BB9" i="30"/>
  <c r="BB10" i="30"/>
  <c r="BB11" i="30"/>
  <c r="BB12" i="30"/>
  <c r="BB8" i="30"/>
  <c r="AW9" i="30"/>
  <c r="AW10" i="30"/>
  <c r="AW11" i="30"/>
  <c r="AW12" i="30"/>
  <c r="AW8" i="30"/>
  <c r="AS9" i="30"/>
  <c r="AS10" i="30"/>
  <c r="AS11" i="30"/>
  <c r="AS12" i="30"/>
  <c r="AS8" i="30"/>
  <c r="AO9" i="30"/>
  <c r="AO10" i="30"/>
  <c r="AO11" i="30"/>
  <c r="AO12" i="30"/>
  <c r="AO8" i="30"/>
  <c r="AK9" i="30"/>
  <c r="AK10" i="30"/>
  <c r="AK11" i="30"/>
  <c r="AK8" i="30"/>
  <c r="AF9" i="30"/>
  <c r="AF10" i="30"/>
  <c r="AF11" i="30"/>
  <c r="AF12" i="30"/>
  <c r="AF8" i="30"/>
  <c r="AB10" i="30"/>
  <c r="AB11" i="30"/>
  <c r="AB12" i="30"/>
  <c r="AB8" i="30"/>
  <c r="DS113" i="33"/>
  <c r="DT117" i="33"/>
  <c r="DS117" i="33"/>
  <c r="DR117" i="33"/>
  <c r="DQ117" i="33"/>
  <c r="DP117" i="33"/>
  <c r="DT116" i="33"/>
  <c r="DS116" i="33"/>
  <c r="DR116" i="33"/>
  <c r="DQ116" i="33"/>
  <c r="DP116" i="33"/>
  <c r="DT115" i="33"/>
  <c r="DS115" i="33"/>
  <c r="DR115" i="33"/>
  <c r="DQ115" i="33"/>
  <c r="DP115" i="33"/>
  <c r="DT114" i="33"/>
  <c r="DS114" i="33"/>
  <c r="DR114" i="33"/>
  <c r="DQ114" i="33"/>
  <c r="DR113" i="33" l="1"/>
  <c r="DQ113" i="33"/>
  <c r="DT113" i="33"/>
  <c r="DP113" i="33"/>
  <c r="BM15" i="28" l="1"/>
  <c r="BJ15" i="28"/>
  <c r="BK15" i="28"/>
  <c r="BI15" i="28"/>
  <c r="AI16" i="28"/>
  <c r="AG16" i="28"/>
  <c r="AF16" i="28"/>
  <c r="AE16" i="28"/>
  <c r="AC4616" i="9" s="1"/>
  <c r="AD4616" i="9" l="1"/>
  <c r="AE4616" i="9" s="1"/>
  <c r="AG4616" i="9" s="1"/>
  <c r="BF9" i="29"/>
  <c r="BF10" i="29"/>
  <c r="BF11" i="29"/>
  <c r="BF12" i="29"/>
  <c r="BF8" i="29"/>
  <c r="BB9" i="29"/>
  <c r="BB10" i="29"/>
  <c r="BB11" i="29"/>
  <c r="BB12" i="29"/>
  <c r="BB8" i="29"/>
  <c r="AW9" i="29"/>
  <c r="AW10" i="29"/>
  <c r="AW11" i="29"/>
  <c r="AW12" i="29"/>
  <c r="AW8" i="29"/>
  <c r="AS9" i="29"/>
  <c r="AS10" i="29"/>
  <c r="AS11" i="29"/>
  <c r="AS12" i="29"/>
  <c r="AS8" i="29"/>
  <c r="AO9" i="29"/>
  <c r="AO10" i="29"/>
  <c r="AO11" i="29"/>
  <c r="AO12" i="29"/>
  <c r="AO8" i="29"/>
  <c r="AK9" i="29"/>
  <c r="AK10" i="29"/>
  <c r="AK11" i="29"/>
  <c r="AK12" i="29"/>
  <c r="AK8" i="29"/>
  <c r="AF9" i="29"/>
  <c r="AF10" i="29"/>
  <c r="AF11" i="29"/>
  <c r="AF12" i="29"/>
  <c r="AF8" i="29"/>
  <c r="AB9" i="29"/>
  <c r="AB10" i="29"/>
  <c r="AB11" i="29"/>
  <c r="AB12" i="29"/>
  <c r="AB8" i="29"/>
  <c r="CG13" i="30" l="1"/>
  <c r="CF13" i="30"/>
  <c r="CE13" i="30"/>
  <c r="CD13" i="30"/>
  <c r="CC13" i="30"/>
  <c r="CG12" i="30"/>
  <c r="CF12" i="30"/>
  <c r="CE12" i="30"/>
  <c r="CD12" i="30"/>
  <c r="CC12" i="30"/>
  <c r="CL2" i="30" s="1"/>
  <c r="CG11" i="30"/>
  <c r="CF11" i="30"/>
  <c r="CE11" i="30"/>
  <c r="CD11" i="30"/>
  <c r="CC11" i="30"/>
  <c r="CJ4" i="30" s="1"/>
  <c r="CG10" i="30"/>
  <c r="CF10" i="30"/>
  <c r="CE10" i="30"/>
  <c r="CD10" i="30"/>
  <c r="CC10" i="30"/>
  <c r="CI8" i="30" s="1"/>
  <c r="CG9" i="30"/>
  <c r="CF9" i="30"/>
  <c r="CE9" i="30"/>
  <c r="CD9" i="30"/>
  <c r="CC9" i="30"/>
  <c r="CM8" i="30"/>
  <c r="CL8" i="30"/>
  <c r="CH8" i="30"/>
  <c r="CM7" i="30"/>
  <c r="CL7" i="30"/>
  <c r="CH7" i="30"/>
  <c r="CM6" i="30"/>
  <c r="CL6" i="30"/>
  <c r="CH6" i="30"/>
  <c r="CM5" i="30"/>
  <c r="CL5" i="30"/>
  <c r="CH5" i="30"/>
  <c r="CM4" i="30"/>
  <c r="CL4" i="30"/>
  <c r="CH4" i="30"/>
  <c r="CM3" i="30"/>
  <c r="CL3" i="30"/>
  <c r="CH3" i="30"/>
  <c r="CM2" i="30"/>
  <c r="CH2" i="30"/>
  <c r="CG13" i="29"/>
  <c r="CF13" i="29"/>
  <c r="CE13" i="29"/>
  <c r="CD13" i="29"/>
  <c r="CC13" i="29"/>
  <c r="CG12" i="29"/>
  <c r="CF12" i="29"/>
  <c r="CE12" i="29"/>
  <c r="CL6" i="29" s="1"/>
  <c r="CD12" i="29"/>
  <c r="CC12" i="29"/>
  <c r="CG11" i="29"/>
  <c r="CF11" i="29"/>
  <c r="CE11" i="29"/>
  <c r="CJ6" i="29" s="1"/>
  <c r="CD11" i="29"/>
  <c r="CC11" i="29"/>
  <c r="CJ7" i="29" s="1"/>
  <c r="CG10" i="29"/>
  <c r="CF10" i="29"/>
  <c r="CE10" i="29"/>
  <c r="CD10" i="29"/>
  <c r="CC10" i="29"/>
  <c r="CI2" i="29" s="1"/>
  <c r="CG9" i="29"/>
  <c r="CF9" i="29"/>
  <c r="CE9" i="29"/>
  <c r="CD9" i="29"/>
  <c r="CC9" i="29"/>
  <c r="CM8" i="29"/>
  <c r="CL8" i="29"/>
  <c r="CJ8" i="29"/>
  <c r="CH8" i="29"/>
  <c r="CM7" i="29"/>
  <c r="CL7" i="29"/>
  <c r="CH7" i="29"/>
  <c r="CM6" i="29"/>
  <c r="CH6" i="29"/>
  <c r="CM5" i="29"/>
  <c r="CL5" i="29"/>
  <c r="CJ5" i="29"/>
  <c r="CH5" i="29"/>
  <c r="CM4" i="29"/>
  <c r="CL4" i="29"/>
  <c r="CJ4" i="29"/>
  <c r="CH4" i="29"/>
  <c r="AI4" i="29"/>
  <c r="CM3" i="29"/>
  <c r="CL3" i="29"/>
  <c r="CJ3" i="29"/>
  <c r="CI3" i="29"/>
  <c r="CH3" i="29"/>
  <c r="AI3" i="29"/>
  <c r="CM2" i="29"/>
  <c r="CL2" i="29"/>
  <c r="CJ2" i="29"/>
  <c r="CH2" i="29"/>
  <c r="CK67" i="30" l="1"/>
  <c r="CK74" i="30" s="1"/>
  <c r="CN67" i="30"/>
  <c r="CN74" i="30" s="1"/>
  <c r="CJ2" i="30"/>
  <c r="CJ7" i="30"/>
  <c r="CJ3" i="30"/>
  <c r="CJ6" i="30"/>
  <c r="CJ8" i="30"/>
  <c r="CK8" i="30" s="1"/>
  <c r="CJ5" i="30"/>
  <c r="CI7" i="30"/>
  <c r="CI5" i="30"/>
  <c r="CI4" i="30"/>
  <c r="CK4" i="30" s="1"/>
  <c r="CI2" i="30"/>
  <c r="CI6" i="30"/>
  <c r="CI3" i="30"/>
  <c r="CI4" i="29"/>
  <c r="CK4" i="29" s="1"/>
  <c r="CI7" i="29"/>
  <c r="CK7" i="29" s="1"/>
  <c r="CI5" i="29"/>
  <c r="CK5" i="29" s="1"/>
  <c r="CI8" i="29"/>
  <c r="CK8" i="29" s="1"/>
  <c r="CI6" i="29"/>
  <c r="CK6" i="29" s="1"/>
  <c r="BK16" i="29"/>
  <c r="BK16" i="30"/>
  <c r="CX116" i="33" s="1"/>
  <c r="CN6" i="30"/>
  <c r="CN4" i="30"/>
  <c r="CN7" i="30"/>
  <c r="CN5" i="30"/>
  <c r="CN3" i="30"/>
  <c r="CN8" i="30"/>
  <c r="CN2" i="29"/>
  <c r="CN4" i="29"/>
  <c r="CN7" i="29"/>
  <c r="CN5" i="29"/>
  <c r="CN8" i="29"/>
  <c r="CN3" i="29"/>
  <c r="CK3" i="29"/>
  <c r="CK2" i="29"/>
  <c r="CN2" i="30"/>
  <c r="CN6" i="29"/>
  <c r="CG13" i="28"/>
  <c r="CF13" i="28"/>
  <c r="CE13" i="28"/>
  <c r="CD13" i="28"/>
  <c r="CC13" i="28"/>
  <c r="CG12" i="28"/>
  <c r="CF12" i="28"/>
  <c r="CE12" i="28"/>
  <c r="CL6" i="28" s="1"/>
  <c r="CD12" i="28"/>
  <c r="CC12" i="28"/>
  <c r="CG11" i="28"/>
  <c r="CF11" i="28"/>
  <c r="CE11" i="28"/>
  <c r="CD11" i="28"/>
  <c r="CC11" i="28"/>
  <c r="CJ5" i="28" s="1"/>
  <c r="CG10" i="28"/>
  <c r="CF10" i="28"/>
  <c r="CE10" i="28"/>
  <c r="CD10" i="28"/>
  <c r="CC10" i="28"/>
  <c r="CI2" i="28" s="1"/>
  <c r="CG9" i="28"/>
  <c r="CF9" i="28"/>
  <c r="CE9" i="28"/>
  <c r="CD9" i="28"/>
  <c r="CC9" i="28"/>
  <c r="CM8" i="28"/>
  <c r="CL8" i="28"/>
  <c r="CH8" i="28"/>
  <c r="CM7" i="28"/>
  <c r="CL7" i="28"/>
  <c r="CJ7" i="28"/>
  <c r="CH7" i="28"/>
  <c r="CM6" i="28"/>
  <c r="CH6" i="28"/>
  <c r="CM5" i="28"/>
  <c r="CL5" i="28"/>
  <c r="CH5" i="28"/>
  <c r="CM4" i="28"/>
  <c r="CL4" i="28"/>
  <c r="CH4" i="28"/>
  <c r="CM3" i="28"/>
  <c r="CL3" i="28"/>
  <c r="CH3" i="28"/>
  <c r="CM2" i="28"/>
  <c r="CL2" i="28"/>
  <c r="CH2" i="28"/>
  <c r="CK75" i="30" l="1"/>
  <c r="AF80" i="30" s="1"/>
  <c r="CK2" i="30"/>
  <c r="CK3" i="30"/>
  <c r="CK6" i="30"/>
  <c r="CK5" i="30"/>
  <c r="CW116" i="33"/>
  <c r="CK7" i="30"/>
  <c r="BM16" i="28"/>
  <c r="BK16" i="28"/>
  <c r="BJ16" i="28"/>
  <c r="BI16" i="28"/>
  <c r="CJ4" i="28"/>
  <c r="L4571" i="9"/>
  <c r="AB4571" i="9"/>
  <c r="X4571" i="9"/>
  <c r="AJ4571" i="9"/>
  <c r="AF4571" i="9"/>
  <c r="T4571" i="9"/>
  <c r="P4571" i="9"/>
  <c r="CJ8" i="28"/>
  <c r="CJ3" i="28"/>
  <c r="CJ2" i="28"/>
  <c r="CK2" i="28" s="1"/>
  <c r="CJ6" i="28"/>
  <c r="CI3" i="28"/>
  <c r="CI8" i="28"/>
  <c r="Z4571" i="9"/>
  <c r="AH4571" i="9"/>
  <c r="V4571" i="9"/>
  <c r="N4571" i="9"/>
  <c r="R4571" i="9"/>
  <c r="AD4571" i="9"/>
  <c r="J4571" i="9"/>
  <c r="CI4" i="28"/>
  <c r="CI7" i="28"/>
  <c r="CK7" i="28" s="1"/>
  <c r="CI5" i="28"/>
  <c r="CK5" i="28" s="1"/>
  <c r="CI6" i="28"/>
  <c r="CV116" i="33"/>
  <c r="CZ116" i="33"/>
  <c r="CN7" i="28"/>
  <c r="CN8" i="28"/>
  <c r="CN4" i="28"/>
  <c r="CN5" i="28"/>
  <c r="CN3" i="28"/>
  <c r="CN2" i="28"/>
  <c r="CN9" i="30"/>
  <c r="CN9" i="29"/>
  <c r="CK9" i="29"/>
  <c r="CN6" i="28"/>
  <c r="CK6" i="28" l="1"/>
  <c r="BV48" i="33"/>
  <c r="BT48" i="33"/>
  <c r="BS48" i="33"/>
  <c r="BR48" i="33"/>
  <c r="CK9" i="30"/>
  <c r="CK10" i="30" s="1"/>
  <c r="AF15" i="30" s="1"/>
  <c r="BV115" i="33" s="1"/>
  <c r="CK4" i="28"/>
  <c r="CK3" i="28"/>
  <c r="CK8" i="28"/>
  <c r="CN9" i="28"/>
  <c r="CK10" i="29"/>
  <c r="AF15" i="29" s="1"/>
  <c r="CK9" i="28" l="1"/>
  <c r="CK10" i="28" s="1"/>
  <c r="AF15" i="28"/>
  <c r="AE15" i="28"/>
  <c r="BR115" i="33"/>
  <c r="BT115" i="33"/>
  <c r="BS115" i="33"/>
  <c r="AI15" i="28"/>
  <c r="AG15" i="28"/>
  <c r="J4616" i="9" l="1"/>
  <c r="K4616" i="9"/>
  <c r="BU51" i="14"/>
  <c r="BV51" i="14"/>
  <c r="BW51" i="14"/>
  <c r="BX51" i="14"/>
  <c r="BY51" i="14"/>
  <c r="BU52" i="14"/>
  <c r="BV52" i="14"/>
  <c r="BW52" i="14"/>
  <c r="BX52" i="14"/>
  <c r="BY52" i="14"/>
  <c r="BU53" i="14"/>
  <c r="BV53" i="14"/>
  <c r="BW53" i="14"/>
  <c r="BX53" i="14"/>
  <c r="BY53" i="14"/>
  <c r="BU54" i="14"/>
  <c r="BV54" i="14"/>
  <c r="BW54" i="14"/>
  <c r="BX54" i="14"/>
  <c r="BY54" i="14"/>
  <c r="BU55" i="14"/>
  <c r="BV55" i="14"/>
  <c r="BW55" i="14"/>
  <c r="BX55" i="14"/>
  <c r="BY55" i="14"/>
  <c r="BU56" i="14"/>
  <c r="BV56" i="14"/>
  <c r="BW56" i="14"/>
  <c r="BX56" i="14"/>
  <c r="BY56" i="14"/>
  <c r="BU57" i="14"/>
  <c r="BV57" i="14"/>
  <c r="BW57" i="14"/>
  <c r="BX57" i="14"/>
  <c r="BY57" i="14"/>
  <c r="BU59" i="14"/>
  <c r="BV59" i="14"/>
  <c r="BW59" i="14"/>
  <c r="BX59" i="14"/>
  <c r="BY59" i="14"/>
  <c r="BU60" i="14"/>
  <c r="BV60" i="14"/>
  <c r="BW60" i="14"/>
  <c r="BX60" i="14"/>
  <c r="BY60" i="14"/>
  <c r="BU61" i="14"/>
  <c r="BV61" i="14"/>
  <c r="BW61" i="14"/>
  <c r="BX61" i="14"/>
  <c r="BY61" i="14"/>
  <c r="BU62" i="14"/>
  <c r="BV62" i="14"/>
  <c r="BW62" i="14"/>
  <c r="BX62" i="14"/>
  <c r="BY62" i="14"/>
  <c r="T20" i="9"/>
  <c r="V20" i="9"/>
  <c r="X20" i="9"/>
  <c r="AJ20" i="9"/>
  <c r="AL20" i="9"/>
  <c r="AN20" i="9"/>
  <c r="T23" i="9"/>
  <c r="V23" i="9"/>
  <c r="X23" i="9"/>
  <c r="AG23" i="9"/>
  <c r="AJ23" i="9"/>
  <c r="AL23" i="9"/>
  <c r="AN23" i="9"/>
  <c r="AE32" i="9"/>
  <c r="M35" i="9"/>
  <c r="S35" i="9"/>
  <c r="M41" i="9"/>
  <c r="S41" i="9"/>
  <c r="AA41" i="9"/>
  <c r="S44" i="9"/>
  <c r="M53" i="9"/>
  <c r="N61" i="9"/>
  <c r="S503" i="9"/>
  <c r="V503" i="9"/>
  <c r="X503" i="9"/>
  <c r="Z503" i="9"/>
  <c r="AG503" i="9"/>
  <c r="AJ503" i="9"/>
  <c r="AL503" i="9"/>
  <c r="AN503" i="9"/>
  <c r="R505" i="9"/>
  <c r="V511" i="9"/>
  <c r="Y514" i="9"/>
  <c r="AC514" i="9"/>
  <c r="AI514" i="9"/>
  <c r="Y517" i="9"/>
  <c r="AI517" i="9"/>
  <c r="Y520" i="9"/>
  <c r="AI520" i="9"/>
  <c r="V526" i="9"/>
  <c r="Y529" i="9"/>
  <c r="AC529" i="9"/>
  <c r="AI529" i="9"/>
  <c r="Y532" i="9"/>
  <c r="AI532" i="9"/>
  <c r="Y535" i="9"/>
  <c r="AI535" i="9"/>
  <c r="V541" i="9"/>
  <c r="Y544" i="9"/>
  <c r="AC544" i="9"/>
  <c r="AI544" i="9"/>
  <c r="Y547" i="9"/>
  <c r="AI547" i="9"/>
  <c r="Y550" i="9"/>
  <c r="AI550" i="9"/>
  <c r="V556" i="9"/>
  <c r="Y559" i="9"/>
  <c r="AC559" i="9"/>
  <c r="AI559" i="9"/>
  <c r="Y562" i="9"/>
  <c r="AI562" i="9"/>
  <c r="Y565" i="9"/>
  <c r="AI565" i="9"/>
  <c r="V571" i="9"/>
  <c r="Y574" i="9"/>
  <c r="AC574" i="9"/>
  <c r="AI574" i="9"/>
  <c r="Y577" i="9"/>
  <c r="AI577" i="9"/>
  <c r="Y580" i="9"/>
  <c r="AI580" i="9"/>
  <c r="J4643" i="9"/>
  <c r="K4643" i="9"/>
  <c r="L4643" i="9"/>
  <c r="M4643" i="9"/>
  <c r="O4643" i="9"/>
  <c r="CE51" i="14" l="1"/>
  <c r="CB51" i="14"/>
  <c r="BZ53" i="14"/>
  <c r="L4616" i="9"/>
  <c r="N4616" i="9" s="1"/>
  <c r="BX58" i="14"/>
  <c r="CB55" i="14"/>
  <c r="BV58" i="14"/>
  <c r="CD57" i="14"/>
  <c r="BZ57" i="14"/>
  <c r="BZ52" i="14"/>
  <c r="BZ54" i="14"/>
  <c r="BU58" i="14"/>
  <c r="BY58" i="14"/>
  <c r="CB57" i="14"/>
  <c r="CE55" i="14"/>
  <c r="CD51" i="14"/>
  <c r="BZ55" i="14"/>
  <c r="BZ56" i="14"/>
  <c r="CB53" i="14"/>
  <c r="CE57" i="14"/>
  <c r="CD53" i="14"/>
  <c r="CD55" i="14"/>
  <c r="BZ51" i="14"/>
  <c r="BW58" i="14"/>
  <c r="CA57" i="14"/>
  <c r="CE56" i="14"/>
  <c r="CA55" i="14"/>
  <c r="CE54" i="14"/>
  <c r="CA53" i="14"/>
  <c r="CE52" i="14"/>
  <c r="CA51" i="14"/>
  <c r="CD56" i="14"/>
  <c r="CD54" i="14"/>
  <c r="CD52" i="14"/>
  <c r="CB56" i="14"/>
  <c r="CB54" i="14"/>
  <c r="CB52" i="14"/>
  <c r="CA56" i="14"/>
  <c r="CA54" i="14"/>
  <c r="CE53" i="14"/>
  <c r="CA52" i="14"/>
  <c r="CF56" i="14" l="1"/>
  <c r="CF55" i="14"/>
  <c r="CF51" i="14"/>
  <c r="CF57" i="14"/>
  <c r="CF53" i="14"/>
  <c r="CF54" i="14"/>
  <c r="CF52" i="14"/>
  <c r="CC52" i="14"/>
  <c r="CC53" i="14"/>
  <c r="CC54" i="14"/>
  <c r="CC56" i="14"/>
  <c r="CC55" i="14"/>
  <c r="CC51" i="14"/>
  <c r="CC57" i="14"/>
  <c r="CF58" i="14" l="1"/>
  <c r="CC58" i="14"/>
  <c r="CC59" i="14" l="1"/>
</calcChain>
</file>

<file path=xl/sharedStrings.xml><?xml version="1.0" encoding="utf-8"?>
<sst xmlns="http://schemas.openxmlformats.org/spreadsheetml/2006/main" count="43489" uniqueCount="8857">
  <si>
    <t>店舗販売業許可申請書</t>
    <phoneticPr fontId="4"/>
  </si>
  <si>
    <t>店舗の名称</t>
    <rPh sb="0" eb="2">
      <t>テンポ</t>
    </rPh>
    <rPh sb="3" eb="5">
      <t>メイショウ</t>
    </rPh>
    <phoneticPr fontId="4"/>
  </si>
  <si>
    <t>店舗の所在地</t>
    <rPh sb="0" eb="2">
      <t>テンポ</t>
    </rPh>
    <rPh sb="3" eb="6">
      <t>ショザイチ</t>
    </rPh>
    <phoneticPr fontId="4"/>
  </si>
  <si>
    <t>郵便番号</t>
    <rPh sb="0" eb="4">
      <t>ユウビンバンゴウ</t>
    </rPh>
    <phoneticPr fontId="9"/>
  </si>
  <si>
    <t>-</t>
    <phoneticPr fontId="9"/>
  </si>
  <si>
    <t>都道府県</t>
    <phoneticPr fontId="9"/>
  </si>
  <si>
    <t>市区町村</t>
  </si>
  <si>
    <t>番地</t>
    <phoneticPr fontId="9"/>
  </si>
  <si>
    <t>建物名</t>
    <rPh sb="0" eb="3">
      <t>タテモノメイ</t>
    </rPh>
    <phoneticPr fontId="9"/>
  </si>
  <si>
    <t>店舗の構造設備の概要</t>
    <rPh sb="0" eb="2">
      <t>テンポ</t>
    </rPh>
    <phoneticPr fontId="4"/>
  </si>
  <si>
    <t>医薬品の販売又は授与を行う
体制の概要</t>
    <rPh sb="0" eb="3">
      <t>イヤクヒン</t>
    </rPh>
    <rPh sb="4" eb="6">
      <t>ハンバイ</t>
    </rPh>
    <rPh sb="6" eb="7">
      <t>マタ</t>
    </rPh>
    <rPh sb="8" eb="10">
      <t>ジュヨ</t>
    </rPh>
    <rPh sb="11" eb="12">
      <t>オコナ</t>
    </rPh>
    <rPh sb="14" eb="16">
      <t>タイセイ</t>
    </rPh>
    <rPh sb="17" eb="19">
      <t>ガイヨウ</t>
    </rPh>
    <phoneticPr fontId="4"/>
  </si>
  <si>
    <t>(法人にあつては)
薬事に関する業務に責任を
有する役員の氏名</t>
    <rPh sb="1" eb="3">
      <t>ホウジン</t>
    </rPh>
    <rPh sb="10" eb="12">
      <t>ヤクジ</t>
    </rPh>
    <rPh sb="13" eb="14">
      <t>カン</t>
    </rPh>
    <rPh sb="16" eb="18">
      <t>ギョウム</t>
    </rPh>
    <rPh sb="19" eb="21">
      <t>セキニン</t>
    </rPh>
    <rPh sb="23" eb="24">
      <t>ユウ</t>
    </rPh>
    <rPh sb="26" eb="28">
      <t>ヤクイン</t>
    </rPh>
    <rPh sb="29" eb="31">
      <t>シメイ</t>
    </rPh>
    <phoneticPr fontId="4"/>
  </si>
  <si>
    <t>1</t>
    <phoneticPr fontId="4"/>
  </si>
  <si>
    <t>2</t>
    <phoneticPr fontId="4"/>
  </si>
  <si>
    <t>10</t>
  </si>
  <si>
    <t>11</t>
  </si>
  <si>
    <t>12</t>
  </si>
  <si>
    <t>13</t>
  </si>
  <si>
    <t>14</t>
  </si>
  <si>
    <t>15</t>
  </si>
  <si>
    <t>16</t>
  </si>
  <si>
    <t>17</t>
  </si>
  <si>
    <t>18</t>
  </si>
  <si>
    <t>19</t>
  </si>
  <si>
    <t>通常の営業日及び営業時間</t>
    <rPh sb="0" eb="2">
      <t>ツウジョウ</t>
    </rPh>
    <phoneticPr fontId="4"/>
  </si>
  <si>
    <t>相談時及び緊急時の連絡先</t>
    <rPh sb="0" eb="2">
      <t>ソウダン</t>
    </rPh>
    <rPh sb="2" eb="3">
      <t>ジ</t>
    </rPh>
    <rPh sb="3" eb="4">
      <t>オヨ</t>
    </rPh>
    <rPh sb="5" eb="8">
      <t>キンキュウジ</t>
    </rPh>
    <rPh sb="9" eb="12">
      <t>レンラクサキ</t>
    </rPh>
    <phoneticPr fontId="4"/>
  </si>
  <si>
    <t>特定販売の実施の有無</t>
    <rPh sb="0" eb="2">
      <t>トクテイ</t>
    </rPh>
    <phoneticPr fontId="4"/>
  </si>
  <si>
    <t>有</t>
  </si>
  <si>
    <t>役員を含む。)の欠格条項
関する業務に責任を有する
申請者(法人にあつては、薬事に</t>
    <phoneticPr fontId="4"/>
  </si>
  <si>
    <t>(1)</t>
    <phoneticPr fontId="4"/>
  </si>
  <si>
    <t>法第75条第１項の規定により許可を取り消され、取消しの日から３年を
経過していない者</t>
    <phoneticPr fontId="4"/>
  </si>
  <si>
    <t>(2)</t>
  </si>
  <si>
    <t>法第75条の２第１項の規定により登録を取り消され、取消しの日から３年を
経過していない者</t>
    <phoneticPr fontId="4"/>
  </si>
  <si>
    <t>(3)</t>
  </si>
  <si>
    <t>拘禁刑以上の刑に処せられ、その執行を終わり、又は執行を受けることが
なくなつた後、３年を経過していない者</t>
    <phoneticPr fontId="4"/>
  </si>
  <si>
    <t>(4)</t>
  </si>
  <si>
    <t>法、麻薬及び向精神薬取締法、毒物及び劇物取締法その他薬事に関する法令で政令で定めるもの又はこれに基づく処分に違反し、その違反行為があつた日から２年を経過していない者</t>
    <phoneticPr fontId="4"/>
  </si>
  <si>
    <t>(5)</t>
  </si>
  <si>
    <t>麻薬、大麻、あへん又は覚醒剤の中毒者</t>
    <phoneticPr fontId="4"/>
  </si>
  <si>
    <t>(6)</t>
  </si>
  <si>
    <t>精神の機能の障害により店舗販売業者の業務を適正に行うに当たつて必要な認知、
判断及び意思疎通を適切に行うことができない者</t>
    <phoneticPr fontId="4"/>
  </si>
  <si>
    <t>(7)</t>
  </si>
  <si>
    <t>店舗販売業者の業務を適切に行うことができる知識及び経験を有すると認められない者</t>
    <phoneticPr fontId="4"/>
  </si>
  <si>
    <t>備考</t>
    <rPh sb="0" eb="2">
      <t>ビコウ</t>
    </rPh>
    <phoneticPr fontId="4"/>
  </si>
  <si>
    <t>上記により、店舗開設の許可を申請します。</t>
    <rPh sb="0" eb="2">
      <t>ジョウキ</t>
    </rPh>
    <rPh sb="6" eb="8">
      <t>テンポ</t>
    </rPh>
    <rPh sb="8" eb="10">
      <t>カイセツ</t>
    </rPh>
    <rPh sb="11" eb="13">
      <t>キョカ</t>
    </rPh>
    <rPh sb="14" eb="16">
      <t>シンセイ</t>
    </rPh>
    <phoneticPr fontId="4"/>
  </si>
  <si>
    <t>年</t>
    <rPh sb="0" eb="1">
      <t>ネン</t>
    </rPh>
    <phoneticPr fontId="9"/>
  </si>
  <si>
    <t>月</t>
    <rPh sb="0" eb="1">
      <t>ツキ</t>
    </rPh>
    <phoneticPr fontId="9"/>
  </si>
  <si>
    <t>日</t>
    <rPh sb="0" eb="1">
      <t>ニチ</t>
    </rPh>
    <phoneticPr fontId="9"/>
  </si>
  <si>
    <t>住所</t>
    <rPh sb="0" eb="2">
      <t>ジュウショ</t>
    </rPh>
    <phoneticPr fontId="4"/>
  </si>
  <si>
    <t>法人にあつては、主
たる事務所の所在地</t>
    <phoneticPr fontId="4"/>
  </si>
  <si>
    <t>氏名</t>
    <rPh sb="0" eb="2">
      <t>シメイ</t>
    </rPh>
    <phoneticPr fontId="4"/>
  </si>
  <si>
    <t>法人にあつては、名
称及び代表者の氏名</t>
    <phoneticPr fontId="4"/>
  </si>
  <si>
    <r>
      <t>氏名</t>
    </r>
    <r>
      <rPr>
        <sz val="8"/>
        <color theme="1"/>
        <rFont val="ＭＳ 明朝"/>
        <family val="1"/>
        <charset val="128"/>
      </rPr>
      <t>※法人の場合、法人名</t>
    </r>
    <rPh sb="0" eb="2">
      <t>シメイ</t>
    </rPh>
    <rPh sb="3" eb="5">
      <t>ホウジン</t>
    </rPh>
    <rPh sb="6" eb="8">
      <t>バアイ</t>
    </rPh>
    <rPh sb="9" eb="12">
      <t>ホウジンメイ</t>
    </rPh>
    <phoneticPr fontId="4"/>
  </si>
  <si>
    <r>
      <t>代表者氏名</t>
    </r>
    <r>
      <rPr>
        <sz val="8"/>
        <color theme="1"/>
        <rFont val="ＭＳ 明朝"/>
        <family val="1"/>
        <charset val="128"/>
      </rPr>
      <t>※法人のみ記入</t>
    </r>
    <rPh sb="0" eb="5">
      <t>ダイヒョウシャシメイ</t>
    </rPh>
    <rPh sb="6" eb="8">
      <t>ホウジン</t>
    </rPh>
    <rPh sb="10" eb="12">
      <t>キニュウ</t>
    </rPh>
    <phoneticPr fontId="4"/>
  </si>
  <si>
    <t>（宛先）</t>
    <rPh sb="1" eb="3">
      <t>アテサキ</t>
    </rPh>
    <phoneticPr fontId="4"/>
  </si>
  <si>
    <t>埼玉県　</t>
    <rPh sb="0" eb="3">
      <t>サイタマケン</t>
    </rPh>
    <phoneticPr fontId="4"/>
  </si>
  <si>
    <t>保健所長</t>
    <rPh sb="0" eb="4">
      <t>ホケンジョチョウ</t>
    </rPh>
    <phoneticPr fontId="4"/>
  </si>
  <si>
    <t>（注意）</t>
  </si>
  <si>
    <t>薬剤師又は登録販売者の一覧表</t>
    <phoneticPr fontId="4"/>
  </si>
  <si>
    <t>薬局又は医薬品販売業者の所在地</t>
  </si>
  <si>
    <t>薬局、店舗の名称等</t>
  </si>
  <si>
    <t>【管理者】</t>
    <rPh sb="1" eb="4">
      <t>カンリシャ</t>
    </rPh>
    <phoneticPr fontId="4"/>
  </si>
  <si>
    <t>ふりがな</t>
    <phoneticPr fontId="4"/>
  </si>
  <si>
    <t>週当たり勤務時間数</t>
    <rPh sb="0" eb="2">
      <t>シュウア</t>
    </rPh>
    <rPh sb="4" eb="9">
      <t>キンムジカンスウ</t>
    </rPh>
    <phoneticPr fontId="4"/>
  </si>
  <si>
    <t>時間</t>
    <rPh sb="0" eb="2">
      <t>ジカン</t>
    </rPh>
    <phoneticPr fontId="4"/>
  </si>
  <si>
    <t>.</t>
    <phoneticPr fontId="4"/>
  </si>
  <si>
    <t>うち、調剤に従事する勤務時間</t>
    <rPh sb="3" eb="5">
      <t>チョウザイ</t>
    </rPh>
    <rPh sb="6" eb="8">
      <t>ジュウジ</t>
    </rPh>
    <rPh sb="10" eb="14">
      <t>キンムジカン</t>
    </rPh>
    <phoneticPr fontId="4"/>
  </si>
  <si>
    <t>要指導・一般用医薬品の販売に従事する勤務時間</t>
    <rPh sb="0" eb="1">
      <t>ヨウ</t>
    </rPh>
    <rPh sb="1" eb="3">
      <t>シドウ</t>
    </rPh>
    <rPh sb="4" eb="7">
      <t>イッパンヨウ</t>
    </rPh>
    <rPh sb="7" eb="10">
      <t>イヤクヒン</t>
    </rPh>
    <rPh sb="11" eb="13">
      <t>ハンバイ</t>
    </rPh>
    <rPh sb="14" eb="16">
      <t>ジュウジ</t>
    </rPh>
    <rPh sb="18" eb="20">
      <t>キンム</t>
    </rPh>
    <rPh sb="20" eb="22">
      <t>ジカン</t>
    </rPh>
    <phoneticPr fontId="4"/>
  </si>
  <si>
    <t>種別※1</t>
    <rPh sb="0" eb="2">
      <t>シュベツ</t>
    </rPh>
    <phoneticPr fontId="4"/>
  </si>
  <si>
    <t>薬剤師　　　</t>
    <phoneticPr fontId="9"/>
  </si>
  <si>
    <t>☐</t>
  </si>
  <si>
    <t>登録販売者</t>
  </si>
  <si>
    <t>薬剤師名簿登録番号
又は販売従事者登録番号</t>
    <rPh sb="0" eb="9">
      <t>ヤクザイシメイボトウロクバンゴウ</t>
    </rPh>
    <rPh sb="10" eb="11">
      <t>マタ</t>
    </rPh>
    <rPh sb="12" eb="21">
      <t>ハンバイジュウジシャトウロクバンゴウ</t>
    </rPh>
    <phoneticPr fontId="4"/>
  </si>
  <si>
    <t>第</t>
    <phoneticPr fontId="9"/>
  </si>
  <si>
    <t>号</t>
    <phoneticPr fontId="9"/>
  </si>
  <si>
    <t>薬剤師名簿登録年月日
又は販売従事者登録年月日</t>
    <rPh sb="0" eb="3">
      <t>ヤクザイシ</t>
    </rPh>
    <rPh sb="3" eb="5">
      <t>メイボ</t>
    </rPh>
    <rPh sb="5" eb="7">
      <t>トウロク</t>
    </rPh>
    <rPh sb="7" eb="10">
      <t>ネンガッピ</t>
    </rPh>
    <rPh sb="11" eb="12">
      <t>マタ</t>
    </rPh>
    <rPh sb="13" eb="15">
      <t>ハンバイ</t>
    </rPh>
    <rPh sb="15" eb="18">
      <t>ジュウジシャ</t>
    </rPh>
    <rPh sb="18" eb="20">
      <t>トウロク</t>
    </rPh>
    <rPh sb="20" eb="23">
      <t>ネンガッピ</t>
    </rPh>
    <phoneticPr fontId="4"/>
  </si>
  <si>
    <t>年</t>
    <rPh sb="0" eb="1">
      <t>ネン</t>
    </rPh>
    <phoneticPr fontId="4"/>
  </si>
  <si>
    <t>月</t>
    <rPh sb="0" eb="1">
      <t>ツキ</t>
    </rPh>
    <phoneticPr fontId="4"/>
  </si>
  <si>
    <t>日</t>
    <rPh sb="0" eb="1">
      <t>ヒ</t>
    </rPh>
    <phoneticPr fontId="4"/>
  </si>
  <si>
    <t>【その他の薬剤師又は登録販売者】</t>
    <phoneticPr fontId="4"/>
  </si>
  <si>
    <t>3</t>
    <phoneticPr fontId="4"/>
  </si>
  <si>
    <t>（</t>
    <phoneticPr fontId="4"/>
  </si>
  <si>
    <t>研修中の登録販売者　※２）</t>
    <rPh sb="0" eb="3">
      <t>ケンシュウチュウ</t>
    </rPh>
    <rPh sb="4" eb="9">
      <t>トウロクハンバイシャ</t>
    </rPh>
    <phoneticPr fontId="4"/>
  </si>
  <si>
    <t>4</t>
    <phoneticPr fontId="4"/>
  </si>
  <si>
    <t>☐</t>
    <phoneticPr fontId="4"/>
  </si>
  <si>
    <t>※１</t>
    <phoneticPr fontId="4"/>
  </si>
  <si>
    <t>※２</t>
    <phoneticPr fontId="4"/>
  </si>
  <si>
    <t>【その他の薬剤師又は登録販売者（続き）】</t>
    <rPh sb="16" eb="17">
      <t>ツヅ</t>
    </rPh>
    <phoneticPr fontId="4"/>
  </si>
  <si>
    <t>5</t>
    <phoneticPr fontId="4"/>
  </si>
  <si>
    <t>6</t>
    <phoneticPr fontId="4"/>
  </si>
  <si>
    <t>構造設備の概要（店舗用）</t>
    <rPh sb="8" eb="10">
      <t>テンポ</t>
    </rPh>
    <phoneticPr fontId="4"/>
  </si>
  <si>
    <t>【建物の構造等】</t>
    <rPh sb="1" eb="3">
      <t>タテモノ</t>
    </rPh>
    <rPh sb="4" eb="7">
      <t>コウゾウトウ</t>
    </rPh>
    <phoneticPr fontId="4"/>
  </si>
  <si>
    <t>建物</t>
    <rPh sb="0" eb="2">
      <t>タテモノ</t>
    </rPh>
    <phoneticPr fontId="4"/>
  </si>
  <si>
    <t>面積（内法）</t>
    <rPh sb="0" eb="2">
      <t>メンセキ</t>
    </rPh>
    <rPh sb="3" eb="5">
      <t>ナイホウ</t>
    </rPh>
    <phoneticPr fontId="4"/>
  </si>
  <si>
    <t>［</t>
    <phoneticPr fontId="4"/>
  </si>
  <si>
    <t>］</t>
    <phoneticPr fontId="4"/>
  </si>
  <si>
    <r>
      <t>m</t>
    </r>
    <r>
      <rPr>
        <vertAlign val="superscript"/>
        <sz val="10.5"/>
        <color theme="1"/>
        <rFont val="ＭＳ 明朝"/>
        <family val="1"/>
        <charset val="128"/>
      </rPr>
      <t>2</t>
    </r>
    <phoneticPr fontId="4"/>
  </si>
  <si>
    <t>以下の設備等の有無</t>
    <rPh sb="0" eb="2">
      <t>イカ</t>
    </rPh>
    <rPh sb="3" eb="6">
      <t>セツビトウ</t>
    </rPh>
    <rPh sb="7" eb="9">
      <t>ウム</t>
    </rPh>
    <phoneticPr fontId="4"/>
  </si>
  <si>
    <t>（該当する項目について、右列の□にレ点を付ける等して分かるよう記載すること。）</t>
  </si>
  <si>
    <t>医薬品を購入等しようとする者が容易に出入りできる構造であり、
店舗であることがその外観から明らかである</t>
    <phoneticPr fontId="4"/>
  </si>
  <si>
    <r>
      <t>換気のための設備を有する</t>
    </r>
    <r>
      <rPr>
        <vertAlign val="superscript"/>
        <sz val="10.5"/>
        <color theme="1"/>
        <rFont val="ＭＳ 明朝"/>
        <family val="1"/>
        <charset val="128"/>
      </rPr>
      <t>※１</t>
    </r>
    <phoneticPr fontId="4"/>
  </si>
  <si>
    <t>他の店舗販売業の店舗又は薬局の場所、常時居住する場所及び不潔な場所から明確に区別されている</t>
    <phoneticPr fontId="4"/>
  </si>
  <si>
    <r>
      <t>貯蔵設備を設ける区域は、他の区域から明確に区別されている</t>
    </r>
    <r>
      <rPr>
        <vertAlign val="superscript"/>
        <sz val="10.5"/>
        <color theme="1"/>
        <rFont val="ＭＳ 明朝"/>
        <family val="1"/>
        <charset val="128"/>
      </rPr>
      <t>※１</t>
    </r>
    <phoneticPr fontId="4"/>
  </si>
  <si>
    <t>医薬品を通常陳列し、又は交付する場所は60 lux以上の明るさを有する</t>
    <phoneticPr fontId="4"/>
  </si>
  <si>
    <t>冷暗貯蔵が必要な医薬品の取扱</t>
    <rPh sb="0" eb="2">
      <t>レイアン</t>
    </rPh>
    <rPh sb="2" eb="4">
      <t>チョゾウ</t>
    </rPh>
    <rPh sb="5" eb="7">
      <t>ヒツヨウ</t>
    </rPh>
    <rPh sb="8" eb="11">
      <t>イヤクヒン</t>
    </rPh>
    <rPh sb="12" eb="14">
      <t>トリアツカイ</t>
    </rPh>
    <phoneticPr fontId="4"/>
  </si>
  <si>
    <t>有</t>
    <rPh sb="0" eb="1">
      <t>アリ</t>
    </rPh>
    <phoneticPr fontId="4"/>
  </si>
  <si>
    <r>
      <t>冷暗貯蔵のための設備</t>
    </r>
    <r>
      <rPr>
        <vertAlign val="superscript"/>
        <sz val="10.5"/>
        <color theme="1"/>
        <rFont val="ＭＳ 明朝"/>
        <family val="1"/>
        <charset val="128"/>
      </rPr>
      <t>※１</t>
    </r>
    <rPh sb="0" eb="2">
      <t>レイアン</t>
    </rPh>
    <rPh sb="2" eb="4">
      <t>チョゾウ</t>
    </rPh>
    <rPh sb="8" eb="10">
      <t>セツビ</t>
    </rPh>
    <phoneticPr fontId="4"/>
  </si>
  <si>
    <t>毒薬の取扱</t>
    <rPh sb="0" eb="2">
      <t>ドクヤク</t>
    </rPh>
    <rPh sb="3" eb="5">
      <t>トリアツカイ</t>
    </rPh>
    <phoneticPr fontId="4"/>
  </si>
  <si>
    <t>鍵のかかる貯蔵設備</t>
    <rPh sb="0" eb="1">
      <t>カギ</t>
    </rPh>
    <rPh sb="5" eb="7">
      <t>チョゾウ</t>
    </rPh>
    <rPh sb="7" eb="9">
      <t>セツビ</t>
    </rPh>
    <phoneticPr fontId="4"/>
  </si>
  <si>
    <t>【陳列設備等】</t>
    <rPh sb="1" eb="5">
      <t>チンレツセツビ</t>
    </rPh>
    <rPh sb="5" eb="6">
      <t>ナド</t>
    </rPh>
    <phoneticPr fontId="4"/>
  </si>
  <si>
    <t>情報提供するための設備</t>
    <rPh sb="0" eb="4">
      <t>ジョウホウテイキョウ</t>
    </rPh>
    <rPh sb="9" eb="11">
      <t>セツビ</t>
    </rPh>
    <phoneticPr fontId="4"/>
  </si>
  <si>
    <t>か所</t>
    <rPh sb="1" eb="2">
      <t>ショ</t>
    </rPh>
    <phoneticPr fontId="4"/>
  </si>
  <si>
    <t>２以上の階に医薬品を陳列・交付する場所がある場合、以下に内訳を記載</t>
  </si>
  <si>
    <t>内訳：</t>
    <phoneticPr fontId="4"/>
  </si>
  <si>
    <t>　　　</t>
    <phoneticPr fontId="4"/>
  </si>
  <si>
    <t>階</t>
    <rPh sb="0" eb="1">
      <t>カイ</t>
    </rPh>
    <phoneticPr fontId="4"/>
  </si>
  <si>
    <t>カ所、</t>
    <rPh sb="1" eb="2">
      <t>ショ</t>
    </rPh>
    <phoneticPr fontId="4"/>
  </si>
  <si>
    <t>カ所</t>
    <rPh sb="1" eb="2">
      <t>ショ</t>
    </rPh>
    <phoneticPr fontId="4"/>
  </si>
  <si>
    <t>要指導医薬品の取扱の
有無及び陳列設備</t>
    <phoneticPr fontId="4"/>
  </si>
  <si>
    <t>進入防止措置（要指導医薬品陳列設備から１．２ｍ以内）</t>
    <rPh sb="7" eb="13">
      <t>ヨウシドウイヤクヒン</t>
    </rPh>
    <phoneticPr fontId="4"/>
  </si>
  <si>
    <t>鍵をかけた陳列設備</t>
    <rPh sb="0" eb="1">
      <t>カギ</t>
    </rPh>
    <rPh sb="5" eb="9">
      <t>チンレツセツビ</t>
    </rPh>
    <phoneticPr fontId="4"/>
  </si>
  <si>
    <t>直接手の触れられない陳列設備</t>
    <phoneticPr fontId="4"/>
  </si>
  <si>
    <t>陳列せずに貯蔵のみ（貯蔵場所を具体的に記入）</t>
    <phoneticPr fontId="4"/>
  </si>
  <si>
    <t>）</t>
    <phoneticPr fontId="4"/>
  </si>
  <si>
    <t>第一類医薬品の取扱の
有無及び陳列設備</t>
    <phoneticPr fontId="4"/>
  </si>
  <si>
    <t>進入防止措置（第一類医薬品陳列設備から１．２ｍ以内）</t>
    <rPh sb="7" eb="10">
      <t>ダイイチルイ</t>
    </rPh>
    <phoneticPr fontId="4"/>
  </si>
  <si>
    <t>指定第二類医薬品の
取扱の有無及び陳列設備</t>
    <phoneticPr fontId="4"/>
  </si>
  <si>
    <t>情報提供設備から７m以内</t>
    <rPh sb="0" eb="6">
      <t>ジョウホウテイキョウセツビ</t>
    </rPh>
    <rPh sb="10" eb="12">
      <t>イナイ</t>
    </rPh>
    <phoneticPr fontId="4"/>
  </si>
  <si>
    <t>進入防止措置（指定第二類医薬品陳列設備から１．２ｍ以内）</t>
    <phoneticPr fontId="4"/>
  </si>
  <si>
    <r>
      <t>要指導医薬品を販売しない時間帯の有無及び要指導医薬品陳列区画の閉鎖構造</t>
    </r>
    <r>
      <rPr>
        <vertAlign val="superscript"/>
        <sz val="10.5"/>
        <color theme="1"/>
        <rFont val="ＭＳ 明朝"/>
        <family val="1"/>
        <charset val="128"/>
      </rPr>
      <t>※１</t>
    </r>
    <phoneticPr fontId="4"/>
  </si>
  <si>
    <t>シャッター</t>
    <phoneticPr fontId="4"/>
  </si>
  <si>
    <t>パーティション</t>
    <phoneticPr fontId="4"/>
  </si>
  <si>
    <t>チェーン</t>
    <phoneticPr fontId="4"/>
  </si>
  <si>
    <t>その他（下の欄に具体的に記入）</t>
    <rPh sb="2" eb="3">
      <t>タ</t>
    </rPh>
    <rPh sb="4" eb="5">
      <t>シタ</t>
    </rPh>
    <rPh sb="6" eb="7">
      <t>ラン</t>
    </rPh>
    <rPh sb="8" eb="10">
      <t>グタイ</t>
    </rPh>
    <rPh sb="10" eb="14">
      <t>テキニキニュウ</t>
    </rPh>
    <phoneticPr fontId="4"/>
  </si>
  <si>
    <r>
      <t>第一類医薬品を販売しない時間帯の有無及び第一類医薬品陳列区画の閉鎖構造</t>
    </r>
    <r>
      <rPr>
        <vertAlign val="superscript"/>
        <sz val="10.5"/>
        <color theme="1"/>
        <rFont val="ＭＳ 明朝"/>
        <family val="1"/>
        <charset val="128"/>
      </rPr>
      <t>※１</t>
    </r>
    <phoneticPr fontId="4"/>
  </si>
  <si>
    <t>　□については、該当するものにレ点をつける等して分かるよう記載すること。</t>
    <phoneticPr fontId="4"/>
  </si>
  <si>
    <t>当該医薬品の取扱いがない場合には記入は不要</t>
    <phoneticPr fontId="4"/>
  </si>
  <si>
    <t>【図面】</t>
    <rPh sb="1" eb="3">
      <t>ズメン</t>
    </rPh>
    <phoneticPr fontId="4"/>
  </si>
  <si>
    <t>作成日</t>
    <rPh sb="0" eb="3">
      <t>サクセイビ</t>
    </rPh>
    <phoneticPr fontId="4"/>
  </si>
  <si>
    <t>月</t>
    <rPh sb="0" eb="1">
      <t>ガツ</t>
    </rPh>
    <phoneticPr fontId="4"/>
  </si>
  <si>
    <t>日</t>
    <rPh sb="0" eb="1">
      <t>ニチ</t>
    </rPh>
    <phoneticPr fontId="4"/>
  </si>
  <si>
    <t>医薬品の販売又は授与を行う体制の概要①（店舗販売業）</t>
    <rPh sb="0" eb="3">
      <t>イヤクヒン</t>
    </rPh>
    <rPh sb="4" eb="6">
      <t>ハンバイ</t>
    </rPh>
    <rPh sb="6" eb="7">
      <t>マタ</t>
    </rPh>
    <rPh sb="8" eb="10">
      <t>ジュヨ</t>
    </rPh>
    <rPh sb="11" eb="12">
      <t>オコナ</t>
    </rPh>
    <rPh sb="13" eb="15">
      <t>タイセイ</t>
    </rPh>
    <rPh sb="16" eb="18">
      <t>ガイヨウ</t>
    </rPh>
    <rPh sb="20" eb="22">
      <t>テンポ</t>
    </rPh>
    <rPh sb="22" eb="24">
      <t>ハンバイ</t>
    </rPh>
    <rPh sb="24" eb="25">
      <t>ギョウ</t>
    </rPh>
    <phoneticPr fontId="4"/>
  </si>
  <si>
    <t>【店舗の業務内容】</t>
    <rPh sb="1" eb="3">
      <t>テンポ</t>
    </rPh>
    <rPh sb="4" eb="8">
      <t>ギョウムナイヨウ</t>
    </rPh>
    <phoneticPr fontId="4"/>
  </si>
  <si>
    <t>薬局製造販売医薬品</t>
    <rPh sb="0" eb="9">
      <t>ヤッキョクセイゾウハンバイイヤクヒン</t>
    </rPh>
    <phoneticPr fontId="4"/>
  </si>
  <si>
    <t>要指導医薬品</t>
    <rPh sb="0" eb="6">
      <t>ヨウシドウイヤクヒン</t>
    </rPh>
    <phoneticPr fontId="4"/>
  </si>
  <si>
    <t>（販売・授与する医薬品の区分）</t>
    <rPh sb="1" eb="3">
      <t>ハンバイ</t>
    </rPh>
    <rPh sb="4" eb="6">
      <t>ジュヨ</t>
    </rPh>
    <rPh sb="8" eb="11">
      <t>イヤクヒン</t>
    </rPh>
    <rPh sb="12" eb="14">
      <t>クブン</t>
    </rPh>
    <phoneticPr fontId="4"/>
  </si>
  <si>
    <t>第１類医薬品</t>
    <rPh sb="0" eb="1">
      <t>ダイ</t>
    </rPh>
    <rPh sb="2" eb="3">
      <t>ルイ</t>
    </rPh>
    <rPh sb="3" eb="6">
      <t>イヤクヒン</t>
    </rPh>
    <phoneticPr fontId="4"/>
  </si>
  <si>
    <t>指定第２類医薬品</t>
    <rPh sb="0" eb="3">
      <t>シテイダイ</t>
    </rPh>
    <rPh sb="4" eb="5">
      <t>ルイ</t>
    </rPh>
    <rPh sb="5" eb="8">
      <t>イヤクヒン</t>
    </rPh>
    <phoneticPr fontId="4"/>
  </si>
  <si>
    <t>医薬品の販売が「有」の場合、
取り扱う区分に〇を入力</t>
    <phoneticPr fontId="4"/>
  </si>
  <si>
    <t>第２類医薬品</t>
    <rPh sb="0" eb="1">
      <t>ダイ</t>
    </rPh>
    <rPh sb="2" eb="3">
      <t>ルイ</t>
    </rPh>
    <rPh sb="3" eb="6">
      <t>イヤクヒン</t>
    </rPh>
    <phoneticPr fontId="4"/>
  </si>
  <si>
    <t>第３類医薬品</t>
    <rPh sb="0" eb="1">
      <t>ダイ</t>
    </rPh>
    <rPh sb="2" eb="3">
      <t>ルイ</t>
    </rPh>
    <rPh sb="3" eb="6">
      <t>イヤクヒン</t>
    </rPh>
    <phoneticPr fontId="4"/>
  </si>
  <si>
    <t>医薬部外品</t>
    <phoneticPr fontId="4"/>
  </si>
  <si>
    <t>化粧品</t>
    <phoneticPr fontId="4"/>
  </si>
  <si>
    <t>管理医療機器</t>
    <rPh sb="0" eb="6">
      <t>カンリイリョウキキ</t>
    </rPh>
    <phoneticPr fontId="4"/>
  </si>
  <si>
    <t>一般医療機器</t>
    <phoneticPr fontId="4"/>
  </si>
  <si>
    <t>兼営事業の種類</t>
    <rPh sb="0" eb="4">
      <t>ケンエイジギョウ</t>
    </rPh>
    <rPh sb="5" eb="7">
      <t>シュルイ</t>
    </rPh>
    <phoneticPr fontId="4"/>
  </si>
  <si>
    <t>その他</t>
    <rPh sb="2" eb="3">
      <t>タ</t>
    </rPh>
    <phoneticPr fontId="4"/>
  </si>
  <si>
    <t>項目に該当する場合、○を入力
該当項目がない場合、その他に○を入力
その他の兼営事業に内容を記入</t>
    <phoneticPr fontId="4"/>
  </si>
  <si>
    <t>その他の兼営事業</t>
    <rPh sb="2" eb="3">
      <t>タ</t>
    </rPh>
    <rPh sb="4" eb="8">
      <t>ケンエイジギョウ</t>
    </rPh>
    <phoneticPr fontId="4"/>
  </si>
  <si>
    <t>※特定販売を行う場合、別途【特定販売に関する事項】を提出してください。</t>
    <phoneticPr fontId="4"/>
  </si>
  <si>
    <t>【通常の週当たり開店時間等】</t>
    <rPh sb="1" eb="3">
      <t>ツウジョウ</t>
    </rPh>
    <rPh sb="4" eb="6">
      <t>シュウア</t>
    </rPh>
    <rPh sb="8" eb="13">
      <t>カイテンジカントウ</t>
    </rPh>
    <phoneticPr fontId="4"/>
  </si>
  <si>
    <t>店舗の開店時間</t>
    <rPh sb="0" eb="2">
      <t>テンポ</t>
    </rPh>
    <rPh sb="3" eb="7">
      <t>カイテンジカン</t>
    </rPh>
    <phoneticPr fontId="4"/>
  </si>
  <si>
    <t>→①</t>
    <phoneticPr fontId="4"/>
  </si>
  <si>
    <t>要指導医薬品又は一般用医薬品を販売する開店時間</t>
    <rPh sb="0" eb="1">
      <t>ﾖｳ</t>
    </rPh>
    <rPh sb="1" eb="3">
      <t>ｼﾄﾞｳ</t>
    </rPh>
    <rPh sb="3" eb="6">
      <t>ｲﾔｸﾋﾝ</t>
    </rPh>
    <rPh sb="6" eb="7">
      <t>ﾏﾀ</t>
    </rPh>
    <rPh sb="8" eb="11">
      <t>ｲｯﾊﾟﾝﾖｳ</t>
    </rPh>
    <rPh sb="11" eb="14">
      <t>ｲﾔｸﾋﾝ</t>
    </rPh>
    <rPh sb="15" eb="17">
      <t>ﾊﾝﾊﾞｲ</t>
    </rPh>
    <rPh sb="19" eb="21">
      <t>ｶｲﾃﾝ</t>
    </rPh>
    <rPh sb="21" eb="23">
      <t>ｼﾞｶﾝ</t>
    </rPh>
    <phoneticPr fontId="28" type="noConversion"/>
  </si>
  <si>
    <t>→②</t>
    <phoneticPr fontId="4"/>
  </si>
  <si>
    <t>要指導医薬品又は第一類医薬品を販売する開店時間</t>
    <phoneticPr fontId="4"/>
  </si>
  <si>
    <t>→③</t>
    <phoneticPr fontId="4"/>
  </si>
  <si>
    <t>要指導医薬品又は一般用医薬品の情報提供等するための設備</t>
    <phoneticPr fontId="4"/>
  </si>
  <si>
    <t>→④</t>
    <phoneticPr fontId="4"/>
  </si>
  <si>
    <t>うち、要指導医薬品又は第一類医薬品の情報提供等するための設備</t>
    <phoneticPr fontId="4"/>
  </si>
  <si>
    <t>→⑤</t>
    <phoneticPr fontId="4"/>
  </si>
  <si>
    <t>【通常の調剤及び要指導医薬品又は一般用医薬品の販売等に従事する薬剤師及び登録販売者の勤務状況】</t>
    <phoneticPr fontId="4"/>
  </si>
  <si>
    <t>　※勤務時間数は、週当たりの各専門家の勤務時間数の総和とし、特定販売のみに従事する勤務時間数は除く。</t>
    <phoneticPr fontId="4"/>
  </si>
  <si>
    <t>要指導・一般用医薬品の販売等</t>
    <phoneticPr fontId="4"/>
  </si>
  <si>
    <t>薬剤師</t>
    <rPh sb="0" eb="3">
      <t>ヤクザイシ</t>
    </rPh>
    <phoneticPr fontId="4"/>
  </si>
  <si>
    <t>登録販売者</t>
    <rPh sb="0" eb="5">
      <t>トウロクハンバイシャ</t>
    </rPh>
    <phoneticPr fontId="4"/>
  </si>
  <si>
    <t>計</t>
    <rPh sb="0" eb="1">
      <t>ケイ</t>
    </rPh>
    <phoneticPr fontId="4"/>
  </si>
  <si>
    <t>→⑥</t>
    <phoneticPr fontId="4"/>
  </si>
  <si>
    <t>要指導・第一類医薬品の販売等</t>
    <rPh sb="4" eb="7">
      <t>ダイイチルイ</t>
    </rPh>
    <phoneticPr fontId="4"/>
  </si>
  <si>
    <t>→⑦</t>
    <phoneticPr fontId="4"/>
  </si>
  <si>
    <t>【体制省令への適合状況】</t>
    <rPh sb="1" eb="5">
      <t>タイセイショウレイ</t>
    </rPh>
    <rPh sb="7" eb="11">
      <t>テキゴウジョウキョウ</t>
    </rPh>
    <phoneticPr fontId="4"/>
  </si>
  <si>
    <t>適否</t>
    <rPh sb="0" eb="2">
      <t>テキヒ</t>
    </rPh>
    <phoneticPr fontId="4"/>
  </si>
  <si>
    <t>（要指導・一般用医薬品の販売等に従事する専門家の勤務時間数）/（情報提供等する設備数）≧（販売する開店時間）</t>
    <phoneticPr fontId="4"/>
  </si>
  <si>
    <t>⑥</t>
    <phoneticPr fontId="4"/>
  </si>
  <si>
    <t>/④</t>
    <phoneticPr fontId="4"/>
  </si>
  <si>
    <t>=</t>
    <phoneticPr fontId="4"/>
  </si>
  <si>
    <t>≧②</t>
    <phoneticPr fontId="4"/>
  </si>
  <si>
    <t>（体制省令第１条第１項第10号）</t>
    <phoneticPr fontId="4"/>
  </si>
  <si>
    <t>（要指導・第一類医薬品の販売等に従事する薬剤師の勤務時間数）/（情報提供等する設備数）≧（販売する開店時間）</t>
    <phoneticPr fontId="4"/>
  </si>
  <si>
    <t>⑦</t>
    <phoneticPr fontId="4"/>
  </si>
  <si>
    <t>/⑤</t>
    <phoneticPr fontId="4"/>
  </si>
  <si>
    <t>≧③</t>
    <phoneticPr fontId="4"/>
  </si>
  <si>
    <t>【薬局開設者の講じなければならない措置】</t>
    <phoneticPr fontId="4"/>
  </si>
  <si>
    <t>※指針又は手順書に含めている項目について、それぞれ○を入力すること</t>
    <phoneticPr fontId="4"/>
  </si>
  <si>
    <t xml:space="preserve">要指導医薬品及び一般用医薬品の販売又は授与の業務（医薬品の貯蔵に関する業務を含む。）に係る適正な管理（要指導医薬品等の適正販売等）を確保するための指針											</t>
    <phoneticPr fontId="4"/>
  </si>
  <si>
    <t>①</t>
    <phoneticPr fontId="4"/>
  </si>
  <si>
    <t>要指導医薬品等の適正販売等を確保するための基本的な考え方に関すること</t>
  </si>
  <si>
    <t>②</t>
    <phoneticPr fontId="4"/>
  </si>
  <si>
    <t>従事者に対する研修（偽造医薬品の流通防止の内容を含む。）の実施に関すること</t>
  </si>
  <si>
    <t>③</t>
    <phoneticPr fontId="4"/>
  </si>
  <si>
    <t>体制省令第２条第２項各号に定める事項に関すること</t>
  </si>
  <si>
    <t>要指導医薬品等の適正販売等のための業務に関する手順書</t>
  </si>
  <si>
    <t>①</t>
  </si>
  <si>
    <t>要指導医薬品及び一般用医薬品の購入に関する事項</t>
  </si>
  <si>
    <t>②</t>
  </si>
  <si>
    <t>医薬品の貯蔵、陳列、搬送等の手順に関する事項</t>
  </si>
  <si>
    <t>③</t>
  </si>
  <si>
    <t>要指導医薬品及び一般用医薬品の管理に関する事項（医薬品の保管場所、医薬品医療機器等法等の法令により適切な管理が求められている医薬品（毒薬・劇薬、要指導医薬品、第一類医薬品、指定第二類医薬品等）の管理方法等）</t>
    <phoneticPr fontId="4"/>
  </si>
  <si>
    <t>④</t>
  </si>
  <si>
    <t>要指導医薬品及び一般用医薬品の販売及び授与の業務に関する事項（購入者等情報の収集、医薬品の情報提供方法等）</t>
  </si>
  <si>
    <t>⑤</t>
  </si>
  <si>
    <t>要指導医薬品及び一般用医薬品情報の取扱い（安全性・副作用情報の収集、管理、提供等）に関する事項</t>
  </si>
  <si>
    <t>⑥</t>
  </si>
  <si>
    <t>事故発生時の対応に関する事項（事故報告体制の整備、事故事例の収集の範囲、事故後対応等）</t>
  </si>
  <si>
    <t>⑦</t>
  </si>
  <si>
    <t>従事者に対する研修の実施に関する事項</t>
  </si>
  <si>
    <t>⑧</t>
  </si>
  <si>
    <t>医薬品譲受時の確認に関する事項</t>
  </si>
  <si>
    <t>⑨</t>
  </si>
  <si>
    <t>返品の際の取扱いに関する事項</t>
  </si>
  <si>
    <t>⑩</t>
  </si>
  <si>
    <t>貯蔵設備に立ち入ることができる者の範囲と立ち入る際の方法に関する事項</t>
  </si>
  <si>
    <t>⑪</t>
  </si>
  <si>
    <t>医薬品の譲渡時の文書（納品書等）の同封に関する事項</t>
  </si>
  <si>
    <t>⑫</t>
  </si>
  <si>
    <t>医薬品を開封して販売・授与する場合の医薬品の容器等への記載に関する事項</t>
  </si>
  <si>
    <t>⑬</t>
  </si>
  <si>
    <t>偽造医薬品や品質に疑念のある医薬品を発見した際の具体的な手順に関する事項</t>
  </si>
  <si>
    <t>⑭</t>
  </si>
  <si>
    <t>その他、偽造医薬品の流通防止に向けた、医薬品の取引状況の継続的な確認や自己点検の実施等に関する事項</t>
  </si>
  <si>
    <t>⑮</t>
  </si>
  <si>
    <t>購入者等の適切性の確認や返品された医薬品の取扱いに係る最終的な判断等、管理者の責任において行う業務の範囲に関する事項</t>
  </si>
  <si>
    <t>医薬品の販売又は授与を行う体制の概要②（店舗販売業）</t>
    <rPh sb="0" eb="3">
      <t>ｲﾔｸﾋﾝ</t>
    </rPh>
    <rPh sb="4" eb="6">
      <t>ﾊﾝﾊﾞｲ</t>
    </rPh>
    <rPh sb="6" eb="7">
      <t>ﾏﾀ</t>
    </rPh>
    <rPh sb="8" eb="10">
      <t>ｼﾞｭﾖ</t>
    </rPh>
    <rPh sb="11" eb="12">
      <t>ｵｺﾅ</t>
    </rPh>
    <rPh sb="13" eb="15">
      <t>ﾀｲｾｲ</t>
    </rPh>
    <rPh sb="16" eb="18">
      <t>ｶﾞｲﾖｳ</t>
    </rPh>
    <rPh sb="20" eb="25">
      <t>ﾃﾝﾎﾟﾊﾝﾊﾞｲｷﾞｮｳ</t>
    </rPh>
    <phoneticPr fontId="28" type="noConversion"/>
  </si>
  <si>
    <t>店舗の所在地</t>
    <rPh sb="0" eb="2">
      <t>テンポ</t>
    </rPh>
    <rPh sb="3" eb="6">
      <t>ショザイチ</t>
    </rPh>
    <phoneticPr fontId="9"/>
  </si>
  <si>
    <t>店舗の名称</t>
    <rPh sb="0" eb="2">
      <t>テンポ</t>
    </rPh>
    <rPh sb="3" eb="5">
      <t>メイショウ</t>
    </rPh>
    <phoneticPr fontId="9"/>
  </si>
  <si>
    <t>【通常の薬剤師及び登録販売者の勤務体制】</t>
    <rPh sb="1" eb="3">
      <t>ツウジョウ</t>
    </rPh>
    <rPh sb="4" eb="8">
      <t>ヤクザイシオヨ</t>
    </rPh>
    <rPh sb="9" eb="14">
      <t>トウロクハンバイシャ</t>
    </rPh>
    <rPh sb="15" eb="19">
      <t>キンムタイセイ</t>
    </rPh>
    <phoneticPr fontId="9"/>
  </si>
  <si>
    <t>（営業日）</t>
    <rPh sb="1" eb="4">
      <t>エイギョウビ</t>
    </rPh>
    <phoneticPr fontId="9"/>
  </si>
  <si>
    <t>（通常の営業時間）</t>
    <rPh sb="1" eb="3">
      <t>ツウジョウ</t>
    </rPh>
    <rPh sb="4" eb="8">
      <t>エイギョウジカン</t>
    </rPh>
    <phoneticPr fontId="4"/>
  </si>
  <si>
    <r>
      <t>（営業時間から除外する時間</t>
    </r>
    <r>
      <rPr>
        <sz val="8"/>
        <color theme="1"/>
        <rFont val="ＭＳ 明朝"/>
        <family val="1"/>
        <charset val="128"/>
      </rPr>
      <t>※該当ある場合</t>
    </r>
    <r>
      <rPr>
        <sz val="9"/>
        <color theme="1"/>
        <rFont val="ＭＳ 明朝"/>
        <family val="1"/>
        <charset val="128"/>
      </rPr>
      <t>）</t>
    </r>
    <rPh sb="1" eb="3">
      <t>エイギョウ</t>
    </rPh>
    <rPh sb="3" eb="5">
      <t>ジカン</t>
    </rPh>
    <rPh sb="7" eb="9">
      <t>ジョガイ</t>
    </rPh>
    <rPh sb="11" eb="13">
      <t>ジカン</t>
    </rPh>
    <rPh sb="14" eb="16">
      <t>ガイトウ</t>
    </rPh>
    <rPh sb="18" eb="20">
      <t>バアイ</t>
    </rPh>
    <phoneticPr fontId="4"/>
  </si>
  <si>
    <t>①</t>
    <phoneticPr fontId="9"/>
  </si>
  <si>
    <t>月</t>
    <rPh sb="0" eb="1">
      <t>ゲツ</t>
    </rPh>
    <phoneticPr fontId="9"/>
  </si>
  <si>
    <t>火</t>
    <rPh sb="0" eb="1">
      <t>カ</t>
    </rPh>
    <phoneticPr fontId="9"/>
  </si>
  <si>
    <t>水</t>
    <rPh sb="0" eb="1">
      <t>スイ</t>
    </rPh>
    <phoneticPr fontId="9"/>
  </si>
  <si>
    <t>木</t>
    <rPh sb="0" eb="1">
      <t>モク</t>
    </rPh>
    <phoneticPr fontId="9"/>
  </si>
  <si>
    <t>金</t>
    <rPh sb="0" eb="1">
      <t>キン</t>
    </rPh>
    <phoneticPr fontId="9"/>
  </si>
  <si>
    <t>土</t>
    <rPh sb="0" eb="1">
      <t>ド</t>
    </rPh>
    <phoneticPr fontId="9"/>
  </si>
  <si>
    <t>:</t>
    <phoneticPr fontId="4"/>
  </si>
  <si>
    <t>～</t>
    <phoneticPr fontId="4"/>
  </si>
  <si>
    <t>②</t>
    <phoneticPr fontId="9"/>
  </si>
  <si>
    <t>③</t>
    <phoneticPr fontId="9"/>
  </si>
  <si>
    <t>水</t>
  </si>
  <si>
    <t>木</t>
  </si>
  <si>
    <t>金</t>
  </si>
  <si>
    <t>④</t>
    <phoneticPr fontId="9"/>
  </si>
  <si>
    <t>火</t>
  </si>
  <si>
    <t>⑤</t>
    <phoneticPr fontId="9"/>
  </si>
  <si>
    <t>（通常の週当たりの営業時間等）</t>
    <rPh sb="1" eb="3">
      <t>ツウジョウ</t>
    </rPh>
    <rPh sb="4" eb="6">
      <t>シュウア</t>
    </rPh>
    <rPh sb="9" eb="14">
      <t>エイギョウジカントウ</t>
    </rPh>
    <phoneticPr fontId="4"/>
  </si>
  <si>
    <t>営業時間</t>
    <rPh sb="0" eb="4">
      <t>エイギョウジカン</t>
    </rPh>
    <phoneticPr fontId="4"/>
  </si>
  <si>
    <t>要指導・一般用医薬品販売時間</t>
    <phoneticPr fontId="4"/>
  </si>
  <si>
    <t>開店時間</t>
    <rPh sb="0" eb="4">
      <t>カイテンジカン</t>
    </rPh>
    <phoneticPr fontId="4"/>
  </si>
  <si>
    <t>うち、要指導・第１類販売時間</t>
    <phoneticPr fontId="4"/>
  </si>
  <si>
    <t>（開店時間、医薬品を販売する時間）</t>
    <phoneticPr fontId="4"/>
  </si>
  <si>
    <t>※「医薬品販売時間」の欄は、開店時間のうち、要指導医薬品又は一般用医薬品を販売する時間を記載すること</t>
    <phoneticPr fontId="4"/>
  </si>
  <si>
    <t>「要指導・第１類」の欄には医薬品を販売する時間のうち、要指導医薬品又は第１類医薬品を販売する時間を記載すること</t>
    <phoneticPr fontId="4"/>
  </si>
  <si>
    <t>(時)</t>
    <phoneticPr fontId="4"/>
  </si>
  <si>
    <t>営業開始時間</t>
    <rPh sb="0" eb="2">
      <t>エイギョウ</t>
    </rPh>
    <rPh sb="2" eb="4">
      <t>カイシ</t>
    </rPh>
    <rPh sb="4" eb="6">
      <t>ジカン</t>
    </rPh>
    <phoneticPr fontId="9"/>
  </si>
  <si>
    <t>営業終了時間</t>
    <rPh sb="0" eb="2">
      <t>エイギョウ</t>
    </rPh>
    <rPh sb="2" eb="4">
      <t>シュウリョウ</t>
    </rPh>
    <rPh sb="4" eb="6">
      <t>ジカン</t>
    </rPh>
    <phoneticPr fontId="9"/>
  </si>
  <si>
    <t>除外開始</t>
    <rPh sb="0" eb="2">
      <t>ジョガイ</t>
    </rPh>
    <rPh sb="2" eb="4">
      <t>カイシ</t>
    </rPh>
    <phoneticPr fontId="9"/>
  </si>
  <si>
    <t>除外終了</t>
    <rPh sb="0" eb="2">
      <t>ジョガイ</t>
    </rPh>
    <rPh sb="2" eb="4">
      <t>シュウリョウ</t>
    </rPh>
    <phoneticPr fontId="9"/>
  </si>
  <si>
    <t>営業時間</t>
    <rPh sb="0" eb="2">
      <t>エイギョウ</t>
    </rPh>
    <rPh sb="2" eb="4">
      <t>ジカン</t>
    </rPh>
    <phoneticPr fontId="9"/>
  </si>
  <si>
    <t>開店時間</t>
    <rPh sb="0" eb="2">
      <t>カイテン</t>
    </rPh>
    <rPh sb="2" eb="4">
      <t>ジカン</t>
    </rPh>
    <phoneticPr fontId="9"/>
  </si>
  <si>
    <t>特定販売時間</t>
    <rPh sb="0" eb="2">
      <t>トクテイ</t>
    </rPh>
    <rPh sb="2" eb="4">
      <t>ハンバイ</t>
    </rPh>
    <rPh sb="4" eb="6">
      <t>ジカン</t>
    </rPh>
    <phoneticPr fontId="9"/>
  </si>
  <si>
    <t>医薬品販売時間</t>
    <rPh sb="0" eb="3">
      <t>イヤクヒン</t>
    </rPh>
    <rPh sb="3" eb="5">
      <t>ハンバイ</t>
    </rPh>
    <rPh sb="5" eb="7">
      <t>ジカン</t>
    </rPh>
    <phoneticPr fontId="9"/>
  </si>
  <si>
    <t>要指導・第１類</t>
    <rPh sb="0" eb="1">
      <t>ヨウ</t>
    </rPh>
    <rPh sb="1" eb="3">
      <t>シドウ</t>
    </rPh>
    <rPh sb="4" eb="5">
      <t>ダイ</t>
    </rPh>
    <rPh sb="6" eb="7">
      <t>ルイ</t>
    </rPh>
    <phoneticPr fontId="9"/>
  </si>
  <si>
    <t>金</t>
    <rPh sb="0" eb="1">
      <t>カネ</t>
    </rPh>
    <phoneticPr fontId="9"/>
  </si>
  <si>
    <t>薬剤師勤務</t>
    <rPh sb="0" eb="3">
      <t>ヤクザイシ</t>
    </rPh>
    <rPh sb="3" eb="5">
      <t>キンム</t>
    </rPh>
    <phoneticPr fontId="9"/>
  </si>
  <si>
    <t>登録販売者勤務</t>
    <rPh sb="0" eb="2">
      <t>トウロク</t>
    </rPh>
    <rPh sb="2" eb="5">
      <t>ハンバイシャ</t>
    </rPh>
    <rPh sb="5" eb="7">
      <t>キンム</t>
    </rPh>
    <phoneticPr fontId="9"/>
  </si>
  <si>
    <t>営業</t>
    <rPh sb="0" eb="2">
      <t>エイギョウ</t>
    </rPh>
    <phoneticPr fontId="9"/>
  </si>
  <si>
    <t>除外</t>
    <rPh sb="0" eb="2">
      <t>ジョガイ</t>
    </rPh>
    <phoneticPr fontId="9"/>
  </si>
  <si>
    <t>④</t>
    <phoneticPr fontId="4"/>
  </si>
  <si>
    <t>⑤</t>
    <phoneticPr fontId="4"/>
  </si>
  <si>
    <t>（参考）祝日</t>
    <rPh sb="1" eb="3">
      <t>サンコウ</t>
    </rPh>
    <rPh sb="4" eb="6">
      <t>シュクジツ</t>
    </rPh>
    <phoneticPr fontId="4"/>
  </si>
  <si>
    <t>特定販売に関する事項</t>
    <rPh sb="0" eb="4">
      <t>トクテイハンバイ</t>
    </rPh>
    <rPh sb="5" eb="6">
      <t>カン</t>
    </rPh>
    <rPh sb="8" eb="10">
      <t>ジコウ</t>
    </rPh>
    <phoneticPr fontId="4"/>
  </si>
  <si>
    <t>特定販売を行う際に
使用する通信手段</t>
    <phoneticPr fontId="4"/>
  </si>
  <si>
    <t>カタログ</t>
    <phoneticPr fontId="4"/>
  </si>
  <si>
    <t>ダイレクトメール</t>
    <phoneticPr fontId="4"/>
  </si>
  <si>
    <t>折込チラシ</t>
    <rPh sb="0" eb="2">
      <t>オリコミ</t>
    </rPh>
    <phoneticPr fontId="4"/>
  </si>
  <si>
    <t>雑誌広告</t>
    <rPh sb="0" eb="4">
      <t>ザッシコウコク</t>
    </rPh>
    <phoneticPr fontId="4"/>
  </si>
  <si>
    <t>インターネット</t>
    <phoneticPr fontId="4"/>
  </si>
  <si>
    <t>アプリケーションソフト</t>
    <phoneticPr fontId="4"/>
  </si>
  <si>
    <t>電話</t>
    <rPh sb="0" eb="2">
      <t>デンワ</t>
    </rPh>
    <phoneticPr fontId="4"/>
  </si>
  <si>
    <t>特定販売を行う
医薬品の区分</t>
    <phoneticPr fontId="4"/>
  </si>
  <si>
    <t>第一類医薬品</t>
    <rPh sb="0" eb="6">
      <t>ダイイチルイイヤクヒン</t>
    </rPh>
    <phoneticPr fontId="4"/>
  </si>
  <si>
    <t>指定第二類医薬品</t>
    <rPh sb="0" eb="5">
      <t>シテイダイニルイ</t>
    </rPh>
    <rPh sb="5" eb="8">
      <t>イヤクヒン</t>
    </rPh>
    <phoneticPr fontId="4"/>
  </si>
  <si>
    <t>第二類医薬品（指定第二類医薬品を除く）</t>
    <rPh sb="0" eb="3">
      <t>ダイニルイ</t>
    </rPh>
    <rPh sb="3" eb="6">
      <t>イヤクヒン</t>
    </rPh>
    <rPh sb="7" eb="12">
      <t>シテイダイニルイ</t>
    </rPh>
    <rPh sb="12" eb="15">
      <t>イヤクヒン</t>
    </rPh>
    <rPh sb="16" eb="17">
      <t>ノゾ</t>
    </rPh>
    <phoneticPr fontId="4"/>
  </si>
  <si>
    <t>第三類医薬品</t>
    <rPh sb="0" eb="3">
      <t>ダイサンルイ</t>
    </rPh>
    <rPh sb="3" eb="6">
      <t>イヤクヒン</t>
    </rPh>
    <phoneticPr fontId="4"/>
  </si>
  <si>
    <r>
      <t xml:space="preserve">特定販売の広告に
薬局(店舗)の名称と
異なる名称を表示
</t>
    </r>
    <r>
      <rPr>
        <sz val="8"/>
        <color theme="1"/>
        <rFont val="ＭＳ 明朝"/>
        <family val="1"/>
        <charset val="128"/>
      </rPr>
      <t>*複数ある場合は全て記載</t>
    </r>
    <rPh sb="0" eb="2">
      <t>トクテイ</t>
    </rPh>
    <rPh sb="2" eb="4">
      <t>ハンバイ</t>
    </rPh>
    <rPh sb="5" eb="7">
      <t>コウコク</t>
    </rPh>
    <rPh sb="9" eb="11">
      <t>ヤッキョク</t>
    </rPh>
    <rPh sb="12" eb="14">
      <t>テンポ</t>
    </rPh>
    <rPh sb="16" eb="18">
      <t>メイショウ</t>
    </rPh>
    <rPh sb="20" eb="21">
      <t>コト</t>
    </rPh>
    <rPh sb="23" eb="25">
      <t>メイショウ</t>
    </rPh>
    <rPh sb="26" eb="28">
      <t>ヒョウジ</t>
    </rPh>
    <phoneticPr fontId="4"/>
  </si>
  <si>
    <t>有</t>
    <rPh sb="0" eb="1">
      <t>ア</t>
    </rPh>
    <phoneticPr fontId="9"/>
  </si>
  <si>
    <t>※有の場合は、その名称を記載してください。</t>
    <phoneticPr fontId="4"/>
  </si>
  <si>
    <t>１</t>
    <phoneticPr fontId="4"/>
  </si>
  <si>
    <t>２</t>
    <phoneticPr fontId="4"/>
  </si>
  <si>
    <t>３</t>
    <phoneticPr fontId="4"/>
  </si>
  <si>
    <t>主たるホームページ
アドレス</t>
    <rPh sb="0" eb="1">
      <t>シュ</t>
    </rPh>
    <phoneticPr fontId="4"/>
  </si>
  <si>
    <t>パスワード</t>
    <phoneticPr fontId="4"/>
  </si>
  <si>
    <t>*複数ある場合は全て記載
*ホームページの構成の概要を
示した書類を添付する</t>
    <phoneticPr fontId="4"/>
  </si>
  <si>
    <t xml:space="preserve"> (ID</t>
    <phoneticPr fontId="4"/>
  </si>
  <si>
    <t>)</t>
    <phoneticPr fontId="4"/>
  </si>
  <si>
    <t>特定販売のみを
行う時間</t>
    <rPh sb="0" eb="4">
      <t>トクテイハンバイ</t>
    </rPh>
    <rPh sb="8" eb="9">
      <t>オコナ</t>
    </rPh>
    <rPh sb="10" eb="12">
      <t>ジカン</t>
    </rPh>
    <phoneticPr fontId="4"/>
  </si>
  <si>
    <t>※有の場合は、適切な監督に必要な設備に該当するものに、レ点をつけること。</t>
  </si>
  <si>
    <t>画像または映像を撮影・伝送する設備</t>
    <rPh sb="0" eb="2">
      <t>ガゾウ</t>
    </rPh>
    <rPh sb="5" eb="7">
      <t>エイゾウ</t>
    </rPh>
    <rPh sb="8" eb="10">
      <t>サツエイ</t>
    </rPh>
    <rPh sb="11" eb="13">
      <t>デンソウ</t>
    </rPh>
    <rPh sb="15" eb="17">
      <t>セツビ</t>
    </rPh>
    <phoneticPr fontId="4"/>
  </si>
  <si>
    <t>テレビ電話</t>
  </si>
  <si>
    <t>デジタルカメラ</t>
  </si>
  <si>
    <t>電子メールで送信するためのパソコン、インターネット回線等</t>
    <rPh sb="0" eb="2">
      <t>デンシ</t>
    </rPh>
    <phoneticPr fontId="4"/>
  </si>
  <si>
    <t>現状についてリアルタイムでやりとりできる電話機・電話回線</t>
    <rPh sb="0" eb="2">
      <t>ゲンジョウ</t>
    </rPh>
    <rPh sb="20" eb="23">
      <t>デンワキ</t>
    </rPh>
    <rPh sb="24" eb="26">
      <t>デンワ</t>
    </rPh>
    <rPh sb="26" eb="28">
      <t>カイセン</t>
    </rPh>
    <phoneticPr fontId="4"/>
  </si>
  <si>
    <t>＊　該当する項目について、□にレ点をつける等して分かるよう記載すること。</t>
    <phoneticPr fontId="4"/>
  </si>
  <si>
    <t>注1</t>
    <rPh sb="0" eb="1">
      <t>チュウ</t>
    </rPh>
    <phoneticPr fontId="4"/>
  </si>
  <si>
    <t>注2</t>
    <rPh sb="0" eb="1">
      <t>チュウ</t>
    </rPh>
    <phoneticPr fontId="4"/>
  </si>
  <si>
    <t>注3</t>
    <rPh sb="0" eb="1">
      <t>チュウ</t>
    </rPh>
    <phoneticPr fontId="4"/>
  </si>
  <si>
    <t>注4</t>
    <rPh sb="0" eb="1">
      <t>チュウ</t>
    </rPh>
    <phoneticPr fontId="4"/>
  </si>
  <si>
    <t>【ホームページの構成の概要を示した書類】</t>
  </si>
  <si>
    <t>以下の内容が分かる書類（表示例等）を添付すること。</t>
  </si>
  <si>
    <t>・ホームページのトップページ</t>
  </si>
  <si>
    <t>・医薬品の表示内容（個別の販売ページ、販売する医薬品一覧、検索結果等）</t>
  </si>
  <si>
    <t>・薬局（店舗）の管理及び運営に関する事項</t>
  </si>
  <si>
    <t>・要指導医薬品及び一般用医薬品の販売に関する制度に関する事項</t>
  </si>
  <si>
    <t>・薬局（店舗）の主要な外観の写真</t>
  </si>
  <si>
    <t>・現在勤務している薬剤師又は登録販売者の別及びその氏名</t>
  </si>
  <si>
    <t>・開店時間と特定販売を行う時間が異なる場合にあっては、その開店時間及び特定販売を行う時間</t>
  </si>
  <si>
    <t>薬剤師不在時間の概要（薬局）</t>
    <rPh sb="0" eb="3">
      <t>ヤクザイシ</t>
    </rPh>
    <rPh sb="3" eb="5">
      <t>フザイ</t>
    </rPh>
    <rPh sb="5" eb="7">
      <t>ジカン</t>
    </rPh>
    <rPh sb="8" eb="10">
      <t>ガイヨウ</t>
    </rPh>
    <rPh sb="11" eb="13">
      <t>ヤッキョク</t>
    </rPh>
    <phoneticPr fontId="4"/>
  </si>
  <si>
    <t>【基本的な事項】</t>
    <rPh sb="1" eb="4">
      <t>キホンテキ</t>
    </rPh>
    <rPh sb="5" eb="7">
      <t>ジコウ</t>
    </rPh>
    <phoneticPr fontId="4"/>
  </si>
  <si>
    <t>薬剤師不在時間は、当該薬局において調剤に従事する薬剤師が当該薬局以外の場所においてその業務を行うため、やむを得ず、かつ、一時的である。</t>
  </si>
  <si>
    <t>不在時における
薬剤師の業務</t>
    <rPh sb="12" eb="14">
      <t>ギョウム</t>
    </rPh>
    <phoneticPr fontId="4"/>
  </si>
  <si>
    <t>薬剤師不在時間内においては、当該薬局内の見やすい場所及び当該薬局の外側の見やすい
場所に薬剤師不在時間に係る事項を掲示する</t>
    <phoneticPr fontId="4"/>
  </si>
  <si>
    <t>※</t>
    <phoneticPr fontId="4"/>
  </si>
  <si>
    <t>　□にレ点を付ける等して講じている措置が分かるよう記載すること。以下本様式において同じ。</t>
    <phoneticPr fontId="4"/>
  </si>
  <si>
    <t>【構造設備に関する事項】</t>
    <rPh sb="1" eb="5">
      <t>コウゾウセツビ</t>
    </rPh>
    <rPh sb="6" eb="7">
      <t>カン</t>
    </rPh>
    <rPh sb="9" eb="11">
      <t>ジコウ</t>
    </rPh>
    <phoneticPr fontId="4"/>
  </si>
  <si>
    <t>薬剤師不在時間における調剤室の閉鎖の構造</t>
    <phoneticPr fontId="4"/>
  </si>
  <si>
    <t>チエーン</t>
    <phoneticPr fontId="4"/>
  </si>
  <si>
    <t>その他（下の欄に具体的に記入）</t>
    <rPh sb="2" eb="3">
      <t>タ</t>
    </rPh>
    <rPh sb="4" eb="5">
      <t>シタ</t>
    </rPh>
    <phoneticPr fontId="4"/>
  </si>
  <si>
    <t>変更届の場合のみ記載（薬局許可申請の場合は記載不要）</t>
    <rPh sb="0" eb="3">
      <t>ヘンコウトドケ</t>
    </rPh>
    <rPh sb="4" eb="6">
      <t>バアイ</t>
    </rPh>
    <rPh sb="8" eb="10">
      <t>キサイ</t>
    </rPh>
    <rPh sb="11" eb="13">
      <t>ヤッキョク</t>
    </rPh>
    <rPh sb="13" eb="15">
      <t>キョカ</t>
    </rPh>
    <rPh sb="15" eb="17">
      <t>シンセイ</t>
    </rPh>
    <rPh sb="18" eb="20">
      <t>バアイ</t>
    </rPh>
    <rPh sb="21" eb="23">
      <t>キサイ</t>
    </rPh>
    <rPh sb="23" eb="25">
      <t>フヨウ</t>
    </rPh>
    <phoneticPr fontId="4"/>
  </si>
  <si>
    <t>薬剤師不在時間における薬局製造販売医薬品陳列区画の閉鎖の構造</t>
    <phoneticPr fontId="4"/>
  </si>
  <si>
    <t>薬剤師不在時間における要指導医薬品陳列区画の閉鎖の構造</t>
    <phoneticPr fontId="4"/>
  </si>
  <si>
    <t>チエーン</t>
  </si>
  <si>
    <t>薬剤師不在時間における第一類医薬品陳列区画の閉鎖の構造</t>
    <phoneticPr fontId="4"/>
  </si>
  <si>
    <t>【業務体制に関する事項】</t>
    <rPh sb="1" eb="5">
      <t>ギョウムタイセイ</t>
    </rPh>
    <rPh sb="6" eb="7">
      <t>カン</t>
    </rPh>
    <rPh sb="9" eb="11">
      <t>ジコウ</t>
    </rPh>
    <phoneticPr fontId="4"/>
  </si>
  <si>
    <r>
      <t>１日当たりの薬剤師不在時間は、４時間又は当該薬局の１日の開店時間の２分の１のうち
いずれか短い時間を超えない。</t>
    </r>
    <r>
      <rPr>
        <vertAlign val="superscript"/>
        <sz val="10"/>
        <color theme="1"/>
        <rFont val="ＭＳ 明朝"/>
        <family val="1"/>
        <charset val="128"/>
      </rPr>
      <t>※</t>
    </r>
    <phoneticPr fontId="4"/>
  </si>
  <si>
    <t>開店時間が８時間以上の日の場合は、薬剤師不在時間が４時間を超えないこと</t>
    <phoneticPr fontId="4"/>
  </si>
  <si>
    <t>（例：開店時間が９時間である月、火、水、金曜日については、薬剤師不在時間は４時間を超えない。）</t>
    <phoneticPr fontId="4"/>
  </si>
  <si>
    <t>開店時間が８時間未満の日の場合は、薬剤師不在時間が開店時間の二分の一を超えないこと。</t>
  </si>
  <si>
    <t>（例：開店時間が６時間である木、土曜日については、薬剤師不在時間が３時間を超えない。）</t>
  </si>
  <si>
    <t>薬剤師不在時間内に、当該薬局において薬局の管理を行う薬剤師が、勤務している従事者と連絡する際の方法。</t>
    <phoneticPr fontId="4"/>
  </si>
  <si>
    <t>メール</t>
    <phoneticPr fontId="4"/>
  </si>
  <si>
    <t>薬剤師不在時間内に調剤を行う必要が生じた場合に近隣の薬局を紹介すること又は調剤に従事する薬剤師が速やかに当該薬局に戻ることその他必要な措置を講じる体制を整えている。</t>
    <phoneticPr fontId="4"/>
  </si>
  <si>
    <t>薬剤師不在時間における薬局の適正な管理のための業務に関する手順書</t>
    <phoneticPr fontId="4"/>
  </si>
  <si>
    <t xml:space="preserve">① </t>
    <phoneticPr fontId="4"/>
  </si>
  <si>
    <t>調剤室の閉鎖に関する事項（閉鎖の方法に関する事項等）</t>
  </si>
  <si>
    <t>薬局における掲示に関する事項</t>
  </si>
  <si>
    <t>薬局の管理者の義務に関する事項（従事者との連絡体制に関する事項等）</t>
  </si>
  <si>
    <t>薬剤師不在時間内の登録販売者による第二類・第三類医薬品の販売に関する事項
（薬局製造販売医薬品、要指導医薬品陳列区画又は第一類医薬品陳列区画閉鎖に関する事項等）</t>
    <phoneticPr fontId="4"/>
  </si>
  <si>
    <t>薬剤師不在時間内に調剤を行う必要が生じた場合の対応に関する事項（近隣薬局の紹介等の必要な措置に関する事項等）</t>
    <phoneticPr fontId="4"/>
  </si>
  <si>
    <t>23:45</t>
  </si>
  <si>
    <t>23:30</t>
  </si>
  <si>
    <t>23:15</t>
  </si>
  <si>
    <t>23:00</t>
  </si>
  <si>
    <t>22:45</t>
  </si>
  <si>
    <t>22:30</t>
  </si>
  <si>
    <t>22:15</t>
  </si>
  <si>
    <t>22:00</t>
  </si>
  <si>
    <t>21:45</t>
  </si>
  <si>
    <t>21:30</t>
  </si>
  <si>
    <t>21:15</t>
  </si>
  <si>
    <t>21:00</t>
  </si>
  <si>
    <t>20:45</t>
  </si>
  <si>
    <t>20:30</t>
  </si>
  <si>
    <t>20:15</t>
  </si>
  <si>
    <t>20:00</t>
  </si>
  <si>
    <t>19:45</t>
  </si>
  <si>
    <t>19:30</t>
  </si>
  <si>
    <t>19:15</t>
  </si>
  <si>
    <t>19:00</t>
  </si>
  <si>
    <t>18:45</t>
  </si>
  <si>
    <t>18:30</t>
  </si>
  <si>
    <t>18:15</t>
  </si>
  <si>
    <t>18:00</t>
  </si>
  <si>
    <t>17:45</t>
  </si>
  <si>
    <t>17:30</t>
  </si>
  <si>
    <t>17:15</t>
  </si>
  <si>
    <t>17:00</t>
  </si>
  <si>
    <t>16:45</t>
  </si>
  <si>
    <t>16:30</t>
  </si>
  <si>
    <t>16:15</t>
  </si>
  <si>
    <t>16:00</t>
  </si>
  <si>
    <t>15:45</t>
  </si>
  <si>
    <t>15:30</t>
  </si>
  <si>
    <t>15:15</t>
  </si>
  <si>
    <t>15:00</t>
  </si>
  <si>
    <t>59</t>
  </si>
  <si>
    <t>14:45</t>
  </si>
  <si>
    <t>58</t>
  </si>
  <si>
    <t>14:30</t>
  </si>
  <si>
    <t>57</t>
  </si>
  <si>
    <t>14:15</t>
  </si>
  <si>
    <t>56</t>
  </si>
  <si>
    <t>14:00</t>
  </si>
  <si>
    <t>55</t>
  </si>
  <si>
    <t>13:45</t>
  </si>
  <si>
    <t>54</t>
  </si>
  <si>
    <t>13:30</t>
  </si>
  <si>
    <t>53</t>
  </si>
  <si>
    <t>13:15</t>
  </si>
  <si>
    <t>52</t>
  </si>
  <si>
    <t>13:00</t>
  </si>
  <si>
    <t>51</t>
  </si>
  <si>
    <t>12:45</t>
  </si>
  <si>
    <t>50</t>
  </si>
  <si>
    <t>12:30</t>
  </si>
  <si>
    <t>49</t>
  </si>
  <si>
    <t>12:15</t>
  </si>
  <si>
    <t>48</t>
  </si>
  <si>
    <t>12:00</t>
  </si>
  <si>
    <t>47</t>
  </si>
  <si>
    <t>11:45</t>
  </si>
  <si>
    <t>46</t>
  </si>
  <si>
    <t>11:30</t>
  </si>
  <si>
    <t>47:沖縄県</t>
  </si>
  <si>
    <t>45</t>
  </si>
  <si>
    <t>11:15</t>
  </si>
  <si>
    <t>46:鹿児島県</t>
  </si>
  <si>
    <t>44</t>
  </si>
  <si>
    <t>11:00</t>
  </si>
  <si>
    <t>45:宮崎県</t>
  </si>
  <si>
    <t>43</t>
  </si>
  <si>
    <t>10:45</t>
  </si>
  <si>
    <t>44:大分県</t>
  </si>
  <si>
    <t>42</t>
  </si>
  <si>
    <t>10:30</t>
  </si>
  <si>
    <t>43:熊本県</t>
  </si>
  <si>
    <t>41</t>
  </si>
  <si>
    <t>10:15</t>
  </si>
  <si>
    <t>42:長崎県</t>
  </si>
  <si>
    <t>40</t>
  </si>
  <si>
    <t>10:00</t>
  </si>
  <si>
    <t>41:佐賀県</t>
  </si>
  <si>
    <t>39</t>
  </si>
  <si>
    <t>9:45</t>
  </si>
  <si>
    <t>40:福岡県</t>
  </si>
  <si>
    <t>38</t>
  </si>
  <si>
    <t>9:30</t>
  </si>
  <si>
    <t>39:高知県</t>
  </si>
  <si>
    <t>37</t>
  </si>
  <si>
    <t>9:15</t>
  </si>
  <si>
    <t>38:愛媛県</t>
  </si>
  <si>
    <t>36</t>
  </si>
  <si>
    <t>9:00</t>
  </si>
  <si>
    <t>37:香川県</t>
  </si>
  <si>
    <t>35</t>
  </si>
  <si>
    <t>8:45</t>
  </si>
  <si>
    <t>36:徳島県</t>
  </si>
  <si>
    <t>34</t>
  </si>
  <si>
    <t>8:30</t>
  </si>
  <si>
    <t>35:山口県</t>
  </si>
  <si>
    <t>33</t>
  </si>
  <si>
    <t>8:15</t>
  </si>
  <si>
    <t>34:広島県</t>
  </si>
  <si>
    <t>32</t>
  </si>
  <si>
    <t>8:00</t>
  </si>
  <si>
    <t>33:岡山県</t>
  </si>
  <si>
    <t>31</t>
  </si>
  <si>
    <t>7:45</t>
  </si>
  <si>
    <t>32:島根県</t>
  </si>
  <si>
    <t>30</t>
  </si>
  <si>
    <t>7:30</t>
  </si>
  <si>
    <t>31:鳥取県</t>
  </si>
  <si>
    <t>29</t>
  </si>
  <si>
    <t>7:15</t>
  </si>
  <si>
    <t>30:和歌山県</t>
  </si>
  <si>
    <t>28</t>
  </si>
  <si>
    <t>7:00</t>
  </si>
  <si>
    <t>29:奈良県</t>
  </si>
  <si>
    <t>27</t>
  </si>
  <si>
    <t>6:45</t>
  </si>
  <si>
    <t>28:兵庫県</t>
  </si>
  <si>
    <t>26</t>
  </si>
  <si>
    <t>6:30</t>
  </si>
  <si>
    <t>27:大阪府</t>
  </si>
  <si>
    <t>25</t>
  </si>
  <si>
    <t>6:15</t>
  </si>
  <si>
    <t>26:京都府</t>
  </si>
  <si>
    <t>24</t>
  </si>
  <si>
    <t>6:00</t>
  </si>
  <si>
    <t>25:滋賀県</t>
  </si>
  <si>
    <t>23</t>
  </si>
  <si>
    <t>5:45</t>
  </si>
  <si>
    <t>24:三重県</t>
  </si>
  <si>
    <t>22</t>
  </si>
  <si>
    <t>5:30</t>
  </si>
  <si>
    <t>23:愛知県</t>
  </si>
  <si>
    <t>21</t>
  </si>
  <si>
    <t>5:15</t>
  </si>
  <si>
    <t>22:静岡県</t>
  </si>
  <si>
    <t>20</t>
  </si>
  <si>
    <t>5:00</t>
  </si>
  <si>
    <t>21:岐阜県</t>
  </si>
  <si>
    <t>4:45</t>
  </si>
  <si>
    <t>20:長野県</t>
  </si>
  <si>
    <t>4:30</t>
  </si>
  <si>
    <t>19:山梨県</t>
  </si>
  <si>
    <t>4:15</t>
  </si>
  <si>
    <t>18:福井県</t>
  </si>
  <si>
    <t>99:その他（フリー欄へ記載）</t>
  </si>
  <si>
    <t>4:00</t>
  </si>
  <si>
    <t>17:石川県</t>
  </si>
  <si>
    <t>17:無限責任社員</t>
  </si>
  <si>
    <t>3:45</t>
  </si>
  <si>
    <t>16:富山県</t>
  </si>
  <si>
    <t>16:代表理事組合長</t>
  </si>
  <si>
    <t>3:30</t>
  </si>
  <si>
    <t>15:新潟県</t>
  </si>
  <si>
    <t>15:代表社員</t>
  </si>
  <si>
    <t>3:15</t>
  </si>
  <si>
    <t>14:神奈川県</t>
  </si>
  <si>
    <t>14:取締役社長</t>
  </si>
  <si>
    <t>3:00</t>
  </si>
  <si>
    <t>13:東京都</t>
  </si>
  <si>
    <t>13:監事</t>
  </si>
  <si>
    <t>2:45</t>
  </si>
  <si>
    <t>12:千葉県</t>
  </si>
  <si>
    <t>12:理事</t>
  </si>
  <si>
    <t>2:30</t>
  </si>
  <si>
    <t>11:埼玉県</t>
  </si>
  <si>
    <t>11:常務理事</t>
  </si>
  <si>
    <t>09</t>
  </si>
  <si>
    <t>2:15</t>
  </si>
  <si>
    <t>10:群馬県</t>
  </si>
  <si>
    <t>10:専務理事</t>
  </si>
  <si>
    <t>08</t>
  </si>
  <si>
    <t>2:00</t>
  </si>
  <si>
    <t>09:栃木県</t>
  </si>
  <si>
    <t>09:副理事長</t>
  </si>
  <si>
    <t>07</t>
  </si>
  <si>
    <t>1:45</t>
  </si>
  <si>
    <t>08:茨城県</t>
  </si>
  <si>
    <t>08:理事長</t>
  </si>
  <si>
    <t>06</t>
  </si>
  <si>
    <t>1:30</t>
  </si>
  <si>
    <t>07:電話機及び電話回線</t>
  </si>
  <si>
    <t>07:福島県</t>
  </si>
  <si>
    <t>07:監査役</t>
  </si>
  <si>
    <t>05</t>
  </si>
  <si>
    <t>1:15</t>
  </si>
  <si>
    <t>06:ＰＣ及びインターネット回線</t>
  </si>
  <si>
    <t>06:山形県</t>
  </si>
  <si>
    <t>06:取締役</t>
  </si>
  <si>
    <t>04</t>
  </si>
  <si>
    <t>1:00</t>
  </si>
  <si>
    <t>05:デジタルカメラ</t>
  </si>
  <si>
    <t>05:秋田県</t>
  </si>
  <si>
    <t>05:代表取締役会長</t>
  </si>
  <si>
    <t>03</t>
  </si>
  <si>
    <t>0:45</t>
  </si>
  <si>
    <t>04:ＰＣ及びインターネット回線＋電話機及び電話回線</t>
  </si>
  <si>
    <t>04:宮城県</t>
  </si>
  <si>
    <t>04:執行役員</t>
  </si>
  <si>
    <t>02</t>
  </si>
  <si>
    <t>令和</t>
    <rPh sb="0" eb="2">
      <t>レイワ</t>
    </rPh>
    <phoneticPr fontId="4"/>
  </si>
  <si>
    <t>0:30</t>
  </si>
  <si>
    <t>03:全ての一般用医薬品</t>
    <phoneticPr fontId="4"/>
  </si>
  <si>
    <t>03:デジタルカメラ＋電話機及び電話回線</t>
  </si>
  <si>
    <t>03:岩手県</t>
  </si>
  <si>
    <t>01040099:薬種商</t>
    <rPh sb="9" eb="12">
      <t>ヤクシュショウ</t>
    </rPh>
    <phoneticPr fontId="4"/>
  </si>
  <si>
    <t>03:常務取締役</t>
  </si>
  <si>
    <t>01</t>
  </si>
  <si>
    <t>平成</t>
    <rPh sb="0" eb="2">
      <t>ヘイセイ</t>
    </rPh>
    <phoneticPr fontId="4"/>
  </si>
  <si>
    <t>0:15</t>
  </si>
  <si>
    <t>02:第２類医薬品及び第３類医薬品</t>
    <phoneticPr fontId="4"/>
  </si>
  <si>
    <t>02:デジタルカメラ＋ＰＣ及びインターネット回線</t>
  </si>
  <si>
    <t>02:青森県</t>
  </si>
  <si>
    <t>01040002:登録販売者</t>
    <phoneticPr fontId="4"/>
  </si>
  <si>
    <t>01040011:その他従事者</t>
    <phoneticPr fontId="4"/>
  </si>
  <si>
    <t>02:代表取締役</t>
  </si>
  <si>
    <t>×</t>
    <phoneticPr fontId="4"/>
  </si>
  <si>
    <t>00</t>
    <phoneticPr fontId="4"/>
  </si>
  <si>
    <t>選択中</t>
    <rPh sb="0" eb="3">
      <t>センタクチュウ</t>
    </rPh>
    <phoneticPr fontId="4"/>
  </si>
  <si>
    <t>☑</t>
    <phoneticPr fontId="4"/>
  </si>
  <si>
    <t>昭和</t>
    <rPh sb="0" eb="2">
      <t>ショウワ</t>
    </rPh>
    <phoneticPr fontId="4"/>
  </si>
  <si>
    <t>0:00</t>
  </si>
  <si>
    <t>01:全ての要指導医薬品及び一般用医薬品</t>
    <phoneticPr fontId="4"/>
  </si>
  <si>
    <t>01:デジタルカメラ＋ＰＣ及びインターネット回線＋電話機及び電話回線</t>
    <phoneticPr fontId="4"/>
  </si>
  <si>
    <t>01:北海道</t>
  </si>
  <si>
    <t>01040001:薬剤師</t>
    <phoneticPr fontId="4"/>
  </si>
  <si>
    <t>01040001:管理者</t>
    <phoneticPr fontId="4"/>
  </si>
  <si>
    <t>01:代表取締役社長</t>
  </si>
  <si>
    <t>○</t>
    <phoneticPr fontId="4"/>
  </si>
  <si>
    <t>時刻_分</t>
    <rPh sb="0" eb="2">
      <t>ジコク</t>
    </rPh>
    <rPh sb="3" eb="4">
      <t>フン</t>
    </rPh>
    <phoneticPr fontId="4"/>
  </si>
  <si>
    <t>時刻_時</t>
    <rPh sb="0" eb="2">
      <t>ジコク</t>
    </rPh>
    <rPh sb="3" eb="4">
      <t>トキ</t>
    </rPh>
    <phoneticPr fontId="4"/>
  </si>
  <si>
    <t>選択</t>
    <rPh sb="0" eb="2">
      <t>センタク</t>
    </rPh>
    <phoneticPr fontId="4"/>
  </si>
  <si>
    <t>西暦</t>
    <rPh sb="0" eb="2">
      <t>セイレキ</t>
    </rPh>
    <phoneticPr fontId="4"/>
  </si>
  <si>
    <t>チェック選択</t>
    <rPh sb="4" eb="6">
      <t>センタク</t>
    </rPh>
    <phoneticPr fontId="4"/>
  </si>
  <si>
    <t>元号</t>
    <rPh sb="0" eb="2">
      <t>ゲンゴウ</t>
    </rPh>
    <phoneticPr fontId="4"/>
  </si>
  <si>
    <t>時刻</t>
    <rPh sb="0" eb="2">
      <t>ジコク</t>
    </rPh>
    <phoneticPr fontId="4"/>
  </si>
  <si>
    <t>店舗販売業の取扱品目（YA：54）</t>
    <phoneticPr fontId="4"/>
  </si>
  <si>
    <t>監視設備(画像を送る設備)（YA：101）</t>
    <phoneticPr fontId="4"/>
  </si>
  <si>
    <t>登録販売者登録都道府県（YA：00053）</t>
    <phoneticPr fontId="4"/>
  </si>
  <si>
    <t>資格（YA：14）</t>
    <rPh sb="0" eb="2">
      <t>シカク</t>
    </rPh>
    <phoneticPr fontId="4"/>
  </si>
  <si>
    <t>従事者区分（YA：13）</t>
    <rPh sb="0" eb="5">
      <t>ジュウジシャクブン</t>
    </rPh>
    <phoneticPr fontId="4"/>
  </si>
  <si>
    <t>役職（YA：28）</t>
    <rPh sb="0" eb="2">
      <t>ヤクショク</t>
    </rPh>
    <phoneticPr fontId="4"/>
  </si>
  <si>
    <t>○×選択</t>
    <rPh sb="2" eb="4">
      <t>センタク</t>
    </rPh>
    <phoneticPr fontId="4"/>
  </si>
  <si>
    <t>建物名</t>
    <rPh sb="0" eb="3">
      <t>タテモノメイ</t>
    </rPh>
    <phoneticPr fontId="4"/>
  </si>
  <si>
    <t>番地</t>
    <rPh sb="0" eb="2">
      <t>バンチ</t>
    </rPh>
    <phoneticPr fontId="4"/>
  </si>
  <si>
    <t>市区町村</t>
    <rPh sb="0" eb="4">
      <t>シクチョウソン</t>
    </rPh>
    <phoneticPr fontId="4"/>
  </si>
  <si>
    <t>都道府県</t>
    <rPh sb="0" eb="4">
      <t>トドウフケン</t>
    </rPh>
    <phoneticPr fontId="4"/>
  </si>
  <si>
    <t>-</t>
    <phoneticPr fontId="4"/>
  </si>
  <si>
    <t>郵便番号</t>
    <rPh sb="0" eb="4">
      <t>ユウビンバンゴウ</t>
    </rPh>
    <phoneticPr fontId="4"/>
  </si>
  <si>
    <t>管理者設置日</t>
    <rPh sb="0" eb="6">
      <t>カンリシャセッチビ</t>
    </rPh>
    <phoneticPr fontId="4"/>
  </si>
  <si>
    <t>登録番号</t>
    <rPh sb="0" eb="4">
      <t>トウロクバンゴウ</t>
    </rPh>
    <phoneticPr fontId="4"/>
  </si>
  <si>
    <t>資格</t>
    <rPh sb="0" eb="2">
      <t>シカク</t>
    </rPh>
    <phoneticPr fontId="4"/>
  </si>
  <si>
    <t>管理者名</t>
    <rPh sb="0" eb="4">
      <t>カンリシャメイ</t>
    </rPh>
    <phoneticPr fontId="4"/>
  </si>
  <si>
    <t>特定管理医療器取扱有</t>
    <rPh sb="0" eb="2">
      <t>トクテイ</t>
    </rPh>
    <rPh sb="2" eb="4">
      <t>カンリ</t>
    </rPh>
    <rPh sb="4" eb="6">
      <t>イリョウ</t>
    </rPh>
    <rPh sb="6" eb="7">
      <t>キ</t>
    </rPh>
    <rPh sb="7" eb="9">
      <t>トリアツカイ</t>
    </rPh>
    <rPh sb="9" eb="10">
      <t>アリ</t>
    </rPh>
    <phoneticPr fontId="4"/>
  </si>
  <si>
    <t>取扱区分</t>
    <rPh sb="0" eb="4">
      <t>トリアツカイクブン</t>
    </rPh>
    <phoneticPr fontId="4"/>
  </si>
  <si>
    <t>管理医療機器みなし</t>
    <rPh sb="0" eb="6">
      <t>カンリイリョウキキ</t>
    </rPh>
    <phoneticPr fontId="4"/>
  </si>
  <si>
    <t>特記事項等</t>
    <rPh sb="0" eb="5">
      <t>トッキジコウトウ</t>
    </rPh>
    <phoneticPr fontId="4"/>
  </si>
  <si>
    <t>メールアドレス等</t>
  </si>
  <si>
    <t>監視用の</t>
  </si>
  <si>
    <t>パスワード等</t>
    <rPh sb="5" eb="6">
      <t>トウ</t>
    </rPh>
    <phoneticPr fontId="4"/>
  </si>
  <si>
    <t>URL</t>
  </si>
  <si>
    <t>変更後</t>
    <rPh sb="0" eb="3">
      <t>ヘンコウゴ</t>
    </rPh>
    <phoneticPr fontId="4"/>
  </si>
  <si>
    <t>店舗名称</t>
  </si>
  <si>
    <t>HP情報3</t>
    <rPh sb="2" eb="4">
      <t>ジョウホウ</t>
    </rPh>
    <phoneticPr fontId="4"/>
  </si>
  <si>
    <t>変更前</t>
    <rPh sb="0" eb="3">
      <t>ヘンコウマエ</t>
    </rPh>
    <phoneticPr fontId="4"/>
  </si>
  <si>
    <t>HP情報2</t>
    <rPh sb="2" eb="4">
      <t>ジョウホウ</t>
    </rPh>
    <phoneticPr fontId="4"/>
  </si>
  <si>
    <t>HP情報1</t>
    <rPh sb="2" eb="4">
      <t>ジョウホウ</t>
    </rPh>
    <phoneticPr fontId="4"/>
  </si>
  <si>
    <t>メールアドレス</t>
    <phoneticPr fontId="4"/>
  </si>
  <si>
    <t>ＦＡＸ</t>
    <phoneticPr fontId="4"/>
  </si>
  <si>
    <t>インターネット広告</t>
  </si>
  <si>
    <t>配達方法</t>
  </si>
  <si>
    <t>第３類医薬品</t>
    <phoneticPr fontId="4"/>
  </si>
  <si>
    <t>医薬品の区分</t>
  </si>
  <si>
    <t>第２類医薬品(指定第２類医薬品を除く)</t>
    <phoneticPr fontId="4"/>
  </si>
  <si>
    <t>指定第２類医薬品</t>
    <phoneticPr fontId="4"/>
  </si>
  <si>
    <t>第１類医薬品</t>
    <phoneticPr fontId="4"/>
  </si>
  <si>
    <t>特定販売する</t>
    <phoneticPr fontId="4"/>
  </si>
  <si>
    <t>その他（</t>
    <rPh sb="2" eb="3">
      <t>タ</t>
    </rPh>
    <phoneticPr fontId="4"/>
  </si>
  <si>
    <t>カタログ</t>
  </si>
  <si>
    <t>ＦＡＸ</t>
  </si>
  <si>
    <t>電話</t>
  </si>
  <si>
    <t>【通信手段】</t>
    <phoneticPr fontId="4"/>
  </si>
  <si>
    <t>特定販売実施</t>
    <rPh sb="4" eb="6">
      <t>ジッシ</t>
    </rPh>
    <phoneticPr fontId="4"/>
  </si>
  <si>
    <t>検体測定室の有無</t>
    <rPh sb="0" eb="5">
      <t>ケンタイソクテイシツ</t>
    </rPh>
    <rPh sb="6" eb="8">
      <t>ウム</t>
    </rPh>
    <phoneticPr fontId="4"/>
  </si>
  <si>
    <t>冷暗貯蔵設備の有無</t>
    <phoneticPr fontId="4"/>
  </si>
  <si>
    <t>鍵のかかる保管庫の有無（毒劇用）</t>
    <rPh sb="0" eb="1">
      <t>カギ</t>
    </rPh>
    <rPh sb="5" eb="8">
      <t>ホカンコ</t>
    </rPh>
    <rPh sb="9" eb="11">
      <t>ウム</t>
    </rPh>
    <rPh sb="12" eb="15">
      <t>ドクゲキヨウ</t>
    </rPh>
    <phoneticPr fontId="4"/>
  </si>
  <si>
    <t>店舗販売業の取扱品目</t>
    <rPh sb="0" eb="5">
      <t>テンポハンバイギョウ</t>
    </rPh>
    <rPh sb="6" eb="8">
      <t>トリアツカ</t>
    </rPh>
    <rPh sb="8" eb="10">
      <t>ヒンモク</t>
    </rPh>
    <phoneticPr fontId="4"/>
  </si>
  <si>
    <t>　　</t>
  </si>
  <si>
    <t>要指導医薬品売り場の数</t>
    <rPh sb="0" eb="7">
      <t>ヨウシドウイヤクヒンウ</t>
    </rPh>
    <rPh sb="8" eb="9">
      <t>バ</t>
    </rPh>
    <rPh sb="10" eb="11">
      <t>カズ</t>
    </rPh>
    <phoneticPr fontId="4"/>
  </si>
  <si>
    <t>要指導医薬品売り場</t>
    <rPh sb="0" eb="6">
      <t>ヨウシドウイヤクヒン</t>
    </rPh>
    <rPh sb="6" eb="7">
      <t>ウ</t>
    </rPh>
    <rPh sb="8" eb="9">
      <t>バ</t>
    </rPh>
    <phoneticPr fontId="4"/>
  </si>
  <si>
    <t>第一類情報提供場所数</t>
    <rPh sb="0" eb="3">
      <t>ダイイチルイ</t>
    </rPh>
    <rPh sb="3" eb="10">
      <t>ジョウホウテイキョウバショスウ</t>
    </rPh>
    <phoneticPr fontId="4"/>
  </si>
  <si>
    <t>第一類情報提供有無</t>
    <rPh sb="0" eb="3">
      <t>ダイイチルイ</t>
    </rPh>
    <rPh sb="3" eb="9">
      <t>ジョウホウテイキョウウム</t>
    </rPh>
    <phoneticPr fontId="4"/>
  </si>
  <si>
    <t>一般用情報提供場所数</t>
    <rPh sb="0" eb="7">
      <t>イッパンヨウジョウホウテイキョウ</t>
    </rPh>
    <rPh sb="7" eb="10">
      <t>バショスウ</t>
    </rPh>
    <phoneticPr fontId="4"/>
  </si>
  <si>
    <t>一般用情報提供有無</t>
    <rPh sb="0" eb="7">
      <t>イッパンヨウジョウホウテイキョウ</t>
    </rPh>
    <rPh sb="7" eb="9">
      <t>ウム</t>
    </rPh>
    <phoneticPr fontId="4"/>
  </si>
  <si>
    <t>㎡</t>
  </si>
  <si>
    <t>調剤室面積</t>
  </si>
  <si>
    <t>店舗面積</t>
    <phoneticPr fontId="4"/>
  </si>
  <si>
    <t>要指導医薬品</t>
    <phoneticPr fontId="4"/>
  </si>
  <si>
    <t>【販売・授与する医薬品の区分】</t>
    <phoneticPr fontId="4"/>
  </si>
  <si>
    <t>相談時・緊急時の連絡先</t>
    <phoneticPr fontId="4"/>
  </si>
  <si>
    <t>その他休業日</t>
  </si>
  <si>
    <t>その他営業日</t>
  </si>
  <si>
    <t>特定販売時間／週</t>
    <phoneticPr fontId="4"/>
  </si>
  <si>
    <t>第１類医薬品販売時間／週</t>
    <phoneticPr fontId="4"/>
  </si>
  <si>
    <t>要指導医薬品販売時間／週</t>
    <phoneticPr fontId="4"/>
  </si>
  <si>
    <t>医薬品販売時間／週</t>
  </si>
  <si>
    <t>開店時間／週</t>
  </si>
  <si>
    <t>営業時間／週</t>
  </si>
  <si>
    <t>特定販売のみ行う時間</t>
    <rPh sb="0" eb="4">
      <t>トクテイハンバイ</t>
    </rPh>
    <rPh sb="6" eb="7">
      <t>オコナ</t>
    </rPh>
    <rPh sb="8" eb="10">
      <t>ジカン</t>
    </rPh>
    <phoneticPr fontId="4"/>
  </si>
  <si>
    <t>(うち休憩時間)</t>
  </si>
  <si>
    <t>登録販売者滞在時間</t>
  </si>
  <si>
    <t>薬剤師滞在時間</t>
  </si>
  <si>
    <t>特定販売時間</t>
  </si>
  <si>
    <t>第１類医薬品販売時間</t>
    <phoneticPr fontId="4"/>
  </si>
  <si>
    <t>要指導医薬品販売時間</t>
    <phoneticPr fontId="4"/>
  </si>
  <si>
    <t>医薬品販売時間</t>
  </si>
  <si>
    <t>（うち休憩時間）</t>
    <rPh sb="3" eb="7">
      <t>キュウケイジカン</t>
    </rPh>
    <phoneticPr fontId="4"/>
  </si>
  <si>
    <t>終了</t>
    <rPh sb="0" eb="2">
      <t>シュウリョウ</t>
    </rPh>
    <phoneticPr fontId="4"/>
  </si>
  <si>
    <t>開始</t>
    <rPh sb="0" eb="2">
      <t>カイシ</t>
    </rPh>
    <phoneticPr fontId="4"/>
  </si>
  <si>
    <t>祝日</t>
    <rPh sb="0" eb="2">
      <t>シュクジツ</t>
    </rPh>
    <phoneticPr fontId="4"/>
  </si>
  <si>
    <t>土</t>
    <rPh sb="0" eb="1">
      <t>ド</t>
    </rPh>
    <phoneticPr fontId="4"/>
  </si>
  <si>
    <t>金</t>
    <rPh sb="0" eb="1">
      <t>キン</t>
    </rPh>
    <phoneticPr fontId="4"/>
  </si>
  <si>
    <t>木</t>
    <rPh sb="0" eb="1">
      <t>モク</t>
    </rPh>
    <phoneticPr fontId="4"/>
  </si>
  <si>
    <t>水</t>
    <rPh sb="0" eb="1">
      <t>スイ</t>
    </rPh>
    <phoneticPr fontId="4"/>
  </si>
  <si>
    <t>火</t>
    <rPh sb="0" eb="1">
      <t>カ</t>
    </rPh>
    <phoneticPr fontId="4"/>
  </si>
  <si>
    <t>月</t>
    <rPh sb="0" eb="1">
      <t>ゲツ</t>
    </rPh>
    <phoneticPr fontId="4"/>
  </si>
  <si>
    <t>【１１】個別情報</t>
    <rPh sb="4" eb="6">
      <t>コベツ</t>
    </rPh>
    <rPh sb="6" eb="8">
      <t>ジョウホウ</t>
    </rPh>
    <phoneticPr fontId="4"/>
  </si>
  <si>
    <t>店舗住所</t>
    <rPh sb="0" eb="4">
      <t>テンポジュウショ</t>
    </rPh>
    <phoneticPr fontId="4"/>
  </si>
  <si>
    <t>店舗名称</t>
    <rPh sb="0" eb="4">
      <t>テンポメイショウ</t>
    </rPh>
    <phoneticPr fontId="4"/>
  </si>
  <si>
    <t>店舗情報</t>
    <rPh sb="2" eb="4">
      <t>ジョウホウ</t>
    </rPh>
    <phoneticPr fontId="4"/>
  </si>
  <si>
    <t>許可番号</t>
    <rPh sb="0" eb="4">
      <t>キョカバンゴウ</t>
    </rPh>
    <phoneticPr fontId="4"/>
  </si>
  <si>
    <t>該当</t>
    <rPh sb="0" eb="2">
      <t>ガイトウ</t>
    </rPh>
    <phoneticPr fontId="4"/>
  </si>
  <si>
    <t>主に従事する店舗</t>
    <rPh sb="0" eb="1">
      <t>オモ</t>
    </rPh>
    <rPh sb="2" eb="4">
      <t>ジュウジ</t>
    </rPh>
    <rPh sb="6" eb="8">
      <t>テンポ</t>
    </rPh>
    <phoneticPr fontId="4"/>
  </si>
  <si>
    <t>兼務管理</t>
  </si>
  <si>
    <t>兼務備考</t>
    <rPh sb="0" eb="4">
      <t>ケンムビコウ</t>
    </rPh>
    <phoneticPr fontId="4"/>
  </si>
  <si>
    <t>廃止年月日</t>
  </si>
  <si>
    <t>許可年月日</t>
    <rPh sb="0" eb="2">
      <t>キョカ</t>
    </rPh>
    <phoneticPr fontId="4"/>
  </si>
  <si>
    <t>兼務許可番号</t>
    <phoneticPr fontId="4"/>
  </si>
  <si>
    <t>兼務</t>
    <rPh sb="0" eb="2">
      <t>ケンム</t>
    </rPh>
    <phoneticPr fontId="4"/>
  </si>
  <si>
    <t>従事者備考</t>
    <rPh sb="0" eb="3">
      <t>ジュウジシャ</t>
    </rPh>
    <rPh sb="3" eb="5">
      <t>ビコウ</t>
    </rPh>
    <phoneticPr fontId="4"/>
  </si>
  <si>
    <t>登録販売者登録都道府県</t>
    <phoneticPr fontId="4"/>
  </si>
  <si>
    <t>登録年月日</t>
  </si>
  <si>
    <t>薬剤師は左の枠内に、登録販売者は３つの枠に入力すること</t>
    <phoneticPr fontId="4"/>
  </si>
  <si>
    <t>登録番号</t>
  </si>
  <si>
    <t>従事者４０</t>
    <phoneticPr fontId="4"/>
  </si>
  <si>
    <t>医薬品</t>
    <rPh sb="0" eb="3">
      <t>イヤクヒン</t>
    </rPh>
    <phoneticPr fontId="4"/>
  </si>
  <si>
    <t>要指導又は第１類</t>
    <phoneticPr fontId="4"/>
  </si>
  <si>
    <t>週勤務時間</t>
    <rPh sb="0" eb="5">
      <t>シュウキンムジカン</t>
    </rPh>
    <phoneticPr fontId="4"/>
  </si>
  <si>
    <t>生年月日</t>
    <rPh sb="0" eb="4">
      <t>セイネンガッピ</t>
    </rPh>
    <phoneticPr fontId="4"/>
  </si>
  <si>
    <t>カナ</t>
    <phoneticPr fontId="4"/>
  </si>
  <si>
    <t>当て字</t>
    <rPh sb="0" eb="1">
      <t>ア</t>
    </rPh>
    <rPh sb="2" eb="3">
      <t>ジ</t>
    </rPh>
    <phoneticPr fontId="4"/>
  </si>
  <si>
    <t>退任年月日</t>
  </si>
  <si>
    <t>就任年月日</t>
  </si>
  <si>
    <t>従事者区分</t>
    <rPh sb="0" eb="3">
      <t>ジュウジシャ</t>
    </rPh>
    <rPh sb="3" eb="5">
      <t>クブン</t>
    </rPh>
    <phoneticPr fontId="4"/>
  </si>
  <si>
    <t>(変更前)</t>
  </si>
  <si>
    <t>従事者３９</t>
    <phoneticPr fontId="4"/>
  </si>
  <si>
    <t>従事者３８</t>
    <phoneticPr fontId="4"/>
  </si>
  <si>
    <t>従事者３７</t>
    <phoneticPr fontId="4"/>
  </si>
  <si>
    <t>従事者３６</t>
    <phoneticPr fontId="4"/>
  </si>
  <si>
    <t>従事者３５</t>
    <phoneticPr fontId="4"/>
  </si>
  <si>
    <t>従事者３４</t>
    <phoneticPr fontId="4"/>
  </si>
  <si>
    <t>従事者３３</t>
    <phoneticPr fontId="4"/>
  </si>
  <si>
    <t>従事者３２</t>
    <rPh sb="0" eb="3">
      <t>ジュウジシャ</t>
    </rPh>
    <phoneticPr fontId="4"/>
  </si>
  <si>
    <t>従事者３１</t>
    <rPh sb="0" eb="3">
      <t>ジュウジシャ</t>
    </rPh>
    <phoneticPr fontId="4"/>
  </si>
  <si>
    <t>従事者３０</t>
    <rPh sb="0" eb="3">
      <t>ジュウジシャ</t>
    </rPh>
    <phoneticPr fontId="4"/>
  </si>
  <si>
    <t>従事者２９</t>
    <rPh sb="0" eb="3">
      <t>ジュウジシャ</t>
    </rPh>
    <phoneticPr fontId="4"/>
  </si>
  <si>
    <t>従事者２８</t>
    <rPh sb="0" eb="3">
      <t>ジュウジシャ</t>
    </rPh>
    <phoneticPr fontId="4"/>
  </si>
  <si>
    <t>従事者２７</t>
    <rPh sb="0" eb="3">
      <t>ジュウジシャ</t>
    </rPh>
    <phoneticPr fontId="4"/>
  </si>
  <si>
    <t>従事者２６</t>
    <rPh sb="0" eb="3">
      <t>ジュウジシャ</t>
    </rPh>
    <phoneticPr fontId="4"/>
  </si>
  <si>
    <t>従事者２５</t>
    <rPh sb="0" eb="3">
      <t>ジュウジシャ</t>
    </rPh>
    <phoneticPr fontId="4"/>
  </si>
  <si>
    <t>従事者２４</t>
    <rPh sb="0" eb="3">
      <t>ジュウジシャ</t>
    </rPh>
    <phoneticPr fontId="4"/>
  </si>
  <si>
    <t>従事者２３</t>
    <rPh sb="0" eb="3">
      <t>ジュウジシャ</t>
    </rPh>
    <phoneticPr fontId="4"/>
  </si>
  <si>
    <t>従事者２２</t>
    <rPh sb="0" eb="3">
      <t>ジュウジシャ</t>
    </rPh>
    <phoneticPr fontId="4"/>
  </si>
  <si>
    <t>従事者２１</t>
    <rPh sb="0" eb="3">
      <t>ジュウジシャ</t>
    </rPh>
    <phoneticPr fontId="4"/>
  </si>
  <si>
    <t>週勤務時間と同じ値を更新</t>
    <rPh sb="0" eb="5">
      <t>シュウキンムジカン</t>
    </rPh>
    <rPh sb="6" eb="7">
      <t>オナ</t>
    </rPh>
    <rPh sb="8" eb="9">
      <t>アタイ</t>
    </rPh>
    <rPh sb="10" eb="12">
      <t>コウシン</t>
    </rPh>
    <phoneticPr fontId="4"/>
  </si>
  <si>
    <t>従事者２０</t>
    <phoneticPr fontId="4"/>
  </si>
  <si>
    <t>従事者１９</t>
    <phoneticPr fontId="4"/>
  </si>
  <si>
    <t>従事者１８</t>
    <phoneticPr fontId="4"/>
  </si>
  <si>
    <t>従事者１７</t>
    <phoneticPr fontId="4"/>
  </si>
  <si>
    <t>従事者１６</t>
    <phoneticPr fontId="4"/>
  </si>
  <si>
    <t>従事者１５</t>
    <phoneticPr fontId="4"/>
  </si>
  <si>
    <t>従事者１４</t>
    <phoneticPr fontId="4"/>
  </si>
  <si>
    <t>従事者１３</t>
    <phoneticPr fontId="4"/>
  </si>
  <si>
    <t>従事者１２</t>
    <rPh sb="0" eb="3">
      <t>ジュウジシャ</t>
    </rPh>
    <phoneticPr fontId="4"/>
  </si>
  <si>
    <t>従事者１１</t>
    <rPh sb="0" eb="3">
      <t>ジュウジシャ</t>
    </rPh>
    <phoneticPr fontId="4"/>
  </si>
  <si>
    <t>従事者１０</t>
    <rPh sb="0" eb="3">
      <t>ジュウジシャ</t>
    </rPh>
    <phoneticPr fontId="4"/>
  </si>
  <si>
    <t>従事者９</t>
    <rPh sb="0" eb="3">
      <t>ジュウジシャ</t>
    </rPh>
    <phoneticPr fontId="4"/>
  </si>
  <si>
    <t>従事者８</t>
    <rPh sb="0" eb="3">
      <t>ジュウジシャ</t>
    </rPh>
    <phoneticPr fontId="4"/>
  </si>
  <si>
    <t>従事者７</t>
    <rPh sb="0" eb="3">
      <t>ジュウジシャ</t>
    </rPh>
    <phoneticPr fontId="4"/>
  </si>
  <si>
    <t>従事者６</t>
    <rPh sb="0" eb="3">
      <t>ジュウジシャ</t>
    </rPh>
    <phoneticPr fontId="4"/>
  </si>
  <si>
    <t>従事者５</t>
    <rPh sb="0" eb="3">
      <t>ジュウジシャ</t>
    </rPh>
    <phoneticPr fontId="4"/>
  </si>
  <si>
    <t>従事者４</t>
    <rPh sb="0" eb="3">
      <t>ジュウジシャ</t>
    </rPh>
    <phoneticPr fontId="4"/>
  </si>
  <si>
    <t>従事者３</t>
    <rPh sb="0" eb="3">
      <t>ジュウジシャ</t>
    </rPh>
    <phoneticPr fontId="4"/>
  </si>
  <si>
    <t>従事者２</t>
    <rPh sb="0" eb="3">
      <t>ジュウジシャ</t>
    </rPh>
    <phoneticPr fontId="4"/>
  </si>
  <si>
    <t>店舗情報５</t>
    <rPh sb="2" eb="4">
      <t>ジョウホウ</t>
    </rPh>
    <phoneticPr fontId="4"/>
  </si>
  <si>
    <t>店舗情報４</t>
    <rPh sb="2" eb="4">
      <t>ジョウホウ</t>
    </rPh>
    <phoneticPr fontId="4"/>
  </si>
  <si>
    <t>店舗情報３</t>
    <rPh sb="2" eb="4">
      <t>ジョウホウ</t>
    </rPh>
    <phoneticPr fontId="4"/>
  </si>
  <si>
    <t>店舗情報２</t>
    <rPh sb="2" eb="4">
      <t>ジョウホウ</t>
    </rPh>
    <phoneticPr fontId="4"/>
  </si>
  <si>
    <t>店舗情報１</t>
    <rPh sb="2" eb="4">
      <t>ジョウホウ</t>
    </rPh>
    <phoneticPr fontId="4"/>
  </si>
  <si>
    <t>従事者１</t>
    <rPh sb="0" eb="3">
      <t>ジュウジシャ</t>
    </rPh>
    <phoneticPr fontId="4"/>
  </si>
  <si>
    <t>【７】従事者</t>
    <rPh sb="3" eb="6">
      <t>ジュウジシャ</t>
    </rPh>
    <phoneticPr fontId="4"/>
  </si>
  <si>
    <t>種類</t>
    <rPh sb="0" eb="2">
      <t>シュルイ</t>
    </rPh>
    <phoneticPr fontId="4"/>
  </si>
  <si>
    <t>放射性医薬品</t>
    <rPh sb="0" eb="6">
      <t>ホウシャセイイヤクヒン</t>
    </rPh>
    <phoneticPr fontId="4"/>
  </si>
  <si>
    <t>麻薬小売業者間譲渡</t>
    <rPh sb="0" eb="6">
      <t>マヤクコウリギョウシャ</t>
    </rPh>
    <rPh sb="6" eb="7">
      <t>カン</t>
    </rPh>
    <rPh sb="7" eb="9">
      <t>ジョウト</t>
    </rPh>
    <phoneticPr fontId="4"/>
  </si>
  <si>
    <t>麻薬小売業</t>
    <rPh sb="0" eb="5">
      <t>マヤクコウリギョウ</t>
    </rPh>
    <phoneticPr fontId="4"/>
  </si>
  <si>
    <t>【６】その他情報</t>
    <rPh sb="5" eb="8">
      <t>タジョウホウ</t>
    </rPh>
    <phoneticPr fontId="4"/>
  </si>
  <si>
    <t>兼営事業</t>
    <phoneticPr fontId="4"/>
  </si>
  <si>
    <t>その他の</t>
    <rPh sb="2" eb="3">
      <t>タ</t>
    </rPh>
    <phoneticPr fontId="4"/>
  </si>
  <si>
    <t>兼営事業</t>
    <rPh sb="0" eb="2">
      <t>ケンエイ</t>
    </rPh>
    <rPh sb="2" eb="4">
      <t>ジギョウ</t>
    </rPh>
    <phoneticPr fontId="4"/>
  </si>
  <si>
    <t>【５】特記情報</t>
    <rPh sb="3" eb="7">
      <t>トッキジョウホウ</t>
    </rPh>
    <phoneticPr fontId="4"/>
  </si>
  <si>
    <t>役職その他</t>
    <rPh sb="0" eb="2">
      <t>ヤクショク</t>
    </rPh>
    <rPh sb="4" eb="5">
      <t>タ</t>
    </rPh>
    <phoneticPr fontId="4"/>
  </si>
  <si>
    <t>役職</t>
    <rPh sb="0" eb="2">
      <t>ヤクショク</t>
    </rPh>
    <phoneticPr fontId="4"/>
  </si>
  <si>
    <t>退任年月日</t>
    <rPh sb="0" eb="5">
      <t>タイニンネンガッピ</t>
    </rPh>
    <phoneticPr fontId="4"/>
  </si>
  <si>
    <t>着任年月日</t>
    <rPh sb="0" eb="5">
      <t>チャクニンネンガッピ</t>
    </rPh>
    <phoneticPr fontId="4"/>
  </si>
  <si>
    <t>役員２０</t>
    <rPh sb="0" eb="2">
      <t>ヤクイン</t>
    </rPh>
    <phoneticPr fontId="4"/>
  </si>
  <si>
    <t>申請者(代表者の場合)</t>
  </si>
  <si>
    <t>氏名(変更前)</t>
  </si>
  <si>
    <t>役員１９</t>
    <rPh sb="0" eb="2">
      <t>ヤクイン</t>
    </rPh>
    <phoneticPr fontId="4"/>
  </si>
  <si>
    <t>役員１８</t>
    <rPh sb="0" eb="2">
      <t>ヤクイン</t>
    </rPh>
    <phoneticPr fontId="4"/>
  </si>
  <si>
    <t>役員１７</t>
    <rPh sb="0" eb="2">
      <t>ヤクイン</t>
    </rPh>
    <phoneticPr fontId="4"/>
  </si>
  <si>
    <t>役員１６</t>
    <rPh sb="0" eb="2">
      <t>ヤクイン</t>
    </rPh>
    <phoneticPr fontId="4"/>
  </si>
  <si>
    <t>役員１５</t>
    <rPh sb="0" eb="2">
      <t>ヤクイン</t>
    </rPh>
    <phoneticPr fontId="4"/>
  </si>
  <si>
    <t>役員１４</t>
    <rPh sb="0" eb="2">
      <t>ヤクイン</t>
    </rPh>
    <phoneticPr fontId="4"/>
  </si>
  <si>
    <t>役員１３</t>
    <rPh sb="0" eb="2">
      <t>ヤクイン</t>
    </rPh>
    <phoneticPr fontId="4"/>
  </si>
  <si>
    <t>役員１２</t>
    <rPh sb="0" eb="2">
      <t>ヤクイン</t>
    </rPh>
    <phoneticPr fontId="4"/>
  </si>
  <si>
    <t>役員１１</t>
    <rPh sb="0" eb="2">
      <t>ヤクイン</t>
    </rPh>
    <phoneticPr fontId="4"/>
  </si>
  <si>
    <t>役員１０</t>
    <rPh sb="0" eb="2">
      <t>ヤクイン</t>
    </rPh>
    <phoneticPr fontId="4"/>
  </si>
  <si>
    <t>役員９</t>
    <rPh sb="0" eb="2">
      <t>ヤクイン</t>
    </rPh>
    <phoneticPr fontId="4"/>
  </si>
  <si>
    <t>役員８</t>
    <rPh sb="0" eb="2">
      <t>ヤクイン</t>
    </rPh>
    <phoneticPr fontId="4"/>
  </si>
  <si>
    <t>役員７</t>
    <rPh sb="0" eb="2">
      <t>ヤクイン</t>
    </rPh>
    <phoneticPr fontId="4"/>
  </si>
  <si>
    <t>役員６</t>
    <rPh sb="0" eb="2">
      <t>ヤクイン</t>
    </rPh>
    <phoneticPr fontId="4"/>
  </si>
  <si>
    <t>役員５</t>
    <rPh sb="0" eb="2">
      <t>ヤクイン</t>
    </rPh>
    <phoneticPr fontId="4"/>
  </si>
  <si>
    <t>役員４</t>
    <rPh sb="0" eb="2">
      <t>ヤクイン</t>
    </rPh>
    <phoneticPr fontId="4"/>
  </si>
  <si>
    <t>役員３</t>
    <rPh sb="0" eb="2">
      <t>ヤクイン</t>
    </rPh>
    <phoneticPr fontId="4"/>
  </si>
  <si>
    <t>役員２</t>
    <rPh sb="0" eb="2">
      <t>ヤクイン</t>
    </rPh>
    <phoneticPr fontId="4"/>
  </si>
  <si>
    <t>役員１</t>
    <rPh sb="0" eb="2">
      <t>ヤクイン</t>
    </rPh>
    <phoneticPr fontId="4"/>
  </si>
  <si>
    <t>【４】役員情報</t>
    <rPh sb="3" eb="5">
      <t>ヤクイン</t>
    </rPh>
    <rPh sb="5" eb="7">
      <t>ジョウホウ</t>
    </rPh>
    <phoneticPr fontId="4"/>
  </si>
  <si>
    <t>法人</t>
    <rPh sb="0" eb="2">
      <t>ホウジン</t>
    </rPh>
    <phoneticPr fontId="4"/>
  </si>
  <si>
    <t>TEL2</t>
    <phoneticPr fontId="4"/>
  </si>
  <si>
    <t>TEL1</t>
    <phoneticPr fontId="4"/>
  </si>
  <si>
    <t>【３】申請者情報</t>
    <rPh sb="3" eb="6">
      <t>シンセイシャ</t>
    </rPh>
    <rPh sb="6" eb="8">
      <t>ジョウホウ</t>
    </rPh>
    <phoneticPr fontId="4"/>
  </si>
  <si>
    <t>E-MAIL</t>
    <phoneticPr fontId="4"/>
  </si>
  <si>
    <t>名称</t>
    <rPh sb="0" eb="2">
      <t>メイショウ</t>
    </rPh>
    <phoneticPr fontId="4"/>
  </si>
  <si>
    <t>【２】施設情報</t>
    <rPh sb="3" eb="5">
      <t>シセツ</t>
    </rPh>
    <rPh sb="5" eb="7">
      <t>ジョウホウ</t>
    </rPh>
    <phoneticPr fontId="4"/>
  </si>
  <si>
    <t>申請届出の内容</t>
    <phoneticPr fontId="4"/>
  </si>
  <si>
    <t>廃止届書</t>
    <rPh sb="0" eb="3">
      <t>ハイシトドケ</t>
    </rPh>
    <rPh sb="3" eb="4">
      <t>カキ</t>
    </rPh>
    <phoneticPr fontId="4"/>
  </si>
  <si>
    <t>期限切れ</t>
    <rPh sb="0" eb="3">
      <t>キゲンギ</t>
    </rPh>
    <phoneticPr fontId="4"/>
  </si>
  <si>
    <t>完全廃業</t>
    <rPh sb="0" eb="4">
      <t>カンゼンハイギョウ</t>
    </rPh>
    <phoneticPr fontId="4"/>
  </si>
  <si>
    <t>その他</t>
  </si>
  <si>
    <t>薬剤師不在時間の有無</t>
    <phoneticPr fontId="4"/>
  </si>
  <si>
    <t>健康サポート薬局</t>
    <phoneticPr fontId="4"/>
  </si>
  <si>
    <t>特定販売の実施に関する事項</t>
    <phoneticPr fontId="4"/>
  </si>
  <si>
    <t>特定販売の実施の有無</t>
    <phoneticPr fontId="4"/>
  </si>
  <si>
    <t>販売・授与する医薬品の区分</t>
    <phoneticPr fontId="4"/>
  </si>
  <si>
    <t>営業日・営業時間</t>
    <phoneticPr fontId="4"/>
  </si>
  <si>
    <t>放射性医薬品の種類</t>
    <phoneticPr fontId="4"/>
  </si>
  <si>
    <t>構造設備（無菌調剤室共同利用）</t>
    <rPh sb="0" eb="4">
      <t>コウゾウセツビ</t>
    </rPh>
    <phoneticPr fontId="4"/>
  </si>
  <si>
    <t>構造設備(調剤室)</t>
    <phoneticPr fontId="4"/>
  </si>
  <si>
    <t>構造設備</t>
    <phoneticPr fontId="4"/>
  </si>
  <si>
    <t>管理者勤務時間</t>
    <rPh sb="0" eb="7">
      <t>カンリシャキンムジカン</t>
    </rPh>
    <phoneticPr fontId="4"/>
  </si>
  <si>
    <t>管理者住所</t>
    <rPh sb="0" eb="3">
      <t>カンリシャ</t>
    </rPh>
    <phoneticPr fontId="4"/>
  </si>
  <si>
    <t>管理者氏名</t>
    <rPh sb="0" eb="3">
      <t>カンリシャ</t>
    </rPh>
    <phoneticPr fontId="4"/>
  </si>
  <si>
    <t>管理者</t>
    <rPh sb="2" eb="3">
      <t>シャ</t>
    </rPh>
    <phoneticPr fontId="4"/>
  </si>
  <si>
    <t>店舗名称</t>
    <phoneticPr fontId="4"/>
  </si>
  <si>
    <t>開設者住所</t>
    <phoneticPr fontId="4"/>
  </si>
  <si>
    <t>変更届書</t>
    <rPh sb="0" eb="3">
      <t>ヘンコウトドケ</t>
    </rPh>
    <rPh sb="3" eb="4">
      <t>カキ</t>
    </rPh>
    <phoneticPr fontId="4"/>
  </si>
  <si>
    <t>役員</t>
    <rPh sb="0" eb="2">
      <t>ヤクイン</t>
    </rPh>
    <phoneticPr fontId="4"/>
  </si>
  <si>
    <t>開設者氏名</t>
    <phoneticPr fontId="4"/>
  </si>
  <si>
    <t>従事者勤務時間</t>
    <phoneticPr fontId="4"/>
  </si>
  <si>
    <t>従事者氏名</t>
    <rPh sb="0" eb="5">
      <t>ジュウジシャシメイ</t>
    </rPh>
    <phoneticPr fontId="4"/>
  </si>
  <si>
    <t>従事者</t>
    <phoneticPr fontId="4"/>
  </si>
  <si>
    <t>更新切れ</t>
    <rPh sb="0" eb="3">
      <t>コウシンキ</t>
    </rPh>
    <phoneticPr fontId="4"/>
  </si>
  <si>
    <t>改築</t>
    <rPh sb="0" eb="2">
      <t>カイチク</t>
    </rPh>
    <phoneticPr fontId="4"/>
  </si>
  <si>
    <t>処理区分：許可申請書</t>
    <rPh sb="0" eb="4">
      <t>ショリクブン</t>
    </rPh>
    <rPh sb="5" eb="10">
      <t>キョカシンセイショ</t>
    </rPh>
    <phoneticPr fontId="4"/>
  </si>
  <si>
    <t>法人切り替え</t>
    <rPh sb="0" eb="3">
      <t>ホウジンキ</t>
    </rPh>
    <rPh sb="4" eb="5">
      <t>カ</t>
    </rPh>
    <phoneticPr fontId="4"/>
  </si>
  <si>
    <t>業態変更</t>
    <rPh sb="0" eb="4">
      <t>ギョウタイヘンコウ</t>
    </rPh>
    <phoneticPr fontId="4"/>
  </si>
  <si>
    <t>開設者変更</t>
    <rPh sb="0" eb="5">
      <t>カイセツシャヘンコウ</t>
    </rPh>
    <phoneticPr fontId="4"/>
  </si>
  <si>
    <t>店舗移転</t>
    <rPh sb="0" eb="4">
      <t>テンポイテン</t>
    </rPh>
    <phoneticPr fontId="4"/>
  </si>
  <si>
    <t>新規</t>
    <rPh sb="0" eb="2">
      <t>シンキ</t>
    </rPh>
    <phoneticPr fontId="4"/>
  </si>
  <si>
    <t>【事由】</t>
    <rPh sb="1" eb="3">
      <t>ジユウ</t>
    </rPh>
    <phoneticPr fontId="4"/>
  </si>
  <si>
    <t>再開年月日</t>
    <phoneticPr fontId="4"/>
  </si>
  <si>
    <t>書換年月日</t>
    <phoneticPr fontId="4"/>
  </si>
  <si>
    <t>休止年月日</t>
    <phoneticPr fontId="4"/>
  </si>
  <si>
    <t>廃止年月日</t>
    <phoneticPr fontId="4"/>
  </si>
  <si>
    <t>変更年月日</t>
    <phoneticPr fontId="4"/>
  </si>
  <si>
    <t>申請(届出)年月日</t>
  </si>
  <si>
    <t>【１】許可情報</t>
    <rPh sb="3" eb="7">
      <t>キョカジョウホウ</t>
    </rPh>
    <phoneticPr fontId="4"/>
  </si>
  <si>
    <t>○○県○○○○○の規定により、次のとおり申請します。</t>
    <rPh sb="2" eb="3">
      <t>ケン</t>
    </rPh>
    <rPh sb="9" eb="11">
      <t>キテイ</t>
    </rPh>
    <rPh sb="15" eb="16">
      <t>ツギ</t>
    </rPh>
    <rPh sb="20" eb="22">
      <t>シンセイ</t>
    </rPh>
    <phoneticPr fontId="4"/>
  </si>
  <si>
    <t>令和</t>
    <rPh sb="0" eb="2">
      <t>れいわ</t>
    </rPh>
    <phoneticPr fontId="40" type="Hiragana" alignment="center"/>
  </si>
  <si>
    <t>(宛先）○○県知事</t>
    <rPh sb="1" eb="3">
      <t>アテサキ</t>
    </rPh>
    <rPh sb="6" eb="9">
      <t>ケンチジ</t>
    </rPh>
    <phoneticPr fontId="4"/>
  </si>
  <si>
    <t>NM_個別情報_管理医療機器みなし_住所_建物名</t>
  </si>
  <si>
    <t>T1KAdressKiduke</t>
  </si>
  <si>
    <t>_Kobetu</t>
  </si>
  <si>
    <t>YAG010_03F</t>
  </si>
  <si>
    <t>個別情報</t>
    <rPh sb="0" eb="4">
      <t>コベツジョウホウ</t>
    </rPh>
    <phoneticPr fontId="4"/>
  </si>
  <si>
    <t>NM_個別情報_管理医療機器みなし_住所_番地</t>
  </si>
  <si>
    <t>T1KAdress4</t>
  </si>
  <si>
    <t>NM_個別情報_管理医療機器みなし_住所_字</t>
  </si>
  <si>
    <t>T1KAdress3</t>
  </si>
  <si>
    <t>NM_個別情報_管理医療機器みなし_住所_市区町村</t>
  </si>
  <si>
    <t>iT1KAdress2</t>
  </si>
  <si>
    <t>NM_個別情報_管理医療機器みなし_住所_都道府県</t>
  </si>
  <si>
    <t>iK1KAdress1</t>
  </si>
  <si>
    <t>NM_個別情報_管理医療機器みなし_住所_郵便番号_右</t>
    <rPh sb="26" eb="27">
      <t>ミギ</t>
    </rPh>
    <phoneticPr fontId="4"/>
  </si>
  <si>
    <t>NM_個別情報_管理医療機器みなし_住所_郵便番号_左</t>
  </si>
  <si>
    <t>iT1KAdressPCode</t>
    <phoneticPr fontId="4"/>
  </si>
  <si>
    <t>NM_個別情報_管理医療機器みなし_管理者設置日_日</t>
    <rPh sb="25" eb="26">
      <t>ヒ</t>
    </rPh>
    <phoneticPr fontId="4"/>
  </si>
  <si>
    <t>NM_個別情報_管理医療機器みなし_管理者設置日_月</t>
    <rPh sb="25" eb="26">
      <t>ツキ</t>
    </rPh>
    <phoneticPr fontId="4"/>
  </si>
  <si>
    <t>年</t>
    <rPh sb="0" eb="1">
      <t>トシ</t>
    </rPh>
    <phoneticPr fontId="4"/>
  </si>
  <si>
    <t>NM_個別情報_管理医療機器みなし_管理者設置日_年</t>
    <rPh sb="25" eb="26">
      <t>トシ</t>
    </rPh>
    <phoneticPr fontId="4"/>
  </si>
  <si>
    <t>NM_個別情報_管理医療機器みなし_管理者設置日_元号</t>
  </si>
  <si>
    <t>日付</t>
    <rPh sb="0" eb="2">
      <t>ヒヅケ</t>
    </rPh>
    <phoneticPr fontId="4"/>
  </si>
  <si>
    <t>T1ToStYmd</t>
  </si>
  <si>
    <t>NM_個別情報_管理医療機器みなし_登録番号</t>
  </si>
  <si>
    <t>T1ToBango</t>
  </si>
  <si>
    <t>NM_個別情報_管理医療機器みなし_資格</t>
  </si>
  <si>
    <t>コード</t>
    <phoneticPr fontId="4"/>
  </si>
  <si>
    <t>T1Shikaku</t>
  </si>
  <si>
    <t>NM_個別情報_管理医療機器みなし_管理者名</t>
  </si>
  <si>
    <t>T1Kanriname</t>
    <phoneticPr fontId="4"/>
  </si>
  <si>
    <t>NM_個別情報_管理医療機器みなし_特定管理医療機器取扱有</t>
  </si>
  <si>
    <t>チェックボックス</t>
    <phoneticPr fontId="4"/>
  </si>
  <si>
    <t>T1Kanritokutei</t>
  </si>
  <si>
    <t>NM_個別情報_管理医療機器みなし_取扱区分</t>
  </si>
  <si>
    <t>T1Kanriatukaii</t>
  </si>
  <si>
    <t>NM_個別情報_特定販売する医薬品の区分_インターネット広告_特記事項等</t>
  </si>
  <si>
    <t>NetBiko</t>
  </si>
  <si>
    <t>NM_個別情報_特定販売する医薬品の区分_インターネット広告_監視用のメールアドレス等</t>
  </si>
  <si>
    <t>KansiSetubi_Sonota</t>
  </si>
  <si>
    <t>NM_個別情報_特定販売する医薬品の区分_インターネット広告_監視設備</t>
  </si>
  <si>
    <t>KansiSetubi</t>
    <phoneticPr fontId="4"/>
  </si>
  <si>
    <t>NM_個別情報_特定販売する医薬品の区分_インターネット広告_ＨＰ３_パスワード_変更前</t>
    <phoneticPr fontId="4"/>
  </si>
  <si>
    <t>特定_ネット広告_パスワード_変更前</t>
    <phoneticPr fontId="4"/>
  </si>
  <si>
    <t>_HPInfoG</t>
  </si>
  <si>
    <t>NM_個別情報_特定販売する医薬品の区分_インターネット広告_ＨＰ３_パスワード</t>
  </si>
  <si>
    <t>特定_ネット広告_パスワード</t>
  </si>
  <si>
    <t>NM_個別情報_特定販売する医薬品の区分_インターネット広告_ＨＰ３_ＵＲＬ_変更前</t>
    <phoneticPr fontId="4"/>
  </si>
  <si>
    <t>ＵＲＬ_変更前</t>
    <phoneticPr fontId="4"/>
  </si>
  <si>
    <t>NM_個別情報_特定販売する医薬品の区分_インターネット広告_ＨＰ３_ＵＲＬ</t>
  </si>
  <si>
    <t>ＵＲＬ</t>
  </si>
  <si>
    <t>NM_個別情報_特定販売する医薬品の区分_インターネット広告_ＨＰ３_店舗名称_変更前</t>
    <phoneticPr fontId="4"/>
  </si>
  <si>
    <t>特定_店舗名称_変更前</t>
    <phoneticPr fontId="4"/>
  </si>
  <si>
    <t>NM_個別情報_特定販売する医薬品の区分_インターネット広告_ＨＰ３_店舗名称</t>
  </si>
  <si>
    <t>特定_店舗名称</t>
  </si>
  <si>
    <t>NM_個別情報_特定販売する医薬品の区分_インターネット広告_ＨＰ２_パスワード_変更前</t>
    <phoneticPr fontId="4"/>
  </si>
  <si>
    <t>NM_個別情報_特定販売する医薬品の区分_インターネット広告_ＨＰ２_パスワード</t>
  </si>
  <si>
    <t>NM_個別情報_特定販売する医薬品の区分_インターネット広告_ＨＰ２_ＵＲＬ_変更前</t>
    <phoneticPr fontId="4"/>
  </si>
  <si>
    <t>NM_個別情報_特定販売する医薬品の区分_インターネット広告_ＨＰ２_ＵＲＬ</t>
  </si>
  <si>
    <t>NM_個別情報_特定販売する医薬品の区分_インターネット広告_ＨＰ２_店舗名称_変更前</t>
    <phoneticPr fontId="4"/>
  </si>
  <si>
    <t>NM_個別情報_特定販売する医薬品の区分_インターネット広告_ＨＰ２_店舗名称</t>
  </si>
  <si>
    <t>NM_個別情報_特定販売する医薬品の区分_インターネット広告_ＨＰ１_パスワード_変更前</t>
    <phoneticPr fontId="4"/>
  </si>
  <si>
    <t>NM_個別情報_特定販売する医薬品の区分_インターネット広告_ＨＰ１_パスワード</t>
  </si>
  <si>
    <t>NM_個別情報_特定販売する医薬品の区分_インターネット広告_ＨＰ１_ＵＲＬ_変更前</t>
    <phoneticPr fontId="4"/>
  </si>
  <si>
    <t>NM_個別情報_特定販売する医薬品の区分_インターネット広告_ＨＰ１_ＵＲＬ</t>
  </si>
  <si>
    <t>NM_個別情報_特定販売する医薬品の区分_インターネット広告_ＨＰ１_店舗名称_変更前</t>
    <phoneticPr fontId="4"/>
  </si>
  <si>
    <t>NM_個別情報_特定販売する医薬品の区分_インターネット広告_ＨＰ１_店舗名称</t>
  </si>
  <si>
    <t>NM_個別情報_特定販売する医薬品の区分_インターネット広告_メールアドレス</t>
  </si>
  <si>
    <t>HpMail</t>
  </si>
  <si>
    <t>NM_個別情報_特定販売する医薬品の区分_インターネット広告_ＦＡＸ</t>
  </si>
  <si>
    <t>HpFax</t>
  </si>
  <si>
    <t>NM_個別情報_特定販売する医薬品の区分_インターネット広告_電話</t>
  </si>
  <si>
    <t>HpTel</t>
  </si>
  <si>
    <t>NM_個別情報_特定販売する医薬品の区分_インターネット広告</t>
  </si>
  <si>
    <t>Internet</t>
  </si>
  <si>
    <t>NM_個別情報_特定販売する医薬品の区分_配達方法</t>
  </si>
  <si>
    <t>HaiHoho</t>
  </si>
  <si>
    <t>NM_個別情報_特定販売する医薬品の区分_薬局製造販売医薬品</t>
  </si>
  <si>
    <t>NIyaku5</t>
  </si>
  <si>
    <t>NM_個別情報_特定販売する医薬品の区分_第３類医薬品</t>
  </si>
  <si>
    <t>NIyaku4</t>
  </si>
  <si>
    <t>NM_個別情報_特定販売する医薬品の区分_第２類医薬品_指定第２類医薬品を除く</t>
  </si>
  <si>
    <t>NIyaku3</t>
  </si>
  <si>
    <t>NM_個別情報_特定販売する医薬品の区分_指定第２類医薬品</t>
  </si>
  <si>
    <t>NIyaku2</t>
  </si>
  <si>
    <t>NM_個別情報_特定販売する医薬品の区分_第１類医薬品</t>
  </si>
  <si>
    <t>NIyaku1</t>
  </si>
  <si>
    <t>NM_個別情報_特定販売実施_通信手段_その他詳細</t>
  </si>
  <si>
    <t>HanHoho</t>
  </si>
  <si>
    <t>NM_個別情報_特定販売実施_通信手段_その他</t>
  </si>
  <si>
    <t>HanHoho4</t>
    <phoneticPr fontId="4"/>
  </si>
  <si>
    <t>NM_個別情報_特定販売実施_通信手段_カタログ</t>
  </si>
  <si>
    <t>HanHoho3</t>
    <phoneticPr fontId="4"/>
  </si>
  <si>
    <t>NM_個別情報_特定販売実施_通信手段_ＦＡＸ</t>
  </si>
  <si>
    <t>HanHoho9</t>
    <phoneticPr fontId="4"/>
  </si>
  <si>
    <t>NM_個別情報_特定販売実施_通信手段_電話</t>
  </si>
  <si>
    <t>HanHoho2</t>
  </si>
  <si>
    <t>NM_個別情報_特定販売実施_通信手段_インターネット</t>
  </si>
  <si>
    <t>HanHoho1</t>
    <phoneticPr fontId="4"/>
  </si>
  <si>
    <t>NM_個別情報_特定販売実施</t>
  </si>
  <si>
    <t>Yubin</t>
    <phoneticPr fontId="4"/>
  </si>
  <si>
    <t>NM_個別情報_検体測定室の有無</t>
  </si>
  <si>
    <t>SokuteiSituUmu</t>
    <phoneticPr fontId="4"/>
  </si>
  <si>
    <t>NM_個別情報_冷暗貯蔵設備の有無</t>
  </si>
  <si>
    <t>ChkReianIyaku</t>
  </si>
  <si>
    <t>NM_個別情報_鍵のかかる保管庫の有無</t>
  </si>
  <si>
    <t>DokuUm</t>
    <phoneticPr fontId="4"/>
  </si>
  <si>
    <t>NM_個別情報_店舗販売業の取扱品目</t>
  </si>
  <si>
    <t>TenpoHinmoku</t>
    <phoneticPr fontId="4"/>
  </si>
  <si>
    <t>NM_個別情報_要指導医薬品売り場の数</t>
  </si>
  <si>
    <t>数値</t>
    <rPh sb="0" eb="2">
      <t>スウチ</t>
    </rPh>
    <phoneticPr fontId="4"/>
  </si>
  <si>
    <t>YosidoUribaSu</t>
    <phoneticPr fontId="4"/>
  </si>
  <si>
    <t>NM_個別情報_要指導医薬品売り場</t>
  </si>
  <si>
    <t>ChkYosidoUriba</t>
    <phoneticPr fontId="4"/>
  </si>
  <si>
    <t>NM_個別情報_第一類情報提供場所数</t>
  </si>
  <si>
    <t>UchiBashoSu</t>
    <phoneticPr fontId="4"/>
  </si>
  <si>
    <t>NM_個別情報_第一類情報提供有無</t>
  </si>
  <si>
    <t>ChkUchiBasho</t>
    <phoneticPr fontId="4"/>
  </si>
  <si>
    <t>NM_個別情報_一般用情報提供場所数</t>
  </si>
  <si>
    <t>IryoBashoSu</t>
    <phoneticPr fontId="4"/>
  </si>
  <si>
    <t>ChkIryoBasho</t>
    <phoneticPr fontId="4"/>
  </si>
  <si>
    <t>NM_個別情報_調剤室面積_小数１</t>
  </si>
  <si>
    <t>NM_個別情報_調剤室面積_整数４</t>
  </si>
  <si>
    <t>NM_個別情報_調剤室面積_整数３</t>
  </si>
  <si>
    <t>NM_個別情報_調剤室面積_整数２</t>
  </si>
  <si>
    <t>NM_個別情報_調剤室面積_整数１</t>
  </si>
  <si>
    <t>浮動小数</t>
    <rPh sb="0" eb="4">
      <t>フドウショウスウ</t>
    </rPh>
    <phoneticPr fontId="4"/>
  </si>
  <si>
    <t>ChoMenseki</t>
  </si>
  <si>
    <t>NM_個別情報_店舗面積_小数１</t>
  </si>
  <si>
    <t>NM_個別情報_店舗面積_整数４</t>
  </si>
  <si>
    <t>NM_個別情報_店舗面積_整数３</t>
  </si>
  <si>
    <t>NM_個別情報_店舗面積_整数２</t>
  </si>
  <si>
    <t>NM_個別情報_店舗面積_整数１</t>
  </si>
  <si>
    <t>TenMenseki</t>
  </si>
  <si>
    <t>NM_個別情報_販売する医薬品の区分_第３類医薬品</t>
  </si>
  <si>
    <t>TIyaku5</t>
  </si>
  <si>
    <t>NM_個別情報_販売する医薬品の区分_第２類医薬品_指定第２類医薬品を除く</t>
  </si>
  <si>
    <t>TIyaku4</t>
  </si>
  <si>
    <t>NM_個別情報_販売する医薬品の区分_指定第２類医薬品</t>
  </si>
  <si>
    <t>TIyaku3</t>
  </si>
  <si>
    <t>NM_個別情報_販売する医薬品の区分_第１類医薬品</t>
  </si>
  <si>
    <t>TIyaku2</t>
  </si>
  <si>
    <t>NM_個別情報_販売する医薬品の区分_要指導医薬品</t>
  </si>
  <si>
    <t>TIyaku1</t>
    <phoneticPr fontId="4"/>
  </si>
  <si>
    <t>NM_個別情報_相談時・緊急時の連絡先</t>
  </si>
  <si>
    <t>NM_個別情報_その他休業日</t>
  </si>
  <si>
    <t>TaKyugyo</t>
  </si>
  <si>
    <t>NM_個別情報_その他営業日</t>
  </si>
  <si>
    <t>TaEigyo</t>
  </si>
  <si>
    <t>NM_個別情報_週特定販売時間_小数１</t>
  </si>
  <si>
    <t>NM_個別情報_週特定販売時間_整数３</t>
  </si>
  <si>
    <t>NM_個別情報_週特定販売時間_整数２</t>
  </si>
  <si>
    <t>NM_個別情報_週特定販売時間_整数１</t>
  </si>
  <si>
    <t>tNetJikan</t>
  </si>
  <si>
    <t>NM_個別情報_週第１類医薬品販売時間_小数１</t>
  </si>
  <si>
    <t>NM_個別情報_週第１類医薬品販売時間_整数３</t>
  </si>
  <si>
    <t>NM_個別情報_週第１類医薬品販売時間_整数２</t>
  </si>
  <si>
    <t>NM_個別情報_週第１類医薬品販売時間_整数１</t>
  </si>
  <si>
    <t>IsshuJikan</t>
  </si>
  <si>
    <t>NM_個別情報_週要指導医薬品販売時間_小数１</t>
  </si>
  <si>
    <t>NM_個別情報_週要指導医薬品販売時間_整数３</t>
  </si>
  <si>
    <t>NM_個別情報_週要指導医薬品販売時間_整数２</t>
  </si>
  <si>
    <t>NM_個別情報_週要指導医薬品販売時間_整数１</t>
  </si>
  <si>
    <t>tShidoJikan</t>
  </si>
  <si>
    <t>NM_個別情報_週医薬品販売時間_小数１</t>
  </si>
  <si>
    <t>NM_個別情報_週医薬品販売時間_整数３</t>
  </si>
  <si>
    <t>NM_個別情報_週医薬品販売時間_整数２</t>
  </si>
  <si>
    <t>NM_個別情報_週医薬品販売時間_整数１</t>
  </si>
  <si>
    <t>IryoJikan</t>
  </si>
  <si>
    <t>NM_個別情報_週開店時間_小数１</t>
  </si>
  <si>
    <t>NM_個別情報_週開店時間_整数３</t>
  </si>
  <si>
    <t>NM_個別情報_週開店時間_整数２</t>
  </si>
  <si>
    <t>NM_個別情報_週開店時間_整数１</t>
  </si>
  <si>
    <t>tOpenJikan</t>
  </si>
  <si>
    <t>NM_個別情報_週営業時間_小数１</t>
  </si>
  <si>
    <t>NM_個別情報_週営業時間_整数３</t>
  </si>
  <si>
    <t>NM_個別情報_週営業時間_整数２</t>
  </si>
  <si>
    <t>NM_個別情報_週営業時間_整数１</t>
  </si>
  <si>
    <t>tEigyoJikan</t>
  </si>
  <si>
    <t>NM_個別情報_特定販売のみ行う時間_祝日</t>
    <rPh sb="19" eb="21">
      <t>シュクジツ</t>
    </rPh>
    <phoneticPr fontId="4"/>
  </si>
  <si>
    <t>特定販売時間祝</t>
    <rPh sb="6" eb="7">
      <t>シュク</t>
    </rPh>
    <phoneticPr fontId="4"/>
  </si>
  <si>
    <t>_EigyoJikanG</t>
  </si>
  <si>
    <t>NM_個別情報_特定販売のみ行う時間_日</t>
    <rPh sb="19" eb="20">
      <t>ニチ</t>
    </rPh>
    <phoneticPr fontId="4"/>
  </si>
  <si>
    <t>特定販売時間日</t>
    <rPh sb="6" eb="7">
      <t>ニチ</t>
    </rPh>
    <phoneticPr fontId="4"/>
  </si>
  <si>
    <t>NM_個別情報_特定販売のみ行う時間_土</t>
    <rPh sb="19" eb="20">
      <t>ド</t>
    </rPh>
    <phoneticPr fontId="4"/>
  </si>
  <si>
    <t>特定販売時間土</t>
    <rPh sb="6" eb="7">
      <t>ド</t>
    </rPh>
    <phoneticPr fontId="4"/>
  </si>
  <si>
    <t>NM_個別情報_特定販売のみ行う時間_金</t>
    <rPh sb="19" eb="20">
      <t>キン</t>
    </rPh>
    <phoneticPr fontId="4"/>
  </si>
  <si>
    <t>特定販売時間金</t>
    <rPh sb="6" eb="7">
      <t>キン</t>
    </rPh>
    <phoneticPr fontId="4"/>
  </si>
  <si>
    <t>NM_個別情報_特定販売のみ行う時間_木</t>
    <rPh sb="19" eb="20">
      <t>モク</t>
    </rPh>
    <phoneticPr fontId="4"/>
  </si>
  <si>
    <t>特定販売時間木</t>
    <rPh sb="6" eb="7">
      <t>モク</t>
    </rPh>
    <phoneticPr fontId="4"/>
  </si>
  <si>
    <t>NM_個別情報_特定販売のみ行う時間_水</t>
    <rPh sb="19" eb="20">
      <t>スイ</t>
    </rPh>
    <phoneticPr fontId="4"/>
  </si>
  <si>
    <t>特定販売時間水</t>
    <rPh sb="6" eb="7">
      <t>スイ</t>
    </rPh>
    <phoneticPr fontId="4"/>
  </si>
  <si>
    <t>NM_個別情報_特定販売のみ行う時間_火</t>
    <rPh sb="19" eb="20">
      <t>カ</t>
    </rPh>
    <phoneticPr fontId="4"/>
  </si>
  <si>
    <t>特定販売時間火</t>
    <rPh sb="6" eb="7">
      <t>カ</t>
    </rPh>
    <phoneticPr fontId="4"/>
  </si>
  <si>
    <t>NM_個別情報_特定販売のみ行う時間_月</t>
  </si>
  <si>
    <t>特定販売時間月</t>
    <rPh sb="0" eb="6">
      <t>トクテイハンバイジカン</t>
    </rPh>
    <rPh sb="6" eb="7">
      <t>ゲツ</t>
    </rPh>
    <phoneticPr fontId="4"/>
  </si>
  <si>
    <t>NM_個別情報_登録販売者滞在時間_休憩_祝日_終了</t>
  </si>
  <si>
    <t>51</t>
    <phoneticPr fontId="4"/>
  </si>
  <si>
    <t>営業時間祝終了</t>
  </si>
  <si>
    <t>NM_個別情報_登録販売者滞在時間_休憩_祝日_開始</t>
  </si>
  <si>
    <t>営業時間祝開始</t>
  </si>
  <si>
    <t>NM_個別情報_登録販売者滞在時間_休憩_日_終了</t>
  </si>
  <si>
    <t>営業時間日終了</t>
  </si>
  <si>
    <t>NM_個別情報_登録販売者滞在時間_休憩_日_開始</t>
  </si>
  <si>
    <t>営業時間日開始</t>
  </si>
  <si>
    <t>NM_個別情報_登録販売者滞在時間_休憩_土_終了</t>
  </si>
  <si>
    <t>営業時間土終了</t>
  </si>
  <si>
    <t>NM_個別情報_登録販売者滞在時間_休憩_土_開始</t>
  </si>
  <si>
    <t>営業時間土開始</t>
  </si>
  <si>
    <t>NM_個別情報_登録販売者滞在時間_休憩_金_終了</t>
  </si>
  <si>
    <t>営業時間金終了</t>
  </si>
  <si>
    <t>NM_個別情報_登録販売者滞在時間_休憩_金_開始</t>
  </si>
  <si>
    <t>営業時間金開始</t>
  </si>
  <si>
    <t>NM_個別情報_登録販売者滞在時間_休憩_木_終了</t>
  </si>
  <si>
    <t>営業時間木終了</t>
  </si>
  <si>
    <t>NM_個別情報_登録販売者滞在時間_休憩_木_開始</t>
  </si>
  <si>
    <t>営業時間木開始</t>
  </si>
  <si>
    <t>NM_個別情報_登録販売者滞在時間_休憩_水_終了</t>
  </si>
  <si>
    <t>営業時間水終了</t>
  </si>
  <si>
    <t>NM_個別情報_登録販売者滞在時間_休憩_水_開始</t>
  </si>
  <si>
    <t>営業時間水開始</t>
  </si>
  <si>
    <t>NM_個別情報_登録販売者滞在時間_休憩_火_終了</t>
  </si>
  <si>
    <t>営業時間火終了</t>
  </si>
  <si>
    <t>NM_個別情報_登録販売者滞在時間_休憩_火_開始</t>
  </si>
  <si>
    <t>営業時間火開始</t>
  </si>
  <si>
    <t>NM_個別情報_登録販売者滞在時間_休憩_月_終了</t>
  </si>
  <si>
    <t>営業時間月終了</t>
  </si>
  <si>
    <t>NM_個別情報_登録販売者滞在時間_休憩_月_開始</t>
  </si>
  <si>
    <t>営業時間月開始</t>
  </si>
  <si>
    <t>NM_個別情報_登録販売者滞在時間_祝日_終了</t>
  </si>
  <si>
    <t>NM_個別情報_登録販売者滞在時間_祝日_開始</t>
  </si>
  <si>
    <t>NM_個別情報_登録販売者滞在時間_日_終了</t>
  </si>
  <si>
    <t>NM_個別情報_登録販売者滞在時間_日_開始</t>
  </si>
  <si>
    <t>NM_個別情報_登録販売者滞在時間_土_終了</t>
  </si>
  <si>
    <t>NM_個別情報_登録販売者滞在時間_土_開始</t>
  </si>
  <si>
    <t>NM_個別情報_登録販売者滞在時間_金_終了</t>
  </si>
  <si>
    <t>NM_個別情報_登録販売者滞在時間_金_開始</t>
  </si>
  <si>
    <t>NM_個別情報_登録販売者滞在時間_木_終了</t>
  </si>
  <si>
    <t>NM_個別情報_登録販売者滞在時間_木_開始</t>
  </si>
  <si>
    <t>NM_個別情報_登録販売者滞在時間_水_終了</t>
  </si>
  <si>
    <t>NM_個別情報_登録販売者滞在時間_水_開始</t>
  </si>
  <si>
    <t>NM_個別情報_登録販売者滞在時間_火_終了</t>
  </si>
  <si>
    <t>NM_個別情報_登録販売者滞在時間_火_開始</t>
  </si>
  <si>
    <t>NM_個別情報_登録販売者滞在時間_月_終了</t>
  </si>
  <si>
    <t>NM_個別情報_登録販売者滞在時間_月_開始</t>
  </si>
  <si>
    <t>NM_個別情報_薬剤師滞在時間_休憩_祝日_終了</t>
  </si>
  <si>
    <t>50</t>
    <phoneticPr fontId="4"/>
  </si>
  <si>
    <t>NM_個別情報_薬剤師滞在時間_休憩_祝日_開始</t>
  </si>
  <si>
    <t>NM_個別情報_薬剤師滞在時間_休憩_日_終了</t>
  </si>
  <si>
    <t>NM_個別情報_薬剤師滞在時間_休憩_日_開始</t>
  </si>
  <si>
    <t>NM_個別情報_薬剤師滞在時間_休憩_土_終了</t>
  </si>
  <si>
    <t>NM_個別情報_薬剤師滞在時間_休憩_土_開始</t>
  </si>
  <si>
    <t>NM_個別情報_薬剤師滞在時間_休憩_金_終了</t>
  </si>
  <si>
    <t>NM_個別情報_薬剤師滞在時間_休憩_金_開始</t>
  </si>
  <si>
    <t>NM_個別情報_薬剤師滞在時間_休憩_木_終了</t>
  </si>
  <si>
    <t>NM_個別情報_薬剤師滞在時間_休憩_木_開始</t>
  </si>
  <si>
    <t>NM_個別情報_薬剤師滞在時間_休憩_水_終了</t>
  </si>
  <si>
    <t>NM_個別情報_薬剤師滞在時間_休憩_水_開始</t>
  </si>
  <si>
    <t>NM_個別情報_薬剤師滞在時間_休憩_火_終了</t>
  </si>
  <si>
    <t>NM_個別情報_薬剤師滞在時間_休憩_火_開始</t>
  </si>
  <si>
    <t>NM_個別情報_薬剤師滞在時間_休憩_月_終了</t>
  </si>
  <si>
    <t>NM_個別情報_薬剤師滞在時間_休憩_月_開始</t>
  </si>
  <si>
    <t>NM_個別情報_薬剤師滞在時間_祝日_終了</t>
  </si>
  <si>
    <t>NM_個別情報_薬剤師滞在時間_祝日_開始</t>
  </si>
  <si>
    <t>NM_個別情報_薬剤師滞在時間_日_終了</t>
  </si>
  <si>
    <t>NM_個別情報_薬剤師滞在時間_日_開始</t>
  </si>
  <si>
    <t>NM_個別情報_薬剤師滞在時間_土_終了</t>
  </si>
  <si>
    <t>NM_個別情報_薬剤師滞在時間_土_開始</t>
  </si>
  <si>
    <t>NM_個別情報_薬剤師滞在時間_金_終了</t>
  </si>
  <si>
    <t>NM_個別情報_薬剤師滞在時間_金_開始</t>
  </si>
  <si>
    <t>NM_個別情報_薬剤師滞在時間_木_終了</t>
  </si>
  <si>
    <t>NM_個別情報_薬剤師滞在時間_木_開始</t>
  </si>
  <si>
    <t>NM_個別情報_薬剤師滞在時間_水_終了</t>
  </si>
  <si>
    <t>NM_個別情報_薬剤師滞在時間_水_開始</t>
  </si>
  <si>
    <t>NM_個別情報_薬剤師滞在時間_火_終了</t>
  </si>
  <si>
    <t>NM_個別情報_薬剤師滞在時間_火_開始</t>
  </si>
  <si>
    <t>NM_個別情報_薬剤師滞在時間_月_終了</t>
  </si>
  <si>
    <t>NM_個別情報_薬剤師滞在時間_月_開始</t>
  </si>
  <si>
    <t>NM_個別情報_特定販売時間_祝日_終了</t>
  </si>
  <si>
    <t>06</t>
    <phoneticPr fontId="4"/>
  </si>
  <si>
    <t>NM_個別情報_特定販売時間_祝日_開始</t>
  </si>
  <si>
    <t>NM_個別情報_特定販売時間_日_終了</t>
  </si>
  <si>
    <t>NM_個別情報_特定販売時間_日_開始</t>
  </si>
  <si>
    <t>NM_個別情報_特定販売時間_土_終了</t>
  </si>
  <si>
    <t>NM_個別情報_特定販売時間_土_開始</t>
  </si>
  <si>
    <t>NM_個別情報_特定販売時間_金_終了</t>
  </si>
  <si>
    <t>NM_個別情報_特定販売時間_金_開始</t>
  </si>
  <si>
    <t>NM_個別情報_特定販売時間_木_終了</t>
  </si>
  <si>
    <t>NM_個別情報_特定販売時間_木_開始</t>
  </si>
  <si>
    <t>NM_個別情報_特定販売時間_水_終了</t>
  </si>
  <si>
    <t>NM_個別情報_特定販売時間_水_開始</t>
  </si>
  <si>
    <t>NM_個別情報_特定販売時間_火_終了</t>
  </si>
  <si>
    <t>NM_個別情報_特定販売時間_火_開始</t>
  </si>
  <si>
    <t>NM_個別情報_特定販売時間_月_終了</t>
  </si>
  <si>
    <t>NM_個別情報_特定販売時間_月_開始</t>
  </si>
  <si>
    <t>NM_個別情報_第１類医薬品販売時間_休憩_祝日_終了</t>
  </si>
  <si>
    <t>05</t>
    <phoneticPr fontId="4"/>
  </si>
  <si>
    <t>NM_個別情報_第１類医薬品販売時間_休憩_祝日_開始</t>
  </si>
  <si>
    <t>NM_個別情報_第１類医薬品販売時間_休憩_日_終了</t>
  </si>
  <si>
    <t>NM_個別情報_第１類医薬品販売時間_休憩_日_開始</t>
  </si>
  <si>
    <t>NM_個別情報_第１類医薬品販売時間_休憩_土_終了</t>
  </si>
  <si>
    <t>NM_個別情報_第１類医薬品販売時間_休憩_土_開始</t>
  </si>
  <si>
    <t>NM_個別情報_第１類医薬品販売時間_休憩_金_終了</t>
  </si>
  <si>
    <t>NM_個別情報_第１類医薬品販売時間_休憩_金_開始</t>
  </si>
  <si>
    <t>NM_個別情報_第１類医薬品販売時間_休憩_木_終了</t>
  </si>
  <si>
    <t>NM_個別情報_第１類医薬品販売時間_休憩_木_開始</t>
  </si>
  <si>
    <t>NM_個別情報_第１類医薬品販売時間_休憩_水_終了</t>
  </si>
  <si>
    <t>NM_個別情報_第１類医薬品販売時間_休憩_水_開始</t>
  </si>
  <si>
    <t>NM_個別情報_第１類医薬品販売時間_休憩_火_終了</t>
  </si>
  <si>
    <t>NM_個別情報_第１類医薬品販売時間_休憩_火_開始</t>
  </si>
  <si>
    <t>NM_個別情報_第１類医薬品販売時間_休憩_月_終了</t>
  </si>
  <si>
    <t>NM_個別情報_第１類医薬品販売時間_休憩_月_開始</t>
  </si>
  <si>
    <t>NM_個別情報_第１類医薬品販売時間_祝日_終了</t>
  </si>
  <si>
    <t>NM_個別情報_第１類医薬品販売時間_祝日_開始</t>
  </si>
  <si>
    <t>NM_個別情報_第１類医薬品販売時間_日_終了</t>
  </si>
  <si>
    <t>NM_個別情報_第１類医薬品販売時間_日_開始</t>
  </si>
  <si>
    <t>NM_個別情報_第１類医薬品販売時間_土_終了</t>
  </si>
  <si>
    <t>NM_個別情報_第１類医薬品販売時間_土_開始</t>
  </si>
  <si>
    <t>NM_個別情報_第１類医薬品販売時間_金_終了</t>
  </si>
  <si>
    <t>NM_個別情報_第１類医薬品販売時間_金_開始</t>
  </si>
  <si>
    <t>NM_個別情報_第１類医薬品販売時間_木_終了</t>
  </si>
  <si>
    <t>NM_個別情報_第１類医薬品販売時間_木_開始</t>
  </si>
  <si>
    <t>NM_個別情報_第１類医薬品販売時間_水_終了</t>
  </si>
  <si>
    <t>NM_個別情報_第１類医薬品販売時間_水_開始</t>
  </si>
  <si>
    <t>NM_個別情報_第１類医薬品販売時間_火_終了</t>
  </si>
  <si>
    <t>NM_個別情報_第１類医薬品販売時間_火_開始</t>
  </si>
  <si>
    <t>NM_個別情報_第１類医薬品販売時間_月_終了</t>
  </si>
  <si>
    <t>NM_個別情報_第１類医薬品販売時間_月_開始</t>
  </si>
  <si>
    <t>NM_個別情報_要指導医薬品販売時間_休憩_祝日_終了</t>
  </si>
  <si>
    <t>04</t>
    <phoneticPr fontId="4"/>
  </si>
  <si>
    <t>NM_個別情報_要指導医薬品販売時間_休憩_祝日_開始</t>
  </si>
  <si>
    <t>NM_個別情報_要指導医薬品販売時間_休憩_日_終了</t>
  </si>
  <si>
    <t>NM_個別情報_要指導医薬品販売時間_休憩_日_開始</t>
  </si>
  <si>
    <t>NM_個別情報_要指導医薬品販売時間_休憩_土_終了</t>
  </si>
  <si>
    <t>NM_個別情報_要指導医薬品販売時間_休憩_土_開始</t>
  </si>
  <si>
    <t>NM_個別情報_要指導医薬品販売時間_休憩_金_終了</t>
  </si>
  <si>
    <t>NM_個別情報_要指導医薬品販売時間_休憩_金_開始</t>
  </si>
  <si>
    <t>NM_個別情報_要指導医薬品販売時間_休憩_木_終了</t>
  </si>
  <si>
    <t>NM_個別情報_要指導医薬品販売時間_休憩_木_開始</t>
  </si>
  <si>
    <t>NM_個別情報_要指導医薬品販売時間_休憩_水_終了</t>
  </si>
  <si>
    <t>NM_個別情報_要指導医薬品販売時間_休憩_水_開始</t>
  </si>
  <si>
    <t>NM_個別情報_要指導医薬品販売時間_休憩_火_終了</t>
  </si>
  <si>
    <t>NM_個別情報_要指導医薬品販売時間_休憩_火_開始</t>
  </si>
  <si>
    <t>NM_個別情報_要指導医薬品販売時間_休憩_月_終了</t>
  </si>
  <si>
    <t>NM_個別情報_要指導医薬品販売時間_休憩_月_開始</t>
  </si>
  <si>
    <t>NM_個別情報_要指導医薬品販売時間_祝日_終了</t>
  </si>
  <si>
    <t>NM_個別情報_要指導医薬品販売時間_祝日_開始</t>
  </si>
  <si>
    <t>NM_個別情報_要指導医薬品販売時間_日_終了</t>
  </si>
  <si>
    <t>NM_個別情報_要指導医薬品販売時間_日_開始</t>
  </si>
  <si>
    <t>NM_個別情報_要指導医薬品販売時間_土_終了</t>
  </si>
  <si>
    <t>NM_個別情報_要指導医薬品販売時間_土_開始</t>
  </si>
  <si>
    <t>NM_個別情報_要指導医薬品販売時間_金_終了</t>
  </si>
  <si>
    <t>NM_個別情報_要指導医薬品販売時間_金_開始</t>
  </si>
  <si>
    <t>NM_個別情報_要指導医薬品販売時間_木_終了</t>
  </si>
  <si>
    <t>NM_個別情報_要指導医薬品販売時間_木_開始</t>
  </si>
  <si>
    <t>NM_個別情報_要指導医薬品販売時間_水_終了</t>
  </si>
  <si>
    <t>NM_個別情報_要指導医薬品販売時間_水_開始</t>
  </si>
  <si>
    <t>NM_個別情報_要指導医薬品販売時間_火_終了</t>
  </si>
  <si>
    <t>NM_個別情報_要指導医薬品販売時間_火_開始</t>
  </si>
  <si>
    <t>NM_個別情報_要指導医薬品販売時間_月_終了</t>
  </si>
  <si>
    <t>NM_個別情報_要指導医薬品販売時間_月_開始</t>
  </si>
  <si>
    <t>NM_個別情報_医薬品販売時間_休憩_祝日_終了</t>
  </si>
  <si>
    <t>03</t>
    <phoneticPr fontId="4"/>
  </si>
  <si>
    <t>NM_個別情報_医薬品販売時間_休憩_祝日_開始</t>
  </si>
  <si>
    <t>NM_個別情報_医薬品販売時間_休憩_日_終了</t>
  </si>
  <si>
    <t>NM_個別情報_医薬品販売時間_休憩_日_開始</t>
  </si>
  <si>
    <t>NM_個別情報_医薬品販売時間_休憩_土_終了</t>
  </si>
  <si>
    <t>NM_個別情報_医薬品販売時間_休憩_土_開始</t>
  </si>
  <si>
    <t>NM_個別情報_医薬品販売時間_休憩_金_終了</t>
  </si>
  <si>
    <t>NM_個別情報_医薬品販売時間_休憩_金_開始</t>
  </si>
  <si>
    <t>NM_個別情報_医薬品販売時間_休憩_木_終了</t>
  </si>
  <si>
    <t>NM_個別情報_医薬品販売時間_休憩_木_開始</t>
  </si>
  <si>
    <t>NM_個別情報_医薬品販売時間_休憩_水_終了</t>
  </si>
  <si>
    <t>NM_個別情報_医薬品販売時間_休憩_水_開始</t>
  </si>
  <si>
    <t>NM_個別情報_医薬品販売時間_休憩_火_終了</t>
  </si>
  <si>
    <t>NM_個別情報_医薬品販売時間_休憩_火_開始</t>
  </si>
  <si>
    <t>NM_個別情報_医薬品販売時間_休憩_月_終了</t>
  </si>
  <si>
    <t>NM_個別情報_医薬品販売時間_休憩_月_開始</t>
  </si>
  <si>
    <t>NM_個別情報_医薬品販売時間_祝日_終了</t>
  </si>
  <si>
    <t>NM_個別情報_医薬品販売時間_祝日_開始</t>
  </si>
  <si>
    <t>NM_個別情報_医薬品販売時間_日_終了</t>
  </si>
  <si>
    <t>NM_個別情報_医薬品販売時間_日_開始</t>
  </si>
  <si>
    <t>NM_個別情報_医薬品販売時間_土_終了</t>
  </si>
  <si>
    <t>NM_個別情報_医薬品販売時間_土_開始</t>
  </si>
  <si>
    <t>NM_個別情報_医薬品販売時間_金_終了</t>
  </si>
  <si>
    <t>NM_個別情報_医薬品販売時間_金_開始</t>
  </si>
  <si>
    <t>NM_個別情報_医薬品販売時間_木_終了</t>
  </si>
  <si>
    <t>NM_個別情報_医薬品販売時間_木_開始</t>
  </si>
  <si>
    <t>NM_個別情報_医薬品販売時間_水_終了</t>
  </si>
  <si>
    <t>NM_個別情報_医薬品販売時間_水_開始</t>
  </si>
  <si>
    <t>NM_個別情報_医薬品販売時間_火_終了</t>
  </si>
  <si>
    <t>NM_個別情報_医薬品販売時間_火_開始</t>
  </si>
  <si>
    <t>NM_個別情報_医薬品販売時間_月_終了</t>
  </si>
  <si>
    <t>NM_個別情報_医薬品販売時間_月_開始</t>
  </si>
  <si>
    <t>NM_個別情報_開店時間_休憩_祝日_終了</t>
  </si>
  <si>
    <t>02</t>
    <phoneticPr fontId="4"/>
  </si>
  <si>
    <t>NM_個別情報_開店時間_休憩_祝日_開始</t>
  </si>
  <si>
    <t>NM_個別情報_開店時間_休憩_日_終了</t>
  </si>
  <si>
    <t>NM_個別情報_開店時間_休憩_日_開始</t>
  </si>
  <si>
    <t>NM_個別情報_開店時間_休憩_土_終了</t>
  </si>
  <si>
    <t>NM_個別情報_開店時間_休憩_土_開始</t>
  </si>
  <si>
    <t>NM_個別情報_開店時間_休憩_金_終了</t>
  </si>
  <si>
    <t>NM_個別情報_開店時間_休憩_金_開始</t>
  </si>
  <si>
    <t>NM_個別情報_開店時間_休憩_木_終了</t>
  </si>
  <si>
    <t>NM_個別情報_開店時間_休憩_木_開始</t>
  </si>
  <si>
    <t>NM_個別情報_開店時間_休憩_水_終了</t>
  </si>
  <si>
    <t>NM_個別情報_開店時間_休憩_水_開始</t>
  </si>
  <si>
    <t>NM_個別情報_開店時間_休憩_火_終了</t>
  </si>
  <si>
    <t>NM_個別情報_開店時間_休憩_火_開始</t>
  </si>
  <si>
    <t>NM_個別情報_開店時間_休憩_月_終了</t>
  </si>
  <si>
    <t>NM_個別情報_開店時間_休憩_月_開始</t>
  </si>
  <si>
    <t>NM_個別情報_開店時間_祝日_終了</t>
  </si>
  <si>
    <t>NM_個別情報_開店時間_祝日_開始</t>
  </si>
  <si>
    <t>NM_個別情報_開店時間_日_終了</t>
  </si>
  <si>
    <t>NM_個別情報_開店時間_日_開始</t>
  </si>
  <si>
    <t>NM_個別情報_開店時間_土_終了</t>
  </si>
  <si>
    <t>NM_個別情報_開店時間_土_開始</t>
  </si>
  <si>
    <t>NM_個別情報_開店時間_金_終了</t>
  </si>
  <si>
    <t>NM_個別情報_開店時間_金_開始</t>
  </si>
  <si>
    <t>NM_個別情報_開店時間_木_終了</t>
  </si>
  <si>
    <t>NM_個別情報_開店時間_木_開始</t>
  </si>
  <si>
    <t>NM_個別情報_開店時間_水_終了</t>
  </si>
  <si>
    <t>NM_個別情報_開店時間_水_開始</t>
  </si>
  <si>
    <t>NM_個別情報_開店時間_火_終了</t>
  </si>
  <si>
    <t>NM_個別情報_開店時間_火_開始</t>
  </si>
  <si>
    <t>NM_個別情報_開店時間_月_終了</t>
  </si>
  <si>
    <t>NM_個別情報_開店時間_月_開始</t>
  </si>
  <si>
    <t>NM_個別情報_営業時間_祝日_終了</t>
  </si>
  <si>
    <t>01</t>
    <phoneticPr fontId="4"/>
  </si>
  <si>
    <t>NM_個別情報_営業時間_祝日_開始</t>
  </si>
  <si>
    <t>NM_個別情報_営業時間_日_終了</t>
  </si>
  <si>
    <t>NM_個別情報_営業時間_日_開始</t>
  </si>
  <si>
    <t>NM_個別情報_営業時間_土_終了</t>
  </si>
  <si>
    <t>NM_個別情報_営業時間_土_開始</t>
  </si>
  <si>
    <t>NM_個別情報_営業時間_金_終了</t>
  </si>
  <si>
    <t>NM_個別情報_営業時間_金_開始</t>
  </si>
  <si>
    <t>NM_個別情報_営業時間_木_終了</t>
  </si>
  <si>
    <t>NM_個別情報_営業時間_木_開始</t>
  </si>
  <si>
    <t>NM_個別情報_営業時間_水_終了</t>
  </si>
  <si>
    <t>NM_個別情報_営業時間_水_開始</t>
  </si>
  <si>
    <t>NM_個別情報_営業時間_火_終了</t>
  </si>
  <si>
    <t>NM_個別情報_営業時間_火_開始</t>
  </si>
  <si>
    <t>NM_個別情報_営業時間_月_終了</t>
  </si>
  <si>
    <t>NM_個別情報_営業時間_月_開始</t>
  </si>
  <si>
    <t/>
  </si>
  <si>
    <t>NM_従事者４０_兼務備考</t>
  </si>
  <si>
    <t>兼務備考</t>
  </si>
  <si>
    <t>_JyujiG</t>
  </si>
  <si>
    <t>YAG010_04F</t>
  </si>
  <si>
    <t>日</t>
  </si>
  <si>
    <t>NM_従事者４０_兼務廃止年月日_日</t>
  </si>
  <si>
    <t>月</t>
  </si>
  <si>
    <t>NM_従事者４０_兼務廃止年月日_月</t>
  </si>
  <si>
    <t>年</t>
  </si>
  <si>
    <t>NM_従事者４０_兼務廃止年月日_年</t>
  </si>
  <si>
    <t>NM_従事者４０_兼務廃止年月日_元号</t>
  </si>
  <si>
    <t>日付</t>
    <rPh sb="0" eb="2">
      <t>ヒヅケ</t>
    </rPh>
    <phoneticPr fontId="1"/>
  </si>
  <si>
    <t>兼務返納年月日</t>
  </si>
  <si>
    <t>NM_従事者４０_兼務許可年月日_日</t>
  </si>
  <si>
    <t>NM_従事者４０_兼務許可年月日_月</t>
  </si>
  <si>
    <t>NM_従事者４０_兼務許可年月日_年</t>
  </si>
  <si>
    <t>NM_従事者４０_兼務許可年月日_元号</t>
  </si>
  <si>
    <t>兼務許可年月日</t>
  </si>
  <si>
    <t>NM_従事者４０_兼務許可番号</t>
  </si>
  <si>
    <t>兼務許可番号</t>
  </si>
  <si>
    <t>NM_従事者４０_兼務</t>
  </si>
  <si>
    <t>チェックボックス</t>
  </si>
  <si>
    <t>兼務</t>
  </si>
  <si>
    <t>NM_従事者４０_従事者備考</t>
  </si>
  <si>
    <t>備考</t>
  </si>
  <si>
    <t>NM_従事者４０_登録販売者登録都道府県</t>
  </si>
  <si>
    <t>コード</t>
  </si>
  <si>
    <t>登録販売者登録都道府県</t>
  </si>
  <si>
    <t>NM_従事者４０_登録年月日_日</t>
  </si>
  <si>
    <t>NM_従事者４０_登録年月日_月</t>
  </si>
  <si>
    <t>NM_従事者４０_登録年月日_年</t>
  </si>
  <si>
    <t>NM_従事者４０_登録年月日_元号</t>
  </si>
  <si>
    <t>資格取得日</t>
  </si>
  <si>
    <t>NM_従事者４０_登録番号３</t>
  </si>
  <si>
    <t>資格番号3</t>
  </si>
  <si>
    <t>NM_従事者４０_登録番号２</t>
  </si>
  <si>
    <t>資格番号2</t>
  </si>
  <si>
    <t>NM_従事者４０_登録番号１</t>
  </si>
  <si>
    <t>資格番号1</t>
  </si>
  <si>
    <t>NM_従事者４０_要指導又は第１類_小数１</t>
  </si>
  <si>
    <t>.</t>
  </si>
  <si>
    <t>NM_従事者４０_要指導又は第１類_整数２</t>
  </si>
  <si>
    <t>NM_従事者４０_要指導又は第１類_整数１</t>
  </si>
  <si>
    <t>浮動小数</t>
  </si>
  <si>
    <t>要指導又は第１類販売時間</t>
  </si>
  <si>
    <t>NM_従事者４０_医薬品_小数１</t>
  </si>
  <si>
    <t>NM_従事者４０_医薬品_整数２</t>
  </si>
  <si>
    <t>NM_従事者４０_医薬品_整数１</t>
  </si>
  <si>
    <t>NM_従事者４０_週勤務時間_小数１</t>
  </si>
  <si>
    <t>NM_従事者４０_週勤務時間_整数２</t>
  </si>
  <si>
    <t>NM_従事者４０_週勤務時間_整数１</t>
  </si>
  <si>
    <t>週勤務時間</t>
  </si>
  <si>
    <t>NM_従事者４０_生年月日_日</t>
  </si>
  <si>
    <t>NM_従事者４０_生年月日_月</t>
  </si>
  <si>
    <t>NM_従事者４０_生年月日_年</t>
  </si>
  <si>
    <t>NM_従事者４０_生年月日_元号</t>
  </si>
  <si>
    <t>生年月日</t>
  </si>
  <si>
    <t>NM_従事者４０_住所_建物名</t>
  </si>
  <si>
    <t>気付</t>
  </si>
  <si>
    <t>NM_従事者４０_住所_番地</t>
  </si>
  <si>
    <t>番地</t>
  </si>
  <si>
    <t>NM_従事者４０_住所_字</t>
  </si>
  <si>
    <t>大字</t>
  </si>
  <si>
    <t>NM_従事者４０_住所_市区町村</t>
  </si>
  <si>
    <t>市町村</t>
  </si>
  <si>
    <t>NM_従事者４０_住所_都道府県</t>
  </si>
  <si>
    <t>県</t>
  </si>
  <si>
    <t>NM_従事者４０_住所_郵便番号_右</t>
  </si>
  <si>
    <t>NM_従事者４０_住所_郵便番号_左</t>
  </si>
  <si>
    <t>郵便番号</t>
    <rPh sb="0" eb="4">
      <t>ユウビンバンゴウ</t>
    </rPh>
    <phoneticPr fontId="1"/>
  </si>
  <si>
    <t>郵便番号</t>
  </si>
  <si>
    <t>NM_従事者４０_氏名カナ</t>
  </si>
  <si>
    <t>カナ</t>
  </si>
  <si>
    <t>氏名カナ</t>
  </si>
  <si>
    <t>NM_従事者４０_氏名_当て字</t>
  </si>
  <si>
    <t>氏名_当て字</t>
  </si>
  <si>
    <t>NM_従事者４０_氏名</t>
  </si>
  <si>
    <t>氏名</t>
  </si>
  <si>
    <t>NM_従事者４０_退任年月日_日</t>
  </si>
  <si>
    <t>NM_従事者４０_退任年月日_月</t>
  </si>
  <si>
    <t>NM_従事者４０_退任年月日_年</t>
  </si>
  <si>
    <t>NM_従事者４０_退任年月日_元号</t>
  </si>
  <si>
    <t>NM_従事者４０_就任年月日_日</t>
  </si>
  <si>
    <t>NM_従事者４０_就任年月日_月</t>
  </si>
  <si>
    <t>NM_従事者４０_就任年月日_年</t>
  </si>
  <si>
    <t>NM_従事者４０_就任年月日_元号</t>
  </si>
  <si>
    <t>着任年月日</t>
  </si>
  <si>
    <t>NM_従事者４０_資格</t>
  </si>
  <si>
    <t>資格コード</t>
  </si>
  <si>
    <t>NM_従事者４０_従事者区分</t>
  </si>
  <si>
    <t>管理者区分コード</t>
  </si>
  <si>
    <t>NM_従事者３９_兼務備考</t>
  </si>
  <si>
    <t>NM_従事者３９_兼務廃止年月日_日</t>
  </si>
  <si>
    <t>NM_従事者３９_兼務廃止年月日_月</t>
  </si>
  <si>
    <t>NM_従事者３９_兼務廃止年月日_年</t>
  </si>
  <si>
    <t>NM_従事者３９_兼務廃止年月日_元号</t>
  </si>
  <si>
    <t>NM_従事者３９_兼務許可年月日_日</t>
  </si>
  <si>
    <t>NM_従事者３９_兼務許可年月日_月</t>
  </si>
  <si>
    <t>NM_従事者３９_兼務許可年月日_年</t>
  </si>
  <si>
    <t>NM_従事者３９_兼務許可年月日_元号</t>
  </si>
  <si>
    <t>NM_従事者３９_兼務許可番号</t>
  </si>
  <si>
    <t>NM_従事者３９_兼務</t>
  </si>
  <si>
    <t>NM_従事者３９_従事者備考_変更前</t>
    <phoneticPr fontId="4"/>
  </si>
  <si>
    <t>備考_変更前</t>
    <phoneticPr fontId="4"/>
  </si>
  <si>
    <t>NM_従事者３９_従事者備考</t>
  </si>
  <si>
    <t>NM_従事者３９_登録販売者登録都道府県_変更前</t>
    <phoneticPr fontId="4"/>
  </si>
  <si>
    <t>登録販売者登録都道府県_変更前</t>
    <phoneticPr fontId="4"/>
  </si>
  <si>
    <t>NM_従事者３９_登録販売者登録都道府県</t>
  </si>
  <si>
    <t>NM_従事者３９_登録年月日_日_変更前</t>
    <phoneticPr fontId="4"/>
  </si>
  <si>
    <t>NM_従事者３９_登録年月日_月_変更前</t>
    <phoneticPr fontId="4"/>
  </si>
  <si>
    <t>NM_従事者３９_登録年月日_年_変更前</t>
    <phoneticPr fontId="4"/>
  </si>
  <si>
    <t>NM_従事者３９_登録年月日_元号_変更前</t>
    <phoneticPr fontId="4"/>
  </si>
  <si>
    <t>資格取得日_変更前</t>
    <phoneticPr fontId="4"/>
  </si>
  <si>
    <t>NM_従事者３９_登録年月日_日</t>
  </si>
  <si>
    <t>NM_従事者３９_登録年月日_月</t>
  </si>
  <si>
    <t>NM_従事者３９_登録年月日_年</t>
  </si>
  <si>
    <t>NM_従事者３９_登録年月日_元号</t>
  </si>
  <si>
    <t>NM_従事者３９_登録番号３_変更前</t>
    <phoneticPr fontId="4"/>
  </si>
  <si>
    <t>資格番号3_変更前</t>
    <phoneticPr fontId="4"/>
  </si>
  <si>
    <t>NM_従事者３９_登録番号３</t>
  </si>
  <si>
    <t>NM_従事者３９_登録番号２_変更前</t>
    <phoneticPr fontId="4"/>
  </si>
  <si>
    <t>資格番号2_変更前</t>
    <phoneticPr fontId="4"/>
  </si>
  <si>
    <t>NM_従事者３９_登録番号２</t>
  </si>
  <si>
    <t>NM_従事者３９_登録番号１_変更前</t>
    <phoneticPr fontId="4"/>
  </si>
  <si>
    <t>資格番号1_変更前</t>
    <phoneticPr fontId="4"/>
  </si>
  <si>
    <t>NM_従事者３９_登録番号１</t>
  </si>
  <si>
    <t>NM_従事者３９_要指導又は第１類_小数１_変更前</t>
    <phoneticPr fontId="4"/>
  </si>
  <si>
    <t>NM_従事者３９_要指導又は第１類_整数２_変更前</t>
    <phoneticPr fontId="4"/>
  </si>
  <si>
    <t>NM_従事者３９_要指導又は第１類_整数１_変更前</t>
    <phoneticPr fontId="4"/>
  </si>
  <si>
    <t>要指導又は第１類販売時間_変更前</t>
    <phoneticPr fontId="4"/>
  </si>
  <si>
    <t>NM_従事者３９_要指導又は第１類_小数１</t>
  </si>
  <si>
    <t>NM_従事者３９_要指導又は第１類_整数２</t>
  </si>
  <si>
    <t>NM_従事者３９_要指導又は第１類_整数１</t>
  </si>
  <si>
    <t>NM_従事者３９_医薬品_小数１_変更前</t>
    <phoneticPr fontId="4"/>
  </si>
  <si>
    <t>NM_従事者３９_医薬品_整数２_変更前</t>
    <phoneticPr fontId="4"/>
  </si>
  <si>
    <t>NM_従事者３９_医薬品_整数１_変更前</t>
    <phoneticPr fontId="4"/>
  </si>
  <si>
    <t>医薬品販売時間_変更前</t>
    <phoneticPr fontId="4"/>
  </si>
  <si>
    <t>NM_従事者３９_医薬品_小数１</t>
  </si>
  <si>
    <t>NM_従事者３９_医薬品_整数２</t>
  </si>
  <si>
    <t>NM_従事者３９_医薬品_整数１</t>
  </si>
  <si>
    <t>NM_従事者３９_週勤務時間_小数１_変更前</t>
    <phoneticPr fontId="4"/>
  </si>
  <si>
    <t>NM_従事者３９_週勤務時間_整数２_変更前</t>
    <phoneticPr fontId="4"/>
  </si>
  <si>
    <t>NM_従事者３９_週勤務時間_整数１_変更前</t>
    <phoneticPr fontId="4"/>
  </si>
  <si>
    <t>週勤務時間_変更前</t>
    <phoneticPr fontId="4"/>
  </si>
  <si>
    <t>NM_従事者３９_週勤務時間_小数１</t>
  </si>
  <si>
    <t>NM_従事者３９_週勤務時間_整数２</t>
  </si>
  <si>
    <t>NM_従事者３９_週勤務時間_整数１</t>
  </si>
  <si>
    <t>NM_従事者３９_生年月日_日_変更前</t>
    <phoneticPr fontId="4"/>
  </si>
  <si>
    <t>NM_従事者３９_生年月日_月_変更前</t>
    <phoneticPr fontId="4"/>
  </si>
  <si>
    <t>NM_従事者３９_生年月日_年_変更前</t>
    <phoneticPr fontId="4"/>
  </si>
  <si>
    <t>NM_従事者３９_生年月日_元号_変更前</t>
    <phoneticPr fontId="4"/>
  </si>
  <si>
    <t>生年月日_変更前</t>
    <phoneticPr fontId="4"/>
  </si>
  <si>
    <t>NM_従事者３９_生年月日_日</t>
  </si>
  <si>
    <t>NM_従事者３９_生年月日_月</t>
  </si>
  <si>
    <t>NM_従事者３９_生年月日_年</t>
  </si>
  <si>
    <t>NM_従事者３９_生年月日_元号</t>
  </si>
  <si>
    <t>NM_従事者３９_住所_建物名_変更前</t>
    <phoneticPr fontId="4"/>
  </si>
  <si>
    <t>気付_変更前</t>
    <phoneticPr fontId="4"/>
  </si>
  <si>
    <t>NM_従事者３９_住所_建物名</t>
  </si>
  <si>
    <t>NM_従事者３９_住所_番地_変更前</t>
    <phoneticPr fontId="4"/>
  </si>
  <si>
    <t>番地_変更前</t>
    <phoneticPr fontId="4"/>
  </si>
  <si>
    <t>NM_従事者３９_住所_番地</t>
  </si>
  <si>
    <t>NM_従事者３９_住所_字_変更前</t>
    <phoneticPr fontId="4"/>
  </si>
  <si>
    <t>大字_変更前</t>
    <phoneticPr fontId="4"/>
  </si>
  <si>
    <t>NM_従事者３９_住所_字</t>
  </si>
  <si>
    <t>NM_従事者３９_住所_市区町村_変更前</t>
    <phoneticPr fontId="4"/>
  </si>
  <si>
    <t>市町村_変更前</t>
    <phoneticPr fontId="4"/>
  </si>
  <si>
    <t>NM_従事者３９_住所_市区町村</t>
  </si>
  <si>
    <t>NM_従事者３９_住所_都道府県_変更前</t>
    <phoneticPr fontId="4"/>
  </si>
  <si>
    <t>県_変更前</t>
    <phoneticPr fontId="4"/>
  </si>
  <si>
    <t>NM_従事者３９_住所_都道府県</t>
  </si>
  <si>
    <t>NM_従事者３９_住所_郵便番号_右_変更前</t>
    <phoneticPr fontId="4"/>
  </si>
  <si>
    <t>NM_従事者３９_住所_郵便番号_左_変更前</t>
    <phoneticPr fontId="4"/>
  </si>
  <si>
    <t>郵便番号_変更前</t>
    <phoneticPr fontId="4"/>
  </si>
  <si>
    <t>NM_従事者３９_住所_郵便番号_右</t>
  </si>
  <si>
    <t>NM_従事者３９_住所_郵便番号_左</t>
  </si>
  <si>
    <t>NM_従事者３９_氏名カナ_変更前</t>
    <phoneticPr fontId="4"/>
  </si>
  <si>
    <t>氏名カナ_変更前</t>
    <phoneticPr fontId="4"/>
  </si>
  <si>
    <t>NM_従事者３９_氏名カナ</t>
  </si>
  <si>
    <t>NM_従事者３９_氏名_当て字_変更前</t>
    <phoneticPr fontId="4"/>
  </si>
  <si>
    <t>氏名_当て字_変更前</t>
    <phoneticPr fontId="4"/>
  </si>
  <si>
    <t>NM_従事者３９_氏名_当て字</t>
  </si>
  <si>
    <t>NM_従事者３９_氏名_変更前</t>
    <phoneticPr fontId="4"/>
  </si>
  <si>
    <t>氏名_変更前</t>
    <phoneticPr fontId="4"/>
  </si>
  <si>
    <t>NM_従事者３９_氏名</t>
  </si>
  <si>
    <t>NM_従事者３９_退任年月日_日_変更前</t>
    <phoneticPr fontId="4"/>
  </si>
  <si>
    <t>NM_従事者３９_退任年月日_月_変更前</t>
    <phoneticPr fontId="4"/>
  </si>
  <si>
    <t>NM_従事者３９_退任年月日_年_変更前</t>
    <phoneticPr fontId="4"/>
  </si>
  <si>
    <t>NM_従事者３９_退任年月日_元号_変更前</t>
    <phoneticPr fontId="4"/>
  </si>
  <si>
    <t>退任年月日_変更前</t>
    <phoneticPr fontId="4"/>
  </si>
  <si>
    <t>NM_従事者３９_退任年月日_日</t>
  </si>
  <si>
    <t>NM_従事者３９_退任年月日_月</t>
  </si>
  <si>
    <t>NM_従事者３９_退任年月日_年</t>
  </si>
  <si>
    <t>NM_従事者３９_退任年月日_元号</t>
  </si>
  <si>
    <t>NM_従事者３９_就任年月日_日_変更前</t>
    <phoneticPr fontId="4"/>
  </si>
  <si>
    <t>NM_従事者３９_就任年月日_月_変更前</t>
    <phoneticPr fontId="4"/>
  </si>
  <si>
    <t>NM_従事者３９_就任年月日_年_変更前</t>
    <phoneticPr fontId="4"/>
  </si>
  <si>
    <t>NM_従事者３９_就任年月日_元号_変更前</t>
    <phoneticPr fontId="4"/>
  </si>
  <si>
    <t>着任年月日_変更前</t>
    <phoneticPr fontId="4"/>
  </si>
  <si>
    <t>NM_従事者３９_就任年月日_日</t>
  </si>
  <si>
    <t>NM_従事者３９_就任年月日_月</t>
  </si>
  <si>
    <t>NM_従事者３９_就任年月日_年</t>
  </si>
  <si>
    <t>NM_従事者３９_就任年月日_元号</t>
  </si>
  <si>
    <t>NM_従事者３９_資格_変更前</t>
    <phoneticPr fontId="4"/>
  </si>
  <si>
    <t>資格コード_変更前</t>
    <phoneticPr fontId="4"/>
  </si>
  <si>
    <t>NM_従事者３９_資格</t>
  </si>
  <si>
    <t>NM_従事者３９_従事者区分_変更前</t>
    <phoneticPr fontId="4"/>
  </si>
  <si>
    <t>管理者区分コード_変更前</t>
    <phoneticPr fontId="4"/>
  </si>
  <si>
    <t>NM_従事者３９_従事者区分</t>
  </si>
  <si>
    <t>NM_従事者３８_兼務備考</t>
  </si>
  <si>
    <t>NM_従事者３８_兼務廃止年月日_日</t>
  </si>
  <si>
    <t>NM_従事者３８_兼務廃止年月日_月</t>
  </si>
  <si>
    <t>NM_従事者３８_兼務廃止年月日_年</t>
  </si>
  <si>
    <t>NM_従事者３８_兼務廃止年月日_元号</t>
  </si>
  <si>
    <t>NM_従事者３８_兼務許可年月日_日</t>
  </si>
  <si>
    <t>NM_従事者３８_兼務許可年月日_月</t>
  </si>
  <si>
    <t>NM_従事者３８_兼務許可年月日_年</t>
  </si>
  <si>
    <t>NM_従事者３８_兼務許可年月日_元号</t>
  </si>
  <si>
    <t>NM_従事者３８_兼務許可番号</t>
  </si>
  <si>
    <t>NM_従事者３８_兼務</t>
  </si>
  <si>
    <t>NM_従事者３８_従事者備考_変更前</t>
    <phoneticPr fontId="4"/>
  </si>
  <si>
    <t>NM_従事者３８_従事者備考</t>
  </si>
  <si>
    <t>NM_従事者３８_登録販売者登録都道府県_変更前</t>
    <phoneticPr fontId="4"/>
  </si>
  <si>
    <t>NM_従事者３８_登録販売者登録都道府県</t>
  </si>
  <si>
    <t>NM_従事者３８_登録年月日_日_変更前</t>
    <phoneticPr fontId="4"/>
  </si>
  <si>
    <t>NM_従事者３８_登録年月日_月_変更前</t>
    <phoneticPr fontId="4"/>
  </si>
  <si>
    <t>NM_従事者３８_登録年月日_年_変更前</t>
    <phoneticPr fontId="4"/>
  </si>
  <si>
    <t>NM_従事者３８_登録年月日_元号_変更前</t>
    <phoneticPr fontId="4"/>
  </si>
  <si>
    <t>NM_従事者３８_登録年月日_日</t>
  </si>
  <si>
    <t>NM_従事者３８_登録年月日_月</t>
  </si>
  <si>
    <t>NM_従事者３８_登録年月日_年</t>
  </si>
  <si>
    <t>NM_従事者３８_登録年月日_元号</t>
  </si>
  <si>
    <t>NM_従事者３８_登録番号３_変更前</t>
    <phoneticPr fontId="4"/>
  </si>
  <si>
    <t>NM_従事者３８_登録番号３</t>
  </si>
  <si>
    <t>NM_従事者３８_登録番号２_変更前</t>
    <phoneticPr fontId="4"/>
  </si>
  <si>
    <t>NM_従事者３８_登録番号２</t>
  </si>
  <si>
    <t>NM_従事者３８_登録番号１_変更前</t>
    <phoneticPr fontId="4"/>
  </si>
  <si>
    <t>NM_従事者３８_登録番号１</t>
  </si>
  <si>
    <t>NM_従事者３８_要指導又は第１類_小数１_変更前</t>
    <phoneticPr fontId="4"/>
  </si>
  <si>
    <t>NM_従事者３８_要指導又は第１類_整数２_変更前</t>
    <phoneticPr fontId="4"/>
  </si>
  <si>
    <t>NM_従事者３８_要指導又は第１類_整数１_変更前</t>
    <phoneticPr fontId="4"/>
  </si>
  <si>
    <t>NM_従事者３８_要指導又は第１類_小数１</t>
  </si>
  <si>
    <t>NM_従事者３８_要指導又は第１類_整数２</t>
  </si>
  <si>
    <t>NM_従事者３８_要指導又は第１類_整数１</t>
  </si>
  <si>
    <t>NM_従事者３８_医薬品_小数１_変更前</t>
    <phoneticPr fontId="4"/>
  </si>
  <si>
    <t>NM_従事者３８_医薬品_整数２_変更前</t>
    <phoneticPr fontId="4"/>
  </si>
  <si>
    <t>NM_従事者３８_医薬品_整数１_変更前</t>
    <phoneticPr fontId="4"/>
  </si>
  <si>
    <t>NM_従事者３８_医薬品_小数１</t>
  </si>
  <si>
    <t>NM_従事者３８_医薬品_整数２</t>
  </si>
  <si>
    <t>NM_従事者３８_医薬品_整数１</t>
  </si>
  <si>
    <t>NM_従事者３８_週勤務時間_小数１_変更前</t>
    <phoneticPr fontId="4"/>
  </si>
  <si>
    <t>NM_従事者３８_週勤務時間_整数２_変更前</t>
    <phoneticPr fontId="4"/>
  </si>
  <si>
    <t>NM_従事者３８_週勤務時間_整数１_変更前</t>
    <phoneticPr fontId="4"/>
  </si>
  <si>
    <t>NM_従事者３８_週勤務時間_小数１</t>
  </si>
  <si>
    <t>NM_従事者３８_週勤務時間_整数２</t>
  </si>
  <si>
    <t>NM_従事者３８_週勤務時間_整数１</t>
  </si>
  <si>
    <t>NM_従事者３８_生年月日_日_変更前</t>
    <phoneticPr fontId="4"/>
  </si>
  <si>
    <t>NM_従事者３８_生年月日_月_変更前</t>
    <phoneticPr fontId="4"/>
  </si>
  <si>
    <t>NM_従事者３８_生年月日_年_変更前</t>
    <phoneticPr fontId="4"/>
  </si>
  <si>
    <t>NM_従事者３８_生年月日_元号_変更前</t>
    <phoneticPr fontId="4"/>
  </si>
  <si>
    <t>NM_従事者３８_生年月日_日</t>
  </si>
  <si>
    <t>NM_従事者３８_生年月日_月</t>
  </si>
  <si>
    <t>NM_従事者３８_生年月日_年</t>
  </si>
  <si>
    <t>NM_従事者３８_生年月日_元号</t>
  </si>
  <si>
    <t>NM_従事者３８_住所_建物名_変更前</t>
    <phoneticPr fontId="4"/>
  </si>
  <si>
    <t>NM_従事者３８_住所_建物名</t>
  </si>
  <si>
    <t>NM_従事者３８_住所_番地_変更前</t>
    <phoneticPr fontId="4"/>
  </si>
  <si>
    <t>NM_従事者３８_住所_番地</t>
  </si>
  <si>
    <t>NM_従事者３８_住所_字_変更前</t>
    <phoneticPr fontId="4"/>
  </si>
  <si>
    <t>NM_従事者３８_住所_字</t>
  </si>
  <si>
    <t>NM_従事者３８_住所_市区町村_変更前</t>
    <phoneticPr fontId="4"/>
  </si>
  <si>
    <t>NM_従事者３８_住所_市区町村</t>
  </si>
  <si>
    <t>NM_従事者３８_住所_都道府県_変更前</t>
    <phoneticPr fontId="4"/>
  </si>
  <si>
    <t>NM_従事者３８_住所_都道府県</t>
  </si>
  <si>
    <t>NM_従事者３８_住所_郵便番号_右_変更前</t>
    <phoneticPr fontId="4"/>
  </si>
  <si>
    <t>NM_従事者３８_住所_郵便番号_左_変更前</t>
    <phoneticPr fontId="4"/>
  </si>
  <si>
    <t>NM_従事者３８_住所_郵便番号_右</t>
  </si>
  <si>
    <t>NM_従事者３８_住所_郵便番号_左</t>
  </si>
  <si>
    <t>NM_従事者３８_氏名カナ_変更前</t>
    <phoneticPr fontId="4"/>
  </si>
  <si>
    <t>NM_従事者３８_氏名カナ</t>
  </si>
  <si>
    <t>NM_従事者３８_氏名_当て字_変更前</t>
    <phoneticPr fontId="4"/>
  </si>
  <si>
    <t>NM_従事者３８_氏名_当て字</t>
  </si>
  <si>
    <t>NM_従事者３８_氏名_変更前</t>
    <phoneticPr fontId="4"/>
  </si>
  <si>
    <t>NM_従事者３８_氏名</t>
  </si>
  <si>
    <t>NM_従事者３８_退任年月日_日_変更前</t>
    <phoneticPr fontId="4"/>
  </si>
  <si>
    <t>NM_従事者３８_退任年月日_月_変更前</t>
    <phoneticPr fontId="4"/>
  </si>
  <si>
    <t>NM_従事者３８_退任年月日_年_変更前</t>
    <phoneticPr fontId="4"/>
  </si>
  <si>
    <t>NM_従事者３８_退任年月日_元号_変更前</t>
    <phoneticPr fontId="4"/>
  </si>
  <si>
    <t>NM_従事者３８_退任年月日_日</t>
  </si>
  <si>
    <t>NM_従事者３８_退任年月日_月</t>
  </si>
  <si>
    <t>NM_従事者３８_退任年月日_年</t>
  </si>
  <si>
    <t>NM_従事者３８_退任年月日_元号</t>
  </si>
  <si>
    <t>NM_従事者３８_就任年月日_日_変更前</t>
    <phoneticPr fontId="4"/>
  </si>
  <si>
    <t>NM_従事者３８_就任年月日_月_変更前</t>
    <phoneticPr fontId="4"/>
  </si>
  <si>
    <t>NM_従事者３８_就任年月日_年_変更前</t>
    <phoneticPr fontId="4"/>
  </si>
  <si>
    <t>NM_従事者３８_就任年月日_元号_変更前</t>
    <phoneticPr fontId="4"/>
  </si>
  <si>
    <t>NM_従事者３８_就任年月日_日</t>
  </si>
  <si>
    <t>NM_従事者３８_就任年月日_月</t>
  </si>
  <si>
    <t>NM_従事者３８_就任年月日_年</t>
  </si>
  <si>
    <t>NM_従事者３８_就任年月日_元号</t>
  </si>
  <si>
    <t>NM_従事者３８_資格_変更前</t>
    <phoneticPr fontId="4"/>
  </si>
  <si>
    <t>NM_従事者３８_資格</t>
  </si>
  <si>
    <t>NM_従事者３８_従事者区分_変更前</t>
    <phoneticPr fontId="4"/>
  </si>
  <si>
    <t>NM_従事者３８_従事者区分</t>
  </si>
  <si>
    <t>NM_従事者３７_兼務備考</t>
  </si>
  <si>
    <t>NM_従事者３７_兼務廃止年月日_日</t>
  </si>
  <si>
    <t>NM_従事者３７_兼務廃止年月日_月</t>
  </si>
  <si>
    <t>NM_従事者３７_兼務廃止年月日_年</t>
  </si>
  <si>
    <t>NM_従事者３７_兼務廃止年月日_元号</t>
  </si>
  <si>
    <t>NM_従事者３７_兼務許可年月日_日</t>
  </si>
  <si>
    <t>NM_従事者３７_兼務許可年月日_月</t>
  </si>
  <si>
    <t>NM_従事者３７_兼務許可年月日_年</t>
  </si>
  <si>
    <t>NM_従事者３７_兼務許可年月日_元号</t>
  </si>
  <si>
    <t>NM_従事者３７_兼務許可番号</t>
  </si>
  <si>
    <t>NM_従事者３７_兼務</t>
  </si>
  <si>
    <t>NM_従事者３７_従事者備考_変更前</t>
    <phoneticPr fontId="4"/>
  </si>
  <si>
    <t>NM_従事者３７_従事者備考</t>
  </si>
  <si>
    <t>NM_従事者３７_登録販売者登録都道府県_変更前</t>
    <phoneticPr fontId="4"/>
  </si>
  <si>
    <t>NM_従事者３７_登録販売者登録都道府県</t>
  </si>
  <si>
    <t>NM_従事者３７_登録年月日_日_変更前</t>
    <phoneticPr fontId="4"/>
  </si>
  <si>
    <t>NM_従事者３７_登録年月日_月_変更前</t>
    <phoneticPr fontId="4"/>
  </si>
  <si>
    <t>NM_従事者３７_登録年月日_年_変更前</t>
    <phoneticPr fontId="4"/>
  </si>
  <si>
    <t>NM_従事者３７_登録年月日_元号_変更前</t>
    <phoneticPr fontId="4"/>
  </si>
  <si>
    <t>NM_従事者３７_登録年月日_日</t>
  </si>
  <si>
    <t>NM_従事者３７_登録年月日_月</t>
  </si>
  <si>
    <t>NM_従事者３７_登録年月日_年</t>
  </si>
  <si>
    <t>NM_従事者３７_登録年月日_元号</t>
  </si>
  <si>
    <t>NM_従事者３７_登録番号３_変更前</t>
    <phoneticPr fontId="4"/>
  </si>
  <si>
    <t>NM_従事者３７_登録番号３</t>
  </si>
  <si>
    <t>NM_従事者３７_登録番号２_変更前</t>
    <phoneticPr fontId="4"/>
  </si>
  <si>
    <t>NM_従事者３７_登録番号２</t>
  </si>
  <si>
    <t>NM_従事者３７_登録番号１_変更前</t>
    <phoneticPr fontId="4"/>
  </si>
  <si>
    <t>NM_従事者３７_登録番号１</t>
  </si>
  <si>
    <t>NM_従事者３７_要指導又は第１類_小数１_変更前</t>
    <phoneticPr fontId="4"/>
  </si>
  <si>
    <t>NM_従事者３７_要指導又は第１類_整数２_変更前</t>
    <phoneticPr fontId="4"/>
  </si>
  <si>
    <t>NM_従事者３７_要指導又は第１類_整数１_変更前</t>
    <phoneticPr fontId="4"/>
  </si>
  <si>
    <t>NM_従事者３７_要指導又は第１類_小数１</t>
  </si>
  <si>
    <t>NM_従事者３７_要指導又は第１類_整数２</t>
  </si>
  <si>
    <t>NM_従事者３７_要指導又は第１類_整数１</t>
  </si>
  <si>
    <t>NM_従事者３７_医薬品_小数１_変更前</t>
    <phoneticPr fontId="4"/>
  </si>
  <si>
    <t>NM_従事者３７_医薬品_整数２_変更前</t>
    <phoneticPr fontId="4"/>
  </si>
  <si>
    <t>NM_従事者３７_医薬品_整数１_変更前</t>
    <phoneticPr fontId="4"/>
  </si>
  <si>
    <t>NM_従事者３７_医薬品_小数１</t>
  </si>
  <si>
    <t>NM_従事者３７_医薬品_整数２</t>
  </si>
  <si>
    <t>NM_従事者３７_医薬品_整数１</t>
  </si>
  <si>
    <t>NM_従事者３７_週勤務時間_小数１_変更前</t>
    <phoneticPr fontId="4"/>
  </si>
  <si>
    <t>NM_従事者３７_週勤務時間_整数２_変更前</t>
    <phoneticPr fontId="4"/>
  </si>
  <si>
    <t>NM_従事者３７_週勤務時間_整数１_変更前</t>
    <phoneticPr fontId="4"/>
  </si>
  <si>
    <t>NM_従事者３７_週勤務時間_小数１</t>
  </si>
  <si>
    <t>NM_従事者３７_週勤務時間_整数２</t>
  </si>
  <si>
    <t>NM_従事者３７_週勤務時間_整数１</t>
  </si>
  <si>
    <t>NM_従事者３７_生年月日_日_変更前</t>
    <phoneticPr fontId="4"/>
  </si>
  <si>
    <t>NM_従事者３７_生年月日_月_変更前</t>
    <phoneticPr fontId="4"/>
  </si>
  <si>
    <t>NM_従事者３７_生年月日_年_変更前</t>
    <phoneticPr fontId="4"/>
  </si>
  <si>
    <t>NM_従事者３７_生年月日_元号_変更前</t>
    <phoneticPr fontId="4"/>
  </si>
  <si>
    <t>NM_従事者３７_生年月日_日</t>
  </si>
  <si>
    <t>NM_従事者３７_生年月日_月</t>
  </si>
  <si>
    <t>NM_従事者３７_生年月日_年</t>
  </si>
  <si>
    <t>NM_従事者３７_生年月日_元号</t>
  </si>
  <si>
    <t>NM_従事者３７_住所_建物名_変更前</t>
    <phoneticPr fontId="4"/>
  </si>
  <si>
    <t>NM_従事者３７_住所_建物名</t>
  </si>
  <si>
    <t>NM_従事者３７_住所_番地_変更前</t>
    <phoneticPr fontId="4"/>
  </si>
  <si>
    <t>NM_従事者３７_住所_番地</t>
  </si>
  <si>
    <t>NM_従事者３７_住所_字_変更前</t>
    <phoneticPr fontId="4"/>
  </si>
  <si>
    <t>NM_従事者３７_住所_字</t>
  </si>
  <si>
    <t>NM_従事者３７_住所_市区町村_変更前</t>
    <phoneticPr fontId="4"/>
  </si>
  <si>
    <t>NM_従事者３７_住所_市区町村</t>
  </si>
  <si>
    <t>NM_従事者３７_住所_都道府県_変更前</t>
    <phoneticPr fontId="4"/>
  </si>
  <si>
    <t>NM_従事者３７_住所_都道府県</t>
  </si>
  <si>
    <t>NM_従事者３７_住所_郵便番号_右_変更前</t>
    <phoneticPr fontId="4"/>
  </si>
  <si>
    <t>NM_従事者３７_住所_郵便番号_左_変更前</t>
    <phoneticPr fontId="4"/>
  </si>
  <si>
    <t>NM_従事者３７_住所_郵便番号_右</t>
  </si>
  <si>
    <t>NM_従事者３７_住所_郵便番号_左</t>
  </si>
  <si>
    <t>NM_従事者３７_氏名カナ_変更前</t>
    <phoneticPr fontId="4"/>
  </si>
  <si>
    <t>NM_従事者３７_氏名カナ</t>
  </si>
  <si>
    <t>NM_従事者３７_氏名_当て字_変更前</t>
    <phoneticPr fontId="4"/>
  </si>
  <si>
    <t>NM_従事者３７_氏名_当て字</t>
  </si>
  <si>
    <t>NM_従事者３７_氏名_変更前</t>
    <phoneticPr fontId="4"/>
  </si>
  <si>
    <t>NM_従事者３７_氏名</t>
  </si>
  <si>
    <t>NM_従事者３７_退任年月日_日_変更前</t>
    <phoneticPr fontId="4"/>
  </si>
  <si>
    <t>NM_従事者３７_退任年月日_月_変更前</t>
    <phoneticPr fontId="4"/>
  </si>
  <si>
    <t>NM_従事者３７_退任年月日_年_変更前</t>
    <phoneticPr fontId="4"/>
  </si>
  <si>
    <t>NM_従事者３７_退任年月日_元号_変更前</t>
    <phoneticPr fontId="4"/>
  </si>
  <si>
    <t>NM_従事者３７_退任年月日_日</t>
  </si>
  <si>
    <t>NM_従事者３７_退任年月日_月</t>
  </si>
  <si>
    <t>NM_従事者３７_退任年月日_年</t>
  </si>
  <si>
    <t>NM_従事者３７_退任年月日_元号</t>
  </si>
  <si>
    <t>NM_従事者３７_就任年月日_日_変更前</t>
    <phoneticPr fontId="4"/>
  </si>
  <si>
    <t>NM_従事者３７_就任年月日_月_変更前</t>
    <phoneticPr fontId="4"/>
  </si>
  <si>
    <t>NM_従事者３７_就任年月日_年_変更前</t>
    <phoneticPr fontId="4"/>
  </si>
  <si>
    <t>NM_従事者３７_就任年月日_元号_変更前</t>
    <phoneticPr fontId="4"/>
  </si>
  <si>
    <t>NM_従事者３７_就任年月日_日</t>
  </si>
  <si>
    <t>NM_従事者３７_就任年月日_月</t>
  </si>
  <si>
    <t>NM_従事者３７_就任年月日_年</t>
  </si>
  <si>
    <t>NM_従事者３７_就任年月日_元号</t>
  </si>
  <si>
    <t>NM_従事者３７_資格_変更前</t>
    <phoneticPr fontId="4"/>
  </si>
  <si>
    <t>NM_従事者３７_資格</t>
  </si>
  <si>
    <t>NM_従事者３７_従事者区分_変更前</t>
    <phoneticPr fontId="4"/>
  </si>
  <si>
    <t>NM_従事者３７_従事者区分</t>
  </si>
  <si>
    <t>NM_従事者３６_兼務備考</t>
  </si>
  <si>
    <t>NM_従事者３６_兼務廃止年月日_日</t>
  </si>
  <si>
    <t>NM_従事者３６_兼務廃止年月日_月</t>
  </si>
  <si>
    <t>NM_従事者３６_兼務廃止年月日_年</t>
  </si>
  <si>
    <t>NM_従事者３６_兼務廃止年月日_元号</t>
  </si>
  <si>
    <t>NM_従事者３６_兼務許可年月日_日</t>
  </si>
  <si>
    <t>NM_従事者３６_兼務許可年月日_月</t>
  </si>
  <si>
    <t>NM_従事者３６_兼務許可年月日_年</t>
  </si>
  <si>
    <t>NM_従事者３６_兼務許可年月日_元号</t>
  </si>
  <si>
    <t>NM_従事者３６_兼務許可番号</t>
  </si>
  <si>
    <t>NM_従事者３６_兼務</t>
  </si>
  <si>
    <t>NM_従事者３６_従事者備考_変更前</t>
    <phoneticPr fontId="4"/>
  </si>
  <si>
    <t>NM_従事者３６_従事者備考</t>
  </si>
  <si>
    <t>NM_従事者３６_登録販売者登録都道府県_変更前</t>
    <phoneticPr fontId="4"/>
  </si>
  <si>
    <t>NM_従事者３６_登録販売者登録都道府県</t>
  </si>
  <si>
    <t>NM_従事者３６_登録年月日_日_変更前</t>
    <phoneticPr fontId="4"/>
  </si>
  <si>
    <t>NM_従事者３６_登録年月日_月_変更前</t>
    <phoneticPr fontId="4"/>
  </si>
  <si>
    <t>NM_従事者３６_登録年月日_年_変更前</t>
    <phoneticPr fontId="4"/>
  </si>
  <si>
    <t>NM_従事者３６_登録年月日_元号_変更前</t>
    <phoneticPr fontId="4"/>
  </si>
  <si>
    <t>NM_従事者３６_登録年月日_日</t>
  </si>
  <si>
    <t>NM_従事者３６_登録年月日_月</t>
  </si>
  <si>
    <t>NM_従事者３６_登録年月日_年</t>
  </si>
  <si>
    <t>NM_従事者３６_登録年月日_元号</t>
  </si>
  <si>
    <t>NM_従事者３６_登録番号３_変更前</t>
    <phoneticPr fontId="4"/>
  </si>
  <si>
    <t>NM_従事者３６_登録番号３</t>
  </si>
  <si>
    <t>NM_従事者３６_登録番号２_変更前</t>
    <phoneticPr fontId="4"/>
  </si>
  <si>
    <t>NM_従事者３６_登録番号２</t>
  </si>
  <si>
    <t>NM_従事者３６_登録番号１_変更前</t>
    <phoneticPr fontId="4"/>
  </si>
  <si>
    <t>NM_従事者３６_登録番号１</t>
  </si>
  <si>
    <t>NM_従事者３６_要指導又は第１類_小数１_変更前</t>
    <phoneticPr fontId="4"/>
  </si>
  <si>
    <t>NM_従事者３６_要指導又は第１類_整数２_変更前</t>
    <phoneticPr fontId="4"/>
  </si>
  <si>
    <t>NM_従事者３６_要指導又は第１類_整数１_変更前</t>
    <phoneticPr fontId="4"/>
  </si>
  <si>
    <t>NM_従事者３６_要指導又は第１類_小数１</t>
  </si>
  <si>
    <t>NM_従事者３６_要指導又は第１類_整数２</t>
  </si>
  <si>
    <t>NM_従事者３６_要指導又は第１類_整数１</t>
  </si>
  <si>
    <t>NM_従事者３６_医薬品_小数１_変更前</t>
    <phoneticPr fontId="4"/>
  </si>
  <si>
    <t>NM_従事者３６_医薬品_整数２_変更前</t>
    <phoneticPr fontId="4"/>
  </si>
  <si>
    <t>NM_従事者３６_医薬品_整数１_変更前</t>
    <phoneticPr fontId="4"/>
  </si>
  <si>
    <t>NM_従事者３６_医薬品_小数１</t>
  </si>
  <si>
    <t>NM_従事者３６_医薬品_整数２</t>
  </si>
  <si>
    <t>NM_従事者３６_医薬品_整数１</t>
  </si>
  <si>
    <t>NM_従事者３６_週勤務時間_小数１_変更前</t>
    <phoneticPr fontId="4"/>
  </si>
  <si>
    <t>NM_従事者３６_週勤務時間_整数２_変更前</t>
    <phoneticPr fontId="4"/>
  </si>
  <si>
    <t>NM_従事者３６_週勤務時間_整数１_変更前</t>
    <phoneticPr fontId="4"/>
  </si>
  <si>
    <t>NM_従事者３６_週勤務時間_小数１</t>
  </si>
  <si>
    <t>NM_従事者３６_週勤務時間_整数２</t>
  </si>
  <si>
    <t>NM_従事者３６_週勤務時間_整数１</t>
  </si>
  <si>
    <t>NM_従事者３６_生年月日_日_変更前</t>
    <phoneticPr fontId="4"/>
  </si>
  <si>
    <t>NM_従事者３６_生年月日_月_変更前</t>
    <phoneticPr fontId="4"/>
  </si>
  <si>
    <t>NM_従事者３６_生年月日_年_変更前</t>
    <phoneticPr fontId="4"/>
  </si>
  <si>
    <t>NM_従事者３６_生年月日_元号_変更前</t>
    <phoneticPr fontId="4"/>
  </si>
  <si>
    <t>NM_従事者３６_生年月日_日</t>
  </si>
  <si>
    <t>NM_従事者３６_生年月日_月</t>
  </si>
  <si>
    <t>NM_従事者３６_生年月日_年</t>
  </si>
  <si>
    <t>NM_従事者３６_生年月日_元号</t>
  </si>
  <si>
    <t>NM_従事者３６_住所_建物名_変更前</t>
    <phoneticPr fontId="4"/>
  </si>
  <si>
    <t>NM_従事者３６_住所_建物名</t>
  </si>
  <si>
    <t>NM_従事者３６_住所_番地_変更前</t>
    <phoneticPr fontId="4"/>
  </si>
  <si>
    <t>NM_従事者３６_住所_番地</t>
  </si>
  <si>
    <t>NM_従事者３６_住所_字_変更前</t>
    <phoneticPr fontId="4"/>
  </si>
  <si>
    <t>NM_従事者３６_住所_字</t>
  </si>
  <si>
    <t>NM_従事者３６_住所_市区町村_変更前</t>
    <phoneticPr fontId="4"/>
  </si>
  <si>
    <t>NM_従事者３６_住所_市区町村</t>
  </si>
  <si>
    <t>NM_従事者３６_住所_都道府県_変更前</t>
    <phoneticPr fontId="4"/>
  </si>
  <si>
    <t>NM_従事者３６_住所_都道府県</t>
  </si>
  <si>
    <t>NM_従事者３６_住所_郵便番号_右_変更前</t>
    <phoneticPr fontId="4"/>
  </si>
  <si>
    <t>NM_従事者３６_住所_郵便番号_左_変更前</t>
    <phoneticPr fontId="4"/>
  </si>
  <si>
    <t>NM_従事者３６_住所_郵便番号_右</t>
  </si>
  <si>
    <t>NM_従事者３６_住所_郵便番号_左</t>
  </si>
  <si>
    <t>NM_従事者３６_氏名カナ_変更前</t>
    <phoneticPr fontId="4"/>
  </si>
  <si>
    <t>NM_従事者３６_氏名カナ</t>
  </si>
  <si>
    <t>NM_従事者３６_氏名_当て字_変更前</t>
    <phoneticPr fontId="4"/>
  </si>
  <si>
    <t>NM_従事者３６_氏名_当て字</t>
  </si>
  <si>
    <t>NM_従事者３６_氏名_変更前</t>
    <phoneticPr fontId="4"/>
  </si>
  <si>
    <t>NM_従事者３６_氏名</t>
  </si>
  <si>
    <t>NM_従事者３６_退任年月日_日_変更前</t>
    <phoneticPr fontId="4"/>
  </si>
  <si>
    <t>NM_従事者３６_退任年月日_月_変更前</t>
    <phoneticPr fontId="4"/>
  </si>
  <si>
    <t>NM_従事者３６_退任年月日_年_変更前</t>
    <phoneticPr fontId="4"/>
  </si>
  <si>
    <t>NM_従事者３６_退任年月日_元号_変更前</t>
    <phoneticPr fontId="4"/>
  </si>
  <si>
    <t>NM_従事者３６_退任年月日_日</t>
  </si>
  <si>
    <t>NM_従事者３６_退任年月日_月</t>
  </si>
  <si>
    <t>NM_従事者３６_退任年月日_年</t>
  </si>
  <si>
    <t>NM_従事者３６_退任年月日_元号</t>
  </si>
  <si>
    <t>NM_従事者３６_就任年月日_日_変更前</t>
    <phoneticPr fontId="4"/>
  </si>
  <si>
    <t>NM_従事者３６_就任年月日_月_変更前</t>
    <phoneticPr fontId="4"/>
  </si>
  <si>
    <t>NM_従事者３６_就任年月日_年_変更前</t>
    <phoneticPr fontId="4"/>
  </si>
  <si>
    <t>NM_従事者３６_就任年月日_元号_変更前</t>
    <phoneticPr fontId="4"/>
  </si>
  <si>
    <t>NM_従事者３６_就任年月日_日</t>
  </si>
  <si>
    <t>NM_従事者３６_就任年月日_月</t>
  </si>
  <si>
    <t>NM_従事者３６_就任年月日_年</t>
  </si>
  <si>
    <t>NM_従事者３６_就任年月日_元号</t>
  </si>
  <si>
    <t>NM_従事者３６_資格_変更前</t>
    <phoneticPr fontId="4"/>
  </si>
  <si>
    <t>NM_従事者３６_資格</t>
  </si>
  <si>
    <t>NM_従事者３６_従事者区分_変更前</t>
    <phoneticPr fontId="4"/>
  </si>
  <si>
    <t>NM_従事者３６_従事者区分</t>
  </si>
  <si>
    <t>NM_従事者３５_兼務備考</t>
  </si>
  <si>
    <t>NM_従事者３５_兼務廃止年月日_日</t>
  </si>
  <si>
    <t>NM_従事者３５_兼務廃止年月日_月</t>
  </si>
  <si>
    <t>NM_従事者３５_兼務廃止年月日_年</t>
  </si>
  <si>
    <t>NM_従事者３５_兼務廃止年月日_元号</t>
  </si>
  <si>
    <t>NM_従事者３５_兼務許可年月日_日</t>
  </si>
  <si>
    <t>NM_従事者３５_兼務許可年月日_月</t>
  </si>
  <si>
    <t>NM_従事者３５_兼務許可年月日_年</t>
  </si>
  <si>
    <t>NM_従事者３５_兼務許可年月日_元号</t>
  </si>
  <si>
    <t>NM_従事者３５_兼務許可番号</t>
  </si>
  <si>
    <t>NM_従事者３５_兼務</t>
  </si>
  <si>
    <t>NM_従事者３５_従事者備考_変更前</t>
    <phoneticPr fontId="4"/>
  </si>
  <si>
    <t>NM_従事者３５_従事者備考</t>
  </si>
  <si>
    <t>NM_従事者３５_登録販売者登録都道府県_変更前</t>
    <phoneticPr fontId="4"/>
  </si>
  <si>
    <t>NM_従事者３５_登録販売者登録都道府県</t>
  </si>
  <si>
    <t>NM_従事者３５_登録年月日_日_変更前</t>
    <phoneticPr fontId="4"/>
  </si>
  <si>
    <t>NM_従事者３５_登録年月日_月_変更前</t>
    <phoneticPr fontId="4"/>
  </si>
  <si>
    <t>NM_従事者３５_登録年月日_年_変更前</t>
    <phoneticPr fontId="4"/>
  </si>
  <si>
    <t>NM_従事者３５_登録年月日_元号_変更前</t>
    <phoneticPr fontId="4"/>
  </si>
  <si>
    <t>NM_従事者３５_登録年月日_日</t>
  </si>
  <si>
    <t>NM_従事者３５_登録年月日_月</t>
  </si>
  <si>
    <t>NM_従事者３５_登録年月日_年</t>
  </si>
  <si>
    <t>NM_従事者３５_登録年月日_元号</t>
  </si>
  <si>
    <t>NM_従事者３５_登録番号３_変更前</t>
    <phoneticPr fontId="4"/>
  </si>
  <si>
    <t>NM_従事者３５_登録番号３</t>
  </si>
  <si>
    <t>NM_従事者３５_登録番号２_変更前</t>
    <phoneticPr fontId="4"/>
  </si>
  <si>
    <t>NM_従事者３５_登録番号２</t>
  </si>
  <si>
    <t>NM_従事者３５_登録番号１_変更前</t>
    <phoneticPr fontId="4"/>
  </si>
  <si>
    <t>NM_従事者３５_登録番号１</t>
  </si>
  <si>
    <t>NM_従事者３５_要指導又は第１類_小数１_変更前</t>
    <phoneticPr fontId="4"/>
  </si>
  <si>
    <t>NM_従事者３５_要指導又は第１類_整数２_変更前</t>
    <phoneticPr fontId="4"/>
  </si>
  <si>
    <t>NM_従事者３５_要指導又は第１類_整数１_変更前</t>
    <phoneticPr fontId="4"/>
  </si>
  <si>
    <t>NM_従事者３５_要指導又は第１類_小数１</t>
  </si>
  <si>
    <t>NM_従事者３５_要指導又は第１類_整数２</t>
  </si>
  <si>
    <t>NM_従事者３５_要指導又は第１類_整数１</t>
  </si>
  <si>
    <t>NM_従事者３５_医薬品_小数１_変更前</t>
    <phoneticPr fontId="4"/>
  </si>
  <si>
    <t>NM_従事者３５_医薬品_整数２_変更前</t>
    <phoneticPr fontId="4"/>
  </si>
  <si>
    <t>NM_従事者３５_医薬品_整数１_変更前</t>
    <phoneticPr fontId="4"/>
  </si>
  <si>
    <t>NM_従事者３５_医薬品_小数１</t>
  </si>
  <si>
    <t>NM_従事者３５_医薬品_整数２</t>
  </si>
  <si>
    <t>NM_従事者３５_医薬品_整数１</t>
  </si>
  <si>
    <t>NM_従事者３５_週勤務時間_小数１_変更前</t>
    <phoneticPr fontId="4"/>
  </si>
  <si>
    <t>NM_従事者３５_週勤務時間_整数２_変更前</t>
    <phoneticPr fontId="4"/>
  </si>
  <si>
    <t>NM_従事者３５_週勤務時間_整数１_変更前</t>
    <phoneticPr fontId="4"/>
  </si>
  <si>
    <t>NM_従事者３５_週勤務時間_小数１</t>
  </si>
  <si>
    <t>NM_従事者３５_週勤務時間_整数２</t>
  </si>
  <si>
    <t>NM_従事者３５_週勤務時間_整数１</t>
  </si>
  <si>
    <t>NM_従事者３５_生年月日_日_変更前</t>
    <phoneticPr fontId="4"/>
  </si>
  <si>
    <t>NM_従事者３５_生年月日_月_変更前</t>
    <phoneticPr fontId="4"/>
  </si>
  <si>
    <t>NM_従事者３５_生年月日_年_変更前</t>
    <phoneticPr fontId="4"/>
  </si>
  <si>
    <t>NM_従事者３５_生年月日_元号_変更前</t>
    <phoneticPr fontId="4"/>
  </si>
  <si>
    <t>NM_従事者３５_生年月日_日</t>
  </si>
  <si>
    <t>NM_従事者３５_生年月日_月</t>
  </si>
  <si>
    <t>NM_従事者３５_生年月日_年</t>
  </si>
  <si>
    <t>NM_従事者３５_生年月日_元号</t>
  </si>
  <si>
    <t>NM_従事者３５_住所_建物名_変更前</t>
    <phoneticPr fontId="4"/>
  </si>
  <si>
    <t>NM_従事者３５_住所_建物名</t>
  </si>
  <si>
    <t>NM_従事者３５_住所_番地_変更前</t>
    <phoneticPr fontId="4"/>
  </si>
  <si>
    <t>NM_従事者３５_住所_番地</t>
  </si>
  <si>
    <t>NM_従事者３５_住所_字_変更前</t>
    <phoneticPr fontId="4"/>
  </si>
  <si>
    <t>NM_従事者３５_住所_字</t>
  </si>
  <si>
    <t>NM_従事者３５_住所_市区町村_変更前</t>
    <phoneticPr fontId="4"/>
  </si>
  <si>
    <t>NM_従事者３５_住所_市区町村</t>
  </si>
  <si>
    <t>NM_従事者３５_住所_都道府県_変更前</t>
    <phoneticPr fontId="4"/>
  </si>
  <si>
    <t>NM_従事者３５_住所_都道府県</t>
  </si>
  <si>
    <t>NM_従事者３５_住所_郵便番号_右_変更前</t>
    <phoneticPr fontId="4"/>
  </si>
  <si>
    <t>NM_従事者３５_住所_郵便番号_左_変更前</t>
    <phoneticPr fontId="4"/>
  </si>
  <si>
    <t>NM_従事者３５_住所_郵便番号_右</t>
  </si>
  <si>
    <t>NM_従事者３５_住所_郵便番号_左</t>
  </si>
  <si>
    <t>NM_従事者３５_氏名カナ_変更前</t>
    <phoneticPr fontId="4"/>
  </si>
  <si>
    <t>NM_従事者３５_氏名カナ</t>
  </si>
  <si>
    <t>NM_従事者３５_氏名_当て字_変更前</t>
    <phoneticPr fontId="4"/>
  </si>
  <si>
    <t>NM_従事者３５_氏名_当て字</t>
  </si>
  <si>
    <t>NM_従事者３５_氏名_変更前</t>
    <phoneticPr fontId="4"/>
  </si>
  <si>
    <t>NM_従事者３５_氏名</t>
  </si>
  <si>
    <t>NM_従事者３５_退任年月日_日_変更前</t>
    <phoneticPr fontId="4"/>
  </si>
  <si>
    <t>NM_従事者３５_退任年月日_月_変更前</t>
    <phoneticPr fontId="4"/>
  </si>
  <si>
    <t>NM_従事者３５_退任年月日_年_変更前</t>
    <phoneticPr fontId="4"/>
  </si>
  <si>
    <t>NM_従事者３５_退任年月日_元号_変更前</t>
    <phoneticPr fontId="4"/>
  </si>
  <si>
    <t>NM_従事者３５_退任年月日_日</t>
  </si>
  <si>
    <t>NM_従事者３５_退任年月日_月</t>
  </si>
  <si>
    <t>NM_従事者３５_退任年月日_年</t>
  </si>
  <si>
    <t>NM_従事者３５_退任年月日_元号</t>
  </si>
  <si>
    <t>NM_従事者３５_就任年月日_日_変更前</t>
    <phoneticPr fontId="4"/>
  </si>
  <si>
    <t>NM_従事者３５_就任年月日_月_変更前</t>
    <phoneticPr fontId="4"/>
  </si>
  <si>
    <t>NM_従事者３５_就任年月日_年_変更前</t>
    <phoneticPr fontId="4"/>
  </si>
  <si>
    <t>NM_従事者３５_就任年月日_元号_変更前</t>
    <phoneticPr fontId="4"/>
  </si>
  <si>
    <t>NM_従事者３５_就任年月日_日</t>
  </si>
  <si>
    <t>NM_従事者３５_就任年月日_月</t>
  </si>
  <si>
    <t>NM_従事者３５_就任年月日_年</t>
  </si>
  <si>
    <t>NM_従事者３５_就任年月日_元号</t>
  </si>
  <si>
    <t>NM_従事者３５_資格_変更前</t>
    <phoneticPr fontId="4"/>
  </si>
  <si>
    <t>NM_従事者３５_資格</t>
  </si>
  <si>
    <t>NM_従事者３５_従事者区分_変更前</t>
    <phoneticPr fontId="4"/>
  </si>
  <si>
    <t>NM_従事者３５_従事者区分</t>
  </si>
  <si>
    <t>NM_従事者３４_兼務備考</t>
  </si>
  <si>
    <t>NM_従事者３４_兼務廃止年月日_日</t>
  </si>
  <si>
    <t>NM_従事者３４_兼務廃止年月日_月</t>
  </si>
  <si>
    <t>NM_従事者３４_兼務廃止年月日_年</t>
  </si>
  <si>
    <t>NM_従事者３４_兼務廃止年月日_元号</t>
  </si>
  <si>
    <t>NM_従事者３４_兼務許可年月日_日</t>
  </si>
  <si>
    <t>NM_従事者３４_兼務許可年月日_月</t>
  </si>
  <si>
    <t>NM_従事者３４_兼務許可年月日_年</t>
  </si>
  <si>
    <t>NM_従事者３４_兼務許可年月日_元号</t>
  </si>
  <si>
    <t>NM_従事者３４_兼務許可番号</t>
  </si>
  <si>
    <t>NM_従事者３４_兼務</t>
  </si>
  <si>
    <t>NM_従事者３４_従事者備考_変更前</t>
    <phoneticPr fontId="4"/>
  </si>
  <si>
    <t>NM_従事者３４_従事者備考</t>
  </si>
  <si>
    <t>NM_従事者３４_登録販売者登録都道府県_変更前</t>
    <phoneticPr fontId="4"/>
  </si>
  <si>
    <t>NM_従事者３４_登録販売者登録都道府県</t>
  </si>
  <si>
    <t>NM_従事者３４_登録年月日_日_変更前</t>
    <phoneticPr fontId="4"/>
  </si>
  <si>
    <t>NM_従事者３４_登録年月日_月_変更前</t>
    <phoneticPr fontId="4"/>
  </si>
  <si>
    <t>NM_従事者３４_登録年月日_年_変更前</t>
    <phoneticPr fontId="4"/>
  </si>
  <si>
    <t>NM_従事者３４_登録年月日_元号_変更前</t>
    <phoneticPr fontId="4"/>
  </si>
  <si>
    <t>NM_従事者３４_登録年月日_日</t>
  </si>
  <si>
    <t>NM_従事者３４_登録年月日_月</t>
  </si>
  <si>
    <t>NM_従事者３４_登録年月日_年</t>
  </si>
  <si>
    <t>NM_従事者３４_登録年月日_元号</t>
  </si>
  <si>
    <t>NM_従事者３４_登録番号３_変更前</t>
    <phoneticPr fontId="4"/>
  </si>
  <si>
    <t>NM_従事者３４_登録番号３</t>
  </si>
  <si>
    <t>NM_従事者３４_登録番号２_変更前</t>
    <phoneticPr fontId="4"/>
  </si>
  <si>
    <t>NM_従事者３４_登録番号２</t>
  </si>
  <si>
    <t>NM_従事者３４_登録番号１_変更前</t>
    <phoneticPr fontId="4"/>
  </si>
  <si>
    <t>NM_従事者３４_登録番号１</t>
  </si>
  <si>
    <t>NM_従事者３４_要指導又は第１類_小数１_変更前</t>
    <phoneticPr fontId="4"/>
  </si>
  <si>
    <t>NM_従事者３４_要指導又は第１類_整数２_変更前</t>
    <phoneticPr fontId="4"/>
  </si>
  <si>
    <t>NM_従事者３４_要指導又は第１類_整数１_変更前</t>
    <phoneticPr fontId="4"/>
  </si>
  <si>
    <t>NM_従事者３４_要指導又は第１類_小数１</t>
  </si>
  <si>
    <t>NM_従事者３４_要指導又は第１類_整数２</t>
  </si>
  <si>
    <t>NM_従事者３４_要指導又は第１類_整数１</t>
  </si>
  <si>
    <t>NM_従事者３４_医薬品_小数１_変更前</t>
    <phoneticPr fontId="4"/>
  </si>
  <si>
    <t>NM_従事者３４_医薬品_整数２_変更前</t>
    <phoneticPr fontId="4"/>
  </si>
  <si>
    <t>NM_従事者３４_医薬品_整数１_変更前</t>
    <phoneticPr fontId="4"/>
  </si>
  <si>
    <t>NM_従事者３４_医薬品_小数１</t>
  </si>
  <si>
    <t>NM_従事者３４_医薬品_整数２</t>
  </si>
  <si>
    <t>NM_従事者３４_医薬品_整数１</t>
  </si>
  <si>
    <t>NM_従事者３４_週勤務時間_小数１_変更前</t>
    <phoneticPr fontId="4"/>
  </si>
  <si>
    <t>NM_従事者３４_週勤務時間_整数２_変更前</t>
    <phoneticPr fontId="4"/>
  </si>
  <si>
    <t>NM_従事者３４_週勤務時間_整数１_変更前</t>
    <phoneticPr fontId="4"/>
  </si>
  <si>
    <t>NM_従事者３４_週勤務時間_小数１</t>
  </si>
  <si>
    <t>NM_従事者３４_週勤務時間_整数２</t>
  </si>
  <si>
    <t>NM_従事者３４_週勤務時間_整数１</t>
  </si>
  <si>
    <t>NM_従事者３４_生年月日_日_変更前</t>
    <phoneticPr fontId="4"/>
  </si>
  <si>
    <t>NM_従事者３４_生年月日_月_変更前</t>
    <phoneticPr fontId="4"/>
  </si>
  <si>
    <t>NM_従事者３４_生年月日_年_変更前</t>
    <phoneticPr fontId="4"/>
  </si>
  <si>
    <t>NM_従事者３４_生年月日_元号_変更前</t>
    <phoneticPr fontId="4"/>
  </si>
  <si>
    <t>NM_従事者３４_生年月日_日</t>
  </si>
  <si>
    <t>NM_従事者３４_生年月日_月</t>
  </si>
  <si>
    <t>NM_従事者３４_生年月日_年</t>
  </si>
  <si>
    <t>NM_従事者３４_生年月日_元号</t>
  </si>
  <si>
    <t>NM_従事者３４_住所_建物名_変更前</t>
    <phoneticPr fontId="4"/>
  </si>
  <si>
    <t>NM_従事者３４_住所_建物名</t>
  </si>
  <si>
    <t>NM_従事者３４_住所_番地_変更前</t>
    <phoneticPr fontId="4"/>
  </si>
  <si>
    <t>NM_従事者３４_住所_番地</t>
  </si>
  <si>
    <t>NM_従事者３４_住所_字_変更前</t>
    <phoneticPr fontId="4"/>
  </si>
  <si>
    <t>NM_従事者３４_住所_字</t>
  </si>
  <si>
    <t>NM_従事者３４_住所_市区町村_変更前</t>
    <phoneticPr fontId="4"/>
  </si>
  <si>
    <t>NM_従事者３４_住所_市区町村</t>
  </si>
  <si>
    <t>NM_従事者３４_住所_都道府県_変更前</t>
    <phoneticPr fontId="4"/>
  </si>
  <si>
    <t>NM_従事者３４_住所_都道府県</t>
  </si>
  <si>
    <t>NM_従事者３４_住所_郵便番号_右_変更前</t>
    <phoneticPr fontId="4"/>
  </si>
  <si>
    <t>NM_従事者３４_住所_郵便番号_左_変更前</t>
    <phoneticPr fontId="4"/>
  </si>
  <si>
    <t>NM_従事者３４_住所_郵便番号_右</t>
  </si>
  <si>
    <t>NM_従事者３４_住所_郵便番号_左</t>
  </si>
  <si>
    <t>NM_従事者３４_氏名カナ_変更前</t>
    <phoneticPr fontId="4"/>
  </si>
  <si>
    <t>NM_従事者３４_氏名カナ</t>
  </si>
  <si>
    <t>NM_従事者３４_氏名_当て字_変更前</t>
    <phoneticPr fontId="4"/>
  </si>
  <si>
    <t>NM_従事者３４_氏名_当て字</t>
  </si>
  <si>
    <t>NM_従事者３４_氏名_変更前</t>
    <phoneticPr fontId="4"/>
  </si>
  <si>
    <t>NM_従事者３４_氏名</t>
  </si>
  <si>
    <t>NM_従事者３４_退任年月日_日_変更前</t>
    <phoneticPr fontId="4"/>
  </si>
  <si>
    <t>NM_従事者３４_退任年月日_月_変更前</t>
    <phoneticPr fontId="4"/>
  </si>
  <si>
    <t>NM_従事者３４_退任年月日_年_変更前</t>
    <phoneticPr fontId="4"/>
  </si>
  <si>
    <t>NM_従事者３４_退任年月日_元号_変更前</t>
    <phoneticPr fontId="4"/>
  </si>
  <si>
    <t>NM_従事者３４_退任年月日_日</t>
  </si>
  <si>
    <t>NM_従事者３４_退任年月日_月</t>
  </si>
  <si>
    <t>NM_従事者３４_退任年月日_年</t>
  </si>
  <si>
    <t>NM_従事者３４_退任年月日_元号</t>
  </si>
  <si>
    <t>NM_従事者３４_就任年月日_日_変更前</t>
    <phoneticPr fontId="4"/>
  </si>
  <si>
    <t>NM_従事者３４_就任年月日_月_変更前</t>
    <phoneticPr fontId="4"/>
  </si>
  <si>
    <t>NM_従事者３４_就任年月日_年_変更前</t>
    <phoneticPr fontId="4"/>
  </si>
  <si>
    <t>NM_従事者３４_就任年月日_元号_変更前</t>
    <phoneticPr fontId="4"/>
  </si>
  <si>
    <t>NM_従事者３４_就任年月日_日</t>
  </si>
  <si>
    <t>NM_従事者３４_就任年月日_月</t>
  </si>
  <si>
    <t>NM_従事者３４_就任年月日_年</t>
  </si>
  <si>
    <t>NM_従事者３４_就任年月日_元号</t>
  </si>
  <si>
    <t>NM_従事者３４_資格_変更前</t>
    <phoneticPr fontId="4"/>
  </si>
  <si>
    <t>NM_従事者３４_資格</t>
  </si>
  <si>
    <t>NM_従事者３４_従事者区分_変更前</t>
    <phoneticPr fontId="4"/>
  </si>
  <si>
    <t>NM_従事者３４_従事者区分</t>
  </si>
  <si>
    <t>NM_従事者３３_兼務備考</t>
  </si>
  <si>
    <t>NM_従事者３３_兼務廃止年月日_日</t>
  </si>
  <si>
    <t>NM_従事者３３_兼務廃止年月日_月</t>
  </si>
  <si>
    <t>NM_従事者３３_兼務廃止年月日_年</t>
  </si>
  <si>
    <t>NM_従事者３３_兼務廃止年月日_元号</t>
  </si>
  <si>
    <t>NM_従事者３３_兼務許可年月日_日</t>
  </si>
  <si>
    <t>NM_従事者３３_兼務許可年月日_月</t>
  </si>
  <si>
    <t>NM_従事者３３_兼務許可年月日_年</t>
  </si>
  <si>
    <t>NM_従事者３３_兼務許可年月日_元号</t>
  </si>
  <si>
    <t>NM_従事者３３_兼務許可番号</t>
  </si>
  <si>
    <t>NM_従事者３３_兼務</t>
  </si>
  <si>
    <t>NM_従事者３３_従事者備考_変更前</t>
    <phoneticPr fontId="4"/>
  </si>
  <si>
    <t>NM_従事者３３_従事者備考</t>
  </si>
  <si>
    <t>NM_従事者３３_登録販売者登録都道府県_変更前</t>
    <phoneticPr fontId="4"/>
  </si>
  <si>
    <t>NM_従事者３３_登録販売者登録都道府県</t>
  </si>
  <si>
    <t>NM_従事者３３_登録年月日_日_変更前</t>
    <phoneticPr fontId="4"/>
  </si>
  <si>
    <t>NM_従事者３３_登録年月日_月_変更前</t>
    <phoneticPr fontId="4"/>
  </si>
  <si>
    <t>NM_従事者３３_登録年月日_年_変更前</t>
    <phoneticPr fontId="4"/>
  </si>
  <si>
    <t>NM_従事者３３_登録年月日_元号_変更前</t>
    <phoneticPr fontId="4"/>
  </si>
  <si>
    <t>NM_従事者３３_登録年月日_日</t>
  </si>
  <si>
    <t>NM_従事者３３_登録年月日_月</t>
  </si>
  <si>
    <t>NM_従事者３３_登録年月日_年</t>
  </si>
  <si>
    <t>NM_従事者３３_登録年月日_元号</t>
  </si>
  <si>
    <t>NM_従事者３３_登録番号３_変更前</t>
    <phoneticPr fontId="4"/>
  </si>
  <si>
    <t>NM_従事者３３_登録番号３</t>
  </si>
  <si>
    <t>NM_従事者３３_登録番号２_変更前</t>
    <phoneticPr fontId="4"/>
  </si>
  <si>
    <t>NM_従事者３３_登録番号２</t>
  </si>
  <si>
    <t>NM_従事者３３_登録番号１_変更前</t>
    <phoneticPr fontId="4"/>
  </si>
  <si>
    <t>NM_従事者３３_登録番号１</t>
  </si>
  <si>
    <t>NM_従事者３３_要指導又は第１類_小数１_変更前</t>
    <phoneticPr fontId="4"/>
  </si>
  <si>
    <t>NM_従事者３３_要指導又は第１類_整数２_変更前</t>
    <phoneticPr fontId="4"/>
  </si>
  <si>
    <t>NM_従事者３３_要指導又は第１類_整数１_変更前</t>
    <phoneticPr fontId="4"/>
  </si>
  <si>
    <t>NM_従事者３３_要指導又は第１類_小数１</t>
  </si>
  <si>
    <t>NM_従事者３３_要指導又は第１類_整数２</t>
  </si>
  <si>
    <t>NM_従事者３３_要指導又は第１類_整数１</t>
  </si>
  <si>
    <t>NM_従事者３３_医薬品_小数１_変更前</t>
    <phoneticPr fontId="4"/>
  </si>
  <si>
    <t>NM_従事者３３_医薬品_整数２_変更前</t>
    <phoneticPr fontId="4"/>
  </si>
  <si>
    <t>NM_従事者３３_医薬品_整数１_変更前</t>
    <phoneticPr fontId="4"/>
  </si>
  <si>
    <t>NM_従事者３３_医薬品_小数１</t>
  </si>
  <si>
    <t>NM_従事者３３_医薬品_整数２</t>
  </si>
  <si>
    <t>NM_従事者３３_医薬品_整数１</t>
  </si>
  <si>
    <t>NM_従事者３３_週勤務時間_小数１_変更前</t>
    <phoneticPr fontId="4"/>
  </si>
  <si>
    <t>NM_従事者３３_週勤務時間_整数２_変更前</t>
    <phoneticPr fontId="4"/>
  </si>
  <si>
    <t>NM_従事者３３_週勤務時間_整数１_変更前</t>
    <phoneticPr fontId="4"/>
  </si>
  <si>
    <t>NM_従事者３３_週勤務時間_小数１</t>
  </si>
  <si>
    <t>NM_従事者３３_週勤務時間_整数２</t>
  </si>
  <si>
    <t>NM_従事者３３_週勤務時間_整数１</t>
  </si>
  <si>
    <t>NM_従事者３３_生年月日_日_変更前</t>
    <phoneticPr fontId="4"/>
  </si>
  <si>
    <t>NM_従事者３３_生年月日_月_変更前</t>
    <phoneticPr fontId="4"/>
  </si>
  <si>
    <t>NM_従事者３３_生年月日_年_変更前</t>
    <phoneticPr fontId="4"/>
  </si>
  <si>
    <t>NM_従事者３３_生年月日_元号_変更前</t>
    <phoneticPr fontId="4"/>
  </si>
  <si>
    <t>NM_従事者３３_生年月日_日</t>
  </si>
  <si>
    <t>NM_従事者３３_生年月日_月</t>
  </si>
  <si>
    <t>NM_従事者３３_生年月日_年</t>
  </si>
  <si>
    <t>NM_従事者３３_生年月日_元号</t>
  </si>
  <si>
    <t>NM_従事者３３_住所_建物名_変更前</t>
    <phoneticPr fontId="4"/>
  </si>
  <si>
    <t>NM_従事者３３_住所_建物名</t>
  </si>
  <si>
    <t>NM_従事者３３_住所_番地_変更前</t>
    <phoneticPr fontId="4"/>
  </si>
  <si>
    <t>NM_従事者３３_住所_番地</t>
  </si>
  <si>
    <t>NM_従事者３３_住所_字_変更前</t>
    <phoneticPr fontId="4"/>
  </si>
  <si>
    <t>NM_従事者３３_住所_字</t>
  </si>
  <si>
    <t>NM_従事者３３_住所_市区町村_変更前</t>
    <phoneticPr fontId="4"/>
  </si>
  <si>
    <t>NM_従事者３３_住所_市区町村</t>
  </si>
  <si>
    <t>NM_従事者３３_住所_都道府県_変更前</t>
    <phoneticPr fontId="4"/>
  </si>
  <si>
    <t>NM_従事者３３_住所_都道府県</t>
  </si>
  <si>
    <t>NM_従事者３３_住所_郵便番号_右_変更前</t>
    <phoneticPr fontId="4"/>
  </si>
  <si>
    <t>NM_従事者３３_住所_郵便番号_左_変更前</t>
    <phoneticPr fontId="4"/>
  </si>
  <si>
    <t>NM_従事者３３_住所_郵便番号_右</t>
  </si>
  <si>
    <t>NM_従事者３３_住所_郵便番号_左</t>
  </si>
  <si>
    <t>NM_従事者３３_氏名カナ_変更前</t>
    <phoneticPr fontId="4"/>
  </si>
  <si>
    <t>NM_従事者３３_氏名カナ</t>
  </si>
  <si>
    <t>NM_従事者３３_氏名_当て字_変更前</t>
    <phoneticPr fontId="4"/>
  </si>
  <si>
    <t>NM_従事者３３_氏名_当て字</t>
  </si>
  <si>
    <t>NM_従事者３３_氏名_変更前</t>
    <phoneticPr fontId="4"/>
  </si>
  <si>
    <t>NM_従事者３３_氏名</t>
  </si>
  <si>
    <t>NM_従事者３３_退任年月日_日_変更前</t>
    <phoneticPr fontId="4"/>
  </si>
  <si>
    <t>NM_従事者３３_退任年月日_月_変更前</t>
    <phoneticPr fontId="4"/>
  </si>
  <si>
    <t>NM_従事者３３_退任年月日_年_変更前</t>
    <phoneticPr fontId="4"/>
  </si>
  <si>
    <t>NM_従事者３３_退任年月日_元号_変更前</t>
    <phoneticPr fontId="4"/>
  </si>
  <si>
    <t>NM_従事者３３_退任年月日_日</t>
  </si>
  <si>
    <t>NM_従事者３３_退任年月日_月</t>
  </si>
  <si>
    <t>NM_従事者３３_退任年月日_年</t>
  </si>
  <si>
    <t>NM_従事者３３_退任年月日_元号</t>
  </si>
  <si>
    <t>NM_従事者３３_就任年月日_日_変更前</t>
    <phoneticPr fontId="4"/>
  </si>
  <si>
    <t>NM_従事者３３_就任年月日_月_変更前</t>
    <phoneticPr fontId="4"/>
  </si>
  <si>
    <t>NM_従事者３３_就任年月日_年_変更前</t>
    <phoneticPr fontId="4"/>
  </si>
  <si>
    <t>NM_従事者３３_就任年月日_元号_変更前</t>
    <phoneticPr fontId="4"/>
  </si>
  <si>
    <t>NM_従事者３３_就任年月日_日</t>
  </si>
  <si>
    <t>NM_従事者３３_就任年月日_月</t>
  </si>
  <si>
    <t>NM_従事者３３_就任年月日_年</t>
  </si>
  <si>
    <t>NM_従事者３３_就任年月日_元号</t>
  </si>
  <si>
    <t>NM_従事者３３_資格_変更前</t>
    <phoneticPr fontId="4"/>
  </si>
  <si>
    <t>NM_従事者３３_資格</t>
  </si>
  <si>
    <t>NM_従事者３３_従事者区分_変更前</t>
    <phoneticPr fontId="4"/>
  </si>
  <si>
    <t>NM_従事者３３_従事者区分</t>
  </si>
  <si>
    <t>NM_従事者３２_兼務備考</t>
  </si>
  <si>
    <t>NM_従事者３２_兼務廃止年月日_日</t>
  </si>
  <si>
    <t>NM_従事者３２_兼務廃止年月日_月</t>
  </si>
  <si>
    <t>NM_従事者３２_兼務廃止年月日_年</t>
  </si>
  <si>
    <t>NM_従事者３２_兼務廃止年月日_元号</t>
  </si>
  <si>
    <t>NM_従事者３２_兼務許可年月日_日</t>
  </si>
  <si>
    <t>NM_従事者３２_兼務許可年月日_月</t>
  </si>
  <si>
    <t>NM_従事者３２_兼務許可年月日_年</t>
  </si>
  <si>
    <t>NM_従事者３２_兼務許可年月日_元号</t>
  </si>
  <si>
    <t>NM_従事者３２_兼務許可番号</t>
  </si>
  <si>
    <t>NM_従事者３２_兼務</t>
  </si>
  <si>
    <t>NM_従事者３２_従事者備考_変更前</t>
    <phoneticPr fontId="4"/>
  </si>
  <si>
    <t>NM_従事者３２_従事者備考</t>
  </si>
  <si>
    <t>NM_従事者３２_登録販売者登録都道府県_変更前</t>
    <phoneticPr fontId="4"/>
  </si>
  <si>
    <t>NM_従事者３２_登録販売者登録都道府県</t>
  </si>
  <si>
    <t>NM_従事者３２_登録年月日_日_変更前</t>
    <phoneticPr fontId="4"/>
  </si>
  <si>
    <t>NM_従事者３２_登録年月日_月_変更前</t>
    <phoneticPr fontId="4"/>
  </si>
  <si>
    <t>NM_従事者３２_登録年月日_年_変更前</t>
    <phoneticPr fontId="4"/>
  </si>
  <si>
    <t>NM_従事者３２_登録年月日_元号_変更前</t>
    <phoneticPr fontId="4"/>
  </si>
  <si>
    <t>NM_従事者３２_登録年月日_日</t>
  </si>
  <si>
    <t>NM_従事者３２_登録年月日_月</t>
  </si>
  <si>
    <t>NM_従事者３２_登録年月日_年</t>
  </si>
  <si>
    <t>NM_従事者３２_登録年月日_元号</t>
  </si>
  <si>
    <t>NM_従事者３２_登録番号３_変更前</t>
    <phoneticPr fontId="4"/>
  </si>
  <si>
    <t>NM_従事者３２_登録番号３</t>
  </si>
  <si>
    <t>NM_従事者３２_登録番号２_変更前</t>
    <phoneticPr fontId="4"/>
  </si>
  <si>
    <t>NM_従事者３２_登録番号２</t>
  </si>
  <si>
    <t>NM_従事者３２_登録番号１_変更前</t>
    <phoneticPr fontId="4"/>
  </si>
  <si>
    <t>NM_従事者３２_登録番号１</t>
  </si>
  <si>
    <t>NM_従事者３２_要指導又は第１類_小数１_変更前</t>
    <phoneticPr fontId="4"/>
  </si>
  <si>
    <t>NM_従事者３２_要指導又は第１類_整数２_変更前</t>
    <phoneticPr fontId="4"/>
  </si>
  <si>
    <t>NM_従事者３２_要指導又は第１類_整数１_変更前</t>
    <phoneticPr fontId="4"/>
  </si>
  <si>
    <t>NM_従事者３２_要指導又は第１類_小数１</t>
  </si>
  <si>
    <t>NM_従事者３２_要指導又は第１類_整数２</t>
  </si>
  <si>
    <t>NM_従事者３２_要指導又は第１類_整数１</t>
  </si>
  <si>
    <t>NM_従事者３２_医薬品_小数１_変更前</t>
    <phoneticPr fontId="4"/>
  </si>
  <si>
    <t>NM_従事者３２_医薬品_整数２_変更前</t>
    <phoneticPr fontId="4"/>
  </si>
  <si>
    <t>NM_従事者３２_医薬品_整数１_変更前</t>
    <phoneticPr fontId="4"/>
  </si>
  <si>
    <t>NM_従事者３２_医薬品_小数１</t>
  </si>
  <si>
    <t>NM_従事者３２_医薬品_整数２</t>
  </si>
  <si>
    <t>NM_従事者３２_医薬品_整数１</t>
  </si>
  <si>
    <t>NM_従事者３２_週勤務時間_小数１_変更前</t>
    <phoneticPr fontId="4"/>
  </si>
  <si>
    <t>NM_従事者３２_週勤務時間_整数２_変更前</t>
    <phoneticPr fontId="4"/>
  </si>
  <si>
    <t>NM_従事者３２_週勤務時間_整数１_変更前</t>
    <phoneticPr fontId="4"/>
  </si>
  <si>
    <t>NM_従事者３２_週勤務時間_小数１</t>
  </si>
  <si>
    <t>NM_従事者３２_週勤務時間_整数２</t>
  </si>
  <si>
    <t>NM_従事者３２_週勤務時間_整数１</t>
  </si>
  <si>
    <t>NM_従事者３２_生年月日_日_変更前</t>
    <phoneticPr fontId="4"/>
  </si>
  <si>
    <t>NM_従事者３２_生年月日_月_変更前</t>
    <phoneticPr fontId="4"/>
  </si>
  <si>
    <t>NM_従事者３２_生年月日_年_変更前</t>
    <phoneticPr fontId="4"/>
  </si>
  <si>
    <t>NM_従事者３２_生年月日_元号_変更前</t>
    <phoneticPr fontId="4"/>
  </si>
  <si>
    <t>NM_従事者３２_生年月日_日</t>
  </si>
  <si>
    <t>NM_従事者３２_生年月日_月</t>
  </si>
  <si>
    <t>NM_従事者３２_生年月日_年</t>
  </si>
  <si>
    <t>NM_従事者３２_生年月日_元号</t>
  </si>
  <si>
    <t>NM_従事者３２_住所_建物名_変更前</t>
    <phoneticPr fontId="4"/>
  </si>
  <si>
    <t>NM_従事者３２_住所_建物名</t>
  </si>
  <si>
    <t>NM_従事者３２_住所_番地_変更前</t>
    <phoneticPr fontId="4"/>
  </si>
  <si>
    <t>NM_従事者３２_住所_番地</t>
  </si>
  <si>
    <t>NM_従事者３２_住所_字_変更前</t>
    <phoneticPr fontId="4"/>
  </si>
  <si>
    <t>NM_従事者３２_住所_字</t>
  </si>
  <si>
    <t>NM_従事者３２_住所_市区町村_変更前</t>
    <phoneticPr fontId="4"/>
  </si>
  <si>
    <t>NM_従事者３２_住所_市区町村</t>
  </si>
  <si>
    <t>NM_従事者３２_住所_都道府県_変更前</t>
    <phoneticPr fontId="4"/>
  </si>
  <si>
    <t>NM_従事者３２_住所_都道府県</t>
  </si>
  <si>
    <t>NM_従事者３２_住所_郵便番号_右_変更前</t>
    <phoneticPr fontId="4"/>
  </si>
  <si>
    <t>NM_従事者３２_住所_郵便番号_左_変更前</t>
    <phoneticPr fontId="4"/>
  </si>
  <si>
    <t>NM_従事者３２_住所_郵便番号_右</t>
  </si>
  <si>
    <t>NM_従事者３２_住所_郵便番号_左</t>
  </si>
  <si>
    <t>NM_従事者３２_氏名カナ_変更前</t>
    <phoneticPr fontId="4"/>
  </si>
  <si>
    <t>NM_従事者３２_氏名カナ</t>
  </si>
  <si>
    <t>NM_従事者３２_氏名_当て字_変更前</t>
    <phoneticPr fontId="4"/>
  </si>
  <si>
    <t>NM_従事者３２_氏名_当て字</t>
  </si>
  <si>
    <t>NM_従事者３２_氏名_変更前</t>
    <phoneticPr fontId="4"/>
  </si>
  <si>
    <t>NM_従事者３２_氏名</t>
  </si>
  <si>
    <t>NM_従事者３２_退任年月日_日_変更前</t>
    <phoneticPr fontId="4"/>
  </si>
  <si>
    <t>NM_従事者３２_退任年月日_月_変更前</t>
    <phoneticPr fontId="4"/>
  </si>
  <si>
    <t>NM_従事者３２_退任年月日_年_変更前</t>
    <phoneticPr fontId="4"/>
  </si>
  <si>
    <t>NM_従事者３２_退任年月日_元号_変更前</t>
    <phoneticPr fontId="4"/>
  </si>
  <si>
    <t>NM_従事者３２_退任年月日_日</t>
  </si>
  <si>
    <t>NM_従事者３２_退任年月日_月</t>
  </si>
  <si>
    <t>NM_従事者３２_退任年月日_年</t>
  </si>
  <si>
    <t>NM_従事者３２_退任年月日_元号</t>
  </si>
  <si>
    <t>NM_従事者３２_就任年月日_日_変更前</t>
    <phoneticPr fontId="4"/>
  </si>
  <si>
    <t>NM_従事者３２_就任年月日_月_変更前</t>
    <phoneticPr fontId="4"/>
  </si>
  <si>
    <t>NM_従事者３２_就任年月日_年_変更前</t>
    <phoneticPr fontId="4"/>
  </si>
  <si>
    <t>NM_従事者３２_就任年月日_元号_変更前</t>
    <phoneticPr fontId="4"/>
  </si>
  <si>
    <t>NM_従事者３２_就任年月日_日</t>
  </si>
  <si>
    <t>NM_従事者３２_就任年月日_月</t>
  </si>
  <si>
    <t>NM_従事者３２_就任年月日_年</t>
  </si>
  <si>
    <t>NM_従事者３２_就任年月日_元号</t>
  </si>
  <si>
    <t>NM_従事者３２_資格_変更前</t>
    <phoneticPr fontId="4"/>
  </si>
  <si>
    <t>NM_従事者３２_資格</t>
  </si>
  <si>
    <t>NM_従事者３２_従事者区分_変更前</t>
    <phoneticPr fontId="4"/>
  </si>
  <si>
    <t>NM_従事者３２_従事者区分</t>
  </si>
  <si>
    <t>NM_従事者３１_兼務備考</t>
  </si>
  <si>
    <t>NM_従事者３１_兼務廃止年月日_日</t>
  </si>
  <si>
    <t>NM_従事者３１_兼務廃止年月日_月</t>
  </si>
  <si>
    <t>NM_従事者３１_兼務廃止年月日_年</t>
  </si>
  <si>
    <t>NM_従事者３１_兼務廃止年月日_元号</t>
  </si>
  <si>
    <t>NM_従事者３１_兼務許可年月日_日</t>
  </si>
  <si>
    <t>NM_従事者３１_兼務許可年月日_月</t>
  </si>
  <si>
    <t>NM_従事者３１_兼務許可年月日_年</t>
  </si>
  <si>
    <t>NM_従事者３１_兼務許可年月日_元号</t>
  </si>
  <si>
    <t>NM_従事者３１_兼務許可番号</t>
  </si>
  <si>
    <t>NM_従事者３１_兼務</t>
  </si>
  <si>
    <t>NM_従事者３１_従事者備考_変更前</t>
    <phoneticPr fontId="4"/>
  </si>
  <si>
    <t>NM_従事者３１_従事者備考</t>
  </si>
  <si>
    <t>NM_従事者３１_登録販売者登録都道府県_変更前</t>
    <phoneticPr fontId="4"/>
  </si>
  <si>
    <t>NM_従事者３１_登録販売者登録都道府県</t>
  </si>
  <si>
    <t>NM_従事者３１_登録年月日_日_変更前</t>
    <phoneticPr fontId="4"/>
  </si>
  <si>
    <t>NM_従事者３１_登録年月日_月_変更前</t>
    <phoneticPr fontId="4"/>
  </si>
  <si>
    <t>NM_従事者３１_登録年月日_年_変更前</t>
    <phoneticPr fontId="4"/>
  </si>
  <si>
    <t>NM_従事者３１_登録年月日_元号_変更前</t>
    <phoneticPr fontId="4"/>
  </si>
  <si>
    <t>NM_従事者３１_登録年月日_日</t>
  </si>
  <si>
    <t>NM_従事者３１_登録年月日_月</t>
  </si>
  <si>
    <t>NM_従事者３１_登録年月日_年</t>
  </si>
  <si>
    <t>NM_従事者３１_登録年月日_元号</t>
  </si>
  <si>
    <t>NM_従事者３１_登録番号３_変更前</t>
    <phoneticPr fontId="4"/>
  </si>
  <si>
    <t>NM_従事者３１_登録番号３</t>
  </si>
  <si>
    <t>NM_従事者３１_登録番号２_変更前</t>
    <phoneticPr fontId="4"/>
  </si>
  <si>
    <t>NM_従事者３１_登録番号２</t>
  </si>
  <si>
    <t>NM_従事者３１_登録番号１_変更前</t>
    <phoneticPr fontId="4"/>
  </si>
  <si>
    <t>NM_従事者３１_登録番号１</t>
  </si>
  <si>
    <t>NM_従事者３１_要指導又は第１類_小数１_変更前</t>
    <phoneticPr fontId="4"/>
  </si>
  <si>
    <t>NM_従事者３１_要指導又は第１類_整数２_変更前</t>
    <phoneticPr fontId="4"/>
  </si>
  <si>
    <t>NM_従事者３１_要指導又は第１類_整数１_変更前</t>
    <phoneticPr fontId="4"/>
  </si>
  <si>
    <t>NM_従事者３１_要指導又は第１類_小数１</t>
  </si>
  <si>
    <t>NM_従事者３１_要指導又は第１類_整数２</t>
  </si>
  <si>
    <t>NM_従事者３１_要指導又は第１類_整数１</t>
  </si>
  <si>
    <t>NM_従事者３１_医薬品_小数１_変更前</t>
    <phoneticPr fontId="4"/>
  </si>
  <si>
    <t>NM_従事者３１_医薬品_整数２_変更前</t>
    <phoneticPr fontId="4"/>
  </si>
  <si>
    <t>NM_従事者３１_医薬品_整数１_変更前</t>
    <phoneticPr fontId="4"/>
  </si>
  <si>
    <t>NM_従事者３１_医薬品_小数１</t>
  </si>
  <si>
    <t>NM_従事者３１_医薬品_整数２</t>
  </si>
  <si>
    <t>NM_従事者３１_医薬品_整数１</t>
  </si>
  <si>
    <t>NM_従事者３１_週勤務時間_小数１_変更前</t>
    <phoneticPr fontId="4"/>
  </si>
  <si>
    <t>NM_従事者３１_週勤務時間_整数２_変更前</t>
    <phoneticPr fontId="4"/>
  </si>
  <si>
    <t>NM_従事者３１_週勤務時間_整数１_変更前</t>
    <phoneticPr fontId="4"/>
  </si>
  <si>
    <t>NM_従事者３１_週勤務時間_小数１</t>
  </si>
  <si>
    <t>NM_従事者３１_週勤務時間_整数２</t>
  </si>
  <si>
    <t>NM_従事者３１_週勤務時間_整数１</t>
  </si>
  <si>
    <t>NM_従事者３１_生年月日_日_変更前</t>
    <phoneticPr fontId="4"/>
  </si>
  <si>
    <t>NM_従事者３１_生年月日_月_変更前</t>
    <phoneticPr fontId="4"/>
  </si>
  <si>
    <t>NM_従事者３１_生年月日_年_変更前</t>
    <phoneticPr fontId="4"/>
  </si>
  <si>
    <t>NM_従事者３１_生年月日_元号_変更前</t>
    <phoneticPr fontId="4"/>
  </si>
  <si>
    <t>NM_従事者３１_生年月日_日</t>
  </si>
  <si>
    <t>NM_従事者３１_生年月日_月</t>
  </si>
  <si>
    <t>NM_従事者３１_生年月日_年</t>
  </si>
  <si>
    <t>NM_従事者３１_生年月日_元号</t>
  </si>
  <si>
    <t>NM_従事者３１_住所_建物名_変更前</t>
    <phoneticPr fontId="4"/>
  </si>
  <si>
    <t>NM_従事者３１_住所_建物名</t>
  </si>
  <si>
    <t>NM_従事者３１_住所_番地_変更前</t>
    <phoneticPr fontId="4"/>
  </si>
  <si>
    <t>NM_従事者３１_住所_番地</t>
  </si>
  <si>
    <t>NM_従事者３１_住所_字_変更前</t>
    <phoneticPr fontId="4"/>
  </si>
  <si>
    <t>NM_従事者３１_住所_字</t>
  </si>
  <si>
    <t>NM_従事者３１_住所_市区町村_変更前</t>
    <phoneticPr fontId="4"/>
  </si>
  <si>
    <t>NM_従事者３１_住所_市区町村</t>
  </si>
  <si>
    <t>NM_従事者３１_住所_都道府県_変更前</t>
    <phoneticPr fontId="4"/>
  </si>
  <si>
    <t>NM_従事者３１_住所_都道府県</t>
  </si>
  <si>
    <t>NM_従事者３１_住所_郵便番号_右_変更前</t>
    <phoneticPr fontId="4"/>
  </si>
  <si>
    <t>NM_従事者３１_住所_郵便番号_左_変更前</t>
    <phoneticPr fontId="4"/>
  </si>
  <si>
    <t>NM_従事者３１_住所_郵便番号_右</t>
  </si>
  <si>
    <t>NM_従事者３１_住所_郵便番号_左</t>
  </si>
  <si>
    <t>NM_従事者３１_氏名カナ_変更前</t>
    <phoneticPr fontId="4"/>
  </si>
  <si>
    <t>NM_従事者３１_氏名カナ</t>
  </si>
  <si>
    <t>NM_従事者３１_氏名_当て字_変更前</t>
    <phoneticPr fontId="4"/>
  </si>
  <si>
    <t>NM_従事者３１_氏名_当て字</t>
  </si>
  <si>
    <t>NM_従事者３１_氏名_変更前</t>
    <phoneticPr fontId="4"/>
  </si>
  <si>
    <t>NM_従事者３１_氏名</t>
  </si>
  <si>
    <t>NM_従事者３１_退任年月日_日_変更前</t>
    <phoneticPr fontId="4"/>
  </si>
  <si>
    <t>NM_従事者３１_退任年月日_月_変更前</t>
    <phoneticPr fontId="4"/>
  </si>
  <si>
    <t>NM_従事者３１_退任年月日_年_変更前</t>
    <phoneticPr fontId="4"/>
  </si>
  <si>
    <t>NM_従事者３１_退任年月日_元号_変更前</t>
    <phoneticPr fontId="4"/>
  </si>
  <si>
    <t>NM_従事者３１_退任年月日_日</t>
  </si>
  <si>
    <t>NM_従事者３１_退任年月日_月</t>
  </si>
  <si>
    <t>NM_従事者３１_退任年月日_年</t>
  </si>
  <si>
    <t>NM_従事者３１_退任年月日_元号</t>
  </si>
  <si>
    <t>NM_従事者３１_就任年月日_日_変更前</t>
    <phoneticPr fontId="4"/>
  </si>
  <si>
    <t>NM_従事者３１_就任年月日_月_変更前</t>
    <phoneticPr fontId="4"/>
  </si>
  <si>
    <t>NM_従事者３１_就任年月日_年_変更前</t>
    <phoneticPr fontId="4"/>
  </si>
  <si>
    <t>NM_従事者３１_就任年月日_元号_変更前</t>
    <phoneticPr fontId="4"/>
  </si>
  <si>
    <t>NM_従事者３１_就任年月日_日</t>
  </si>
  <si>
    <t>NM_従事者３１_就任年月日_月</t>
  </si>
  <si>
    <t>NM_従事者３１_就任年月日_年</t>
  </si>
  <si>
    <t>NM_従事者３１_就任年月日_元号</t>
  </si>
  <si>
    <t>NM_従事者３１_資格_変更前</t>
    <phoneticPr fontId="4"/>
  </si>
  <si>
    <t>NM_従事者３１_資格</t>
  </si>
  <si>
    <t>NM_従事者３１_従事者区分_変更前</t>
    <phoneticPr fontId="4"/>
  </si>
  <si>
    <t>NM_従事者３１_従事者区分</t>
  </si>
  <si>
    <t>NM_従事者３０_兼務備考</t>
  </si>
  <si>
    <t>NM_従事者３０_兼務廃止年月日_日</t>
  </si>
  <si>
    <t>NM_従事者３０_兼務廃止年月日_月</t>
  </si>
  <si>
    <t>NM_従事者３０_兼務廃止年月日_年</t>
  </si>
  <si>
    <t>NM_従事者３０_兼務廃止年月日_元号</t>
  </si>
  <si>
    <t>NM_従事者３０_兼務許可年月日_日</t>
  </si>
  <si>
    <t>NM_従事者３０_兼務許可年月日_月</t>
  </si>
  <si>
    <t>NM_従事者３０_兼務許可年月日_年</t>
  </si>
  <si>
    <t>NM_従事者３０_兼務許可年月日_元号</t>
  </si>
  <si>
    <t>NM_従事者３０_兼務許可番号</t>
  </si>
  <si>
    <t>NM_従事者３０_兼務</t>
  </si>
  <si>
    <t>NM_従事者３０_従事者備考_変更前</t>
    <phoneticPr fontId="4"/>
  </si>
  <si>
    <t>NM_従事者３０_従事者備考</t>
  </si>
  <si>
    <t>NM_従事者３０_登録販売者登録都道府県_変更前</t>
    <phoneticPr fontId="4"/>
  </si>
  <si>
    <t>NM_従事者３０_登録販売者登録都道府県</t>
  </si>
  <si>
    <t>NM_従事者３０_登録年月日_日_変更前</t>
    <phoneticPr fontId="4"/>
  </si>
  <si>
    <t>NM_従事者３０_登録年月日_月_変更前</t>
    <phoneticPr fontId="4"/>
  </si>
  <si>
    <t>NM_従事者３０_登録年月日_年_変更前</t>
    <phoneticPr fontId="4"/>
  </si>
  <si>
    <t>NM_従事者３０_登録年月日_元号_変更前</t>
    <phoneticPr fontId="4"/>
  </si>
  <si>
    <t>NM_従事者３０_登録年月日_日</t>
  </si>
  <si>
    <t>NM_従事者３０_登録年月日_月</t>
  </si>
  <si>
    <t>NM_従事者３０_登録年月日_年</t>
  </si>
  <si>
    <t>NM_従事者３０_登録年月日_元号</t>
  </si>
  <si>
    <t>NM_従事者３０_登録番号３_変更前</t>
    <phoneticPr fontId="4"/>
  </si>
  <si>
    <t>NM_従事者３０_登録番号３</t>
  </si>
  <si>
    <t>NM_従事者３０_登録番号２_変更前</t>
    <phoneticPr fontId="4"/>
  </si>
  <si>
    <t>NM_従事者３０_登録番号２</t>
  </si>
  <si>
    <t>NM_従事者３０_登録番号１_変更前</t>
    <phoneticPr fontId="4"/>
  </si>
  <si>
    <t>NM_従事者３０_登録番号１</t>
  </si>
  <si>
    <t>NM_従事者３０_要指導又は第１類_小数１_変更前</t>
    <phoneticPr fontId="4"/>
  </si>
  <si>
    <t>NM_従事者３０_要指導又は第１類_整数２_変更前</t>
    <phoneticPr fontId="4"/>
  </si>
  <si>
    <t>NM_従事者３０_要指導又は第１類_整数１_変更前</t>
    <phoneticPr fontId="4"/>
  </si>
  <si>
    <t>NM_従事者３０_要指導又は第１類_小数１</t>
  </si>
  <si>
    <t>NM_従事者３０_要指導又は第１類_整数２</t>
  </si>
  <si>
    <t>NM_従事者３０_要指導又は第１類_整数１</t>
  </si>
  <si>
    <t>NM_従事者３０_医薬品_小数１_変更前</t>
    <phoneticPr fontId="4"/>
  </si>
  <si>
    <t>NM_従事者３０_医薬品_整数２_変更前</t>
    <phoneticPr fontId="4"/>
  </si>
  <si>
    <t>NM_従事者３０_医薬品_整数１_変更前</t>
    <phoneticPr fontId="4"/>
  </si>
  <si>
    <t>NM_従事者３０_医薬品_小数１</t>
  </si>
  <si>
    <t>NM_従事者３０_医薬品_整数２</t>
  </si>
  <si>
    <t>NM_従事者３０_医薬品_整数１</t>
  </si>
  <si>
    <t>NM_従事者３０_週勤務時間_小数１_変更前</t>
    <phoneticPr fontId="4"/>
  </si>
  <si>
    <t>NM_従事者３０_週勤務時間_整数２_変更前</t>
    <phoneticPr fontId="4"/>
  </si>
  <si>
    <t>NM_従事者３０_週勤務時間_整数１_変更前</t>
    <phoneticPr fontId="4"/>
  </si>
  <si>
    <t>NM_従事者３０_週勤務時間_小数１</t>
  </si>
  <si>
    <t>NM_従事者３０_週勤務時間_整数２</t>
  </si>
  <si>
    <t>NM_従事者３０_週勤務時間_整数１</t>
  </si>
  <si>
    <t>NM_従事者３０_生年月日_日_変更前</t>
    <phoneticPr fontId="4"/>
  </si>
  <si>
    <t>NM_従事者３０_生年月日_月_変更前</t>
    <phoneticPr fontId="4"/>
  </si>
  <si>
    <t>NM_従事者３０_生年月日_年_変更前</t>
    <phoneticPr fontId="4"/>
  </si>
  <si>
    <t>NM_従事者３０_生年月日_元号_変更前</t>
    <phoneticPr fontId="4"/>
  </si>
  <si>
    <t>NM_従事者３０_生年月日_日</t>
  </si>
  <si>
    <t>NM_従事者３０_生年月日_月</t>
  </si>
  <si>
    <t>NM_従事者３０_生年月日_年</t>
  </si>
  <si>
    <t>NM_従事者３０_生年月日_元号</t>
  </si>
  <si>
    <t>NM_従事者３０_住所_建物名_変更前</t>
    <phoneticPr fontId="4"/>
  </si>
  <si>
    <t>NM_従事者３０_住所_建物名</t>
  </si>
  <si>
    <t>NM_従事者３０_住所_番地_変更前</t>
    <phoneticPr fontId="4"/>
  </si>
  <si>
    <t>NM_従事者３０_住所_番地</t>
  </si>
  <si>
    <t>NM_従事者３０_住所_字_変更前</t>
    <phoneticPr fontId="4"/>
  </si>
  <si>
    <t>NM_従事者３０_住所_字</t>
  </si>
  <si>
    <t>NM_従事者３０_住所_市区町村_変更前</t>
    <phoneticPr fontId="4"/>
  </si>
  <si>
    <t>NM_従事者３０_住所_市区町村</t>
  </si>
  <si>
    <t>NM_従事者３０_住所_都道府県_変更前</t>
    <phoneticPr fontId="4"/>
  </si>
  <si>
    <t>NM_従事者３０_住所_都道府県</t>
  </si>
  <si>
    <t>NM_従事者３０_住所_郵便番号_右_変更前</t>
    <phoneticPr fontId="4"/>
  </si>
  <si>
    <t>NM_従事者３０_住所_郵便番号_左_変更前</t>
    <phoneticPr fontId="4"/>
  </si>
  <si>
    <t>NM_従事者３０_住所_郵便番号_右</t>
  </si>
  <si>
    <t>NM_従事者３０_住所_郵便番号_左</t>
  </si>
  <si>
    <t>NM_従事者３０_氏名カナ_変更前</t>
    <phoneticPr fontId="4"/>
  </si>
  <si>
    <t>NM_従事者３０_氏名カナ</t>
  </si>
  <si>
    <t>NM_従事者３０_氏名_当て字_変更前</t>
    <phoneticPr fontId="4"/>
  </si>
  <si>
    <t>NM_従事者３０_氏名_当て字</t>
  </si>
  <si>
    <t>NM_従事者３０_氏名_変更前</t>
    <phoneticPr fontId="4"/>
  </si>
  <si>
    <t>NM_従事者３０_氏名</t>
  </si>
  <si>
    <t>NM_従事者３０_退任年月日_日_変更前</t>
    <phoneticPr fontId="4"/>
  </si>
  <si>
    <t>NM_従事者３０_退任年月日_月_変更前</t>
    <phoneticPr fontId="4"/>
  </si>
  <si>
    <t>NM_従事者３０_退任年月日_年_変更前</t>
    <phoneticPr fontId="4"/>
  </si>
  <si>
    <t>NM_従事者３０_退任年月日_元号_変更前</t>
    <phoneticPr fontId="4"/>
  </si>
  <si>
    <t>NM_従事者３０_退任年月日_日</t>
  </si>
  <si>
    <t>NM_従事者３０_退任年月日_月</t>
  </si>
  <si>
    <t>NM_従事者３０_退任年月日_年</t>
  </si>
  <si>
    <t>NM_従事者３０_退任年月日_元号</t>
  </si>
  <si>
    <t>NM_従事者３０_就任年月日_日_変更前</t>
    <phoneticPr fontId="4"/>
  </si>
  <si>
    <t>NM_従事者３０_就任年月日_月_変更前</t>
    <phoneticPr fontId="4"/>
  </si>
  <si>
    <t>NM_従事者３０_就任年月日_年_変更前</t>
    <phoneticPr fontId="4"/>
  </si>
  <si>
    <t>NM_従事者３０_就任年月日_元号_変更前</t>
    <phoneticPr fontId="4"/>
  </si>
  <si>
    <t>NM_従事者３０_就任年月日_日</t>
  </si>
  <si>
    <t>NM_従事者３０_就任年月日_月</t>
  </si>
  <si>
    <t>NM_従事者３０_就任年月日_年</t>
  </si>
  <si>
    <t>NM_従事者３０_就任年月日_元号</t>
  </si>
  <si>
    <t>NM_従事者３０_資格_変更前</t>
    <phoneticPr fontId="4"/>
  </si>
  <si>
    <t>NM_従事者３０_資格</t>
  </si>
  <si>
    <t>NM_従事者３０_従事者区分_変更前</t>
    <phoneticPr fontId="4"/>
  </si>
  <si>
    <t>NM_従事者３０_従事者区分</t>
  </si>
  <si>
    <t>NM_従事者２９_兼務備考</t>
  </si>
  <si>
    <t>NM_従事者２９_兼務廃止年月日_日</t>
  </si>
  <si>
    <t>NM_従事者２９_兼務廃止年月日_月</t>
  </si>
  <si>
    <t>NM_従事者２９_兼務廃止年月日_年</t>
  </si>
  <si>
    <t>NM_従事者２９_兼務廃止年月日_元号</t>
  </si>
  <si>
    <t>NM_従事者２９_兼務許可年月日_日</t>
  </si>
  <si>
    <t>NM_従事者２９_兼務許可年月日_月</t>
  </si>
  <si>
    <t>NM_従事者２９_兼務許可年月日_年</t>
  </si>
  <si>
    <t>NM_従事者２９_兼務許可年月日_元号</t>
  </si>
  <si>
    <t>NM_従事者２９_兼務許可番号</t>
  </si>
  <si>
    <t>NM_従事者２９_兼務</t>
  </si>
  <si>
    <t>NM_従事者２９_従事者備考_変更前</t>
    <phoneticPr fontId="4"/>
  </si>
  <si>
    <t>NM_従事者２９_従事者備考</t>
  </si>
  <si>
    <t>NM_従事者２９_登録販売者登録都道府県_変更前</t>
    <phoneticPr fontId="4"/>
  </si>
  <si>
    <t>NM_従事者２９_登録販売者登録都道府県</t>
  </si>
  <si>
    <t>NM_従事者２９_登録年月日_日_変更前</t>
    <phoneticPr fontId="4"/>
  </si>
  <si>
    <t>NM_従事者２９_登録年月日_月_変更前</t>
    <phoneticPr fontId="4"/>
  </si>
  <si>
    <t>NM_従事者２９_登録年月日_年_変更前</t>
    <phoneticPr fontId="4"/>
  </si>
  <si>
    <t>NM_従事者２９_登録年月日_元号_変更前</t>
    <phoneticPr fontId="4"/>
  </si>
  <si>
    <t>NM_従事者２９_登録年月日_日</t>
  </si>
  <si>
    <t>NM_従事者２９_登録年月日_月</t>
  </si>
  <si>
    <t>NM_従事者２９_登録年月日_年</t>
  </si>
  <si>
    <t>NM_従事者２９_登録年月日_元号</t>
  </si>
  <si>
    <t>NM_従事者２９_登録番号３_変更前</t>
    <phoneticPr fontId="4"/>
  </si>
  <si>
    <t>NM_従事者２９_登録番号３</t>
  </si>
  <si>
    <t>NM_従事者２９_登録番号２_変更前</t>
    <phoneticPr fontId="4"/>
  </si>
  <si>
    <t>NM_従事者２９_登録番号２</t>
  </si>
  <si>
    <t>NM_従事者２９_登録番号１_変更前</t>
    <phoneticPr fontId="4"/>
  </si>
  <si>
    <t>NM_従事者２９_登録番号１</t>
  </si>
  <si>
    <t>NM_従事者２９_要指導又は第１類_小数１_変更前</t>
    <phoneticPr fontId="4"/>
  </si>
  <si>
    <t>NM_従事者２９_要指導又は第１類_整数２_変更前</t>
    <phoneticPr fontId="4"/>
  </si>
  <si>
    <t>NM_従事者２９_要指導又は第１類_整数１_変更前</t>
    <phoneticPr fontId="4"/>
  </si>
  <si>
    <t>NM_従事者２９_要指導又は第１類_小数１</t>
  </si>
  <si>
    <t>NM_従事者２９_要指導又は第１類_整数２</t>
  </si>
  <si>
    <t>NM_従事者２９_要指導又は第１類_整数１</t>
  </si>
  <si>
    <t>NM_従事者２９_医薬品_小数１_変更前</t>
    <phoneticPr fontId="4"/>
  </si>
  <si>
    <t>NM_従事者２９_医薬品_整数２_変更前</t>
    <phoneticPr fontId="4"/>
  </si>
  <si>
    <t>NM_従事者２９_医薬品_整数１_変更前</t>
    <phoneticPr fontId="4"/>
  </si>
  <si>
    <t>NM_従事者２９_医薬品_小数１</t>
  </si>
  <si>
    <t>NM_従事者２９_医薬品_整数２</t>
  </si>
  <si>
    <t>NM_従事者２９_医薬品_整数１</t>
  </si>
  <si>
    <t>NM_従事者２９_週勤務時間_小数１_変更前</t>
    <phoneticPr fontId="4"/>
  </si>
  <si>
    <t>NM_従事者２９_週勤務時間_整数２_変更前</t>
    <phoneticPr fontId="4"/>
  </si>
  <si>
    <t>NM_従事者２９_週勤務時間_整数１_変更前</t>
    <phoneticPr fontId="4"/>
  </si>
  <si>
    <t>NM_従事者２９_週勤務時間_小数１</t>
  </si>
  <si>
    <t>NM_従事者２９_週勤務時間_整数２</t>
  </si>
  <si>
    <t>NM_従事者２９_週勤務時間_整数１</t>
  </si>
  <si>
    <t>NM_従事者２９_生年月日_日_変更前</t>
    <phoneticPr fontId="4"/>
  </si>
  <si>
    <t>NM_従事者２９_生年月日_月_変更前</t>
    <phoneticPr fontId="4"/>
  </si>
  <si>
    <t>NM_従事者２９_生年月日_年_変更前</t>
    <phoneticPr fontId="4"/>
  </si>
  <si>
    <t>NM_従事者２９_生年月日_元号_変更前</t>
    <phoneticPr fontId="4"/>
  </si>
  <si>
    <t>NM_従事者２９_生年月日_日</t>
  </si>
  <si>
    <t>NM_従事者２９_生年月日_月</t>
  </si>
  <si>
    <t>NM_従事者２９_生年月日_年</t>
  </si>
  <si>
    <t>NM_従事者２９_生年月日_元号</t>
  </si>
  <si>
    <t>NM_従事者２９_住所_建物名_変更前</t>
    <phoneticPr fontId="4"/>
  </si>
  <si>
    <t>NM_従事者２９_住所_建物名</t>
  </si>
  <si>
    <t>NM_従事者２９_住所_番地_変更前</t>
    <phoneticPr fontId="4"/>
  </si>
  <si>
    <t>NM_従事者２９_住所_番地</t>
  </si>
  <si>
    <t>NM_従事者２９_住所_字_変更前</t>
    <phoneticPr fontId="4"/>
  </si>
  <si>
    <t>NM_従事者２９_住所_字</t>
  </si>
  <si>
    <t>NM_従事者２９_住所_市区町村_変更前</t>
    <phoneticPr fontId="4"/>
  </si>
  <si>
    <t>NM_従事者２９_住所_市区町村</t>
  </si>
  <si>
    <t>NM_従事者２９_住所_都道府県_変更前</t>
    <phoneticPr fontId="4"/>
  </si>
  <si>
    <t>NM_従事者２９_住所_都道府県</t>
  </si>
  <si>
    <t>NM_従事者２９_住所_郵便番号_右_変更前</t>
    <phoneticPr fontId="4"/>
  </si>
  <si>
    <t>NM_従事者２９_住所_郵便番号_左_変更前</t>
    <phoneticPr fontId="4"/>
  </si>
  <si>
    <t>NM_従事者２９_住所_郵便番号_右</t>
  </si>
  <si>
    <t>NM_従事者２９_住所_郵便番号_左</t>
  </si>
  <si>
    <t>NM_従事者２９_氏名カナ_変更前</t>
    <phoneticPr fontId="4"/>
  </si>
  <si>
    <t>NM_従事者２９_氏名カナ</t>
  </si>
  <si>
    <t>NM_従事者２９_氏名_当て字_変更前</t>
    <phoneticPr fontId="4"/>
  </si>
  <si>
    <t>NM_従事者２９_氏名_当て字</t>
  </si>
  <si>
    <t>NM_従事者２９_氏名_変更前</t>
    <phoneticPr fontId="4"/>
  </si>
  <si>
    <t>NM_従事者２９_氏名</t>
  </si>
  <si>
    <t>NM_従事者２９_退任年月日_日_変更前</t>
    <phoneticPr fontId="4"/>
  </si>
  <si>
    <t>NM_従事者２９_退任年月日_月_変更前</t>
    <phoneticPr fontId="4"/>
  </si>
  <si>
    <t>NM_従事者２９_退任年月日_年_変更前</t>
    <phoneticPr fontId="4"/>
  </si>
  <si>
    <t>NM_従事者２９_退任年月日_元号_変更前</t>
    <phoneticPr fontId="4"/>
  </si>
  <si>
    <t>NM_従事者２９_退任年月日_日</t>
  </si>
  <si>
    <t>NM_従事者２９_退任年月日_月</t>
  </si>
  <si>
    <t>NM_従事者２９_退任年月日_年</t>
  </si>
  <si>
    <t>NM_従事者２９_退任年月日_元号</t>
  </si>
  <si>
    <t>NM_従事者２９_就任年月日_日_変更前</t>
    <phoneticPr fontId="4"/>
  </si>
  <si>
    <t>NM_従事者２９_就任年月日_月_変更前</t>
    <phoneticPr fontId="4"/>
  </si>
  <si>
    <t>NM_従事者２９_就任年月日_年_変更前</t>
    <phoneticPr fontId="4"/>
  </si>
  <si>
    <t>NM_従事者２９_就任年月日_元号_変更前</t>
    <phoneticPr fontId="4"/>
  </si>
  <si>
    <t>NM_従事者２９_就任年月日_日</t>
  </si>
  <si>
    <t>NM_従事者２９_就任年月日_月</t>
  </si>
  <si>
    <t>NM_従事者２９_就任年月日_年</t>
  </si>
  <si>
    <t>NM_従事者２９_就任年月日_元号</t>
  </si>
  <si>
    <t>NM_従事者２９_資格_変更前</t>
    <phoneticPr fontId="4"/>
  </si>
  <si>
    <t>NM_従事者２９_資格</t>
  </si>
  <si>
    <t>NM_従事者２９_従事者区分_変更前</t>
    <phoneticPr fontId="4"/>
  </si>
  <si>
    <t>NM_従事者２９_従事者区分</t>
  </si>
  <si>
    <t>NM_従事者２８_兼務備考</t>
  </si>
  <si>
    <t>NM_従事者２８_兼務廃止年月日_日</t>
  </si>
  <si>
    <t>NM_従事者２８_兼務廃止年月日_月</t>
  </si>
  <si>
    <t>NM_従事者２８_兼務廃止年月日_年</t>
  </si>
  <si>
    <t>NM_従事者２８_兼務廃止年月日_元号</t>
  </si>
  <si>
    <t>NM_従事者２８_兼務許可年月日_日</t>
  </si>
  <si>
    <t>NM_従事者２８_兼務許可年月日_月</t>
  </si>
  <si>
    <t>NM_従事者２８_兼務許可年月日_年</t>
  </si>
  <si>
    <t>NM_従事者２８_兼務許可年月日_元号</t>
  </si>
  <si>
    <t>NM_従事者２８_兼務許可番号</t>
  </si>
  <si>
    <t>NM_従事者２８_兼務</t>
  </si>
  <si>
    <t>NM_従事者２８_従事者備考_変更前</t>
    <phoneticPr fontId="4"/>
  </si>
  <si>
    <t>NM_従事者２８_従事者備考</t>
  </si>
  <si>
    <t>NM_従事者２８_登録販売者登録都道府県_変更前</t>
    <phoneticPr fontId="4"/>
  </si>
  <si>
    <t>NM_従事者２８_登録販売者登録都道府県</t>
  </si>
  <si>
    <t>NM_従事者２８_登録年月日_日_変更前</t>
    <phoneticPr fontId="4"/>
  </si>
  <si>
    <t>NM_従事者２８_登録年月日_月_変更前</t>
    <phoneticPr fontId="4"/>
  </si>
  <si>
    <t>NM_従事者２８_登録年月日_年_変更前</t>
    <phoneticPr fontId="4"/>
  </si>
  <si>
    <t>NM_従事者２８_登録年月日_元号_変更前</t>
    <phoneticPr fontId="4"/>
  </si>
  <si>
    <t>NM_従事者２８_登録年月日_日</t>
  </si>
  <si>
    <t>NM_従事者２８_登録年月日_月</t>
  </si>
  <si>
    <t>NM_従事者２８_登録年月日_年</t>
  </si>
  <si>
    <t>NM_従事者２８_登録年月日_元号</t>
  </si>
  <si>
    <t>NM_従事者２８_登録番号３_変更前</t>
    <phoneticPr fontId="4"/>
  </si>
  <si>
    <t>NM_従事者２８_登録番号３</t>
  </si>
  <si>
    <t>NM_従事者２８_登録番号２_変更前</t>
    <phoneticPr fontId="4"/>
  </si>
  <si>
    <t>NM_従事者２８_登録番号２</t>
  </si>
  <si>
    <t>NM_従事者２８_登録番号１_変更前</t>
    <phoneticPr fontId="4"/>
  </si>
  <si>
    <t>NM_従事者２８_登録番号１</t>
  </si>
  <si>
    <t>NM_従事者２８_要指導又は第１類_小数１_変更前</t>
    <phoneticPr fontId="4"/>
  </si>
  <si>
    <t>NM_従事者２８_要指導又は第１類_整数２_変更前</t>
    <phoneticPr fontId="4"/>
  </si>
  <si>
    <t>NM_従事者２８_要指導又は第１類_整数１_変更前</t>
    <phoneticPr fontId="4"/>
  </si>
  <si>
    <t>NM_従事者２８_要指導又は第１類_小数１</t>
  </si>
  <si>
    <t>NM_従事者２８_要指導又は第１類_整数２</t>
  </si>
  <si>
    <t>NM_従事者２８_要指導又は第１類_整数１</t>
  </si>
  <si>
    <t>NM_従事者２８_医薬品_小数１_変更前</t>
    <phoneticPr fontId="4"/>
  </si>
  <si>
    <t>NM_従事者２８_医薬品_整数２_変更前</t>
    <phoneticPr fontId="4"/>
  </si>
  <si>
    <t>NM_従事者２８_医薬品_整数１_変更前</t>
    <phoneticPr fontId="4"/>
  </si>
  <si>
    <t>NM_従事者２８_医薬品_小数１</t>
  </si>
  <si>
    <t>NM_従事者２８_医薬品_整数２</t>
  </si>
  <si>
    <t>NM_従事者２８_医薬品_整数１</t>
  </si>
  <si>
    <t>NM_従事者２８_週勤務時間_小数１_変更前</t>
    <phoneticPr fontId="4"/>
  </si>
  <si>
    <t>NM_従事者２８_週勤務時間_整数２_変更前</t>
    <phoneticPr fontId="4"/>
  </si>
  <si>
    <t>NM_従事者２８_週勤務時間_整数１_変更前</t>
    <phoneticPr fontId="4"/>
  </si>
  <si>
    <t>NM_従事者２８_週勤務時間_小数１</t>
  </si>
  <si>
    <t>NM_従事者２８_週勤務時間_整数２</t>
  </si>
  <si>
    <t>NM_従事者２８_週勤務時間_整数１</t>
  </si>
  <si>
    <t>NM_従事者２８_生年月日_日_変更前</t>
    <phoneticPr fontId="4"/>
  </si>
  <si>
    <t>NM_従事者２８_生年月日_月_変更前</t>
    <phoneticPr fontId="4"/>
  </si>
  <si>
    <t>NM_従事者２８_生年月日_年_変更前</t>
    <phoneticPr fontId="4"/>
  </si>
  <si>
    <t>NM_従事者２８_生年月日_元号_変更前</t>
    <phoneticPr fontId="4"/>
  </si>
  <si>
    <t>NM_従事者２８_生年月日_日</t>
  </si>
  <si>
    <t>NM_従事者２８_生年月日_月</t>
  </si>
  <si>
    <t>NM_従事者２８_生年月日_年</t>
  </si>
  <si>
    <t>NM_従事者２８_生年月日_元号</t>
  </si>
  <si>
    <t>NM_従事者２８_住所_建物名_変更前</t>
    <phoneticPr fontId="4"/>
  </si>
  <si>
    <t>NM_従事者２８_住所_建物名</t>
  </si>
  <si>
    <t>NM_従事者２８_住所_番地_変更前</t>
    <phoneticPr fontId="4"/>
  </si>
  <si>
    <t>NM_従事者２８_住所_番地</t>
  </si>
  <si>
    <t>NM_従事者２８_住所_字_変更前</t>
    <phoneticPr fontId="4"/>
  </si>
  <si>
    <t>NM_従事者２８_住所_字</t>
  </si>
  <si>
    <t>NM_従事者２８_住所_市区町村_変更前</t>
    <phoneticPr fontId="4"/>
  </si>
  <si>
    <t>NM_従事者２８_住所_市区町村</t>
  </si>
  <si>
    <t>NM_従事者２８_住所_都道府県_変更前</t>
    <phoneticPr fontId="4"/>
  </si>
  <si>
    <t>NM_従事者２８_住所_都道府県</t>
  </si>
  <si>
    <t>NM_従事者２８_住所_郵便番号_右_変更前</t>
    <phoneticPr fontId="4"/>
  </si>
  <si>
    <t>NM_従事者２８_住所_郵便番号_左_変更前</t>
    <phoneticPr fontId="4"/>
  </si>
  <si>
    <t>NM_従事者２８_住所_郵便番号_右</t>
  </si>
  <si>
    <t>NM_従事者２８_住所_郵便番号_左</t>
  </si>
  <si>
    <t>NM_従事者２８_氏名カナ_変更前</t>
    <phoneticPr fontId="4"/>
  </si>
  <si>
    <t>NM_従事者２８_氏名カナ</t>
  </si>
  <si>
    <t>NM_従事者２８_氏名_当て字_変更前</t>
    <phoneticPr fontId="4"/>
  </si>
  <si>
    <t>NM_従事者２８_氏名_当て字</t>
  </si>
  <si>
    <t>NM_従事者２８_氏名_変更前</t>
    <phoneticPr fontId="4"/>
  </si>
  <si>
    <t>NM_従事者２８_氏名</t>
  </si>
  <si>
    <t>NM_従事者２８_退任年月日_日_変更前</t>
    <phoneticPr fontId="4"/>
  </si>
  <si>
    <t>NM_従事者２８_退任年月日_月_変更前</t>
    <phoneticPr fontId="4"/>
  </si>
  <si>
    <t>NM_従事者２８_退任年月日_年_変更前</t>
    <phoneticPr fontId="4"/>
  </si>
  <si>
    <t>NM_従事者２８_退任年月日_元号_変更前</t>
    <phoneticPr fontId="4"/>
  </si>
  <si>
    <t>NM_従事者２８_退任年月日_日</t>
  </si>
  <si>
    <t>NM_従事者２８_退任年月日_月</t>
  </si>
  <si>
    <t>NM_従事者２８_退任年月日_年</t>
  </si>
  <si>
    <t>NM_従事者２８_退任年月日_元号</t>
  </si>
  <si>
    <t>NM_従事者２８_就任年月日_日_変更前</t>
    <phoneticPr fontId="4"/>
  </si>
  <si>
    <t>NM_従事者２８_就任年月日_月_変更前</t>
    <phoneticPr fontId="4"/>
  </si>
  <si>
    <t>NM_従事者２８_就任年月日_年_変更前</t>
    <phoneticPr fontId="4"/>
  </si>
  <si>
    <t>NM_従事者２８_就任年月日_元号_変更前</t>
    <phoneticPr fontId="4"/>
  </si>
  <si>
    <t>NM_従事者２８_就任年月日_日</t>
  </si>
  <si>
    <t>NM_従事者２８_就任年月日_月</t>
  </si>
  <si>
    <t>NM_従事者２８_就任年月日_年</t>
  </si>
  <si>
    <t>NM_従事者２８_就任年月日_元号</t>
  </si>
  <si>
    <t>NM_従事者２８_資格_変更前</t>
    <phoneticPr fontId="4"/>
  </si>
  <si>
    <t>NM_従事者２８_資格</t>
  </si>
  <si>
    <t>NM_従事者２８_従事者区分_変更前</t>
    <phoneticPr fontId="4"/>
  </si>
  <si>
    <t>NM_従事者２８_従事者区分</t>
  </si>
  <si>
    <t>NM_従事者２７_兼務備考</t>
  </si>
  <si>
    <t>NM_従事者２７_兼務廃止年月日_日</t>
  </si>
  <si>
    <t>NM_従事者２７_兼務廃止年月日_月</t>
  </si>
  <si>
    <t>NM_従事者２７_兼務廃止年月日_年</t>
  </si>
  <si>
    <t>NM_従事者２７_兼務廃止年月日_元号</t>
  </si>
  <si>
    <t>NM_従事者２７_兼務許可年月日_日</t>
  </si>
  <si>
    <t>NM_従事者２７_兼務許可年月日_月</t>
  </si>
  <si>
    <t>NM_従事者２７_兼務許可年月日_年</t>
  </si>
  <si>
    <t>NM_従事者２７_兼務許可年月日_元号</t>
  </si>
  <si>
    <t>NM_従事者２７_兼務許可番号</t>
  </si>
  <si>
    <t>NM_従事者２７_兼務</t>
  </si>
  <si>
    <t>NM_従事者２７_従事者備考_変更前</t>
    <phoneticPr fontId="4"/>
  </si>
  <si>
    <t>NM_従事者２７_従事者備考</t>
  </si>
  <si>
    <t>NM_従事者２７_登録販売者登録都道府県_変更前</t>
    <phoneticPr fontId="4"/>
  </si>
  <si>
    <t>NM_従事者２７_登録販売者登録都道府県</t>
  </si>
  <si>
    <t>NM_従事者２７_登録年月日_日_変更前</t>
    <phoneticPr fontId="4"/>
  </si>
  <si>
    <t>NM_従事者２７_登録年月日_月_変更前</t>
    <phoneticPr fontId="4"/>
  </si>
  <si>
    <t>NM_従事者２７_登録年月日_年_変更前</t>
    <phoneticPr fontId="4"/>
  </si>
  <si>
    <t>NM_従事者２７_登録年月日_元号_変更前</t>
    <phoneticPr fontId="4"/>
  </si>
  <si>
    <t>NM_従事者２７_登録年月日_日</t>
  </si>
  <si>
    <t>NM_従事者２７_登録年月日_月</t>
  </si>
  <si>
    <t>NM_従事者２７_登録年月日_年</t>
  </si>
  <si>
    <t>NM_従事者２７_登録年月日_元号</t>
  </si>
  <si>
    <t>NM_従事者２７_登録番号３_変更前</t>
    <phoneticPr fontId="4"/>
  </si>
  <si>
    <t>NM_従事者２７_登録番号３</t>
  </si>
  <si>
    <t>NM_従事者２７_登録番号２_変更前</t>
    <phoneticPr fontId="4"/>
  </si>
  <si>
    <t>NM_従事者２７_登録番号２</t>
  </si>
  <si>
    <t>NM_従事者２７_登録番号１_変更前</t>
    <phoneticPr fontId="4"/>
  </si>
  <si>
    <t>NM_従事者２７_登録番号１</t>
  </si>
  <si>
    <t>NM_従事者２７_要指導又は第１類_小数１_変更前</t>
    <phoneticPr fontId="4"/>
  </si>
  <si>
    <t>NM_従事者２７_要指導又は第１類_整数２_変更前</t>
    <phoneticPr fontId="4"/>
  </si>
  <si>
    <t>NM_従事者２７_要指導又は第１類_整数１_変更前</t>
    <phoneticPr fontId="4"/>
  </si>
  <si>
    <t>NM_従事者２７_要指導又は第１類_小数１</t>
  </si>
  <si>
    <t>NM_従事者２７_要指導又は第１類_整数２</t>
  </si>
  <si>
    <t>NM_従事者２７_要指導又は第１類_整数１</t>
  </si>
  <si>
    <t>NM_従事者２７_医薬品_小数１_変更前</t>
    <phoneticPr fontId="4"/>
  </si>
  <si>
    <t>NM_従事者２７_医薬品_整数２_変更前</t>
    <phoneticPr fontId="4"/>
  </si>
  <si>
    <t>NM_従事者２７_医薬品_整数１_変更前</t>
    <phoneticPr fontId="4"/>
  </si>
  <si>
    <t>NM_従事者２７_医薬品_小数１</t>
  </si>
  <si>
    <t>NM_従事者２７_医薬品_整数２</t>
  </si>
  <si>
    <t>NM_従事者２７_医薬品_整数１</t>
  </si>
  <si>
    <t>NM_従事者２７_週勤務時間_小数１_変更前</t>
    <phoneticPr fontId="4"/>
  </si>
  <si>
    <t>NM_従事者２７_週勤務時間_整数２_変更前</t>
    <phoneticPr fontId="4"/>
  </si>
  <si>
    <t>NM_従事者２７_週勤務時間_整数１_変更前</t>
    <phoneticPr fontId="4"/>
  </si>
  <si>
    <t>NM_従事者２７_週勤務時間_小数１</t>
  </si>
  <si>
    <t>NM_従事者２７_週勤務時間_整数２</t>
  </si>
  <si>
    <t>NM_従事者２７_週勤務時間_整数１</t>
  </si>
  <si>
    <t>NM_従事者２７_生年月日_日_変更前</t>
    <phoneticPr fontId="4"/>
  </si>
  <si>
    <t>NM_従事者２７_生年月日_月_変更前</t>
    <phoneticPr fontId="4"/>
  </si>
  <si>
    <t>NM_従事者２７_生年月日_年_変更前</t>
    <phoneticPr fontId="4"/>
  </si>
  <si>
    <t>NM_従事者２７_生年月日_元号_変更前</t>
    <phoneticPr fontId="4"/>
  </si>
  <si>
    <t>NM_従事者２７_生年月日_日</t>
  </si>
  <si>
    <t>NM_従事者２７_生年月日_月</t>
  </si>
  <si>
    <t>NM_従事者２７_生年月日_年</t>
  </si>
  <si>
    <t>NM_従事者２７_生年月日_元号</t>
  </si>
  <si>
    <t>NM_従事者２７_住所_建物名_変更前</t>
    <phoneticPr fontId="4"/>
  </si>
  <si>
    <t>NM_従事者２７_住所_建物名</t>
  </si>
  <si>
    <t>NM_従事者２７_住所_番地_変更前</t>
    <phoneticPr fontId="4"/>
  </si>
  <si>
    <t>NM_従事者２７_住所_番地</t>
  </si>
  <si>
    <t>NM_従事者２７_住所_字_変更前</t>
    <phoneticPr fontId="4"/>
  </si>
  <si>
    <t>NM_従事者２７_住所_字</t>
  </si>
  <si>
    <t>NM_従事者２７_住所_市区町村_変更前</t>
    <phoneticPr fontId="4"/>
  </si>
  <si>
    <t>NM_従事者２７_住所_市区町村</t>
  </si>
  <si>
    <t>NM_従事者２７_住所_都道府県_変更前</t>
    <phoneticPr fontId="4"/>
  </si>
  <si>
    <t>NM_従事者２７_住所_都道府県</t>
  </si>
  <si>
    <t>NM_従事者２７_住所_郵便番号_右_変更前</t>
    <phoneticPr fontId="4"/>
  </si>
  <si>
    <t>NM_従事者２７_住所_郵便番号_左_変更前</t>
    <phoneticPr fontId="4"/>
  </si>
  <si>
    <t>NM_従事者２７_住所_郵便番号_右</t>
  </si>
  <si>
    <t>NM_従事者２７_住所_郵便番号_左</t>
  </si>
  <si>
    <t>NM_従事者２７_氏名カナ_変更前</t>
    <phoneticPr fontId="4"/>
  </si>
  <si>
    <t>NM_従事者２７_氏名カナ</t>
  </si>
  <si>
    <t>NM_従事者２７_氏名_当て字_変更前</t>
    <phoneticPr fontId="4"/>
  </si>
  <si>
    <t>NM_従事者２７_氏名_当て字</t>
  </si>
  <si>
    <t>NM_従事者２７_氏名_変更前</t>
    <phoneticPr fontId="4"/>
  </si>
  <si>
    <t>NM_従事者２７_氏名</t>
  </si>
  <si>
    <t>NM_従事者２７_退任年月日_日_変更前</t>
    <phoneticPr fontId="4"/>
  </si>
  <si>
    <t>NM_従事者２７_退任年月日_月_変更前</t>
    <phoneticPr fontId="4"/>
  </si>
  <si>
    <t>NM_従事者２７_退任年月日_年_変更前</t>
    <phoneticPr fontId="4"/>
  </si>
  <si>
    <t>NM_従事者２７_退任年月日_元号_変更前</t>
    <phoneticPr fontId="4"/>
  </si>
  <si>
    <t>NM_従事者２７_退任年月日_日</t>
  </si>
  <si>
    <t>NM_従事者２７_退任年月日_月</t>
  </si>
  <si>
    <t>NM_従事者２７_退任年月日_年</t>
  </si>
  <si>
    <t>NM_従事者２７_退任年月日_元号</t>
  </si>
  <si>
    <t>NM_従事者２７_就任年月日_日_変更前</t>
    <phoneticPr fontId="4"/>
  </si>
  <si>
    <t>NM_従事者２７_就任年月日_月_変更前</t>
    <phoneticPr fontId="4"/>
  </si>
  <si>
    <t>NM_従事者２７_就任年月日_年_変更前</t>
    <phoneticPr fontId="4"/>
  </si>
  <si>
    <t>NM_従事者２７_就任年月日_元号_変更前</t>
    <phoneticPr fontId="4"/>
  </si>
  <si>
    <t>NM_従事者２７_就任年月日_日</t>
  </si>
  <si>
    <t>NM_従事者２７_就任年月日_月</t>
  </si>
  <si>
    <t>NM_従事者２７_就任年月日_年</t>
  </si>
  <si>
    <t>NM_従事者２７_就任年月日_元号</t>
  </si>
  <si>
    <t>NM_従事者２７_資格_変更前</t>
    <phoneticPr fontId="4"/>
  </si>
  <si>
    <t>NM_従事者２７_資格</t>
  </si>
  <si>
    <t>NM_従事者２７_従事者区分_変更前</t>
    <phoneticPr fontId="4"/>
  </si>
  <si>
    <t>NM_従事者２７_従事者区分</t>
  </si>
  <si>
    <t>NM_従事者２６_兼務備考</t>
  </si>
  <si>
    <t>NM_従事者２６_兼務廃止年月日_日</t>
  </si>
  <si>
    <t>NM_従事者２６_兼務廃止年月日_月</t>
  </si>
  <si>
    <t>NM_従事者２６_兼務廃止年月日_年</t>
  </si>
  <si>
    <t>NM_従事者２６_兼務廃止年月日_元号</t>
  </si>
  <si>
    <t>NM_従事者２６_兼務許可年月日_日</t>
  </si>
  <si>
    <t>NM_従事者２６_兼務許可年月日_月</t>
  </si>
  <si>
    <t>NM_従事者２６_兼務許可年月日_年</t>
  </si>
  <si>
    <t>NM_従事者２６_兼務許可年月日_元号</t>
  </si>
  <si>
    <t>NM_従事者２６_兼務許可番号</t>
  </si>
  <si>
    <t>NM_従事者２６_兼務</t>
  </si>
  <si>
    <t>NM_従事者２６_従事者備考_変更前</t>
    <phoneticPr fontId="4"/>
  </si>
  <si>
    <t>NM_従事者２６_従事者備考</t>
  </si>
  <si>
    <t>NM_従事者２６_登録販売者登録都道府県_変更前</t>
    <phoneticPr fontId="4"/>
  </si>
  <si>
    <t>NM_従事者２６_登録販売者登録都道府県</t>
  </si>
  <si>
    <t>NM_従事者２６_登録年月日_日_変更前</t>
    <phoneticPr fontId="4"/>
  </si>
  <si>
    <t>NM_従事者２６_登録年月日_月_変更前</t>
    <phoneticPr fontId="4"/>
  </si>
  <si>
    <t>NM_従事者２６_登録年月日_年_変更前</t>
    <phoneticPr fontId="4"/>
  </si>
  <si>
    <t>NM_従事者２６_登録年月日_元号_変更前</t>
    <phoneticPr fontId="4"/>
  </si>
  <si>
    <t>NM_従事者２６_登録年月日_日</t>
  </si>
  <si>
    <t>NM_従事者２６_登録年月日_月</t>
  </si>
  <si>
    <t>NM_従事者２６_登録年月日_年</t>
  </si>
  <si>
    <t>NM_従事者２６_登録年月日_元号</t>
  </si>
  <si>
    <t>NM_従事者２６_登録番号３_変更前</t>
    <phoneticPr fontId="4"/>
  </si>
  <si>
    <t>NM_従事者２６_登録番号３</t>
  </si>
  <si>
    <t>NM_従事者２６_登録番号２_変更前</t>
    <phoneticPr fontId="4"/>
  </si>
  <si>
    <t>NM_従事者２６_登録番号２</t>
  </si>
  <si>
    <t>NM_従事者２６_登録番号１_変更前</t>
    <phoneticPr fontId="4"/>
  </si>
  <si>
    <t>NM_従事者２６_登録番号１</t>
  </si>
  <si>
    <t>NM_従事者２６_要指導又は第１類_小数１_変更前</t>
    <phoneticPr fontId="4"/>
  </si>
  <si>
    <t>NM_従事者２６_要指導又は第１類_整数２_変更前</t>
    <phoneticPr fontId="4"/>
  </si>
  <si>
    <t>NM_従事者２６_要指導又は第１類_整数１_変更前</t>
    <phoneticPr fontId="4"/>
  </si>
  <si>
    <t>NM_従事者２６_要指導又は第１類_小数１</t>
  </si>
  <si>
    <t>NM_従事者２６_要指導又は第１類_整数２</t>
  </si>
  <si>
    <t>NM_従事者２６_要指導又は第１類_整数１</t>
  </si>
  <si>
    <t>NM_従事者２６_医薬品_小数１_変更前</t>
    <phoneticPr fontId="4"/>
  </si>
  <si>
    <t>NM_従事者２６_医薬品_整数２_変更前</t>
    <phoneticPr fontId="4"/>
  </si>
  <si>
    <t>NM_従事者２６_医薬品_整数１_変更前</t>
    <phoneticPr fontId="4"/>
  </si>
  <si>
    <t>NM_従事者２６_医薬品_小数１</t>
  </si>
  <si>
    <t>NM_従事者２６_医薬品_整数２</t>
  </si>
  <si>
    <t>NM_従事者２６_医薬品_整数１</t>
  </si>
  <si>
    <t>NM_従事者２６_週勤務時間_小数１_変更前</t>
    <phoneticPr fontId="4"/>
  </si>
  <si>
    <t>NM_従事者２６_週勤務時間_整数２_変更前</t>
    <phoneticPr fontId="4"/>
  </si>
  <si>
    <t>NM_従事者２６_週勤務時間_整数１_変更前</t>
    <phoneticPr fontId="4"/>
  </si>
  <si>
    <t>NM_従事者２６_週勤務時間_小数１</t>
  </si>
  <si>
    <t>NM_従事者２６_週勤務時間_整数２</t>
  </si>
  <si>
    <t>NM_従事者２６_週勤務時間_整数１</t>
  </si>
  <si>
    <t>NM_従事者２６_生年月日_日_変更前</t>
    <phoneticPr fontId="4"/>
  </si>
  <si>
    <t>NM_従事者２６_生年月日_月_変更前</t>
    <phoneticPr fontId="4"/>
  </si>
  <si>
    <t>NM_従事者２６_生年月日_年_変更前</t>
    <phoneticPr fontId="4"/>
  </si>
  <si>
    <t>NM_従事者２６_生年月日_元号_変更前</t>
    <phoneticPr fontId="4"/>
  </si>
  <si>
    <t>NM_従事者２６_生年月日_日</t>
  </si>
  <si>
    <t>NM_従事者２６_生年月日_月</t>
  </si>
  <si>
    <t>NM_従事者２６_生年月日_年</t>
  </si>
  <si>
    <t>NM_従事者２６_生年月日_元号</t>
  </si>
  <si>
    <t>NM_従事者２６_住所_建物名_変更前</t>
    <phoneticPr fontId="4"/>
  </si>
  <si>
    <t>NM_従事者２６_住所_建物名</t>
  </si>
  <si>
    <t>NM_従事者２６_住所_番地_変更前</t>
    <phoneticPr fontId="4"/>
  </si>
  <si>
    <t>NM_従事者２６_住所_番地</t>
  </si>
  <si>
    <t>NM_従事者２６_住所_字_変更前</t>
    <phoneticPr fontId="4"/>
  </si>
  <si>
    <t>NM_従事者２６_住所_字</t>
  </si>
  <si>
    <t>NM_従事者２６_住所_市区町村_変更前</t>
    <phoneticPr fontId="4"/>
  </si>
  <si>
    <t>NM_従事者２６_住所_市区町村</t>
  </si>
  <si>
    <t>NM_従事者２６_住所_都道府県_変更前</t>
    <phoneticPr fontId="4"/>
  </si>
  <si>
    <t>NM_従事者２６_住所_都道府県</t>
  </si>
  <si>
    <t>NM_従事者２６_住所_郵便番号_右_変更前</t>
    <phoneticPr fontId="4"/>
  </si>
  <si>
    <t>NM_従事者２６_住所_郵便番号_左_変更前</t>
    <phoneticPr fontId="4"/>
  </si>
  <si>
    <t>NM_従事者２６_住所_郵便番号_右</t>
  </si>
  <si>
    <t>NM_従事者２６_住所_郵便番号_左</t>
  </si>
  <si>
    <t>NM_従事者２６_氏名カナ_変更前</t>
    <phoneticPr fontId="4"/>
  </si>
  <si>
    <t>NM_従事者２６_氏名カナ</t>
  </si>
  <si>
    <t>NM_従事者２６_氏名_当て字_変更前</t>
    <phoneticPr fontId="4"/>
  </si>
  <si>
    <t>NM_従事者２６_氏名_当て字</t>
  </si>
  <si>
    <t>NM_従事者２６_氏名_変更前</t>
    <phoneticPr fontId="4"/>
  </si>
  <si>
    <t>NM_従事者２６_氏名</t>
  </si>
  <si>
    <t>NM_従事者２６_退任年月日_日_変更前</t>
    <phoneticPr fontId="4"/>
  </si>
  <si>
    <t>NM_従事者２６_退任年月日_月_変更前</t>
    <phoneticPr fontId="4"/>
  </si>
  <si>
    <t>NM_従事者２６_退任年月日_年_変更前</t>
    <phoneticPr fontId="4"/>
  </si>
  <si>
    <t>NM_従事者２６_退任年月日_元号_変更前</t>
    <phoneticPr fontId="4"/>
  </si>
  <si>
    <t>NM_従事者２６_退任年月日_日</t>
  </si>
  <si>
    <t>NM_従事者２６_退任年月日_月</t>
  </si>
  <si>
    <t>NM_従事者２６_退任年月日_年</t>
  </si>
  <si>
    <t>NM_従事者２６_退任年月日_元号</t>
  </si>
  <si>
    <t>NM_従事者２６_就任年月日_日_変更前</t>
    <phoneticPr fontId="4"/>
  </si>
  <si>
    <t>NM_従事者２６_就任年月日_月_変更前</t>
    <phoneticPr fontId="4"/>
  </si>
  <si>
    <t>NM_従事者２６_就任年月日_年_変更前</t>
    <phoneticPr fontId="4"/>
  </si>
  <si>
    <t>NM_従事者２６_就任年月日_元号_変更前</t>
    <phoneticPr fontId="4"/>
  </si>
  <si>
    <t>NM_従事者２６_就任年月日_日</t>
  </si>
  <si>
    <t>NM_従事者２６_就任年月日_月</t>
  </si>
  <si>
    <t>NM_従事者２６_就任年月日_年</t>
  </si>
  <si>
    <t>NM_従事者２６_就任年月日_元号</t>
  </si>
  <si>
    <t>NM_従事者２６_資格_変更前</t>
    <phoneticPr fontId="4"/>
  </si>
  <si>
    <t>NM_従事者２６_資格</t>
  </si>
  <si>
    <t>NM_従事者２６_従事者区分_変更前</t>
    <phoneticPr fontId="4"/>
  </si>
  <si>
    <t>NM_従事者２６_従事者区分</t>
  </si>
  <si>
    <t>NM_従事者２５_兼務備考</t>
  </si>
  <si>
    <t>NM_従事者２５_兼務廃止年月日_日</t>
  </si>
  <si>
    <t>NM_従事者２５_兼務廃止年月日_月</t>
  </si>
  <si>
    <t>NM_従事者２５_兼務廃止年月日_年</t>
  </si>
  <si>
    <t>NM_従事者２５_兼務廃止年月日_元号</t>
  </si>
  <si>
    <t>NM_従事者２５_兼務許可年月日_日</t>
  </si>
  <si>
    <t>NM_従事者２５_兼務許可年月日_月</t>
  </si>
  <si>
    <t>NM_従事者２５_兼務許可年月日_年</t>
  </si>
  <si>
    <t>NM_従事者２５_兼務許可年月日_元号</t>
  </si>
  <si>
    <t>NM_従事者２５_兼務許可番号</t>
  </si>
  <si>
    <t>NM_従事者２５_兼務</t>
  </si>
  <si>
    <t>NM_従事者２５_従事者備考_変更前</t>
    <phoneticPr fontId="4"/>
  </si>
  <si>
    <t>NM_従事者２５_従事者備考</t>
  </si>
  <si>
    <t>NM_従事者２５_登録販売者登録都道府県_変更前</t>
    <phoneticPr fontId="4"/>
  </si>
  <si>
    <t>NM_従事者２５_登録販売者登録都道府県</t>
  </si>
  <si>
    <t>NM_従事者２５_登録年月日_日_変更前</t>
    <phoneticPr fontId="4"/>
  </si>
  <si>
    <t>NM_従事者２５_登録年月日_月_変更前</t>
    <phoneticPr fontId="4"/>
  </si>
  <si>
    <t>NM_従事者２５_登録年月日_年_変更前</t>
    <phoneticPr fontId="4"/>
  </si>
  <si>
    <t>NM_従事者２５_登録年月日_元号_変更前</t>
    <phoneticPr fontId="4"/>
  </si>
  <si>
    <t>NM_従事者２５_登録年月日_日</t>
  </si>
  <si>
    <t>NM_従事者２５_登録年月日_月</t>
  </si>
  <si>
    <t>NM_従事者２５_登録年月日_年</t>
  </si>
  <si>
    <t>NM_従事者２５_登録年月日_元号</t>
  </si>
  <si>
    <t>NM_従事者２５_登録番号３_変更前</t>
    <phoneticPr fontId="4"/>
  </si>
  <si>
    <t>NM_従事者２５_登録番号３</t>
  </si>
  <si>
    <t>NM_従事者２５_登録番号２_変更前</t>
    <phoneticPr fontId="4"/>
  </si>
  <si>
    <t>NM_従事者２５_登録番号２</t>
  </si>
  <si>
    <t>NM_従事者２５_登録番号１_変更前</t>
    <phoneticPr fontId="4"/>
  </si>
  <si>
    <t>NM_従事者２５_登録番号１</t>
  </si>
  <si>
    <t>NM_従事者２５_要指導又は第１類_小数１_変更前</t>
    <phoneticPr fontId="4"/>
  </si>
  <si>
    <t>NM_従事者２５_要指導又は第１類_整数２_変更前</t>
    <phoneticPr fontId="4"/>
  </si>
  <si>
    <t>NM_従事者２５_要指導又は第１類_整数１_変更前</t>
    <phoneticPr fontId="4"/>
  </si>
  <si>
    <t>NM_従事者２５_要指導又は第１類_小数１</t>
  </si>
  <si>
    <t>NM_従事者２５_要指導又は第１類_整数２</t>
  </si>
  <si>
    <t>NM_従事者２５_要指導又は第１類_整数１</t>
  </si>
  <si>
    <t>NM_従事者２５_医薬品_小数１_変更前</t>
    <phoneticPr fontId="4"/>
  </si>
  <si>
    <t>NM_従事者２５_医薬品_整数２_変更前</t>
    <phoneticPr fontId="4"/>
  </si>
  <si>
    <t>NM_従事者２５_医薬品_整数１_変更前</t>
    <phoneticPr fontId="4"/>
  </si>
  <si>
    <t>NM_従事者２５_医薬品_小数１</t>
  </si>
  <si>
    <t>NM_従事者２５_医薬品_整数２</t>
  </si>
  <si>
    <t>NM_従事者２５_医薬品_整数１</t>
  </si>
  <si>
    <t>NM_従事者２５_週勤務時間_小数１_変更前</t>
    <phoneticPr fontId="4"/>
  </si>
  <si>
    <t>NM_従事者２５_週勤務時間_整数２_変更前</t>
    <phoneticPr fontId="4"/>
  </si>
  <si>
    <t>NM_従事者２５_週勤務時間_整数１_変更前</t>
    <phoneticPr fontId="4"/>
  </si>
  <si>
    <t>NM_従事者２５_週勤務時間_小数１</t>
  </si>
  <si>
    <t>NM_従事者２５_週勤務時間_整数２</t>
  </si>
  <si>
    <t>NM_従事者２５_週勤務時間_整数１</t>
  </si>
  <si>
    <t>NM_従事者２５_生年月日_日_変更前</t>
    <phoneticPr fontId="4"/>
  </si>
  <si>
    <t>NM_従事者２５_生年月日_月_変更前</t>
    <phoneticPr fontId="4"/>
  </si>
  <si>
    <t>NM_従事者２５_生年月日_年_変更前</t>
    <phoneticPr fontId="4"/>
  </si>
  <si>
    <t>NM_従事者２５_生年月日_元号_変更前</t>
    <phoneticPr fontId="4"/>
  </si>
  <si>
    <t>NM_従事者２５_生年月日_日</t>
  </si>
  <si>
    <t>NM_従事者２５_生年月日_月</t>
  </si>
  <si>
    <t>NM_従事者２５_生年月日_年</t>
  </si>
  <si>
    <t>NM_従事者２５_生年月日_元号</t>
  </si>
  <si>
    <t>NM_従事者２５_住所_建物名_変更前</t>
    <phoneticPr fontId="4"/>
  </si>
  <si>
    <t>NM_従事者２５_住所_建物名</t>
  </si>
  <si>
    <t>NM_従事者２５_住所_番地_変更前</t>
    <phoneticPr fontId="4"/>
  </si>
  <si>
    <t>NM_従事者２５_住所_番地</t>
  </si>
  <si>
    <t>NM_従事者２５_住所_字_変更前</t>
    <phoneticPr fontId="4"/>
  </si>
  <si>
    <t>NM_従事者２５_住所_字</t>
  </si>
  <si>
    <t>NM_従事者２５_住所_市区町村_変更前</t>
    <phoneticPr fontId="4"/>
  </si>
  <si>
    <t>NM_従事者２５_住所_市区町村</t>
  </si>
  <si>
    <t>NM_従事者２５_住所_都道府県_変更前</t>
    <phoneticPr fontId="4"/>
  </si>
  <si>
    <t>NM_従事者２５_住所_都道府県</t>
  </si>
  <si>
    <t>NM_従事者２５_住所_郵便番号_右_変更前</t>
    <phoneticPr fontId="4"/>
  </si>
  <si>
    <t>NM_従事者２５_住所_郵便番号_左_変更前</t>
    <phoneticPr fontId="4"/>
  </si>
  <si>
    <t>NM_従事者２５_住所_郵便番号_右</t>
  </si>
  <si>
    <t>NM_従事者２５_住所_郵便番号_左</t>
  </si>
  <si>
    <t>NM_従事者２５_氏名カナ_変更前</t>
    <phoneticPr fontId="4"/>
  </si>
  <si>
    <t>NM_従事者２５_氏名カナ</t>
  </si>
  <si>
    <t>NM_従事者２５_氏名_当て字_変更前</t>
    <phoneticPr fontId="4"/>
  </si>
  <si>
    <t>NM_従事者２５_氏名_当て字</t>
  </si>
  <si>
    <t>NM_従事者２５_氏名_変更前</t>
    <phoneticPr fontId="4"/>
  </si>
  <si>
    <t>NM_従事者２５_氏名</t>
  </si>
  <si>
    <t>NM_従事者２５_退任年月日_日_変更前</t>
    <phoneticPr fontId="4"/>
  </si>
  <si>
    <t>NM_従事者２５_退任年月日_月_変更前</t>
    <phoneticPr fontId="4"/>
  </si>
  <si>
    <t>NM_従事者２５_退任年月日_年_変更前</t>
    <phoneticPr fontId="4"/>
  </si>
  <si>
    <t>NM_従事者２５_退任年月日_元号_変更前</t>
    <phoneticPr fontId="4"/>
  </si>
  <si>
    <t>NM_従事者２５_退任年月日_日</t>
  </si>
  <si>
    <t>NM_従事者２５_退任年月日_月</t>
  </si>
  <si>
    <t>NM_従事者２５_退任年月日_年</t>
  </si>
  <si>
    <t>NM_従事者２５_退任年月日_元号</t>
  </si>
  <si>
    <t>NM_従事者２５_就任年月日_日_変更前</t>
    <phoneticPr fontId="4"/>
  </si>
  <si>
    <t>NM_従事者２５_就任年月日_月_変更前</t>
    <phoneticPr fontId="4"/>
  </si>
  <si>
    <t>NM_従事者２５_就任年月日_年_変更前</t>
    <phoneticPr fontId="4"/>
  </si>
  <si>
    <t>NM_従事者２５_就任年月日_元号_変更前</t>
    <phoneticPr fontId="4"/>
  </si>
  <si>
    <t>NM_従事者２５_就任年月日_日</t>
  </si>
  <si>
    <t>NM_従事者２５_就任年月日_月</t>
  </si>
  <si>
    <t>NM_従事者２５_就任年月日_年</t>
  </si>
  <si>
    <t>NM_従事者２５_就任年月日_元号</t>
  </si>
  <si>
    <t>NM_従事者２５_資格_変更前</t>
    <phoneticPr fontId="4"/>
  </si>
  <si>
    <t>NM_従事者２５_資格</t>
  </si>
  <si>
    <t>NM_従事者２５_従事者区分_変更前</t>
    <phoneticPr fontId="4"/>
  </si>
  <si>
    <t>NM_従事者２５_従事者区分</t>
  </si>
  <si>
    <t>NM_従事者２４_兼務備考</t>
  </si>
  <si>
    <t>NM_従事者２４_兼務廃止年月日_日</t>
  </si>
  <si>
    <t>NM_従事者２４_兼務廃止年月日_月</t>
  </si>
  <si>
    <t>NM_従事者２４_兼務廃止年月日_年</t>
  </si>
  <si>
    <t>NM_従事者２４_兼務廃止年月日_元号</t>
  </si>
  <si>
    <t>NM_従事者２４_兼務許可年月日_日</t>
  </si>
  <si>
    <t>NM_従事者２４_兼務許可年月日_月</t>
  </si>
  <si>
    <t>NM_従事者２４_兼務許可年月日_年</t>
  </si>
  <si>
    <t>NM_従事者２４_兼務許可年月日_元号</t>
  </si>
  <si>
    <t>NM_従事者２４_兼務許可番号</t>
  </si>
  <si>
    <t>NM_従事者２４_兼務</t>
  </si>
  <si>
    <t>NM_従事者２４_従事者備考_変更前</t>
    <phoneticPr fontId="4"/>
  </si>
  <si>
    <t>NM_従事者２４_従事者備考</t>
  </si>
  <si>
    <t>NM_従事者２４_登録販売者登録都道府県_変更前</t>
    <phoneticPr fontId="4"/>
  </si>
  <si>
    <t>NM_従事者２４_登録販売者登録都道府県</t>
  </si>
  <si>
    <t>NM_従事者２４_登録年月日_日_変更前</t>
    <phoneticPr fontId="4"/>
  </si>
  <si>
    <t>NM_従事者２４_登録年月日_月_変更前</t>
    <phoneticPr fontId="4"/>
  </si>
  <si>
    <t>NM_従事者２４_登録年月日_年_変更前</t>
    <phoneticPr fontId="4"/>
  </si>
  <si>
    <t>NM_従事者２４_登録年月日_元号_変更前</t>
    <phoneticPr fontId="4"/>
  </si>
  <si>
    <t>NM_従事者２４_登録年月日_日</t>
  </si>
  <si>
    <t>NM_従事者２４_登録年月日_月</t>
  </si>
  <si>
    <t>NM_従事者２４_登録年月日_年</t>
  </si>
  <si>
    <t>NM_従事者２４_登録年月日_元号</t>
  </si>
  <si>
    <t>NM_従事者２４_登録番号３_変更前</t>
    <phoneticPr fontId="4"/>
  </si>
  <si>
    <t>NM_従事者２４_登録番号３</t>
  </si>
  <si>
    <t>NM_従事者２４_登録番号２_変更前</t>
    <phoneticPr fontId="4"/>
  </si>
  <si>
    <t>NM_従事者２４_登録番号２</t>
  </si>
  <si>
    <t>NM_従事者２４_登録番号１_変更前</t>
    <phoneticPr fontId="4"/>
  </si>
  <si>
    <t>NM_従事者２４_登録番号１</t>
  </si>
  <si>
    <t>NM_従事者２４_要指導又は第１類_小数１_変更前</t>
    <phoneticPr fontId="4"/>
  </si>
  <si>
    <t>NM_従事者２４_要指導又は第１類_整数２_変更前</t>
    <phoneticPr fontId="4"/>
  </si>
  <si>
    <t>NM_従事者２４_要指導又は第１類_整数１_変更前</t>
    <phoneticPr fontId="4"/>
  </si>
  <si>
    <t>NM_従事者２４_要指導又は第１類_小数１</t>
  </si>
  <si>
    <t>NM_従事者２４_要指導又は第１類_整数２</t>
  </si>
  <si>
    <t>NM_従事者２４_要指導又は第１類_整数１</t>
  </si>
  <si>
    <t>NM_従事者２４_医薬品_小数１_変更前</t>
    <phoneticPr fontId="4"/>
  </si>
  <si>
    <t>NM_従事者２４_医薬品_整数２_変更前</t>
    <phoneticPr fontId="4"/>
  </si>
  <si>
    <t>NM_従事者２４_医薬品_整数１_変更前</t>
    <phoneticPr fontId="4"/>
  </si>
  <si>
    <t>NM_従事者２４_医薬品_小数１</t>
  </si>
  <si>
    <t>NM_従事者２４_医薬品_整数２</t>
  </si>
  <si>
    <t>NM_従事者２４_医薬品_整数１</t>
  </si>
  <si>
    <t>NM_従事者２４_週勤務時間_小数１_変更前</t>
    <phoneticPr fontId="4"/>
  </si>
  <si>
    <t>NM_従事者２４_週勤務時間_整数２_変更前</t>
    <phoneticPr fontId="4"/>
  </si>
  <si>
    <t>NM_従事者２４_週勤務時間_整数１_変更前</t>
    <phoneticPr fontId="4"/>
  </si>
  <si>
    <t>NM_従事者２４_週勤務時間_小数１</t>
  </si>
  <si>
    <t>NM_従事者２４_週勤務時間_整数２</t>
  </si>
  <si>
    <t>NM_従事者２４_週勤務時間_整数１</t>
  </si>
  <si>
    <t>NM_従事者２４_生年月日_日_変更前</t>
    <phoneticPr fontId="4"/>
  </si>
  <si>
    <t>NM_従事者２４_生年月日_月_変更前</t>
    <phoneticPr fontId="4"/>
  </si>
  <si>
    <t>NM_従事者２４_生年月日_年_変更前</t>
    <phoneticPr fontId="4"/>
  </si>
  <si>
    <t>NM_従事者２４_生年月日_元号_変更前</t>
    <phoneticPr fontId="4"/>
  </si>
  <si>
    <t>NM_従事者２４_生年月日_日</t>
  </si>
  <si>
    <t>NM_従事者２４_生年月日_月</t>
  </si>
  <si>
    <t>NM_従事者２４_生年月日_年</t>
  </si>
  <si>
    <t>NM_従事者２４_生年月日_元号</t>
  </si>
  <si>
    <t>NM_従事者２４_住所_建物名_変更前</t>
    <phoneticPr fontId="4"/>
  </si>
  <si>
    <t>NM_従事者２４_住所_建物名</t>
  </si>
  <si>
    <t>NM_従事者２４_住所_番地_変更前</t>
    <phoneticPr fontId="4"/>
  </si>
  <si>
    <t>NM_従事者２４_住所_番地</t>
  </si>
  <si>
    <t>NM_従事者２４_住所_字_変更前</t>
    <phoneticPr fontId="4"/>
  </si>
  <si>
    <t>NM_従事者２４_住所_字</t>
  </si>
  <si>
    <t>NM_従事者２４_住所_市区町村_変更前</t>
    <phoneticPr fontId="4"/>
  </si>
  <si>
    <t>NM_従事者２４_住所_市区町村</t>
  </si>
  <si>
    <t>NM_従事者２４_住所_都道府県_変更前</t>
    <phoneticPr fontId="4"/>
  </si>
  <si>
    <t>NM_従事者２４_住所_都道府県</t>
  </si>
  <si>
    <t>NM_従事者２４_住所_郵便番号_右_変更前</t>
    <phoneticPr fontId="4"/>
  </si>
  <si>
    <t>NM_従事者２４_住所_郵便番号_左_変更前</t>
    <phoneticPr fontId="4"/>
  </si>
  <si>
    <t>NM_従事者２４_住所_郵便番号_右</t>
  </si>
  <si>
    <t>NM_従事者２４_住所_郵便番号_左</t>
  </si>
  <si>
    <t>NM_従事者２４_氏名カナ_変更前</t>
    <phoneticPr fontId="4"/>
  </si>
  <si>
    <t>NM_従事者２４_氏名カナ</t>
  </si>
  <si>
    <t>NM_従事者２４_氏名_当て字_変更前</t>
    <phoneticPr fontId="4"/>
  </si>
  <si>
    <t>NM_従事者２４_氏名_当て字</t>
  </si>
  <si>
    <t>NM_従事者２４_氏名_変更前</t>
    <phoneticPr fontId="4"/>
  </si>
  <si>
    <t>NM_従事者２４_氏名</t>
  </si>
  <si>
    <t>NM_従事者２４_退任年月日_日_変更前</t>
    <phoneticPr fontId="4"/>
  </si>
  <si>
    <t>NM_従事者２４_退任年月日_月_変更前</t>
    <phoneticPr fontId="4"/>
  </si>
  <si>
    <t>NM_従事者２４_退任年月日_年_変更前</t>
    <phoneticPr fontId="4"/>
  </si>
  <si>
    <t>NM_従事者２４_退任年月日_元号_変更前</t>
    <phoneticPr fontId="4"/>
  </si>
  <si>
    <t>NM_従事者２４_退任年月日_日</t>
  </si>
  <si>
    <t>NM_従事者２４_退任年月日_月</t>
  </si>
  <si>
    <t>NM_従事者２４_退任年月日_年</t>
  </si>
  <si>
    <t>NM_従事者２４_退任年月日_元号</t>
  </si>
  <si>
    <t>NM_従事者２４_就任年月日_日_変更前</t>
    <phoneticPr fontId="4"/>
  </si>
  <si>
    <t>NM_従事者２４_就任年月日_月_変更前</t>
    <phoneticPr fontId="4"/>
  </si>
  <si>
    <t>NM_従事者２４_就任年月日_年_変更前</t>
    <phoneticPr fontId="4"/>
  </si>
  <si>
    <t>NM_従事者２４_就任年月日_元号_変更前</t>
    <phoneticPr fontId="4"/>
  </si>
  <si>
    <t>NM_従事者２４_就任年月日_日</t>
  </si>
  <si>
    <t>NM_従事者２４_就任年月日_月</t>
  </si>
  <si>
    <t>NM_従事者２４_就任年月日_年</t>
  </si>
  <si>
    <t>NM_従事者２４_就任年月日_元号</t>
  </si>
  <si>
    <t>NM_従事者２４_資格_変更前</t>
    <phoneticPr fontId="4"/>
  </si>
  <si>
    <t>NM_従事者２４_資格</t>
  </si>
  <si>
    <t>NM_従事者２４_従事者区分_変更前</t>
    <phoneticPr fontId="4"/>
  </si>
  <si>
    <t>NM_従事者２４_従事者区分</t>
  </si>
  <si>
    <t>NM_従事者２３_兼務備考</t>
  </si>
  <si>
    <t>NM_従事者２３_兼務廃止年月日_日</t>
  </si>
  <si>
    <t>NM_従事者２３_兼務廃止年月日_月</t>
  </si>
  <si>
    <t>NM_従事者２３_兼務廃止年月日_年</t>
  </si>
  <si>
    <t>NM_従事者２３_兼務廃止年月日_元号</t>
  </si>
  <si>
    <t>NM_従事者２３_兼務許可年月日_日</t>
  </si>
  <si>
    <t>NM_従事者２３_兼務許可年月日_月</t>
  </si>
  <si>
    <t>NM_従事者２３_兼務許可年月日_年</t>
  </si>
  <si>
    <t>NM_従事者２３_兼務許可年月日_元号</t>
  </si>
  <si>
    <t>NM_従事者２３_兼務許可番号</t>
  </si>
  <si>
    <t>NM_従事者２３_兼務</t>
  </si>
  <si>
    <t>NM_従事者２３_従事者備考_変更前</t>
    <phoneticPr fontId="4"/>
  </si>
  <si>
    <t>NM_従事者２３_従事者備考</t>
  </si>
  <si>
    <t>NM_従事者２３_登録販売者登録都道府県_変更前</t>
    <phoneticPr fontId="4"/>
  </si>
  <si>
    <t>NM_従事者２３_登録販売者登録都道府県</t>
  </si>
  <si>
    <t>NM_従事者２３_登録年月日_日_変更前</t>
    <phoneticPr fontId="4"/>
  </si>
  <si>
    <t>NM_従事者２３_登録年月日_月_変更前</t>
    <phoneticPr fontId="4"/>
  </si>
  <si>
    <t>NM_従事者２３_登録年月日_年_変更前</t>
    <phoneticPr fontId="4"/>
  </si>
  <si>
    <t>NM_従事者２３_登録年月日_元号_変更前</t>
    <phoneticPr fontId="4"/>
  </si>
  <si>
    <t>NM_従事者２３_登録年月日_日</t>
  </si>
  <si>
    <t>NM_従事者２３_登録年月日_月</t>
  </si>
  <si>
    <t>NM_従事者２３_登録年月日_年</t>
  </si>
  <si>
    <t>NM_従事者２３_登録年月日_元号</t>
  </si>
  <si>
    <t>NM_従事者２３_登録番号３_変更前</t>
    <phoneticPr fontId="4"/>
  </si>
  <si>
    <t>NM_従事者２３_登録番号３</t>
  </si>
  <si>
    <t>NM_従事者２３_登録番号２_変更前</t>
    <phoneticPr fontId="4"/>
  </si>
  <si>
    <t>NM_従事者２３_登録番号２</t>
  </si>
  <si>
    <t>NM_従事者２３_登録番号１_変更前</t>
    <phoneticPr fontId="4"/>
  </si>
  <si>
    <t>NM_従事者２３_登録番号１</t>
  </si>
  <si>
    <t>NM_従事者２３_要指導又は第１類_小数１_変更前</t>
    <phoneticPr fontId="4"/>
  </si>
  <si>
    <t>NM_従事者２３_要指導又は第１類_整数２_変更前</t>
    <phoneticPr fontId="4"/>
  </si>
  <si>
    <t>NM_従事者２３_要指導又は第１類_整数１_変更前</t>
    <phoneticPr fontId="4"/>
  </si>
  <si>
    <t>NM_従事者２３_要指導又は第１類_小数１</t>
  </si>
  <si>
    <t>NM_従事者２３_要指導又は第１類_整数２</t>
  </si>
  <si>
    <t>NM_従事者２３_要指導又は第１類_整数１</t>
  </si>
  <si>
    <t>NM_従事者２３_医薬品_小数１_変更前</t>
    <phoneticPr fontId="4"/>
  </si>
  <si>
    <t>NM_従事者２３_医薬品_整数２_変更前</t>
    <phoneticPr fontId="4"/>
  </si>
  <si>
    <t>NM_従事者２３_医薬品_整数１_変更前</t>
    <phoneticPr fontId="4"/>
  </si>
  <si>
    <t>NM_従事者２３_医薬品_小数１</t>
  </si>
  <si>
    <t>NM_従事者２３_医薬品_整数２</t>
  </si>
  <si>
    <t>NM_従事者２３_医薬品_整数１</t>
  </si>
  <si>
    <t>NM_従事者２３_週勤務時間_小数１_変更前</t>
    <phoneticPr fontId="4"/>
  </si>
  <si>
    <t>NM_従事者２３_週勤務時間_整数２_変更前</t>
    <phoneticPr fontId="4"/>
  </si>
  <si>
    <t>NM_従事者２３_週勤務時間_整数１_変更前</t>
    <phoneticPr fontId="4"/>
  </si>
  <si>
    <t>NM_従事者２３_週勤務時間_小数１</t>
  </si>
  <si>
    <t>NM_従事者２３_週勤務時間_整数２</t>
  </si>
  <si>
    <t>NM_従事者２３_週勤務時間_整数１</t>
  </si>
  <si>
    <t>NM_従事者２３_生年月日_日_変更前</t>
    <phoneticPr fontId="4"/>
  </si>
  <si>
    <t>NM_従事者２３_生年月日_月_変更前</t>
    <phoneticPr fontId="4"/>
  </si>
  <si>
    <t>NM_従事者２３_生年月日_年_変更前</t>
    <phoneticPr fontId="4"/>
  </si>
  <si>
    <t>NM_従事者２３_生年月日_元号_変更前</t>
    <phoneticPr fontId="4"/>
  </si>
  <si>
    <t>NM_従事者２３_生年月日_日</t>
  </si>
  <si>
    <t>NM_従事者２３_生年月日_月</t>
  </si>
  <si>
    <t>NM_従事者２３_生年月日_年</t>
  </si>
  <si>
    <t>NM_従事者２３_生年月日_元号</t>
  </si>
  <si>
    <t>NM_従事者２３_住所_建物名_変更前</t>
    <phoneticPr fontId="4"/>
  </si>
  <si>
    <t>NM_従事者２３_住所_建物名</t>
  </si>
  <si>
    <t>NM_従事者２３_住所_番地_変更前</t>
    <phoneticPr fontId="4"/>
  </si>
  <si>
    <t>NM_従事者２３_住所_番地</t>
  </si>
  <si>
    <t>NM_従事者２３_住所_字_変更前</t>
    <phoneticPr fontId="4"/>
  </si>
  <si>
    <t>NM_従事者２３_住所_字</t>
  </si>
  <si>
    <t>NM_従事者２３_住所_市区町村_変更前</t>
    <phoneticPr fontId="4"/>
  </si>
  <si>
    <t>NM_従事者２３_住所_市区町村</t>
  </si>
  <si>
    <t>NM_従事者２３_住所_都道府県_変更前</t>
    <phoneticPr fontId="4"/>
  </si>
  <si>
    <t>NM_従事者２３_住所_都道府県</t>
  </si>
  <si>
    <t>NM_従事者２３_住所_郵便番号_右_変更前</t>
    <phoneticPr fontId="4"/>
  </si>
  <si>
    <t>NM_従事者２３_住所_郵便番号_左_変更前</t>
    <phoneticPr fontId="4"/>
  </si>
  <si>
    <t>NM_従事者２３_住所_郵便番号_右</t>
  </si>
  <si>
    <t>NM_従事者２３_住所_郵便番号_左</t>
  </si>
  <si>
    <t>NM_従事者２３_氏名カナ_変更前</t>
    <phoneticPr fontId="4"/>
  </si>
  <si>
    <t>NM_従事者２３_氏名カナ</t>
  </si>
  <si>
    <t>NM_従事者２３_氏名_当て字_変更前</t>
    <phoneticPr fontId="4"/>
  </si>
  <si>
    <t>NM_従事者２３_氏名_当て字</t>
  </si>
  <si>
    <t>NM_従事者２３_氏名_変更前</t>
    <phoneticPr fontId="4"/>
  </si>
  <si>
    <t>NM_従事者２３_氏名</t>
  </si>
  <si>
    <t>NM_従事者２３_退任年月日_日_変更前</t>
    <phoneticPr fontId="4"/>
  </si>
  <si>
    <t>NM_従事者２３_退任年月日_月_変更前</t>
    <phoneticPr fontId="4"/>
  </si>
  <si>
    <t>NM_従事者２３_退任年月日_年_変更前</t>
    <phoneticPr fontId="4"/>
  </si>
  <si>
    <t>NM_従事者２３_退任年月日_元号_変更前</t>
    <phoneticPr fontId="4"/>
  </si>
  <si>
    <t>NM_従事者２３_退任年月日_日</t>
  </si>
  <si>
    <t>NM_従事者２３_退任年月日_月</t>
  </si>
  <si>
    <t>NM_従事者２３_退任年月日_年</t>
  </si>
  <si>
    <t>NM_従事者２３_退任年月日_元号</t>
  </si>
  <si>
    <t>NM_従事者２３_就任年月日_日_変更前</t>
    <phoneticPr fontId="4"/>
  </si>
  <si>
    <t>NM_従事者２３_就任年月日_月_変更前</t>
    <phoneticPr fontId="4"/>
  </si>
  <si>
    <t>NM_従事者２３_就任年月日_年_変更前</t>
    <phoneticPr fontId="4"/>
  </si>
  <si>
    <t>NM_従事者２３_就任年月日_元号_変更前</t>
    <phoneticPr fontId="4"/>
  </si>
  <si>
    <t>NM_従事者２３_就任年月日_日</t>
  </si>
  <si>
    <t>NM_従事者２３_就任年月日_月</t>
  </si>
  <si>
    <t>NM_従事者２３_就任年月日_年</t>
  </si>
  <si>
    <t>NM_従事者２３_就任年月日_元号</t>
  </si>
  <si>
    <t>NM_従事者２３_資格_変更前</t>
    <phoneticPr fontId="4"/>
  </si>
  <si>
    <t>NM_従事者２３_資格</t>
  </si>
  <si>
    <t>NM_従事者２３_従事者区分_変更前</t>
    <phoneticPr fontId="4"/>
  </si>
  <si>
    <t>NM_従事者２３_従事者区分</t>
  </si>
  <si>
    <t>NM_従事者２２_兼務備考</t>
  </si>
  <si>
    <t>NM_従事者２２_兼務廃止年月日_日</t>
  </si>
  <si>
    <t>NM_従事者２２_兼務廃止年月日_月</t>
  </si>
  <si>
    <t>NM_従事者２２_兼務廃止年月日_年</t>
  </si>
  <si>
    <t>NM_従事者２２_兼務廃止年月日_元号</t>
  </si>
  <si>
    <t>NM_従事者２２_兼務許可年月日_日</t>
  </si>
  <si>
    <t>NM_従事者２２_兼務許可年月日_月</t>
  </si>
  <si>
    <t>NM_従事者２２_兼務許可年月日_年</t>
  </si>
  <si>
    <t>NM_従事者２２_兼務許可年月日_元号</t>
  </si>
  <si>
    <t>NM_従事者２２_兼務許可番号</t>
  </si>
  <si>
    <t>NM_従事者２２_兼務</t>
  </si>
  <si>
    <t>NM_従事者２２_従事者備考_変更前</t>
    <phoneticPr fontId="4"/>
  </si>
  <si>
    <t>NM_従事者２２_従事者備考</t>
  </si>
  <si>
    <t>NM_従事者２２_登録販売者登録都道府県_変更前</t>
    <phoneticPr fontId="4"/>
  </si>
  <si>
    <t>NM_従事者２２_登録販売者登録都道府県</t>
  </si>
  <si>
    <t>NM_従事者２２_登録年月日_日_変更前</t>
    <phoneticPr fontId="4"/>
  </si>
  <si>
    <t>NM_従事者２２_登録年月日_月_変更前</t>
    <phoneticPr fontId="4"/>
  </si>
  <si>
    <t>NM_従事者２２_登録年月日_年_変更前</t>
    <phoneticPr fontId="4"/>
  </si>
  <si>
    <t>NM_従事者２２_登録年月日_元号_変更前</t>
    <phoneticPr fontId="4"/>
  </si>
  <si>
    <t>NM_従事者２２_登録年月日_日</t>
  </si>
  <si>
    <t>NM_従事者２２_登録年月日_月</t>
  </si>
  <si>
    <t>NM_従事者２２_登録年月日_年</t>
  </si>
  <si>
    <t>NM_従事者２２_登録年月日_元号</t>
  </si>
  <si>
    <t>NM_従事者２２_登録番号３_変更前</t>
    <phoneticPr fontId="4"/>
  </si>
  <si>
    <t>NM_従事者２２_登録番号３</t>
  </si>
  <si>
    <t>NM_従事者２２_登録番号２_変更前</t>
    <phoneticPr fontId="4"/>
  </si>
  <si>
    <t>NM_従事者２２_登録番号２</t>
  </si>
  <si>
    <t>NM_従事者２２_登録番号１_変更前</t>
    <phoneticPr fontId="4"/>
  </si>
  <si>
    <t>NM_従事者２２_登録番号１</t>
  </si>
  <si>
    <t>NM_従事者２２_要指導又は第１類_小数１_変更前</t>
    <phoneticPr fontId="4"/>
  </si>
  <si>
    <t>NM_従事者２２_要指導又は第１類_整数２_変更前</t>
    <phoneticPr fontId="4"/>
  </si>
  <si>
    <t>NM_従事者２２_要指導又は第１類_整数１_変更前</t>
    <phoneticPr fontId="4"/>
  </si>
  <si>
    <t>NM_従事者２２_要指導又は第１類_小数１</t>
  </si>
  <si>
    <t>NM_従事者２２_要指導又は第１類_整数２</t>
  </si>
  <si>
    <t>NM_従事者２２_要指導又は第１類_整数１</t>
  </si>
  <si>
    <t>NM_従事者２２_医薬品_小数１_変更前</t>
    <phoneticPr fontId="4"/>
  </si>
  <si>
    <t>NM_従事者２２_医薬品_整数２_変更前</t>
    <phoneticPr fontId="4"/>
  </si>
  <si>
    <t>NM_従事者２２_医薬品_整数１_変更前</t>
    <phoneticPr fontId="4"/>
  </si>
  <si>
    <t>NM_従事者２２_医薬品_小数１</t>
  </si>
  <si>
    <t>NM_従事者２２_医薬品_整数２</t>
  </si>
  <si>
    <t>NM_従事者２２_医薬品_整数１</t>
  </si>
  <si>
    <t>NM_従事者２２_週勤務時間_小数１_変更前</t>
    <phoneticPr fontId="4"/>
  </si>
  <si>
    <t>NM_従事者２２_週勤務時間_整数２_変更前</t>
    <phoneticPr fontId="4"/>
  </si>
  <si>
    <t>NM_従事者２２_週勤務時間_整数１_変更前</t>
    <phoneticPr fontId="4"/>
  </si>
  <si>
    <t>NM_従事者２２_週勤務時間_小数１</t>
  </si>
  <si>
    <t>NM_従事者２２_週勤務時間_整数２</t>
  </si>
  <si>
    <t>NM_従事者２２_週勤務時間_整数１</t>
  </si>
  <si>
    <t>NM_従事者２２_生年月日_日_変更前</t>
    <phoneticPr fontId="4"/>
  </si>
  <si>
    <t>NM_従事者２２_生年月日_月_変更前</t>
    <phoneticPr fontId="4"/>
  </si>
  <si>
    <t>NM_従事者２２_生年月日_年_変更前</t>
    <phoneticPr fontId="4"/>
  </si>
  <si>
    <t>NM_従事者２２_生年月日_元号_変更前</t>
    <phoneticPr fontId="4"/>
  </si>
  <si>
    <t>NM_従事者２２_生年月日_日</t>
  </si>
  <si>
    <t>NM_従事者２２_生年月日_月</t>
  </si>
  <si>
    <t>NM_従事者２２_生年月日_年</t>
  </si>
  <si>
    <t>NM_従事者２２_生年月日_元号</t>
  </si>
  <si>
    <t>NM_従事者２２_住所_建物名_変更前</t>
    <phoneticPr fontId="4"/>
  </si>
  <si>
    <t>NM_従事者２２_住所_建物名</t>
  </si>
  <si>
    <t>NM_従事者２２_住所_番地_変更前</t>
    <phoneticPr fontId="4"/>
  </si>
  <si>
    <t>NM_従事者２２_住所_番地</t>
  </si>
  <si>
    <t>NM_従事者２２_住所_字_変更前</t>
    <phoneticPr fontId="4"/>
  </si>
  <si>
    <t>NM_従事者２２_住所_字</t>
  </si>
  <si>
    <t>NM_従事者２２_住所_市区町村_変更前</t>
    <phoneticPr fontId="4"/>
  </si>
  <si>
    <t>NM_従事者２２_住所_市区町村</t>
  </si>
  <si>
    <t>NM_従事者２２_住所_都道府県_変更前</t>
    <phoneticPr fontId="4"/>
  </si>
  <si>
    <t>NM_従事者２２_住所_都道府県</t>
  </si>
  <si>
    <t>NM_従事者２２_住所_郵便番号_右_変更前</t>
    <phoneticPr fontId="4"/>
  </si>
  <si>
    <t>NM_従事者２２_住所_郵便番号_左_変更前</t>
    <phoneticPr fontId="4"/>
  </si>
  <si>
    <t>NM_従事者２２_住所_郵便番号_右</t>
  </si>
  <si>
    <t>NM_従事者２２_住所_郵便番号_左</t>
  </si>
  <si>
    <t>NM_従事者２２_氏名カナ_変更前</t>
    <phoneticPr fontId="4"/>
  </si>
  <si>
    <t>NM_従事者２２_氏名カナ</t>
  </si>
  <si>
    <t>NM_従事者２２_氏名_当て字_変更前</t>
    <phoneticPr fontId="4"/>
  </si>
  <si>
    <t>NM_従事者２２_氏名_当て字</t>
  </si>
  <si>
    <t>NM_従事者２２_氏名_変更前</t>
    <phoneticPr fontId="4"/>
  </si>
  <si>
    <t>NM_従事者２２_氏名</t>
  </si>
  <si>
    <t>NM_従事者２２_退任年月日_日_変更前</t>
    <phoneticPr fontId="4"/>
  </si>
  <si>
    <t>NM_従事者２２_退任年月日_月_変更前</t>
    <phoneticPr fontId="4"/>
  </si>
  <si>
    <t>NM_従事者２２_退任年月日_年_変更前</t>
    <phoneticPr fontId="4"/>
  </si>
  <si>
    <t>NM_従事者２２_退任年月日_元号_変更前</t>
    <phoneticPr fontId="4"/>
  </si>
  <si>
    <t>NM_従事者２２_退任年月日_日</t>
  </si>
  <si>
    <t>NM_従事者２２_退任年月日_月</t>
  </si>
  <si>
    <t>NM_従事者２２_退任年月日_年</t>
  </si>
  <si>
    <t>NM_従事者２２_退任年月日_元号</t>
  </si>
  <si>
    <t>NM_従事者２２_就任年月日_日_変更前</t>
    <phoneticPr fontId="4"/>
  </si>
  <si>
    <t>NM_従事者２２_就任年月日_月_変更前</t>
    <phoneticPr fontId="4"/>
  </si>
  <si>
    <t>NM_従事者２２_就任年月日_年_変更前</t>
    <phoneticPr fontId="4"/>
  </si>
  <si>
    <t>NM_従事者２２_就任年月日_元号_変更前</t>
    <phoneticPr fontId="4"/>
  </si>
  <si>
    <t>NM_従事者２２_就任年月日_日</t>
  </si>
  <si>
    <t>NM_従事者２２_就任年月日_月</t>
  </si>
  <si>
    <t>NM_従事者２２_就任年月日_年</t>
  </si>
  <si>
    <t>NM_従事者２２_就任年月日_元号</t>
  </si>
  <si>
    <t>NM_従事者２２_資格_変更前</t>
    <phoneticPr fontId="4"/>
  </si>
  <si>
    <t>NM_従事者２２_資格</t>
  </si>
  <si>
    <t>NM_従事者２２_従事者区分_変更前</t>
    <phoneticPr fontId="4"/>
  </si>
  <si>
    <t>NM_従事者２２_従事者区分</t>
  </si>
  <si>
    <t>NM_従事者２１_兼務備考</t>
  </si>
  <si>
    <t>NM_従事者２１_兼務廃止年月日_日</t>
  </si>
  <si>
    <t>NM_従事者２１_兼務廃止年月日_月</t>
  </si>
  <si>
    <t>NM_従事者２１_兼務廃止年月日_年</t>
  </si>
  <si>
    <t>NM_従事者２１_兼務廃止年月日_元号</t>
  </si>
  <si>
    <t>NM_従事者２１_兼務許可年月日_日</t>
  </si>
  <si>
    <t>NM_従事者２１_兼務許可年月日_月</t>
  </si>
  <si>
    <t>NM_従事者２１_兼務許可年月日_年</t>
  </si>
  <si>
    <t>NM_従事者２１_兼務許可年月日_元号</t>
  </si>
  <si>
    <t>NM_従事者２１_兼務許可番号</t>
  </si>
  <si>
    <t>NM_従事者２１_兼務</t>
  </si>
  <si>
    <t>NM_従事者２１_従事者備考_変更前</t>
    <phoneticPr fontId="4"/>
  </si>
  <si>
    <t>NM_従事者２１_従事者備考</t>
  </si>
  <si>
    <t>NM_従事者２１_登録販売者登録都道府県_変更前</t>
    <phoneticPr fontId="4"/>
  </si>
  <si>
    <t>NM_従事者２１_登録販売者登録都道府県</t>
  </si>
  <si>
    <t>NM_従事者２１_登録年月日_日_変更前</t>
    <phoneticPr fontId="4"/>
  </si>
  <si>
    <t>NM_従事者２１_登録年月日_月_変更前</t>
    <phoneticPr fontId="4"/>
  </si>
  <si>
    <t>NM_従事者２１_登録年月日_年_変更前</t>
    <phoneticPr fontId="4"/>
  </si>
  <si>
    <t>NM_従事者２１_登録年月日_元号_変更前</t>
    <phoneticPr fontId="4"/>
  </si>
  <si>
    <t>NM_従事者２１_登録年月日_日</t>
  </si>
  <si>
    <t>NM_従事者２１_登録年月日_月</t>
  </si>
  <si>
    <t>NM_従事者２１_登録年月日_年</t>
  </si>
  <si>
    <t>NM_従事者２１_登録年月日_元号</t>
  </si>
  <si>
    <t>NM_従事者２１_登録番号３_変更前</t>
    <phoneticPr fontId="4"/>
  </si>
  <si>
    <t>NM_従事者２１_登録番号３</t>
  </si>
  <si>
    <t>NM_従事者２１_登録番号２_変更前</t>
    <phoneticPr fontId="4"/>
  </si>
  <si>
    <t>NM_従事者２１_登録番号２</t>
  </si>
  <si>
    <t>NM_従事者２１_登録番号１_変更前</t>
    <phoneticPr fontId="4"/>
  </si>
  <si>
    <t>NM_従事者２１_登録番号１</t>
  </si>
  <si>
    <t>NM_従事者２１_要指導又は第１類_小数１_変更前</t>
    <phoneticPr fontId="4"/>
  </si>
  <si>
    <t>NM_従事者２１_要指導又は第１類_整数２_変更前</t>
    <phoneticPr fontId="4"/>
  </si>
  <si>
    <t>NM_従事者２１_要指導又は第１類_整数１_変更前</t>
    <phoneticPr fontId="4"/>
  </si>
  <si>
    <t>NM_従事者２１_要指導又は第１類_小数１</t>
  </si>
  <si>
    <t>NM_従事者２１_要指導又は第１類_整数２</t>
  </si>
  <si>
    <t>NM_従事者２１_要指導又は第１類_整数１</t>
  </si>
  <si>
    <t>NM_従事者２１_医薬品_小数１_変更前</t>
    <phoneticPr fontId="4"/>
  </si>
  <si>
    <t>NM_従事者２１_医薬品_整数２_変更前</t>
    <phoneticPr fontId="4"/>
  </si>
  <si>
    <t>NM_従事者２１_医薬品_整数１_変更前</t>
    <phoneticPr fontId="4"/>
  </si>
  <si>
    <t>NM_従事者２１_医薬品_小数１</t>
  </si>
  <si>
    <t>NM_従事者２１_医薬品_整数２</t>
  </si>
  <si>
    <t>NM_従事者２１_医薬品_整数１</t>
  </si>
  <si>
    <t>NM_従事者２１_週勤務時間_小数１_変更前</t>
    <phoneticPr fontId="4"/>
  </si>
  <si>
    <t>NM_従事者２１_週勤務時間_整数２_変更前</t>
    <phoneticPr fontId="4"/>
  </si>
  <si>
    <t>NM_従事者２１_週勤務時間_整数１_変更前</t>
    <phoneticPr fontId="4"/>
  </si>
  <si>
    <t>NM_従事者２１_週勤務時間_小数１</t>
  </si>
  <si>
    <t>NM_従事者２１_週勤務時間_整数２</t>
  </si>
  <si>
    <t>NM_従事者２１_週勤務時間_整数１</t>
  </si>
  <si>
    <t>NM_従事者２１_生年月日_日_変更前</t>
    <phoneticPr fontId="4"/>
  </si>
  <si>
    <t>NM_従事者２１_生年月日_月_変更前</t>
    <phoneticPr fontId="4"/>
  </si>
  <si>
    <t>NM_従事者２１_生年月日_年_変更前</t>
    <phoneticPr fontId="4"/>
  </si>
  <si>
    <t>NM_従事者２１_生年月日_元号_変更前</t>
    <phoneticPr fontId="4"/>
  </si>
  <si>
    <t>NM_従事者２１_生年月日_日</t>
  </si>
  <si>
    <t>NM_従事者２１_生年月日_月</t>
  </si>
  <si>
    <t>NM_従事者２１_生年月日_年</t>
  </si>
  <si>
    <t>NM_従事者２１_生年月日_元号</t>
  </si>
  <si>
    <t>NM_従事者２１_住所_建物名_変更前</t>
    <phoneticPr fontId="4"/>
  </si>
  <si>
    <t>NM_従事者２１_住所_建物名</t>
  </si>
  <si>
    <t>NM_従事者２１_住所_番地_変更前</t>
    <phoneticPr fontId="4"/>
  </si>
  <si>
    <t>NM_従事者２１_住所_番地</t>
  </si>
  <si>
    <t>NM_従事者２１_住所_字_変更前</t>
    <phoneticPr fontId="4"/>
  </si>
  <si>
    <t>NM_従事者２１_住所_字</t>
  </si>
  <si>
    <t>NM_従事者２１_住所_市区町村_変更前</t>
    <phoneticPr fontId="4"/>
  </si>
  <si>
    <t>NM_従事者２１_住所_市区町村</t>
  </si>
  <si>
    <t>NM_従事者２１_住所_都道府県_変更前</t>
    <phoneticPr fontId="4"/>
  </si>
  <si>
    <t>NM_従事者２１_住所_都道府県</t>
  </si>
  <si>
    <t>NM_従事者２１_住所_郵便番号_右_変更前</t>
    <phoneticPr fontId="4"/>
  </si>
  <si>
    <t>NM_従事者２１_住所_郵便番号_左_変更前</t>
    <phoneticPr fontId="4"/>
  </si>
  <si>
    <t>NM_従事者２１_住所_郵便番号_右</t>
  </si>
  <si>
    <t>NM_従事者２１_住所_郵便番号_左</t>
  </si>
  <si>
    <t>NM_従事者２１_氏名カナ_変更前</t>
    <phoneticPr fontId="4"/>
  </si>
  <si>
    <t>NM_従事者２１_氏名カナ</t>
  </si>
  <si>
    <t>NM_従事者２１_氏名_当て字_変更前</t>
    <phoneticPr fontId="4"/>
  </si>
  <si>
    <t>NM_従事者２１_氏名_当て字</t>
  </si>
  <si>
    <t>NM_従事者２１_氏名_変更前</t>
    <phoneticPr fontId="4"/>
  </si>
  <si>
    <t>NM_従事者２１_氏名</t>
  </si>
  <si>
    <t>NM_従事者２１_退任年月日_日_変更前</t>
    <phoneticPr fontId="4"/>
  </si>
  <si>
    <t>NM_従事者２１_退任年月日_月_変更前</t>
    <phoneticPr fontId="4"/>
  </si>
  <si>
    <t>NM_従事者２１_退任年月日_年_変更前</t>
    <phoneticPr fontId="4"/>
  </si>
  <si>
    <t>NM_従事者２１_退任年月日_元号_変更前</t>
    <phoneticPr fontId="4"/>
  </si>
  <si>
    <t>NM_従事者２１_退任年月日_日</t>
  </si>
  <si>
    <t>NM_従事者２１_退任年月日_月</t>
  </si>
  <si>
    <t>NM_従事者２１_退任年月日_年</t>
  </si>
  <si>
    <t>NM_従事者２１_退任年月日_元号</t>
  </si>
  <si>
    <t>NM_従事者２１_就任年月日_日_変更前</t>
    <phoneticPr fontId="4"/>
  </si>
  <si>
    <t>NM_従事者２１_就任年月日_月_変更前</t>
    <phoneticPr fontId="4"/>
  </si>
  <si>
    <t>NM_従事者２１_就任年月日_年_変更前</t>
    <phoneticPr fontId="4"/>
  </si>
  <si>
    <t>NM_従事者２１_就任年月日_元号_変更前</t>
    <phoneticPr fontId="4"/>
  </si>
  <si>
    <t>NM_従事者２１_就任年月日_日</t>
  </si>
  <si>
    <t>NM_従事者２１_就任年月日_月</t>
  </si>
  <si>
    <t>NM_従事者２１_就任年月日_年</t>
  </si>
  <si>
    <t>NM_従事者２１_就任年月日_元号</t>
  </si>
  <si>
    <t>NM_従事者２１_資格_変更前</t>
    <phoneticPr fontId="4"/>
  </si>
  <si>
    <t>NM_従事者２１_資格</t>
  </si>
  <si>
    <t>NM_従事者２１_従事者区分_変更前</t>
    <phoneticPr fontId="4"/>
  </si>
  <si>
    <t>NM_従事者２１_従事者区分</t>
  </si>
  <si>
    <t>NM_従事者２０_兼務備考</t>
  </si>
  <si>
    <t>NM_従事者２０_兼務廃止年月日_日</t>
  </si>
  <si>
    <t>NM_従事者２０_兼務廃止年月日_月</t>
  </si>
  <si>
    <t>NM_従事者２０_兼務廃止年月日_年</t>
  </si>
  <si>
    <t>NM_従事者２０_兼務廃止年月日_元号</t>
  </si>
  <si>
    <t>NM_従事者２０_兼務許可年月日_日</t>
  </si>
  <si>
    <t>NM_従事者２０_兼務許可年月日_月</t>
  </si>
  <si>
    <t>NM_従事者２０_兼務許可年月日_年</t>
  </si>
  <si>
    <t>NM_従事者２０_兼務許可年月日_元号</t>
  </si>
  <si>
    <t>NM_従事者２０_兼務許可番号</t>
  </si>
  <si>
    <t>NM_従事者２０_兼務</t>
  </si>
  <si>
    <t>NM_従事者２０_従事者備考_変更前</t>
    <phoneticPr fontId="4"/>
  </si>
  <si>
    <t>NM_従事者２０_従事者備考</t>
  </si>
  <si>
    <t>NM_従事者２０_登録販売者登録都道府県_変更前</t>
    <phoneticPr fontId="4"/>
  </si>
  <si>
    <t>NM_従事者２０_登録販売者登録都道府県</t>
  </si>
  <si>
    <t>NM_従事者２０_登録年月日_日_変更前</t>
    <phoneticPr fontId="4"/>
  </si>
  <si>
    <t>NM_従事者２０_登録年月日_月_変更前</t>
    <phoneticPr fontId="4"/>
  </si>
  <si>
    <t>NM_従事者２０_登録年月日_年_変更前</t>
    <phoneticPr fontId="4"/>
  </si>
  <si>
    <t>NM_従事者２０_登録年月日_元号_変更前</t>
    <phoneticPr fontId="4"/>
  </si>
  <si>
    <t>NM_従事者２０_登録年月日_日</t>
  </si>
  <si>
    <t>NM_従事者２０_登録年月日_月</t>
  </si>
  <si>
    <t>NM_従事者２０_登録年月日_年</t>
  </si>
  <si>
    <t>NM_従事者２０_登録年月日_元号</t>
  </si>
  <si>
    <t>NM_従事者２０_登録番号３_変更前</t>
    <phoneticPr fontId="4"/>
  </si>
  <si>
    <t>NM_従事者２０_登録番号３</t>
  </si>
  <si>
    <t>NM_従事者２０_登録番号２_変更前</t>
    <phoneticPr fontId="4"/>
  </si>
  <si>
    <t>NM_従事者２０_登録番号２</t>
  </si>
  <si>
    <t>NM_従事者２０_登録番号１_変更前</t>
    <phoneticPr fontId="4"/>
  </si>
  <si>
    <t>NM_従事者２０_登録番号１</t>
  </si>
  <si>
    <t>NM_従事者２０_要指導又は第１類_小数１_変更前</t>
    <phoneticPr fontId="4"/>
  </si>
  <si>
    <t>NM_従事者２０_要指導又は第１類_整数２_変更前</t>
    <phoneticPr fontId="4"/>
  </si>
  <si>
    <t>NM_従事者２０_要指導又は第１類_整数１_変更前</t>
    <phoneticPr fontId="4"/>
  </si>
  <si>
    <t>NM_従事者２０_要指導又は第１類_小数１</t>
  </si>
  <si>
    <t>NM_従事者２０_要指導又は第１類_整数２</t>
  </si>
  <si>
    <t>NM_従事者２０_要指導又は第１類_整数１</t>
  </si>
  <si>
    <t>浮動小数</t>
    <phoneticPr fontId="4"/>
  </si>
  <si>
    <t>NM_従事者２０_医薬品_小数１_変更前</t>
    <phoneticPr fontId="4"/>
  </si>
  <si>
    <t>NM_従事者２０_医薬品_整数２_変更前</t>
    <phoneticPr fontId="4"/>
  </si>
  <si>
    <t>NM_従事者２０_医薬品_整数１_変更前</t>
    <phoneticPr fontId="4"/>
  </si>
  <si>
    <t>NM_従事者２０_医薬品_小数１</t>
  </si>
  <si>
    <t>NM_従事者２０_医薬品_整数２</t>
  </si>
  <si>
    <t>NM_従事者２０_医薬品_整数１</t>
  </si>
  <si>
    <t>NM_従事者２０_週勤務時間_小数１_変更前</t>
    <phoneticPr fontId="4"/>
  </si>
  <si>
    <t>NM_従事者２０_週勤務時間_整数２_変更前</t>
    <phoneticPr fontId="4"/>
  </si>
  <si>
    <t>NM_従事者２０_週勤務時間_整数１_変更前</t>
    <phoneticPr fontId="4"/>
  </si>
  <si>
    <t>NM_従事者２０_週勤務時間_小数１</t>
  </si>
  <si>
    <t>NM_従事者２０_週勤務時間_整数２</t>
  </si>
  <si>
    <t>NM_従事者２０_週勤務時間_整数１</t>
  </si>
  <si>
    <t>NM_従事者２０_生年月日_日_変更前</t>
    <phoneticPr fontId="4"/>
  </si>
  <si>
    <t>NM_従事者２０_生年月日_月_変更前</t>
    <phoneticPr fontId="4"/>
  </si>
  <si>
    <t>NM_従事者２０_生年月日_年_変更前</t>
    <phoneticPr fontId="4"/>
  </si>
  <si>
    <t>NM_従事者２０_生年月日_元号_変更前</t>
    <phoneticPr fontId="4"/>
  </si>
  <si>
    <t>NM_従事者２０_生年月日_日</t>
  </si>
  <si>
    <t>NM_従事者２０_生年月日_月</t>
  </si>
  <si>
    <t>NM_従事者２０_生年月日_年</t>
  </si>
  <si>
    <t>NM_従事者２０_生年月日_元号</t>
  </si>
  <si>
    <t>NM_従事者２０_住所_建物名_変更前</t>
    <phoneticPr fontId="4"/>
  </si>
  <si>
    <t>NM_従事者２０_住所_建物名</t>
  </si>
  <si>
    <t>NM_従事者２０_住所_番地_変更前</t>
    <phoneticPr fontId="4"/>
  </si>
  <si>
    <t>NM_従事者２０_住所_番地</t>
  </si>
  <si>
    <t>NM_従事者２０_住所_字_変更前</t>
    <phoneticPr fontId="4"/>
  </si>
  <si>
    <t>NM_従事者２０_住所_字</t>
  </si>
  <si>
    <t>NM_従事者２０_住所_市区町村_変更前</t>
    <phoneticPr fontId="4"/>
  </si>
  <si>
    <t>NM_従事者２０_住所_市区町村</t>
  </si>
  <si>
    <t>NM_従事者２０_住所_都道府県_変更前</t>
    <phoneticPr fontId="4"/>
  </si>
  <si>
    <t>NM_従事者２０_住所_都道府県</t>
  </si>
  <si>
    <t>NM_従事者２０_住所_郵便番号_右_変更前</t>
    <phoneticPr fontId="4"/>
  </si>
  <si>
    <t>NM_従事者２０_住所_郵便番号_左_変更前</t>
    <phoneticPr fontId="4"/>
  </si>
  <si>
    <t>NM_従事者２０_住所_郵便番号_右</t>
  </si>
  <si>
    <t>NM_従事者２０_住所_郵便番号_左</t>
  </si>
  <si>
    <t>NM_従事者２０_氏名カナ_変更前</t>
    <phoneticPr fontId="4"/>
  </si>
  <si>
    <t>NM_従事者２０_氏名カナ</t>
  </si>
  <si>
    <t>NM_従事者２０_氏名_当て字_変更前</t>
    <phoneticPr fontId="4"/>
  </si>
  <si>
    <t>NM_従事者２０_氏名_当て字</t>
  </si>
  <si>
    <t>NM_従事者２０_氏名_変更前</t>
    <phoneticPr fontId="4"/>
  </si>
  <si>
    <t>NM_従事者２０_氏名</t>
  </si>
  <si>
    <t>NM_従事者２０_退任年月日_日_変更前</t>
    <phoneticPr fontId="4"/>
  </si>
  <si>
    <t>NM_従事者２０_退任年月日_月_変更前</t>
    <phoneticPr fontId="4"/>
  </si>
  <si>
    <t>NM_従事者２０_退任年月日_年_変更前</t>
    <phoneticPr fontId="4"/>
  </si>
  <si>
    <t>NM_従事者２０_退任年月日_元号_変更前</t>
    <phoneticPr fontId="4"/>
  </si>
  <si>
    <t>NM_従事者２０_退任年月日_日</t>
  </si>
  <si>
    <t>NM_従事者２０_退任年月日_月</t>
  </si>
  <si>
    <t>NM_従事者２０_退任年月日_年</t>
  </si>
  <si>
    <t>NM_従事者２０_退任年月日_元号</t>
  </si>
  <si>
    <t>NM_従事者２０_就任年月日_日_変更前</t>
    <phoneticPr fontId="4"/>
  </si>
  <si>
    <t>NM_従事者２０_就任年月日_月_変更前</t>
    <phoneticPr fontId="4"/>
  </si>
  <si>
    <t>NM_従事者２０_就任年月日_年_変更前</t>
    <phoneticPr fontId="4"/>
  </si>
  <si>
    <t>NM_従事者２０_就任年月日_元号_変更前</t>
    <phoneticPr fontId="4"/>
  </si>
  <si>
    <t>NM_従事者２０_就任年月日_日</t>
  </si>
  <si>
    <t>NM_従事者２０_就任年月日_月</t>
  </si>
  <si>
    <t>NM_従事者２０_就任年月日_年</t>
  </si>
  <si>
    <t>NM_従事者２０_就任年月日_元号</t>
  </si>
  <si>
    <t>NM_従事者２０_資格_変更前</t>
    <phoneticPr fontId="4"/>
  </si>
  <si>
    <t>NM_従事者２０_資格</t>
  </si>
  <si>
    <t>NM_従事者２０_従事者区分_変更前</t>
    <phoneticPr fontId="4"/>
  </si>
  <si>
    <t>NM_従事者２０_従事者区分</t>
  </si>
  <si>
    <t>NM_従事者１９_兼務備考</t>
  </si>
  <si>
    <t>NM_従事者１９_兼務廃止年月日_日</t>
  </si>
  <si>
    <t>NM_従事者１９_兼務廃止年月日_月</t>
  </si>
  <si>
    <t>NM_従事者１９_兼務廃止年月日_年</t>
  </si>
  <si>
    <t>NM_従事者１９_兼務廃止年月日_元号</t>
  </si>
  <si>
    <t>NM_従事者１９_兼務許可年月日_日</t>
  </si>
  <si>
    <t>NM_従事者１９_兼務許可年月日_月</t>
  </si>
  <si>
    <t>NM_従事者１９_兼務許可年月日_年</t>
  </si>
  <si>
    <t>NM_従事者１９_兼務許可年月日_元号</t>
  </si>
  <si>
    <t>NM_従事者１９_兼務許可番号</t>
  </si>
  <si>
    <t>NM_従事者１９_兼務</t>
  </si>
  <si>
    <t>NM_従事者１９_従事者備考_変更前</t>
    <phoneticPr fontId="4"/>
  </si>
  <si>
    <t>NM_従事者１９_従事者備考</t>
  </si>
  <si>
    <t>NM_従事者１９_登録販売者登録都道府県_変更前</t>
    <phoneticPr fontId="4"/>
  </si>
  <si>
    <t>NM_従事者１９_登録販売者登録都道府県</t>
  </si>
  <si>
    <t>NM_従事者１９_登録年月日_日_変更前</t>
    <phoneticPr fontId="4"/>
  </si>
  <si>
    <t>NM_従事者１９_登録年月日_月_変更前</t>
    <phoneticPr fontId="4"/>
  </si>
  <si>
    <t>NM_従事者１９_登録年月日_年_変更前</t>
    <phoneticPr fontId="4"/>
  </si>
  <si>
    <t>NM_従事者１９_登録年月日_元号_変更前</t>
    <phoneticPr fontId="4"/>
  </si>
  <si>
    <t>NM_従事者１９_登録年月日_日</t>
  </si>
  <si>
    <t>NM_従事者１９_登録年月日_月</t>
  </si>
  <si>
    <t>NM_従事者１９_登録年月日_年</t>
  </si>
  <si>
    <t>NM_従事者１９_登録年月日_元号</t>
  </si>
  <si>
    <t>NM_従事者１９_登録番号３_変更前</t>
    <phoneticPr fontId="4"/>
  </si>
  <si>
    <t>NM_従事者１９_登録番号３</t>
  </si>
  <si>
    <t>NM_従事者１９_登録番号２_変更前</t>
    <phoneticPr fontId="4"/>
  </si>
  <si>
    <t>NM_従事者１９_登録番号２</t>
  </si>
  <si>
    <t>NM_従事者１９_登録番号１_変更前</t>
    <phoneticPr fontId="4"/>
  </si>
  <si>
    <t>NM_従事者１９_登録番号１</t>
  </si>
  <si>
    <t>NM_従事者１９_要指導又は第１類_小数１_変更前</t>
    <phoneticPr fontId="4"/>
  </si>
  <si>
    <t>NM_従事者１９_要指導又は第１類_整数２_変更前</t>
    <phoneticPr fontId="4"/>
  </si>
  <si>
    <t>NM_従事者１９_要指導又は第１類_整数１_変更前</t>
    <phoneticPr fontId="4"/>
  </si>
  <si>
    <t>NM_従事者１９_要指導又は第１類_小数１</t>
  </si>
  <si>
    <t>NM_従事者１９_要指導又は第１類_整数２</t>
  </si>
  <si>
    <t>NM_従事者１９_要指導又は第１類_整数１</t>
  </si>
  <si>
    <t>NM_従事者１９_医薬品_小数１_変更前</t>
    <phoneticPr fontId="4"/>
  </si>
  <si>
    <t>NM_従事者１９_医薬品_整数２_変更前</t>
    <phoneticPr fontId="4"/>
  </si>
  <si>
    <t>NM_従事者１９_医薬品_整数１_変更前</t>
    <phoneticPr fontId="4"/>
  </si>
  <si>
    <t>NM_従事者１９_医薬品_小数１</t>
  </si>
  <si>
    <t>NM_従事者１９_医薬品_整数２</t>
  </si>
  <si>
    <t>NM_従事者１９_医薬品_整数１</t>
  </si>
  <si>
    <t>NM_従事者１９_週勤務時間_小数１_変更前</t>
    <phoneticPr fontId="4"/>
  </si>
  <si>
    <t>NM_従事者１９_週勤務時間_整数２_変更前</t>
    <phoneticPr fontId="4"/>
  </si>
  <si>
    <t>NM_従事者１９_週勤務時間_整数１_変更前</t>
    <phoneticPr fontId="4"/>
  </si>
  <si>
    <t>NM_従事者１９_週勤務時間_小数１</t>
  </si>
  <si>
    <t>NM_従事者１９_週勤務時間_整数２</t>
  </si>
  <si>
    <t>NM_従事者１９_週勤務時間_整数１</t>
  </si>
  <si>
    <t>NM_従事者１９_生年月日_日_変更前</t>
    <phoneticPr fontId="4"/>
  </si>
  <si>
    <t>NM_従事者１９_生年月日_月_変更前</t>
    <phoneticPr fontId="4"/>
  </si>
  <si>
    <t>NM_従事者１９_生年月日_年_変更前</t>
    <phoneticPr fontId="4"/>
  </si>
  <si>
    <t>NM_従事者１９_生年月日_元号_変更前</t>
    <phoneticPr fontId="4"/>
  </si>
  <si>
    <t>NM_従事者１９_生年月日_日</t>
  </si>
  <si>
    <t>NM_従事者１９_生年月日_月</t>
  </si>
  <si>
    <t>NM_従事者１９_生年月日_年</t>
  </si>
  <si>
    <t>NM_従事者１９_生年月日_元号</t>
  </si>
  <si>
    <t>NM_従事者１９_住所_建物名_変更前</t>
    <phoneticPr fontId="4"/>
  </si>
  <si>
    <t>NM_従事者１９_住所_建物名</t>
  </si>
  <si>
    <t>NM_従事者１９_住所_番地_変更前</t>
    <phoneticPr fontId="4"/>
  </si>
  <si>
    <t>NM_従事者１９_住所_番地</t>
  </si>
  <si>
    <t>NM_従事者１９_住所_字_変更前</t>
    <phoneticPr fontId="4"/>
  </si>
  <si>
    <t>NM_従事者１９_住所_字</t>
  </si>
  <si>
    <t>NM_従事者１９_住所_市区町村_変更前</t>
    <phoneticPr fontId="4"/>
  </si>
  <si>
    <t>NM_従事者１９_住所_市区町村</t>
  </si>
  <si>
    <t>NM_従事者１９_住所_都道府県_変更前</t>
    <phoneticPr fontId="4"/>
  </si>
  <si>
    <t>NM_従事者１９_住所_都道府県</t>
  </si>
  <si>
    <t>NM_従事者１９_住所_郵便番号_右_変更前</t>
    <phoneticPr fontId="4"/>
  </si>
  <si>
    <t>NM_従事者１９_住所_郵便番号_左_変更前</t>
    <phoneticPr fontId="4"/>
  </si>
  <si>
    <t>NM_従事者１９_住所_郵便番号_右</t>
  </si>
  <si>
    <t>NM_従事者１９_住所_郵便番号_左</t>
  </si>
  <si>
    <t>NM_従事者１９_氏名カナ_変更前</t>
    <phoneticPr fontId="4"/>
  </si>
  <si>
    <t>NM_従事者１９_氏名カナ</t>
  </si>
  <si>
    <t>NM_従事者１９_氏名_当て字_変更前</t>
    <phoneticPr fontId="4"/>
  </si>
  <si>
    <t>NM_従事者１９_氏名_当て字</t>
  </si>
  <si>
    <t>NM_従事者１９_氏名_変更前</t>
    <phoneticPr fontId="4"/>
  </si>
  <si>
    <t>NM_従事者１９_氏名</t>
  </si>
  <si>
    <t>NM_従事者１９_退任年月日_日_変更前</t>
    <phoneticPr fontId="4"/>
  </si>
  <si>
    <t>NM_従事者１９_退任年月日_月_変更前</t>
    <phoneticPr fontId="4"/>
  </si>
  <si>
    <t>NM_従事者１９_退任年月日_年_変更前</t>
    <phoneticPr fontId="4"/>
  </si>
  <si>
    <t>NM_従事者１９_退任年月日_元号_変更前</t>
    <phoneticPr fontId="4"/>
  </si>
  <si>
    <t>NM_従事者１９_退任年月日_日</t>
  </si>
  <si>
    <t>NM_従事者１９_退任年月日_月</t>
  </si>
  <si>
    <t>NM_従事者１９_退任年月日_年</t>
  </si>
  <si>
    <t>NM_従事者１９_退任年月日_元号</t>
  </si>
  <si>
    <t>NM_従事者１９_就任年月日_日_変更前</t>
    <phoneticPr fontId="4"/>
  </si>
  <si>
    <t>NM_従事者１９_就任年月日_月_変更前</t>
    <phoneticPr fontId="4"/>
  </si>
  <si>
    <t>NM_従事者１９_就任年月日_年_変更前</t>
    <phoneticPr fontId="4"/>
  </si>
  <si>
    <t>NM_従事者１９_就任年月日_元号_変更前</t>
    <phoneticPr fontId="4"/>
  </si>
  <si>
    <t>NM_従事者１９_就任年月日_日</t>
  </si>
  <si>
    <t>NM_従事者１９_就任年月日_月</t>
  </si>
  <si>
    <t>NM_従事者１９_就任年月日_年</t>
  </si>
  <si>
    <t>NM_従事者１９_就任年月日_元号</t>
  </si>
  <si>
    <t>NM_従事者１９_資格_変更前</t>
    <phoneticPr fontId="4"/>
  </si>
  <si>
    <t>NM_従事者１９_資格</t>
  </si>
  <si>
    <t>NM_従事者１９_従事者区分_変更前</t>
    <phoneticPr fontId="4"/>
  </si>
  <si>
    <t>NM_従事者１９_従事者区分</t>
  </si>
  <si>
    <t>NM_従事者１８_兼務備考</t>
  </si>
  <si>
    <t>NM_従事者１８_兼務廃止年月日_日</t>
  </si>
  <si>
    <t>NM_従事者１８_兼務廃止年月日_月</t>
  </si>
  <si>
    <t>NM_従事者１８_兼務廃止年月日_年</t>
  </si>
  <si>
    <t>NM_従事者１８_兼務廃止年月日_元号</t>
  </si>
  <si>
    <t>NM_従事者１８_兼務許可年月日_日</t>
  </si>
  <si>
    <t>NM_従事者１８_兼務許可年月日_月</t>
  </si>
  <si>
    <t>NM_従事者１８_兼務許可年月日_年</t>
  </si>
  <si>
    <t>NM_従事者１８_兼務許可年月日_元号</t>
  </si>
  <si>
    <t>NM_従事者１８_兼務許可番号</t>
  </si>
  <si>
    <t>NM_従事者１８_兼務</t>
  </si>
  <si>
    <t>NM_従事者１８_従事者備考_変更前</t>
    <phoneticPr fontId="4"/>
  </si>
  <si>
    <t>NM_従事者１８_従事者備考</t>
  </si>
  <si>
    <t>NM_従事者１８_登録販売者登録都道府県_変更前</t>
    <phoneticPr fontId="4"/>
  </si>
  <si>
    <t>NM_従事者１８_登録販売者登録都道府県</t>
  </si>
  <si>
    <t>NM_従事者１８_登録年月日_日_変更前</t>
    <phoneticPr fontId="4"/>
  </si>
  <si>
    <t>NM_従事者１８_登録年月日_月_変更前</t>
    <phoneticPr fontId="4"/>
  </si>
  <si>
    <t>NM_従事者１８_登録年月日_年_変更前</t>
    <phoneticPr fontId="4"/>
  </si>
  <si>
    <t>NM_従事者１８_登録年月日_元号_変更前</t>
    <phoneticPr fontId="4"/>
  </si>
  <si>
    <t>NM_従事者１８_登録年月日_日</t>
  </si>
  <si>
    <t>NM_従事者１８_登録年月日_月</t>
  </si>
  <si>
    <t>NM_従事者１８_登録年月日_年</t>
  </si>
  <si>
    <t>NM_従事者１８_登録年月日_元号</t>
  </si>
  <si>
    <t>NM_従事者１８_登録番号３_変更前</t>
    <phoneticPr fontId="4"/>
  </si>
  <si>
    <t>NM_従事者１８_登録番号３</t>
  </si>
  <si>
    <t>NM_従事者１８_登録番号２_変更前</t>
    <phoneticPr fontId="4"/>
  </si>
  <si>
    <t>NM_従事者１８_登録番号２</t>
  </si>
  <si>
    <t>NM_従事者１８_登録番号１_変更前</t>
    <phoneticPr fontId="4"/>
  </si>
  <si>
    <t>NM_従事者１８_登録番号１</t>
  </si>
  <si>
    <t>NM_従事者１８_要指導又は第１類_小数１_変更前</t>
    <phoneticPr fontId="4"/>
  </si>
  <si>
    <t>NM_従事者１８_要指導又は第１類_整数２_変更前</t>
    <phoneticPr fontId="4"/>
  </si>
  <si>
    <t>NM_従事者１８_要指導又は第１類_整数１_変更前</t>
    <phoneticPr fontId="4"/>
  </si>
  <si>
    <t>NM_従事者１８_要指導又は第１類_小数１</t>
  </si>
  <si>
    <t>NM_従事者１８_要指導又は第１類_整数２</t>
  </si>
  <si>
    <t>NM_従事者１８_要指導又は第１類_整数１</t>
  </si>
  <si>
    <t>NM_従事者１８_医薬品_小数１_変更前</t>
    <phoneticPr fontId="4"/>
  </si>
  <si>
    <t>NM_従事者１８_医薬品_整数２_変更前</t>
    <phoneticPr fontId="4"/>
  </si>
  <si>
    <t>NM_従事者１８_医薬品_整数１_変更前</t>
    <phoneticPr fontId="4"/>
  </si>
  <si>
    <t>NM_従事者１８_医薬品_小数１</t>
  </si>
  <si>
    <t>NM_従事者１８_医薬品_整数２</t>
  </si>
  <si>
    <t>NM_従事者１８_医薬品_整数１</t>
  </si>
  <si>
    <t>NM_従事者１８_週勤務時間_小数１_変更前</t>
    <phoneticPr fontId="4"/>
  </si>
  <si>
    <t>NM_従事者１８_週勤務時間_整数２_変更前</t>
    <phoneticPr fontId="4"/>
  </si>
  <si>
    <t>NM_従事者１８_週勤務時間_整数１_変更前</t>
    <phoneticPr fontId="4"/>
  </si>
  <si>
    <t>NM_従事者１８_週勤務時間_小数１</t>
  </si>
  <si>
    <t>NM_従事者１８_週勤務時間_整数２</t>
  </si>
  <si>
    <t>NM_従事者１８_週勤務時間_整数１</t>
  </si>
  <si>
    <t>NM_従事者１８_生年月日_日_変更前</t>
    <phoneticPr fontId="4"/>
  </si>
  <si>
    <t>NM_従事者１８_生年月日_月_変更前</t>
    <phoneticPr fontId="4"/>
  </si>
  <si>
    <t>NM_従事者１８_生年月日_年_変更前</t>
    <phoneticPr fontId="4"/>
  </si>
  <si>
    <t>NM_従事者１８_生年月日_元号_変更前</t>
    <phoneticPr fontId="4"/>
  </si>
  <si>
    <t>NM_従事者１８_生年月日_日</t>
  </si>
  <si>
    <t>NM_従事者１８_生年月日_月</t>
  </si>
  <si>
    <t>NM_従事者１８_生年月日_年</t>
  </si>
  <si>
    <t>NM_従事者１８_生年月日_元号</t>
  </si>
  <si>
    <t>NM_従事者１８_住所_建物名_変更前</t>
    <phoneticPr fontId="4"/>
  </si>
  <si>
    <t>NM_従事者１８_住所_建物名</t>
  </si>
  <si>
    <t>NM_従事者１８_住所_番地_変更前</t>
    <phoneticPr fontId="4"/>
  </si>
  <si>
    <t>NM_従事者１８_住所_番地</t>
  </si>
  <si>
    <t>NM_従事者１８_住所_字_変更前</t>
    <phoneticPr fontId="4"/>
  </si>
  <si>
    <t>NM_従事者１８_住所_字</t>
  </si>
  <si>
    <t>NM_従事者１８_住所_市区町村_変更前</t>
    <phoneticPr fontId="4"/>
  </si>
  <si>
    <t>NM_従事者１８_住所_市区町村</t>
  </si>
  <si>
    <t>NM_従事者１８_住所_都道府県_変更前</t>
    <phoneticPr fontId="4"/>
  </si>
  <si>
    <t>NM_従事者１８_住所_都道府県</t>
  </si>
  <si>
    <t>NM_従事者１８_住所_郵便番号_右_変更前</t>
    <phoneticPr fontId="4"/>
  </si>
  <si>
    <t>NM_従事者１８_住所_郵便番号_左_変更前</t>
    <phoneticPr fontId="4"/>
  </si>
  <si>
    <t>NM_従事者１８_住所_郵便番号_右</t>
  </si>
  <si>
    <t>NM_従事者１８_住所_郵便番号_左</t>
  </si>
  <si>
    <t>NM_従事者１８_氏名カナ_変更前</t>
    <phoneticPr fontId="4"/>
  </si>
  <si>
    <t>NM_従事者１８_氏名カナ</t>
  </si>
  <si>
    <t>NM_従事者１８_氏名_当て字_変更前</t>
    <phoneticPr fontId="4"/>
  </si>
  <si>
    <t>NM_従事者１８_氏名_当て字</t>
  </si>
  <si>
    <t>NM_従事者１８_氏名_変更前</t>
    <phoneticPr fontId="4"/>
  </si>
  <si>
    <t>NM_従事者１８_氏名</t>
  </si>
  <si>
    <t>NM_従事者１８_退任年月日_日_変更前</t>
    <phoneticPr fontId="4"/>
  </si>
  <si>
    <t>NM_従事者１８_退任年月日_月_変更前</t>
    <phoneticPr fontId="4"/>
  </si>
  <si>
    <t>NM_従事者１８_退任年月日_年_変更前</t>
    <phoneticPr fontId="4"/>
  </si>
  <si>
    <t>NM_従事者１８_退任年月日_元号_変更前</t>
    <phoneticPr fontId="4"/>
  </si>
  <si>
    <t>NM_従事者１８_退任年月日_日</t>
  </si>
  <si>
    <t>NM_従事者１８_退任年月日_月</t>
  </si>
  <si>
    <t>NM_従事者１８_退任年月日_年</t>
  </si>
  <si>
    <t>NM_従事者１８_退任年月日_元号</t>
  </si>
  <si>
    <t>NM_従事者１８_就任年月日_日_変更前</t>
    <phoneticPr fontId="4"/>
  </si>
  <si>
    <t>NM_従事者１８_就任年月日_月_変更前</t>
    <phoneticPr fontId="4"/>
  </si>
  <si>
    <t>NM_従事者１８_就任年月日_年_変更前</t>
    <phoneticPr fontId="4"/>
  </si>
  <si>
    <t>NM_従事者１８_就任年月日_元号_変更前</t>
    <phoneticPr fontId="4"/>
  </si>
  <si>
    <t>NM_従事者１８_就任年月日_日</t>
  </si>
  <si>
    <t>NM_従事者１８_就任年月日_月</t>
  </si>
  <si>
    <t>NM_従事者１８_就任年月日_年</t>
  </si>
  <si>
    <t>NM_従事者１８_就任年月日_元号</t>
  </si>
  <si>
    <t>NM_従事者１８_資格_変更前</t>
    <phoneticPr fontId="4"/>
  </si>
  <si>
    <t>NM_従事者１８_資格</t>
  </si>
  <si>
    <t>NM_従事者１８_従事者区分_変更前</t>
    <phoneticPr fontId="4"/>
  </si>
  <si>
    <t>NM_従事者１８_従事者区分</t>
  </si>
  <si>
    <t>NM_従事者１７_兼務備考</t>
  </si>
  <si>
    <t>NM_従事者１７_兼務廃止年月日_日</t>
  </si>
  <si>
    <t>NM_従事者１７_兼務廃止年月日_月</t>
  </si>
  <si>
    <t>NM_従事者１７_兼務廃止年月日_年</t>
  </si>
  <si>
    <t>NM_従事者１７_兼務廃止年月日_元号</t>
  </si>
  <si>
    <t>NM_従事者１７_兼務許可年月日_日</t>
  </si>
  <si>
    <t>NM_従事者１７_兼務許可年月日_月</t>
  </si>
  <si>
    <t>NM_従事者１７_兼務許可年月日_年</t>
  </si>
  <si>
    <t>NM_従事者１７_兼務許可年月日_元号</t>
  </si>
  <si>
    <t>NM_従事者１７_兼務許可番号</t>
  </si>
  <si>
    <t>NM_従事者１７_兼務</t>
  </si>
  <si>
    <t>NM_従事者１７_従事者備考_変更前</t>
    <phoneticPr fontId="4"/>
  </si>
  <si>
    <t>NM_従事者１７_従事者備考</t>
  </si>
  <si>
    <t>NM_従事者１７_登録販売者登録都道府県_変更前</t>
    <phoneticPr fontId="4"/>
  </si>
  <si>
    <t>NM_従事者１７_登録販売者登録都道府県</t>
  </si>
  <si>
    <t>NM_従事者１７_登録年月日_日_変更前</t>
    <phoneticPr fontId="4"/>
  </si>
  <si>
    <t>NM_従事者１７_登録年月日_月_変更前</t>
    <phoneticPr fontId="4"/>
  </si>
  <si>
    <t>NM_従事者１７_登録年月日_年_変更前</t>
    <phoneticPr fontId="4"/>
  </si>
  <si>
    <t>NM_従事者１７_登録年月日_元号_変更前</t>
    <phoneticPr fontId="4"/>
  </si>
  <si>
    <t>NM_従事者１７_登録年月日_日</t>
  </si>
  <si>
    <t>NM_従事者１７_登録年月日_月</t>
  </si>
  <si>
    <t>NM_従事者１７_登録年月日_年</t>
  </si>
  <si>
    <t>NM_従事者１７_登録年月日_元号</t>
  </si>
  <si>
    <t>NM_従事者１７_登録番号３_変更前</t>
    <phoneticPr fontId="4"/>
  </si>
  <si>
    <t>NM_従事者１７_登録番号３</t>
  </si>
  <si>
    <t>NM_従事者１７_登録番号２_変更前</t>
    <phoneticPr fontId="4"/>
  </si>
  <si>
    <t>NM_従事者１７_登録番号２</t>
  </si>
  <si>
    <t>NM_従事者１７_登録番号１_変更前</t>
    <phoneticPr fontId="4"/>
  </si>
  <si>
    <t>NM_従事者１７_登録番号１</t>
  </si>
  <si>
    <t>NM_従事者１７_要指導又は第１類_小数１_変更前</t>
    <phoneticPr fontId="4"/>
  </si>
  <si>
    <t>NM_従事者１７_要指導又は第１類_整数２_変更前</t>
    <phoneticPr fontId="4"/>
  </si>
  <si>
    <t>NM_従事者１７_要指導又は第１類_整数１_変更前</t>
    <phoneticPr fontId="4"/>
  </si>
  <si>
    <t>NM_従事者１７_要指導又は第１類_小数１</t>
  </si>
  <si>
    <t>NM_従事者１７_要指導又は第１類_整数２</t>
  </si>
  <si>
    <t>NM_従事者１７_要指導又は第１類_整数１</t>
  </si>
  <si>
    <t>NM_従事者１７_医薬品_小数１_変更前</t>
    <phoneticPr fontId="4"/>
  </si>
  <si>
    <t>NM_従事者１７_医薬品_整数２_変更前</t>
    <phoneticPr fontId="4"/>
  </si>
  <si>
    <t>NM_従事者１７_医薬品_整数１_変更前</t>
    <phoneticPr fontId="4"/>
  </si>
  <si>
    <t>NM_従事者１７_医薬品_小数１</t>
  </si>
  <si>
    <t>NM_従事者１７_医薬品_整数２</t>
  </si>
  <si>
    <t>NM_従事者１７_医薬品_整数１</t>
  </si>
  <si>
    <t>NM_従事者１７_週勤務時間_小数１_変更前</t>
    <phoneticPr fontId="4"/>
  </si>
  <si>
    <t>NM_従事者１７_週勤務時間_整数２_変更前</t>
    <phoneticPr fontId="4"/>
  </si>
  <si>
    <t>NM_従事者１７_週勤務時間_整数１_変更前</t>
    <phoneticPr fontId="4"/>
  </si>
  <si>
    <t>NM_従事者１７_週勤務時間_小数１</t>
  </si>
  <si>
    <t>NM_従事者１７_週勤務時間_整数２</t>
  </si>
  <si>
    <t>NM_従事者１７_週勤務時間_整数１</t>
  </si>
  <si>
    <t>NM_従事者１７_生年月日_日_変更前</t>
    <phoneticPr fontId="4"/>
  </si>
  <si>
    <t>NM_従事者１７_生年月日_月_変更前</t>
    <phoneticPr fontId="4"/>
  </si>
  <si>
    <t>NM_従事者１７_生年月日_年_変更前</t>
    <phoneticPr fontId="4"/>
  </si>
  <si>
    <t>NM_従事者１７_生年月日_元号_変更前</t>
    <phoneticPr fontId="4"/>
  </si>
  <si>
    <t>NM_従事者１７_生年月日_日</t>
  </si>
  <si>
    <t>NM_従事者１７_生年月日_月</t>
  </si>
  <si>
    <t>NM_従事者１７_生年月日_年</t>
  </si>
  <si>
    <t>NM_従事者１７_生年月日_元号</t>
  </si>
  <si>
    <t>NM_従事者１７_住所_建物名_変更前</t>
    <phoneticPr fontId="4"/>
  </si>
  <si>
    <t>NM_従事者１７_住所_建物名</t>
  </si>
  <si>
    <t>NM_従事者１７_住所_番地_変更前</t>
    <phoneticPr fontId="4"/>
  </si>
  <si>
    <t>NM_従事者１７_住所_番地</t>
  </si>
  <si>
    <t>NM_従事者１７_住所_字_変更前</t>
    <phoneticPr fontId="4"/>
  </si>
  <si>
    <t>NM_従事者１７_住所_字</t>
  </si>
  <si>
    <t>NM_従事者１７_住所_市区町村_変更前</t>
    <phoneticPr fontId="4"/>
  </si>
  <si>
    <t>NM_従事者１７_住所_市区町村</t>
  </si>
  <si>
    <t>NM_従事者１７_住所_都道府県_変更前</t>
    <phoneticPr fontId="4"/>
  </si>
  <si>
    <t>NM_従事者１７_住所_都道府県</t>
  </si>
  <si>
    <t>NM_従事者１７_住所_郵便番号_右_変更前</t>
    <phoneticPr fontId="4"/>
  </si>
  <si>
    <t>NM_従事者１７_住所_郵便番号_左_変更前</t>
    <phoneticPr fontId="4"/>
  </si>
  <si>
    <t>NM_従事者１７_住所_郵便番号_右</t>
  </si>
  <si>
    <t>NM_従事者１７_住所_郵便番号_左</t>
  </si>
  <si>
    <t>NM_従事者１７_氏名カナ_変更前</t>
    <phoneticPr fontId="4"/>
  </si>
  <si>
    <t>NM_従事者１７_氏名カナ</t>
  </si>
  <si>
    <t>NM_従事者１７_氏名_当て字_変更前</t>
    <phoneticPr fontId="4"/>
  </si>
  <si>
    <t>NM_従事者１７_氏名_当て字</t>
  </si>
  <si>
    <t>NM_従事者１７_氏名_変更前</t>
    <phoneticPr fontId="4"/>
  </si>
  <si>
    <t>NM_従事者１７_氏名</t>
  </si>
  <si>
    <t>NM_従事者１７_退任年月日_日_変更前</t>
    <phoneticPr fontId="4"/>
  </si>
  <si>
    <t>NM_従事者１７_退任年月日_月_変更前</t>
    <phoneticPr fontId="4"/>
  </si>
  <si>
    <t>NM_従事者１７_退任年月日_年_変更前</t>
    <phoneticPr fontId="4"/>
  </si>
  <si>
    <t>NM_従事者１７_退任年月日_元号_変更前</t>
    <phoneticPr fontId="4"/>
  </si>
  <si>
    <t>NM_従事者１７_退任年月日_日</t>
  </si>
  <si>
    <t>NM_従事者１７_退任年月日_月</t>
  </si>
  <si>
    <t>NM_従事者１７_退任年月日_年</t>
  </si>
  <si>
    <t>NM_従事者１７_退任年月日_元号</t>
  </si>
  <si>
    <t>NM_従事者１７_就任年月日_日_変更前</t>
    <phoneticPr fontId="4"/>
  </si>
  <si>
    <t>NM_従事者１７_就任年月日_月_変更前</t>
    <phoneticPr fontId="4"/>
  </si>
  <si>
    <t>NM_従事者１７_就任年月日_年_変更前</t>
    <phoneticPr fontId="4"/>
  </si>
  <si>
    <t>NM_従事者１７_就任年月日_元号_変更前</t>
    <phoneticPr fontId="4"/>
  </si>
  <si>
    <t>NM_従事者１７_就任年月日_日</t>
  </si>
  <si>
    <t>NM_従事者１７_就任年月日_月</t>
  </si>
  <si>
    <t>NM_従事者１７_就任年月日_年</t>
  </si>
  <si>
    <t>NM_従事者１７_就任年月日_元号</t>
  </si>
  <si>
    <t>NM_従事者１７_資格_変更前</t>
    <phoneticPr fontId="4"/>
  </si>
  <si>
    <t>NM_従事者１７_資格</t>
  </si>
  <si>
    <t>NM_従事者１７_従事者区分_変更前</t>
    <phoneticPr fontId="4"/>
  </si>
  <si>
    <t>NM_従事者１７_従事者区分</t>
  </si>
  <si>
    <t>NM_従事者１６_兼務備考</t>
  </si>
  <si>
    <t>NM_従事者１６_兼務廃止年月日_日</t>
  </si>
  <si>
    <t>NM_従事者１６_兼務廃止年月日_月</t>
  </si>
  <si>
    <t>NM_従事者１６_兼務廃止年月日_年</t>
  </si>
  <si>
    <t>NM_従事者１６_兼務廃止年月日_元号</t>
  </si>
  <si>
    <t>NM_従事者１６_兼務許可年月日_日</t>
  </si>
  <si>
    <t>NM_従事者１６_兼務許可年月日_月</t>
  </si>
  <si>
    <t>NM_従事者１６_兼務許可年月日_年</t>
  </si>
  <si>
    <t>NM_従事者１６_兼務許可年月日_元号</t>
  </si>
  <si>
    <t>NM_従事者１６_兼務許可番号</t>
  </si>
  <si>
    <t>NM_従事者１６_兼務</t>
  </si>
  <si>
    <t>NM_従事者１６_従事者備考_変更前</t>
    <phoneticPr fontId="4"/>
  </si>
  <si>
    <t>NM_従事者１６_従事者備考</t>
  </si>
  <si>
    <t>NM_従事者１６_登録販売者登録都道府県_変更前</t>
    <phoneticPr fontId="4"/>
  </si>
  <si>
    <t>NM_従事者１６_登録販売者登録都道府県</t>
  </si>
  <si>
    <t>NM_従事者１６_登録年月日_日_変更前</t>
    <phoneticPr fontId="4"/>
  </si>
  <si>
    <t>NM_従事者１６_登録年月日_月_変更前</t>
    <phoneticPr fontId="4"/>
  </si>
  <si>
    <t>NM_従事者１６_登録年月日_年_変更前</t>
    <phoneticPr fontId="4"/>
  </si>
  <si>
    <t>NM_従事者１６_登録年月日_元号_変更前</t>
    <phoneticPr fontId="4"/>
  </si>
  <si>
    <t>NM_従事者１６_登録年月日_日</t>
  </si>
  <si>
    <t>NM_従事者１６_登録年月日_月</t>
  </si>
  <si>
    <t>NM_従事者１６_登録年月日_年</t>
  </si>
  <si>
    <t>NM_従事者１６_登録年月日_元号</t>
  </si>
  <si>
    <t>NM_従事者１６_登録番号３_変更前</t>
    <phoneticPr fontId="4"/>
  </si>
  <si>
    <t>NM_従事者１６_登録番号３</t>
  </si>
  <si>
    <t>NM_従事者１６_登録番号２_変更前</t>
    <phoneticPr fontId="4"/>
  </si>
  <si>
    <t>NM_従事者１６_登録番号２</t>
  </si>
  <si>
    <t>NM_従事者１６_登録番号１_変更前</t>
    <phoneticPr fontId="4"/>
  </si>
  <si>
    <t>NM_従事者１６_登録番号１</t>
  </si>
  <si>
    <t>NM_従事者１６_要指導又は第１類_小数１_変更前</t>
    <phoneticPr fontId="4"/>
  </si>
  <si>
    <t>NM_従事者１６_要指導又は第１類_整数２_変更前</t>
    <phoneticPr fontId="4"/>
  </si>
  <si>
    <t>NM_従事者１６_要指導又は第１類_整数１_変更前</t>
    <phoneticPr fontId="4"/>
  </si>
  <si>
    <t>NM_従事者１６_要指導又は第１類_小数１</t>
  </si>
  <si>
    <t>NM_従事者１６_要指導又は第１類_整数２</t>
  </si>
  <si>
    <t>NM_従事者１６_要指導又は第１類_整数１</t>
  </si>
  <si>
    <t>NM_従事者１６_医薬品_小数１_変更前</t>
    <phoneticPr fontId="4"/>
  </si>
  <si>
    <t>NM_従事者１６_医薬品_整数２_変更前</t>
    <phoneticPr fontId="4"/>
  </si>
  <si>
    <t>NM_従事者１６_医薬品_整数１_変更前</t>
    <phoneticPr fontId="4"/>
  </si>
  <si>
    <t>NM_従事者１６_医薬品_小数１</t>
  </si>
  <si>
    <t>NM_従事者１６_医薬品_整数２</t>
  </si>
  <si>
    <t>NM_従事者１６_医薬品_整数１</t>
  </si>
  <si>
    <t>NM_従事者１６_週勤務時間_小数１_変更前</t>
    <phoneticPr fontId="4"/>
  </si>
  <si>
    <t>NM_従事者１６_週勤務時間_整数２_変更前</t>
    <phoneticPr fontId="4"/>
  </si>
  <si>
    <t>NM_従事者１６_週勤務時間_整数１_変更前</t>
    <phoneticPr fontId="4"/>
  </si>
  <si>
    <t>NM_従事者１６_週勤務時間_小数１</t>
  </si>
  <si>
    <t>NM_従事者１６_週勤務時間_整数２</t>
  </si>
  <si>
    <t>NM_従事者１６_週勤務時間_整数１</t>
  </si>
  <si>
    <t>NM_従事者１６_生年月日_日_変更前</t>
    <phoneticPr fontId="4"/>
  </si>
  <si>
    <t>NM_従事者１６_生年月日_月_変更前</t>
    <phoneticPr fontId="4"/>
  </si>
  <si>
    <t>NM_従事者１６_生年月日_年_変更前</t>
    <phoneticPr fontId="4"/>
  </si>
  <si>
    <t>NM_従事者１６_生年月日_元号_変更前</t>
    <phoneticPr fontId="4"/>
  </si>
  <si>
    <t>NM_従事者１６_生年月日_日</t>
  </si>
  <si>
    <t>NM_従事者１６_生年月日_月</t>
  </si>
  <si>
    <t>NM_従事者１６_生年月日_年</t>
  </si>
  <si>
    <t>NM_従事者１６_生年月日_元号</t>
  </si>
  <si>
    <t>NM_従事者１６_住所_建物名_変更前</t>
    <phoneticPr fontId="4"/>
  </si>
  <si>
    <t>NM_従事者１６_住所_建物名</t>
  </si>
  <si>
    <t>NM_従事者１６_住所_番地_変更前</t>
    <phoneticPr fontId="4"/>
  </si>
  <si>
    <t>NM_従事者１６_住所_番地</t>
  </si>
  <si>
    <t>NM_従事者１６_住所_字_変更前</t>
    <phoneticPr fontId="4"/>
  </si>
  <si>
    <t>NM_従事者１６_住所_字</t>
  </si>
  <si>
    <t>NM_従事者１６_住所_市区町村_変更前</t>
    <phoneticPr fontId="4"/>
  </si>
  <si>
    <t>NM_従事者１６_住所_市区町村</t>
  </si>
  <si>
    <t>NM_従事者１６_住所_都道府県_変更前</t>
    <phoneticPr fontId="4"/>
  </si>
  <si>
    <t>NM_従事者１６_住所_都道府県</t>
  </si>
  <si>
    <t>NM_従事者１６_住所_郵便番号_右_変更前</t>
    <phoneticPr fontId="4"/>
  </si>
  <si>
    <t>NM_従事者１６_住所_郵便番号_左_変更前</t>
    <phoneticPr fontId="4"/>
  </si>
  <si>
    <t>NM_従事者１６_住所_郵便番号_右</t>
  </si>
  <si>
    <t>NM_従事者１６_住所_郵便番号_左</t>
  </si>
  <si>
    <t>NM_従事者１６_氏名カナ_変更前</t>
    <phoneticPr fontId="4"/>
  </si>
  <si>
    <t>NM_従事者１６_氏名カナ</t>
  </si>
  <si>
    <t>NM_従事者１６_氏名_当て字_変更前</t>
    <phoneticPr fontId="4"/>
  </si>
  <si>
    <t>NM_従事者１６_氏名_当て字</t>
  </si>
  <si>
    <t>NM_従事者１６_氏名_変更前</t>
    <phoneticPr fontId="4"/>
  </si>
  <si>
    <t>NM_従事者１６_氏名</t>
  </si>
  <si>
    <t>NM_従事者１６_退任年月日_日_変更前</t>
    <phoneticPr fontId="4"/>
  </si>
  <si>
    <t>NM_従事者１６_退任年月日_月_変更前</t>
    <phoneticPr fontId="4"/>
  </si>
  <si>
    <t>NM_従事者１６_退任年月日_年_変更前</t>
    <phoneticPr fontId="4"/>
  </si>
  <si>
    <t>NM_従事者１６_退任年月日_元号_変更前</t>
    <phoneticPr fontId="4"/>
  </si>
  <si>
    <t>NM_従事者１６_退任年月日_日</t>
  </si>
  <si>
    <t>NM_従事者１６_退任年月日_月</t>
  </si>
  <si>
    <t>NM_従事者１６_退任年月日_年</t>
  </si>
  <si>
    <t>NM_従事者１６_退任年月日_元号</t>
  </si>
  <si>
    <t>NM_従事者１６_就任年月日_日_変更前</t>
    <phoneticPr fontId="4"/>
  </si>
  <si>
    <t>NM_従事者１６_就任年月日_月_変更前</t>
    <phoneticPr fontId="4"/>
  </si>
  <si>
    <t>NM_従事者１６_就任年月日_年_変更前</t>
    <phoneticPr fontId="4"/>
  </si>
  <si>
    <t>NM_従事者１６_就任年月日_元号_変更前</t>
    <phoneticPr fontId="4"/>
  </si>
  <si>
    <t>NM_従事者１６_就任年月日_日</t>
  </si>
  <si>
    <t>NM_従事者１６_就任年月日_月</t>
  </si>
  <si>
    <t>NM_従事者１６_就任年月日_年</t>
  </si>
  <si>
    <t>NM_従事者１６_就任年月日_元号</t>
  </si>
  <si>
    <t>NM_従事者１６_資格_変更前</t>
    <phoneticPr fontId="4"/>
  </si>
  <si>
    <t>NM_従事者１６_資格</t>
  </si>
  <si>
    <t>NM_従事者１６_従事者区分_変更前</t>
    <phoneticPr fontId="4"/>
  </si>
  <si>
    <t>NM_従事者１６_従事者区分</t>
  </si>
  <si>
    <t>NM_従事者１５_兼務備考</t>
  </si>
  <si>
    <t>NM_従事者１５_兼務廃止年月日_日</t>
  </si>
  <si>
    <t>NM_従事者１５_兼務廃止年月日_月</t>
  </si>
  <si>
    <t>NM_従事者１５_兼務廃止年月日_年</t>
  </si>
  <si>
    <t>NM_従事者１５_兼務廃止年月日_元号</t>
  </si>
  <si>
    <t>NM_従事者１５_兼務許可年月日_日</t>
  </si>
  <si>
    <t>NM_従事者１５_兼務許可年月日_月</t>
  </si>
  <si>
    <t>NM_従事者１５_兼務許可年月日_年</t>
  </si>
  <si>
    <t>NM_従事者１５_兼務許可年月日_元号</t>
  </si>
  <si>
    <t>NM_従事者１５_兼務許可番号</t>
  </si>
  <si>
    <t>NM_従事者１５_兼務</t>
  </si>
  <si>
    <t>NM_従事者１５_従事者備考_変更前</t>
    <phoneticPr fontId="4"/>
  </si>
  <si>
    <t>NM_従事者１５_従事者備考</t>
  </si>
  <si>
    <t>NM_従事者１５_登録販売者登録都道府県_変更前</t>
    <phoneticPr fontId="4"/>
  </si>
  <si>
    <t>NM_従事者１５_登録販売者登録都道府県</t>
  </si>
  <si>
    <t>NM_従事者１５_登録年月日_日_変更前</t>
    <phoneticPr fontId="4"/>
  </si>
  <si>
    <t>NM_従事者１５_登録年月日_月_変更前</t>
    <phoneticPr fontId="4"/>
  </si>
  <si>
    <t>NM_従事者１５_登録年月日_年_変更前</t>
    <phoneticPr fontId="4"/>
  </si>
  <si>
    <t>NM_従事者１５_登録年月日_元号_変更前</t>
    <phoneticPr fontId="4"/>
  </si>
  <si>
    <t>NM_従事者１５_登録年月日_日</t>
  </si>
  <si>
    <t>NM_従事者１５_登録年月日_月</t>
  </si>
  <si>
    <t>NM_従事者１５_登録年月日_年</t>
  </si>
  <si>
    <t>NM_従事者１５_登録年月日_元号</t>
  </si>
  <si>
    <t>NM_従事者１５_登録番号３_変更前</t>
    <phoneticPr fontId="4"/>
  </si>
  <si>
    <t>NM_従事者１５_登録番号３</t>
  </si>
  <si>
    <t>NM_従事者１５_登録番号２_変更前</t>
    <phoneticPr fontId="4"/>
  </si>
  <si>
    <t>NM_従事者１５_登録番号２</t>
  </si>
  <si>
    <t>NM_従事者１５_登録番号１_変更前</t>
    <phoneticPr fontId="4"/>
  </si>
  <si>
    <t>NM_従事者１５_登録番号１</t>
  </si>
  <si>
    <t>NM_従事者１５_要指導又は第１類_小数１_変更前</t>
    <phoneticPr fontId="4"/>
  </si>
  <si>
    <t>NM_従事者１５_要指導又は第１類_整数２_変更前</t>
    <phoneticPr fontId="4"/>
  </si>
  <si>
    <t>NM_従事者１５_要指導又は第１類_整数１_変更前</t>
    <phoneticPr fontId="4"/>
  </si>
  <si>
    <t>NM_従事者１５_要指導又は第１類_小数１</t>
  </si>
  <si>
    <t>NM_従事者１５_要指導又は第１類_整数２</t>
  </si>
  <si>
    <t>NM_従事者１５_要指導又は第１類_整数１</t>
  </si>
  <si>
    <t>NM_従事者１５_医薬品_小数１_変更前</t>
    <phoneticPr fontId="4"/>
  </si>
  <si>
    <t>NM_従事者１５_医薬品_整数２_変更前</t>
    <phoneticPr fontId="4"/>
  </si>
  <si>
    <t>NM_従事者１５_医薬品_整数１_変更前</t>
    <phoneticPr fontId="4"/>
  </si>
  <si>
    <t>NM_従事者１５_医薬品_小数１</t>
  </si>
  <si>
    <t>NM_従事者１５_医薬品_整数２</t>
  </si>
  <si>
    <t>NM_従事者１５_医薬品_整数１</t>
  </si>
  <si>
    <t>NM_従事者１５_週勤務時間_小数１_変更前</t>
    <phoneticPr fontId="4"/>
  </si>
  <si>
    <t>NM_従事者１５_週勤務時間_整数２_変更前</t>
    <phoneticPr fontId="4"/>
  </si>
  <si>
    <t>NM_従事者１５_週勤務時間_整数１_変更前</t>
    <phoneticPr fontId="4"/>
  </si>
  <si>
    <t>NM_従事者１５_週勤務時間_小数１</t>
  </si>
  <si>
    <t>NM_従事者１５_週勤務時間_整数２</t>
  </si>
  <si>
    <t>NM_従事者１５_週勤務時間_整数１</t>
  </si>
  <si>
    <t>NM_従事者１５_生年月日_日_変更前</t>
    <phoneticPr fontId="4"/>
  </si>
  <si>
    <t>NM_従事者１５_生年月日_月_変更前</t>
    <phoneticPr fontId="4"/>
  </si>
  <si>
    <t>NM_従事者１５_生年月日_年_変更前</t>
    <phoneticPr fontId="4"/>
  </si>
  <si>
    <t>NM_従事者１５_生年月日_元号_変更前</t>
    <phoneticPr fontId="4"/>
  </si>
  <si>
    <t>NM_従事者１５_生年月日_日</t>
  </si>
  <si>
    <t>NM_従事者１５_生年月日_月</t>
  </si>
  <si>
    <t>NM_従事者１５_生年月日_年</t>
  </si>
  <si>
    <t>NM_従事者１５_生年月日_元号</t>
  </si>
  <si>
    <t>NM_従事者１５_住所_建物名_変更前</t>
    <phoneticPr fontId="4"/>
  </si>
  <si>
    <t>NM_従事者１５_住所_建物名</t>
  </si>
  <si>
    <t>NM_従事者１５_住所_番地_変更前</t>
    <phoneticPr fontId="4"/>
  </si>
  <si>
    <t>NM_従事者１５_住所_番地</t>
  </si>
  <si>
    <t>NM_従事者１５_住所_字_変更前</t>
    <phoneticPr fontId="4"/>
  </si>
  <si>
    <t>NM_従事者１５_住所_字</t>
  </si>
  <si>
    <t>NM_従事者１５_住所_市区町村_変更前</t>
    <phoneticPr fontId="4"/>
  </si>
  <si>
    <t>NM_従事者１５_住所_市区町村</t>
  </si>
  <si>
    <t>NM_従事者１５_住所_都道府県_変更前</t>
    <phoneticPr fontId="4"/>
  </si>
  <si>
    <t>NM_従事者１５_住所_都道府県</t>
  </si>
  <si>
    <t>NM_従事者１５_住所_郵便番号_右_変更前</t>
    <phoneticPr fontId="4"/>
  </si>
  <si>
    <t>NM_従事者１５_住所_郵便番号_左_変更前</t>
    <phoneticPr fontId="4"/>
  </si>
  <si>
    <t>NM_従事者１５_住所_郵便番号_右</t>
  </si>
  <si>
    <t>NM_従事者１５_住所_郵便番号_左</t>
  </si>
  <si>
    <t>NM_従事者１５_氏名カナ_変更前</t>
    <phoneticPr fontId="4"/>
  </si>
  <si>
    <t>NM_従事者１５_氏名カナ</t>
  </si>
  <si>
    <t>NM_従事者１５_氏名_当て字_変更前</t>
    <phoneticPr fontId="4"/>
  </si>
  <si>
    <t>NM_従事者１５_氏名_当て字</t>
  </si>
  <si>
    <t>NM_従事者１５_氏名_変更前</t>
    <phoneticPr fontId="4"/>
  </si>
  <si>
    <t>NM_従事者１５_氏名</t>
  </si>
  <si>
    <t>NM_従事者１５_退任年月日_日_変更前</t>
    <phoneticPr fontId="4"/>
  </si>
  <si>
    <t>NM_従事者１５_退任年月日_月_変更前</t>
    <phoneticPr fontId="4"/>
  </si>
  <si>
    <t>NM_従事者１５_退任年月日_年_変更前</t>
    <phoneticPr fontId="4"/>
  </si>
  <si>
    <t>NM_従事者１５_退任年月日_元号_変更前</t>
    <phoneticPr fontId="4"/>
  </si>
  <si>
    <t>NM_従事者１５_退任年月日_日</t>
  </si>
  <si>
    <t>NM_従事者１５_退任年月日_月</t>
  </si>
  <si>
    <t>NM_従事者１５_退任年月日_年</t>
  </si>
  <si>
    <t>NM_従事者１５_退任年月日_元号</t>
  </si>
  <si>
    <t>NM_従事者１５_就任年月日_日_変更前</t>
    <phoneticPr fontId="4"/>
  </si>
  <si>
    <t>NM_従事者１５_就任年月日_月_変更前</t>
    <phoneticPr fontId="4"/>
  </si>
  <si>
    <t>NM_従事者１５_就任年月日_年_変更前</t>
    <phoneticPr fontId="4"/>
  </si>
  <si>
    <t>NM_従事者１５_就任年月日_元号_変更前</t>
    <phoneticPr fontId="4"/>
  </si>
  <si>
    <t>NM_従事者１５_就任年月日_日</t>
  </si>
  <si>
    <t>NM_従事者１５_就任年月日_月</t>
  </si>
  <si>
    <t>NM_従事者１５_就任年月日_年</t>
  </si>
  <si>
    <t>NM_従事者１５_就任年月日_元号</t>
  </si>
  <si>
    <t>NM_従事者１５_資格_変更前</t>
    <phoneticPr fontId="4"/>
  </si>
  <si>
    <t>NM_従事者１５_資格</t>
  </si>
  <si>
    <t>NM_従事者１５_従事者区分_変更前</t>
    <phoneticPr fontId="4"/>
  </si>
  <si>
    <t>NM_従事者１５_従事者区分</t>
  </si>
  <si>
    <t>NM_従事者１４_兼務備考</t>
  </si>
  <si>
    <t>NM_従事者１４_兼務廃止年月日_日</t>
  </si>
  <si>
    <t>NM_従事者１４_兼務廃止年月日_月</t>
  </si>
  <si>
    <t>NM_従事者１４_兼務廃止年月日_年</t>
  </si>
  <si>
    <t>NM_従事者１４_兼務廃止年月日_元号</t>
  </si>
  <si>
    <t>NM_従事者１４_兼務許可年月日_日</t>
  </si>
  <si>
    <t>NM_従事者１４_兼務許可年月日_月</t>
  </si>
  <si>
    <t>NM_従事者１４_兼務許可年月日_年</t>
  </si>
  <si>
    <t>NM_従事者１４_兼務許可年月日_元号</t>
  </si>
  <si>
    <t>NM_従事者１４_兼務許可番号</t>
  </si>
  <si>
    <t>NM_従事者１４_兼務</t>
  </si>
  <si>
    <t>NM_従事者１４_従事者備考_変更前</t>
    <phoneticPr fontId="4"/>
  </si>
  <si>
    <t>NM_従事者１４_従事者備考</t>
  </si>
  <si>
    <t>NM_従事者１４_登録販売者登録都道府県_変更前</t>
    <phoneticPr fontId="4"/>
  </si>
  <si>
    <t>NM_従事者１４_登録販売者登録都道府県</t>
  </si>
  <si>
    <t>NM_従事者１４_登録年月日_日_変更前</t>
    <phoneticPr fontId="4"/>
  </si>
  <si>
    <t>NM_従事者１４_登録年月日_月_変更前</t>
    <phoneticPr fontId="4"/>
  </si>
  <si>
    <t>NM_従事者１４_登録年月日_年_変更前</t>
    <phoneticPr fontId="4"/>
  </si>
  <si>
    <t>NM_従事者１４_登録年月日_元号_変更前</t>
    <phoneticPr fontId="4"/>
  </si>
  <si>
    <t>NM_従事者１４_登録年月日_日</t>
  </si>
  <si>
    <t>NM_従事者１４_登録年月日_月</t>
  </si>
  <si>
    <t>NM_従事者１４_登録年月日_年</t>
  </si>
  <si>
    <t>NM_従事者１４_登録年月日_元号</t>
  </si>
  <si>
    <t>NM_従事者１４_登録番号３_変更前</t>
    <phoneticPr fontId="4"/>
  </si>
  <si>
    <t>NM_従事者１４_登録番号３</t>
  </si>
  <si>
    <t>NM_従事者１４_登録番号２_変更前</t>
    <phoneticPr fontId="4"/>
  </si>
  <si>
    <t>NM_従事者１４_登録番号２</t>
  </si>
  <si>
    <t>NM_従事者１４_登録番号１_変更前</t>
    <phoneticPr fontId="4"/>
  </si>
  <si>
    <t>NM_従事者１４_登録番号１</t>
  </si>
  <si>
    <t>NM_従事者１４_要指導又は第１類_小数１_変更前</t>
    <phoneticPr fontId="4"/>
  </si>
  <si>
    <t>NM_従事者１４_要指導又は第１類_整数２_変更前</t>
    <phoneticPr fontId="4"/>
  </si>
  <si>
    <t>NM_従事者１４_要指導又は第１類_整数１_変更前</t>
    <phoneticPr fontId="4"/>
  </si>
  <si>
    <t>NM_従事者１４_要指導又は第１類_小数１</t>
  </si>
  <si>
    <t>NM_従事者１４_要指導又は第１類_整数２</t>
  </si>
  <si>
    <t>NM_従事者１４_要指導又は第１類_整数１</t>
  </si>
  <si>
    <t>NM_従事者１４_医薬品_小数１_変更前</t>
    <phoneticPr fontId="4"/>
  </si>
  <si>
    <t>NM_従事者１４_医薬品_整数２_変更前</t>
    <phoneticPr fontId="4"/>
  </si>
  <si>
    <t>NM_従事者１４_医薬品_整数１_変更前</t>
    <phoneticPr fontId="4"/>
  </si>
  <si>
    <t>NM_従事者１４_医薬品_小数１</t>
  </si>
  <si>
    <t>NM_従事者１４_医薬品_整数２</t>
  </si>
  <si>
    <t>NM_従事者１４_医薬品_整数１</t>
  </si>
  <si>
    <t>NM_従事者１４_週勤務時間_小数１_変更前</t>
    <phoneticPr fontId="4"/>
  </si>
  <si>
    <t>NM_従事者１４_週勤務時間_整数２_変更前</t>
    <phoneticPr fontId="4"/>
  </si>
  <si>
    <t>NM_従事者１４_週勤務時間_整数１_変更前</t>
    <phoneticPr fontId="4"/>
  </si>
  <si>
    <t>NM_従事者１４_週勤務時間_小数１</t>
  </si>
  <si>
    <t>NM_従事者１４_週勤務時間_整数２</t>
  </si>
  <si>
    <t>NM_従事者１４_週勤務時間_整数１</t>
  </si>
  <si>
    <t>NM_従事者１４_生年月日_日_変更前</t>
    <phoneticPr fontId="4"/>
  </si>
  <si>
    <t>NM_従事者１４_生年月日_月_変更前</t>
    <phoneticPr fontId="4"/>
  </si>
  <si>
    <t>NM_従事者１４_生年月日_年_変更前</t>
    <phoneticPr fontId="4"/>
  </si>
  <si>
    <t>NM_従事者１４_生年月日_元号_変更前</t>
    <phoneticPr fontId="4"/>
  </si>
  <si>
    <t>NM_従事者１４_生年月日_日</t>
  </si>
  <si>
    <t>NM_従事者１４_生年月日_月</t>
  </si>
  <si>
    <t>NM_従事者１４_生年月日_年</t>
  </si>
  <si>
    <t>NM_従事者１４_生年月日_元号</t>
  </si>
  <si>
    <t>NM_従事者１４_住所_建物名_変更前</t>
    <phoneticPr fontId="4"/>
  </si>
  <si>
    <t>NM_従事者１４_住所_建物名</t>
  </si>
  <si>
    <t>NM_従事者１４_住所_番地_変更前</t>
    <phoneticPr fontId="4"/>
  </si>
  <si>
    <t>NM_従事者１４_住所_番地</t>
  </si>
  <si>
    <t>NM_従事者１４_住所_字_変更前</t>
    <phoneticPr fontId="4"/>
  </si>
  <si>
    <t>NM_従事者１４_住所_字</t>
  </si>
  <si>
    <t>NM_従事者１４_住所_市区町村_変更前</t>
    <phoneticPr fontId="4"/>
  </si>
  <si>
    <t>NM_従事者１４_住所_市区町村</t>
  </si>
  <si>
    <t>NM_従事者１４_住所_都道府県_変更前</t>
    <phoneticPr fontId="4"/>
  </si>
  <si>
    <t>NM_従事者１４_住所_都道府県</t>
  </si>
  <si>
    <t>NM_従事者１４_住所_郵便番号_右_変更前</t>
    <phoneticPr fontId="4"/>
  </si>
  <si>
    <t>NM_従事者１４_住所_郵便番号_左_変更前</t>
    <phoneticPr fontId="4"/>
  </si>
  <si>
    <t>NM_従事者１４_住所_郵便番号_右</t>
  </si>
  <si>
    <t>NM_従事者１４_住所_郵便番号_左</t>
  </si>
  <si>
    <t>NM_従事者１４_氏名カナ_変更前</t>
    <phoneticPr fontId="4"/>
  </si>
  <si>
    <t>NM_従事者１４_氏名カナ</t>
  </si>
  <si>
    <t>NM_従事者１４_氏名_当て字_変更前</t>
    <phoneticPr fontId="4"/>
  </si>
  <si>
    <t>NM_従事者１４_氏名_当て字</t>
  </si>
  <si>
    <t>NM_従事者１４_氏名_変更前</t>
    <phoneticPr fontId="4"/>
  </si>
  <si>
    <t>NM_従事者１４_氏名</t>
  </si>
  <si>
    <t>NM_従事者１４_退任年月日_日_変更前</t>
    <phoneticPr fontId="4"/>
  </si>
  <si>
    <t>NM_従事者１４_退任年月日_月_変更前</t>
    <phoneticPr fontId="4"/>
  </si>
  <si>
    <t>NM_従事者１４_退任年月日_年_変更前</t>
    <phoneticPr fontId="4"/>
  </si>
  <si>
    <t>NM_従事者１４_退任年月日_元号_変更前</t>
    <phoneticPr fontId="4"/>
  </si>
  <si>
    <t>NM_従事者１４_退任年月日_日</t>
  </si>
  <si>
    <t>NM_従事者１４_退任年月日_月</t>
  </si>
  <si>
    <t>NM_従事者１４_退任年月日_年</t>
  </si>
  <si>
    <t>NM_従事者１４_退任年月日_元号</t>
  </si>
  <si>
    <t>NM_従事者１４_就任年月日_日_変更前</t>
    <phoneticPr fontId="4"/>
  </si>
  <si>
    <t>NM_従事者１４_就任年月日_月_変更前</t>
    <phoneticPr fontId="4"/>
  </si>
  <si>
    <t>NM_従事者１４_就任年月日_年_変更前</t>
    <phoneticPr fontId="4"/>
  </si>
  <si>
    <t>NM_従事者１４_就任年月日_元号_変更前</t>
    <phoneticPr fontId="4"/>
  </si>
  <si>
    <t>NM_従事者１４_就任年月日_日</t>
  </si>
  <si>
    <t>NM_従事者１４_就任年月日_月</t>
  </si>
  <si>
    <t>NM_従事者１４_就任年月日_年</t>
  </si>
  <si>
    <t>NM_従事者１４_就任年月日_元号</t>
  </si>
  <si>
    <t>NM_従事者１４_資格_変更前</t>
    <phoneticPr fontId="4"/>
  </si>
  <si>
    <t>NM_従事者１４_資格</t>
  </si>
  <si>
    <t>NM_従事者１４_従事者区分_変更前</t>
    <phoneticPr fontId="4"/>
  </si>
  <si>
    <t>NM_従事者１４_従事者区分</t>
  </si>
  <si>
    <t>NM_従事者１３_兼務備考</t>
  </si>
  <si>
    <t>NM_従事者１３_兼務廃止年月日_日</t>
  </si>
  <si>
    <t>NM_従事者１３_兼務廃止年月日_月</t>
  </si>
  <si>
    <t>NM_従事者１３_兼務廃止年月日_年</t>
  </si>
  <si>
    <t>NM_従事者１３_兼務廃止年月日_元号</t>
  </si>
  <si>
    <t>NM_従事者１３_兼務許可年月日_日</t>
  </si>
  <si>
    <t>NM_従事者１３_兼務許可年月日_月</t>
  </si>
  <si>
    <t>NM_従事者１３_兼務許可年月日_年</t>
  </si>
  <si>
    <t>NM_従事者１３_兼務許可年月日_元号</t>
  </si>
  <si>
    <t>NM_従事者１３_兼務許可番号</t>
  </si>
  <si>
    <t>NM_従事者１３_兼務</t>
  </si>
  <si>
    <t>NM_従事者１３_従事者備考_変更前</t>
    <phoneticPr fontId="4"/>
  </si>
  <si>
    <t>NM_従事者１３_従事者備考</t>
  </si>
  <si>
    <t>NM_従事者１３_登録販売者登録都道府県_変更前</t>
    <phoneticPr fontId="4"/>
  </si>
  <si>
    <t>NM_従事者１３_登録販売者登録都道府県</t>
  </si>
  <si>
    <t>NM_従事者１３_登録年月日_日_変更前</t>
    <phoneticPr fontId="4"/>
  </si>
  <si>
    <t>NM_従事者１３_登録年月日_月_変更前</t>
    <phoneticPr fontId="4"/>
  </si>
  <si>
    <t>NM_従事者１３_登録年月日_年_変更前</t>
    <phoneticPr fontId="4"/>
  </si>
  <si>
    <t>NM_従事者１３_登録年月日_元号_変更前</t>
    <phoneticPr fontId="4"/>
  </si>
  <si>
    <t>NM_従事者１３_登録年月日_日</t>
  </si>
  <si>
    <t>NM_従事者１３_登録年月日_月</t>
  </si>
  <si>
    <t>NM_従事者１３_登録年月日_年</t>
  </si>
  <si>
    <t>NM_従事者１３_登録年月日_元号</t>
  </si>
  <si>
    <t>NM_従事者１３_登録番号３_変更前</t>
    <phoneticPr fontId="4"/>
  </si>
  <si>
    <t>NM_従事者１３_登録番号３</t>
  </si>
  <si>
    <t>NM_従事者１３_登録番号２_変更前</t>
    <phoneticPr fontId="4"/>
  </si>
  <si>
    <t>NM_従事者１３_登録番号２</t>
  </si>
  <si>
    <t>NM_従事者１３_登録番号１_変更前</t>
    <phoneticPr fontId="4"/>
  </si>
  <si>
    <t>NM_従事者１３_登録番号１</t>
  </si>
  <si>
    <t>NM_従事者１３_要指導又は第１類_小数１_変更前</t>
    <phoneticPr fontId="4"/>
  </si>
  <si>
    <t>NM_従事者１３_要指導又は第１類_整数２_変更前</t>
    <phoneticPr fontId="4"/>
  </si>
  <si>
    <t>NM_従事者１３_要指導又は第１類_整数１_変更前</t>
    <phoneticPr fontId="4"/>
  </si>
  <si>
    <t>NM_従事者１３_要指導又は第１類_小数１</t>
  </si>
  <si>
    <t>NM_従事者１３_要指導又は第１類_整数２</t>
  </si>
  <si>
    <t>NM_従事者１３_要指導又は第１類_整数１</t>
  </si>
  <si>
    <t>NM_従事者１３_医薬品_小数１_変更前</t>
    <phoneticPr fontId="4"/>
  </si>
  <si>
    <t>NM_従事者１３_医薬品_整数２_変更前</t>
    <phoneticPr fontId="4"/>
  </si>
  <si>
    <t>NM_従事者１３_医薬品_整数１_変更前</t>
    <phoneticPr fontId="4"/>
  </si>
  <si>
    <t>NM_従事者１３_医薬品_小数１</t>
  </si>
  <si>
    <t>NM_従事者１３_医薬品_整数２</t>
  </si>
  <si>
    <t>NM_従事者１３_医薬品_整数１</t>
  </si>
  <si>
    <t>NM_従事者１３_週勤務時間_小数１_変更前</t>
    <phoneticPr fontId="4"/>
  </si>
  <si>
    <t>NM_従事者１３_週勤務時間_整数２_変更前</t>
    <phoneticPr fontId="4"/>
  </si>
  <si>
    <t>NM_従事者１３_週勤務時間_整数１_変更前</t>
    <phoneticPr fontId="4"/>
  </si>
  <si>
    <t>NM_従事者１３_週勤務時間_小数１</t>
  </si>
  <si>
    <t>NM_従事者１３_週勤務時間_整数２</t>
  </si>
  <si>
    <t>NM_従事者１３_週勤務時間_整数１</t>
  </si>
  <si>
    <t>NM_従事者１３_生年月日_日_変更前</t>
    <phoneticPr fontId="4"/>
  </si>
  <si>
    <t>NM_従事者１３_生年月日_月_変更前</t>
    <phoneticPr fontId="4"/>
  </si>
  <si>
    <t>NM_従事者１３_生年月日_年_変更前</t>
    <phoneticPr fontId="4"/>
  </si>
  <si>
    <t>NM_従事者１３_生年月日_元号_変更前</t>
    <phoneticPr fontId="4"/>
  </si>
  <si>
    <t>NM_従事者１３_生年月日_日</t>
  </si>
  <si>
    <t>NM_従事者１３_生年月日_月</t>
  </si>
  <si>
    <t>NM_従事者１３_生年月日_年</t>
  </si>
  <si>
    <t>NM_従事者１３_生年月日_元号</t>
  </si>
  <si>
    <t>NM_従事者１３_住所_建物名_変更前</t>
    <phoneticPr fontId="4"/>
  </si>
  <si>
    <t>NM_従事者１３_住所_建物名</t>
  </si>
  <si>
    <t>NM_従事者１３_住所_番地_変更前</t>
    <phoneticPr fontId="4"/>
  </si>
  <si>
    <t>NM_従事者１３_住所_番地</t>
  </si>
  <si>
    <t>NM_従事者１３_住所_字_変更前</t>
    <phoneticPr fontId="4"/>
  </si>
  <si>
    <t>NM_従事者１３_住所_字</t>
  </si>
  <si>
    <t>NM_従事者１３_住所_市区町村_変更前</t>
    <phoneticPr fontId="4"/>
  </si>
  <si>
    <t>NM_従事者１３_住所_市区町村</t>
  </si>
  <si>
    <t>NM_従事者１３_住所_都道府県_変更前</t>
    <phoneticPr fontId="4"/>
  </si>
  <si>
    <t>NM_従事者１３_住所_都道府県</t>
  </si>
  <si>
    <t>NM_従事者１３_住所_郵便番号_右_変更前</t>
    <phoneticPr fontId="4"/>
  </si>
  <si>
    <t>NM_従事者１３_住所_郵便番号_左_変更前</t>
    <phoneticPr fontId="4"/>
  </si>
  <si>
    <t>NM_従事者１３_住所_郵便番号_右</t>
  </si>
  <si>
    <t>NM_従事者１３_住所_郵便番号_左</t>
  </si>
  <si>
    <t>NM_従事者１３_氏名カナ_変更前</t>
    <phoneticPr fontId="4"/>
  </si>
  <si>
    <t>NM_従事者１３_氏名カナ</t>
  </si>
  <si>
    <t>NM_従事者１３_氏名_当て字_変更前</t>
    <phoneticPr fontId="4"/>
  </si>
  <si>
    <t>NM_従事者１３_氏名_当て字</t>
  </si>
  <si>
    <t>NM_従事者１３_氏名_変更前</t>
    <phoneticPr fontId="4"/>
  </si>
  <si>
    <t>NM_従事者１３_氏名</t>
  </si>
  <si>
    <t>NM_従事者１３_退任年月日_日_変更前</t>
    <phoneticPr fontId="4"/>
  </si>
  <si>
    <t>NM_従事者１３_退任年月日_月_変更前</t>
    <phoneticPr fontId="4"/>
  </si>
  <si>
    <t>NM_従事者１３_退任年月日_年_変更前</t>
    <phoneticPr fontId="4"/>
  </si>
  <si>
    <t>NM_従事者１３_退任年月日_元号_変更前</t>
    <phoneticPr fontId="4"/>
  </si>
  <si>
    <t>NM_従事者１３_退任年月日_日</t>
  </si>
  <si>
    <t>NM_従事者１３_退任年月日_月</t>
  </si>
  <si>
    <t>NM_従事者１３_退任年月日_年</t>
  </si>
  <si>
    <t>NM_従事者１３_退任年月日_元号</t>
  </si>
  <si>
    <t>NM_従事者１３_就任年月日_日_変更前</t>
    <phoneticPr fontId="4"/>
  </si>
  <si>
    <t>NM_従事者１３_就任年月日_月_変更前</t>
    <phoneticPr fontId="4"/>
  </si>
  <si>
    <t>NM_従事者１３_就任年月日_年_変更前</t>
    <phoneticPr fontId="4"/>
  </si>
  <si>
    <t>NM_従事者１３_就任年月日_元号_変更前</t>
    <phoneticPr fontId="4"/>
  </si>
  <si>
    <t>NM_従事者１３_就任年月日_日</t>
  </si>
  <si>
    <t>NM_従事者１３_就任年月日_月</t>
  </si>
  <si>
    <t>NM_従事者１３_就任年月日_年</t>
  </si>
  <si>
    <t>NM_従事者１３_就任年月日_元号</t>
  </si>
  <si>
    <t>NM_従事者１３_資格_変更前</t>
    <phoneticPr fontId="4"/>
  </si>
  <si>
    <t>NM_従事者１３_資格</t>
  </si>
  <si>
    <t>NM_従事者１３_従事者区分_変更前</t>
    <phoneticPr fontId="4"/>
  </si>
  <si>
    <t>NM_従事者１３_従事者区分</t>
  </si>
  <si>
    <t>NM_従事者１２_兼務備考</t>
  </si>
  <si>
    <t>NM_従事者１２_兼務廃止年月日_日</t>
  </si>
  <si>
    <t>NM_従事者１２_兼務廃止年月日_月</t>
  </si>
  <si>
    <t>NM_従事者１２_兼務廃止年月日_年</t>
  </si>
  <si>
    <t>NM_従事者１２_兼務廃止年月日_元号</t>
  </si>
  <si>
    <t>NM_従事者１２_兼務許可年月日_日</t>
  </si>
  <si>
    <t>NM_従事者１２_兼務許可年月日_月</t>
  </si>
  <si>
    <t>NM_従事者１２_兼務許可年月日_年</t>
  </si>
  <si>
    <t>NM_従事者１２_兼務許可年月日_元号</t>
  </si>
  <si>
    <t>NM_従事者１２_兼務許可番号</t>
  </si>
  <si>
    <t>NM_従事者１２_兼務</t>
  </si>
  <si>
    <t>NM_従事者１２_従事者備考_変更前</t>
    <phoneticPr fontId="4"/>
  </si>
  <si>
    <t>NM_従事者１２_従事者備考</t>
  </si>
  <si>
    <t>NM_従事者１２_登録販売者登録都道府県_変更前</t>
    <phoneticPr fontId="4"/>
  </si>
  <si>
    <t>NM_従事者１２_登録販売者登録都道府県</t>
  </si>
  <si>
    <t>NM_従事者１２_登録年月日_日_変更前</t>
    <phoneticPr fontId="4"/>
  </si>
  <si>
    <t>NM_従事者１２_登録年月日_月_変更前</t>
    <phoneticPr fontId="4"/>
  </si>
  <si>
    <t>NM_従事者１２_登録年月日_年_変更前</t>
    <phoneticPr fontId="4"/>
  </si>
  <si>
    <t>NM_従事者１２_登録年月日_元号_変更前</t>
    <phoneticPr fontId="4"/>
  </si>
  <si>
    <t>NM_従事者１２_登録年月日_日</t>
  </si>
  <si>
    <t>NM_従事者１２_登録年月日_月</t>
  </si>
  <si>
    <t>NM_従事者１２_登録年月日_年</t>
  </si>
  <si>
    <t>NM_従事者１２_登録年月日_元号</t>
  </si>
  <si>
    <t>NM_従事者１２_登録番号３_変更前</t>
    <phoneticPr fontId="4"/>
  </si>
  <si>
    <t>NM_従事者１２_登録番号３</t>
  </si>
  <si>
    <t>NM_従事者１２_登録番号２_変更前</t>
    <phoneticPr fontId="4"/>
  </si>
  <si>
    <t>NM_従事者１２_登録番号２</t>
  </si>
  <si>
    <t>NM_従事者１２_登録番号１_変更前</t>
    <phoneticPr fontId="4"/>
  </si>
  <si>
    <t>NM_従事者１２_登録番号１</t>
  </si>
  <si>
    <t>NM_従事者１２_要指導又は第１類_小数１_変更前</t>
    <phoneticPr fontId="4"/>
  </si>
  <si>
    <t>NM_従事者１２_要指導又は第１類_整数２_変更前</t>
    <phoneticPr fontId="4"/>
  </si>
  <si>
    <t>NM_従事者１２_要指導又は第１類_整数１_変更前</t>
    <phoneticPr fontId="4"/>
  </si>
  <si>
    <t>NM_従事者１２_要指導又は第１類_小数１</t>
  </si>
  <si>
    <t>NM_従事者１２_要指導又は第１類_整数２</t>
  </si>
  <si>
    <t>NM_従事者１２_要指導又は第１類_整数１</t>
  </si>
  <si>
    <t>NM_従事者１２_医薬品_小数１_変更前</t>
    <phoneticPr fontId="4"/>
  </si>
  <si>
    <t>NM_従事者１２_医薬品_整数２_変更前</t>
    <phoneticPr fontId="4"/>
  </si>
  <si>
    <t>NM_従事者１２_医薬品_整数１_変更前</t>
    <phoneticPr fontId="4"/>
  </si>
  <si>
    <t>NM_従事者１２_医薬品_小数１</t>
  </si>
  <si>
    <t>NM_従事者１２_医薬品_整数２</t>
  </si>
  <si>
    <t>NM_従事者１２_医薬品_整数１</t>
  </si>
  <si>
    <t>NM_従事者１２_週勤務時間_小数１_変更前</t>
    <phoneticPr fontId="4"/>
  </si>
  <si>
    <t>NM_従事者１２_週勤務時間_整数２_変更前</t>
    <phoneticPr fontId="4"/>
  </si>
  <si>
    <t>NM_従事者１２_週勤務時間_整数１_変更前</t>
    <phoneticPr fontId="4"/>
  </si>
  <si>
    <t>NM_従事者１２_週勤務時間_小数１</t>
  </si>
  <si>
    <t>NM_従事者１２_週勤務時間_整数２</t>
  </si>
  <si>
    <t>NM_従事者１２_週勤務時間_整数１</t>
  </si>
  <si>
    <t>NM_従事者１２_生年月日_日_変更前</t>
    <phoneticPr fontId="4"/>
  </si>
  <si>
    <t>NM_従事者１２_生年月日_月_変更前</t>
    <phoneticPr fontId="4"/>
  </si>
  <si>
    <t>NM_従事者１２_生年月日_年_変更前</t>
    <phoneticPr fontId="4"/>
  </si>
  <si>
    <t>NM_従事者１２_生年月日_元号_変更前</t>
    <phoneticPr fontId="4"/>
  </si>
  <si>
    <t>NM_従事者１２_生年月日_日</t>
  </si>
  <si>
    <t>NM_従事者１２_生年月日_月</t>
  </si>
  <si>
    <t>NM_従事者１２_生年月日_年</t>
  </si>
  <si>
    <t>NM_従事者１２_生年月日_元号</t>
  </si>
  <si>
    <t>NM_従事者１２_住所_建物名_変更前</t>
    <phoneticPr fontId="4"/>
  </si>
  <si>
    <t>NM_従事者１２_住所_建物名</t>
  </si>
  <si>
    <t>NM_従事者１２_住所_番地_変更前</t>
    <phoneticPr fontId="4"/>
  </si>
  <si>
    <t>NM_従事者１２_住所_番地</t>
  </si>
  <si>
    <t>NM_従事者１２_住所_字_変更前</t>
    <phoneticPr fontId="4"/>
  </si>
  <si>
    <t>NM_従事者１２_住所_字</t>
  </si>
  <si>
    <t>NM_従事者１２_住所_市区町村_変更前</t>
    <phoneticPr fontId="4"/>
  </si>
  <si>
    <t>NM_従事者１２_住所_市区町村</t>
  </si>
  <si>
    <t>NM_従事者１２_住所_都道府県_変更前</t>
    <phoneticPr fontId="4"/>
  </si>
  <si>
    <t>NM_従事者１２_住所_都道府県</t>
  </si>
  <si>
    <t>NM_従事者１２_住所_郵便番号_右_変更前</t>
    <phoneticPr fontId="4"/>
  </si>
  <si>
    <t>NM_従事者１２_住所_郵便番号_左_変更前</t>
    <phoneticPr fontId="4"/>
  </si>
  <si>
    <t>NM_従事者１２_住所_郵便番号_右</t>
  </si>
  <si>
    <t>NM_従事者１２_住所_郵便番号_左</t>
  </si>
  <si>
    <t>NM_従事者１２_氏名カナ_変更前</t>
    <phoneticPr fontId="4"/>
  </si>
  <si>
    <t>NM_従事者１２_氏名カナ</t>
  </si>
  <si>
    <t>NM_従事者１２_氏名_当て字_変更前</t>
    <phoneticPr fontId="4"/>
  </si>
  <si>
    <t>NM_従事者１２_氏名_当て字</t>
  </si>
  <si>
    <t>NM_従事者１２_氏名_変更前</t>
    <phoneticPr fontId="4"/>
  </si>
  <si>
    <t>NM_従事者１２_氏名</t>
  </si>
  <si>
    <t>NM_従事者１２_退任年月日_日_変更前</t>
    <phoneticPr fontId="4"/>
  </si>
  <si>
    <t>NM_従事者１２_退任年月日_月_変更前</t>
    <phoneticPr fontId="4"/>
  </si>
  <si>
    <t>NM_従事者１２_退任年月日_年_変更前</t>
    <phoneticPr fontId="4"/>
  </si>
  <si>
    <t>NM_従事者１２_退任年月日_元号_変更前</t>
    <phoneticPr fontId="4"/>
  </si>
  <si>
    <t>NM_従事者１２_退任年月日_日</t>
  </si>
  <si>
    <t>NM_従事者１２_退任年月日_月</t>
  </si>
  <si>
    <t>NM_従事者１２_退任年月日_年</t>
  </si>
  <si>
    <t>NM_従事者１２_退任年月日_元号</t>
  </si>
  <si>
    <t>NM_従事者１２_就任年月日_日_変更前</t>
    <phoneticPr fontId="4"/>
  </si>
  <si>
    <t>NM_従事者１２_就任年月日_月_変更前</t>
    <phoneticPr fontId="4"/>
  </si>
  <si>
    <t>NM_従事者１２_就任年月日_年_変更前</t>
    <phoneticPr fontId="4"/>
  </si>
  <si>
    <t>NM_従事者１２_就任年月日_元号_変更前</t>
    <phoneticPr fontId="4"/>
  </si>
  <si>
    <t>NM_従事者１２_就任年月日_日</t>
  </si>
  <si>
    <t>NM_従事者１２_就任年月日_月</t>
  </si>
  <si>
    <t>NM_従事者１２_就任年月日_年</t>
  </si>
  <si>
    <t>NM_従事者１２_就任年月日_元号</t>
  </si>
  <si>
    <t>NM_従事者１２_資格_変更前</t>
    <phoneticPr fontId="4"/>
  </si>
  <si>
    <t>NM_従事者１２_資格</t>
  </si>
  <si>
    <t>NM_従事者１２_従事者区分_変更前</t>
    <phoneticPr fontId="4"/>
  </si>
  <si>
    <t>NM_従事者１２_従事者区分</t>
  </si>
  <si>
    <t>NM_従事者１１_兼務備考</t>
  </si>
  <si>
    <t>NM_従事者１１_兼務廃止年月日_日</t>
  </si>
  <si>
    <t>NM_従事者１１_兼務廃止年月日_月</t>
  </si>
  <si>
    <t>NM_従事者１１_兼務廃止年月日_年</t>
  </si>
  <si>
    <t>NM_従事者１１_兼務廃止年月日_元号</t>
  </si>
  <si>
    <t>NM_従事者１１_兼務許可年月日_日</t>
  </si>
  <si>
    <t>NM_従事者１１_兼務許可年月日_月</t>
  </si>
  <si>
    <t>NM_従事者１１_兼務許可年月日_年</t>
  </si>
  <si>
    <t>NM_従事者１１_兼務許可年月日_元号</t>
  </si>
  <si>
    <t>NM_従事者１１_兼務許可番号</t>
  </si>
  <si>
    <t>NM_従事者１１_兼務</t>
  </si>
  <si>
    <t>NM_従事者１１_従事者備考_変更前</t>
    <phoneticPr fontId="4"/>
  </si>
  <si>
    <t>NM_従事者１１_従事者備考</t>
  </si>
  <si>
    <t>NM_従事者１１_登録販売者登録都道府県_変更前</t>
    <phoneticPr fontId="4"/>
  </si>
  <si>
    <t>NM_従事者１１_登録販売者登録都道府県</t>
  </si>
  <si>
    <t>NM_従事者１１_登録年月日_日_変更前</t>
    <phoneticPr fontId="4"/>
  </si>
  <si>
    <t>NM_従事者１１_登録年月日_月_変更前</t>
    <phoneticPr fontId="4"/>
  </si>
  <si>
    <t>NM_従事者１１_登録年月日_年_変更前</t>
    <phoneticPr fontId="4"/>
  </si>
  <si>
    <t>NM_従事者１１_登録年月日_元号_変更前</t>
    <phoneticPr fontId="4"/>
  </si>
  <si>
    <t>NM_従事者１１_登録年月日_日</t>
  </si>
  <si>
    <t>NM_従事者１１_登録年月日_月</t>
  </si>
  <si>
    <t>NM_従事者１１_登録年月日_年</t>
  </si>
  <si>
    <t>NM_従事者１１_登録年月日_元号</t>
  </si>
  <si>
    <t>NM_従事者１１_登録番号３_変更前</t>
    <phoneticPr fontId="4"/>
  </si>
  <si>
    <t>NM_従事者１１_登録番号３</t>
  </si>
  <si>
    <t>NM_従事者１１_登録番号２_変更前</t>
    <phoneticPr fontId="4"/>
  </si>
  <si>
    <t>NM_従事者１１_登録番号２</t>
  </si>
  <si>
    <t>NM_従事者１１_登録番号１_変更前</t>
    <phoneticPr fontId="4"/>
  </si>
  <si>
    <t>NM_従事者１１_登録番号１</t>
  </si>
  <si>
    <t>NM_従事者１１_要指導又は第１類_小数１_変更前</t>
    <phoneticPr fontId="4"/>
  </si>
  <si>
    <t>NM_従事者１１_要指導又は第１類_整数２_変更前</t>
    <phoneticPr fontId="4"/>
  </si>
  <si>
    <t>NM_従事者１１_要指導又は第１類_整数１_変更前</t>
    <phoneticPr fontId="4"/>
  </si>
  <si>
    <t>NM_従事者１１_要指導又は第１類_小数１</t>
  </si>
  <si>
    <t>NM_従事者１１_要指導又は第１類_整数２</t>
  </si>
  <si>
    <t>NM_従事者１１_要指導又は第１類_整数１</t>
  </si>
  <si>
    <t>NM_従事者１１_医薬品_小数１_変更前</t>
    <phoneticPr fontId="4"/>
  </si>
  <si>
    <t>NM_従事者１１_医薬品_整数２_変更前</t>
    <phoneticPr fontId="4"/>
  </si>
  <si>
    <t>NM_従事者１１_医薬品_整数１_変更前</t>
    <phoneticPr fontId="4"/>
  </si>
  <si>
    <t>NM_従事者１１_医薬品_小数１</t>
  </si>
  <si>
    <t>NM_従事者１１_医薬品_整数２</t>
  </si>
  <si>
    <t>NM_従事者１１_医薬品_整数１</t>
  </si>
  <si>
    <t>NM_従事者１１_週勤務時間_小数１_変更前</t>
    <phoneticPr fontId="4"/>
  </si>
  <si>
    <t>NM_従事者１１_週勤務時間_整数２_変更前</t>
    <phoneticPr fontId="4"/>
  </si>
  <si>
    <t>NM_従事者１１_週勤務時間_整数１_変更前</t>
    <phoneticPr fontId="4"/>
  </si>
  <si>
    <t>NM_従事者１１_週勤務時間_小数１</t>
  </si>
  <si>
    <t>NM_従事者１１_週勤務時間_整数２</t>
  </si>
  <si>
    <t>NM_従事者１１_週勤務時間_整数１</t>
  </si>
  <si>
    <t>NM_従事者１１_生年月日_日_変更前</t>
    <phoneticPr fontId="4"/>
  </si>
  <si>
    <t>NM_従事者１１_生年月日_月_変更前</t>
    <phoneticPr fontId="4"/>
  </si>
  <si>
    <t>NM_従事者１１_生年月日_年_変更前</t>
    <phoneticPr fontId="4"/>
  </si>
  <si>
    <t>NM_従事者１１_生年月日_元号_変更前</t>
    <phoneticPr fontId="4"/>
  </si>
  <si>
    <t>NM_従事者１１_生年月日_日</t>
  </si>
  <si>
    <t>NM_従事者１１_生年月日_月</t>
  </si>
  <si>
    <t>NM_従事者１１_生年月日_年</t>
  </si>
  <si>
    <t>NM_従事者１１_生年月日_元号</t>
  </si>
  <si>
    <t>NM_従事者１１_住所_建物名_変更前</t>
    <phoneticPr fontId="4"/>
  </si>
  <si>
    <t>NM_従事者１１_住所_建物名</t>
  </si>
  <si>
    <t>NM_従事者１１_住所_番地_変更前</t>
    <phoneticPr fontId="4"/>
  </si>
  <si>
    <t>NM_従事者１１_住所_番地</t>
  </si>
  <si>
    <t>NM_従事者１１_住所_字_変更前</t>
    <phoneticPr fontId="4"/>
  </si>
  <si>
    <t>NM_従事者１１_住所_字</t>
  </si>
  <si>
    <t>NM_従事者１１_住所_市区町村_変更前</t>
    <phoneticPr fontId="4"/>
  </si>
  <si>
    <t>NM_従事者１１_住所_市区町村</t>
  </si>
  <si>
    <t>NM_従事者１１_住所_都道府県_変更前</t>
    <phoneticPr fontId="4"/>
  </si>
  <si>
    <t>NM_従事者１１_住所_都道府県</t>
  </si>
  <si>
    <t>NM_従事者１１_住所_郵便番号_右_変更前</t>
    <phoneticPr fontId="4"/>
  </si>
  <si>
    <t>NM_従事者１１_住所_郵便番号_左_変更前</t>
    <phoneticPr fontId="4"/>
  </si>
  <si>
    <t>NM_従事者１１_住所_郵便番号_右</t>
  </si>
  <si>
    <t>NM_従事者１１_住所_郵便番号_左</t>
  </si>
  <si>
    <t>NM_従事者１１_氏名カナ_変更前</t>
    <phoneticPr fontId="4"/>
  </si>
  <si>
    <t>NM_従事者１１_氏名カナ</t>
  </si>
  <si>
    <t>NM_従事者１１_氏名_当て字_変更前</t>
    <phoneticPr fontId="4"/>
  </si>
  <si>
    <t>NM_従事者１１_氏名_当て字</t>
  </si>
  <si>
    <t>NM_従事者１１_氏名_変更前</t>
    <phoneticPr fontId="4"/>
  </si>
  <si>
    <t>NM_従事者１１_氏名</t>
  </si>
  <si>
    <t>NM_従事者１１_退任年月日_日_変更前</t>
    <phoneticPr fontId="4"/>
  </si>
  <si>
    <t>NM_従事者１１_退任年月日_月_変更前</t>
    <phoneticPr fontId="4"/>
  </si>
  <si>
    <t>NM_従事者１１_退任年月日_年_変更前</t>
    <phoneticPr fontId="4"/>
  </si>
  <si>
    <t>NM_従事者１１_退任年月日_元号_変更前</t>
    <phoneticPr fontId="4"/>
  </si>
  <si>
    <t>NM_従事者１１_退任年月日_日</t>
  </si>
  <si>
    <t>NM_従事者１１_退任年月日_月</t>
  </si>
  <si>
    <t>NM_従事者１１_退任年月日_年</t>
  </si>
  <si>
    <t>NM_従事者１１_退任年月日_元号</t>
  </si>
  <si>
    <t>NM_従事者１１_就任年月日_日_変更前</t>
    <phoneticPr fontId="4"/>
  </si>
  <si>
    <t>NM_従事者１１_就任年月日_月_変更前</t>
    <phoneticPr fontId="4"/>
  </si>
  <si>
    <t>NM_従事者１１_就任年月日_年_変更前</t>
    <phoneticPr fontId="4"/>
  </si>
  <si>
    <t>NM_従事者１１_就任年月日_元号_変更前</t>
    <phoneticPr fontId="4"/>
  </si>
  <si>
    <t>NM_従事者１１_就任年月日_日</t>
  </si>
  <si>
    <t>NM_従事者１１_就任年月日_月</t>
  </si>
  <si>
    <t>NM_従事者１１_就任年月日_年</t>
  </si>
  <si>
    <t>NM_従事者１１_就任年月日_元号</t>
  </si>
  <si>
    <t>NM_従事者１１_資格_変更前</t>
    <phoneticPr fontId="4"/>
  </si>
  <si>
    <t>NM_従事者１１_資格</t>
  </si>
  <si>
    <t>NM_従事者１１_従事者区分_変更前</t>
    <phoneticPr fontId="4"/>
  </si>
  <si>
    <t>NM_従事者１１_従事者区分</t>
  </si>
  <si>
    <t>NM_従事者１０_兼務備考</t>
  </si>
  <si>
    <t>NM_従事者１０_兼務廃止年月日_日</t>
  </si>
  <si>
    <t>NM_従事者１０_兼務廃止年月日_月</t>
  </si>
  <si>
    <t>NM_従事者１０_兼務廃止年月日_年</t>
  </si>
  <si>
    <t>NM_従事者１０_兼務廃止年月日_元号</t>
  </si>
  <si>
    <t>NM_従事者１０_兼務許可年月日_日</t>
  </si>
  <si>
    <t>NM_従事者１０_兼務許可年月日_月</t>
  </si>
  <si>
    <t>NM_従事者１０_兼務許可年月日_年</t>
  </si>
  <si>
    <t>NM_従事者１０_兼務許可年月日_元号</t>
  </si>
  <si>
    <t>NM_従事者１０_兼務許可番号</t>
  </si>
  <si>
    <t>NM_従事者１０_兼務</t>
  </si>
  <si>
    <t>NM_従事者１０_従事者備考_変更前</t>
    <phoneticPr fontId="4"/>
  </si>
  <si>
    <t>NM_従事者１０_従事者備考</t>
  </si>
  <si>
    <t>NM_従事者１０_登録販売者登録都道府県_変更前</t>
    <phoneticPr fontId="4"/>
  </si>
  <si>
    <t>NM_従事者１０_登録販売者登録都道府県</t>
  </si>
  <si>
    <t>NM_従事者１０_登録年月日_日_変更前</t>
    <phoneticPr fontId="4"/>
  </si>
  <si>
    <t>NM_従事者１０_登録年月日_月_変更前</t>
    <phoneticPr fontId="4"/>
  </si>
  <si>
    <t>NM_従事者１０_登録年月日_年_変更前</t>
    <phoneticPr fontId="4"/>
  </si>
  <si>
    <t>NM_従事者１０_登録年月日_元号_変更前</t>
    <phoneticPr fontId="4"/>
  </si>
  <si>
    <t>NM_従事者１０_登録年月日_日</t>
  </si>
  <si>
    <t>NM_従事者１０_登録年月日_月</t>
  </si>
  <si>
    <t>NM_従事者１０_登録年月日_年</t>
  </si>
  <si>
    <t>NM_従事者１０_登録年月日_元号</t>
  </si>
  <si>
    <t>NM_従事者１０_登録番号３_変更前</t>
    <phoneticPr fontId="4"/>
  </si>
  <si>
    <t>NM_従事者１０_登録番号３</t>
  </si>
  <si>
    <t>NM_従事者１０_登録番号２_変更前</t>
    <phoneticPr fontId="4"/>
  </si>
  <si>
    <t>NM_従事者１０_登録番号２</t>
  </si>
  <si>
    <t>NM_従事者１０_登録番号１_変更前</t>
    <phoneticPr fontId="4"/>
  </si>
  <si>
    <t>NM_従事者１０_登録番号１</t>
  </si>
  <si>
    <t>NM_従事者１０_要指導又は第１類_小数１_変更前</t>
    <phoneticPr fontId="4"/>
  </si>
  <si>
    <t>NM_従事者１０_要指導又は第１類_整数２_変更前</t>
    <phoneticPr fontId="4"/>
  </si>
  <si>
    <t>NM_従事者１０_要指導又は第１類_整数１_変更前</t>
    <phoneticPr fontId="4"/>
  </si>
  <si>
    <t>NM_従事者１０_要指導又は第１類_小数１</t>
  </si>
  <si>
    <t>NM_従事者１０_要指導又は第１類_整数２</t>
  </si>
  <si>
    <t>NM_従事者１０_要指導又は第１類_整数１</t>
  </si>
  <si>
    <t>NM_従事者１０_医薬品_小数１_変更前</t>
    <phoneticPr fontId="4"/>
  </si>
  <si>
    <t>NM_従事者１０_医薬品_整数２_変更前</t>
    <phoneticPr fontId="4"/>
  </si>
  <si>
    <t>NM_従事者１０_医薬品_整数１_変更前</t>
    <phoneticPr fontId="4"/>
  </si>
  <si>
    <t>NM_従事者１０_医薬品_小数１</t>
  </si>
  <si>
    <t>NM_従事者１０_医薬品_整数２</t>
  </si>
  <si>
    <t>NM_従事者１０_医薬品_整数１</t>
  </si>
  <si>
    <t>NM_従事者１０_週勤務時間_小数１_変更前</t>
    <phoneticPr fontId="4"/>
  </si>
  <si>
    <t>NM_従事者１０_週勤務時間_整数２_変更前</t>
    <phoneticPr fontId="4"/>
  </si>
  <si>
    <t>NM_従事者１０_週勤務時間_整数１_変更前</t>
    <phoneticPr fontId="4"/>
  </si>
  <si>
    <t>NM_従事者１０_週勤務時間_小数１</t>
  </si>
  <si>
    <t>NM_従事者１０_週勤務時間_整数２</t>
  </si>
  <si>
    <t>NM_従事者１０_週勤務時間_整数１</t>
  </si>
  <si>
    <t>NM_従事者１０_生年月日_日_変更前</t>
    <phoneticPr fontId="4"/>
  </si>
  <si>
    <t>NM_従事者１０_生年月日_月_変更前</t>
    <phoneticPr fontId="4"/>
  </si>
  <si>
    <t>NM_従事者１０_生年月日_年_変更前</t>
    <phoneticPr fontId="4"/>
  </si>
  <si>
    <t>NM_従事者１０_生年月日_元号_変更前</t>
    <phoneticPr fontId="4"/>
  </si>
  <si>
    <t>NM_従事者１０_生年月日_日</t>
  </si>
  <si>
    <t>NM_従事者１０_生年月日_月</t>
  </si>
  <si>
    <t>NM_従事者１０_生年月日_年</t>
  </si>
  <si>
    <t>NM_従事者１０_生年月日_元号</t>
  </si>
  <si>
    <t>NM_従事者１０_住所_建物名_変更前</t>
    <phoneticPr fontId="4"/>
  </si>
  <si>
    <t>NM_従事者１０_住所_建物名</t>
  </si>
  <si>
    <t>NM_従事者１０_住所_番地_変更前</t>
    <phoneticPr fontId="4"/>
  </si>
  <si>
    <t>NM_従事者１０_住所_番地</t>
  </si>
  <si>
    <t>NM_従事者１０_住所_字_変更前</t>
    <phoneticPr fontId="4"/>
  </si>
  <si>
    <t>NM_従事者１０_住所_字</t>
  </si>
  <si>
    <t>NM_従事者１０_住所_市区町村_変更前</t>
    <phoneticPr fontId="4"/>
  </si>
  <si>
    <t>NM_従事者１０_住所_市区町村</t>
  </si>
  <si>
    <t>NM_従事者１０_住所_都道府県_変更前</t>
    <phoneticPr fontId="4"/>
  </si>
  <si>
    <t>NM_従事者１０_住所_都道府県</t>
  </si>
  <si>
    <t>NM_従事者１０_住所_郵便番号_右_変更前</t>
    <phoneticPr fontId="4"/>
  </si>
  <si>
    <t>NM_従事者１０_住所_郵便番号_左_変更前</t>
    <phoneticPr fontId="4"/>
  </si>
  <si>
    <t>NM_従事者１０_住所_郵便番号_右</t>
  </si>
  <si>
    <t>NM_従事者１０_住所_郵便番号_左</t>
  </si>
  <si>
    <t>NM_従事者１０_氏名カナ_変更前</t>
    <phoneticPr fontId="4"/>
  </si>
  <si>
    <t>NM_従事者１０_氏名カナ</t>
  </si>
  <si>
    <t>NM_従事者１０_氏名_当て字_変更前</t>
    <phoneticPr fontId="4"/>
  </si>
  <si>
    <t>NM_従事者１０_氏名_当て字</t>
  </si>
  <si>
    <t>NM_従事者１０_氏名_変更前</t>
    <phoneticPr fontId="4"/>
  </si>
  <si>
    <t>NM_従事者１０_氏名</t>
  </si>
  <si>
    <t>NM_従事者１０_退任年月日_日_変更前</t>
    <phoneticPr fontId="4"/>
  </si>
  <si>
    <t>NM_従事者１０_退任年月日_月_変更前</t>
    <phoneticPr fontId="4"/>
  </si>
  <si>
    <t>NM_従事者１０_退任年月日_年_変更前</t>
    <phoneticPr fontId="4"/>
  </si>
  <si>
    <t>NM_従事者１０_退任年月日_元号_変更前</t>
    <phoneticPr fontId="4"/>
  </si>
  <si>
    <t>NM_従事者１０_退任年月日_日</t>
  </si>
  <si>
    <t>NM_従事者１０_退任年月日_月</t>
  </si>
  <si>
    <t>NM_従事者１０_退任年月日_年</t>
  </si>
  <si>
    <t>NM_従事者１０_退任年月日_元号</t>
  </si>
  <si>
    <t>NM_従事者１０_就任年月日_日_変更前</t>
    <phoneticPr fontId="4"/>
  </si>
  <si>
    <t>NM_従事者１０_就任年月日_月_変更前</t>
    <phoneticPr fontId="4"/>
  </si>
  <si>
    <t>NM_従事者１０_就任年月日_年_変更前</t>
    <phoneticPr fontId="4"/>
  </si>
  <si>
    <t>NM_従事者１０_就任年月日_元号_変更前</t>
    <phoneticPr fontId="4"/>
  </si>
  <si>
    <t>NM_従事者１０_就任年月日_日</t>
  </si>
  <si>
    <t>NM_従事者１０_就任年月日_月</t>
  </si>
  <si>
    <t>NM_従事者１０_就任年月日_年</t>
  </si>
  <si>
    <t>NM_従事者１０_就任年月日_元号</t>
  </si>
  <si>
    <t>NM_従事者１０_資格_変更前</t>
    <phoneticPr fontId="4"/>
  </si>
  <si>
    <t>NM_従事者１０_資格</t>
  </si>
  <si>
    <t>NM_従事者１０_従事者区分_変更前</t>
    <phoneticPr fontId="4"/>
  </si>
  <si>
    <t>NM_従事者１０_従事者区分</t>
  </si>
  <si>
    <t>NM_従事者９_兼務備考</t>
  </si>
  <si>
    <t>NM_従事者９_兼務廃止年月日_日</t>
  </si>
  <si>
    <t>NM_従事者９_兼務廃止年月日_月</t>
  </si>
  <si>
    <t>NM_従事者９_兼務廃止年月日_年</t>
  </si>
  <si>
    <t>NM_従事者９_兼務廃止年月日_元号</t>
  </si>
  <si>
    <t>NM_従事者９_兼務許可年月日_日</t>
  </si>
  <si>
    <t>NM_従事者９_兼務許可年月日_月</t>
  </si>
  <si>
    <t>NM_従事者９_兼務許可年月日_年</t>
  </si>
  <si>
    <t>NM_従事者９_兼務許可年月日_元号</t>
  </si>
  <si>
    <t>NM_従事者９_兼務許可番号</t>
  </si>
  <si>
    <t>NM_従事者９_兼務</t>
  </si>
  <si>
    <t>NM_従事者９_従事者備考_変更前</t>
    <phoneticPr fontId="4"/>
  </si>
  <si>
    <t>NM_従事者９_従事者備考</t>
  </si>
  <si>
    <t>NM_従事者９_登録販売者登録都道府県_変更前</t>
    <phoneticPr fontId="4"/>
  </si>
  <si>
    <t>NM_従事者９_登録販売者登録都道府県</t>
  </si>
  <si>
    <t>NM_従事者９_登録年月日_日_変更前</t>
    <phoneticPr fontId="4"/>
  </si>
  <si>
    <t>NM_従事者９_登録年月日_月_変更前</t>
    <phoneticPr fontId="4"/>
  </si>
  <si>
    <t>NM_従事者９_登録年月日_年_変更前</t>
    <phoneticPr fontId="4"/>
  </si>
  <si>
    <t>NM_従事者９_登録年月日_元号_変更前</t>
    <phoneticPr fontId="4"/>
  </si>
  <si>
    <t>NM_従事者９_登録年月日_日</t>
  </si>
  <si>
    <t>NM_従事者９_登録年月日_月</t>
  </si>
  <si>
    <t>NM_従事者９_登録年月日_年</t>
  </si>
  <si>
    <t>NM_従事者９_登録年月日_元号</t>
  </si>
  <si>
    <t>NM_従事者９_登録番号３_変更前</t>
    <phoneticPr fontId="4"/>
  </si>
  <si>
    <t>NM_従事者９_登録番号３</t>
  </si>
  <si>
    <t>NM_従事者９_登録番号２_変更前</t>
    <phoneticPr fontId="4"/>
  </si>
  <si>
    <t>NM_従事者９_登録番号２</t>
  </si>
  <si>
    <t>NM_従事者９_登録番号１_変更前</t>
    <phoneticPr fontId="4"/>
  </si>
  <si>
    <t>NM_従事者９_登録番号１</t>
  </si>
  <si>
    <t>NM_従事者９_要指導又は第１類_小数１_変更前</t>
    <phoneticPr fontId="4"/>
  </si>
  <si>
    <t>NM_従事者９_要指導又は第１類_整数２_変更前</t>
    <phoneticPr fontId="4"/>
  </si>
  <si>
    <t>NM_従事者９_要指導又は第１類_整数１_変更前</t>
    <phoneticPr fontId="4"/>
  </si>
  <si>
    <t>NM_従事者９_要指導又は第１類_小数１</t>
  </si>
  <si>
    <t>NM_従事者９_要指導又は第１類_整数２</t>
  </si>
  <si>
    <t>NM_従事者９_要指導又は第１類_整数１</t>
  </si>
  <si>
    <t>NM_従事者９_医薬品_小数１_変更前</t>
    <phoneticPr fontId="4"/>
  </si>
  <si>
    <t>NM_従事者９_医薬品_整数２_変更前</t>
    <phoneticPr fontId="4"/>
  </si>
  <si>
    <t>NM_従事者９_医薬品_整数１_変更前</t>
    <phoneticPr fontId="4"/>
  </si>
  <si>
    <t>NM_従事者９_医薬品_小数１</t>
  </si>
  <si>
    <t>NM_従事者９_医薬品_整数２</t>
  </si>
  <si>
    <t>NM_従事者９_医薬品_整数１</t>
  </si>
  <si>
    <t>NM_従事者９_週勤務時間_小数１_変更前</t>
    <phoneticPr fontId="4"/>
  </si>
  <si>
    <t>NM_従事者９_週勤務時間_整数２_変更前</t>
    <phoneticPr fontId="4"/>
  </si>
  <si>
    <t>NM_従事者９_週勤務時間_整数１_変更前</t>
    <phoneticPr fontId="4"/>
  </si>
  <si>
    <t>NM_従事者９_週勤務時間_小数１</t>
  </si>
  <si>
    <t>NM_従事者９_週勤務時間_整数２</t>
  </si>
  <si>
    <t>NM_従事者９_週勤務時間_整数１</t>
  </si>
  <si>
    <t>NM_従事者９_生年月日_日_変更前</t>
    <phoneticPr fontId="4"/>
  </si>
  <si>
    <t>NM_従事者９_生年月日_月_変更前</t>
    <phoneticPr fontId="4"/>
  </si>
  <si>
    <t>NM_従事者９_生年月日_年_変更前</t>
    <phoneticPr fontId="4"/>
  </si>
  <si>
    <t>NM_従事者９_生年月日_元号_変更前</t>
    <phoneticPr fontId="4"/>
  </si>
  <si>
    <t>NM_従事者９_生年月日_日</t>
  </si>
  <si>
    <t>NM_従事者９_生年月日_月</t>
  </si>
  <si>
    <t>NM_従事者９_生年月日_年</t>
  </si>
  <si>
    <t>NM_従事者９_生年月日_元号</t>
  </si>
  <si>
    <t>NM_従事者９_住所_建物名_変更前</t>
    <phoneticPr fontId="4"/>
  </si>
  <si>
    <t>NM_従事者９_住所_建物名</t>
  </si>
  <si>
    <t>NM_従事者９_住所_番地_変更前</t>
    <phoneticPr fontId="4"/>
  </si>
  <si>
    <t>NM_従事者９_住所_番地</t>
  </si>
  <si>
    <t>NM_従事者９_住所_字_変更前</t>
    <phoneticPr fontId="4"/>
  </si>
  <si>
    <t>NM_従事者９_住所_字</t>
  </si>
  <si>
    <t>NM_従事者９_住所_市区町村_変更前</t>
    <phoneticPr fontId="4"/>
  </si>
  <si>
    <t>NM_従事者９_住所_市区町村</t>
  </si>
  <si>
    <t>NM_従事者９_住所_都道府県_変更前</t>
    <phoneticPr fontId="4"/>
  </si>
  <si>
    <t>NM_従事者９_住所_都道府県</t>
  </si>
  <si>
    <t>NM_従事者９_住所_郵便番号_右_変更前</t>
    <phoneticPr fontId="4"/>
  </si>
  <si>
    <t>NM_従事者９_住所_郵便番号_左_変更前</t>
    <phoneticPr fontId="4"/>
  </si>
  <si>
    <t>NM_従事者９_住所_郵便番号_右</t>
  </si>
  <si>
    <t>NM_従事者９_住所_郵便番号_左</t>
  </si>
  <si>
    <t>NM_従事者９_氏名カナ_変更前</t>
    <phoneticPr fontId="4"/>
  </si>
  <si>
    <t>NM_従事者９_氏名カナ</t>
  </si>
  <si>
    <t>NM_従事者９_氏名_当て字_変更前</t>
    <phoneticPr fontId="4"/>
  </si>
  <si>
    <t>NM_従事者９_氏名_当て字</t>
  </si>
  <si>
    <t>NM_従事者９_氏名_変更前</t>
    <phoneticPr fontId="4"/>
  </si>
  <si>
    <t>NM_従事者９_氏名</t>
  </si>
  <si>
    <t>NM_従事者９_退任年月日_日_変更前</t>
    <phoneticPr fontId="4"/>
  </si>
  <si>
    <t>NM_従事者９_退任年月日_月_変更前</t>
    <phoneticPr fontId="4"/>
  </si>
  <si>
    <t>NM_従事者９_退任年月日_年_変更前</t>
    <phoneticPr fontId="4"/>
  </si>
  <si>
    <t>NM_従事者９_退任年月日_元号_変更前</t>
    <phoneticPr fontId="4"/>
  </si>
  <si>
    <t>NM_従事者９_退任年月日_日</t>
  </si>
  <si>
    <t>NM_従事者９_退任年月日_月</t>
  </si>
  <si>
    <t>NM_従事者９_退任年月日_年</t>
  </si>
  <si>
    <t>NM_従事者９_退任年月日_元号</t>
  </si>
  <si>
    <t>NM_従事者９_就任年月日_日_変更前</t>
    <phoneticPr fontId="4"/>
  </si>
  <si>
    <t>NM_従事者９_就任年月日_月_変更前</t>
    <phoneticPr fontId="4"/>
  </si>
  <si>
    <t>NM_従事者９_就任年月日_年_変更前</t>
    <phoneticPr fontId="4"/>
  </si>
  <si>
    <t>NM_従事者９_就任年月日_元号_変更前</t>
    <phoneticPr fontId="4"/>
  </si>
  <si>
    <t>NM_従事者９_就任年月日_日</t>
  </si>
  <si>
    <t>NM_従事者９_就任年月日_月</t>
  </si>
  <si>
    <t>NM_従事者９_就任年月日_年</t>
  </si>
  <si>
    <t>NM_従事者９_就任年月日_元号</t>
  </si>
  <si>
    <t>NM_従事者９_資格_変更前</t>
    <phoneticPr fontId="4"/>
  </si>
  <si>
    <t>NM_従事者９_資格</t>
  </si>
  <si>
    <t>NM_従事者９_従事者区分_変更前</t>
    <phoneticPr fontId="4"/>
  </si>
  <si>
    <t>NM_従事者９_従事者区分</t>
  </si>
  <si>
    <t>NM_従事者８_兼務備考</t>
  </si>
  <si>
    <t>NM_従事者８_兼務廃止年月日_日</t>
  </si>
  <si>
    <t>NM_従事者８_兼務廃止年月日_月</t>
  </si>
  <si>
    <t>NM_従事者８_兼務廃止年月日_年</t>
  </si>
  <si>
    <t>NM_従事者８_兼務廃止年月日_元号</t>
  </si>
  <si>
    <t>NM_従事者８_兼務許可年月日_日</t>
  </si>
  <si>
    <t>NM_従事者８_兼務許可年月日_月</t>
  </si>
  <si>
    <t>NM_従事者８_兼務許可年月日_年</t>
  </si>
  <si>
    <t>NM_従事者８_兼務許可年月日_元号</t>
  </si>
  <si>
    <t>NM_従事者８_兼務許可番号</t>
  </si>
  <si>
    <t>NM_従事者８_兼務</t>
  </si>
  <si>
    <t>NM_従事者８_従事者備考_変更前</t>
    <phoneticPr fontId="4"/>
  </si>
  <si>
    <t>NM_従事者８_従事者備考</t>
  </si>
  <si>
    <t>NM_従事者８_登録販売者登録都道府県_変更前</t>
    <phoneticPr fontId="4"/>
  </si>
  <si>
    <t>NM_従事者８_登録販売者登録都道府県</t>
  </si>
  <si>
    <t>NM_従事者８_登録年月日_日_変更前</t>
    <phoneticPr fontId="4"/>
  </si>
  <si>
    <t>NM_従事者８_登録年月日_月_変更前</t>
    <phoneticPr fontId="4"/>
  </si>
  <si>
    <t>NM_従事者８_登録年月日_年_変更前</t>
    <phoneticPr fontId="4"/>
  </si>
  <si>
    <t>NM_従事者８_登録年月日_元号_変更前</t>
    <phoneticPr fontId="4"/>
  </si>
  <si>
    <t>NM_従事者８_登録年月日_日</t>
  </si>
  <si>
    <t>NM_従事者８_登録年月日_月</t>
  </si>
  <si>
    <t>NM_従事者８_登録年月日_年</t>
  </si>
  <si>
    <t>NM_従事者８_登録年月日_元号</t>
  </si>
  <si>
    <t>NM_従事者８_登録番号３_変更前</t>
    <phoneticPr fontId="4"/>
  </si>
  <si>
    <t>NM_従事者８_登録番号３</t>
  </si>
  <si>
    <t>NM_従事者８_登録番号２_変更前</t>
    <phoneticPr fontId="4"/>
  </si>
  <si>
    <t>NM_従事者８_登録番号２</t>
  </si>
  <si>
    <t>NM_従事者８_登録番号１_変更前</t>
    <phoneticPr fontId="4"/>
  </si>
  <si>
    <t>NM_従事者８_登録番号１</t>
  </si>
  <si>
    <t>NM_従事者８_要指導又は第１類_小数１_変更前</t>
    <phoneticPr fontId="4"/>
  </si>
  <si>
    <t>NM_従事者８_要指導又は第１類_整数２_変更前</t>
    <phoneticPr fontId="4"/>
  </si>
  <si>
    <t>NM_従事者８_要指導又は第１類_整数１_変更前</t>
    <phoneticPr fontId="4"/>
  </si>
  <si>
    <t>NM_従事者８_要指導又は第１類_小数１</t>
  </si>
  <si>
    <t>NM_従事者８_要指導又は第１類_整数２</t>
  </si>
  <si>
    <t>NM_従事者８_要指導又は第１類_整数１</t>
  </si>
  <si>
    <t>NM_従事者８_医薬品_小数１_変更前</t>
    <phoneticPr fontId="4"/>
  </si>
  <si>
    <t>NM_従事者８_医薬品_整数２_変更前</t>
    <phoneticPr fontId="4"/>
  </si>
  <si>
    <t>NM_従事者８_医薬品_整数１_変更前</t>
    <phoneticPr fontId="4"/>
  </si>
  <si>
    <t>NM_従事者８_医薬品_小数１</t>
  </si>
  <si>
    <t>NM_従事者８_医薬品_整数２</t>
  </si>
  <si>
    <t>NM_従事者８_医薬品_整数１</t>
  </si>
  <si>
    <t>NM_従事者８_週勤務時間_小数１_変更前</t>
    <phoneticPr fontId="4"/>
  </si>
  <si>
    <t>NM_従事者８_週勤務時間_整数２_変更前</t>
    <phoneticPr fontId="4"/>
  </si>
  <si>
    <t>NM_従事者８_週勤務時間_整数１_変更前</t>
    <phoneticPr fontId="4"/>
  </si>
  <si>
    <t>NM_従事者８_週勤務時間_小数１</t>
  </si>
  <si>
    <t>NM_従事者８_週勤務時間_整数２</t>
  </si>
  <si>
    <t>NM_従事者８_週勤務時間_整数１</t>
  </si>
  <si>
    <t>NM_従事者８_生年月日_日_変更前</t>
    <phoneticPr fontId="4"/>
  </si>
  <si>
    <t>NM_従事者８_生年月日_月_変更前</t>
    <phoneticPr fontId="4"/>
  </si>
  <si>
    <t>NM_従事者８_生年月日_年_変更前</t>
    <phoneticPr fontId="4"/>
  </si>
  <si>
    <t>NM_従事者８_生年月日_元号_変更前</t>
    <phoneticPr fontId="4"/>
  </si>
  <si>
    <t>NM_従事者８_生年月日_日</t>
  </si>
  <si>
    <t>NM_従事者８_生年月日_月</t>
  </si>
  <si>
    <t>NM_従事者８_生年月日_年</t>
  </si>
  <si>
    <t>NM_従事者８_生年月日_元号</t>
  </si>
  <si>
    <t>NM_従事者８_住所_建物名_変更前</t>
    <phoneticPr fontId="4"/>
  </si>
  <si>
    <t>NM_従事者８_住所_建物名</t>
  </si>
  <si>
    <t>NM_従事者８_住所_番地_変更前</t>
    <phoneticPr fontId="4"/>
  </si>
  <si>
    <t>NM_従事者８_住所_番地</t>
  </si>
  <si>
    <t>NM_従事者８_住所_字_変更前</t>
    <phoneticPr fontId="4"/>
  </si>
  <si>
    <t>NM_従事者８_住所_字</t>
  </si>
  <si>
    <t>NM_従事者８_住所_市区町村_変更前</t>
    <phoneticPr fontId="4"/>
  </si>
  <si>
    <t>NM_従事者８_住所_市区町村</t>
  </si>
  <si>
    <t>NM_従事者８_住所_都道府県_変更前</t>
    <phoneticPr fontId="4"/>
  </si>
  <si>
    <t>NM_従事者８_住所_都道府県</t>
  </si>
  <si>
    <t>NM_従事者８_住所_郵便番号_右_変更前</t>
    <phoneticPr fontId="4"/>
  </si>
  <si>
    <t>NM_従事者８_住所_郵便番号_左_変更前</t>
    <phoneticPr fontId="4"/>
  </si>
  <si>
    <t>NM_従事者８_住所_郵便番号_右</t>
  </si>
  <si>
    <t>NM_従事者８_住所_郵便番号_左</t>
  </si>
  <si>
    <t>NM_従事者８_氏名カナ_変更前</t>
    <phoneticPr fontId="4"/>
  </si>
  <si>
    <t>NM_従事者８_氏名カナ</t>
  </si>
  <si>
    <t>NM_従事者８_氏名_当て字_変更前</t>
    <phoneticPr fontId="4"/>
  </si>
  <si>
    <t>NM_従事者８_氏名_当て字</t>
  </si>
  <si>
    <t>NM_従事者８_氏名_変更前</t>
    <phoneticPr fontId="4"/>
  </si>
  <si>
    <t>NM_従事者８_氏名</t>
  </si>
  <si>
    <t>NM_従事者８_退任年月日_日_変更前</t>
    <phoneticPr fontId="4"/>
  </si>
  <si>
    <t>NM_従事者８_退任年月日_月_変更前</t>
    <phoneticPr fontId="4"/>
  </si>
  <si>
    <t>NM_従事者８_退任年月日_年_変更前</t>
    <phoneticPr fontId="4"/>
  </si>
  <si>
    <t>NM_従事者８_退任年月日_元号_変更前</t>
    <phoneticPr fontId="4"/>
  </si>
  <si>
    <t>NM_従事者８_退任年月日_日</t>
  </si>
  <si>
    <t>NM_従事者８_退任年月日_月</t>
  </si>
  <si>
    <t>NM_従事者８_退任年月日_年</t>
  </si>
  <si>
    <t>NM_従事者８_退任年月日_元号</t>
  </si>
  <si>
    <t>NM_従事者８_就任年月日_日_変更前</t>
    <phoneticPr fontId="4"/>
  </si>
  <si>
    <t>NM_従事者８_就任年月日_月_変更前</t>
    <phoneticPr fontId="4"/>
  </si>
  <si>
    <t>NM_従事者８_就任年月日_年_変更前</t>
    <phoneticPr fontId="4"/>
  </si>
  <si>
    <t>NM_従事者８_就任年月日_元号_変更前</t>
    <phoneticPr fontId="4"/>
  </si>
  <si>
    <t>NM_従事者８_就任年月日_日</t>
  </si>
  <si>
    <t>NM_従事者８_就任年月日_月</t>
  </si>
  <si>
    <t>NM_従事者８_就任年月日_年</t>
  </si>
  <si>
    <t>NM_従事者８_就任年月日_元号</t>
  </si>
  <si>
    <t>NM_従事者８_資格_変更前</t>
    <phoneticPr fontId="4"/>
  </si>
  <si>
    <t>NM_従事者８_資格</t>
  </si>
  <si>
    <t>NM_従事者８_従事者区分_変更前</t>
    <phoneticPr fontId="4"/>
  </si>
  <si>
    <t>NM_従事者８_従事者区分</t>
  </si>
  <si>
    <t>NM_従事者７_兼務備考</t>
  </si>
  <si>
    <t>NM_従事者７_兼務廃止年月日_日</t>
  </si>
  <si>
    <t>NM_従事者７_兼務廃止年月日_月</t>
  </si>
  <si>
    <t>NM_従事者７_兼務廃止年月日_年</t>
  </si>
  <si>
    <t>NM_従事者７_兼務廃止年月日_元号</t>
  </si>
  <si>
    <t>NM_従事者７_兼務許可年月日_日</t>
  </si>
  <si>
    <t>NM_従事者７_兼務許可年月日_月</t>
  </si>
  <si>
    <t>NM_従事者７_兼務許可年月日_年</t>
  </si>
  <si>
    <t>NM_従事者７_兼務許可年月日_元号</t>
  </si>
  <si>
    <t>NM_従事者７_兼務許可番号</t>
  </si>
  <si>
    <t>NM_従事者７_兼務</t>
  </si>
  <si>
    <t>NM_従事者７_従事者備考_変更前</t>
    <phoneticPr fontId="4"/>
  </si>
  <si>
    <t>NM_従事者７_従事者備考</t>
  </si>
  <si>
    <t>NM_従事者７_登録販売者登録都道府県_変更前</t>
    <phoneticPr fontId="4"/>
  </si>
  <si>
    <t>NM_従事者７_登録販売者登録都道府県</t>
  </si>
  <si>
    <t>NM_従事者７_登録年月日_日_変更前</t>
    <phoneticPr fontId="4"/>
  </si>
  <si>
    <t>NM_従事者７_登録年月日_月_変更前</t>
    <phoneticPr fontId="4"/>
  </si>
  <si>
    <t>NM_従事者７_登録年月日_年_変更前</t>
    <phoneticPr fontId="4"/>
  </si>
  <si>
    <t>NM_従事者７_登録年月日_元号_変更前</t>
    <phoneticPr fontId="4"/>
  </si>
  <si>
    <t>NM_従事者７_登録年月日_日</t>
  </si>
  <si>
    <t>NM_従事者７_登録年月日_月</t>
  </si>
  <si>
    <t>NM_従事者７_登録年月日_年</t>
  </si>
  <si>
    <t>NM_従事者７_登録年月日_元号</t>
  </si>
  <si>
    <t>NM_従事者７_登録番号３_変更前</t>
    <phoneticPr fontId="4"/>
  </si>
  <si>
    <t>NM_従事者７_登録番号３</t>
  </si>
  <si>
    <t>NM_従事者７_登録番号２_変更前</t>
    <phoneticPr fontId="4"/>
  </si>
  <si>
    <t>NM_従事者７_登録番号２</t>
  </si>
  <si>
    <t>NM_従事者７_登録番号１_変更前</t>
    <phoneticPr fontId="4"/>
  </si>
  <si>
    <t>NM_従事者７_登録番号１</t>
  </si>
  <si>
    <t>NM_従事者７_要指導又は第１類_小数１_変更前</t>
    <phoneticPr fontId="4"/>
  </si>
  <si>
    <t>NM_従事者７_要指導又は第１類_整数２_変更前</t>
    <phoneticPr fontId="4"/>
  </si>
  <si>
    <t>NM_従事者７_要指導又は第１類_整数１_変更前</t>
    <phoneticPr fontId="4"/>
  </si>
  <si>
    <t>NM_従事者７_要指導又は第１類_小数１</t>
  </si>
  <si>
    <t>NM_従事者７_要指導又は第１類_整数２</t>
  </si>
  <si>
    <t>NM_従事者７_要指導又は第１類_整数１</t>
  </si>
  <si>
    <t>NM_従事者７_医薬品_小数１_変更前</t>
    <phoneticPr fontId="4"/>
  </si>
  <si>
    <t>NM_従事者７_医薬品_整数２_変更前</t>
    <phoneticPr fontId="4"/>
  </si>
  <si>
    <t>NM_従事者７_医薬品_整数１_変更前</t>
    <phoneticPr fontId="4"/>
  </si>
  <si>
    <t>NM_従事者７_医薬品_小数１</t>
  </si>
  <si>
    <t>NM_従事者７_医薬品_整数２</t>
  </si>
  <si>
    <t>NM_従事者７_医薬品_整数１</t>
  </si>
  <si>
    <t>NM_従事者７_週勤務時間_小数１_変更前</t>
    <phoneticPr fontId="4"/>
  </si>
  <si>
    <t>NM_従事者７_週勤務時間_整数２_変更前</t>
    <phoneticPr fontId="4"/>
  </si>
  <si>
    <t>NM_従事者７_週勤務時間_整数１_変更前</t>
    <phoneticPr fontId="4"/>
  </si>
  <si>
    <t>NM_従事者７_週勤務時間_小数１</t>
  </si>
  <si>
    <t>NM_従事者７_週勤務時間_整数２</t>
  </si>
  <si>
    <t>NM_従事者７_週勤務時間_整数１</t>
  </si>
  <si>
    <t>NM_従事者７_生年月日_日_変更前</t>
    <phoneticPr fontId="4"/>
  </si>
  <si>
    <t>NM_従事者７_生年月日_月_変更前</t>
    <phoneticPr fontId="4"/>
  </si>
  <si>
    <t>NM_従事者７_生年月日_年_変更前</t>
    <phoneticPr fontId="4"/>
  </si>
  <si>
    <t>NM_従事者７_生年月日_元号_変更前</t>
    <phoneticPr fontId="4"/>
  </si>
  <si>
    <t>NM_従事者７_生年月日_日</t>
  </si>
  <si>
    <t>NM_従事者７_生年月日_月</t>
  </si>
  <si>
    <t>NM_従事者７_生年月日_年</t>
  </si>
  <si>
    <t>NM_従事者７_生年月日_元号</t>
  </si>
  <si>
    <t>NM_従事者７_住所_建物名_変更前</t>
    <phoneticPr fontId="4"/>
  </si>
  <si>
    <t>NM_従事者７_住所_建物名</t>
  </si>
  <si>
    <t>NM_従事者７_住所_番地_変更前</t>
    <phoneticPr fontId="4"/>
  </si>
  <si>
    <t>NM_従事者７_住所_番地</t>
  </si>
  <si>
    <t>NM_従事者７_住所_字_変更前</t>
    <phoneticPr fontId="4"/>
  </si>
  <si>
    <t>NM_従事者７_住所_字</t>
  </si>
  <si>
    <t>NM_従事者７_住所_市区町村_変更前</t>
    <phoneticPr fontId="4"/>
  </si>
  <si>
    <t>NM_従事者７_住所_市区町村</t>
  </si>
  <si>
    <t>NM_従事者７_住所_都道府県_変更前</t>
    <phoneticPr fontId="4"/>
  </si>
  <si>
    <t>NM_従事者７_住所_都道府県</t>
  </si>
  <si>
    <t>NM_従事者７_住所_郵便番号_右_変更前</t>
    <phoneticPr fontId="4"/>
  </si>
  <si>
    <t>NM_従事者７_住所_郵便番号_左_変更前</t>
    <phoneticPr fontId="4"/>
  </si>
  <si>
    <t>NM_従事者７_住所_郵便番号_右</t>
  </si>
  <si>
    <t>NM_従事者７_住所_郵便番号_左</t>
  </si>
  <si>
    <t>NM_従事者７_氏名カナ_変更前</t>
    <phoneticPr fontId="4"/>
  </si>
  <si>
    <t>NM_従事者７_氏名カナ</t>
  </si>
  <si>
    <t>NM_従事者７_氏名_当て字_変更前</t>
    <phoneticPr fontId="4"/>
  </si>
  <si>
    <t>NM_従事者７_氏名_当て字</t>
  </si>
  <si>
    <t>NM_従事者７_氏名_変更前</t>
    <phoneticPr fontId="4"/>
  </si>
  <si>
    <t>NM_従事者７_氏名</t>
  </si>
  <si>
    <t>NM_従事者７_退任年月日_日_変更前</t>
    <phoneticPr fontId="4"/>
  </si>
  <si>
    <t>NM_従事者７_退任年月日_月_変更前</t>
    <phoneticPr fontId="4"/>
  </si>
  <si>
    <t>NM_従事者７_退任年月日_年_変更前</t>
    <phoneticPr fontId="4"/>
  </si>
  <si>
    <t>NM_従事者７_退任年月日_元号_変更前</t>
    <phoneticPr fontId="4"/>
  </si>
  <si>
    <t>NM_従事者７_退任年月日_日</t>
  </si>
  <si>
    <t>NM_従事者７_退任年月日_月</t>
  </si>
  <si>
    <t>NM_従事者７_退任年月日_年</t>
  </si>
  <si>
    <t>NM_従事者７_退任年月日_元号</t>
  </si>
  <si>
    <t>NM_従事者７_就任年月日_日_変更前</t>
    <phoneticPr fontId="4"/>
  </si>
  <si>
    <t>NM_従事者７_就任年月日_月_変更前</t>
    <phoneticPr fontId="4"/>
  </si>
  <si>
    <t>NM_従事者７_就任年月日_年_変更前</t>
    <phoneticPr fontId="4"/>
  </si>
  <si>
    <t>NM_従事者７_就任年月日_元号_変更前</t>
    <phoneticPr fontId="4"/>
  </si>
  <si>
    <t>NM_従事者７_就任年月日_日</t>
  </si>
  <si>
    <t>NM_従事者７_就任年月日_月</t>
  </si>
  <si>
    <t>NM_従事者７_就任年月日_年</t>
  </si>
  <si>
    <t>NM_従事者７_就任年月日_元号</t>
  </si>
  <si>
    <t>NM_従事者７_資格_変更前</t>
    <phoneticPr fontId="4"/>
  </si>
  <si>
    <t>NM_従事者７_資格</t>
  </si>
  <si>
    <t>NM_従事者７_従事者区分_変更前</t>
    <phoneticPr fontId="4"/>
  </si>
  <si>
    <t>NM_従事者７_従事者区分</t>
  </si>
  <si>
    <t>NM_従事者６_兼務備考</t>
  </si>
  <si>
    <t>NM_従事者６_兼務廃止年月日_日</t>
  </si>
  <si>
    <t>NM_従事者６_兼務廃止年月日_月</t>
  </si>
  <si>
    <t>NM_従事者６_兼務廃止年月日_年</t>
  </si>
  <si>
    <t>NM_従事者６_兼務廃止年月日_元号</t>
  </si>
  <si>
    <t>NM_従事者６_兼務許可年月日_日</t>
  </si>
  <si>
    <t>NM_従事者６_兼務許可年月日_月</t>
  </si>
  <si>
    <t>NM_従事者６_兼務許可年月日_年</t>
  </si>
  <si>
    <t>NM_従事者６_兼務許可年月日_元号</t>
  </si>
  <si>
    <t>NM_従事者６_兼務許可番号</t>
  </si>
  <si>
    <t>NM_従事者６_兼務</t>
  </si>
  <si>
    <t>NM_従事者６_従事者備考_変更前</t>
    <phoneticPr fontId="4"/>
  </si>
  <si>
    <t>NM_従事者６_従事者備考</t>
  </si>
  <si>
    <t>NM_従事者６_登録販売者登録都道府県_変更前</t>
    <phoneticPr fontId="4"/>
  </si>
  <si>
    <t>NM_従事者６_登録販売者登録都道府県</t>
  </si>
  <si>
    <t>NM_従事者６_登録年月日_日_変更前</t>
    <phoneticPr fontId="4"/>
  </si>
  <si>
    <t>NM_従事者６_登録年月日_月_変更前</t>
    <phoneticPr fontId="4"/>
  </si>
  <si>
    <t>NM_従事者６_登録年月日_年_変更前</t>
    <phoneticPr fontId="4"/>
  </si>
  <si>
    <t>NM_従事者６_登録年月日_元号_変更前</t>
    <phoneticPr fontId="4"/>
  </si>
  <si>
    <t>NM_従事者６_登録年月日_日</t>
  </si>
  <si>
    <t>NM_従事者６_登録年月日_月</t>
  </si>
  <si>
    <t>NM_従事者６_登録年月日_年</t>
  </si>
  <si>
    <t>NM_従事者６_登録年月日_元号</t>
  </si>
  <si>
    <t>NM_従事者６_登録番号３_変更前</t>
    <phoneticPr fontId="4"/>
  </si>
  <si>
    <t>NM_従事者６_登録番号３</t>
  </si>
  <si>
    <t>NM_従事者６_登録番号２_変更前</t>
    <phoneticPr fontId="4"/>
  </si>
  <si>
    <t>NM_従事者６_登録番号２</t>
  </si>
  <si>
    <t>NM_従事者６_登録番号１_変更前</t>
    <phoneticPr fontId="4"/>
  </si>
  <si>
    <t>NM_従事者６_登録番号１</t>
  </si>
  <si>
    <t>NM_従事者６_要指導又は第１類_小数１_変更前</t>
    <phoneticPr fontId="4"/>
  </si>
  <si>
    <t>NM_従事者６_要指導又は第１類_整数２_変更前</t>
    <phoneticPr fontId="4"/>
  </si>
  <si>
    <t>NM_従事者６_要指導又は第１類_整数１_変更前</t>
    <phoneticPr fontId="4"/>
  </si>
  <si>
    <t>NM_従事者６_要指導又は第１類_小数１</t>
  </si>
  <si>
    <t>NM_従事者６_要指導又は第１類_整数２</t>
  </si>
  <si>
    <t>NM_従事者６_要指導又は第１類_整数１</t>
  </si>
  <si>
    <t>NM_従事者６_医薬品_小数１_変更前</t>
    <phoneticPr fontId="4"/>
  </si>
  <si>
    <t>NM_従事者６_医薬品_整数２_変更前</t>
    <phoneticPr fontId="4"/>
  </si>
  <si>
    <t>NM_従事者６_医薬品_整数１_変更前</t>
    <phoneticPr fontId="4"/>
  </si>
  <si>
    <t>NM_従事者６_医薬品_小数１</t>
  </si>
  <si>
    <t>NM_従事者６_医薬品_整数２</t>
  </si>
  <si>
    <t>NM_従事者６_医薬品_整数１</t>
  </si>
  <si>
    <t>NM_従事者６_週勤務時間_小数１_変更前</t>
    <phoneticPr fontId="4"/>
  </si>
  <si>
    <t>NM_従事者６_週勤務時間_整数２_変更前</t>
    <phoneticPr fontId="4"/>
  </si>
  <si>
    <t>NM_従事者６_週勤務時間_整数１_変更前</t>
    <phoneticPr fontId="4"/>
  </si>
  <si>
    <t>NM_従事者６_週勤務時間_小数１</t>
  </si>
  <si>
    <t>NM_従事者６_週勤務時間_整数２</t>
  </si>
  <si>
    <t>NM_従事者６_週勤務時間_整数１</t>
  </si>
  <si>
    <t>NM_従事者６_生年月日_日_変更前</t>
    <phoneticPr fontId="4"/>
  </si>
  <si>
    <t>NM_従事者６_生年月日_月_変更前</t>
    <phoneticPr fontId="4"/>
  </si>
  <si>
    <t>NM_従事者６_生年月日_年_変更前</t>
    <phoneticPr fontId="4"/>
  </si>
  <si>
    <t>NM_従事者６_生年月日_元号_変更前</t>
    <phoneticPr fontId="4"/>
  </si>
  <si>
    <t>NM_従事者６_生年月日_日</t>
  </si>
  <si>
    <t>NM_従事者６_生年月日_月</t>
  </si>
  <si>
    <t>NM_従事者６_生年月日_年</t>
  </si>
  <si>
    <t>NM_従事者６_生年月日_元号</t>
  </si>
  <si>
    <t>NM_従事者６_住所_建物名_変更前</t>
    <phoneticPr fontId="4"/>
  </si>
  <si>
    <t>NM_従事者６_住所_建物名</t>
  </si>
  <si>
    <t>NM_従事者６_住所_番地_変更前</t>
    <phoneticPr fontId="4"/>
  </si>
  <si>
    <t>NM_従事者６_住所_番地</t>
  </si>
  <si>
    <t>NM_従事者６_住所_字_変更前</t>
    <phoneticPr fontId="4"/>
  </si>
  <si>
    <t>NM_従事者６_住所_字</t>
  </si>
  <si>
    <t>NM_従事者６_住所_市区町村_変更前</t>
    <phoneticPr fontId="4"/>
  </si>
  <si>
    <t>NM_従事者６_住所_市区町村</t>
  </si>
  <si>
    <t>NM_従事者６_住所_都道府県_変更前</t>
    <phoneticPr fontId="4"/>
  </si>
  <si>
    <t>NM_従事者６_住所_都道府県</t>
  </si>
  <si>
    <t>NM_従事者６_住所_郵便番号_右_変更前</t>
    <phoneticPr fontId="4"/>
  </si>
  <si>
    <t>NM_従事者６_住所_郵便番号_左_変更前</t>
    <phoneticPr fontId="4"/>
  </si>
  <si>
    <t>NM_従事者６_住所_郵便番号_右</t>
  </si>
  <si>
    <t>NM_従事者６_住所_郵便番号_左</t>
  </si>
  <si>
    <t>NM_従事者６_氏名カナ_変更前</t>
    <phoneticPr fontId="4"/>
  </si>
  <si>
    <t>NM_従事者６_氏名カナ</t>
  </si>
  <si>
    <t>NM_従事者６_氏名_当て字_変更前</t>
    <phoneticPr fontId="4"/>
  </si>
  <si>
    <t>NM_従事者６_氏名_当て字</t>
  </si>
  <si>
    <t>NM_従事者６_氏名_変更前</t>
    <phoneticPr fontId="4"/>
  </si>
  <si>
    <t>NM_従事者６_氏名</t>
  </si>
  <si>
    <t>NM_従事者６_退任年月日_日_変更前</t>
    <phoneticPr fontId="4"/>
  </si>
  <si>
    <t>NM_従事者６_退任年月日_月_変更前</t>
    <phoneticPr fontId="4"/>
  </si>
  <si>
    <t>NM_従事者６_退任年月日_年_変更前</t>
    <phoneticPr fontId="4"/>
  </si>
  <si>
    <t>NM_従事者６_退任年月日_元号_変更前</t>
    <phoneticPr fontId="4"/>
  </si>
  <si>
    <t>NM_従事者６_退任年月日_日</t>
  </si>
  <si>
    <t>NM_従事者６_退任年月日_月</t>
  </si>
  <si>
    <t>NM_従事者６_退任年月日_年</t>
  </si>
  <si>
    <t>NM_従事者６_退任年月日_元号</t>
  </si>
  <si>
    <t>NM_従事者６_就任年月日_日_変更前</t>
    <phoneticPr fontId="4"/>
  </si>
  <si>
    <t>NM_従事者６_就任年月日_月_変更前</t>
    <phoneticPr fontId="4"/>
  </si>
  <si>
    <t>NM_従事者６_就任年月日_年_変更前</t>
    <phoneticPr fontId="4"/>
  </si>
  <si>
    <t>NM_従事者６_就任年月日_元号_変更前</t>
    <phoneticPr fontId="4"/>
  </si>
  <si>
    <t>NM_従事者６_就任年月日_日</t>
  </si>
  <si>
    <t>NM_従事者６_就任年月日_月</t>
  </si>
  <si>
    <t>NM_従事者６_就任年月日_年</t>
  </si>
  <si>
    <t>NM_従事者６_就任年月日_元号</t>
  </si>
  <si>
    <t>NM_従事者６_資格_変更前</t>
    <phoneticPr fontId="4"/>
  </si>
  <si>
    <t>NM_従事者６_資格</t>
  </si>
  <si>
    <t>NM_従事者６_従事者区分_変更前</t>
    <phoneticPr fontId="4"/>
  </si>
  <si>
    <t>NM_従事者６_従事者区分</t>
  </si>
  <si>
    <t>NM_従事者５_兼務備考</t>
  </si>
  <si>
    <t>NM_従事者５_兼務廃止年月日_日</t>
  </si>
  <si>
    <t>NM_従事者５_兼務廃止年月日_月</t>
  </si>
  <si>
    <t>NM_従事者５_兼務廃止年月日_年</t>
  </si>
  <si>
    <t>NM_従事者５_兼務廃止年月日_元号</t>
  </si>
  <si>
    <t>NM_従事者５_兼務許可年月日_日</t>
  </si>
  <si>
    <t>NM_従事者５_兼務許可年月日_月</t>
  </si>
  <si>
    <t>NM_従事者５_兼務許可年月日_年</t>
  </si>
  <si>
    <t>NM_従事者５_兼務許可年月日_元号</t>
  </si>
  <si>
    <t>NM_従事者５_兼務許可番号</t>
  </si>
  <si>
    <t>NM_従事者５_兼務</t>
  </si>
  <si>
    <t>NM_従事者５_従事者備考_変更前</t>
    <phoneticPr fontId="4"/>
  </si>
  <si>
    <t>NM_従事者５_従事者備考</t>
  </si>
  <si>
    <t>NM_従事者５_登録販売者登録都道府県_変更前</t>
    <phoneticPr fontId="4"/>
  </si>
  <si>
    <t>NM_従事者５_登録販売者登録都道府県</t>
  </si>
  <si>
    <t>NM_従事者５_登録年月日_日_変更前</t>
    <phoneticPr fontId="4"/>
  </si>
  <si>
    <t>NM_従事者５_登録年月日_月_変更前</t>
    <phoneticPr fontId="4"/>
  </si>
  <si>
    <t>NM_従事者５_登録年月日_年_変更前</t>
    <phoneticPr fontId="4"/>
  </si>
  <si>
    <t>NM_従事者５_登録年月日_元号_変更前</t>
    <phoneticPr fontId="4"/>
  </si>
  <si>
    <t>NM_従事者５_登録年月日_日</t>
  </si>
  <si>
    <t>NM_従事者５_登録年月日_月</t>
  </si>
  <si>
    <t>NM_従事者５_登録年月日_年</t>
  </si>
  <si>
    <t>NM_従事者５_登録年月日_元号</t>
  </si>
  <si>
    <t>NM_従事者５_登録番号３_変更前</t>
    <phoneticPr fontId="4"/>
  </si>
  <si>
    <t>NM_従事者５_登録番号３</t>
  </si>
  <si>
    <t>NM_従事者５_登録番号２_変更前</t>
    <phoneticPr fontId="4"/>
  </si>
  <si>
    <t>NM_従事者５_登録番号２</t>
  </si>
  <si>
    <t>NM_従事者５_登録番号１_変更前</t>
    <phoneticPr fontId="4"/>
  </si>
  <si>
    <t>NM_従事者５_登録番号１</t>
  </si>
  <si>
    <t>NM_従事者５_要指導又は第１類_小数１_変更前</t>
    <phoneticPr fontId="4"/>
  </si>
  <si>
    <t>NM_従事者５_要指導又は第１類_整数２_変更前</t>
    <phoneticPr fontId="4"/>
  </si>
  <si>
    <t>NM_従事者５_要指導又は第１類_整数１_変更前</t>
    <phoneticPr fontId="4"/>
  </si>
  <si>
    <t>NM_従事者５_要指導又は第１類_小数１</t>
  </si>
  <si>
    <t>NM_従事者５_要指導又は第１類_整数２</t>
  </si>
  <si>
    <t>NM_従事者５_要指導又は第１類_整数１</t>
  </si>
  <si>
    <t>NM_従事者５_医薬品_小数１_変更前</t>
    <phoneticPr fontId="4"/>
  </si>
  <si>
    <t>NM_従事者５_医薬品_整数２_変更前</t>
    <phoneticPr fontId="4"/>
  </si>
  <si>
    <t>NM_従事者５_医薬品_整数１_変更前</t>
    <phoneticPr fontId="4"/>
  </si>
  <si>
    <t>NM_従事者５_医薬品_小数１</t>
  </si>
  <si>
    <t>NM_従事者５_医薬品_整数２</t>
  </si>
  <si>
    <t>NM_従事者５_医薬品_整数１</t>
  </si>
  <si>
    <t>NM_従事者５_週勤務時間_小数１_変更前</t>
    <phoneticPr fontId="4"/>
  </si>
  <si>
    <t>NM_従事者５_週勤務時間_整数２_変更前</t>
    <phoneticPr fontId="4"/>
  </si>
  <si>
    <t>NM_従事者５_週勤務時間_整数１_変更前</t>
    <phoneticPr fontId="4"/>
  </si>
  <si>
    <t>NM_従事者５_週勤務時間_小数１</t>
  </si>
  <si>
    <t>NM_従事者５_週勤務時間_整数２</t>
  </si>
  <si>
    <t>NM_従事者５_週勤務時間_整数１</t>
  </si>
  <si>
    <t>NM_従事者５_生年月日_日_変更前</t>
    <phoneticPr fontId="4"/>
  </si>
  <si>
    <t>NM_従事者５_生年月日_月_変更前</t>
    <phoneticPr fontId="4"/>
  </si>
  <si>
    <t>NM_従事者５_生年月日_年_変更前</t>
    <phoneticPr fontId="4"/>
  </si>
  <si>
    <t>NM_従事者５_生年月日_元号_変更前</t>
    <phoneticPr fontId="4"/>
  </si>
  <si>
    <t>NM_従事者５_生年月日_日</t>
  </si>
  <si>
    <t>NM_従事者５_生年月日_月</t>
  </si>
  <si>
    <t>NM_従事者５_生年月日_年</t>
  </si>
  <si>
    <t>NM_従事者５_生年月日_元号</t>
  </si>
  <si>
    <t>NM_従事者５_住所_建物名_変更前</t>
    <phoneticPr fontId="4"/>
  </si>
  <si>
    <t>NM_従事者５_住所_建物名</t>
  </si>
  <si>
    <t>NM_従事者５_住所_番地_変更前</t>
    <phoneticPr fontId="4"/>
  </si>
  <si>
    <t>NM_従事者５_住所_番地</t>
  </si>
  <si>
    <t>NM_従事者５_住所_字_変更前</t>
    <phoneticPr fontId="4"/>
  </si>
  <si>
    <t>NM_従事者５_住所_字</t>
  </si>
  <si>
    <t>NM_従事者５_住所_市区町村_変更前</t>
    <phoneticPr fontId="4"/>
  </si>
  <si>
    <t>NM_従事者５_住所_市区町村</t>
  </si>
  <si>
    <t>NM_従事者５_住所_都道府県_変更前</t>
    <phoneticPr fontId="4"/>
  </si>
  <si>
    <t>NM_従事者５_住所_都道府県</t>
  </si>
  <si>
    <t>NM_従事者５_住所_郵便番号_右_変更前</t>
    <phoneticPr fontId="4"/>
  </si>
  <si>
    <t>NM_従事者５_住所_郵便番号_左_変更前</t>
    <phoneticPr fontId="4"/>
  </si>
  <si>
    <t>NM_従事者５_住所_郵便番号_右</t>
  </si>
  <si>
    <t>NM_従事者５_住所_郵便番号_左</t>
  </si>
  <si>
    <t>NM_従事者５_氏名カナ_変更前</t>
    <phoneticPr fontId="4"/>
  </si>
  <si>
    <t>NM_従事者５_氏名カナ</t>
  </si>
  <si>
    <t>NM_従事者５_氏名_当て字_変更前</t>
    <phoneticPr fontId="4"/>
  </si>
  <si>
    <t>NM_従事者５_氏名_当て字</t>
  </si>
  <si>
    <t>NM_従事者５_氏名_変更前</t>
    <phoneticPr fontId="4"/>
  </si>
  <si>
    <t>NM_従事者５_氏名</t>
  </si>
  <si>
    <t>NM_従事者５_退任年月日_日_変更前</t>
    <phoneticPr fontId="4"/>
  </si>
  <si>
    <t>NM_従事者５_退任年月日_月_変更前</t>
    <phoneticPr fontId="4"/>
  </si>
  <si>
    <t>NM_従事者５_退任年月日_年_変更前</t>
    <phoneticPr fontId="4"/>
  </si>
  <si>
    <t>NM_従事者５_退任年月日_元号_変更前</t>
    <phoneticPr fontId="4"/>
  </si>
  <si>
    <t>NM_従事者５_退任年月日_日</t>
  </si>
  <si>
    <t>NM_従事者５_退任年月日_月</t>
  </si>
  <si>
    <t>NM_従事者５_退任年月日_年</t>
  </si>
  <si>
    <t>NM_従事者５_退任年月日_元号</t>
  </si>
  <si>
    <t>NM_従事者５_就任年月日_日_変更前</t>
    <phoneticPr fontId="4"/>
  </si>
  <si>
    <t>NM_従事者５_就任年月日_月_変更前</t>
    <phoneticPr fontId="4"/>
  </si>
  <si>
    <t>NM_従事者５_就任年月日_年_変更前</t>
    <phoneticPr fontId="4"/>
  </si>
  <si>
    <t>NM_従事者５_就任年月日_元号_変更前</t>
    <phoneticPr fontId="4"/>
  </si>
  <si>
    <t>NM_従事者５_就任年月日_日</t>
  </si>
  <si>
    <t>NM_従事者５_就任年月日_月</t>
  </si>
  <si>
    <t>NM_従事者５_就任年月日_年</t>
  </si>
  <si>
    <t>NM_従事者５_就任年月日_元号</t>
  </si>
  <si>
    <t>NM_従事者５_資格_変更前</t>
    <phoneticPr fontId="4"/>
  </si>
  <si>
    <t>NM_従事者５_資格</t>
  </si>
  <si>
    <t>NM_従事者５_従事者区分_変更前</t>
    <phoneticPr fontId="4"/>
  </si>
  <si>
    <t>NM_従事者５_従事者区分</t>
  </si>
  <si>
    <t>NM_従事者４_兼務備考</t>
  </si>
  <si>
    <t>NM_従事者４_兼務廃止年月日_日</t>
  </si>
  <si>
    <t>NM_従事者４_兼務廃止年月日_月</t>
  </si>
  <si>
    <t>NM_従事者４_兼務廃止年月日_年</t>
  </si>
  <si>
    <t>NM_従事者４_兼務廃止年月日_元号</t>
  </si>
  <si>
    <t>NM_従事者４_兼務許可年月日_日</t>
  </si>
  <si>
    <t>NM_従事者４_兼務許可年月日_月</t>
  </si>
  <si>
    <t>NM_従事者４_兼務許可年月日_年</t>
  </si>
  <si>
    <t>NM_従事者４_兼務許可年月日_元号</t>
  </si>
  <si>
    <t>NM_従事者４_兼務許可番号</t>
  </si>
  <si>
    <t>NM_従事者４_兼務</t>
  </si>
  <si>
    <t>NM_従事者４_従事者備考_変更前</t>
    <phoneticPr fontId="4"/>
  </si>
  <si>
    <t>NM_従事者４_従事者備考</t>
  </si>
  <si>
    <t>NM_従事者４_登録販売者登録都道府県_変更前</t>
    <phoneticPr fontId="4"/>
  </si>
  <si>
    <t>NM_従事者４_登録販売者登録都道府県</t>
  </si>
  <si>
    <t>NM_従事者４_登録年月日_日_変更前</t>
    <phoneticPr fontId="4"/>
  </si>
  <si>
    <t>NM_従事者４_登録年月日_月_変更前</t>
    <phoneticPr fontId="4"/>
  </si>
  <si>
    <t>NM_従事者４_登録年月日_年_変更前</t>
    <phoneticPr fontId="4"/>
  </si>
  <si>
    <t>NM_従事者４_登録年月日_元号_変更前</t>
    <phoneticPr fontId="4"/>
  </si>
  <si>
    <t>NM_従事者４_登録年月日_日</t>
  </si>
  <si>
    <t>NM_従事者４_登録年月日_月</t>
  </si>
  <si>
    <t>NM_従事者４_登録年月日_年</t>
  </si>
  <si>
    <t>NM_従事者４_登録年月日_元号</t>
  </si>
  <si>
    <t>NM_従事者４_登録番号３_変更前</t>
    <phoneticPr fontId="4"/>
  </si>
  <si>
    <t>NM_従事者４_登録番号３</t>
  </si>
  <si>
    <t>NM_従事者４_登録番号２_変更前</t>
    <phoneticPr fontId="4"/>
  </si>
  <si>
    <t>NM_従事者４_登録番号２</t>
  </si>
  <si>
    <t>NM_従事者４_登録番号１_変更前</t>
    <phoneticPr fontId="4"/>
  </si>
  <si>
    <t>NM_従事者４_登録番号１</t>
  </si>
  <si>
    <t>NM_従事者４_要指導又は第１類_小数１_変更前</t>
    <phoneticPr fontId="4"/>
  </si>
  <si>
    <t>NM_従事者４_要指導又は第１類_整数２_変更前</t>
    <phoneticPr fontId="4"/>
  </si>
  <si>
    <t>NM_従事者４_要指導又は第１類_整数１_変更前</t>
    <phoneticPr fontId="4"/>
  </si>
  <si>
    <t>NM_従事者４_要指導又は第１類_小数１</t>
  </si>
  <si>
    <t>NM_従事者４_要指導又は第１類_整数２</t>
  </si>
  <si>
    <t>NM_従事者４_要指導又は第１類_整数１</t>
  </si>
  <si>
    <t>NM_従事者４_医薬品_小数１_変更前</t>
    <phoneticPr fontId="4"/>
  </si>
  <si>
    <t>NM_従事者４_医薬品_整数２_変更前</t>
    <phoneticPr fontId="4"/>
  </si>
  <si>
    <t>NM_従事者４_医薬品_整数１_変更前</t>
    <phoneticPr fontId="4"/>
  </si>
  <si>
    <t>NM_従事者４_医薬品_小数１</t>
  </si>
  <si>
    <t>NM_従事者４_医薬品_整数２</t>
  </si>
  <si>
    <t>NM_従事者４_医薬品_整数１</t>
  </si>
  <si>
    <t>NM_従事者４_週勤務時間_小数１_変更前</t>
    <phoneticPr fontId="4"/>
  </si>
  <si>
    <t>NM_従事者４_週勤務時間_整数２_変更前</t>
    <phoneticPr fontId="4"/>
  </si>
  <si>
    <t>NM_従事者４_週勤務時間_整数１_変更前</t>
    <phoneticPr fontId="4"/>
  </si>
  <si>
    <t>NM_従事者４_週勤務時間_小数１</t>
  </si>
  <si>
    <t>NM_従事者４_週勤務時間_整数２</t>
  </si>
  <si>
    <t>NM_従事者４_週勤務時間_整数１</t>
  </si>
  <si>
    <t>NM_従事者４_生年月日_日_変更前</t>
    <phoneticPr fontId="4"/>
  </si>
  <si>
    <t>NM_従事者４_生年月日_月_変更前</t>
    <phoneticPr fontId="4"/>
  </si>
  <si>
    <t>NM_従事者４_生年月日_年_変更前</t>
    <phoneticPr fontId="4"/>
  </si>
  <si>
    <t>NM_従事者４_生年月日_元号_変更前</t>
    <phoneticPr fontId="4"/>
  </si>
  <si>
    <t>NM_従事者４_生年月日_日</t>
  </si>
  <si>
    <t>NM_従事者４_生年月日_月</t>
  </si>
  <si>
    <t>NM_従事者４_生年月日_年</t>
  </si>
  <si>
    <t>NM_従事者４_生年月日_元号</t>
  </si>
  <si>
    <t>NM_従事者４_住所_建物名_変更前</t>
    <phoneticPr fontId="4"/>
  </si>
  <si>
    <t>NM_従事者４_住所_建物名</t>
  </si>
  <si>
    <t>NM_従事者４_住所_番地_変更前</t>
    <phoneticPr fontId="4"/>
  </si>
  <si>
    <t>NM_従事者４_住所_番地</t>
  </si>
  <si>
    <t>NM_従事者４_住所_字_変更前</t>
    <phoneticPr fontId="4"/>
  </si>
  <si>
    <t>NM_従事者４_住所_字</t>
  </si>
  <si>
    <t>NM_従事者４_住所_市区町村_変更前</t>
    <phoneticPr fontId="4"/>
  </si>
  <si>
    <t>NM_従事者４_住所_市区町村</t>
  </si>
  <si>
    <t>NM_従事者４_住所_都道府県_変更前</t>
    <phoneticPr fontId="4"/>
  </si>
  <si>
    <t>NM_従事者４_住所_都道府県</t>
  </si>
  <si>
    <t>NM_従事者４_住所_郵便番号_右_変更前</t>
    <phoneticPr fontId="4"/>
  </si>
  <si>
    <t>NM_従事者４_住所_郵便番号_左_変更前</t>
    <phoneticPr fontId="4"/>
  </si>
  <si>
    <t>NM_従事者４_住所_郵便番号_右</t>
  </si>
  <si>
    <t>NM_従事者４_住所_郵便番号_左</t>
  </si>
  <si>
    <t>NM_従事者４_氏名カナ_変更前</t>
    <phoneticPr fontId="4"/>
  </si>
  <si>
    <t>NM_従事者４_氏名カナ</t>
  </si>
  <si>
    <t>NM_従事者４_氏名_当て字_変更前</t>
    <phoneticPr fontId="4"/>
  </si>
  <si>
    <t>NM_従事者４_氏名_当て字</t>
  </si>
  <si>
    <t>NM_従事者４_氏名_変更前</t>
    <phoneticPr fontId="4"/>
  </si>
  <si>
    <t>NM_従事者４_氏名</t>
  </si>
  <si>
    <t>NM_従事者４_退任年月日_日_変更前</t>
    <phoneticPr fontId="4"/>
  </si>
  <si>
    <t>NM_従事者４_退任年月日_月_変更前</t>
    <phoneticPr fontId="4"/>
  </si>
  <si>
    <t>NM_従事者４_退任年月日_年_変更前</t>
    <phoneticPr fontId="4"/>
  </si>
  <si>
    <t>NM_従事者４_退任年月日_元号_変更前</t>
    <phoneticPr fontId="4"/>
  </si>
  <si>
    <t>NM_従事者４_退任年月日_日</t>
  </si>
  <si>
    <t>NM_従事者４_退任年月日_月</t>
  </si>
  <si>
    <t>NM_従事者４_退任年月日_年</t>
  </si>
  <si>
    <t>NM_従事者４_退任年月日_元号</t>
  </si>
  <si>
    <t>NM_従事者４_就任年月日_日_変更前</t>
    <phoneticPr fontId="4"/>
  </si>
  <si>
    <t>NM_従事者４_就任年月日_月_変更前</t>
    <phoneticPr fontId="4"/>
  </si>
  <si>
    <t>NM_従事者４_就任年月日_年_変更前</t>
    <phoneticPr fontId="4"/>
  </si>
  <si>
    <t>NM_従事者４_就任年月日_元号_変更前</t>
    <phoneticPr fontId="4"/>
  </si>
  <si>
    <t>NM_従事者４_就任年月日_日</t>
  </si>
  <si>
    <t>NM_従事者４_就任年月日_月</t>
  </si>
  <si>
    <t>NM_従事者４_就任年月日_年</t>
  </si>
  <si>
    <t>NM_従事者４_就任年月日_元号</t>
  </si>
  <si>
    <t>NM_従事者４_資格_変更前</t>
    <phoneticPr fontId="4"/>
  </si>
  <si>
    <t>NM_従事者４_資格</t>
  </si>
  <si>
    <t>NM_従事者４_従事者区分_変更前</t>
    <phoneticPr fontId="4"/>
  </si>
  <si>
    <t>NM_従事者４_従事者区分</t>
  </si>
  <si>
    <t>NM_従事者３_兼務備考</t>
  </si>
  <si>
    <t>NM_従事者３_兼務廃止年月日_日</t>
  </si>
  <si>
    <t>NM_従事者３_兼務廃止年月日_月</t>
  </si>
  <si>
    <t>NM_従事者３_兼務廃止年月日_年</t>
  </si>
  <si>
    <t>NM_従事者３_兼務廃止年月日_元号</t>
  </si>
  <si>
    <t>NM_従事者３_兼務許可年月日_日</t>
  </si>
  <si>
    <t>NM_従事者３_兼務許可年月日_月</t>
  </si>
  <si>
    <t>NM_従事者３_兼務許可年月日_年</t>
  </si>
  <si>
    <t>NM_従事者３_兼務許可年月日_元号</t>
  </si>
  <si>
    <t>NM_従事者３_兼務許可番号</t>
  </si>
  <si>
    <t>NM_従事者３_兼務</t>
  </si>
  <si>
    <t>NM_従事者３_従事者備考_変更前</t>
    <phoneticPr fontId="4"/>
  </si>
  <si>
    <t>NM_従事者３_従事者備考</t>
  </si>
  <si>
    <t>NM_従事者３_登録販売者登録都道府県_変更前</t>
    <phoneticPr fontId="4"/>
  </si>
  <si>
    <t>NM_従事者３_登録販売者登録都道府県</t>
  </si>
  <si>
    <t>NM_従事者３_登録年月日_日_変更前</t>
    <phoneticPr fontId="4"/>
  </si>
  <si>
    <t>NM_従事者３_登録年月日_月_変更前</t>
    <phoneticPr fontId="4"/>
  </si>
  <si>
    <t>NM_従事者３_登録年月日_年_変更前</t>
    <phoneticPr fontId="4"/>
  </si>
  <si>
    <t>NM_従事者３_登録年月日_元号_変更前</t>
    <phoneticPr fontId="4"/>
  </si>
  <si>
    <t>NM_従事者３_登録年月日_日</t>
  </si>
  <si>
    <t>NM_従事者３_登録年月日_月</t>
  </si>
  <si>
    <t>NM_従事者３_登録年月日_年</t>
  </si>
  <si>
    <t>NM_従事者３_登録年月日_元号</t>
  </si>
  <si>
    <t>NM_従事者３_登録番号３_変更前</t>
    <phoneticPr fontId="4"/>
  </si>
  <si>
    <t>NM_従事者３_登録番号３</t>
  </si>
  <si>
    <t>NM_従事者３_登録番号２_変更前</t>
    <phoneticPr fontId="4"/>
  </si>
  <si>
    <t>NM_従事者３_登録番号２</t>
  </si>
  <si>
    <t>NM_従事者３_登録番号１_変更前</t>
    <phoneticPr fontId="4"/>
  </si>
  <si>
    <t>NM_従事者３_登録番号１</t>
  </si>
  <si>
    <t>NM_従事者３_要指導又は第１類_小数１_変更前</t>
    <phoneticPr fontId="4"/>
  </si>
  <si>
    <t>NM_従事者３_要指導又は第１類_整数２_変更前</t>
    <phoneticPr fontId="4"/>
  </si>
  <si>
    <t>NM_従事者３_要指導又は第１類_整数１_変更前</t>
    <phoneticPr fontId="4"/>
  </si>
  <si>
    <t>NM_従事者３_要指導又は第１類_小数１</t>
  </si>
  <si>
    <t>NM_従事者３_要指導又は第１類_整数２</t>
  </si>
  <si>
    <t>NM_従事者３_要指導又は第１類_整数１</t>
  </si>
  <si>
    <t>NM_従事者３_医薬品_小数１_変更前</t>
    <phoneticPr fontId="4"/>
  </si>
  <si>
    <t>NM_従事者３_医薬品_整数２_変更前</t>
    <phoneticPr fontId="4"/>
  </si>
  <si>
    <t>NM_従事者３_医薬品_整数１_変更前</t>
    <phoneticPr fontId="4"/>
  </si>
  <si>
    <t>NM_従事者３_医薬品_小数１</t>
  </si>
  <si>
    <t>NM_従事者３_医薬品_整数２</t>
  </si>
  <si>
    <t>NM_従事者３_医薬品_整数１</t>
  </si>
  <si>
    <t>NM_従事者３_週勤務時間_小数１_変更前</t>
    <phoneticPr fontId="4"/>
  </si>
  <si>
    <t>NM_従事者３_週勤務時間_整数２_変更前</t>
    <phoneticPr fontId="4"/>
  </si>
  <si>
    <t>NM_従事者３_週勤務時間_整数１_変更前</t>
    <phoneticPr fontId="4"/>
  </si>
  <si>
    <t>NM_従事者３_週勤務時間_小数１</t>
  </si>
  <si>
    <t>NM_従事者３_週勤務時間_整数２</t>
  </si>
  <si>
    <t>NM_従事者３_週勤務時間_整数１</t>
  </si>
  <si>
    <t>NM_従事者３_生年月日_日_変更前</t>
    <phoneticPr fontId="4"/>
  </si>
  <si>
    <t>NM_従事者３_生年月日_月_変更前</t>
    <phoneticPr fontId="4"/>
  </si>
  <si>
    <t>NM_従事者３_生年月日_年_変更前</t>
    <phoneticPr fontId="4"/>
  </si>
  <si>
    <t>NM_従事者３_生年月日_元号_変更前</t>
    <phoneticPr fontId="4"/>
  </si>
  <si>
    <t>NM_従事者３_生年月日_日</t>
  </si>
  <si>
    <t>NM_従事者３_生年月日_月</t>
  </si>
  <si>
    <t>NM_従事者３_生年月日_年</t>
  </si>
  <si>
    <t>NM_従事者３_生年月日_元号</t>
  </si>
  <si>
    <t>NM_従事者３_住所_建物名_変更前</t>
    <phoneticPr fontId="4"/>
  </si>
  <si>
    <t>NM_従事者３_住所_建物名</t>
  </si>
  <si>
    <t>NM_従事者３_住所_番地_変更前</t>
    <phoneticPr fontId="4"/>
  </si>
  <si>
    <t>NM_従事者３_住所_番地</t>
  </si>
  <si>
    <t>NM_従事者３_住所_字_変更前</t>
    <phoneticPr fontId="4"/>
  </si>
  <si>
    <t>NM_従事者３_住所_字</t>
  </si>
  <si>
    <t>NM_従事者３_住所_市区町村_変更前</t>
    <phoneticPr fontId="4"/>
  </si>
  <si>
    <t>NM_従事者３_住所_市区町村</t>
  </si>
  <si>
    <t>NM_従事者３_住所_都道府県_変更前</t>
    <phoneticPr fontId="4"/>
  </si>
  <si>
    <t>NM_従事者３_住所_都道府県</t>
  </si>
  <si>
    <t>NM_従事者３_住所_郵便番号_右_変更前</t>
    <phoneticPr fontId="4"/>
  </si>
  <si>
    <t>NM_従事者３_住所_郵便番号_左_変更前</t>
    <phoneticPr fontId="4"/>
  </si>
  <si>
    <t>NM_従事者３_住所_郵便番号_右</t>
  </si>
  <si>
    <t>NM_従事者３_住所_郵便番号_左</t>
  </si>
  <si>
    <t>NM_従事者３_氏名カナ_変更前</t>
    <phoneticPr fontId="4"/>
  </si>
  <si>
    <t>NM_従事者３_氏名カナ</t>
  </si>
  <si>
    <t>NM_従事者３_氏名_当て字_変更前</t>
    <phoneticPr fontId="4"/>
  </si>
  <si>
    <t>NM_従事者３_氏名_当て字</t>
  </si>
  <si>
    <t>NM_従事者３_氏名_変更前</t>
    <phoneticPr fontId="4"/>
  </si>
  <si>
    <t>NM_従事者３_氏名</t>
  </si>
  <si>
    <t>NM_従事者３_退任年月日_日_変更前</t>
    <phoneticPr fontId="4"/>
  </si>
  <si>
    <t>NM_従事者３_退任年月日_月_変更前</t>
    <phoneticPr fontId="4"/>
  </si>
  <si>
    <t>NM_従事者３_退任年月日_年_変更前</t>
    <phoneticPr fontId="4"/>
  </si>
  <si>
    <t>NM_従事者３_退任年月日_元号_変更前</t>
    <phoneticPr fontId="4"/>
  </si>
  <si>
    <t>NM_従事者３_退任年月日_日</t>
  </si>
  <si>
    <t>NM_従事者３_退任年月日_月</t>
  </si>
  <si>
    <t>NM_従事者３_退任年月日_年</t>
  </si>
  <si>
    <t>NM_従事者３_退任年月日_元号</t>
  </si>
  <si>
    <t>NM_従事者３_就任年月日_日_変更前</t>
    <phoneticPr fontId="4"/>
  </si>
  <si>
    <t>NM_従事者３_就任年月日_月_変更前</t>
    <phoneticPr fontId="4"/>
  </si>
  <si>
    <t>NM_従事者３_就任年月日_年_変更前</t>
    <phoneticPr fontId="4"/>
  </si>
  <si>
    <t>NM_従事者３_就任年月日_元号_変更前</t>
    <phoneticPr fontId="4"/>
  </si>
  <si>
    <t>NM_従事者３_就任年月日_日</t>
  </si>
  <si>
    <t>NM_従事者３_就任年月日_月</t>
  </si>
  <si>
    <t>NM_従事者３_就任年月日_年</t>
  </si>
  <si>
    <t>NM_従事者３_就任年月日_元号</t>
  </si>
  <si>
    <t>NM_従事者３_資格_変更前</t>
    <phoneticPr fontId="4"/>
  </si>
  <si>
    <t>NM_従事者３_資格</t>
  </si>
  <si>
    <t>NM_従事者３_従事者区分_変更前</t>
    <phoneticPr fontId="4"/>
  </si>
  <si>
    <t>NM_従事者３_従事者区分</t>
  </si>
  <si>
    <t>NM_従事者２_兼務備考</t>
  </si>
  <si>
    <t>NM_従事者２_兼務廃止年月日_日</t>
  </si>
  <si>
    <t>NM_従事者２_兼務廃止年月日_月</t>
  </si>
  <si>
    <t>NM_従事者２_兼務廃止年月日_年</t>
  </si>
  <si>
    <t>NM_従事者２_兼務廃止年月日_元号</t>
  </si>
  <si>
    <t>NM_従事者２_兼務許可年月日_日</t>
  </si>
  <si>
    <t>NM_従事者２_兼務許可年月日_月</t>
  </si>
  <si>
    <t>NM_従事者２_兼務許可年月日_年</t>
  </si>
  <si>
    <t>NM_従事者２_兼務許可年月日_元号</t>
  </si>
  <si>
    <t>NM_従事者２_兼務許可番号</t>
  </si>
  <si>
    <t>NM_従事者２_兼務</t>
  </si>
  <si>
    <t>NM_従事者２_従事者備考</t>
  </si>
  <si>
    <t>NM_従事者２_登録販売者登録都道府県</t>
  </si>
  <si>
    <t>NM_従事者２_登録年月日_日</t>
  </si>
  <si>
    <t>NM_従事者２_登録年月日_月</t>
  </si>
  <si>
    <t>NM_従事者２_登録年月日_年</t>
  </si>
  <si>
    <t>NM_従事者２_登録年月日_元号</t>
  </si>
  <si>
    <t>NM_従事者２_登録番号３</t>
  </si>
  <si>
    <t>NM_従事者２_登録番号２</t>
  </si>
  <si>
    <t>NM_従事者２_登録番号１</t>
  </si>
  <si>
    <t>NM_従事者２_要指導又は第１類_小数１</t>
  </si>
  <si>
    <t>NM_従事者２_要指導又は第１類_整数２</t>
  </si>
  <si>
    <t>NM_従事者２_要指導又は第１類_整数１</t>
  </si>
  <si>
    <t>NM_従事者２_医薬品_小数１</t>
  </si>
  <si>
    <t>NM_従事者２_医薬品_整数２</t>
  </si>
  <si>
    <t>NM_従事者２_医薬品_整数１</t>
  </si>
  <si>
    <t>NM_従事者２_週勤務時間_小数１</t>
  </si>
  <si>
    <t>NM_従事者２_週勤務時間_整数２</t>
  </si>
  <si>
    <t>NM_従事者２_週勤務時間_整数１</t>
  </si>
  <si>
    <t>NM_従事者２_生年月日_日</t>
  </si>
  <si>
    <t>NM_従事者２_生年月日_月</t>
  </si>
  <si>
    <t>NM_従事者２_生年月日_年</t>
  </si>
  <si>
    <t>NM_従事者２_生年月日_元号</t>
  </si>
  <si>
    <t>NM_従事者２_住所_建物名</t>
  </si>
  <si>
    <t>NM_従事者２_住所_番地</t>
  </si>
  <si>
    <t>NM_従事者２_住所_字</t>
  </si>
  <si>
    <t>NM_従事者２_住所_市区町村</t>
  </si>
  <si>
    <t>NM_従事者２_住所_都道府県</t>
  </si>
  <si>
    <t>NM_従事者２_住所_郵便番号_右</t>
  </si>
  <si>
    <t>NM_従事者２_住所_郵便番号_左</t>
  </si>
  <si>
    <t>NM_従事者２_氏名カナ</t>
  </si>
  <si>
    <t>NM_従事者２_氏名_当て字</t>
  </si>
  <si>
    <t>NM_従事者２_氏名</t>
  </si>
  <si>
    <t>NM_従事者２_退任年月日_日</t>
  </si>
  <si>
    <t>NM_従事者２_退任年月日_月</t>
  </si>
  <si>
    <t>NM_従事者２_退任年月日_年</t>
  </si>
  <si>
    <t>NM_従事者２_退任年月日_元号</t>
  </si>
  <si>
    <t>NM_従事者２_就任年月日_日</t>
  </si>
  <si>
    <t>NM_従事者２_就任年月日_月</t>
  </si>
  <si>
    <t>NM_従事者２_就任年月日_年</t>
  </si>
  <si>
    <t>NM_従事者２_就任年月日_元号</t>
  </si>
  <si>
    <t>NM_従事者２_資格</t>
  </si>
  <si>
    <t>NM_従事者２_従事者区分</t>
  </si>
  <si>
    <t>建物名</t>
  </si>
  <si>
    <t>主に従事する店舗</t>
  </si>
  <si>
    <t>NM_従事者１_兼務備考</t>
  </si>
  <si>
    <t>NM_従事者１_兼務廃止年月日_元号</t>
  </si>
  <si>
    <t>NM_従事者１_兼務許可年月日_元号</t>
  </si>
  <si>
    <t>NM_従事者１_兼務許可番号</t>
  </si>
  <si>
    <t>NM_従事者１_兼務</t>
  </si>
  <si>
    <t>NM_従事者１_従事者備考_変更前</t>
    <phoneticPr fontId="4"/>
  </si>
  <si>
    <t>NM_従事者１_従事者備考</t>
  </si>
  <si>
    <t>NM_従事者１_登録販売者登録都道府県_変更前</t>
    <phoneticPr fontId="4"/>
  </si>
  <si>
    <t>NM_従事者１_登録販売者登録都道府県</t>
  </si>
  <si>
    <t>NM_従事者１_登録年月日_日_変更前</t>
    <phoneticPr fontId="4"/>
  </si>
  <si>
    <t>NM_従事者１_登録年月日_月_変更前</t>
    <phoneticPr fontId="4"/>
  </si>
  <si>
    <t>NM_従事者１_登録年月日_年_変更前</t>
    <phoneticPr fontId="4"/>
  </si>
  <si>
    <t>NM_従事者１_登録年月日_元号_変更前</t>
    <phoneticPr fontId="4"/>
  </si>
  <si>
    <t>NM_従事者１_登録年月日_日</t>
  </si>
  <si>
    <t>NM_従事者１_登録年月日_月</t>
  </si>
  <si>
    <t>NM_従事者１_登録年月日_年</t>
  </si>
  <si>
    <t>NM_従事者１_登録年月日_元号</t>
  </si>
  <si>
    <t>NM_従事者１_登録番号３_変更前</t>
    <phoneticPr fontId="4"/>
  </si>
  <si>
    <t>NM_従事者１_登録番号３</t>
  </si>
  <si>
    <t>NM_従事者１_登録番号２_変更前</t>
    <phoneticPr fontId="4"/>
  </si>
  <si>
    <t>NM_従事者１_登録番号２</t>
  </si>
  <si>
    <t>NM_従事者１_登録番号１_変更前</t>
    <phoneticPr fontId="4"/>
  </si>
  <si>
    <t>NM_従事者１_登録番号１</t>
  </si>
  <si>
    <t>NM_従事者１_要指導又は第１類_小数１_変更前</t>
    <phoneticPr fontId="4"/>
  </si>
  <si>
    <t>NM_従事者１_要指導又は第１類_整数２_変更前</t>
    <phoneticPr fontId="4"/>
  </si>
  <si>
    <t>NM_従事者１_要指導又は第１類_整数１_変更前</t>
    <phoneticPr fontId="4"/>
  </si>
  <si>
    <t>NM_従事者１_要指導又は第１類_小数１</t>
  </si>
  <si>
    <t>NM_従事者１_要指導又は第１類_整数２</t>
  </si>
  <si>
    <t>NM_従事者１_要指導又は第１類_整数１</t>
  </si>
  <si>
    <t>NM_従事者１_医薬品_小数１_変更前</t>
    <phoneticPr fontId="4"/>
  </si>
  <si>
    <t>NM_従事者１_医薬品_整数２_変更前</t>
    <phoneticPr fontId="4"/>
  </si>
  <si>
    <t>NM_従事者１_医薬品_整数１_変更前</t>
    <phoneticPr fontId="4"/>
  </si>
  <si>
    <t>NM_従事者１_医薬品_小数１</t>
  </si>
  <si>
    <t>NM_従事者１_医薬品_整数２</t>
  </si>
  <si>
    <t>NM_従事者１_医薬品_整数１</t>
  </si>
  <si>
    <t>NM_従事者１_週勤務時間_小数１_変更前</t>
    <phoneticPr fontId="4"/>
  </si>
  <si>
    <t>NM_従事者１_週勤務時間_整数２_変更前</t>
    <phoneticPr fontId="4"/>
  </si>
  <si>
    <t>NM_従事者１_週勤務時間_整数１_変更前</t>
    <phoneticPr fontId="4"/>
  </si>
  <si>
    <t>NM_従事者１_週勤務時間_小数１</t>
  </si>
  <si>
    <t>NM_従事者１_週勤務時間_整数２</t>
  </si>
  <si>
    <t>NM_従事者１_週勤務時間_整数１</t>
  </si>
  <si>
    <t>NM_従事者１_生年月日_日_変更前</t>
    <phoneticPr fontId="4"/>
  </si>
  <si>
    <t>NM_従事者１_生年月日_月_変更前</t>
    <phoneticPr fontId="4"/>
  </si>
  <si>
    <t>NM_従事者１_生年月日_年_変更前</t>
    <phoneticPr fontId="4"/>
  </si>
  <si>
    <t>NM_従事者１_生年月日_元号_変更前</t>
    <phoneticPr fontId="4"/>
  </si>
  <si>
    <t>NM_従事者１_生年月日_日</t>
  </si>
  <si>
    <t>NM_従事者１_生年月日_月</t>
  </si>
  <si>
    <t>NM_従事者１_生年月日_年</t>
  </si>
  <si>
    <t>NM_従事者１_生年月日_元号</t>
  </si>
  <si>
    <t>NM_従事者１_住所_建物名_変更前</t>
    <phoneticPr fontId="4"/>
  </si>
  <si>
    <t>NM_従事者１_住所_建物名</t>
  </si>
  <si>
    <t>NM_従事者１_住所_番地_変更前</t>
    <phoneticPr fontId="4"/>
  </si>
  <si>
    <t>NM_従事者１_住所_番地</t>
  </si>
  <si>
    <t>NM_従事者１_住所_字_変更前</t>
    <phoneticPr fontId="4"/>
  </si>
  <si>
    <t>NM_従事者１_住所_字</t>
  </si>
  <si>
    <t>NM_従事者１_住所_市区町村_変更前</t>
    <phoneticPr fontId="4"/>
  </si>
  <si>
    <t>NM_従事者１_住所_市区町村</t>
  </si>
  <si>
    <t>NM_従事者１_住所_都道府県_変更前</t>
    <phoneticPr fontId="4"/>
  </si>
  <si>
    <t>NM_従事者１_住所_都道府県</t>
  </si>
  <si>
    <t>NM_従事者１_住所_郵便番号_右_変更前</t>
    <phoneticPr fontId="4"/>
  </si>
  <si>
    <t>NM_従事者１_住所_郵便番号_左_変更前</t>
    <phoneticPr fontId="4"/>
  </si>
  <si>
    <t>NM_従事者１_住所_郵便番号_右</t>
  </si>
  <si>
    <t>NM_従事者１_住所_郵便番号_左</t>
  </si>
  <si>
    <t>NM_従事者１_氏名カナ_変更前</t>
    <phoneticPr fontId="4"/>
  </si>
  <si>
    <t>NM_従事者１_氏名カナ</t>
  </si>
  <si>
    <t>NM_従事者１_氏名_当て字_変更前</t>
    <phoneticPr fontId="4"/>
  </si>
  <si>
    <t>NM_従事者１_氏名_当て字</t>
  </si>
  <si>
    <t>NM_従事者１_氏名_変更前</t>
    <phoneticPr fontId="4"/>
  </si>
  <si>
    <t>NM_従事者１_氏名</t>
  </si>
  <si>
    <t>NM_従事者１_退任年月日_日_変更前</t>
    <phoneticPr fontId="4"/>
  </si>
  <si>
    <t>NM_従事者１_退任年月日_月_変更前</t>
    <phoneticPr fontId="4"/>
  </si>
  <si>
    <t>NM_従事者１_退任年月日_年_変更前</t>
    <phoneticPr fontId="4"/>
  </si>
  <si>
    <t>NM_従事者１_退任年月日_元号_変更前</t>
    <phoneticPr fontId="4"/>
  </si>
  <si>
    <t>NM_従事者１_退任年月日_日</t>
  </si>
  <si>
    <t>NM_従事者１_退任年月日_月</t>
  </si>
  <si>
    <t>NM_従事者１_退任年月日_年</t>
  </si>
  <si>
    <t>NM_従事者１_退任年月日_元号</t>
  </si>
  <si>
    <t>NM_従事者１_就任年月日_日_変更前</t>
    <phoneticPr fontId="4"/>
  </si>
  <si>
    <t>NM_従事者１_就任年月日_月_変更前</t>
    <phoneticPr fontId="4"/>
  </si>
  <si>
    <t>NM_従事者１_就任年月日_年_変更前</t>
    <phoneticPr fontId="4"/>
  </si>
  <si>
    <t>NM_従事者１_就任年月日_元号_変更前</t>
    <phoneticPr fontId="4"/>
  </si>
  <si>
    <t>NM_従事者１_就任年月日_日</t>
  </si>
  <si>
    <t>NM_従事者１_就任年月日_月</t>
  </si>
  <si>
    <t>NM_従事者１_就任年月日_年</t>
  </si>
  <si>
    <t>NM_従事者１_就任年月日_元号</t>
  </si>
  <si>
    <t>NM_従事者１_資格_変更前</t>
    <phoneticPr fontId="4"/>
  </si>
  <si>
    <t>NM_従事者１_資格</t>
  </si>
  <si>
    <t>NM_従事者１_従事者区分_変更前</t>
    <phoneticPr fontId="4"/>
  </si>
  <si>
    <t>NM_従事者１_従事者区分</t>
  </si>
  <si>
    <t>NM_放射性医薬品_種類</t>
  </si>
  <si>
    <t>txtHousha</t>
  </si>
  <si>
    <t>_Ta</t>
  </si>
  <si>
    <t>YAG010_02F</t>
  </si>
  <si>
    <t>その他情報</t>
    <rPh sb="2" eb="5">
      <t>タジョウホウ</t>
    </rPh>
    <phoneticPr fontId="4"/>
  </si>
  <si>
    <t>NM_放射性医薬品</t>
  </si>
  <si>
    <t>ChkHousha</t>
  </si>
  <si>
    <t>NM_麻薬小売業者間譲渡</t>
  </si>
  <si>
    <t>ChkKohsei</t>
  </si>
  <si>
    <t>NM_麻薬小売業</t>
  </si>
  <si>
    <t>CMayaku</t>
  </si>
  <si>
    <t>NM_特記情報_その他の兼営事業</t>
  </si>
  <si>
    <t>TaKenei</t>
  </si>
  <si>
    <t>_Tokki1</t>
  </si>
  <si>
    <t>特記情報</t>
    <rPh sb="0" eb="4">
      <t>トッキジョウホウ</t>
    </rPh>
    <phoneticPr fontId="4"/>
  </si>
  <si>
    <t>NM_特記情報_兼営業_その他</t>
  </si>
  <si>
    <t>99010000</t>
    <phoneticPr fontId="4"/>
  </si>
  <si>
    <t>_Tokki2</t>
  </si>
  <si>
    <t>NM_特記情報_兼営業_一般医療機器</t>
  </si>
  <si>
    <t>33010001</t>
    <phoneticPr fontId="4"/>
  </si>
  <si>
    <t>NM_特記情報_兼営業_管理医療機器</t>
  </si>
  <si>
    <t>32010001</t>
    <phoneticPr fontId="4"/>
  </si>
  <si>
    <t>NM_特記情報_兼営業_化粧品</t>
  </si>
  <si>
    <t>22010000</t>
    <phoneticPr fontId="4"/>
  </si>
  <si>
    <t>NM_特記情報_兼営業_医薬部外品</t>
  </si>
  <si>
    <t>18010000</t>
    <phoneticPr fontId="4"/>
  </si>
  <si>
    <t>NM_役員２０_備考</t>
  </si>
  <si>
    <t>役員情報</t>
    <rPh sb="0" eb="4">
      <t>ヤクインジョウホウ</t>
    </rPh>
    <phoneticPr fontId="4"/>
  </si>
  <si>
    <t>NM_役員２０_役職その他</t>
  </si>
  <si>
    <t>役職</t>
  </si>
  <si>
    <t>NM_役員２０_役職</t>
  </si>
  <si>
    <t>役職コード</t>
  </si>
  <si>
    <t>NM_役員２０_退任年月日_日</t>
  </si>
  <si>
    <t>NM_役員２０_退任年月日_月</t>
  </si>
  <si>
    <t>NM_役員２０_退任年月日_年</t>
  </si>
  <si>
    <t>NM_役員２０_退任年月日_元号</t>
  </si>
  <si>
    <t>退任日</t>
  </si>
  <si>
    <t>NM_役員２０_着任年月日_日</t>
  </si>
  <si>
    <t>NM_役員２０_着任年月日_月</t>
  </si>
  <si>
    <t>NM_役員２０_着任年月日_年</t>
  </si>
  <si>
    <t>NM_役員２０_着任年月日_元号</t>
  </si>
  <si>
    <t>着任日</t>
  </si>
  <si>
    <t>NM_役員２０_申請者</t>
  </si>
  <si>
    <t>申請者</t>
  </si>
  <si>
    <t>NM_役員２０_氏名_変更前</t>
    <phoneticPr fontId="4"/>
  </si>
  <si>
    <t>NM_役員２０_氏名</t>
  </si>
  <si>
    <t>NM_役員１９_備考</t>
  </si>
  <si>
    <t>NM_役員１９_役職その他</t>
  </si>
  <si>
    <t>NM_役員１９_役職</t>
  </si>
  <si>
    <t>NM_役員１９_退任年月日_日</t>
  </si>
  <si>
    <t>NM_役員１９_退任年月日_月</t>
  </si>
  <si>
    <t>NM_役員１９_退任年月日_年</t>
  </si>
  <si>
    <t>NM_役員１９_退任年月日_元号</t>
  </si>
  <si>
    <t>NM_役員１９_着任年月日_日</t>
  </si>
  <si>
    <t>NM_役員１９_着任年月日_月</t>
  </si>
  <si>
    <t>NM_役員１９_着任年月日_年</t>
  </si>
  <si>
    <t>NM_役員１９_着任年月日_元号</t>
  </si>
  <si>
    <t>NM_役員１９_申請者</t>
  </si>
  <si>
    <t>NM_役員１９_氏名_変更前</t>
    <phoneticPr fontId="4"/>
  </si>
  <si>
    <t>NM_役員１９_氏名</t>
  </si>
  <si>
    <t>NM_役員１８_備考</t>
  </si>
  <si>
    <t>NM_役員１８_役職その他</t>
  </si>
  <si>
    <t>NM_役員１８_役職</t>
  </si>
  <si>
    <t>NM_役員１８_退任年月日_日</t>
  </si>
  <si>
    <t>NM_役員１８_退任年月日_月</t>
  </si>
  <si>
    <t>NM_役員１８_退任年月日_年</t>
  </si>
  <si>
    <t>NM_役員１８_退任年月日_元号</t>
  </si>
  <si>
    <t>NM_役員１８_着任年月日_日</t>
  </si>
  <si>
    <t>NM_役員１８_着任年月日_月</t>
  </si>
  <si>
    <t>NM_役員１８_着任年月日_年</t>
  </si>
  <si>
    <t>NM_役員１８_着任年月日_元号</t>
  </si>
  <si>
    <t>NM_役員１８_申請者</t>
  </si>
  <si>
    <t>NM_役員１８_氏名_変更前</t>
    <phoneticPr fontId="4"/>
  </si>
  <si>
    <t>NM_役員１８_氏名</t>
  </si>
  <si>
    <t>NM_役員１７_備考</t>
  </si>
  <si>
    <t>NM_役員１７_役職その他</t>
  </si>
  <si>
    <t>NM_役員１７_役職</t>
  </si>
  <si>
    <t>NM_役員１７_退任年月日_日</t>
  </si>
  <si>
    <t>NM_役員１７_退任年月日_月</t>
  </si>
  <si>
    <t>NM_役員１７_退任年月日_年</t>
  </si>
  <si>
    <t>NM_役員１７_退任年月日_元号</t>
  </si>
  <si>
    <t>NM_役員１７_着任年月日_日</t>
  </si>
  <si>
    <t>NM_役員１７_着任年月日_月</t>
  </si>
  <si>
    <t>NM_役員１７_着任年月日_年</t>
  </si>
  <si>
    <t>NM_役員１７_着任年月日_元号</t>
  </si>
  <si>
    <t>NM_役員１７_申請者</t>
  </si>
  <si>
    <t>NM_役員１７_氏名_変更前</t>
    <phoneticPr fontId="4"/>
  </si>
  <si>
    <t>NM_役員１７_氏名</t>
  </si>
  <si>
    <t>NM_役員１６_備考</t>
  </si>
  <si>
    <t>NM_役員１６_役職その他</t>
  </si>
  <si>
    <t>NM_役員１６_役職</t>
  </si>
  <si>
    <t>NM_役員１６_退任年月日_日</t>
  </si>
  <si>
    <t>NM_役員１６_退任年月日_月</t>
  </si>
  <si>
    <t>NM_役員１６_退任年月日_年</t>
  </si>
  <si>
    <t>NM_役員１６_退任年月日_元号</t>
  </si>
  <si>
    <t>NM_役員１６_着任年月日_日</t>
  </si>
  <si>
    <t>NM_役員１６_着任年月日_月</t>
  </si>
  <si>
    <t>NM_役員１６_着任年月日_年</t>
  </si>
  <si>
    <t>NM_役員１６_着任年月日_元号</t>
  </si>
  <si>
    <t>NM_役員１６_申請者</t>
  </si>
  <si>
    <t>NM_役員１６_氏名_変更前</t>
    <phoneticPr fontId="4"/>
  </si>
  <si>
    <t>NM_役員１６_氏名</t>
  </si>
  <si>
    <t>NM_役員１５_備考</t>
  </si>
  <si>
    <t>NM_役員１５_役職その他</t>
  </si>
  <si>
    <t>NM_役員１５_役職</t>
  </si>
  <si>
    <t>NM_役員１５_退任年月日_日</t>
  </si>
  <si>
    <t>NM_役員１５_退任年月日_月</t>
  </si>
  <si>
    <t>NM_役員１５_退任年月日_年</t>
  </si>
  <si>
    <t>NM_役員１５_退任年月日_元号</t>
  </si>
  <si>
    <t>NM_役員１５_着任年月日_日</t>
  </si>
  <si>
    <t>NM_役員１５_着任年月日_月</t>
  </si>
  <si>
    <t>NM_役員１５_着任年月日_年</t>
  </si>
  <si>
    <t>NM_役員１５_着任年月日_元号</t>
  </si>
  <si>
    <t>NM_役員１５_申請者</t>
  </si>
  <si>
    <t>NM_役員１５_氏名_変更前</t>
    <phoneticPr fontId="4"/>
  </si>
  <si>
    <t>NM_役員１５_氏名</t>
  </si>
  <si>
    <t>NM_役員１４_備考</t>
  </si>
  <si>
    <t>NM_役員１４_役職その他</t>
  </si>
  <si>
    <t>NM_役員１４_役職</t>
  </si>
  <si>
    <t>NM_役員１４_退任年月日_日</t>
  </si>
  <si>
    <t>NM_役員１４_退任年月日_月</t>
  </si>
  <si>
    <t>NM_役員１４_退任年月日_年</t>
  </si>
  <si>
    <t>NM_役員１４_退任年月日_元号</t>
  </si>
  <si>
    <t>NM_役員１４_着任年月日_日</t>
  </si>
  <si>
    <t>NM_役員１４_着任年月日_月</t>
  </si>
  <si>
    <t>NM_役員１４_着任年月日_年</t>
  </si>
  <si>
    <t>NM_役員１４_着任年月日_元号</t>
  </si>
  <si>
    <t>NM_役員１４_申請者</t>
  </si>
  <si>
    <t>NM_役員１４_氏名_変更前</t>
    <phoneticPr fontId="4"/>
  </si>
  <si>
    <t>NM_役員１４_氏名</t>
  </si>
  <si>
    <t>NM_役員１３_備考</t>
  </si>
  <si>
    <t>NM_役員１３_役職その他</t>
  </si>
  <si>
    <t>NM_役員１３_役職</t>
  </si>
  <si>
    <t>NM_役員１３_退任年月日_日</t>
  </si>
  <si>
    <t>NM_役員１３_退任年月日_月</t>
  </si>
  <si>
    <t>NM_役員１３_退任年月日_年</t>
  </si>
  <si>
    <t>NM_役員１３_退任年月日_元号</t>
  </si>
  <si>
    <t>NM_役員１３_着任年月日_日</t>
  </si>
  <si>
    <t>NM_役員１３_着任年月日_月</t>
  </si>
  <si>
    <t>NM_役員１３_着任年月日_年</t>
  </si>
  <si>
    <t>NM_役員１３_着任年月日_元号</t>
  </si>
  <si>
    <t>NM_役員１３_申請者</t>
  </si>
  <si>
    <t>NM_役員１３_氏名_変更前</t>
    <phoneticPr fontId="4"/>
  </si>
  <si>
    <t>NM_役員１３_氏名</t>
  </si>
  <si>
    <t>NM_役員１２_備考</t>
  </si>
  <si>
    <t>NM_役員１２_役職その他</t>
  </si>
  <si>
    <t>NM_役員１２_役職</t>
  </si>
  <si>
    <t>NM_役員１２_退任年月日_日</t>
  </si>
  <si>
    <t>NM_役員１２_退任年月日_月</t>
  </si>
  <si>
    <t>NM_役員１２_退任年月日_年</t>
  </si>
  <si>
    <t>NM_役員１２_退任年月日_元号</t>
  </si>
  <si>
    <t>NM_役員１２_着任年月日_日</t>
  </si>
  <si>
    <t>NM_役員１２_着任年月日_月</t>
  </si>
  <si>
    <t>NM_役員１２_着任年月日_年</t>
  </si>
  <si>
    <t>NM_役員１２_着任年月日_元号</t>
  </si>
  <si>
    <t>NM_役員１２_申請者</t>
  </si>
  <si>
    <t>NM_役員１２_氏名_変更前</t>
    <phoneticPr fontId="4"/>
  </si>
  <si>
    <t>NM_役員１２_氏名</t>
  </si>
  <si>
    <t>NM_役員１１_備考</t>
  </si>
  <si>
    <t>NM_役員１１_役職その他</t>
  </si>
  <si>
    <t>NM_役員１１_役職</t>
  </si>
  <si>
    <t>NM_役員１１_退任年月日_日</t>
  </si>
  <si>
    <t>NM_役員１１_退任年月日_月</t>
  </si>
  <si>
    <t>NM_役員１１_退任年月日_年</t>
  </si>
  <si>
    <t>NM_役員１１_退任年月日_元号</t>
  </si>
  <si>
    <t>NM_役員１１_着任年月日_日</t>
  </si>
  <si>
    <t>NM_役員１１_着任年月日_月</t>
  </si>
  <si>
    <t>NM_役員１１_着任年月日_年</t>
  </si>
  <si>
    <t>NM_役員１１_着任年月日_元号</t>
  </si>
  <si>
    <t>NM_役員１１_申請者</t>
  </si>
  <si>
    <t>NM_役員１１_氏名_変更前</t>
    <phoneticPr fontId="4"/>
  </si>
  <si>
    <t>NM_役員１１_氏名</t>
  </si>
  <si>
    <t>NM_役員１０_備考</t>
  </si>
  <si>
    <t>NM_役員１０_役職その他</t>
  </si>
  <si>
    <t>NM_役員１０_役職</t>
  </si>
  <si>
    <t>NM_役員１０_退任年月日_日</t>
  </si>
  <si>
    <t>NM_役員１０_退任年月日_月</t>
  </si>
  <si>
    <t>NM_役員１０_退任年月日_年</t>
  </si>
  <si>
    <t>NM_役員１０_退任年月日_元号</t>
  </si>
  <si>
    <t>NM_役員１０_着任年月日_日</t>
  </si>
  <si>
    <t>NM_役員１０_着任年月日_月</t>
  </si>
  <si>
    <t>NM_役員１０_着任年月日_年</t>
  </si>
  <si>
    <t>NM_役員１０_着任年月日_元号</t>
  </si>
  <si>
    <t>NM_役員１０_申請者</t>
  </si>
  <si>
    <t>NM_役員１０_氏名_変更前</t>
    <phoneticPr fontId="4"/>
  </si>
  <si>
    <t>NM_役員１０_氏名</t>
  </si>
  <si>
    <t>NM_役員９_備考</t>
  </si>
  <si>
    <t>NM_役員９_役職その他</t>
  </si>
  <si>
    <t>NM_役員９_役職</t>
  </si>
  <si>
    <t>NM_役員９_退任年月日_日</t>
  </si>
  <si>
    <t>NM_役員９_退任年月日_月</t>
  </si>
  <si>
    <t>NM_役員９_退任年月日_年</t>
  </si>
  <si>
    <t>NM_役員９_退任年月日_元号</t>
  </si>
  <si>
    <t>NM_役員９_着任年月日_日</t>
  </si>
  <si>
    <t>NM_役員９_着任年月日_月</t>
  </si>
  <si>
    <t>NM_役員９_着任年月日_年</t>
  </si>
  <si>
    <t>NM_役員９_着任年月日_元号</t>
  </si>
  <si>
    <t>NM_役員９_申請者</t>
  </si>
  <si>
    <t>NM_役員９_氏名_変更前</t>
    <phoneticPr fontId="4"/>
  </si>
  <si>
    <t>NM_役員９_氏名</t>
  </si>
  <si>
    <t>NM_役員８_備考</t>
  </si>
  <si>
    <t>NM_役員８_役職その他</t>
  </si>
  <si>
    <t>NM_役員８_役職</t>
  </si>
  <si>
    <t>NM_役員８_退任年月日_日</t>
  </si>
  <si>
    <t>NM_役員８_退任年月日_月</t>
  </si>
  <si>
    <t>NM_役員８_退任年月日_年</t>
  </si>
  <si>
    <t>NM_役員８_退任年月日_元号</t>
  </si>
  <si>
    <t>NM_役員８_着任年月日_日</t>
  </si>
  <si>
    <t>NM_役員８_着任年月日_月</t>
  </si>
  <si>
    <t>NM_役員８_着任年月日_年</t>
  </si>
  <si>
    <t>NM_役員８_着任年月日_元号</t>
  </si>
  <si>
    <t>NM_役員８_申請者</t>
  </si>
  <si>
    <t>NM_役員８_氏名_変更前</t>
    <phoneticPr fontId="4"/>
  </si>
  <si>
    <t>NM_役員８_氏名</t>
  </si>
  <si>
    <t>NM_役員７_備考</t>
  </si>
  <si>
    <t>NM_役員７_役職その他</t>
  </si>
  <si>
    <t>NM_役員７_役職</t>
  </si>
  <si>
    <t>NM_役員７_退任年月日_日</t>
  </si>
  <si>
    <t>NM_役員７_退任年月日_月</t>
  </si>
  <si>
    <t>NM_役員７_退任年月日_年</t>
  </si>
  <si>
    <t>NM_役員７_退任年月日_元号</t>
  </si>
  <si>
    <t>NM_役員７_着任年月日_日</t>
  </si>
  <si>
    <t>NM_役員７_着任年月日_月</t>
  </si>
  <si>
    <t>NM_役員７_着任年月日_年</t>
  </si>
  <si>
    <t>NM_役員７_着任年月日_元号</t>
  </si>
  <si>
    <t>NM_役員７_申請者</t>
  </si>
  <si>
    <t>NM_役員７_氏名_変更前</t>
    <phoneticPr fontId="4"/>
  </si>
  <si>
    <t>NM_役員７_氏名</t>
  </si>
  <si>
    <t>NM_役員６_備考</t>
  </si>
  <si>
    <t>NM_役員６_役職その他</t>
  </si>
  <si>
    <t>NM_役員６_役職</t>
  </si>
  <si>
    <t>NM_役員６_退任年月日_日</t>
  </si>
  <si>
    <t>NM_役員６_退任年月日_月</t>
  </si>
  <si>
    <t>NM_役員６_退任年月日_年</t>
  </si>
  <si>
    <t>NM_役員６_退任年月日_元号</t>
  </si>
  <si>
    <t>NM_役員６_着任年月日_日</t>
  </si>
  <si>
    <t>NM_役員６_着任年月日_月</t>
  </si>
  <si>
    <t>NM_役員６_着任年月日_年</t>
  </si>
  <si>
    <t>NM_役員６_着任年月日_元号</t>
  </si>
  <si>
    <t>NM_役員６_申請者</t>
  </si>
  <si>
    <t>NM_役員６_氏名_変更前</t>
    <phoneticPr fontId="4"/>
  </si>
  <si>
    <t>NM_役員６_氏名</t>
  </si>
  <si>
    <t>NM_役員５_備考</t>
  </si>
  <si>
    <t>NM_役員５_役職その他</t>
  </si>
  <si>
    <t>NM_役員５_役職</t>
  </si>
  <si>
    <t>NM_役員５_退任年月日_日</t>
  </si>
  <si>
    <t>NM_役員５_退任年月日_月</t>
  </si>
  <si>
    <t>NM_役員５_退任年月日_年</t>
  </si>
  <si>
    <t>NM_役員５_退任年月日_元号</t>
  </si>
  <si>
    <t>NM_役員５_着任年月日_日</t>
  </si>
  <si>
    <t>NM_役員５_着任年月日_月</t>
  </si>
  <si>
    <t>NM_役員５_着任年月日_年</t>
  </si>
  <si>
    <t>NM_役員５_着任年月日_元号</t>
  </si>
  <si>
    <t>NM_役員５_申請者</t>
  </si>
  <si>
    <t>NM_役員５_氏名_変更前</t>
    <phoneticPr fontId="4"/>
  </si>
  <si>
    <t>NM_役員５_氏名</t>
  </si>
  <si>
    <t>NM_役員４_備考</t>
  </si>
  <si>
    <t>NM_役員４_役職その他</t>
  </si>
  <si>
    <t>NM_役員４_役職</t>
  </si>
  <si>
    <t>NM_役員４_退任年月日_日</t>
  </si>
  <si>
    <t>NM_役員４_退任年月日_月</t>
  </si>
  <si>
    <t>NM_役員４_退任年月日_年</t>
  </si>
  <si>
    <t>NM_役員４_退任年月日_元号</t>
  </si>
  <si>
    <t>NM_役員４_着任年月日_日</t>
  </si>
  <si>
    <t>NM_役員４_着任年月日_月</t>
  </si>
  <si>
    <t>NM_役員４_着任年月日_年</t>
  </si>
  <si>
    <t>NM_役員４_着任年月日_元号</t>
  </si>
  <si>
    <t>NM_役員４_申請者</t>
  </si>
  <si>
    <t>NM_役員４_氏名_変更前</t>
    <phoneticPr fontId="4"/>
  </si>
  <si>
    <t>NM_役員４_氏名</t>
  </si>
  <si>
    <t>NM_役員３_備考</t>
  </si>
  <si>
    <t>NM_役員３_役職その他</t>
  </si>
  <si>
    <t>NM_役員３_役職</t>
  </si>
  <si>
    <t>NM_役員３_退任年月日_日</t>
  </si>
  <si>
    <t>NM_役員３_退任年月日_月</t>
  </si>
  <si>
    <t>NM_役員３_退任年月日_年</t>
  </si>
  <si>
    <t>NM_役員３_退任年月日_元号</t>
  </si>
  <si>
    <t>NM_役員３_着任年月日_日</t>
  </si>
  <si>
    <t>NM_役員３_着任年月日_月</t>
  </si>
  <si>
    <t>NM_役員３_着任年月日_年</t>
  </si>
  <si>
    <t>NM_役員３_着任年月日_元号</t>
  </si>
  <si>
    <t>NM_役員３_申請者</t>
  </si>
  <si>
    <t>NM_役員３_氏名_変更前</t>
    <phoneticPr fontId="4"/>
  </si>
  <si>
    <t>NM_役員３_氏名</t>
  </si>
  <si>
    <t>NM_役員２_備考</t>
  </si>
  <si>
    <t>NM_役員２_役職その他</t>
  </si>
  <si>
    <t>NM_役員２_役職</t>
  </si>
  <si>
    <t>NM_役員２_退任年月日_日</t>
  </si>
  <si>
    <t>NM_役員２_退任年月日_月</t>
  </si>
  <si>
    <t>NM_役員２_退任年月日_年</t>
  </si>
  <si>
    <t>NM_役員２_退任年月日_元号</t>
  </si>
  <si>
    <t>NM_役員２_着任年月日_日</t>
  </si>
  <si>
    <t>NM_役員２_着任年月日_月</t>
  </si>
  <si>
    <t>NM_役員２_着任年月日_年</t>
  </si>
  <si>
    <t>NM_役員２_着任年月日_元号</t>
  </si>
  <si>
    <t>NM_役員２_申請者</t>
  </si>
  <si>
    <t>NM_役員２_氏名_変更前</t>
    <phoneticPr fontId="4"/>
  </si>
  <si>
    <t>NM_役員２_氏名</t>
  </si>
  <si>
    <t>NM_役員１_備考</t>
  </si>
  <si>
    <t>NM_役員１_役職その他</t>
  </si>
  <si>
    <t>NM_役員１_役職</t>
  </si>
  <si>
    <t>NM_役員１_退任年月日_日</t>
  </si>
  <si>
    <t>NM_役員１_退任年月日_月</t>
  </si>
  <si>
    <t>NM_役員１_退任年月日_年</t>
  </si>
  <si>
    <t>NM_役員１_退任年月日_元号</t>
  </si>
  <si>
    <t>NM_役員１_着任年月日_日</t>
  </si>
  <si>
    <t>NM_役員１_着任年月日_月</t>
  </si>
  <si>
    <t>NM_役員１_着任年月日_年</t>
  </si>
  <si>
    <t>NM_役員１_着任年月日_元号</t>
  </si>
  <si>
    <t>NM_役員１_申請者</t>
  </si>
  <si>
    <t>NM_役員１_氏名_変更前</t>
    <phoneticPr fontId="4"/>
  </si>
  <si>
    <t>NM_役員１_氏名</t>
  </si>
  <si>
    <t>NM_申請者_法人</t>
  </si>
  <si>
    <t>Hojin</t>
  </si>
  <si>
    <t>_Sinsei</t>
  </si>
  <si>
    <t>YAG010_01F</t>
  </si>
  <si>
    <t>申請者情報</t>
    <rPh sb="0" eb="5">
      <t>シンセイシャジョウホウ</t>
    </rPh>
    <phoneticPr fontId="4"/>
  </si>
  <si>
    <t>NM_申請者_ＦＡＸ</t>
  </si>
  <si>
    <t>SsFax</t>
  </si>
  <si>
    <t>NM_申請者_電話番号２</t>
  </si>
  <si>
    <t>T1SsItien</t>
  </si>
  <si>
    <t>NM_申請者_電話番号１</t>
  </si>
  <si>
    <t>SsTel</t>
  </si>
  <si>
    <t>NM_申請者_住所_建物名</t>
  </si>
  <si>
    <t>SsKituke</t>
  </si>
  <si>
    <t>NM_申請者_住所_番地</t>
  </si>
  <si>
    <t>SsBanchi</t>
  </si>
  <si>
    <t>NM_申請者_住所_字</t>
  </si>
  <si>
    <t>SsOaza</t>
  </si>
  <si>
    <t>NM_申請者_住所_市区町村</t>
  </si>
  <si>
    <t>SsCity</t>
  </si>
  <si>
    <t>NM_申請者_住所_都道府県</t>
  </si>
  <si>
    <t>SsKen</t>
  </si>
  <si>
    <t>NM_申請者_住所_郵便番号_右</t>
  </si>
  <si>
    <t>NM_申請者_住所_郵便番号_左</t>
  </si>
  <si>
    <t>SsYubin</t>
  </si>
  <si>
    <t>NM_申請者_氏名カナ</t>
  </si>
  <si>
    <t>SsKana</t>
  </si>
  <si>
    <t>NM_申請者_氏名_当て字</t>
  </si>
  <si>
    <t>SsNameAteji</t>
  </si>
  <si>
    <t>NM_申請者_氏名</t>
  </si>
  <si>
    <t>SsName</t>
  </si>
  <si>
    <t>NM_施設_ＥＭａｉｌ</t>
  </si>
  <si>
    <t>StMail</t>
  </si>
  <si>
    <t>_Sisetu</t>
  </si>
  <si>
    <t>施設情報</t>
    <rPh sb="0" eb="4">
      <t>シセツジョウホウ</t>
    </rPh>
    <phoneticPr fontId="4"/>
  </si>
  <si>
    <t>NM_施設_ＦＡＸ</t>
  </si>
  <si>
    <t>StFax</t>
  </si>
  <si>
    <t>NM_施設_電話番号２</t>
  </si>
  <si>
    <t>T1StItien</t>
  </si>
  <si>
    <t>NM_施設_電話番号１</t>
  </si>
  <si>
    <t>StTel</t>
  </si>
  <si>
    <t>NM_施設_所在地_建物名</t>
  </si>
  <si>
    <t>StKituke</t>
  </si>
  <si>
    <t>NM_施設_所在地_番地</t>
  </si>
  <si>
    <t>StBanchi</t>
  </si>
  <si>
    <t>NM_施設_所在地_字</t>
  </si>
  <si>
    <t>StOaza</t>
  </si>
  <si>
    <t>NM_施設_所在地_市区町村</t>
  </si>
  <si>
    <t>StCity</t>
  </si>
  <si>
    <t>NM_施設_所在地_都道府県</t>
  </si>
  <si>
    <t>StKen</t>
  </si>
  <si>
    <t>NM_施設_所在地_郵便番号_右</t>
  </si>
  <si>
    <t>NM_施設_所在地_郵便番号_左</t>
  </si>
  <si>
    <t>StYubin</t>
  </si>
  <si>
    <t>NM_施設_名称カナ</t>
  </si>
  <si>
    <t>StKana</t>
  </si>
  <si>
    <t>NM_施設_名称_当て字</t>
  </si>
  <si>
    <t>StNameAteji</t>
  </si>
  <si>
    <t>NM_施設_名称</t>
  </si>
  <si>
    <t>StName</t>
  </si>
  <si>
    <t>NM_許可情報_申請届出の内容</t>
  </si>
  <si>
    <t>HenNaiyo</t>
    <phoneticPr fontId="4"/>
  </si>
  <si>
    <t>_Kyoka</t>
  </si>
  <si>
    <t>許可情報</t>
    <rPh sb="0" eb="4">
      <t>キョカジョウホウ</t>
    </rPh>
    <phoneticPr fontId="4"/>
  </si>
  <si>
    <t>NM_許可情報_事由_期限切れ</t>
  </si>
  <si>
    <t>050208</t>
    <phoneticPr fontId="4"/>
  </si>
  <si>
    <t>選択</t>
  </si>
  <si>
    <t>_jiyu</t>
  </si>
  <si>
    <t>NM_許可情報_事由_完全廃業</t>
  </si>
  <si>
    <t>050101</t>
  </si>
  <si>
    <t>NM_許可情報_事由_その他</t>
  </si>
  <si>
    <t>030199</t>
  </si>
  <si>
    <t>NM_許可情報_事由_薬剤師不在時間の有無</t>
  </si>
  <si>
    <t>030125</t>
  </si>
  <si>
    <t>NM_許可情報_事由_健康サポート薬局</t>
  </si>
  <si>
    <t>030124</t>
  </si>
  <si>
    <t>NM_許可情報_事由_特定販売の実施に関する事項</t>
  </si>
  <si>
    <t>030123</t>
  </si>
  <si>
    <t>NM_許可情報_事由_特定販売の実施の有無</t>
  </si>
  <si>
    <t>030122</t>
  </si>
  <si>
    <t>NM_許可情報_事由_販売・授与する医薬品の区分</t>
  </si>
  <si>
    <t>030121</t>
  </si>
  <si>
    <t>NM_許可情報_事由_営業日・営業時間</t>
  </si>
  <si>
    <t>030117</t>
  </si>
  <si>
    <t>NM_許可情報_事由_放射性医薬品の種類</t>
  </si>
  <si>
    <t>030116</t>
  </si>
  <si>
    <t>NM_許可情報_事由_兼営事業</t>
  </si>
  <si>
    <t>030115</t>
  </si>
  <si>
    <t>NM_許可情報_事由_構造設備_無菌調剤室共同利用</t>
  </si>
  <si>
    <t>030114</t>
  </si>
  <si>
    <t>NM_許可情報_事由_構造設備_調剤室</t>
  </si>
  <si>
    <t>030113</t>
  </si>
  <si>
    <t>NM_許可情報_事由_構造設備</t>
  </si>
  <si>
    <t>030112</t>
  </si>
  <si>
    <t>NM_許可情報_事由_管理者勤務時間</t>
  </si>
  <si>
    <t>030108</t>
  </si>
  <si>
    <t>NM_許可情報_事由_管理者住所</t>
  </si>
  <si>
    <t>030107</t>
  </si>
  <si>
    <t>NM_許可情報_事由_管理者氏名</t>
  </si>
  <si>
    <t>030106</t>
  </si>
  <si>
    <t>NM_許可情報_事由_管理者</t>
  </si>
  <si>
    <t>030105</t>
  </si>
  <si>
    <t>NM_許可情報_事由_店舗名称</t>
  </si>
  <si>
    <t>030104</t>
  </si>
  <si>
    <t>NM_許可情報_事由_開設者住所</t>
  </si>
  <si>
    <t>030103</t>
  </si>
  <si>
    <t>NM_許可情報_事由_役員</t>
  </si>
  <si>
    <t>030102</t>
  </si>
  <si>
    <t>NM_許可情報_事由_開設者氏名</t>
  </si>
  <si>
    <t>030101</t>
  </si>
  <si>
    <t>NM_許可情報_事由_従事者勤務時間</t>
  </si>
  <si>
    <t>030111</t>
  </si>
  <si>
    <t>NM_許可情報_事由_従事者氏名</t>
  </si>
  <si>
    <t>030110</t>
  </si>
  <si>
    <t>NM_許可情報_事由_従事者</t>
  </si>
  <si>
    <t>030109</t>
  </si>
  <si>
    <t>NM_許可情報_事由_更新切れ</t>
  </si>
  <si>
    <t>010107</t>
  </si>
  <si>
    <t>NM_許可情報_事由_改築</t>
  </si>
  <si>
    <t>010106</t>
    <phoneticPr fontId="4"/>
  </si>
  <si>
    <t>NM_許可情報_事由_法人切り替え</t>
  </si>
  <si>
    <t>010105</t>
  </si>
  <si>
    <t>NM_許可情報_事由_業態変更</t>
  </si>
  <si>
    <t>010104</t>
  </si>
  <si>
    <t>NM_許可情報_事由_開設者変更</t>
  </si>
  <si>
    <t>010103</t>
    <phoneticPr fontId="4"/>
  </si>
  <si>
    <t>NM_許可情報_事由_店舗移転</t>
  </si>
  <si>
    <t>010102</t>
    <phoneticPr fontId="4"/>
  </si>
  <si>
    <t>NM_許可情報_事由_新規</t>
  </si>
  <si>
    <t>010101</t>
    <phoneticPr fontId="4"/>
  </si>
  <si>
    <t>NM_許可情報_再開年月日_日</t>
  </si>
  <si>
    <t>NM_許可情報_再開年月日_月</t>
  </si>
  <si>
    <t>NM_許可情報_再開年月日_年</t>
  </si>
  <si>
    <t>NM_許可情報_再開年月日_元号</t>
  </si>
  <si>
    <t>SaiYmd</t>
  </si>
  <si>
    <t>NM_許可情報_書換年月日_日</t>
  </si>
  <si>
    <t>NM_許可情報_書換年月日_月</t>
  </si>
  <si>
    <t>NM_許可情報_書換年月日_年</t>
  </si>
  <si>
    <t>NM_許可情報_書換年月日_元号</t>
  </si>
  <si>
    <t>SaiKakYmd</t>
  </si>
  <si>
    <t>NM_許可情報_休止年月日_日</t>
  </si>
  <si>
    <t>NM_許可情報_休止年月日_月</t>
  </si>
  <si>
    <t>NM_許可情報_休止年月日_年</t>
  </si>
  <si>
    <t>NM_許可情報_休止年月日_元号</t>
  </si>
  <si>
    <t>KyuYmd</t>
  </si>
  <si>
    <t>NM_許可情報_廃止年月日_日</t>
  </si>
  <si>
    <t>NM_許可情報_廃止年月日_月</t>
  </si>
  <si>
    <t>NM_許可情報_廃止年月日_年</t>
  </si>
  <si>
    <t>NM_許可情報_廃止年月日_元号</t>
  </si>
  <si>
    <t>HaiYmd</t>
  </si>
  <si>
    <t>NM_許可情報_変更年月日_日</t>
  </si>
  <si>
    <t>NM_許可情報_変更年月日_月</t>
  </si>
  <si>
    <t>NM_許可情報_変更年月日_年</t>
  </si>
  <si>
    <t>NM_許可情報_変更年月日_元号</t>
  </si>
  <si>
    <t>HenYmd</t>
  </si>
  <si>
    <t>NM_許可情報_申請年月日_日</t>
  </si>
  <si>
    <t>NM_許可情報_申請年月日_月</t>
  </si>
  <si>
    <t>NM_許可情報_申請年月日_年</t>
  </si>
  <si>
    <t>NM_許可情報_申請年月日_元号</t>
  </si>
  <si>
    <t>SinYmd</t>
  </si>
  <si>
    <t>NM_許可情報_許可番号</t>
  </si>
  <si>
    <t>KyoNo</t>
  </si>
  <si>
    <t>Excelセル名１０</t>
    <rPh sb="7" eb="8">
      <t>メイ</t>
    </rPh>
    <phoneticPr fontId="4"/>
  </si>
  <si>
    <t>Excelセル名９</t>
    <rPh sb="7" eb="8">
      <t>メイ</t>
    </rPh>
    <phoneticPr fontId="4"/>
  </si>
  <si>
    <t>Excelセル名８</t>
    <rPh sb="7" eb="8">
      <t>メイ</t>
    </rPh>
    <phoneticPr fontId="4"/>
  </si>
  <si>
    <t>Excelセル名７</t>
    <rPh sb="7" eb="8">
      <t>メイ</t>
    </rPh>
    <phoneticPr fontId="4"/>
  </si>
  <si>
    <t>Excelセル名６</t>
    <rPh sb="7" eb="8">
      <t>メイ</t>
    </rPh>
    <phoneticPr fontId="4"/>
  </si>
  <si>
    <t>Excelセル名５</t>
    <rPh sb="7" eb="8">
      <t>メイ</t>
    </rPh>
    <phoneticPr fontId="4"/>
  </si>
  <si>
    <t>Excelセル名４</t>
    <rPh sb="7" eb="8">
      <t>メイ</t>
    </rPh>
    <phoneticPr fontId="4"/>
  </si>
  <si>
    <t>Excelセル名３</t>
    <rPh sb="7" eb="8">
      <t>メイ</t>
    </rPh>
    <phoneticPr fontId="4"/>
  </si>
  <si>
    <t>Excelセル名２</t>
    <rPh sb="7" eb="8">
      <t>メイ</t>
    </rPh>
    <phoneticPr fontId="4"/>
  </si>
  <si>
    <t>Excelセル名１</t>
    <rPh sb="7" eb="8">
      <t>メイ</t>
    </rPh>
    <phoneticPr fontId="4"/>
  </si>
  <si>
    <t>グリッドFlg</t>
    <phoneticPr fontId="4"/>
  </si>
  <si>
    <t>コード値</t>
    <rPh sb="3" eb="4">
      <t>チ</t>
    </rPh>
    <phoneticPr fontId="4"/>
  </si>
  <si>
    <t>型</t>
    <rPh sb="0" eb="1">
      <t>カタ</t>
    </rPh>
    <phoneticPr fontId="4"/>
  </si>
  <si>
    <t>取込DT項目名</t>
    <phoneticPr fontId="4"/>
  </si>
  <si>
    <t>取込先DT</t>
    <rPh sb="2" eb="3">
      <t>サキ</t>
    </rPh>
    <phoneticPr fontId="4"/>
  </si>
  <si>
    <t>セッション名</t>
    <rPh sb="5" eb="6">
      <t>メイ</t>
    </rPh>
    <phoneticPr fontId="4"/>
  </si>
  <si>
    <t>項目名</t>
    <rPh sb="0" eb="3">
      <t>コウモクメイ</t>
    </rPh>
    <phoneticPr fontId="4"/>
  </si>
  <si>
    <t>カテゴリ</t>
    <phoneticPr fontId="4"/>
  </si>
  <si>
    <t>設定No小</t>
    <rPh sb="4" eb="5">
      <t>ショウ</t>
    </rPh>
    <phoneticPr fontId="4"/>
  </si>
  <si>
    <t>設定No中</t>
    <rPh sb="0" eb="2">
      <t>セッテイ</t>
    </rPh>
    <rPh sb="4" eb="5">
      <t>チュウ</t>
    </rPh>
    <phoneticPr fontId="4"/>
  </si>
  <si>
    <t>設定No大</t>
    <rPh sb="0" eb="2">
      <t>セッテイ</t>
    </rPh>
    <rPh sb="4" eb="5">
      <t>ダイ</t>
    </rPh>
    <phoneticPr fontId="4"/>
  </si>
  <si>
    <t>010400</t>
    <phoneticPr fontId="4"/>
  </si>
  <si>
    <t>業態コード</t>
    <rPh sb="0" eb="2">
      <t>ギョウタイ</t>
    </rPh>
    <phoneticPr fontId="4"/>
  </si>
  <si>
    <t>上記により、店舗販売業　の許可の更新を申請します。</t>
    <phoneticPr fontId="4"/>
  </si>
  <si>
    <t>店舗販売業者の業務を適切に行うことができる知識及び経験を
有すると認められない者</t>
    <phoneticPr fontId="4"/>
  </si>
  <si>
    <t>精神の機能の障害により店舗販売業者の業務を適正に行うに
当たつて必要な認知、判断及び意思疎通を適切に行うことができない者</t>
    <phoneticPr fontId="4"/>
  </si>
  <si>
    <t>法、麻薬及び向精神薬取締法、毒物及び劇物取締法
その他薬事に関する法令で政令で定めるもの又は
これに基づく処分に違反し、その違反行為があつた日から
２年を経過していない者</t>
    <phoneticPr fontId="4"/>
  </si>
  <si>
    <t>拘禁刑以上の刑に処せられ、その執行を終わり、
又は執行を受けることがなくなつた後、３年を経過していない者</t>
    <phoneticPr fontId="4"/>
  </si>
  <si>
    <t>法第75条の２第１項の規定により登録を取り消され、
取消しの日から３年を経過していない者</t>
    <phoneticPr fontId="4"/>
  </si>
  <si>
    <t>法第75条第１項の規定により許可を取り消され、
取消しの日から３年を経過していない者</t>
    <phoneticPr fontId="4"/>
  </si>
  <si>
    <t>（法人にあつては）
薬事に関する業務に
責任を有する役員の氏名</t>
    <rPh sb="1" eb="3">
      <t>ホウジン</t>
    </rPh>
    <rPh sb="10" eb="12">
      <t>ヤクジ</t>
    </rPh>
    <rPh sb="13" eb="14">
      <t>カン</t>
    </rPh>
    <rPh sb="16" eb="18">
      <t>ギョウム</t>
    </rPh>
    <rPh sb="20" eb="22">
      <t>セキニン</t>
    </rPh>
    <rPh sb="23" eb="24">
      <t>ユウ</t>
    </rPh>
    <rPh sb="26" eb="28">
      <t>ヤクイン</t>
    </rPh>
    <rPh sb="29" eb="31">
      <t>シメイ</t>
    </rPh>
    <phoneticPr fontId="4"/>
  </si>
  <si>
    <t>事項</t>
    <rPh sb="0" eb="2">
      <t>ジコウ</t>
    </rPh>
    <phoneticPr fontId="4"/>
  </si>
  <si>
    <t>変更内容</t>
    <rPh sb="0" eb="4">
      <t>ヘンコウナイヨウ</t>
    </rPh>
    <phoneticPr fontId="4"/>
  </si>
  <si>
    <t>所在地</t>
    <rPh sb="0" eb="3">
      <t>ショザイチ</t>
    </rPh>
    <phoneticPr fontId="4"/>
  </si>
  <si>
    <t>店舗又は営業所</t>
    <phoneticPr fontId="4"/>
  </si>
  <si>
    <t>許可番号及び年月日</t>
    <rPh sb="0" eb="2">
      <t>キョカ</t>
    </rPh>
    <rPh sb="2" eb="4">
      <t>バンゴウ</t>
    </rPh>
    <rPh sb="4" eb="5">
      <t>オヨ</t>
    </rPh>
    <rPh sb="6" eb="9">
      <t>ネンガッピ</t>
    </rPh>
    <phoneticPr fontId="4"/>
  </si>
  <si>
    <t>医薬品販売業許可更新申請書</t>
    <rPh sb="0" eb="3">
      <t>イヤクヒン</t>
    </rPh>
    <rPh sb="3" eb="5">
      <t>ハンバイ</t>
    </rPh>
    <rPh sb="5" eb="6">
      <t>ギョウ</t>
    </rPh>
    <rPh sb="6" eb="8">
      <t>キョカ</t>
    </rPh>
    <rPh sb="8" eb="10">
      <t>コウシン</t>
    </rPh>
    <rPh sb="10" eb="13">
      <t>シンセイショ</t>
    </rPh>
    <phoneticPr fontId="4"/>
  </si>
  <si>
    <t>様式第七十八（第百四十二条、第百四十九条、第百五十五条関係）</t>
    <phoneticPr fontId="4"/>
  </si>
  <si>
    <t>（注意）</t>
    <rPh sb="1" eb="3">
      <t>チュウイ</t>
    </rPh>
    <phoneticPr fontId="4"/>
  </si>
  <si>
    <t>保健所長</t>
    <rPh sb="0" eb="4">
      <t>ホケンショチョウ</t>
    </rPh>
    <phoneticPr fontId="4"/>
  </si>
  <si>
    <t>　埼玉県</t>
    <rPh sb="1" eb="3">
      <t>サイタマ</t>
    </rPh>
    <rPh sb="3" eb="4">
      <t>ケン</t>
    </rPh>
    <phoneticPr fontId="4"/>
  </si>
  <si>
    <t>(宛先)</t>
    <rPh sb="1" eb="3">
      <t>アテサキ</t>
    </rPh>
    <phoneticPr fontId="4"/>
  </si>
  <si>
    <t>法人にあつては、主
たる事務所の所在地</t>
    <rPh sb="0" eb="2">
      <t>ホウジン</t>
    </rPh>
    <rPh sb="8" eb="9">
      <t>シュ</t>
    </rPh>
    <rPh sb="12" eb="15">
      <t>ジムショ</t>
    </rPh>
    <rPh sb="16" eb="19">
      <t>ショザイチ</t>
    </rPh>
    <phoneticPr fontId="4"/>
  </si>
  <si>
    <t>上記により、変更の届出をします。</t>
    <rPh sb="0" eb="2">
      <t>ジョウキ</t>
    </rPh>
    <rPh sb="6" eb="8">
      <t>ヘンコウ</t>
    </rPh>
    <rPh sb="9" eb="11">
      <t>トドケデ</t>
    </rPh>
    <phoneticPr fontId="4"/>
  </si>
  <si>
    <r>
      <t>代表者氏名</t>
    </r>
    <r>
      <rPr>
        <sz val="8"/>
        <color theme="1"/>
        <rFont val="ＭＳ 明朝"/>
        <family val="1"/>
        <charset val="128"/>
      </rPr>
      <t>※法人のみ記入</t>
    </r>
    <rPh sb="0" eb="3">
      <t>ダイヒョウシャ</t>
    </rPh>
    <rPh sb="3" eb="5">
      <t>シメイ</t>
    </rPh>
    <rPh sb="6" eb="8">
      <t>ホウジン</t>
    </rPh>
    <rPh sb="10" eb="12">
      <t>キニュウ</t>
    </rPh>
    <phoneticPr fontId="4"/>
  </si>
  <si>
    <t>店舗名称
開設許可_1</t>
    <rPh sb="0" eb="4">
      <t>テンポメイショウ</t>
    </rPh>
    <rPh sb="5" eb="9">
      <t>カイセツキョカ</t>
    </rPh>
    <phoneticPr fontId="4"/>
  </si>
  <si>
    <t>変更年月日</t>
    <rPh sb="0" eb="5">
      <t>ヘンコウネンガッピ</t>
    </rPh>
    <phoneticPr fontId="4"/>
  </si>
  <si>
    <t>変更内容</t>
    <rPh sb="0" eb="2">
      <t>ヘンコウ</t>
    </rPh>
    <rPh sb="2" eb="4">
      <t>ナイヨウ</t>
    </rPh>
    <phoneticPr fontId="4"/>
  </si>
  <si>
    <t xml:space="preserve"> 薬局、主たる機能
 を有する事務所、
 製造所、店舗、営
 業所又は事業所　　　</t>
    <phoneticPr fontId="4"/>
  </si>
  <si>
    <t>年月日</t>
    <rPh sb="0" eb="3">
      <t>ネンガッピ</t>
    </rPh>
    <phoneticPr fontId="4"/>
  </si>
  <si>
    <t>番号</t>
    <rPh sb="0" eb="2">
      <t>バンゴウ</t>
    </rPh>
    <phoneticPr fontId="4"/>
  </si>
  <si>
    <t>許可番号、認定番号又は登録番号及び年月日</t>
    <rPh sb="0" eb="2">
      <t>キョカ</t>
    </rPh>
    <rPh sb="2" eb="4">
      <t>バンゴウ</t>
    </rPh>
    <rPh sb="5" eb="7">
      <t>ニンテイ</t>
    </rPh>
    <rPh sb="7" eb="9">
      <t>バンゴウ</t>
    </rPh>
    <rPh sb="9" eb="10">
      <t>マタ</t>
    </rPh>
    <rPh sb="11" eb="13">
      <t>トウロク</t>
    </rPh>
    <rPh sb="13" eb="15">
      <t>バンゴウ</t>
    </rPh>
    <rPh sb="15" eb="16">
      <t>オヨ</t>
    </rPh>
    <rPh sb="17" eb="20">
      <t>ネンガッピ</t>
    </rPh>
    <phoneticPr fontId="4"/>
  </si>
  <si>
    <t>業務の種別</t>
    <rPh sb="0" eb="2">
      <t>ギョウム</t>
    </rPh>
    <rPh sb="3" eb="5">
      <t>シュベツ</t>
    </rPh>
    <phoneticPr fontId="4"/>
  </si>
  <si>
    <t>変更届書</t>
    <rPh sb="0" eb="4">
      <t>ヘンコウトドケショ</t>
    </rPh>
    <phoneticPr fontId="4"/>
  </si>
  <si>
    <t>＜変更後＞</t>
    <rPh sb="1" eb="4">
      <t>ヘンコウゴ</t>
    </rPh>
    <phoneticPr fontId="4"/>
  </si>
  <si>
    <t>＜変更前＞</t>
    <rPh sb="1" eb="3">
      <t>ヘンコウ</t>
    </rPh>
    <rPh sb="3" eb="4">
      <t>マエ</t>
    </rPh>
    <phoneticPr fontId="4"/>
  </si>
  <si>
    <t>従事者勤務時間</t>
    <rPh sb="0" eb="7">
      <t>ジュウジシャキンムジカン</t>
    </rPh>
    <phoneticPr fontId="4"/>
  </si>
  <si>
    <t>従事者
許可申請_2</t>
    <rPh sb="0" eb="3">
      <t>ジュウジシャ</t>
    </rPh>
    <phoneticPr fontId="4"/>
  </si>
  <si>
    <t>管理者住所</t>
    <rPh sb="0" eb="5">
      <t>カンリシャジュウショ</t>
    </rPh>
    <phoneticPr fontId="4"/>
  </si>
  <si>
    <t>管理者氏名</t>
    <rPh sb="0" eb="5">
      <t>カンリシャシメイ</t>
    </rPh>
    <phoneticPr fontId="4"/>
  </si>
  <si>
    <t>管理者
許可申請_2</t>
    <rPh sb="0" eb="3">
      <t>カンリシャ</t>
    </rPh>
    <rPh sb="4" eb="8">
      <t>キョカシンセイ</t>
    </rPh>
    <phoneticPr fontId="4"/>
  </si>
  <si>
    <t>１９</t>
  </si>
  <si>
    <t>１８</t>
  </si>
  <si>
    <t>１７</t>
  </si>
  <si>
    <t>１６</t>
  </si>
  <si>
    <t>１５</t>
  </si>
  <si>
    <t>１４</t>
  </si>
  <si>
    <t>１３</t>
  </si>
  <si>
    <t>１２</t>
  </si>
  <si>
    <t>１１</t>
  </si>
  <si>
    <t>１０</t>
  </si>
  <si>
    <t>９</t>
  </si>
  <si>
    <t>８</t>
  </si>
  <si>
    <t>７</t>
  </si>
  <si>
    <t>６</t>
  </si>
  <si>
    <t>５</t>
  </si>
  <si>
    <t>４</t>
  </si>
  <si>
    <t>役員
許可申請_1</t>
    <rPh sb="0" eb="2">
      <t>ヤクイン</t>
    </rPh>
    <rPh sb="3" eb="7">
      <t>キョカシンセイ</t>
    </rPh>
    <phoneticPr fontId="4"/>
  </si>
  <si>
    <t>(法人にあつては)
薬事に関する業務に
責任を有する役員の氏名</t>
    <rPh sb="1" eb="3">
      <t>ホウジン</t>
    </rPh>
    <rPh sb="10" eb="12">
      <t>ヤクジ</t>
    </rPh>
    <rPh sb="13" eb="14">
      <t>カン</t>
    </rPh>
    <rPh sb="16" eb="18">
      <t>ギョウム</t>
    </rPh>
    <rPh sb="20" eb="22">
      <t>セキニン</t>
    </rPh>
    <rPh sb="23" eb="24">
      <t>ユウ</t>
    </rPh>
    <rPh sb="26" eb="28">
      <t>ヤクイン</t>
    </rPh>
    <rPh sb="29" eb="31">
      <t>シメイ</t>
    </rPh>
    <phoneticPr fontId="4"/>
  </si>
  <si>
    <t>法人にあつては、名
称及び代表者の氏名</t>
    <rPh sb="0" eb="2">
      <t>ホウジン</t>
    </rPh>
    <rPh sb="8" eb="9">
      <t>メイ</t>
    </rPh>
    <rPh sb="10" eb="11">
      <t>ショウ</t>
    </rPh>
    <rPh sb="11" eb="12">
      <t>オヨ</t>
    </rPh>
    <rPh sb="13" eb="16">
      <t>ダイヒョウシャ</t>
    </rPh>
    <rPh sb="17" eb="19">
      <t>シメイ</t>
    </rPh>
    <phoneticPr fontId="4"/>
  </si>
  <si>
    <t>現状についてリアルタイムでやりとりできる電話機・電話回線</t>
    <rPh sb="0" eb="2">
      <t>ゲンジョウ</t>
    </rPh>
    <rPh sb="20" eb="23">
      <t>デンワキ</t>
    </rPh>
    <rPh sb="24" eb="28">
      <t>デンワカイセン</t>
    </rPh>
    <phoneticPr fontId="4"/>
  </si>
  <si>
    <t>電子メールで送信するためのパソコン、インターネット回線等</t>
    <rPh sb="0" eb="2">
      <t>デンシ</t>
    </rPh>
    <rPh sb="6" eb="8">
      <t>ソウシン</t>
    </rPh>
    <rPh sb="25" eb="28">
      <t>カイセントウ</t>
    </rPh>
    <phoneticPr fontId="4"/>
  </si>
  <si>
    <t>テレビ電話</t>
    <rPh sb="3" eb="5">
      <t>デンワ</t>
    </rPh>
    <phoneticPr fontId="4"/>
  </si>
  <si>
    <t>デジタルカメラ</t>
    <phoneticPr fontId="4"/>
  </si>
  <si>
    <t>（ID</t>
    <phoneticPr fontId="4"/>
  </si>
  <si>
    <t>３</t>
  </si>
  <si>
    <t>２</t>
  </si>
  <si>
    <t>第二類医薬品</t>
    <rPh sb="0" eb="6">
      <t>ダイニルイイヤクヒン</t>
    </rPh>
    <phoneticPr fontId="4"/>
  </si>
  <si>
    <t>薬局製造販売医薬品（毒劇及び劇薬であるものを除く。）</t>
    <rPh sb="0" eb="9">
      <t>ヤッキョクセイゾウハンバイイヤクヒン</t>
    </rPh>
    <rPh sb="10" eb="13">
      <t>ドクゲキオヨ</t>
    </rPh>
    <rPh sb="14" eb="16">
      <t>ゲキヤク</t>
    </rPh>
    <rPh sb="22" eb="23">
      <t>ノゾ</t>
    </rPh>
    <phoneticPr fontId="4"/>
  </si>
  <si>
    <t>特定販売の実施の有無</t>
    <rPh sb="0" eb="2">
      <t>トクテイ</t>
    </rPh>
    <rPh sb="2" eb="4">
      <t>ハンバイ</t>
    </rPh>
    <rPh sb="5" eb="7">
      <t>ジッシ</t>
    </rPh>
    <rPh sb="8" eb="10">
      <t>ウム</t>
    </rPh>
    <phoneticPr fontId="4"/>
  </si>
  <si>
    <t>項目に該当する場合、〇を入力
該当項目がない場合、その他に〇を入力
その他の兼営事業に内容を記入</t>
    <rPh sb="0" eb="2">
      <t>コウモク</t>
    </rPh>
    <rPh sb="3" eb="5">
      <t>ガイトウ</t>
    </rPh>
    <rPh sb="7" eb="9">
      <t>バアイ</t>
    </rPh>
    <rPh sb="12" eb="14">
      <t>ニュウリョク</t>
    </rPh>
    <rPh sb="15" eb="17">
      <t>ガイトウ</t>
    </rPh>
    <rPh sb="17" eb="19">
      <t>コウモク</t>
    </rPh>
    <rPh sb="22" eb="24">
      <t>バアイ</t>
    </rPh>
    <rPh sb="27" eb="28">
      <t>タ</t>
    </rPh>
    <rPh sb="29" eb="33">
      <t>マルヲニュウリョク</t>
    </rPh>
    <rPh sb="36" eb="37">
      <t>タ</t>
    </rPh>
    <rPh sb="38" eb="42">
      <t>ケンエイジギョウ</t>
    </rPh>
    <rPh sb="43" eb="45">
      <t>ナイヨウ</t>
    </rPh>
    <rPh sb="46" eb="48">
      <t>キニュウ</t>
    </rPh>
    <phoneticPr fontId="4"/>
  </si>
  <si>
    <t>一般医療機器</t>
    <rPh sb="0" eb="6">
      <t>イッパンイリョウキキ</t>
    </rPh>
    <phoneticPr fontId="4"/>
  </si>
  <si>
    <t>化粧品</t>
    <rPh sb="0" eb="3">
      <t>ケショウヒン</t>
    </rPh>
    <phoneticPr fontId="4"/>
  </si>
  <si>
    <t>医薬部外品</t>
    <rPh sb="0" eb="5">
      <t>イヤクブガイヒン</t>
    </rPh>
    <phoneticPr fontId="4"/>
  </si>
  <si>
    <t>医薬品の販売が「有」の場合、
取り扱う区分に〇を入力</t>
    <rPh sb="0" eb="3">
      <t>イヤクヒン</t>
    </rPh>
    <rPh sb="4" eb="6">
      <t>ハンバイ</t>
    </rPh>
    <rPh sb="8" eb="9">
      <t>ア</t>
    </rPh>
    <rPh sb="11" eb="13">
      <t>バアイ</t>
    </rPh>
    <rPh sb="15" eb="16">
      <t>ト</t>
    </rPh>
    <rPh sb="17" eb="18">
      <t>アツカ</t>
    </rPh>
    <rPh sb="19" eb="21">
      <t>クブン</t>
    </rPh>
    <rPh sb="24" eb="26">
      <t>ニュウリョク</t>
    </rPh>
    <phoneticPr fontId="4"/>
  </si>
  <si>
    <t>指定第２類医薬品</t>
    <rPh sb="0" eb="3">
      <t>シテイダイ</t>
    </rPh>
    <rPh sb="4" eb="8">
      <t>ルイイヤクヒン</t>
    </rPh>
    <phoneticPr fontId="4"/>
  </si>
  <si>
    <t>除外</t>
    <rPh sb="0" eb="2">
      <t>ジョガイ</t>
    </rPh>
    <phoneticPr fontId="4"/>
  </si>
  <si>
    <t>☐</t>
    <phoneticPr fontId="9"/>
  </si>
  <si>
    <t>開設許可_4_2</t>
    <rPh sb="0" eb="4">
      <t>カイセツキョカ</t>
    </rPh>
    <phoneticPr fontId="4"/>
  </si>
  <si>
    <r>
      <t>（営業時間から除外する時間</t>
    </r>
    <r>
      <rPr>
        <sz val="7"/>
        <color theme="1"/>
        <rFont val="ＭＳ 明朝"/>
        <family val="1"/>
        <charset val="128"/>
      </rPr>
      <t>※該当ある場合</t>
    </r>
    <r>
      <rPr>
        <sz val="8"/>
        <color theme="1"/>
        <rFont val="ＭＳ 明朝"/>
        <family val="1"/>
        <charset val="128"/>
      </rPr>
      <t>）</t>
    </r>
    <rPh sb="1" eb="3">
      <t>エイギョウ</t>
    </rPh>
    <rPh sb="3" eb="5">
      <t>ジカン</t>
    </rPh>
    <rPh sb="7" eb="9">
      <t>ジョガイ</t>
    </rPh>
    <rPh sb="11" eb="13">
      <t>ジカン</t>
    </rPh>
    <rPh sb="14" eb="16">
      <t>ガイトウ</t>
    </rPh>
    <rPh sb="18" eb="20">
      <t>バアイ</t>
    </rPh>
    <phoneticPr fontId="4"/>
  </si>
  <si>
    <t>営業日・営業時間、特定販売の実施に関する事項、販売・授与する医薬品の区分</t>
    <rPh sb="0" eb="3">
      <t>エイギョウビ</t>
    </rPh>
    <rPh sb="4" eb="8">
      <t>エイギョウジカン</t>
    </rPh>
    <rPh sb="9" eb="13">
      <t>トクテイハンバイ</t>
    </rPh>
    <rPh sb="14" eb="16">
      <t>ジッシ</t>
    </rPh>
    <rPh sb="17" eb="18">
      <t>カン</t>
    </rPh>
    <rPh sb="20" eb="22">
      <t>ジコウ</t>
    </rPh>
    <rPh sb="23" eb="25">
      <t>ハンバイ</t>
    </rPh>
    <rPh sb="26" eb="28">
      <t>ジュヨ</t>
    </rPh>
    <rPh sb="30" eb="33">
      <t>イヤクヒン</t>
    </rPh>
    <rPh sb="34" eb="36">
      <t>クブン</t>
    </rPh>
    <phoneticPr fontId="4"/>
  </si>
  <si>
    <t>調剤及び調剤された薬剤又は医薬品の販売若しくは授与を行う体制の概要②（薬局）</t>
    <rPh sb="0" eb="2">
      <t>ﾁｮｳｻﾞｲ</t>
    </rPh>
    <rPh sb="2" eb="3">
      <t>ｵﾖ</t>
    </rPh>
    <rPh sb="4" eb="6">
      <t>ﾁｮｳｻﾞｲ</t>
    </rPh>
    <rPh sb="9" eb="11">
      <t>ﾔｸｻﾞｲ</t>
    </rPh>
    <rPh sb="11" eb="12">
      <t>ﾏﾀ</t>
    </rPh>
    <rPh sb="13" eb="16">
      <t>ｲﾔｸﾋﾝ</t>
    </rPh>
    <rPh sb="17" eb="19">
      <t>ﾊﾝﾊﾞｲ</t>
    </rPh>
    <rPh sb="19" eb="20">
      <t>ﾓ</t>
    </rPh>
    <rPh sb="23" eb="25">
      <t>ｼﾞｭﾖ</t>
    </rPh>
    <rPh sb="26" eb="27">
      <t>ｵｺﾅ</t>
    </rPh>
    <rPh sb="28" eb="30">
      <t>ﾀｲｾｲ</t>
    </rPh>
    <rPh sb="31" eb="33">
      <t>ｶﾞｲﾖｳ</t>
    </rPh>
    <rPh sb="35" eb="37">
      <t>ﾔｯｷｮｸ</t>
    </rPh>
    <phoneticPr fontId="28" type="noConversion"/>
  </si>
  <si>
    <t>特定販売の実施に関する事項</t>
    <rPh sb="0" eb="4">
      <t>トクテイハンバイ</t>
    </rPh>
    <rPh sb="5" eb="7">
      <t>ジッシ</t>
    </rPh>
    <rPh sb="8" eb="9">
      <t>カン</t>
    </rPh>
    <rPh sb="11" eb="13">
      <t>ジコウ</t>
    </rPh>
    <phoneticPr fontId="4"/>
  </si>
  <si>
    <t>薬剤師不在時間の有無</t>
    <rPh sb="0" eb="7">
      <t>ヤクザイシフザイジカン</t>
    </rPh>
    <rPh sb="8" eb="10">
      <t>ウム</t>
    </rPh>
    <phoneticPr fontId="4"/>
  </si>
  <si>
    <t>健康サポート薬局</t>
    <rPh sb="0" eb="2">
      <t>ケンコウ</t>
    </rPh>
    <rPh sb="6" eb="8">
      <t>ヤッキョク</t>
    </rPh>
    <phoneticPr fontId="4"/>
  </si>
  <si>
    <t>兼営事業</t>
    <rPh sb="0" eb="4">
      <t>ケンエイジギョウ</t>
    </rPh>
    <phoneticPr fontId="4"/>
  </si>
  <si>
    <t>販売・授与する医薬品の区分</t>
    <rPh sb="0" eb="2">
      <t>ハンバイ</t>
    </rPh>
    <rPh sb="3" eb="5">
      <t>ジュヨ</t>
    </rPh>
    <rPh sb="7" eb="10">
      <t>イヤクヒン</t>
    </rPh>
    <rPh sb="11" eb="13">
      <t>クブン</t>
    </rPh>
    <phoneticPr fontId="4"/>
  </si>
  <si>
    <t xml:space="preserve"> 薬局、主たる機能
 を有する事務所、
 製造所、店舗、営
 業所又は事業所</t>
    <phoneticPr fontId="4"/>
  </si>
  <si>
    <t>許可番号、認定番号又は登録
番号及び年月日</t>
    <rPh sb="0" eb="2">
      <t>キョカ</t>
    </rPh>
    <rPh sb="2" eb="4">
      <t>バンゴウ</t>
    </rPh>
    <rPh sb="5" eb="7">
      <t>ニンテイ</t>
    </rPh>
    <rPh sb="7" eb="9">
      <t>バンゴウ</t>
    </rPh>
    <rPh sb="9" eb="10">
      <t>マタ</t>
    </rPh>
    <rPh sb="11" eb="13">
      <t>トウロク</t>
    </rPh>
    <rPh sb="14" eb="16">
      <t>バンゴウ</t>
    </rPh>
    <rPh sb="16" eb="17">
      <t>オヨ</t>
    </rPh>
    <rPh sb="18" eb="21">
      <t>ネンガッピ</t>
    </rPh>
    <phoneticPr fontId="4"/>
  </si>
  <si>
    <r>
      <t>氏名</t>
    </r>
    <r>
      <rPr>
        <sz val="8"/>
        <color theme="1"/>
        <rFont val="ＭＳ 明朝"/>
        <family val="1"/>
        <charset val="128"/>
      </rPr>
      <t>※法人の場合、法人名</t>
    </r>
    <phoneticPr fontId="4"/>
  </si>
  <si>
    <t>放射性医薬品の種類</t>
    <rPh sb="0" eb="6">
      <t>ホウシャセイイヤクヒン</t>
    </rPh>
    <rPh sb="7" eb="9">
      <t>シュルイ</t>
    </rPh>
    <phoneticPr fontId="4"/>
  </si>
  <si>
    <t>構造設備（無菌調剤室共同利用）</t>
    <rPh sb="0" eb="4">
      <t>コウゾウセツビ</t>
    </rPh>
    <rPh sb="5" eb="10">
      <t>ムキンチョウザイシツ</t>
    </rPh>
    <rPh sb="10" eb="14">
      <t>キョウドウリヨウ</t>
    </rPh>
    <phoneticPr fontId="4"/>
  </si>
  <si>
    <t>構造設備（調剤室）</t>
    <rPh sb="0" eb="4">
      <t>コウゾウセツビ</t>
    </rPh>
    <rPh sb="5" eb="8">
      <t>チョウザイシツ</t>
    </rPh>
    <phoneticPr fontId="4"/>
  </si>
  <si>
    <t>構造設備</t>
    <rPh sb="0" eb="4">
      <t>コウゾウセツビ</t>
    </rPh>
    <phoneticPr fontId="4"/>
  </si>
  <si>
    <t>相談時及び緊急時の連絡先</t>
    <rPh sb="0" eb="4">
      <t>ソウダンジオヨ</t>
    </rPh>
    <rPh sb="5" eb="8">
      <t>キンキュウジ</t>
    </rPh>
    <rPh sb="9" eb="12">
      <t>レンラクサキ</t>
    </rPh>
    <phoneticPr fontId="4"/>
  </si>
  <si>
    <t>薬局の所在地</t>
    <rPh sb="0" eb="2">
      <t>ヤッキョク</t>
    </rPh>
    <rPh sb="3" eb="6">
      <t>ショザイチ</t>
    </rPh>
    <phoneticPr fontId="4"/>
  </si>
  <si>
    <t>(注意)</t>
    <rPh sb="1" eb="3">
      <t>チュウイ</t>
    </rPh>
    <phoneticPr fontId="4"/>
  </si>
  <si>
    <t>の届出をします。</t>
    <rPh sb="1" eb="3">
      <t>トドケデ</t>
    </rPh>
    <phoneticPr fontId="4"/>
  </si>
  <si>
    <t>休止</t>
    <rPh sb="0" eb="2">
      <t>キュウシ</t>
    </rPh>
    <phoneticPr fontId="4"/>
  </si>
  <si>
    <t>上記により、</t>
    <rPh sb="0" eb="2">
      <t>ジョウキ</t>
    </rPh>
    <phoneticPr fontId="4"/>
  </si>
  <si>
    <t>休止の年月日</t>
    <rPh sb="0" eb="2">
      <t>キュウシ</t>
    </rPh>
    <rPh sb="3" eb="6">
      <t>ネンガッピ</t>
    </rPh>
    <phoneticPr fontId="4"/>
  </si>
  <si>
    <t>薬局、主たる機能を有
する事務所、製造所、
店舗、営業所又は事業
所</t>
    <rPh sb="0" eb="2">
      <t>ヤッキョク</t>
    </rPh>
    <rPh sb="3" eb="4">
      <t>シュ</t>
    </rPh>
    <rPh sb="6" eb="8">
      <t>キノウ</t>
    </rPh>
    <rPh sb="9" eb="10">
      <t>アリ</t>
    </rPh>
    <rPh sb="13" eb="15">
      <t>ジム</t>
    </rPh>
    <rPh sb="15" eb="16">
      <t>ショ</t>
    </rPh>
    <rPh sb="17" eb="19">
      <t>セイゾウ</t>
    </rPh>
    <rPh sb="19" eb="20">
      <t>ショ</t>
    </rPh>
    <rPh sb="22" eb="24">
      <t>テンポ</t>
    </rPh>
    <rPh sb="25" eb="28">
      <t>エイギョウショ</t>
    </rPh>
    <rPh sb="28" eb="29">
      <t>マタ</t>
    </rPh>
    <rPh sb="30" eb="32">
      <t>ジギョウ</t>
    </rPh>
    <rPh sb="33" eb="34">
      <t>トコロ</t>
    </rPh>
    <phoneticPr fontId="4"/>
  </si>
  <si>
    <t>許可番号、認定番号又は登録番号及び
年月日</t>
    <rPh sb="0" eb="4">
      <t>キョカバンゴウ</t>
    </rPh>
    <rPh sb="5" eb="9">
      <t>ニンテイバンゴウ</t>
    </rPh>
    <rPh sb="9" eb="10">
      <t>マタ</t>
    </rPh>
    <rPh sb="11" eb="15">
      <t>トウロクバンゴウ</t>
    </rPh>
    <rPh sb="15" eb="16">
      <t>オヨ</t>
    </rPh>
    <rPh sb="18" eb="21">
      <t>ネンガッピ</t>
    </rPh>
    <phoneticPr fontId="4"/>
  </si>
  <si>
    <t>書</t>
    <rPh sb="0" eb="1">
      <t>カ</t>
    </rPh>
    <phoneticPr fontId="4"/>
  </si>
  <si>
    <t>届</t>
    <rPh sb="0" eb="1">
      <t>トドケ</t>
    </rPh>
    <phoneticPr fontId="4"/>
  </si>
  <si>
    <t>止</t>
    <rPh sb="0" eb="1">
      <t>ト</t>
    </rPh>
    <phoneticPr fontId="4"/>
  </si>
  <si>
    <t>休</t>
    <rPh sb="0" eb="1">
      <t>キュウ</t>
    </rPh>
    <phoneticPr fontId="4"/>
  </si>
  <si>
    <r>
      <t>様式第八</t>
    </r>
    <r>
      <rPr>
        <sz val="9"/>
        <color theme="1"/>
        <rFont val="ＭＳ 明朝"/>
        <family val="1"/>
        <charset val="128"/>
      </rPr>
      <t>（第十八条、第百三十二条、第百五十九条の二十三、第百七十七条、第百九十六条の十三関係）</t>
    </r>
  </si>
  <si>
    <t>廃止</t>
    <rPh sb="0" eb="2">
      <t>ハイシ</t>
    </rPh>
    <phoneticPr fontId="4"/>
  </si>
  <si>
    <t>廃止の年月日</t>
    <rPh sb="0" eb="2">
      <t>ハイシ</t>
    </rPh>
    <rPh sb="3" eb="6">
      <t>ネンガッピ</t>
    </rPh>
    <phoneticPr fontId="4"/>
  </si>
  <si>
    <t>廃</t>
    <rPh sb="0" eb="1">
      <t>ハイ</t>
    </rPh>
    <phoneticPr fontId="4"/>
  </si>
  <si>
    <t>再開</t>
    <rPh sb="0" eb="2">
      <t>サイカイ</t>
    </rPh>
    <phoneticPr fontId="4"/>
  </si>
  <si>
    <t>再開の年月日</t>
    <rPh sb="0" eb="2">
      <t>サイカイ</t>
    </rPh>
    <rPh sb="3" eb="6">
      <t>ネンガッピ</t>
    </rPh>
    <phoneticPr fontId="4"/>
  </si>
  <si>
    <t>開</t>
    <rPh sb="0" eb="1">
      <t>ヒラ</t>
    </rPh>
    <phoneticPr fontId="4"/>
  </si>
  <si>
    <t>再</t>
    <rPh sb="0" eb="1">
      <t>サイ</t>
    </rPh>
    <phoneticPr fontId="4"/>
  </si>
  <si>
    <t>上記により、許可証　の書換え交付を申請します。</t>
  </si>
  <si>
    <t>薬局、主たる機能を有する事務所、製造所、店舗、営業所又は事業所</t>
    <phoneticPr fontId="4"/>
  </si>
  <si>
    <t>び年月日</t>
    <rPh sb="1" eb="4">
      <t>ネンガッピ</t>
    </rPh>
    <phoneticPr fontId="4"/>
  </si>
  <si>
    <t>又は基準確認証番号及</t>
    <rPh sb="0" eb="1">
      <t>マタ</t>
    </rPh>
    <rPh sb="2" eb="6">
      <t>キジュンカクニン</t>
    </rPh>
    <rPh sb="6" eb="7">
      <t>ショウ</t>
    </rPh>
    <rPh sb="7" eb="9">
      <t>バンゴウ</t>
    </rPh>
    <rPh sb="9" eb="10">
      <t>オヨ</t>
    </rPh>
    <phoneticPr fontId="4"/>
  </si>
  <si>
    <t>録番号、基準適合証番号</t>
    <rPh sb="0" eb="1">
      <t>ロク</t>
    </rPh>
    <rPh sb="1" eb="3">
      <t>バンゴウ</t>
    </rPh>
    <rPh sb="4" eb="6">
      <t>キジュン</t>
    </rPh>
    <rPh sb="6" eb="9">
      <t>テキゴウショウ</t>
    </rPh>
    <rPh sb="9" eb="11">
      <t>バンゴウ</t>
    </rPh>
    <phoneticPr fontId="4"/>
  </si>
  <si>
    <t>許可番号、認定番号、登</t>
    <rPh sb="0" eb="4">
      <t>キョカバンゴウ</t>
    </rPh>
    <rPh sb="5" eb="7">
      <t>ニンテイ</t>
    </rPh>
    <rPh sb="7" eb="9">
      <t>バンゴウ</t>
    </rPh>
    <rPh sb="10" eb="11">
      <t>ノボル</t>
    </rPh>
    <phoneticPr fontId="4"/>
  </si>
  <si>
    <t>業務等の種別</t>
    <rPh sb="0" eb="3">
      <t>ギョウムトウ</t>
    </rPh>
    <rPh sb="4" eb="6">
      <t>シュベツ</t>
    </rPh>
    <phoneticPr fontId="4"/>
  </si>
  <si>
    <t>上記により、許可証　の再交付を申請します。</t>
    <rPh sb="11" eb="12">
      <t>サイ</t>
    </rPh>
    <phoneticPr fontId="4"/>
  </si>
  <si>
    <t>再交付申請の理由</t>
    <rPh sb="0" eb="5">
      <t>サイコウフシンセイ</t>
    </rPh>
    <rPh sb="6" eb="8">
      <t>リユウ</t>
    </rPh>
    <phoneticPr fontId="4"/>
  </si>
  <si>
    <t>様式第四（第五条、第二十二条、第二十九条、第三十四条の六、第五十三条の七、第百十四条の五、第百十四条の十二、第百十四条の三十六、第百二十四条、第百三十七条の五、第百三十七条の十二、第百三十七条の三十四の七、第百八十四条関係）</t>
    <phoneticPr fontId="4"/>
  </si>
  <si>
    <t>兼務期間</t>
    <rPh sb="0" eb="4">
      <t>ケンムキカン</t>
    </rPh>
    <phoneticPr fontId="4"/>
  </si>
  <si>
    <t>兼務内容</t>
    <rPh sb="0" eb="4">
      <t>ケンムナイヨウ</t>
    </rPh>
    <phoneticPr fontId="4"/>
  </si>
  <si>
    <t>氏名（法人にあつては名称）</t>
    <rPh sb="0" eb="2">
      <t>シメイ</t>
    </rPh>
    <rPh sb="3" eb="5">
      <t>ホウジン</t>
    </rPh>
    <rPh sb="10" eb="12">
      <t>メイショウ</t>
    </rPh>
    <phoneticPr fontId="4"/>
  </si>
  <si>
    <t>管理しようとする薬局（店舗、営業所）又は従事しようとする業務の場所</t>
    <phoneticPr fontId="4"/>
  </si>
  <si>
    <t>管理している薬局
（店舗、営業所）</t>
    <phoneticPr fontId="4"/>
  </si>
  <si>
    <t>管理者</t>
    <rPh sb="0" eb="3">
      <t>カンリシャ</t>
    </rPh>
    <phoneticPr fontId="4"/>
  </si>
  <si>
    <t>記</t>
    <rPh sb="0" eb="1">
      <t>シル</t>
    </rPh>
    <phoneticPr fontId="4"/>
  </si>
  <si>
    <t>の規定により、下記のとおり許可を受けたいので申請します。</t>
    <phoneticPr fontId="4"/>
  </si>
  <si>
    <t>ただし書</t>
  </si>
  <si>
    <t>医薬品、医療機器等の品質、有効性及び安全性の確保等に関する法律</t>
    <phoneticPr fontId="4"/>
  </si>
  <si>
    <t>第２８条第４項</t>
  </si>
  <si>
    <r>
      <t>代表者氏名</t>
    </r>
    <r>
      <rPr>
        <sz val="8"/>
        <color theme="1"/>
        <rFont val="ＭＳ 明朝"/>
        <family val="1"/>
        <charset val="128"/>
      </rPr>
      <t>※法人のみ記入</t>
    </r>
    <phoneticPr fontId="4"/>
  </si>
  <si>
    <t>氏　名</t>
    <rPh sb="0" eb="1">
      <t>シ</t>
    </rPh>
    <rPh sb="2" eb="3">
      <t>ナ</t>
    </rPh>
    <phoneticPr fontId="4"/>
  </si>
  <si>
    <t>申請者</t>
    <rPh sb="0" eb="3">
      <t>シンセイシャ</t>
    </rPh>
    <phoneticPr fontId="4"/>
  </si>
  <si>
    <t>埼玉県</t>
    <rPh sb="0" eb="3">
      <t>サイタマケン</t>
    </rPh>
    <phoneticPr fontId="4"/>
  </si>
  <si>
    <t>店舗管理者の店舗以外の業務従事許可申請書</t>
    <phoneticPr fontId="4"/>
  </si>
  <si>
    <t>様式第１号（第１条関係）</t>
    <phoneticPr fontId="4"/>
  </si>
  <si>
    <t>様式第七十六（第百三十九条関係）</t>
    <phoneticPr fontId="4"/>
  </si>
  <si>
    <t>店舗若しくは営業所の所在地又は営業の区域</t>
    <rPh sb="0" eb="2">
      <t>テンポ</t>
    </rPh>
    <rPh sb="2" eb="3">
      <t>モ</t>
    </rPh>
    <rPh sb="6" eb="9">
      <t>エイギョウショ</t>
    </rPh>
    <rPh sb="10" eb="13">
      <t>ショザイチ</t>
    </rPh>
    <rPh sb="13" eb="14">
      <t>マタ</t>
    </rPh>
    <rPh sb="15" eb="17">
      <t>エイギョウ</t>
    </rPh>
    <rPh sb="18" eb="20">
      <t>クイキ</t>
    </rPh>
    <phoneticPr fontId="4"/>
  </si>
  <si>
    <t>２０</t>
  </si>
  <si>
    <t>様式第三（第四条、第二十一条、第二十八条、第三十四条の五、第五十三の六、第百十四条の四、第百十四条の十一、第百十四条の三十五、第百二十三条、第百三十七条の四、第百三十七条の十一、第百三十七条の三十四の六、第百八十三条関係）</t>
    <phoneticPr fontId="4"/>
  </si>
  <si>
    <t>　用紙の大きさは、A4とすること。</t>
    <phoneticPr fontId="4"/>
  </si>
  <si>
    <t>　字は、墨、インク等を用い、楷書ではつきりと書くこと。</t>
  </si>
  <si>
    <t>　字は、墨、インク等を用い、楷書ではつきりと書くこと。</t>
    <phoneticPr fontId="4"/>
  </si>
  <si>
    <t>　店舗の構造設備の概要欄にその記載事項の全てを記載することができないときは、同欄に「別紙のとおり」と記載し、別紙を添付すること。</t>
    <phoneticPr fontId="4"/>
  </si>
  <si>
    <t>　医薬品の販売又は授与を行う体制の概要欄にその記載事項の全てを記載することができないときは、同欄に「別紙のとおり」と記載し、別紙を添付すること。</t>
    <phoneticPr fontId="4"/>
  </si>
  <si>
    <t>　相談時及び緊急時の連絡先欄には、原則として電話番号を記載し、必要に応じてメールアドレス等も記載すること。</t>
    <phoneticPr fontId="4"/>
  </si>
  <si>
    <t>　申請者の欠格条項の(1)欄から(7)欄までには、当該事実がないときは「なし」と記載し、あるときは、(1)欄及び(2)欄にあつてはその理由及び年月日を、(3)欄にあつてはその罪、刑、刑の確定年月日及びその執行を終わり、又は執行を受けることがなくなつた場合はその年月日を、(4)欄にあつてはその違反の事実及び違反した年月日を記載すること。
　また、(6)欄に該当するおそれがある者については、同欄に「別紙のとおり」と記載し、当該申請者に係る精神の機能の障害に関する医師の診断書を添付すること。</t>
    <phoneticPr fontId="4"/>
  </si>
  <si>
    <t>　□にレ点を付ける等して該当する種別が分かるように記載してください。</t>
    <phoneticPr fontId="4"/>
  </si>
  <si>
    <t>　医薬品、医療機器等の品質、有効性及び安全性の確保等に関する法律施行規則第140条第１項２号、第149条の２第１項第２号に該当する登録販売者以外の登録販売者。</t>
    <phoneticPr fontId="4"/>
  </si>
  <si>
    <t>　ホームページを開設せず、アプリケーションソフト等を利用して特定販売を行う場合には、当該ソフト等の入手方法等に関する資料を添付すること。</t>
    <phoneticPr fontId="4"/>
  </si>
  <si>
    <t>　カタログ等を用いて特定販売を行う場合は、注３と同様にその概要が分かる資料を添付すること。</t>
    <phoneticPr fontId="4"/>
  </si>
  <si>
    <t>　主たるホームページのアドレスは、「トップページ」や「メインページ」のアドレスを記載すること。複数のホームページを開設している場合は、それら全てのホームページアドレスを記載する。なお、全てのホームページへのリンクをまとめたホームページのアドレスでも可。</t>
    <phoneticPr fontId="4"/>
  </si>
  <si>
    <t>　特定販売を行うことについてインターネットを利用して広告する場合は、主たる
ホームページの構成の概要を示した書類（下記参照）を添付すること。
　複数のホームページを開設している場合は、それらの全てについて関連する書類を添付すること。</t>
    <phoneticPr fontId="4"/>
  </si>
  <si>
    <t>　用紙の大きさは、Ａ４とすること。</t>
  </si>
  <si>
    <t>　用紙の大きさは、Ａ４とすること。</t>
    <phoneticPr fontId="4"/>
  </si>
  <si>
    <t>　配置販売業にあつては、店舗又は営業所の名称欄の記載を要しないこと。</t>
    <phoneticPr fontId="4"/>
  </si>
  <si>
    <t>　店舗販売業者にあつては、第159条の20第１項各号に掲げる事項についてこの更新申請書を提出する際に変更の予定がある場合は、当該変更の予定がある事項について、変更内容欄に記載すること。</t>
    <phoneticPr fontId="4"/>
  </si>
  <si>
    <t>　店舗販売業及び配置販売業において、薬事に関する実務に従事する薬剤師又は登録販売者に変更があつた場合のうち、新たに当該店舗又は区域において薬事に関する実務に従事する薬剤師又は登録販売者となつた者がいる場合には、その者の薬剤師名簿登録番号及び登録年月日又は販売従事登録番号及び登録年月日を変更後欄に付記すること。</t>
    <phoneticPr fontId="4"/>
  </si>
  <si>
    <t>　申請者の欠格条項の(1)欄から(7)欄までには、当該事実がないときは「なし」と記載し、あるときは、(1)欄及び(2)欄にあつてはその理由及び年月日を、(3)欄にあつてはその罪、刑、刑の確定年月日及びその執行を終わり、又は執行を受けることがなくなつた場合はその年月日を、(4)欄にあつてはその違反の事実及び違反した年月日を記載すること。また、(6)欄に該当するおそれがある者については、同欄に「別紙のとおり」と記載し、当該申請者に係る精神の機能の障害に関する医師の診断書を添付すること。</t>
    <phoneticPr fontId="4"/>
  </si>
  <si>
    <t>　次に掲げる事項について変更のあつた日から30日以内にこの更新申請書を提出する場合は、当該変更のあつた事項について、変更内容欄に記載すること。
(1)　店舗販売業者にあつては、第159条の19第１項各号に掲げる事項
(2)　配置販売業者にあつては、第159条の21第１項各号に掲げる事項
(3)　卸売販売業者にあつては、第159条の22第１項各号に掲げる事項</t>
    <phoneticPr fontId="4"/>
  </si>
  <si>
    <t>様式第六（第十六条、第十六条の二、第九十九条、第百条、第百十四条の六十九、第百十四条の　七十、第百二十七条、第百三十七条の六十五、第百三十七条の六十六、第百七十四条、第百七十六条、第百九十五条、第二百六十五条、第二百六十五条の二、第二百六十五条の三関係）</t>
    <phoneticPr fontId="4"/>
  </si>
  <si>
    <t>　配置販売業にあつては、所在地欄に営業区域を記載し、名称欄の記載を要しないこと。</t>
    <phoneticPr fontId="4"/>
  </si>
  <si>
    <t>　登録外国製造業者又は認定外国製造業者にあつては、外国語により申請者の住所及び氏名を並記すること。</t>
    <phoneticPr fontId="4"/>
  </si>
  <si>
    <t>　業務の種別欄には、薬局、第１種医薬品、第２種医薬品、医薬部外品、化粧品、第１種医療機器、第２種医療機器、第３種医療機器、体外診断用医薬品、再生医療等製品若しくは薬局製造販売医薬品の製造販売業、医薬品、医薬部外品、化粧品、医療機器、体外診断用医薬品、再生医療等製品若しくは薬局製造販売医薬品の製造業、認定外国製造業者、登録外国製造業者、登録認証機関、店舗販売業、配置販売業、卸売販売業、高度管理医療機器等の販売業若しくは貸与業（指定視力補正用レンズ又はプログラム高度管理医療機器のみの販売業又は貸与業を除く。）、指定視力補正用レンズ又はプログラム高度管理医療機器のみの販売業若しくは貸与業、特定管理医療機器の販売業若しくは貸与業（補聴器、家庭用電気治療器又はプログラム管理医療機器以外の特定管理医療機器を販売又は貸与する場合に限る。）、補聴器、家庭用電気治療器若しくはプログラム管理医療機器のみの販売業若しくは貸与業、管理医療機器（特定管理医療機器を除く。）の販売業若しくは貸与業又は医療機器の修理業の別を記載すること。
　なお、様式第114、様式第114の２及び様式第114の３による届出に記載された事項に変更を生じた場合における令第74条第１項、令第74条の２第１項及び令第74条の３第１項の規定による届出の場合は、業務の種別欄に、赤字で「輸出用」と付記すること。</t>
    <phoneticPr fontId="4"/>
  </si>
  <si>
    <t>　医薬品等の製造業者若しくは認定外国製造業者又は医療機器の修理業者については、この届書は地方厚生局長に提出する場合にあつては正本１通及び副本２通を、厚生労働大臣、都道府県知事、保健所を設置する市の市長又は特別区の区長に提出する場合にあつては正本１通を提出すること。</t>
    <phoneticPr fontId="4"/>
  </si>
  <si>
    <t>　管理医療機器の販売業又は貸与業にあつては、許可番号、認定番号又は登録番号及び年月日欄にその販売業又は貸与業の届出を行つた年月日を記載すること。</t>
    <phoneticPr fontId="4"/>
  </si>
  <si>
    <t>　管理者の変更の場合は、変更後の管理者が薬剤師又は登録販売者であるときはその者の薬剤師名簿登録番号及び登録年月日又は販売従事登録番号及び登録年月日を、責任技術者の変更の場合は、変更後の責任技術者が第91条第１項若しくは第２項、第91条の２又は第114条の53第１項から第３項までの各号のいずれに該当するかを、医薬品又は体外診断用医薬品の総括製造販売責任者の変更の場合は、変更後の総括製造販売責任者が薬剤師であるときは薬剤師名簿登録番号及び登録年月日を、薬剤師以外の者であるときはその者が第86条第１項第１号イ若しくはロ、第２号イからハまで、第３号イ若しくはロ又は第114条の49の２第１項第１号若しくは第２号のいずれに該当するかを、医薬品又は体外診断用医薬品の総括製造販売責任者補佐薬剤師の変更の場合は、変更後の総括製造販売責任者補佐薬剤師の薬剤師名簿登録番号及び登録年月日を、営業所管理者の変更の場合は、変更後の営業所管理者が薬剤師であるときは薬剤師名簿登録番号及び登録年月日を、薬剤師以外の者であるときはその者が第154条各号のいずれに該当するかを、高度管理医療機器等営業所管理者の変更の場合は、変更後の高度管理医療機器等営業所管理者が第162条第１項から第４項までの各号のいずれに該当するかを、特定管理医療機器営業所管理者等の変更の場合は、変更後の特定管理医療機器営業所管理者等が第175条第１項各号のいずれに該当するかを、再生医療等製品営業所管理者の変更の場合は、変更後の再生医療等製品営業所管理者が第196条の４第１項各号のいずれに該当するかを変更後欄に付記すること。</t>
    <phoneticPr fontId="4"/>
  </si>
  <si>
    <t>　医薬品又は体外診断用医薬品の総括製造販売責任者の変更の場合のうち、新たに総括製造販売責任者として薬剤師以外の者を置く場合には、総括製造販売責任者補佐薬剤師の氏名、住所、薬剤師名簿登録番号及び登録年月日を変更後欄に付記すること。</t>
    <phoneticPr fontId="4"/>
  </si>
  <si>
    <t>　管理者以外の薬剤師又は登録販売者に変更があつた場合のうち、新たに薬事に関する実務に従事する薬剤師又は登録販売者となつた者がいる場合には、その者の薬剤師名簿登録番号及び登録年月日又は販売従事登録番号及び登録年月日を変更後欄に付記すること。</t>
    <phoneticPr fontId="4"/>
  </si>
  <si>
    <t>　薬事に関する業務に責任を有する役員の変更の場合は、備考欄に、変更後の役員が法第５条第３号イからトまでのいずれかに掲げる者に該当するときはそのいずれに該当するかを記載し、該当しないときは「なし」と記載すること。</t>
    <phoneticPr fontId="4"/>
  </si>
  <si>
    <t>　業務の種別欄には、薬局、第1種医薬品、第2種医薬品、医薬部外品、化粧品、第1種医療機器、第2種医療機器、第3種医療機器、体外診断用医薬品、再生医療等製品若しくは薬局製造販売医薬品の製造販売業、医薬品、医薬部外品、化粧品、医療機器、体外診断用医薬品、再生医療等製品若しくは薬局製造販売医薬品の製造業、認定外国製造業者、登録外国製造業者、登録認証機関、店舗販売業、配置販売業、卸売販売業、高度管理医療機器等の販売業若しくは貸与業、管理医療機器の販売業若しくは貸与業又は医療機器の修理業の別を記載すること。</t>
    <phoneticPr fontId="4"/>
  </si>
  <si>
    <t>　医薬品等の製造業者又は医療機器の修理業者については、この届書は地方厚生局長に提出する場合にあつては正本1通及び副本2通、都道府県知事、保健所を設置する市の市長又は特別区の区長に提出する場合にあつては正本1通提出すること。</t>
    <phoneticPr fontId="4"/>
  </si>
  <si>
    <t>　管理医療機器の販売業又は貸与業にあつては、許可番号、認定番号又は登録番号及び年月日欄に、その販売業又は貸与業の届出を行つた年月日を記載すること。</t>
    <phoneticPr fontId="4"/>
  </si>
  <si>
    <t>　休止の場合には、休止、廃止又は再開の年月日欄に「○年○月○日まで休止の予定」と付記すること。</t>
    <phoneticPr fontId="4"/>
  </si>
  <si>
    <t>　業務等の種別欄には、薬局、第１種医薬品、第２種医薬品、医薬部外品、化粧品、第１種医療機器、第２種医療機器、第３種医療機器、体外診断用医薬品、再生医療等製品若しくは薬局製造販売医薬品の製造販売業、医薬品、医薬部外品、化粧品、医療機器、体外診断用医薬品、再生医療等製品若しくは薬局製造販売医薬品の製造業、認定外国製造業者、登録外国製造業者、登録認証機関、店舗販売業、配置販売業、卸売販売業、高度管理医療機器等の販売業若しくは貸与業、医療機器の修理業、基準適合証又は基準確認証の別を記載すること。</t>
    <phoneticPr fontId="4"/>
  </si>
  <si>
    <t>　医薬品等の製造業者若しくは認定外国製造業者又は医療機器の修理業者については、この申請書は地方厚生局長に提出する場合にあつては正副２通、厚生労働大臣又は都道府県知事に提出する場合にあつては正本１通提出すること。</t>
    <phoneticPr fontId="4"/>
  </si>
  <si>
    <t>　基準適合証にあつては、名称欄に品目の名称、所在地欄に承認番号又は認証番号を記載すること。</t>
    <phoneticPr fontId="4"/>
  </si>
  <si>
    <t>　収入印紙は、厚生労働大臣又は地方厚生局長に提出する申請書の正本にのみ貼り、消印をしないこと。</t>
    <phoneticPr fontId="4"/>
  </si>
  <si>
    <t>　収入印紙は厚生労働大臣又は地方厚生局長に提出する申請書の正本にのみ貼り、消印をしないこと。</t>
    <phoneticPr fontId="4"/>
  </si>
  <si>
    <t>　配置販売業者の場合、「薬局、店舗の名称等」の欄には配置販売業を行う者の氏名（法人にあっては名称）を記載してください。</t>
  </si>
  <si>
    <t>　店舗販売業者又は配置販売業者の場合、「調剤に従事する勤務時間」の欄は空欄のままとしてください。</t>
  </si>
  <si>
    <t>＊特定管理医療機器の販売業若しくは貸与業を併せ行うにあたり、特定管理医療機器営業所管理者と店舗 管理者が異なる場合は、以下に特定管理医療機器営業所管理者の氏名及び住所を記入。</t>
    <phoneticPr fontId="4"/>
  </si>
  <si>
    <t>町域</t>
  </si>
  <si>
    <t>町域</t>
    <phoneticPr fontId="4"/>
  </si>
  <si>
    <t>はじめに</t>
    <phoneticPr fontId="4"/>
  </si>
  <si>
    <r>
      <t>申請内容に準じて、</t>
    </r>
    <r>
      <rPr>
        <b/>
        <u/>
        <sz val="11"/>
        <color theme="1"/>
        <rFont val="游ゴシック"/>
        <family val="3"/>
        <charset val="128"/>
        <scheme val="minor"/>
      </rPr>
      <t>必要シートのみ</t>
    </r>
    <r>
      <rPr>
        <sz val="11"/>
        <color theme="1"/>
        <rFont val="游ゴシック"/>
        <family val="2"/>
        <charset val="128"/>
        <scheme val="minor"/>
      </rPr>
      <t>記載をお願いします。（</t>
    </r>
    <r>
      <rPr>
        <u/>
        <sz val="11"/>
        <color theme="1"/>
        <rFont val="游ゴシック"/>
        <family val="3"/>
        <charset val="128"/>
        <scheme val="minor"/>
      </rPr>
      <t>未記入のシートにおいても削除等はせずに提出してください。</t>
    </r>
    <r>
      <rPr>
        <sz val="11"/>
        <color theme="1"/>
        <rFont val="游ゴシック"/>
        <family val="2"/>
        <charset val="128"/>
        <scheme val="minor"/>
      </rPr>
      <t>）</t>
    </r>
    <rPh sb="0" eb="4">
      <t>シンセイナイヨウ</t>
    </rPh>
    <rPh sb="5" eb="6">
      <t>ジュン</t>
    </rPh>
    <rPh sb="9" eb="11">
      <t>ヒツヨウ</t>
    </rPh>
    <rPh sb="16" eb="18">
      <t>キサイ</t>
    </rPh>
    <rPh sb="20" eb="21">
      <t>ネガ</t>
    </rPh>
    <rPh sb="27" eb="30">
      <t>ミキニュウ</t>
    </rPh>
    <rPh sb="39" eb="42">
      <t>サクジョトウ</t>
    </rPh>
    <rPh sb="46" eb="48">
      <t>テイシュツ</t>
    </rPh>
    <phoneticPr fontId="4"/>
  </si>
  <si>
    <t>以下、入力上の注意事項です。よく読んでから記入をお願いします。</t>
    <rPh sb="0" eb="2">
      <t>イカ</t>
    </rPh>
    <rPh sb="3" eb="6">
      <t>ニュウリョクジョウ</t>
    </rPh>
    <rPh sb="7" eb="11">
      <t>チュウイジコウ</t>
    </rPh>
    <rPh sb="16" eb="17">
      <t>ヨ</t>
    </rPh>
    <rPh sb="21" eb="23">
      <t>キニュウ</t>
    </rPh>
    <rPh sb="25" eb="26">
      <t>ネガ</t>
    </rPh>
    <phoneticPr fontId="4"/>
  </si>
  <si>
    <t>・入力セルについては結合の解除や他のセルを結合することをお控えください。</t>
    <rPh sb="1" eb="3">
      <t>ニュウリョク</t>
    </rPh>
    <rPh sb="10" eb="12">
      <t>ケツゴウ</t>
    </rPh>
    <rPh sb="13" eb="15">
      <t>カイジョ</t>
    </rPh>
    <rPh sb="16" eb="17">
      <t>ホカ</t>
    </rPh>
    <rPh sb="21" eb="23">
      <t>ケツゴウ</t>
    </rPh>
    <rPh sb="29" eb="30">
      <t>ヒカ</t>
    </rPh>
    <phoneticPr fontId="4"/>
  </si>
  <si>
    <t>　セル結合が崩れる可能性がありますので他シートからのデータコピー等もお控えください。</t>
    <rPh sb="3" eb="5">
      <t>ケツゴウ</t>
    </rPh>
    <rPh sb="6" eb="7">
      <t>クズ</t>
    </rPh>
    <rPh sb="9" eb="12">
      <t>カノウセイ</t>
    </rPh>
    <rPh sb="19" eb="20">
      <t>ホカ</t>
    </rPh>
    <rPh sb="32" eb="33">
      <t>トウ</t>
    </rPh>
    <rPh sb="35" eb="36">
      <t>ヒカ</t>
    </rPh>
    <phoneticPr fontId="4"/>
  </si>
  <si>
    <t>・日付項目については、年号・年・月・日をそれぞれプルダウンから選択してください。</t>
    <rPh sb="1" eb="5">
      <t>ヒヅケコウモク</t>
    </rPh>
    <rPh sb="11" eb="13">
      <t>ネンゴウ</t>
    </rPh>
    <rPh sb="14" eb="15">
      <t>ネン</t>
    </rPh>
    <rPh sb="16" eb="17">
      <t>ツキ</t>
    </rPh>
    <rPh sb="18" eb="19">
      <t>ヒ</t>
    </rPh>
    <rPh sb="31" eb="33">
      <t>センタク</t>
    </rPh>
    <phoneticPr fontId="4"/>
  </si>
  <si>
    <t>・数字の入力については、半角数字で入力をお願いします。</t>
    <rPh sb="1" eb="3">
      <t>スウジ</t>
    </rPh>
    <rPh sb="4" eb="6">
      <t>ニュウリョク</t>
    </rPh>
    <rPh sb="12" eb="16">
      <t>ハンカクスウジ</t>
    </rPh>
    <rPh sb="17" eb="19">
      <t>ニュウリョク</t>
    </rPh>
    <rPh sb="21" eb="22">
      <t>ネガ</t>
    </rPh>
    <phoneticPr fontId="4"/>
  </si>
  <si>
    <t>・役員氏名については1番目から順にお書きください。</t>
    <rPh sb="1" eb="5">
      <t>ヤクインシメイ</t>
    </rPh>
    <rPh sb="11" eb="13">
      <t>バンメ</t>
    </rPh>
    <rPh sb="15" eb="16">
      <t>ジュン</t>
    </rPh>
    <rPh sb="18" eb="19">
      <t>カ</t>
    </rPh>
    <phoneticPr fontId="4"/>
  </si>
  <si>
    <t>・変更届においては変更内容（事由）を選択の上、変更前・変更後の内容をお書きください。</t>
    <rPh sb="1" eb="4">
      <t>ヘンコウトドケ</t>
    </rPh>
    <rPh sb="9" eb="13">
      <t>ヘンコウナイヨウ</t>
    </rPh>
    <rPh sb="14" eb="16">
      <t>ジユウ</t>
    </rPh>
    <rPh sb="18" eb="20">
      <t>センタク</t>
    </rPh>
    <rPh sb="21" eb="22">
      <t>ウエ</t>
    </rPh>
    <rPh sb="23" eb="26">
      <t>ヘンコウマエ</t>
    </rPh>
    <rPh sb="27" eb="31">
      <t>ヘンコウ</t>
    </rPh>
    <rPh sb="31" eb="33">
      <t>ナイヨウ</t>
    </rPh>
    <rPh sb="35" eb="36">
      <t>カ</t>
    </rPh>
    <phoneticPr fontId="4"/>
  </si>
  <si>
    <t>・各様式の一番下まで確認のうえ、必要事項をすべて御記入ください。</t>
    <phoneticPr fontId="4"/>
  </si>
  <si>
    <t xml:space="preserve"> 1.開設許可申請</t>
    <rPh sb="3" eb="5">
      <t>カイセツ</t>
    </rPh>
    <rPh sb="5" eb="7">
      <t>キョカ</t>
    </rPh>
    <rPh sb="7" eb="9">
      <t>シンセイ</t>
    </rPh>
    <phoneticPr fontId="10"/>
  </si>
  <si>
    <t>　・特定販売を行う場合</t>
    <rPh sb="2" eb="6">
      <t>トクテイハンバイ</t>
    </rPh>
    <rPh sb="7" eb="8">
      <t>オコナ</t>
    </rPh>
    <rPh sb="9" eb="11">
      <t>バアイ</t>
    </rPh>
    <phoneticPr fontId="4"/>
  </si>
  <si>
    <t>←「選択中」を選んでいただき、「開設許可_5」シートに必要事項の記載をお願いします。</t>
    <phoneticPr fontId="4"/>
  </si>
  <si>
    <t>←「選択中」を選んでいただき、「許可更新_1」シートに必要事項の記載をお願いします。</t>
    <rPh sb="2" eb="5">
      <t>センタクチュウ</t>
    </rPh>
    <rPh sb="7" eb="8">
      <t>エラ</t>
    </rPh>
    <rPh sb="16" eb="18">
      <t>キョカ</t>
    </rPh>
    <rPh sb="27" eb="31">
      <t>ヒツヨウジコウ</t>
    </rPh>
    <rPh sb="32" eb="34">
      <t>キサイ</t>
    </rPh>
    <rPh sb="36" eb="37">
      <t>ネガ</t>
    </rPh>
    <phoneticPr fontId="4"/>
  </si>
  <si>
    <t xml:space="preserve"> 3.変更届</t>
    <rPh sb="3" eb="5">
      <t>ヘンコウ</t>
    </rPh>
    <rPh sb="5" eb="6">
      <t>トドケ</t>
    </rPh>
    <phoneticPr fontId="10"/>
  </si>
  <si>
    <t>　・開設者・営業者の氏名又は住所に変更を生じた場合</t>
    <rPh sb="2" eb="4">
      <t>カイセツ</t>
    </rPh>
    <rPh sb="4" eb="5">
      <t>シャ</t>
    </rPh>
    <rPh sb="6" eb="9">
      <t>エイギョウシャ</t>
    </rPh>
    <rPh sb="10" eb="12">
      <t>シメイ</t>
    </rPh>
    <rPh sb="12" eb="13">
      <t>マタ</t>
    </rPh>
    <rPh sb="14" eb="16">
      <t>ジュウショ</t>
    </rPh>
    <rPh sb="17" eb="19">
      <t>ヘンコウ</t>
    </rPh>
    <phoneticPr fontId="10"/>
  </si>
  <si>
    <t>←「選択中」を選んでいただき、「変更_1」シートに必要事項の記載をお願いします。</t>
    <rPh sb="2" eb="5">
      <t>センタクチュウ</t>
    </rPh>
    <rPh sb="7" eb="8">
      <t>エラ</t>
    </rPh>
    <rPh sb="25" eb="29">
      <t>ヒツヨウジコウ</t>
    </rPh>
    <rPh sb="30" eb="32">
      <t>キサイ</t>
    </rPh>
    <rPh sb="34" eb="35">
      <t>ネガ</t>
    </rPh>
    <phoneticPr fontId="4"/>
  </si>
  <si>
    <t>　・法人の薬事に関する業務に責任を有する役員の氏名に変更を生じた場合</t>
    <rPh sb="26" eb="28">
      <t>ヘンコウ</t>
    </rPh>
    <rPh sb="29" eb="30">
      <t>ショウ</t>
    </rPh>
    <rPh sb="32" eb="34">
      <t>バアイ</t>
    </rPh>
    <phoneticPr fontId="10"/>
  </si>
  <si>
    <t>←「選択中」を選んでいただき、「変更_2」シートに必要事項の記載をお願いします。</t>
    <rPh sb="2" eb="5">
      <t>センタクチュウ</t>
    </rPh>
    <rPh sb="7" eb="8">
      <t>エラ</t>
    </rPh>
    <rPh sb="25" eb="29">
      <t>ヒツヨウジコウ</t>
    </rPh>
    <rPh sb="30" eb="32">
      <t>キサイ</t>
    </rPh>
    <rPh sb="34" eb="35">
      <t>ネガ</t>
    </rPh>
    <phoneticPr fontId="4"/>
  </si>
  <si>
    <t>　・管理者の氏名、住所又は週当たり勤務時間数、管理者以外の薬剤師・登録販売者の氏名又は週当たり勤務時間数
　　に変更を生じた場合</t>
    <rPh sb="56" eb="58">
      <t>ヘンコウ</t>
    </rPh>
    <rPh sb="59" eb="60">
      <t>ショウ</t>
    </rPh>
    <rPh sb="62" eb="64">
      <t>バアイ</t>
    </rPh>
    <phoneticPr fontId="4"/>
  </si>
  <si>
    <t>←「選択中」を選んでいただき、「変更_4」シートに必要事項の記載をお願いします。</t>
    <rPh sb="2" eb="5">
      <t>センタクチュウ</t>
    </rPh>
    <rPh sb="7" eb="8">
      <t>エラ</t>
    </rPh>
    <rPh sb="25" eb="29">
      <t>ヒツヨウジコウ</t>
    </rPh>
    <rPh sb="30" eb="32">
      <t>キサイ</t>
    </rPh>
    <rPh sb="34" eb="35">
      <t>ネガ</t>
    </rPh>
    <phoneticPr fontId="4"/>
  </si>
  <si>
    <t>←「選択中」を選んでいただき、「変更_6」シートに必要事項の記載をお願いします。</t>
    <rPh sb="2" eb="5">
      <t>センタクチュウ</t>
    </rPh>
    <rPh sb="7" eb="8">
      <t>エラ</t>
    </rPh>
    <rPh sb="25" eb="29">
      <t>ヒツヨウジコウ</t>
    </rPh>
    <rPh sb="30" eb="32">
      <t>キサイ</t>
    </rPh>
    <rPh sb="34" eb="35">
      <t>ネガ</t>
    </rPh>
    <phoneticPr fontId="4"/>
  </si>
  <si>
    <t>　・相談時・緊急時の連絡先に変更を生じた場合</t>
    <phoneticPr fontId="4"/>
  </si>
  <si>
    <t>←「選択中」を選んでいただき、「変更_7」シートに必要事項の記載をお願いします。</t>
    <rPh sb="2" eb="5">
      <t>センタクチュウ</t>
    </rPh>
    <rPh sb="7" eb="8">
      <t>エラ</t>
    </rPh>
    <rPh sb="25" eb="29">
      <t>ヒツヨウジコウ</t>
    </rPh>
    <rPh sb="30" eb="32">
      <t>キサイ</t>
    </rPh>
    <rPh sb="34" eb="35">
      <t>ネガ</t>
    </rPh>
    <phoneticPr fontId="4"/>
  </si>
  <si>
    <t>　・特定販売の実施の有無に変更を生じた場合</t>
    <phoneticPr fontId="4"/>
  </si>
  <si>
    <t>←「選択中」を選んでいただき、「変更_9」シートに必要事項の記載をお願いします。</t>
    <rPh sb="2" eb="5">
      <t>センタクチュウ</t>
    </rPh>
    <rPh sb="7" eb="8">
      <t>エラ</t>
    </rPh>
    <rPh sb="25" eb="29">
      <t>ヒツヨウジコウ</t>
    </rPh>
    <rPh sb="30" eb="32">
      <t>キサイ</t>
    </rPh>
    <rPh sb="34" eb="35">
      <t>ネガ</t>
    </rPh>
    <phoneticPr fontId="4"/>
  </si>
  <si>
    <t>　・特定販売に関する事項
　（特定販売を行う際に使用する通信手段、特定販売を行う医薬品の区分、特定販売を行う時間、
　　営業時間のうち特定販売のみを行う時間、特定販売の広告に正式名称と異なる名称を表示する場合の当該名称、
　　主たるホームページアドレス）に変更を生じた場合</t>
    <phoneticPr fontId="4"/>
  </si>
  <si>
    <t>　・通常の営業日及び営業時間、当該施設で併せ行う医薬品の販売業その他の業務の種類に変更を生じた場合、
　　体制省令への適合を示す書類の提出が必要となる変更を生じた場合</t>
    <phoneticPr fontId="4"/>
  </si>
  <si>
    <t xml:space="preserve"> 4.休止届</t>
    <rPh sb="3" eb="6">
      <t>キュウシトドケ</t>
    </rPh>
    <phoneticPr fontId="4"/>
  </si>
  <si>
    <t>←「選択中」を選んでいただき、「休止_1」シートに必要事項の記載をお願いします。</t>
    <rPh sb="2" eb="5">
      <t>センタクチュウ</t>
    </rPh>
    <rPh sb="7" eb="8">
      <t>エラ</t>
    </rPh>
    <rPh sb="16" eb="18">
      <t>キュウシ</t>
    </rPh>
    <rPh sb="25" eb="29">
      <t>ヒツヨウジコウ</t>
    </rPh>
    <rPh sb="30" eb="32">
      <t>キサイ</t>
    </rPh>
    <rPh sb="34" eb="35">
      <t>ネガ</t>
    </rPh>
    <phoneticPr fontId="4"/>
  </si>
  <si>
    <t xml:space="preserve"> 5.廃止届</t>
    <rPh sb="3" eb="5">
      <t>ハイシ</t>
    </rPh>
    <rPh sb="5" eb="6">
      <t>トドケ</t>
    </rPh>
    <phoneticPr fontId="4"/>
  </si>
  <si>
    <t>←「選択中」を選んでいただき、「廃止_1」シートに必要事項の記載をお願いします。</t>
    <rPh sb="2" eb="5">
      <t>センタクチュウ</t>
    </rPh>
    <rPh sb="7" eb="8">
      <t>エラ</t>
    </rPh>
    <rPh sb="16" eb="18">
      <t>ハイシ</t>
    </rPh>
    <rPh sb="25" eb="29">
      <t>ヒツヨウジコウ</t>
    </rPh>
    <rPh sb="30" eb="32">
      <t>キサイ</t>
    </rPh>
    <rPh sb="34" eb="35">
      <t>ネガ</t>
    </rPh>
    <phoneticPr fontId="4"/>
  </si>
  <si>
    <t xml:space="preserve"> 6.再開届</t>
    <phoneticPr fontId="4"/>
  </si>
  <si>
    <t>←「選択中」を選んでいただき、「再開_1」シートに必要事項の記載をお願いします。</t>
    <rPh sb="2" eb="5">
      <t>センタクチュウ</t>
    </rPh>
    <rPh sb="7" eb="8">
      <t>エラ</t>
    </rPh>
    <rPh sb="16" eb="18">
      <t>サイカイ</t>
    </rPh>
    <rPh sb="25" eb="29">
      <t>ヒツヨウジコウ</t>
    </rPh>
    <rPh sb="30" eb="32">
      <t>キサイ</t>
    </rPh>
    <rPh sb="34" eb="35">
      <t>ネガ</t>
    </rPh>
    <phoneticPr fontId="4"/>
  </si>
  <si>
    <t>←「選択中」を選んでいただき、「書換_1」シートに必要事項の記載をお願いします。</t>
    <rPh sb="2" eb="5">
      <t>センタクチュウ</t>
    </rPh>
    <rPh sb="7" eb="8">
      <t>エラ</t>
    </rPh>
    <rPh sb="16" eb="18">
      <t>カキカエ</t>
    </rPh>
    <rPh sb="25" eb="29">
      <t>ヒツヨウジコウ</t>
    </rPh>
    <rPh sb="30" eb="32">
      <t>キサイ</t>
    </rPh>
    <rPh sb="34" eb="35">
      <t>ネガ</t>
    </rPh>
    <phoneticPr fontId="4"/>
  </si>
  <si>
    <t>←「選択中」を選んでいただき、「再交付_1」シートに必要事項の記載をお願いします。</t>
    <rPh sb="2" eb="5">
      <t>センタクチュウ</t>
    </rPh>
    <rPh sb="7" eb="8">
      <t>エラ</t>
    </rPh>
    <rPh sb="16" eb="19">
      <t>サイコウフ</t>
    </rPh>
    <rPh sb="26" eb="30">
      <t>ヒツヨウジコウ</t>
    </rPh>
    <rPh sb="31" eb="33">
      <t>キサイ</t>
    </rPh>
    <rPh sb="35" eb="36">
      <t>ネガ</t>
    </rPh>
    <phoneticPr fontId="4"/>
  </si>
  <si>
    <t>←「選択中」を選んでいただき、「兼務許可_1」シートに必要事項の記載をお願いします。</t>
    <rPh sb="2" eb="5">
      <t>センタクチュウ</t>
    </rPh>
    <rPh sb="7" eb="8">
      <t>エラ</t>
    </rPh>
    <rPh sb="16" eb="20">
      <t>ケンムキョカ</t>
    </rPh>
    <rPh sb="27" eb="31">
      <t>ヒツヨウジコウ</t>
    </rPh>
    <rPh sb="32" eb="34">
      <t>キサイ</t>
    </rPh>
    <rPh sb="36" eb="37">
      <t>ネガ</t>
    </rPh>
    <phoneticPr fontId="4"/>
  </si>
  <si>
    <r>
      <t>本申請書は</t>
    </r>
    <r>
      <rPr>
        <b/>
        <sz val="11"/>
        <color theme="1"/>
        <rFont val="游ゴシック"/>
        <family val="3"/>
        <charset val="128"/>
        <scheme val="minor"/>
      </rPr>
      <t>「店舗販売業」</t>
    </r>
    <r>
      <rPr>
        <sz val="11"/>
        <color theme="1"/>
        <rFont val="游ゴシック"/>
        <family val="2"/>
        <charset val="128"/>
        <scheme val="minor"/>
      </rPr>
      <t>の申請書類です。</t>
    </r>
    <rPh sb="0" eb="4">
      <t>ホンシンセイショ</t>
    </rPh>
    <rPh sb="6" eb="11">
      <t>テンポハンバイギョウ</t>
    </rPh>
    <rPh sb="13" eb="17">
      <t>シンセイショルイ</t>
    </rPh>
    <phoneticPr fontId="4"/>
  </si>
  <si>
    <t>←「選択中」を選んでいただき、「開設許可_1」「開設許可_2」「開設許可_3」「開設許可_4_1」「開設許可_4_2」シートに必要事項の記載をお願いします。</t>
    <rPh sb="2" eb="5">
      <t>センタクチュウ</t>
    </rPh>
    <rPh sb="7" eb="8">
      <t>エラ</t>
    </rPh>
    <rPh sb="16" eb="18">
      <t>カイセツ</t>
    </rPh>
    <rPh sb="18" eb="20">
      <t>キョカ</t>
    </rPh>
    <rPh sb="63" eb="67">
      <t>ヒツヨウジコウ</t>
    </rPh>
    <rPh sb="68" eb="70">
      <t>キサイ</t>
    </rPh>
    <rPh sb="72" eb="73">
      <t>ネガ</t>
    </rPh>
    <phoneticPr fontId="4"/>
  </si>
  <si>
    <t xml:space="preserve"> 2.販売業許可更新申請</t>
    <rPh sb="3" eb="5">
      <t>ハンバイ</t>
    </rPh>
    <rPh sb="5" eb="6">
      <t>ギョウ</t>
    </rPh>
    <rPh sb="6" eb="8">
      <t>キョカ</t>
    </rPh>
    <rPh sb="8" eb="10">
      <t>コウシン</t>
    </rPh>
    <rPh sb="10" eb="12">
      <t>シンセイ</t>
    </rPh>
    <phoneticPr fontId="10"/>
  </si>
  <si>
    <t>　・店舗の名称に変更を生じた場合</t>
    <rPh sb="2" eb="4">
      <t>テンポ</t>
    </rPh>
    <rPh sb="8" eb="10">
      <t>ヘンコウ</t>
    </rPh>
    <rPh sb="11" eb="12">
      <t>ショウ</t>
    </rPh>
    <rPh sb="14" eb="16">
      <t>バアイ</t>
    </rPh>
    <phoneticPr fontId="4"/>
  </si>
  <si>
    <t>　・構造設備の主要部分、販売・授与する医薬品の区分に変更を生じた場合</t>
    <rPh sb="2" eb="4">
      <t>コウゾウ</t>
    </rPh>
    <rPh sb="4" eb="6">
      <t>セツビ</t>
    </rPh>
    <rPh sb="7" eb="9">
      <t>シュヨウ</t>
    </rPh>
    <rPh sb="9" eb="11">
      <t>ブブン</t>
    </rPh>
    <rPh sb="12" eb="14">
      <t>ハンバイ</t>
    </rPh>
    <rPh sb="15" eb="17">
      <t>ジュヨ</t>
    </rPh>
    <rPh sb="19" eb="22">
      <t>イヤクヒン</t>
    </rPh>
    <rPh sb="23" eb="25">
      <t>クブン</t>
    </rPh>
    <rPh sb="26" eb="28">
      <t>ヘンコウ</t>
    </rPh>
    <rPh sb="29" eb="30">
      <t>ショウ</t>
    </rPh>
    <rPh sb="32" eb="34">
      <t>バアイ</t>
    </rPh>
    <phoneticPr fontId="4"/>
  </si>
  <si>
    <t>←この項目で「選択中」を選んでいただき、「変更_8」シートに必要事項の記載をお願いします。
　なお、特定販売を行う時間を変更する場合は、
　「体制省令への適合を示す書類の提出が必要となる変更を生じた場合」の項目についても
　「選択中」を選んでいただき、「変更_9」シートに必要事項の記載をお願いします。</t>
    <phoneticPr fontId="4"/>
  </si>
  <si>
    <t>←この項目で「選択中」を選んでいただき、「変更_5」シートに必要事項の記載をお願いします。
　なお、販売・授与する医薬品の区分を変更する場合は、
　「体制省令への適合を示す書類の提出が必要となる変更を生じた場合」の項目についても
　「選択中」を選んでいただき、「変更_9」シートに必要事項の記載をお願いします。</t>
    <phoneticPr fontId="4"/>
  </si>
  <si>
    <t>←この項目で「選択中」を選んでいただき、「変更_3」シートに必要事項の記載をお願いします。
　なお、「体制省令への適合を示す書類の提出が必要となる変更を生じた場合」の項目についても
 「選択中」を選んでいただき、「変更_9」シートに必要事項の記載をお願いします。</t>
    <phoneticPr fontId="4"/>
  </si>
  <si>
    <t>店　舗　の　名　称</t>
    <rPh sb="0" eb="1">
      <t>ミセ</t>
    </rPh>
    <rPh sb="2" eb="3">
      <t>ホ</t>
    </rPh>
    <rPh sb="6" eb="7">
      <t>ナ</t>
    </rPh>
    <rPh sb="8" eb="9">
      <t>ショウ</t>
    </rPh>
    <phoneticPr fontId="4"/>
  </si>
  <si>
    <t>変更後</t>
    <rPh sb="0" eb="2">
      <t>ヘンコウ</t>
    </rPh>
    <rPh sb="2" eb="3">
      <t>ゴ</t>
    </rPh>
    <phoneticPr fontId="4"/>
  </si>
  <si>
    <t>変更前</t>
    <rPh sb="0" eb="2">
      <t>ヘンコウ</t>
    </rPh>
    <rPh sb="2" eb="3">
      <t>マエ</t>
    </rPh>
    <phoneticPr fontId="4"/>
  </si>
  <si>
    <t>氏名</t>
    <phoneticPr fontId="4"/>
  </si>
  <si>
    <t>氏名※法人の場合、法人名</t>
    <rPh sb="0" eb="2">
      <t>シメイ</t>
    </rPh>
    <rPh sb="3" eb="5">
      <t>ホウジン</t>
    </rPh>
    <rPh sb="6" eb="8">
      <t>バアイ</t>
    </rPh>
    <rPh sb="9" eb="11">
      <t>ホウジン</t>
    </rPh>
    <rPh sb="11" eb="12">
      <t>メイ</t>
    </rPh>
    <phoneticPr fontId="4"/>
  </si>
  <si>
    <t>代表者氏名※法人のみ記入</t>
    <rPh sb="0" eb="3">
      <t>ダイヒョウシャ</t>
    </rPh>
    <rPh sb="3" eb="5">
      <t>シメイ</t>
    </rPh>
    <rPh sb="6" eb="8">
      <t>ホウジン</t>
    </rPh>
    <rPh sb="10" eb="12">
      <t>キニュウ</t>
    </rPh>
    <phoneticPr fontId="4"/>
  </si>
  <si>
    <t>住所</t>
    <phoneticPr fontId="4"/>
  </si>
  <si>
    <t>様式第六（第十六条、第十六条の二、第九十九条、第百条、第百十四条の六十九、第百十四条の七十、第百二十七条、第百三十七条の六十五、第百三十七条の六十六、第百七十四条、第百七十六条、第百九十五条、第二百六十五条、第二百六十五条の二、第二百六十五条の三関係）</t>
    <phoneticPr fontId="4"/>
  </si>
  <si>
    <t>変　更　届　書</t>
    <rPh sb="0" eb="1">
      <t>ヘン</t>
    </rPh>
    <rPh sb="2" eb="3">
      <t>サラ</t>
    </rPh>
    <rPh sb="4" eb="5">
      <t>トドケ</t>
    </rPh>
    <rPh sb="6" eb="7">
      <t>ショ</t>
    </rPh>
    <phoneticPr fontId="4"/>
  </si>
  <si>
    <t>許可番号、認定番号又は登録番号及び年月日</t>
    <phoneticPr fontId="4"/>
  </si>
  <si>
    <t>第</t>
    <rPh sb="0" eb="1">
      <t>ダイ</t>
    </rPh>
    <phoneticPr fontId="4"/>
  </si>
  <si>
    <t>号</t>
    <rPh sb="0" eb="1">
      <t>ゴウ</t>
    </rPh>
    <phoneticPr fontId="4"/>
  </si>
  <si>
    <t>(法人にあつては)
薬事に関する業務に責
任を有する役員の氏名</t>
    <phoneticPr fontId="4"/>
  </si>
  <si>
    <t>※代表者の場合、Z列をチェックしてください</t>
    <rPh sb="1" eb="4">
      <t>ダイヒョウシャ</t>
    </rPh>
    <rPh sb="5" eb="7">
      <t>バアイ</t>
    </rPh>
    <rPh sb="9" eb="10">
      <t>レツ</t>
    </rPh>
    <phoneticPr fontId="4"/>
  </si>
  <si>
    <t>氏名※法人の場合、法人名</t>
    <rPh sb="0" eb="2">
      <t>シメイ</t>
    </rPh>
    <rPh sb="3" eb="5">
      <t>ホウジン</t>
    </rPh>
    <rPh sb="6" eb="8">
      <t>バアイ</t>
    </rPh>
    <rPh sb="9" eb="12">
      <t>ホウジンメイ</t>
    </rPh>
    <phoneticPr fontId="4"/>
  </si>
  <si>
    <t>店舗販売業</t>
    <rPh sb="0" eb="5">
      <t>テンポハンバイギョウ</t>
    </rPh>
    <phoneticPr fontId="4"/>
  </si>
  <si>
    <t>　</t>
    <phoneticPr fontId="4"/>
  </si>
  <si>
    <t xml:space="preserve">（注意）
</t>
    <phoneticPr fontId="4"/>
  </si>
  <si>
    <t>１　配置販売業者の場合、「薬局、店舗の名称等」の欄には配置販売業を行う者の氏名</t>
  </si>
  <si>
    <t>（法人にあっては名称）を記載してください。</t>
  </si>
  <si>
    <t>２　店舗販売業者又は配置販売業者の場合、「調剤に従事する勤務時間」の欄は空欄のままとしてください。</t>
  </si>
  <si>
    <t>☑</t>
  </si>
  <si>
    <t>00</t>
  </si>
  <si>
    <t>【通常の薬剤師及び登録販売者の勤務体制】</t>
    <rPh sb="1" eb="3">
      <t>ﾂｳｼﾞｮｳ</t>
    </rPh>
    <rPh sb="4" eb="7">
      <t>ﾔｸｻﾞｲｼ</t>
    </rPh>
    <rPh sb="7" eb="8">
      <t>ｵﾖ</t>
    </rPh>
    <rPh sb="9" eb="11">
      <t>ﾄｳﾛｸ</t>
    </rPh>
    <rPh sb="11" eb="13">
      <t>ﾊﾝﾊﾞｲ</t>
    </rPh>
    <rPh sb="13" eb="14">
      <t>ﾓﾉ</t>
    </rPh>
    <rPh sb="15" eb="17">
      <t>ｷﾝﾑ</t>
    </rPh>
    <rPh sb="17" eb="19">
      <t>ﾀｲｾｲ</t>
    </rPh>
    <phoneticPr fontId="28" type="noConversion"/>
  </si>
  <si>
    <t>(通常の営業時間)</t>
    <rPh sb="1" eb="3">
      <t>ツウジョウ</t>
    </rPh>
    <rPh sb="4" eb="6">
      <t>エイギョウ</t>
    </rPh>
    <rPh sb="6" eb="8">
      <t>ジカン</t>
    </rPh>
    <phoneticPr fontId="9"/>
  </si>
  <si>
    <r>
      <t>(営業時間から除外する時間</t>
    </r>
    <r>
      <rPr>
        <sz val="8"/>
        <rFont val="ＭＳ 明朝"/>
        <family val="1"/>
        <charset val="128"/>
      </rPr>
      <t>※該当ある場合</t>
    </r>
    <r>
      <rPr>
        <sz val="10"/>
        <rFont val="ＭＳ 明朝"/>
        <family val="1"/>
        <charset val="128"/>
      </rPr>
      <t>）</t>
    </r>
    <rPh sb="1" eb="3">
      <t>エイギョウ</t>
    </rPh>
    <rPh sb="3" eb="5">
      <t>ジカン</t>
    </rPh>
    <rPh sb="7" eb="9">
      <t>ジョガイ</t>
    </rPh>
    <rPh sb="11" eb="13">
      <t>ジカン</t>
    </rPh>
    <rPh sb="14" eb="16">
      <t>ガイトウ</t>
    </rPh>
    <rPh sb="18" eb="20">
      <t>バアイ</t>
    </rPh>
    <phoneticPr fontId="9"/>
  </si>
  <si>
    <t>火</t>
    <rPh sb="0" eb="1">
      <t>ヒ</t>
    </rPh>
    <phoneticPr fontId="9"/>
  </si>
  <si>
    <t>水</t>
    <rPh sb="0" eb="1">
      <t>ミズ</t>
    </rPh>
    <phoneticPr fontId="9"/>
  </si>
  <si>
    <t>土</t>
    <rPh sb="0" eb="1">
      <t>ツチ</t>
    </rPh>
    <phoneticPr fontId="9"/>
  </si>
  <si>
    <t>:</t>
    <phoneticPr fontId="9"/>
  </si>
  <si>
    <t>～</t>
    <phoneticPr fontId="9"/>
  </si>
  <si>
    <t>(</t>
    <phoneticPr fontId="9"/>
  </si>
  <si>
    <t>)</t>
    <phoneticPr fontId="9"/>
  </si>
  <si>
    <t>（通常の週当たりの営業時間等）</t>
    <rPh sb="1" eb="3">
      <t>ツウジョウ</t>
    </rPh>
    <rPh sb="4" eb="5">
      <t>シュウ</t>
    </rPh>
    <rPh sb="5" eb="6">
      <t>ア</t>
    </rPh>
    <rPh sb="9" eb="11">
      <t>エイギョウ</t>
    </rPh>
    <rPh sb="11" eb="13">
      <t>ジカン</t>
    </rPh>
    <rPh sb="13" eb="14">
      <t>トウ</t>
    </rPh>
    <phoneticPr fontId="9"/>
  </si>
  <si>
    <t>時間</t>
    <rPh sb="0" eb="2">
      <t>ジカン</t>
    </rPh>
    <phoneticPr fontId="9"/>
  </si>
  <si>
    <t>(時）</t>
    <rPh sb="1" eb="2">
      <t>ジ</t>
    </rPh>
    <phoneticPr fontId="9"/>
  </si>
  <si>
    <t xml:space="preserve"> </t>
    <phoneticPr fontId="9"/>
  </si>
  <si>
    <t>（参考）祝日</t>
    <rPh sb="1" eb="3">
      <t>サンコウ</t>
    </rPh>
    <rPh sb="4" eb="6">
      <t>シュクジツ</t>
    </rPh>
    <phoneticPr fontId="9"/>
  </si>
  <si>
    <t>うち、要指導・第１類販売時間</t>
    <rPh sb="3" eb="4">
      <t>ヨウ</t>
    </rPh>
    <rPh sb="4" eb="6">
      <t>シドウ</t>
    </rPh>
    <rPh sb="7" eb="8">
      <t>ダイ</t>
    </rPh>
    <rPh sb="9" eb="10">
      <t>ルイ</t>
    </rPh>
    <rPh sb="10" eb="12">
      <t>ハンバイ</t>
    </rPh>
    <rPh sb="12" eb="14">
      <t>ジカン</t>
    </rPh>
    <phoneticPr fontId="9"/>
  </si>
  <si>
    <t>医薬品の販売又は授与を行う体制の概要②（店舗販売業）</t>
    <rPh sb="0" eb="3">
      <t>ｲﾔｸﾋﾝ</t>
    </rPh>
    <rPh sb="4" eb="6">
      <t>ﾊﾝﾊﾞｲ</t>
    </rPh>
    <rPh sb="6" eb="7">
      <t>ﾏﾀ</t>
    </rPh>
    <rPh sb="8" eb="10">
      <t>ｼﾞｭﾖ</t>
    </rPh>
    <rPh sb="11" eb="12">
      <t>ｵｺﾅ</t>
    </rPh>
    <rPh sb="13" eb="15">
      <t>ﾀｲｾｲ</t>
    </rPh>
    <rPh sb="16" eb="18">
      <t>ｶﾞｲﾖｳ</t>
    </rPh>
    <rPh sb="20" eb="22">
      <t>ﾃﾝﾎﾟ</t>
    </rPh>
    <rPh sb="22" eb="24">
      <t>ﾊﾝﾊﾞｲ</t>
    </rPh>
    <rPh sb="24" eb="25">
      <t>ｷﾞｮｳ</t>
    </rPh>
    <phoneticPr fontId="28" type="noConversion"/>
  </si>
  <si>
    <t>店舗の所在地</t>
    <rPh sb="0" eb="2">
      <t>ﾃﾝﾎﾟ</t>
    </rPh>
    <rPh sb="3" eb="6">
      <t>ｼｮｻﾞｲﾁ</t>
    </rPh>
    <phoneticPr fontId="28" type="noConversion"/>
  </si>
  <si>
    <t>店舗の名称</t>
    <rPh sb="0" eb="2">
      <t>ﾃﾝﾎﾟ</t>
    </rPh>
    <rPh sb="3" eb="5">
      <t>ﾒｲｼｮｳ</t>
    </rPh>
    <phoneticPr fontId="28" type="noConversion"/>
  </si>
  <si>
    <t>要指導・一般用医薬品販売時間</t>
    <rPh sb="0" eb="1">
      <t>ヨウ</t>
    </rPh>
    <rPh sb="1" eb="3">
      <t>シドウ</t>
    </rPh>
    <rPh sb="4" eb="7">
      <t>イッパンヨウ</t>
    </rPh>
    <rPh sb="7" eb="10">
      <t>イヤクヒン</t>
    </rPh>
    <rPh sb="10" eb="12">
      <t>ハンバイ</t>
    </rPh>
    <rPh sb="12" eb="14">
      <t>ジカン</t>
    </rPh>
    <phoneticPr fontId="9"/>
  </si>
  <si>
    <t>（開店時間、医薬品を販売する時間）</t>
    <rPh sb="1" eb="3">
      <t>カイテン</t>
    </rPh>
    <rPh sb="3" eb="5">
      <t>ジカン</t>
    </rPh>
    <rPh sb="6" eb="9">
      <t>イヤクヒン</t>
    </rPh>
    <rPh sb="10" eb="12">
      <t>ハンバイ</t>
    </rPh>
    <rPh sb="14" eb="16">
      <t>ジカン</t>
    </rPh>
    <phoneticPr fontId="9"/>
  </si>
  <si>
    <t>※「医薬品販売時間」の欄は、開店時間のうち、要指導医薬品又は一般用医薬品を販売する時間を記載すること</t>
    <rPh sb="2" eb="5">
      <t>イヤクヒン</t>
    </rPh>
    <rPh sb="5" eb="7">
      <t>ハンバイ</t>
    </rPh>
    <rPh sb="7" eb="9">
      <t>ジカン</t>
    </rPh>
    <rPh sb="11" eb="12">
      <t>ラン</t>
    </rPh>
    <rPh sb="14" eb="16">
      <t>カイテン</t>
    </rPh>
    <rPh sb="16" eb="18">
      <t>ジカン</t>
    </rPh>
    <rPh sb="22" eb="23">
      <t>ヨウ</t>
    </rPh>
    <rPh sb="23" eb="25">
      <t>シドウ</t>
    </rPh>
    <rPh sb="25" eb="28">
      <t>イヤクヒン</t>
    </rPh>
    <rPh sb="28" eb="29">
      <t>マタ</t>
    </rPh>
    <rPh sb="30" eb="33">
      <t>イッパンヨウ</t>
    </rPh>
    <rPh sb="33" eb="36">
      <t>イヤクヒン</t>
    </rPh>
    <rPh sb="37" eb="39">
      <t>ハンバイ</t>
    </rPh>
    <rPh sb="41" eb="43">
      <t>ジカン</t>
    </rPh>
    <rPh sb="44" eb="46">
      <t>キサイ</t>
    </rPh>
    <phoneticPr fontId="9"/>
  </si>
  <si>
    <t>「要指導・第１類」の欄には医薬品を販売する時間のうち、要指導医薬品又は第１類医薬品を販売する時間を記載すること</t>
    <rPh sb="1" eb="2">
      <t>ヨウ</t>
    </rPh>
    <rPh sb="2" eb="4">
      <t>シドウ</t>
    </rPh>
    <rPh sb="5" eb="6">
      <t>ダイ</t>
    </rPh>
    <rPh sb="7" eb="8">
      <t>ルイ</t>
    </rPh>
    <rPh sb="10" eb="11">
      <t>ラン</t>
    </rPh>
    <rPh sb="13" eb="16">
      <t>イヤクヒン</t>
    </rPh>
    <rPh sb="17" eb="19">
      <t>ハンバイ</t>
    </rPh>
    <rPh sb="21" eb="23">
      <t>ジカン</t>
    </rPh>
    <rPh sb="27" eb="28">
      <t>ヨウ</t>
    </rPh>
    <rPh sb="28" eb="30">
      <t>シドウ</t>
    </rPh>
    <rPh sb="30" eb="33">
      <t>イヤクヒン</t>
    </rPh>
    <rPh sb="33" eb="34">
      <t>マタ</t>
    </rPh>
    <rPh sb="35" eb="36">
      <t>ダイ</t>
    </rPh>
    <rPh sb="37" eb="38">
      <t>ルイ</t>
    </rPh>
    <rPh sb="38" eb="41">
      <t>イヤクヒン</t>
    </rPh>
    <rPh sb="42" eb="44">
      <t>ハンバイ</t>
    </rPh>
    <rPh sb="46" eb="48">
      <t>ジカン</t>
    </rPh>
    <rPh sb="49" eb="51">
      <t>キサイ</t>
    </rPh>
    <phoneticPr fontId="9"/>
  </si>
  <si>
    <t>無</t>
    <rPh sb="0" eb="1">
      <t>ナ</t>
    </rPh>
    <phoneticPr fontId="4"/>
  </si>
  <si>
    <t>・</t>
    <phoneticPr fontId="4"/>
  </si>
  <si>
    <t>特定販売の実施に関する事項</t>
    <rPh sb="0" eb="2">
      <t>トクテイ</t>
    </rPh>
    <rPh sb="2" eb="4">
      <t>ハンバイ</t>
    </rPh>
    <rPh sb="5" eb="7">
      <t>ジッシ</t>
    </rPh>
    <rPh sb="8" eb="9">
      <t>カン</t>
    </rPh>
    <rPh sb="11" eb="13">
      <t>ジコウ</t>
    </rPh>
    <phoneticPr fontId="4"/>
  </si>
  <si>
    <t>変更後　※営業日・営業時間に変更前、変更後の概要を書いてください</t>
    <phoneticPr fontId="4"/>
  </si>
  <si>
    <t>薬局の名称</t>
    <rPh sb="0" eb="2">
      <t>ﾔｯｷｮｸ</t>
    </rPh>
    <rPh sb="3" eb="5">
      <t>ﾒｲｼｮｳ</t>
    </rPh>
    <phoneticPr fontId="28" type="noConversion"/>
  </si>
  <si>
    <t>：</t>
    <phoneticPr fontId="4"/>
  </si>
  <si>
    <t>(</t>
    <phoneticPr fontId="4"/>
  </si>
  <si>
    <t>管理者氏名</t>
    <rPh sb="0" eb="3">
      <t>カンリシャ</t>
    </rPh>
    <rPh sb="3" eb="5">
      <t>シメイ</t>
    </rPh>
    <phoneticPr fontId="4"/>
  </si>
  <si>
    <t>管理者勤務時間</t>
    <rPh sb="0" eb="2">
      <t>カンリ</t>
    </rPh>
    <rPh sb="2" eb="3">
      <t>シャ</t>
    </rPh>
    <rPh sb="3" eb="7">
      <t>キンムジカン</t>
    </rPh>
    <phoneticPr fontId="4"/>
  </si>
  <si>
    <t>管理者住所</t>
    <rPh sb="0" eb="3">
      <t>カンリシャ</t>
    </rPh>
    <rPh sb="3" eb="5">
      <t>ジュウショ</t>
    </rPh>
    <phoneticPr fontId="4"/>
  </si>
  <si>
    <t>従事者</t>
    <rPh sb="0" eb="3">
      <t>ジュウジシャ</t>
    </rPh>
    <phoneticPr fontId="4"/>
  </si>
  <si>
    <t>従事者氏名</t>
    <rPh sb="0" eb="3">
      <t>ジュウジシャ</t>
    </rPh>
    <rPh sb="3" eb="5">
      <t>シメイ</t>
    </rPh>
    <phoneticPr fontId="4"/>
  </si>
  <si>
    <t>従事者勤務時間</t>
    <rPh sb="0" eb="3">
      <t>ジュウジシャ</t>
    </rPh>
    <rPh sb="3" eb="7">
      <t>キンムジカン</t>
    </rPh>
    <phoneticPr fontId="4"/>
  </si>
  <si>
    <t>営業開始</t>
    <rPh sb="0" eb="4">
      <t>エイギョウカイシ</t>
    </rPh>
    <phoneticPr fontId="4"/>
  </si>
  <si>
    <t>営業終了</t>
    <rPh sb="0" eb="4">
      <t>エイギョウシュウリョウ</t>
    </rPh>
    <phoneticPr fontId="4"/>
  </si>
  <si>
    <t>休憩開始</t>
    <rPh sb="0" eb="4">
      <t>キュウケイカイシ</t>
    </rPh>
    <phoneticPr fontId="4"/>
  </si>
  <si>
    <t>（開店時間、医薬品を配置する時間）</t>
    <rPh sb="1" eb="3">
      <t>カイテン</t>
    </rPh>
    <rPh sb="3" eb="5">
      <t>ジカン</t>
    </rPh>
    <rPh sb="6" eb="9">
      <t>イヤクヒン</t>
    </rPh>
    <rPh sb="10" eb="12">
      <t>ハイチ</t>
    </rPh>
    <rPh sb="14" eb="16">
      <t>ジカン</t>
    </rPh>
    <phoneticPr fontId="9"/>
  </si>
  <si>
    <t>休憩終了</t>
    <rPh sb="0" eb="4">
      <t>キュウケイシュウリョウ</t>
    </rPh>
    <phoneticPr fontId="4"/>
  </si>
  <si>
    <t>埼玉県</t>
    <rPh sb="0" eb="2">
      <t>サイタマ</t>
    </rPh>
    <rPh sb="2" eb="3">
      <t>ケン</t>
    </rPh>
    <phoneticPr fontId="4"/>
  </si>
  <si>
    <t>号</t>
    <phoneticPr fontId="4"/>
  </si>
  <si>
    <t>店舗販売業</t>
    <phoneticPr fontId="4"/>
  </si>
  <si>
    <t>許可申請書</t>
    <phoneticPr fontId="4"/>
  </si>
  <si>
    <t>0104000101</t>
    <phoneticPr fontId="4"/>
  </si>
  <si>
    <t>許可更新申請書</t>
    <phoneticPr fontId="4"/>
  </si>
  <si>
    <t>0104000202</t>
    <phoneticPr fontId="4"/>
  </si>
  <si>
    <t>変更届書</t>
    <phoneticPr fontId="4"/>
  </si>
  <si>
    <t>0104000303</t>
    <phoneticPr fontId="4"/>
  </si>
  <si>
    <t>0104000404</t>
    <phoneticPr fontId="4"/>
  </si>
  <si>
    <t>休止届書</t>
    <phoneticPr fontId="4"/>
  </si>
  <si>
    <t>0104000505</t>
    <phoneticPr fontId="4"/>
  </si>
  <si>
    <t>廃止届書</t>
    <phoneticPr fontId="4"/>
  </si>
  <si>
    <t>0104000606</t>
    <phoneticPr fontId="4"/>
  </si>
  <si>
    <t>再開届書</t>
    <phoneticPr fontId="4"/>
  </si>
  <si>
    <t>0104000808</t>
    <phoneticPr fontId="4"/>
  </si>
  <si>
    <t>書換え交付申請書</t>
    <phoneticPr fontId="4"/>
  </si>
  <si>
    <t>再交付申請書</t>
    <phoneticPr fontId="4"/>
  </si>
  <si>
    <t>0104000909</t>
    <phoneticPr fontId="4"/>
  </si>
  <si>
    <t>0104001021</t>
    <phoneticPr fontId="4"/>
  </si>
  <si>
    <t>兼務許可申請</t>
    <phoneticPr fontId="4"/>
  </si>
  <si>
    <t>0104001024</t>
    <phoneticPr fontId="4"/>
  </si>
  <si>
    <t>兼務返納届</t>
    <phoneticPr fontId="4"/>
  </si>
  <si>
    <t>選択中</t>
    <rPh sb="0" eb="2">
      <t>センタク</t>
    </rPh>
    <rPh sb="2" eb="3">
      <t>チュウ</t>
    </rPh>
    <phoneticPr fontId="4"/>
  </si>
  <si>
    <t>※代表者の場合、AA列をチェックしてください</t>
    <phoneticPr fontId="4"/>
  </si>
  <si>
    <t>チェック</t>
    <phoneticPr fontId="4"/>
  </si>
  <si>
    <t>監視設備(画像を送る設備)</t>
    <phoneticPr fontId="4"/>
  </si>
  <si>
    <t>16</t>
    <phoneticPr fontId="4"/>
  </si>
  <si>
    <t>※その他の薬剤師又は登録販売者が６名以上いる場合は１２７行目以降を再表示して記載してください</t>
    <phoneticPr fontId="4"/>
  </si>
  <si>
    <t>役員１＿氏名</t>
  </si>
  <si>
    <t>役員１＿申請者</t>
  </si>
  <si>
    <t>役員１＿着任年月日</t>
  </si>
  <si>
    <t>役員１＿退任年月日</t>
  </si>
  <si>
    <t>役員１＿役職</t>
  </si>
  <si>
    <t>役員１＿役職その他</t>
  </si>
  <si>
    <t>役員１＿備考</t>
  </si>
  <si>
    <t>役員２＿氏名</t>
  </si>
  <si>
    <t>役員２＿申請者</t>
  </si>
  <si>
    <t>役員２＿着任年月日</t>
  </si>
  <si>
    <t>役員２＿退任年月日</t>
  </si>
  <si>
    <t>役員２＿役職</t>
  </si>
  <si>
    <t>役員２＿役職その他</t>
  </si>
  <si>
    <t>役員２＿備考</t>
  </si>
  <si>
    <t>役員３＿氏名</t>
  </si>
  <si>
    <t>役員３＿申請者</t>
  </si>
  <si>
    <t>役員３＿着任年月日</t>
  </si>
  <si>
    <t>役員３＿退任年月日</t>
  </si>
  <si>
    <t>役員３＿役職</t>
  </si>
  <si>
    <t>役員３＿役職その他</t>
  </si>
  <si>
    <t>役員３＿備考</t>
  </si>
  <si>
    <t>役員４＿氏名</t>
  </si>
  <si>
    <t>役員４＿申請者</t>
  </si>
  <si>
    <t>役員４＿着任年月日</t>
  </si>
  <si>
    <t>役員４＿退任年月日</t>
  </si>
  <si>
    <t>役員４＿役職</t>
  </si>
  <si>
    <t>役員４＿役職その他</t>
  </si>
  <si>
    <t>役員４＿備考</t>
  </si>
  <si>
    <t>役員５＿氏名</t>
  </si>
  <si>
    <t>役員５＿申請者</t>
  </si>
  <si>
    <t>役員５＿着任年月日</t>
  </si>
  <si>
    <t>役員５＿退任年月日</t>
  </si>
  <si>
    <t>役員５＿役職</t>
  </si>
  <si>
    <t>役員５＿役職その他</t>
  </si>
  <si>
    <t>役員５＿備考</t>
  </si>
  <si>
    <t>役員６＿氏名</t>
  </si>
  <si>
    <t>役員６＿申請者</t>
  </si>
  <si>
    <t>役員６＿着任年月日</t>
  </si>
  <si>
    <t>役員６＿退任年月日</t>
  </si>
  <si>
    <t>役員６＿役職</t>
  </si>
  <si>
    <t>役員６＿役職その他</t>
  </si>
  <si>
    <t>役員６＿備考</t>
  </si>
  <si>
    <t>役員７＿氏名</t>
  </si>
  <si>
    <t>役員７＿申請者</t>
  </si>
  <si>
    <t>役員７＿着任年月日</t>
  </si>
  <si>
    <t>役員７＿退任年月日</t>
  </si>
  <si>
    <t>役員７＿役職</t>
  </si>
  <si>
    <t>役員７＿役職その他</t>
  </si>
  <si>
    <t>役員７＿備考</t>
  </si>
  <si>
    <t>役員８＿氏名</t>
  </si>
  <si>
    <t>役員８＿申請者</t>
  </si>
  <si>
    <t>役員８＿着任年月日</t>
  </si>
  <si>
    <t>役員８＿退任年月日</t>
  </si>
  <si>
    <t>役員８＿役職</t>
  </si>
  <si>
    <t>役員８＿役職その他</t>
  </si>
  <si>
    <t>役員８＿備考</t>
  </si>
  <si>
    <t>役員９＿氏名</t>
  </si>
  <si>
    <t>役員９＿申請者</t>
  </si>
  <si>
    <t>役員９＿着任年月日</t>
  </si>
  <si>
    <t>役員９＿退任年月日</t>
  </si>
  <si>
    <t>役員９＿役職</t>
  </si>
  <si>
    <t>役員９＿役職その他</t>
  </si>
  <si>
    <t>役員９＿備考</t>
  </si>
  <si>
    <t>役員１０＿氏名</t>
  </si>
  <si>
    <t>役員１０＿申請者</t>
  </si>
  <si>
    <t>役員１０＿着任年月日</t>
  </si>
  <si>
    <t>役員１０＿退任年月日</t>
  </si>
  <si>
    <t>役員１０＿役職</t>
  </si>
  <si>
    <t>役員１０＿役職その他</t>
  </si>
  <si>
    <t>役員１０＿備考</t>
  </si>
  <si>
    <t>役員１１＿氏名</t>
  </si>
  <si>
    <t>役員１１＿申請者</t>
  </si>
  <si>
    <t>役員１１＿着任年月日</t>
  </si>
  <si>
    <t>役員１１＿退任年月日</t>
  </si>
  <si>
    <t>役員１１＿役職</t>
  </si>
  <si>
    <t>役員１１＿役職その他</t>
  </si>
  <si>
    <t>役員１１＿備考</t>
  </si>
  <si>
    <t>役員１２＿氏名</t>
  </si>
  <si>
    <t>役員１２＿申請者</t>
  </si>
  <si>
    <t>役員１２＿着任年月日</t>
  </si>
  <si>
    <t>役員１２＿退任年月日</t>
  </si>
  <si>
    <t>役員１２＿役職</t>
  </si>
  <si>
    <t>役員１２＿役職その他</t>
  </si>
  <si>
    <t>役員１２＿備考</t>
  </si>
  <si>
    <t>役員１３＿氏名</t>
  </si>
  <si>
    <t>役員１３＿申請者</t>
  </si>
  <si>
    <t>役員１３＿着任年月日</t>
  </si>
  <si>
    <t>役員１３＿退任年月日</t>
  </si>
  <si>
    <t>役員１３＿役職</t>
  </si>
  <si>
    <t>役員１３＿役職その他</t>
  </si>
  <si>
    <t>役員１３＿備考</t>
  </si>
  <si>
    <t>役員１４＿氏名</t>
  </si>
  <si>
    <t>役員１４＿申請者</t>
  </si>
  <si>
    <t>役員１４＿着任年月日</t>
  </si>
  <si>
    <t>役員１４＿退任年月日</t>
  </si>
  <si>
    <t>役員１４＿役職</t>
  </si>
  <si>
    <t>役員１４＿役職その他</t>
  </si>
  <si>
    <t>役員１４＿備考</t>
  </si>
  <si>
    <t>役員１５＿氏名</t>
  </si>
  <si>
    <t>役員１５＿申請者</t>
  </si>
  <si>
    <t>役員１５＿着任年月日</t>
  </si>
  <si>
    <t>役員１５＿退任年月日</t>
  </si>
  <si>
    <t>役員１５＿役職</t>
  </si>
  <si>
    <t>役員１５＿役職その他</t>
  </si>
  <si>
    <t>役員１５＿備考</t>
  </si>
  <si>
    <t>役員１６＿氏名</t>
  </si>
  <si>
    <t>役員１６＿申請者</t>
  </si>
  <si>
    <t>役員１６＿着任年月日</t>
  </si>
  <si>
    <t>役員１６＿退任年月日</t>
  </si>
  <si>
    <t>役員１６＿役職</t>
  </si>
  <si>
    <t>役員１６＿役職その他</t>
  </si>
  <si>
    <t>役員１６＿備考</t>
  </si>
  <si>
    <t>役員１７＿氏名</t>
  </si>
  <si>
    <t>役員１７＿申請者</t>
  </si>
  <si>
    <t>役員１７＿着任年月日</t>
  </si>
  <si>
    <t>役員１７＿退任年月日</t>
  </si>
  <si>
    <t>役員１７＿役職</t>
  </si>
  <si>
    <t>役員１７＿役職その他</t>
  </si>
  <si>
    <t>役員１７＿備考</t>
  </si>
  <si>
    <t>役員１８＿氏名</t>
  </si>
  <si>
    <t>役員１８＿申請者</t>
  </si>
  <si>
    <t>役員１８＿着任年月日</t>
  </si>
  <si>
    <t>役員１８＿退任年月日</t>
  </si>
  <si>
    <t>役員１８＿役職</t>
  </si>
  <si>
    <t>役員１８＿役職その他</t>
  </si>
  <si>
    <t>役員１８＿備考</t>
  </si>
  <si>
    <t>役員１９＿氏名</t>
  </si>
  <si>
    <t>役員１９＿申請者</t>
  </si>
  <si>
    <t>役員１９＿着任年月日</t>
  </si>
  <si>
    <t>役員１９＿退任年月日</t>
  </si>
  <si>
    <t>役員１９＿役職</t>
  </si>
  <si>
    <t>役員１９＿役職その他</t>
  </si>
  <si>
    <t>役員１９＿備考</t>
  </si>
  <si>
    <t>役員２０＿氏名</t>
  </si>
  <si>
    <t>役員２０＿申請者</t>
  </si>
  <si>
    <t>役員２０＿着任年月日</t>
  </si>
  <si>
    <t>役員２０＿退任年月日</t>
  </si>
  <si>
    <t>役員２０＿役職</t>
  </si>
  <si>
    <t>役員２０＿役職その他</t>
  </si>
  <si>
    <t>役員２０＿備考</t>
  </si>
  <si>
    <t>従事者１＿従事者区分</t>
  </si>
  <si>
    <t>従事者１＿資格</t>
  </si>
  <si>
    <t>従事者１＿就任年月日</t>
  </si>
  <si>
    <t>従事者１＿退任年月日</t>
  </si>
  <si>
    <t>従事者１＿氏名</t>
  </si>
  <si>
    <t>従事者１＿氏名＿当て字</t>
  </si>
  <si>
    <t>従事者１＿氏名カナ</t>
  </si>
  <si>
    <t>従事者１＿住所＿郵便番号</t>
  </si>
  <si>
    <t>従事者１＿住所＿都道府県</t>
  </si>
  <si>
    <t>従事者１＿住所＿市区町村</t>
  </si>
  <si>
    <t>従事者１＿住所＿字</t>
  </si>
  <si>
    <t>従事者１＿住所＿番地</t>
  </si>
  <si>
    <t>従事者１＿住所＿建物名</t>
  </si>
  <si>
    <t>従事者１＿生年月日</t>
  </si>
  <si>
    <t>従事者１＿週勤務時間</t>
  </si>
  <si>
    <t>従事者１＿医薬品</t>
  </si>
  <si>
    <t>従事者１＿要指導又は第１類</t>
  </si>
  <si>
    <t>従事者１＿登録番号１</t>
  </si>
  <si>
    <t>従事者１＿登録番号２</t>
  </si>
  <si>
    <t>従事者１＿登録番号３</t>
  </si>
  <si>
    <t>従事者１＿登録年月日</t>
  </si>
  <si>
    <t>従事者１＿登録販売者登録都道府県</t>
  </si>
  <si>
    <t>従事者１＿従事者備考</t>
  </si>
  <si>
    <t>従事者１＿兼務</t>
  </si>
  <si>
    <t>従事者１＿兼務許可番号</t>
  </si>
  <si>
    <t>従事者１＿兼務許可年月日</t>
  </si>
  <si>
    <t>従事者１＿兼務廃止年月日</t>
  </si>
  <si>
    <t>従事者１＿兼務備考</t>
  </si>
  <si>
    <t>従事者２＿従事者区分</t>
  </si>
  <si>
    <t>従事者２＿資格</t>
  </si>
  <si>
    <t>従事者２＿就任年月日</t>
  </si>
  <si>
    <t>従事者２＿退任年月日</t>
  </si>
  <si>
    <t>従事者２＿氏名</t>
  </si>
  <si>
    <t>従事者２＿氏名＿当て字</t>
  </si>
  <si>
    <t>従事者２＿氏名カナ</t>
  </si>
  <si>
    <t>従事者２＿住所＿郵便番号</t>
  </si>
  <si>
    <t>従事者２＿住所＿都道府県</t>
  </si>
  <si>
    <t>従事者２＿住所＿市区町村</t>
  </si>
  <si>
    <t>従事者２＿住所＿字</t>
  </si>
  <si>
    <t>従事者２＿住所＿番地</t>
  </si>
  <si>
    <t>従事者２＿住所＿建物名</t>
  </si>
  <si>
    <t>従事者２＿生年月日</t>
  </si>
  <si>
    <t>従事者２＿週勤務時間</t>
  </si>
  <si>
    <t>従事者２＿医薬品</t>
  </si>
  <si>
    <t>従事者２＿要指導又は第１類</t>
  </si>
  <si>
    <t>従事者２＿登録番号１</t>
  </si>
  <si>
    <t>従事者２＿登録番号２</t>
  </si>
  <si>
    <t>従事者２＿登録番号３</t>
  </si>
  <si>
    <t>従事者２＿登録年月日</t>
  </si>
  <si>
    <t>従事者２＿登録販売者登録都道府県</t>
  </si>
  <si>
    <t>従事者２＿従事者備考</t>
  </si>
  <si>
    <t>従事者２＿兼務</t>
  </si>
  <si>
    <t>従事者２＿兼務許可番号</t>
  </si>
  <si>
    <t>従事者２＿兼務許可年月日</t>
  </si>
  <si>
    <t>従事者２＿兼務廃止年月日</t>
  </si>
  <si>
    <t>従事者２＿兼務備考</t>
  </si>
  <si>
    <t>従事者３＿従事者区分</t>
  </si>
  <si>
    <t>従事者３＿資格</t>
  </si>
  <si>
    <t>従事者３＿就任年月日</t>
  </si>
  <si>
    <t>従事者３＿退任年月日</t>
  </si>
  <si>
    <t>従事者３＿氏名</t>
  </si>
  <si>
    <t>従事者３＿氏名＿当て字</t>
  </si>
  <si>
    <t>従事者３＿氏名カナ</t>
  </si>
  <si>
    <t>従事者３＿住所＿郵便番号</t>
  </si>
  <si>
    <t>従事者３＿住所＿都道府県</t>
  </si>
  <si>
    <t>従事者３＿住所＿市区町村</t>
  </si>
  <si>
    <t>従事者３＿住所＿字</t>
  </si>
  <si>
    <t>従事者３＿住所＿番地</t>
  </si>
  <si>
    <t>従事者３＿住所＿建物名</t>
  </si>
  <si>
    <t>従事者３＿生年月日</t>
  </si>
  <si>
    <t>従事者３＿週勤務時間</t>
  </si>
  <si>
    <t>従事者３＿医薬品</t>
  </si>
  <si>
    <t>従事者３＿要指導又は第１類</t>
  </si>
  <si>
    <t>従事者３＿登録番号１</t>
  </si>
  <si>
    <t>従事者３＿登録番号２</t>
  </si>
  <si>
    <t>従事者３＿登録番号３</t>
  </si>
  <si>
    <t>従事者３＿登録年月日</t>
  </si>
  <si>
    <t>従事者３＿登録販売者登録都道府県</t>
  </si>
  <si>
    <t>従事者３＿従事者備考</t>
  </si>
  <si>
    <t>従事者３＿兼務</t>
  </si>
  <si>
    <t>従事者３＿兼務許可番号</t>
  </si>
  <si>
    <t>従事者３＿兼務許可年月日</t>
  </si>
  <si>
    <t>従事者３＿兼務廃止年月日</t>
  </si>
  <si>
    <t>従事者３＿兼務備考</t>
  </si>
  <si>
    <t>従事者４＿従事者区分</t>
  </si>
  <si>
    <t>従事者４＿資格</t>
  </si>
  <si>
    <t>従事者４＿就任年月日</t>
  </si>
  <si>
    <t>従事者４＿退任年月日</t>
  </si>
  <si>
    <t>従事者４＿氏名</t>
  </si>
  <si>
    <t>従事者４＿氏名＿当て字</t>
  </si>
  <si>
    <t>従事者４＿氏名カナ</t>
  </si>
  <si>
    <t>従事者４＿住所＿郵便番号</t>
  </si>
  <si>
    <t>従事者４＿住所＿都道府県</t>
  </si>
  <si>
    <t>従事者４＿住所＿市区町村</t>
  </si>
  <si>
    <t>従事者４＿住所＿字</t>
  </si>
  <si>
    <t>従事者４＿住所＿番地</t>
  </si>
  <si>
    <t>従事者４＿住所＿建物名</t>
  </si>
  <si>
    <t>従事者４＿生年月日</t>
  </si>
  <si>
    <t>従事者４＿週勤務時間</t>
  </si>
  <si>
    <t>従事者４＿医薬品</t>
  </si>
  <si>
    <t>従事者４＿要指導又は第１類</t>
  </si>
  <si>
    <t>従事者４＿登録番号１</t>
  </si>
  <si>
    <t>従事者４＿登録番号２</t>
  </si>
  <si>
    <t>従事者４＿登録番号３</t>
  </si>
  <si>
    <t>従事者４＿登録年月日</t>
  </si>
  <si>
    <t>従事者４＿登録販売者登録都道府県</t>
  </si>
  <si>
    <t>従事者４＿従事者備考</t>
  </si>
  <si>
    <t>従事者４＿兼務</t>
  </si>
  <si>
    <t>従事者４＿兼務許可番号</t>
  </si>
  <si>
    <t>従事者４＿兼務許可年月日</t>
  </si>
  <si>
    <t>従事者４＿兼務廃止年月日</t>
  </si>
  <si>
    <t>従事者５＿従事者区分</t>
  </si>
  <si>
    <t>従事者５＿資格</t>
  </si>
  <si>
    <t>従事者５＿就任年月日</t>
  </si>
  <si>
    <t>従事者５＿退任年月日</t>
  </si>
  <si>
    <t>従事者５＿氏名</t>
  </si>
  <si>
    <t>従事者５＿氏名＿当て字</t>
  </si>
  <si>
    <t>従事者５＿氏名カナ</t>
  </si>
  <si>
    <t>従事者５＿住所＿郵便番号</t>
  </si>
  <si>
    <t>従事者５＿住所＿都道府県</t>
  </si>
  <si>
    <t>従事者５＿住所＿市区町村</t>
  </si>
  <si>
    <t>従事者５＿住所＿字</t>
  </si>
  <si>
    <t>従事者５＿住所＿番地</t>
  </si>
  <si>
    <t>従事者５＿住所＿建物名</t>
  </si>
  <si>
    <t>従事者５＿生年月日</t>
  </si>
  <si>
    <t>従事者５＿週勤務時間</t>
  </si>
  <si>
    <t>従事者５＿医薬品</t>
  </si>
  <si>
    <t>従事者５＿要指導又は第１類</t>
  </si>
  <si>
    <t>従事者５＿登録番号１</t>
  </si>
  <si>
    <t>従事者５＿登録番号２</t>
  </si>
  <si>
    <t>従事者５＿登録番号３</t>
  </si>
  <si>
    <t>従事者５＿登録年月日</t>
  </si>
  <si>
    <t>従事者５＿登録販売者登録都道府県</t>
  </si>
  <si>
    <t>従事者５＿従事者備考</t>
  </si>
  <si>
    <t>従事者５＿兼務</t>
  </si>
  <si>
    <t>従事者５＿兼務許可番号</t>
  </si>
  <si>
    <t>従事者５＿兼務許可年月日</t>
  </si>
  <si>
    <t>従事者５＿兼務廃止年月日</t>
  </si>
  <si>
    <t>従事者５＿兼務備考</t>
  </si>
  <si>
    <t>従事者６＿従事者区分</t>
  </si>
  <si>
    <t>従事者６＿資格</t>
  </si>
  <si>
    <t>従事者６＿就任年月日</t>
  </si>
  <si>
    <t>従事者６＿退任年月日</t>
  </si>
  <si>
    <t>従事者６＿氏名</t>
  </si>
  <si>
    <t>従事者６＿氏名＿当て字</t>
  </si>
  <si>
    <t>従事者６＿氏名カナ</t>
  </si>
  <si>
    <t>従事者６＿住所＿郵便番号</t>
  </si>
  <si>
    <t>従事者６＿住所＿都道府県</t>
  </si>
  <si>
    <t>従事者６＿住所＿市区町村</t>
  </si>
  <si>
    <t>従事者６＿住所＿字</t>
  </si>
  <si>
    <t>従事者６＿住所＿番地</t>
  </si>
  <si>
    <t>従事者６＿住所＿建物名</t>
  </si>
  <si>
    <t>従事者６＿生年月日</t>
  </si>
  <si>
    <t>従事者６＿週勤務時間</t>
  </si>
  <si>
    <t>従事者６＿医薬品</t>
  </si>
  <si>
    <t>従事者６＿要指導又は第１類</t>
  </si>
  <si>
    <t>従事者６＿登録番号１</t>
  </si>
  <si>
    <t>従事者６＿登録番号２</t>
  </si>
  <si>
    <t>従事者６＿登録番号３</t>
  </si>
  <si>
    <t>従事者６＿登録年月日</t>
  </si>
  <si>
    <t>従事者６＿登録販売者登録都道府県</t>
  </si>
  <si>
    <t>従事者６＿従事者備考</t>
  </si>
  <si>
    <t>従事者６＿兼務</t>
  </si>
  <si>
    <t>従事者６＿兼務許可番号</t>
  </si>
  <si>
    <t>従事者６＿兼務許可年月日</t>
  </si>
  <si>
    <t>従事者６＿兼務廃止年月日</t>
  </si>
  <si>
    <t>従事者６＿兼務備考</t>
  </si>
  <si>
    <t>従事者７＿従事者区分</t>
  </si>
  <si>
    <t>従事者７＿資格</t>
  </si>
  <si>
    <t>従事者７＿就任年月日</t>
  </si>
  <si>
    <t>従事者７＿退任年月日</t>
  </si>
  <si>
    <t>従事者７＿氏名</t>
  </si>
  <si>
    <t>従事者７＿氏名＿当て字</t>
  </si>
  <si>
    <t>従事者７＿氏名カナ</t>
  </si>
  <si>
    <t>従事者７＿住所＿郵便番号</t>
  </si>
  <si>
    <t>従事者７＿住所＿都道府県</t>
  </si>
  <si>
    <t>従事者７＿住所＿市区町村</t>
  </si>
  <si>
    <t>従事者７＿住所＿字</t>
  </si>
  <si>
    <t>従事者７＿住所＿番地</t>
  </si>
  <si>
    <t>従事者７＿住所＿建物名</t>
  </si>
  <si>
    <t>従事者７＿生年月日</t>
  </si>
  <si>
    <t>従事者７＿週勤務時間</t>
  </si>
  <si>
    <t>従事者７＿医薬品</t>
  </si>
  <si>
    <t>従事者７＿要指導又は第１類</t>
  </si>
  <si>
    <t>従事者７＿登録番号１</t>
  </si>
  <si>
    <t>従事者７＿登録番号２</t>
  </si>
  <si>
    <t>従事者７＿登録番号３</t>
  </si>
  <si>
    <t>従事者７＿登録年月日</t>
  </si>
  <si>
    <t>従事者７＿登録販売者登録都道府県</t>
  </si>
  <si>
    <t>従事者７＿従事者備考</t>
  </si>
  <si>
    <t>従事者７＿兼務</t>
  </si>
  <si>
    <t>従事者７＿兼務許可番号</t>
  </si>
  <si>
    <t>従事者７＿兼務許可年月日</t>
  </si>
  <si>
    <t>従事者７＿兼務廃止年月日</t>
  </si>
  <si>
    <t>従事者７＿兼務備考</t>
  </si>
  <si>
    <t>従事者８＿従事者区分</t>
  </si>
  <si>
    <t>従事者８＿資格</t>
  </si>
  <si>
    <t>従事者８＿就任年月日</t>
  </si>
  <si>
    <t>従事者８＿退任年月日</t>
  </si>
  <si>
    <t>従事者８＿氏名</t>
  </si>
  <si>
    <t>従事者８＿氏名＿当て字</t>
  </si>
  <si>
    <t>従事者８＿氏名カナ</t>
  </si>
  <si>
    <t>従事者８＿住所＿郵便番号</t>
  </si>
  <si>
    <t>従事者８＿住所＿都道府県</t>
  </si>
  <si>
    <t>従事者８＿住所＿市区町村</t>
  </si>
  <si>
    <t>従事者８＿住所＿字</t>
  </si>
  <si>
    <t>従事者８＿住所＿番地</t>
  </si>
  <si>
    <t>従事者８＿住所＿建物名</t>
  </si>
  <si>
    <t>従事者８＿生年月日</t>
  </si>
  <si>
    <t>従事者８＿週勤務時間</t>
  </si>
  <si>
    <t>従事者８＿医薬品</t>
  </si>
  <si>
    <t>従事者８＿要指導又は第１類</t>
  </si>
  <si>
    <t>従事者８＿登録番号１</t>
  </si>
  <si>
    <t>従事者８＿登録番号２</t>
  </si>
  <si>
    <t>従事者８＿登録番号３</t>
  </si>
  <si>
    <t>従事者８＿登録年月日</t>
  </si>
  <si>
    <t>従事者８＿登録販売者登録都道府県</t>
  </si>
  <si>
    <t>従事者８＿従事者備考</t>
  </si>
  <si>
    <t>従事者８＿兼務</t>
  </si>
  <si>
    <t>従事者８＿兼務許可番号</t>
  </si>
  <si>
    <t>従事者８＿兼務許可年月日</t>
  </si>
  <si>
    <t>従事者８＿兼務廃止年月日</t>
  </si>
  <si>
    <t>従事者８＿兼務備考</t>
  </si>
  <si>
    <t>従事者９＿従事者区分</t>
  </si>
  <si>
    <t>従事者９＿資格</t>
  </si>
  <si>
    <t>従事者９＿就任年月日</t>
  </si>
  <si>
    <t>従事者９＿退任年月日</t>
  </si>
  <si>
    <t>従事者９＿氏名</t>
  </si>
  <si>
    <t>従事者９＿氏名＿当て字</t>
  </si>
  <si>
    <t>従事者９＿氏名カナ</t>
  </si>
  <si>
    <t>従事者９＿住所＿郵便番号</t>
  </si>
  <si>
    <t>従事者９＿住所＿都道府県</t>
  </si>
  <si>
    <t>従事者９＿住所＿市区町村</t>
  </si>
  <si>
    <t>従事者９＿住所＿字</t>
  </si>
  <si>
    <t>従事者９＿住所＿番地</t>
  </si>
  <si>
    <t>従事者９＿住所＿建物名</t>
  </si>
  <si>
    <t>従事者９＿生年月日</t>
  </si>
  <si>
    <t>従事者９＿週勤務時間</t>
  </si>
  <si>
    <t>従事者９＿医薬品</t>
  </si>
  <si>
    <t>従事者９＿要指導又は第１類</t>
  </si>
  <si>
    <t>従事者９＿登録番号１</t>
  </si>
  <si>
    <t>従事者９＿登録番号２</t>
  </si>
  <si>
    <t>従事者９＿登録番号３</t>
  </si>
  <si>
    <t>従事者９＿登録年月日</t>
  </si>
  <si>
    <t>従事者９＿登録販売者登録都道府県</t>
  </si>
  <si>
    <t>従事者９＿従事者備考</t>
  </si>
  <si>
    <t>従事者９＿兼務</t>
  </si>
  <si>
    <t>従事者９＿兼務許可番号</t>
  </si>
  <si>
    <t>従事者９＿兼務許可年月日</t>
  </si>
  <si>
    <t>従事者９＿兼務廃止年月日</t>
  </si>
  <si>
    <t>従事者９＿兼務備考</t>
  </si>
  <si>
    <t>従事者１０＿従事者区分</t>
  </si>
  <si>
    <t>従事者１０＿資格</t>
  </si>
  <si>
    <t>従事者１０＿就任年月日</t>
  </si>
  <si>
    <t>従事者１０＿退任年月日</t>
  </si>
  <si>
    <t>従事者１０＿氏名</t>
  </si>
  <si>
    <t>従事者１０＿氏名＿当て字</t>
  </si>
  <si>
    <t>従事者１０＿氏名カナ</t>
  </si>
  <si>
    <t>従事者１０＿住所＿郵便番号</t>
  </si>
  <si>
    <t>従事者１０＿住所＿都道府県</t>
  </si>
  <si>
    <t>従事者１０＿住所＿市区町村</t>
  </si>
  <si>
    <t>従事者１０＿住所＿字</t>
  </si>
  <si>
    <t>従事者１０＿住所＿番地</t>
  </si>
  <si>
    <t>従事者１０＿住所＿建物名</t>
  </si>
  <si>
    <t>従事者１０＿生年月日</t>
  </si>
  <si>
    <t>従事者１０＿週勤務時間</t>
  </si>
  <si>
    <t>従事者１０＿医薬品</t>
  </si>
  <si>
    <t>従事者１０＿要指導又は第１類</t>
  </si>
  <si>
    <t>従事者１０＿登録番号１</t>
  </si>
  <si>
    <t>従事者１０＿登録番号２</t>
  </si>
  <si>
    <t>従事者１０＿登録番号３</t>
  </si>
  <si>
    <t>従事者１０＿登録年月日</t>
  </si>
  <si>
    <t>従事者１０＿登録販売者登録都道府県</t>
  </si>
  <si>
    <t>従事者１０＿従事者備考</t>
  </si>
  <si>
    <t>従事者１０＿兼務</t>
  </si>
  <si>
    <t>従事者１０＿兼務許可番号</t>
  </si>
  <si>
    <t>従事者１０＿兼務許可年月日</t>
  </si>
  <si>
    <t>従事者１０＿兼務廃止年月日</t>
  </si>
  <si>
    <t>従事者１０＿兼務備考</t>
  </si>
  <si>
    <t>従事者１１＿従事者区分</t>
  </si>
  <si>
    <t>従事者１１＿資格</t>
  </si>
  <si>
    <t>従事者１１＿就任年月日</t>
  </si>
  <si>
    <t>従事者１１＿退任年月日</t>
  </si>
  <si>
    <t>従事者１１＿氏名</t>
  </si>
  <si>
    <t>従事者１１＿氏名＿当て字</t>
  </si>
  <si>
    <t>従事者１１＿氏名カナ</t>
  </si>
  <si>
    <t>従事者１１＿住所＿郵便番号</t>
  </si>
  <si>
    <t>従事者１１＿住所＿都道府県</t>
  </si>
  <si>
    <t>従事者１１＿住所＿市区町村</t>
  </si>
  <si>
    <t>従事者１１＿住所＿字</t>
  </si>
  <si>
    <t>従事者１１＿住所＿番地</t>
  </si>
  <si>
    <t>従事者１１＿住所＿建物名</t>
  </si>
  <si>
    <t>従事者１１＿生年月日</t>
  </si>
  <si>
    <t>従事者１１＿週勤務時間</t>
  </si>
  <si>
    <t>従事者１１＿医薬品</t>
  </si>
  <si>
    <t>従事者１１＿要指導又は第１類</t>
  </si>
  <si>
    <t>従事者１１＿登録番号１</t>
  </si>
  <si>
    <t>従事者１１＿登録番号２</t>
  </si>
  <si>
    <t>従事者１１＿登録番号３</t>
  </si>
  <si>
    <t>従事者１１＿登録年月日</t>
  </si>
  <si>
    <t>従事者１１＿登録販売者登録都道府県</t>
  </si>
  <si>
    <t>従事者１１＿従事者備考</t>
  </si>
  <si>
    <t>従事者１１＿兼務</t>
  </si>
  <si>
    <t>従事者１１＿兼務許可番号</t>
  </si>
  <si>
    <t>従事者１１＿兼務許可年月日</t>
  </si>
  <si>
    <t>従事者１１＿兼務廃止年月日</t>
  </si>
  <si>
    <t>従事者１１＿兼務備考</t>
  </si>
  <si>
    <t>従事者１２＿従事者区分</t>
  </si>
  <si>
    <t>従事者１２＿資格</t>
  </si>
  <si>
    <t>従事者１２＿就任年月日</t>
  </si>
  <si>
    <t>従事者１２＿退任年月日</t>
  </si>
  <si>
    <t>従事者１２＿氏名</t>
  </si>
  <si>
    <t>従事者１２＿氏名＿当て字</t>
  </si>
  <si>
    <t>従事者１２＿氏名カナ</t>
  </si>
  <si>
    <t>従事者１２＿住所＿郵便番号</t>
  </si>
  <si>
    <t>従事者１２＿住所＿都道府県</t>
  </si>
  <si>
    <t>従事者１２＿住所＿市区町村</t>
  </si>
  <si>
    <t>従事者１２＿住所＿字</t>
  </si>
  <si>
    <t>従事者１２＿住所＿番地</t>
  </si>
  <si>
    <t>従事者１２＿住所＿建物名</t>
  </si>
  <si>
    <t>従事者１２＿生年月日</t>
  </si>
  <si>
    <t>従事者１２＿週勤務時間</t>
  </si>
  <si>
    <t>従事者１２＿医薬品</t>
  </si>
  <si>
    <t>従事者１２＿要指導又は第１類</t>
  </si>
  <si>
    <t>従事者１２＿登録番号１</t>
  </si>
  <si>
    <t>従事者１２＿登録番号２</t>
  </si>
  <si>
    <t>従事者１２＿登録番号３</t>
  </si>
  <si>
    <t>従事者１２＿登録年月日</t>
  </si>
  <si>
    <t>従事者１２＿登録販売者登録都道府県</t>
  </si>
  <si>
    <t>従事者１２＿従事者備考</t>
  </si>
  <si>
    <t>従事者１２＿兼務</t>
  </si>
  <si>
    <t>従事者１２＿兼務許可番号</t>
  </si>
  <si>
    <t>従事者１２＿兼務許可年月日</t>
  </si>
  <si>
    <t>従事者１２＿兼務廃止年月日</t>
  </si>
  <si>
    <t>従事者１２＿兼務備考</t>
  </si>
  <si>
    <t>従事者１３＿従事者区分</t>
  </si>
  <si>
    <t>従事者１３＿資格</t>
  </si>
  <si>
    <t>従事者１３＿就任年月日</t>
  </si>
  <si>
    <t>従事者１３＿退任年月日</t>
  </si>
  <si>
    <t>従事者１３＿氏名</t>
  </si>
  <si>
    <t>従事者１３＿氏名＿当て字</t>
  </si>
  <si>
    <t>従事者１３＿氏名カナ</t>
  </si>
  <si>
    <t>従事者１３＿住所＿郵便番号</t>
  </si>
  <si>
    <t>従事者１３＿住所＿都道府県</t>
  </si>
  <si>
    <t>従事者１３＿住所＿市区町村</t>
  </si>
  <si>
    <t>従事者１３＿住所＿字</t>
  </si>
  <si>
    <t>従事者１３＿住所＿番地</t>
  </si>
  <si>
    <t>従事者１３＿住所＿建物名</t>
  </si>
  <si>
    <t>従事者１３＿生年月日</t>
  </si>
  <si>
    <t>従事者１３＿週勤務時間</t>
  </si>
  <si>
    <t>従事者１３＿医薬品</t>
  </si>
  <si>
    <t>従事者１３＿要指導又は第１類</t>
  </si>
  <si>
    <t>従事者１３＿登録番号１</t>
  </si>
  <si>
    <t>従事者１３＿登録番号２</t>
  </si>
  <si>
    <t>従事者１３＿登録番号３</t>
  </si>
  <si>
    <t>従事者１３＿登録年月日</t>
  </si>
  <si>
    <t>従事者１３＿登録販売者登録都道府県</t>
  </si>
  <si>
    <t>従事者１３＿従事者備考</t>
  </si>
  <si>
    <t>従事者１３＿兼務</t>
  </si>
  <si>
    <t>従事者１３＿兼務許可番号</t>
  </si>
  <si>
    <t>従事者１３＿兼務許可年月日</t>
  </si>
  <si>
    <t>従事者１３＿兼務廃止年月日</t>
  </si>
  <si>
    <t>従事者１３＿兼務備考</t>
  </si>
  <si>
    <t>従事者１４＿従事者区分</t>
  </si>
  <si>
    <t>従事者１４＿資格</t>
  </si>
  <si>
    <t>従事者１４＿就任年月日</t>
  </si>
  <si>
    <t>従事者１４＿退任年月日</t>
  </si>
  <si>
    <t>従事者１４＿氏名</t>
  </si>
  <si>
    <t>従事者１４＿氏名＿当て字</t>
  </si>
  <si>
    <t>従事者１４＿氏名カナ</t>
  </si>
  <si>
    <t>従事者１４＿住所＿郵便番号</t>
  </si>
  <si>
    <t>従事者１４＿住所＿都道府県</t>
  </si>
  <si>
    <t>従事者１４＿住所＿市区町村</t>
  </si>
  <si>
    <t>従事者１４＿住所＿字</t>
  </si>
  <si>
    <t>従事者１４＿住所＿番地</t>
  </si>
  <si>
    <t>従事者１４＿住所＿建物名</t>
  </si>
  <si>
    <t>従事者１４＿生年月日</t>
  </si>
  <si>
    <t>従事者１４＿週勤務時間</t>
  </si>
  <si>
    <t>従事者１４＿医薬品</t>
  </si>
  <si>
    <t>従事者１４＿要指導又は第１類</t>
  </si>
  <si>
    <t>従事者１４＿登録番号１</t>
  </si>
  <si>
    <t>従事者１４＿登録番号２</t>
  </si>
  <si>
    <t>従事者１４＿登録番号３</t>
  </si>
  <si>
    <t>従事者１４＿登録年月日</t>
  </si>
  <si>
    <t>従事者１４＿登録販売者登録都道府県</t>
  </si>
  <si>
    <t>従事者１４＿従事者備考</t>
  </si>
  <si>
    <t>従事者１４＿兼務</t>
  </si>
  <si>
    <t>従事者１４＿兼務許可番号</t>
  </si>
  <si>
    <t>従事者１４＿兼務許可年月日</t>
  </si>
  <si>
    <t>従事者１４＿兼務廃止年月日</t>
  </si>
  <si>
    <t>従事者１４＿兼務備考</t>
  </si>
  <si>
    <t>従事者１５＿従事者区分</t>
  </si>
  <si>
    <t>従事者１５＿資格</t>
  </si>
  <si>
    <t>従事者１５＿就任年月日</t>
  </si>
  <si>
    <t>従事者１５＿退任年月日</t>
  </si>
  <si>
    <t>従事者１５＿氏名</t>
  </si>
  <si>
    <t>従事者１５＿氏名＿当て字</t>
  </si>
  <si>
    <t>従事者１５＿氏名カナ</t>
  </si>
  <si>
    <t>従事者１５＿住所＿郵便番号</t>
  </si>
  <si>
    <t>従事者１５＿住所＿都道府県</t>
  </si>
  <si>
    <t>従事者１５＿住所＿市区町村</t>
  </si>
  <si>
    <t>従事者１５＿住所＿字</t>
  </si>
  <si>
    <t>従事者１５＿住所＿番地</t>
  </si>
  <si>
    <t>従事者１５＿住所＿建物名</t>
  </si>
  <si>
    <t>従事者１５＿生年月日</t>
  </si>
  <si>
    <t>従事者１５＿週勤務時間</t>
  </si>
  <si>
    <t>従事者１５＿医薬品</t>
  </si>
  <si>
    <t>従事者１５＿要指導又は第１類</t>
  </si>
  <si>
    <t>従事者１５＿登録番号１</t>
  </si>
  <si>
    <t>従事者１５＿登録番号２</t>
  </si>
  <si>
    <t>従事者１５＿登録番号３</t>
  </si>
  <si>
    <t>従事者１５＿登録年月日</t>
  </si>
  <si>
    <t>従事者１５＿登録販売者登録都道府県</t>
  </si>
  <si>
    <t>従事者１５＿従事者備考</t>
  </si>
  <si>
    <t>従事者１５＿兼務</t>
  </si>
  <si>
    <t>従事者１５＿兼務許可番号</t>
  </si>
  <si>
    <t>従事者１５＿兼務許可年月日</t>
  </si>
  <si>
    <t>従事者１５＿兼務廃止年月日</t>
  </si>
  <si>
    <t>従事者１５＿兼務備考</t>
  </si>
  <si>
    <t>従事者１６＿従事者区分</t>
  </si>
  <si>
    <t>従事者１６＿資格</t>
  </si>
  <si>
    <t>従事者１６＿就任年月日</t>
  </si>
  <si>
    <t>従事者１６＿退任年月日</t>
  </si>
  <si>
    <t>従事者１６＿氏名</t>
  </si>
  <si>
    <t>従事者１６＿氏名＿当て字</t>
  </si>
  <si>
    <t>従事者１６＿氏名カナ</t>
  </si>
  <si>
    <t>従事者１６＿住所＿郵便番号</t>
  </si>
  <si>
    <t>従事者１６＿住所＿都道府県</t>
  </si>
  <si>
    <t>従事者１６＿住所＿市区町村</t>
  </si>
  <si>
    <t>従事者１６＿住所＿字</t>
  </si>
  <si>
    <t>従事者１６＿住所＿番地</t>
  </si>
  <si>
    <t>従事者１６＿住所＿建物名</t>
  </si>
  <si>
    <t>従事者１６＿生年月日</t>
  </si>
  <si>
    <t>従事者１６＿週勤務時間</t>
  </si>
  <si>
    <t>従事者１６＿医薬品</t>
  </si>
  <si>
    <t>従事者１６＿要指導又は第１類</t>
  </si>
  <si>
    <t>従事者１６＿登録番号１</t>
  </si>
  <si>
    <t>従事者１６＿登録番号２</t>
  </si>
  <si>
    <t>従事者１６＿登録番号３</t>
  </si>
  <si>
    <t>従事者１６＿登録年月日</t>
  </si>
  <si>
    <t>従事者１６＿登録販売者登録都道府県</t>
  </si>
  <si>
    <t>従事者１６＿従事者備考</t>
  </si>
  <si>
    <t>従事者１６＿兼務</t>
  </si>
  <si>
    <t>従事者１６＿兼務許可番号</t>
  </si>
  <si>
    <t>従事者１６＿兼務許可年月日</t>
  </si>
  <si>
    <t>従事者１６＿兼務廃止年月日</t>
  </si>
  <si>
    <t>従事者１６＿兼務備考</t>
  </si>
  <si>
    <t>従事者１７＿従事者区分</t>
  </si>
  <si>
    <t>従事者１７＿資格</t>
  </si>
  <si>
    <t>従事者１７＿就任年月日</t>
  </si>
  <si>
    <t>従事者１７＿退任年月日</t>
  </si>
  <si>
    <t>従事者１７＿氏名</t>
  </si>
  <si>
    <t>従事者１７＿氏名＿当て字</t>
  </si>
  <si>
    <t>従事者１７＿氏名カナ</t>
  </si>
  <si>
    <t>従事者１７＿住所＿郵便番号</t>
  </si>
  <si>
    <t>従事者１７＿住所＿都道府県</t>
  </si>
  <si>
    <t>従事者１７＿住所＿市区町村</t>
  </si>
  <si>
    <t>従事者１７＿住所＿字</t>
  </si>
  <si>
    <t>従事者１７＿住所＿番地</t>
  </si>
  <si>
    <t>従事者１７＿住所＿建物名</t>
  </si>
  <si>
    <t>従事者１７＿生年月日</t>
  </si>
  <si>
    <t>従事者１７＿週勤務時間</t>
  </si>
  <si>
    <t>従事者１７＿医薬品</t>
  </si>
  <si>
    <t>従事者１７＿要指導又は第１類</t>
  </si>
  <si>
    <t>従事者１７＿登録番号１</t>
  </si>
  <si>
    <t>従事者１７＿登録番号２</t>
  </si>
  <si>
    <t>従事者１７＿登録番号３</t>
  </si>
  <si>
    <t>従事者１７＿登録年月日</t>
  </si>
  <si>
    <t>従事者１７＿登録販売者登録都道府県</t>
  </si>
  <si>
    <t>従事者１７＿従事者備考</t>
  </si>
  <si>
    <t>従事者１７＿兼務</t>
  </si>
  <si>
    <t>従事者１７＿兼務許可番号</t>
  </si>
  <si>
    <t>従事者１７＿兼務許可年月日</t>
  </si>
  <si>
    <t>従事者１７＿兼務廃止年月日</t>
  </si>
  <si>
    <t>従事者１７＿兼務備考</t>
  </si>
  <si>
    <t>従事者１８＿従事者区分</t>
  </si>
  <si>
    <t>従事者１８＿資格</t>
  </si>
  <si>
    <t>従事者１８＿就任年月日</t>
  </si>
  <si>
    <t>従事者１８＿退任年月日</t>
  </si>
  <si>
    <t>従事者１８＿氏名</t>
  </si>
  <si>
    <t>従事者１８＿氏名＿当て字</t>
  </si>
  <si>
    <t>従事者１８＿氏名カナ</t>
  </si>
  <si>
    <t>従事者１８＿住所＿郵便番号</t>
  </si>
  <si>
    <t>従事者１８＿住所＿都道府県</t>
  </si>
  <si>
    <t>従事者１８＿住所＿市区町村</t>
  </si>
  <si>
    <t>従事者１８＿住所＿字</t>
  </si>
  <si>
    <t>従事者１８＿住所＿番地</t>
  </si>
  <si>
    <t>従事者１８＿住所＿建物名</t>
  </si>
  <si>
    <t>従事者１８＿生年月日</t>
  </si>
  <si>
    <t>従事者１８＿週勤務時間</t>
  </si>
  <si>
    <t>従事者１８＿医薬品</t>
  </si>
  <si>
    <t>従事者１８＿要指導又は第１類</t>
  </si>
  <si>
    <t>従事者１８＿登録番号１</t>
  </si>
  <si>
    <t>従事者１８＿登録番号２</t>
  </si>
  <si>
    <t>従事者１８＿登録番号３</t>
  </si>
  <si>
    <t>従事者１８＿登録年月日</t>
  </si>
  <si>
    <t>従事者１８＿登録販売者登録都道府県</t>
  </si>
  <si>
    <t>従事者１８＿従事者備考</t>
  </si>
  <si>
    <t>従事者１８＿兼務</t>
  </si>
  <si>
    <t>従事者１８＿兼務許可番号</t>
  </si>
  <si>
    <t>従事者１８＿兼務許可年月日</t>
  </si>
  <si>
    <t>従事者１８＿兼務廃止年月日</t>
  </si>
  <si>
    <t>従事者１８＿兼務備考</t>
  </si>
  <si>
    <t>従事者１９＿従事者区分</t>
  </si>
  <si>
    <t>従事者１９＿資格</t>
  </si>
  <si>
    <t>従事者１９＿就任年月日</t>
  </si>
  <si>
    <t>従事者１９＿退任年月日</t>
  </si>
  <si>
    <t>従事者１９＿氏名</t>
  </si>
  <si>
    <t>従事者１９＿氏名＿当て字</t>
  </si>
  <si>
    <t>従事者１９＿氏名カナ</t>
  </si>
  <si>
    <t>従事者１９＿住所＿郵便番号</t>
  </si>
  <si>
    <t>従事者１９＿住所＿都道府県</t>
  </si>
  <si>
    <t>従事者１９＿住所＿市区町村</t>
  </si>
  <si>
    <t>従事者１９＿住所＿字</t>
  </si>
  <si>
    <t>従事者１９＿住所＿番地</t>
  </si>
  <si>
    <t>従事者１９＿住所＿建物名</t>
  </si>
  <si>
    <t>従事者１９＿生年月日</t>
  </si>
  <si>
    <t>従事者１９＿週勤務時間</t>
  </si>
  <si>
    <t>従事者１９＿医薬品</t>
  </si>
  <si>
    <t>従事者１９＿要指導又は第１類</t>
  </si>
  <si>
    <t>従事者１９＿登録番号１</t>
  </si>
  <si>
    <t>従事者１９＿登録番号２</t>
  </si>
  <si>
    <t>従事者１９＿登録番号３</t>
  </si>
  <si>
    <t>従事者１９＿登録年月日</t>
  </si>
  <si>
    <t>従事者１９＿登録販売者登録都道府県</t>
  </si>
  <si>
    <t>従事者１９＿従事者備考</t>
  </si>
  <si>
    <t>従事者１９＿兼務</t>
  </si>
  <si>
    <t>従事者１９＿兼務許可番号</t>
  </si>
  <si>
    <t>従事者１９＿兼務許可年月日</t>
  </si>
  <si>
    <t>従事者１９＿兼務廃止年月日</t>
  </si>
  <si>
    <t>従事者１９＿兼務備考</t>
  </si>
  <si>
    <t>従事者２０＿従事者区分</t>
  </si>
  <si>
    <t>従事者２０＿資格</t>
  </si>
  <si>
    <t>従事者２０＿就任年月日</t>
  </si>
  <si>
    <t>従事者２０＿退任年月日</t>
  </si>
  <si>
    <t>従事者２０＿氏名</t>
  </si>
  <si>
    <t>従事者２０＿氏名＿当て字</t>
  </si>
  <si>
    <t>従事者２０＿氏名カナ</t>
  </si>
  <si>
    <t>従事者２０＿住所＿郵便番号</t>
  </si>
  <si>
    <t>従事者２０＿住所＿都道府県</t>
  </si>
  <si>
    <t>従事者２０＿住所＿市区町村</t>
  </si>
  <si>
    <t>従事者２０＿住所＿字</t>
  </si>
  <si>
    <t>従事者２０＿住所＿番地</t>
  </si>
  <si>
    <t>従事者２０＿住所＿建物名</t>
  </si>
  <si>
    <t>従事者２０＿生年月日</t>
  </si>
  <si>
    <t>従事者２０＿週勤務時間</t>
  </si>
  <si>
    <t>従事者２０＿医薬品</t>
  </si>
  <si>
    <t>従事者２０＿要指導又は第１類</t>
  </si>
  <si>
    <t>従事者２０＿登録番号１</t>
  </si>
  <si>
    <t>従事者２０＿登録番号２</t>
  </si>
  <si>
    <t>従事者２０＿登録番号３</t>
  </si>
  <si>
    <t>従事者２０＿登録年月日</t>
  </si>
  <si>
    <t>従事者２０＿登録販売者登録都道府県</t>
  </si>
  <si>
    <t>従事者２０＿従事者備考</t>
  </si>
  <si>
    <t>従事者２０＿兼務</t>
  </si>
  <si>
    <t>従事者２０＿兼務許可番号</t>
  </si>
  <si>
    <t>従事者２０＿兼務許可年月日</t>
  </si>
  <si>
    <t>従事者２０＿兼務廃止年月日</t>
  </si>
  <si>
    <t>従事者２０＿兼務備考</t>
  </si>
  <si>
    <t>従事者２１＿従事者区分</t>
  </si>
  <si>
    <t>従事者２１＿資格</t>
  </si>
  <si>
    <t>従事者２１＿就任年月日</t>
  </si>
  <si>
    <t>従事者２１＿退任年月日</t>
  </si>
  <si>
    <t>従事者２１＿氏名</t>
  </si>
  <si>
    <t>従事者２１＿氏名＿当て字</t>
  </si>
  <si>
    <t>従事者２１＿氏名カナ</t>
  </si>
  <si>
    <t>従事者２１＿住所＿郵便番号</t>
  </si>
  <si>
    <t>従事者２１＿住所＿都道府県</t>
  </si>
  <si>
    <t>従事者２１＿住所＿市区町村</t>
  </si>
  <si>
    <t>従事者２１＿住所＿字</t>
  </si>
  <si>
    <t>従事者２１＿住所＿番地</t>
  </si>
  <si>
    <t>従事者２１＿住所＿建物名</t>
  </si>
  <si>
    <t>従事者２１＿生年月日</t>
  </si>
  <si>
    <t>従事者２１＿週勤務時間</t>
  </si>
  <si>
    <t>従事者２１＿医薬品</t>
  </si>
  <si>
    <t>従事者２１＿要指導又は第１類</t>
  </si>
  <si>
    <t>従事者２１＿登録番号１</t>
  </si>
  <si>
    <t>従事者２１＿登録番号２</t>
  </si>
  <si>
    <t>従事者２１＿登録番号３</t>
  </si>
  <si>
    <t>従事者２１＿登録年月日</t>
  </si>
  <si>
    <t>従事者２１＿登録販売者登録都道府県</t>
  </si>
  <si>
    <t>従事者２１＿従事者備考</t>
  </si>
  <si>
    <t>従事者２１＿兼務</t>
  </si>
  <si>
    <t>従事者２１＿兼務許可番号</t>
  </si>
  <si>
    <t>従事者２１＿兼務許可年月日</t>
  </si>
  <si>
    <t>従事者２１＿兼務廃止年月日</t>
  </si>
  <si>
    <t>従事者２１＿兼務備考</t>
  </si>
  <si>
    <t>従事者２２＿従事者区分</t>
  </si>
  <si>
    <t>従事者２２＿資格</t>
  </si>
  <si>
    <t>従事者２２＿就任年月日</t>
  </si>
  <si>
    <t>従事者２２＿退任年月日</t>
  </si>
  <si>
    <t>従事者２２＿氏名</t>
  </si>
  <si>
    <t>従事者２２＿氏名＿当て字</t>
  </si>
  <si>
    <t>従事者２２＿氏名カナ</t>
  </si>
  <si>
    <t>従事者２２＿住所＿郵便番号</t>
  </si>
  <si>
    <t>従事者２２＿住所＿都道府県</t>
  </si>
  <si>
    <t>従事者２２＿住所＿市区町村</t>
  </si>
  <si>
    <t>従事者２２＿住所＿字</t>
  </si>
  <si>
    <t>従事者２２＿住所＿番地</t>
  </si>
  <si>
    <t>従事者２２＿住所＿建物名</t>
  </si>
  <si>
    <t>従事者２２＿生年月日</t>
  </si>
  <si>
    <t>従事者２２＿週勤務時間</t>
  </si>
  <si>
    <t>従事者２２＿医薬品</t>
  </si>
  <si>
    <t>従事者２２＿要指導又は第１類</t>
  </si>
  <si>
    <t>従事者２２＿登録番号１</t>
  </si>
  <si>
    <t>従事者２２＿登録番号２</t>
  </si>
  <si>
    <t>従事者２２＿登録番号３</t>
  </si>
  <si>
    <t>従事者２２＿登録年月日</t>
  </si>
  <si>
    <t>従事者２２＿登録販売者登録都道府県</t>
  </si>
  <si>
    <t>従事者２２＿従事者備考</t>
  </si>
  <si>
    <t>従事者２２＿兼務</t>
  </si>
  <si>
    <t>従事者２２＿兼務許可番号</t>
  </si>
  <si>
    <t>従事者２２＿兼務許可年月日</t>
  </si>
  <si>
    <t>従事者２２＿兼務廃止年月日</t>
  </si>
  <si>
    <t>従事者２２＿兼務備考</t>
  </si>
  <si>
    <t>従事者２３＿従事者区分</t>
  </si>
  <si>
    <t>従事者２３＿資格</t>
  </si>
  <si>
    <t>従事者２３＿就任年月日</t>
  </si>
  <si>
    <t>従事者２３＿退任年月日</t>
  </si>
  <si>
    <t>従事者２３＿氏名</t>
  </si>
  <si>
    <t>従事者２３＿氏名＿当て字</t>
  </si>
  <si>
    <t>従事者２３＿氏名カナ</t>
  </si>
  <si>
    <t>従事者２３＿住所＿郵便番号</t>
  </si>
  <si>
    <t>従事者２３＿住所＿都道府県</t>
  </si>
  <si>
    <t>従事者２３＿住所＿市区町村</t>
  </si>
  <si>
    <t>従事者２３＿住所＿字</t>
  </si>
  <si>
    <t>従事者２３＿住所＿番地</t>
  </si>
  <si>
    <t>従事者２３＿住所＿建物名</t>
  </si>
  <si>
    <t>従事者２３＿生年月日</t>
  </si>
  <si>
    <t>従事者２３＿週勤務時間</t>
  </si>
  <si>
    <t>従事者２３＿医薬品</t>
  </si>
  <si>
    <t>従事者２３＿要指導又は第１類</t>
  </si>
  <si>
    <t>従事者２３＿登録番号１</t>
  </si>
  <si>
    <t>従事者２３＿登録番号２</t>
  </si>
  <si>
    <t>従事者２３＿登録番号３</t>
  </si>
  <si>
    <t>従事者２３＿登録年月日</t>
  </si>
  <si>
    <t>従事者２３＿登録販売者登録都道府県</t>
  </si>
  <si>
    <t>従事者２３＿従事者備考</t>
  </si>
  <si>
    <t>従事者２３＿兼務</t>
  </si>
  <si>
    <t>従事者２３＿兼務許可番号</t>
  </si>
  <si>
    <t>従事者２３＿兼務許可年月日</t>
  </si>
  <si>
    <t>従事者２３＿兼務廃止年月日</t>
  </si>
  <si>
    <t>従事者２３＿兼務備考</t>
  </si>
  <si>
    <t>従事者２４＿従事者区分</t>
  </si>
  <si>
    <t>従事者２４＿資格</t>
  </si>
  <si>
    <t>従事者２４＿就任年月日</t>
  </si>
  <si>
    <t>従事者２４＿退任年月日</t>
  </si>
  <si>
    <t>従事者２４＿氏名</t>
  </si>
  <si>
    <t>従事者２４＿氏名＿当て字</t>
  </si>
  <si>
    <t>従事者２４＿氏名カナ</t>
  </si>
  <si>
    <t>従事者２４＿住所＿郵便番号</t>
  </si>
  <si>
    <t>従事者２４＿住所＿都道府県</t>
  </si>
  <si>
    <t>従事者２４＿住所＿市区町村</t>
  </si>
  <si>
    <t>従事者２４＿住所＿字</t>
  </si>
  <si>
    <t>従事者２４＿住所＿番地</t>
  </si>
  <si>
    <t>従事者２４＿住所＿建物名</t>
  </si>
  <si>
    <t>従事者２４＿生年月日</t>
  </si>
  <si>
    <t>従事者２４＿週勤務時間</t>
  </si>
  <si>
    <t>従事者２４＿医薬品</t>
  </si>
  <si>
    <t>従事者２４＿要指導又は第１類</t>
  </si>
  <si>
    <t>従事者２４＿登録番号１</t>
  </si>
  <si>
    <t>従事者２４＿登録番号２</t>
  </si>
  <si>
    <t>従事者２４＿登録番号３</t>
  </si>
  <si>
    <t>従事者２４＿登録年月日</t>
  </si>
  <si>
    <t>従事者２４＿登録販売者登録都道府県</t>
  </si>
  <si>
    <t>従事者２４＿従事者備考</t>
  </si>
  <si>
    <t>従事者２４＿兼務</t>
  </si>
  <si>
    <t>従事者２４＿兼務許可番号</t>
  </si>
  <si>
    <t>従事者２４＿兼務許可年月日</t>
  </si>
  <si>
    <t>従事者２４＿兼務廃止年月日</t>
  </si>
  <si>
    <t>従事者２４＿兼務備考</t>
  </si>
  <si>
    <t>従事者２５＿従事者区分</t>
  </si>
  <si>
    <t>従事者２５＿資格</t>
  </si>
  <si>
    <t>従事者２５＿就任年月日</t>
  </si>
  <si>
    <t>従事者２５＿退任年月日</t>
  </si>
  <si>
    <t>従事者２５＿氏名</t>
  </si>
  <si>
    <t>従事者２５＿氏名＿当て字</t>
  </si>
  <si>
    <t>従事者２５＿氏名カナ</t>
  </si>
  <si>
    <t>従事者２５＿住所＿郵便番号</t>
  </si>
  <si>
    <t>従事者２５＿住所＿都道府県</t>
  </si>
  <si>
    <t>従事者２５＿住所＿市区町村</t>
  </si>
  <si>
    <t>従事者２５＿住所＿字</t>
  </si>
  <si>
    <t>従事者２５＿住所＿番地</t>
  </si>
  <si>
    <t>従事者２５＿住所＿建物名</t>
  </si>
  <si>
    <t>従事者２５＿生年月日</t>
  </si>
  <si>
    <t>従事者２５＿週勤務時間</t>
  </si>
  <si>
    <t>従事者２５＿医薬品</t>
  </si>
  <si>
    <t>従事者２５＿要指導又は第１類</t>
  </si>
  <si>
    <t>従事者２５＿登録番号１</t>
  </si>
  <si>
    <t>従事者２５＿登録番号２</t>
  </si>
  <si>
    <t>従事者２５＿登録番号３</t>
  </si>
  <si>
    <t>従事者２５＿登録年月日</t>
  </si>
  <si>
    <t>従事者２５＿登録販売者登録都道府県</t>
  </si>
  <si>
    <t>従事者２５＿従事者備考</t>
  </si>
  <si>
    <t>従事者２５＿兼務</t>
  </si>
  <si>
    <t>従事者２５＿兼務許可番号</t>
  </si>
  <si>
    <t>従事者２５＿兼務許可年月日</t>
  </si>
  <si>
    <t>従事者２５＿兼務廃止年月日</t>
  </si>
  <si>
    <t>従事者２５＿兼務備考</t>
  </si>
  <si>
    <t>従事者２６＿従事者区分</t>
  </si>
  <si>
    <t>従事者２６＿資格</t>
  </si>
  <si>
    <t>従事者２６＿就任年月日</t>
  </si>
  <si>
    <t>従事者２６＿退任年月日</t>
  </si>
  <si>
    <t>従事者２６＿氏名</t>
  </si>
  <si>
    <t>従事者２６＿氏名＿当て字</t>
  </si>
  <si>
    <t>従事者２６＿氏名カナ</t>
  </si>
  <si>
    <t>従事者２６＿住所＿郵便番号</t>
  </si>
  <si>
    <t>従事者２６＿住所＿都道府県</t>
  </si>
  <si>
    <t>従事者２６＿住所＿市区町村</t>
  </si>
  <si>
    <t>従事者２６＿住所＿字</t>
  </si>
  <si>
    <t>従事者２６＿住所＿番地</t>
  </si>
  <si>
    <t>従事者２６＿住所＿建物名</t>
  </si>
  <si>
    <t>従事者２６＿生年月日</t>
  </si>
  <si>
    <t>従事者２６＿週勤務時間</t>
  </si>
  <si>
    <t>従事者２６＿医薬品</t>
  </si>
  <si>
    <t>従事者２６＿要指導又は第１類</t>
  </si>
  <si>
    <t>従事者２６＿登録番号１</t>
  </si>
  <si>
    <t>従事者２６＿登録番号２</t>
  </si>
  <si>
    <t>従事者２６＿登録番号３</t>
  </si>
  <si>
    <t>従事者２６＿登録年月日</t>
  </si>
  <si>
    <t>従事者２６＿登録販売者登録都道府県</t>
  </si>
  <si>
    <t>従事者２６＿従事者備考</t>
  </si>
  <si>
    <t>従事者２６＿兼務</t>
  </si>
  <si>
    <t>従事者２６＿兼務許可番号</t>
  </si>
  <si>
    <t>従事者２６＿兼務許可年月日</t>
  </si>
  <si>
    <t>従事者２６＿兼務廃止年月日</t>
  </si>
  <si>
    <t>従事者２６＿兼務備考</t>
  </si>
  <si>
    <t>従事者２７＿従事者区分</t>
  </si>
  <si>
    <t>従事者２７＿資格</t>
  </si>
  <si>
    <t>従事者２７＿就任年月日</t>
  </si>
  <si>
    <t>従事者２７＿退任年月日</t>
  </si>
  <si>
    <t>従事者２７＿氏名</t>
  </si>
  <si>
    <t>従事者２７＿氏名＿当て字</t>
  </si>
  <si>
    <t>従事者２７＿氏名カナ</t>
  </si>
  <si>
    <t>従事者２７＿住所＿郵便番号</t>
  </si>
  <si>
    <t>従事者２７＿住所＿都道府県</t>
  </si>
  <si>
    <t>従事者２７＿住所＿市区町村</t>
  </si>
  <si>
    <t>従事者２７＿住所＿字</t>
  </si>
  <si>
    <t>従事者２７＿住所＿番地</t>
  </si>
  <si>
    <t>従事者２７＿住所＿建物名</t>
  </si>
  <si>
    <t>従事者２７＿生年月日</t>
  </si>
  <si>
    <t>従事者２７＿週勤務時間</t>
  </si>
  <si>
    <t>従事者２７＿医薬品</t>
  </si>
  <si>
    <t>従事者２７＿要指導又は第１類</t>
  </si>
  <si>
    <t>従事者２７＿登録番号１</t>
  </si>
  <si>
    <t>従事者２７＿登録番号２</t>
  </si>
  <si>
    <t>従事者２７＿登録番号３</t>
  </si>
  <si>
    <t>従事者２７＿登録年月日</t>
  </si>
  <si>
    <t>従事者２７＿登録販売者登録都道府県</t>
  </si>
  <si>
    <t>従事者２７＿従事者備考</t>
  </si>
  <si>
    <t>従事者２７＿兼務</t>
  </si>
  <si>
    <t>従事者２７＿兼務許可番号</t>
  </si>
  <si>
    <t>従事者２７＿兼務許可年月日</t>
  </si>
  <si>
    <t>従事者２７＿兼務廃止年月日</t>
  </si>
  <si>
    <t>従事者２７＿兼務備考</t>
  </si>
  <si>
    <t>従事者２８＿従事者区分</t>
  </si>
  <si>
    <t>従事者２８＿資格</t>
  </si>
  <si>
    <t>従事者２８＿就任年月日</t>
  </si>
  <si>
    <t>従事者２８＿退任年月日</t>
  </si>
  <si>
    <t>従事者２８＿氏名</t>
  </si>
  <si>
    <t>従事者２８＿氏名＿当て字</t>
  </si>
  <si>
    <t>従事者２８＿氏名カナ</t>
  </si>
  <si>
    <t>従事者２８＿住所＿郵便番号</t>
  </si>
  <si>
    <t>従事者２８＿住所＿都道府県</t>
  </si>
  <si>
    <t>従事者２８＿住所＿市区町村</t>
  </si>
  <si>
    <t>従事者２８＿住所＿字</t>
  </si>
  <si>
    <t>従事者２８＿住所＿番地</t>
  </si>
  <si>
    <t>従事者２８＿住所＿建物名</t>
  </si>
  <si>
    <t>従事者２８＿生年月日</t>
  </si>
  <si>
    <t>従事者２８＿週勤務時間</t>
  </si>
  <si>
    <t>従事者２８＿医薬品</t>
  </si>
  <si>
    <t>従事者２８＿要指導又は第１類</t>
  </si>
  <si>
    <t>従事者２８＿登録番号１</t>
  </si>
  <si>
    <t>従事者２８＿登録番号２</t>
  </si>
  <si>
    <t>従事者２８＿登録番号３</t>
  </si>
  <si>
    <t>従事者２８＿登録年月日</t>
  </si>
  <si>
    <t>従事者２８＿登録販売者登録都道府県</t>
  </si>
  <si>
    <t>従事者２８＿従事者備考</t>
  </si>
  <si>
    <t>従事者２８＿兼務</t>
  </si>
  <si>
    <t>従事者２８＿兼務許可番号</t>
  </si>
  <si>
    <t>従事者２８＿兼務許可年月日</t>
  </si>
  <si>
    <t>従事者２８＿兼務廃止年月日</t>
  </si>
  <si>
    <t>従事者２８＿兼務備考</t>
  </si>
  <si>
    <t>従事者２９＿従事者区分</t>
  </si>
  <si>
    <t>従事者２９＿資格</t>
  </si>
  <si>
    <t>従事者２９＿就任年月日</t>
  </si>
  <si>
    <t>従事者２９＿退任年月日</t>
  </si>
  <si>
    <t>従事者２９＿氏名</t>
  </si>
  <si>
    <t>従事者２９＿氏名＿当て字</t>
  </si>
  <si>
    <t>従事者２９＿氏名カナ</t>
  </si>
  <si>
    <t>従事者２９＿住所＿郵便番号</t>
  </si>
  <si>
    <t>従事者２９＿住所＿都道府県</t>
  </si>
  <si>
    <t>従事者２９＿住所＿市区町村</t>
  </si>
  <si>
    <t>従事者２９＿住所＿字</t>
  </si>
  <si>
    <t>従事者２９＿住所＿番地</t>
  </si>
  <si>
    <t>従事者２９＿住所＿建物名</t>
  </si>
  <si>
    <t>従事者２９＿生年月日</t>
  </si>
  <si>
    <t>従事者２９＿週勤務時間</t>
  </si>
  <si>
    <t>従事者２９＿医薬品</t>
  </si>
  <si>
    <t>従事者２９＿要指導又は第１類</t>
  </si>
  <si>
    <t>従事者２９＿登録番号１</t>
  </si>
  <si>
    <t>従事者２９＿登録番号２</t>
  </si>
  <si>
    <t>従事者２９＿登録番号３</t>
  </si>
  <si>
    <t>従事者２９＿登録年月日</t>
  </si>
  <si>
    <t>従事者２９＿登録販売者登録都道府県</t>
  </si>
  <si>
    <t>従事者２９＿従事者備考</t>
  </si>
  <si>
    <t>従事者２９＿兼務</t>
  </si>
  <si>
    <t>従事者２９＿兼務許可番号</t>
  </si>
  <si>
    <t>従事者２９＿兼務許可年月日</t>
  </si>
  <si>
    <t>従事者２９＿兼務廃止年月日</t>
  </si>
  <si>
    <t>従事者２９＿兼務備考</t>
  </si>
  <si>
    <t>従事者３０＿従事者区分</t>
  </si>
  <si>
    <t>従事者３０＿資格</t>
  </si>
  <si>
    <t>従事者３０＿就任年月日</t>
  </si>
  <si>
    <t>従事者３０＿退任年月日</t>
  </si>
  <si>
    <t>従事者３０＿氏名</t>
  </si>
  <si>
    <t>従事者３０＿氏名＿当て字</t>
  </si>
  <si>
    <t>従事者３０＿氏名カナ</t>
  </si>
  <si>
    <t>従事者３０＿住所＿郵便番号</t>
  </si>
  <si>
    <t>従事者３０＿住所＿都道府県</t>
  </si>
  <si>
    <t>従事者３０＿住所＿市区町村</t>
  </si>
  <si>
    <t>従事者３０＿住所＿字</t>
  </si>
  <si>
    <t>従事者３０＿住所＿番地</t>
  </si>
  <si>
    <t>従事者３０＿住所＿建物名</t>
  </si>
  <si>
    <t>従事者３０＿生年月日</t>
  </si>
  <si>
    <t>従事者３０＿週勤務時間</t>
  </si>
  <si>
    <t>従事者３０＿医薬品</t>
  </si>
  <si>
    <t>従事者３０＿要指導又は第１類</t>
  </si>
  <si>
    <t>従事者３０＿登録番号１</t>
  </si>
  <si>
    <t>従事者３０＿登録番号２</t>
  </si>
  <si>
    <t>従事者３０＿登録番号３</t>
  </si>
  <si>
    <t>従事者３０＿登録年月日</t>
  </si>
  <si>
    <t>従事者３０＿登録販売者登録都道府県</t>
  </si>
  <si>
    <t>従事者３０＿従事者備考</t>
  </si>
  <si>
    <t>従事者３０＿兼務</t>
  </si>
  <si>
    <t>従事者３０＿兼務許可番号</t>
  </si>
  <si>
    <t>従事者３０＿兼務許可年月日</t>
  </si>
  <si>
    <t>従事者３０＿兼務廃止年月日</t>
  </si>
  <si>
    <t>従事者３０＿兼務備考</t>
  </si>
  <si>
    <t>従事者３１＿従事者区分</t>
  </si>
  <si>
    <t>従事者３１＿資格</t>
  </si>
  <si>
    <t>従事者３１＿就任年月日</t>
  </si>
  <si>
    <t>従事者３１＿退任年月日</t>
  </si>
  <si>
    <t>従事者３１＿氏名</t>
  </si>
  <si>
    <t>従事者３１＿氏名＿当て字</t>
  </si>
  <si>
    <t>従事者３１＿氏名カナ</t>
  </si>
  <si>
    <t>従事者３１＿住所＿郵便番号</t>
  </si>
  <si>
    <t>従事者３１＿住所＿都道府県</t>
  </si>
  <si>
    <t>従事者３１＿住所＿市区町村</t>
  </si>
  <si>
    <t>従事者３１＿住所＿字</t>
  </si>
  <si>
    <t>従事者３１＿住所＿番地</t>
  </si>
  <si>
    <t>従事者３１＿住所＿建物名</t>
  </si>
  <si>
    <t>従事者３１＿生年月日</t>
  </si>
  <si>
    <t>従事者３１＿週勤務時間</t>
  </si>
  <si>
    <t>従事者３１＿医薬品</t>
  </si>
  <si>
    <t>従事者３１＿要指導又は第１類</t>
  </si>
  <si>
    <t>従事者３１＿登録番号１</t>
  </si>
  <si>
    <t>従事者３１＿登録番号２</t>
  </si>
  <si>
    <t>従事者３１＿登録番号３</t>
  </si>
  <si>
    <t>従事者３１＿登録年月日</t>
  </si>
  <si>
    <t>従事者３１＿登録販売者登録都道府県</t>
  </si>
  <si>
    <t>従事者３１＿従事者備考</t>
  </si>
  <si>
    <t>従事者３１＿兼務</t>
  </si>
  <si>
    <t>従事者３１＿兼務許可番号</t>
  </si>
  <si>
    <t>従事者３１＿兼務許可年月日</t>
  </si>
  <si>
    <t>従事者３１＿兼務廃止年月日</t>
  </si>
  <si>
    <t>従事者３１＿兼務備考</t>
  </si>
  <si>
    <t>従事者３２＿従事者区分</t>
  </si>
  <si>
    <t>従事者３２＿資格</t>
  </si>
  <si>
    <t>従事者３２＿就任年月日</t>
  </si>
  <si>
    <t>従事者３２＿退任年月日</t>
  </si>
  <si>
    <t>従事者３２＿氏名</t>
  </si>
  <si>
    <t>従事者３２＿氏名＿当て字</t>
  </si>
  <si>
    <t>従事者３２＿氏名カナ</t>
  </si>
  <si>
    <t>従事者３２＿住所＿郵便番号</t>
  </si>
  <si>
    <t>従事者３２＿住所＿都道府県</t>
  </si>
  <si>
    <t>従事者３２＿住所＿市区町村</t>
  </si>
  <si>
    <t>従事者３２＿住所＿字</t>
  </si>
  <si>
    <t>従事者３２＿住所＿番地</t>
  </si>
  <si>
    <t>従事者３２＿住所＿建物名</t>
  </si>
  <si>
    <t>従事者３２＿生年月日</t>
  </si>
  <si>
    <t>従事者３２＿週勤務時間</t>
  </si>
  <si>
    <t>従事者３２＿医薬品</t>
  </si>
  <si>
    <t>従事者３２＿要指導又は第１類</t>
  </si>
  <si>
    <t>従事者３２＿登録番号１</t>
  </si>
  <si>
    <t>従事者３２＿登録番号２</t>
  </si>
  <si>
    <t>従事者３２＿登録番号３</t>
  </si>
  <si>
    <t>従事者３２＿登録年月日</t>
  </si>
  <si>
    <t>従事者３２＿登録販売者登録都道府県</t>
  </si>
  <si>
    <t>従事者３２＿従事者備考</t>
  </si>
  <si>
    <t>従事者３２＿兼務</t>
  </si>
  <si>
    <t>従事者３２＿兼務許可番号</t>
  </si>
  <si>
    <t>従事者３２＿兼務許可年月日</t>
  </si>
  <si>
    <t>従事者３２＿兼務廃止年月日</t>
  </si>
  <si>
    <t>従事者３２＿兼務備考</t>
  </si>
  <si>
    <t>従事者３３＿従事者区分</t>
  </si>
  <si>
    <t>従事者３３＿資格</t>
  </si>
  <si>
    <t>従事者３３＿就任年月日</t>
  </si>
  <si>
    <t>従事者３３＿退任年月日</t>
  </si>
  <si>
    <t>従事者３３＿氏名</t>
  </si>
  <si>
    <t>従事者３３＿氏名＿当て字</t>
  </si>
  <si>
    <t>従事者３３＿氏名カナ</t>
  </si>
  <si>
    <t>従事者３３＿住所＿郵便番号</t>
  </si>
  <si>
    <t>従事者３３＿住所＿都道府県</t>
  </si>
  <si>
    <t>従事者３３＿住所＿市区町村</t>
  </si>
  <si>
    <t>従事者３３＿住所＿字</t>
  </si>
  <si>
    <t>従事者３３＿住所＿番地</t>
  </si>
  <si>
    <t>従事者３３＿住所＿建物名</t>
  </si>
  <si>
    <t>従事者３３＿生年月日</t>
  </si>
  <si>
    <t>従事者３３＿週勤務時間</t>
  </si>
  <si>
    <t>従事者３３＿医薬品</t>
  </si>
  <si>
    <t>従事者３３＿要指導又は第１類</t>
  </si>
  <si>
    <t>従事者３３＿登録番号１</t>
  </si>
  <si>
    <t>従事者３３＿登録番号２</t>
  </si>
  <si>
    <t>従事者３３＿登録番号３</t>
  </si>
  <si>
    <t>従事者３３＿登録年月日</t>
  </si>
  <si>
    <t>従事者３３＿登録販売者登録都道府県</t>
  </si>
  <si>
    <t>従事者３３＿従事者備考</t>
  </si>
  <si>
    <t>従事者３３＿兼務</t>
  </si>
  <si>
    <t>従事者３３＿兼務許可番号</t>
  </si>
  <si>
    <t>従事者３３＿兼務許可年月日</t>
  </si>
  <si>
    <t>従事者３３＿兼務廃止年月日</t>
  </si>
  <si>
    <t>従事者３３＿兼務備考</t>
  </si>
  <si>
    <t>従事者３４＿従事者区分</t>
  </si>
  <si>
    <t>従事者３４＿資格</t>
  </si>
  <si>
    <t>従事者３４＿就任年月日</t>
  </si>
  <si>
    <t>従事者３４＿退任年月日</t>
  </si>
  <si>
    <t>従事者３４＿氏名</t>
  </si>
  <si>
    <t>従事者３４＿氏名＿当て字</t>
  </si>
  <si>
    <t>従事者３４＿氏名カナ</t>
  </si>
  <si>
    <t>従事者３４＿住所＿郵便番号</t>
  </si>
  <si>
    <t>従事者３４＿住所＿都道府県</t>
  </si>
  <si>
    <t>従事者３４＿住所＿市区町村</t>
  </si>
  <si>
    <t>従事者３４＿住所＿字</t>
  </si>
  <si>
    <t>従事者３４＿住所＿番地</t>
  </si>
  <si>
    <t>従事者３４＿住所＿建物名</t>
  </si>
  <si>
    <t>従事者３４＿生年月日</t>
  </si>
  <si>
    <t>従事者３４＿週勤務時間</t>
  </si>
  <si>
    <t>従事者３４＿医薬品</t>
  </si>
  <si>
    <t>従事者３４＿要指導又は第１類</t>
  </si>
  <si>
    <t>従事者３４＿登録番号１</t>
  </si>
  <si>
    <t>従事者３４＿登録番号２</t>
  </si>
  <si>
    <t>従事者３４＿登録番号３</t>
  </si>
  <si>
    <t>従事者３４＿登録年月日</t>
  </si>
  <si>
    <t>従事者３４＿登録販売者登録都道府県</t>
  </si>
  <si>
    <t>従事者３４＿従事者備考</t>
  </si>
  <si>
    <t>従事者３４＿兼務</t>
  </si>
  <si>
    <t>従事者３４＿兼務許可番号</t>
  </si>
  <si>
    <t>従事者３４＿兼務許可年月日</t>
  </si>
  <si>
    <t>従事者３４＿兼務廃止年月日</t>
  </si>
  <si>
    <t>従事者３４＿兼務備考</t>
  </si>
  <si>
    <t>従事者３５＿従事者区分</t>
  </si>
  <si>
    <t>従事者３５＿資格</t>
  </si>
  <si>
    <t>従事者３５＿就任年月日</t>
  </si>
  <si>
    <t>従事者３５＿退任年月日</t>
  </si>
  <si>
    <t>従事者３５＿氏名</t>
  </si>
  <si>
    <t>従事者３５＿氏名＿当て字</t>
  </si>
  <si>
    <t>従事者３５＿氏名カナ</t>
  </si>
  <si>
    <t>従事者３５＿住所＿郵便番号</t>
  </si>
  <si>
    <t>従事者３５＿住所＿都道府県</t>
  </si>
  <si>
    <t>従事者３５＿住所＿市区町村</t>
  </si>
  <si>
    <t>従事者３５＿住所＿字</t>
  </si>
  <si>
    <t>従事者３５＿住所＿番地</t>
  </si>
  <si>
    <t>従事者３５＿住所＿建物名</t>
  </si>
  <si>
    <t>従事者３５＿生年月日</t>
  </si>
  <si>
    <t>従事者３５＿週勤務時間</t>
  </si>
  <si>
    <t>従事者３５＿医薬品</t>
  </si>
  <si>
    <t>従事者３５＿要指導又は第１類</t>
  </si>
  <si>
    <t>従事者３５＿登録番号１</t>
  </si>
  <si>
    <t>従事者３５＿登録番号２</t>
  </si>
  <si>
    <t>従事者３５＿登録番号３</t>
  </si>
  <si>
    <t>従事者３５＿登録年月日</t>
  </si>
  <si>
    <t>従事者３５＿登録販売者登録都道府県</t>
  </si>
  <si>
    <t>従事者３５＿従事者備考</t>
  </si>
  <si>
    <t>従事者３５＿兼務</t>
  </si>
  <si>
    <t>従事者３５＿兼務許可番号</t>
  </si>
  <si>
    <t>従事者３５＿兼務許可年月日</t>
  </si>
  <si>
    <t>従事者３５＿兼務廃止年月日</t>
  </si>
  <si>
    <t>従事者３５＿兼務備考</t>
  </si>
  <si>
    <t>従事者３６＿従事者区分</t>
  </si>
  <si>
    <t>従事者３６＿資格</t>
  </si>
  <si>
    <t>従事者３６＿就任年月日</t>
  </si>
  <si>
    <t>従事者３６＿退任年月日</t>
  </si>
  <si>
    <t>従事者３６＿氏名</t>
  </si>
  <si>
    <t>従事者３６＿氏名＿当て字</t>
  </si>
  <si>
    <t>従事者３６＿氏名カナ</t>
  </si>
  <si>
    <t>従事者３６＿住所＿郵便番号</t>
  </si>
  <si>
    <t>従事者３６＿住所＿都道府県</t>
  </si>
  <si>
    <t>従事者３６＿住所＿市区町村</t>
  </si>
  <si>
    <t>従事者３６＿住所＿字</t>
  </si>
  <si>
    <t>従事者３６＿住所＿番地</t>
  </si>
  <si>
    <t>従事者３６＿住所＿建物名</t>
  </si>
  <si>
    <t>従事者３６＿生年月日</t>
  </si>
  <si>
    <t>従事者３６＿週勤務時間</t>
  </si>
  <si>
    <t>従事者３６＿医薬品</t>
  </si>
  <si>
    <t>従事者３６＿要指導又は第１類</t>
  </si>
  <si>
    <t>従事者３６＿登録番号１</t>
  </si>
  <si>
    <t>従事者３６＿登録番号２</t>
  </si>
  <si>
    <t>従事者３６＿登録番号３</t>
  </si>
  <si>
    <t>従事者３６＿登録年月日</t>
  </si>
  <si>
    <t>従事者３６＿登録販売者登録都道府県</t>
  </si>
  <si>
    <t>従事者３６＿従事者備考</t>
  </si>
  <si>
    <t>従事者３６＿兼務</t>
  </si>
  <si>
    <t>従事者３６＿兼務許可番号</t>
  </si>
  <si>
    <t>従事者３６＿兼務許可年月日</t>
  </si>
  <si>
    <t>従事者３６＿兼務廃止年月日</t>
  </si>
  <si>
    <t>従事者３６＿兼務備考</t>
  </si>
  <si>
    <t>従事者３７＿従事者区分</t>
  </si>
  <si>
    <t>従事者３７＿資格</t>
  </si>
  <si>
    <t>従事者３７＿就任年月日</t>
  </si>
  <si>
    <t>従事者３７＿退任年月日</t>
  </si>
  <si>
    <t>従事者３７＿氏名</t>
  </si>
  <si>
    <t>従事者３７＿氏名＿当て字</t>
  </si>
  <si>
    <t>従事者３７＿氏名カナ</t>
  </si>
  <si>
    <t>従事者３７＿住所＿郵便番号</t>
  </si>
  <si>
    <t>従事者３７＿住所＿都道府県</t>
  </si>
  <si>
    <t>従事者３７＿住所＿市区町村</t>
  </si>
  <si>
    <t>従事者３７＿住所＿字</t>
  </si>
  <si>
    <t>従事者３７＿住所＿番地</t>
  </si>
  <si>
    <t>従事者３７＿住所＿建物名</t>
  </si>
  <si>
    <t>従事者３７＿生年月日</t>
  </si>
  <si>
    <t>従事者３７＿週勤務時間</t>
  </si>
  <si>
    <t>従事者３７＿医薬品</t>
  </si>
  <si>
    <t>従事者３７＿要指導又は第１類</t>
  </si>
  <si>
    <t>従事者３７＿登録番号１</t>
  </si>
  <si>
    <t>従事者３７＿登録番号２</t>
  </si>
  <si>
    <t>従事者３７＿登録番号３</t>
  </si>
  <si>
    <t>従事者３７＿登録年月日</t>
  </si>
  <si>
    <t>従事者３７＿登録販売者登録都道府県</t>
  </si>
  <si>
    <t>従事者３７＿従事者備考</t>
  </si>
  <si>
    <t>従事者３７＿兼務</t>
  </si>
  <si>
    <t>従事者３７＿兼務許可番号</t>
  </si>
  <si>
    <t>従事者３７＿兼務許可年月日</t>
  </si>
  <si>
    <t>従事者３７＿兼務廃止年月日</t>
  </si>
  <si>
    <t>従事者３７＿兼務備考</t>
  </si>
  <si>
    <t>従事者３８＿従事者区分</t>
  </si>
  <si>
    <t>従事者３８＿資格</t>
  </si>
  <si>
    <t>従事者３８＿就任年月日</t>
  </si>
  <si>
    <t>従事者３８＿退任年月日</t>
  </si>
  <si>
    <t>従事者３８＿氏名</t>
  </si>
  <si>
    <t>従事者３８＿氏名＿当て字</t>
  </si>
  <si>
    <t>従事者３８＿氏名カナ</t>
  </si>
  <si>
    <t>従事者３８＿住所＿郵便番号</t>
  </si>
  <si>
    <t>従事者３８＿住所＿都道府県</t>
  </si>
  <si>
    <t>従事者３８＿住所＿市区町村</t>
  </si>
  <si>
    <t>従事者３８＿住所＿字</t>
  </si>
  <si>
    <t>従事者３８＿住所＿番地</t>
  </si>
  <si>
    <t>従事者３８＿住所＿建物名</t>
  </si>
  <si>
    <t>従事者３８＿生年月日</t>
  </si>
  <si>
    <t>従事者３８＿週勤務時間</t>
  </si>
  <si>
    <t>従事者３８＿医薬品</t>
  </si>
  <si>
    <t>従事者３８＿要指導又は第１類</t>
  </si>
  <si>
    <t>従事者３８＿登録番号１</t>
  </si>
  <si>
    <t>従事者３８＿登録番号２</t>
  </si>
  <si>
    <t>従事者３８＿登録番号３</t>
  </si>
  <si>
    <t>従事者３８＿登録年月日</t>
  </si>
  <si>
    <t>従事者３８＿登録販売者登録都道府県</t>
  </si>
  <si>
    <t>従事者３８＿従事者備考</t>
  </si>
  <si>
    <t>従事者３８＿兼務</t>
  </si>
  <si>
    <t>従事者３８＿兼務許可番号</t>
  </si>
  <si>
    <t>従事者３８＿兼務許可年月日</t>
  </si>
  <si>
    <t>従事者３８＿兼務廃止年月日</t>
  </si>
  <si>
    <t>従事者３８＿兼務備考</t>
  </si>
  <si>
    <t>従事者３９＿従事者区分</t>
  </si>
  <si>
    <t>従事者３９＿資格</t>
  </si>
  <si>
    <t>従事者３９＿就任年月日</t>
  </si>
  <si>
    <t>従事者３９＿退任年月日</t>
  </si>
  <si>
    <t>従事者３９＿氏名</t>
  </si>
  <si>
    <t>従事者３９＿氏名＿当て字</t>
  </si>
  <si>
    <t>従事者３９＿氏名カナ</t>
  </si>
  <si>
    <t>従事者３９＿住所＿郵便番号</t>
  </si>
  <si>
    <t>従事者３９＿住所＿都道府県</t>
  </si>
  <si>
    <t>従事者３９＿住所＿市区町村</t>
  </si>
  <si>
    <t>従事者３９＿住所＿字</t>
  </si>
  <si>
    <t>従事者３９＿住所＿番地</t>
  </si>
  <si>
    <t>従事者３９＿住所＿建物名</t>
  </si>
  <si>
    <t>従事者３９＿生年月日</t>
  </si>
  <si>
    <t>従事者３９＿週勤務時間</t>
  </si>
  <si>
    <t>従事者３９＿医薬品</t>
  </si>
  <si>
    <t>従事者３９＿要指導又は第１類</t>
  </si>
  <si>
    <t>従事者３９＿登録番号１</t>
  </si>
  <si>
    <t>従事者３９＿登録番号２</t>
  </si>
  <si>
    <t>従事者３９＿登録番号３</t>
  </si>
  <si>
    <t>従事者３９＿登録年月日</t>
  </si>
  <si>
    <t>従事者３９＿登録販売者登録都道府県</t>
  </si>
  <si>
    <t>従事者３９＿従事者備考</t>
  </si>
  <si>
    <t>従事者３９＿兼務</t>
  </si>
  <si>
    <t>従事者３９＿兼務許可番号</t>
  </si>
  <si>
    <t>従事者３９＿兼務許可年月日</t>
  </si>
  <si>
    <t>従事者３９＿兼務廃止年月日</t>
  </si>
  <si>
    <t>従事者３９＿兼務備考</t>
  </si>
  <si>
    <t>従事者４０＿従事者区分</t>
  </si>
  <si>
    <t>従事者４０＿資格</t>
  </si>
  <si>
    <t>従事者４０＿就任年月日</t>
  </si>
  <si>
    <t>従事者４０＿退任年月日</t>
  </si>
  <si>
    <t>従事者４０＿氏名</t>
  </si>
  <si>
    <t>従事者４０＿氏名＿当て字</t>
  </si>
  <si>
    <t>従事者４０＿氏名カナ</t>
  </si>
  <si>
    <t>従事者４０＿住所＿郵便番号</t>
  </si>
  <si>
    <t>従事者４０＿住所＿都道府県</t>
  </si>
  <si>
    <t>従事者４０＿住所＿市区町村</t>
  </si>
  <si>
    <t>従事者４０＿住所＿字</t>
  </si>
  <si>
    <t>従事者４０＿住所＿番地</t>
  </si>
  <si>
    <t>従事者４０＿住所＿建物名</t>
  </si>
  <si>
    <t>従事者４０＿生年月日</t>
  </si>
  <si>
    <t>従事者４０＿週勤務時間</t>
  </si>
  <si>
    <t>従事者４０＿医薬品</t>
  </si>
  <si>
    <t>従事者４０＿要指導又は第１類</t>
  </si>
  <si>
    <t>従事者４０＿登録番号１</t>
  </si>
  <si>
    <t>従事者４０＿登録番号２</t>
  </si>
  <si>
    <t>従事者４０＿登録番号３</t>
  </si>
  <si>
    <t>従事者４０＿登録年月日</t>
  </si>
  <si>
    <t>従事者４０＿登録販売者登録都道府県</t>
  </si>
  <si>
    <t>従事者４０＿従事者備考</t>
  </si>
  <si>
    <t>従事者４０＿兼務</t>
  </si>
  <si>
    <t>従事者４０＿兼務許可番号</t>
  </si>
  <si>
    <t>従事者４０＿兼務許可年月日</t>
  </si>
  <si>
    <t>従事者４０＿兼務廃止年月日</t>
  </si>
  <si>
    <t>従事者４０＿兼務備考</t>
  </si>
  <si>
    <t>処理区分</t>
    <rPh sb="0" eb="4">
      <t>ショリクブン</t>
    </rPh>
    <phoneticPr fontId="4"/>
  </si>
  <si>
    <t>YAG010_01F</t>
    <phoneticPr fontId="4"/>
  </si>
  <si>
    <t>_Kyotu</t>
    <phoneticPr fontId="4"/>
  </si>
  <si>
    <t>ShoriKbn</t>
    <phoneticPr fontId="4"/>
  </si>
  <si>
    <t>NM_処理区分</t>
    <phoneticPr fontId="4"/>
  </si>
  <si>
    <t>9</t>
    <phoneticPr fontId="4"/>
  </si>
  <si>
    <t>許可情報＿許可番号</t>
  </si>
  <si>
    <t>許可情報＿申請年月日</t>
  </si>
  <si>
    <t>許可情報＿変更年月日</t>
  </si>
  <si>
    <t>許可情報＿廃止年月日</t>
  </si>
  <si>
    <t>許可情報＿休止年月日</t>
  </si>
  <si>
    <t>許可情報＿書換年月日</t>
  </si>
  <si>
    <t>許可情報＿再開年月日</t>
  </si>
  <si>
    <t>許可情報＿事由＿新規</t>
  </si>
  <si>
    <t>許可情報＿事由＿店舗移転</t>
    <rPh sb="8" eb="12">
      <t>テンポイテン</t>
    </rPh>
    <phoneticPr fontId="4"/>
  </si>
  <si>
    <t>許可情報＿事由＿開設者変更</t>
    <rPh sb="8" eb="13">
      <t>カイセツシャヘンコウ</t>
    </rPh>
    <phoneticPr fontId="4"/>
  </si>
  <si>
    <t>許可情報＿事由＿業態変更</t>
    <rPh sb="8" eb="12">
      <t>ギョウタイヘンコウ</t>
    </rPh>
    <phoneticPr fontId="4"/>
  </si>
  <si>
    <t>許可情報＿事由＿法人切り替え</t>
    <rPh sb="8" eb="11">
      <t>ホウジンキ</t>
    </rPh>
    <rPh sb="12" eb="13">
      <t>カ</t>
    </rPh>
    <phoneticPr fontId="4"/>
  </si>
  <si>
    <t>許可情報＿事由＿改築</t>
    <rPh sb="8" eb="10">
      <t>カイチク</t>
    </rPh>
    <phoneticPr fontId="4"/>
  </si>
  <si>
    <t>許可情報＿事由＿更新切れ</t>
    <rPh sb="8" eb="11">
      <t>コウシンギ</t>
    </rPh>
    <phoneticPr fontId="4"/>
  </si>
  <si>
    <t>許可情報＿事由＿従事者</t>
  </si>
  <si>
    <t>許可情報＿事由＿従事者氏名</t>
  </si>
  <si>
    <t>許可情報＿事由＿従事者勤務時間</t>
  </si>
  <si>
    <t>許可情報＿事由＿開設者氏名</t>
  </si>
  <si>
    <t>許可情報＿事由＿役員</t>
  </si>
  <si>
    <t>許可情報＿事由＿開設者住所</t>
  </si>
  <si>
    <t>許可情報＿事由＿店舗名称</t>
  </si>
  <si>
    <t>許可情報＿事由＿管理者</t>
  </si>
  <si>
    <t>許可情報＿事由＿管理者氏名</t>
  </si>
  <si>
    <t>許可情報＿事由＿管理者住所</t>
  </si>
  <si>
    <t>許可情報＿事由＿管理者勤務時間</t>
  </si>
  <si>
    <t>許可情報＿事由＿構造設備</t>
  </si>
  <si>
    <t>許可情報＿事由＿構造設備＿調剤室</t>
  </si>
  <si>
    <t>許可情報＿事由＿構造設備＿無菌調剤室共同利用</t>
  </si>
  <si>
    <t>許可情報＿事由＿兼営事業</t>
  </si>
  <si>
    <t>許可情報＿事由＿放射性医薬品の種類</t>
  </si>
  <si>
    <t>許可情報＿事由＿営業日・営業時間</t>
  </si>
  <si>
    <t>許可情報＿事由＿販売・授与する医薬品の区分</t>
  </si>
  <si>
    <t>許可情報＿事由＿特定販売の実施の有無</t>
  </si>
  <si>
    <t>許可情報＿事由＿特定販売の実施に関する事項</t>
  </si>
  <si>
    <t>許可情報＿事由＿健康サポート薬局</t>
  </si>
  <si>
    <t>許可情報＿事由＿薬剤師不在時間の有無</t>
  </si>
  <si>
    <t>許可情報＿事由＿その他</t>
  </si>
  <si>
    <t>許可情報＿事由＿完全廃業</t>
  </si>
  <si>
    <t>許可情報＿事由＿期限切れ</t>
    <rPh sb="8" eb="11">
      <t>キゲンギ</t>
    </rPh>
    <phoneticPr fontId="4"/>
  </si>
  <si>
    <t>許可情報＿申請届出の内容</t>
  </si>
  <si>
    <t>施設＿名称</t>
  </si>
  <si>
    <t>施設＿名称＿当て字</t>
  </si>
  <si>
    <t>施設＿名称カナ</t>
  </si>
  <si>
    <t>施設＿所在地＿郵便番号</t>
  </si>
  <si>
    <t>施設＿所在地＿都道府県</t>
  </si>
  <si>
    <t>施設＿所在地＿市区町村</t>
  </si>
  <si>
    <t>施設＿所在地＿字</t>
  </si>
  <si>
    <t>施設＿所在地＿番地</t>
  </si>
  <si>
    <t>施設＿所在地＿建物名</t>
  </si>
  <si>
    <t>施設＿電話番号１</t>
  </si>
  <si>
    <t>施設＿電話番号２</t>
  </si>
  <si>
    <t>施設＿ＦＡＸ</t>
  </si>
  <si>
    <t>施設＿ＥＭａｉｌ</t>
  </si>
  <si>
    <t>申請者＿氏名</t>
  </si>
  <si>
    <t>申請者＿氏名＿当て字</t>
  </si>
  <si>
    <t>申請者＿氏名カナ</t>
  </si>
  <si>
    <t>申請者＿住所＿郵便番号</t>
  </si>
  <si>
    <t>申請者＿住所＿都道府県</t>
  </si>
  <si>
    <t>申請者＿住所＿市区町村</t>
  </si>
  <si>
    <t>申請者＿住所＿字</t>
  </si>
  <si>
    <t>申請者＿住所＿番地</t>
  </si>
  <si>
    <t>申請者＿住所＿建物名</t>
  </si>
  <si>
    <t>申請者＿電話番号１</t>
  </si>
  <si>
    <t>申請者＿電話番号２</t>
  </si>
  <si>
    <t>申請者＿ＦＡＸ</t>
  </si>
  <si>
    <t>申請者＿法人</t>
    <rPh sb="4" eb="6">
      <t>ホウジン</t>
    </rPh>
    <phoneticPr fontId="4"/>
  </si>
  <si>
    <t>_YakuinG</t>
    <phoneticPr fontId="4"/>
  </si>
  <si>
    <t>役員１＿氏名_変更前</t>
  </si>
  <si>
    <t>役員２＿氏名_変更前</t>
  </si>
  <si>
    <t>役員３＿氏名_変更前</t>
  </si>
  <si>
    <t>役員４＿氏名_変更前</t>
  </si>
  <si>
    <t>役員５＿氏名_変更前</t>
  </si>
  <si>
    <t>役員６＿氏名_変更前</t>
  </si>
  <si>
    <t>役員７＿氏名_変更前</t>
  </si>
  <si>
    <t>役員８＿氏名_変更前</t>
  </si>
  <si>
    <t>役員９＿氏名_変更前</t>
  </si>
  <si>
    <t>役員１０＿氏名_変更前</t>
  </si>
  <si>
    <t>役員１１＿氏名_変更前</t>
  </si>
  <si>
    <t>役員１２＿氏名_変更前</t>
  </si>
  <si>
    <t>役員１３＿氏名_変更前</t>
  </si>
  <si>
    <t>役員１４＿氏名_変更前</t>
  </si>
  <si>
    <t>役員１５＿氏名_変更前</t>
  </si>
  <si>
    <t>役員１６＿氏名_変更前</t>
  </si>
  <si>
    <t>役員１７＿氏名_変更前</t>
  </si>
  <si>
    <t>役員１８＿氏名_変更前</t>
  </si>
  <si>
    <t>役員１９＿氏名_変更前</t>
  </si>
  <si>
    <t>役員２０＿氏名_変更前</t>
  </si>
  <si>
    <t>特記情報＿兼営業＿医薬部外品</t>
  </si>
  <si>
    <t>特記情報＿兼営業＿化粧品</t>
  </si>
  <si>
    <t>特記情報＿兼営業＿管理医療機器</t>
    <rPh sb="9" eb="15">
      <t>カンリイリョウキキ</t>
    </rPh>
    <phoneticPr fontId="4"/>
  </si>
  <si>
    <t>特記情報＿兼営業＿一般医療機器</t>
  </si>
  <si>
    <t>特記情報＿兼営業＿その他</t>
    <rPh sb="11" eb="12">
      <t>タ</t>
    </rPh>
    <phoneticPr fontId="4"/>
  </si>
  <si>
    <t>特記情報＿その他の兼営事業</t>
  </si>
  <si>
    <t>その他情報＿麻薬小売業</t>
    <rPh sb="2" eb="5">
      <t>タジョウホウ</t>
    </rPh>
    <rPh sb="6" eb="11">
      <t>マヤクコウリギョウ</t>
    </rPh>
    <phoneticPr fontId="4"/>
  </si>
  <si>
    <t>その他情報＿麻薬小売業者間譲渡</t>
    <rPh sb="2" eb="5">
      <t>タジョウホウ</t>
    </rPh>
    <rPh sb="6" eb="15">
      <t>マヤクコウリギョウシャカンジョウト</t>
    </rPh>
    <phoneticPr fontId="4"/>
  </si>
  <si>
    <t>その他情報＿放射性医薬品</t>
    <rPh sb="2" eb="5">
      <t>タジョウホウ</t>
    </rPh>
    <rPh sb="6" eb="12">
      <t>ホウシャセイイヤクヒン</t>
    </rPh>
    <phoneticPr fontId="4"/>
  </si>
  <si>
    <t>その他情報＿放射性医薬品＿種類</t>
    <rPh sb="2" eb="5">
      <t>タジョウホウ</t>
    </rPh>
    <rPh sb="6" eb="12">
      <t>ホウシャセイイヤクヒン</t>
    </rPh>
    <rPh sb="13" eb="15">
      <t>シュルイ</t>
    </rPh>
    <phoneticPr fontId="4"/>
  </si>
  <si>
    <t>従事者１＿従事者区分_変更前</t>
  </si>
  <si>
    <t>従事者１＿資格_変更前</t>
  </si>
  <si>
    <t>従事者１＿就任年月日_変更前</t>
  </si>
  <si>
    <t>従事者１＿退任年月日_変更前</t>
  </si>
  <si>
    <t>従事者１＿氏名_変更前</t>
  </si>
  <si>
    <t>従事者１＿氏名＿当て字_変更前</t>
  </si>
  <si>
    <t>従事者１＿氏名カナ_変更前</t>
  </si>
  <si>
    <t>従事者１＿住所＿郵便番号_変更前</t>
  </si>
  <si>
    <t>従事者１＿住所＿都道府県_変更前</t>
  </si>
  <si>
    <t>従事者１＿住所＿市区町村_変更前</t>
  </si>
  <si>
    <t>従事者１＿住所＿字_変更前</t>
  </si>
  <si>
    <t>従事者１＿住所＿番地_変更前</t>
  </si>
  <si>
    <t>従事者１＿住所＿建物名_変更前</t>
  </si>
  <si>
    <t>従事者１＿生年月日_変更前</t>
  </si>
  <si>
    <t>従事者１＿週勤務時間_変更前</t>
  </si>
  <si>
    <t>従事者１＿医薬品_変更前</t>
  </si>
  <si>
    <t>従事者１＿要指導又は第１類_変更前</t>
  </si>
  <si>
    <t>従事者１＿登録年月日_変更前</t>
  </si>
  <si>
    <t>従事者１＿登録販売者登録都道府県_変更前</t>
  </si>
  <si>
    <t>従事者１＿従事者備考_変更前</t>
  </si>
  <si>
    <t>_JyujiG</t>
    <phoneticPr fontId="4"/>
  </si>
  <si>
    <t>従事者２＿従事者区分_変更前</t>
  </si>
  <si>
    <t>NM_従事者２_従事者区分_変更前</t>
  </si>
  <si>
    <t>従事者２＿資格_変更前</t>
  </si>
  <si>
    <t>NM_従事者２_資格_変更前</t>
  </si>
  <si>
    <t>従事者２＿就任年月日_変更前</t>
  </si>
  <si>
    <t>NM_従事者２_就任年月日_元号_変更前</t>
  </si>
  <si>
    <t>NM_従事者２_就任年月日_年_変更前</t>
  </si>
  <si>
    <t>NM_従事者２_就任年月日_月_変更前</t>
  </si>
  <si>
    <t>NM_従事者２_就任年月日_日_変更前</t>
  </si>
  <si>
    <t>従事者２＿退任年月日_変更前</t>
  </si>
  <si>
    <t>NM_従事者２_退任年月日_元号_変更前</t>
  </si>
  <si>
    <t>NM_従事者２_退任年月日_年_変更前</t>
  </si>
  <si>
    <t>NM_従事者２_退任年月日_月_変更前</t>
  </si>
  <si>
    <t>NM_従事者２_退任年月日_日_変更前</t>
  </si>
  <si>
    <t>従事者２＿氏名_変更前</t>
  </si>
  <si>
    <t>NM_従事者２_氏名_変更前</t>
  </si>
  <si>
    <t>従事者２＿氏名＿当て字_変更前</t>
  </si>
  <si>
    <t>NM_従事者２_氏名_当て字_変更前</t>
  </si>
  <si>
    <t>従事者２＿氏名カナ_変更前</t>
  </si>
  <si>
    <t>NM_従事者２_氏名カナ_変更前</t>
  </si>
  <si>
    <t>従事者２＿住所＿郵便番号_変更前</t>
  </si>
  <si>
    <t>NM_従事者２_住所_郵便番号_左_変更前</t>
  </si>
  <si>
    <t>NM_従事者２_住所_郵便番号_右_変更前</t>
  </si>
  <si>
    <t>従事者２＿住所＿都道府県_変更前</t>
  </si>
  <si>
    <t>NM_従事者２_住所_都道府県_変更前</t>
  </si>
  <si>
    <t>従事者２＿住所＿市区町村_変更前</t>
  </si>
  <si>
    <t>NM_従事者２_住所_市区町村_変更前</t>
  </si>
  <si>
    <t>従事者２＿住所＿字_変更前</t>
  </si>
  <si>
    <t>NM_従事者２_住所_字_変更前</t>
  </si>
  <si>
    <t>従事者２＿住所＿番地_変更前</t>
  </si>
  <si>
    <t>NM_従事者２_住所_番地_変更前</t>
  </si>
  <si>
    <t>従事者２＿住所＿建物名_変更前</t>
  </si>
  <si>
    <t>NM_従事者２_住所_建物名_変更前</t>
  </si>
  <si>
    <t>従事者２＿生年月日_変更前</t>
  </si>
  <si>
    <t>NM_従事者２_生年月日_元号_変更前</t>
  </si>
  <si>
    <t>NM_従事者２_生年月日_年_変更前</t>
  </si>
  <si>
    <t>NM_従事者２_生年月日_月_変更前</t>
  </si>
  <si>
    <t>NM_従事者２_生年月日_日_変更前</t>
  </si>
  <si>
    <t>従事者２＿週勤務時間_変更前</t>
  </si>
  <si>
    <t>NM_従事者２_週勤務時間_整数１_変更前</t>
  </si>
  <si>
    <t>NM_従事者２_週勤務時間_整数２_変更前</t>
  </si>
  <si>
    <t>NM_従事者２_週勤務時間_小数１_変更前</t>
  </si>
  <si>
    <t>従事者２＿医薬品_変更前</t>
  </si>
  <si>
    <t>NM_従事者２_医薬品_整数１_変更前</t>
  </si>
  <si>
    <t>NM_従事者２_医薬品_整数２_変更前</t>
  </si>
  <si>
    <t>NM_従事者２_医薬品_小数１_変更前</t>
  </si>
  <si>
    <t>従事者２＿要指導又は第１類_変更前</t>
  </si>
  <si>
    <t>NM_従事者２_要指導又は第１類_整数１_変更前</t>
  </si>
  <si>
    <t>NM_従事者２_要指導又は第１類_整数２_変更前</t>
  </si>
  <si>
    <t>NM_従事者２_要指導又は第１類_小数１_変更前</t>
  </si>
  <si>
    <t>NM_従事者２_登録番号１_変更前</t>
  </si>
  <si>
    <t>NM_従事者２_登録番号２_変更前</t>
  </si>
  <si>
    <t>NM_従事者２_登録番号３_変更前</t>
  </si>
  <si>
    <t>従事者２＿登録年月日_変更前</t>
  </si>
  <si>
    <t>NM_従事者２_登録年月日_元号_変更前</t>
  </si>
  <si>
    <t>NM_従事者２_登録年月日_年_変更前</t>
  </si>
  <si>
    <t>NM_従事者２_登録年月日_月_変更前</t>
  </si>
  <si>
    <t>NM_従事者２_登録年月日_日_変更前</t>
  </si>
  <si>
    <t>従事者２＿登録販売者登録都道府県_変更前</t>
  </si>
  <si>
    <t>NM_従事者２_登録販売者登録都道府県_変更前</t>
  </si>
  <si>
    <t>従事者２＿従事者備考_変更前</t>
  </si>
  <si>
    <t>NM_従事者２_従事者備考_変更前</t>
  </si>
  <si>
    <t>従事者３＿従事者区分_変更前</t>
  </si>
  <si>
    <t>従事者３＿資格_変更前</t>
  </si>
  <si>
    <t>従事者３＿就任年月日_変更前</t>
  </si>
  <si>
    <t>従事者３＿退任年月日_変更前</t>
  </si>
  <si>
    <t>従事者３＿氏名_変更前</t>
  </si>
  <si>
    <t>従事者３＿氏名＿当て字_変更前</t>
  </si>
  <si>
    <t>従事者３＿氏名カナ_変更前</t>
  </si>
  <si>
    <t>従事者３＿住所＿郵便番号_変更前</t>
  </si>
  <si>
    <t>従事者３＿住所＿都道府県_変更前</t>
  </si>
  <si>
    <t>従事者３＿住所＿市区町村_変更前</t>
  </si>
  <si>
    <t>従事者３＿住所＿字_変更前</t>
  </si>
  <si>
    <t>従事者３＿住所＿番地_変更前</t>
  </si>
  <si>
    <t>従事者３＿住所＿建物名_変更前</t>
  </si>
  <si>
    <t>従事者３＿生年月日_変更前</t>
  </si>
  <si>
    <t>従事者３＿週勤務時間_変更前</t>
  </si>
  <si>
    <t>従事者３＿医薬品_変更前</t>
  </si>
  <si>
    <t>従事者３＿要指導又は第１類_変更前</t>
  </si>
  <si>
    <t>従事者３＿登録年月日_変更前</t>
  </si>
  <si>
    <t>従事者３＿登録販売者登録都道府県_変更前</t>
  </si>
  <si>
    <t>従事者３＿従事者備考_変更前</t>
  </si>
  <si>
    <t>従事者４＿従事者区分_変更前</t>
  </si>
  <si>
    <t>従事者４＿資格_変更前</t>
  </si>
  <si>
    <t>従事者４＿就任年月日_変更前</t>
  </si>
  <si>
    <t>従事者４＿退任年月日_変更前</t>
  </si>
  <si>
    <t>従事者４＿氏名_変更前</t>
  </si>
  <si>
    <t>従事者４＿氏名＿当て字_変更前</t>
  </si>
  <si>
    <t>従事者４＿氏名カナ_変更前</t>
  </si>
  <si>
    <t>従事者４＿住所＿郵便番号_変更前</t>
  </si>
  <si>
    <t>従事者４＿住所＿都道府県_変更前</t>
  </si>
  <si>
    <t>従事者４＿住所＿市区町村_変更前</t>
  </si>
  <si>
    <t>従事者４＿住所＿字_変更前</t>
  </si>
  <si>
    <t>従事者４＿住所＿番地_変更前</t>
  </si>
  <si>
    <t>従事者４＿住所＿建物名_変更前</t>
  </si>
  <si>
    <t>従事者４＿生年月日_変更前</t>
  </si>
  <si>
    <t>従事者４＿週勤務時間_変更前</t>
  </si>
  <si>
    <t>従事者４＿医薬品_変更前</t>
  </si>
  <si>
    <t>従事者４＿要指導又は第１類_変更前</t>
  </si>
  <si>
    <t>従事者４＿登録年月日_変更前</t>
  </si>
  <si>
    <t>従事者４＿登録販売者登録都道府県_変更前</t>
  </si>
  <si>
    <t>従事者４＿従事者備考_変更前</t>
  </si>
  <si>
    <t>従事者５＿従事者区分_変更前</t>
  </si>
  <si>
    <t>従事者５＿資格_変更前</t>
  </si>
  <si>
    <t>従事者５＿就任年月日_変更前</t>
  </si>
  <si>
    <t>従事者５＿退任年月日_変更前</t>
  </si>
  <si>
    <t>従事者５＿氏名_変更前</t>
  </si>
  <si>
    <t>従事者５＿氏名＿当て字_変更前</t>
  </si>
  <si>
    <t>従事者５＿氏名カナ_変更前</t>
  </si>
  <si>
    <t>従事者５＿住所＿郵便番号_変更前</t>
  </si>
  <si>
    <t>従事者５＿住所＿都道府県_変更前</t>
  </si>
  <si>
    <t>従事者５＿住所＿市区町村_変更前</t>
  </si>
  <si>
    <t>従事者５＿住所＿字_変更前</t>
  </si>
  <si>
    <t>従事者５＿住所＿番地_変更前</t>
  </si>
  <si>
    <t>従事者５＿住所＿建物名_変更前</t>
  </si>
  <si>
    <t>従事者５＿生年月日_変更前</t>
  </si>
  <si>
    <t>従事者５＿週勤務時間_変更前</t>
  </si>
  <si>
    <t>従事者５＿医薬品_変更前</t>
  </si>
  <si>
    <t>従事者５＿要指導又は第１類_変更前</t>
  </si>
  <si>
    <t>従事者５＿登録年月日_変更前</t>
  </si>
  <si>
    <t>従事者５＿登録販売者登録都道府県_変更前</t>
  </si>
  <si>
    <t>従事者５＿従事者備考_変更前</t>
  </si>
  <si>
    <t>従事者６＿従事者区分_変更前</t>
  </si>
  <si>
    <t>従事者６＿資格_変更前</t>
  </si>
  <si>
    <t>従事者６＿就任年月日_変更前</t>
  </si>
  <si>
    <t>従事者６＿退任年月日_変更前</t>
  </si>
  <si>
    <t>従事者６＿氏名_変更前</t>
  </si>
  <si>
    <t>従事者６＿氏名＿当て字_変更前</t>
  </si>
  <si>
    <t>従事者６＿氏名カナ_変更前</t>
  </si>
  <si>
    <t>従事者６＿住所＿郵便番号_変更前</t>
  </si>
  <si>
    <t>従事者６＿住所＿都道府県_変更前</t>
  </si>
  <si>
    <t>従事者６＿住所＿市区町村_変更前</t>
  </si>
  <si>
    <t>従事者６＿住所＿字_変更前</t>
  </si>
  <si>
    <t>従事者６＿住所＿番地_変更前</t>
  </si>
  <si>
    <t>従事者６＿住所＿建物名_変更前</t>
  </si>
  <si>
    <t>従事者６＿生年月日_変更前</t>
  </si>
  <si>
    <t>従事者６＿週勤務時間_変更前</t>
  </si>
  <si>
    <t>従事者６＿医薬品_変更前</t>
  </si>
  <si>
    <t>従事者６＿要指導又は第１類_変更前</t>
  </si>
  <si>
    <t>従事者６＿登録年月日_変更前</t>
  </si>
  <si>
    <t>従事者６＿登録販売者登録都道府県_変更前</t>
  </si>
  <si>
    <t>従事者６＿従事者備考_変更前</t>
  </si>
  <si>
    <t>従事者７＿従事者区分_変更前</t>
  </si>
  <si>
    <t>従事者７＿資格_変更前</t>
  </si>
  <si>
    <t>従事者７＿就任年月日_変更前</t>
  </si>
  <si>
    <t>従事者７＿退任年月日_変更前</t>
  </si>
  <si>
    <t>従事者７＿氏名_変更前</t>
  </si>
  <si>
    <t>従事者７＿氏名＿当て字_変更前</t>
  </si>
  <si>
    <t>従事者７＿氏名カナ_変更前</t>
  </si>
  <si>
    <t>従事者７＿住所＿郵便番号_変更前</t>
  </si>
  <si>
    <t>従事者７＿住所＿都道府県_変更前</t>
  </si>
  <si>
    <t>従事者７＿住所＿市区町村_変更前</t>
  </si>
  <si>
    <t>従事者７＿住所＿字_変更前</t>
  </si>
  <si>
    <t>従事者７＿住所＿番地_変更前</t>
  </si>
  <si>
    <t>従事者７＿住所＿建物名_変更前</t>
  </si>
  <si>
    <t>従事者７＿生年月日_変更前</t>
  </si>
  <si>
    <t>従事者７＿週勤務時間_変更前</t>
  </si>
  <si>
    <t>従事者７＿医薬品_変更前</t>
  </si>
  <si>
    <t>従事者７＿要指導又は第１類_変更前</t>
  </si>
  <si>
    <t>従事者７＿登録年月日_変更前</t>
  </si>
  <si>
    <t>従事者７＿登録販売者登録都道府県_変更前</t>
  </si>
  <si>
    <t>従事者７＿従事者備考_変更前</t>
  </si>
  <si>
    <t>従事者８＿従事者区分_変更前</t>
  </si>
  <si>
    <t>従事者８＿資格_変更前</t>
  </si>
  <si>
    <t>従事者８＿就任年月日_変更前</t>
  </si>
  <si>
    <t>従事者８＿退任年月日_変更前</t>
  </si>
  <si>
    <t>従事者８＿氏名_変更前</t>
  </si>
  <si>
    <t>従事者８＿氏名＿当て字_変更前</t>
  </si>
  <si>
    <t>従事者８＿氏名カナ_変更前</t>
  </si>
  <si>
    <t>従事者８＿住所＿郵便番号_変更前</t>
  </si>
  <si>
    <t>従事者８＿住所＿都道府県_変更前</t>
  </si>
  <si>
    <t>従事者８＿住所＿市区町村_変更前</t>
  </si>
  <si>
    <t>従事者８＿住所＿字_変更前</t>
  </si>
  <si>
    <t>従事者８＿住所＿番地_変更前</t>
  </si>
  <si>
    <t>従事者８＿住所＿建物名_変更前</t>
  </si>
  <si>
    <t>従事者８＿生年月日_変更前</t>
  </si>
  <si>
    <t>従事者８＿週勤務時間_変更前</t>
  </si>
  <si>
    <t>従事者８＿医薬品_変更前</t>
  </si>
  <si>
    <t>従事者８＿要指導又は第１類_変更前</t>
  </si>
  <si>
    <t>従事者８＿登録年月日_変更前</t>
  </si>
  <si>
    <t>従事者８＿登録販売者登録都道府県_変更前</t>
  </si>
  <si>
    <t>従事者８＿従事者備考_変更前</t>
  </si>
  <si>
    <t>従事者９＿従事者区分_変更前</t>
  </si>
  <si>
    <t>従事者９＿資格_変更前</t>
  </si>
  <si>
    <t>従事者９＿就任年月日_変更前</t>
  </si>
  <si>
    <t>従事者９＿退任年月日_変更前</t>
  </si>
  <si>
    <t>従事者９＿氏名_変更前</t>
  </si>
  <si>
    <t>従事者９＿氏名＿当て字_変更前</t>
  </si>
  <si>
    <t>従事者９＿氏名カナ_変更前</t>
  </si>
  <si>
    <t>従事者９＿住所＿郵便番号_変更前</t>
  </si>
  <si>
    <t>従事者９＿住所＿都道府県_変更前</t>
  </si>
  <si>
    <t>従事者９＿住所＿市区町村_変更前</t>
  </si>
  <si>
    <t>従事者９＿住所＿字_変更前</t>
  </si>
  <si>
    <t>従事者９＿住所＿番地_変更前</t>
  </si>
  <si>
    <t>従事者９＿住所＿建物名_変更前</t>
  </si>
  <si>
    <t>従事者９＿生年月日_変更前</t>
  </si>
  <si>
    <t>従事者９＿週勤務時間_変更前</t>
  </si>
  <si>
    <t>従事者９＿医薬品_変更前</t>
  </si>
  <si>
    <t>従事者９＿要指導又は第１類_変更前</t>
  </si>
  <si>
    <t>従事者９＿登録年月日_変更前</t>
  </si>
  <si>
    <t>従事者９＿登録販売者登録都道府県_変更前</t>
  </si>
  <si>
    <t>従事者９＿従事者備考_変更前</t>
  </si>
  <si>
    <t>従事者１０＿従事者区分_変更前</t>
  </si>
  <si>
    <t>従事者１０＿資格_変更前</t>
  </si>
  <si>
    <t>従事者１０＿就任年月日_変更前</t>
  </si>
  <si>
    <t>従事者１０＿退任年月日_変更前</t>
  </si>
  <si>
    <t>従事者１０＿氏名_変更前</t>
  </si>
  <si>
    <t>従事者１０＿氏名＿当て字_変更前</t>
  </si>
  <si>
    <t>従事者１０＿氏名カナ_変更前</t>
  </si>
  <si>
    <t>従事者１０＿住所＿郵便番号_変更前</t>
  </si>
  <si>
    <t>従事者１０＿住所＿都道府県_変更前</t>
  </si>
  <si>
    <t>従事者１０＿住所＿市区町村_変更前</t>
  </si>
  <si>
    <t>従事者１０＿住所＿字_変更前</t>
  </si>
  <si>
    <t>従事者１０＿住所＿番地_変更前</t>
  </si>
  <si>
    <t>従事者１０＿住所＿建物名_変更前</t>
  </si>
  <si>
    <t>従事者１０＿生年月日_変更前</t>
  </si>
  <si>
    <t>従事者１０＿週勤務時間_変更前</t>
  </si>
  <si>
    <t>従事者１０＿医薬品_変更前</t>
  </si>
  <si>
    <t>従事者１０＿要指導又は第１類_変更前</t>
  </si>
  <si>
    <t>従事者１０＿登録年月日_変更前</t>
  </si>
  <si>
    <t>従事者１０＿登録販売者登録都道府県_変更前</t>
  </si>
  <si>
    <t>従事者１０＿従事者備考_変更前</t>
  </si>
  <si>
    <t>従事者１１＿従事者区分_変更前</t>
  </si>
  <si>
    <t>従事者１１＿資格_変更前</t>
  </si>
  <si>
    <t>従事者１１＿就任年月日_変更前</t>
  </si>
  <si>
    <t>従事者１１＿退任年月日_変更前</t>
  </si>
  <si>
    <t>従事者１１＿氏名_変更前</t>
  </si>
  <si>
    <t>従事者１１＿氏名＿当て字_変更前</t>
  </si>
  <si>
    <t>従事者１１＿氏名カナ_変更前</t>
  </si>
  <si>
    <t>従事者１１＿住所＿郵便番号_変更前</t>
  </si>
  <si>
    <t>従事者１１＿住所＿都道府県_変更前</t>
  </si>
  <si>
    <t>従事者１１＿住所＿市区町村_変更前</t>
  </si>
  <si>
    <t>従事者１１＿住所＿字_変更前</t>
  </si>
  <si>
    <t>従事者１１＿住所＿番地_変更前</t>
  </si>
  <si>
    <t>従事者１１＿住所＿建物名_変更前</t>
  </si>
  <si>
    <t>従事者１１＿生年月日_変更前</t>
  </si>
  <si>
    <t>従事者１１＿週勤務時間_変更前</t>
  </si>
  <si>
    <t>従事者１１＿医薬品_変更前</t>
  </si>
  <si>
    <t>従事者１１＿要指導又は第１類_変更前</t>
  </si>
  <si>
    <t>従事者１１＿登録年月日_変更前</t>
  </si>
  <si>
    <t>従事者１１＿登録販売者登録都道府県_変更前</t>
  </si>
  <si>
    <t>従事者１１＿従事者備考_変更前</t>
  </si>
  <si>
    <t>従事者１２＿従事者区分_変更前</t>
  </si>
  <si>
    <t>従事者１２＿資格_変更前</t>
  </si>
  <si>
    <t>従事者１２＿就任年月日_変更前</t>
  </si>
  <si>
    <t>従事者１２＿退任年月日_変更前</t>
  </si>
  <si>
    <t>従事者１２＿氏名_変更前</t>
  </si>
  <si>
    <t>従事者１２＿氏名＿当て字_変更前</t>
  </si>
  <si>
    <t>従事者１２＿氏名カナ_変更前</t>
  </si>
  <si>
    <t>従事者１２＿住所＿郵便番号_変更前</t>
  </si>
  <si>
    <t>従事者１２＿住所＿都道府県_変更前</t>
  </si>
  <si>
    <t>従事者１２＿住所＿市区町村_変更前</t>
  </si>
  <si>
    <t>従事者１２＿住所＿字_変更前</t>
  </si>
  <si>
    <t>従事者１２＿住所＿番地_変更前</t>
  </si>
  <si>
    <t>従事者１２＿住所＿建物名_変更前</t>
  </si>
  <si>
    <t>従事者１２＿生年月日_変更前</t>
  </si>
  <si>
    <t>従事者１２＿週勤務時間_変更前</t>
  </si>
  <si>
    <t>従事者１２＿医薬品_変更前</t>
  </si>
  <si>
    <t>従事者１２＿要指導又は第１類_変更前</t>
  </si>
  <si>
    <t>従事者１２＿登録年月日_変更前</t>
  </si>
  <si>
    <t>従事者１２＿登録販売者登録都道府県_変更前</t>
  </si>
  <si>
    <t>従事者１２＿従事者備考_変更前</t>
  </si>
  <si>
    <t>従事者１３＿従事者区分_変更前</t>
  </si>
  <si>
    <t>従事者１３＿資格_変更前</t>
  </si>
  <si>
    <t>従事者１３＿就任年月日_変更前</t>
  </si>
  <si>
    <t>従事者１３＿退任年月日_変更前</t>
  </si>
  <si>
    <t>従事者１３＿氏名_変更前</t>
  </si>
  <si>
    <t>従事者１３＿氏名＿当て字_変更前</t>
  </si>
  <si>
    <t>従事者１３＿氏名カナ_変更前</t>
  </si>
  <si>
    <t>従事者１３＿住所＿郵便番号_変更前</t>
  </si>
  <si>
    <t>従事者１３＿住所＿都道府県_変更前</t>
  </si>
  <si>
    <t>従事者１３＿住所＿市区町村_変更前</t>
  </si>
  <si>
    <t>従事者１３＿住所＿字_変更前</t>
  </si>
  <si>
    <t>従事者１３＿住所＿番地_変更前</t>
  </si>
  <si>
    <t>従事者１３＿住所＿建物名_変更前</t>
  </si>
  <si>
    <t>従事者１３＿生年月日_変更前</t>
  </si>
  <si>
    <t>従事者１３＿週勤務時間_変更前</t>
  </si>
  <si>
    <t>従事者１３＿医薬品_変更前</t>
  </si>
  <si>
    <t>従事者１３＿要指導又は第１類_変更前</t>
  </si>
  <si>
    <t>従事者１３＿登録年月日_変更前</t>
  </si>
  <si>
    <t>従事者１３＿登録販売者登録都道府県_変更前</t>
  </si>
  <si>
    <t>従事者１３＿従事者備考_変更前</t>
  </si>
  <si>
    <t>従事者１４＿従事者区分_変更前</t>
  </si>
  <si>
    <t>従事者１４＿資格_変更前</t>
  </si>
  <si>
    <t>従事者１４＿就任年月日_変更前</t>
  </si>
  <si>
    <t>従事者１４＿退任年月日_変更前</t>
  </si>
  <si>
    <t>従事者１４＿氏名_変更前</t>
  </si>
  <si>
    <t>従事者１４＿氏名＿当て字_変更前</t>
  </si>
  <si>
    <t>従事者１４＿氏名カナ_変更前</t>
  </si>
  <si>
    <t>従事者１４＿住所＿郵便番号_変更前</t>
  </si>
  <si>
    <t>従事者１４＿住所＿都道府県_変更前</t>
  </si>
  <si>
    <t>従事者１４＿住所＿市区町村_変更前</t>
  </si>
  <si>
    <t>従事者１４＿住所＿字_変更前</t>
  </si>
  <si>
    <t>従事者１４＿住所＿番地_変更前</t>
  </si>
  <si>
    <t>従事者１４＿住所＿建物名_変更前</t>
  </si>
  <si>
    <t>従事者１４＿生年月日_変更前</t>
  </si>
  <si>
    <t>従事者１４＿週勤務時間_変更前</t>
  </si>
  <si>
    <t>従事者１４＿医薬品_変更前</t>
  </si>
  <si>
    <t>従事者１４＿要指導又は第１類_変更前</t>
  </si>
  <si>
    <t>従事者１４＿登録年月日_変更前</t>
  </si>
  <si>
    <t>従事者１４＿登録販売者登録都道府県_変更前</t>
  </si>
  <si>
    <t>従事者１４＿従事者備考_変更前</t>
  </si>
  <si>
    <t>従事者１５＿従事者区分_変更前</t>
  </si>
  <si>
    <t>従事者１５＿資格_変更前</t>
  </si>
  <si>
    <t>従事者１５＿就任年月日_変更前</t>
  </si>
  <si>
    <t>従事者１５＿退任年月日_変更前</t>
  </si>
  <si>
    <t>従事者１５＿氏名_変更前</t>
  </si>
  <si>
    <t>従事者１５＿氏名＿当て字_変更前</t>
  </si>
  <si>
    <t>従事者１５＿氏名カナ_変更前</t>
  </si>
  <si>
    <t>従事者１５＿住所＿郵便番号_変更前</t>
  </si>
  <si>
    <t>従事者１５＿住所＿都道府県_変更前</t>
  </si>
  <si>
    <t>従事者１５＿住所＿市区町村_変更前</t>
  </si>
  <si>
    <t>従事者１５＿住所＿字_変更前</t>
  </si>
  <si>
    <t>従事者１５＿住所＿番地_変更前</t>
  </si>
  <si>
    <t>従事者１５＿住所＿建物名_変更前</t>
  </si>
  <si>
    <t>従事者１５＿生年月日_変更前</t>
  </si>
  <si>
    <t>従事者１５＿週勤務時間_変更前</t>
  </si>
  <si>
    <t>従事者１５＿医薬品_変更前</t>
  </si>
  <si>
    <t>従事者１５＿要指導又は第１類_変更前</t>
  </si>
  <si>
    <t>従事者１５＿登録年月日_変更前</t>
  </si>
  <si>
    <t>従事者１５＿登録販売者登録都道府県_変更前</t>
  </si>
  <si>
    <t>従事者１５＿従事者備考_変更前</t>
  </si>
  <si>
    <t>従事者１６＿従事者区分_変更前</t>
  </si>
  <si>
    <t>従事者１６＿資格_変更前</t>
  </si>
  <si>
    <t>従事者１６＿就任年月日_変更前</t>
  </si>
  <si>
    <t>従事者１６＿退任年月日_変更前</t>
  </si>
  <si>
    <t>従事者１６＿氏名_変更前</t>
  </si>
  <si>
    <t>従事者１６＿氏名＿当て字_変更前</t>
  </si>
  <si>
    <t>従事者１６＿氏名カナ_変更前</t>
  </si>
  <si>
    <t>従事者１６＿住所＿郵便番号_変更前</t>
  </si>
  <si>
    <t>従事者１６＿住所＿都道府県_変更前</t>
  </si>
  <si>
    <t>従事者１６＿住所＿市区町村_変更前</t>
  </si>
  <si>
    <t>従事者１６＿住所＿字_変更前</t>
  </si>
  <si>
    <t>従事者１６＿住所＿番地_変更前</t>
  </si>
  <si>
    <t>従事者１６＿住所＿建物名_変更前</t>
  </si>
  <si>
    <t>従事者１６＿生年月日_変更前</t>
  </si>
  <si>
    <t>従事者１６＿週勤務時間_変更前</t>
  </si>
  <si>
    <t>従事者１６＿医薬品_変更前</t>
  </si>
  <si>
    <t>従事者１６＿要指導又は第１類_変更前</t>
  </si>
  <si>
    <t>従事者１６＿登録年月日_変更前</t>
  </si>
  <si>
    <t>従事者１６＿登録販売者登録都道府県_変更前</t>
  </si>
  <si>
    <t>従事者１６＿従事者備考_変更前</t>
  </si>
  <si>
    <t>従事者１７＿従事者区分_変更前</t>
  </si>
  <si>
    <t>従事者１７＿資格_変更前</t>
  </si>
  <si>
    <t>従事者１７＿就任年月日_変更前</t>
  </si>
  <si>
    <t>従事者１７＿退任年月日_変更前</t>
  </si>
  <si>
    <t>従事者１７＿氏名_変更前</t>
  </si>
  <si>
    <t>従事者１７＿氏名＿当て字_変更前</t>
  </si>
  <si>
    <t>従事者１７＿氏名カナ_変更前</t>
  </si>
  <si>
    <t>従事者１７＿住所＿郵便番号_変更前</t>
  </si>
  <si>
    <t>従事者１７＿住所＿都道府県_変更前</t>
  </si>
  <si>
    <t>従事者１７＿住所＿市区町村_変更前</t>
  </si>
  <si>
    <t>従事者１７＿住所＿字_変更前</t>
  </si>
  <si>
    <t>従事者１７＿住所＿番地_変更前</t>
  </si>
  <si>
    <t>従事者１７＿住所＿建物名_変更前</t>
  </si>
  <si>
    <t>従事者１７＿生年月日_変更前</t>
  </si>
  <si>
    <t>従事者１７＿週勤務時間_変更前</t>
  </si>
  <si>
    <t>従事者１７＿医薬品_変更前</t>
  </si>
  <si>
    <t>従事者１７＿要指導又は第１類_変更前</t>
  </si>
  <si>
    <t>従事者１７＿登録年月日_変更前</t>
  </si>
  <si>
    <t>従事者１７＿登録販売者登録都道府県_変更前</t>
  </si>
  <si>
    <t>従事者１７＿従事者備考_変更前</t>
  </si>
  <si>
    <t>従事者１８＿従事者区分_変更前</t>
  </si>
  <si>
    <t>従事者１８＿資格_変更前</t>
  </si>
  <si>
    <t>従事者１８＿就任年月日_変更前</t>
  </si>
  <si>
    <t>従事者１８＿退任年月日_変更前</t>
  </si>
  <si>
    <t>従事者１８＿氏名_変更前</t>
  </si>
  <si>
    <t>従事者１８＿氏名＿当て字_変更前</t>
  </si>
  <si>
    <t>従事者１８＿氏名カナ_変更前</t>
  </si>
  <si>
    <t>従事者１８＿住所＿郵便番号_変更前</t>
  </si>
  <si>
    <t>従事者１８＿住所＿都道府県_変更前</t>
  </si>
  <si>
    <t>従事者１８＿住所＿市区町村_変更前</t>
  </si>
  <si>
    <t>従事者１８＿住所＿字_変更前</t>
  </si>
  <si>
    <t>従事者１８＿住所＿番地_変更前</t>
  </si>
  <si>
    <t>従事者１８＿住所＿建物名_変更前</t>
  </si>
  <si>
    <t>従事者１８＿生年月日_変更前</t>
  </si>
  <si>
    <t>従事者１８＿週勤務時間_変更前</t>
  </si>
  <si>
    <t>従事者１８＿医薬品_変更前</t>
  </si>
  <si>
    <t>従事者１８＿要指導又は第１類_変更前</t>
  </si>
  <si>
    <t>従事者１８＿登録年月日_変更前</t>
  </si>
  <si>
    <t>従事者１８＿登録販売者登録都道府県_変更前</t>
  </si>
  <si>
    <t>従事者１８＿従事者備考_変更前</t>
  </si>
  <si>
    <t>従事者１９＿従事者区分_変更前</t>
  </si>
  <si>
    <t>従事者１９＿資格_変更前</t>
  </si>
  <si>
    <t>従事者１９＿就任年月日_変更前</t>
  </si>
  <si>
    <t>従事者１９＿退任年月日_変更前</t>
  </si>
  <si>
    <t>従事者１９＿氏名_変更前</t>
  </si>
  <si>
    <t>従事者１９＿氏名＿当て字_変更前</t>
  </si>
  <si>
    <t>従事者１９＿氏名カナ_変更前</t>
  </si>
  <si>
    <t>従事者１９＿住所＿郵便番号_変更前</t>
  </si>
  <si>
    <t>従事者１９＿住所＿都道府県_変更前</t>
  </si>
  <si>
    <t>従事者１９＿住所＿市区町村_変更前</t>
  </si>
  <si>
    <t>従事者１９＿住所＿字_変更前</t>
  </si>
  <si>
    <t>従事者１９＿住所＿番地_変更前</t>
  </si>
  <si>
    <t>従事者１９＿住所＿建物名_変更前</t>
  </si>
  <si>
    <t>従事者１９＿生年月日_変更前</t>
  </si>
  <si>
    <t>従事者１９＿週勤務時間_変更前</t>
  </si>
  <si>
    <t>従事者１９＿医薬品_変更前</t>
  </si>
  <si>
    <t>従事者１９＿要指導又は第１類_変更前</t>
  </si>
  <si>
    <t>従事者１９＿登録年月日_変更前</t>
  </si>
  <si>
    <t>従事者１９＿登録販売者登録都道府県_変更前</t>
  </si>
  <si>
    <t>従事者１９＿従事者備考_変更前</t>
  </si>
  <si>
    <t>従事者２０＿従事者区分_変更前</t>
  </si>
  <si>
    <t>従事者２０＿資格_変更前</t>
  </si>
  <si>
    <t>従事者２０＿就任年月日_変更前</t>
  </si>
  <si>
    <t>従事者２０＿退任年月日_変更前</t>
  </si>
  <si>
    <t>従事者２０＿氏名_変更前</t>
  </si>
  <si>
    <t>従事者２０＿氏名＿当て字_変更前</t>
  </si>
  <si>
    <t>従事者２０＿氏名カナ_変更前</t>
  </si>
  <si>
    <t>従事者２０＿住所＿郵便番号_変更前</t>
  </si>
  <si>
    <t>従事者２０＿住所＿都道府県_変更前</t>
  </si>
  <si>
    <t>従事者２０＿住所＿市区町村_変更前</t>
  </si>
  <si>
    <t>従事者２０＿住所＿字_変更前</t>
  </si>
  <si>
    <t>従事者２０＿住所＿番地_変更前</t>
  </si>
  <si>
    <t>従事者２０＿住所＿建物名_変更前</t>
  </si>
  <si>
    <t>従事者２０＿生年月日_変更前</t>
  </si>
  <si>
    <t>従事者２０＿週勤務時間_変更前</t>
  </si>
  <si>
    <t>従事者２０＿医薬品_変更前</t>
  </si>
  <si>
    <t>従事者２０＿要指導又は第１類_変更前</t>
  </si>
  <si>
    <t>従事者２０＿登録年月日_変更前</t>
  </si>
  <si>
    <t>従事者２０＿登録販売者登録都道府県_変更前</t>
  </si>
  <si>
    <t>従事者２０＿従事者備考_変更前</t>
  </si>
  <si>
    <t>従事者</t>
    <phoneticPr fontId="1"/>
  </si>
  <si>
    <t>従事者２１＿従事者区分_変更前</t>
  </si>
  <si>
    <t>従事者２１＿資格_変更前</t>
  </si>
  <si>
    <t>従事者２１＿就任年月日_変更前</t>
  </si>
  <si>
    <t>従事者２１＿退任年月日_変更前</t>
  </si>
  <si>
    <t>従事者２１＿氏名_変更前</t>
  </si>
  <si>
    <t>従事者２１＿氏名＿当て字_変更前</t>
  </si>
  <si>
    <t>従事者２１＿氏名カナ_変更前</t>
  </si>
  <si>
    <t>従事者２１＿住所＿郵便番号_変更前</t>
  </si>
  <si>
    <t>従事者２１＿住所＿都道府県_変更前</t>
  </si>
  <si>
    <t>従事者２１＿住所＿市区町村_変更前</t>
  </si>
  <si>
    <t>従事者２１＿住所＿字_変更前</t>
  </si>
  <si>
    <t>従事者２１＿住所＿番地_変更前</t>
  </si>
  <si>
    <t>従事者２１＿住所＿建物名_変更前</t>
  </si>
  <si>
    <t>従事者２１＿生年月日_変更前</t>
  </si>
  <si>
    <t>従事者２１＿週勤務時間_変更前</t>
  </si>
  <si>
    <t>従事者２１＿医薬品_変更前</t>
  </si>
  <si>
    <t>従事者２１＿要指導又は第１類_変更前</t>
  </si>
  <si>
    <t>従事者２１＿登録年月日_変更前</t>
  </si>
  <si>
    <t>従事者２１＿登録販売者登録都道府県_変更前</t>
  </si>
  <si>
    <t>従事者２１＿従事者備考_変更前</t>
  </si>
  <si>
    <t>従事者２２＿従事者区分_変更前</t>
  </si>
  <si>
    <t>従事者２２＿資格_変更前</t>
  </si>
  <si>
    <t>従事者２２＿就任年月日_変更前</t>
  </si>
  <si>
    <t>従事者２２＿退任年月日_変更前</t>
  </si>
  <si>
    <t>従事者２２＿氏名_変更前</t>
  </si>
  <si>
    <t>従事者２２＿氏名＿当て字_変更前</t>
  </si>
  <si>
    <t>従事者２２＿氏名カナ_変更前</t>
  </si>
  <si>
    <t>従事者２２＿住所＿郵便番号_変更前</t>
  </si>
  <si>
    <t>従事者２２＿住所＿都道府県_変更前</t>
  </si>
  <si>
    <t>従事者２２＿住所＿市区町村_変更前</t>
  </si>
  <si>
    <t>従事者２２＿住所＿字_変更前</t>
  </si>
  <si>
    <t>従事者２２＿住所＿番地_変更前</t>
  </si>
  <si>
    <t>従事者２２＿住所＿建物名_変更前</t>
  </si>
  <si>
    <t>従事者２２＿生年月日_変更前</t>
  </si>
  <si>
    <t>従事者２２＿週勤務時間_変更前</t>
  </si>
  <si>
    <t>従事者２２＿医薬品_変更前</t>
  </si>
  <si>
    <t>従事者２２＿要指導又は第１類_変更前</t>
  </si>
  <si>
    <t>従事者２２＿登録年月日_変更前</t>
  </si>
  <si>
    <t>従事者２２＿登録販売者登録都道府県_変更前</t>
  </si>
  <si>
    <t>従事者２２＿従事者備考_変更前</t>
  </si>
  <si>
    <t>従事者２３＿従事者区分_変更前</t>
  </si>
  <si>
    <t>従事者２３＿資格_変更前</t>
  </si>
  <si>
    <t>従事者２３＿就任年月日_変更前</t>
  </si>
  <si>
    <t>従事者２３＿退任年月日_変更前</t>
  </si>
  <si>
    <t>従事者２３＿氏名_変更前</t>
  </si>
  <si>
    <t>従事者２３＿氏名＿当て字_変更前</t>
  </si>
  <si>
    <t>従事者２３＿氏名カナ_変更前</t>
  </si>
  <si>
    <t>従事者２３＿住所＿郵便番号_変更前</t>
  </si>
  <si>
    <t>従事者２３＿住所＿都道府県_変更前</t>
  </si>
  <si>
    <t>従事者２３＿住所＿市区町村_変更前</t>
  </si>
  <si>
    <t>従事者２３＿住所＿字_変更前</t>
  </si>
  <si>
    <t>従事者２３＿住所＿番地_変更前</t>
  </si>
  <si>
    <t>従事者２３＿住所＿建物名_変更前</t>
  </si>
  <si>
    <t>従事者２３＿生年月日_変更前</t>
  </si>
  <si>
    <t>従事者２３＿週勤務時間_変更前</t>
  </si>
  <si>
    <t>従事者２３＿医薬品_変更前</t>
  </si>
  <si>
    <t>従事者２３＿要指導又は第１類_変更前</t>
  </si>
  <si>
    <t>従事者２３＿登録年月日_変更前</t>
  </si>
  <si>
    <t>従事者２３＿登録販売者登録都道府県_変更前</t>
  </si>
  <si>
    <t>従事者２３＿従事者備考_変更前</t>
  </si>
  <si>
    <t>従事者２４＿従事者区分_変更前</t>
  </si>
  <si>
    <t>従事者２４＿資格_変更前</t>
  </si>
  <si>
    <t>従事者２４＿就任年月日_変更前</t>
  </si>
  <si>
    <t>従事者２４＿退任年月日_変更前</t>
  </si>
  <si>
    <t>従事者２４＿氏名_変更前</t>
  </si>
  <si>
    <t>従事者２４＿氏名＿当て字_変更前</t>
  </si>
  <si>
    <t>従事者２４＿氏名カナ_変更前</t>
  </si>
  <si>
    <t>従事者２４＿住所＿郵便番号_変更前</t>
  </si>
  <si>
    <t>従事者２４＿住所＿都道府県_変更前</t>
  </si>
  <si>
    <t>従事者２４＿住所＿市区町村_変更前</t>
  </si>
  <si>
    <t>従事者２４＿住所＿字_変更前</t>
  </si>
  <si>
    <t>従事者２４＿住所＿番地_変更前</t>
  </si>
  <si>
    <t>従事者２４＿住所＿建物名_変更前</t>
  </si>
  <si>
    <t>従事者２４＿生年月日_変更前</t>
  </si>
  <si>
    <t>従事者２４＿週勤務時間_変更前</t>
  </si>
  <si>
    <t>従事者２４＿医薬品_変更前</t>
  </si>
  <si>
    <t>従事者２４＿要指導又は第１類_変更前</t>
  </si>
  <si>
    <t>従事者２４＿登録年月日_変更前</t>
  </si>
  <si>
    <t>従事者２４＿登録販売者登録都道府県_変更前</t>
  </si>
  <si>
    <t>従事者２４＿従事者備考_変更前</t>
  </si>
  <si>
    <t>従事者２５＿従事者区分_変更前</t>
  </si>
  <si>
    <t>従事者２５＿資格_変更前</t>
  </si>
  <si>
    <t>従事者２５＿就任年月日_変更前</t>
  </si>
  <si>
    <t>従事者２５＿退任年月日_変更前</t>
  </si>
  <si>
    <t>従事者２５＿氏名_変更前</t>
  </si>
  <si>
    <t>従事者２５＿氏名＿当て字_変更前</t>
  </si>
  <si>
    <t>従事者２５＿氏名カナ_変更前</t>
  </si>
  <si>
    <t>従事者２５＿住所＿郵便番号_変更前</t>
  </si>
  <si>
    <t>従事者２５＿住所＿都道府県_変更前</t>
  </si>
  <si>
    <t>従事者２５＿住所＿市区町村_変更前</t>
  </si>
  <si>
    <t>従事者２５＿住所＿字_変更前</t>
  </si>
  <si>
    <t>従事者２５＿住所＿番地_変更前</t>
  </si>
  <si>
    <t>従事者２５＿住所＿建物名_変更前</t>
  </si>
  <si>
    <t>従事者２５＿生年月日_変更前</t>
  </si>
  <si>
    <t>従事者２５＿週勤務時間_変更前</t>
  </si>
  <si>
    <t>従事者２５＿医薬品_変更前</t>
  </si>
  <si>
    <t>従事者２５＿要指導又は第１類_変更前</t>
  </si>
  <si>
    <t>従事者２５＿登録年月日_変更前</t>
  </si>
  <si>
    <t>従事者２５＿登録販売者登録都道府県_変更前</t>
  </si>
  <si>
    <t>従事者２５＿従事者備考_変更前</t>
  </si>
  <si>
    <t>従事者２６＿従事者区分_変更前</t>
  </si>
  <si>
    <t>従事者２６＿資格_変更前</t>
  </si>
  <si>
    <t>従事者２６＿就任年月日_変更前</t>
  </si>
  <si>
    <t>従事者２６＿退任年月日_変更前</t>
  </si>
  <si>
    <t>従事者２６＿氏名_変更前</t>
  </si>
  <si>
    <t>従事者２６＿氏名＿当て字_変更前</t>
  </si>
  <si>
    <t>従事者２６＿氏名カナ_変更前</t>
  </si>
  <si>
    <t>従事者２６＿住所＿郵便番号_変更前</t>
  </si>
  <si>
    <t>従事者２６＿住所＿都道府県_変更前</t>
  </si>
  <si>
    <t>従事者２６＿住所＿市区町村_変更前</t>
  </si>
  <si>
    <t>従事者２６＿住所＿字_変更前</t>
  </si>
  <si>
    <t>従事者２６＿住所＿番地_変更前</t>
  </si>
  <si>
    <t>従事者２６＿住所＿建物名_変更前</t>
  </si>
  <si>
    <t>従事者２６＿生年月日_変更前</t>
  </si>
  <si>
    <t>従事者２６＿週勤務時間_変更前</t>
  </si>
  <si>
    <t>従事者２６＿医薬品_変更前</t>
  </si>
  <si>
    <t>従事者２６＿要指導又は第１類_変更前</t>
  </si>
  <si>
    <t>従事者２６＿登録年月日_変更前</t>
  </si>
  <si>
    <t>従事者２６＿登録販売者登録都道府県_変更前</t>
  </si>
  <si>
    <t>従事者２６＿従事者備考_変更前</t>
  </si>
  <si>
    <t>従事者２７＿従事者区分_変更前</t>
  </si>
  <si>
    <t>従事者２７＿資格_変更前</t>
  </si>
  <si>
    <t>従事者２７＿就任年月日_変更前</t>
  </si>
  <si>
    <t>従事者２７＿退任年月日_変更前</t>
  </si>
  <si>
    <t>従事者２７＿氏名_変更前</t>
  </si>
  <si>
    <t>従事者２７＿氏名＿当て字_変更前</t>
  </si>
  <si>
    <t>従事者２７＿氏名カナ_変更前</t>
  </si>
  <si>
    <t>従事者２７＿住所＿郵便番号_変更前</t>
  </si>
  <si>
    <t>従事者２７＿住所＿都道府県_変更前</t>
  </si>
  <si>
    <t>従事者２７＿住所＿市区町村_変更前</t>
  </si>
  <si>
    <t>従事者２７＿住所＿字_変更前</t>
  </si>
  <si>
    <t>従事者２７＿住所＿番地_変更前</t>
  </si>
  <si>
    <t>従事者２７＿住所＿建物名_変更前</t>
  </si>
  <si>
    <t>従事者２７＿生年月日_変更前</t>
  </si>
  <si>
    <t>従事者２７＿週勤務時間_変更前</t>
  </si>
  <si>
    <t>従事者２７＿医薬品_変更前</t>
  </si>
  <si>
    <t>従事者２７＿要指導又は第１類_変更前</t>
  </si>
  <si>
    <t>従事者２７＿登録年月日_変更前</t>
  </si>
  <si>
    <t>従事者２７＿登録販売者登録都道府県_変更前</t>
  </si>
  <si>
    <t>従事者２７＿従事者備考_変更前</t>
  </si>
  <si>
    <t>従事者２８＿従事者区分_変更前</t>
  </si>
  <si>
    <t>従事者２８＿資格_変更前</t>
  </si>
  <si>
    <t>従事者２８＿就任年月日_変更前</t>
  </si>
  <si>
    <t>従事者２８＿退任年月日_変更前</t>
  </si>
  <si>
    <t>従事者２８＿氏名_変更前</t>
  </si>
  <si>
    <t>従事者２８＿氏名＿当て字_変更前</t>
  </si>
  <si>
    <t>従事者２８＿氏名カナ_変更前</t>
  </si>
  <si>
    <t>従事者２８＿住所＿郵便番号_変更前</t>
  </si>
  <si>
    <t>従事者２８＿住所＿都道府県_変更前</t>
  </si>
  <si>
    <t>従事者２８＿住所＿市区町村_変更前</t>
  </si>
  <si>
    <t>従事者２８＿住所＿字_変更前</t>
  </si>
  <si>
    <t>従事者２８＿住所＿番地_変更前</t>
  </si>
  <si>
    <t>従事者２８＿住所＿建物名_変更前</t>
  </si>
  <si>
    <t>従事者２８＿生年月日_変更前</t>
  </si>
  <si>
    <t>従事者２８＿週勤務時間_変更前</t>
  </si>
  <si>
    <t>従事者２８＿医薬品_変更前</t>
  </si>
  <si>
    <t>従事者２８＿要指導又は第１類_変更前</t>
  </si>
  <si>
    <t>従事者２８＿登録年月日_変更前</t>
  </si>
  <si>
    <t>従事者２８＿登録販売者登録都道府県_変更前</t>
  </si>
  <si>
    <t>従事者２８＿従事者備考_変更前</t>
  </si>
  <si>
    <t>従事者２９＿従事者区分_変更前</t>
  </si>
  <si>
    <t>従事者２９＿資格_変更前</t>
  </si>
  <si>
    <t>従事者２９＿就任年月日_変更前</t>
  </si>
  <si>
    <t>従事者２９＿退任年月日_変更前</t>
  </si>
  <si>
    <t>従事者２９＿氏名_変更前</t>
  </si>
  <si>
    <t>従事者２９＿氏名＿当て字_変更前</t>
  </si>
  <si>
    <t>従事者２９＿氏名カナ_変更前</t>
  </si>
  <si>
    <t>従事者２９＿住所＿郵便番号_変更前</t>
  </si>
  <si>
    <t>従事者２９＿住所＿都道府県_変更前</t>
  </si>
  <si>
    <t>従事者２９＿住所＿市区町村_変更前</t>
  </si>
  <si>
    <t>従事者２９＿住所＿字_変更前</t>
  </si>
  <si>
    <t>従事者２９＿住所＿番地_変更前</t>
  </si>
  <si>
    <t>従事者２９＿住所＿建物名_変更前</t>
  </si>
  <si>
    <t>従事者２９＿生年月日_変更前</t>
  </si>
  <si>
    <t>従事者２９＿週勤務時間_変更前</t>
  </si>
  <si>
    <t>従事者２９＿医薬品_変更前</t>
  </si>
  <si>
    <t>従事者２９＿要指導又は第１類_変更前</t>
  </si>
  <si>
    <t>従事者２９＿登録年月日_変更前</t>
  </si>
  <si>
    <t>従事者２９＿登録販売者登録都道府県_変更前</t>
  </si>
  <si>
    <t>従事者２９＿従事者備考_変更前</t>
  </si>
  <si>
    <t>従事者３０＿従事者区分_変更前</t>
  </si>
  <si>
    <t>従事者３０＿資格_変更前</t>
  </si>
  <si>
    <t>従事者３０＿就任年月日_変更前</t>
  </si>
  <si>
    <t>従事者３０＿退任年月日_変更前</t>
  </si>
  <si>
    <t>従事者３０＿氏名_変更前</t>
  </si>
  <si>
    <t>従事者３０＿氏名＿当て字_変更前</t>
  </si>
  <si>
    <t>従事者３０＿氏名カナ_変更前</t>
  </si>
  <si>
    <t>従事者３０＿住所＿郵便番号_変更前</t>
  </si>
  <si>
    <t>従事者３０＿住所＿都道府県_変更前</t>
  </si>
  <si>
    <t>従事者３０＿住所＿市区町村_変更前</t>
  </si>
  <si>
    <t>従事者３０＿住所＿字_変更前</t>
  </si>
  <si>
    <t>従事者３０＿住所＿番地_変更前</t>
  </si>
  <si>
    <t>従事者３０＿住所＿建物名_変更前</t>
  </si>
  <si>
    <t>従事者３０＿生年月日_変更前</t>
  </si>
  <si>
    <t>従事者３０＿週勤務時間_変更前</t>
  </si>
  <si>
    <t>従事者３０＿医薬品_変更前</t>
  </si>
  <si>
    <t>従事者３０＿要指導又は第１類_変更前</t>
  </si>
  <si>
    <t>従事者３０＿登録年月日_変更前</t>
  </si>
  <si>
    <t>従事者３０＿登録販売者登録都道府県_変更前</t>
  </si>
  <si>
    <t>従事者３０＿従事者備考_変更前</t>
  </si>
  <si>
    <t>従事者３１＿従事者区分_変更前</t>
  </si>
  <si>
    <t>従事者３１＿資格_変更前</t>
  </si>
  <si>
    <t>従事者３１＿就任年月日_変更前</t>
  </si>
  <si>
    <t>従事者３１＿退任年月日_変更前</t>
  </si>
  <si>
    <t>従事者３１＿氏名_変更前</t>
  </si>
  <si>
    <t>従事者３１＿氏名＿当て字_変更前</t>
  </si>
  <si>
    <t>従事者３１＿氏名カナ_変更前</t>
  </si>
  <si>
    <t>従事者３１＿住所＿郵便番号_変更前</t>
  </si>
  <si>
    <t>従事者３１＿住所＿都道府県_変更前</t>
  </si>
  <si>
    <t>従事者３１＿住所＿市区町村_変更前</t>
  </si>
  <si>
    <t>従事者３１＿住所＿字_変更前</t>
  </si>
  <si>
    <t>従事者３１＿住所＿番地_変更前</t>
  </si>
  <si>
    <t>従事者３１＿住所＿建物名_変更前</t>
  </si>
  <si>
    <t>従事者３１＿生年月日_変更前</t>
  </si>
  <si>
    <t>従事者３１＿週勤務時間_変更前</t>
  </si>
  <si>
    <t>従事者３１＿医薬品_変更前</t>
  </si>
  <si>
    <t>従事者３１＿要指導又は第１類_変更前</t>
  </si>
  <si>
    <t>従事者３１＿登録年月日_変更前</t>
  </si>
  <si>
    <t>従事者３１＿登録販売者登録都道府県_変更前</t>
  </si>
  <si>
    <t>従事者３１＿従事者備考_変更前</t>
  </si>
  <si>
    <t>従事者３２＿従事者区分_変更前</t>
  </si>
  <si>
    <t>従事者３２＿資格_変更前</t>
  </si>
  <si>
    <t>従事者３２＿就任年月日_変更前</t>
  </si>
  <si>
    <t>従事者３２＿退任年月日_変更前</t>
  </si>
  <si>
    <t>従事者３２＿氏名_変更前</t>
  </si>
  <si>
    <t>従事者３２＿氏名＿当て字_変更前</t>
  </si>
  <si>
    <t>従事者３２＿氏名カナ_変更前</t>
  </si>
  <si>
    <t>従事者３２＿住所＿郵便番号_変更前</t>
  </si>
  <si>
    <t>従事者３２＿住所＿都道府県_変更前</t>
  </si>
  <si>
    <t>従事者３２＿住所＿市区町村_変更前</t>
  </si>
  <si>
    <t>従事者３２＿住所＿字_変更前</t>
  </si>
  <si>
    <t>従事者３２＿住所＿番地_変更前</t>
  </si>
  <si>
    <t>従事者３２＿住所＿建物名_変更前</t>
  </si>
  <si>
    <t>従事者３２＿生年月日_変更前</t>
  </si>
  <si>
    <t>従事者３２＿週勤務時間_変更前</t>
  </si>
  <si>
    <t>従事者３２＿医薬品_変更前</t>
  </si>
  <si>
    <t>従事者３２＿要指導又は第１類_変更前</t>
  </si>
  <si>
    <t>従事者３２＿登録年月日_変更前</t>
  </si>
  <si>
    <t>従事者３２＿登録販売者登録都道府県_変更前</t>
  </si>
  <si>
    <t>従事者３２＿従事者備考_変更前</t>
  </si>
  <si>
    <t>従事者３３＿従事者区分_変更前</t>
  </si>
  <si>
    <t>従事者３３＿資格_変更前</t>
  </si>
  <si>
    <t>従事者３３＿就任年月日_変更前</t>
  </si>
  <si>
    <t>従事者３３＿退任年月日_変更前</t>
  </si>
  <si>
    <t>従事者３３＿氏名_変更前</t>
  </si>
  <si>
    <t>従事者３３＿氏名＿当て字_変更前</t>
  </si>
  <si>
    <t>従事者３３＿氏名カナ_変更前</t>
  </si>
  <si>
    <t>従事者３３＿住所＿郵便番号_変更前</t>
  </si>
  <si>
    <t>従事者３３＿住所＿都道府県_変更前</t>
  </si>
  <si>
    <t>従事者３３＿住所＿市区町村_変更前</t>
  </si>
  <si>
    <t>従事者３３＿住所＿字_変更前</t>
  </si>
  <si>
    <t>従事者３３＿住所＿番地_変更前</t>
  </si>
  <si>
    <t>従事者３３＿住所＿建物名_変更前</t>
  </si>
  <si>
    <t>従事者３３＿生年月日_変更前</t>
  </si>
  <si>
    <t>従事者３３＿週勤務時間_変更前</t>
  </si>
  <si>
    <t>従事者３３＿医薬品_変更前</t>
  </si>
  <si>
    <t>従事者３３＿要指導又は第１類_変更前</t>
  </si>
  <si>
    <t>従事者３３＿登録年月日_変更前</t>
  </si>
  <si>
    <t>従事者３３＿登録販売者登録都道府県_変更前</t>
  </si>
  <si>
    <t>従事者３３＿従事者備考_変更前</t>
  </si>
  <si>
    <t>従事者３４＿従事者区分_変更前</t>
  </si>
  <si>
    <t>従事者３４＿資格_変更前</t>
  </si>
  <si>
    <t>従事者３４＿就任年月日_変更前</t>
  </si>
  <si>
    <t>従事者３４＿退任年月日_変更前</t>
  </si>
  <si>
    <t>従事者３４＿氏名_変更前</t>
  </si>
  <si>
    <t>従事者３４＿氏名＿当て字_変更前</t>
  </si>
  <si>
    <t>従事者３４＿氏名カナ_変更前</t>
  </si>
  <si>
    <t>従事者３４＿住所＿郵便番号_変更前</t>
  </si>
  <si>
    <t>従事者３４＿住所＿都道府県_変更前</t>
  </si>
  <si>
    <t>従事者３４＿住所＿市区町村_変更前</t>
  </si>
  <si>
    <t>従事者３４＿住所＿字_変更前</t>
  </si>
  <si>
    <t>従事者３４＿住所＿番地_変更前</t>
  </si>
  <si>
    <t>従事者３４＿住所＿建物名_変更前</t>
  </si>
  <si>
    <t>従事者３４＿生年月日_変更前</t>
  </si>
  <si>
    <t>従事者３４＿週勤務時間_変更前</t>
  </si>
  <si>
    <t>従事者３４＿医薬品_変更前</t>
  </si>
  <si>
    <t>従事者３４＿要指導又は第１類_変更前</t>
  </si>
  <si>
    <t>従事者３４＿登録年月日_変更前</t>
  </si>
  <si>
    <t>従事者３４＿登録販売者登録都道府県_変更前</t>
  </si>
  <si>
    <t>従事者３４＿従事者備考_変更前</t>
  </si>
  <si>
    <t>従事者３５＿従事者区分_変更前</t>
  </si>
  <si>
    <t>従事者３５＿資格_変更前</t>
  </si>
  <si>
    <t>従事者３５＿就任年月日_変更前</t>
  </si>
  <si>
    <t>従事者３５＿退任年月日_変更前</t>
  </si>
  <si>
    <t>従事者３５＿氏名_変更前</t>
  </si>
  <si>
    <t>従事者３５＿氏名＿当て字_変更前</t>
  </si>
  <si>
    <t>従事者３５＿氏名カナ_変更前</t>
  </si>
  <si>
    <t>従事者３５＿住所＿郵便番号_変更前</t>
  </si>
  <si>
    <t>従事者３５＿住所＿都道府県_変更前</t>
  </si>
  <si>
    <t>従事者３５＿住所＿市区町村_変更前</t>
  </si>
  <si>
    <t>従事者３５＿住所＿字_変更前</t>
  </si>
  <si>
    <t>従事者３５＿住所＿番地_変更前</t>
  </si>
  <si>
    <t>従事者３５＿住所＿建物名_変更前</t>
  </si>
  <si>
    <t>従事者３５＿生年月日_変更前</t>
  </si>
  <si>
    <t>従事者３５＿週勤務時間_変更前</t>
  </si>
  <si>
    <t>従事者３５＿医薬品_変更前</t>
  </si>
  <si>
    <t>従事者３５＿要指導又は第１類_変更前</t>
  </si>
  <si>
    <t>従事者３５＿登録年月日_変更前</t>
  </si>
  <si>
    <t>従事者３５＿登録販売者登録都道府県_変更前</t>
  </si>
  <si>
    <t>従事者３５＿従事者備考_変更前</t>
  </si>
  <si>
    <t>従事者３６＿従事者区分_変更前</t>
  </si>
  <si>
    <t>従事者３６＿資格_変更前</t>
  </si>
  <si>
    <t>従事者３６＿就任年月日_変更前</t>
  </si>
  <si>
    <t>従事者３６＿退任年月日_変更前</t>
  </si>
  <si>
    <t>従事者３６＿氏名_変更前</t>
  </si>
  <si>
    <t>従事者３６＿氏名＿当て字_変更前</t>
  </si>
  <si>
    <t>従事者３６＿氏名カナ_変更前</t>
  </si>
  <si>
    <t>従事者３６＿住所＿郵便番号_変更前</t>
  </si>
  <si>
    <t>従事者３６＿住所＿都道府県_変更前</t>
  </si>
  <si>
    <t>従事者３６＿住所＿市区町村_変更前</t>
  </si>
  <si>
    <t>従事者３６＿住所＿字_変更前</t>
  </si>
  <si>
    <t>従事者３６＿住所＿番地_変更前</t>
  </si>
  <si>
    <t>従事者３６＿住所＿建物名_変更前</t>
  </si>
  <si>
    <t>従事者３６＿生年月日_変更前</t>
  </si>
  <si>
    <t>従事者３６＿週勤務時間_変更前</t>
  </si>
  <si>
    <t>従事者３６＿医薬品_変更前</t>
  </si>
  <si>
    <t>従事者３６＿要指導又は第１類_変更前</t>
  </si>
  <si>
    <t>従事者３６＿登録年月日_変更前</t>
  </si>
  <si>
    <t>従事者３６＿登録販売者登録都道府県_変更前</t>
  </si>
  <si>
    <t>従事者３６＿従事者備考_変更前</t>
  </si>
  <si>
    <t>従事者３７＿従事者区分_変更前</t>
  </si>
  <si>
    <t>従事者３７＿資格_変更前</t>
  </si>
  <si>
    <t>従事者３７＿就任年月日_変更前</t>
  </si>
  <si>
    <t>従事者３７＿退任年月日_変更前</t>
  </si>
  <si>
    <t>従事者３７＿氏名_変更前</t>
  </si>
  <si>
    <t>従事者３７＿氏名＿当て字_変更前</t>
  </si>
  <si>
    <t>従事者３７＿氏名カナ_変更前</t>
  </si>
  <si>
    <t>従事者３７＿住所＿郵便番号_変更前</t>
  </si>
  <si>
    <t>従事者３７＿住所＿都道府県_変更前</t>
  </si>
  <si>
    <t>従事者３７＿住所＿市区町村_変更前</t>
  </si>
  <si>
    <t>従事者３７＿住所＿字_変更前</t>
  </si>
  <si>
    <t>従事者３７＿住所＿番地_変更前</t>
  </si>
  <si>
    <t>従事者３７＿住所＿建物名_変更前</t>
  </si>
  <si>
    <t>従事者３７＿生年月日_変更前</t>
  </si>
  <si>
    <t>従事者３７＿週勤務時間_変更前</t>
  </si>
  <si>
    <t>従事者３７＿医薬品_変更前</t>
  </si>
  <si>
    <t>従事者３７＿要指導又は第１類_変更前</t>
  </si>
  <si>
    <t>従事者３７＿登録年月日_変更前</t>
  </si>
  <si>
    <t>従事者３７＿登録販売者登録都道府県_変更前</t>
  </si>
  <si>
    <t>従事者３７＿従事者備考_変更前</t>
  </si>
  <si>
    <t>従事者３８＿従事者区分_変更前</t>
  </si>
  <si>
    <t>従事者３８＿資格_変更前</t>
  </si>
  <si>
    <t>従事者３８＿就任年月日_変更前</t>
  </si>
  <si>
    <t>従事者３８＿退任年月日_変更前</t>
  </si>
  <si>
    <t>従事者３８＿氏名_変更前</t>
  </si>
  <si>
    <t>従事者３８＿氏名＿当て字_変更前</t>
  </si>
  <si>
    <t>従事者３８＿氏名カナ_変更前</t>
  </si>
  <si>
    <t>従事者３８＿住所＿郵便番号_変更前</t>
  </si>
  <si>
    <t>従事者３８＿住所＿都道府県_変更前</t>
  </si>
  <si>
    <t>従事者３８＿住所＿市区町村_変更前</t>
  </si>
  <si>
    <t>従事者３８＿住所＿字_変更前</t>
  </si>
  <si>
    <t>従事者３８＿住所＿番地_変更前</t>
  </si>
  <si>
    <t>従事者３８＿住所＿建物名_変更前</t>
  </si>
  <si>
    <t>従事者３８＿生年月日_変更前</t>
  </si>
  <si>
    <t>従事者３８＿週勤務時間_変更前</t>
  </si>
  <si>
    <t>従事者３８＿医薬品_変更前</t>
  </si>
  <si>
    <t>従事者３８＿要指導又は第１類_変更前</t>
  </si>
  <si>
    <t>従事者３８＿登録年月日_変更前</t>
  </si>
  <si>
    <t>従事者３８＿登録販売者登録都道府県_変更前</t>
  </si>
  <si>
    <t>従事者３８＿従事者備考_変更前</t>
  </si>
  <si>
    <t>従事者３９＿従事者区分_変更前</t>
  </si>
  <si>
    <t>従事者３９＿資格_変更前</t>
  </si>
  <si>
    <t>従事者３９＿就任年月日_変更前</t>
  </si>
  <si>
    <t>従事者３９＿退任年月日_変更前</t>
  </si>
  <si>
    <t>従事者３９＿氏名_変更前</t>
  </si>
  <si>
    <t>従事者３９＿氏名＿当て字_変更前</t>
  </si>
  <si>
    <t>従事者３９＿氏名カナ_変更前</t>
  </si>
  <si>
    <t>従事者３９＿住所＿郵便番号_変更前</t>
  </si>
  <si>
    <t>従事者３９＿住所＿都道府県_変更前</t>
  </si>
  <si>
    <t>従事者３９＿住所＿市区町村_変更前</t>
  </si>
  <si>
    <t>従事者３９＿住所＿字_変更前</t>
  </si>
  <si>
    <t>従事者３９＿住所＿番地_変更前</t>
  </si>
  <si>
    <t>従事者３９＿住所＿建物名_変更前</t>
  </si>
  <si>
    <t>従事者３９＿生年月日_変更前</t>
  </si>
  <si>
    <t>従事者３９＿週勤務時間_変更前</t>
  </si>
  <si>
    <t>従事者３９＿医薬品_変更前</t>
  </si>
  <si>
    <t>従事者３９＿要指導又は第１類_変更前</t>
  </si>
  <si>
    <t>従事者３９＿登録年月日_変更前</t>
  </si>
  <si>
    <t>従事者３９＿登録販売者登録都道府県_変更前</t>
  </si>
  <si>
    <t>従事者３９＿従事者備考_変更前</t>
  </si>
  <si>
    <t>45</t>
    <phoneticPr fontId="4"/>
  </si>
  <si>
    <t>従事者４０＿従事者区分_変更前</t>
  </si>
  <si>
    <t>NM_従事者４０_従事者区分_変更前</t>
  </si>
  <si>
    <t>従事者４０＿資格_変更前</t>
  </si>
  <si>
    <t>NM_従事者４０_資格_変更前</t>
  </si>
  <si>
    <t>従事者４０＿就任年月日_変更前</t>
  </si>
  <si>
    <t>NM_従事者４０_就任年月日_元号_変更前</t>
  </si>
  <si>
    <t>NM_従事者４０_就任年月日_年_変更前</t>
  </si>
  <si>
    <t>NM_従事者４０_就任年月日_月_変更前</t>
  </si>
  <si>
    <t>NM_従事者４０_就任年月日_日_変更前</t>
  </si>
  <si>
    <t>従事者４０＿退任年月日_変更前</t>
  </si>
  <si>
    <t>NM_従事者４０_退任年月日_元号_変更前</t>
  </si>
  <si>
    <t>NM_従事者４０_退任年月日_年_変更前</t>
  </si>
  <si>
    <t>NM_従事者４０_退任年月日_月_変更前</t>
  </si>
  <si>
    <t>NM_従事者４０_退任年月日_日_変更前</t>
  </si>
  <si>
    <t>従事者４０＿氏名_変更前</t>
  </si>
  <si>
    <t>NM_従事者４０_氏名_変更前</t>
  </si>
  <si>
    <t>従事者４０＿氏名＿当て字_変更前</t>
  </si>
  <si>
    <t>NM_従事者４０_氏名_当て字_変更前</t>
  </si>
  <si>
    <t>従事者４０＿氏名カナ_変更前</t>
  </si>
  <si>
    <t>NM_従事者４０_氏名カナ_変更前</t>
  </si>
  <si>
    <t>従事者４０＿住所＿郵便番号_変更前</t>
  </si>
  <si>
    <t>NM_従事者４０_住所_郵便番号_左_変更前</t>
  </si>
  <si>
    <t>NM_従事者４０_住所_郵便番号_右_変更前</t>
  </si>
  <si>
    <t>従事者４０＿住所＿都道府県_変更前</t>
  </si>
  <si>
    <t>NM_従事者４０_住所_都道府県_変更前</t>
  </si>
  <si>
    <t>従事者４０＿住所＿市区町村_変更前</t>
  </si>
  <si>
    <t>NM_従事者４０_住所_市区町村_変更前</t>
  </si>
  <si>
    <t>従事者４０＿住所＿字_変更前</t>
  </si>
  <si>
    <t>NM_従事者４０_住所_字_変更前</t>
  </si>
  <si>
    <t>従事者４０＿住所＿番地_変更前</t>
  </si>
  <si>
    <t>NM_従事者４０_住所_番地_変更前</t>
  </si>
  <si>
    <t>従事者４０＿住所＿建物名_変更前</t>
  </si>
  <si>
    <t>NM_従事者４０_住所_建物名_変更前</t>
  </si>
  <si>
    <t>従事者４０＿生年月日_変更前</t>
  </si>
  <si>
    <t>NM_従事者４０_生年月日_元号_変更前</t>
  </si>
  <si>
    <t>NM_従事者４０_生年月日_年_変更前</t>
  </si>
  <si>
    <t>NM_従事者４０_生年月日_月_変更前</t>
  </si>
  <si>
    <t>NM_従事者４０_生年月日_日_変更前</t>
  </si>
  <si>
    <t>従事者４０＿週勤務時間_変更前</t>
  </si>
  <si>
    <t>NM_従事者４０_週勤務時間_整数１_変更前</t>
  </si>
  <si>
    <t>NM_従事者４０_週勤務時間_整数２_変更前</t>
  </si>
  <si>
    <t>NM_従事者４０_週勤務時間_小数１_変更前</t>
  </si>
  <si>
    <t>従事者４０＿医薬品_変更前</t>
  </si>
  <si>
    <t>NM_従事者４０_医薬品_整数１_変更前</t>
  </si>
  <si>
    <t>NM_従事者４０_医薬品_整数２_変更前</t>
  </si>
  <si>
    <t>NM_従事者４０_医薬品_小数１_変更前</t>
  </si>
  <si>
    <t>従事者４０＿要指導又は第１類_変更前</t>
  </si>
  <si>
    <t>NM_従事者４０_要指導又は第１類_整数１_変更前</t>
  </si>
  <si>
    <t>NM_従事者４０_要指導又は第１類_整数２_変更前</t>
  </si>
  <si>
    <t>NM_従事者４０_要指導又は第１類_小数１_変更前</t>
  </si>
  <si>
    <t>NM_従事者４０_登録番号１_変更前</t>
  </si>
  <si>
    <t>NM_従事者４０_登録番号２_変更前</t>
  </si>
  <si>
    <t>NM_従事者４０_登録番号３_変更前</t>
  </si>
  <si>
    <t>従事者４０＿登録年月日_変更前</t>
  </si>
  <si>
    <t>NM_従事者４０_登録年月日_元号_変更前</t>
  </si>
  <si>
    <t>NM_従事者４０_登録年月日_年_変更前</t>
  </si>
  <si>
    <t>NM_従事者４０_登録年月日_月_変更前</t>
  </si>
  <si>
    <t>NM_従事者４０_登録年月日_日_変更前</t>
  </si>
  <si>
    <t>従事者４０＿登録販売者登録都道府県_変更前</t>
  </si>
  <si>
    <t>NM_従事者４０_登録販売者登録都道府県_変更前</t>
  </si>
  <si>
    <t>従事者４０＿従事者備考_変更前</t>
  </si>
  <si>
    <t>NM_従事者４０_従事者備考_変更前</t>
  </si>
  <si>
    <t>個別情報＿営業時間＿月＿開始</t>
  </si>
  <si>
    <t>個別情報＿営業時間＿月＿終了</t>
  </si>
  <si>
    <t>個別情報＿営業時間＿火＿開始</t>
  </si>
  <si>
    <t>個別情報＿営業時間＿火＿終了</t>
  </si>
  <si>
    <t>個別情報＿営業時間＿水＿開始</t>
  </si>
  <si>
    <t>個別情報＿営業時間＿水＿終了</t>
  </si>
  <si>
    <t>個別情報＿営業時間＿木＿開始</t>
  </si>
  <si>
    <t>個別情報＿営業時間＿木＿終了</t>
  </si>
  <si>
    <t>個別情報＿営業時間＿金＿開始</t>
  </si>
  <si>
    <t>個別情報＿営業時間＿金＿終了</t>
  </si>
  <si>
    <t>個別情報＿営業時間＿土＿開始</t>
  </si>
  <si>
    <t>個別情報＿営業時間＿土＿終了</t>
  </si>
  <si>
    <t>個別情報＿営業時間＿日＿開始</t>
  </si>
  <si>
    <t>個別情報＿営業時間＿日＿終了</t>
  </si>
  <si>
    <t>個別情報＿営業時間＿祝日＿開始</t>
  </si>
  <si>
    <t>個別情報＿営業時間＿祝日＿終了</t>
  </si>
  <si>
    <t>個別情報＿開店時間＿月＿開始</t>
  </si>
  <si>
    <t>個別情報＿開店時間＿月＿終了</t>
  </si>
  <si>
    <t>個別情報＿開店時間＿火＿開始</t>
  </si>
  <si>
    <t>個別情報＿開店時間＿火＿終了</t>
  </si>
  <si>
    <t>個別情報＿開店時間＿水＿開始</t>
  </si>
  <si>
    <t>個別情報＿開店時間＿水＿終了</t>
  </si>
  <si>
    <t>個別情報＿開店時間＿木＿開始</t>
  </si>
  <si>
    <t>個別情報＿開店時間＿木＿終了</t>
  </si>
  <si>
    <t>個別情報＿開店時間＿金＿開始</t>
  </si>
  <si>
    <t>個別情報＿開店時間＿金＿終了</t>
  </si>
  <si>
    <t>個別情報＿開店時間＿土＿開始</t>
  </si>
  <si>
    <t>個別情報＿開店時間＿土＿終了</t>
  </si>
  <si>
    <t>個別情報＿開店時間＿日＿開始</t>
  </si>
  <si>
    <t>個別情報＿開店時間＿日＿終了</t>
  </si>
  <si>
    <t>個別情報＿開店時間＿祝日＿開始</t>
  </si>
  <si>
    <t>個別情報＿開店時間＿祝日＿終了</t>
  </si>
  <si>
    <t>個別情報＿開店時間＿休憩＿月＿開始</t>
  </si>
  <si>
    <t>個別情報＿開店時間＿休憩＿月＿終了</t>
  </si>
  <si>
    <t>個別情報＿開店時間＿休憩＿火＿開始</t>
  </si>
  <si>
    <t>個別情報＿開店時間＿休憩＿火＿終了</t>
  </si>
  <si>
    <t>個別情報＿開店時間＿休憩＿水＿開始</t>
  </si>
  <si>
    <t>個別情報＿開店時間＿休憩＿水＿終了</t>
  </si>
  <si>
    <t>個別情報＿開店時間＿休憩＿木＿開始</t>
  </si>
  <si>
    <t>個別情報＿開店時間＿休憩＿木＿終了</t>
  </si>
  <si>
    <t>個別情報＿開店時間＿休憩＿金＿開始</t>
  </si>
  <si>
    <t>個別情報＿開店時間＿休憩＿金＿終了</t>
  </si>
  <si>
    <t>個別情報＿開店時間＿休憩＿土＿開始</t>
  </si>
  <si>
    <t>個別情報＿開店時間＿休憩＿土＿終了</t>
  </si>
  <si>
    <t>個別情報＿開店時間＿休憩＿日＿開始</t>
  </si>
  <si>
    <t>個別情報＿開店時間＿休憩＿日＿終了</t>
  </si>
  <si>
    <t>個別情報＿開店時間＿休憩＿祝日＿開始</t>
  </si>
  <si>
    <t>個別情報＿開店時間＿休憩＿祝日＿終了</t>
  </si>
  <si>
    <t>個別情報＿医薬品販売時間＿月＿開始</t>
  </si>
  <si>
    <t>個別情報＿医薬品販売時間＿月＿終了</t>
  </si>
  <si>
    <t>個別情報＿医薬品販売時間＿火＿開始</t>
  </si>
  <si>
    <t>個別情報＿医薬品販売時間＿火＿終了</t>
  </si>
  <si>
    <t>個別情報＿医薬品販売時間＿水＿開始</t>
  </si>
  <si>
    <t>個別情報＿医薬品販売時間＿水＿終了</t>
  </si>
  <si>
    <t>個別情報＿医薬品販売時間＿木＿開始</t>
  </si>
  <si>
    <t>個別情報＿医薬品販売時間＿木＿終了</t>
  </si>
  <si>
    <t>個別情報＿医薬品販売時間＿金＿開始</t>
  </si>
  <si>
    <t>個別情報＿医薬品販売時間＿金＿終了</t>
  </si>
  <si>
    <t>個別情報＿医薬品販売時間＿土＿開始</t>
  </si>
  <si>
    <t>個別情報＿医薬品販売時間＿土＿終了</t>
  </si>
  <si>
    <t>個別情報＿医薬品販売時間＿日＿開始</t>
  </si>
  <si>
    <t>個別情報＿医薬品販売時間＿日＿終了</t>
  </si>
  <si>
    <t>個別情報＿医薬品販売時間＿祝日＿開始</t>
  </si>
  <si>
    <t>個別情報＿医薬品販売時間＿祝日＿終了</t>
  </si>
  <si>
    <t>個別情報＿医薬品販売時間＿休憩＿月＿開始</t>
  </si>
  <si>
    <t>個別情報＿医薬品販売時間＿休憩＿月＿終了</t>
  </si>
  <si>
    <t>個別情報＿医薬品販売時間＿休憩＿火＿開始</t>
  </si>
  <si>
    <t>個別情報＿医薬品販売時間＿休憩＿火＿終了</t>
  </si>
  <si>
    <t>個別情報＿医薬品販売時間＿休憩＿水＿開始</t>
  </si>
  <si>
    <t>個別情報＿医薬品販売時間＿休憩＿水＿終了</t>
  </si>
  <si>
    <t>個別情報＿医薬品販売時間＿休憩＿木＿開始</t>
  </si>
  <si>
    <t>個別情報＿医薬品販売時間＿休憩＿木＿終了</t>
  </si>
  <si>
    <t>個別情報＿医薬品販売時間＿休憩＿金＿開始</t>
  </si>
  <si>
    <t>個別情報＿医薬品販売時間＿休憩＿金＿終了</t>
  </si>
  <si>
    <t>個別情報＿医薬品販売時間＿休憩＿土＿開始</t>
  </si>
  <si>
    <t>個別情報＿医薬品販売時間＿休憩＿土＿終了</t>
  </si>
  <si>
    <t>個別情報＿医薬品販売時間＿休憩＿日＿開始</t>
  </si>
  <si>
    <t>個別情報＿医薬品販売時間＿休憩＿日＿終了</t>
  </si>
  <si>
    <t>個別情報＿医薬品販売時間＿休憩＿祝日＿開始</t>
  </si>
  <si>
    <t>個別情報＿医薬品販売時間＿休憩＿祝日＿終了</t>
  </si>
  <si>
    <t>個別情報＿要指導医薬品販売時間＿月＿開始</t>
  </si>
  <si>
    <t>個別情報＿要指導医薬品販売時間＿月＿終了</t>
  </si>
  <si>
    <t>個別情報＿要指導医薬品販売時間＿火＿開始</t>
  </si>
  <si>
    <t>個別情報＿要指導医薬品販売時間＿火＿終了</t>
  </si>
  <si>
    <t>個別情報＿要指導医薬品販売時間＿水＿開始</t>
  </si>
  <si>
    <t>個別情報＿要指導医薬品販売時間＿水＿終了</t>
  </si>
  <si>
    <t>個別情報＿要指導医薬品販売時間＿木＿開始</t>
  </si>
  <si>
    <t>個別情報＿要指導医薬品販売時間＿木＿終了</t>
  </si>
  <si>
    <t>個別情報＿要指導医薬品販売時間＿金＿開始</t>
  </si>
  <si>
    <t>個別情報＿要指導医薬品販売時間＿金＿終了</t>
  </si>
  <si>
    <t>個別情報＿要指導医薬品販売時間＿土＿開始</t>
  </si>
  <si>
    <t>個別情報＿要指導医薬品販売時間＿土＿終了</t>
  </si>
  <si>
    <t>個別情報＿要指導医薬品販売時間＿日＿開始</t>
  </si>
  <si>
    <t>個別情報＿要指導医薬品販売時間＿日＿終了</t>
  </si>
  <si>
    <t>個別情報＿要指導医薬品販売時間＿祝日＿開始</t>
  </si>
  <si>
    <t>個別情報＿要指導医薬品販売時間＿祝日＿終了</t>
  </si>
  <si>
    <t>個別情報＿要指導医薬品販売時間＿休憩＿月＿開始</t>
  </si>
  <si>
    <t>個別情報＿要指導医薬品販売時間＿休憩＿月＿終了</t>
  </si>
  <si>
    <t>個別情報＿要指導医薬品販売時間＿休憩＿火＿開始</t>
  </si>
  <si>
    <t>個別情報＿要指導医薬品販売時間＿休憩＿火＿終了</t>
  </si>
  <si>
    <t>個別情報＿要指導医薬品販売時間＿休憩＿水＿開始</t>
  </si>
  <si>
    <t>個別情報＿要指導医薬品販売時間＿休憩＿水＿終了</t>
  </si>
  <si>
    <t>個別情報＿要指導医薬品販売時間＿休憩＿木＿開始</t>
  </si>
  <si>
    <t>個別情報＿要指導医薬品販売時間＿休憩＿木＿終了</t>
  </si>
  <si>
    <t>個別情報＿要指導医薬品販売時間＿休憩＿金＿開始</t>
  </si>
  <si>
    <t>個別情報＿要指導医薬品販売時間＿休憩＿金＿終了</t>
  </si>
  <si>
    <t>個別情報＿要指導医薬品販売時間＿休憩＿土＿開始</t>
  </si>
  <si>
    <t>個別情報＿要指導医薬品販売時間＿休憩＿土＿終了</t>
  </si>
  <si>
    <t>個別情報＿要指導医薬品販売時間＿休憩＿日＿開始</t>
  </si>
  <si>
    <t>個別情報＿要指導医薬品販売時間＿休憩＿日＿終了</t>
  </si>
  <si>
    <t>個別情報＿要指導医薬品販売時間＿休憩＿祝日＿開始</t>
  </si>
  <si>
    <t>個別情報＿要指導医薬品販売時間＿休憩＿祝日＿終了</t>
  </si>
  <si>
    <t>個別情報＿第１類医薬品販売時間＿月＿開始</t>
  </si>
  <si>
    <t>個別情報＿第１類医薬品販売時間＿月＿終了</t>
  </si>
  <si>
    <t>個別情報＿第１類医薬品販売時間＿火＿開始</t>
  </si>
  <si>
    <t>個別情報＿第１類医薬品販売時間＿火＿終了</t>
  </si>
  <si>
    <t>個別情報＿第１類医薬品販売時間＿水＿開始</t>
  </si>
  <si>
    <t>個別情報＿第１類医薬品販売時間＿水＿終了</t>
  </si>
  <si>
    <t>個別情報＿第１類医薬品販売時間＿木＿開始</t>
  </si>
  <si>
    <t>個別情報＿第１類医薬品販売時間＿木＿終了</t>
  </si>
  <si>
    <t>個別情報＿第１類医薬品販売時間＿金＿開始</t>
  </si>
  <si>
    <t>個別情報＿第１類医薬品販売時間＿金＿終了</t>
  </si>
  <si>
    <t>個別情報＿第１類医薬品販売時間＿土＿開始</t>
  </si>
  <si>
    <t>個別情報＿第１類医薬品販売時間＿土＿終了</t>
  </si>
  <si>
    <t>個別情報＿第１類医薬品販売時間＿日＿開始</t>
  </si>
  <si>
    <t>個別情報＿第１類医薬品販売時間＿日＿終了</t>
  </si>
  <si>
    <t>個別情報＿第１類医薬品販売時間＿祝日＿開始</t>
  </si>
  <si>
    <t>個別情報＿第１類医薬品販売時間＿祝日＿終了</t>
  </si>
  <si>
    <t>個別情報＿第１類医薬品販売時間＿休憩＿月＿開始</t>
  </si>
  <si>
    <t>個別情報＿第１類医薬品販売時間＿休憩＿月＿終了</t>
  </si>
  <si>
    <t>個別情報＿第１類医薬品販売時間＿休憩＿火＿開始</t>
  </si>
  <si>
    <t>個別情報＿第１類医薬品販売時間＿休憩＿火＿終了</t>
  </si>
  <si>
    <t>個別情報＿第１類医薬品販売時間＿休憩＿水＿開始</t>
  </si>
  <si>
    <t>個別情報＿第１類医薬品販売時間＿休憩＿水＿終了</t>
  </si>
  <si>
    <t>個別情報＿第１類医薬品販売時間＿休憩＿木＿開始</t>
  </si>
  <si>
    <t>個別情報＿第１類医薬品販売時間＿休憩＿木＿終了</t>
  </si>
  <si>
    <t>個別情報＿第１類医薬品販売時間＿休憩＿金＿開始</t>
  </si>
  <si>
    <t>個別情報＿第１類医薬品販売時間＿休憩＿金＿終了</t>
  </si>
  <si>
    <t>個別情報＿第１類医薬品販売時間＿休憩＿土＿開始</t>
  </si>
  <si>
    <t>個別情報＿第１類医薬品販売時間＿休憩＿土＿終了</t>
  </si>
  <si>
    <t>個別情報＿第１類医薬品販売時間＿休憩＿日＿開始</t>
  </si>
  <si>
    <t>個別情報＿第１類医薬品販売時間＿休憩＿日＿終了</t>
  </si>
  <si>
    <t>個別情報＿第１類医薬品販売時間＿休憩＿祝日＿開始</t>
  </si>
  <si>
    <t>個別情報＿第１類医薬品販売時間＿休憩＿祝日＿終了</t>
  </si>
  <si>
    <t>個別情報＿特定販売時間＿月＿開始</t>
  </si>
  <si>
    <t>個別情報＿特定販売時間＿月＿終了</t>
  </si>
  <si>
    <t>個別情報＿特定販売時間＿火＿開始</t>
  </si>
  <si>
    <t>個別情報＿特定販売時間＿火＿終了</t>
  </si>
  <si>
    <t>個別情報＿特定販売時間＿水＿開始</t>
  </si>
  <si>
    <t>個別情報＿特定販売時間＿水＿終了</t>
  </si>
  <si>
    <t>個別情報＿特定販売時間＿木＿開始</t>
  </si>
  <si>
    <t>個別情報＿特定販売時間＿木＿終了</t>
  </si>
  <si>
    <t>個別情報＿特定販売時間＿金＿開始</t>
  </si>
  <si>
    <t>個別情報＿特定販売時間＿金＿終了</t>
  </si>
  <si>
    <t>個別情報＿特定販売時間＿土＿開始</t>
  </si>
  <si>
    <t>個別情報＿特定販売時間＿土＿終了</t>
  </si>
  <si>
    <t>個別情報＿特定販売時間＿日＿開始</t>
  </si>
  <si>
    <t>個別情報＿特定販売時間＿日＿終了</t>
  </si>
  <si>
    <t>個別情報＿特定販売時間＿祝日＿開始</t>
  </si>
  <si>
    <t>個別情報＿特定販売時間＿祝日＿終了</t>
  </si>
  <si>
    <t>個別情報＿薬剤師滞在時間＿月＿開始</t>
  </si>
  <si>
    <t>個別情報＿薬剤師滞在時間＿月＿終了</t>
  </si>
  <si>
    <t>個別情報＿薬剤師滞在時間＿火＿開始</t>
  </si>
  <si>
    <t>個別情報＿薬剤師滞在時間＿火＿終了</t>
  </si>
  <si>
    <t>個別情報＿薬剤師滞在時間＿水＿開始</t>
  </si>
  <si>
    <t>個別情報＿薬剤師滞在時間＿水＿終了</t>
  </si>
  <si>
    <t>個別情報＿薬剤師滞在時間＿木＿開始</t>
  </si>
  <si>
    <t>個別情報＿薬剤師滞在時間＿木＿終了</t>
  </si>
  <si>
    <t>個別情報＿薬剤師滞在時間＿金＿開始</t>
  </si>
  <si>
    <t>個別情報＿薬剤師滞在時間＿金＿終了</t>
  </si>
  <si>
    <t>個別情報＿薬剤師滞在時間＿土＿開始</t>
  </si>
  <si>
    <t>個別情報＿薬剤師滞在時間＿土＿終了</t>
  </si>
  <si>
    <t>個別情報＿薬剤師滞在時間＿日＿開始</t>
  </si>
  <si>
    <t>個別情報＿薬剤師滞在時間＿日＿終了</t>
  </si>
  <si>
    <t>個別情報＿薬剤師滞在時間＿祝日＿開始</t>
  </si>
  <si>
    <t>個別情報＿薬剤師滞在時間＿祝日＿終了</t>
  </si>
  <si>
    <t>個別情報＿薬剤師滞在時間＿休憩＿月＿開始</t>
  </si>
  <si>
    <t>個別情報＿薬剤師滞在時間＿休憩＿月＿終了</t>
  </si>
  <si>
    <t>個別情報＿薬剤師滞在時間＿休憩＿火＿開始</t>
  </si>
  <si>
    <t>個別情報＿薬剤師滞在時間＿休憩＿火＿終了</t>
  </si>
  <si>
    <t>個別情報＿薬剤師滞在時間＿休憩＿水＿開始</t>
  </si>
  <si>
    <t>個別情報＿薬剤師滞在時間＿休憩＿水＿終了</t>
  </si>
  <si>
    <t>個別情報＿薬剤師滞在時間＿休憩＿木＿開始</t>
  </si>
  <si>
    <t>個別情報＿薬剤師滞在時間＿休憩＿木＿終了</t>
  </si>
  <si>
    <t>個別情報＿薬剤師滞在時間＿休憩＿金＿開始</t>
  </si>
  <si>
    <t>個別情報＿薬剤師滞在時間＿休憩＿金＿終了</t>
  </si>
  <si>
    <t>個別情報＿薬剤師滞在時間＿休憩＿土＿開始</t>
  </si>
  <si>
    <t>個別情報＿薬剤師滞在時間＿休憩＿土＿終了</t>
  </si>
  <si>
    <t>個別情報＿薬剤師滞在時間＿休憩＿日＿開始</t>
  </si>
  <si>
    <t>個別情報＿薬剤師滞在時間＿休憩＿日＿終了</t>
  </si>
  <si>
    <t>個別情報＿薬剤師滞在時間＿休憩＿祝日＿開始</t>
  </si>
  <si>
    <t>個別情報＿薬剤師滞在時間＿休憩＿祝日＿終了</t>
  </si>
  <si>
    <t>個別情報＿登録販売者滞在時間＿月＿開始</t>
  </si>
  <si>
    <t>個別情報＿登録販売者滞在時間＿月＿終了</t>
  </si>
  <si>
    <t>個別情報＿登録販売者滞在時間＿火＿開始</t>
  </si>
  <si>
    <t>個別情報＿登録販売者滞在時間＿火＿終了</t>
  </si>
  <si>
    <t>個別情報＿登録販売者滞在時間＿水＿開始</t>
  </si>
  <si>
    <t>個別情報＿登録販売者滞在時間＿水＿終了</t>
  </si>
  <si>
    <t>個別情報＿登録販売者滞在時間＿木＿開始</t>
  </si>
  <si>
    <t>個別情報＿登録販売者滞在時間＿木＿終了</t>
  </si>
  <si>
    <t>個別情報＿登録販売者滞在時間＿金＿開始</t>
  </si>
  <si>
    <t>個別情報＿登録販売者滞在時間＿金＿終了</t>
  </si>
  <si>
    <t>個別情報＿登録販売者滞在時間＿土＿開始</t>
  </si>
  <si>
    <t>個別情報＿登録販売者滞在時間＿土＿終了</t>
  </si>
  <si>
    <t>個別情報＿登録販売者滞在時間＿日＿開始</t>
  </si>
  <si>
    <t>個別情報＿登録販売者滞在時間＿日＿終了</t>
  </si>
  <si>
    <t>個別情報＿登録販売者滞在時間＿祝日＿開始</t>
  </si>
  <si>
    <t>個別情報＿登録販売者滞在時間＿祝日＿終了</t>
  </si>
  <si>
    <t>個別情報＿登録販売者滞在時間＿休憩＿月＿開始</t>
  </si>
  <si>
    <t>個別情報＿登録販売者滞在時間＿休憩＿月＿終了</t>
  </si>
  <si>
    <t>個別情報＿登録販売者滞在時間＿休憩＿火＿開始</t>
  </si>
  <si>
    <t>個別情報＿登録販売者滞在時間＿休憩＿火＿終了</t>
  </si>
  <si>
    <t>個別情報＿登録販売者滞在時間＿休憩＿水＿開始</t>
  </si>
  <si>
    <t>個別情報＿登録販売者滞在時間＿休憩＿水＿終了</t>
  </si>
  <si>
    <t>個別情報＿登録販売者滞在時間＿休憩＿木＿開始</t>
  </si>
  <si>
    <t>個別情報＿登録販売者滞在時間＿休憩＿木＿終了</t>
  </si>
  <si>
    <t>個別情報＿登録販売者滞在時間＿休憩＿金＿開始</t>
  </si>
  <si>
    <t>個別情報＿登録販売者滞在時間＿休憩＿金＿終了</t>
  </si>
  <si>
    <t>個別情報＿登録販売者滞在時間＿休憩＿土＿開始</t>
  </si>
  <si>
    <t>個別情報＿登録販売者滞在時間＿休憩＿土＿終了</t>
  </si>
  <si>
    <t>個別情報＿登録販売者滞在時間＿休憩＿日＿開始</t>
  </si>
  <si>
    <t>個別情報＿登録販売者滞在時間＿休憩＿日＿終了</t>
  </si>
  <si>
    <t>個別情報＿登録販売者滞在時間＿休憩＿祝日＿開始</t>
  </si>
  <si>
    <t>個別情報＿登録販売者滞在時間＿休憩＿祝日＿終了</t>
  </si>
  <si>
    <t>個別情報＿特定販売のみ行う時間＿月</t>
    <rPh sb="0" eb="4">
      <t>コベツジョウホウ</t>
    </rPh>
    <rPh sb="5" eb="9">
      <t>トクテイハンバイ</t>
    </rPh>
    <rPh sb="11" eb="12">
      <t>オコナ</t>
    </rPh>
    <rPh sb="13" eb="15">
      <t>ジカン</t>
    </rPh>
    <rPh sb="16" eb="17">
      <t>ゲツ</t>
    </rPh>
    <phoneticPr fontId="4"/>
  </si>
  <si>
    <t>個別情報＿特定販売のみ行う時間＿火</t>
    <rPh sb="16" eb="17">
      <t>カ</t>
    </rPh>
    <phoneticPr fontId="4"/>
  </si>
  <si>
    <t>個別情報＿特定販売のみ行う時間＿水</t>
    <rPh sb="16" eb="17">
      <t>スイ</t>
    </rPh>
    <phoneticPr fontId="4"/>
  </si>
  <si>
    <t>個別情報＿特定販売のみ行う時間＿木</t>
    <rPh sb="16" eb="17">
      <t>モク</t>
    </rPh>
    <phoneticPr fontId="4"/>
  </si>
  <si>
    <t>個別情報＿特定販売のみ行う時間＿金</t>
    <rPh sb="16" eb="17">
      <t>キン</t>
    </rPh>
    <phoneticPr fontId="4"/>
  </si>
  <si>
    <t>個別情報＿特定販売のみ行う時間＿土</t>
    <rPh sb="16" eb="17">
      <t>ド</t>
    </rPh>
    <phoneticPr fontId="4"/>
  </si>
  <si>
    <t>個別情報＿特定販売のみ行う時間＿日</t>
    <rPh sb="16" eb="17">
      <t>ニチ</t>
    </rPh>
    <phoneticPr fontId="4"/>
  </si>
  <si>
    <t>個別情報＿特定販売のみ行う時間＿祝日</t>
    <rPh sb="16" eb="18">
      <t>シュクジツ</t>
    </rPh>
    <phoneticPr fontId="4"/>
  </si>
  <si>
    <t>個別情報＿週営業時間</t>
  </si>
  <si>
    <t>個別情報＿週開店時間</t>
  </si>
  <si>
    <t>個別情報＿週医薬品販売時間</t>
  </si>
  <si>
    <t>個別情報＿週要指導医薬品販売時間</t>
  </si>
  <si>
    <t>個別情報＿週第１類医薬品販売時間</t>
  </si>
  <si>
    <t>個別情報＿週特定販売時間</t>
  </si>
  <si>
    <t>個別情報＿その他営業日</t>
  </si>
  <si>
    <t>個別情報＿その他休業日</t>
  </si>
  <si>
    <t>個別情報＿店舗面積</t>
  </si>
  <si>
    <t>個別情報＿調剤室面積</t>
  </si>
  <si>
    <t>個別情報＿一般用情報提供有無</t>
    <rPh sb="0" eb="4">
      <t>コベツジョウホウ</t>
    </rPh>
    <rPh sb="5" eb="14">
      <t>イッパンヨウジョウホウテイキョウウム</t>
    </rPh>
    <phoneticPr fontId="4"/>
  </si>
  <si>
    <t>個別情報＿一般用情報提供場所数</t>
    <rPh sb="5" eb="12">
      <t>イッパンヨウジョウホウテイキョウ</t>
    </rPh>
    <rPh sb="12" eb="15">
      <t>バショスウ</t>
    </rPh>
    <phoneticPr fontId="4"/>
  </si>
  <si>
    <t>個別情報＿第一類情報提供有無</t>
    <rPh sb="5" eb="8">
      <t>ダイイチルイ</t>
    </rPh>
    <rPh sb="8" eb="14">
      <t>ジョウホウテイキョウウム</t>
    </rPh>
    <phoneticPr fontId="4"/>
  </si>
  <si>
    <t>個別情報＿第一類情報提供場所数</t>
    <rPh sb="0" eb="4">
      <t>コベツジョウホウ</t>
    </rPh>
    <rPh sb="5" eb="8">
      <t>ダイイチルイ</t>
    </rPh>
    <rPh sb="8" eb="12">
      <t>ジョウホウテイキョウ</t>
    </rPh>
    <rPh sb="12" eb="15">
      <t>バショスウ</t>
    </rPh>
    <phoneticPr fontId="4"/>
  </si>
  <si>
    <t>個別情報＿要指導医薬品売り場</t>
    <rPh sb="0" eb="4">
      <t>コベツジョウホウ</t>
    </rPh>
    <rPh sb="5" eb="12">
      <t>ヨウシドウイヤクヒンウ</t>
    </rPh>
    <rPh sb="13" eb="14">
      <t>バ</t>
    </rPh>
    <phoneticPr fontId="4"/>
  </si>
  <si>
    <t>個別情報＿要指導医薬品売り場の数</t>
  </si>
  <si>
    <t>個別情報＿店舗販売業の取扱品目</t>
  </si>
  <si>
    <t>個別情報＿鍵のかかる保管庫の有無</t>
    <rPh sb="5" eb="6">
      <t>カギ</t>
    </rPh>
    <rPh sb="10" eb="13">
      <t>ホカンコ</t>
    </rPh>
    <rPh sb="14" eb="16">
      <t>ウム</t>
    </rPh>
    <phoneticPr fontId="4"/>
  </si>
  <si>
    <t>個別情報＿冷暗貯蔵設備の有無</t>
  </si>
  <si>
    <t>個別情報＿検体測定室の有無</t>
    <rPh sb="0" eb="4">
      <t>コベツジョウホウ</t>
    </rPh>
    <rPh sb="5" eb="10">
      <t>ケンタイソクテイシツ</t>
    </rPh>
    <rPh sb="11" eb="13">
      <t>ウム</t>
    </rPh>
    <phoneticPr fontId="4"/>
  </si>
  <si>
    <t>個別情報＿特定販売実施</t>
  </si>
  <si>
    <t>個別情報＿特定販売する医薬品の区分＿第１類医薬品</t>
  </si>
  <si>
    <t>個別情報＿特定販売する医薬品の区分＿指定第２類医薬品</t>
  </si>
  <si>
    <t>個別情報＿特定販売する医薬品の区分＿第２類医薬品＿指定第２類医薬品を除く</t>
  </si>
  <si>
    <t>個別情報＿特定販売する医薬品の区分＿第３類医薬品</t>
  </si>
  <si>
    <t>個別情報＿特定販売する医薬品の区分＿薬局製造販売医薬品</t>
  </si>
  <si>
    <t>個別情報＿特定販売する医薬品の区分＿配達方法</t>
  </si>
  <si>
    <t>個別情報＿管理医療機器みなし＿取扱区分</t>
    <rPh sb="0" eb="4">
      <t>コベツジョウホウ</t>
    </rPh>
    <rPh sb="5" eb="11">
      <t>カンリイリョウキキ</t>
    </rPh>
    <rPh sb="15" eb="19">
      <t>トリアツカイクブン</t>
    </rPh>
    <phoneticPr fontId="4"/>
  </si>
  <si>
    <t>個別情報＿管理医療機器みなし＿特定管理医療機器取扱有</t>
    <rPh sb="15" eb="23">
      <t>トクテイカンリイリョウキキ</t>
    </rPh>
    <rPh sb="23" eb="26">
      <t>トリアツカイアリ</t>
    </rPh>
    <phoneticPr fontId="4"/>
  </si>
  <si>
    <t>個別情報＿管理医療機器みなし＿管理者名</t>
    <rPh sb="15" eb="19">
      <t>カンリシャメイ</t>
    </rPh>
    <phoneticPr fontId="4"/>
  </si>
  <si>
    <t>個別情報＿管理医療機器みなし＿資格</t>
    <rPh sb="15" eb="17">
      <t>シカク</t>
    </rPh>
    <phoneticPr fontId="4"/>
  </si>
  <si>
    <t>個別情報＿管理医療機器みなし＿登録番号</t>
    <rPh sb="15" eb="19">
      <t>トウロクバンゴウ</t>
    </rPh>
    <phoneticPr fontId="4"/>
  </si>
  <si>
    <t>個別情報＿管理医療機器みなし＿管理者設置日</t>
    <rPh sb="15" eb="21">
      <t>カンリシャセッチビ</t>
    </rPh>
    <phoneticPr fontId="4"/>
  </si>
  <si>
    <t>個別情報＿管理医療機器みなし＿住所＿郵便番号</t>
    <rPh sb="15" eb="17">
      <t>ジュウショ</t>
    </rPh>
    <rPh sb="18" eb="22">
      <t>ユウビンバンゴウ</t>
    </rPh>
    <phoneticPr fontId="4"/>
  </si>
  <si>
    <t>個別情報＿管理医療機器みなし＿住所＿都道府県</t>
    <rPh sb="18" eb="22">
      <t>トドウフケン</t>
    </rPh>
    <phoneticPr fontId="4"/>
  </si>
  <si>
    <t>個別情報＿管理医療機器みなし＿住所＿市区町村</t>
    <rPh sb="18" eb="22">
      <t>シクチョウソン</t>
    </rPh>
    <phoneticPr fontId="4"/>
  </si>
  <si>
    <t>個別情報＿管理医療機器みなし＿住所＿字</t>
    <rPh sb="18" eb="19">
      <t>ジ</t>
    </rPh>
    <phoneticPr fontId="4"/>
  </si>
  <si>
    <t>個別情報＿管理医療機器みなし＿住所＿番地</t>
    <rPh sb="18" eb="20">
      <t>バンチ</t>
    </rPh>
    <phoneticPr fontId="4"/>
  </si>
  <si>
    <t>個別情報＿管理医療機器みなし＿住所＿建物名</t>
    <rPh sb="18" eb="21">
      <t>タテモノメイ</t>
    </rPh>
    <phoneticPr fontId="4"/>
  </si>
  <si>
    <t>従事者１＿登録番号１＿変更前</t>
  </si>
  <si>
    <t>従事者２＿登録番号１＿変更前</t>
  </si>
  <si>
    <t>従事者３＿登録番号１＿変更前</t>
  </si>
  <si>
    <t>従事者４＿登録番号１＿変更前</t>
  </si>
  <si>
    <t>従事者５＿登録番号１＿変更前</t>
  </si>
  <si>
    <t>従事者６＿登録番号１＿変更前</t>
  </si>
  <si>
    <t>従事者７＿登録番号１＿変更前</t>
  </si>
  <si>
    <t>従事者８＿登録番号１＿変更前</t>
  </si>
  <si>
    <t>従事者９＿登録番号１＿変更前</t>
  </si>
  <si>
    <t>従事者１０＿登録番号１＿変更前</t>
  </si>
  <si>
    <t>従事者１１＿登録番号１＿変更前</t>
  </si>
  <si>
    <t>従事者１２＿登録番号１＿変更前</t>
  </si>
  <si>
    <t>従事者１３＿登録番号１＿変更前</t>
  </si>
  <si>
    <t>従事者１４＿登録番号１＿変更前</t>
  </si>
  <si>
    <t>従事者１５＿登録番号１＿変更前</t>
  </si>
  <si>
    <t>従事者１６＿登録番号１＿変更前</t>
  </si>
  <si>
    <t>従事者１７＿登録番号１＿変更前</t>
  </si>
  <si>
    <t>従事者１８＿登録番号１＿変更前</t>
  </si>
  <si>
    <t>従事者１９＿登録番号１＿変更前</t>
  </si>
  <si>
    <t>従事者２０＿登録番号１＿変更前</t>
  </si>
  <si>
    <t>従事者２１＿登録番号１＿変更前</t>
  </si>
  <si>
    <t>従事者２２＿登録番号１＿変更前</t>
  </si>
  <si>
    <t>従事者２３＿登録番号１＿変更前</t>
  </si>
  <si>
    <t>従事者２４＿登録番号１＿変更前</t>
  </si>
  <si>
    <t>従事者２５＿登録番号１＿変更前</t>
  </si>
  <si>
    <t>従事者２６＿登録番号１＿変更前</t>
  </si>
  <si>
    <t>従事者２７＿登録番号１＿変更前</t>
  </si>
  <si>
    <t>従事者２８＿登録番号１＿変更前</t>
  </si>
  <si>
    <t>従事者２９＿登録番号１＿変更前</t>
  </si>
  <si>
    <t>従事者３０＿登録番号１＿変更前</t>
  </si>
  <si>
    <t>従事者３１＿登録番号１＿変更前</t>
  </si>
  <si>
    <t>従事者３２＿登録番号１＿変更前</t>
  </si>
  <si>
    <t>従事者３３＿登録番号１＿変更前</t>
  </si>
  <si>
    <t>従事者３４＿登録番号１＿変更前</t>
  </si>
  <si>
    <t>従事者３５＿登録番号１＿変更前</t>
  </si>
  <si>
    <t>従事者３６＿登録番号１＿変更前</t>
  </si>
  <si>
    <t>従事者３７＿登録番号１＿変更前</t>
  </si>
  <si>
    <t>従事者３８＿登録番号１＿変更前</t>
  </si>
  <si>
    <t>従事者３９＿登録番号１＿変更前</t>
  </si>
  <si>
    <t>従事者４０＿登録番号１＿変更前</t>
  </si>
  <si>
    <t>従事者１＿登録番号２＿変更前</t>
  </si>
  <si>
    <t>従事者２＿登録番号２＿変更前</t>
  </si>
  <si>
    <t>従事者３＿登録番号２＿変更前</t>
  </si>
  <si>
    <t>従事者４＿登録番号２＿変更前</t>
  </si>
  <si>
    <t>従事者５＿登録番号２＿変更前</t>
  </si>
  <si>
    <t>従事者６＿登録番号２＿変更前</t>
  </si>
  <si>
    <t>従事者７＿登録番号２＿変更前</t>
  </si>
  <si>
    <t>従事者８＿登録番号２＿変更前</t>
  </si>
  <si>
    <t>従事者９＿登録番号２＿変更前</t>
  </si>
  <si>
    <t>従事者１０＿登録番号２＿変更前</t>
  </si>
  <si>
    <t>従事者１１＿登録番号２＿変更前</t>
  </si>
  <si>
    <t>従事者１２＿登録番号２＿変更前</t>
  </si>
  <si>
    <t>従事者１３＿登録番号２＿変更前</t>
  </si>
  <si>
    <t>従事者１４＿登録番号２＿変更前</t>
  </si>
  <si>
    <t>従事者１５＿登録番号２＿変更前</t>
  </si>
  <si>
    <t>従事者１６＿登録番号２＿変更前</t>
  </si>
  <si>
    <t>従事者１７＿登録番号２＿変更前</t>
  </si>
  <si>
    <t>従事者１８＿登録番号２＿変更前</t>
  </si>
  <si>
    <t>従事者１９＿登録番号２＿変更前</t>
  </si>
  <si>
    <t>従事者２０＿登録番号２＿変更前</t>
  </si>
  <si>
    <t>従事者２１＿登録番号２＿変更前</t>
  </si>
  <si>
    <t>従事者２２＿登録番号２＿変更前</t>
  </si>
  <si>
    <t>従事者２３＿登録番号２＿変更前</t>
  </si>
  <si>
    <t>従事者２４＿登録番号２＿変更前</t>
  </si>
  <si>
    <t>従事者２５＿登録番号２＿変更前</t>
  </si>
  <si>
    <t>従事者２６＿登録番号２＿変更前</t>
  </si>
  <si>
    <t>従事者２７＿登録番号２＿変更前</t>
  </si>
  <si>
    <t>従事者２８＿登録番号２＿変更前</t>
  </si>
  <si>
    <t>従事者２９＿登録番号２＿変更前</t>
  </si>
  <si>
    <t>従事者３０＿登録番号２＿変更前</t>
  </si>
  <si>
    <t>従事者３１＿登録番号２＿変更前</t>
  </si>
  <si>
    <t>従事者３２＿登録番号２＿変更前</t>
  </si>
  <si>
    <t>従事者３３＿登録番号２＿変更前</t>
  </si>
  <si>
    <t>従事者３４＿登録番号２＿変更前</t>
  </si>
  <si>
    <t>従事者３５＿登録番号２＿変更前</t>
  </si>
  <si>
    <t>従事者３６＿登録番号２＿変更前</t>
  </si>
  <si>
    <t>従事者３７＿登録番号２＿変更前</t>
  </si>
  <si>
    <t>従事者３８＿登録番号２＿変更前</t>
  </si>
  <si>
    <t>従事者３９＿登録番号２＿変更前</t>
  </si>
  <si>
    <t>従事者４０＿登録番号２＿変更前</t>
  </si>
  <si>
    <t>従事者１＿登録番号３＿変更前</t>
  </si>
  <si>
    <t>従事者２＿登録番号３＿変更前</t>
  </si>
  <si>
    <t>従事者３＿登録番号３＿変更前</t>
  </si>
  <si>
    <t>従事者４＿登録番号３＿変更前</t>
  </si>
  <si>
    <t>従事者５＿登録番号３＿変更前</t>
  </si>
  <si>
    <t>従事者６＿登録番号３＿変更前</t>
  </si>
  <si>
    <t>従事者７＿登録番号３＿変更前</t>
  </si>
  <si>
    <t>従事者８＿登録番号３＿変更前</t>
  </si>
  <si>
    <t>従事者９＿登録番号３＿変更前</t>
  </si>
  <si>
    <t>従事者１０＿登録番号３＿変更前</t>
  </si>
  <si>
    <t>従事者１１＿登録番号３＿変更前</t>
  </si>
  <si>
    <t>従事者１２＿登録番号３＿変更前</t>
  </si>
  <si>
    <t>従事者１３＿登録番号３＿変更前</t>
  </si>
  <si>
    <t>従事者１４＿登録番号３＿変更前</t>
  </si>
  <si>
    <t>従事者１５＿登録番号３＿変更前</t>
  </si>
  <si>
    <t>従事者１６＿登録番号３＿変更前</t>
  </si>
  <si>
    <t>従事者１７＿登録番号３＿変更前</t>
  </si>
  <si>
    <t>従事者１８＿登録番号３＿変更前</t>
  </si>
  <si>
    <t>従事者１９＿登録番号３＿変更前</t>
  </si>
  <si>
    <t>従事者２０＿登録番号３＿変更前</t>
  </si>
  <si>
    <t>従事者２１＿登録番号３＿変更前</t>
  </si>
  <si>
    <t>従事者２２＿登録番号３＿変更前</t>
  </si>
  <si>
    <t>従事者２３＿登録番号３＿変更前</t>
  </si>
  <si>
    <t>従事者２４＿登録番号３＿変更前</t>
  </si>
  <si>
    <t>従事者２５＿登録番号３＿変更前</t>
  </si>
  <si>
    <t>従事者２６＿登録番号３＿変更前</t>
  </si>
  <si>
    <t>従事者２７＿登録番号３＿変更前</t>
  </si>
  <si>
    <t>従事者２８＿登録番号３＿変更前</t>
  </si>
  <si>
    <t>従事者２９＿登録番号３＿変更前</t>
  </si>
  <si>
    <t>従事者３０＿登録番号３＿変更前</t>
  </si>
  <si>
    <t>従事者３１＿登録番号３＿変更前</t>
  </si>
  <si>
    <t>従事者３２＿登録番号３＿変更前</t>
  </si>
  <si>
    <t>従事者３３＿登録番号３＿変更前</t>
  </si>
  <si>
    <t>従事者３４＿登録番号３＿変更前</t>
  </si>
  <si>
    <t>従事者３５＿登録番号３＿変更前</t>
  </si>
  <si>
    <t>従事者３６＿登録番号３＿変更前</t>
  </si>
  <si>
    <t>従事者３７＿登録番号３＿変更前</t>
  </si>
  <si>
    <t>従事者３８＿登録番号３＿変更前</t>
  </si>
  <si>
    <t>従事者３９＿登録番号３＿変更前</t>
  </si>
  <si>
    <t>従事者４０＿登録番号３＿変更前</t>
  </si>
  <si>
    <t>07</t>
    <phoneticPr fontId="4"/>
  </si>
  <si>
    <t>08</t>
    <phoneticPr fontId="4"/>
  </si>
  <si>
    <t>09</t>
    <phoneticPr fontId="4"/>
  </si>
  <si>
    <t>字</t>
  </si>
  <si>
    <t>保健所</t>
    <rPh sb="0" eb="3">
      <t>ホケンジョ</t>
    </rPh>
    <phoneticPr fontId="4"/>
  </si>
  <si>
    <t>南部</t>
    <rPh sb="0" eb="2">
      <t>ナンブ</t>
    </rPh>
    <phoneticPr fontId="4"/>
  </si>
  <si>
    <t>朝霞</t>
    <phoneticPr fontId="4"/>
  </si>
  <si>
    <t>春日部</t>
    <phoneticPr fontId="4"/>
  </si>
  <si>
    <t>草加</t>
    <phoneticPr fontId="4"/>
  </si>
  <si>
    <t>鴻巣</t>
    <phoneticPr fontId="4"/>
  </si>
  <si>
    <t>東松山</t>
    <phoneticPr fontId="4"/>
  </si>
  <si>
    <t>坂戸</t>
    <phoneticPr fontId="4"/>
  </si>
  <si>
    <t>狭山</t>
    <phoneticPr fontId="4"/>
  </si>
  <si>
    <t>加須</t>
    <phoneticPr fontId="4"/>
  </si>
  <si>
    <t>幸手</t>
    <phoneticPr fontId="4"/>
  </si>
  <si>
    <t>熊谷</t>
    <phoneticPr fontId="4"/>
  </si>
  <si>
    <t>本庄</t>
    <phoneticPr fontId="4"/>
  </si>
  <si>
    <t>秩父</t>
    <phoneticPr fontId="4"/>
  </si>
  <si>
    <t>別紙（許可_3タブ）のとおり。
（「許可_3」タブに記入してください。）</t>
    <phoneticPr fontId="4"/>
  </si>
  <si>
    <t>・各申請書の黄色セルは入力必須、青色セルは選択必須となります。それ以外のセルは必要な事項を御記入ください。</t>
    <phoneticPr fontId="4"/>
  </si>
  <si>
    <t>・平面図データは本様式には張り付けないでください。平面図データは本様式とは分けて電子申請してください。</t>
    <phoneticPr fontId="4"/>
  </si>
  <si>
    <t>別紙のとおり。
（ここには平面図の画像データを添付しないでください。この様式とは別にした画像データをお送りください。）</t>
    <phoneticPr fontId="4"/>
  </si>
  <si>
    <t>郵便番号</t>
    <phoneticPr fontId="4"/>
  </si>
  <si>
    <t>都道府県</t>
  </si>
  <si>
    <t>都道府県</t>
    <phoneticPr fontId="4"/>
  </si>
  <si>
    <t>字</t>
    <rPh sb="0" eb="1">
      <t>アザ</t>
    </rPh>
    <phoneticPr fontId="4"/>
  </si>
  <si>
    <t>-</t>
  </si>
  <si>
    <t>許　可　証　書換え交付申請書</t>
    <rPh sb="0" eb="1">
      <t>モト</t>
    </rPh>
    <rPh sb="2" eb="3">
      <t>カ</t>
    </rPh>
    <rPh sb="4" eb="5">
      <t>ショウ</t>
    </rPh>
    <rPh sb="6" eb="8">
      <t>カキカ</t>
    </rPh>
    <rPh sb="9" eb="11">
      <t>コウフ</t>
    </rPh>
    <rPh sb="11" eb="14">
      <t>シンセイショ</t>
    </rPh>
    <phoneticPr fontId="4"/>
  </si>
  <si>
    <t>別紙（許可_4_1、許可4_2タブ）のとおり。
（「許可_4_1、許可4_2」タブに記入してください。）</t>
    <rPh sb="10" eb="12">
      <t>キョカ</t>
    </rPh>
    <phoneticPr fontId="4"/>
  </si>
  <si>
    <t>個別情報＿相談時緊急時の連絡先</t>
    <phoneticPr fontId="4"/>
  </si>
  <si>
    <t>Soudan</t>
    <phoneticPr fontId="4"/>
  </si>
  <si>
    <t>個別情報_販売する医薬品の区分_要指導医薬品</t>
  </si>
  <si>
    <t>個別情報_販売する医薬品の区分_第１類医薬品</t>
  </si>
  <si>
    <t>個別情報_販売する医薬品の区分_指定第２類医薬品</t>
  </si>
  <si>
    <t>個別情報_販売する医薬品の区分_第２類医薬品_指定第２類医薬品を除く</t>
  </si>
  <si>
    <t>個別情報_販売する医薬品の区分_第３類医薬品</t>
  </si>
  <si>
    <t>個別情報＿通信手段＿インターネット</t>
  </si>
  <si>
    <t>個別情報＿通信手段＿電話</t>
  </si>
  <si>
    <t>個別情報＿通信手段＿ＦＡＸ</t>
  </si>
  <si>
    <t>個別情報＿通信手段＿カタログ</t>
  </si>
  <si>
    <t>個別情報＿通信手段＿その他</t>
  </si>
  <si>
    <t>個別情報＿通信手段＿その他詳細</t>
  </si>
  <si>
    <t>個別情報＿特定販売する医薬品の区分＿インターネット広告</t>
  </si>
  <si>
    <t>個別情報＿特定販売する医薬品の区分＿インターネット広告＿電話</t>
  </si>
  <si>
    <t>個別情報＿特定販売する医薬品の区分＿インターネット広告＿ＦＡＸ</t>
  </si>
  <si>
    <t>個別情報＿特定販売する医薬品の区分＿インターネット広告＿メールアドレス</t>
  </si>
  <si>
    <t>個別情報＿特定販売する医薬品の区分＿インターネット広告＿ＨＰ１＿店舗名称</t>
  </si>
  <si>
    <t>個別情報＿特定販売する医薬品の区分＿インターネット広告＿ＨＰ１＿店舗名称_変更前</t>
  </si>
  <si>
    <t>個別情報＿特定販売する医薬品の区分＿インターネット広告＿ＨＰ１＿ＵＲＬ</t>
  </si>
  <si>
    <t>個別情報＿特定販売する医薬品の区分＿インターネット広告＿ＨＰ１＿ＵＲＬ_変更前</t>
  </si>
  <si>
    <t>個別情報＿特定販売する医薬品の区分＿インターネット広告＿ＨＰ１＿パスワード</t>
  </si>
  <si>
    <t>個別情報＿特定販売する医薬品の区分＿インターネット広告＿ＨＰ１＿パスワード_変更前</t>
  </si>
  <si>
    <t>個別情報＿特定販売する医薬品の区分＿インターネット広告＿ＨＰ２＿店舗名称</t>
  </si>
  <si>
    <t>個別情報＿特定販売する医薬品の区分＿インターネット広告＿ＨＰ２＿店舗名称_変更前</t>
  </si>
  <si>
    <t>個別情報＿特定販売する医薬品の区分＿インターネット広告＿ＨＰ２＿ＵＲＬ</t>
  </si>
  <si>
    <t>個別情報＿特定販売する医薬品の区分＿インターネット広告＿ＨＰ２＿ＵＲＬ_変更前</t>
  </si>
  <si>
    <t>個別情報＿特定販売する医薬品の区分＿インターネット広告＿ＨＰ２＿パスワード</t>
  </si>
  <si>
    <t>個別情報＿特定販売する医薬品の区分＿インターネット広告＿ＨＰ２＿パスワード_変更前</t>
  </si>
  <si>
    <t>個別情報＿特定販売する医薬品の区分＿インターネット広告＿ＨＰ３＿店舗名称</t>
  </si>
  <si>
    <t>個別情報＿特定販売する医薬品の区分＿インターネット広告＿ＨＰ３＿店舗名称_変更前</t>
  </si>
  <si>
    <t>個別情報＿特定販売する医薬品の区分＿インターネット広告＿ＨＰ３＿ＵＲＬ</t>
  </si>
  <si>
    <t>個別情報＿特定販売する医薬品の区分＿インターネット広告＿ＨＰ３＿ＵＲＬ_変更前</t>
  </si>
  <si>
    <t>個別情報＿特定販売する医薬品の区分＿インターネット広告＿ＨＰ３＿パスワード</t>
  </si>
  <si>
    <t>個別情報＿特定販売する医薬品の区分＿インターネット広告＿ＨＰ３＿パスワード_変更前</t>
  </si>
  <si>
    <t>個別情報＿特定販売する医薬品の区分＿インターネット広告＿監視設備</t>
  </si>
  <si>
    <t>個別情報＿特定販売する医薬品の区分＿インターネット広告＿監視用のメールアドレス等</t>
  </si>
  <si>
    <t>個別情報＿特定販売する医薬品の区分＿インターネット広告＿特記事項等</t>
  </si>
  <si>
    <t>17</t>
    <phoneticPr fontId="4"/>
  </si>
  <si>
    <t>18</t>
    <phoneticPr fontId="4"/>
  </si>
  <si>
    <t>19</t>
    <phoneticPr fontId="4"/>
  </si>
  <si>
    <t>NM_個別情報_一般用情報提供有無</t>
    <phoneticPr fontId="4"/>
  </si>
  <si>
    <t>NM_従事者１_兼務許可年月日_年</t>
    <phoneticPr fontId="4"/>
  </si>
  <si>
    <t>NM_従事者１_兼務許可年月日_月</t>
    <phoneticPr fontId="4"/>
  </si>
  <si>
    <t>NM_従事者１_兼務許可年月日_日</t>
    <phoneticPr fontId="4"/>
  </si>
  <si>
    <t>NM_従事者１_兼務廃止年月日_年</t>
    <phoneticPr fontId="4"/>
  </si>
  <si>
    <t>NM_従事者１_兼務廃止年月日_月</t>
    <phoneticPr fontId="4"/>
  </si>
  <si>
    <t>NM_従事者１_兼務廃止年月日_日</t>
    <phoneticPr fontId="4"/>
  </si>
  <si>
    <t>7</t>
    <phoneticPr fontId="4"/>
  </si>
  <si>
    <t>従事者情報</t>
    <rPh sb="0" eb="3">
      <t>ジュウジシャ</t>
    </rPh>
    <rPh sb="3" eb="5">
      <t>ジョウホウ</t>
    </rPh>
    <phoneticPr fontId="4"/>
  </si>
  <si>
    <t>従事者１_兼務管理店舗１_許可番号</t>
  </si>
  <si>
    <t>_KenmuGrid</t>
  </si>
  <si>
    <t>許可番号</t>
  </si>
  <si>
    <t>NM_従事者１_兼務管理店舗_許可番号１</t>
    <phoneticPr fontId="4"/>
  </si>
  <si>
    <t>2</t>
  </si>
  <si>
    <t>従事者１_兼務管理店舗１_主に従事する店舗</t>
  </si>
  <si>
    <t>NM_従事者１_兼務管理店舗_主に従事する店舗１</t>
    <phoneticPr fontId="4"/>
  </si>
  <si>
    <t>3</t>
  </si>
  <si>
    <t>従事者１_兼務管理店舗１_店舗名称</t>
  </si>
  <si>
    <t>NM_従事者１_兼務管理店舗_店舗名称１</t>
    <phoneticPr fontId="4"/>
  </si>
  <si>
    <t>4</t>
  </si>
  <si>
    <t>従事者１_兼務管理店舗１_郵便番号</t>
  </si>
  <si>
    <t>NM_従事者１_兼務管理店舗_店舗住所_郵便番号_左１</t>
    <phoneticPr fontId="4"/>
  </si>
  <si>
    <t>NM_従事者１_兼務管理店舗_店舗住所_郵便番号_右１</t>
    <phoneticPr fontId="4"/>
  </si>
  <si>
    <t>5</t>
  </si>
  <si>
    <t>従事者１_兼務管理店舗１_住所１</t>
  </si>
  <si>
    <t>住所１</t>
  </si>
  <si>
    <t>NM_従事者１_兼務管理店舗_店舗住所_都道府県１</t>
    <phoneticPr fontId="4"/>
  </si>
  <si>
    <t>6</t>
  </si>
  <si>
    <t>従事者１_兼務管理店舗１_住所２</t>
  </si>
  <si>
    <t>住所２</t>
  </si>
  <si>
    <t>NM_従事者１_兼務管理店舗_店舗住所_市区町村１</t>
    <phoneticPr fontId="4"/>
  </si>
  <si>
    <t>7</t>
  </si>
  <si>
    <t>従事者１_兼務管理店舗１_住所３</t>
  </si>
  <si>
    <t>住所３</t>
  </si>
  <si>
    <t>NM_従事者１_兼務管理店舗_店舗住所_字１</t>
    <phoneticPr fontId="4"/>
  </si>
  <si>
    <t>8</t>
  </si>
  <si>
    <t>従事者１_兼務管理店舗１_住所４</t>
  </si>
  <si>
    <t>住所４</t>
  </si>
  <si>
    <t>NM_従事者１_兼務管理店舗_店舗住所_番地１</t>
    <phoneticPr fontId="4"/>
  </si>
  <si>
    <t>9</t>
  </si>
  <si>
    <t>従事者１_兼務管理店舗１_建物名</t>
  </si>
  <si>
    <t>NM_従事者１_兼務管理店舗_店舗住所_建物名１</t>
    <phoneticPr fontId="4"/>
  </si>
  <si>
    <t>従事者１_兼務管理店舗２_許可番号</t>
  </si>
  <si>
    <t>NM_従事者１_兼務管理店舗_許可番号２</t>
    <phoneticPr fontId="4"/>
  </si>
  <si>
    <t>従事者１_兼務管理店舗２_主に従事する店舗</t>
  </si>
  <si>
    <t>NM_従事者１_兼務管理店舗_主に従事する店舗２</t>
    <phoneticPr fontId="4"/>
  </si>
  <si>
    <t>従事者１_兼務管理店舗２_店舗名称</t>
  </si>
  <si>
    <t>NM_従事者１_兼務管理店舗_店舗名称２</t>
    <phoneticPr fontId="4"/>
  </si>
  <si>
    <t>従事者１_兼務管理店舗２_郵便番号</t>
  </si>
  <si>
    <t>NM_従事者１_兼務管理店舗_店舗住所_郵便番号_左２</t>
    <phoneticPr fontId="4"/>
  </si>
  <si>
    <t>NM_従事者１_兼務管理店舗_店舗住所_郵便番号_右２</t>
    <phoneticPr fontId="4"/>
  </si>
  <si>
    <t>従事者１_兼務管理店舗２_住所１</t>
  </si>
  <si>
    <t>NM_従事者１_兼務管理店舗_店舗住所_都道府県２</t>
    <phoneticPr fontId="4"/>
  </si>
  <si>
    <t>従事者１_兼務管理店舗２_住所２</t>
  </si>
  <si>
    <t>NM_従事者１_兼務管理店舗_店舗住所_市区町村２</t>
    <phoneticPr fontId="4"/>
  </si>
  <si>
    <t>従事者１_兼務管理店舗２_住所３</t>
  </si>
  <si>
    <t>NM_従事者１_兼務管理店舗_店舗住所_字２</t>
    <phoneticPr fontId="4"/>
  </si>
  <si>
    <t>従事者１_兼務管理店舗２_住所４</t>
  </si>
  <si>
    <t>NM_従事者１_兼務管理店舗_店舗住所_番地２</t>
    <phoneticPr fontId="4"/>
  </si>
  <si>
    <t>従事者１_兼務管理店舗２_建物名</t>
  </si>
  <si>
    <t>NM_従事者１_兼務管理店舗_店舗住所_建物名２</t>
    <phoneticPr fontId="4"/>
  </si>
  <si>
    <t>従事者１_兼務管理店舗３_許可番号</t>
  </si>
  <si>
    <t>NM_従事者１_兼務管理店舗_許可番号３</t>
    <phoneticPr fontId="4"/>
  </si>
  <si>
    <t>従事者１_兼務管理店舗３_主に従事する店舗</t>
  </si>
  <si>
    <t>NM_従事者１_兼務管理店舗_主に従事する店舗３</t>
    <phoneticPr fontId="4"/>
  </si>
  <si>
    <t>従事者１_兼務管理店舗３_店舗名称</t>
  </si>
  <si>
    <t>NM_従事者１_兼務管理店舗_店舗名称３</t>
    <phoneticPr fontId="4"/>
  </si>
  <si>
    <t>従事者１_兼務管理店舗３_郵便番号</t>
  </si>
  <si>
    <t>NM_従事者１_兼務管理店舗_店舗住所_郵便番号_左３</t>
    <phoneticPr fontId="4"/>
  </si>
  <si>
    <t>NM_従事者１_兼務管理店舗_店舗住所_郵便番号_右３</t>
    <phoneticPr fontId="4"/>
  </si>
  <si>
    <t>従事者１_兼務管理店舗３_住所１</t>
  </si>
  <si>
    <t>NM_従事者１_兼務管理店舗_店舗住所_都道府県３</t>
    <phoneticPr fontId="4"/>
  </si>
  <si>
    <t>従事者１_兼務管理店舗３_住所２</t>
  </si>
  <si>
    <t>NM_従事者１_兼務管理店舗_店舗住所_市区町村３</t>
    <phoneticPr fontId="4"/>
  </si>
  <si>
    <t>従事者１_兼務管理店舗３_住所３</t>
  </si>
  <si>
    <t>NM_従事者１_兼務管理店舗_店舗住所_字３</t>
    <phoneticPr fontId="4"/>
  </si>
  <si>
    <t>従事者１_兼務管理店舗３_住所４</t>
  </si>
  <si>
    <t>NM_従事者１_兼務管理店舗_店舗住所_番地３</t>
    <phoneticPr fontId="4"/>
  </si>
  <si>
    <t>従事者１_兼務管理店舗３_建物名</t>
  </si>
  <si>
    <t>NM_従事者１_兼務管理店舗_店舗住所_建物名３</t>
    <phoneticPr fontId="4"/>
  </si>
  <si>
    <t>従事者１_兼務管理店舗４_許可番号</t>
  </si>
  <si>
    <t>NM_従事者１_兼務管理店舗_許可番号４</t>
    <phoneticPr fontId="4"/>
  </si>
  <si>
    <t>従事者１_兼務管理店舗４_主に従事する店舗</t>
  </si>
  <si>
    <t>NM_従事者１_兼務管理店舗_主に従事する店舗４</t>
    <phoneticPr fontId="4"/>
  </si>
  <si>
    <t>従事者１_兼務管理店舗４_店舗名称</t>
  </si>
  <si>
    <t>NM_従事者１_兼務管理店舗_店舗名称４</t>
    <phoneticPr fontId="4"/>
  </si>
  <si>
    <t>従事者１_兼務管理店舗４_郵便番号</t>
  </si>
  <si>
    <t>NM_従事者１_兼務管理店舗_店舗住所_郵便番号_左４</t>
    <phoneticPr fontId="4"/>
  </si>
  <si>
    <t>NM_従事者１_兼務管理店舗_店舗住所_郵便番号_右４</t>
    <phoneticPr fontId="4"/>
  </si>
  <si>
    <t>従事者１_兼務管理店舗４_住所１</t>
  </si>
  <si>
    <t>NM_従事者１_兼務管理店舗_店舗住所_都道府県４</t>
    <phoneticPr fontId="4"/>
  </si>
  <si>
    <t>従事者１_兼務管理店舗４_住所２</t>
  </si>
  <si>
    <t>NM_従事者１_兼務管理店舗_店舗住所_市区町村４</t>
    <phoneticPr fontId="4"/>
  </si>
  <si>
    <t>従事者１_兼務管理店舗４_住所３</t>
  </si>
  <si>
    <t>NM_従事者１_兼務管理店舗_店舗住所_字４</t>
    <phoneticPr fontId="4"/>
  </si>
  <si>
    <t>従事者１_兼務管理店舗４_住所４</t>
  </si>
  <si>
    <t>NM_従事者１_兼務管理店舗_店舗住所_番地４</t>
    <phoneticPr fontId="4"/>
  </si>
  <si>
    <t>従事者１_兼務管理店舗４_建物名</t>
  </si>
  <si>
    <t>NM_従事者１_兼務管理店舗_店舗住所_建物名４</t>
    <phoneticPr fontId="4"/>
  </si>
  <si>
    <t>従事者１_兼務管理店舗５_許可番号</t>
  </si>
  <si>
    <t>NM_従事者１_兼務管理店舗_許可番号５</t>
    <phoneticPr fontId="4"/>
  </si>
  <si>
    <t>従事者１_兼務管理店舗５_主に従事する店舗</t>
  </si>
  <si>
    <t>NM_従事者１_兼務管理店舗_主に従事する店舗５</t>
    <phoneticPr fontId="4"/>
  </si>
  <si>
    <t>従事者１_兼務管理店舗５_店舗名称</t>
  </si>
  <si>
    <t>NM_従事者１_兼務管理店舗_店舗名称５</t>
    <phoneticPr fontId="4"/>
  </si>
  <si>
    <t>従事者１_兼務管理店舗５_郵便番号</t>
  </si>
  <si>
    <t>NM_従事者１_兼務管理店舗_店舗住所_郵便番号_左５</t>
    <phoneticPr fontId="4"/>
  </si>
  <si>
    <t>NM_従事者１_兼務管理店舗_店舗住所_郵便番号_右５</t>
    <phoneticPr fontId="4"/>
  </si>
  <si>
    <t>従事者１_兼務管理店舗５_住所１</t>
  </si>
  <si>
    <t>NM_従事者１_兼務管理店舗_店舗住所_都道府県５</t>
    <phoneticPr fontId="4"/>
  </si>
  <si>
    <t>従事者１_兼務管理店舗５_住所２</t>
  </si>
  <si>
    <t>NM_従事者１_兼務管理店舗_店舗住所_市区町村５</t>
    <phoneticPr fontId="4"/>
  </si>
  <si>
    <t>従事者１_兼務管理店舗５_住所３</t>
  </si>
  <si>
    <t>NM_従事者１_兼務管理店舗_店舗住所_字５</t>
    <phoneticPr fontId="4"/>
  </si>
  <si>
    <t>従事者１_兼務管理店舗５_住所４</t>
  </si>
  <si>
    <t>NM_従事者１_兼務管理店舗_店舗住所_番地５</t>
    <phoneticPr fontId="4"/>
  </si>
  <si>
    <t>従事者１_兼務管理店舗５_建物名</t>
  </si>
  <si>
    <t>NM_従事者１_兼務管理店舗_店舗住所_建物名５</t>
    <phoneticPr fontId="4"/>
  </si>
  <si>
    <t>取扱品目</t>
    <rPh sb="0" eb="4">
      <t>トリアツカイヒンモク</t>
    </rPh>
    <phoneticPr fontId="4"/>
  </si>
  <si>
    <r>
      <t>冷暗貯蔵のための設備</t>
    </r>
    <r>
      <rPr>
        <vertAlign val="superscript"/>
        <sz val="9"/>
        <color theme="1"/>
        <rFont val="ＭＳ 明朝"/>
        <family val="1"/>
        <charset val="128"/>
      </rPr>
      <t>※１</t>
    </r>
    <rPh sb="0" eb="2">
      <t>レイアン</t>
    </rPh>
    <rPh sb="2" eb="4">
      <t>チョゾウ</t>
    </rPh>
    <rPh sb="8" eb="10">
      <t>セツビ</t>
    </rPh>
    <phoneticPr fontId="4"/>
  </si>
  <si>
    <t>代表者氏名※法人のみ記入</t>
    <rPh sb="0" eb="5">
      <t>ダイヒョウシャシメイ</t>
    </rPh>
    <rPh sb="6" eb="8">
      <t>ホウジン</t>
    </rPh>
    <rPh sb="10" eb="12">
      <t>キニュウ</t>
    </rPh>
    <phoneticPr fontId="4"/>
  </si>
  <si>
    <t>氏名※法人の場合、法人名</t>
    <phoneticPr fontId="4"/>
  </si>
  <si>
    <r>
      <t>指定濫用防止医薬品を販売しない時間帯の有無及び指定濫用防止医薬品陳列区画の閉鎖構造</t>
    </r>
    <r>
      <rPr>
        <vertAlign val="superscript"/>
        <sz val="10.5"/>
        <color theme="1"/>
        <rFont val="ＭＳ 明朝"/>
        <family val="1"/>
        <charset val="128"/>
      </rPr>
      <t>※１</t>
    </r>
    <rPh sb="0" eb="6">
      <t>シテイランヨウボウシ</t>
    </rPh>
    <rPh sb="6" eb="9">
      <t>イヤクヒン</t>
    </rPh>
    <rPh sb="10" eb="12">
      <t>ハンバイ</t>
    </rPh>
    <rPh sb="15" eb="18">
      <t>ジカンタイ</t>
    </rPh>
    <rPh sb="19" eb="21">
      <t>ウム</t>
    </rPh>
    <rPh sb="21" eb="22">
      <t>オヨ</t>
    </rPh>
    <rPh sb="23" eb="32">
      <t>シテイランヨウボウシイヤクヒン</t>
    </rPh>
    <rPh sb="32" eb="36">
      <t>チンレツクカク</t>
    </rPh>
    <rPh sb="37" eb="41">
      <t>ヘイサコウゾウ</t>
    </rPh>
    <phoneticPr fontId="4"/>
  </si>
  <si>
    <t>（指定濫用防止医薬品</t>
    <rPh sb="1" eb="10">
      <t>シテイランヨウボウシイヤクヒン</t>
    </rPh>
    <phoneticPr fontId="4"/>
  </si>
  <si>
    <t>指定濫用防止医薬品販売等手順書</t>
    <rPh sb="0" eb="9">
      <t>シテイランヨウボウシイヤクヒン</t>
    </rPh>
    <rPh sb="9" eb="15">
      <t>ハンバイトウテジュンショ</t>
    </rPh>
    <phoneticPr fontId="4"/>
  </si>
  <si>
    <t>販売又は授与の方法に関する手順</t>
    <rPh sb="0" eb="3">
      <t>ハンバイマタ</t>
    </rPh>
    <rPh sb="4" eb="6">
      <t>ジュヨ</t>
    </rPh>
    <rPh sb="7" eb="9">
      <t>ホウホウ</t>
    </rPh>
    <rPh sb="10" eb="11">
      <t>カン</t>
    </rPh>
    <rPh sb="13" eb="15">
      <t>テジュン</t>
    </rPh>
    <phoneticPr fontId="4"/>
  </si>
  <si>
    <t>指定濫用防止医薬品を購入し、又は譲り受けようとする者への施行規則159条の18の２の規定による情報提供
および施行規則第159条の18の５第１項各号に掲げる事項に関する確認に関する手順</t>
    <rPh sb="0" eb="9">
      <t>シテイランヨウボウシイヤクヒン</t>
    </rPh>
    <rPh sb="10" eb="12">
      <t>コウニュウ</t>
    </rPh>
    <rPh sb="14" eb="15">
      <t>マタ</t>
    </rPh>
    <rPh sb="16" eb="17">
      <t>ユズ</t>
    </rPh>
    <rPh sb="18" eb="19">
      <t>ウ</t>
    </rPh>
    <rPh sb="25" eb="26">
      <t>モノ</t>
    </rPh>
    <rPh sb="28" eb="32">
      <t>セコウキソク</t>
    </rPh>
    <rPh sb="35" eb="36">
      <t>ジョウ</t>
    </rPh>
    <rPh sb="42" eb="44">
      <t>キテイ</t>
    </rPh>
    <rPh sb="47" eb="51">
      <t>ジョウホウテイキョウ</t>
    </rPh>
    <rPh sb="55" eb="59">
      <t>セコウキソク</t>
    </rPh>
    <rPh sb="59" eb="60">
      <t>ダイ</t>
    </rPh>
    <rPh sb="63" eb="64">
      <t>ジョウ</t>
    </rPh>
    <rPh sb="69" eb="70">
      <t>ダイ</t>
    </rPh>
    <rPh sb="71" eb="72">
      <t>コウ</t>
    </rPh>
    <rPh sb="72" eb="74">
      <t>カクゴウ</t>
    </rPh>
    <rPh sb="75" eb="76">
      <t>カカ</t>
    </rPh>
    <rPh sb="78" eb="80">
      <t>ジコウ</t>
    </rPh>
    <rPh sb="81" eb="82">
      <t>カン</t>
    </rPh>
    <rPh sb="84" eb="86">
      <t>カクニン</t>
    </rPh>
    <rPh sb="87" eb="88">
      <t>カン</t>
    </rPh>
    <rPh sb="90" eb="92">
      <t>テジュン</t>
    </rPh>
    <phoneticPr fontId="4"/>
  </si>
  <si>
    <t>陳列に関する手順</t>
    <rPh sb="0" eb="2">
      <t>チンレツ</t>
    </rPh>
    <rPh sb="3" eb="4">
      <t>カン</t>
    </rPh>
    <rPh sb="6" eb="8">
      <t>テジュン</t>
    </rPh>
    <phoneticPr fontId="4"/>
  </si>
  <si>
    <t>【A/B/Cの該当するものにチェック】(A)指定濫用防止医薬品陳列区画の内部の陳列設備に陳列（直接手の届かないところへ陳列する場合を含む）</t>
    <rPh sb="7" eb="9">
      <t>ガイトウ</t>
    </rPh>
    <rPh sb="22" eb="31">
      <t>シテイランヨウボウシイヤクヒン</t>
    </rPh>
    <rPh sb="31" eb="35">
      <t>チンレツクカク</t>
    </rPh>
    <rPh sb="36" eb="38">
      <t>ナイブ</t>
    </rPh>
    <rPh sb="39" eb="43">
      <t>チンレツセツビ</t>
    </rPh>
    <rPh sb="44" eb="46">
      <t>チンレツ</t>
    </rPh>
    <rPh sb="47" eb="50">
      <t>チョクセツテ</t>
    </rPh>
    <rPh sb="51" eb="52">
      <t>トド</t>
    </rPh>
    <rPh sb="59" eb="61">
      <t>チンレツ</t>
    </rPh>
    <rPh sb="63" eb="65">
      <t>バアイ</t>
    </rPh>
    <rPh sb="66" eb="67">
      <t>フク</t>
    </rPh>
    <phoneticPr fontId="4"/>
  </si>
  <si>
    <t>【A/B/Cの該当するものにチェック】(B)薬事に関する実務に従事する薬剤師又は登録販売者を継続的に配置した情報提供設備から７m以内に陳列</t>
    <rPh sb="22" eb="24">
      <t>ヤクジ</t>
    </rPh>
    <rPh sb="25" eb="26">
      <t>カン</t>
    </rPh>
    <rPh sb="28" eb="30">
      <t>ジツム</t>
    </rPh>
    <rPh sb="31" eb="33">
      <t>ジュウジ</t>
    </rPh>
    <rPh sb="35" eb="39">
      <t>ヤクザイシマタ</t>
    </rPh>
    <rPh sb="40" eb="45">
      <t>トウロクハンバイシャ</t>
    </rPh>
    <rPh sb="46" eb="49">
      <t>ケイゾクテキ</t>
    </rPh>
    <rPh sb="50" eb="52">
      <t>ハイチ</t>
    </rPh>
    <rPh sb="54" eb="60">
      <t>ジョウホウテイキョウセツビ</t>
    </rPh>
    <rPh sb="64" eb="66">
      <t>イナイ</t>
    </rPh>
    <rPh sb="67" eb="69">
      <t>チンレツ</t>
    </rPh>
    <phoneticPr fontId="4"/>
  </si>
  <si>
    <t>【A/B/Cの該当するものにチェック】(C)指定濫用防止医薬品の陳列を行わない。</t>
    <rPh sb="7" eb="9">
      <t>ガイトウ</t>
    </rPh>
    <rPh sb="22" eb="24">
      <t>シテイ</t>
    </rPh>
    <rPh sb="24" eb="26">
      <t>ランヨウ</t>
    </rPh>
    <rPh sb="26" eb="28">
      <t>ボウシ</t>
    </rPh>
    <rPh sb="28" eb="31">
      <t>イヤクヒン</t>
    </rPh>
    <rPh sb="32" eb="34">
      <t>チンレツ</t>
    </rPh>
    <rPh sb="35" eb="36">
      <t>オコナ</t>
    </rPh>
    <phoneticPr fontId="4"/>
  </si>
  <si>
    <t>指定濫用防止医薬品の陳列に関する手順（(B)の場合の継続的配置に係る内容を含む）</t>
    <rPh sb="0" eb="6">
      <t>シテイランヨウボウシ</t>
    </rPh>
    <rPh sb="6" eb="9">
      <t>イヤクヒン</t>
    </rPh>
    <rPh sb="10" eb="12">
      <t>チンレツ</t>
    </rPh>
    <rPh sb="13" eb="14">
      <t>カン</t>
    </rPh>
    <rPh sb="16" eb="18">
      <t>テジュン</t>
    </rPh>
    <rPh sb="23" eb="25">
      <t>バアイ</t>
    </rPh>
    <rPh sb="26" eb="31">
      <t>ケイゾクテキハイチ</t>
    </rPh>
    <rPh sb="32" eb="33">
      <t>カカ</t>
    </rPh>
    <rPh sb="34" eb="36">
      <t>ナイヨウ</t>
    </rPh>
    <rPh sb="37" eb="38">
      <t>フク</t>
    </rPh>
    <phoneticPr fontId="4"/>
  </si>
  <si>
    <t>施行規則第159条の18の６第１項に定める数量を超えて指定濫用防止医薬品を購入し、又は譲り受けようとする場合、当該数量以下の数量の指定濫用防止医薬品を頻繁に購入し、又は譲り受けようとする場合であつて適正な使用を確保することができないと認められる場合その他これに類する場合の対応に関する手順</t>
    <rPh sb="0" eb="4">
      <t>セコウキソク</t>
    </rPh>
    <rPh sb="4" eb="5">
      <t>ダイ</t>
    </rPh>
    <rPh sb="8" eb="9">
      <t>ジョウ</t>
    </rPh>
    <rPh sb="14" eb="15">
      <t>ダイ</t>
    </rPh>
    <rPh sb="16" eb="17">
      <t>コウ</t>
    </rPh>
    <rPh sb="18" eb="19">
      <t>サダ</t>
    </rPh>
    <rPh sb="21" eb="23">
      <t>スウリョウ</t>
    </rPh>
    <rPh sb="24" eb="25">
      <t>コ</t>
    </rPh>
    <rPh sb="27" eb="36">
      <t>シテイランヨウボウシイヤクヒン</t>
    </rPh>
    <rPh sb="37" eb="39">
      <t>コウニュウ</t>
    </rPh>
    <rPh sb="41" eb="42">
      <t>マタ</t>
    </rPh>
    <rPh sb="43" eb="44">
      <t>ユズ</t>
    </rPh>
    <rPh sb="45" eb="46">
      <t>ウ</t>
    </rPh>
    <rPh sb="52" eb="54">
      <t>バアイ</t>
    </rPh>
    <rPh sb="55" eb="57">
      <t>トウガイ</t>
    </rPh>
    <rPh sb="57" eb="61">
      <t>スウリョウイカ</t>
    </rPh>
    <rPh sb="62" eb="64">
      <t>スウリョウ</t>
    </rPh>
    <rPh sb="65" eb="74">
      <t>シテイランヨウボウシイヤクヒン</t>
    </rPh>
    <rPh sb="75" eb="77">
      <t>ヒンパン</t>
    </rPh>
    <rPh sb="78" eb="80">
      <t>コウニュウ</t>
    </rPh>
    <rPh sb="82" eb="83">
      <t>マタ</t>
    </rPh>
    <rPh sb="84" eb="85">
      <t>ユズ</t>
    </rPh>
    <rPh sb="86" eb="87">
      <t>ウ</t>
    </rPh>
    <rPh sb="93" eb="95">
      <t>バアイ</t>
    </rPh>
    <rPh sb="99" eb="101">
      <t>テキセイ</t>
    </rPh>
    <rPh sb="102" eb="104">
      <t>シヨウ</t>
    </rPh>
    <rPh sb="105" eb="107">
      <t>カクホ</t>
    </rPh>
    <rPh sb="117" eb="118">
      <t>ミト</t>
    </rPh>
    <rPh sb="122" eb="124">
      <t>バアイ</t>
    </rPh>
    <rPh sb="126" eb="127">
      <t>タ</t>
    </rPh>
    <rPh sb="130" eb="131">
      <t>ルイ</t>
    </rPh>
    <rPh sb="133" eb="135">
      <t>バアイ</t>
    </rPh>
    <rPh sb="136" eb="138">
      <t>タイオウ</t>
    </rPh>
    <rPh sb="139" eb="140">
      <t>カン</t>
    </rPh>
    <rPh sb="142" eb="144">
      <t>テジュン</t>
    </rPh>
    <phoneticPr fontId="4"/>
  </si>
  <si>
    <t>その他適正な販売又は授与に関し必要と考えられる事項に関する手順</t>
    <rPh sb="2" eb="5">
      <t>タテキセイ</t>
    </rPh>
    <rPh sb="6" eb="9">
      <t>ハンバイマタ</t>
    </rPh>
    <rPh sb="10" eb="12">
      <t>ジュヨ</t>
    </rPh>
    <rPh sb="13" eb="14">
      <t>カン</t>
    </rPh>
    <rPh sb="15" eb="17">
      <t>ヒツヨウ</t>
    </rPh>
    <rPh sb="18" eb="19">
      <t>カンガ</t>
    </rPh>
    <rPh sb="23" eb="25">
      <t>ジコウ</t>
    </rPh>
    <rPh sb="26" eb="27">
      <t>カン</t>
    </rPh>
    <rPh sb="29" eb="31">
      <t>テジュン</t>
    </rPh>
    <phoneticPr fontId="4"/>
  </si>
  <si>
    <t>要指導医薬品（特定要指導医薬品を除く。）又は指定濫用防止医薬品の特定販売を行う際に使用する映像及び音声の送受信により相手の状態を贈号に認識しながら通話をすることが可能な方法</t>
    <rPh sb="0" eb="6">
      <t>ヨウシドウイヤクヒン</t>
    </rPh>
    <rPh sb="7" eb="15">
      <t>トクテイヨウシドウイヤクヒン</t>
    </rPh>
    <rPh sb="16" eb="17">
      <t>ノゾ</t>
    </rPh>
    <rPh sb="20" eb="21">
      <t>マタ</t>
    </rPh>
    <rPh sb="22" eb="28">
      <t>シテイランヨウボウシ</t>
    </rPh>
    <rPh sb="28" eb="31">
      <t>イヤクヒン</t>
    </rPh>
    <rPh sb="32" eb="36">
      <t>トクテイハンバイ</t>
    </rPh>
    <rPh sb="37" eb="38">
      <t>オコナ</t>
    </rPh>
    <rPh sb="39" eb="40">
      <t>サイ</t>
    </rPh>
    <rPh sb="41" eb="43">
      <t>シヨウ</t>
    </rPh>
    <rPh sb="45" eb="48">
      <t>エイゾウオヨ</t>
    </rPh>
    <rPh sb="49" eb="51">
      <t>オンセイ</t>
    </rPh>
    <rPh sb="52" eb="55">
      <t>ソウジュシン</t>
    </rPh>
    <rPh sb="58" eb="60">
      <t>アイテ</t>
    </rPh>
    <rPh sb="61" eb="63">
      <t>ジョウタイ</t>
    </rPh>
    <rPh sb="64" eb="66">
      <t>ゾウゴウ</t>
    </rPh>
    <rPh sb="67" eb="69">
      <t>ニンシキ</t>
    </rPh>
    <rPh sb="73" eb="75">
      <t>ツウワ</t>
    </rPh>
    <phoneticPr fontId="4"/>
  </si>
  <si>
    <t>ビデオ通話（汎用ソフトウェア・アプリケーションを用いるもの）</t>
    <rPh sb="3" eb="5">
      <t>ツウワ</t>
    </rPh>
    <rPh sb="6" eb="8">
      <t>ハンヨウ</t>
    </rPh>
    <rPh sb="24" eb="25">
      <t>モチ</t>
    </rPh>
    <phoneticPr fontId="4"/>
  </si>
  <si>
    <t>ソフトウェア・アプリケーション名：</t>
    <rPh sb="15" eb="16">
      <t>メイ</t>
    </rPh>
    <phoneticPr fontId="4"/>
  </si>
  <si>
    <t>ビデオ通話（自ら開発又は委託開発による専用ソフトウェア・アプ</t>
    <rPh sb="3" eb="5">
      <t>ツウワ</t>
    </rPh>
    <rPh sb="6" eb="7">
      <t>ミズカ</t>
    </rPh>
    <rPh sb="8" eb="10">
      <t>カイハツ</t>
    </rPh>
    <rPh sb="10" eb="11">
      <t>マタ</t>
    </rPh>
    <rPh sb="12" eb="16">
      <t>イタクカイハツ</t>
    </rPh>
    <rPh sb="19" eb="21">
      <t>センヨウ</t>
    </rPh>
    <phoneticPr fontId="4"/>
  </si>
  <si>
    <t>リケーションを用いるもの）</t>
    <phoneticPr fontId="4"/>
  </si>
  <si>
    <t>注5</t>
    <rPh sb="0" eb="1">
      <t>チュウ</t>
    </rPh>
    <phoneticPr fontId="4"/>
  </si>
  <si>
    <t>　要指導医薬品（特定要指導医薬品を除く。）又は指定濫用防止医薬品の特定販売を行う場合は、使用するビデオ通話システムに関し、オンライン服薬指導に係る情報の漏えい等の危険に関する事項が分かる資料を添付すること。</t>
    <rPh sb="1" eb="7">
      <t>ヨウシドウイヤクヒン</t>
    </rPh>
    <rPh sb="8" eb="16">
      <t>トクテイヨウシドウイヤクヒン</t>
    </rPh>
    <rPh sb="17" eb="18">
      <t>ノゾ</t>
    </rPh>
    <rPh sb="21" eb="22">
      <t>マタ</t>
    </rPh>
    <rPh sb="23" eb="32">
      <t>シテイランヨウボウシイヤクヒン</t>
    </rPh>
    <rPh sb="33" eb="37">
      <t>トクテイハンバイ</t>
    </rPh>
    <rPh sb="38" eb="39">
      <t>オコナ</t>
    </rPh>
    <rPh sb="40" eb="42">
      <t>バアイ</t>
    </rPh>
    <rPh sb="44" eb="46">
      <t>シヨウ</t>
    </rPh>
    <rPh sb="51" eb="53">
      <t>ツウワ</t>
    </rPh>
    <rPh sb="58" eb="59">
      <t>カン</t>
    </rPh>
    <rPh sb="66" eb="68">
      <t>フクヤク</t>
    </rPh>
    <rPh sb="68" eb="70">
      <t>シドウ</t>
    </rPh>
    <rPh sb="71" eb="72">
      <t>カカ</t>
    </rPh>
    <rPh sb="73" eb="75">
      <t>ジョウホウ</t>
    </rPh>
    <rPh sb="76" eb="77">
      <t>ロウ</t>
    </rPh>
    <rPh sb="79" eb="80">
      <t>トウ</t>
    </rPh>
    <rPh sb="81" eb="83">
      <t>キケン</t>
    </rPh>
    <rPh sb="84" eb="85">
      <t>カン</t>
    </rPh>
    <rPh sb="87" eb="89">
      <t>ジコウ</t>
    </rPh>
    <rPh sb="90" eb="91">
      <t>ワ</t>
    </rPh>
    <rPh sb="93" eb="95">
      <t>シリョウ</t>
    </rPh>
    <rPh sb="96" eb="98">
      <t>テンプ</t>
    </rPh>
    <phoneticPr fontId="4"/>
  </si>
  <si>
    <t>・薬局製造販売医薬品、要指導医薬品（特定要指導医薬品を除く。）又は一般用医薬品の陳列の状況を
　示す写真</t>
    <rPh sb="11" eb="17">
      <t>ヨウシドウイヤクヒン</t>
    </rPh>
    <rPh sb="18" eb="26">
      <t>トクテイヨウシドウイヤクヒン</t>
    </rPh>
    <rPh sb="27" eb="28">
      <t>ノゾ</t>
    </rPh>
    <phoneticPr fontId="4"/>
  </si>
  <si>
    <t>・特定販売を行う薬局製造販売医薬品、要指導医薬品（特定要指導医薬品を除く。）又は一般用医薬品
　の使用期限</t>
    <phoneticPr fontId="4"/>
  </si>
  <si>
    <t>許　可　証　再交付申請書</t>
    <rPh sb="0" eb="1">
      <t>モト</t>
    </rPh>
    <rPh sb="2" eb="3">
      <t>カ</t>
    </rPh>
    <rPh sb="4" eb="5">
      <t>ショウ</t>
    </rPh>
    <rPh sb="6" eb="9">
      <t>サイコウフ</t>
    </rPh>
    <rPh sb="9" eb="12">
      <t>シンセイショ</t>
    </rPh>
    <phoneticPr fontId="4"/>
  </si>
  <si>
    <t>変更前</t>
    <rPh sb="2" eb="3">
      <t>マエ</t>
    </rPh>
    <phoneticPr fontId="4"/>
  </si>
  <si>
    <t>指定濫用防止医薬品売り場</t>
    <rPh sb="0" eb="6">
      <t>シテイランヨウボウシ</t>
    </rPh>
    <rPh sb="6" eb="10">
      <t>イヤクヒンウ</t>
    </rPh>
    <rPh sb="11" eb="12">
      <t>バ</t>
    </rPh>
    <phoneticPr fontId="4"/>
  </si>
  <si>
    <t>指定濫用防止医薬品売り場の数</t>
    <rPh sb="0" eb="9">
      <t>シテイランヨウボウシイヤクヒン</t>
    </rPh>
    <rPh sb="9" eb="10">
      <t>ウ</t>
    </rPh>
    <rPh sb="11" eb="12">
      <t>バ</t>
    </rPh>
    <rPh sb="13" eb="14">
      <t>カズ</t>
    </rPh>
    <phoneticPr fontId="4"/>
  </si>
  <si>
    <t>指定濫用防止医薬品の取扱いの有無及び第二類医薬品又は第三類医薬品である指定濫用防止医薬品の陳列設備</t>
    <rPh sb="0" eb="2">
      <t>シテイ</t>
    </rPh>
    <rPh sb="2" eb="4">
      <t>ランヨウ</t>
    </rPh>
    <rPh sb="4" eb="6">
      <t>ボウシ</t>
    </rPh>
    <rPh sb="6" eb="9">
      <t>イヤクヒン</t>
    </rPh>
    <rPh sb="10" eb="12">
      <t>トリアツカ</t>
    </rPh>
    <rPh sb="14" eb="16">
      <t>ウム</t>
    </rPh>
    <rPh sb="16" eb="17">
      <t>オヨ</t>
    </rPh>
    <rPh sb="18" eb="20">
      <t>ダイニ</t>
    </rPh>
    <rPh sb="20" eb="21">
      <t>ルイ</t>
    </rPh>
    <rPh sb="21" eb="24">
      <t>イヤクヒン</t>
    </rPh>
    <rPh sb="24" eb="25">
      <t>マタ</t>
    </rPh>
    <rPh sb="26" eb="28">
      <t>ダイサン</t>
    </rPh>
    <rPh sb="28" eb="29">
      <t>ルイ</t>
    </rPh>
    <rPh sb="29" eb="32">
      <t>イヤクヒン</t>
    </rPh>
    <rPh sb="35" eb="37">
      <t>シテイ</t>
    </rPh>
    <rPh sb="37" eb="39">
      <t>ランヨウ</t>
    </rPh>
    <rPh sb="39" eb="41">
      <t>ボウシ</t>
    </rPh>
    <rPh sb="41" eb="44">
      <t>イヤクヒン</t>
    </rPh>
    <rPh sb="45" eb="47">
      <t>チンレツ</t>
    </rPh>
    <rPh sb="47" eb="49">
      <t>セツビ</t>
    </rPh>
    <phoneticPr fontId="4"/>
  </si>
  <si>
    <t>薬事に関する実務に従事する薬剤師又は登録販売者を継続的に</t>
    <rPh sb="0" eb="2">
      <t>ヤクジ</t>
    </rPh>
    <rPh sb="3" eb="4">
      <t>カン</t>
    </rPh>
    <rPh sb="6" eb="8">
      <t>ジツム</t>
    </rPh>
    <rPh sb="9" eb="11">
      <t>ジュウジ</t>
    </rPh>
    <rPh sb="13" eb="17">
      <t>ヤクザイシマタ</t>
    </rPh>
    <rPh sb="18" eb="23">
      <t>トウロクハンバイシャ</t>
    </rPh>
    <rPh sb="24" eb="27">
      <t>ケイゾクテキ</t>
    </rPh>
    <phoneticPr fontId="4"/>
  </si>
  <si>
    <t>配置した情報提供場所から７m以内</t>
    <rPh sb="0" eb="2">
      <t>ハイチ</t>
    </rPh>
    <rPh sb="4" eb="10">
      <t>ジョウホウテイキョウバショ</t>
    </rPh>
    <rPh sb="14" eb="16">
      <t>イナイ</t>
    </rPh>
    <phoneticPr fontId="4"/>
  </si>
  <si>
    <t>進入防止措置（指定濫用防止医薬品陳列設備から１．２ｍ以内）</t>
    <rPh sb="7" eb="16">
      <t>シテイランヨウボウシイヤクヒン</t>
    </rPh>
    <phoneticPr fontId="4"/>
  </si>
  <si>
    <t>直接手の触れられない陳列設備</t>
    <rPh sb="0" eb="3">
      <t>チョクセツテ</t>
    </rPh>
    <rPh sb="4" eb="5">
      <t>フ</t>
    </rPh>
    <rPh sb="10" eb="14">
      <t>チンレツセツビ</t>
    </rPh>
    <phoneticPr fontId="4"/>
  </si>
  <si>
    <t>個別情報＿指定濫用防止医薬品売り場</t>
    <rPh sb="0" eb="4">
      <t>コベツジョウホウ</t>
    </rPh>
    <rPh sb="5" eb="7">
      <t>シテイ</t>
    </rPh>
    <rPh sb="7" eb="9">
      <t>ランヨウ</t>
    </rPh>
    <rPh sb="9" eb="11">
      <t>ボウシ</t>
    </rPh>
    <rPh sb="11" eb="14">
      <t>イヤクヒン</t>
    </rPh>
    <rPh sb="14" eb="15">
      <t>ウ</t>
    </rPh>
    <rPh sb="16" eb="17">
      <t>バ</t>
    </rPh>
    <phoneticPr fontId="4"/>
  </si>
  <si>
    <t>個別情報＿指定濫用防止医薬品売り場の数</t>
    <rPh sb="5" eb="14">
      <t>シテイランヨウボウシイヤクヒン</t>
    </rPh>
    <phoneticPr fontId="4"/>
  </si>
  <si>
    <t>ChkShiteiUriba</t>
    <phoneticPr fontId="4"/>
  </si>
  <si>
    <t>ShiteiUribaSu</t>
    <phoneticPr fontId="4"/>
  </si>
  <si>
    <t>NM_個別情報_指定濫用防止医薬品売り場</t>
  </si>
  <si>
    <t>NM_個別情報_指定濫用防止医薬品売り場の数</t>
  </si>
  <si>
    <t>薬剤師</t>
  </si>
  <si>
    <t>時間</t>
  </si>
  <si>
    <t>計</t>
  </si>
  <si>
    <t>→⑥</t>
  </si>
  <si>
    <t>→⑦</t>
  </si>
  <si>
    <t>指定濫用防止医薬品</t>
    <phoneticPr fontId="4"/>
  </si>
  <si>
    <t>TIyaku8</t>
    <phoneticPr fontId="4"/>
  </si>
  <si>
    <t>NM_個別情報_販売する医薬品の区分_指定濫用防止医薬品</t>
    <phoneticPr fontId="4"/>
  </si>
  <si>
    <t>個別情報_販売する医薬品の区分_指定濫用防止医薬品</t>
    <phoneticPr fontId="4"/>
  </si>
  <si>
    <t>＊特定管理医療機器の販売業若しくは貸与業を併せ行う場合は、以下に特定管理医療機器営業所管理者の氏名及び住所を記入。</t>
    <phoneticPr fontId="4"/>
  </si>
  <si>
    <t xml:space="preserve"> 4.書換え交付申請</t>
    <phoneticPr fontId="4"/>
  </si>
  <si>
    <t xml:space="preserve"> 5.再交付申請</t>
    <rPh sb="3" eb="6">
      <t>サイコウフ</t>
    </rPh>
    <rPh sb="6" eb="8">
      <t>シンセイ</t>
    </rPh>
    <phoneticPr fontId="4"/>
  </si>
  <si>
    <t xml:space="preserve"> 6.兼務許可申請</t>
    <rPh sb="3" eb="9">
      <t>ケンムキョカシンセイ</t>
    </rPh>
    <phoneticPr fontId="4"/>
  </si>
  <si>
    <t>従事者４＿兼務備考</t>
    <phoneticPr fontId="4"/>
  </si>
  <si>
    <t>従事者</t>
  </si>
  <si>
    <t>従事者４０＿比較フラグ</t>
  </si>
  <si>
    <t>比較フラグ</t>
  </si>
  <si>
    <t>NM_従事者４０_比較フラグ</t>
  </si>
  <si>
    <t>従事者３９＿比較フラグ</t>
  </si>
  <si>
    <t>NM_従事者３９_比較フラグ</t>
  </si>
  <si>
    <t>従事者３８＿比較フラグ</t>
  </si>
  <si>
    <t>NM_従事者３８_比較フラグ</t>
  </si>
  <si>
    <t>従事者３７＿比較フラグ</t>
  </si>
  <si>
    <t>NM_従事者３７_比較フラグ</t>
  </si>
  <si>
    <t>従事者３６＿比較フラグ</t>
  </si>
  <si>
    <t>NM_従事者３６_比較フラグ</t>
  </si>
  <si>
    <t>従事者３５＿比較フラグ</t>
  </si>
  <si>
    <t>NM_従事者３５_比較フラグ</t>
  </si>
  <si>
    <t>従事者３４＿比較フラグ</t>
  </si>
  <si>
    <t>NM_従事者３４_比較フラグ</t>
  </si>
  <si>
    <t>従事者３３＿比較フラグ</t>
  </si>
  <si>
    <t>NM_従事者３３_比較フラグ</t>
  </si>
  <si>
    <t>従事者３２＿比較フラグ</t>
  </si>
  <si>
    <t>NM_従事者３２_比較フラグ</t>
  </si>
  <si>
    <t>従事者３１＿比較フラグ</t>
  </si>
  <si>
    <t>NM_従事者３１_比較フラグ</t>
  </si>
  <si>
    <t>従事者３０＿比較フラグ</t>
  </si>
  <si>
    <t>NM_従事者３０_比較フラグ</t>
  </si>
  <si>
    <t>従事者２９＿比較フラグ</t>
  </si>
  <si>
    <t>NM_従事者２９_比較フラグ</t>
  </si>
  <si>
    <t>従事者２８＿比較フラグ</t>
  </si>
  <si>
    <t>NM_従事者２８_比較フラグ</t>
  </si>
  <si>
    <t>従事者２７＿比較フラグ</t>
  </si>
  <si>
    <t>NM_従事者２７_比較フラグ</t>
  </si>
  <si>
    <t>従事者２６＿比較フラグ</t>
  </si>
  <si>
    <t>NM_従事者２６_比較フラグ</t>
  </si>
  <si>
    <t>従事者２５＿比較フラグ</t>
  </si>
  <si>
    <t>NM_従事者２５_比較フラグ</t>
  </si>
  <si>
    <t>従事者２４＿比較フラグ</t>
  </si>
  <si>
    <t>NM_従事者２４_比較フラグ</t>
  </si>
  <si>
    <t>従事者２３＿比較フラグ</t>
  </si>
  <si>
    <t>NM_従事者２３_比較フラグ</t>
  </si>
  <si>
    <t>従事者２２＿比較フラグ</t>
  </si>
  <si>
    <t>NM_従事者２２_比較フラグ</t>
  </si>
  <si>
    <t>従事者２１＿比較フラグ</t>
  </si>
  <si>
    <t>NM_従事者２１_比較フラグ</t>
  </si>
  <si>
    <t>従事者２０＿比較フラグ</t>
  </si>
  <si>
    <t>NM_従事者２０_比較フラグ</t>
  </si>
  <si>
    <t>従事者１９＿比較フラグ</t>
  </si>
  <si>
    <t>NM_従事者１９_比較フラグ</t>
  </si>
  <si>
    <t>従事者１８＿比較フラグ</t>
  </si>
  <si>
    <t>NM_従事者１８_比較フラグ</t>
  </si>
  <si>
    <t>従事者１７＿比較フラグ</t>
  </si>
  <si>
    <t>NM_従事者１７_比較フラグ</t>
  </si>
  <si>
    <t>従事者１６＿比較フラグ</t>
  </si>
  <si>
    <t>NM_従事者１６_比較フラグ</t>
  </si>
  <si>
    <t>従事者１５＿比較フラグ</t>
  </si>
  <si>
    <t>NM_従事者１５_比較フラグ</t>
  </si>
  <si>
    <t>従事者１４＿比較フラグ</t>
  </si>
  <si>
    <t>NM_従事者１４_比較フラグ</t>
  </si>
  <si>
    <t>従事者１３＿比較フラグ</t>
  </si>
  <si>
    <t>NM_従事者１３_比較フラグ</t>
  </si>
  <si>
    <t>従事者１２＿比較フラグ</t>
  </si>
  <si>
    <t>NM_従事者１２_比較フラグ</t>
  </si>
  <si>
    <t>従事者１１＿比較フラグ</t>
  </si>
  <si>
    <t>NM_従事者１１_比較フラグ</t>
  </si>
  <si>
    <t>従事者１０＿比較フラグ</t>
  </si>
  <si>
    <t>NM_従事者１０_比較フラグ</t>
  </si>
  <si>
    <t>従事者９＿比較フラグ</t>
  </si>
  <si>
    <t>NM_従事者９_比較フラグ</t>
  </si>
  <si>
    <t>従事者８＿比較フラグ</t>
  </si>
  <si>
    <t>NM_従事者８_比較フラグ</t>
  </si>
  <si>
    <t>従事者７＿比較フラグ</t>
  </si>
  <si>
    <t>NM_従事者７_比較フラグ</t>
  </si>
  <si>
    <t>従事者６＿比較フラグ</t>
  </si>
  <si>
    <t>NM_従事者６_比較フラグ</t>
  </si>
  <si>
    <t>従事者５＿比較フラグ</t>
  </si>
  <si>
    <t>NM_従事者５_比較フラグ</t>
  </si>
  <si>
    <t>従事者４＿比較フラグ</t>
  </si>
  <si>
    <t>NM_従事者４_比較フラグ</t>
  </si>
  <si>
    <t>従事者３＿比較フラグ</t>
  </si>
  <si>
    <t>NM_従事者３_比較フラグ</t>
  </si>
  <si>
    <t>従事者２＿比較フラグ</t>
  </si>
  <si>
    <t>NM_従事者２_比較フラグ</t>
  </si>
  <si>
    <t>従事者１＿比較フラグ</t>
  </si>
  <si>
    <t>NM_従事者１_比較フラグ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</si>
</sst>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58" x14ac:knownFonts="1">
    <font>
      <sz val="11"/>
      <color theme="1"/>
      <name val="游ゴシック"/>
      <family val="2"/>
      <charset val="128"/>
      <scheme val="minor"/>
    </font>
    <font>
      <sz val="11"/>
      <color theme="1"/>
      <name val="游ゴシック"/>
      <family val="2"/>
      <charset val="128"/>
      <scheme val="minor"/>
    </font>
    <font>
      <sz val="10"/>
      <name val="ＭＳ Ｐゴシック"/>
      <family val="3"/>
      <charset val="128"/>
    </font>
    <font>
      <sz val="10.5"/>
      <color theme="1"/>
      <name val="ＭＳ 明朝"/>
      <family val="1"/>
      <charset val="128"/>
    </font>
    <font>
      <sz val="6"/>
      <name val="游ゴシック"/>
      <family val="2"/>
      <charset val="128"/>
      <scheme val="minor"/>
    </font>
    <font>
      <sz val="11"/>
      <color theme="1"/>
      <name val="ＭＳ 明朝"/>
      <family val="1"/>
      <charset val="128"/>
    </font>
    <font>
      <sz val="13"/>
      <color theme="1"/>
      <name val="ＭＳ 明朝"/>
      <family val="1"/>
      <charset val="128"/>
    </font>
    <font>
      <sz val="10"/>
      <name val="ＭＳ 明朝"/>
      <family val="1"/>
      <charset val="128"/>
    </font>
    <font>
      <sz val="14"/>
      <color theme="1"/>
      <name val="ＭＳ 明朝"/>
      <family val="1"/>
      <charset val="128"/>
    </font>
    <font>
      <sz val="6"/>
      <name val="ＭＳ Ｐゴシック"/>
      <family val="3"/>
      <charset val="128"/>
    </font>
    <font>
      <sz val="9.5"/>
      <color theme="1"/>
      <name val="ＭＳ 明朝"/>
      <family val="1"/>
      <charset val="128"/>
    </font>
    <font>
      <sz val="9"/>
      <name val="ＭＳ Ｐゴシック"/>
      <family val="3"/>
      <charset val="128"/>
    </font>
    <font>
      <sz val="10.5"/>
      <name val="ＭＳ 明朝"/>
      <family val="1"/>
      <charset val="128"/>
    </font>
    <font>
      <sz val="16"/>
      <color theme="1"/>
      <name val="ＭＳ 明朝"/>
      <family val="1"/>
      <charset val="128"/>
    </font>
    <font>
      <sz val="9.5"/>
      <name val="ＭＳ 明朝"/>
      <family val="1"/>
      <charset val="128"/>
    </font>
    <font>
      <sz val="10"/>
      <color theme="1"/>
      <name val="ＭＳ 明朝"/>
      <family val="1"/>
      <charset val="128"/>
    </font>
    <font>
      <sz val="8"/>
      <color theme="1"/>
      <name val="ＭＳ 明朝"/>
      <family val="1"/>
      <charset val="128"/>
    </font>
    <font>
      <sz val="18"/>
      <color theme="1"/>
      <name val="ＭＳ 明朝"/>
      <family val="1"/>
      <charset val="128"/>
    </font>
    <font>
      <sz val="10.5"/>
      <color rgb="FF000000"/>
      <name val="ＭＳ 明朝"/>
      <family val="1"/>
      <charset val="128"/>
    </font>
    <font>
      <sz val="9"/>
      <color theme="1"/>
      <name val="ＭＳ 明朝"/>
      <family val="1"/>
      <charset val="128"/>
    </font>
    <font>
      <sz val="12"/>
      <color theme="1"/>
      <name val="ＭＳ 明朝"/>
      <family val="1"/>
      <charset val="128"/>
    </font>
    <font>
      <sz val="8"/>
      <name val="ＭＳ 明朝"/>
      <family val="1"/>
      <charset val="128"/>
    </font>
    <font>
      <b/>
      <sz val="11"/>
      <color theme="1"/>
      <name val="ＭＳ 明朝"/>
      <family val="1"/>
      <charset val="128"/>
    </font>
    <font>
      <vertAlign val="superscript"/>
      <sz val="10.5"/>
      <color theme="1"/>
      <name val="ＭＳ 明朝"/>
      <family val="1"/>
      <charset val="128"/>
    </font>
    <font>
      <sz val="8"/>
      <color theme="2" tint="-0.249977111117893"/>
      <name val="ＭＳ 明朝"/>
      <family val="1"/>
      <charset val="128"/>
    </font>
    <font>
      <u/>
      <sz val="9"/>
      <color theme="1"/>
      <name val="ＭＳ 明朝"/>
      <family val="1"/>
      <charset val="128"/>
    </font>
    <font>
      <sz val="7"/>
      <color theme="1"/>
      <name val="ＭＳ 明朝"/>
      <family val="1"/>
      <charset val="128"/>
    </font>
    <font>
      <sz val="10"/>
      <name val="MS Sans Serif"/>
      <family val="2"/>
    </font>
    <font>
      <sz val="10"/>
      <name val="Arial"/>
      <family val="2"/>
    </font>
    <font>
      <sz val="9"/>
      <name val="ＭＳ 明朝"/>
      <family val="1"/>
      <charset val="128"/>
    </font>
    <font>
      <sz val="14"/>
      <color theme="1"/>
      <name val="游ゴシック"/>
      <family val="1"/>
      <charset val="128"/>
      <scheme val="minor"/>
    </font>
    <font>
      <sz val="9"/>
      <color theme="1"/>
      <name val="游ゴシック"/>
      <family val="1"/>
      <charset val="128"/>
      <scheme val="minor"/>
    </font>
    <font>
      <sz val="10.5"/>
      <color theme="1"/>
      <name val="游ゴシック"/>
      <family val="1"/>
      <charset val="128"/>
      <scheme val="minor"/>
    </font>
    <font>
      <sz val="8"/>
      <color rgb="FF000000"/>
      <name val="ＭＳ 明朝"/>
      <family val="1"/>
      <charset val="128"/>
    </font>
    <font>
      <u/>
      <sz val="11"/>
      <color theme="10"/>
      <name val="游ゴシック"/>
      <family val="2"/>
      <charset val="128"/>
      <scheme val="minor"/>
    </font>
    <font>
      <vertAlign val="superscript"/>
      <sz val="10"/>
      <color theme="1"/>
      <name val="ＭＳ 明朝"/>
      <family val="1"/>
      <charset val="128"/>
    </font>
    <font>
      <sz val="8"/>
      <color theme="1"/>
      <name val="ＭＳ ゴシック"/>
      <family val="3"/>
      <charset val="128"/>
    </font>
    <font>
      <b/>
      <sz val="10.5"/>
      <color theme="1"/>
      <name val="ＭＳ 明朝"/>
      <family val="1"/>
      <charset val="128"/>
    </font>
    <font>
      <sz val="11"/>
      <color theme="1"/>
      <name val="Segoe UI Symbol"/>
      <family val="2"/>
    </font>
    <font>
      <sz val="7.5"/>
      <color theme="1"/>
      <name val="ＭＳ 明朝"/>
      <family val="1"/>
      <charset val="128"/>
    </font>
    <font>
      <sz val="6"/>
      <name val="ＭＳ 明朝"/>
      <family val="1"/>
      <charset val="128"/>
    </font>
    <font>
      <sz val="20"/>
      <color theme="1"/>
      <name val="ＭＳ 明朝"/>
      <family val="1"/>
      <charset val="128"/>
    </font>
    <font>
      <sz val="10.5"/>
      <color rgb="FFFF0000"/>
      <name val="ＭＳ 明朝"/>
      <family val="1"/>
      <charset val="128"/>
    </font>
    <font>
      <sz val="10.5"/>
      <color theme="1"/>
      <name val="游ゴシック"/>
      <family val="2"/>
      <charset val="128"/>
      <scheme val="minor"/>
    </font>
    <font>
      <sz val="8"/>
      <color rgb="FF101828"/>
      <name val="ＭＳ 明朝"/>
      <family val="1"/>
      <charset val="128"/>
    </font>
    <font>
      <sz val="8"/>
      <color theme="1"/>
      <name val="游ゴシック"/>
      <family val="2"/>
      <charset val="128"/>
      <scheme val="minor"/>
    </font>
    <font>
      <b/>
      <sz val="9"/>
      <color theme="1"/>
      <name val="ＭＳ ゴシック"/>
      <family val="3"/>
      <charset val="128"/>
    </font>
    <font>
      <sz val="10"/>
      <color rgb="FF000000"/>
      <name val="ＭＳ 明朝"/>
      <family val="1"/>
      <charset val="128"/>
    </font>
    <font>
      <b/>
      <sz val="11"/>
      <color theme="1"/>
      <name val="游ゴシック"/>
      <family val="3"/>
      <charset val="128"/>
      <scheme val="minor"/>
    </font>
    <font>
      <b/>
      <u/>
      <sz val="11"/>
      <color theme="1"/>
      <name val="游ゴシック"/>
      <family val="3"/>
      <charset val="128"/>
      <scheme val="minor"/>
    </font>
    <font>
      <u/>
      <sz val="11"/>
      <color theme="1"/>
      <name val="游ゴシック"/>
      <family val="3"/>
      <charset val="128"/>
      <scheme val="minor"/>
    </font>
    <font>
      <sz val="11"/>
      <color theme="1"/>
      <name val="游ゴシック"/>
      <family val="3"/>
      <charset val="128"/>
      <scheme val="minor"/>
    </font>
    <font>
      <b/>
      <sz val="16"/>
      <color theme="1"/>
      <name val="ＭＳ 明朝"/>
      <family val="1"/>
      <charset val="128"/>
    </font>
    <font>
      <sz val="10"/>
      <color indexed="51"/>
      <name val="ＭＳ 明朝"/>
      <family val="1"/>
      <charset val="128"/>
    </font>
    <font>
      <sz val="9"/>
      <name val="Arial"/>
      <family val="2"/>
    </font>
    <font>
      <sz val="11"/>
      <color rgb="FFFF0000"/>
      <name val="游ゴシック"/>
      <family val="3"/>
      <charset val="128"/>
      <scheme val="minor"/>
    </font>
    <font>
      <vertAlign val="superscript"/>
      <sz val="9"/>
      <color theme="1"/>
      <name val="ＭＳ 明朝"/>
      <family val="1"/>
      <charset val="128"/>
    </font>
    <font>
      <u/>
      <sz val="11"/>
      <color theme="10"/>
      <name val="ＭＳ 明朝"/>
      <family val="1"/>
      <charset val="128"/>
    </font>
  </fonts>
  <fills count="11">
    <fill>
      <patternFill patternType="none"/>
    </fill>
    <fill>
      <patternFill patternType="gray125"/>
    </fill>
    <fill>
      <patternFill patternType="solid">
        <fgColor rgb="FFFFFF99"/>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E9EBF0"/>
        <bgColor indexed="64"/>
      </patternFill>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4" tint="0.59999389629810485"/>
        <bgColor indexed="64"/>
      </patternFill>
    </fill>
  </fills>
  <borders count="11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diagonal/>
    </border>
    <border>
      <left style="thin">
        <color indexed="64"/>
      </left>
      <right style="dashed">
        <color indexed="64"/>
      </right>
      <top/>
      <bottom/>
      <diagonal/>
    </border>
    <border>
      <left style="dashed">
        <color indexed="64"/>
      </left>
      <right/>
      <top style="dashed">
        <color indexed="64"/>
      </top>
      <bottom/>
      <diagonal/>
    </border>
    <border>
      <left/>
      <right style="thin">
        <color indexed="64"/>
      </right>
      <top style="dashed">
        <color indexed="64"/>
      </top>
      <bottom/>
      <diagonal/>
    </border>
    <border>
      <left style="dashed">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hair">
        <color indexed="64"/>
      </left>
      <right/>
      <top style="thin">
        <color indexed="64"/>
      </top>
      <bottom style="hair">
        <color indexed="64"/>
      </bottom>
      <diagonal/>
    </border>
    <border>
      <left/>
      <right style="hair">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hair">
        <color auto="1"/>
      </left>
      <right/>
      <top style="hair">
        <color auto="1"/>
      </top>
      <bottom/>
      <diagonal/>
    </border>
    <border>
      <left/>
      <right style="hair">
        <color auto="1"/>
      </right>
      <top style="hair">
        <color auto="1"/>
      </top>
      <bottom/>
      <diagonal/>
    </border>
    <border>
      <left style="hair">
        <color indexed="64"/>
      </left>
      <right/>
      <top/>
      <bottom/>
      <diagonal/>
    </border>
    <border>
      <left style="hair">
        <color indexed="64"/>
      </left>
      <right/>
      <top/>
      <bottom style="hair">
        <color indexed="64"/>
      </bottom>
      <diagonal/>
    </border>
    <border>
      <left/>
      <right style="hair">
        <color auto="1"/>
      </right>
      <top/>
      <bottom style="hair">
        <color auto="1"/>
      </bottom>
      <diagonal/>
    </border>
    <border>
      <left style="medium">
        <color indexed="64"/>
      </left>
      <right style="hair">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bottom style="thin">
        <color indexed="64"/>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style="thin">
        <color indexed="64"/>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style="dotted">
        <color indexed="64"/>
      </right>
      <top style="hair">
        <color indexed="64"/>
      </top>
      <bottom/>
      <diagonal/>
    </border>
    <border>
      <left/>
      <right style="dotted">
        <color indexed="64"/>
      </right>
      <top/>
      <bottom/>
      <diagonal/>
    </border>
    <border>
      <left style="dotted">
        <color indexed="64"/>
      </left>
      <right/>
      <top/>
      <bottom/>
      <diagonal/>
    </border>
    <border>
      <left/>
      <right style="dotted">
        <color indexed="64"/>
      </right>
      <top/>
      <bottom style="hair">
        <color auto="1"/>
      </bottom>
      <diagonal/>
    </border>
    <border>
      <left style="dotted">
        <color indexed="64"/>
      </left>
      <right/>
      <top/>
      <bottom style="hair">
        <color indexed="64"/>
      </bottom>
      <diagonal/>
    </border>
    <border>
      <left/>
      <right/>
      <top style="medium">
        <color auto="1"/>
      </top>
      <bottom/>
      <diagonal/>
    </border>
    <border>
      <left/>
      <right style="thin">
        <color indexed="64"/>
      </right>
      <top style="medium">
        <color auto="1"/>
      </top>
      <bottom/>
      <diagonal/>
    </border>
    <border>
      <left style="thin">
        <color indexed="64"/>
      </left>
      <right/>
      <top style="medium">
        <color auto="1"/>
      </top>
      <bottom style="thin">
        <color indexed="64"/>
      </bottom>
      <diagonal/>
    </border>
    <border>
      <left style="hair">
        <color auto="1"/>
      </left>
      <right/>
      <top style="medium">
        <color auto="1"/>
      </top>
      <bottom style="thin">
        <color indexed="64"/>
      </bottom>
      <diagonal/>
    </border>
    <border>
      <left style="thin">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right style="hair">
        <color auto="1"/>
      </right>
      <top style="medium">
        <color auto="1"/>
      </top>
      <bottom style="thin">
        <color indexed="64"/>
      </bottom>
      <diagonal/>
    </border>
    <border>
      <left style="thin">
        <color auto="1"/>
      </left>
      <right/>
      <top style="medium">
        <color auto="1"/>
      </top>
      <bottom style="hair">
        <color auto="1"/>
      </bottom>
      <diagonal/>
    </border>
    <border>
      <left/>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diagonal/>
    </border>
    <border>
      <left style="thin">
        <color auto="1"/>
      </left>
      <right/>
      <top style="medium">
        <color auto="1"/>
      </top>
      <bottom/>
      <diagonal/>
    </border>
    <border>
      <left style="thin">
        <color auto="1"/>
      </left>
      <right style="hair">
        <color auto="1"/>
      </right>
      <top style="medium">
        <color auto="1"/>
      </top>
      <bottom/>
      <diagonal/>
    </border>
    <border>
      <left style="hair">
        <color auto="1"/>
      </left>
      <right style="thin">
        <color auto="1"/>
      </right>
      <top style="medium">
        <color auto="1"/>
      </top>
      <bottom/>
      <diagonal/>
    </border>
    <border>
      <left/>
      <right style="hair">
        <color auto="1"/>
      </right>
      <top style="medium">
        <color auto="1"/>
      </top>
      <bottom/>
      <diagonal/>
    </border>
    <border>
      <left style="thin">
        <color auto="1"/>
      </left>
      <right style="hair">
        <color auto="1"/>
      </right>
      <top style="thin">
        <color auto="1"/>
      </top>
      <bottom style="medium">
        <color auto="1"/>
      </bottom>
      <diagonal/>
    </border>
    <border>
      <left/>
      <right style="hair">
        <color auto="1"/>
      </right>
      <top style="thin">
        <color indexed="64"/>
      </top>
      <bottom style="medium">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hair">
        <color auto="1"/>
      </right>
      <top style="hair">
        <color auto="1"/>
      </top>
      <bottom style="medium">
        <color auto="1"/>
      </bottom>
      <diagonal/>
    </border>
    <border>
      <left style="hair">
        <color auto="1"/>
      </left>
      <right style="hair">
        <color auto="1"/>
      </right>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ashed">
        <color indexed="64"/>
      </left>
      <right style="dashed">
        <color indexed="64"/>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diagonalUp="1">
      <left style="thin">
        <color indexed="64"/>
      </left>
      <right/>
      <top style="hair">
        <color indexed="64"/>
      </top>
      <bottom style="hair">
        <color indexed="64"/>
      </bottom>
      <diagonal style="thin">
        <color auto="1"/>
      </diagonal>
    </border>
    <border diagonalUp="1">
      <left/>
      <right/>
      <top style="hair">
        <color indexed="64"/>
      </top>
      <bottom style="hair">
        <color indexed="64"/>
      </bottom>
      <diagonal style="thin">
        <color auto="1"/>
      </diagonal>
    </border>
    <border diagonalUp="1">
      <left/>
      <right style="thin">
        <color indexed="64"/>
      </right>
      <top style="hair">
        <color indexed="64"/>
      </top>
      <bottom style="hair">
        <color indexed="64"/>
      </bottom>
      <diagonal style="thin">
        <color auto="1"/>
      </diagonal>
    </border>
    <border>
      <left/>
      <right style="thin">
        <color rgb="FF000000"/>
      </right>
      <top style="thin">
        <color indexed="64"/>
      </top>
      <bottom style="thin">
        <color indexed="64"/>
      </bottom>
      <diagonal/>
    </border>
  </borders>
  <cellStyleXfs count="8">
    <xf numFmtId="0" fontId="0" fillId="0" borderId="0">
      <alignment vertical="center"/>
    </xf>
    <xf numFmtId="0" fontId="2" fillId="0" borderId="0"/>
    <xf numFmtId="0" fontId="11" fillId="0" borderId="0">
      <alignment vertical="center"/>
    </xf>
    <xf numFmtId="0" fontId="2" fillId="0" borderId="0"/>
    <xf numFmtId="0" fontId="1" fillId="0" borderId="0">
      <alignment vertical="center"/>
    </xf>
    <xf numFmtId="0" fontId="27" fillId="0" borderId="0"/>
    <xf numFmtId="0" fontId="34" fillId="0" borderId="0" applyNumberFormat="0" applyFill="0" applyBorder="0" applyAlignment="0" applyProtection="0">
      <alignment vertical="center"/>
    </xf>
    <xf numFmtId="0" fontId="28" fillId="0" borderId="0"/>
  </cellStyleXfs>
  <cellXfs count="1987">
    <xf numFmtId="0" fontId="0" fillId="0" borderId="0" xfId="0">
      <alignment vertical="center"/>
    </xf>
    <xf numFmtId="49" fontId="5" fillId="0" borderId="0" xfId="1" applyNumberFormat="1" applyFont="1" applyAlignment="1">
      <alignment horizontal="left" vertical="top"/>
    </xf>
    <xf numFmtId="49" fontId="6" fillId="0" borderId="0" xfId="1" applyNumberFormat="1" applyFont="1" applyAlignment="1">
      <alignment horizontal="left" vertical="center"/>
    </xf>
    <xf numFmtId="49" fontId="3" fillId="0" borderId="0" xfId="1" applyNumberFormat="1" applyFont="1" applyAlignment="1">
      <alignment horizontal="left" vertical="center"/>
    </xf>
    <xf numFmtId="49" fontId="3" fillId="0" borderId="0" xfId="1" applyNumberFormat="1" applyFont="1" applyAlignment="1">
      <alignment vertical="center"/>
    </xf>
    <xf numFmtId="49" fontId="8" fillId="0" borderId="0" xfId="1" applyNumberFormat="1" applyFont="1" applyAlignment="1">
      <alignment horizontal="center" vertical="center"/>
    </xf>
    <xf numFmtId="49" fontId="8" fillId="0" borderId="3" xfId="1" applyNumberFormat="1" applyFont="1" applyBorder="1" applyAlignment="1">
      <alignment horizontal="center" vertical="center"/>
    </xf>
    <xf numFmtId="49" fontId="3" fillId="0" borderId="4" xfId="1" applyNumberFormat="1" applyFont="1" applyBorder="1" applyAlignment="1">
      <alignment horizontal="center" vertical="center"/>
    </xf>
    <xf numFmtId="49" fontId="3" fillId="0" borderId="3" xfId="1" applyNumberFormat="1" applyFont="1" applyBorder="1" applyAlignment="1">
      <alignment vertical="center"/>
    </xf>
    <xf numFmtId="49" fontId="3" fillId="0" borderId="2" xfId="1" applyNumberFormat="1" applyFont="1" applyBorder="1" applyAlignment="1">
      <alignment horizontal="center" vertical="center"/>
    </xf>
    <xf numFmtId="49" fontId="3" fillId="0" borderId="9" xfId="1" applyNumberFormat="1" applyFont="1" applyBorder="1" applyAlignment="1">
      <alignment horizontal="left" vertical="center"/>
    </xf>
    <xf numFmtId="49" fontId="3" fillId="0" borderId="4" xfId="1" applyNumberFormat="1" applyFont="1" applyBorder="1" applyAlignment="1">
      <alignment vertical="center"/>
    </xf>
    <xf numFmtId="49" fontId="3" fillId="0" borderId="1" xfId="1" applyNumberFormat="1" applyFont="1" applyBorder="1" applyAlignment="1">
      <alignment horizontal="left" vertical="center"/>
    </xf>
    <xf numFmtId="49" fontId="3" fillId="0" borderId="5" xfId="1" applyNumberFormat="1" applyFont="1" applyBorder="1" applyAlignment="1">
      <alignment horizontal="left" vertical="center"/>
    </xf>
    <xf numFmtId="49" fontId="3" fillId="0" borderId="0" xfId="1" applyNumberFormat="1" applyFont="1" applyAlignment="1">
      <alignment horizontal="left"/>
    </xf>
    <xf numFmtId="49" fontId="13" fillId="0" borderId="0" xfId="1" applyNumberFormat="1" applyFont="1" applyAlignment="1">
      <alignment horizontal="left" shrinkToFit="1"/>
    </xf>
    <xf numFmtId="49" fontId="14" fillId="0" borderId="0" xfId="2" applyNumberFormat="1" applyFont="1" applyAlignment="1">
      <alignment vertical="center" shrinkToFit="1"/>
    </xf>
    <xf numFmtId="49" fontId="14" fillId="0" borderId="0" xfId="2" applyNumberFormat="1" applyFont="1" applyAlignment="1">
      <alignment horizontal="center" vertical="center" shrinkToFit="1"/>
    </xf>
    <xf numFmtId="49" fontId="3" fillId="0" borderId="0" xfId="1" applyNumberFormat="1" applyFont="1" applyAlignment="1">
      <alignment horizontal="left" vertical="center" shrinkToFit="1"/>
    </xf>
    <xf numFmtId="49" fontId="3" fillId="0" borderId="0" xfId="1" applyNumberFormat="1" applyFont="1" applyAlignment="1">
      <alignment horizontal="distributed" vertical="center"/>
    </xf>
    <xf numFmtId="49" fontId="3" fillId="0" borderId="0" xfId="1" applyNumberFormat="1" applyFont="1" applyAlignment="1">
      <alignment horizontal="center" vertical="center" wrapText="1"/>
    </xf>
    <xf numFmtId="49" fontId="3" fillId="0" borderId="4" xfId="1" applyNumberFormat="1" applyFont="1" applyBorder="1" applyAlignment="1">
      <alignment horizontal="distributed" vertical="center"/>
    </xf>
    <xf numFmtId="49" fontId="3" fillId="0" borderId="0" xfId="1" applyNumberFormat="1" applyFont="1" applyAlignment="1">
      <alignment vertical="center" wrapText="1"/>
    </xf>
    <xf numFmtId="49" fontId="10" fillId="0" borderId="0" xfId="1" applyNumberFormat="1" applyFont="1" applyAlignment="1" applyProtection="1">
      <alignment vertical="center"/>
      <protection locked="0"/>
    </xf>
    <xf numFmtId="49" fontId="3" fillId="0" borderId="0" xfId="1" applyNumberFormat="1" applyFont="1" applyAlignment="1">
      <alignment horizontal="right" vertical="center"/>
    </xf>
    <xf numFmtId="49" fontId="3" fillId="0" borderId="0" xfId="1" applyNumberFormat="1" applyFont="1" applyAlignment="1">
      <alignment horizontal="left" vertical="top" wrapText="1"/>
    </xf>
    <xf numFmtId="49" fontId="3" fillId="0" borderId="0" xfId="1" applyNumberFormat="1" applyFont="1" applyAlignment="1">
      <alignment horizontal="center" vertical="center"/>
    </xf>
    <xf numFmtId="49" fontId="17" fillId="0" borderId="0" xfId="1" applyNumberFormat="1" applyFont="1" applyAlignment="1">
      <alignment horizontal="left" vertical="center" wrapText="1"/>
    </xf>
    <xf numFmtId="49" fontId="6" fillId="0" borderId="0" xfId="1" applyNumberFormat="1" applyFont="1" applyAlignment="1">
      <alignment horizontal="left" vertical="center" shrinkToFit="1"/>
    </xf>
    <xf numFmtId="49" fontId="6" fillId="0" borderId="0" xfId="1" applyNumberFormat="1" applyFont="1" applyAlignment="1">
      <alignment horizontal="left" vertical="center" wrapText="1"/>
    </xf>
    <xf numFmtId="49" fontId="5" fillId="0" borderId="0" xfId="4" applyNumberFormat="1" applyFont="1" applyAlignment="1">
      <alignment horizontal="left" vertical="top"/>
    </xf>
    <xf numFmtId="49" fontId="6" fillId="0" borderId="0" xfId="4" applyNumberFormat="1" applyFont="1" applyAlignment="1">
      <alignment horizontal="left" vertical="center"/>
    </xf>
    <xf numFmtId="49" fontId="3" fillId="0" borderId="0" xfId="4" applyNumberFormat="1" applyFont="1" applyAlignment="1">
      <alignment horizontal="left" vertical="center"/>
    </xf>
    <xf numFmtId="49" fontId="3" fillId="0" borderId="0" xfId="4" applyNumberFormat="1" applyFont="1" applyAlignment="1">
      <alignment horizontal="right" vertical="center"/>
    </xf>
    <xf numFmtId="49" fontId="19" fillId="0" borderId="3" xfId="4" applyNumberFormat="1" applyFont="1" applyBorder="1" applyAlignment="1">
      <alignment horizontal="center" vertical="center"/>
    </xf>
    <xf numFmtId="49" fontId="20" fillId="0" borderId="0" xfId="4" applyNumberFormat="1" applyFont="1" applyAlignment="1">
      <alignment horizontal="left" vertical="center"/>
    </xf>
    <xf numFmtId="49" fontId="3" fillId="0" borderId="0" xfId="4" applyNumberFormat="1" applyFont="1" applyAlignment="1">
      <alignment horizontal="left" vertical="center" shrinkToFit="1"/>
    </xf>
    <xf numFmtId="49" fontId="3" fillId="0" borderId="7" xfId="1" applyNumberFormat="1" applyFont="1" applyBorder="1" applyAlignment="1">
      <alignment horizontal="distributed" vertical="center"/>
    </xf>
    <xf numFmtId="49" fontId="3" fillId="0" borderId="14" xfId="4" applyNumberFormat="1" applyFont="1" applyBorder="1" applyAlignment="1">
      <alignment horizontal="center" vertical="center"/>
    </xf>
    <xf numFmtId="49" fontId="3" fillId="0" borderId="0" xfId="4" applyNumberFormat="1" applyFont="1" applyAlignment="1">
      <alignment horizontal="center" vertical="center"/>
    </xf>
    <xf numFmtId="49" fontId="3" fillId="0" borderId="9" xfId="4" applyNumberFormat="1" applyFont="1" applyBorder="1" applyAlignment="1">
      <alignment horizontal="center" vertical="center"/>
    </xf>
    <xf numFmtId="49" fontId="3" fillId="0" borderId="3" xfId="4" applyNumberFormat="1" applyFont="1" applyBorder="1" applyAlignment="1">
      <alignment horizontal="center" vertical="center"/>
    </xf>
    <xf numFmtId="49" fontId="3" fillId="0" borderId="7" xfId="4" applyNumberFormat="1" applyFont="1" applyBorder="1">
      <alignment vertical="center"/>
    </xf>
    <xf numFmtId="49" fontId="19" fillId="0" borderId="6" xfId="4" applyNumberFormat="1" applyFont="1" applyBorder="1" applyAlignment="1">
      <alignment horizontal="left" vertical="center"/>
    </xf>
    <xf numFmtId="49" fontId="19" fillId="0" borderId="7" xfId="4" applyNumberFormat="1" applyFont="1" applyBorder="1" applyAlignment="1">
      <alignment horizontal="left" vertical="center" shrinkToFit="1"/>
    </xf>
    <xf numFmtId="49" fontId="19" fillId="0" borderId="7" xfId="4" applyNumberFormat="1" applyFont="1" applyBorder="1">
      <alignment vertical="center"/>
    </xf>
    <xf numFmtId="49" fontId="19" fillId="0" borderId="8" xfId="4" applyNumberFormat="1" applyFont="1" applyBorder="1" applyAlignment="1">
      <alignment horizontal="left" vertical="center" shrinkToFit="1"/>
    </xf>
    <xf numFmtId="49" fontId="3" fillId="0" borderId="3" xfId="4" applyNumberFormat="1" applyFont="1" applyBorder="1">
      <alignment vertical="center"/>
    </xf>
    <xf numFmtId="49" fontId="19" fillId="0" borderId="3" xfId="4" applyNumberFormat="1" applyFont="1" applyBorder="1">
      <alignment vertical="center"/>
    </xf>
    <xf numFmtId="49" fontId="19" fillId="0" borderId="10" xfId="4" applyNumberFormat="1" applyFont="1" applyBorder="1" applyAlignment="1">
      <alignment horizontal="left" vertical="center" shrinkToFit="1"/>
    </xf>
    <xf numFmtId="49" fontId="19" fillId="0" borderId="1" xfId="4" applyNumberFormat="1" applyFont="1" applyBorder="1" applyAlignment="1">
      <alignment horizontal="left" vertical="center"/>
    </xf>
    <xf numFmtId="49" fontId="19" fillId="0" borderId="4" xfId="4" applyNumberFormat="1" applyFont="1" applyBorder="1" applyAlignment="1">
      <alignment horizontal="left" vertical="center" shrinkToFit="1"/>
    </xf>
    <xf numFmtId="49" fontId="3" fillId="0" borderId="4" xfId="4" applyNumberFormat="1" applyFont="1" applyBorder="1">
      <alignment vertical="center"/>
    </xf>
    <xf numFmtId="49" fontId="3" fillId="0" borderId="4" xfId="4" applyNumberFormat="1" applyFont="1" applyBorder="1" applyAlignment="1">
      <alignment horizontal="left" vertical="center"/>
    </xf>
    <xf numFmtId="49" fontId="3" fillId="0" borderId="31" xfId="4" applyNumberFormat="1" applyFont="1" applyBorder="1">
      <alignment vertical="center"/>
    </xf>
    <xf numFmtId="49" fontId="19" fillId="0" borderId="31" xfId="4" applyNumberFormat="1" applyFont="1" applyBorder="1">
      <alignment vertical="center"/>
    </xf>
    <xf numFmtId="49" fontId="19" fillId="0" borderId="32" xfId="4" applyNumberFormat="1" applyFont="1" applyBorder="1">
      <alignment vertical="center"/>
    </xf>
    <xf numFmtId="49" fontId="21" fillId="2" borderId="4" xfId="2" applyNumberFormat="1" applyFont="1" applyFill="1" applyBorder="1" applyAlignment="1" applyProtection="1">
      <alignment horizontal="center" vertical="center" shrinkToFit="1"/>
      <protection locked="0"/>
    </xf>
    <xf numFmtId="49" fontId="3" fillId="0" borderId="4" xfId="4" applyNumberFormat="1" applyFont="1" applyBorder="1" applyAlignment="1">
      <alignment vertical="center" shrinkToFit="1"/>
    </xf>
    <xf numFmtId="49" fontId="3" fillId="0" borderId="2" xfId="4" applyNumberFormat="1" applyFont="1" applyBorder="1" applyAlignment="1">
      <alignment vertical="center" shrinkToFit="1"/>
    </xf>
    <xf numFmtId="49" fontId="15" fillId="0" borderId="7" xfId="4" applyNumberFormat="1" applyFont="1" applyBorder="1" applyAlignment="1">
      <alignment vertical="center" wrapText="1"/>
    </xf>
    <xf numFmtId="49" fontId="15" fillId="0" borderId="0" xfId="4" applyNumberFormat="1" applyFont="1" applyAlignment="1">
      <alignment horizontal="center" vertical="center" wrapText="1"/>
    </xf>
    <xf numFmtId="49" fontId="15" fillId="0" borderId="3" xfId="4" applyNumberFormat="1" applyFont="1" applyBorder="1" applyAlignment="1">
      <alignment vertical="center" wrapText="1"/>
    </xf>
    <xf numFmtId="49" fontId="3" fillId="0" borderId="0" xfId="4" applyNumberFormat="1" applyFont="1" applyAlignment="1">
      <alignment horizontal="right" vertical="center" shrinkToFit="1"/>
    </xf>
    <xf numFmtId="49" fontId="3" fillId="0" borderId="3" xfId="4" applyNumberFormat="1" applyFont="1" applyBorder="1" applyAlignment="1">
      <alignment horizontal="left" vertical="center"/>
    </xf>
    <xf numFmtId="49" fontId="15" fillId="0" borderId="0" xfId="4" applyNumberFormat="1" applyFont="1" applyAlignment="1">
      <alignment horizontal="distributed" vertical="center" wrapText="1"/>
    </xf>
    <xf numFmtId="49" fontId="10" fillId="0" borderId="0" xfId="4" applyNumberFormat="1" applyFont="1" applyAlignment="1" applyProtection="1">
      <alignment horizontal="center" vertical="center"/>
      <protection locked="0"/>
    </xf>
    <xf numFmtId="49" fontId="10" fillId="0" borderId="7" xfId="4" applyNumberFormat="1" applyFont="1" applyBorder="1" applyAlignment="1">
      <alignment horizontal="center" vertical="center"/>
    </xf>
    <xf numFmtId="49" fontId="10" fillId="0" borderId="0" xfId="4" applyNumberFormat="1" applyFont="1" applyAlignment="1">
      <alignment horizontal="center" vertical="center"/>
    </xf>
    <xf numFmtId="49" fontId="19" fillId="0" borderId="0" xfId="4" applyNumberFormat="1" applyFont="1" applyAlignment="1">
      <alignment horizontal="left" vertical="center"/>
    </xf>
    <xf numFmtId="49" fontId="10" fillId="0" borderId="0" xfId="1" applyNumberFormat="1" applyFont="1" applyAlignment="1" applyProtection="1">
      <alignment horizontal="center" vertical="center"/>
      <protection locked="0"/>
    </xf>
    <xf numFmtId="49" fontId="16" fillId="0" borderId="0" xfId="4" applyNumberFormat="1" applyFont="1" applyAlignment="1">
      <alignment horizontal="left" vertical="center"/>
    </xf>
    <xf numFmtId="49" fontId="19" fillId="0" borderId="4" xfId="4" applyNumberFormat="1" applyFont="1" applyBorder="1">
      <alignment vertical="center"/>
    </xf>
    <xf numFmtId="49" fontId="19" fillId="0" borderId="0" xfId="4" applyNumberFormat="1" applyFont="1" applyAlignment="1">
      <alignment horizontal="left" vertical="top"/>
    </xf>
    <xf numFmtId="49" fontId="19" fillId="0" borderId="0" xfId="4" applyNumberFormat="1" applyFont="1" applyAlignment="1">
      <alignment horizontal="left" vertical="top" wrapText="1"/>
    </xf>
    <xf numFmtId="49" fontId="3" fillId="0" borderId="0" xfId="4" applyNumberFormat="1" applyFont="1" applyAlignment="1">
      <alignment horizontal="left" vertical="center" wrapText="1"/>
    </xf>
    <xf numFmtId="49" fontId="3" fillId="0" borderId="0" xfId="4" applyNumberFormat="1" applyFont="1" applyAlignment="1">
      <alignment horizontal="left" vertical="top"/>
    </xf>
    <xf numFmtId="49" fontId="22" fillId="0" borderId="0" xfId="4" applyNumberFormat="1" applyFont="1">
      <alignment vertical="center"/>
    </xf>
    <xf numFmtId="49" fontId="5" fillId="0" borderId="0" xfId="4" applyNumberFormat="1" applyFont="1" applyAlignment="1">
      <alignment horizontal="left" vertical="center"/>
    </xf>
    <xf numFmtId="49" fontId="3" fillId="0" borderId="1" xfId="4" applyNumberFormat="1" applyFont="1" applyBorder="1" applyAlignment="1">
      <alignment horizontal="left" vertical="center"/>
    </xf>
    <xf numFmtId="49" fontId="3" fillId="0" borderId="2" xfId="4" applyNumberFormat="1" applyFont="1" applyBorder="1" applyAlignment="1">
      <alignment horizontal="left" vertical="center"/>
    </xf>
    <xf numFmtId="49" fontId="3" fillId="0" borderId="6" xfId="4" applyNumberFormat="1" applyFont="1" applyBorder="1" applyAlignment="1">
      <alignment horizontal="left" vertical="center"/>
    </xf>
    <xf numFmtId="49" fontId="3" fillId="0" borderId="7" xfId="4" applyNumberFormat="1" applyFont="1" applyBorder="1" applyAlignment="1">
      <alignment horizontal="left" vertical="center"/>
    </xf>
    <xf numFmtId="49" fontId="3" fillId="0" borderId="8" xfId="4" applyNumberFormat="1" applyFont="1" applyBorder="1" applyAlignment="1">
      <alignment horizontal="left" vertical="center"/>
    </xf>
    <xf numFmtId="49" fontId="3" fillId="0" borderId="1" xfId="4" applyNumberFormat="1" applyFont="1" applyBorder="1">
      <alignment vertical="center"/>
    </xf>
    <xf numFmtId="49" fontId="3" fillId="0" borderId="13" xfId="4" applyNumberFormat="1" applyFont="1" applyBorder="1" applyAlignment="1">
      <alignment horizontal="left" vertical="center"/>
    </xf>
    <xf numFmtId="49" fontId="3" fillId="0" borderId="35" xfId="4" applyNumberFormat="1" applyFont="1" applyBorder="1" applyAlignment="1">
      <alignment horizontal="left" vertical="center"/>
    </xf>
    <xf numFmtId="49" fontId="3" fillId="0" borderId="36" xfId="4" applyNumberFormat="1" applyFont="1" applyBorder="1" applyAlignment="1">
      <alignment horizontal="left" vertical="center"/>
    </xf>
    <xf numFmtId="49" fontId="3" fillId="0" borderId="39" xfId="4" applyNumberFormat="1" applyFont="1" applyBorder="1" applyAlignment="1">
      <alignment horizontal="left" vertical="center"/>
    </xf>
    <xf numFmtId="49" fontId="3" fillId="0" borderId="4" xfId="4" applyNumberFormat="1" applyFont="1" applyBorder="1" applyAlignment="1">
      <alignment horizontal="center" vertical="center"/>
    </xf>
    <xf numFmtId="49" fontId="3" fillId="0" borderId="2" xfId="4" applyNumberFormat="1" applyFont="1" applyBorder="1">
      <alignment vertical="center"/>
    </xf>
    <xf numFmtId="49" fontId="3" fillId="0" borderId="0" xfId="4" applyNumberFormat="1" applyFont="1">
      <alignment vertical="center"/>
    </xf>
    <xf numFmtId="49" fontId="3" fillId="0" borderId="7" xfId="4" applyNumberFormat="1" applyFont="1" applyBorder="1" applyAlignment="1">
      <alignment horizontal="center" vertical="center"/>
    </xf>
    <xf numFmtId="49" fontId="3" fillId="0" borderId="33" xfId="4" applyNumberFormat="1" applyFont="1" applyBorder="1" applyAlignment="1">
      <alignment horizontal="center" vertical="center"/>
    </xf>
    <xf numFmtId="49" fontId="19" fillId="0" borderId="16" xfId="4" applyNumberFormat="1" applyFont="1" applyBorder="1" applyAlignment="1">
      <alignment horizontal="left" vertical="center"/>
    </xf>
    <xf numFmtId="49" fontId="19" fillId="0" borderId="16" xfId="4" applyNumberFormat="1" applyFont="1" applyBorder="1" applyAlignment="1">
      <alignment horizontal="center" vertical="center"/>
    </xf>
    <xf numFmtId="49" fontId="19" fillId="0" borderId="16" xfId="4" applyNumberFormat="1" applyFont="1" applyBorder="1">
      <alignment vertical="center"/>
    </xf>
    <xf numFmtId="49" fontId="3" fillId="0" borderId="17" xfId="4" applyNumberFormat="1" applyFont="1" applyBorder="1" applyAlignment="1">
      <alignment horizontal="left" vertical="center"/>
    </xf>
    <xf numFmtId="49" fontId="3" fillId="0" borderId="34" xfId="4" applyNumberFormat="1" applyFont="1" applyBorder="1" applyAlignment="1">
      <alignment horizontal="center" vertical="center"/>
    </xf>
    <xf numFmtId="49" fontId="19" fillId="0" borderId="3" xfId="4" applyNumberFormat="1" applyFont="1" applyBorder="1" applyAlignment="1">
      <alignment horizontal="left" vertical="center"/>
    </xf>
    <xf numFmtId="49" fontId="3" fillId="0" borderId="10" xfId="4" applyNumberFormat="1" applyFont="1" applyBorder="1" applyAlignment="1">
      <alignment horizontal="left" vertical="center"/>
    </xf>
    <xf numFmtId="49" fontId="19" fillId="0" borderId="7" xfId="4" applyNumberFormat="1" applyFont="1" applyBorder="1" applyAlignment="1">
      <alignment horizontal="center" vertical="center"/>
    </xf>
    <xf numFmtId="49" fontId="19" fillId="0" borderId="7" xfId="4" applyNumberFormat="1" applyFont="1" applyBorder="1" applyAlignment="1">
      <alignment horizontal="left" vertical="center"/>
    </xf>
    <xf numFmtId="49" fontId="19" fillId="0" borderId="0" xfId="4" applyNumberFormat="1" applyFont="1" applyAlignment="1">
      <alignment horizontal="center" vertical="center"/>
    </xf>
    <xf numFmtId="49" fontId="3" fillId="0" borderId="9" xfId="4" applyNumberFormat="1" applyFont="1" applyBorder="1" applyAlignment="1">
      <alignment horizontal="left" vertical="center"/>
    </xf>
    <xf numFmtId="49" fontId="19" fillId="0" borderId="3" xfId="4" applyNumberFormat="1" applyFont="1" applyBorder="1" applyAlignment="1">
      <alignment horizontal="right" vertical="center"/>
    </xf>
    <xf numFmtId="49" fontId="3" fillId="0" borderId="34" xfId="4" applyNumberFormat="1" applyFont="1" applyBorder="1">
      <alignment vertical="center"/>
    </xf>
    <xf numFmtId="49" fontId="3" fillId="0" borderId="14" xfId="4" applyNumberFormat="1" applyFont="1" applyBorder="1">
      <alignment vertical="center"/>
    </xf>
    <xf numFmtId="49" fontId="19" fillId="0" borderId="8" xfId="4" applyNumberFormat="1" applyFont="1" applyBorder="1" applyAlignment="1">
      <alignment horizontal="left" vertical="center"/>
    </xf>
    <xf numFmtId="49" fontId="19" fillId="0" borderId="13" xfId="4" applyNumberFormat="1" applyFont="1" applyBorder="1" applyAlignment="1">
      <alignment horizontal="left" vertical="center"/>
    </xf>
    <xf numFmtId="49" fontId="3" fillId="0" borderId="3" xfId="4" applyNumberFormat="1" applyFont="1" applyBorder="1" applyAlignment="1">
      <alignment horizontal="left" vertical="center" wrapText="1"/>
    </xf>
    <xf numFmtId="49" fontId="3" fillId="0" borderId="9" xfId="4" applyNumberFormat="1" applyFont="1" applyBorder="1">
      <alignment vertical="center"/>
    </xf>
    <xf numFmtId="49" fontId="19" fillId="0" borderId="10" xfId="4" applyNumberFormat="1" applyFont="1" applyBorder="1" applyAlignment="1">
      <alignment horizontal="left" vertical="center"/>
    </xf>
    <xf numFmtId="49" fontId="3" fillId="0" borderId="3" xfId="4" applyNumberFormat="1" applyFont="1" applyBorder="1" applyAlignment="1">
      <alignment horizontal="right" vertical="center"/>
    </xf>
    <xf numFmtId="49" fontId="3" fillId="0" borderId="14" xfId="4" applyNumberFormat="1" applyFont="1" applyBorder="1" applyAlignment="1">
      <alignment horizontal="left" vertical="center"/>
    </xf>
    <xf numFmtId="0" fontId="10" fillId="0" borderId="0" xfId="0" applyFont="1">
      <alignment vertical="center"/>
    </xf>
    <xf numFmtId="49" fontId="3" fillId="0" borderId="6" xfId="4" applyNumberFormat="1" applyFont="1" applyBorder="1" applyAlignment="1">
      <alignment horizontal="center" vertical="center"/>
    </xf>
    <xf numFmtId="49" fontId="29" fillId="0" borderId="0" xfId="2" applyNumberFormat="1" applyFont="1" applyAlignment="1" applyProtection="1">
      <alignment horizontal="center" vertical="center" shrinkToFit="1"/>
      <protection locked="0"/>
    </xf>
    <xf numFmtId="49" fontId="12" fillId="0" borderId="3" xfId="2" applyNumberFormat="1" applyFont="1" applyBorder="1" applyAlignment="1" applyProtection="1">
      <alignment horizontal="left" vertical="center"/>
      <protection locked="0"/>
    </xf>
    <xf numFmtId="49" fontId="12" fillId="0" borderId="0" xfId="2" applyNumberFormat="1" applyFont="1" applyAlignment="1" applyProtection="1">
      <alignment horizontal="center" vertical="center" shrinkToFit="1"/>
      <protection locked="0"/>
    </xf>
    <xf numFmtId="49" fontId="3" fillId="0" borderId="53" xfId="4" applyNumberFormat="1" applyFont="1" applyBorder="1">
      <alignment vertical="center"/>
    </xf>
    <xf numFmtId="49" fontId="3" fillId="0" borderId="53" xfId="4" applyNumberFormat="1" applyFont="1" applyBorder="1" applyAlignment="1">
      <alignment horizontal="center" vertical="center"/>
    </xf>
    <xf numFmtId="49" fontId="3" fillId="0" borderId="53" xfId="4" applyNumberFormat="1" applyFont="1" applyBorder="1" applyAlignment="1">
      <alignment horizontal="left" vertical="center"/>
    </xf>
    <xf numFmtId="49" fontId="3" fillId="0" borderId="71" xfId="4" applyNumberFormat="1" applyFont="1" applyBorder="1" applyAlignment="1">
      <alignment horizontal="center" vertical="center"/>
    </xf>
    <xf numFmtId="49" fontId="16" fillId="0" borderId="14" xfId="4" applyNumberFormat="1" applyFont="1" applyBorder="1" applyAlignment="1">
      <alignment horizontal="left" vertical="center"/>
    </xf>
    <xf numFmtId="49" fontId="29" fillId="0" borderId="7" xfId="2" applyNumberFormat="1" applyFont="1" applyBorder="1" applyAlignment="1" applyProtection="1">
      <alignment horizontal="center" vertical="center" shrinkToFit="1"/>
      <protection locked="0"/>
    </xf>
    <xf numFmtId="49" fontId="3" fillId="0" borderId="14" xfId="4" applyNumberFormat="1" applyFont="1" applyBorder="1" applyAlignment="1">
      <alignment horizontal="right" vertical="center"/>
    </xf>
    <xf numFmtId="49" fontId="3" fillId="0" borderId="9" xfId="4" applyNumberFormat="1" applyFont="1" applyBorder="1" applyAlignment="1">
      <alignment horizontal="right" vertical="center"/>
    </xf>
    <xf numFmtId="49" fontId="3" fillId="0" borderId="15" xfId="4" applyNumberFormat="1" applyFont="1" applyBorder="1" applyAlignment="1">
      <alignment horizontal="left" vertical="center"/>
    </xf>
    <xf numFmtId="49" fontId="3" fillId="0" borderId="16" xfId="4" applyNumberFormat="1" applyFont="1" applyBorder="1" applyAlignment="1">
      <alignment horizontal="center" vertical="center"/>
    </xf>
    <xf numFmtId="49" fontId="3" fillId="0" borderId="16" xfId="4" applyNumberFormat="1" applyFont="1" applyBorder="1">
      <alignment vertical="center"/>
    </xf>
    <xf numFmtId="49" fontId="3" fillId="0" borderId="16" xfId="4" applyNumberFormat="1" applyFont="1" applyBorder="1" applyAlignment="1">
      <alignment horizontal="left" vertical="center"/>
    </xf>
    <xf numFmtId="49" fontId="3" fillId="0" borderId="48" xfId="4" applyNumberFormat="1" applyFont="1" applyBorder="1" applyAlignment="1">
      <alignment horizontal="left" vertical="center"/>
    </xf>
    <xf numFmtId="49" fontId="3" fillId="0" borderId="14" xfId="4" applyNumberFormat="1" applyFont="1" applyBorder="1" applyAlignment="1">
      <alignment horizontal="left" vertical="top"/>
    </xf>
    <xf numFmtId="49" fontId="3" fillId="0" borderId="13" xfId="4" applyNumberFormat="1" applyFont="1" applyBorder="1" applyAlignment="1">
      <alignment horizontal="left" vertical="top"/>
    </xf>
    <xf numFmtId="49" fontId="3" fillId="0" borderId="3" xfId="4" applyNumberFormat="1" applyFont="1" applyBorder="1" applyAlignment="1">
      <alignment horizontal="left" vertical="top"/>
    </xf>
    <xf numFmtId="49" fontId="3" fillId="0" borderId="10" xfId="4" applyNumberFormat="1" applyFont="1" applyBorder="1" applyAlignment="1">
      <alignment horizontal="left" vertical="top"/>
    </xf>
    <xf numFmtId="49" fontId="16" fillId="0" borderId="0" xfId="4" applyNumberFormat="1" applyFont="1" applyAlignment="1">
      <alignment horizontal="left" vertical="top"/>
    </xf>
    <xf numFmtId="49" fontId="5" fillId="0" borderId="0" xfId="4" applyNumberFormat="1" applyFont="1" applyAlignment="1">
      <alignment horizontal="right" vertical="center"/>
    </xf>
    <xf numFmtId="49" fontId="3" fillId="0" borderId="0" xfId="4" applyNumberFormat="1" applyFont="1" applyAlignment="1">
      <alignment horizontal="left"/>
    </xf>
    <xf numFmtId="49" fontId="15" fillId="0" borderId="0" xfId="4" applyNumberFormat="1" applyFont="1" applyAlignment="1">
      <alignment horizontal="left" vertical="center"/>
    </xf>
    <xf numFmtId="49" fontId="15" fillId="0" borderId="6" xfId="4" applyNumberFormat="1" applyFont="1" applyBorder="1" applyAlignment="1">
      <alignment vertical="center" wrapText="1"/>
    </xf>
    <xf numFmtId="49" fontId="15" fillId="0" borderId="1" xfId="4" applyNumberFormat="1" applyFont="1" applyBorder="1" applyAlignment="1">
      <alignment vertical="center" wrapText="1"/>
    </xf>
    <xf numFmtId="49" fontId="19" fillId="0" borderId="8" xfId="4" applyNumberFormat="1" applyFont="1" applyBorder="1" applyAlignment="1">
      <alignment horizontal="left"/>
    </xf>
    <xf numFmtId="49" fontId="19" fillId="0" borderId="0" xfId="4" applyNumberFormat="1" applyFont="1">
      <alignment vertical="center"/>
    </xf>
    <xf numFmtId="49" fontId="19" fillId="0" borderId="7" xfId="4" applyNumberFormat="1" applyFont="1" applyBorder="1" applyAlignment="1">
      <alignment horizontal="left"/>
    </xf>
    <xf numFmtId="49" fontId="37" fillId="0" borderId="0" xfId="4" applyNumberFormat="1" applyFont="1" applyAlignment="1">
      <alignment horizontal="left" vertical="center"/>
    </xf>
    <xf numFmtId="49" fontId="3" fillId="0" borderId="6" xfId="4" applyNumberFormat="1" applyFont="1" applyBorder="1" applyAlignment="1">
      <alignment horizontal="left" vertical="top"/>
    </xf>
    <xf numFmtId="49" fontId="3" fillId="0" borderId="7" xfId="4" applyNumberFormat="1" applyFont="1" applyBorder="1" applyAlignment="1">
      <alignment horizontal="left" vertical="top"/>
    </xf>
    <xf numFmtId="49" fontId="3" fillId="0" borderId="9" xfId="4" applyNumberFormat="1" applyFont="1" applyBorder="1" applyAlignment="1">
      <alignment horizontal="left" vertical="top"/>
    </xf>
    <xf numFmtId="49" fontId="3" fillId="0" borderId="19" xfId="4" applyNumberFormat="1" applyFont="1" applyBorder="1" applyAlignment="1">
      <alignment horizontal="left" vertical="center"/>
    </xf>
    <xf numFmtId="49" fontId="3" fillId="0" borderId="20" xfId="4" applyNumberFormat="1" applyFont="1" applyBorder="1" applyAlignment="1">
      <alignment horizontal="left" vertical="center"/>
    </xf>
    <xf numFmtId="49" fontId="3" fillId="0" borderId="72" xfId="4" applyNumberFormat="1" applyFont="1" applyBorder="1" applyAlignment="1">
      <alignment horizontal="left" vertical="center"/>
    </xf>
    <xf numFmtId="49" fontId="19" fillId="0" borderId="20" xfId="4" applyNumberFormat="1" applyFont="1" applyBorder="1" applyAlignment="1">
      <alignment horizontal="left" vertical="center"/>
    </xf>
    <xf numFmtId="49" fontId="19" fillId="0" borderId="47" xfId="4" applyNumberFormat="1" applyFont="1" applyBorder="1" applyAlignment="1">
      <alignment horizontal="left" vertical="center"/>
    </xf>
    <xf numFmtId="49" fontId="3" fillId="0" borderId="49" xfId="4" applyNumberFormat="1" applyFont="1" applyBorder="1" applyAlignment="1">
      <alignment horizontal="left" vertical="center"/>
    </xf>
    <xf numFmtId="49" fontId="3" fillId="0" borderId="50" xfId="4" applyNumberFormat="1" applyFont="1" applyBorder="1" applyAlignment="1">
      <alignment horizontal="left" vertical="center"/>
    </xf>
    <xf numFmtId="49" fontId="3" fillId="0" borderId="73" xfId="4" applyNumberFormat="1" applyFont="1" applyBorder="1" applyAlignment="1">
      <alignment horizontal="left" vertical="center"/>
    </xf>
    <xf numFmtId="49" fontId="0" fillId="0" borderId="5" xfId="0" applyNumberFormat="1" applyBorder="1">
      <alignment vertical="center"/>
    </xf>
    <xf numFmtId="0" fontId="10" fillId="0" borderId="10" xfId="0" applyFont="1" applyBorder="1">
      <alignment vertical="center"/>
    </xf>
    <xf numFmtId="0" fontId="10" fillId="0" borderId="3" xfId="0" applyFont="1" applyBorder="1">
      <alignment vertical="center"/>
    </xf>
    <xf numFmtId="0" fontId="10" fillId="0" borderId="9" xfId="0" applyFont="1" applyBorder="1">
      <alignment vertical="center"/>
    </xf>
    <xf numFmtId="0" fontId="10" fillId="0" borderId="10" xfId="0" applyFont="1" applyBorder="1" applyProtection="1">
      <alignment vertical="center"/>
      <protection locked="0"/>
    </xf>
    <xf numFmtId="0" fontId="10" fillId="0" borderId="3" xfId="0" applyFont="1" applyBorder="1" applyProtection="1">
      <alignment vertical="center"/>
      <protection locked="0"/>
    </xf>
    <xf numFmtId="0" fontId="10" fillId="0" borderId="9" xfId="0" applyFont="1" applyBorder="1" applyProtection="1">
      <alignment vertical="center"/>
      <protection locked="0"/>
    </xf>
    <xf numFmtId="0" fontId="10" fillId="0" borderId="14" xfId="0" applyFont="1" applyBorder="1" applyAlignment="1" applyProtection="1">
      <alignment horizontal="center" vertical="center"/>
      <protection locked="0"/>
    </xf>
    <xf numFmtId="0" fontId="10" fillId="0" borderId="13" xfId="0" applyFont="1" applyBorder="1">
      <alignment vertical="center"/>
    </xf>
    <xf numFmtId="0" fontId="10" fillId="0" borderId="14" xfId="0" applyFont="1" applyBorder="1">
      <alignment vertical="center"/>
    </xf>
    <xf numFmtId="0" fontId="10" fillId="0" borderId="13" xfId="0" applyFont="1" applyBorder="1" applyProtection="1">
      <alignment vertical="center"/>
      <protection locked="0"/>
    </xf>
    <xf numFmtId="0" fontId="10" fillId="0" borderId="0" xfId="0" applyFont="1" applyProtection="1">
      <alignment vertical="center"/>
      <protection locked="0"/>
    </xf>
    <xf numFmtId="0" fontId="10" fillId="0" borderId="14" xfId="0" applyFont="1" applyBorder="1" applyProtection="1">
      <alignment vertical="center"/>
      <protection locked="0"/>
    </xf>
    <xf numFmtId="0" fontId="10" fillId="0" borderId="8" xfId="0" applyFont="1" applyBorder="1">
      <alignment vertical="center"/>
    </xf>
    <xf numFmtId="0" fontId="10" fillId="0" borderId="7" xfId="0" applyFont="1" applyBorder="1">
      <alignment vertical="center"/>
    </xf>
    <xf numFmtId="0" fontId="10" fillId="0" borderId="6" xfId="0" applyFont="1" applyBorder="1">
      <alignment vertical="center"/>
    </xf>
    <xf numFmtId="0" fontId="10" fillId="0" borderId="8" xfId="0" applyFont="1" applyBorder="1" applyProtection="1">
      <alignment vertical="center"/>
      <protection locked="0"/>
    </xf>
    <xf numFmtId="0" fontId="10" fillId="0" borderId="7" xfId="0" applyFont="1" applyBorder="1" applyProtection="1">
      <alignment vertical="center"/>
      <protection locked="0"/>
    </xf>
    <xf numFmtId="0" fontId="10" fillId="0" borderId="6" xfId="0" applyFont="1" applyBorder="1" applyProtection="1">
      <alignment vertical="center"/>
      <protection locked="0"/>
    </xf>
    <xf numFmtId="0" fontId="10" fillId="0" borderId="3" xfId="0" applyFont="1" applyBorder="1" applyAlignment="1">
      <alignment horizontal="center" vertical="center"/>
    </xf>
    <xf numFmtId="0" fontId="10" fillId="0" borderId="9" xfId="0" applyFont="1" applyBorder="1" applyAlignment="1">
      <alignment horizontal="center" vertical="center"/>
    </xf>
    <xf numFmtId="0" fontId="10" fillId="0" borderId="0" xfId="0" applyFont="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Protection="1">
      <alignment vertical="center"/>
      <protection locked="0"/>
    </xf>
    <xf numFmtId="0" fontId="10" fillId="0" borderId="5" xfId="0" applyFont="1" applyBorder="1">
      <alignment vertical="center"/>
    </xf>
    <xf numFmtId="0" fontId="19" fillId="0" borderId="0" xfId="2" applyFont="1" applyAlignment="1" applyProtection="1">
      <alignment horizontal="center" vertical="center" shrinkToFit="1"/>
      <protection locked="0"/>
    </xf>
    <xf numFmtId="0" fontId="19" fillId="0" borderId="5" xfId="2" applyFont="1" applyBorder="1" applyAlignment="1" applyProtection="1">
      <alignment horizontal="center" vertical="center" shrinkToFit="1"/>
      <protection locked="0"/>
    </xf>
    <xf numFmtId="0" fontId="10" fillId="0" borderId="71" xfId="0" applyFont="1" applyBorder="1">
      <alignment vertical="center"/>
    </xf>
    <xf numFmtId="0" fontId="10" fillId="0" borderId="0" xfId="0" applyFont="1" applyAlignment="1">
      <alignment horizontal="left" vertical="center"/>
    </xf>
    <xf numFmtId="0" fontId="10" fillId="0" borderId="14" xfId="0" applyFont="1" applyBorder="1" applyAlignment="1">
      <alignment horizontal="left" vertical="center"/>
    </xf>
    <xf numFmtId="0" fontId="19" fillId="3" borderId="5" xfId="2" applyFont="1" applyFill="1" applyBorder="1" applyAlignment="1" applyProtection="1">
      <alignment horizontal="center" vertical="center" shrinkToFit="1"/>
      <protection locked="0"/>
    </xf>
    <xf numFmtId="0" fontId="10" fillId="3" borderId="5" xfId="0" applyFont="1" applyFill="1" applyBorder="1" applyProtection="1">
      <alignment vertical="center"/>
      <protection locked="0"/>
    </xf>
    <xf numFmtId="0" fontId="39" fillId="0" borderId="14" xfId="0" applyFont="1" applyBorder="1">
      <alignment vertical="center"/>
    </xf>
    <xf numFmtId="0" fontId="19" fillId="0" borderId="0" xfId="2" applyFont="1" applyAlignment="1">
      <alignment horizontal="center" vertical="center" shrinkToFit="1"/>
    </xf>
    <xf numFmtId="0" fontId="10" fillId="0" borderId="0" xfId="2" applyFont="1" applyAlignment="1">
      <alignment vertical="center" shrinkToFit="1"/>
    </xf>
    <xf numFmtId="0" fontId="10" fillId="0" borderId="0" xfId="2" applyFont="1" applyAlignment="1">
      <alignment horizontal="center" vertical="center" shrinkToFit="1"/>
    </xf>
    <xf numFmtId="0" fontId="10" fillId="0" borderId="0" xfId="2" applyFont="1" applyAlignment="1" applyProtection="1">
      <alignment horizontal="center" vertical="center" shrinkToFit="1"/>
      <protection locked="0"/>
    </xf>
    <xf numFmtId="49" fontId="0" fillId="0" borderId="0" xfId="0" applyNumberFormat="1">
      <alignment vertical="center"/>
    </xf>
    <xf numFmtId="49" fontId="15" fillId="0" borderId="0" xfId="1" applyNumberFormat="1" applyFont="1" applyAlignment="1" applyProtection="1">
      <alignment horizontal="center" vertical="center"/>
      <protection locked="0"/>
    </xf>
    <xf numFmtId="49" fontId="3" fillId="0" borderId="14" xfId="1" applyNumberFormat="1" applyFont="1" applyBorder="1" applyAlignment="1">
      <alignment horizontal="center" vertical="center" wrapText="1"/>
    </xf>
    <xf numFmtId="49" fontId="3" fillId="0" borderId="22" xfId="1" applyNumberFormat="1" applyFont="1" applyBorder="1" applyAlignment="1">
      <alignment horizontal="center" vertical="center"/>
    </xf>
    <xf numFmtId="49" fontId="3" fillId="0" borderId="2" xfId="1" applyNumberFormat="1" applyFont="1" applyBorder="1" applyAlignment="1">
      <alignment vertical="center"/>
    </xf>
    <xf numFmtId="49" fontId="3" fillId="0" borderId="9" xfId="1" applyNumberFormat="1" applyFont="1" applyBorder="1" applyAlignment="1">
      <alignment vertical="center"/>
    </xf>
    <xf numFmtId="49" fontId="3" fillId="0" borderId="5" xfId="0" applyNumberFormat="1" applyFont="1" applyBorder="1" applyAlignment="1">
      <alignment horizontal="center" vertical="center"/>
    </xf>
    <xf numFmtId="49" fontId="3" fillId="0" borderId="1" xfId="1" applyNumberFormat="1" applyFont="1" applyBorder="1" applyAlignment="1">
      <alignment vertical="center"/>
    </xf>
    <xf numFmtId="49" fontId="10" fillId="0" borderId="0" xfId="0" applyNumberFormat="1" applyFont="1">
      <alignment vertical="center"/>
    </xf>
    <xf numFmtId="49" fontId="19" fillId="2" borderId="5" xfId="2" applyNumberFormat="1" applyFont="1" applyFill="1" applyBorder="1" applyAlignment="1" applyProtection="1">
      <alignment horizontal="center" vertical="center" shrinkToFit="1"/>
      <protection locked="0"/>
    </xf>
    <xf numFmtId="49" fontId="3" fillId="0" borderId="0" xfId="0" applyNumberFormat="1" applyFont="1" applyAlignment="1">
      <alignment horizontal="center" vertical="center"/>
    </xf>
    <xf numFmtId="49" fontId="16" fillId="0" borderId="0" xfId="4" applyNumberFormat="1" applyFont="1" applyAlignment="1">
      <alignment horizontal="right" vertical="center" shrinkToFit="1"/>
    </xf>
    <xf numFmtId="49" fontId="15" fillId="0" borderId="10" xfId="4" applyNumberFormat="1" applyFont="1" applyBorder="1" applyAlignment="1">
      <alignment vertical="center" wrapText="1"/>
    </xf>
    <xf numFmtId="49" fontId="15" fillId="0" borderId="8" xfId="4" applyNumberFormat="1" applyFont="1" applyBorder="1" applyAlignment="1">
      <alignment vertical="center" wrapText="1"/>
    </xf>
    <xf numFmtId="49" fontId="21" fillId="2" borderId="1" xfId="2" applyNumberFormat="1" applyFont="1" applyFill="1" applyBorder="1" applyAlignment="1" applyProtection="1">
      <alignment horizontal="center" vertical="center" shrinkToFit="1"/>
      <protection locked="0"/>
    </xf>
    <xf numFmtId="49" fontId="3" fillId="0" borderId="5" xfId="4" applyNumberFormat="1" applyFont="1" applyBorder="1">
      <alignment vertical="center"/>
    </xf>
    <xf numFmtId="49" fontId="19" fillId="0" borderId="1" xfId="4" applyNumberFormat="1" applyFont="1" applyBorder="1" applyAlignment="1">
      <alignment horizontal="left" vertical="center" shrinkToFit="1"/>
    </xf>
    <xf numFmtId="49" fontId="19" fillId="0" borderId="2" xfId="4" applyNumberFormat="1" applyFont="1" applyBorder="1">
      <alignment vertical="center"/>
    </xf>
    <xf numFmtId="49" fontId="19" fillId="0" borderId="2" xfId="4" applyNumberFormat="1" applyFont="1" applyBorder="1" applyAlignment="1">
      <alignment horizontal="left" vertical="center" shrinkToFit="1"/>
    </xf>
    <xf numFmtId="49" fontId="3" fillId="0" borderId="22" xfId="4" applyNumberFormat="1" applyFont="1" applyBorder="1">
      <alignment vertical="center"/>
    </xf>
    <xf numFmtId="49" fontId="19" fillId="0" borderId="6" xfId="4" applyNumberFormat="1" applyFont="1" applyBorder="1" applyAlignment="1">
      <alignment horizontal="left" vertical="center" shrinkToFit="1"/>
    </xf>
    <xf numFmtId="49" fontId="19" fillId="0" borderId="8" xfId="4" applyNumberFormat="1" applyFont="1" applyBorder="1">
      <alignment vertical="center"/>
    </xf>
    <xf numFmtId="49" fontId="3" fillId="0" borderId="6" xfId="4" applyNumberFormat="1" applyFont="1" applyBorder="1">
      <alignment vertical="center"/>
    </xf>
    <xf numFmtId="49" fontId="3" fillId="2" borderId="22" xfId="4" applyNumberFormat="1" applyFont="1" applyFill="1" applyBorder="1" applyAlignment="1">
      <alignment horizontal="center" vertical="center"/>
    </xf>
    <xf numFmtId="49" fontId="3" fillId="0" borderId="7" xfId="4" applyNumberFormat="1" applyFont="1" applyBorder="1" applyAlignment="1">
      <alignment vertical="center" shrinkToFit="1"/>
    </xf>
    <xf numFmtId="49" fontId="3" fillId="2" borderId="26" xfId="4" applyNumberFormat="1" applyFont="1" applyFill="1" applyBorder="1" applyAlignment="1">
      <alignment horizontal="center" vertical="center" shrinkToFit="1"/>
    </xf>
    <xf numFmtId="49" fontId="3" fillId="2" borderId="6" xfId="4" applyNumberFormat="1" applyFont="1" applyFill="1" applyBorder="1" applyAlignment="1">
      <alignment horizontal="center" vertical="center" shrinkToFit="1"/>
    </xf>
    <xf numFmtId="49" fontId="16" fillId="0" borderId="0" xfId="4" applyNumberFormat="1" applyFont="1" applyAlignment="1">
      <alignment horizontal="left" vertical="center" wrapText="1"/>
    </xf>
    <xf numFmtId="49" fontId="3" fillId="0" borderId="10" xfId="1" applyNumberFormat="1" applyFont="1" applyBorder="1" applyAlignment="1">
      <alignment vertical="center" wrapText="1"/>
    </xf>
    <xf numFmtId="49" fontId="3" fillId="0" borderId="3" xfId="1" applyNumberFormat="1" applyFont="1" applyBorder="1" applyAlignment="1">
      <alignment vertical="center" wrapText="1"/>
    </xf>
    <xf numFmtId="49" fontId="3" fillId="0" borderId="9" xfId="1" applyNumberFormat="1" applyFont="1" applyBorder="1" applyAlignment="1">
      <alignment vertical="center" wrapText="1"/>
    </xf>
    <xf numFmtId="49" fontId="3" fillId="0" borderId="13" xfId="1" applyNumberFormat="1" applyFont="1" applyBorder="1" applyAlignment="1">
      <alignment vertical="center" wrapText="1"/>
    </xf>
    <xf numFmtId="49" fontId="3" fillId="0" borderId="14" xfId="1" applyNumberFormat="1" applyFont="1" applyBorder="1" applyAlignment="1">
      <alignment vertical="center" wrapText="1"/>
    </xf>
    <xf numFmtId="49" fontId="19" fillId="0" borderId="0" xfId="2" applyNumberFormat="1" applyFont="1" applyAlignment="1" applyProtection="1">
      <alignment horizontal="center" vertical="center" shrinkToFit="1"/>
      <protection locked="0"/>
    </xf>
    <xf numFmtId="49" fontId="3" fillId="0" borderId="0" xfId="0" applyNumberFormat="1" applyFont="1">
      <alignment vertical="center"/>
    </xf>
    <xf numFmtId="49" fontId="16" fillId="0" borderId="3" xfId="4" applyNumberFormat="1" applyFont="1" applyBorder="1" applyAlignment="1">
      <alignment horizontal="left" vertical="top"/>
    </xf>
    <xf numFmtId="49" fontId="15" fillId="0" borderId="3" xfId="4" applyNumberFormat="1" applyFont="1" applyBorder="1">
      <alignment vertical="center"/>
    </xf>
    <xf numFmtId="49" fontId="15" fillId="0" borderId="0" xfId="4" applyNumberFormat="1" applyFont="1">
      <alignment vertical="center"/>
    </xf>
    <xf numFmtId="49" fontId="3" fillId="0" borderId="47" xfId="4" applyNumberFormat="1" applyFont="1" applyBorder="1" applyAlignment="1">
      <alignment horizontal="left" vertical="center"/>
    </xf>
    <xf numFmtId="49" fontId="3" fillId="0" borderId="47" xfId="4" applyNumberFormat="1" applyFont="1" applyBorder="1" applyAlignment="1">
      <alignment horizontal="center" vertical="center"/>
    </xf>
    <xf numFmtId="49" fontId="3" fillId="0" borderId="47" xfId="4" applyNumberFormat="1" applyFont="1" applyBorder="1">
      <alignment vertical="center"/>
    </xf>
    <xf numFmtId="49" fontId="26" fillId="0" borderId="13" xfId="4" applyNumberFormat="1" applyFont="1" applyBorder="1" applyAlignment="1">
      <alignment horizontal="center" vertical="center" wrapText="1"/>
    </xf>
    <xf numFmtId="49" fontId="26" fillId="0" borderId="0" xfId="4" applyNumberFormat="1" applyFont="1" applyAlignment="1">
      <alignment horizontal="center" vertical="center" wrapText="1"/>
    </xf>
    <xf numFmtId="49" fontId="26" fillId="0" borderId="14" xfId="4" applyNumberFormat="1" applyFont="1" applyBorder="1" applyAlignment="1">
      <alignment horizontal="center" vertical="center" wrapText="1"/>
    </xf>
    <xf numFmtId="49" fontId="12" fillId="0" borderId="7" xfId="2" applyNumberFormat="1" applyFont="1" applyBorder="1" applyAlignment="1" applyProtection="1">
      <alignment horizontal="center" vertical="center" shrinkToFit="1"/>
      <protection locked="0"/>
    </xf>
    <xf numFmtId="49" fontId="12" fillId="0" borderId="0" xfId="2" applyNumberFormat="1" applyFont="1" applyAlignment="1" applyProtection="1">
      <alignment horizontal="left" vertical="center"/>
      <protection locked="0"/>
    </xf>
    <xf numFmtId="49" fontId="12" fillId="0" borderId="7" xfId="2" applyNumberFormat="1" applyFont="1" applyBorder="1" applyAlignment="1" applyProtection="1">
      <alignment horizontal="left" vertical="center"/>
      <protection locked="0"/>
    </xf>
    <xf numFmtId="49" fontId="16" fillId="0" borderId="0" xfId="0" applyNumberFormat="1" applyFont="1" applyAlignment="1"/>
    <xf numFmtId="49" fontId="19" fillId="0" borderId="0" xfId="2" applyNumberFormat="1" applyFont="1" applyAlignment="1" applyProtection="1">
      <alignment vertical="center" shrinkToFit="1"/>
      <protection locked="0"/>
    </xf>
    <xf numFmtId="49" fontId="42" fillId="0" borderId="0" xfId="0" applyNumberFormat="1" applyFont="1">
      <alignment vertical="center"/>
    </xf>
    <xf numFmtId="49" fontId="12" fillId="0" borderId="0" xfId="0" applyNumberFormat="1" applyFo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left" vertical="center"/>
    </xf>
    <xf numFmtId="49" fontId="3" fillId="0" borderId="8" xfId="0" applyNumberFormat="1" applyFont="1" applyBorder="1">
      <alignment vertical="center"/>
    </xf>
    <xf numFmtId="49" fontId="3" fillId="0" borderId="7" xfId="0" applyNumberFormat="1" applyFont="1" applyBorder="1">
      <alignment vertical="center"/>
    </xf>
    <xf numFmtId="49" fontId="12" fillId="0" borderId="7" xfId="0" applyNumberFormat="1" applyFont="1" applyBorder="1">
      <alignment vertical="center"/>
    </xf>
    <xf numFmtId="49" fontId="3" fillId="2" borderId="5" xfId="0" applyNumberFormat="1" applyFont="1" applyFill="1" applyBorder="1">
      <alignment vertical="center"/>
    </xf>
    <xf numFmtId="49" fontId="3" fillId="2" borderId="2" xfId="0" applyNumberFormat="1" applyFont="1" applyFill="1" applyBorder="1">
      <alignment vertical="center"/>
    </xf>
    <xf numFmtId="49" fontId="7" fillId="0" borderId="0" xfId="1" applyNumberFormat="1" applyFont="1"/>
    <xf numFmtId="49" fontId="7" fillId="0" borderId="13" xfId="1" applyNumberFormat="1" applyFont="1" applyBorder="1"/>
    <xf numFmtId="49" fontId="3" fillId="0" borderId="13" xfId="0" applyNumberFormat="1" applyFont="1" applyBorder="1">
      <alignment vertical="center"/>
    </xf>
    <xf numFmtId="49" fontId="3" fillId="0" borderId="0" xfId="0" applyNumberFormat="1" applyFont="1" applyAlignment="1">
      <alignment horizontal="left" vertical="center"/>
    </xf>
    <xf numFmtId="49" fontId="3" fillId="0" borderId="7" xfId="0" applyNumberFormat="1" applyFont="1" applyBorder="1" applyAlignment="1">
      <alignment horizontal="right" vertical="center"/>
    </xf>
    <xf numFmtId="49" fontId="3" fillId="0" borderId="6" xfId="0" applyNumberFormat="1" applyFont="1" applyBorder="1">
      <alignment vertical="center"/>
    </xf>
    <xf numFmtId="49" fontId="3" fillId="0" borderId="14" xfId="0" applyNumberFormat="1" applyFont="1" applyBorder="1">
      <alignment vertical="center"/>
    </xf>
    <xf numFmtId="49" fontId="10" fillId="0" borderId="14" xfId="0" applyNumberFormat="1" applyFont="1" applyBorder="1">
      <alignment vertical="center"/>
    </xf>
    <xf numFmtId="49" fontId="3" fillId="0" borderId="10" xfId="0" applyNumberFormat="1" applyFont="1" applyBorder="1">
      <alignment vertical="center"/>
    </xf>
    <xf numFmtId="49" fontId="3" fillId="0" borderId="3" xfId="0" applyNumberFormat="1" applyFont="1" applyBorder="1">
      <alignment vertical="center"/>
    </xf>
    <xf numFmtId="49" fontId="3" fillId="0" borderId="9" xfId="0" applyNumberFormat="1" applyFont="1" applyBorder="1">
      <alignment vertical="center"/>
    </xf>
    <xf numFmtId="49" fontId="3" fillId="0" borderId="0" xfId="0" applyNumberFormat="1" applyFont="1" applyAlignment="1">
      <alignment horizontal="distributed" vertical="center"/>
    </xf>
    <xf numFmtId="49" fontId="3" fillId="0" borderId="5" xfId="0" applyNumberFormat="1" applyFont="1" applyBorder="1">
      <alignment vertical="center"/>
    </xf>
    <xf numFmtId="49" fontId="37" fillId="0" borderId="0" xfId="0" applyNumberFormat="1" applyFont="1">
      <alignment vertical="center"/>
    </xf>
    <xf numFmtId="49" fontId="3" fillId="0" borderId="8" xfId="1" applyNumberFormat="1" applyFont="1" applyBorder="1" applyAlignment="1">
      <alignment vertical="center"/>
    </xf>
    <xf numFmtId="49" fontId="3" fillId="0" borderId="7" xfId="1" applyNumberFormat="1" applyFont="1" applyBorder="1" applyAlignment="1">
      <alignment vertical="center"/>
    </xf>
    <xf numFmtId="49" fontId="3" fillId="0" borderId="0" xfId="1" applyNumberFormat="1" applyFont="1" applyAlignment="1">
      <alignment horizontal="left" vertical="top"/>
    </xf>
    <xf numFmtId="49" fontId="3" fillId="0" borderId="0" xfId="4" applyNumberFormat="1" applyFont="1" applyAlignment="1">
      <alignment vertical="center" wrapText="1"/>
    </xf>
    <xf numFmtId="49" fontId="6" fillId="0" borderId="0" xfId="1" applyNumberFormat="1" applyFont="1" applyAlignment="1">
      <alignment horizontal="left" vertical="top"/>
    </xf>
    <xf numFmtId="49" fontId="6" fillId="0" borderId="0" xfId="1" applyNumberFormat="1" applyFont="1" applyAlignment="1">
      <alignment horizontal="left" vertical="top" shrinkToFit="1"/>
    </xf>
    <xf numFmtId="49" fontId="5" fillId="0" borderId="0" xfId="4" applyNumberFormat="1" applyFont="1" applyAlignment="1">
      <alignment horizontal="center" vertical="center"/>
    </xf>
    <xf numFmtId="49" fontId="19" fillId="0" borderId="0" xfId="4" applyNumberFormat="1" applyFont="1" applyAlignment="1">
      <alignment horizontal="center" vertical="top" wrapText="1"/>
    </xf>
    <xf numFmtId="49" fontId="3" fillId="0" borderId="7" xfId="0" applyNumberFormat="1" applyFont="1" applyBorder="1" applyAlignment="1">
      <alignment horizontal="center" vertical="center"/>
    </xf>
    <xf numFmtId="49" fontId="15" fillId="0" borderId="0" xfId="0" applyNumberFormat="1" applyFont="1" applyAlignment="1">
      <alignment horizontal="left" vertical="center"/>
    </xf>
    <xf numFmtId="49" fontId="3" fillId="0" borderId="2" xfId="4"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vertical="center" wrapText="1"/>
    </xf>
    <xf numFmtId="49" fontId="3" fillId="0" borderId="6" xfId="0" applyNumberFormat="1" applyFont="1" applyBorder="1" applyAlignment="1">
      <alignment horizontal="distributed" vertical="center"/>
    </xf>
    <xf numFmtId="49" fontId="3" fillId="0" borderId="7" xfId="0" applyNumberFormat="1" applyFont="1" applyBorder="1" applyAlignment="1">
      <alignment horizontal="distributed" vertical="center"/>
    </xf>
    <xf numFmtId="49" fontId="3" fillId="0" borderId="14" xfId="0" applyNumberFormat="1" applyFont="1" applyBorder="1" applyAlignment="1">
      <alignment horizontal="distributed" vertical="center"/>
    </xf>
    <xf numFmtId="49" fontId="3" fillId="0" borderId="9" xfId="0" applyNumberFormat="1" applyFont="1" applyBorder="1" applyAlignment="1">
      <alignment horizontal="distributed" vertical="center"/>
    </xf>
    <xf numFmtId="49" fontId="10" fillId="0" borderId="4" xfId="1" applyNumberFormat="1" applyFont="1" applyBorder="1" applyAlignment="1">
      <alignment vertical="center"/>
    </xf>
    <xf numFmtId="49" fontId="7" fillId="0" borderId="4" xfId="1" applyNumberFormat="1" applyFont="1" applyBorder="1"/>
    <xf numFmtId="49" fontId="7" fillId="0" borderId="2" xfId="1" applyNumberFormat="1" applyFont="1" applyBorder="1"/>
    <xf numFmtId="49" fontId="3" fillId="0" borderId="0" xfId="1" applyNumberFormat="1" applyFont="1" applyAlignment="1">
      <alignment horizontal="right" vertical="top"/>
    </xf>
    <xf numFmtId="49" fontId="3" fillId="0" borderId="0" xfId="1" applyNumberFormat="1" applyFont="1" applyAlignment="1">
      <alignment horizontal="right" vertical="top" wrapText="1"/>
    </xf>
    <xf numFmtId="49" fontId="8" fillId="0" borderId="0" xfId="4" applyNumberFormat="1" applyFont="1">
      <alignment vertical="center"/>
    </xf>
    <xf numFmtId="49" fontId="19" fillId="0" borderId="0" xfId="4" applyNumberFormat="1" applyFont="1" applyAlignment="1">
      <alignment horizontal="right" vertical="center"/>
    </xf>
    <xf numFmtId="49" fontId="19" fillId="0" borderId="9" xfId="4" applyNumberFormat="1" applyFont="1" applyBorder="1" applyAlignment="1">
      <alignment horizontal="left" vertical="center"/>
    </xf>
    <xf numFmtId="49" fontId="19" fillId="0" borderId="2" xfId="4" applyNumberFormat="1" applyFont="1" applyBorder="1" applyAlignment="1">
      <alignment horizontal="left" vertical="center"/>
    </xf>
    <xf numFmtId="49" fontId="19" fillId="0" borderId="30" xfId="4" applyNumberFormat="1" applyFont="1" applyBorder="1" applyAlignment="1">
      <alignment horizontal="left" vertical="center"/>
    </xf>
    <xf numFmtId="49" fontId="19" fillId="0" borderId="4" xfId="4" applyNumberFormat="1" applyFont="1" applyBorder="1" applyAlignment="1">
      <alignment horizontal="left" vertical="center"/>
    </xf>
    <xf numFmtId="49" fontId="19" fillId="0" borderId="0" xfId="4" applyNumberFormat="1" applyFont="1" applyAlignment="1">
      <alignment horizontal="right" vertical="top"/>
    </xf>
    <xf numFmtId="49" fontId="19" fillId="0" borderId="0" xfId="4" applyNumberFormat="1" applyFont="1" applyAlignment="1">
      <alignment horizontal="center" vertical="top"/>
    </xf>
    <xf numFmtId="49" fontId="24" fillId="0" borderId="7" xfId="4" applyNumberFormat="1" applyFont="1" applyBorder="1">
      <alignment vertical="center"/>
    </xf>
    <xf numFmtId="49" fontId="19" fillId="0" borderId="44" xfId="4" applyNumberFormat="1" applyFont="1" applyBorder="1">
      <alignment vertical="center"/>
    </xf>
    <xf numFmtId="49" fontId="15" fillId="0" borderId="0" xfId="0" applyNumberFormat="1" applyFont="1">
      <alignment vertical="center"/>
    </xf>
    <xf numFmtId="49" fontId="20" fillId="0" borderId="0" xfId="0" applyNumberFormat="1" applyFont="1">
      <alignment vertical="center"/>
    </xf>
    <xf numFmtId="49" fontId="15" fillId="0" borderId="0" xfId="0" applyNumberFormat="1" applyFont="1" applyAlignment="1">
      <alignment horizontal="right" vertical="center"/>
    </xf>
    <xf numFmtId="49" fontId="15" fillId="0" borderId="1" xfId="0" applyNumberFormat="1" applyFont="1" applyBorder="1">
      <alignment vertical="center"/>
    </xf>
    <xf numFmtId="49" fontId="15" fillId="0" borderId="4" xfId="0" applyNumberFormat="1" applyFont="1" applyBorder="1">
      <alignment vertical="center"/>
    </xf>
    <xf numFmtId="49" fontId="15" fillId="0" borderId="2" xfId="0" applyNumberFormat="1" applyFont="1" applyBorder="1">
      <alignment vertical="center"/>
    </xf>
    <xf numFmtId="49" fontId="15" fillId="0" borderId="14" xfId="0" applyNumberFormat="1" applyFont="1" applyBorder="1">
      <alignment vertical="center"/>
    </xf>
    <xf numFmtId="49" fontId="15" fillId="0" borderId="6" xfId="0" applyNumberFormat="1" applyFont="1" applyBorder="1">
      <alignment vertical="center"/>
    </xf>
    <xf numFmtId="49" fontId="15" fillId="0" borderId="7" xfId="0" applyNumberFormat="1" applyFont="1" applyBorder="1">
      <alignment vertical="center"/>
    </xf>
    <xf numFmtId="49" fontId="15" fillId="0" borderId="8" xfId="0" applyNumberFormat="1" applyFont="1" applyBorder="1">
      <alignment vertical="center"/>
    </xf>
    <xf numFmtId="49" fontId="16" fillId="0" borderId="7" xfId="0" applyNumberFormat="1" applyFont="1" applyBorder="1" applyAlignment="1">
      <alignment horizontal="right" vertical="center"/>
    </xf>
    <xf numFmtId="49" fontId="15" fillId="0" borderId="13" xfId="0" applyNumberFormat="1" applyFont="1" applyBorder="1">
      <alignment vertical="center"/>
    </xf>
    <xf numFmtId="49" fontId="16" fillId="0" borderId="0" xfId="0" applyNumberFormat="1" applyFont="1" applyAlignment="1">
      <alignment horizontal="right" vertical="center"/>
    </xf>
    <xf numFmtId="49" fontId="15" fillId="0" borderId="13" xfId="0" applyNumberFormat="1" applyFont="1" applyBorder="1" applyAlignment="1">
      <alignment horizontal="right" vertical="center"/>
    </xf>
    <xf numFmtId="49" fontId="16" fillId="0" borderId="0" xfId="0" applyNumberFormat="1" applyFont="1">
      <alignment vertical="center"/>
    </xf>
    <xf numFmtId="49" fontId="15" fillId="0" borderId="2" xfId="0" applyNumberFormat="1" applyFont="1" applyBorder="1" applyAlignment="1">
      <alignment horizontal="right" vertical="center"/>
    </xf>
    <xf numFmtId="49" fontId="15" fillId="0" borderId="4" xfId="0" applyNumberFormat="1" applyFont="1" applyBorder="1" applyAlignment="1">
      <alignment horizontal="right" vertical="center"/>
    </xf>
    <xf numFmtId="49" fontId="7" fillId="0" borderId="2" xfId="5" applyNumberFormat="1" applyFont="1" applyBorder="1" applyAlignment="1">
      <alignment horizontal="right"/>
    </xf>
    <xf numFmtId="49" fontId="15" fillId="0" borderId="7" xfId="0" applyNumberFormat="1" applyFont="1" applyBorder="1" applyAlignment="1">
      <alignment horizontal="right" vertical="center"/>
    </xf>
    <xf numFmtId="49" fontId="15" fillId="0" borderId="8" xfId="0" applyNumberFormat="1" applyFont="1" applyBorder="1" applyAlignment="1">
      <alignment horizontal="right" vertical="center"/>
    </xf>
    <xf numFmtId="49" fontId="15" fillId="0" borderId="9" xfId="0" applyNumberFormat="1" applyFont="1" applyBorder="1">
      <alignment vertical="center"/>
    </xf>
    <xf numFmtId="49" fontId="15" fillId="0" borderId="3" xfId="0" applyNumberFormat="1" applyFont="1" applyBorder="1">
      <alignment vertical="center"/>
    </xf>
    <xf numFmtId="49" fontId="15" fillId="0" borderId="3" xfId="0" applyNumberFormat="1" applyFont="1" applyBorder="1" applyAlignment="1">
      <alignment horizontal="right" vertical="center"/>
    </xf>
    <xf numFmtId="49" fontId="15" fillId="0" borderId="10" xfId="0" applyNumberFormat="1" applyFont="1" applyBorder="1" applyAlignment="1">
      <alignment horizontal="right" vertical="center"/>
    </xf>
    <xf numFmtId="49" fontId="15" fillId="0" borderId="10" xfId="0" applyNumberFormat="1" applyFont="1" applyBorder="1">
      <alignment vertical="center"/>
    </xf>
    <xf numFmtId="49" fontId="16" fillId="0" borderId="3" xfId="0" applyNumberFormat="1" applyFont="1" applyBorder="1">
      <alignment vertical="center"/>
    </xf>
    <xf numFmtId="49" fontId="15" fillId="0" borderId="19" xfId="0" applyNumberFormat="1" applyFont="1" applyBorder="1">
      <alignment vertical="center"/>
    </xf>
    <xf numFmtId="49" fontId="15" fillId="0" borderId="20" xfId="0" applyNumberFormat="1" applyFont="1" applyBorder="1" applyAlignment="1">
      <alignment horizontal="center" vertical="center"/>
    </xf>
    <xf numFmtId="49" fontId="15" fillId="0" borderId="20" xfId="0" applyNumberFormat="1" applyFont="1" applyBorder="1">
      <alignment vertical="center"/>
    </xf>
    <xf numFmtId="49" fontId="15" fillId="0" borderId="21" xfId="0" applyNumberFormat="1" applyFont="1" applyBorder="1">
      <alignment vertical="center"/>
    </xf>
    <xf numFmtId="49" fontId="15" fillId="0" borderId="49" xfId="0" applyNumberFormat="1" applyFont="1" applyBorder="1">
      <alignment vertical="center"/>
    </xf>
    <xf numFmtId="49" fontId="15" fillId="0" borderId="50" xfId="0" applyNumberFormat="1" applyFont="1" applyBorder="1" applyAlignment="1">
      <alignment horizontal="center" vertical="center"/>
    </xf>
    <xf numFmtId="49" fontId="15" fillId="0" borderId="50" xfId="0" applyNumberFormat="1" applyFont="1" applyBorder="1">
      <alignment vertical="center"/>
    </xf>
    <xf numFmtId="49" fontId="15" fillId="0" borderId="51" xfId="0" applyNumberFormat="1" applyFont="1" applyBorder="1">
      <alignment vertical="center"/>
    </xf>
    <xf numFmtId="49" fontId="15" fillId="0" borderId="15" xfId="0" applyNumberFormat="1" applyFont="1" applyBorder="1">
      <alignment vertical="center"/>
    </xf>
    <xf numFmtId="49" fontId="15" fillId="0" borderId="16" xfId="0" applyNumberFormat="1" applyFont="1" applyBorder="1" applyAlignment="1">
      <alignment horizontal="center" vertical="center"/>
    </xf>
    <xf numFmtId="49" fontId="15" fillId="0" borderId="17" xfId="0" applyNumberFormat="1" applyFont="1" applyBorder="1">
      <alignment vertical="center"/>
    </xf>
    <xf numFmtId="49" fontId="15" fillId="0" borderId="16" xfId="0" applyNumberFormat="1" applyFont="1" applyBorder="1">
      <alignment vertical="center"/>
    </xf>
    <xf numFmtId="49" fontId="29" fillId="0" borderId="19" xfId="0" applyNumberFormat="1" applyFont="1" applyBorder="1" applyAlignment="1"/>
    <xf numFmtId="49" fontId="7" fillId="0" borderId="20" xfId="0" applyNumberFormat="1" applyFont="1" applyBorder="1" applyAlignment="1">
      <alignment wrapText="1"/>
    </xf>
    <xf numFmtId="49" fontId="15" fillId="0" borderId="52" xfId="0" applyNumberFormat="1" applyFont="1" applyBorder="1">
      <alignment vertical="center"/>
    </xf>
    <xf numFmtId="49" fontId="15" fillId="0" borderId="53" xfId="0" applyNumberFormat="1" applyFont="1" applyBorder="1" applyAlignment="1">
      <alignment horizontal="center" vertical="center"/>
    </xf>
    <xf numFmtId="49" fontId="15" fillId="0" borderId="54" xfId="0" applyNumberFormat="1" applyFont="1" applyBorder="1">
      <alignment vertical="center"/>
    </xf>
    <xf numFmtId="49" fontId="15" fillId="0" borderId="0" xfId="0" applyNumberFormat="1" applyFont="1" applyAlignment="1">
      <alignment horizontal="center" vertical="center"/>
    </xf>
    <xf numFmtId="49" fontId="15" fillId="0" borderId="46" xfId="0" applyNumberFormat="1" applyFont="1" applyBorder="1">
      <alignment vertical="center"/>
    </xf>
    <xf numFmtId="49" fontId="15" fillId="0" borderId="47" xfId="0" applyNumberFormat="1" applyFont="1" applyBorder="1" applyAlignment="1">
      <alignment horizontal="center" vertical="center"/>
    </xf>
    <xf numFmtId="49" fontId="15" fillId="0" borderId="48" xfId="0" applyNumberFormat="1" applyFont="1" applyBorder="1">
      <alignment vertical="center"/>
    </xf>
    <xf numFmtId="49" fontId="15" fillId="0" borderId="47" xfId="0" applyNumberFormat="1" applyFont="1" applyBorder="1">
      <alignment vertical="center"/>
    </xf>
    <xf numFmtId="49" fontId="15" fillId="0" borderId="20" xfId="0" applyNumberFormat="1" applyFont="1" applyBorder="1" applyAlignment="1">
      <alignment vertical="center" wrapText="1"/>
    </xf>
    <xf numFmtId="49" fontId="15" fillId="0" borderId="21" xfId="0" applyNumberFormat="1" applyFont="1" applyBorder="1" applyAlignment="1">
      <alignment vertical="center" wrapText="1"/>
    </xf>
    <xf numFmtId="49" fontId="15" fillId="0" borderId="3" xfId="0" applyNumberFormat="1" applyFont="1" applyBorder="1" applyAlignment="1">
      <alignment horizontal="center" vertical="center"/>
    </xf>
    <xf numFmtId="49" fontId="19" fillId="0" borderId="0" xfId="0" applyNumberFormat="1" applyFont="1" applyAlignment="1"/>
    <xf numFmtId="49" fontId="19" fillId="0" borderId="0" xfId="0" applyNumberFormat="1" applyFont="1" applyAlignment="1">
      <alignment horizontal="right"/>
    </xf>
    <xf numFmtId="49" fontId="19" fillId="0" borderId="13" xfId="0" applyNumberFormat="1" applyFont="1" applyBorder="1" applyAlignment="1">
      <alignment horizontal="center"/>
    </xf>
    <xf numFmtId="49" fontId="19" fillId="0" borderId="56" xfId="0" applyNumberFormat="1" applyFont="1" applyBorder="1" applyAlignment="1"/>
    <xf numFmtId="49" fontId="19" fillId="0" borderId="53" xfId="0" applyNumberFormat="1" applyFont="1" applyBorder="1" applyAlignment="1"/>
    <xf numFmtId="49" fontId="19" fillId="0" borderId="57" xfId="0" applyNumberFormat="1" applyFont="1" applyBorder="1" applyAlignment="1"/>
    <xf numFmtId="49" fontId="19" fillId="0" borderId="58" xfId="0" applyNumberFormat="1" applyFont="1" applyBorder="1" applyAlignment="1"/>
    <xf numFmtId="49" fontId="19" fillId="2" borderId="1" xfId="0" applyNumberFormat="1" applyFont="1" applyFill="1" applyBorder="1" applyAlignment="1"/>
    <xf numFmtId="49" fontId="19" fillId="2" borderId="31" xfId="0" applyNumberFormat="1" applyFont="1" applyFill="1" applyBorder="1" applyAlignment="1"/>
    <xf numFmtId="49" fontId="19" fillId="2" borderId="2" xfId="0" applyNumberFormat="1" applyFont="1" applyFill="1" applyBorder="1" applyAlignment="1"/>
    <xf numFmtId="49" fontId="19" fillId="0" borderId="5" xfId="0" applyNumberFormat="1" applyFont="1" applyBorder="1" applyAlignment="1"/>
    <xf numFmtId="49" fontId="19" fillId="0" borderId="1" xfId="0" applyNumberFormat="1" applyFont="1" applyBorder="1" applyAlignment="1"/>
    <xf numFmtId="49" fontId="19" fillId="0" borderId="31" xfId="0" applyNumberFormat="1" applyFont="1" applyBorder="1" applyAlignment="1"/>
    <xf numFmtId="49" fontId="19" fillId="0" borderId="2" xfId="0" applyNumberFormat="1" applyFont="1" applyBorder="1" applyAlignment="1"/>
    <xf numFmtId="49" fontId="19" fillId="0" borderId="45" xfId="0" applyNumberFormat="1" applyFont="1" applyBorder="1" applyAlignment="1"/>
    <xf numFmtId="49" fontId="19" fillId="0" borderId="59" xfId="0" applyNumberFormat="1" applyFont="1" applyBorder="1" applyAlignment="1"/>
    <xf numFmtId="49" fontId="19" fillId="0" borderId="47" xfId="0" applyNumberFormat="1" applyFont="1" applyBorder="1" applyAlignment="1"/>
    <xf numFmtId="49" fontId="19" fillId="0" borderId="60" xfId="0" applyNumberFormat="1" applyFont="1" applyBorder="1" applyAlignment="1"/>
    <xf numFmtId="49" fontId="26" fillId="0" borderId="0" xfId="0" applyNumberFormat="1" applyFont="1" applyAlignment="1">
      <alignment horizontal="right"/>
    </xf>
    <xf numFmtId="49" fontId="29" fillId="0" borderId="0" xfId="5" applyNumberFormat="1" applyFont="1"/>
    <xf numFmtId="49" fontId="19" fillId="0" borderId="32" xfId="0" applyNumberFormat="1" applyFont="1" applyBorder="1" applyAlignment="1"/>
    <xf numFmtId="49" fontId="19" fillId="0" borderId="12" xfId="0" applyNumberFormat="1" applyFont="1" applyBorder="1" applyAlignment="1"/>
    <xf numFmtId="49" fontId="19" fillId="0" borderId="61" xfId="0" applyNumberFormat="1" applyFont="1" applyBorder="1" applyAlignment="1"/>
    <xf numFmtId="49" fontId="19" fillId="0" borderId="4" xfId="0" applyNumberFormat="1" applyFont="1" applyBorder="1" applyAlignment="1"/>
    <xf numFmtId="49" fontId="7" fillId="0" borderId="0" xfId="1" applyNumberFormat="1" applyFont="1" applyProtection="1">
      <protection locked="0"/>
    </xf>
    <xf numFmtId="49" fontId="29" fillId="0" borderId="0" xfId="0" applyNumberFormat="1" applyFont="1" applyAlignment="1">
      <alignment horizontal="left"/>
    </xf>
    <xf numFmtId="49" fontId="19" fillId="0" borderId="62" xfId="0" applyNumberFormat="1" applyFont="1" applyBorder="1" applyAlignment="1"/>
    <xf numFmtId="49" fontId="29" fillId="0" borderId="62" xfId="0" applyNumberFormat="1" applyFont="1" applyBorder="1" applyAlignment="1">
      <alignment horizontal="left"/>
    </xf>
    <xf numFmtId="49" fontId="19" fillId="0" borderId="63" xfId="0" applyNumberFormat="1" applyFont="1" applyBorder="1" applyAlignment="1"/>
    <xf numFmtId="49" fontId="19" fillId="0" borderId="64" xfId="0" applyNumberFormat="1" applyFont="1" applyBorder="1" applyAlignment="1"/>
    <xf numFmtId="49" fontId="19" fillId="0" borderId="65" xfId="0" applyNumberFormat="1" applyFont="1" applyBorder="1" applyAlignment="1"/>
    <xf numFmtId="49" fontId="19" fillId="0" borderId="66" xfId="0" applyNumberFormat="1" applyFont="1" applyBorder="1" applyAlignment="1"/>
    <xf numFmtId="49" fontId="19" fillId="0" borderId="67" xfId="0" applyNumberFormat="1" applyFont="1" applyBorder="1" applyAlignment="1"/>
    <xf numFmtId="49" fontId="19" fillId="0" borderId="68" xfId="0" applyNumberFormat="1" applyFont="1" applyBorder="1" applyAlignment="1"/>
    <xf numFmtId="49" fontId="19" fillId="0" borderId="69" xfId="0" applyNumberFormat="1" applyFont="1" applyBorder="1" applyAlignment="1"/>
    <xf numFmtId="49" fontId="19" fillId="0" borderId="9" xfId="0" applyNumberFormat="1" applyFont="1" applyBorder="1" applyAlignment="1"/>
    <xf numFmtId="49" fontId="19" fillId="0" borderId="29" xfId="0" applyNumberFormat="1" applyFont="1" applyBorder="1" applyAlignment="1"/>
    <xf numFmtId="49" fontId="19" fillId="0" borderId="70" xfId="0" applyNumberFormat="1" applyFont="1" applyBorder="1" applyAlignment="1"/>
    <xf numFmtId="49" fontId="19" fillId="0" borderId="0" xfId="0" applyNumberFormat="1" applyFont="1">
      <alignment vertical="center"/>
    </xf>
    <xf numFmtId="49" fontId="30" fillId="0" borderId="0" xfId="4" applyNumberFormat="1" applyFont="1">
      <alignment vertical="center"/>
    </xf>
    <xf numFmtId="49" fontId="31" fillId="0" borderId="0" xfId="4" applyNumberFormat="1" applyFont="1" applyAlignment="1">
      <alignment horizontal="right" vertical="center"/>
    </xf>
    <xf numFmtId="49" fontId="5" fillId="0" borderId="0" xfId="4" applyNumberFormat="1" applyFont="1">
      <alignment vertical="center"/>
    </xf>
    <xf numFmtId="49" fontId="32" fillId="0" borderId="7" xfId="4" applyNumberFormat="1" applyFont="1" applyBorder="1" applyAlignment="1">
      <alignment horizontal="left" vertical="center"/>
    </xf>
    <xf numFmtId="49" fontId="32" fillId="0" borderId="0" xfId="4" applyNumberFormat="1" applyFont="1" applyAlignment="1">
      <alignment horizontal="left" vertical="center"/>
    </xf>
    <xf numFmtId="49" fontId="18" fillId="0" borderId="7" xfId="4" applyNumberFormat="1" applyFont="1" applyBorder="1">
      <alignment vertical="center"/>
    </xf>
    <xf numFmtId="49" fontId="33" fillId="0" borderId="52" xfId="4" applyNumberFormat="1" applyFont="1" applyBorder="1" applyAlignment="1">
      <alignment horizontal="left" vertical="center"/>
    </xf>
    <xf numFmtId="49" fontId="32" fillId="0" borderId="53" xfId="4" applyNumberFormat="1" applyFont="1" applyBorder="1" applyAlignment="1">
      <alignment horizontal="left" vertical="center"/>
    </xf>
    <xf numFmtId="49" fontId="32" fillId="0" borderId="16" xfId="4" applyNumberFormat="1" applyFont="1" applyBorder="1" applyAlignment="1">
      <alignment horizontal="left" vertical="center"/>
    </xf>
    <xf numFmtId="49" fontId="33" fillId="0" borderId="0" xfId="4" applyNumberFormat="1" applyFont="1" applyAlignment="1">
      <alignment horizontal="left" vertical="center"/>
    </xf>
    <xf numFmtId="49" fontId="33" fillId="0" borderId="0" xfId="4" applyNumberFormat="1" applyFont="1" applyAlignment="1">
      <alignment horizontal="left" vertical="top"/>
    </xf>
    <xf numFmtId="49" fontId="18" fillId="0" borderId="0" xfId="4" applyNumberFormat="1" applyFont="1" applyAlignment="1">
      <alignment horizontal="left" vertical="center"/>
    </xf>
    <xf numFmtId="49" fontId="36" fillId="0" borderId="0" xfId="4" applyNumberFormat="1" applyFont="1">
      <alignment vertical="center"/>
    </xf>
    <xf numFmtId="49" fontId="19" fillId="0" borderId="20" xfId="4" applyNumberFormat="1" applyFont="1" applyBorder="1">
      <alignment vertical="center"/>
    </xf>
    <xf numFmtId="49" fontId="3" fillId="0" borderId="0" xfId="0" applyNumberFormat="1" applyFont="1" applyAlignment="1">
      <alignment vertical="center" wrapText="1"/>
    </xf>
    <xf numFmtId="49" fontId="5" fillId="0" borderId="0" xfId="0" applyNumberFormat="1" applyFont="1" applyAlignment="1">
      <alignment horizontal="left" vertical="center"/>
    </xf>
    <xf numFmtId="49" fontId="3" fillId="0" borderId="0" xfId="0" applyNumberFormat="1" applyFont="1" applyAlignment="1">
      <alignment horizontal="right" vertical="top"/>
    </xf>
    <xf numFmtId="49" fontId="3" fillId="0" borderId="0" xfId="0" applyNumberFormat="1" applyFont="1" applyAlignment="1">
      <alignment horizontal="right" vertical="top" wrapText="1"/>
    </xf>
    <xf numFmtId="49" fontId="3" fillId="0" borderId="0" xfId="0" applyNumberFormat="1" applyFont="1" applyAlignment="1">
      <alignment horizontal="left" vertical="top" wrapText="1"/>
    </xf>
    <xf numFmtId="49" fontId="19" fillId="0" borderId="26" xfId="4" applyNumberFormat="1" applyFont="1" applyBorder="1" applyAlignment="1">
      <alignment horizontal="left" vertical="center"/>
    </xf>
    <xf numFmtId="49" fontId="19" fillId="0" borderId="32" xfId="4" applyNumberFormat="1" applyFont="1" applyBorder="1" applyAlignment="1">
      <alignment horizontal="left" vertical="center"/>
    </xf>
    <xf numFmtId="49" fontId="43" fillId="0" borderId="0" xfId="0" applyNumberFormat="1" applyFont="1">
      <alignment vertical="center"/>
    </xf>
    <xf numFmtId="49" fontId="3" fillId="0" borderId="0" xfId="0" applyNumberFormat="1" applyFont="1" applyAlignment="1">
      <alignment horizontal="right" vertical="center"/>
    </xf>
    <xf numFmtId="49" fontId="3" fillId="0" borderId="14" xfId="0" applyNumberFormat="1" applyFont="1" applyBorder="1" applyAlignment="1">
      <alignment vertical="center" wrapText="1"/>
    </xf>
    <xf numFmtId="49" fontId="21" fillId="0" borderId="0" xfId="0" applyNumberFormat="1" applyFont="1" applyAlignment="1"/>
    <xf numFmtId="49" fontId="44" fillId="0" borderId="0" xfId="0" applyNumberFormat="1" applyFont="1">
      <alignment vertical="center"/>
    </xf>
    <xf numFmtId="49" fontId="45" fillId="0" borderId="0" xfId="0" applyNumberFormat="1" applyFont="1">
      <alignment vertical="center"/>
    </xf>
    <xf numFmtId="49" fontId="19" fillId="0" borderId="14" xfId="0" applyNumberFormat="1" applyFont="1" applyBorder="1" applyAlignment="1">
      <alignment horizontal="left"/>
    </xf>
    <xf numFmtId="49" fontId="44" fillId="5" borderId="0" xfId="0" applyNumberFormat="1" applyFont="1" applyFill="1">
      <alignment vertical="center"/>
    </xf>
    <xf numFmtId="49" fontId="19" fillId="2" borderId="0" xfId="0" applyNumberFormat="1" applyFont="1" applyFill="1" applyAlignment="1"/>
    <xf numFmtId="49" fontId="26" fillId="2" borderId="1" xfId="0" applyNumberFormat="1" applyFont="1" applyFill="1" applyBorder="1" applyAlignment="1"/>
    <xf numFmtId="49" fontId="26" fillId="2" borderId="31" xfId="0" applyNumberFormat="1" applyFont="1" applyFill="1" applyBorder="1" applyAlignment="1"/>
    <xf numFmtId="49" fontId="26" fillId="2" borderId="2" xfId="0" applyNumberFormat="1" applyFont="1" applyFill="1" applyBorder="1" applyAlignment="1"/>
    <xf numFmtId="49" fontId="26" fillId="0" borderId="1" xfId="0" applyNumberFormat="1" applyFont="1" applyBorder="1" applyAlignment="1"/>
    <xf numFmtId="49" fontId="26" fillId="0" borderId="31" xfId="0" applyNumberFormat="1" applyFont="1" applyBorder="1" applyAlignment="1"/>
    <xf numFmtId="49" fontId="26" fillId="0" borderId="2" xfId="0" applyNumberFormat="1" applyFont="1" applyBorder="1" applyAlignment="1"/>
    <xf numFmtId="49" fontId="19" fillId="0" borderId="14" xfId="0" applyNumberFormat="1" applyFont="1" applyBorder="1" applyAlignment="1"/>
    <xf numFmtId="49" fontId="19" fillId="0" borderId="13" xfId="0" applyNumberFormat="1" applyFont="1" applyBorder="1" applyAlignment="1"/>
    <xf numFmtId="49" fontId="16" fillId="0" borderId="0" xfId="0" applyNumberFormat="1" applyFont="1" applyAlignment="1">
      <alignment vertical="center" wrapText="1"/>
    </xf>
    <xf numFmtId="49" fontId="16" fillId="0" borderId="13" xfId="0" applyNumberFormat="1" applyFont="1" applyBorder="1" applyAlignment="1">
      <alignment vertical="center" wrapText="1"/>
    </xf>
    <xf numFmtId="49" fontId="16" fillId="0" borderId="0" xfId="0" applyNumberFormat="1" applyFont="1" applyAlignment="1">
      <alignment horizontal="left" vertical="center" wrapText="1"/>
    </xf>
    <xf numFmtId="49" fontId="7" fillId="0" borderId="1" xfId="1" applyNumberFormat="1" applyFont="1" applyBorder="1"/>
    <xf numFmtId="49" fontId="10" fillId="0" borderId="0" xfId="1" applyNumberFormat="1" applyFont="1" applyAlignment="1">
      <alignment vertical="center"/>
    </xf>
    <xf numFmtId="49" fontId="30" fillId="0" borderId="14" xfId="4" applyNumberFormat="1" applyFont="1" applyBorder="1">
      <alignment vertical="center"/>
    </xf>
    <xf numFmtId="49" fontId="18" fillId="0" borderId="0" xfId="4" applyNumberFormat="1" applyFont="1">
      <alignment vertical="center"/>
    </xf>
    <xf numFmtId="49" fontId="32" fillId="0" borderId="47" xfId="4" applyNumberFormat="1" applyFont="1" applyBorder="1" applyAlignment="1">
      <alignment horizontal="left" vertical="center"/>
    </xf>
    <xf numFmtId="49" fontId="33" fillId="0" borderId="3" xfId="4" applyNumberFormat="1" applyFont="1" applyBorder="1" applyAlignment="1">
      <alignment horizontal="left" vertical="top"/>
    </xf>
    <xf numFmtId="49" fontId="12" fillId="0" borderId="8" xfId="0" applyNumberFormat="1" applyFont="1" applyBorder="1">
      <alignment vertical="center"/>
    </xf>
    <xf numFmtId="49" fontId="7" fillId="0" borderId="0" xfId="1" applyNumberFormat="1" applyFont="1" applyAlignment="1">
      <alignment horizontal="right" vertical="top"/>
    </xf>
    <xf numFmtId="49" fontId="7" fillId="0" borderId="0" xfId="1" applyNumberFormat="1" applyFont="1" applyAlignment="1">
      <alignment horizontal="left" vertical="top"/>
    </xf>
    <xf numFmtId="49" fontId="12" fillId="0" borderId="0" xfId="5" applyNumberFormat="1" applyFont="1" applyAlignment="1">
      <alignment vertical="center"/>
    </xf>
    <xf numFmtId="49" fontId="46" fillId="0" borderId="0" xfId="0" applyNumberFormat="1" applyFont="1" applyAlignment="1">
      <alignment horizontal="center" vertical="center"/>
    </xf>
    <xf numFmtId="49" fontId="3" fillId="0" borderId="31" xfId="0" applyNumberFormat="1" applyFont="1" applyBorder="1">
      <alignment vertical="center"/>
    </xf>
    <xf numFmtId="49" fontId="3" fillId="0" borderId="12" xfId="0" applyNumberFormat="1" applyFont="1" applyBorder="1">
      <alignment vertical="center"/>
    </xf>
    <xf numFmtId="49" fontId="19" fillId="0" borderId="0" xfId="0" applyNumberFormat="1" applyFont="1" applyAlignment="1">
      <alignment horizontal="right" vertical="top"/>
    </xf>
    <xf numFmtId="49" fontId="19" fillId="0" borderId="0" xfId="0" applyNumberFormat="1" applyFont="1" applyAlignment="1">
      <alignment horizontal="left" vertical="top" wrapText="1"/>
    </xf>
    <xf numFmtId="49" fontId="19" fillId="0" borderId="0" xfId="0" applyNumberFormat="1" applyFont="1" applyAlignment="1">
      <alignment horizontal="left" vertical="center"/>
    </xf>
    <xf numFmtId="49" fontId="3" fillId="0" borderId="2" xfId="0" applyNumberFormat="1" applyFont="1" applyBorder="1">
      <alignment vertical="center"/>
    </xf>
    <xf numFmtId="49" fontId="0" fillId="0" borderId="1" xfId="0" applyNumberFormat="1" applyBorder="1">
      <alignment vertical="center"/>
    </xf>
    <xf numFmtId="49" fontId="0" fillId="0" borderId="4" xfId="0" applyNumberFormat="1" applyBorder="1">
      <alignment vertical="center"/>
    </xf>
    <xf numFmtId="49" fontId="0" fillId="0" borderId="71" xfId="0" applyNumberFormat="1" applyBorder="1">
      <alignment vertical="center"/>
    </xf>
    <xf numFmtId="49" fontId="38" fillId="0" borderId="1" xfId="0" applyNumberFormat="1" applyFont="1" applyBorder="1">
      <alignment vertical="center"/>
    </xf>
    <xf numFmtId="49" fontId="0" fillId="0" borderId="5" xfId="0" quotePrefix="1" applyNumberFormat="1" applyBorder="1">
      <alignment vertical="center"/>
    </xf>
    <xf numFmtId="49" fontId="3" fillId="0" borderId="3" xfId="1" applyNumberFormat="1" applyFont="1" applyBorder="1" applyAlignment="1">
      <alignment horizontal="center" vertical="center"/>
    </xf>
    <xf numFmtId="49" fontId="3" fillId="0" borderId="5" xfId="1" applyNumberFormat="1" applyFont="1" applyBorder="1" applyAlignment="1">
      <alignment horizontal="center" vertical="center"/>
    </xf>
    <xf numFmtId="49" fontId="3" fillId="0" borderId="8"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9" xfId="0" applyNumberFormat="1" applyFont="1" applyBorder="1" applyAlignment="1">
      <alignment horizontal="center" vertical="center"/>
    </xf>
    <xf numFmtId="49" fontId="3" fillId="0" borderId="6" xfId="0" applyNumberFormat="1" applyFont="1" applyBorder="1" applyAlignment="1">
      <alignment horizontal="center" vertical="center" wrapText="1"/>
    </xf>
    <xf numFmtId="49" fontId="51" fillId="0" borderId="0" xfId="0" applyNumberFormat="1" applyFont="1" applyAlignment="1">
      <alignment horizontal="left" vertical="center"/>
    </xf>
    <xf numFmtId="49" fontId="0" fillId="0" borderId="0" xfId="0" applyNumberFormat="1" applyAlignment="1">
      <alignment horizontal="distributed" vertical="center"/>
    </xf>
    <xf numFmtId="49" fontId="15" fillId="2" borderId="5" xfId="0" applyNumberFormat="1" applyFont="1" applyFill="1" applyBorder="1" applyAlignment="1">
      <alignment horizontal="center" vertical="center"/>
    </xf>
    <xf numFmtId="49" fontId="0" fillId="0" borderId="0" xfId="0" applyNumberFormat="1" applyAlignment="1">
      <alignment vertical="center" wrapText="1"/>
    </xf>
    <xf numFmtId="49" fontId="0" fillId="0" borderId="0" xfId="0" applyNumberFormat="1" applyAlignment="1">
      <alignment horizontal="left" vertical="center"/>
    </xf>
    <xf numFmtId="49" fontId="0" fillId="0" borderId="0" xfId="0" applyNumberFormat="1" applyAlignment="1">
      <alignment horizontal="left" vertical="center" wrapText="1"/>
    </xf>
    <xf numFmtId="49" fontId="51" fillId="0" borderId="0" xfId="0" applyNumberFormat="1" applyFont="1" applyAlignment="1">
      <alignment horizontal="left" vertical="center" wrapText="1"/>
    </xf>
    <xf numFmtId="49" fontId="3" fillId="0" borderId="4" xfId="0" applyNumberFormat="1" applyFont="1" applyBorder="1">
      <alignment vertical="center"/>
    </xf>
    <xf numFmtId="49" fontId="3" fillId="0" borderId="0" xfId="3" applyNumberFormat="1" applyFont="1" applyAlignment="1">
      <alignment horizontal="center" vertical="center" wrapText="1"/>
    </xf>
    <xf numFmtId="49" fontId="5" fillId="0" borderId="0" xfId="0" applyNumberFormat="1" applyFont="1">
      <alignment vertical="center"/>
    </xf>
    <xf numFmtId="49" fontId="7" fillId="0" borderId="18" xfId="5" applyNumberFormat="1" applyFont="1" applyBorder="1" applyAlignment="1" applyProtection="1">
      <alignment horizontal="center" vertical="center"/>
      <protection locked="0"/>
    </xf>
    <xf numFmtId="49" fontId="3" fillId="0" borderId="0" xfId="0" applyNumberFormat="1" applyFont="1" applyAlignment="1">
      <alignment horizontal="distributed" vertical="distributed" wrapText="1"/>
    </xf>
    <xf numFmtId="49" fontId="3" fillId="0" borderId="47" xfId="0" applyNumberFormat="1" applyFont="1" applyBorder="1">
      <alignment vertical="center"/>
    </xf>
    <xf numFmtId="49" fontId="3" fillId="0" borderId="0" xfId="3" applyNumberFormat="1" applyFont="1" applyAlignment="1">
      <alignment vertical="center"/>
    </xf>
    <xf numFmtId="49" fontId="3" fillId="0" borderId="80" xfId="3" applyNumberFormat="1" applyFont="1" applyBorder="1" applyAlignment="1">
      <alignment vertical="center"/>
    </xf>
    <xf numFmtId="49" fontId="3" fillId="0" borderId="45" xfId="3" applyNumberFormat="1" applyFont="1" applyBorder="1" applyAlignment="1">
      <alignment vertical="center"/>
    </xf>
    <xf numFmtId="49" fontId="10" fillId="0" borderId="45" xfId="3" applyNumberFormat="1" applyFont="1" applyBorder="1" applyAlignment="1" applyProtection="1">
      <alignment vertical="center"/>
      <protection locked="0"/>
    </xf>
    <xf numFmtId="49" fontId="10" fillId="0" borderId="0" xfId="3" applyNumberFormat="1" applyFont="1" applyAlignment="1" applyProtection="1">
      <alignment vertical="center"/>
      <protection locked="0"/>
    </xf>
    <xf numFmtId="49" fontId="3" fillId="0" borderId="45" xfId="0" applyNumberFormat="1" applyFont="1" applyBorder="1">
      <alignment vertical="center"/>
    </xf>
    <xf numFmtId="49" fontId="5" fillId="0" borderId="58" xfId="0" applyNumberFormat="1" applyFont="1" applyBorder="1">
      <alignment vertical="center"/>
    </xf>
    <xf numFmtId="49" fontId="3" fillId="0" borderId="0" xfId="3" applyNumberFormat="1" applyFont="1" applyAlignment="1">
      <alignment horizontal="left" vertical="center"/>
    </xf>
    <xf numFmtId="49" fontId="10" fillId="0" borderId="3" xfId="0" applyNumberFormat="1" applyFont="1" applyBorder="1">
      <alignment vertical="center"/>
    </xf>
    <xf numFmtId="49" fontId="5" fillId="0" borderId="3" xfId="4" applyNumberFormat="1" applyFont="1" applyBorder="1" applyAlignment="1">
      <alignment horizontal="left" vertical="center"/>
    </xf>
    <xf numFmtId="49" fontId="52" fillId="0" borderId="0" xfId="4" applyNumberFormat="1" applyFont="1">
      <alignment vertical="center"/>
    </xf>
    <xf numFmtId="49" fontId="20" fillId="0" borderId="1" xfId="4" applyNumberFormat="1" applyFont="1" applyBorder="1" applyAlignment="1">
      <alignment horizontal="left" vertical="center"/>
    </xf>
    <xf numFmtId="49" fontId="3" fillId="0" borderId="4" xfId="4" applyNumberFormat="1" applyFont="1" applyBorder="1" applyAlignment="1">
      <alignment horizontal="left" vertical="center" shrinkToFit="1"/>
    </xf>
    <xf numFmtId="49" fontId="3" fillId="0" borderId="2" xfId="4" applyNumberFormat="1" applyFont="1" applyBorder="1" applyAlignment="1">
      <alignment horizontal="left" vertical="center" shrinkToFit="1"/>
    </xf>
    <xf numFmtId="49" fontId="20" fillId="0" borderId="9" xfId="4" applyNumberFormat="1" applyFont="1" applyBorder="1" applyAlignment="1">
      <alignment horizontal="left" vertical="center"/>
    </xf>
    <xf numFmtId="49" fontId="3" fillId="0" borderId="3" xfId="4" applyNumberFormat="1" applyFont="1" applyBorder="1" applyAlignment="1">
      <alignment horizontal="left" vertical="center" shrinkToFit="1"/>
    </xf>
    <xf numFmtId="49" fontId="3" fillId="0" borderId="1" xfId="3" applyNumberFormat="1" applyFont="1" applyBorder="1" applyAlignment="1">
      <alignment vertical="center"/>
    </xf>
    <xf numFmtId="49" fontId="3" fillId="0" borderId="4" xfId="3" applyNumberFormat="1" applyFont="1" applyBorder="1" applyAlignment="1">
      <alignment vertical="center"/>
    </xf>
    <xf numFmtId="49" fontId="3" fillId="0" borderId="7" xfId="3" applyNumberFormat="1" applyFont="1" applyBorder="1" applyAlignment="1">
      <alignment horizontal="distributed" vertical="center"/>
    </xf>
    <xf numFmtId="49" fontId="3" fillId="0" borderId="2" xfId="3" applyNumberFormat="1" applyFont="1" applyBorder="1" applyAlignment="1">
      <alignment vertical="center"/>
    </xf>
    <xf numFmtId="49" fontId="3" fillId="0" borderId="6" xfId="4" applyNumberFormat="1" applyFont="1" applyBorder="1" applyAlignment="1">
      <alignment horizontal="center" vertical="center" shrinkToFit="1"/>
    </xf>
    <xf numFmtId="49" fontId="3" fillId="0" borderId="26" xfId="4" applyNumberFormat="1" applyFont="1" applyBorder="1" applyAlignment="1">
      <alignment horizontal="center" vertical="center" shrinkToFit="1"/>
    </xf>
    <xf numFmtId="49" fontId="3" fillId="0" borderId="22" xfId="4" applyNumberFormat="1" applyFont="1" applyBorder="1" applyAlignment="1">
      <alignment horizontal="center" vertical="center"/>
    </xf>
    <xf numFmtId="49" fontId="16" fillId="0" borderId="9" xfId="4" applyNumberFormat="1" applyFont="1" applyBorder="1" applyAlignment="1">
      <alignment horizontal="left" vertical="center"/>
    </xf>
    <xf numFmtId="49" fontId="19" fillId="0" borderId="10" xfId="4" applyNumberFormat="1" applyFont="1" applyBorder="1">
      <alignment vertical="center"/>
    </xf>
    <xf numFmtId="49" fontId="19" fillId="0" borderId="9" xfId="4" applyNumberFormat="1" applyFont="1" applyBorder="1" applyAlignment="1">
      <alignment horizontal="left" vertical="center" shrinkToFit="1"/>
    </xf>
    <xf numFmtId="49" fontId="19" fillId="0" borderId="29" xfId="4" applyNumberFormat="1" applyFont="1" applyBorder="1" applyAlignment="1">
      <alignment horizontal="left" vertical="center"/>
    </xf>
    <xf numFmtId="49" fontId="3" fillId="0" borderId="23" xfId="4" applyNumberFormat="1" applyFont="1" applyBorder="1">
      <alignment vertical="center"/>
    </xf>
    <xf numFmtId="49" fontId="21" fillId="0" borderId="1" xfId="2" applyNumberFormat="1" applyFont="1" applyBorder="1" applyAlignment="1" applyProtection="1">
      <alignment horizontal="center" vertical="center" shrinkToFit="1"/>
      <protection locked="0"/>
    </xf>
    <xf numFmtId="49" fontId="3" fillId="0" borderId="0" xfId="3" applyNumberFormat="1" applyFont="1" applyAlignment="1">
      <alignment horizontal="center" vertical="center"/>
    </xf>
    <xf numFmtId="49" fontId="10" fillId="0" borderId="0" xfId="3" applyNumberFormat="1" applyFont="1" applyAlignment="1" applyProtection="1">
      <alignment horizontal="center" vertical="center"/>
      <protection locked="0"/>
    </xf>
    <xf numFmtId="49" fontId="3" fillId="0" borderId="0" xfId="3" applyNumberFormat="1" applyFont="1" applyAlignment="1">
      <alignment horizontal="right" vertical="center"/>
    </xf>
    <xf numFmtId="49" fontId="3" fillId="0" borderId="0" xfId="0" applyNumberFormat="1" applyFont="1" applyAlignment="1">
      <alignment horizontal="left" vertical="top"/>
    </xf>
    <xf numFmtId="49" fontId="3" fillId="0" borderId="6"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2" fillId="0" borderId="0" xfId="0" applyFont="1" applyAlignment="1"/>
    <xf numFmtId="20" fontId="2" fillId="0" borderId="0" xfId="0" applyNumberFormat="1" applyFont="1" applyAlignment="1"/>
    <xf numFmtId="176" fontId="2" fillId="0" borderId="0" xfId="0" applyNumberFormat="1" applyFont="1" applyAlignment="1"/>
    <xf numFmtId="0" fontId="15" fillId="7" borderId="3" xfId="0" applyFont="1" applyFill="1" applyBorder="1" applyAlignment="1">
      <alignment horizontal="left" vertical="center"/>
    </xf>
    <xf numFmtId="0" fontId="7" fillId="7" borderId="4" xfId="0" applyFont="1" applyFill="1" applyBorder="1" applyAlignment="1">
      <alignment horizontal="left" vertical="center"/>
    </xf>
    <xf numFmtId="0" fontId="2" fillId="8" borderId="0" xfId="0" applyFont="1" applyFill="1" applyAlignment="1"/>
    <xf numFmtId="49" fontId="5" fillId="0" borderId="72" xfId="0" applyNumberFormat="1" applyFont="1" applyBorder="1">
      <alignment vertical="center"/>
    </xf>
    <xf numFmtId="49" fontId="3" fillId="0" borderId="20" xfId="3" applyNumberFormat="1" applyFont="1" applyBorder="1" applyAlignment="1">
      <alignment vertical="center"/>
    </xf>
    <xf numFmtId="49" fontId="2" fillId="0" borderId="0" xfId="1" applyNumberFormat="1"/>
    <xf numFmtId="49" fontId="7" fillId="6" borderId="0" xfId="5" applyNumberFormat="1" applyFont="1" applyFill="1"/>
    <xf numFmtId="49" fontId="7" fillId="6" borderId="0" xfId="5" applyNumberFormat="1" applyFont="1" applyFill="1" applyAlignment="1">
      <alignment horizontal="left"/>
    </xf>
    <xf numFmtId="49" fontId="7" fillId="6" borderId="0" xfId="5" applyNumberFormat="1" applyFont="1" applyFill="1" applyAlignment="1">
      <alignment horizontal="left" vertical="center"/>
    </xf>
    <xf numFmtId="49" fontId="43" fillId="0" borderId="13" xfId="0" applyNumberFormat="1" applyFont="1" applyBorder="1">
      <alignment vertical="center"/>
    </xf>
    <xf numFmtId="49" fontId="29" fillId="6" borderId="0" xfId="5" applyNumberFormat="1" applyFont="1" applyFill="1"/>
    <xf numFmtId="49" fontId="43" fillId="0" borderId="3" xfId="0" applyNumberFormat="1" applyFont="1" applyBorder="1">
      <alignment vertical="center"/>
    </xf>
    <xf numFmtId="49" fontId="43" fillId="0" borderId="7" xfId="0" applyNumberFormat="1" applyFont="1" applyBorder="1">
      <alignment vertical="center"/>
    </xf>
    <xf numFmtId="49" fontId="43" fillId="0" borderId="10" xfId="0" applyNumberFormat="1" applyFont="1" applyBorder="1">
      <alignment vertical="center"/>
    </xf>
    <xf numFmtId="49" fontId="43" fillId="0" borderId="8" xfId="0" applyNumberFormat="1" applyFont="1" applyBorder="1">
      <alignment vertical="center"/>
    </xf>
    <xf numFmtId="49" fontId="7" fillId="0" borderId="0" xfId="1" applyNumberFormat="1" applyFont="1" applyAlignment="1">
      <alignment horizontal="left"/>
    </xf>
    <xf numFmtId="49" fontId="29" fillId="0" borderId="14" xfId="1" applyNumberFormat="1" applyFont="1" applyBorder="1"/>
    <xf numFmtId="49" fontId="3" fillId="0" borderId="56" xfId="0" applyNumberFormat="1" applyFont="1" applyBorder="1">
      <alignment vertical="center"/>
    </xf>
    <xf numFmtId="49" fontId="3" fillId="0" borderId="53" xfId="3" applyNumberFormat="1" applyFont="1" applyBorder="1" applyAlignment="1">
      <alignment horizontal="left" vertical="center"/>
    </xf>
    <xf numFmtId="49" fontId="3" fillId="0" borderId="53" xfId="3" applyNumberFormat="1" applyFont="1" applyBorder="1" applyAlignment="1">
      <alignment horizontal="right" vertical="center"/>
    </xf>
    <xf numFmtId="49" fontId="3" fillId="0" borderId="58" xfId="0" applyNumberFormat="1" applyFont="1" applyBorder="1">
      <alignment vertical="center"/>
    </xf>
    <xf numFmtId="49" fontId="3" fillId="0" borderId="59" xfId="0" applyNumberFormat="1" applyFont="1" applyBorder="1">
      <alignment vertical="center"/>
    </xf>
    <xf numFmtId="49" fontId="3" fillId="0" borderId="46" xfId="0" applyNumberFormat="1" applyFont="1" applyBorder="1">
      <alignment vertical="center"/>
    </xf>
    <xf numFmtId="49" fontId="3" fillId="0" borderId="48" xfId="0" applyNumberFormat="1" applyFont="1" applyBorder="1">
      <alignment vertical="center"/>
    </xf>
    <xf numFmtId="0" fontId="10" fillId="9" borderId="0" xfId="0" applyFont="1" applyFill="1">
      <alignment vertical="center"/>
    </xf>
    <xf numFmtId="0" fontId="10" fillId="9" borderId="5" xfId="0" applyFont="1" applyFill="1" applyBorder="1">
      <alignment vertical="center"/>
    </xf>
    <xf numFmtId="0" fontId="10" fillId="9" borderId="13" xfId="0" applyFont="1" applyFill="1" applyBorder="1">
      <alignment vertical="center"/>
    </xf>
    <xf numFmtId="0" fontId="10" fillId="9" borderId="14" xfId="0" applyFont="1" applyFill="1" applyBorder="1">
      <alignment vertical="center"/>
    </xf>
    <xf numFmtId="0" fontId="19" fillId="9" borderId="5" xfId="2" applyFont="1" applyFill="1" applyBorder="1" applyAlignment="1" applyProtection="1">
      <alignment horizontal="center" vertical="center" shrinkToFit="1"/>
      <protection locked="0"/>
    </xf>
    <xf numFmtId="49" fontId="7" fillId="0" borderId="0" xfId="1" applyNumberFormat="1" applyFont="1" applyAlignment="1">
      <alignment vertical="center"/>
    </xf>
    <xf numFmtId="49" fontId="7" fillId="0" borderId="107" xfId="5" applyNumberFormat="1" applyFont="1" applyBorder="1" applyAlignment="1" applyProtection="1">
      <alignment horizontal="center" vertical="center"/>
      <protection locked="0"/>
    </xf>
    <xf numFmtId="49" fontId="7" fillId="0" borderId="108" xfId="5" applyNumberFormat="1" applyFont="1" applyBorder="1" applyAlignment="1" applyProtection="1">
      <alignment horizontal="center" vertical="center"/>
      <protection locked="0"/>
    </xf>
    <xf numFmtId="49" fontId="38" fillId="0" borderId="0" xfId="0" applyNumberFormat="1" applyFont="1">
      <alignment vertical="center"/>
    </xf>
    <xf numFmtId="49" fontId="10" fillId="0" borderId="0" xfId="0" applyNumberFormat="1" applyFont="1" applyAlignment="1">
      <alignment horizontal="center" vertical="center"/>
    </xf>
    <xf numFmtId="49" fontId="10" fillId="0" borderId="0" xfId="2" applyNumberFormat="1" applyFont="1" applyAlignment="1">
      <alignment horizontal="center" vertical="center" shrinkToFit="1"/>
    </xf>
    <xf numFmtId="0" fontId="2" fillId="0" borderId="0" xfId="1" applyProtection="1">
      <protection locked="0"/>
    </xf>
    <xf numFmtId="49" fontId="29" fillId="0" borderId="0" xfId="1" applyNumberFormat="1" applyFont="1"/>
    <xf numFmtId="49" fontId="7" fillId="0" borderId="0" xfId="7" applyNumberFormat="1" applyFont="1"/>
    <xf numFmtId="49" fontId="29" fillId="0" borderId="0" xfId="7" applyNumberFormat="1" applyFont="1"/>
    <xf numFmtId="0" fontId="2" fillId="0" borderId="0" xfId="1"/>
    <xf numFmtId="49" fontId="15" fillId="7" borderId="3" xfId="0" applyNumberFormat="1" applyFont="1" applyFill="1" applyBorder="1" applyAlignment="1">
      <alignment horizontal="left" vertical="center"/>
    </xf>
    <xf numFmtId="49" fontId="7" fillId="7" borderId="4" xfId="0" applyNumberFormat="1" applyFont="1" applyFill="1" applyBorder="1" applyAlignment="1">
      <alignment horizontal="left" vertical="center"/>
    </xf>
    <xf numFmtId="0" fontId="10" fillId="0" borderId="13" xfId="0" applyFont="1" applyBorder="1" applyAlignment="1">
      <alignment horizontal="center" vertical="center"/>
    </xf>
    <xf numFmtId="49" fontId="7" fillId="6" borderId="0" xfId="0" applyNumberFormat="1" applyFont="1" applyFill="1" applyAlignment="1"/>
    <xf numFmtId="49" fontId="20" fillId="6" borderId="0" xfId="0" applyNumberFormat="1" applyFont="1" applyFill="1" applyAlignment="1">
      <alignment horizontal="left"/>
    </xf>
    <xf numFmtId="49" fontId="2" fillId="0" borderId="0" xfId="0" applyNumberFormat="1" applyFont="1" applyAlignment="1"/>
    <xf numFmtId="49" fontId="53" fillId="6" borderId="0" xfId="0" applyNumberFormat="1" applyFont="1" applyFill="1" applyAlignment="1">
      <alignment horizontal="left"/>
    </xf>
    <xf numFmtId="49" fontId="21" fillId="6" borderId="0" xfId="0" applyNumberFormat="1" applyFont="1" applyFill="1" applyAlignment="1"/>
    <xf numFmtId="49" fontId="2" fillId="0" borderId="0" xfId="0" applyNumberFormat="1" applyFont="1" applyAlignment="1" applyProtection="1">
      <protection locked="0"/>
    </xf>
    <xf numFmtId="49" fontId="15" fillId="6" borderId="0" xfId="0" applyNumberFormat="1" applyFont="1" applyFill="1" applyAlignment="1">
      <alignment horizontal="left"/>
    </xf>
    <xf numFmtId="49" fontId="15" fillId="6" borderId="0" xfId="0" applyNumberFormat="1" applyFont="1" applyFill="1" applyAlignment="1">
      <alignment horizontal="right"/>
    </xf>
    <xf numFmtId="49" fontId="15" fillId="6" borderId="0" xfId="0" applyNumberFormat="1" applyFont="1" applyFill="1" applyAlignment="1">
      <alignment horizontal="left" vertical="center"/>
    </xf>
    <xf numFmtId="49" fontId="15" fillId="7" borderId="3" xfId="0" applyNumberFormat="1" applyFont="1" applyFill="1" applyBorder="1" applyAlignment="1" applyProtection="1">
      <alignment horizontal="left" vertical="center"/>
      <protection locked="0"/>
    </xf>
    <xf numFmtId="49" fontId="53" fillId="7" borderId="3" xfId="0" applyNumberFormat="1" applyFont="1" applyFill="1" applyBorder="1" applyAlignment="1" applyProtection="1">
      <alignment horizontal="left"/>
      <protection locked="0"/>
    </xf>
    <xf numFmtId="49" fontId="7" fillId="7" borderId="3" xfId="0" applyNumberFormat="1" applyFont="1" applyFill="1" applyBorder="1" applyAlignment="1" applyProtection="1">
      <protection locked="0"/>
    </xf>
    <xf numFmtId="49" fontId="7" fillId="6" borderId="0" xfId="0" applyNumberFormat="1" applyFont="1" applyFill="1" applyAlignment="1">
      <alignment horizontal="left"/>
    </xf>
    <xf numFmtId="49" fontId="7" fillId="6" borderId="0" xfId="0" applyNumberFormat="1" applyFont="1" applyFill="1" applyAlignment="1">
      <alignment horizontal="right"/>
    </xf>
    <xf numFmtId="49" fontId="7" fillId="6" borderId="0" xfId="0" applyNumberFormat="1" applyFont="1" applyFill="1" applyAlignment="1">
      <alignment horizontal="left" vertical="center"/>
    </xf>
    <xf numFmtId="49" fontId="7" fillId="7" borderId="4" xfId="0" applyNumberFormat="1" applyFont="1" applyFill="1" applyBorder="1" applyAlignment="1" applyProtection="1">
      <alignment horizontal="left" vertical="center"/>
      <protection locked="0"/>
    </xf>
    <xf numFmtId="49" fontId="7" fillId="7" borderId="4" xfId="0" applyNumberFormat="1" applyFont="1" applyFill="1" applyBorder="1" applyAlignment="1" applyProtection="1">
      <protection locked="0"/>
    </xf>
    <xf numFmtId="49" fontId="11" fillId="6" borderId="56" xfId="0" applyNumberFormat="1" applyFont="1" applyFill="1" applyBorder="1" applyAlignment="1"/>
    <xf numFmtId="49" fontId="11" fillId="6" borderId="53" xfId="0" applyNumberFormat="1" applyFont="1" applyFill="1" applyBorder="1" applyAlignment="1"/>
    <xf numFmtId="49" fontId="29" fillId="6" borderId="57" xfId="0" applyNumberFormat="1" applyFont="1" applyFill="1" applyBorder="1" applyAlignment="1"/>
    <xf numFmtId="49" fontId="11" fillId="6" borderId="58" xfId="0" applyNumberFormat="1" applyFont="1" applyFill="1" applyBorder="1" applyAlignment="1"/>
    <xf numFmtId="49" fontId="11" fillId="6" borderId="0" xfId="0" applyNumberFormat="1" applyFont="1" applyFill="1" applyAlignment="1"/>
    <xf numFmtId="49" fontId="29" fillId="6" borderId="45" xfId="0" applyNumberFormat="1" applyFont="1" applyFill="1" applyBorder="1" applyAlignment="1"/>
    <xf numFmtId="49" fontId="11" fillId="6" borderId="59" xfId="0" applyNumberFormat="1" applyFont="1" applyFill="1" applyBorder="1" applyAlignment="1"/>
    <xf numFmtId="49" fontId="11" fillId="6" borderId="47" xfId="0" applyNumberFormat="1" applyFont="1" applyFill="1" applyBorder="1" applyAlignment="1"/>
    <xf numFmtId="49" fontId="29" fillId="6" borderId="60" xfId="0" applyNumberFormat="1" applyFont="1" applyFill="1" applyBorder="1" applyAlignment="1"/>
    <xf numFmtId="49" fontId="21" fillId="6" borderId="0" xfId="5" applyNumberFormat="1" applyFont="1" applyFill="1"/>
    <xf numFmtId="49" fontId="21" fillId="6" borderId="0" xfId="5" applyNumberFormat="1" applyFont="1" applyFill="1" applyAlignment="1">
      <alignment vertical="top"/>
    </xf>
    <xf numFmtId="49" fontId="29" fillId="6" borderId="0" xfId="0" applyNumberFormat="1" applyFont="1" applyFill="1" applyAlignment="1"/>
    <xf numFmtId="49" fontId="29" fillId="6" borderId="1" xfId="5" applyNumberFormat="1" applyFont="1" applyFill="1" applyBorder="1" applyProtection="1">
      <protection locked="0"/>
    </xf>
    <xf numFmtId="49" fontId="29" fillId="6" borderId="12" xfId="5" applyNumberFormat="1" applyFont="1" applyFill="1" applyBorder="1" applyProtection="1">
      <protection locked="0"/>
    </xf>
    <xf numFmtId="49" fontId="29" fillId="6" borderId="30" xfId="5" applyNumberFormat="1" applyFont="1" applyFill="1" applyBorder="1" applyProtection="1">
      <protection locked="0"/>
    </xf>
    <xf numFmtId="49" fontId="29" fillId="6" borderId="32" xfId="5" applyNumberFormat="1" applyFont="1" applyFill="1" applyBorder="1" applyProtection="1">
      <protection locked="0"/>
    </xf>
    <xf numFmtId="49" fontId="29" fillId="6" borderId="11" xfId="5" applyNumberFormat="1" applyFont="1" applyFill="1" applyBorder="1" applyProtection="1">
      <protection locked="0"/>
    </xf>
    <xf numFmtId="49" fontId="29" fillId="6" borderId="11" xfId="0" applyNumberFormat="1" applyFont="1" applyFill="1" applyBorder="1" applyAlignment="1" applyProtection="1">
      <protection locked="0"/>
    </xf>
    <xf numFmtId="49" fontId="29" fillId="6" borderId="12" xfId="0" applyNumberFormat="1" applyFont="1" applyFill="1" applyBorder="1" applyAlignment="1" applyProtection="1">
      <protection locked="0"/>
    </xf>
    <xf numFmtId="49" fontId="29" fillId="6" borderId="30" xfId="0" applyNumberFormat="1" applyFont="1" applyFill="1" applyBorder="1" applyAlignment="1" applyProtection="1">
      <protection locked="0"/>
    </xf>
    <xf numFmtId="49" fontId="29" fillId="6" borderId="32" xfId="0" applyNumberFormat="1" applyFont="1" applyFill="1" applyBorder="1" applyAlignment="1" applyProtection="1">
      <protection locked="0"/>
    </xf>
    <xf numFmtId="49" fontId="29" fillId="6" borderId="32" xfId="0" applyNumberFormat="1" applyFont="1" applyFill="1" applyBorder="1" applyAlignment="1" applyProtection="1">
      <alignment horizontal="right"/>
      <protection locked="0"/>
    </xf>
    <xf numFmtId="49" fontId="29" fillId="6" borderId="0" xfId="0" applyNumberFormat="1" applyFont="1" applyFill="1" applyAlignment="1">
      <alignment horizontal="left"/>
    </xf>
    <xf numFmtId="49" fontId="29" fillId="6" borderId="1" xfId="0" applyNumberFormat="1" applyFont="1" applyFill="1" applyBorder="1" applyAlignment="1" applyProtection="1">
      <alignment horizontal="left"/>
      <protection locked="0"/>
    </xf>
    <xf numFmtId="49" fontId="29" fillId="6" borderId="12" xfId="0" applyNumberFormat="1" applyFont="1" applyFill="1" applyBorder="1" applyAlignment="1" applyProtection="1">
      <alignment horizontal="left"/>
      <protection locked="0"/>
    </xf>
    <xf numFmtId="49" fontId="29" fillId="6" borderId="30" xfId="0" applyNumberFormat="1" applyFont="1" applyFill="1" applyBorder="1" applyAlignment="1" applyProtection="1">
      <alignment horizontal="left"/>
      <protection locked="0"/>
    </xf>
    <xf numFmtId="49" fontId="29" fillId="6" borderId="32" xfId="0" applyNumberFormat="1" applyFont="1" applyFill="1" applyBorder="1" applyAlignment="1" applyProtection="1">
      <alignment horizontal="left"/>
      <protection locked="0"/>
    </xf>
    <xf numFmtId="49" fontId="29" fillId="6" borderId="11" xfId="0" applyNumberFormat="1" applyFont="1" applyFill="1" applyBorder="1" applyAlignment="1" applyProtection="1">
      <alignment horizontal="left"/>
      <protection locked="0"/>
    </xf>
    <xf numFmtId="49" fontId="29" fillId="6" borderId="6" xfId="0" applyNumberFormat="1" applyFont="1" applyFill="1" applyBorder="1" applyAlignment="1" applyProtection="1">
      <alignment horizontal="left"/>
      <protection locked="0"/>
    </xf>
    <xf numFmtId="49" fontId="29" fillId="6" borderId="78" xfId="0" applyNumberFormat="1" applyFont="1" applyFill="1" applyBorder="1" applyAlignment="1" applyProtection="1">
      <alignment horizontal="left"/>
      <protection locked="0"/>
    </xf>
    <xf numFmtId="49" fontId="29" fillId="6" borderId="24" xfId="0" applyNumberFormat="1" applyFont="1" applyFill="1" applyBorder="1" applyAlignment="1" applyProtection="1">
      <alignment horizontal="left"/>
      <protection locked="0"/>
    </xf>
    <xf numFmtId="49" fontId="29" fillId="6" borderId="26" xfId="0" applyNumberFormat="1" applyFont="1" applyFill="1" applyBorder="1" applyAlignment="1" applyProtection="1">
      <alignment horizontal="left"/>
      <protection locked="0"/>
    </xf>
    <xf numFmtId="49" fontId="29" fillId="6" borderId="33" xfId="0" applyNumberFormat="1" applyFont="1" applyFill="1" applyBorder="1" applyAlignment="1" applyProtection="1">
      <alignment horizontal="left"/>
      <protection locked="0"/>
    </xf>
    <xf numFmtId="49" fontId="29" fillId="6" borderId="33" xfId="0" applyNumberFormat="1" applyFont="1" applyFill="1" applyBorder="1" applyAlignment="1" applyProtection="1">
      <protection locked="0"/>
    </xf>
    <xf numFmtId="49" fontId="29" fillId="6" borderId="78" xfId="0" applyNumberFormat="1" applyFont="1" applyFill="1" applyBorder="1" applyAlignment="1" applyProtection="1">
      <protection locked="0"/>
    </xf>
    <xf numFmtId="49" fontId="29" fillId="6" borderId="24" xfId="0" applyNumberFormat="1" applyFont="1" applyFill="1" applyBorder="1" applyAlignment="1" applyProtection="1">
      <protection locked="0"/>
    </xf>
    <xf numFmtId="49" fontId="29" fillId="6" borderId="26" xfId="0" applyNumberFormat="1" applyFont="1" applyFill="1" applyBorder="1" applyAlignment="1" applyProtection="1">
      <protection locked="0"/>
    </xf>
    <xf numFmtId="49" fontId="29" fillId="6" borderId="86" xfId="0" applyNumberFormat="1" applyFont="1" applyFill="1" applyBorder="1" applyAlignment="1">
      <alignment horizontal="left"/>
    </xf>
    <xf numFmtId="49" fontId="29" fillId="6" borderId="87" xfId="0" applyNumberFormat="1" applyFont="1" applyFill="1" applyBorder="1" applyAlignment="1">
      <alignment horizontal="left"/>
    </xf>
    <xf numFmtId="49" fontId="29" fillId="6" borderId="88" xfId="0" applyNumberFormat="1" applyFont="1" applyFill="1" applyBorder="1" applyAlignment="1" applyProtection="1">
      <alignment horizontal="left"/>
      <protection locked="0"/>
    </xf>
    <xf numFmtId="49" fontId="29" fillId="6" borderId="89" xfId="0" applyNumberFormat="1" applyFont="1" applyFill="1" applyBorder="1" applyAlignment="1" applyProtection="1">
      <alignment horizontal="left"/>
      <protection locked="0"/>
    </xf>
    <xf numFmtId="49" fontId="29" fillId="6" borderId="90" xfId="0" applyNumberFormat="1" applyFont="1" applyFill="1" applyBorder="1" applyAlignment="1" applyProtection="1">
      <alignment horizontal="left"/>
      <protection locked="0"/>
    </xf>
    <xf numFmtId="49" fontId="29" fillId="6" borderId="91" xfId="0" applyNumberFormat="1" applyFont="1" applyFill="1" applyBorder="1" applyAlignment="1" applyProtection="1">
      <alignment horizontal="left"/>
      <protection locked="0"/>
    </xf>
    <xf numFmtId="49" fontId="29" fillId="6" borderId="92" xfId="0" applyNumberFormat="1" applyFont="1" applyFill="1" applyBorder="1" applyAlignment="1" applyProtection="1">
      <alignment horizontal="left"/>
      <protection locked="0"/>
    </xf>
    <xf numFmtId="49" fontId="29" fillId="6" borderId="92" xfId="0" applyNumberFormat="1" applyFont="1" applyFill="1" applyBorder="1" applyAlignment="1" applyProtection="1">
      <protection locked="0"/>
    </xf>
    <xf numFmtId="49" fontId="29" fillId="6" borderId="89" xfId="0" applyNumberFormat="1" applyFont="1" applyFill="1" applyBorder="1" applyAlignment="1" applyProtection="1">
      <protection locked="0"/>
    </xf>
    <xf numFmtId="49" fontId="29" fillId="6" borderId="90" xfId="0" applyNumberFormat="1" applyFont="1" applyFill="1" applyBorder="1" applyAlignment="1" applyProtection="1">
      <protection locked="0"/>
    </xf>
    <xf numFmtId="49" fontId="29" fillId="6" borderId="91" xfId="0" applyNumberFormat="1" applyFont="1" applyFill="1" applyBorder="1" applyAlignment="1" applyProtection="1">
      <protection locked="0"/>
    </xf>
    <xf numFmtId="49" fontId="29" fillId="6" borderId="96" xfId="0" applyNumberFormat="1" applyFont="1" applyFill="1" applyBorder="1" applyAlignment="1"/>
    <xf numFmtId="49" fontId="29" fillId="6" borderId="86" xfId="0" applyNumberFormat="1" applyFont="1" applyFill="1" applyBorder="1" applyAlignment="1"/>
    <xf numFmtId="49" fontId="29" fillId="6" borderId="9" xfId="5" applyNumberFormat="1" applyFont="1" applyFill="1" applyBorder="1" applyProtection="1">
      <protection locked="0"/>
    </xf>
    <xf numFmtId="49" fontId="29" fillId="6" borderId="70" xfId="5" applyNumberFormat="1" applyFont="1" applyFill="1" applyBorder="1" applyProtection="1">
      <protection locked="0"/>
    </xf>
    <xf numFmtId="49" fontId="29" fillId="6" borderId="27" xfId="5" applyNumberFormat="1" applyFont="1" applyFill="1" applyBorder="1" applyProtection="1">
      <protection locked="0"/>
    </xf>
    <xf numFmtId="49" fontId="29" fillId="6" borderId="29" xfId="5" applyNumberFormat="1" applyFont="1" applyFill="1" applyBorder="1" applyProtection="1">
      <protection locked="0"/>
    </xf>
    <xf numFmtId="49" fontId="29" fillId="6" borderId="34" xfId="5" applyNumberFormat="1" applyFont="1" applyFill="1" applyBorder="1" applyProtection="1">
      <protection locked="0"/>
    </xf>
    <xf numFmtId="49" fontId="29" fillId="6" borderId="34" xfId="0" applyNumberFormat="1" applyFont="1" applyFill="1" applyBorder="1" applyAlignment="1" applyProtection="1">
      <protection locked="0"/>
    </xf>
    <xf numFmtId="49" fontId="29" fillId="6" borderId="70" xfId="0" applyNumberFormat="1" applyFont="1" applyFill="1" applyBorder="1" applyAlignment="1" applyProtection="1">
      <protection locked="0"/>
    </xf>
    <xf numFmtId="49" fontId="29" fillId="6" borderId="27" xfId="0" applyNumberFormat="1" applyFont="1" applyFill="1" applyBorder="1" applyAlignment="1" applyProtection="1">
      <protection locked="0"/>
    </xf>
    <xf numFmtId="49" fontId="29" fillId="6" borderId="29" xfId="0" applyNumberFormat="1" applyFont="1" applyFill="1" applyBorder="1" applyAlignment="1" applyProtection="1">
      <protection locked="0"/>
    </xf>
    <xf numFmtId="49" fontId="29" fillId="6" borderId="62" xfId="0" applyNumberFormat="1" applyFont="1" applyFill="1" applyBorder="1" applyAlignment="1">
      <alignment horizontal="left"/>
    </xf>
    <xf numFmtId="49" fontId="29" fillId="6" borderId="63" xfId="0" applyNumberFormat="1" applyFont="1" applyFill="1" applyBorder="1" applyAlignment="1" applyProtection="1">
      <alignment horizontal="left"/>
      <protection locked="0"/>
    </xf>
    <xf numFmtId="49" fontId="29" fillId="6" borderId="65" xfId="0" applyNumberFormat="1" applyFont="1" applyFill="1" applyBorder="1" applyAlignment="1" applyProtection="1">
      <alignment horizontal="left"/>
      <protection locked="0"/>
    </xf>
    <xf numFmtId="49" fontId="29" fillId="6" borderId="101" xfId="0" applyNumberFormat="1" applyFont="1" applyFill="1" applyBorder="1" applyAlignment="1" applyProtection="1">
      <alignment horizontal="left"/>
      <protection locked="0"/>
    </xf>
    <xf numFmtId="49" fontId="29" fillId="6" borderId="64" xfId="0" applyNumberFormat="1" applyFont="1" applyFill="1" applyBorder="1" applyAlignment="1" applyProtection="1">
      <alignment horizontal="left"/>
      <protection locked="0"/>
    </xf>
    <xf numFmtId="49" fontId="29" fillId="6" borderId="102" xfId="0" applyNumberFormat="1" applyFont="1" applyFill="1" applyBorder="1" applyAlignment="1" applyProtection="1">
      <alignment horizontal="left"/>
      <protection locked="0"/>
    </xf>
    <xf numFmtId="49" fontId="29" fillId="6" borderId="102" xfId="0" applyNumberFormat="1" applyFont="1" applyFill="1" applyBorder="1" applyAlignment="1" applyProtection="1">
      <protection locked="0"/>
    </xf>
    <xf numFmtId="49" fontId="29" fillId="6" borderId="65" xfId="0" applyNumberFormat="1" applyFont="1" applyFill="1" applyBorder="1" applyAlignment="1" applyProtection="1">
      <protection locked="0"/>
    </xf>
    <xf numFmtId="49" fontId="29" fillId="6" borderId="101" xfId="0" applyNumberFormat="1" applyFont="1" applyFill="1" applyBorder="1" applyAlignment="1" applyProtection="1">
      <protection locked="0"/>
    </xf>
    <xf numFmtId="49" fontId="29" fillId="6" borderId="64" xfId="0" applyNumberFormat="1" applyFont="1" applyFill="1" applyBorder="1" applyAlignment="1" applyProtection="1">
      <protection locked="0"/>
    </xf>
    <xf numFmtId="49" fontId="29" fillId="6" borderId="62" xfId="0" applyNumberFormat="1" applyFont="1" applyFill="1" applyBorder="1" applyAlignment="1"/>
    <xf numFmtId="49" fontId="29" fillId="6" borderId="97" xfId="0" applyNumberFormat="1" applyFont="1" applyFill="1" applyBorder="1" applyAlignment="1" applyProtection="1">
      <alignment horizontal="left"/>
      <protection locked="0"/>
    </xf>
    <xf numFmtId="49" fontId="29" fillId="6" borderId="96" xfId="0" applyNumberFormat="1" applyFont="1" applyFill="1" applyBorder="1" applyAlignment="1" applyProtection="1">
      <alignment horizontal="left"/>
      <protection locked="0"/>
    </xf>
    <xf numFmtId="49" fontId="29" fillId="6" borderId="98" xfId="0" applyNumberFormat="1" applyFont="1" applyFill="1" applyBorder="1" applyAlignment="1" applyProtection="1">
      <alignment horizontal="left"/>
      <protection locked="0"/>
    </xf>
    <xf numFmtId="49" fontId="29" fillId="6" borderId="99" xfId="0" applyNumberFormat="1" applyFont="1" applyFill="1" applyBorder="1" applyAlignment="1" applyProtection="1">
      <alignment horizontal="left"/>
      <protection locked="0"/>
    </xf>
    <xf numFmtId="49" fontId="29" fillId="6" borderId="100" xfId="0" applyNumberFormat="1" applyFont="1" applyFill="1" applyBorder="1" applyAlignment="1" applyProtection="1">
      <alignment horizontal="left"/>
      <protection locked="0"/>
    </xf>
    <xf numFmtId="49" fontId="29" fillId="6" borderId="100" xfId="0" applyNumberFormat="1" applyFont="1" applyFill="1" applyBorder="1" applyAlignment="1" applyProtection="1">
      <protection locked="0"/>
    </xf>
    <xf numFmtId="49" fontId="29" fillId="6" borderId="96" xfId="0" applyNumberFormat="1" applyFont="1" applyFill="1" applyBorder="1" applyAlignment="1" applyProtection="1">
      <protection locked="0"/>
    </xf>
    <xf numFmtId="49" fontId="29" fillId="6" borderId="98" xfId="0" applyNumberFormat="1" applyFont="1" applyFill="1" applyBorder="1" applyAlignment="1" applyProtection="1">
      <protection locked="0"/>
    </xf>
    <xf numFmtId="49" fontId="29" fillId="6" borderId="99" xfId="0" applyNumberFormat="1" applyFont="1" applyFill="1" applyBorder="1" applyAlignment="1" applyProtection="1">
      <protection locked="0"/>
    </xf>
    <xf numFmtId="49" fontId="29" fillId="6" borderId="14" xfId="0" applyNumberFormat="1" applyFont="1" applyFill="1" applyBorder="1" applyAlignment="1" applyProtection="1">
      <alignment horizontal="left"/>
      <protection locked="0"/>
    </xf>
    <xf numFmtId="49" fontId="29" fillId="6" borderId="58" xfId="0" applyNumberFormat="1" applyFont="1" applyFill="1" applyBorder="1" applyAlignment="1" applyProtection="1">
      <alignment horizontal="left"/>
      <protection locked="0"/>
    </xf>
    <xf numFmtId="49" fontId="29" fillId="6" borderId="77" xfId="0" applyNumberFormat="1" applyFont="1" applyFill="1" applyBorder="1" applyAlignment="1" applyProtection="1">
      <alignment horizontal="left"/>
      <protection locked="0"/>
    </xf>
    <xf numFmtId="49" fontId="29" fillId="6" borderId="75" xfId="0" applyNumberFormat="1" applyFont="1" applyFill="1" applyBorder="1" applyAlignment="1" applyProtection="1">
      <alignment horizontal="left"/>
      <protection locked="0"/>
    </xf>
    <xf numFmtId="49" fontId="29" fillId="6" borderId="45" xfId="0" applyNumberFormat="1" applyFont="1" applyFill="1" applyBorder="1" applyAlignment="1" applyProtection="1">
      <alignment horizontal="left"/>
      <protection locked="0"/>
    </xf>
    <xf numFmtId="49" fontId="29" fillId="6" borderId="45" xfId="0" applyNumberFormat="1" applyFont="1" applyFill="1" applyBorder="1" applyAlignment="1" applyProtection="1">
      <protection locked="0"/>
    </xf>
    <xf numFmtId="49" fontId="29" fillId="6" borderId="58" xfId="0" applyNumberFormat="1" applyFont="1" applyFill="1" applyBorder="1" applyAlignment="1" applyProtection="1">
      <protection locked="0"/>
    </xf>
    <xf numFmtId="49" fontId="29" fillId="6" borderId="77" xfId="0" applyNumberFormat="1" applyFont="1" applyFill="1" applyBorder="1" applyAlignment="1" applyProtection="1">
      <protection locked="0"/>
    </xf>
    <xf numFmtId="49" fontId="29" fillId="6" borderId="75" xfId="0" applyNumberFormat="1" applyFont="1" applyFill="1" applyBorder="1" applyAlignment="1" applyProtection="1">
      <protection locked="0"/>
    </xf>
    <xf numFmtId="49" fontId="29" fillId="6" borderId="0" xfId="0" applyNumberFormat="1" applyFont="1" applyFill="1" applyAlignment="1" applyProtection="1">
      <protection locked="0"/>
    </xf>
    <xf numFmtId="49" fontId="2" fillId="6" borderId="0" xfId="0" applyNumberFormat="1" applyFont="1" applyFill="1" applyAlignment="1"/>
    <xf numFmtId="49" fontId="29" fillId="0" borderId="0" xfId="0" applyNumberFormat="1" applyFont="1" applyAlignment="1"/>
    <xf numFmtId="0" fontId="10" fillId="0" borderId="5" xfId="0" applyFont="1" applyBorder="1" applyAlignment="1" applyProtection="1">
      <alignment vertical="center" wrapText="1"/>
      <protection locked="0"/>
    </xf>
    <xf numFmtId="49" fontId="10" fillId="0" borderId="5" xfId="0" applyNumberFormat="1" applyFont="1" applyBorder="1" applyProtection="1">
      <alignment vertical="center"/>
      <protection locked="0"/>
    </xf>
    <xf numFmtId="49" fontId="10" fillId="0" borderId="5" xfId="0" applyNumberFormat="1" applyFont="1" applyBorder="1">
      <alignment vertical="center"/>
    </xf>
    <xf numFmtId="49" fontId="21" fillId="0" borderId="4" xfId="2" applyNumberFormat="1" applyFont="1" applyBorder="1" applyAlignment="1" applyProtection="1">
      <alignment horizontal="center" vertical="center" shrinkToFit="1"/>
      <protection locked="0"/>
    </xf>
    <xf numFmtId="49" fontId="48" fillId="0" borderId="0" xfId="0" applyNumberFormat="1" applyFont="1" applyAlignment="1">
      <alignment vertical="center" wrapText="1"/>
    </xf>
    <xf numFmtId="49" fontId="55" fillId="2" borderId="0" xfId="0" applyNumberFormat="1" applyFont="1" applyFill="1">
      <alignment vertical="center"/>
    </xf>
    <xf numFmtId="49" fontId="29" fillId="0" borderId="100" xfId="0" applyNumberFormat="1" applyFont="1" applyBorder="1" applyAlignment="1" applyProtection="1">
      <protection locked="0"/>
    </xf>
    <xf numFmtId="49" fontId="7" fillId="0" borderId="0" xfId="0" applyNumberFormat="1" applyFont="1" applyAlignment="1"/>
    <xf numFmtId="49" fontId="7" fillId="0" borderId="0" xfId="5" applyNumberFormat="1" applyFont="1"/>
    <xf numFmtId="49" fontId="7" fillId="0" borderId="0" xfId="5" applyNumberFormat="1" applyFont="1" applyAlignment="1">
      <alignment horizontal="left"/>
    </xf>
    <xf numFmtId="49" fontId="7" fillId="0" borderId="0" xfId="5" applyNumberFormat="1" applyFont="1" applyAlignment="1">
      <alignment horizontal="left" vertical="center"/>
    </xf>
    <xf numFmtId="49" fontId="11" fillId="0" borderId="0" xfId="0" applyNumberFormat="1" applyFont="1" applyAlignment="1"/>
    <xf numFmtId="49" fontId="11" fillId="0" borderId="47" xfId="0" applyNumberFormat="1" applyFont="1" applyBorder="1" applyAlignment="1"/>
    <xf numFmtId="49" fontId="21" fillId="0" borderId="0" xfId="5" applyNumberFormat="1" applyFont="1"/>
    <xf numFmtId="49" fontId="21" fillId="0" borderId="0" xfId="5" applyNumberFormat="1" applyFont="1" applyAlignment="1">
      <alignment vertical="top"/>
    </xf>
    <xf numFmtId="49" fontId="29" fillId="0" borderId="1" xfId="5" applyNumberFormat="1" applyFont="1" applyBorder="1" applyProtection="1">
      <protection locked="0"/>
    </xf>
    <xf numFmtId="49" fontId="29" fillId="0" borderId="12" xfId="5" applyNumberFormat="1" applyFont="1" applyBorder="1" applyProtection="1">
      <protection locked="0"/>
    </xf>
    <xf numFmtId="49" fontId="29" fillId="0" borderId="30" xfId="5" applyNumberFormat="1" applyFont="1" applyBorder="1" applyProtection="1">
      <protection locked="0"/>
    </xf>
    <xf numFmtId="49" fontId="29" fillId="0" borderId="32" xfId="5" applyNumberFormat="1" applyFont="1" applyBorder="1" applyProtection="1">
      <protection locked="0"/>
    </xf>
    <xf numFmtId="49" fontId="29" fillId="0" borderId="11" xfId="5" applyNumberFormat="1" applyFont="1" applyBorder="1" applyProtection="1">
      <protection locked="0"/>
    </xf>
    <xf numFmtId="49" fontId="29" fillId="0" borderId="11" xfId="0" applyNumberFormat="1" applyFont="1" applyBorder="1" applyAlignment="1" applyProtection="1">
      <protection locked="0"/>
    </xf>
    <xf numFmtId="49" fontId="29" fillId="0" borderId="12" xfId="0" applyNumberFormat="1" applyFont="1" applyBorder="1" applyAlignment="1" applyProtection="1">
      <protection locked="0"/>
    </xf>
    <xf numFmtId="49" fontId="29" fillId="0" borderId="30" xfId="0" applyNumberFormat="1" applyFont="1" applyBorder="1" applyAlignment="1" applyProtection="1">
      <protection locked="0"/>
    </xf>
    <xf numFmtId="49" fontId="29" fillId="0" borderId="32" xfId="0" applyNumberFormat="1" applyFont="1" applyBorder="1" applyAlignment="1" applyProtection="1">
      <protection locked="0"/>
    </xf>
    <xf numFmtId="49" fontId="29" fillId="0" borderId="32" xfId="0" applyNumberFormat="1" applyFont="1" applyBorder="1" applyAlignment="1" applyProtection="1">
      <alignment horizontal="right"/>
      <protection locked="0"/>
    </xf>
    <xf numFmtId="49" fontId="29" fillId="0" borderId="1" xfId="0" applyNumberFormat="1" applyFont="1" applyBorder="1" applyAlignment="1" applyProtection="1">
      <alignment horizontal="left"/>
      <protection locked="0"/>
    </xf>
    <xf numFmtId="49" fontId="29" fillId="0" borderId="12" xfId="0" applyNumberFormat="1" applyFont="1" applyBorder="1" applyAlignment="1" applyProtection="1">
      <alignment horizontal="left"/>
      <protection locked="0"/>
    </xf>
    <xf numFmtId="49" fontId="29" fillId="0" borderId="30" xfId="0" applyNumberFormat="1" applyFont="1" applyBorder="1" applyAlignment="1" applyProtection="1">
      <alignment horizontal="left"/>
      <protection locked="0"/>
    </xf>
    <xf numFmtId="49" fontId="29" fillId="0" borderId="32" xfId="0" applyNumberFormat="1" applyFont="1" applyBorder="1" applyAlignment="1" applyProtection="1">
      <alignment horizontal="left"/>
      <protection locked="0"/>
    </xf>
    <xf numFmtId="49" fontId="29" fillId="0" borderId="11" xfId="0" applyNumberFormat="1" applyFont="1" applyBorder="1" applyAlignment="1" applyProtection="1">
      <alignment horizontal="left"/>
      <protection locked="0"/>
    </xf>
    <xf numFmtId="49" fontId="29" fillId="0" borderId="6" xfId="0" applyNumberFormat="1" applyFont="1" applyBorder="1" applyAlignment="1" applyProtection="1">
      <alignment horizontal="left"/>
      <protection locked="0"/>
    </xf>
    <xf numFmtId="49" fontId="29" fillId="0" borderId="78" xfId="0" applyNumberFormat="1" applyFont="1" applyBorder="1" applyAlignment="1" applyProtection="1">
      <alignment horizontal="left"/>
      <protection locked="0"/>
    </xf>
    <xf numFmtId="49" fontId="29" fillId="0" borderId="24" xfId="0" applyNumberFormat="1" applyFont="1" applyBorder="1" applyAlignment="1" applyProtection="1">
      <alignment horizontal="left"/>
      <protection locked="0"/>
    </xf>
    <xf numFmtId="49" fontId="29" fillId="0" borderId="26" xfId="0" applyNumberFormat="1" applyFont="1" applyBorder="1" applyAlignment="1" applyProtection="1">
      <alignment horizontal="left"/>
      <protection locked="0"/>
    </xf>
    <xf numFmtId="49" fontId="29" fillId="0" borderId="33" xfId="0" applyNumberFormat="1" applyFont="1" applyBorder="1" applyAlignment="1" applyProtection="1">
      <alignment horizontal="left"/>
      <protection locked="0"/>
    </xf>
    <xf numFmtId="49" fontId="29" fillId="0" borderId="33" xfId="0" applyNumberFormat="1" applyFont="1" applyBorder="1" applyAlignment="1" applyProtection="1">
      <protection locked="0"/>
    </xf>
    <xf numFmtId="49" fontId="29" fillId="0" borderId="78" xfId="0" applyNumberFormat="1" applyFont="1" applyBorder="1" applyAlignment="1" applyProtection="1">
      <protection locked="0"/>
    </xf>
    <xf numFmtId="49" fontId="29" fillId="0" borderId="24" xfId="0" applyNumberFormat="1" applyFont="1" applyBorder="1" applyAlignment="1" applyProtection="1">
      <protection locked="0"/>
    </xf>
    <xf numFmtId="49" fontId="29" fillId="0" borderId="26" xfId="0" applyNumberFormat="1" applyFont="1" applyBorder="1" applyAlignment="1" applyProtection="1">
      <protection locked="0"/>
    </xf>
    <xf numFmtId="49" fontId="29" fillId="0" borderId="86" xfId="0" applyNumberFormat="1" applyFont="1" applyBorder="1" applyAlignment="1">
      <alignment horizontal="left"/>
    </xf>
    <xf numFmtId="49" fontId="29" fillId="0" borderId="87" xfId="0" applyNumberFormat="1" applyFont="1" applyBorder="1" applyAlignment="1">
      <alignment horizontal="left"/>
    </xf>
    <xf numFmtId="49" fontId="29" fillId="0" borderId="88" xfId="0" applyNumberFormat="1" applyFont="1" applyBorder="1" applyAlignment="1" applyProtection="1">
      <alignment horizontal="left"/>
      <protection locked="0"/>
    </xf>
    <xf numFmtId="49" fontId="29" fillId="0" borderId="89" xfId="0" applyNumberFormat="1" applyFont="1" applyBorder="1" applyAlignment="1" applyProtection="1">
      <alignment horizontal="left"/>
      <protection locked="0"/>
    </xf>
    <xf numFmtId="49" fontId="29" fillId="0" borderId="90" xfId="0" applyNumberFormat="1" applyFont="1" applyBorder="1" applyAlignment="1" applyProtection="1">
      <alignment horizontal="left"/>
      <protection locked="0"/>
    </xf>
    <xf numFmtId="49" fontId="29" fillId="0" borderId="91" xfId="0" applyNumberFormat="1" applyFont="1" applyBorder="1" applyAlignment="1" applyProtection="1">
      <alignment horizontal="left"/>
      <protection locked="0"/>
    </xf>
    <xf numFmtId="49" fontId="29" fillId="0" borderId="92" xfId="0" applyNumberFormat="1" applyFont="1" applyBorder="1" applyAlignment="1" applyProtection="1">
      <alignment horizontal="left"/>
      <protection locked="0"/>
    </xf>
    <xf numFmtId="49" fontId="29" fillId="0" borderId="92" xfId="0" applyNumberFormat="1" applyFont="1" applyBorder="1" applyAlignment="1" applyProtection="1">
      <protection locked="0"/>
    </xf>
    <xf numFmtId="49" fontId="29" fillId="0" borderId="89" xfId="0" applyNumberFormat="1" applyFont="1" applyBorder="1" applyAlignment="1" applyProtection="1">
      <protection locked="0"/>
    </xf>
    <xf numFmtId="49" fontId="29" fillId="0" borderId="90" xfId="0" applyNumberFormat="1" applyFont="1" applyBorder="1" applyAlignment="1" applyProtection="1">
      <protection locked="0"/>
    </xf>
    <xf numFmtId="49" fontId="29" fillId="0" borderId="91" xfId="0" applyNumberFormat="1" applyFont="1" applyBorder="1" applyAlignment="1" applyProtection="1">
      <protection locked="0"/>
    </xf>
    <xf numFmtId="49" fontId="29" fillId="0" borderId="96" xfId="0" applyNumberFormat="1" applyFont="1" applyBorder="1" applyAlignment="1"/>
    <xf numFmtId="49" fontId="29" fillId="0" borderId="86" xfId="0" applyNumberFormat="1" applyFont="1" applyBorder="1" applyAlignment="1"/>
    <xf numFmtId="49" fontId="29" fillId="0" borderId="9" xfId="5" applyNumberFormat="1" applyFont="1" applyBorder="1" applyProtection="1">
      <protection locked="0"/>
    </xf>
    <xf numFmtId="49" fontId="29" fillId="0" borderId="70" xfId="5" applyNumberFormat="1" applyFont="1" applyBorder="1" applyProtection="1">
      <protection locked="0"/>
    </xf>
    <xf numFmtId="49" fontId="29" fillId="0" borderId="27" xfId="5" applyNumberFormat="1" applyFont="1" applyBorder="1" applyProtection="1">
      <protection locked="0"/>
    </xf>
    <xf numFmtId="49" fontId="29" fillId="0" borderId="29" xfId="5" applyNumberFormat="1" applyFont="1" applyBorder="1" applyProtection="1">
      <protection locked="0"/>
    </xf>
    <xf numFmtId="49" fontId="29" fillId="0" borderId="34" xfId="5" applyNumberFormat="1" applyFont="1" applyBorder="1" applyProtection="1">
      <protection locked="0"/>
    </xf>
    <xf numFmtId="49" fontId="29" fillId="0" borderId="34" xfId="0" applyNumberFormat="1" applyFont="1" applyBorder="1" applyAlignment="1" applyProtection="1">
      <protection locked="0"/>
    </xf>
    <xf numFmtId="49" fontId="29" fillId="0" borderId="70" xfId="0" applyNumberFormat="1" applyFont="1" applyBorder="1" applyAlignment="1" applyProtection="1">
      <protection locked="0"/>
    </xf>
    <xf numFmtId="49" fontId="29" fillId="0" borderId="27" xfId="0" applyNumberFormat="1" applyFont="1" applyBorder="1" applyAlignment="1" applyProtection="1">
      <protection locked="0"/>
    </xf>
    <xf numFmtId="49" fontId="29" fillId="0" borderId="29" xfId="0" applyNumberFormat="1" applyFont="1" applyBorder="1" applyAlignment="1" applyProtection="1">
      <protection locked="0"/>
    </xf>
    <xf numFmtId="49" fontId="29" fillId="0" borderId="63" xfId="0" applyNumberFormat="1" applyFont="1" applyBorder="1" applyAlignment="1" applyProtection="1">
      <alignment horizontal="left"/>
      <protection locked="0"/>
    </xf>
    <xf numFmtId="49" fontId="29" fillId="0" borderId="65" xfId="0" applyNumberFormat="1" applyFont="1" applyBorder="1" applyAlignment="1" applyProtection="1">
      <alignment horizontal="left"/>
      <protection locked="0"/>
    </xf>
    <xf numFmtId="49" fontId="29" fillId="0" borderId="101" xfId="0" applyNumberFormat="1" applyFont="1" applyBorder="1" applyAlignment="1" applyProtection="1">
      <alignment horizontal="left"/>
      <protection locked="0"/>
    </xf>
    <xf numFmtId="49" fontId="29" fillId="0" borderId="64" xfId="0" applyNumberFormat="1" applyFont="1" applyBorder="1" applyAlignment="1" applyProtection="1">
      <alignment horizontal="left"/>
      <protection locked="0"/>
    </xf>
    <xf numFmtId="49" fontId="29" fillId="0" borderId="102" xfId="0" applyNumberFormat="1" applyFont="1" applyBorder="1" applyAlignment="1" applyProtection="1">
      <alignment horizontal="left"/>
      <protection locked="0"/>
    </xf>
    <xf numFmtId="49" fontId="29" fillId="0" borderId="102" xfId="0" applyNumberFormat="1" applyFont="1" applyBorder="1" applyAlignment="1" applyProtection="1">
      <protection locked="0"/>
    </xf>
    <xf numFmtId="49" fontId="29" fillId="0" borderId="65" xfId="0" applyNumberFormat="1" applyFont="1" applyBorder="1" applyAlignment="1" applyProtection="1">
      <protection locked="0"/>
    </xf>
    <xf numFmtId="49" fontId="29" fillId="0" borderId="101" xfId="0" applyNumberFormat="1" applyFont="1" applyBorder="1" applyAlignment="1" applyProtection="1">
      <protection locked="0"/>
    </xf>
    <xf numFmtId="49" fontId="29" fillId="0" borderId="64" xfId="0" applyNumberFormat="1" applyFont="1" applyBorder="1" applyAlignment="1" applyProtection="1">
      <protection locked="0"/>
    </xf>
    <xf numFmtId="49" fontId="29" fillId="0" borderId="62" xfId="0" applyNumberFormat="1" applyFont="1" applyBorder="1" applyAlignment="1"/>
    <xf numFmtId="49" fontId="29" fillId="0" borderId="97" xfId="0" applyNumberFormat="1" applyFont="1" applyBorder="1" applyAlignment="1" applyProtection="1">
      <alignment horizontal="left"/>
      <protection locked="0"/>
    </xf>
    <xf numFmtId="49" fontId="29" fillId="0" borderId="96" xfId="0" applyNumberFormat="1" applyFont="1" applyBorder="1" applyAlignment="1" applyProtection="1">
      <alignment horizontal="left"/>
      <protection locked="0"/>
    </xf>
    <xf numFmtId="49" fontId="29" fillId="0" borderId="98" xfId="0" applyNumberFormat="1" applyFont="1" applyBorder="1" applyAlignment="1" applyProtection="1">
      <alignment horizontal="left"/>
      <protection locked="0"/>
    </xf>
    <xf numFmtId="49" fontId="29" fillId="0" borderId="99" xfId="0" applyNumberFormat="1" applyFont="1" applyBorder="1" applyAlignment="1" applyProtection="1">
      <alignment horizontal="left"/>
      <protection locked="0"/>
    </xf>
    <xf numFmtId="49" fontId="29" fillId="0" borderId="100" xfId="0" applyNumberFormat="1" applyFont="1" applyBorder="1" applyAlignment="1" applyProtection="1">
      <alignment horizontal="left"/>
      <protection locked="0"/>
    </xf>
    <xf numFmtId="49" fontId="29" fillId="0" borderId="96" xfId="0" applyNumberFormat="1" applyFont="1" applyBorder="1" applyAlignment="1" applyProtection="1">
      <protection locked="0"/>
    </xf>
    <xf numFmtId="49" fontId="29" fillId="0" borderId="98" xfId="0" applyNumberFormat="1" applyFont="1" applyBorder="1" applyAlignment="1" applyProtection="1">
      <protection locked="0"/>
    </xf>
    <xf numFmtId="49" fontId="29" fillId="0" borderId="99" xfId="0" applyNumberFormat="1" applyFont="1" applyBorder="1" applyAlignment="1" applyProtection="1">
      <protection locked="0"/>
    </xf>
    <xf numFmtId="49" fontId="29" fillId="0" borderId="14" xfId="0" applyNumberFormat="1" applyFont="1" applyBorder="1" applyAlignment="1" applyProtection="1">
      <alignment horizontal="left"/>
      <protection locked="0"/>
    </xf>
    <xf numFmtId="49" fontId="29" fillId="0" borderId="58" xfId="0" applyNumberFormat="1" applyFont="1" applyBorder="1" applyAlignment="1" applyProtection="1">
      <alignment horizontal="left"/>
      <protection locked="0"/>
    </xf>
    <xf numFmtId="49" fontId="29" fillId="0" borderId="77" xfId="0" applyNumberFormat="1" applyFont="1" applyBorder="1" applyAlignment="1" applyProtection="1">
      <alignment horizontal="left"/>
      <protection locked="0"/>
    </xf>
    <xf numFmtId="49" fontId="29" fillId="0" borderId="75" xfId="0" applyNumberFormat="1" applyFont="1" applyBorder="1" applyAlignment="1" applyProtection="1">
      <alignment horizontal="left"/>
      <protection locked="0"/>
    </xf>
    <xf numFmtId="49" fontId="29" fillId="0" borderId="45" xfId="0" applyNumberFormat="1" applyFont="1" applyBorder="1" applyAlignment="1" applyProtection="1">
      <alignment horizontal="left"/>
      <protection locked="0"/>
    </xf>
    <xf numFmtId="49" fontId="29" fillId="0" borderId="45" xfId="0" applyNumberFormat="1" applyFont="1" applyBorder="1" applyAlignment="1" applyProtection="1">
      <protection locked="0"/>
    </xf>
    <xf numFmtId="49" fontId="29" fillId="0" borderId="58" xfId="0" applyNumberFormat="1" applyFont="1" applyBorder="1" applyAlignment="1" applyProtection="1">
      <protection locked="0"/>
    </xf>
    <xf numFmtId="49" fontId="29" fillId="0" borderId="77" xfId="0" applyNumberFormat="1" applyFont="1" applyBorder="1" applyAlignment="1" applyProtection="1">
      <protection locked="0"/>
    </xf>
    <xf numFmtId="49" fontId="29" fillId="0" borderId="75" xfId="0" applyNumberFormat="1" applyFont="1" applyBorder="1" applyAlignment="1" applyProtection="1">
      <protection locked="0"/>
    </xf>
    <xf numFmtId="49" fontId="29" fillId="0" borderId="0" xfId="0" applyNumberFormat="1" applyFont="1" applyAlignment="1" applyProtection="1">
      <protection locked="0"/>
    </xf>
    <xf numFmtId="49" fontId="20" fillId="0" borderId="0" xfId="1" applyNumberFormat="1" applyFont="1" applyAlignment="1">
      <alignment horizontal="left"/>
    </xf>
    <xf numFmtId="49" fontId="53" fillId="0" borderId="0" xfId="1" applyNumberFormat="1" applyFont="1" applyAlignment="1">
      <alignment horizontal="left"/>
    </xf>
    <xf numFmtId="49" fontId="21" fillId="0" borderId="0" xfId="1" applyNumberFormat="1" applyFont="1"/>
    <xf numFmtId="49" fontId="7" fillId="0" borderId="0" xfId="1" applyNumberFormat="1" applyFont="1" applyAlignment="1">
      <alignment horizontal="right"/>
    </xf>
    <xf numFmtId="49" fontId="7" fillId="0" borderId="0" xfId="1" applyNumberFormat="1" applyFont="1" applyAlignment="1">
      <alignment horizontal="left" vertical="center"/>
    </xf>
    <xf numFmtId="49" fontId="15" fillId="0" borderId="0" xfId="1" applyNumberFormat="1" applyFont="1" applyAlignment="1">
      <alignment horizontal="right"/>
    </xf>
    <xf numFmtId="49" fontId="29" fillId="0" borderId="56" xfId="1" applyNumberFormat="1" applyFont="1" applyBorder="1"/>
    <xf numFmtId="49" fontId="29" fillId="0" borderId="53" xfId="1" applyNumberFormat="1" applyFont="1" applyBorder="1"/>
    <xf numFmtId="49" fontId="29" fillId="0" borderId="57" xfId="1" applyNumberFormat="1" applyFont="1" applyBorder="1"/>
    <xf numFmtId="49" fontId="29" fillId="0" borderId="58" xfId="1" applyNumberFormat="1" applyFont="1" applyBorder="1"/>
    <xf numFmtId="49" fontId="29" fillId="0" borderId="79" xfId="1" applyNumberFormat="1" applyFont="1" applyBorder="1"/>
    <xf numFmtId="49" fontId="29" fillId="0" borderId="76" xfId="1" applyNumberFormat="1" applyFont="1" applyBorder="1"/>
    <xf numFmtId="49" fontId="11" fillId="0" borderId="0" xfId="7" applyNumberFormat="1" applyFont="1"/>
    <xf numFmtId="49" fontId="29" fillId="0" borderId="79" xfId="1" applyNumberFormat="1" applyFont="1" applyBorder="1" applyAlignment="1">
      <alignment horizontal="left"/>
    </xf>
    <xf numFmtId="49" fontId="29" fillId="0" borderId="45" xfId="1" applyNumberFormat="1" applyFont="1" applyBorder="1"/>
    <xf numFmtId="49" fontId="29" fillId="0" borderId="59" xfId="1" applyNumberFormat="1" applyFont="1" applyBorder="1"/>
    <xf numFmtId="49" fontId="29" fillId="0" borderId="47" xfId="1" applyNumberFormat="1" applyFont="1" applyBorder="1"/>
    <xf numFmtId="49" fontId="11" fillId="0" borderId="47" xfId="7" applyNumberFormat="1" applyFont="1" applyBorder="1"/>
    <xf numFmtId="49" fontId="29" fillId="0" borderId="106" xfId="1" applyNumberFormat="1" applyFont="1" applyBorder="1"/>
    <xf numFmtId="49" fontId="29" fillId="0" borderId="60" xfId="1" applyNumberFormat="1" applyFont="1" applyBorder="1"/>
    <xf numFmtId="49" fontId="7" fillId="0" borderId="53" xfId="5" applyNumberFormat="1" applyFont="1" applyBorder="1"/>
    <xf numFmtId="49" fontId="2" fillId="0" borderId="0" xfId="7" applyNumberFormat="1" applyFont="1"/>
    <xf numFmtId="49" fontId="11" fillId="0" borderId="0" xfId="1" applyNumberFormat="1" applyFont="1"/>
    <xf numFmtId="49" fontId="3" fillId="0" borderId="5" xfId="4" applyNumberFormat="1" applyFont="1" applyBorder="1" applyAlignment="1">
      <alignment horizontal="center" vertical="center"/>
    </xf>
    <xf numFmtId="49" fontId="3" fillId="0" borderId="7" xfId="3" applyNumberFormat="1" applyFont="1" applyBorder="1" applyAlignment="1">
      <alignment horizontal="center" vertical="center" wrapText="1"/>
    </xf>
    <xf numFmtId="49" fontId="3" fillId="0" borderId="7" xfId="3" applyNumberFormat="1" applyFont="1" applyBorder="1" applyAlignment="1">
      <alignment horizontal="left" vertical="center" wrapText="1"/>
    </xf>
    <xf numFmtId="49" fontId="3" fillId="0" borderId="8" xfId="3" applyNumberFormat="1" applyFont="1" applyBorder="1" applyAlignment="1">
      <alignment horizontal="left" vertical="center" wrapText="1"/>
    </xf>
    <xf numFmtId="49" fontId="7" fillId="0" borderId="0" xfId="5" applyNumberFormat="1" applyFont="1" applyAlignment="1">
      <alignment horizontal="center"/>
    </xf>
    <xf numFmtId="49" fontId="20" fillId="0" borderId="0" xfId="0" applyNumberFormat="1" applyFont="1" applyAlignment="1">
      <alignment horizontal="left"/>
    </xf>
    <xf numFmtId="49" fontId="53" fillId="0" borderId="0" xfId="0" applyNumberFormat="1" applyFont="1" applyAlignment="1">
      <alignment horizontal="left"/>
    </xf>
    <xf numFmtId="0" fontId="2" fillId="0" borderId="0" xfId="0" applyFont="1" applyAlignment="1" applyProtection="1">
      <protection locked="0"/>
    </xf>
    <xf numFmtId="49" fontId="15" fillId="0" borderId="0" xfId="0" applyNumberFormat="1" applyFont="1" applyAlignment="1">
      <alignment horizontal="left"/>
    </xf>
    <xf numFmtId="49" fontId="15" fillId="0" borderId="0" xfId="0" applyNumberFormat="1" applyFont="1" applyAlignment="1">
      <alignment horizontal="right"/>
    </xf>
    <xf numFmtId="49" fontId="7" fillId="0" borderId="0" xfId="0" applyNumberFormat="1" applyFont="1" applyAlignment="1">
      <alignment horizontal="left"/>
    </xf>
    <xf numFmtId="49" fontId="7" fillId="0" borderId="0" xfId="0" applyNumberFormat="1" applyFont="1" applyAlignment="1">
      <alignment horizontal="right"/>
    </xf>
    <xf numFmtId="49" fontId="7" fillId="0" borderId="0" xfId="0" applyNumberFormat="1" applyFont="1" applyAlignment="1">
      <alignment horizontal="left" vertical="center"/>
    </xf>
    <xf numFmtId="49" fontId="11" fillId="0" borderId="56" xfId="0" applyNumberFormat="1" applyFont="1" applyBorder="1" applyAlignment="1"/>
    <xf numFmtId="49" fontId="11" fillId="0" borderId="53" xfId="0" applyNumberFormat="1" applyFont="1" applyBorder="1" applyAlignment="1"/>
    <xf numFmtId="49" fontId="29" fillId="0" borderId="57" xfId="0" applyNumberFormat="1" applyFont="1" applyBorder="1" applyAlignment="1"/>
    <xf numFmtId="49" fontId="11" fillId="0" borderId="58" xfId="0" applyNumberFormat="1" applyFont="1" applyBorder="1" applyAlignment="1"/>
    <xf numFmtId="0" fontId="19" fillId="0" borderId="79" xfId="0" applyFont="1" applyBorder="1" applyAlignment="1">
      <alignment horizontal="center" vertical="center"/>
    </xf>
    <xf numFmtId="49" fontId="19" fillId="0" borderId="79" xfId="0" applyNumberFormat="1" applyFont="1" applyBorder="1">
      <alignment vertical="center"/>
    </xf>
    <xf numFmtId="49" fontId="19" fillId="0" borderId="79" xfId="0" applyNumberFormat="1" applyFont="1" applyBorder="1" applyAlignment="1">
      <alignment horizontal="center" vertical="center"/>
    </xf>
    <xf numFmtId="49" fontId="29" fillId="0" borderId="45" xfId="0" applyNumberFormat="1" applyFont="1" applyBorder="1" applyAlignment="1"/>
    <xf numFmtId="49" fontId="11" fillId="0" borderId="59" xfId="0" applyNumberFormat="1" applyFont="1" applyBorder="1" applyAlignment="1"/>
    <xf numFmtId="49" fontId="29" fillId="0" borderId="60" xfId="0" applyNumberFormat="1" applyFont="1" applyBorder="1" applyAlignment="1"/>
    <xf numFmtId="49" fontId="10" fillId="0" borderId="4" xfId="1" applyNumberFormat="1" applyFont="1" applyBorder="1" applyAlignment="1" applyProtection="1">
      <alignment vertical="center"/>
      <protection locked="0"/>
    </xf>
    <xf numFmtId="49" fontId="19" fillId="0" borderId="5" xfId="4" applyNumberFormat="1" applyFont="1" applyBorder="1" applyAlignment="1">
      <alignment horizontal="center" vertical="center"/>
    </xf>
    <xf numFmtId="49" fontId="30" fillId="0" borderId="22" xfId="4" applyNumberFormat="1" applyFont="1" applyBorder="1">
      <alignment vertical="center"/>
    </xf>
    <xf numFmtId="49" fontId="3" fillId="0" borderId="4" xfId="3" applyNumberFormat="1" applyFont="1" applyBorder="1" applyAlignment="1">
      <alignment horizontal="left" vertical="center" wrapText="1"/>
    </xf>
    <xf numFmtId="49" fontId="3" fillId="0" borderId="2" xfId="3" applyNumberFormat="1" applyFont="1" applyBorder="1" applyAlignment="1">
      <alignment horizontal="left" vertical="center" wrapText="1"/>
    </xf>
    <xf numFmtId="49" fontId="3" fillId="0" borderId="22" xfId="3" applyNumberFormat="1" applyFont="1" applyBorder="1" applyAlignment="1">
      <alignment horizontal="center" vertical="center" wrapText="1"/>
    </xf>
    <xf numFmtId="49" fontId="18" fillId="0" borderId="0" xfId="0" applyNumberFormat="1" applyFont="1" applyAlignment="1">
      <alignment horizontal="center" vertical="center"/>
    </xf>
    <xf numFmtId="49" fontId="18" fillId="0" borderId="0" xfId="0" applyNumberFormat="1" applyFont="1">
      <alignment vertical="center"/>
    </xf>
    <xf numFmtId="49" fontId="3" fillId="0" borderId="3" xfId="1" applyNumberFormat="1" applyFont="1" applyBorder="1" applyAlignment="1">
      <alignment horizontal="distributed" vertical="center"/>
    </xf>
    <xf numFmtId="49" fontId="10" fillId="0" borderId="12" xfId="1" applyNumberFormat="1" applyFont="1" applyBorder="1" applyAlignment="1" applyProtection="1">
      <alignment vertical="center"/>
      <protection locked="0"/>
    </xf>
    <xf numFmtId="49" fontId="10" fillId="0" borderId="7" xfId="1" applyNumberFormat="1" applyFont="1" applyBorder="1" applyAlignment="1" applyProtection="1">
      <alignment vertical="center"/>
      <protection locked="0"/>
    </xf>
    <xf numFmtId="49" fontId="3" fillId="0" borderId="4" xfId="3" applyNumberFormat="1" applyFont="1" applyBorder="1" applyAlignment="1">
      <alignment horizontal="center" vertical="center" wrapText="1"/>
    </xf>
    <xf numFmtId="49" fontId="14" fillId="10" borderId="5" xfId="2" applyNumberFormat="1" applyFont="1" applyFill="1" applyBorder="1" applyAlignment="1" applyProtection="1">
      <alignment horizontal="center" vertical="center" shrinkToFit="1"/>
      <protection locked="0"/>
    </xf>
    <xf numFmtId="49" fontId="19" fillId="2" borderId="30" xfId="4" applyNumberFormat="1" applyFont="1" applyFill="1" applyBorder="1" applyAlignment="1">
      <alignment horizontal="left" vertical="center"/>
    </xf>
    <xf numFmtId="49" fontId="3" fillId="2" borderId="31" xfId="4" applyNumberFormat="1" applyFont="1" applyFill="1" applyBorder="1">
      <alignment vertical="center"/>
    </xf>
    <xf numFmtId="49" fontId="19" fillId="2" borderId="32" xfId="4" applyNumberFormat="1" applyFont="1" applyFill="1" applyBorder="1">
      <alignment vertical="center"/>
    </xf>
    <xf numFmtId="49" fontId="21" fillId="10" borderId="4" xfId="2" applyNumberFormat="1" applyFont="1" applyFill="1" applyBorder="1" applyAlignment="1" applyProtection="1">
      <alignment horizontal="center" vertical="center" shrinkToFit="1"/>
      <protection locked="0"/>
    </xf>
    <xf numFmtId="49" fontId="3" fillId="2" borderId="31" xfId="4" applyNumberFormat="1" applyFont="1" applyFill="1" applyBorder="1" applyAlignment="1">
      <alignment horizontal="left" vertical="center"/>
    </xf>
    <xf numFmtId="49" fontId="3" fillId="10" borderId="22" xfId="4" applyNumberFormat="1" applyFont="1" applyFill="1" applyBorder="1" applyAlignment="1">
      <alignment horizontal="center" vertical="center"/>
    </xf>
    <xf numFmtId="49" fontId="3" fillId="10" borderId="5" xfId="4" applyNumberFormat="1" applyFont="1" applyFill="1" applyBorder="1" applyAlignment="1">
      <alignment horizontal="center" vertical="center"/>
    </xf>
    <xf numFmtId="49" fontId="39" fillId="0" borderId="44" xfId="4" applyNumberFormat="1" applyFont="1" applyBorder="1">
      <alignment vertical="center"/>
    </xf>
    <xf numFmtId="49" fontId="16" fillId="0" borderId="1" xfId="4" applyNumberFormat="1" applyFont="1" applyBorder="1" applyAlignment="1">
      <alignment horizontal="left" vertical="center"/>
    </xf>
    <xf numFmtId="49" fontId="3" fillId="10" borderId="5" xfId="4" applyNumberFormat="1" applyFont="1" applyFill="1" applyBorder="1" applyAlignment="1">
      <alignment horizontal="left" vertical="center"/>
    </xf>
    <xf numFmtId="49" fontId="3" fillId="10" borderId="5" xfId="4" applyNumberFormat="1" applyFont="1" applyFill="1" applyBorder="1" applyAlignment="1">
      <alignment horizontal="right" vertical="center"/>
    </xf>
    <xf numFmtId="49" fontId="15" fillId="2" borderId="1" xfId="0" applyNumberFormat="1" applyFont="1" applyFill="1" applyBorder="1" applyAlignment="1">
      <alignment horizontal="center" vertical="center"/>
    </xf>
    <xf numFmtId="49" fontId="15" fillId="2" borderId="31" xfId="0" applyNumberFormat="1" applyFont="1" applyFill="1" applyBorder="1" applyAlignment="1">
      <alignment horizontal="center" vertical="center"/>
    </xf>
    <xf numFmtId="49" fontId="15" fillId="2" borderId="2" xfId="0" applyNumberFormat="1" applyFont="1" applyFill="1" applyBorder="1" applyAlignment="1">
      <alignment horizontal="center" vertical="center"/>
    </xf>
    <xf numFmtId="49" fontId="3" fillId="10" borderId="5" xfId="0" applyNumberFormat="1" applyFont="1" applyFill="1" applyBorder="1">
      <alignment vertical="center"/>
    </xf>
    <xf numFmtId="49" fontId="3" fillId="10" borderId="5" xfId="0" applyNumberFormat="1" applyFont="1" applyFill="1" applyBorder="1" applyAlignment="1">
      <alignment horizontal="center" vertical="center"/>
    </xf>
    <xf numFmtId="49" fontId="19" fillId="10" borderId="5" xfId="2" applyNumberFormat="1" applyFont="1" applyFill="1" applyBorder="1" applyAlignment="1" applyProtection="1">
      <alignment horizontal="center" vertical="center" shrinkToFit="1"/>
      <protection locked="0"/>
    </xf>
    <xf numFmtId="49" fontId="3" fillId="10" borderId="2" xfId="0" applyNumberFormat="1" applyFont="1" applyFill="1" applyBorder="1">
      <alignment vertical="center"/>
    </xf>
    <xf numFmtId="49" fontId="3" fillId="0" borderId="79" xfId="3" applyNumberFormat="1" applyFont="1" applyBorder="1" applyAlignment="1">
      <alignment horizontal="center" vertical="center"/>
    </xf>
    <xf numFmtId="49" fontId="3" fillId="10" borderId="23" xfId="4" applyNumberFormat="1" applyFont="1" applyFill="1" applyBorder="1" applyAlignment="1">
      <alignment horizontal="center" vertical="center"/>
    </xf>
    <xf numFmtId="49" fontId="3" fillId="0" borderId="0" xfId="4" applyNumberFormat="1" applyFont="1" applyAlignment="1">
      <alignment horizontal="right" vertical="top"/>
    </xf>
    <xf numFmtId="49" fontId="3" fillId="0" borderId="0" xfId="4" applyNumberFormat="1" applyFont="1" applyAlignment="1">
      <alignment horizontal="left" vertical="top" wrapText="1"/>
    </xf>
    <xf numFmtId="49" fontId="7" fillId="10" borderId="5" xfId="5" applyNumberFormat="1" applyFont="1" applyFill="1" applyBorder="1" applyAlignment="1" applyProtection="1">
      <alignment horizontal="center" vertical="center"/>
      <protection locked="0"/>
    </xf>
    <xf numFmtId="49" fontId="3" fillId="10" borderId="31" xfId="0" applyNumberFormat="1" applyFont="1" applyFill="1" applyBorder="1">
      <alignment vertical="center"/>
    </xf>
    <xf numFmtId="49" fontId="26" fillId="0" borderId="0" xfId="0" applyNumberFormat="1" applyFont="1" applyAlignment="1">
      <alignment horizontal="left" vertical="center"/>
    </xf>
    <xf numFmtId="49" fontId="26" fillId="0" borderId="3" xfId="0" applyNumberFormat="1" applyFont="1" applyBorder="1" applyAlignment="1">
      <alignment horizontal="left" vertical="center"/>
    </xf>
    <xf numFmtId="49" fontId="16" fillId="0" borderId="0" xfId="0" applyNumberFormat="1" applyFont="1" applyAlignment="1">
      <alignment horizontal="left" vertical="center"/>
    </xf>
    <xf numFmtId="49" fontId="15" fillId="0" borderId="113" xfId="0" applyNumberFormat="1" applyFont="1" applyBorder="1" applyAlignment="1">
      <alignment horizontal="center" vertical="center"/>
    </xf>
    <xf numFmtId="49" fontId="15" fillId="0" borderId="114" xfId="0" applyNumberFormat="1" applyFont="1" applyBorder="1" applyAlignment="1">
      <alignment horizontal="center" vertical="center"/>
    </xf>
    <xf numFmtId="49" fontId="15" fillId="0" borderId="115" xfId="0" applyNumberFormat="1" applyFont="1" applyBorder="1" applyAlignment="1">
      <alignment horizontal="center" vertical="center"/>
    </xf>
    <xf numFmtId="49" fontId="3" fillId="0" borderId="7" xfId="4" applyNumberFormat="1" applyFont="1" applyBorder="1" applyAlignment="1">
      <alignment horizontal="right" vertical="center"/>
    </xf>
    <xf numFmtId="49" fontId="21" fillId="0" borderId="0" xfId="1" applyNumberFormat="1" applyFont="1" applyAlignment="1">
      <alignment wrapText="1"/>
    </xf>
    <xf numFmtId="49" fontId="8" fillId="0" borderId="0" xfId="0" applyNumberFormat="1" applyFont="1">
      <alignment vertical="center"/>
    </xf>
    <xf numFmtId="49" fontId="3" fillId="0" borderId="71" xfId="3" applyNumberFormat="1" applyFont="1" applyBorder="1" applyAlignment="1">
      <alignment horizontal="center" vertical="center" wrapText="1"/>
    </xf>
    <xf numFmtId="49" fontId="3" fillId="0" borderId="0" xfId="3" applyNumberFormat="1" applyFont="1" applyAlignment="1">
      <alignment horizontal="left" vertical="center" wrapText="1"/>
    </xf>
    <xf numFmtId="49" fontId="3" fillId="0" borderId="13" xfId="3" applyNumberFormat="1" applyFont="1" applyBorder="1" applyAlignment="1">
      <alignment horizontal="left" vertical="center" wrapText="1"/>
    </xf>
    <xf numFmtId="49" fontId="43" fillId="0" borderId="4" xfId="0" applyNumberFormat="1" applyFont="1" applyBorder="1">
      <alignment vertical="center"/>
    </xf>
    <xf numFmtId="49" fontId="15" fillId="0" borderId="0" xfId="0" applyNumberFormat="1" applyFont="1" applyAlignment="1">
      <alignment vertical="center" wrapText="1"/>
    </xf>
    <xf numFmtId="0" fontId="10" fillId="0" borderId="14" xfId="0" applyFont="1" applyBorder="1" applyAlignment="1">
      <alignment horizontal="center" vertical="center"/>
    </xf>
    <xf numFmtId="49" fontId="7" fillId="0" borderId="0" xfId="0" applyNumberFormat="1" applyFont="1" applyAlignment="1">
      <alignment wrapText="1"/>
    </xf>
    <xf numFmtId="49" fontId="2" fillId="0" borderId="0" xfId="1" applyNumberFormat="1" applyProtection="1">
      <protection locked="0"/>
    </xf>
    <xf numFmtId="0" fontId="29" fillId="0" borderId="79" xfId="1" applyFont="1" applyBorder="1"/>
    <xf numFmtId="49" fontId="29" fillId="0" borderId="79" xfId="1" applyNumberFormat="1" applyFont="1" applyBorder="1" applyAlignment="1">
      <alignment horizontal="right"/>
    </xf>
    <xf numFmtId="49" fontId="3" fillId="0" borderId="57" xfId="3" applyNumberFormat="1" applyFont="1" applyBorder="1" applyAlignment="1">
      <alignment vertical="center"/>
    </xf>
    <xf numFmtId="49" fontId="3" fillId="0" borderId="53" xfId="3" applyNumberFormat="1" applyFont="1" applyBorder="1" applyAlignment="1">
      <alignment vertical="center"/>
    </xf>
    <xf numFmtId="49" fontId="3" fillId="0" borderId="79" xfId="3" applyNumberFormat="1" applyFont="1" applyBorder="1" applyAlignment="1">
      <alignment vertical="center"/>
    </xf>
    <xf numFmtId="49" fontId="3" fillId="0" borderId="0" xfId="0" applyNumberFormat="1" applyFont="1" applyAlignment="1">
      <alignment vertical="top" wrapText="1"/>
    </xf>
    <xf numFmtId="0" fontId="15" fillId="0" borderId="0" xfId="0" applyFont="1">
      <alignment vertical="center"/>
    </xf>
    <xf numFmtId="49" fontId="19" fillId="0" borderId="22" xfId="4" applyNumberFormat="1" applyFont="1" applyBorder="1" applyAlignment="1">
      <alignment horizontal="center" vertical="center"/>
    </xf>
    <xf numFmtId="49" fontId="19" fillId="0" borderId="23" xfId="4" applyNumberFormat="1" applyFont="1" applyBorder="1" applyAlignment="1">
      <alignment horizontal="center" vertical="center"/>
    </xf>
    <xf numFmtId="49" fontId="19" fillId="0" borderId="14" xfId="4" applyNumberFormat="1" applyFont="1" applyBorder="1" applyAlignment="1">
      <alignment horizontal="center" vertical="center"/>
    </xf>
    <xf numFmtId="49" fontId="19" fillId="0" borderId="1" xfId="4" applyNumberFormat="1" applyFont="1" applyBorder="1" applyAlignment="1">
      <alignment horizontal="right" vertical="center"/>
    </xf>
    <xf numFmtId="49" fontId="19" fillId="0" borderId="14" xfId="4" applyNumberFormat="1" applyFont="1" applyBorder="1" applyAlignment="1">
      <alignment horizontal="right" vertical="center"/>
    </xf>
    <xf numFmtId="49" fontId="19" fillId="0" borderId="9" xfId="4" applyNumberFormat="1" applyFont="1" applyBorder="1" applyAlignment="1">
      <alignment horizontal="right" vertical="center"/>
    </xf>
    <xf numFmtId="49" fontId="16" fillId="0" borderId="15" xfId="4" applyNumberFormat="1" applyFont="1" applyBorder="1">
      <alignment vertical="center"/>
    </xf>
    <xf numFmtId="49" fontId="15" fillId="0" borderId="1" xfId="0" applyNumberFormat="1" applyFont="1" applyBorder="1" applyAlignment="1">
      <alignment horizontal="center" vertical="center"/>
    </xf>
    <xf numFmtId="49" fontId="15" fillId="0" borderId="2" xfId="0" applyNumberFormat="1" applyFont="1" applyBorder="1" applyAlignment="1">
      <alignment horizontal="center" vertical="center"/>
    </xf>
    <xf numFmtId="49" fontId="15" fillId="0" borderId="5" xfId="0" applyNumberFormat="1" applyFont="1" applyBorder="1" applyAlignment="1">
      <alignment horizontal="center" vertical="center"/>
    </xf>
    <xf numFmtId="49" fontId="15" fillId="0" borderId="31" xfId="0" applyNumberFormat="1" applyFont="1" applyBorder="1" applyAlignment="1">
      <alignment horizontal="center" vertical="center"/>
    </xf>
    <xf numFmtId="49" fontId="21" fillId="0" borderId="5" xfId="2" applyNumberFormat="1" applyFont="1" applyBorder="1" applyAlignment="1" applyProtection="1">
      <alignment horizontal="center" vertical="center" shrinkToFit="1"/>
      <protection locked="0"/>
    </xf>
    <xf numFmtId="49" fontId="47" fillId="0" borderId="6" xfId="0" applyNumberFormat="1" applyFont="1" applyBorder="1">
      <alignment vertical="center"/>
    </xf>
    <xf numFmtId="49" fontId="47" fillId="0" borderId="7" xfId="0" applyNumberFormat="1" applyFont="1" applyBorder="1">
      <alignment vertical="center"/>
    </xf>
    <xf numFmtId="49" fontId="47" fillId="0" borderId="8" xfId="0" applyNumberFormat="1" applyFont="1" applyBorder="1" applyAlignment="1">
      <alignment horizontal="right" vertical="center"/>
    </xf>
    <xf numFmtId="49" fontId="47" fillId="0" borderId="4" xfId="0" applyNumberFormat="1" applyFont="1" applyBorder="1">
      <alignment vertical="center"/>
    </xf>
    <xf numFmtId="49" fontId="47" fillId="0" borderId="8" xfId="0" applyNumberFormat="1" applyFont="1" applyBorder="1">
      <alignment vertical="center"/>
    </xf>
    <xf numFmtId="49" fontId="47" fillId="0" borderId="9" xfId="0" applyNumberFormat="1" applyFont="1" applyBorder="1">
      <alignment vertical="center"/>
    </xf>
    <xf numFmtId="49" fontId="47" fillId="0" borderId="3" xfId="0" applyNumberFormat="1" applyFont="1" applyBorder="1">
      <alignment vertical="center"/>
    </xf>
    <xf numFmtId="49" fontId="47" fillId="0" borderId="10" xfId="0" applyNumberFormat="1" applyFont="1" applyBorder="1" applyAlignment="1">
      <alignment horizontal="right" vertical="center"/>
    </xf>
    <xf numFmtId="49" fontId="47" fillId="0" borderId="10" xfId="0" applyNumberFormat="1" applyFont="1" applyBorder="1">
      <alignment vertical="center"/>
    </xf>
    <xf numFmtId="0" fontId="10" fillId="0" borderId="5" xfId="0" applyFont="1" applyBorder="1" applyAlignment="1">
      <alignment horizontal="center" vertical="center"/>
    </xf>
    <xf numFmtId="49" fontId="0" fillId="0" borderId="0" xfId="0" applyNumberFormat="1" applyAlignment="1">
      <alignment vertical="center" wrapText="1"/>
    </xf>
    <xf numFmtId="49" fontId="51" fillId="0" borderId="0" xfId="0" applyNumberFormat="1" applyFont="1"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49" fontId="51" fillId="0" borderId="0" xfId="0" applyNumberFormat="1" applyFont="1" applyAlignment="1">
      <alignment horizontal="left" vertical="center" wrapText="1"/>
    </xf>
    <xf numFmtId="0" fontId="7" fillId="4" borderId="0" xfId="5" applyFont="1" applyFill="1" applyAlignment="1" applyProtection="1">
      <alignment horizontal="center"/>
      <protection locked="0"/>
    </xf>
    <xf numFmtId="49" fontId="7" fillId="4" borderId="0" xfId="0" applyNumberFormat="1" applyFont="1" applyFill="1" applyAlignment="1" applyProtection="1">
      <alignment horizontal="center"/>
      <protection locked="0"/>
    </xf>
    <xf numFmtId="49" fontId="7" fillId="0" borderId="0" xfId="0" applyNumberFormat="1" applyFont="1" applyAlignment="1" applyProtection="1">
      <alignment horizontal="center"/>
      <protection locked="0"/>
    </xf>
    <xf numFmtId="49" fontId="11" fillId="7" borderId="0" xfId="0" applyNumberFormat="1" applyFont="1" applyFill="1" applyAlignment="1"/>
    <xf numFmtId="49" fontId="54" fillId="7" borderId="0" xfId="0" applyNumberFormat="1" applyFont="1" applyFill="1" applyAlignment="1"/>
    <xf numFmtId="49" fontId="11" fillId="7" borderId="47" xfId="0" applyNumberFormat="1" applyFont="1" applyFill="1" applyBorder="1" applyAlignment="1">
      <alignment horizontal="right"/>
    </xf>
    <xf numFmtId="49" fontId="54" fillId="7" borderId="47" xfId="0" applyNumberFormat="1" applyFont="1" applyFill="1" applyBorder="1" applyAlignment="1">
      <alignment horizontal="right"/>
    </xf>
    <xf numFmtId="0" fontId="11" fillId="7" borderId="47" xfId="0" applyFont="1" applyFill="1" applyBorder="1" applyAlignment="1"/>
    <xf numFmtId="49" fontId="54" fillId="7" borderId="47" xfId="0" applyNumberFormat="1" applyFont="1" applyFill="1" applyBorder="1" applyAlignment="1"/>
    <xf numFmtId="49" fontId="29" fillId="6" borderId="0" xfId="5" applyNumberFormat="1" applyFont="1" applyFill="1" applyAlignment="1">
      <alignment horizontal="center" vertical="center"/>
    </xf>
    <xf numFmtId="49" fontId="29" fillId="0" borderId="0" xfId="0" applyNumberFormat="1" applyFont="1" applyAlignment="1">
      <alignment horizontal="center" vertical="center"/>
    </xf>
    <xf numFmtId="49" fontId="29" fillId="6" borderId="3" xfId="5" applyNumberFormat="1" applyFont="1" applyFill="1" applyBorder="1" applyAlignment="1">
      <alignment horizontal="center" vertical="center"/>
    </xf>
    <xf numFmtId="49" fontId="29" fillId="0" borderId="3" xfId="0" applyNumberFormat="1" applyFont="1" applyBorder="1" applyAlignment="1">
      <alignment horizontal="center" vertical="center"/>
    </xf>
    <xf numFmtId="0" fontId="11" fillId="7" borderId="0" xfId="0" applyFont="1" applyFill="1" applyAlignment="1">
      <alignment horizontal="right"/>
    </xf>
    <xf numFmtId="49" fontId="11" fillId="7" borderId="0" xfId="0" applyNumberFormat="1" applyFont="1" applyFill="1" applyAlignment="1">
      <alignment horizontal="right"/>
    </xf>
    <xf numFmtId="49" fontId="29" fillId="6" borderId="0" xfId="0" applyNumberFormat="1" applyFont="1" applyFill="1" applyAlignment="1">
      <alignment horizontal="center" vertical="center"/>
    </xf>
    <xf numFmtId="49" fontId="29" fillId="4" borderId="19" xfId="0" applyNumberFormat="1" applyFont="1" applyFill="1" applyBorder="1" applyAlignment="1" applyProtection="1">
      <protection locked="0"/>
    </xf>
    <xf numFmtId="0" fontId="29" fillId="4" borderId="20" xfId="0" applyFont="1" applyFill="1" applyBorder="1" applyAlignment="1" applyProtection="1">
      <protection locked="0"/>
    </xf>
    <xf numFmtId="0" fontId="29" fillId="4" borderId="80" xfId="0" applyFont="1" applyFill="1" applyBorder="1" applyAlignment="1" applyProtection="1">
      <protection locked="0"/>
    </xf>
    <xf numFmtId="49" fontId="29" fillId="6" borderId="3" xfId="0" applyNumberFormat="1" applyFont="1" applyFill="1" applyBorder="1" applyAlignment="1">
      <alignment horizontal="center" vertical="center"/>
    </xf>
    <xf numFmtId="49" fontId="7" fillId="4" borderId="0" xfId="5" applyNumberFormat="1" applyFont="1" applyFill="1" applyAlignment="1" applyProtection="1">
      <alignment horizontal="center"/>
      <protection locked="0"/>
    </xf>
    <xf numFmtId="49" fontId="54" fillId="7" borderId="0" xfId="0" applyNumberFormat="1" applyFont="1" applyFill="1" applyAlignment="1">
      <alignment horizontal="right"/>
    </xf>
    <xf numFmtId="0" fontId="7" fillId="4" borderId="0" xfId="0" applyFont="1" applyFill="1" applyAlignment="1" applyProtection="1">
      <alignment horizontal="center"/>
      <protection locked="0"/>
    </xf>
    <xf numFmtId="0" fontId="7" fillId="0" borderId="0" xfId="0" applyFont="1" applyAlignment="1" applyProtection="1">
      <alignment horizontal="center"/>
      <protection locked="0"/>
    </xf>
    <xf numFmtId="0" fontId="10" fillId="0" borderId="14" xfId="0" applyFont="1" applyBorder="1" applyProtection="1">
      <alignment vertical="center"/>
      <protection locked="0"/>
    </xf>
    <xf numFmtId="0" fontId="10" fillId="0" borderId="0" xfId="0" applyFont="1" applyProtection="1">
      <alignment vertical="center"/>
      <protection locked="0"/>
    </xf>
    <xf numFmtId="0" fontId="10" fillId="0" borderId="13" xfId="0" applyFont="1" applyBorder="1" applyProtection="1">
      <alignment vertical="center"/>
      <protection locked="0"/>
    </xf>
    <xf numFmtId="0" fontId="10" fillId="0" borderId="9" xfId="0" applyFont="1" applyBorder="1" applyProtection="1">
      <alignment vertical="center"/>
      <protection locked="0"/>
    </xf>
    <xf numFmtId="0" fontId="10" fillId="0" borderId="3" xfId="0" applyFont="1" applyBorder="1" applyProtection="1">
      <alignment vertical="center"/>
      <protection locked="0"/>
    </xf>
    <xf numFmtId="0" fontId="10" fillId="0" borderId="10" xfId="0" applyFont="1" applyBorder="1" applyProtection="1">
      <alignment vertical="center"/>
      <protection locked="0"/>
    </xf>
    <xf numFmtId="0" fontId="10" fillId="0" borderId="1" xfId="0" applyFont="1" applyBorder="1" applyProtection="1">
      <alignment vertical="center"/>
      <protection locked="0"/>
    </xf>
    <xf numFmtId="0" fontId="10" fillId="0" borderId="2" xfId="0" applyFont="1" applyBorder="1" applyProtection="1">
      <alignment vertical="center"/>
      <protection locked="0"/>
    </xf>
    <xf numFmtId="0" fontId="10" fillId="3" borderId="1" xfId="0" applyFont="1" applyFill="1" applyBorder="1" applyProtection="1">
      <alignment vertical="center"/>
      <protection locked="0"/>
    </xf>
    <xf numFmtId="0" fontId="10" fillId="3" borderId="4" xfId="0" applyFont="1" applyFill="1" applyBorder="1" applyProtection="1">
      <alignment vertical="center"/>
      <protection locked="0"/>
    </xf>
    <xf numFmtId="0" fontId="10" fillId="3" borderId="2" xfId="0" applyFont="1" applyFill="1" applyBorder="1" applyProtection="1">
      <alignment vertical="center"/>
      <protection locked="0"/>
    </xf>
    <xf numFmtId="0" fontId="10" fillId="0" borderId="6" xfId="0" applyFont="1" applyBorder="1" applyProtection="1">
      <alignment vertical="center"/>
      <protection locked="0"/>
    </xf>
    <xf numFmtId="0" fontId="10" fillId="0" borderId="7" xfId="0" applyFont="1" applyBorder="1" applyProtection="1">
      <alignment vertical="center"/>
      <protection locked="0"/>
    </xf>
    <xf numFmtId="0" fontId="10" fillId="0" borderId="8" xfId="0" applyFont="1" applyBorder="1" applyProtection="1">
      <alignment vertical="center"/>
      <protection locked="0"/>
    </xf>
    <xf numFmtId="0" fontId="10" fillId="3" borderId="6" xfId="0" applyFont="1" applyFill="1" applyBorder="1" applyProtection="1">
      <alignment vertical="center"/>
      <protection locked="0"/>
    </xf>
    <xf numFmtId="0" fontId="10" fillId="3" borderId="7" xfId="0" applyFont="1" applyFill="1" applyBorder="1" applyProtection="1">
      <alignment vertical="center"/>
      <protection locked="0"/>
    </xf>
    <xf numFmtId="0" fontId="10" fillId="3" borderId="8" xfId="0" applyFont="1" applyFill="1" applyBorder="1" applyProtection="1">
      <alignment vertical="center"/>
      <protection locked="0"/>
    </xf>
    <xf numFmtId="0" fontId="10" fillId="3" borderId="14" xfId="0" applyFont="1" applyFill="1" applyBorder="1" applyProtection="1">
      <alignment vertical="center"/>
      <protection locked="0"/>
    </xf>
    <xf numFmtId="0" fontId="10" fillId="3" borderId="0" xfId="0" applyFont="1" applyFill="1" applyProtection="1">
      <alignment vertical="center"/>
      <protection locked="0"/>
    </xf>
    <xf numFmtId="0" fontId="10" fillId="3" borderId="13" xfId="0" applyFont="1" applyFill="1" applyBorder="1" applyProtection="1">
      <alignment vertical="center"/>
      <protection locked="0"/>
    </xf>
    <xf numFmtId="0" fontId="10" fillId="3" borderId="9" xfId="0" applyFont="1" applyFill="1" applyBorder="1" applyProtection="1">
      <alignment vertical="center"/>
      <protection locked="0"/>
    </xf>
    <xf numFmtId="0" fontId="10" fillId="3" borderId="3" xfId="0" applyFont="1" applyFill="1" applyBorder="1" applyProtection="1">
      <alignment vertical="center"/>
      <protection locked="0"/>
    </xf>
    <xf numFmtId="0" fontId="10" fillId="3" borderId="10" xfId="0" applyFont="1" applyFill="1" applyBorder="1" applyProtection="1">
      <alignment vertical="center"/>
      <protection locked="0"/>
    </xf>
    <xf numFmtId="0" fontId="10" fillId="0" borderId="6"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4" xfId="0" applyFont="1" applyBorder="1" applyProtection="1">
      <alignment vertical="center"/>
      <protection locked="0"/>
    </xf>
    <xf numFmtId="0" fontId="10" fillId="3" borderId="6" xfId="0" applyFont="1" applyFill="1" applyBorder="1" applyAlignment="1" applyProtection="1">
      <alignment horizontal="center" vertical="center"/>
      <protection locked="0"/>
    </xf>
    <xf numFmtId="0" fontId="10" fillId="3" borderId="14" xfId="0" applyFont="1" applyFill="1" applyBorder="1" applyAlignment="1" applyProtection="1">
      <alignment horizontal="center" vertical="center"/>
      <protection locked="0"/>
    </xf>
    <xf numFmtId="0" fontId="10" fillId="3" borderId="9" xfId="0" applyFont="1" applyFill="1" applyBorder="1" applyAlignment="1" applyProtection="1">
      <alignment horizontal="center" vertical="center"/>
      <protection locked="0"/>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0" xfId="0" applyFont="1" applyFill="1" applyAlignment="1">
      <alignment horizontal="center" vertical="center"/>
    </xf>
    <xf numFmtId="0" fontId="10" fillId="3" borderId="13"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0" xfId="0" applyFont="1" applyFill="1" applyBorder="1" applyAlignment="1">
      <alignment horizontal="center" vertical="center"/>
    </xf>
    <xf numFmtId="0" fontId="10" fillId="3" borderId="7" xfId="0" applyFont="1" applyFill="1" applyBorder="1" applyAlignment="1" applyProtection="1">
      <alignment horizontal="center" vertical="center"/>
      <protection locked="0"/>
    </xf>
    <xf numFmtId="0" fontId="10" fillId="3" borderId="8" xfId="0" applyFont="1" applyFill="1" applyBorder="1" applyAlignment="1" applyProtection="1">
      <alignment horizontal="center" vertical="center"/>
      <protection locked="0"/>
    </xf>
    <xf numFmtId="0" fontId="10" fillId="3" borderId="0" xfId="0" applyFont="1" applyFill="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3" borderId="3" xfId="0" applyFont="1" applyFill="1" applyBorder="1" applyAlignment="1" applyProtection="1">
      <alignment horizontal="center" vertical="center"/>
      <protection locked="0"/>
    </xf>
    <xf numFmtId="0" fontId="10" fillId="3" borderId="10" xfId="0" applyFont="1" applyFill="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10" fillId="0" borderId="45" xfId="0" applyFont="1" applyBorder="1" applyAlignment="1" applyProtection="1">
      <alignment horizontal="center" vertical="center"/>
      <protection locked="0"/>
    </xf>
    <xf numFmtId="0" fontId="10" fillId="0" borderId="34" xfId="0" applyFont="1" applyBorder="1" applyAlignment="1" applyProtection="1">
      <alignment horizontal="center" vertical="center"/>
      <protection locked="0"/>
    </xf>
    <xf numFmtId="0" fontId="10" fillId="0" borderId="78" xfId="0" applyFont="1" applyBorder="1" applyAlignment="1" applyProtection="1">
      <alignment horizontal="center" vertical="center"/>
      <protection locked="0"/>
    </xf>
    <xf numFmtId="0" fontId="10" fillId="0" borderId="58" xfId="0" applyFont="1" applyBorder="1" applyAlignment="1" applyProtection="1">
      <alignment horizontal="center" vertical="center"/>
      <protection locked="0"/>
    </xf>
    <xf numFmtId="0" fontId="10" fillId="0" borderId="70" xfId="0" applyFont="1" applyBorder="1" applyAlignment="1" applyProtection="1">
      <alignment horizontal="center" vertical="center"/>
      <protection locked="0"/>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4"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3" xfId="0" applyFont="1" applyBorder="1" applyAlignment="1">
      <alignment horizontal="center" vertical="center"/>
    </xf>
    <xf numFmtId="0" fontId="10" fillId="0" borderId="10" xfId="0" applyFont="1" applyBorder="1" applyAlignment="1">
      <alignment horizontal="center" vertical="center"/>
    </xf>
    <xf numFmtId="0" fontId="10" fillId="3" borderId="24" xfId="0" applyFont="1" applyFill="1" applyBorder="1" applyProtection="1">
      <alignment vertical="center"/>
      <protection locked="0"/>
    </xf>
    <xf numFmtId="0" fontId="10" fillId="3" borderId="77" xfId="0" applyFont="1" applyFill="1" applyBorder="1" applyProtection="1">
      <alignment vertical="center"/>
      <protection locked="0"/>
    </xf>
    <xf numFmtId="0" fontId="10" fillId="3" borderId="27" xfId="0" applyFont="1" applyFill="1" applyBorder="1" applyProtection="1">
      <alignment vertical="center"/>
      <protection locked="0"/>
    </xf>
    <xf numFmtId="0" fontId="10" fillId="3" borderId="26" xfId="0" applyFont="1" applyFill="1" applyBorder="1" applyProtection="1">
      <alignment vertical="center"/>
      <protection locked="0"/>
    </xf>
    <xf numFmtId="0" fontId="10" fillId="3" borderId="75" xfId="0" applyFont="1" applyFill="1" applyBorder="1" applyProtection="1">
      <alignment vertical="center"/>
      <protection locked="0"/>
    </xf>
    <xf numFmtId="0" fontId="10" fillId="3" borderId="29" xfId="0" applyFont="1" applyFill="1" applyBorder="1" applyProtection="1">
      <alignment vertical="center"/>
      <protection locked="0"/>
    </xf>
    <xf numFmtId="49" fontId="10" fillId="0" borderId="6" xfId="0" applyNumberFormat="1" applyFont="1" applyBorder="1" applyProtection="1">
      <alignment vertical="center"/>
      <protection locked="0"/>
    </xf>
    <xf numFmtId="0" fontId="10" fillId="0" borderId="24" xfId="0" applyFont="1" applyBorder="1" applyProtection="1">
      <alignment vertical="center"/>
      <protection locked="0"/>
    </xf>
    <xf numFmtId="0" fontId="10" fillId="0" borderId="77" xfId="0" applyFont="1" applyBorder="1" applyProtection="1">
      <alignment vertical="center"/>
      <protection locked="0"/>
    </xf>
    <xf numFmtId="0" fontId="10" fillId="0" borderId="27" xfId="0" applyFont="1" applyBorder="1" applyProtection="1">
      <alignment vertical="center"/>
      <protection locked="0"/>
    </xf>
    <xf numFmtId="49" fontId="10" fillId="0" borderId="24" xfId="0" applyNumberFormat="1" applyFont="1" applyBorder="1" applyProtection="1">
      <alignment vertical="center"/>
      <protection locked="0"/>
    </xf>
    <xf numFmtId="0" fontId="10" fillId="0" borderId="14" xfId="0" applyFont="1" applyBorder="1" applyAlignment="1">
      <alignment horizontal="left" vertical="center"/>
    </xf>
    <xf numFmtId="0" fontId="10" fillId="0" borderId="0" xfId="0" applyFont="1" applyAlignment="1">
      <alignment horizontal="left" vertical="center"/>
    </xf>
    <xf numFmtId="0" fontId="10" fillId="0" borderId="13" xfId="0" applyFont="1" applyBorder="1" applyAlignment="1">
      <alignment horizontal="left" vertical="center"/>
    </xf>
    <xf numFmtId="0" fontId="10" fillId="0" borderId="6" xfId="0" applyFont="1" applyBorder="1" applyAlignment="1" applyProtection="1">
      <alignment horizontal="center" vertical="center" wrapText="1"/>
      <protection locked="0"/>
    </xf>
    <xf numFmtId="0" fontId="10" fillId="0" borderId="22" xfId="0" applyFont="1" applyBorder="1" applyProtection="1">
      <alignment vertical="center"/>
      <protection locked="0"/>
    </xf>
    <xf numFmtId="0" fontId="10" fillId="0" borderId="71" xfId="0" applyFont="1" applyBorder="1" applyProtection="1">
      <alignment vertical="center"/>
      <protection locked="0"/>
    </xf>
    <xf numFmtId="0" fontId="10" fillId="0" borderId="23" xfId="0" applyFont="1" applyBorder="1" applyProtection="1">
      <alignment vertical="center"/>
      <protection locked="0"/>
    </xf>
    <xf numFmtId="0" fontId="10" fillId="0" borderId="25" xfId="0" applyFont="1" applyBorder="1" applyProtection="1">
      <alignment vertical="center"/>
      <protection locked="0"/>
    </xf>
    <xf numFmtId="0" fontId="10" fillId="0" borderId="76" xfId="0" applyFont="1" applyBorder="1" applyProtection="1">
      <alignment vertical="center"/>
      <protection locked="0"/>
    </xf>
    <xf numFmtId="0" fontId="10" fillId="0" borderId="28" xfId="0" applyFont="1" applyBorder="1" applyProtection="1">
      <alignment vertical="center"/>
      <protection locked="0"/>
    </xf>
    <xf numFmtId="0" fontId="10" fillId="0" borderId="26" xfId="0" applyFont="1" applyBorder="1" applyProtection="1">
      <alignment vertical="center"/>
      <protection locked="0"/>
    </xf>
    <xf numFmtId="0" fontId="10" fillId="0" borderId="75" xfId="0" applyFont="1" applyBorder="1" applyProtection="1">
      <alignment vertical="center"/>
      <protection locked="0"/>
    </xf>
    <xf numFmtId="0" fontId="10" fillId="0" borderId="29" xfId="0" applyFont="1" applyBorder="1" applyProtection="1">
      <alignment vertical="center"/>
      <protection locked="0"/>
    </xf>
    <xf numFmtId="20" fontId="10" fillId="0" borderId="1" xfId="0" applyNumberFormat="1" applyFont="1" applyBorder="1" applyProtection="1">
      <alignment vertical="center"/>
      <protection locked="0"/>
    </xf>
    <xf numFmtId="0" fontId="10" fillId="4" borderId="0" xfId="2" applyFont="1" applyFill="1" applyAlignment="1">
      <alignment horizontal="center" vertical="center" shrinkToFit="1"/>
    </xf>
    <xf numFmtId="49" fontId="10" fillId="9" borderId="6" xfId="0" applyNumberFormat="1" applyFont="1" applyFill="1" applyBorder="1" applyAlignment="1" applyProtection="1">
      <alignment horizontal="center" vertical="center"/>
      <protection locked="0"/>
    </xf>
    <xf numFmtId="0" fontId="10" fillId="9" borderId="7" xfId="0" applyFont="1" applyFill="1" applyBorder="1" applyAlignment="1" applyProtection="1">
      <alignment horizontal="center" vertical="center"/>
      <protection locked="0"/>
    </xf>
    <xf numFmtId="0" fontId="10" fillId="9" borderId="8" xfId="0" applyFont="1" applyFill="1" applyBorder="1" applyAlignment="1" applyProtection="1">
      <alignment horizontal="center" vertical="center"/>
      <protection locked="0"/>
    </xf>
    <xf numFmtId="0" fontId="10" fillId="9" borderId="14" xfId="0" applyFont="1" applyFill="1" applyBorder="1" applyAlignment="1" applyProtection="1">
      <alignment horizontal="center" vertical="center"/>
      <protection locked="0"/>
    </xf>
    <xf numFmtId="0" fontId="10" fillId="9" borderId="0" xfId="0" applyFont="1" applyFill="1" applyAlignment="1" applyProtection="1">
      <alignment horizontal="center" vertical="center"/>
      <protection locked="0"/>
    </xf>
    <xf numFmtId="0" fontId="10" fillId="9" borderId="13" xfId="0" applyFont="1" applyFill="1" applyBorder="1" applyAlignment="1" applyProtection="1">
      <alignment horizontal="center" vertical="center"/>
      <protection locked="0"/>
    </xf>
    <xf numFmtId="0" fontId="10" fillId="9" borderId="9" xfId="0" applyFont="1" applyFill="1" applyBorder="1" applyAlignment="1" applyProtection="1">
      <alignment horizontal="center" vertical="center"/>
      <protection locked="0"/>
    </xf>
    <xf numFmtId="0" fontId="10" fillId="9" borderId="3" xfId="0" applyFont="1" applyFill="1" applyBorder="1" applyAlignment="1" applyProtection="1">
      <alignment horizontal="center" vertical="center"/>
      <protection locked="0"/>
    </xf>
    <xf numFmtId="0" fontId="10" fillId="9" borderId="10" xfId="0" applyFont="1" applyFill="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0" fontId="10" fillId="6" borderId="1" xfId="0" applyFont="1" applyFill="1" applyBorder="1" applyProtection="1">
      <alignment vertical="center"/>
      <protection locked="0"/>
    </xf>
    <xf numFmtId="0" fontId="10" fillId="6" borderId="4" xfId="0" applyFont="1" applyFill="1" applyBorder="1" applyProtection="1">
      <alignment vertical="center"/>
      <protection locked="0"/>
    </xf>
    <xf numFmtId="0" fontId="10" fillId="6" borderId="2" xfId="0" applyFont="1" applyFill="1" applyBorder="1" applyProtection="1">
      <alignment vertical="center"/>
      <protection locked="0"/>
    </xf>
    <xf numFmtId="49" fontId="10" fillId="0" borderId="14" xfId="0" applyNumberFormat="1" applyFont="1" applyBorder="1" applyProtection="1">
      <alignment vertical="center"/>
      <protection locked="0"/>
    </xf>
    <xf numFmtId="49" fontId="10" fillId="0" borderId="78"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49" fontId="10" fillId="0" borderId="25" xfId="0" applyNumberFormat="1" applyFont="1" applyBorder="1" applyProtection="1">
      <alignment vertical="center"/>
      <protection locked="0"/>
    </xf>
    <xf numFmtId="49" fontId="10" fillId="0" borderId="26" xfId="0" applyNumberFormat="1" applyFont="1" applyBorder="1" applyProtection="1">
      <alignment vertical="center"/>
      <protection locked="0"/>
    </xf>
    <xf numFmtId="49" fontId="10" fillId="0" borderId="1" xfId="0" applyNumberFormat="1" applyFont="1" applyBorder="1" applyProtection="1">
      <alignment vertical="center"/>
      <protection locked="0"/>
    </xf>
    <xf numFmtId="0" fontId="19" fillId="0" borderId="6" xfId="2" applyFont="1" applyBorder="1" applyAlignment="1" applyProtection="1">
      <alignment horizontal="center" vertical="center" shrinkToFit="1"/>
      <protection locked="0"/>
    </xf>
    <xf numFmtId="0" fontId="19" fillId="0" borderId="7" xfId="2" applyFont="1" applyBorder="1" applyAlignment="1" applyProtection="1">
      <alignment horizontal="center" vertical="center" shrinkToFit="1"/>
      <protection locked="0"/>
    </xf>
    <xf numFmtId="0" fontId="19" fillId="0" borderId="8" xfId="2" applyFont="1" applyBorder="1" applyAlignment="1" applyProtection="1">
      <alignment horizontal="center" vertical="center" shrinkToFit="1"/>
      <protection locked="0"/>
    </xf>
    <xf numFmtId="0" fontId="19" fillId="0" borderId="14" xfId="2" applyFont="1" applyBorder="1" applyAlignment="1" applyProtection="1">
      <alignment horizontal="center" vertical="center" shrinkToFit="1"/>
      <protection locked="0"/>
    </xf>
    <xf numFmtId="0" fontId="19" fillId="0" borderId="0" xfId="2" applyFont="1" applyAlignment="1" applyProtection="1">
      <alignment horizontal="center" vertical="center" shrinkToFit="1"/>
      <protection locked="0"/>
    </xf>
    <xf numFmtId="0" fontId="19" fillId="0" borderId="13" xfId="2" applyFont="1" applyBorder="1" applyAlignment="1" applyProtection="1">
      <alignment horizontal="center" vertical="center" shrinkToFit="1"/>
      <protection locked="0"/>
    </xf>
    <xf numFmtId="0" fontId="19" fillId="0" borderId="9" xfId="2" applyFont="1" applyBorder="1" applyAlignment="1" applyProtection="1">
      <alignment horizontal="center" vertical="center" shrinkToFit="1"/>
      <protection locked="0"/>
    </xf>
    <xf numFmtId="0" fontId="19" fillId="0" borderId="3" xfId="2" applyFont="1" applyBorder="1" applyAlignment="1" applyProtection="1">
      <alignment horizontal="center" vertical="center" shrinkToFit="1"/>
      <protection locked="0"/>
    </xf>
    <xf numFmtId="0" fontId="19" fillId="0" borderId="10" xfId="2" applyFont="1" applyBorder="1" applyAlignment="1" applyProtection="1">
      <alignment horizontal="center" vertical="center" shrinkToFit="1"/>
      <protection locked="0"/>
    </xf>
    <xf numFmtId="0" fontId="10" fillId="0" borderId="24" xfId="0" applyFont="1" applyBorder="1" applyAlignment="1" applyProtection="1">
      <alignment horizontal="center" vertical="center"/>
      <protection locked="0"/>
    </xf>
    <xf numFmtId="0" fontId="10" fillId="0" borderId="77" xfId="0" applyFont="1" applyBorder="1" applyAlignment="1" applyProtection="1">
      <alignment horizontal="center" vertical="center"/>
      <protection locked="0"/>
    </xf>
    <xf numFmtId="0" fontId="10" fillId="0" borderId="27" xfId="0" applyFont="1" applyBorder="1" applyAlignment="1" applyProtection="1">
      <alignment horizontal="center" vertical="center"/>
      <protection locked="0"/>
    </xf>
    <xf numFmtId="49" fontId="10" fillId="0" borderId="6" xfId="0" applyNumberFormat="1" applyFont="1" applyBorder="1" applyAlignment="1">
      <alignment horizontal="center" vertical="center"/>
    </xf>
    <xf numFmtId="0" fontId="10" fillId="0" borderId="25" xfId="0" applyFont="1" applyBorder="1" applyAlignment="1" applyProtection="1">
      <alignment horizontal="center" vertical="center"/>
      <protection locked="0"/>
    </xf>
    <xf numFmtId="0" fontId="10" fillId="0" borderId="76" xfId="0" applyFont="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49" fontId="10" fillId="0" borderId="22" xfId="0" applyNumberFormat="1" applyFont="1" applyBorder="1" applyProtection="1">
      <alignment vertical="center"/>
      <protection locked="0"/>
    </xf>
    <xf numFmtId="0" fontId="10" fillId="0" borderId="22" xfId="0" applyFont="1" applyBorder="1" applyAlignment="1" applyProtection="1">
      <alignment horizontal="center" vertical="center"/>
      <protection locked="0"/>
    </xf>
    <xf numFmtId="0" fontId="10" fillId="0" borderId="71"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0" fillId="0" borderId="26" xfId="0" applyFont="1" applyBorder="1" applyAlignment="1">
      <alignment horizontal="center" vertical="center"/>
    </xf>
    <xf numFmtId="0" fontId="10" fillId="0" borderId="75" xfId="0" applyFont="1" applyBorder="1" applyAlignment="1">
      <alignment horizontal="center" vertical="center"/>
    </xf>
    <xf numFmtId="0" fontId="10" fillId="0" borderId="29" xfId="0" applyFont="1" applyBorder="1" applyAlignment="1">
      <alignment horizontal="center" vertical="center"/>
    </xf>
    <xf numFmtId="49" fontId="3" fillId="0" borderId="1" xfId="1" applyNumberFormat="1" applyFont="1" applyBorder="1" applyAlignment="1">
      <alignment vertical="center"/>
    </xf>
    <xf numFmtId="49" fontId="3" fillId="0" borderId="4" xfId="1" applyNumberFormat="1" applyFont="1" applyBorder="1" applyAlignment="1">
      <alignment vertical="center"/>
    </xf>
    <xf numFmtId="49" fontId="3" fillId="0" borderId="2" xfId="1" applyNumberFormat="1" applyFont="1" applyBorder="1" applyAlignment="1">
      <alignment vertical="center"/>
    </xf>
    <xf numFmtId="49" fontId="10" fillId="2" borderId="1" xfId="1" applyNumberFormat="1" applyFont="1" applyFill="1" applyBorder="1" applyAlignment="1" applyProtection="1">
      <alignment horizontal="center" vertical="center"/>
      <protection locked="0"/>
    </xf>
    <xf numFmtId="49" fontId="10" fillId="2" borderId="4" xfId="1" applyNumberFormat="1" applyFont="1" applyFill="1" applyBorder="1" applyAlignment="1" applyProtection="1">
      <alignment horizontal="center" vertical="center"/>
      <protection locked="0"/>
    </xf>
    <xf numFmtId="49" fontId="10" fillId="2" borderId="2" xfId="1" applyNumberFormat="1" applyFont="1" applyFill="1" applyBorder="1" applyAlignment="1" applyProtection="1">
      <alignment horizontal="center" vertical="center"/>
      <protection locked="0"/>
    </xf>
    <xf numFmtId="49" fontId="3" fillId="0" borderId="1" xfId="1" applyNumberFormat="1" applyFont="1" applyBorder="1" applyAlignment="1">
      <alignment horizontal="center" vertical="center"/>
    </xf>
    <xf numFmtId="49" fontId="3" fillId="0" borderId="4" xfId="1" applyNumberFormat="1" applyFont="1" applyBorder="1" applyAlignment="1">
      <alignment horizontal="center" vertical="center"/>
    </xf>
    <xf numFmtId="49" fontId="3" fillId="0" borderId="2" xfId="1" applyNumberFormat="1" applyFont="1" applyBorder="1" applyAlignment="1">
      <alignment horizontal="center" vertical="center"/>
    </xf>
    <xf numFmtId="49" fontId="3" fillId="0" borderId="0" xfId="1" applyNumberFormat="1" applyFont="1" applyAlignment="1">
      <alignment horizontal="distributed" vertical="center"/>
    </xf>
    <xf numFmtId="49" fontId="3" fillId="0" borderId="0" xfId="1" applyNumberFormat="1" applyFont="1" applyAlignment="1">
      <alignment horizontal="center" vertical="center" wrapText="1"/>
    </xf>
    <xf numFmtId="49" fontId="15" fillId="0" borderId="5" xfId="1" applyNumberFormat="1" applyFont="1" applyBorder="1" applyAlignment="1" applyProtection="1">
      <alignment horizontal="center" vertical="center"/>
      <protection locked="0"/>
    </xf>
    <xf numFmtId="49" fontId="15" fillId="2" borderId="5" xfId="1" applyNumberFormat="1" applyFont="1" applyFill="1" applyBorder="1" applyAlignment="1" applyProtection="1">
      <alignment horizontal="center" vertical="center"/>
      <protection locked="0"/>
    </xf>
    <xf numFmtId="49" fontId="15" fillId="0" borderId="1" xfId="1" applyNumberFormat="1" applyFont="1" applyBorder="1" applyAlignment="1" applyProtection="1">
      <alignment horizontal="center" vertical="center"/>
      <protection locked="0"/>
    </xf>
    <xf numFmtId="49" fontId="15" fillId="0" borderId="4" xfId="1" applyNumberFormat="1" applyFont="1" applyBorder="1" applyAlignment="1" applyProtection="1">
      <alignment horizontal="center" vertical="center"/>
      <protection locked="0"/>
    </xf>
    <xf numFmtId="49" fontId="15" fillId="0" borderId="2" xfId="1" applyNumberFormat="1" applyFont="1" applyBorder="1" applyAlignment="1" applyProtection="1">
      <alignment horizontal="center" vertical="center"/>
      <protection locked="0"/>
    </xf>
    <xf numFmtId="49" fontId="3" fillId="0" borderId="0" xfId="1" applyNumberFormat="1" applyFont="1" applyAlignment="1">
      <alignment horizontal="center" vertical="center"/>
    </xf>
    <xf numFmtId="49" fontId="3" fillId="10" borderId="1" xfId="1" applyNumberFormat="1" applyFont="1" applyFill="1" applyBorder="1" applyAlignment="1">
      <alignment horizontal="center" vertical="center"/>
    </xf>
    <xf numFmtId="49" fontId="3" fillId="10" borderId="2" xfId="1" applyNumberFormat="1" applyFont="1" applyFill="1" applyBorder="1" applyAlignment="1">
      <alignment horizontal="center" vertical="center"/>
    </xf>
    <xf numFmtId="49" fontId="3" fillId="0" borderId="0" xfId="1" applyNumberFormat="1" applyFont="1" applyAlignment="1">
      <alignment horizontal="left" vertical="top" wrapText="1"/>
    </xf>
    <xf numFmtId="49" fontId="3" fillId="0" borderId="0" xfId="1" applyNumberFormat="1" applyFont="1" applyAlignment="1">
      <alignment horizontal="left" vertical="top"/>
    </xf>
    <xf numFmtId="49" fontId="3" fillId="0" borderId="5" xfId="1" applyNumberFormat="1" applyFont="1" applyBorder="1" applyAlignment="1">
      <alignment horizontal="center" vertical="center" wrapText="1"/>
    </xf>
    <xf numFmtId="49" fontId="3" fillId="0" borderId="5" xfId="1" applyNumberFormat="1" applyFont="1" applyBorder="1" applyAlignment="1">
      <alignment horizontal="left" vertical="center" wrapText="1"/>
    </xf>
    <xf numFmtId="49" fontId="10" fillId="0" borderId="5" xfId="1" applyNumberFormat="1" applyFont="1" applyBorder="1" applyAlignment="1" applyProtection="1">
      <alignment horizontal="center" vertical="center"/>
      <protection locked="0"/>
    </xf>
    <xf numFmtId="49" fontId="3" fillId="10" borderId="5" xfId="3" applyNumberFormat="1" applyFont="1" applyFill="1" applyBorder="1" applyAlignment="1">
      <alignment horizontal="center" vertical="center" wrapText="1"/>
    </xf>
    <xf numFmtId="49" fontId="10" fillId="2" borderId="11" xfId="1" applyNumberFormat="1" applyFont="1" applyFill="1" applyBorder="1" applyAlignment="1" applyProtection="1">
      <alignment horizontal="center" vertical="center"/>
      <protection locked="0"/>
    </xf>
    <xf numFmtId="49" fontId="10" fillId="2" borderId="12" xfId="1" applyNumberFormat="1" applyFont="1" applyFill="1" applyBorder="1" applyAlignment="1" applyProtection="1">
      <alignment horizontal="center" vertical="center"/>
      <protection locked="0"/>
    </xf>
    <xf numFmtId="49" fontId="3" fillId="0" borderId="9" xfId="1" applyNumberFormat="1" applyFont="1" applyBorder="1" applyAlignment="1">
      <alignment horizontal="center" vertical="center"/>
    </xf>
    <xf numFmtId="49" fontId="3" fillId="0" borderId="3" xfId="1" applyNumberFormat="1" applyFont="1" applyBorder="1" applyAlignment="1">
      <alignment horizontal="center" vertical="center"/>
    </xf>
    <xf numFmtId="49" fontId="3" fillId="0" borderId="14" xfId="1" applyNumberFormat="1" applyFont="1" applyBorder="1" applyAlignment="1">
      <alignment horizontal="distributed" vertical="center" indent="1"/>
    </xf>
    <xf numFmtId="49" fontId="3" fillId="0" borderId="0" xfId="1" applyNumberFormat="1" applyFont="1" applyAlignment="1">
      <alignment horizontal="distributed" vertical="center" indent="1"/>
    </xf>
    <xf numFmtId="49" fontId="12" fillId="10" borderId="1" xfId="2" applyNumberFormat="1" applyFont="1" applyFill="1" applyBorder="1" applyAlignment="1" applyProtection="1">
      <alignment horizontal="center" vertical="center" shrinkToFit="1"/>
      <protection locked="0"/>
    </xf>
    <xf numFmtId="49" fontId="12" fillId="10" borderId="2" xfId="2" applyNumberFormat="1" applyFont="1" applyFill="1" applyBorder="1" applyAlignment="1" applyProtection="1">
      <alignment horizontal="center" vertical="center" shrinkToFit="1"/>
      <protection locked="0"/>
    </xf>
    <xf numFmtId="49" fontId="3" fillId="0" borderId="1" xfId="1" applyNumberFormat="1" applyFont="1" applyBorder="1" applyAlignment="1">
      <alignment horizontal="distributed" vertical="center" indent="1"/>
    </xf>
    <xf numFmtId="49" fontId="3" fillId="0" borderId="4" xfId="1" applyNumberFormat="1" applyFont="1" applyBorder="1" applyAlignment="1">
      <alignment horizontal="distributed" vertical="center" indent="1"/>
    </xf>
    <xf numFmtId="49" fontId="3" fillId="0" borderId="2" xfId="1" applyNumberFormat="1" applyFont="1" applyBorder="1" applyAlignment="1">
      <alignment horizontal="distributed" vertical="center" indent="1"/>
    </xf>
    <xf numFmtId="49" fontId="3" fillId="0" borderId="5" xfId="1" applyNumberFormat="1" applyFont="1" applyBorder="1" applyAlignment="1">
      <alignment horizontal="center" vertical="center" textRotation="255" wrapText="1"/>
    </xf>
    <xf numFmtId="49" fontId="3" fillId="0" borderId="5" xfId="1" applyNumberFormat="1" applyFont="1" applyBorder="1" applyAlignment="1">
      <alignment horizontal="center" vertical="center" textRotation="255"/>
    </xf>
    <xf numFmtId="49" fontId="3" fillId="0" borderId="23" xfId="1" applyNumberFormat="1" applyFont="1" applyBorder="1" applyAlignment="1">
      <alignment horizontal="center" vertical="center" wrapText="1"/>
    </xf>
    <xf numFmtId="49" fontId="3" fillId="2" borderId="5" xfId="1" applyNumberFormat="1" applyFont="1" applyFill="1" applyBorder="1" applyAlignment="1">
      <alignment horizontal="center" vertical="center"/>
    </xf>
    <xf numFmtId="49" fontId="3" fillId="2" borderId="22" xfId="1" applyNumberFormat="1" applyFont="1" applyFill="1" applyBorder="1" applyAlignment="1">
      <alignment horizontal="center" vertical="center"/>
    </xf>
    <xf numFmtId="49" fontId="3" fillId="0" borderId="6" xfId="1" applyNumberFormat="1" applyFont="1" applyBorder="1" applyAlignment="1">
      <alignment horizontal="distributed" vertical="center" wrapText="1" indent="1"/>
    </xf>
    <xf numFmtId="49" fontId="3" fillId="0" borderId="7" xfId="1" applyNumberFormat="1" applyFont="1" applyBorder="1" applyAlignment="1">
      <alignment horizontal="distributed" vertical="center" wrapText="1" indent="1"/>
    </xf>
    <xf numFmtId="49" fontId="3" fillId="0" borderId="8" xfId="1" applyNumberFormat="1" applyFont="1" applyBorder="1" applyAlignment="1">
      <alignment horizontal="distributed" vertical="center" wrapText="1" indent="1"/>
    </xf>
    <xf numFmtId="49" fontId="3" fillId="0" borderId="14" xfId="1" applyNumberFormat="1" applyFont="1" applyBorder="1" applyAlignment="1">
      <alignment horizontal="distributed" vertical="center" wrapText="1" indent="1"/>
    </xf>
    <xf numFmtId="49" fontId="3" fillId="0" borderId="0" xfId="1" applyNumberFormat="1" applyFont="1" applyAlignment="1">
      <alignment horizontal="distributed" vertical="center" wrapText="1" indent="1"/>
    </xf>
    <xf numFmtId="49" fontId="3" fillId="0" borderId="13" xfId="1" applyNumberFormat="1" applyFont="1" applyBorder="1" applyAlignment="1">
      <alignment horizontal="distributed" vertical="center" wrapText="1" indent="1"/>
    </xf>
    <xf numFmtId="49" fontId="3" fillId="0" borderId="5" xfId="1" applyNumberFormat="1" applyFont="1" applyBorder="1" applyAlignment="1">
      <alignment horizontal="left" vertical="center"/>
    </xf>
    <xf numFmtId="49" fontId="3" fillId="0" borderId="1" xfId="1" applyNumberFormat="1" applyFont="1" applyBorder="1" applyAlignment="1">
      <alignment horizontal="distributed" vertical="center" wrapText="1" indent="1"/>
    </xf>
    <xf numFmtId="49" fontId="3" fillId="0" borderId="4" xfId="1" applyNumberFormat="1" applyFont="1" applyBorder="1" applyAlignment="1">
      <alignment horizontal="distributed" vertical="center" wrapText="1" indent="1"/>
    </xf>
    <xf numFmtId="49" fontId="8" fillId="0" borderId="0" xfId="1" applyNumberFormat="1" applyFont="1" applyAlignment="1">
      <alignment horizontal="center" vertical="center"/>
    </xf>
    <xf numFmtId="49" fontId="3" fillId="0" borderId="6" xfId="1" applyNumberFormat="1" applyFont="1" applyBorder="1" applyAlignment="1">
      <alignment horizontal="distributed" vertical="center" indent="1"/>
    </xf>
    <xf numFmtId="49" fontId="3" fillId="0" borderId="7" xfId="1" applyNumberFormat="1" applyFont="1" applyBorder="1" applyAlignment="1">
      <alignment horizontal="distributed" vertical="center" indent="1"/>
    </xf>
    <xf numFmtId="49" fontId="3" fillId="0" borderId="8" xfId="1" applyNumberFormat="1" applyFont="1" applyBorder="1" applyAlignment="1">
      <alignment horizontal="distributed" vertical="center" indent="1"/>
    </xf>
    <xf numFmtId="49" fontId="3" fillId="0" borderId="13" xfId="1" applyNumberFormat="1" applyFont="1" applyBorder="1" applyAlignment="1">
      <alignment horizontal="distributed" vertical="center" indent="1"/>
    </xf>
    <xf numFmtId="49" fontId="3" fillId="0" borderId="9" xfId="1" applyNumberFormat="1" applyFont="1" applyBorder="1" applyAlignment="1">
      <alignment horizontal="distributed" vertical="center" indent="1"/>
    </xf>
    <xf numFmtId="49" fontId="3" fillId="0" borderId="3" xfId="1" applyNumberFormat="1" applyFont="1" applyBorder="1" applyAlignment="1">
      <alignment horizontal="distributed" vertical="center" indent="1"/>
    </xf>
    <xf numFmtId="49" fontId="3" fillId="0" borderId="10" xfId="1" applyNumberFormat="1" applyFont="1" applyBorder="1" applyAlignment="1">
      <alignment horizontal="distributed" vertical="center" indent="1"/>
    </xf>
    <xf numFmtId="49" fontId="3" fillId="0" borderId="10" xfId="1" applyNumberFormat="1" applyFont="1" applyBorder="1" applyAlignment="1">
      <alignment horizontal="center" vertical="center"/>
    </xf>
    <xf numFmtId="49" fontId="10" fillId="2" borderId="5" xfId="1" applyNumberFormat="1" applyFont="1" applyFill="1" applyBorder="1" applyAlignment="1" applyProtection="1">
      <alignment horizontal="center" vertical="center"/>
      <protection locked="0"/>
    </xf>
    <xf numFmtId="49" fontId="10" fillId="2" borderId="6" xfId="1" applyNumberFormat="1" applyFont="1" applyFill="1" applyBorder="1" applyAlignment="1" applyProtection="1">
      <alignment horizontal="center" vertical="center"/>
      <protection locked="0"/>
    </xf>
    <xf numFmtId="49" fontId="10" fillId="2" borderId="7" xfId="1" applyNumberFormat="1" applyFont="1" applyFill="1" applyBorder="1" applyAlignment="1" applyProtection="1">
      <alignment horizontal="center" vertical="center"/>
      <protection locked="0"/>
    </xf>
    <xf numFmtId="49" fontId="10" fillId="2" borderId="8" xfId="1" applyNumberFormat="1" applyFont="1" applyFill="1" applyBorder="1" applyAlignment="1" applyProtection="1">
      <alignment horizontal="center" vertical="center"/>
      <protection locked="0"/>
    </xf>
    <xf numFmtId="49" fontId="3" fillId="0" borderId="6" xfId="1" applyNumberFormat="1" applyFont="1" applyBorder="1" applyAlignment="1">
      <alignment horizontal="center" vertical="center"/>
    </xf>
    <xf numFmtId="49" fontId="3" fillId="0" borderId="7" xfId="1" applyNumberFormat="1" applyFont="1" applyBorder="1" applyAlignment="1">
      <alignment horizontal="center" vertical="center"/>
    </xf>
    <xf numFmtId="49" fontId="3" fillId="0" borderId="8" xfId="1" applyNumberFormat="1" applyFont="1" applyBorder="1" applyAlignment="1">
      <alignment horizontal="center" vertical="center"/>
    </xf>
    <xf numFmtId="49" fontId="15" fillId="0" borderId="25" xfId="4" applyNumberFormat="1" applyFont="1" applyBorder="1" applyAlignment="1" applyProtection="1">
      <alignment horizontal="center" vertical="center"/>
      <protection locked="0"/>
    </xf>
    <xf numFmtId="49" fontId="15" fillId="0" borderId="28" xfId="4" applyNumberFormat="1" applyFont="1" applyBorder="1" applyAlignment="1" applyProtection="1">
      <alignment horizontal="center" vertical="center"/>
      <protection locked="0"/>
    </xf>
    <xf numFmtId="49" fontId="15" fillId="0" borderId="78" xfId="4" applyNumberFormat="1" applyFont="1" applyBorder="1" applyAlignment="1">
      <alignment horizontal="center" vertical="center"/>
    </xf>
    <xf numFmtId="49" fontId="15" fillId="0" borderId="70" xfId="4" applyNumberFormat="1" applyFont="1" applyBorder="1" applyAlignment="1">
      <alignment horizontal="center" vertical="center"/>
    </xf>
    <xf numFmtId="49" fontId="19" fillId="0" borderId="0" xfId="4" applyNumberFormat="1" applyFont="1" applyAlignment="1">
      <alignment horizontal="left" vertical="center" wrapText="1"/>
    </xf>
    <xf numFmtId="49" fontId="15" fillId="0" borderId="6" xfId="4" applyNumberFormat="1" applyFont="1" applyBorder="1" applyAlignment="1">
      <alignment horizontal="distributed" vertical="center" wrapText="1"/>
    </xf>
    <xf numFmtId="49" fontId="15" fillId="0" borderId="7" xfId="4" applyNumberFormat="1" applyFont="1" applyBorder="1" applyAlignment="1">
      <alignment horizontal="distributed" vertical="center" wrapText="1"/>
    </xf>
    <xf numFmtId="49" fontId="15" fillId="0" borderId="8" xfId="4" applyNumberFormat="1" applyFont="1" applyBorder="1" applyAlignment="1">
      <alignment horizontal="distributed" vertical="center" wrapText="1"/>
    </xf>
    <xf numFmtId="49" fontId="15" fillId="0" borderId="9" xfId="4" applyNumberFormat="1" applyFont="1" applyBorder="1" applyAlignment="1">
      <alignment horizontal="distributed" vertical="center" wrapText="1"/>
    </xf>
    <xf numFmtId="49" fontId="15" fillId="0" borderId="3" xfId="4" applyNumberFormat="1" applyFont="1" applyBorder="1" applyAlignment="1">
      <alignment horizontal="distributed" vertical="center" wrapText="1"/>
    </xf>
    <xf numFmtId="49" fontId="15" fillId="0" borderId="10" xfId="4" applyNumberFormat="1" applyFont="1" applyBorder="1" applyAlignment="1">
      <alignment horizontal="distributed" vertical="center" wrapText="1"/>
    </xf>
    <xf numFmtId="49" fontId="15" fillId="0" borderId="6" xfId="4" applyNumberFormat="1" applyFont="1" applyBorder="1" applyAlignment="1" applyProtection="1">
      <alignment horizontal="center" vertical="center"/>
      <protection locked="0"/>
    </xf>
    <xf numFmtId="49" fontId="15" fillId="0" borderId="33" xfId="4" applyNumberFormat="1" applyFont="1" applyBorder="1" applyAlignment="1" applyProtection="1">
      <alignment horizontal="center" vertical="center"/>
      <protection locked="0"/>
    </xf>
    <xf numFmtId="49" fontId="15" fillId="0" borderId="9" xfId="4" applyNumberFormat="1" applyFont="1" applyBorder="1" applyAlignment="1" applyProtection="1">
      <alignment horizontal="center" vertical="center"/>
      <protection locked="0"/>
    </xf>
    <xf numFmtId="49" fontId="15" fillId="0" borderId="34" xfId="4" applyNumberFormat="1" applyFont="1" applyBorder="1" applyAlignment="1" applyProtection="1">
      <alignment horizontal="center" vertical="center"/>
      <protection locked="0"/>
    </xf>
    <xf numFmtId="49" fontId="15" fillId="0" borderId="25" xfId="4" applyNumberFormat="1" applyFont="1" applyBorder="1" applyAlignment="1">
      <alignment horizontal="center" vertical="center"/>
    </xf>
    <xf numFmtId="49" fontId="15" fillId="0" borderId="28" xfId="4" applyNumberFormat="1" applyFont="1" applyBorder="1" applyAlignment="1">
      <alignment horizontal="center" vertical="center"/>
    </xf>
    <xf numFmtId="49" fontId="15" fillId="0" borderId="6" xfId="4" applyNumberFormat="1" applyFont="1" applyBorder="1" applyAlignment="1">
      <alignment horizontal="center" vertical="center" wrapText="1"/>
    </xf>
    <xf numFmtId="49" fontId="15" fillId="0" borderId="33" xfId="4" applyNumberFormat="1" applyFont="1" applyBorder="1" applyAlignment="1">
      <alignment horizontal="center" vertical="center" wrapText="1"/>
    </xf>
    <xf numFmtId="49" fontId="15" fillId="0" borderId="9" xfId="4" applyNumberFormat="1" applyFont="1" applyBorder="1" applyAlignment="1">
      <alignment horizontal="center" vertical="center" wrapText="1"/>
    </xf>
    <xf numFmtId="49" fontId="15" fillId="0" borderId="34" xfId="4" applyNumberFormat="1" applyFont="1" applyBorder="1" applyAlignment="1">
      <alignment horizontal="center" vertical="center" wrapText="1"/>
    </xf>
    <xf numFmtId="49" fontId="15" fillId="0" borderId="7" xfId="4" applyNumberFormat="1" applyFont="1" applyBorder="1" applyAlignment="1">
      <alignment horizontal="center" vertical="center"/>
    </xf>
    <xf numFmtId="49" fontId="15" fillId="0" borderId="33" xfId="4" applyNumberFormat="1" applyFont="1" applyBorder="1" applyAlignment="1">
      <alignment horizontal="center" vertical="center"/>
    </xf>
    <xf numFmtId="49" fontId="15" fillId="0" borderId="3" xfId="4" applyNumberFormat="1" applyFont="1" applyBorder="1" applyAlignment="1">
      <alignment horizontal="center" vertical="center"/>
    </xf>
    <xf numFmtId="49" fontId="15" fillId="0" borderId="34" xfId="4" applyNumberFormat="1" applyFont="1" applyBorder="1" applyAlignment="1">
      <alignment horizontal="center" vertical="center"/>
    </xf>
    <xf numFmtId="49" fontId="15" fillId="0" borderId="78" xfId="4" applyNumberFormat="1" applyFont="1" applyBorder="1" applyAlignment="1">
      <alignment horizontal="center" vertical="center" wrapText="1"/>
    </xf>
    <xf numFmtId="49" fontId="15" fillId="0" borderId="7" xfId="4" applyNumberFormat="1" applyFont="1" applyBorder="1" applyAlignment="1">
      <alignment horizontal="center" vertical="center" wrapText="1"/>
    </xf>
    <xf numFmtId="49" fontId="15" fillId="0" borderId="70" xfId="4" applyNumberFormat="1" applyFont="1" applyBorder="1" applyAlignment="1">
      <alignment horizontal="center" vertical="center" wrapText="1"/>
    </xf>
    <xf numFmtId="49" fontId="15" fillId="0" borderId="3" xfId="4" applyNumberFormat="1" applyFont="1" applyBorder="1" applyAlignment="1">
      <alignment horizontal="center" vertical="center" wrapText="1"/>
    </xf>
    <xf numFmtId="49" fontId="15" fillId="0" borderId="78" xfId="4" applyNumberFormat="1" applyFont="1" applyBorder="1" applyAlignment="1">
      <alignment vertical="center" wrapText="1"/>
    </xf>
    <xf numFmtId="49" fontId="15" fillId="0" borderId="7" xfId="4" applyNumberFormat="1" applyFont="1" applyBorder="1" applyAlignment="1">
      <alignment vertical="center" wrapText="1"/>
    </xf>
    <xf numFmtId="49" fontId="15" fillId="0" borderId="8" xfId="4" applyNumberFormat="1" applyFont="1" applyBorder="1" applyAlignment="1">
      <alignment vertical="center" wrapText="1"/>
    </xf>
    <xf numFmtId="49" fontId="15" fillId="0" borderId="70" xfId="4" applyNumberFormat="1" applyFont="1" applyBorder="1" applyAlignment="1">
      <alignment vertical="center" wrapText="1"/>
    </xf>
    <xf numFmtId="49" fontId="15" fillId="0" borderId="3" xfId="4" applyNumberFormat="1" applyFont="1" applyBorder="1" applyAlignment="1">
      <alignment vertical="center" wrapText="1"/>
    </xf>
    <xf numFmtId="49" fontId="15" fillId="0" borderId="10" xfId="4" applyNumberFormat="1" applyFont="1" applyBorder="1" applyAlignment="1">
      <alignment vertical="center" wrapText="1"/>
    </xf>
    <xf numFmtId="49" fontId="3" fillId="0" borderId="6" xfId="4" applyNumberFormat="1" applyFont="1" applyBorder="1" applyAlignment="1">
      <alignment horizontal="left" vertical="center" indent="1"/>
    </xf>
    <xf numFmtId="49" fontId="3" fillId="0" borderId="7" xfId="4" applyNumberFormat="1" applyFont="1" applyBorder="1" applyAlignment="1">
      <alignment horizontal="left" vertical="center" indent="1"/>
    </xf>
    <xf numFmtId="49" fontId="3" fillId="0" borderId="8" xfId="4" applyNumberFormat="1" applyFont="1" applyBorder="1" applyAlignment="1">
      <alignment horizontal="left" vertical="center" indent="1"/>
    </xf>
    <xf numFmtId="49" fontId="3" fillId="0" borderId="14" xfId="4" applyNumberFormat="1" applyFont="1" applyBorder="1" applyAlignment="1">
      <alignment horizontal="left" vertical="center" indent="1"/>
    </xf>
    <xf numFmtId="49" fontId="3" fillId="0" borderId="0" xfId="4" applyNumberFormat="1" applyFont="1" applyAlignment="1">
      <alignment horizontal="left" vertical="center" indent="1"/>
    </xf>
    <xf numFmtId="49" fontId="3" fillId="0" borderId="13" xfId="4" applyNumberFormat="1" applyFont="1" applyBorder="1" applyAlignment="1">
      <alignment horizontal="left" vertical="center" indent="1"/>
    </xf>
    <xf numFmtId="49" fontId="3" fillId="0" borderId="9" xfId="4" applyNumberFormat="1" applyFont="1" applyBorder="1" applyAlignment="1">
      <alignment horizontal="left" vertical="center" indent="1"/>
    </xf>
    <xf numFmtId="49" fontId="3" fillId="0" borderId="3" xfId="4" applyNumberFormat="1" applyFont="1" applyBorder="1" applyAlignment="1">
      <alignment horizontal="left" vertical="center" indent="1"/>
    </xf>
    <xf numFmtId="49" fontId="3" fillId="0" borderId="10" xfId="4" applyNumberFormat="1" applyFont="1" applyBorder="1" applyAlignment="1">
      <alignment horizontal="left" vertical="center" indent="1"/>
    </xf>
    <xf numFmtId="49" fontId="3" fillId="0" borderId="24" xfId="4" applyNumberFormat="1" applyFont="1" applyBorder="1" applyAlignment="1">
      <alignment vertical="center" shrinkToFit="1"/>
    </xf>
    <xf numFmtId="49" fontId="3" fillId="0" borderId="27" xfId="4" applyNumberFormat="1" applyFont="1" applyBorder="1" applyAlignment="1">
      <alignment vertical="center" shrinkToFit="1"/>
    </xf>
    <xf numFmtId="49" fontId="3" fillId="0" borderId="25" xfId="4" applyNumberFormat="1" applyFont="1" applyBorder="1" applyAlignment="1">
      <alignment vertical="center" shrinkToFit="1"/>
    </xf>
    <xf numFmtId="49" fontId="3" fillId="0" borderId="28" xfId="4" applyNumberFormat="1" applyFont="1" applyBorder="1" applyAlignment="1">
      <alignment vertical="center" shrinkToFit="1"/>
    </xf>
    <xf numFmtId="49" fontId="3" fillId="0" borderId="26" xfId="4" applyNumberFormat="1" applyFont="1" applyBorder="1" applyAlignment="1">
      <alignment vertical="center" shrinkToFit="1"/>
    </xf>
    <xf numFmtId="49" fontId="3" fillId="0" borderId="29" xfId="4" applyNumberFormat="1" applyFont="1" applyBorder="1" applyAlignment="1">
      <alignment vertical="center" shrinkToFit="1"/>
    </xf>
    <xf numFmtId="49" fontId="3" fillId="0" borderId="6" xfId="4" applyNumberFormat="1" applyFont="1" applyBorder="1">
      <alignment vertical="center"/>
    </xf>
    <xf numFmtId="49" fontId="3" fillId="0" borderId="8" xfId="4" applyNumberFormat="1" applyFont="1" applyBorder="1">
      <alignment vertical="center"/>
    </xf>
    <xf numFmtId="49" fontId="3" fillId="0" borderId="9" xfId="4" applyNumberFormat="1" applyFont="1" applyBorder="1">
      <alignment vertical="center"/>
    </xf>
    <xf numFmtId="49" fontId="3" fillId="0" borderId="10" xfId="4" applyNumberFormat="1" applyFont="1" applyBorder="1">
      <alignment vertical="center"/>
    </xf>
    <xf numFmtId="49" fontId="3" fillId="0" borderId="1" xfId="4" applyNumberFormat="1" applyFont="1" applyBorder="1" applyAlignment="1">
      <alignment horizontal="distributed" vertical="center" indent="1"/>
    </xf>
    <xf numFmtId="49" fontId="3" fillId="0" borderId="4" xfId="4" applyNumberFormat="1" applyFont="1" applyBorder="1" applyAlignment="1">
      <alignment horizontal="distributed" vertical="center" indent="1"/>
    </xf>
    <xf numFmtId="49" fontId="3" fillId="0" borderId="2" xfId="4" applyNumberFormat="1" applyFont="1" applyBorder="1" applyAlignment="1">
      <alignment horizontal="distributed" vertical="center" indent="1"/>
    </xf>
    <xf numFmtId="49" fontId="3" fillId="0" borderId="1" xfId="1" applyNumberFormat="1" applyFont="1" applyBorder="1" applyAlignment="1" applyProtection="1">
      <alignment horizontal="center" vertical="center"/>
      <protection locked="0"/>
    </xf>
    <xf numFmtId="49" fontId="3" fillId="0" borderId="4" xfId="1" applyNumberFormat="1" applyFont="1" applyBorder="1" applyAlignment="1" applyProtection="1">
      <alignment horizontal="center" vertical="center"/>
      <protection locked="0"/>
    </xf>
    <xf numFmtId="49" fontId="3" fillId="0" borderId="2" xfId="1" applyNumberFormat="1" applyFont="1" applyBorder="1" applyAlignment="1" applyProtection="1">
      <alignment horizontal="center" vertical="center"/>
      <protection locked="0"/>
    </xf>
    <xf numFmtId="49" fontId="3" fillId="0" borderId="6" xfId="4" applyNumberFormat="1" applyFont="1" applyBorder="1" applyAlignment="1">
      <alignment horizontal="distributed" vertical="center" indent="1"/>
    </xf>
    <xf numFmtId="49" fontId="3" fillId="0" borderId="7" xfId="4" applyNumberFormat="1" applyFont="1" applyBorder="1" applyAlignment="1">
      <alignment horizontal="distributed" vertical="center" indent="1"/>
    </xf>
    <xf numFmtId="49" fontId="3" fillId="0" borderId="8" xfId="4" applyNumberFormat="1" applyFont="1" applyBorder="1" applyAlignment="1">
      <alignment horizontal="distributed" vertical="center" indent="1"/>
    </xf>
    <xf numFmtId="49" fontId="3" fillId="0" borderId="11" xfId="1" applyNumberFormat="1" applyFont="1" applyBorder="1" applyAlignment="1" applyProtection="1">
      <alignment horizontal="center" vertical="center"/>
      <protection locked="0"/>
    </xf>
    <xf numFmtId="49" fontId="3" fillId="0" borderId="12" xfId="1" applyNumberFormat="1" applyFont="1" applyBorder="1" applyAlignment="1" applyProtection="1">
      <alignment horizontal="center" vertical="center"/>
      <protection locked="0"/>
    </xf>
    <xf numFmtId="49" fontId="3" fillId="0" borderId="12" xfId="1" applyNumberFormat="1" applyFont="1" applyBorder="1" applyAlignment="1">
      <alignment horizontal="center" vertical="center"/>
    </xf>
    <xf numFmtId="49" fontId="3" fillId="0" borderId="14" xfId="4" applyNumberFormat="1" applyFont="1" applyBorder="1" applyAlignment="1">
      <alignment horizontal="center" vertical="center"/>
    </xf>
    <xf numFmtId="49" fontId="3" fillId="0" borderId="0" xfId="4" applyNumberFormat="1" applyFont="1" applyAlignment="1">
      <alignment horizontal="center" vertical="center"/>
    </xf>
    <xf numFmtId="49" fontId="3" fillId="0" borderId="13" xfId="4" applyNumberFormat="1" applyFont="1" applyBorder="1" applyAlignment="1">
      <alignment horizontal="center" vertical="center"/>
    </xf>
    <xf numFmtId="49" fontId="3" fillId="0" borderId="9" xfId="4" applyNumberFormat="1" applyFont="1" applyBorder="1" applyAlignment="1">
      <alignment horizontal="center" vertical="center"/>
    </xf>
    <xf numFmtId="49" fontId="3" fillId="0" borderId="3" xfId="4" applyNumberFormat="1" applyFont="1" applyBorder="1" applyAlignment="1">
      <alignment horizontal="center" vertical="center"/>
    </xf>
    <xf numFmtId="49" fontId="3" fillId="0" borderId="10" xfId="4" applyNumberFormat="1" applyFont="1" applyBorder="1" applyAlignment="1">
      <alignment horizontal="center" vertical="center"/>
    </xf>
    <xf numFmtId="49" fontId="16" fillId="0" borderId="15" xfId="4" applyNumberFormat="1" applyFont="1" applyBorder="1" applyAlignment="1">
      <alignment horizontal="distributed" vertical="center" indent="1"/>
    </xf>
    <xf numFmtId="49" fontId="16" fillId="0" borderId="16" xfId="4" applyNumberFormat="1" applyFont="1" applyBorder="1" applyAlignment="1">
      <alignment horizontal="distributed" vertical="center" indent="1"/>
    </xf>
    <xf numFmtId="49" fontId="16" fillId="0" borderId="17" xfId="4" applyNumberFormat="1" applyFont="1" applyBorder="1" applyAlignment="1">
      <alignment horizontal="distributed" vertical="center" indent="1"/>
    </xf>
    <xf numFmtId="49" fontId="16" fillId="0" borderId="15" xfId="4" applyNumberFormat="1" applyFont="1" applyBorder="1" applyAlignment="1">
      <alignment horizontal="center" vertical="top"/>
    </xf>
    <xf numFmtId="49" fontId="16" fillId="0" borderId="16" xfId="4" applyNumberFormat="1" applyFont="1" applyBorder="1" applyAlignment="1">
      <alignment horizontal="center" vertical="top"/>
    </xf>
    <xf numFmtId="49" fontId="16" fillId="0" borderId="17" xfId="4" applyNumberFormat="1" applyFont="1" applyBorder="1" applyAlignment="1">
      <alignment horizontal="center" vertical="top"/>
    </xf>
    <xf numFmtId="49" fontId="3" fillId="0" borderId="49" xfId="4" applyNumberFormat="1" applyFont="1" applyBorder="1" applyAlignment="1">
      <alignment horizontal="distributed" vertical="center" indent="1"/>
    </xf>
    <xf numFmtId="49" fontId="3" fillId="0" borderId="50" xfId="4" applyNumberFormat="1" applyFont="1" applyBorder="1" applyAlignment="1">
      <alignment horizontal="distributed" vertical="center" indent="1"/>
    </xf>
    <xf numFmtId="49" fontId="3" fillId="0" borderId="51" xfId="4" applyNumberFormat="1" applyFont="1" applyBorder="1" applyAlignment="1">
      <alignment horizontal="distributed" vertical="center" indent="1"/>
    </xf>
    <xf numFmtId="49" fontId="3" fillId="0" borderId="49" xfId="4" applyNumberFormat="1" applyFont="1" applyBorder="1" applyAlignment="1">
      <alignment horizontal="center" vertical="center"/>
    </xf>
    <xf numFmtId="49" fontId="3" fillId="0" borderId="50" xfId="4" applyNumberFormat="1" applyFont="1" applyBorder="1" applyAlignment="1">
      <alignment horizontal="center" vertical="center"/>
    </xf>
    <xf numFmtId="49" fontId="3" fillId="0" borderId="51" xfId="4" applyNumberFormat="1" applyFont="1" applyBorder="1" applyAlignment="1">
      <alignment horizontal="center" vertical="center"/>
    </xf>
    <xf numFmtId="49" fontId="15" fillId="0" borderId="14" xfId="4" applyNumberFormat="1" applyFont="1" applyBorder="1" applyAlignment="1">
      <alignment horizontal="center" vertical="center" wrapText="1"/>
    </xf>
    <xf numFmtId="49" fontId="15" fillId="0" borderId="0" xfId="4" applyNumberFormat="1" applyFont="1" applyAlignment="1">
      <alignment horizontal="center" vertical="center" wrapText="1"/>
    </xf>
    <xf numFmtId="49" fontId="15" fillId="0" borderId="31" xfId="4" applyNumberFormat="1" applyFont="1" applyBorder="1" applyAlignment="1">
      <alignment horizontal="center" vertical="center"/>
    </xf>
    <xf numFmtId="49" fontId="15" fillId="0" borderId="31" xfId="4" applyNumberFormat="1" applyFont="1" applyBorder="1" applyAlignment="1">
      <alignment horizontal="center" vertical="center" wrapText="1"/>
    </xf>
    <xf numFmtId="49" fontId="3" fillId="0" borderId="7" xfId="4" applyNumberFormat="1" applyFont="1" applyBorder="1">
      <alignment vertical="center"/>
    </xf>
    <xf numFmtId="49" fontId="3" fillId="0" borderId="3" xfId="4" applyNumberFormat="1" applyFont="1" applyBorder="1">
      <alignment vertical="center"/>
    </xf>
    <xf numFmtId="49" fontId="3" fillId="0" borderId="9" xfId="1" applyNumberFormat="1" applyFont="1" applyBorder="1" applyAlignment="1" applyProtection="1">
      <alignment horizontal="center" vertical="center"/>
      <protection locked="0"/>
    </xf>
    <xf numFmtId="49" fontId="3" fillId="0" borderId="3" xfId="1" applyNumberFormat="1" applyFont="1" applyBorder="1" applyAlignment="1" applyProtection="1">
      <alignment horizontal="center" vertical="center"/>
      <protection locked="0"/>
    </xf>
    <xf numFmtId="49" fontId="3" fillId="0" borderId="10" xfId="1" applyNumberFormat="1" applyFont="1" applyBorder="1" applyAlignment="1" applyProtection="1">
      <alignment horizontal="center" vertical="center"/>
      <protection locked="0"/>
    </xf>
    <xf numFmtId="49" fontId="3" fillId="0" borderId="5" xfId="1" applyNumberFormat="1" applyFont="1" applyBorder="1" applyAlignment="1" applyProtection="1">
      <alignment horizontal="center" vertical="center"/>
      <protection locked="0"/>
    </xf>
    <xf numFmtId="49" fontId="3" fillId="0" borderId="9" xfId="4" applyNumberFormat="1" applyFont="1" applyBorder="1" applyAlignment="1">
      <alignment horizontal="distributed" vertical="center" indent="1"/>
    </xf>
    <xf numFmtId="49" fontId="3" fillId="0" borderId="3" xfId="4" applyNumberFormat="1" applyFont="1" applyBorder="1" applyAlignment="1">
      <alignment horizontal="distributed" vertical="center" indent="1"/>
    </xf>
    <xf numFmtId="49" fontId="3" fillId="0" borderId="10" xfId="4" applyNumberFormat="1" applyFont="1" applyBorder="1" applyAlignment="1">
      <alignment horizontal="distributed" vertical="center" indent="1"/>
    </xf>
    <xf numFmtId="49" fontId="19" fillId="0" borderId="0" xfId="4" applyNumberFormat="1" applyFont="1" applyAlignment="1">
      <alignment horizontal="left" vertical="top" wrapText="1"/>
    </xf>
    <xf numFmtId="49" fontId="15" fillId="10" borderId="25" xfId="4" applyNumberFormat="1" applyFont="1" applyFill="1" applyBorder="1" applyAlignment="1" applyProtection="1">
      <alignment horizontal="center" vertical="center"/>
      <protection locked="0"/>
    </xf>
    <xf numFmtId="49" fontId="15" fillId="10" borderId="28" xfId="4" applyNumberFormat="1" applyFont="1" applyFill="1" applyBorder="1" applyAlignment="1" applyProtection="1">
      <alignment horizontal="center" vertical="center"/>
      <protection locked="0"/>
    </xf>
    <xf numFmtId="49" fontId="19" fillId="0" borderId="0" xfId="4" applyNumberFormat="1" applyFont="1" applyAlignment="1">
      <alignment horizontal="left" vertical="center"/>
    </xf>
    <xf numFmtId="49" fontId="15" fillId="10" borderId="6" xfId="4" applyNumberFormat="1" applyFont="1" applyFill="1" applyBorder="1" applyAlignment="1" applyProtection="1">
      <alignment horizontal="center" vertical="center"/>
      <protection locked="0"/>
    </xf>
    <xf numFmtId="49" fontId="15" fillId="10" borderId="33" xfId="4" applyNumberFormat="1" applyFont="1" applyFill="1" applyBorder="1" applyAlignment="1" applyProtection="1">
      <alignment horizontal="center" vertical="center"/>
      <protection locked="0"/>
    </xf>
    <xf numFmtId="49" fontId="15" fillId="10" borderId="9" xfId="4" applyNumberFormat="1" applyFont="1" applyFill="1" applyBorder="1" applyAlignment="1" applyProtection="1">
      <alignment horizontal="center" vertical="center"/>
      <protection locked="0"/>
    </xf>
    <xf numFmtId="49" fontId="15" fillId="10" borderId="34" xfId="4" applyNumberFormat="1" applyFont="1" applyFill="1" applyBorder="1" applyAlignment="1" applyProtection="1">
      <alignment horizontal="center" vertical="center"/>
      <protection locked="0"/>
    </xf>
    <xf numFmtId="49" fontId="15" fillId="2" borderId="31" xfId="4" applyNumberFormat="1" applyFont="1" applyFill="1" applyBorder="1" applyAlignment="1">
      <alignment horizontal="center" vertical="center"/>
    </xf>
    <xf numFmtId="49" fontId="19" fillId="2" borderId="3" xfId="4" applyNumberFormat="1" applyFont="1" applyFill="1" applyBorder="1" applyAlignment="1">
      <alignment horizontal="center" vertical="center"/>
    </xf>
    <xf numFmtId="49" fontId="19" fillId="2" borderId="4" xfId="4" applyNumberFormat="1" applyFont="1" applyFill="1" applyBorder="1" applyAlignment="1">
      <alignment horizontal="center" vertical="center"/>
    </xf>
    <xf numFmtId="49" fontId="16" fillId="2" borderId="15" xfId="4" applyNumberFormat="1" applyFont="1" applyFill="1" applyBorder="1" applyAlignment="1">
      <alignment horizontal="center" vertical="top"/>
    </xf>
    <xf numFmtId="49" fontId="16" fillId="2" borderId="16" xfId="4" applyNumberFormat="1" applyFont="1" applyFill="1" applyBorder="1" applyAlignment="1">
      <alignment horizontal="center" vertical="top"/>
    </xf>
    <xf numFmtId="49" fontId="16" fillId="2" borderId="17" xfId="4" applyNumberFormat="1" applyFont="1" applyFill="1" applyBorder="1" applyAlignment="1">
      <alignment horizontal="center" vertical="top"/>
    </xf>
    <xf numFmtId="49" fontId="3" fillId="2" borderId="9" xfId="4" applyNumberFormat="1" applyFont="1" applyFill="1" applyBorder="1" applyAlignment="1">
      <alignment horizontal="center" vertical="center"/>
    </xf>
    <xf numFmtId="49" fontId="3" fillId="2" borderId="3" xfId="4" applyNumberFormat="1" applyFont="1" applyFill="1" applyBorder="1" applyAlignment="1">
      <alignment horizontal="center" vertical="center"/>
    </xf>
    <xf numFmtId="49" fontId="3" fillId="2" borderId="0" xfId="4" applyNumberFormat="1" applyFont="1" applyFill="1" applyAlignment="1">
      <alignment horizontal="center" vertical="center"/>
    </xf>
    <xf numFmtId="49" fontId="3" fillId="2" borderId="10" xfId="4" applyNumberFormat="1" applyFont="1" applyFill="1" applyBorder="1" applyAlignment="1">
      <alignment horizontal="center" vertical="center"/>
    </xf>
    <xf numFmtId="49" fontId="3" fillId="2" borderId="24" xfId="4" applyNumberFormat="1" applyFont="1" applyFill="1" applyBorder="1" applyAlignment="1">
      <alignment vertical="center" shrinkToFit="1"/>
    </xf>
    <xf numFmtId="49" fontId="3" fillId="2" borderId="27" xfId="4" applyNumberFormat="1" applyFont="1" applyFill="1" applyBorder="1" applyAlignment="1">
      <alignment vertical="center" shrinkToFit="1"/>
    </xf>
    <xf numFmtId="49" fontId="3" fillId="2" borderId="25" xfId="4" applyNumberFormat="1" applyFont="1" applyFill="1" applyBorder="1" applyAlignment="1">
      <alignment vertical="center" shrinkToFit="1"/>
    </xf>
    <xf numFmtId="49" fontId="3" fillId="2" borderId="28" xfId="4" applyNumberFormat="1" applyFont="1" applyFill="1" applyBorder="1" applyAlignment="1">
      <alignment vertical="center" shrinkToFit="1"/>
    </xf>
    <xf numFmtId="49" fontId="3" fillId="2" borderId="26" xfId="4" applyNumberFormat="1" applyFont="1" applyFill="1" applyBorder="1" applyAlignment="1">
      <alignment vertical="center" shrinkToFit="1"/>
    </xf>
    <xf numFmtId="49" fontId="3" fillId="2" borderId="29" xfId="4" applyNumberFormat="1" applyFont="1" applyFill="1" applyBorder="1" applyAlignment="1">
      <alignment vertical="center" shrinkToFit="1"/>
    </xf>
    <xf numFmtId="49" fontId="3" fillId="2" borderId="9" xfId="1" applyNumberFormat="1" applyFont="1" applyFill="1" applyBorder="1" applyAlignment="1" applyProtection="1">
      <alignment horizontal="center" vertical="center"/>
      <protection locked="0"/>
    </xf>
    <xf numFmtId="49" fontId="3" fillId="2" borderId="3" xfId="1" applyNumberFormat="1" applyFont="1" applyFill="1" applyBorder="1" applyAlignment="1" applyProtection="1">
      <alignment horizontal="center" vertical="center"/>
      <protection locked="0"/>
    </xf>
    <xf numFmtId="49" fontId="3" fillId="2" borderId="10" xfId="1" applyNumberFormat="1" applyFont="1" applyFill="1" applyBorder="1" applyAlignment="1" applyProtection="1">
      <alignment horizontal="center" vertical="center"/>
      <protection locked="0"/>
    </xf>
    <xf numFmtId="49" fontId="3" fillId="2" borderId="1" xfId="1" applyNumberFormat="1" applyFont="1" applyFill="1" applyBorder="1" applyAlignment="1" applyProtection="1">
      <alignment horizontal="center" vertical="center"/>
      <protection locked="0"/>
    </xf>
    <xf numFmtId="49" fontId="3" fillId="2" borderId="4" xfId="1" applyNumberFormat="1" applyFont="1" applyFill="1" applyBorder="1" applyAlignment="1" applyProtection="1">
      <alignment horizontal="center" vertical="center"/>
      <protection locked="0"/>
    </xf>
    <xf numFmtId="49" fontId="3" fillId="2" borderId="2" xfId="1" applyNumberFormat="1" applyFont="1" applyFill="1" applyBorder="1" applyAlignment="1" applyProtection="1">
      <alignment horizontal="center" vertical="center"/>
      <protection locked="0"/>
    </xf>
    <xf numFmtId="49" fontId="3" fillId="2" borderId="11" xfId="1" applyNumberFormat="1" applyFont="1" applyFill="1" applyBorder="1" applyAlignment="1" applyProtection="1">
      <alignment horizontal="center" vertical="center"/>
      <protection locked="0"/>
    </xf>
    <xf numFmtId="49" fontId="3" fillId="2" borderId="12" xfId="1" applyNumberFormat="1" applyFont="1" applyFill="1" applyBorder="1" applyAlignment="1" applyProtection="1">
      <alignment horizontal="center" vertical="center"/>
      <protection locked="0"/>
    </xf>
    <xf numFmtId="49" fontId="3" fillId="0" borderId="14" xfId="4" applyNumberFormat="1" applyFont="1" applyBorder="1" applyAlignment="1">
      <alignment horizontal="left" vertical="center" wrapText="1"/>
    </xf>
    <xf numFmtId="49" fontId="3" fillId="0" borderId="0" xfId="4" applyNumberFormat="1" applyFont="1" applyAlignment="1">
      <alignment horizontal="left" vertical="center"/>
    </xf>
    <xf numFmtId="49" fontId="3" fillId="0" borderId="13" xfId="4" applyNumberFormat="1" applyFont="1" applyBorder="1" applyAlignment="1">
      <alignment horizontal="left" vertical="center"/>
    </xf>
    <xf numFmtId="49" fontId="3" fillId="0" borderId="14" xfId="4" applyNumberFormat="1" applyFont="1" applyBorder="1" applyAlignment="1">
      <alignment horizontal="left" vertical="center"/>
    </xf>
    <xf numFmtId="49" fontId="3" fillId="0" borderId="5" xfId="4" applyNumberFormat="1" applyFont="1" applyBorder="1" applyAlignment="1">
      <alignment horizontal="left" vertical="center" wrapText="1"/>
    </xf>
    <xf numFmtId="49" fontId="3" fillId="10" borderId="22" xfId="4" applyNumberFormat="1" applyFont="1" applyFill="1" applyBorder="1" applyAlignment="1">
      <alignment horizontal="center" vertical="center"/>
    </xf>
    <xf numFmtId="49" fontId="3" fillId="10" borderId="23" xfId="4" applyNumberFormat="1" applyFont="1" applyFill="1" applyBorder="1" applyAlignment="1">
      <alignment horizontal="center" vertical="center"/>
    </xf>
    <xf numFmtId="49" fontId="3" fillId="0" borderId="45" xfId="4" applyNumberFormat="1" applyFont="1" applyBorder="1" applyAlignment="1">
      <alignment horizontal="left" vertical="center"/>
    </xf>
    <xf numFmtId="49" fontId="19" fillId="0" borderId="3" xfId="4" applyNumberFormat="1" applyFont="1" applyBorder="1" applyAlignment="1">
      <alignment horizontal="center" vertical="center"/>
    </xf>
    <xf numFmtId="49" fontId="3" fillId="0" borderId="6" xfId="4" applyNumberFormat="1" applyFont="1" applyBorder="1" applyAlignment="1">
      <alignment horizontal="left" vertical="center" wrapText="1"/>
    </xf>
    <xf numFmtId="49" fontId="3" fillId="0" borderId="7" xfId="4" applyNumberFormat="1" applyFont="1" applyBorder="1" applyAlignment="1">
      <alignment horizontal="left" vertical="center" wrapText="1"/>
    </xf>
    <xf numFmtId="49" fontId="3" fillId="0" borderId="13" xfId="4" applyNumberFormat="1" applyFont="1" applyBorder="1" applyAlignment="1">
      <alignment horizontal="left" vertical="center" wrapText="1"/>
    </xf>
    <xf numFmtId="49" fontId="3" fillId="0" borderId="0" xfId="4" applyNumberFormat="1" applyFont="1" applyAlignment="1">
      <alignment horizontal="left" vertical="center" wrapText="1"/>
    </xf>
    <xf numFmtId="49" fontId="3" fillId="0" borderId="9" xfId="4" applyNumberFormat="1" applyFont="1" applyBorder="1" applyAlignment="1">
      <alignment horizontal="left" vertical="center" wrapText="1"/>
    </xf>
    <xf numFmtId="49" fontId="3" fillId="0" borderId="3" xfId="4" applyNumberFormat="1" applyFont="1" applyBorder="1" applyAlignment="1">
      <alignment horizontal="left" vertical="center" wrapText="1"/>
    </xf>
    <xf numFmtId="49" fontId="3" fillId="0" borderId="10" xfId="4" applyNumberFormat="1" applyFont="1" applyBorder="1" applyAlignment="1">
      <alignment horizontal="left" vertical="center" wrapText="1"/>
    </xf>
    <xf numFmtId="49" fontId="19" fillId="0" borderId="0" xfId="4" applyNumberFormat="1" applyFont="1" applyAlignment="1">
      <alignment horizontal="center" vertical="center"/>
    </xf>
    <xf numFmtId="49" fontId="3" fillId="0" borderId="8" xfId="4" applyNumberFormat="1" applyFont="1" applyBorder="1" applyAlignment="1">
      <alignment horizontal="left" vertical="center" wrapText="1"/>
    </xf>
    <xf numFmtId="49" fontId="3" fillId="10" borderId="1" xfId="4" applyNumberFormat="1" applyFont="1" applyFill="1" applyBorder="1" applyAlignment="1">
      <alignment horizontal="left" vertical="center"/>
    </xf>
    <xf numFmtId="49" fontId="3" fillId="10" borderId="2" xfId="4" applyNumberFormat="1" applyFont="1" applyFill="1" applyBorder="1" applyAlignment="1">
      <alignment horizontal="left" vertical="center"/>
    </xf>
    <xf numFmtId="49" fontId="3" fillId="0" borderId="37" xfId="4" applyNumberFormat="1" applyFont="1" applyBorder="1" applyAlignment="1">
      <alignment horizontal="left" vertical="center" wrapText="1"/>
    </xf>
    <xf numFmtId="49" fontId="3" fillId="0" borderId="109" xfId="4" applyNumberFormat="1" applyFont="1" applyBorder="1" applyAlignment="1">
      <alignment horizontal="left" vertical="center" wrapText="1"/>
    </xf>
    <xf numFmtId="49" fontId="3" fillId="10" borderId="42" xfId="4" applyNumberFormat="1" applyFont="1" applyFill="1" applyBorder="1" applyAlignment="1">
      <alignment horizontal="center" vertical="center"/>
    </xf>
    <xf numFmtId="49" fontId="3" fillId="10" borderId="43" xfId="4" applyNumberFormat="1" applyFont="1" applyFill="1" applyBorder="1" applyAlignment="1">
      <alignment horizontal="center" vertical="center"/>
    </xf>
    <xf numFmtId="49" fontId="19" fillId="0" borderId="5" xfId="4" applyNumberFormat="1" applyFont="1" applyBorder="1" applyAlignment="1">
      <alignment horizontal="left" vertical="center"/>
    </xf>
    <xf numFmtId="49" fontId="3" fillId="2" borderId="22" xfId="4" applyNumberFormat="1" applyFont="1" applyFill="1" applyBorder="1" applyAlignment="1">
      <alignment horizontal="center" vertical="center"/>
    </xf>
    <xf numFmtId="49" fontId="3" fillId="2" borderId="23" xfId="4" applyNumberFormat="1" applyFont="1" applyFill="1" applyBorder="1" applyAlignment="1">
      <alignment horizontal="center" vertical="center"/>
    </xf>
    <xf numFmtId="49" fontId="3" fillId="0" borderId="7" xfId="4" applyNumberFormat="1" applyFont="1" applyBorder="1" applyAlignment="1">
      <alignment horizontal="center" vertical="center"/>
    </xf>
    <xf numFmtId="49" fontId="3" fillId="0" borderId="33" xfId="4" applyNumberFormat="1" applyFont="1" applyBorder="1" applyAlignment="1">
      <alignment horizontal="center" vertical="center"/>
    </xf>
    <xf numFmtId="49" fontId="3" fillId="0" borderId="34" xfId="4" applyNumberFormat="1" applyFont="1" applyBorder="1" applyAlignment="1">
      <alignment horizontal="center" vertical="center"/>
    </xf>
    <xf numFmtId="49" fontId="25" fillId="0" borderId="1" xfId="4" applyNumberFormat="1" applyFont="1" applyBorder="1" applyAlignment="1">
      <alignment horizontal="center" vertical="center"/>
    </xf>
    <xf numFmtId="49" fontId="25" fillId="0" borderId="2" xfId="4" applyNumberFormat="1" applyFont="1" applyBorder="1" applyAlignment="1">
      <alignment horizontal="center" vertical="center"/>
    </xf>
    <xf numFmtId="49" fontId="3" fillId="2" borderId="3" xfId="4" applyNumberFormat="1" applyFont="1" applyFill="1" applyBorder="1" applyAlignment="1">
      <alignment horizontal="left" vertical="center"/>
    </xf>
    <xf numFmtId="49" fontId="5" fillId="0" borderId="0" xfId="4" applyNumberFormat="1" applyFont="1" applyAlignment="1">
      <alignment horizontal="center" vertical="center"/>
    </xf>
    <xf numFmtId="49" fontId="5" fillId="2" borderId="4" xfId="4" applyNumberFormat="1" applyFont="1" applyFill="1" applyBorder="1" applyAlignment="1">
      <alignment horizontal="left" vertical="center"/>
    </xf>
    <xf numFmtId="49" fontId="3" fillId="10" borderId="38" xfId="4" applyNumberFormat="1" applyFont="1" applyFill="1" applyBorder="1" applyAlignment="1">
      <alignment horizontal="center" vertical="center"/>
    </xf>
    <xf numFmtId="49" fontId="3" fillId="10" borderId="8" xfId="4" applyNumberFormat="1" applyFont="1" applyFill="1" applyBorder="1" applyAlignment="1">
      <alignment horizontal="center" vertical="center"/>
    </xf>
    <xf numFmtId="49" fontId="3" fillId="10" borderId="40" xfId="4" applyNumberFormat="1" applyFont="1" applyFill="1" applyBorder="1" applyAlignment="1">
      <alignment horizontal="center" vertical="center"/>
    </xf>
    <xf numFmtId="49" fontId="3" fillId="10" borderId="41" xfId="4" applyNumberFormat="1" applyFont="1" applyFill="1" applyBorder="1" applyAlignment="1">
      <alignment horizontal="center" vertical="center"/>
    </xf>
    <xf numFmtId="49" fontId="15" fillId="0" borderId="0" xfId="0" applyNumberFormat="1" applyFont="1" applyAlignment="1">
      <alignment horizontal="left" vertical="center" wrapText="1"/>
    </xf>
    <xf numFmtId="49" fontId="15" fillId="0" borderId="0" xfId="0" applyNumberFormat="1" applyFont="1" applyAlignment="1">
      <alignment horizontal="center" vertical="center"/>
    </xf>
    <xf numFmtId="49" fontId="15" fillId="10" borderId="49" xfId="0" applyNumberFormat="1" applyFont="1" applyFill="1" applyBorder="1" applyAlignment="1">
      <alignment horizontal="center" vertical="center"/>
    </xf>
    <xf numFmtId="49" fontId="15" fillId="10" borderId="50" xfId="0" applyNumberFormat="1" applyFont="1" applyFill="1" applyBorder="1" applyAlignment="1">
      <alignment horizontal="center" vertical="center"/>
    </xf>
    <xf numFmtId="49" fontId="15" fillId="10" borderId="51" xfId="0" applyNumberFormat="1" applyFont="1" applyFill="1" applyBorder="1" applyAlignment="1">
      <alignment horizontal="center" vertical="center"/>
    </xf>
    <xf numFmtId="49" fontId="15" fillId="10" borderId="14" xfId="0" applyNumberFormat="1" applyFont="1" applyFill="1" applyBorder="1" applyAlignment="1">
      <alignment horizontal="center" vertical="center"/>
    </xf>
    <xf numFmtId="49" fontId="15" fillId="10" borderId="0" xfId="0" applyNumberFormat="1" applyFont="1" applyFill="1" applyAlignment="1">
      <alignment horizontal="center" vertical="center"/>
    </xf>
    <xf numFmtId="49" fontId="15" fillId="10" borderId="13" xfId="0" applyNumberFormat="1" applyFont="1" applyFill="1" applyBorder="1" applyAlignment="1">
      <alignment horizontal="center" vertical="center"/>
    </xf>
    <xf numFmtId="49" fontId="15" fillId="10" borderId="19" xfId="0" applyNumberFormat="1" applyFont="1" applyFill="1" applyBorder="1" applyAlignment="1">
      <alignment horizontal="center" vertical="center"/>
    </xf>
    <xf numFmtId="49" fontId="15" fillId="10" borderId="20" xfId="0" applyNumberFormat="1" applyFont="1" applyFill="1" applyBorder="1" applyAlignment="1">
      <alignment horizontal="center" vertical="center"/>
    </xf>
    <xf numFmtId="49" fontId="15" fillId="10" borderId="21" xfId="0" applyNumberFormat="1" applyFont="1" applyFill="1" applyBorder="1" applyAlignment="1">
      <alignment horizontal="center" vertical="center"/>
    </xf>
    <xf numFmtId="49" fontId="15" fillId="10" borderId="52" xfId="0" applyNumberFormat="1" applyFont="1" applyFill="1" applyBorder="1" applyAlignment="1">
      <alignment horizontal="center" vertical="center"/>
    </xf>
    <xf numFmtId="49" fontId="15" fillId="10" borderId="53" xfId="0" applyNumberFormat="1" applyFont="1" applyFill="1" applyBorder="1" applyAlignment="1">
      <alignment horizontal="center" vertical="center"/>
    </xf>
    <xf numFmtId="49" fontId="15" fillId="10" borderId="54" xfId="0" applyNumberFormat="1" applyFont="1" applyFill="1" applyBorder="1" applyAlignment="1">
      <alignment horizontal="center" vertical="center"/>
    </xf>
    <xf numFmtId="49" fontId="15" fillId="10" borderId="46" xfId="0" applyNumberFormat="1" applyFont="1" applyFill="1" applyBorder="1" applyAlignment="1">
      <alignment horizontal="center" vertical="center"/>
    </xf>
    <xf numFmtId="49" fontId="15" fillId="10" borderId="47" xfId="0" applyNumberFormat="1" applyFont="1" applyFill="1" applyBorder="1" applyAlignment="1">
      <alignment horizontal="center" vertical="center"/>
    </xf>
    <xf numFmtId="49" fontId="15" fillId="10" borderId="48" xfId="0" applyNumberFormat="1" applyFont="1" applyFill="1" applyBorder="1" applyAlignment="1">
      <alignment horizontal="center" vertical="center"/>
    </xf>
    <xf numFmtId="49" fontId="15" fillId="0" borderId="113" xfId="0" applyNumberFormat="1" applyFont="1" applyBorder="1" applyAlignment="1">
      <alignment horizontal="center" vertical="center"/>
    </xf>
    <xf numFmtId="49" fontId="15" fillId="0" borderId="114" xfId="0" applyNumberFormat="1" applyFont="1" applyBorder="1" applyAlignment="1">
      <alignment horizontal="center" vertical="center"/>
    </xf>
    <xf numFmtId="49" fontId="15" fillId="0" borderId="115" xfId="0" applyNumberFormat="1" applyFont="1" applyBorder="1" applyAlignment="1">
      <alignment horizontal="center" vertical="center"/>
    </xf>
    <xf numFmtId="49" fontId="15" fillId="0" borderId="53" xfId="0" applyNumberFormat="1" applyFont="1" applyBorder="1" applyAlignment="1">
      <alignment horizontal="left" vertical="center" wrapText="1"/>
    </xf>
    <xf numFmtId="49" fontId="15" fillId="0" borderId="47" xfId="0" applyNumberFormat="1" applyFont="1" applyBorder="1" applyAlignment="1">
      <alignment horizontal="left" vertical="center" wrapText="1"/>
    </xf>
    <xf numFmtId="49" fontId="15" fillId="0" borderId="55" xfId="0" applyNumberFormat="1" applyFont="1" applyBorder="1" applyAlignment="1">
      <alignment vertical="center" wrapText="1"/>
    </xf>
    <xf numFmtId="49" fontId="15" fillId="0" borderId="23" xfId="0" applyNumberFormat="1" applyFont="1" applyBorder="1" applyAlignment="1">
      <alignment vertical="center" wrapText="1"/>
    </xf>
    <xf numFmtId="49" fontId="15" fillId="10" borderId="52" xfId="0" applyNumberFormat="1" applyFont="1" applyFill="1" applyBorder="1">
      <alignment vertical="center"/>
    </xf>
    <xf numFmtId="49" fontId="15" fillId="10" borderId="53" xfId="0" applyNumberFormat="1" applyFont="1" applyFill="1" applyBorder="1">
      <alignment vertical="center"/>
    </xf>
    <xf numFmtId="49" fontId="15" fillId="10" borderId="54" xfId="0" applyNumberFormat="1" applyFont="1" applyFill="1" applyBorder="1">
      <alignment vertical="center"/>
    </xf>
    <xf numFmtId="49" fontId="15" fillId="10" borderId="9" xfId="0" applyNumberFormat="1" applyFont="1" applyFill="1" applyBorder="1">
      <alignment vertical="center"/>
    </xf>
    <xf numFmtId="49" fontId="15" fillId="10" borderId="3" xfId="0" applyNumberFormat="1" applyFont="1" applyFill="1" applyBorder="1">
      <alignment vertical="center"/>
    </xf>
    <xf numFmtId="49" fontId="15" fillId="10" borderId="10" xfId="0" applyNumberFormat="1" applyFont="1" applyFill="1" applyBorder="1">
      <alignment vertical="center"/>
    </xf>
    <xf numFmtId="49" fontId="15" fillId="0" borderId="52" xfId="0" applyNumberFormat="1" applyFont="1" applyBorder="1" applyAlignment="1">
      <alignment vertical="center" wrapText="1"/>
    </xf>
    <xf numFmtId="49" fontId="15" fillId="0" borderId="53" xfId="0" applyNumberFormat="1" applyFont="1" applyBorder="1" applyAlignment="1">
      <alignment vertical="center" wrapText="1"/>
    </xf>
    <xf numFmtId="49" fontId="15" fillId="0" borderId="54" xfId="0" applyNumberFormat="1" applyFont="1" applyBorder="1" applyAlignment="1">
      <alignment vertical="center" wrapText="1"/>
    </xf>
    <xf numFmtId="49" fontId="15" fillId="0" borderId="46" xfId="0" applyNumberFormat="1" applyFont="1" applyBorder="1" applyAlignment="1">
      <alignment vertical="center" wrapText="1"/>
    </xf>
    <xf numFmtId="49" fontId="15" fillId="0" borderId="47" xfId="0" applyNumberFormat="1" applyFont="1" applyBorder="1" applyAlignment="1">
      <alignment vertical="center" wrapText="1"/>
    </xf>
    <xf numFmtId="49" fontId="15" fillId="0" borderId="48" xfId="0" applyNumberFormat="1" applyFont="1" applyBorder="1" applyAlignment="1">
      <alignment vertical="center" wrapText="1"/>
    </xf>
    <xf numFmtId="49" fontId="15" fillId="10" borderId="46" xfId="0" applyNumberFormat="1" applyFont="1" applyFill="1" applyBorder="1">
      <alignment vertical="center"/>
    </xf>
    <xf numFmtId="49" fontId="15" fillId="10" borderId="47" xfId="0" applyNumberFormat="1" applyFont="1" applyFill="1" applyBorder="1">
      <alignment vertical="center"/>
    </xf>
    <xf numFmtId="49" fontId="15" fillId="10" borderId="48" xfId="0" applyNumberFormat="1" applyFont="1" applyFill="1" applyBorder="1">
      <alignment vertical="center"/>
    </xf>
    <xf numFmtId="49" fontId="15" fillId="0" borderId="14" xfId="0" applyNumberFormat="1" applyFont="1" applyBorder="1" applyAlignment="1">
      <alignment vertical="center" wrapText="1"/>
    </xf>
    <xf numFmtId="49" fontId="15" fillId="0" borderId="0" xfId="0" applyNumberFormat="1" applyFont="1" applyAlignment="1">
      <alignment vertical="center" wrapText="1"/>
    </xf>
    <xf numFmtId="49" fontId="15" fillId="0" borderId="13" xfId="0" applyNumberFormat="1" applyFont="1" applyBorder="1" applyAlignment="1">
      <alignment vertical="center" wrapText="1"/>
    </xf>
    <xf numFmtId="49" fontId="15" fillId="10" borderId="14" xfId="0" applyNumberFormat="1" applyFont="1" applyFill="1" applyBorder="1">
      <alignment vertical="center"/>
    </xf>
    <xf numFmtId="49" fontId="15" fillId="10" borderId="0" xfId="0" applyNumberFormat="1" applyFont="1" applyFill="1">
      <alignment vertical="center"/>
    </xf>
    <xf numFmtId="49" fontId="15" fillId="10" borderId="13" xfId="0" applyNumberFormat="1" applyFont="1" applyFill="1" applyBorder="1">
      <alignment vertical="center"/>
    </xf>
    <xf numFmtId="0" fontId="15" fillId="0" borderId="1" xfId="0" applyFont="1" applyBorder="1" applyAlignment="1">
      <alignment horizontal="center" vertical="center"/>
    </xf>
    <xf numFmtId="0" fontId="15" fillId="0" borderId="4" xfId="0" applyFont="1" applyBorder="1" applyAlignment="1">
      <alignment horizontal="center" vertical="center"/>
    </xf>
    <xf numFmtId="0" fontId="15" fillId="0" borderId="2" xfId="0" applyFont="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49" fontId="15" fillId="0" borderId="6" xfId="0" applyNumberFormat="1" applyFont="1" applyBorder="1" applyAlignment="1">
      <alignment vertical="center" wrapText="1"/>
    </xf>
    <xf numFmtId="49" fontId="15" fillId="0" borderId="7" xfId="0" applyNumberFormat="1" applyFont="1" applyBorder="1" applyAlignment="1">
      <alignment vertical="center" wrapText="1"/>
    </xf>
    <xf numFmtId="49" fontId="15" fillId="2" borderId="1" xfId="0" applyNumberFormat="1" applyFont="1" applyFill="1" applyBorder="1" applyAlignment="1">
      <alignment horizontal="right" vertical="center"/>
    </xf>
    <xf numFmtId="49" fontId="15" fillId="2" borderId="4" xfId="0" applyNumberFormat="1" applyFont="1" applyFill="1" applyBorder="1" applyAlignment="1">
      <alignment horizontal="right" vertical="center"/>
    </xf>
    <xf numFmtId="49" fontId="15" fillId="2" borderId="2" xfId="0" applyNumberFormat="1" applyFont="1" applyFill="1" applyBorder="1" applyAlignment="1">
      <alignment horizontal="right" vertical="center"/>
    </xf>
    <xf numFmtId="49" fontId="15" fillId="0" borderId="1" xfId="0" applyNumberFormat="1" applyFont="1" applyBorder="1" applyAlignment="1">
      <alignment horizontal="right" vertical="center"/>
    </xf>
    <xf numFmtId="49" fontId="15" fillId="0" borderId="4" xfId="0" applyNumberFormat="1" applyFont="1" applyBorder="1" applyAlignment="1">
      <alignment horizontal="right" vertical="center"/>
    </xf>
    <xf numFmtId="49" fontId="15" fillId="0" borderId="2" xfId="0" applyNumberFormat="1" applyFont="1" applyBorder="1" applyAlignment="1">
      <alignment horizontal="right" vertical="center"/>
    </xf>
    <xf numFmtId="49" fontId="15" fillId="0" borderId="1" xfId="0" applyNumberFormat="1" applyFont="1" applyBorder="1" applyAlignment="1">
      <alignment horizontal="center" vertical="center"/>
    </xf>
    <xf numFmtId="49" fontId="15" fillId="0" borderId="4" xfId="0" applyNumberFormat="1" applyFont="1" applyBorder="1" applyAlignment="1">
      <alignment horizontal="center" vertical="center"/>
    </xf>
    <xf numFmtId="49" fontId="15" fillId="0" borderId="2" xfId="0" applyNumberFormat="1" applyFont="1" applyBorder="1" applyAlignment="1">
      <alignment horizontal="center" vertical="center"/>
    </xf>
    <xf numFmtId="49" fontId="47" fillId="2" borderId="1" xfId="0" applyNumberFormat="1" applyFont="1" applyFill="1" applyBorder="1">
      <alignment vertical="center"/>
    </xf>
    <xf numFmtId="49" fontId="47" fillId="2" borderId="4" xfId="0" applyNumberFormat="1" applyFont="1" applyFill="1" applyBorder="1">
      <alignment vertical="center"/>
    </xf>
    <xf numFmtId="49" fontId="47" fillId="2" borderId="2" xfId="0" applyNumberFormat="1" applyFont="1" applyFill="1" applyBorder="1">
      <alignment vertical="center"/>
    </xf>
    <xf numFmtId="49" fontId="47" fillId="0" borderId="1" xfId="0" applyNumberFormat="1" applyFont="1" applyBorder="1" applyAlignment="1">
      <alignment horizontal="center" vertical="center"/>
    </xf>
    <xf numFmtId="0" fontId="47" fillId="0" borderId="4" xfId="0" applyFont="1" applyBorder="1" applyAlignment="1">
      <alignment horizontal="center" vertical="center"/>
    </xf>
    <xf numFmtId="0" fontId="47" fillId="0" borderId="2" xfId="0" applyFont="1" applyBorder="1" applyAlignment="1">
      <alignment horizontal="center" vertical="center"/>
    </xf>
    <xf numFmtId="49" fontId="47" fillId="0" borderId="1" xfId="0" applyNumberFormat="1" applyFont="1" applyBorder="1">
      <alignment vertical="center"/>
    </xf>
    <xf numFmtId="49" fontId="47" fillId="0" borderId="4" xfId="0" applyNumberFormat="1" applyFont="1" applyBorder="1">
      <alignment vertical="center"/>
    </xf>
    <xf numFmtId="49" fontId="47" fillId="0" borderId="116" xfId="0" applyNumberFormat="1" applyFont="1" applyBorder="1">
      <alignment vertical="center"/>
    </xf>
    <xf numFmtId="49" fontId="15" fillId="2" borderId="1" xfId="0" applyNumberFormat="1" applyFont="1" applyFill="1" applyBorder="1">
      <alignment vertical="center"/>
    </xf>
    <xf numFmtId="49" fontId="15" fillId="2" borderId="4" xfId="0" applyNumberFormat="1" applyFont="1" applyFill="1" applyBorder="1">
      <alignment vertical="center"/>
    </xf>
    <xf numFmtId="49" fontId="15" fillId="2" borderId="2" xfId="0" applyNumberFormat="1" applyFont="1" applyFill="1" applyBorder="1">
      <alignment vertical="center"/>
    </xf>
    <xf numFmtId="49" fontId="15" fillId="10" borderId="1" xfId="0" applyNumberFormat="1" applyFont="1" applyFill="1" applyBorder="1" applyAlignment="1">
      <alignment horizontal="center" vertical="center"/>
    </xf>
    <xf numFmtId="49" fontId="15" fillId="10" borderId="2" xfId="0" applyNumberFormat="1" applyFont="1" applyFill="1" applyBorder="1" applyAlignment="1">
      <alignment horizontal="center" vertical="center"/>
    </xf>
    <xf numFmtId="49" fontId="16" fillId="0" borderId="0" xfId="0" applyNumberFormat="1" applyFont="1" applyAlignment="1">
      <alignment horizontal="left" vertical="center" wrapText="1"/>
    </xf>
    <xf numFmtId="49" fontId="16" fillId="0" borderId="0" xfId="0" applyNumberFormat="1" applyFont="1" applyAlignment="1">
      <alignment horizontal="left" vertical="center"/>
    </xf>
    <xf numFmtId="49" fontId="26" fillId="0" borderId="0" xfId="0" applyNumberFormat="1" applyFont="1" applyAlignment="1">
      <alignment horizontal="left" vertical="center" wrapText="1"/>
    </xf>
    <xf numFmtId="49" fontId="26" fillId="0" borderId="0" xfId="0" applyNumberFormat="1" applyFont="1" applyAlignment="1">
      <alignment horizontal="left" vertical="center"/>
    </xf>
    <xf numFmtId="49" fontId="26" fillId="0" borderId="3" xfId="0" applyNumberFormat="1" applyFont="1" applyBorder="1" applyAlignment="1">
      <alignment horizontal="left" vertical="center"/>
    </xf>
    <xf numFmtId="49" fontId="7" fillId="0" borderId="1" xfId="5"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2" xfId="0" applyNumberFormat="1" applyFont="1" applyBorder="1" applyAlignment="1" applyProtection="1">
      <alignment horizontal="center"/>
      <protection locked="0"/>
    </xf>
    <xf numFmtId="49" fontId="7" fillId="10" borderId="1" xfId="5" applyNumberFormat="1" applyFont="1" applyFill="1" applyBorder="1" applyAlignment="1" applyProtection="1">
      <alignment horizontal="center"/>
      <protection locked="0"/>
    </xf>
    <xf numFmtId="49" fontId="7" fillId="10" borderId="4" xfId="0" applyNumberFormat="1" applyFont="1" applyFill="1" applyBorder="1" applyAlignment="1" applyProtection="1">
      <alignment horizontal="center"/>
      <protection locked="0"/>
    </xf>
    <xf numFmtId="49" fontId="7" fillId="10" borderId="2" xfId="0" applyNumberFormat="1" applyFont="1" applyFill="1" applyBorder="1" applyAlignment="1" applyProtection="1">
      <alignment horizontal="center"/>
      <protection locked="0"/>
    </xf>
    <xf numFmtId="49" fontId="29" fillId="0" borderId="0" xfId="5" applyNumberFormat="1" applyFont="1" applyAlignment="1">
      <alignment horizontal="center" vertical="center"/>
    </xf>
    <xf numFmtId="49" fontId="29" fillId="0" borderId="3" xfId="5" applyNumberFormat="1" applyFont="1" applyBorder="1" applyAlignment="1">
      <alignment horizontal="center" vertical="center"/>
    </xf>
    <xf numFmtId="49" fontId="29" fillId="0" borderId="19" xfId="0" applyNumberFormat="1" applyFont="1" applyBorder="1" applyAlignment="1" applyProtection="1">
      <protection locked="0"/>
    </xf>
    <xf numFmtId="49" fontId="29" fillId="0" borderId="20" xfId="0" applyNumberFormat="1" applyFont="1" applyBorder="1" applyAlignment="1" applyProtection="1">
      <protection locked="0"/>
    </xf>
    <xf numFmtId="49" fontId="29" fillId="0" borderId="80" xfId="0" applyNumberFormat="1" applyFont="1" applyBorder="1" applyAlignment="1" applyProtection="1">
      <protection locked="0"/>
    </xf>
    <xf numFmtId="49" fontId="29" fillId="2" borderId="19" xfId="0" applyNumberFormat="1" applyFont="1" applyFill="1" applyBorder="1" applyAlignment="1" applyProtection="1">
      <protection locked="0"/>
    </xf>
    <xf numFmtId="49" fontId="29" fillId="2" borderId="20" xfId="0" applyNumberFormat="1" applyFont="1" applyFill="1" applyBorder="1" applyAlignment="1" applyProtection="1">
      <protection locked="0"/>
    </xf>
    <xf numFmtId="49" fontId="29" fillId="2" borderId="80" xfId="0" applyNumberFormat="1" applyFont="1" applyFill="1" applyBorder="1" applyAlignment="1" applyProtection="1">
      <protection locked="0"/>
    </xf>
    <xf numFmtId="49" fontId="29" fillId="0" borderId="93" xfId="0" applyNumberFormat="1" applyFont="1" applyBorder="1" applyAlignment="1" applyProtection="1">
      <protection locked="0"/>
    </xf>
    <xf numFmtId="49" fontId="29" fillId="0" borderId="94" xfId="0" applyNumberFormat="1" applyFont="1" applyBorder="1" applyAlignment="1" applyProtection="1">
      <protection locked="0"/>
    </xf>
    <xf numFmtId="49" fontId="29" fillId="0" borderId="95" xfId="0" applyNumberFormat="1" applyFont="1" applyBorder="1" applyAlignment="1" applyProtection="1">
      <protection locked="0"/>
    </xf>
    <xf numFmtId="49" fontId="29" fillId="0" borderId="46" xfId="0" applyNumberFormat="1" applyFont="1" applyBorder="1" applyAlignment="1" applyProtection="1">
      <protection locked="0"/>
    </xf>
    <xf numFmtId="49" fontId="29" fillId="0" borderId="47" xfId="0" applyNumberFormat="1" applyFont="1" applyBorder="1" applyAlignment="1" applyProtection="1">
      <protection locked="0"/>
    </xf>
    <xf numFmtId="49" fontId="29" fillId="0" borderId="60" xfId="0" applyNumberFormat="1" applyFont="1" applyBorder="1" applyAlignment="1" applyProtection="1">
      <protection locked="0"/>
    </xf>
    <xf numFmtId="49" fontId="29" fillId="0" borderId="103" xfId="0" applyNumberFormat="1" applyFont="1" applyBorder="1" applyAlignment="1" applyProtection="1">
      <protection locked="0"/>
    </xf>
    <xf numFmtId="49" fontId="29" fillId="0" borderId="104" xfId="0" applyNumberFormat="1" applyFont="1" applyBorder="1" applyAlignment="1" applyProtection="1">
      <protection locked="0"/>
    </xf>
    <xf numFmtId="49" fontId="29" fillId="0" borderId="105" xfId="0" applyNumberFormat="1" applyFont="1" applyBorder="1" applyAlignment="1" applyProtection="1">
      <protection locked="0"/>
    </xf>
    <xf numFmtId="49" fontId="29" fillId="0" borderId="97" xfId="0" applyNumberFormat="1" applyFont="1" applyBorder="1" applyAlignment="1" applyProtection="1">
      <protection locked="0"/>
    </xf>
    <xf numFmtId="49" fontId="29" fillId="0" borderId="86" xfId="0" applyNumberFormat="1" applyFont="1" applyBorder="1" applyAlignment="1" applyProtection="1">
      <protection locked="0"/>
    </xf>
    <xf numFmtId="49" fontId="29" fillId="0" borderId="100" xfId="0" applyNumberFormat="1" applyFont="1" applyBorder="1" applyAlignment="1" applyProtection="1">
      <protection locked="0"/>
    </xf>
    <xf numFmtId="49" fontId="54" fillId="0" borderId="94" xfId="0" applyNumberFormat="1" applyFont="1" applyBorder="1" applyAlignment="1" applyProtection="1">
      <protection locked="0"/>
    </xf>
    <xf numFmtId="49" fontId="54" fillId="0" borderId="95" xfId="0" applyNumberFormat="1" applyFont="1" applyBorder="1" applyAlignment="1" applyProtection="1">
      <protection locked="0"/>
    </xf>
    <xf numFmtId="0" fontId="15" fillId="0" borderId="3" xfId="0" applyFont="1" applyBorder="1" applyAlignment="1">
      <alignment horizontal="left" vertical="center"/>
    </xf>
    <xf numFmtId="0" fontId="7" fillId="0" borderId="4" xfId="0" applyFont="1" applyBorder="1" applyAlignment="1">
      <alignment horizontal="left" vertical="center"/>
    </xf>
    <xf numFmtId="49" fontId="29" fillId="0" borderId="52" xfId="0" applyNumberFormat="1" applyFont="1" applyBorder="1" applyAlignment="1" applyProtection="1">
      <protection locked="0"/>
    </xf>
    <xf numFmtId="49" fontId="29" fillId="0" borderId="53" xfId="0" applyNumberFormat="1" applyFont="1" applyBorder="1" applyAlignment="1" applyProtection="1">
      <protection locked="0"/>
    </xf>
    <xf numFmtId="49" fontId="29" fillId="0" borderId="57" xfId="0" applyNumberFormat="1" applyFont="1" applyBorder="1" applyAlignment="1" applyProtection="1">
      <protection locked="0"/>
    </xf>
    <xf numFmtId="49" fontId="16" fillId="0" borderId="3" xfId="0" applyNumberFormat="1" applyFont="1" applyBorder="1" applyAlignment="1">
      <alignment horizontal="center"/>
    </xf>
    <xf numFmtId="49" fontId="16" fillId="0" borderId="0" xfId="0" applyNumberFormat="1" applyFont="1" applyAlignment="1">
      <alignment horizontal="center"/>
    </xf>
    <xf numFmtId="49" fontId="19" fillId="2" borderId="1" xfId="0" applyNumberFormat="1" applyFont="1" applyFill="1" applyBorder="1" applyAlignment="1">
      <alignment horizontal="center" vertical="center"/>
    </xf>
    <xf numFmtId="49" fontId="19" fillId="2" borderId="2" xfId="0" applyNumberFormat="1" applyFont="1" applyFill="1" applyBorder="1" applyAlignment="1">
      <alignment horizontal="center" vertical="center"/>
    </xf>
    <xf numFmtId="49" fontId="19" fillId="0" borderId="1" xfId="0" applyNumberFormat="1" applyFont="1" applyBorder="1" applyAlignment="1">
      <alignment horizontal="center" vertical="center"/>
    </xf>
    <xf numFmtId="49" fontId="19" fillId="0" borderId="2" xfId="0" applyNumberFormat="1" applyFont="1" applyBorder="1" applyAlignment="1">
      <alignment horizontal="center" vertical="center"/>
    </xf>
    <xf numFmtId="49" fontId="19" fillId="0" borderId="14" xfId="0" applyNumberFormat="1" applyFont="1" applyBorder="1" applyAlignment="1">
      <alignment horizontal="center"/>
    </xf>
    <xf numFmtId="49" fontId="19" fillId="0" borderId="13" xfId="0" applyNumberFormat="1" applyFont="1" applyBorder="1" applyAlignment="1">
      <alignment horizontal="center"/>
    </xf>
    <xf numFmtId="49" fontId="19" fillId="2" borderId="0" xfId="0" applyNumberFormat="1" applyFont="1" applyFill="1" applyAlignment="1">
      <alignment horizontal="center"/>
    </xf>
    <xf numFmtId="49" fontId="3" fillId="2" borderId="1" xfId="1" applyNumberFormat="1" applyFont="1" applyFill="1" applyBorder="1" applyAlignment="1">
      <alignment horizontal="center" vertical="center"/>
    </xf>
    <xf numFmtId="49" fontId="3" fillId="2" borderId="4" xfId="1" applyNumberFormat="1" applyFont="1" applyFill="1" applyBorder="1" applyAlignment="1">
      <alignment horizontal="center" vertical="center"/>
    </xf>
    <xf numFmtId="49" fontId="3" fillId="2" borderId="2" xfId="1" applyNumberFormat="1" applyFont="1" applyFill="1" applyBorder="1" applyAlignment="1">
      <alignment horizontal="center" vertical="center"/>
    </xf>
    <xf numFmtId="49" fontId="19" fillId="0" borderId="1" xfId="0" applyNumberFormat="1" applyFont="1" applyBorder="1" applyAlignment="1">
      <alignment horizontal="center"/>
    </xf>
    <xf numFmtId="49" fontId="19" fillId="0" borderId="4" xfId="0" applyNumberFormat="1" applyFont="1" applyBorder="1" applyAlignment="1">
      <alignment horizontal="center"/>
    </xf>
    <xf numFmtId="49" fontId="19" fillId="0" borderId="2" xfId="0" applyNumberFormat="1" applyFont="1" applyBorder="1" applyAlignment="1">
      <alignment horizontal="center"/>
    </xf>
    <xf numFmtId="49" fontId="3" fillId="0" borderId="6" xfId="4" applyNumberFormat="1" applyFont="1" applyBorder="1" applyAlignment="1">
      <alignment horizontal="distributed" vertical="center" wrapText="1" indent="1"/>
    </xf>
    <xf numFmtId="49" fontId="3" fillId="0" borderId="7" xfId="4" applyNumberFormat="1" applyFont="1" applyBorder="1" applyAlignment="1">
      <alignment horizontal="distributed" vertical="center" wrapText="1" indent="1"/>
    </xf>
    <xf numFmtId="49" fontId="3" fillId="0" borderId="8" xfId="4" applyNumberFormat="1" applyFont="1" applyBorder="1" applyAlignment="1">
      <alignment horizontal="distributed" vertical="center" wrapText="1" indent="1"/>
    </xf>
    <xf numFmtId="49" fontId="3" fillId="0" borderId="14" xfId="4" applyNumberFormat="1" applyFont="1" applyBorder="1" applyAlignment="1">
      <alignment horizontal="distributed" vertical="center" wrapText="1" indent="1"/>
    </xf>
    <xf numFmtId="49" fontId="3" fillId="0" borderId="0" xfId="4" applyNumberFormat="1" applyFont="1" applyAlignment="1">
      <alignment horizontal="distributed" vertical="center" wrapText="1" indent="1"/>
    </xf>
    <xf numFmtId="49" fontId="3" fillId="0" borderId="13" xfId="4" applyNumberFormat="1" applyFont="1" applyBorder="1" applyAlignment="1">
      <alignment horizontal="distributed" vertical="center" wrapText="1" indent="1"/>
    </xf>
    <xf numFmtId="49" fontId="3" fillId="0" borderId="9" xfId="4" applyNumberFormat="1" applyFont="1" applyBorder="1" applyAlignment="1">
      <alignment horizontal="distributed" vertical="center" wrapText="1" indent="1"/>
    </xf>
    <xf numFmtId="49" fontId="3" fillId="0" borderId="3" xfId="4" applyNumberFormat="1" applyFont="1" applyBorder="1" applyAlignment="1">
      <alignment horizontal="distributed" vertical="center" wrapText="1" indent="1"/>
    </xf>
    <xf numFmtId="49" fontId="3" fillId="0" borderId="10" xfId="4" applyNumberFormat="1" applyFont="1" applyBorder="1" applyAlignment="1">
      <alignment horizontal="distributed" vertical="center" wrapText="1" indent="1"/>
    </xf>
    <xf numFmtId="49" fontId="3" fillId="0" borderId="1" xfId="4" applyNumberFormat="1" applyFont="1" applyBorder="1" applyAlignment="1">
      <alignment horizontal="center" vertical="center"/>
    </xf>
    <xf numFmtId="49" fontId="3" fillId="0" borderId="4" xfId="4" applyNumberFormat="1" applyFont="1" applyBorder="1" applyAlignment="1">
      <alignment horizontal="center" vertical="center"/>
    </xf>
    <xf numFmtId="49" fontId="3" fillId="0" borderId="2" xfId="4" applyNumberFormat="1" applyFont="1" applyBorder="1" applyAlignment="1">
      <alignment horizontal="center" vertical="center"/>
    </xf>
    <xf numFmtId="49" fontId="3" fillId="0" borderId="0" xfId="4" applyNumberFormat="1" applyFont="1" applyAlignment="1">
      <alignment horizontal="right" vertical="top"/>
    </xf>
    <xf numFmtId="49" fontId="3" fillId="0" borderId="0" xfId="4" applyNumberFormat="1" applyFont="1" applyAlignment="1">
      <alignment horizontal="left" vertical="top" wrapText="1"/>
    </xf>
    <xf numFmtId="49" fontId="47" fillId="0" borderId="0" xfId="4" applyNumberFormat="1" applyFont="1" applyAlignment="1">
      <alignment horizontal="left" vertical="top"/>
    </xf>
    <xf numFmtId="49" fontId="19" fillId="0" borderId="14" xfId="4" applyNumberFormat="1" applyFont="1" applyBorder="1" applyAlignment="1">
      <alignment horizontal="center" vertical="top" wrapText="1"/>
    </xf>
    <xf numFmtId="49" fontId="19" fillId="0" borderId="0" xfId="4" applyNumberFormat="1" applyFont="1" applyAlignment="1">
      <alignment horizontal="center" vertical="top" wrapText="1"/>
    </xf>
    <xf numFmtId="49" fontId="19" fillId="0" borderId="13" xfId="4" applyNumberFormat="1" applyFont="1" applyBorder="1" applyAlignment="1">
      <alignment horizontal="center" vertical="top" wrapText="1"/>
    </xf>
    <xf numFmtId="49" fontId="19" fillId="0" borderId="9" xfId="4" applyNumberFormat="1" applyFont="1" applyBorder="1" applyAlignment="1">
      <alignment horizontal="center" vertical="top" wrapText="1"/>
    </xf>
    <xf numFmtId="49" fontId="19" fillId="0" borderId="3" xfId="4" applyNumberFormat="1" applyFont="1" applyBorder="1" applyAlignment="1">
      <alignment horizontal="center" vertical="top" wrapText="1"/>
    </xf>
    <xf numFmtId="49" fontId="19" fillId="0" borderId="10" xfId="4" applyNumberFormat="1" applyFont="1" applyBorder="1" applyAlignment="1">
      <alignment horizontal="center" vertical="top" wrapText="1"/>
    </xf>
    <xf numFmtId="49" fontId="3" fillId="0" borderId="15" xfId="4" applyNumberFormat="1" applyFont="1" applyBorder="1" applyAlignment="1">
      <alignment horizontal="distributed" vertical="center" wrapText="1" indent="1"/>
    </xf>
    <xf numFmtId="49" fontId="3" fillId="0" borderId="16" xfId="4" applyNumberFormat="1" applyFont="1" applyBorder="1" applyAlignment="1">
      <alignment horizontal="distributed" vertical="center" indent="1"/>
    </xf>
    <xf numFmtId="49" fontId="47" fillId="0" borderId="0" xfId="4" applyNumberFormat="1" applyFont="1" applyAlignment="1">
      <alignment horizontal="left" vertical="top" wrapText="1"/>
    </xf>
    <xf numFmtId="49" fontId="3" fillId="2" borderId="5" xfId="4" applyNumberFormat="1" applyFont="1" applyFill="1" applyBorder="1" applyAlignment="1">
      <alignment horizontal="center" vertical="center"/>
    </xf>
    <xf numFmtId="49" fontId="3" fillId="0" borderId="5" xfId="4" applyNumberFormat="1" applyFont="1" applyBorder="1" applyAlignment="1">
      <alignment horizontal="center" vertical="center"/>
    </xf>
    <xf numFmtId="49" fontId="3" fillId="0" borderId="6" xfId="4" applyNumberFormat="1" applyFont="1" applyBorder="1" applyAlignment="1">
      <alignment horizontal="distributed" wrapText="1" indent="1"/>
    </xf>
    <xf numFmtId="49" fontId="3" fillId="0" borderId="7" xfId="4" applyNumberFormat="1" applyFont="1" applyBorder="1" applyAlignment="1">
      <alignment horizontal="distributed" wrapText="1" indent="1"/>
    </xf>
    <xf numFmtId="49" fontId="3" fillId="0" borderId="8" xfId="4" applyNumberFormat="1" applyFont="1" applyBorder="1" applyAlignment="1">
      <alignment horizontal="distributed" wrapText="1" indent="1"/>
    </xf>
    <xf numFmtId="49" fontId="3" fillId="0" borderId="14" xfId="4" applyNumberFormat="1" applyFont="1" applyBorder="1" applyAlignment="1">
      <alignment horizontal="distributed" wrapText="1" indent="1"/>
    </xf>
    <xf numFmtId="49" fontId="3" fillId="0" borderId="0" xfId="4" applyNumberFormat="1" applyFont="1" applyAlignment="1">
      <alignment horizontal="distributed" wrapText="1" indent="1"/>
    </xf>
    <xf numFmtId="49" fontId="3" fillId="0" borderId="13" xfId="4" applyNumberFormat="1" applyFont="1" applyBorder="1" applyAlignment="1">
      <alignment horizontal="distributed" wrapText="1" indent="1"/>
    </xf>
    <xf numFmtId="49" fontId="34" fillId="0" borderId="1" xfId="6" applyNumberFormat="1" applyFill="1" applyBorder="1" applyAlignment="1">
      <alignment horizontal="center" vertical="center"/>
    </xf>
    <xf numFmtId="49" fontId="3" fillId="2" borderId="4" xfId="4" applyNumberFormat="1" applyFont="1" applyFill="1" applyBorder="1" applyAlignment="1">
      <alignment horizontal="left" vertical="center"/>
    </xf>
    <xf numFmtId="49" fontId="19" fillId="0" borderId="50" xfId="4" applyNumberFormat="1" applyFont="1" applyBorder="1" applyAlignment="1">
      <alignment horizontal="left" vertical="center" wrapText="1"/>
    </xf>
    <xf numFmtId="49" fontId="19" fillId="0" borderId="74" xfId="4" applyNumberFormat="1" applyFont="1" applyBorder="1" applyAlignment="1">
      <alignment horizontal="left" vertical="center" wrapText="1"/>
    </xf>
    <xf numFmtId="49" fontId="19" fillId="0" borderId="73" xfId="4" applyNumberFormat="1" applyFont="1" applyBorder="1" applyAlignment="1">
      <alignment horizontal="center" vertical="center"/>
    </xf>
    <xf numFmtId="49" fontId="19" fillId="0" borderId="51" xfId="4" applyNumberFormat="1" applyFont="1" applyBorder="1" applyAlignment="1">
      <alignment horizontal="center" vertical="center"/>
    </xf>
    <xf numFmtId="49" fontId="15" fillId="0" borderId="7" xfId="4" applyNumberFormat="1" applyFont="1" applyBorder="1" applyAlignment="1">
      <alignment horizontal="left" vertical="center" wrapText="1"/>
    </xf>
    <xf numFmtId="49" fontId="15" fillId="0" borderId="44" xfId="4" applyNumberFormat="1" applyFont="1" applyBorder="1" applyAlignment="1">
      <alignment horizontal="center" vertical="center"/>
    </xf>
    <xf numFmtId="49" fontId="15" fillId="0" borderId="16" xfId="4" applyNumberFormat="1" applyFont="1" applyBorder="1" applyAlignment="1">
      <alignment horizontal="center" vertical="center"/>
    </xf>
    <xf numFmtId="49" fontId="19" fillId="0" borderId="72" xfId="4" applyNumberFormat="1" applyFont="1" applyBorder="1" applyAlignment="1">
      <alignment horizontal="center" vertical="center"/>
    </xf>
    <xf numFmtId="49" fontId="19" fillId="0" borderId="20" xfId="4" applyNumberFormat="1" applyFont="1" applyBorder="1" applyAlignment="1">
      <alignment horizontal="center" vertical="center"/>
    </xf>
    <xf numFmtId="49" fontId="19" fillId="0" borderId="20" xfId="4" applyNumberFormat="1" applyFont="1" applyBorder="1" applyAlignment="1">
      <alignment horizontal="left" vertical="center" wrapText="1"/>
    </xf>
    <xf numFmtId="49" fontId="15" fillId="0" borderId="4" xfId="4" applyNumberFormat="1" applyFont="1" applyBorder="1" applyAlignment="1">
      <alignment horizontal="left" vertical="center" wrapText="1"/>
    </xf>
    <xf numFmtId="49" fontId="15" fillId="0" borderId="2" xfId="4" applyNumberFormat="1" applyFont="1" applyBorder="1" applyAlignment="1">
      <alignment horizontal="left" vertical="center" wrapText="1"/>
    </xf>
    <xf numFmtId="49" fontId="19" fillId="0" borderId="1" xfId="4" applyNumberFormat="1" applyFont="1" applyBorder="1" applyAlignment="1">
      <alignment horizontal="center" vertical="center"/>
    </xf>
    <xf numFmtId="49" fontId="19" fillId="0" borderId="2" xfId="4" applyNumberFormat="1" applyFont="1" applyBorder="1" applyAlignment="1">
      <alignment horizontal="center" vertical="center"/>
    </xf>
    <xf numFmtId="49" fontId="15" fillId="0" borderId="8" xfId="4" applyNumberFormat="1" applyFont="1" applyBorder="1" applyAlignment="1">
      <alignment horizontal="left" vertical="center" wrapText="1"/>
    </xf>
    <xf numFmtId="49" fontId="15" fillId="0" borderId="0" xfId="4" applyNumberFormat="1" applyFont="1" applyAlignment="1">
      <alignment horizontal="left" vertical="center" wrapText="1"/>
    </xf>
    <xf numFmtId="49" fontId="15" fillId="0" borderId="13" xfId="4" applyNumberFormat="1" applyFont="1" applyBorder="1" applyAlignment="1">
      <alignment horizontal="left" vertical="center" wrapText="1"/>
    </xf>
    <xf numFmtId="49" fontId="15" fillId="0" borderId="3" xfId="4" applyNumberFormat="1" applyFont="1" applyBorder="1" applyAlignment="1">
      <alignment horizontal="left" vertical="center" wrapText="1"/>
    </xf>
    <xf numFmtId="49" fontId="15" fillId="0" borderId="10" xfId="4" applyNumberFormat="1" applyFont="1" applyBorder="1" applyAlignment="1">
      <alignment horizontal="left" vertical="center" wrapText="1"/>
    </xf>
    <xf numFmtId="49" fontId="19" fillId="0" borderId="3" xfId="4" applyNumberFormat="1" applyFont="1" applyBorder="1" applyAlignment="1">
      <alignment horizontal="left" vertical="top"/>
    </xf>
    <xf numFmtId="49" fontId="15" fillId="0" borderId="0" xfId="4" applyNumberFormat="1" applyFont="1" applyAlignment="1">
      <alignment horizontal="center" vertical="center"/>
    </xf>
    <xf numFmtId="49" fontId="15" fillId="0" borderId="4" xfId="4" applyNumberFormat="1" applyFont="1" applyBorder="1" applyAlignment="1">
      <alignment horizontal="center" vertical="center"/>
    </xf>
    <xf numFmtId="49" fontId="15" fillId="0" borderId="1" xfId="4" applyNumberFormat="1" applyFont="1" applyBorder="1" applyAlignment="1">
      <alignment horizontal="center" vertical="center"/>
    </xf>
    <xf numFmtId="49" fontId="15" fillId="0" borderId="2" xfId="4" applyNumberFormat="1" applyFont="1" applyBorder="1" applyAlignment="1">
      <alignment horizontal="center" vertical="center"/>
    </xf>
    <xf numFmtId="49" fontId="15" fillId="0" borderId="49" xfId="4" applyNumberFormat="1" applyFont="1" applyBorder="1" applyAlignment="1">
      <alignment horizontal="center" vertical="center"/>
    </xf>
    <xf numFmtId="49" fontId="15" fillId="0" borderId="51" xfId="4" applyNumberFormat="1" applyFont="1" applyBorder="1" applyAlignment="1">
      <alignment horizontal="center" vertical="center"/>
    </xf>
    <xf numFmtId="49" fontId="15" fillId="0" borderId="1" xfId="4" applyNumberFormat="1" applyFont="1" applyBorder="1" applyAlignment="1">
      <alignment horizontal="left" vertical="center" wrapText="1"/>
    </xf>
    <xf numFmtId="49" fontId="3" fillId="0" borderId="9" xfId="3" applyNumberFormat="1" applyFont="1" applyBorder="1" applyAlignment="1">
      <alignment horizontal="left" vertical="center" wrapText="1"/>
    </xf>
    <xf numFmtId="49" fontId="3" fillId="0" borderId="3" xfId="3" applyNumberFormat="1" applyFont="1" applyBorder="1" applyAlignment="1">
      <alignment horizontal="left" vertical="center" wrapText="1"/>
    </xf>
    <xf numFmtId="49" fontId="3" fillId="0" borderId="10" xfId="3" applyNumberFormat="1" applyFont="1" applyBorder="1" applyAlignment="1">
      <alignment horizontal="left" vertical="center" wrapText="1"/>
    </xf>
    <xf numFmtId="49" fontId="3" fillId="0" borderId="1" xfId="3" applyNumberFormat="1" applyFont="1" applyBorder="1" applyAlignment="1">
      <alignment horizontal="center" vertical="center" wrapText="1"/>
    </xf>
    <xf numFmtId="49" fontId="3" fillId="0" borderId="4" xfId="3" applyNumberFormat="1" applyFont="1" applyBorder="1" applyAlignment="1">
      <alignment horizontal="center" vertical="center" wrapText="1"/>
    </xf>
    <xf numFmtId="49" fontId="3" fillId="0" borderId="2" xfId="3" applyNumberFormat="1" applyFont="1" applyBorder="1" applyAlignment="1">
      <alignment horizontal="center" vertical="center" wrapText="1"/>
    </xf>
    <xf numFmtId="49" fontId="3" fillId="2" borderId="1" xfId="3" applyNumberFormat="1" applyFont="1" applyFill="1" applyBorder="1" applyAlignment="1">
      <alignment horizontal="left" vertical="center" wrapText="1"/>
    </xf>
    <xf numFmtId="49" fontId="3" fillId="2" borderId="4" xfId="3" applyNumberFormat="1" applyFont="1" applyFill="1" applyBorder="1" applyAlignment="1">
      <alignment horizontal="left" vertical="center" wrapText="1"/>
    </xf>
    <xf numFmtId="49" fontId="3" fillId="2" borderId="2" xfId="3" applyNumberFormat="1" applyFont="1" applyFill="1" applyBorder="1" applyAlignment="1">
      <alignment horizontal="left" vertical="center" wrapText="1"/>
    </xf>
    <xf numFmtId="49" fontId="3" fillId="0" borderId="9" xfId="3" applyNumberFormat="1" applyFont="1" applyBorder="1" applyAlignment="1">
      <alignment horizontal="center" vertical="center" wrapText="1"/>
    </xf>
    <xf numFmtId="49" fontId="3" fillId="0" borderId="0" xfId="0" applyNumberFormat="1" applyFont="1" applyAlignment="1">
      <alignment horizontal="left" vertical="top"/>
    </xf>
    <xf numFmtId="49" fontId="3" fillId="0" borderId="0" xfId="0" applyNumberFormat="1" applyFont="1" applyAlignment="1">
      <alignment horizontal="left" vertical="top" wrapText="1"/>
    </xf>
    <xf numFmtId="49" fontId="3" fillId="0" borderId="5" xfId="0" applyNumberFormat="1" applyFont="1" applyBorder="1" applyAlignment="1">
      <alignment horizontal="left" vertical="center" wrapText="1"/>
    </xf>
    <xf numFmtId="49" fontId="3" fillId="0" borderId="5" xfId="0" applyNumberFormat="1" applyFont="1" applyBorder="1" applyAlignment="1">
      <alignment horizontal="distributed" vertical="center"/>
    </xf>
    <xf numFmtId="49" fontId="3" fillId="2" borderId="5" xfId="0" applyNumberFormat="1" applyFont="1" applyFill="1" applyBorder="1" applyAlignment="1">
      <alignment horizontal="left" vertical="center"/>
    </xf>
    <xf numFmtId="49" fontId="3" fillId="0" borderId="5" xfId="0" applyNumberFormat="1" applyFont="1" applyBorder="1" applyAlignment="1">
      <alignment horizontal="center" vertical="center"/>
    </xf>
    <xf numFmtId="49" fontId="3" fillId="0" borderId="22" xfId="1" applyNumberFormat="1" applyFont="1" applyBorder="1" applyAlignment="1">
      <alignment horizontal="center" vertical="center"/>
    </xf>
    <xf numFmtId="49" fontId="3" fillId="0" borderId="71" xfId="1" applyNumberFormat="1" applyFont="1" applyBorder="1" applyAlignment="1">
      <alignment horizontal="center" vertical="center"/>
    </xf>
    <xf numFmtId="49" fontId="3" fillId="0" borderId="23" xfId="1" applyNumberFormat="1" applyFont="1" applyBorder="1" applyAlignment="1">
      <alignment horizontal="center" vertical="center"/>
    </xf>
    <xf numFmtId="49" fontId="3" fillId="0" borderId="6" xfId="1" applyNumberFormat="1" applyFont="1" applyBorder="1" applyAlignment="1">
      <alignment horizontal="center" vertical="center" wrapText="1"/>
    </xf>
    <xf numFmtId="49" fontId="3" fillId="0" borderId="7" xfId="1" applyNumberFormat="1" applyFont="1" applyBorder="1" applyAlignment="1">
      <alignment horizontal="center" vertical="center" wrapText="1"/>
    </xf>
    <xf numFmtId="49" fontId="3" fillId="0" borderId="8" xfId="1" applyNumberFormat="1" applyFont="1" applyBorder="1" applyAlignment="1">
      <alignment horizontal="center" vertical="center" wrapText="1"/>
    </xf>
    <xf numFmtId="49" fontId="3" fillId="0" borderId="9" xfId="1" applyNumberFormat="1" applyFont="1" applyBorder="1" applyAlignment="1">
      <alignment horizontal="center" vertical="center" wrapText="1"/>
    </xf>
    <xf numFmtId="49" fontId="3" fillId="0" borderId="3" xfId="1" applyNumberFormat="1" applyFont="1" applyBorder="1" applyAlignment="1">
      <alignment horizontal="center" vertical="center" wrapText="1"/>
    </xf>
    <xf numFmtId="49" fontId="3" fillId="0" borderId="10" xfId="1" applyNumberFormat="1" applyFont="1" applyBorder="1" applyAlignment="1">
      <alignment horizontal="center" vertical="center" wrapText="1"/>
    </xf>
    <xf numFmtId="49" fontId="3" fillId="0" borderId="6" xfId="1" applyNumberFormat="1" applyFont="1" applyBorder="1" applyAlignment="1">
      <alignment vertical="center" wrapText="1"/>
    </xf>
    <xf numFmtId="49" fontId="3" fillId="0" borderId="7" xfId="1" applyNumberFormat="1" applyFont="1" applyBorder="1" applyAlignment="1">
      <alignment vertical="center" wrapText="1"/>
    </xf>
    <xf numFmtId="49" fontId="3" fillId="0" borderId="8" xfId="1" applyNumberFormat="1" applyFont="1" applyBorder="1" applyAlignment="1">
      <alignment vertical="center" wrapText="1"/>
    </xf>
    <xf numFmtId="49" fontId="3" fillId="0" borderId="14" xfId="1" applyNumberFormat="1" applyFont="1" applyBorder="1" applyAlignment="1">
      <alignment vertical="center" wrapText="1"/>
    </xf>
    <xf numFmtId="49" fontId="3" fillId="0" borderId="0" xfId="1" applyNumberFormat="1" applyFont="1" applyAlignment="1">
      <alignment vertical="center" wrapText="1"/>
    </xf>
    <xf numFmtId="49" fontId="3" fillId="0" borderId="13" xfId="1" applyNumberFormat="1" applyFont="1" applyBorder="1" applyAlignment="1">
      <alignment vertical="center" wrapText="1"/>
    </xf>
    <xf numFmtId="49" fontId="3" fillId="0" borderId="9" xfId="1" applyNumberFormat="1" applyFont="1" applyBorder="1" applyAlignment="1">
      <alignment vertical="center" wrapText="1"/>
    </xf>
    <xf numFmtId="49" fontId="3" fillId="0" borderId="3" xfId="1" applyNumberFormat="1" applyFont="1" applyBorder="1" applyAlignment="1">
      <alignment vertical="center" wrapText="1"/>
    </xf>
    <xf numFmtId="49" fontId="3" fillId="0" borderId="10" xfId="1" applyNumberFormat="1" applyFont="1" applyBorder="1" applyAlignment="1">
      <alignment vertical="center" wrapText="1"/>
    </xf>
    <xf numFmtId="49" fontId="3" fillId="0" borderId="14" xfId="1" applyNumberFormat="1" applyFont="1" applyBorder="1" applyAlignment="1">
      <alignment horizontal="center" vertical="center" wrapText="1"/>
    </xf>
    <xf numFmtId="49" fontId="3" fillId="0" borderId="13" xfId="1" applyNumberFormat="1" applyFont="1" applyBorder="1" applyAlignment="1">
      <alignment horizontal="center" vertical="center" wrapText="1"/>
    </xf>
    <xf numFmtId="49" fontId="41" fillId="0" borderId="0" xfId="0" applyNumberFormat="1" applyFont="1" applyAlignment="1">
      <alignment horizontal="center" vertical="center"/>
    </xf>
    <xf numFmtId="49" fontId="3" fillId="0" borderId="6" xfId="0" applyNumberFormat="1" applyFont="1" applyBorder="1" applyAlignment="1">
      <alignment horizontal="distributed" vertical="center"/>
    </xf>
    <xf numFmtId="49" fontId="3" fillId="0" borderId="7" xfId="0" applyNumberFormat="1" applyFont="1" applyBorder="1" applyAlignment="1">
      <alignment horizontal="distributed" vertical="center"/>
    </xf>
    <xf numFmtId="49" fontId="3" fillId="0" borderId="8" xfId="0" applyNumberFormat="1" applyFont="1" applyBorder="1" applyAlignment="1">
      <alignment horizontal="distributed" vertical="center"/>
    </xf>
    <xf numFmtId="49" fontId="3" fillId="0" borderId="9" xfId="0" applyNumberFormat="1" applyFont="1" applyBorder="1" applyAlignment="1">
      <alignment horizontal="distributed" vertical="center"/>
    </xf>
    <xf numFmtId="49" fontId="3" fillId="0" borderId="3" xfId="0" applyNumberFormat="1" applyFont="1" applyBorder="1" applyAlignment="1">
      <alignment horizontal="distributed" vertical="center"/>
    </xf>
    <xf numFmtId="49" fontId="3" fillId="0" borderId="10" xfId="0" applyNumberFormat="1" applyFont="1" applyBorder="1" applyAlignment="1">
      <alignment horizontal="distributed" vertical="center"/>
    </xf>
    <xf numFmtId="49" fontId="3" fillId="10" borderId="5" xfId="1" applyNumberFormat="1" applyFont="1" applyFill="1" applyBorder="1" applyAlignment="1">
      <alignment horizontal="center" vertical="center" wrapText="1"/>
    </xf>
    <xf numFmtId="49" fontId="3" fillId="0" borderId="5" xfId="0" applyNumberFormat="1" applyFont="1" applyBorder="1" applyAlignment="1">
      <alignment horizontal="left" vertical="center"/>
    </xf>
    <xf numFmtId="49" fontId="15" fillId="2" borderId="1" xfId="1" applyNumberFormat="1" applyFont="1" applyFill="1" applyBorder="1" applyAlignment="1" applyProtection="1">
      <alignment horizontal="center" vertical="center"/>
      <protection locked="0"/>
    </xf>
    <xf numFmtId="49" fontId="15" fillId="2" borderId="4" xfId="1" applyNumberFormat="1" applyFont="1" applyFill="1" applyBorder="1" applyAlignment="1" applyProtection="1">
      <alignment horizontal="center" vertical="center"/>
      <protection locked="0"/>
    </xf>
    <xf numFmtId="49" fontId="15" fillId="2" borderId="2" xfId="1" applyNumberFormat="1" applyFont="1" applyFill="1" applyBorder="1" applyAlignment="1" applyProtection="1">
      <alignment horizontal="center" vertical="center"/>
      <protection locked="0"/>
    </xf>
    <xf numFmtId="49" fontId="3" fillId="0" borderId="8"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2" borderId="6" xfId="0" applyNumberFormat="1" applyFont="1" applyFill="1" applyBorder="1" applyAlignment="1">
      <alignment horizontal="center" vertical="center"/>
    </xf>
    <xf numFmtId="49" fontId="3" fillId="2" borderId="7" xfId="0" applyNumberFormat="1" applyFont="1" applyFill="1" applyBorder="1" applyAlignment="1">
      <alignment horizontal="center" vertical="center"/>
    </xf>
    <xf numFmtId="49" fontId="3" fillId="2" borderId="9"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10" borderId="22" xfId="0" applyNumberFormat="1" applyFont="1" applyFill="1" applyBorder="1" applyAlignment="1">
      <alignment horizontal="center" vertical="center"/>
    </xf>
    <xf numFmtId="49" fontId="3" fillId="10" borderId="23" xfId="0" applyNumberFormat="1" applyFont="1" applyFill="1" applyBorder="1" applyAlignment="1">
      <alignment horizontal="center" vertical="center"/>
    </xf>
    <xf numFmtId="49" fontId="3" fillId="0" borderId="7"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10" borderId="6" xfId="0" applyNumberFormat="1" applyFont="1" applyFill="1" applyBorder="1" applyAlignment="1">
      <alignment horizontal="center" vertical="center"/>
    </xf>
    <xf numFmtId="49" fontId="3" fillId="10" borderId="8" xfId="0" applyNumberFormat="1" applyFont="1" applyFill="1" applyBorder="1" applyAlignment="1">
      <alignment horizontal="center" vertical="center"/>
    </xf>
    <xf numFmtId="49" fontId="3" fillId="10" borderId="9" xfId="0" applyNumberFormat="1" applyFont="1" applyFill="1" applyBorder="1" applyAlignment="1">
      <alignment horizontal="center" vertical="center"/>
    </xf>
    <xf numFmtId="49" fontId="3" fillId="10" borderId="10" xfId="0" applyNumberFormat="1" applyFont="1" applyFill="1" applyBorder="1" applyAlignment="1">
      <alignment horizontal="center" vertical="center"/>
    </xf>
    <xf numFmtId="49" fontId="3" fillId="0" borderId="6" xfId="0" applyNumberFormat="1" applyFont="1" applyBorder="1" applyAlignment="1">
      <alignment horizontal="distributed" vertical="center" wrapText="1"/>
    </xf>
    <xf numFmtId="49" fontId="3" fillId="0" borderId="14" xfId="0" applyNumberFormat="1" applyFont="1" applyBorder="1" applyAlignment="1">
      <alignment horizontal="distributed" vertical="center" wrapText="1"/>
    </xf>
    <xf numFmtId="49" fontId="3" fillId="0" borderId="0" xfId="0" applyNumberFormat="1" applyFont="1" applyAlignment="1">
      <alignment horizontal="distributed" vertical="center"/>
    </xf>
    <xf numFmtId="49" fontId="3" fillId="0" borderId="13" xfId="0" applyNumberFormat="1" applyFont="1" applyBorder="1" applyAlignment="1">
      <alignment horizontal="distributed" vertical="center"/>
    </xf>
    <xf numFmtId="49" fontId="3" fillId="2" borderId="8" xfId="0" applyNumberFormat="1" applyFont="1" applyFill="1" applyBorder="1" applyAlignment="1">
      <alignment horizontal="center" vertical="center"/>
    </xf>
    <xf numFmtId="49" fontId="3" fillId="2" borderId="14" xfId="0" applyNumberFormat="1" applyFont="1" applyFill="1" applyBorder="1" applyAlignment="1">
      <alignment horizontal="center" vertical="center"/>
    </xf>
    <xf numFmtId="49" fontId="3" fillId="2" borderId="0" xfId="0" applyNumberFormat="1" applyFont="1" applyFill="1" applyAlignment="1">
      <alignment horizontal="center" vertical="center"/>
    </xf>
    <xf numFmtId="49" fontId="3" fillId="2" borderId="13" xfId="0" applyNumberFormat="1" applyFont="1" applyFill="1" applyBorder="1" applyAlignment="1">
      <alignment horizontal="center" vertical="center"/>
    </xf>
    <xf numFmtId="49" fontId="3" fillId="2" borderId="10" xfId="0" applyNumberFormat="1" applyFont="1" applyFill="1" applyBorder="1" applyAlignment="1">
      <alignment horizontal="center" vertical="center"/>
    </xf>
    <xf numFmtId="49" fontId="3" fillId="0" borderId="6"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13" xfId="0" applyNumberFormat="1" applyFont="1" applyBorder="1" applyAlignment="1">
      <alignment horizontal="center" vertical="center"/>
    </xf>
    <xf numFmtId="49" fontId="3" fillId="0" borderId="9" xfId="0" applyNumberFormat="1" applyFont="1" applyBorder="1" applyAlignment="1">
      <alignment horizontal="center" vertical="center"/>
    </xf>
    <xf numFmtId="49" fontId="3" fillId="0" borderId="6" xfId="1" applyNumberFormat="1" applyFont="1" applyBorder="1" applyAlignment="1">
      <alignment horizontal="center" vertical="center" textRotation="255" wrapText="1"/>
    </xf>
    <xf numFmtId="49" fontId="3" fillId="0" borderId="7" xfId="1" applyNumberFormat="1" applyFont="1" applyBorder="1" applyAlignment="1">
      <alignment horizontal="center" vertical="center" textRotation="255" wrapText="1"/>
    </xf>
    <xf numFmtId="49" fontId="3" fillId="0" borderId="8" xfId="1" applyNumberFormat="1" applyFont="1" applyBorder="1" applyAlignment="1">
      <alignment horizontal="center" vertical="center" textRotation="255" wrapText="1"/>
    </xf>
    <xf numFmtId="49" fontId="3" fillId="0" borderId="14" xfId="1" applyNumberFormat="1" applyFont="1" applyBorder="1" applyAlignment="1">
      <alignment horizontal="center" vertical="center" textRotation="255" wrapText="1"/>
    </xf>
    <xf numFmtId="49" fontId="3" fillId="0" borderId="0" xfId="1" applyNumberFormat="1" applyFont="1" applyAlignment="1">
      <alignment horizontal="center" vertical="center" textRotation="255" wrapText="1"/>
    </xf>
    <xf numFmtId="49" fontId="3" fillId="0" borderId="13" xfId="1" applyNumberFormat="1" applyFont="1" applyBorder="1" applyAlignment="1">
      <alignment horizontal="center" vertical="center" textRotation="255" wrapText="1"/>
    </xf>
    <xf numFmtId="49" fontId="3" fillId="0" borderId="9" xfId="1" applyNumberFormat="1" applyFont="1" applyBorder="1" applyAlignment="1">
      <alignment horizontal="center" vertical="center" textRotation="255" wrapText="1"/>
    </xf>
    <xf numFmtId="49" fontId="3" fillId="0" borderId="3" xfId="1" applyNumberFormat="1" applyFont="1" applyBorder="1" applyAlignment="1">
      <alignment horizontal="center" vertical="center" textRotation="255" wrapText="1"/>
    </xf>
    <xf numFmtId="49" fontId="3" fillId="0" borderId="10" xfId="1" applyNumberFormat="1" applyFont="1" applyBorder="1" applyAlignment="1">
      <alignment horizontal="center" vertical="center" textRotation="255" wrapText="1"/>
    </xf>
    <xf numFmtId="49" fontId="3" fillId="0" borderId="5" xfId="0" applyNumberFormat="1" applyFont="1" applyBorder="1" applyAlignment="1">
      <alignment horizontal="center" vertical="center" textRotation="255"/>
    </xf>
    <xf numFmtId="49" fontId="3" fillId="2" borderId="5" xfId="0" applyNumberFormat="1" applyFont="1" applyFill="1" applyBorder="1" applyAlignment="1">
      <alignment horizontal="center" vertical="center"/>
    </xf>
    <xf numFmtId="49" fontId="3" fillId="0" borderId="22" xfId="0" applyNumberFormat="1" applyFont="1" applyBorder="1" applyAlignment="1">
      <alignment horizontal="center" vertical="center"/>
    </xf>
    <xf numFmtId="49" fontId="3" fillId="10" borderId="1" xfId="3" applyNumberFormat="1" applyFont="1" applyFill="1" applyBorder="1" applyAlignment="1">
      <alignment horizontal="center" vertical="center" wrapText="1"/>
    </xf>
    <xf numFmtId="49" fontId="3" fillId="10" borderId="2" xfId="3" applyNumberFormat="1" applyFont="1" applyFill="1" applyBorder="1" applyAlignment="1">
      <alignment horizontal="center" vertical="center" wrapText="1"/>
    </xf>
    <xf numFmtId="49" fontId="3" fillId="0" borderId="6" xfId="0" applyNumberFormat="1" applyFont="1" applyBorder="1" applyAlignment="1">
      <alignment horizontal="distributed" vertical="center" indent="2"/>
    </xf>
    <xf numFmtId="49" fontId="3" fillId="0" borderId="7" xfId="0" applyNumberFormat="1" applyFont="1" applyBorder="1" applyAlignment="1">
      <alignment horizontal="distributed" vertical="center" indent="2"/>
    </xf>
    <xf numFmtId="49" fontId="3" fillId="0" borderId="8" xfId="0" applyNumberFormat="1" applyFont="1" applyBorder="1" applyAlignment="1">
      <alignment horizontal="distributed" vertical="center" indent="2"/>
    </xf>
    <xf numFmtId="49" fontId="3" fillId="0" borderId="14" xfId="0" applyNumberFormat="1" applyFont="1" applyBorder="1" applyAlignment="1">
      <alignment horizontal="distributed" vertical="center" indent="2"/>
    </xf>
    <xf numFmtId="49" fontId="3" fillId="0" borderId="0" xfId="0" applyNumberFormat="1" applyFont="1" applyAlignment="1">
      <alignment horizontal="distributed" vertical="center" indent="2"/>
    </xf>
    <xf numFmtId="49" fontId="3" fillId="0" borderId="13" xfId="0" applyNumberFormat="1" applyFont="1" applyBorder="1" applyAlignment="1">
      <alignment horizontal="distributed" vertical="center" indent="2"/>
    </xf>
    <xf numFmtId="49" fontId="3" fillId="0" borderId="9" xfId="0" applyNumberFormat="1" applyFont="1" applyBorder="1" applyAlignment="1">
      <alignment horizontal="distributed" vertical="center" indent="2"/>
    </xf>
    <xf numFmtId="49" fontId="3" fillId="0" borderId="3" xfId="0" applyNumberFormat="1" applyFont="1" applyBorder="1" applyAlignment="1">
      <alignment horizontal="distributed" vertical="center" indent="2"/>
    </xf>
    <xf numFmtId="49" fontId="3" fillId="0" borderId="10" xfId="0" applyNumberFormat="1" applyFont="1" applyBorder="1" applyAlignment="1">
      <alignment horizontal="distributed" vertical="center" indent="2"/>
    </xf>
    <xf numFmtId="49" fontId="3" fillId="0" borderId="6" xfId="0" applyNumberFormat="1" applyFont="1" applyBorder="1" applyAlignment="1">
      <alignment horizontal="left" vertical="center" wrapText="1"/>
    </xf>
    <xf numFmtId="49" fontId="3" fillId="0" borderId="7" xfId="0" applyNumberFormat="1" applyFont="1" applyBorder="1" applyAlignment="1">
      <alignment horizontal="left" vertical="center" wrapText="1"/>
    </xf>
    <xf numFmtId="49" fontId="3" fillId="0" borderId="8" xfId="0" applyNumberFormat="1" applyFont="1" applyBorder="1" applyAlignment="1">
      <alignment horizontal="left" vertical="center" wrapText="1"/>
    </xf>
    <xf numFmtId="49" fontId="3" fillId="0" borderId="14"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3" fillId="0" borderId="13" xfId="0" applyNumberFormat="1" applyFont="1" applyBorder="1" applyAlignment="1">
      <alignment horizontal="left" vertical="center" wrapText="1"/>
    </xf>
    <xf numFmtId="49" fontId="3" fillId="0" borderId="9" xfId="0" applyNumberFormat="1" applyFont="1" applyBorder="1" applyAlignment="1">
      <alignment horizontal="left" vertical="center" wrapText="1"/>
    </xf>
    <xf numFmtId="49" fontId="3" fillId="0" borderId="3" xfId="0" applyNumberFormat="1" applyFont="1" applyBorder="1" applyAlignment="1">
      <alignment horizontal="left" vertical="center" wrapText="1"/>
    </xf>
    <xf numFmtId="49" fontId="3" fillId="0" borderId="10" xfId="0" applyNumberFormat="1" applyFont="1" applyBorder="1" applyAlignment="1">
      <alignment horizontal="left" vertical="center" wrapText="1"/>
    </xf>
    <xf numFmtId="49" fontId="3" fillId="0" borderId="14" xfId="0" applyNumberFormat="1" applyFont="1" applyBorder="1" applyAlignment="1">
      <alignment horizontal="distributed" vertical="center"/>
    </xf>
    <xf numFmtId="49" fontId="3" fillId="0" borderId="7" xfId="0" applyNumberFormat="1" applyFont="1" applyBorder="1" applyAlignment="1">
      <alignment horizontal="distributed" vertical="center" wrapText="1"/>
    </xf>
    <xf numFmtId="49" fontId="3" fillId="0" borderId="8" xfId="0" applyNumberFormat="1" applyFont="1" applyBorder="1" applyAlignment="1">
      <alignment horizontal="distributed" vertical="center" wrapText="1"/>
    </xf>
    <xf numFmtId="49" fontId="3" fillId="0" borderId="0" xfId="0" applyNumberFormat="1" applyFont="1" applyAlignment="1">
      <alignment horizontal="distributed" vertical="center" wrapText="1"/>
    </xf>
    <xf numFmtId="49" fontId="3" fillId="0" borderId="13" xfId="0" applyNumberFormat="1" applyFont="1" applyBorder="1" applyAlignment="1">
      <alignment horizontal="distributed" vertical="center" wrapText="1"/>
    </xf>
    <xf numFmtId="49" fontId="3" fillId="0" borderId="1" xfId="0" applyNumberFormat="1" applyFont="1" applyBorder="1" applyAlignment="1">
      <alignment horizontal="distributed" vertical="center" indent="1"/>
    </xf>
    <xf numFmtId="49" fontId="3" fillId="0" borderId="4" xfId="0" applyNumberFormat="1" applyFont="1" applyBorder="1" applyAlignment="1">
      <alignment horizontal="distributed" vertical="center" indent="1"/>
    </xf>
    <xf numFmtId="49" fontId="15" fillId="0" borderId="0" xfId="0" applyNumberFormat="1" applyFont="1" applyAlignment="1">
      <alignment horizontal="left" vertical="center"/>
    </xf>
    <xf numFmtId="49" fontId="10" fillId="2" borderId="9" xfId="1" applyNumberFormat="1" applyFont="1" applyFill="1" applyBorder="1" applyAlignment="1" applyProtection="1">
      <alignment horizontal="center" vertical="center"/>
      <protection locked="0"/>
    </xf>
    <xf numFmtId="49" fontId="10" fillId="2" borderId="3" xfId="1" applyNumberFormat="1" applyFont="1" applyFill="1" applyBorder="1" applyAlignment="1" applyProtection="1">
      <alignment horizontal="center" vertical="center"/>
      <protection locked="0"/>
    </xf>
    <xf numFmtId="49" fontId="10" fillId="2" borderId="10" xfId="1" applyNumberFormat="1" applyFont="1" applyFill="1" applyBorder="1" applyAlignment="1" applyProtection="1">
      <alignment horizontal="center" vertical="center"/>
      <protection locked="0"/>
    </xf>
    <xf numFmtId="49" fontId="10" fillId="0" borderId="1" xfId="1" applyNumberFormat="1" applyFont="1" applyBorder="1" applyAlignment="1" applyProtection="1">
      <alignment horizontal="center" vertical="center"/>
      <protection locked="0"/>
    </xf>
    <xf numFmtId="49" fontId="10" fillId="0" borderId="4" xfId="1" applyNumberFormat="1" applyFont="1" applyBorder="1" applyAlignment="1" applyProtection="1">
      <alignment horizontal="center" vertical="center"/>
      <protection locked="0"/>
    </xf>
    <xf numFmtId="49" fontId="10" fillId="0" borderId="2" xfId="1" applyNumberFormat="1" applyFont="1" applyBorder="1" applyAlignment="1" applyProtection="1">
      <alignment horizontal="center" vertical="center"/>
      <protection locked="0"/>
    </xf>
    <xf numFmtId="49" fontId="3" fillId="0" borderId="1" xfId="0" applyNumberFormat="1" applyFont="1" applyBorder="1">
      <alignment vertical="center"/>
    </xf>
    <xf numFmtId="49" fontId="3" fillId="0" borderId="4" xfId="0" applyNumberFormat="1" applyFont="1" applyBorder="1">
      <alignment vertical="center"/>
    </xf>
    <xf numFmtId="49" fontId="3" fillId="0" borderId="2" xfId="0" applyNumberFormat="1" applyFont="1" applyBorder="1">
      <alignment vertical="center"/>
    </xf>
    <xf numFmtId="49" fontId="3" fillId="0" borderId="5" xfId="0" applyNumberFormat="1" applyFont="1" applyBorder="1" applyAlignment="1">
      <alignment horizontal="center" vertical="center" wrapText="1"/>
    </xf>
    <xf numFmtId="49" fontId="19" fillId="0" borderId="1" xfId="1" applyNumberFormat="1" applyFont="1" applyBorder="1" applyAlignment="1">
      <alignment horizontal="center" vertical="center"/>
    </xf>
    <xf numFmtId="49" fontId="19" fillId="0" borderId="4" xfId="1" applyNumberFormat="1" applyFont="1" applyBorder="1" applyAlignment="1">
      <alignment horizontal="center" vertical="center"/>
    </xf>
    <xf numFmtId="49" fontId="19" fillId="0" borderId="2" xfId="1" applyNumberFormat="1" applyFont="1" applyBorder="1" applyAlignment="1">
      <alignment horizontal="center" vertical="center"/>
    </xf>
    <xf numFmtId="49" fontId="7" fillId="2" borderId="1" xfId="1" applyNumberFormat="1" applyFont="1" applyFill="1" applyBorder="1" applyAlignment="1">
      <alignment horizontal="center"/>
    </xf>
    <xf numFmtId="49" fontId="7" fillId="2" borderId="4" xfId="1" applyNumberFormat="1" applyFont="1" applyFill="1" applyBorder="1" applyAlignment="1">
      <alignment horizontal="center"/>
    </xf>
    <xf numFmtId="49" fontId="7" fillId="2" borderId="2" xfId="1" applyNumberFormat="1" applyFont="1" applyFill="1" applyBorder="1" applyAlignment="1">
      <alignment horizontal="center"/>
    </xf>
    <xf numFmtId="49" fontId="3" fillId="10" borderId="5" xfId="0" applyNumberFormat="1" applyFont="1" applyFill="1" applyBorder="1" applyAlignment="1">
      <alignment horizontal="center" vertical="center"/>
    </xf>
    <xf numFmtId="49" fontId="3" fillId="0" borderId="0" xfId="0" applyNumberFormat="1" applyFont="1" applyAlignment="1">
      <alignment horizontal="center" vertical="center" wrapText="1"/>
    </xf>
    <xf numFmtId="49" fontId="3" fillId="2" borderId="1"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49" fontId="3" fillId="2" borderId="2"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10" borderId="1" xfId="0" applyNumberFormat="1" applyFont="1" applyFill="1" applyBorder="1" applyAlignment="1">
      <alignment horizontal="center" vertical="center"/>
    </xf>
    <xf numFmtId="49" fontId="3" fillId="10" borderId="4" xfId="0" applyNumberFormat="1" applyFont="1" applyFill="1" applyBorder="1" applyAlignment="1">
      <alignment horizontal="center" vertical="center"/>
    </xf>
    <xf numFmtId="49" fontId="3" fillId="10" borderId="2" xfId="0" applyNumberFormat="1" applyFont="1" applyFill="1" applyBorder="1" applyAlignment="1">
      <alignment horizontal="center" vertical="center"/>
    </xf>
    <xf numFmtId="49" fontId="19" fillId="0" borderId="5" xfId="1" applyNumberFormat="1" applyFont="1" applyBorder="1" applyAlignment="1">
      <alignment horizontal="center" vertical="center"/>
    </xf>
    <xf numFmtId="49" fontId="7" fillId="2" borderId="5" xfId="1" applyNumberFormat="1" applyFont="1" applyFill="1" applyBorder="1" applyAlignment="1">
      <alignment horizontal="center"/>
    </xf>
    <xf numFmtId="49" fontId="8" fillId="0" borderId="0" xfId="0" applyNumberFormat="1" applyFont="1" applyAlignment="1">
      <alignment horizontal="center" vertical="center"/>
    </xf>
    <xf numFmtId="49" fontId="3" fillId="0" borderId="9" xfId="0" applyNumberFormat="1" applyFont="1" applyBorder="1" applyAlignment="1">
      <alignment horizontal="distributed" vertical="center" wrapText="1"/>
    </xf>
    <xf numFmtId="49" fontId="3" fillId="0" borderId="3" xfId="0" applyNumberFormat="1" applyFont="1" applyBorder="1" applyAlignment="1">
      <alignment horizontal="distributed" vertical="center" wrapText="1"/>
    </xf>
    <xf numFmtId="49" fontId="3" fillId="0" borderId="10" xfId="0" applyNumberFormat="1" applyFont="1" applyBorder="1" applyAlignment="1">
      <alignment horizontal="distributed" vertical="center" wrapText="1"/>
    </xf>
    <xf numFmtId="49" fontId="3" fillId="10" borderId="6" xfId="3" applyNumberFormat="1" applyFont="1" applyFill="1" applyBorder="1" applyAlignment="1">
      <alignment horizontal="center" vertical="center" wrapText="1"/>
    </xf>
    <xf numFmtId="49" fontId="3" fillId="10" borderId="8" xfId="3" applyNumberFormat="1" applyFont="1" applyFill="1" applyBorder="1" applyAlignment="1">
      <alignment horizontal="center" vertical="center" wrapText="1"/>
    </xf>
    <xf numFmtId="49" fontId="3" fillId="10" borderId="9" xfId="3" applyNumberFormat="1" applyFont="1" applyFill="1" applyBorder="1" applyAlignment="1">
      <alignment horizontal="center" vertical="center" wrapText="1"/>
    </xf>
    <xf numFmtId="49" fontId="3" fillId="10" borderId="10" xfId="3" applyNumberFormat="1" applyFont="1" applyFill="1" applyBorder="1" applyAlignment="1">
      <alignment horizontal="center" vertical="center" wrapText="1"/>
    </xf>
    <xf numFmtId="49" fontId="3" fillId="2" borderId="0" xfId="3" applyNumberFormat="1" applyFont="1" applyFill="1" applyAlignment="1">
      <alignment horizontal="left" vertical="center" wrapText="1"/>
    </xf>
    <xf numFmtId="49" fontId="3" fillId="2" borderId="7" xfId="3" applyNumberFormat="1" applyFont="1" applyFill="1" applyBorder="1" applyAlignment="1">
      <alignment horizontal="left" vertical="center" wrapText="1"/>
    </xf>
    <xf numFmtId="49" fontId="3" fillId="0" borderId="1" xfId="3" applyNumberFormat="1" applyFont="1" applyBorder="1" applyAlignment="1">
      <alignment horizontal="left" vertical="center" wrapText="1"/>
    </xf>
    <xf numFmtId="49" fontId="3" fillId="0" borderId="4" xfId="3" applyNumberFormat="1" applyFont="1" applyBorder="1" applyAlignment="1">
      <alignment horizontal="left" vertical="center" wrapText="1"/>
    </xf>
    <xf numFmtId="49" fontId="3" fillId="0" borderId="2" xfId="3" applyNumberFormat="1" applyFont="1" applyBorder="1" applyAlignment="1">
      <alignment horizontal="left" vertical="center" wrapText="1"/>
    </xf>
    <xf numFmtId="49" fontId="3" fillId="2" borderId="8" xfId="3" applyNumberFormat="1" applyFont="1" applyFill="1" applyBorder="1" applyAlignment="1">
      <alignment horizontal="left" vertical="center" wrapText="1"/>
    </xf>
    <xf numFmtId="49" fontId="3" fillId="0" borderId="1" xfId="0" applyNumberFormat="1" applyFont="1" applyBorder="1" applyAlignment="1">
      <alignment horizontal="distributed" vertical="center"/>
    </xf>
    <xf numFmtId="49" fontId="3" fillId="0" borderId="4" xfId="0" applyNumberFormat="1" applyFont="1" applyBorder="1" applyAlignment="1">
      <alignment horizontal="distributed" vertical="center"/>
    </xf>
    <xf numFmtId="49" fontId="3" fillId="0" borderId="6" xfId="0" applyNumberFormat="1" applyFont="1" applyBorder="1" applyAlignment="1">
      <alignment horizontal="left" vertical="center"/>
    </xf>
    <xf numFmtId="49" fontId="3" fillId="0" borderId="7" xfId="0" applyNumberFormat="1" applyFont="1" applyBorder="1" applyAlignment="1">
      <alignment horizontal="left" vertical="center"/>
    </xf>
    <xf numFmtId="49" fontId="3" fillId="0" borderId="8" xfId="0" applyNumberFormat="1" applyFont="1" applyBorder="1" applyAlignment="1">
      <alignment horizontal="left" vertical="center"/>
    </xf>
    <xf numFmtId="49" fontId="3" fillId="0" borderId="14" xfId="0" applyNumberFormat="1" applyFont="1" applyBorder="1" applyAlignment="1">
      <alignment horizontal="left" vertical="center"/>
    </xf>
    <xf numFmtId="49" fontId="3" fillId="0" borderId="0" xfId="0" applyNumberFormat="1" applyFont="1" applyAlignment="1">
      <alignment horizontal="left" vertical="center"/>
    </xf>
    <xf numFmtId="49" fontId="3" fillId="0" borderId="13" xfId="0" applyNumberFormat="1" applyFont="1" applyBorder="1" applyAlignment="1">
      <alignment horizontal="left" vertical="center"/>
    </xf>
    <xf numFmtId="49" fontId="3" fillId="0" borderId="9" xfId="0" applyNumberFormat="1" applyFont="1" applyBorder="1" applyAlignment="1">
      <alignment horizontal="left" vertical="center"/>
    </xf>
    <xf numFmtId="49" fontId="3" fillId="0" borderId="3" xfId="0" applyNumberFormat="1" applyFont="1" applyBorder="1" applyAlignment="1">
      <alignment horizontal="left" vertical="center"/>
    </xf>
    <xf numFmtId="49" fontId="3" fillId="0" borderId="6"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9"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19" xfId="0" applyNumberFormat="1" applyFont="1" applyBorder="1" applyAlignment="1">
      <alignment horizontal="center" vertical="center"/>
    </xf>
    <xf numFmtId="49" fontId="3" fillId="0" borderId="20" xfId="0" applyNumberFormat="1" applyFont="1" applyBorder="1" applyAlignment="1">
      <alignment horizontal="center" vertical="center"/>
    </xf>
    <xf numFmtId="49" fontId="3" fillId="0" borderId="21" xfId="0" applyNumberFormat="1" applyFont="1" applyBorder="1" applyAlignment="1">
      <alignment horizontal="center" vertical="center"/>
    </xf>
    <xf numFmtId="49" fontId="3" fillId="0" borderId="10" xfId="0" applyNumberFormat="1" applyFont="1" applyBorder="1" applyAlignment="1">
      <alignment horizontal="left" vertical="center"/>
    </xf>
    <xf numFmtId="49" fontId="3" fillId="0" borderId="79" xfId="0" applyNumberFormat="1" applyFont="1" applyBorder="1" applyAlignment="1">
      <alignment horizontal="center" vertical="center"/>
    </xf>
    <xf numFmtId="49" fontId="3" fillId="0" borderId="53" xfId="0" applyNumberFormat="1" applyFont="1" applyBorder="1" applyAlignment="1">
      <alignment horizontal="center" vertical="center" wrapText="1"/>
    </xf>
    <xf numFmtId="49" fontId="3" fillId="0" borderId="57" xfId="0" applyNumberFormat="1" applyFont="1" applyBorder="1" applyAlignment="1">
      <alignment horizontal="center" vertical="center" wrapText="1"/>
    </xf>
    <xf numFmtId="49" fontId="3" fillId="0" borderId="45" xfId="0" applyNumberFormat="1" applyFont="1" applyBorder="1" applyAlignment="1">
      <alignment horizontal="center" vertical="center" wrapText="1"/>
    </xf>
    <xf numFmtId="49" fontId="3" fillId="0" borderId="47" xfId="0" applyNumberFormat="1" applyFont="1" applyBorder="1" applyAlignment="1">
      <alignment horizontal="center" vertical="center" wrapText="1"/>
    </xf>
    <xf numFmtId="49" fontId="3" fillId="0" borderId="60" xfId="0" applyNumberFormat="1" applyFont="1" applyBorder="1" applyAlignment="1">
      <alignment horizontal="center" vertical="center" wrapText="1"/>
    </xf>
    <xf numFmtId="49" fontId="3" fillId="0" borderId="59" xfId="3" applyNumberFormat="1" applyFont="1" applyBorder="1" applyAlignment="1">
      <alignment horizontal="center" vertical="center"/>
    </xf>
    <xf numFmtId="49" fontId="3" fillId="0" borderId="47" xfId="3" applyNumberFormat="1" applyFont="1" applyBorder="1" applyAlignment="1">
      <alignment horizontal="center" vertical="center"/>
    </xf>
    <xf numFmtId="49" fontId="3" fillId="0" borderId="60" xfId="3" applyNumberFormat="1" applyFont="1" applyBorder="1" applyAlignment="1">
      <alignment horizontal="center" vertical="center"/>
    </xf>
    <xf numFmtId="49" fontId="10" fillId="2" borderId="59" xfId="3" applyNumberFormat="1" applyFont="1" applyFill="1" applyBorder="1" applyAlignment="1" applyProtection="1">
      <alignment horizontal="center" vertical="center"/>
      <protection locked="0"/>
    </xf>
    <xf numFmtId="49" fontId="10" fillId="2" borderId="60" xfId="3" applyNumberFormat="1" applyFont="1" applyFill="1" applyBorder="1" applyAlignment="1" applyProtection="1">
      <alignment horizontal="center" vertical="center"/>
      <protection locked="0"/>
    </xf>
    <xf numFmtId="49" fontId="3" fillId="0" borderId="72" xfId="3" applyNumberFormat="1" applyFont="1" applyBorder="1" applyAlignment="1">
      <alignment horizontal="center" vertical="center"/>
    </xf>
    <xf numFmtId="49" fontId="3" fillId="0" borderId="20" xfId="3" applyNumberFormat="1" applyFont="1" applyBorder="1" applyAlignment="1">
      <alignment horizontal="center" vertical="center"/>
    </xf>
    <xf numFmtId="49" fontId="3" fillId="0" borderId="80" xfId="3" applyNumberFormat="1" applyFont="1" applyBorder="1" applyAlignment="1">
      <alignment horizontal="center" vertical="center"/>
    </xf>
    <xf numFmtId="49" fontId="10" fillId="0" borderId="72" xfId="3" applyNumberFormat="1" applyFont="1" applyBorder="1" applyAlignment="1" applyProtection="1">
      <alignment horizontal="center" vertical="center"/>
      <protection locked="0"/>
    </xf>
    <xf numFmtId="49" fontId="10" fillId="0" borderId="20" xfId="3" applyNumberFormat="1" applyFont="1" applyBorder="1" applyAlignment="1" applyProtection="1">
      <alignment horizontal="center" vertical="center"/>
      <protection locked="0"/>
    </xf>
    <xf numFmtId="49" fontId="10" fillId="0" borderId="80" xfId="3" applyNumberFormat="1" applyFont="1" applyBorder="1" applyAlignment="1" applyProtection="1">
      <alignment horizontal="center" vertical="center"/>
      <protection locked="0"/>
    </xf>
    <xf numFmtId="49" fontId="3" fillId="0" borderId="56" xfId="0" applyNumberFormat="1" applyFont="1" applyBorder="1" applyAlignment="1">
      <alignment horizontal="center" vertical="center"/>
    </xf>
    <xf numFmtId="49" fontId="3" fillId="0" borderId="53" xfId="0" applyNumberFormat="1" applyFont="1" applyBorder="1" applyAlignment="1">
      <alignment horizontal="center" vertical="center"/>
    </xf>
    <xf numFmtId="49" fontId="3" fillId="0" borderId="57" xfId="0" applyNumberFormat="1" applyFont="1" applyBorder="1" applyAlignment="1">
      <alignment horizontal="center" vertical="center"/>
    </xf>
    <xf numFmtId="49" fontId="3" fillId="0" borderId="59" xfId="0" applyNumberFormat="1" applyFont="1" applyBorder="1" applyAlignment="1">
      <alignment horizontal="center" vertical="center"/>
    </xf>
    <xf numFmtId="49" fontId="3" fillId="0" borderId="47" xfId="0" applyNumberFormat="1" applyFont="1" applyBorder="1" applyAlignment="1">
      <alignment horizontal="center" vertical="center"/>
    </xf>
    <xf numFmtId="49" fontId="3" fillId="0" borderId="60" xfId="0" applyNumberFormat="1" applyFont="1" applyBorder="1" applyAlignment="1">
      <alignment horizontal="center" vertical="center"/>
    </xf>
    <xf numFmtId="49" fontId="3" fillId="2" borderId="56" xfId="0" applyNumberFormat="1" applyFont="1" applyFill="1" applyBorder="1" applyAlignment="1">
      <alignment horizontal="center" vertical="center"/>
    </xf>
    <xf numFmtId="49" fontId="3" fillId="2" borderId="53" xfId="0" applyNumberFormat="1" applyFont="1" applyFill="1" applyBorder="1" applyAlignment="1">
      <alignment horizontal="center" vertical="center"/>
    </xf>
    <xf numFmtId="49" fontId="3" fillId="2" borderId="57" xfId="0" applyNumberFormat="1" applyFont="1" applyFill="1" applyBorder="1" applyAlignment="1">
      <alignment horizontal="center" vertical="center"/>
    </xf>
    <xf numFmtId="49" fontId="3" fillId="2" borderId="59" xfId="0" applyNumberFormat="1" applyFont="1" applyFill="1" applyBorder="1" applyAlignment="1">
      <alignment horizontal="center" vertical="center"/>
    </xf>
    <xf numFmtId="49" fontId="3" fillId="2" borderId="47" xfId="0" applyNumberFormat="1" applyFont="1" applyFill="1" applyBorder="1" applyAlignment="1">
      <alignment horizontal="center" vertical="center"/>
    </xf>
    <xf numFmtId="49" fontId="3" fillId="2" borderId="60" xfId="0" applyNumberFormat="1" applyFont="1" applyFill="1" applyBorder="1" applyAlignment="1">
      <alignment horizontal="center" vertical="center"/>
    </xf>
    <xf numFmtId="49" fontId="3" fillId="0" borderId="58" xfId="0" applyNumberFormat="1" applyFont="1" applyBorder="1" applyAlignment="1">
      <alignment horizontal="center" vertical="center"/>
    </xf>
    <xf numFmtId="49" fontId="3" fillId="0" borderId="45" xfId="0" applyNumberFormat="1" applyFont="1" applyBorder="1" applyAlignment="1">
      <alignment horizontal="center" vertical="center"/>
    </xf>
    <xf numFmtId="49" fontId="10" fillId="2" borderId="72" xfId="3" applyNumberFormat="1" applyFont="1" applyFill="1" applyBorder="1" applyAlignment="1" applyProtection="1">
      <alignment horizontal="center" vertical="center"/>
      <protection locked="0"/>
    </xf>
    <xf numFmtId="49" fontId="10" fillId="2" borderId="20" xfId="3" applyNumberFormat="1" applyFont="1" applyFill="1" applyBorder="1" applyAlignment="1" applyProtection="1">
      <alignment horizontal="center" vertical="center"/>
      <protection locked="0"/>
    </xf>
    <xf numFmtId="49" fontId="10" fillId="2" borderId="80" xfId="3" applyNumberFormat="1" applyFont="1" applyFill="1" applyBorder="1" applyAlignment="1" applyProtection="1">
      <alignment horizontal="center" vertical="center"/>
      <protection locked="0"/>
    </xf>
    <xf numFmtId="49" fontId="3" fillId="0" borderId="6" xfId="0" applyNumberFormat="1" applyFont="1" applyBorder="1" applyAlignment="1">
      <alignment horizontal="distributed" vertical="center" indent="1"/>
    </xf>
    <xf numFmtId="49" fontId="3" fillId="0" borderId="7" xfId="0" applyNumberFormat="1" applyFont="1" applyBorder="1" applyAlignment="1">
      <alignment horizontal="distributed" vertical="center" indent="1"/>
    </xf>
    <xf numFmtId="49" fontId="3" fillId="0" borderId="8" xfId="0" applyNumberFormat="1" applyFont="1" applyBorder="1" applyAlignment="1">
      <alignment horizontal="distributed" vertical="center" indent="1"/>
    </xf>
    <xf numFmtId="49" fontId="3" fillId="0" borderId="14" xfId="0" applyNumberFormat="1" applyFont="1" applyBorder="1" applyAlignment="1">
      <alignment horizontal="distributed" vertical="center" indent="1"/>
    </xf>
    <xf numFmtId="49" fontId="3" fillId="0" borderId="0" xfId="0" applyNumberFormat="1" applyFont="1" applyAlignment="1">
      <alignment horizontal="distributed" vertical="center" indent="1"/>
    </xf>
    <xf numFmtId="49" fontId="3" fillId="0" borderId="13" xfId="0" applyNumberFormat="1" applyFont="1" applyBorder="1" applyAlignment="1">
      <alignment horizontal="distributed" vertical="center" indent="1"/>
    </xf>
    <xf numFmtId="49" fontId="3" fillId="0" borderId="9" xfId="0" applyNumberFormat="1" applyFont="1" applyBorder="1" applyAlignment="1">
      <alignment horizontal="distributed" vertical="center" indent="1"/>
    </xf>
    <xf numFmtId="49" fontId="3" fillId="0" borderId="3" xfId="0" applyNumberFormat="1" applyFont="1" applyBorder="1" applyAlignment="1">
      <alignment horizontal="distributed" vertical="center" indent="1"/>
    </xf>
    <xf numFmtId="49" fontId="3" fillId="0" borderId="10" xfId="0" applyNumberFormat="1" applyFont="1" applyBorder="1" applyAlignment="1">
      <alignment horizontal="distributed" vertical="center" indent="1"/>
    </xf>
    <xf numFmtId="49" fontId="3" fillId="0" borderId="2" xfId="1" applyNumberFormat="1" applyFont="1" applyBorder="1" applyAlignment="1">
      <alignment horizontal="center" vertical="center" wrapText="1"/>
    </xf>
    <xf numFmtId="49" fontId="3" fillId="0" borderId="6" xfId="4" applyNumberFormat="1" applyFont="1" applyBorder="1" applyAlignment="1">
      <alignment horizontal="distributed" vertical="center"/>
    </xf>
    <xf numFmtId="49" fontId="3" fillId="0" borderId="7" xfId="4" applyNumberFormat="1" applyFont="1" applyBorder="1" applyAlignment="1">
      <alignment horizontal="distributed" vertical="center"/>
    </xf>
    <xf numFmtId="49" fontId="3" fillId="0" borderId="8" xfId="4" applyNumberFormat="1" applyFont="1" applyBorder="1" applyAlignment="1">
      <alignment horizontal="distributed" vertical="center"/>
    </xf>
    <xf numFmtId="49" fontId="3" fillId="0" borderId="14" xfId="4" applyNumberFormat="1" applyFont="1" applyBorder="1" applyAlignment="1">
      <alignment horizontal="distributed" vertical="center"/>
    </xf>
    <xf numFmtId="49" fontId="3" fillId="0" borderId="0" xfId="4" applyNumberFormat="1" applyFont="1" applyAlignment="1">
      <alignment horizontal="distributed" vertical="center"/>
    </xf>
    <xf numFmtId="49" fontId="3" fillId="0" borderId="13" xfId="4" applyNumberFormat="1" applyFont="1" applyBorder="1" applyAlignment="1">
      <alignment horizontal="distributed" vertical="center"/>
    </xf>
    <xf numFmtId="49" fontId="3" fillId="0" borderId="9" xfId="4" applyNumberFormat="1" applyFont="1" applyBorder="1" applyAlignment="1">
      <alignment horizontal="distributed" vertical="center"/>
    </xf>
    <xf numFmtId="49" fontId="3" fillId="0" borderId="3" xfId="4" applyNumberFormat="1" applyFont="1" applyBorder="1" applyAlignment="1">
      <alignment horizontal="distributed" vertical="center"/>
    </xf>
    <xf numFmtId="49" fontId="3" fillId="0" borderId="10" xfId="4" applyNumberFormat="1" applyFont="1" applyBorder="1" applyAlignment="1">
      <alignment horizontal="distributed" vertical="center"/>
    </xf>
    <xf numFmtId="49" fontId="15" fillId="2" borderId="6" xfId="4" applyNumberFormat="1" applyFont="1" applyFill="1" applyBorder="1" applyAlignment="1" applyProtection="1">
      <alignment horizontal="center" vertical="center"/>
      <protection locked="0"/>
    </xf>
    <xf numFmtId="49" fontId="15" fillId="2" borderId="8" xfId="4" applyNumberFormat="1" applyFont="1" applyFill="1" applyBorder="1" applyAlignment="1" applyProtection="1">
      <alignment horizontal="center" vertical="center"/>
      <protection locked="0"/>
    </xf>
    <xf numFmtId="49" fontId="15" fillId="2" borderId="9" xfId="4" applyNumberFormat="1" applyFont="1" applyFill="1" applyBorder="1" applyAlignment="1" applyProtection="1">
      <alignment horizontal="center" vertical="center"/>
      <protection locked="0"/>
    </xf>
    <xf numFmtId="49" fontId="15" fillId="2" borderId="10" xfId="4" applyNumberFormat="1" applyFont="1" applyFill="1" applyBorder="1" applyAlignment="1" applyProtection="1">
      <alignment horizontal="center" vertical="center"/>
      <protection locked="0"/>
    </xf>
    <xf numFmtId="49" fontId="15" fillId="2" borderId="22" xfId="4" applyNumberFormat="1" applyFont="1" applyFill="1" applyBorder="1" applyAlignment="1" applyProtection="1">
      <alignment horizontal="center" vertical="center"/>
      <protection locked="0"/>
    </xf>
    <xf numFmtId="49" fontId="15" fillId="2" borderId="23" xfId="4" applyNumberFormat="1" applyFont="1" applyFill="1" applyBorder="1" applyAlignment="1" applyProtection="1">
      <alignment horizontal="center" vertical="center"/>
      <protection locked="0"/>
    </xf>
    <xf numFmtId="49" fontId="15" fillId="2" borderId="30" xfId="4" applyNumberFormat="1" applyFont="1" applyFill="1" applyBorder="1" applyAlignment="1">
      <alignment horizontal="center" vertical="center"/>
    </xf>
    <xf numFmtId="49" fontId="15" fillId="2" borderId="32" xfId="4" applyNumberFormat="1" applyFont="1" applyFill="1" applyBorder="1" applyAlignment="1">
      <alignment horizontal="center" vertical="center"/>
    </xf>
    <xf numFmtId="49" fontId="3" fillId="2" borderId="5" xfId="1" applyNumberFormat="1" applyFont="1" applyFill="1" applyBorder="1" applyAlignment="1" applyProtection="1">
      <alignment horizontal="center" vertical="center"/>
      <protection locked="0"/>
    </xf>
    <xf numFmtId="49" fontId="15" fillId="2" borderId="30" xfId="4" applyNumberFormat="1" applyFont="1" applyFill="1" applyBorder="1" applyAlignment="1">
      <alignment horizontal="center" vertical="center" wrapText="1"/>
    </xf>
    <xf numFmtId="49" fontId="15" fillId="2" borderId="31" xfId="4" applyNumberFormat="1" applyFont="1" applyFill="1" applyBorder="1" applyAlignment="1">
      <alignment horizontal="center" vertical="center" wrapText="1"/>
    </xf>
    <xf numFmtId="49" fontId="15" fillId="2" borderId="32" xfId="4" applyNumberFormat="1" applyFont="1" applyFill="1" applyBorder="1" applyAlignment="1">
      <alignment horizontal="center" vertical="center" wrapText="1"/>
    </xf>
    <xf numFmtId="49" fontId="15" fillId="2" borderId="33" xfId="4" applyNumberFormat="1" applyFont="1" applyFill="1" applyBorder="1" applyAlignment="1" applyProtection="1">
      <alignment horizontal="center" vertical="center"/>
      <protection locked="0"/>
    </xf>
    <xf numFmtId="49" fontId="15" fillId="2" borderId="34" xfId="4" applyNumberFormat="1" applyFont="1" applyFill="1" applyBorder="1" applyAlignment="1" applyProtection="1">
      <alignment horizontal="center" vertical="center"/>
      <protection locked="0"/>
    </xf>
    <xf numFmtId="49" fontId="15" fillId="2" borderId="26" xfId="4" applyNumberFormat="1" applyFont="1" applyFill="1" applyBorder="1" applyAlignment="1" applyProtection="1">
      <alignment horizontal="center" vertical="center"/>
      <protection locked="0"/>
    </xf>
    <xf numFmtId="49" fontId="15" fillId="2" borderId="29" xfId="4" applyNumberFormat="1" applyFont="1" applyFill="1" applyBorder="1" applyAlignment="1" applyProtection="1">
      <alignment horizontal="center" vertical="center"/>
      <protection locked="0"/>
    </xf>
    <xf numFmtId="49" fontId="3" fillId="0" borderId="5" xfId="1" applyNumberFormat="1" applyFont="1" applyBorder="1" applyAlignment="1">
      <alignment horizontal="center" vertical="center"/>
    </xf>
    <xf numFmtId="49" fontId="7" fillId="0" borderId="5" xfId="1" applyNumberFormat="1" applyFont="1" applyBorder="1" applyAlignment="1">
      <alignment horizontal="center"/>
    </xf>
    <xf numFmtId="49" fontId="5" fillId="0" borderId="0" xfId="0" applyNumberFormat="1" applyFont="1" applyAlignment="1">
      <alignment horizontal="center" vertical="center"/>
    </xf>
    <xf numFmtId="49" fontId="52" fillId="0" borderId="1" xfId="4" applyNumberFormat="1" applyFont="1" applyBorder="1" applyAlignment="1">
      <alignment horizontal="center" vertical="center"/>
    </xf>
    <xf numFmtId="49" fontId="52" fillId="0" borderId="4" xfId="4" applyNumberFormat="1" applyFont="1" applyBorder="1" applyAlignment="1">
      <alignment horizontal="center" vertical="center"/>
    </xf>
    <xf numFmtId="49" fontId="52" fillId="0" borderId="2" xfId="4" applyNumberFormat="1" applyFont="1" applyBorder="1" applyAlignment="1">
      <alignment horizontal="center" vertical="center"/>
    </xf>
    <xf numFmtId="49" fontId="16" fillId="0" borderId="15" xfId="4" applyNumberFormat="1" applyFont="1" applyBorder="1" applyAlignment="1">
      <alignment horizontal="distributed" vertical="center"/>
    </xf>
    <xf numFmtId="49" fontId="16" fillId="0" borderId="16" xfId="4" applyNumberFormat="1" applyFont="1" applyBorder="1" applyAlignment="1">
      <alignment horizontal="distributed" vertical="center"/>
    </xf>
    <xf numFmtId="49" fontId="16" fillId="0" borderId="17" xfId="4" applyNumberFormat="1" applyFont="1" applyBorder="1" applyAlignment="1">
      <alignment horizontal="distributed" vertical="center"/>
    </xf>
    <xf numFmtId="49" fontId="3" fillId="0" borderId="23" xfId="0" applyNumberFormat="1" applyFont="1" applyBorder="1" applyAlignment="1">
      <alignment horizontal="distributed" vertical="center"/>
    </xf>
    <xf numFmtId="49" fontId="3" fillId="0" borderId="1" xfId="3" applyNumberFormat="1" applyFont="1" applyBorder="1" applyAlignment="1" applyProtection="1">
      <alignment horizontal="center" vertical="center"/>
      <protection locked="0"/>
    </xf>
    <xf numFmtId="49" fontId="3" fillId="0" borderId="4" xfId="3" applyNumberFormat="1" applyFont="1" applyBorder="1" applyAlignment="1" applyProtection="1">
      <alignment horizontal="center" vertical="center"/>
      <protection locked="0"/>
    </xf>
    <xf numFmtId="49" fontId="3" fillId="0" borderId="2" xfId="3" applyNumberFormat="1" applyFont="1" applyBorder="1" applyAlignment="1" applyProtection="1">
      <alignment horizontal="center" vertical="center"/>
      <protection locked="0"/>
    </xf>
    <xf numFmtId="49" fontId="3" fillId="0" borderId="49" xfId="4" applyNumberFormat="1" applyFont="1" applyBorder="1" applyAlignment="1">
      <alignment horizontal="distributed" vertical="center"/>
    </xf>
    <xf numFmtId="49" fontId="3" fillId="0" borderId="50" xfId="4" applyNumberFormat="1" applyFont="1" applyBorder="1" applyAlignment="1">
      <alignment horizontal="distributed" vertical="center"/>
    </xf>
    <xf numFmtId="49" fontId="3" fillId="0" borderId="51" xfId="4" applyNumberFormat="1" applyFont="1" applyBorder="1" applyAlignment="1">
      <alignment horizontal="distributed" vertical="center"/>
    </xf>
    <xf numFmtId="49" fontId="3" fillId="0" borderId="6" xfId="3" applyNumberFormat="1" applyFont="1" applyBorder="1" applyAlignment="1">
      <alignment horizontal="center" vertical="center" wrapText="1"/>
    </xf>
    <xf numFmtId="49" fontId="3" fillId="0" borderId="7" xfId="3" applyNumberFormat="1" applyFont="1" applyBorder="1" applyAlignment="1">
      <alignment horizontal="center" vertical="center" wrapText="1"/>
    </xf>
    <xf numFmtId="49" fontId="3" fillId="0" borderId="8" xfId="3" applyNumberFormat="1" applyFont="1" applyBorder="1" applyAlignment="1">
      <alignment horizontal="center" vertical="center" wrapText="1"/>
    </xf>
    <xf numFmtId="49" fontId="3" fillId="2" borderId="6" xfId="3" applyNumberFormat="1" applyFont="1" applyFill="1" applyBorder="1" applyAlignment="1">
      <alignment horizontal="left" vertical="center" wrapText="1"/>
    </xf>
    <xf numFmtId="49" fontId="3" fillId="0" borderId="5" xfId="3" applyNumberFormat="1" applyFont="1" applyBorder="1" applyAlignment="1">
      <alignment horizontal="center" vertical="center" wrapText="1"/>
    </xf>
    <xf numFmtId="49" fontId="3" fillId="2" borderId="5" xfId="3" applyNumberFormat="1" applyFont="1" applyFill="1" applyBorder="1" applyAlignment="1">
      <alignment horizontal="left" vertical="center" wrapText="1"/>
    </xf>
    <xf numFmtId="49" fontId="3" fillId="0" borderId="5" xfId="3" applyNumberFormat="1" applyFont="1" applyBorder="1" applyAlignment="1">
      <alignment horizontal="left" vertical="center" wrapText="1"/>
    </xf>
    <xf numFmtId="49" fontId="15" fillId="0" borderId="30" xfId="4" applyNumberFormat="1" applyFont="1" applyBorder="1" applyAlignment="1">
      <alignment horizontal="center" vertical="center"/>
    </xf>
    <xf numFmtId="49" fontId="15" fillId="0" borderId="32" xfId="4" applyNumberFormat="1" applyFont="1" applyBorder="1" applyAlignment="1">
      <alignment horizontal="center" vertical="center" wrapText="1"/>
    </xf>
    <xf numFmtId="49" fontId="3" fillId="0" borderId="1" xfId="4" applyNumberFormat="1" applyFont="1" applyBorder="1" applyAlignment="1">
      <alignment horizontal="distributed" vertical="center"/>
    </xf>
    <xf numFmtId="49" fontId="3" fillId="0" borderId="4" xfId="4" applyNumberFormat="1" applyFont="1" applyBorder="1" applyAlignment="1">
      <alignment horizontal="distributed" vertical="center"/>
    </xf>
    <xf numFmtId="49" fontId="3" fillId="0" borderId="2" xfId="4" applyNumberFormat="1" applyFont="1" applyBorder="1" applyAlignment="1">
      <alignment horizontal="distributed" vertical="center"/>
    </xf>
    <xf numFmtId="49" fontId="3" fillId="0" borderId="23" xfId="0" applyNumberFormat="1" applyFont="1" applyBorder="1" applyAlignment="1">
      <alignment horizontal="center" vertical="center"/>
    </xf>
    <xf numFmtId="49" fontId="19" fillId="0" borderId="7" xfId="4" applyNumberFormat="1" applyFont="1" applyBorder="1" applyAlignment="1">
      <alignment horizontal="left" vertical="center" wrapText="1"/>
    </xf>
    <xf numFmtId="49" fontId="19" fillId="0" borderId="3" xfId="4" applyNumberFormat="1" applyFont="1" applyBorder="1" applyAlignment="1">
      <alignment horizontal="left" vertical="center" wrapText="1"/>
    </xf>
    <xf numFmtId="49" fontId="3" fillId="0" borderId="10" xfId="3" applyNumberFormat="1" applyFont="1" applyBorder="1" applyAlignment="1">
      <alignment horizontal="center" vertical="center" wrapText="1"/>
    </xf>
    <xf numFmtId="49" fontId="3" fillId="0" borderId="1" xfId="3" applyNumberFormat="1" applyFont="1" applyBorder="1" applyAlignment="1">
      <alignment horizontal="center" vertical="center"/>
    </xf>
    <xf numFmtId="49" fontId="3" fillId="0" borderId="4" xfId="3" applyNumberFormat="1" applyFont="1" applyBorder="1" applyAlignment="1">
      <alignment horizontal="center" vertical="center"/>
    </xf>
    <xf numFmtId="49" fontId="3" fillId="0" borderId="2" xfId="3" applyNumberFormat="1" applyFont="1" applyBorder="1" applyAlignment="1">
      <alignment horizontal="center" vertical="center"/>
    </xf>
    <xf numFmtId="49" fontId="3" fillId="0" borderId="5" xfId="3" applyNumberFormat="1" applyFont="1" applyBorder="1" applyAlignment="1" applyProtection="1">
      <alignment horizontal="center" vertical="center"/>
      <protection locked="0"/>
    </xf>
    <xf numFmtId="49" fontId="3" fillId="0" borderId="9" xfId="3" applyNumberFormat="1" applyFont="1" applyBorder="1" applyAlignment="1" applyProtection="1">
      <alignment horizontal="center" vertical="center"/>
      <protection locked="0"/>
    </xf>
    <xf numFmtId="49" fontId="3" fillId="0" borderId="3" xfId="3" applyNumberFormat="1" applyFont="1" applyBorder="1" applyAlignment="1" applyProtection="1">
      <alignment horizontal="center" vertical="center"/>
      <protection locked="0"/>
    </xf>
    <xf numFmtId="49" fontId="3" fillId="0" borderId="10" xfId="3" applyNumberFormat="1" applyFont="1" applyBorder="1" applyAlignment="1" applyProtection="1">
      <alignment horizontal="center" vertical="center"/>
      <protection locked="0"/>
    </xf>
    <xf numFmtId="49" fontId="15" fillId="0" borderId="8" xfId="4" applyNumberFormat="1" applyFont="1" applyBorder="1" applyAlignment="1">
      <alignment horizontal="center" vertical="center" wrapText="1"/>
    </xf>
    <xf numFmtId="49" fontId="15" fillId="0" borderId="10" xfId="4" applyNumberFormat="1" applyFont="1" applyBorder="1" applyAlignment="1">
      <alignment horizontal="center" vertical="center" wrapText="1"/>
    </xf>
    <xf numFmtId="49" fontId="15" fillId="0" borderId="6" xfId="4" applyNumberFormat="1" applyFont="1" applyBorder="1" applyAlignment="1">
      <alignment horizontal="center" vertical="center"/>
    </xf>
    <xf numFmtId="49" fontId="15" fillId="0" borderId="9" xfId="4" applyNumberFormat="1" applyFont="1" applyBorder="1" applyAlignment="1">
      <alignment horizontal="center" vertical="center"/>
    </xf>
    <xf numFmtId="49" fontId="15" fillId="0" borderId="6" xfId="4" applyNumberFormat="1" applyFont="1" applyBorder="1" applyAlignment="1">
      <alignment vertical="center" wrapText="1"/>
    </xf>
    <xf numFmtId="49" fontId="15" fillId="0" borderId="9" xfId="4" applyNumberFormat="1" applyFont="1" applyBorder="1" applyAlignment="1">
      <alignment vertical="center" wrapText="1"/>
    </xf>
    <xf numFmtId="49" fontId="3" fillId="10" borderId="30" xfId="3" applyNumberFormat="1" applyFont="1" applyFill="1" applyBorder="1" applyAlignment="1">
      <alignment horizontal="center" vertical="center" wrapText="1"/>
    </xf>
    <xf numFmtId="49" fontId="3" fillId="10" borderId="32" xfId="3" applyNumberFormat="1" applyFont="1" applyFill="1" applyBorder="1" applyAlignment="1">
      <alignment horizontal="center" vertical="center" wrapText="1"/>
    </xf>
    <xf numFmtId="49" fontId="3" fillId="0" borderId="81" xfId="0" applyNumberFormat="1" applyFont="1" applyBorder="1" applyAlignment="1">
      <alignment horizontal="center" vertical="center"/>
    </xf>
    <xf numFmtId="49" fontId="3" fillId="0" borderId="82" xfId="0" applyNumberFormat="1" applyFont="1" applyBorder="1" applyAlignment="1">
      <alignment horizontal="center" vertical="center"/>
    </xf>
    <xf numFmtId="49" fontId="3" fillId="0" borderId="84" xfId="0" applyNumberFormat="1" applyFont="1" applyBorder="1" applyAlignment="1">
      <alignment horizontal="center" vertical="center"/>
    </xf>
    <xf numFmtId="49" fontId="3" fillId="0" borderId="83" xfId="0" applyNumberFormat="1" applyFont="1" applyBorder="1" applyAlignment="1">
      <alignment horizontal="center" vertical="center" wrapText="1"/>
    </xf>
    <xf numFmtId="49" fontId="3" fillId="0" borderId="85" xfId="0" applyNumberFormat="1" applyFont="1" applyBorder="1" applyAlignment="1">
      <alignment horizontal="center" vertical="center" wrapText="1"/>
    </xf>
    <xf numFmtId="49" fontId="15" fillId="0" borderId="0" xfId="0" applyNumberFormat="1" applyFont="1" applyAlignment="1">
      <alignment horizontal="center" vertical="center" wrapText="1"/>
    </xf>
    <xf numFmtId="49" fontId="15" fillId="0" borderId="1" xfId="0" applyNumberFormat="1" applyFont="1" applyBorder="1" applyAlignment="1">
      <alignment horizontal="distributed" vertical="center" indent="1"/>
    </xf>
    <xf numFmtId="49" fontId="15" fillId="0" borderId="4" xfId="0" applyNumberFormat="1" applyFont="1" applyBorder="1" applyAlignment="1">
      <alignment horizontal="distributed" vertical="center" indent="1"/>
    </xf>
    <xf numFmtId="49" fontId="15" fillId="0" borderId="6" xfId="0" applyNumberFormat="1" applyFont="1" applyBorder="1" applyAlignment="1">
      <alignment horizontal="left" vertical="center" wrapText="1"/>
    </xf>
    <xf numFmtId="49" fontId="15" fillId="0" borderId="7" xfId="0" applyNumberFormat="1" applyFont="1" applyBorder="1" applyAlignment="1">
      <alignment horizontal="left" vertical="center" wrapText="1"/>
    </xf>
    <xf numFmtId="49" fontId="15" fillId="0" borderId="8" xfId="0" applyNumberFormat="1" applyFont="1" applyBorder="1" applyAlignment="1">
      <alignment horizontal="left" vertical="center" wrapText="1"/>
    </xf>
    <xf numFmtId="49" fontId="15" fillId="0" borderId="14" xfId="0" applyNumberFormat="1" applyFont="1" applyBorder="1" applyAlignment="1">
      <alignment horizontal="left" vertical="center" wrapText="1"/>
    </xf>
    <xf numFmtId="49" fontId="15" fillId="0" borderId="13" xfId="0" applyNumberFormat="1" applyFont="1" applyBorder="1" applyAlignment="1">
      <alignment horizontal="left" vertical="center" wrapText="1"/>
    </xf>
    <xf numFmtId="49" fontId="15" fillId="0" borderId="9"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49" fontId="15" fillId="0" borderId="10" xfId="0" applyNumberFormat="1" applyFont="1" applyBorder="1" applyAlignment="1">
      <alignment horizontal="left" vertical="center" wrapText="1"/>
    </xf>
    <xf numFmtId="49" fontId="15" fillId="0" borderId="6" xfId="0" applyNumberFormat="1" applyFont="1" applyBorder="1" applyAlignment="1">
      <alignment horizontal="distributed" vertical="center"/>
    </xf>
    <xf numFmtId="49" fontId="15" fillId="0" borderId="7" xfId="0" applyNumberFormat="1" applyFont="1" applyBorder="1" applyAlignment="1">
      <alignment horizontal="distributed" vertical="center"/>
    </xf>
    <xf numFmtId="49" fontId="15" fillId="0" borderId="8" xfId="0" applyNumberFormat="1" applyFont="1" applyBorder="1" applyAlignment="1">
      <alignment horizontal="distributed" vertical="center"/>
    </xf>
    <xf numFmtId="49" fontId="15" fillId="0" borderId="14" xfId="0" applyNumberFormat="1" applyFont="1" applyBorder="1" applyAlignment="1">
      <alignment horizontal="distributed" vertical="center"/>
    </xf>
    <xf numFmtId="49" fontId="15" fillId="0" borderId="0" xfId="0" applyNumberFormat="1" applyFont="1" applyAlignment="1">
      <alignment horizontal="distributed" vertical="center"/>
    </xf>
    <xf numFmtId="49" fontId="15" fillId="0" borderId="13" xfId="0" applyNumberFormat="1" applyFont="1" applyBorder="1" applyAlignment="1">
      <alignment horizontal="distributed" vertical="center"/>
    </xf>
    <xf numFmtId="49" fontId="15" fillId="0" borderId="9" xfId="0" applyNumberFormat="1" applyFont="1" applyBorder="1" applyAlignment="1">
      <alignment horizontal="distributed" vertical="center"/>
    </xf>
    <xf numFmtId="49" fontId="15" fillId="0" borderId="3" xfId="0" applyNumberFormat="1" applyFont="1" applyBorder="1" applyAlignment="1">
      <alignment horizontal="distributed" vertical="center"/>
    </xf>
    <xf numFmtId="49" fontId="15" fillId="0" borderId="10" xfId="0" applyNumberFormat="1" applyFont="1" applyBorder="1" applyAlignment="1">
      <alignment horizontal="distributed" vertical="center"/>
    </xf>
    <xf numFmtId="49" fontId="15" fillId="0" borderId="6" xfId="0" applyNumberFormat="1" applyFont="1" applyBorder="1" applyAlignment="1">
      <alignment horizontal="distributed" vertical="center" indent="2"/>
    </xf>
    <xf numFmtId="49" fontId="15" fillId="0" borderId="7" xfId="0" applyNumberFormat="1" applyFont="1" applyBorder="1" applyAlignment="1">
      <alignment horizontal="distributed" vertical="center" indent="2"/>
    </xf>
    <xf numFmtId="49" fontId="15" fillId="0" borderId="8" xfId="0" applyNumberFormat="1" applyFont="1" applyBorder="1" applyAlignment="1">
      <alignment horizontal="distributed" vertical="center" indent="2"/>
    </xf>
    <xf numFmtId="49" fontId="15" fillId="0" borderId="14" xfId="0" applyNumberFormat="1" applyFont="1" applyBorder="1" applyAlignment="1">
      <alignment horizontal="distributed" vertical="center" indent="2"/>
    </xf>
    <xf numFmtId="49" fontId="15" fillId="0" borderId="0" xfId="0" applyNumberFormat="1" applyFont="1" applyAlignment="1">
      <alignment horizontal="distributed" vertical="center" indent="2"/>
    </xf>
    <xf numFmtId="49" fontId="15" fillId="0" borderId="13" xfId="0" applyNumberFormat="1" applyFont="1" applyBorder="1" applyAlignment="1">
      <alignment horizontal="distributed" vertical="center" indent="2"/>
    </xf>
    <xf numFmtId="49" fontId="15" fillId="0" borderId="9" xfId="0" applyNumberFormat="1" applyFont="1" applyBorder="1" applyAlignment="1">
      <alignment horizontal="distributed" vertical="center" indent="2"/>
    </xf>
    <xf numFmtId="49" fontId="15" fillId="0" borderId="3" xfId="0" applyNumberFormat="1" applyFont="1" applyBorder="1" applyAlignment="1">
      <alignment horizontal="distributed" vertical="center" indent="2"/>
    </xf>
    <xf numFmtId="49" fontId="15" fillId="0" borderId="10" xfId="0" applyNumberFormat="1" applyFont="1" applyBorder="1" applyAlignment="1">
      <alignment horizontal="distributed" vertical="center" indent="2"/>
    </xf>
    <xf numFmtId="49" fontId="15" fillId="0" borderId="6" xfId="0" applyNumberFormat="1" applyFont="1" applyBorder="1" applyAlignment="1">
      <alignment horizontal="distributed" vertical="center" wrapText="1"/>
    </xf>
    <xf numFmtId="49" fontId="15" fillId="0" borderId="7" xfId="0" applyNumberFormat="1" applyFont="1" applyBorder="1" applyAlignment="1">
      <alignment horizontal="distributed" vertical="center" wrapText="1"/>
    </xf>
    <xf numFmtId="49" fontId="15" fillId="0" borderId="8" xfId="0" applyNumberFormat="1" applyFont="1" applyBorder="1" applyAlignment="1">
      <alignment horizontal="distributed" vertical="center" wrapText="1"/>
    </xf>
    <xf numFmtId="49" fontId="15" fillId="0" borderId="14" xfId="0" applyNumberFormat="1" applyFont="1" applyBorder="1" applyAlignment="1">
      <alignment horizontal="distributed" vertical="center" wrapText="1"/>
    </xf>
    <xf numFmtId="49" fontId="15" fillId="0" borderId="0" xfId="0" applyNumberFormat="1" applyFont="1" applyAlignment="1">
      <alignment horizontal="distributed" vertical="center" wrapText="1"/>
    </xf>
    <xf numFmtId="49" fontId="15" fillId="0" borderId="13" xfId="0" applyNumberFormat="1" applyFont="1" applyBorder="1" applyAlignment="1">
      <alignment horizontal="distributed" vertical="center" wrapText="1"/>
    </xf>
    <xf numFmtId="49" fontId="3" fillId="0" borderId="5" xfId="4" applyNumberFormat="1" applyFont="1" applyBorder="1" applyAlignment="1">
      <alignment horizontal="left" vertical="center"/>
    </xf>
    <xf numFmtId="49" fontId="3" fillId="2" borderId="24" xfId="4" applyNumberFormat="1" applyFont="1" applyFill="1" applyBorder="1" applyAlignment="1">
      <alignment horizontal="center" vertical="center"/>
    </xf>
    <xf numFmtId="49" fontId="3" fillId="2" borderId="27" xfId="4" applyNumberFormat="1" applyFont="1" applyFill="1" applyBorder="1" applyAlignment="1">
      <alignment horizontal="center" vertical="center"/>
    </xf>
    <xf numFmtId="49" fontId="3" fillId="0" borderId="1" xfId="4" applyNumberFormat="1" applyFont="1" applyBorder="1" applyAlignment="1">
      <alignment horizontal="left" vertical="center"/>
    </xf>
    <xf numFmtId="49" fontId="3" fillId="0" borderId="4" xfId="4" applyNumberFormat="1" applyFont="1" applyBorder="1" applyAlignment="1">
      <alignment horizontal="left" vertical="center"/>
    </xf>
    <xf numFmtId="49" fontId="3" fillId="0" borderId="2" xfId="4" applyNumberFormat="1" applyFont="1" applyBorder="1" applyAlignment="1">
      <alignment horizontal="left" vertical="center"/>
    </xf>
    <xf numFmtId="49" fontId="3" fillId="0" borderId="7" xfId="0" applyNumberFormat="1" applyFont="1" applyBorder="1">
      <alignment vertical="center"/>
    </xf>
    <xf numFmtId="49" fontId="3" fillId="0" borderId="0" xfId="0" applyNumberFormat="1" applyFont="1">
      <alignment vertical="center"/>
    </xf>
    <xf numFmtId="49" fontId="3" fillId="0" borderId="3" xfId="0" applyNumberFormat="1" applyFont="1" applyBorder="1">
      <alignment vertical="center"/>
    </xf>
    <xf numFmtId="49" fontId="18" fillId="2" borderId="6"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49" fontId="18" fillId="2" borderId="110" xfId="0" applyNumberFormat="1" applyFont="1" applyFill="1" applyBorder="1" applyAlignment="1">
      <alignment horizontal="center" vertical="center"/>
    </xf>
    <xf numFmtId="49" fontId="18" fillId="2" borderId="14" xfId="0" applyNumberFormat="1" applyFont="1" applyFill="1" applyBorder="1" applyAlignment="1">
      <alignment horizontal="center" vertical="center"/>
    </xf>
    <xf numFmtId="49" fontId="18" fillId="2" borderId="0" xfId="0" applyNumberFormat="1" applyFont="1" applyFill="1" applyAlignment="1">
      <alignment horizontal="center" vertical="center"/>
    </xf>
    <xf numFmtId="49" fontId="18" fillId="2" borderId="111" xfId="0" applyNumberFormat="1" applyFont="1" applyFill="1" applyBorder="1" applyAlignment="1">
      <alignment horizontal="center" vertical="center"/>
    </xf>
    <xf numFmtId="49" fontId="18" fillId="2" borderId="9" xfId="0" applyNumberFormat="1" applyFont="1" applyFill="1" applyBorder="1" applyAlignment="1">
      <alignment horizontal="center" vertical="center"/>
    </xf>
    <xf numFmtId="49" fontId="18" fillId="2" borderId="3" xfId="0" applyNumberFormat="1" applyFont="1" applyFill="1" applyBorder="1" applyAlignment="1">
      <alignment horizontal="center" vertical="center"/>
    </xf>
    <xf numFmtId="49" fontId="18" fillId="2" borderId="112" xfId="0" applyNumberFormat="1" applyFont="1" applyFill="1" applyBorder="1" applyAlignment="1">
      <alignment horizontal="center" vertical="center"/>
    </xf>
    <xf numFmtId="49" fontId="18" fillId="0" borderId="6" xfId="0" applyNumberFormat="1" applyFont="1" applyBorder="1" applyAlignment="1">
      <alignment horizontal="center" vertical="center"/>
    </xf>
    <xf numFmtId="49" fontId="18" fillId="0" borderId="7" xfId="0" applyNumberFormat="1" applyFont="1" applyBorder="1" applyAlignment="1">
      <alignment horizontal="center" vertical="center"/>
    </xf>
    <xf numFmtId="49" fontId="18" fillId="0" borderId="110"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18" fillId="0" borderId="0" xfId="0" applyNumberFormat="1" applyFont="1" applyAlignment="1">
      <alignment horizontal="center" vertical="center"/>
    </xf>
    <xf numFmtId="49" fontId="18" fillId="0" borderId="111" xfId="0" applyNumberFormat="1" applyFont="1" applyBorder="1" applyAlignment="1">
      <alignment horizontal="center" vertical="center"/>
    </xf>
    <xf numFmtId="49" fontId="18" fillId="0" borderId="9" xfId="0" applyNumberFormat="1" applyFont="1" applyBorder="1" applyAlignment="1">
      <alignment horizontal="center" vertical="center"/>
    </xf>
    <xf numFmtId="49" fontId="18" fillId="0" borderId="3" xfId="0" applyNumberFormat="1" applyFont="1" applyBorder="1" applyAlignment="1">
      <alignment horizontal="center" vertical="center"/>
    </xf>
    <xf numFmtId="49" fontId="18" fillId="0" borderId="112" xfId="0" applyNumberFormat="1" applyFont="1" applyBorder="1" applyAlignment="1">
      <alignment horizontal="center" vertical="center"/>
    </xf>
    <xf numFmtId="49" fontId="18" fillId="2" borderId="8" xfId="0" applyNumberFormat="1" applyFont="1" applyFill="1" applyBorder="1" applyAlignment="1">
      <alignment horizontal="center" vertical="center"/>
    </xf>
    <xf numFmtId="49" fontId="18" fillId="2" borderId="13" xfId="0" applyNumberFormat="1" applyFont="1" applyFill="1" applyBorder="1" applyAlignment="1">
      <alignment horizontal="center" vertical="center"/>
    </xf>
    <xf numFmtId="49" fontId="18" fillId="2" borderId="10" xfId="0" applyNumberFormat="1" applyFont="1" applyFill="1" applyBorder="1" applyAlignment="1">
      <alignment horizontal="center" vertical="center"/>
    </xf>
    <xf numFmtId="49" fontId="18" fillId="0" borderId="8" xfId="0" applyNumberFormat="1" applyFont="1" applyBorder="1" applyAlignment="1">
      <alignment horizontal="center" vertical="center"/>
    </xf>
    <xf numFmtId="49" fontId="18" fillId="0" borderId="13" xfId="0" applyNumberFormat="1" applyFont="1" applyBorder="1" applyAlignment="1">
      <alignment horizontal="center" vertical="center"/>
    </xf>
    <xf numFmtId="49" fontId="18" fillId="0" borderId="10" xfId="0" applyNumberFormat="1" applyFont="1" applyBorder="1" applyAlignment="1">
      <alignment horizontal="center" vertical="center"/>
    </xf>
    <xf numFmtId="49" fontId="3" fillId="0" borderId="6" xfId="0" applyNumberFormat="1" applyFont="1" applyBorder="1">
      <alignment vertical="center"/>
    </xf>
    <xf numFmtId="49" fontId="3" fillId="0" borderId="8" xfId="0" applyNumberFormat="1" applyFont="1" applyBorder="1">
      <alignment vertical="center"/>
    </xf>
    <xf numFmtId="49" fontId="3" fillId="0" borderId="14" xfId="0" applyNumberFormat="1" applyFont="1" applyBorder="1">
      <alignment vertical="center"/>
    </xf>
    <xf numFmtId="49" fontId="3" fillId="0" borderId="13" xfId="0" applyNumberFormat="1" applyFont="1" applyBorder="1">
      <alignment vertical="center"/>
    </xf>
    <xf numFmtId="49" fontId="3" fillId="0" borderId="9" xfId="0" applyNumberFormat="1" applyFont="1" applyBorder="1">
      <alignment vertical="center"/>
    </xf>
    <xf numFmtId="49" fontId="3" fillId="0" borderId="10" xfId="0" applyNumberFormat="1" applyFont="1" applyBorder="1">
      <alignment vertical="center"/>
    </xf>
    <xf numFmtId="49" fontId="16" fillId="0" borderId="1" xfId="0" applyNumberFormat="1" applyFont="1" applyBorder="1" applyAlignment="1">
      <alignment horizontal="center" vertical="center"/>
    </xf>
    <xf numFmtId="49" fontId="16" fillId="0" borderId="4" xfId="0" applyNumberFormat="1" applyFont="1" applyBorder="1" applyAlignment="1">
      <alignment horizontal="center" vertical="center"/>
    </xf>
    <xf numFmtId="49" fontId="16" fillId="0" borderId="2" xfId="0" applyNumberFormat="1" applyFont="1" applyBorder="1" applyAlignment="1">
      <alignment horizontal="center" vertical="center"/>
    </xf>
    <xf numFmtId="49" fontId="8" fillId="0" borderId="4" xfId="4" applyNumberFormat="1" applyFont="1" applyBorder="1">
      <alignment vertical="center"/>
    </xf>
    <xf numFmtId="49" fontId="57" fillId="2" borderId="1" xfId="6" applyNumberFormat="1" applyFont="1" applyFill="1" applyBorder="1" applyAlignment="1">
      <alignment horizontal="center" vertical="center"/>
    </xf>
    <xf numFmtId="49" fontId="3" fillId="2" borderId="4" xfId="4" applyNumberFormat="1" applyFont="1" applyFill="1" applyBorder="1" applyAlignment="1">
      <alignment horizontal="center" vertical="center"/>
    </xf>
    <xf numFmtId="49" fontId="3" fillId="2" borderId="2" xfId="4" applyNumberFormat="1" applyFont="1" applyFill="1" applyBorder="1" applyAlignment="1">
      <alignment horizontal="center" vertical="center"/>
    </xf>
    <xf numFmtId="49" fontId="57" fillId="0" borderId="1" xfId="6" applyNumberFormat="1" applyFont="1" applyFill="1" applyBorder="1" applyAlignment="1">
      <alignment horizontal="center" vertical="center"/>
    </xf>
    <xf numFmtId="49" fontId="15" fillId="0" borderId="0" xfId="0" applyNumberFormat="1" applyFont="1" applyAlignment="1">
      <alignment horizontal="right" vertical="top" wrapText="1"/>
    </xf>
    <xf numFmtId="49" fontId="15" fillId="0" borderId="0" xfId="0" applyNumberFormat="1" applyFont="1" applyAlignment="1">
      <alignment horizontal="left" vertical="top" wrapText="1"/>
    </xf>
    <xf numFmtId="49" fontId="19" fillId="2" borderId="1" xfId="2" applyNumberFormat="1" applyFont="1" applyFill="1" applyBorder="1" applyAlignment="1" applyProtection="1">
      <alignment horizontal="center" vertical="center" shrinkToFit="1"/>
      <protection locked="0"/>
    </xf>
    <xf numFmtId="49" fontId="19" fillId="2" borderId="2" xfId="2" applyNumberFormat="1" applyFont="1" applyFill="1" applyBorder="1" applyAlignment="1" applyProtection="1">
      <alignment horizontal="center" vertical="center" shrinkToFit="1"/>
      <protection locked="0"/>
    </xf>
    <xf numFmtId="49" fontId="3" fillId="0" borderId="5" xfId="0" applyNumberFormat="1" applyFont="1" applyBorder="1" applyAlignment="1">
      <alignment vertical="center" wrapText="1"/>
    </xf>
    <xf numFmtId="49" fontId="19" fillId="2" borderId="5" xfId="0" applyNumberFormat="1" applyFont="1" applyFill="1" applyBorder="1" applyAlignment="1">
      <alignment horizontal="center"/>
    </xf>
    <xf numFmtId="49" fontId="19" fillId="0" borderId="5" xfId="0" applyNumberFormat="1" applyFont="1" applyBorder="1" applyAlignment="1">
      <alignment horizontal="center"/>
    </xf>
    <xf numFmtId="49" fontId="15" fillId="2" borderId="6" xfId="0" applyNumberFormat="1" applyFont="1" applyFill="1" applyBorder="1" applyAlignment="1">
      <alignment horizontal="center" vertical="center"/>
    </xf>
    <xf numFmtId="49" fontId="15" fillId="2" borderId="7" xfId="0" applyNumberFormat="1" applyFont="1" applyFill="1" applyBorder="1" applyAlignment="1">
      <alignment horizontal="center" vertical="center"/>
    </xf>
    <xf numFmtId="49" fontId="15" fillId="2" borderId="8" xfId="0" applyNumberFormat="1" applyFont="1" applyFill="1" applyBorder="1" applyAlignment="1">
      <alignment horizontal="center" vertical="center"/>
    </xf>
    <xf numFmtId="49" fontId="15" fillId="2" borderId="14" xfId="0" applyNumberFormat="1" applyFont="1" applyFill="1" applyBorder="1" applyAlignment="1">
      <alignment horizontal="center" vertical="center"/>
    </xf>
    <xf numFmtId="49" fontId="15" fillId="2" borderId="0" xfId="0" applyNumberFormat="1" applyFont="1" applyFill="1" applyAlignment="1">
      <alignment horizontal="center" vertical="center"/>
    </xf>
    <xf numFmtId="49" fontId="15" fillId="2" borderId="13" xfId="0" applyNumberFormat="1" applyFont="1" applyFill="1" applyBorder="1" applyAlignment="1">
      <alignment horizontal="center" vertical="center"/>
    </xf>
    <xf numFmtId="49" fontId="15" fillId="2" borderId="9" xfId="0" applyNumberFormat="1" applyFont="1" applyFill="1" applyBorder="1" applyAlignment="1">
      <alignment horizontal="center" vertical="center"/>
    </xf>
    <xf numFmtId="49" fontId="15" fillId="2" borderId="3" xfId="0" applyNumberFormat="1" applyFont="1" applyFill="1" applyBorder="1" applyAlignment="1">
      <alignment horizontal="center" vertical="center"/>
    </xf>
    <xf numFmtId="49" fontId="15" fillId="2" borderId="10" xfId="0" applyNumberFormat="1" applyFont="1" applyFill="1" applyBorder="1" applyAlignment="1">
      <alignment horizontal="center" vertical="center"/>
    </xf>
    <xf numFmtId="49" fontId="12" fillId="2" borderId="5" xfId="2" applyNumberFormat="1" applyFont="1" applyFill="1" applyBorder="1" applyAlignment="1" applyProtection="1">
      <alignment horizontal="center" vertical="center" shrinkToFit="1"/>
      <protection locked="0"/>
    </xf>
    <xf numFmtId="49" fontId="15" fillId="0" borderId="5" xfId="4" applyNumberFormat="1" applyFont="1" applyBorder="1" applyAlignment="1">
      <alignment horizontal="center" vertical="center" wrapText="1"/>
    </xf>
    <xf numFmtId="49" fontId="3" fillId="2" borderId="7" xfId="4" applyNumberFormat="1" applyFont="1" applyFill="1" applyBorder="1" applyAlignment="1">
      <alignment horizontal="center" vertical="center"/>
    </xf>
    <xf numFmtId="49" fontId="19" fillId="2" borderId="4" xfId="0" applyNumberFormat="1" applyFont="1" applyFill="1" applyBorder="1" applyAlignment="1">
      <alignment horizontal="center" vertical="center"/>
    </xf>
    <xf numFmtId="49" fontId="3" fillId="2" borderId="1" xfId="4" applyNumberFormat="1" applyFont="1" applyFill="1" applyBorder="1" applyAlignment="1">
      <alignment horizontal="center" vertical="center"/>
    </xf>
    <xf numFmtId="49" fontId="15" fillId="0" borderId="13" xfId="4" applyNumberFormat="1" applyFont="1" applyBorder="1" applyAlignment="1">
      <alignment horizontal="center" vertical="center" wrapText="1"/>
    </xf>
    <xf numFmtId="49" fontId="15" fillId="0" borderId="5" xfId="4" applyNumberFormat="1" applyFont="1" applyBorder="1" applyAlignment="1">
      <alignment horizontal="distributed" vertical="center" wrapText="1" indent="1"/>
    </xf>
    <xf numFmtId="49" fontId="15" fillId="0" borderId="1" xfId="4" applyNumberFormat="1" applyFont="1" applyBorder="1" applyAlignment="1">
      <alignment horizontal="distributed" vertical="center" wrapText="1" indent="1"/>
    </xf>
    <xf numFmtId="49" fontId="15" fillId="0" borderId="14" xfId="4" applyNumberFormat="1" applyFont="1" applyBorder="1" applyAlignment="1">
      <alignment horizontal="center" wrapText="1"/>
    </xf>
    <xf numFmtId="49" fontId="15" fillId="0" borderId="0" xfId="4" applyNumberFormat="1" applyFont="1" applyAlignment="1">
      <alignment horizontal="center" wrapText="1"/>
    </xf>
    <xf numFmtId="49" fontId="15" fillId="0" borderId="13" xfId="4" applyNumberFormat="1" applyFont="1" applyBorder="1" applyAlignment="1">
      <alignment horizontal="center" wrapText="1"/>
    </xf>
    <xf numFmtId="49" fontId="3" fillId="0" borderId="23" xfId="4" applyNumberFormat="1" applyFont="1" applyBorder="1" applyAlignment="1">
      <alignment horizontal="center" vertical="center"/>
    </xf>
    <xf numFmtId="49" fontId="26" fillId="0" borderId="71" xfId="4" applyNumberFormat="1" applyFont="1" applyBorder="1" applyAlignment="1">
      <alignment horizontal="center" vertical="center" wrapText="1"/>
    </xf>
    <xf numFmtId="49" fontId="3" fillId="0" borderId="6" xfId="4" applyNumberFormat="1" applyFont="1" applyBorder="1" applyAlignment="1">
      <alignment horizontal="center" vertical="center"/>
    </xf>
    <xf numFmtId="49" fontId="3" fillId="0" borderId="8" xfId="4" applyNumberFormat="1" applyFont="1" applyBorder="1" applyAlignment="1">
      <alignment horizontal="center" vertical="center"/>
    </xf>
    <xf numFmtId="49" fontId="3" fillId="2" borderId="6" xfId="4" applyNumberFormat="1" applyFont="1" applyFill="1" applyBorder="1" applyAlignment="1">
      <alignment horizontal="center" vertical="center"/>
    </xf>
    <xf numFmtId="49" fontId="3" fillId="2" borderId="8" xfId="4" applyNumberFormat="1" applyFont="1" applyFill="1" applyBorder="1" applyAlignment="1">
      <alignment horizontal="center" vertical="center"/>
    </xf>
    <xf numFmtId="49" fontId="15" fillId="0" borderId="6" xfId="4" applyNumberFormat="1" applyFont="1" applyBorder="1" applyAlignment="1">
      <alignment horizontal="distributed" vertical="center" wrapText="1" indent="1"/>
    </xf>
    <xf numFmtId="49" fontId="15" fillId="0" borderId="7" xfId="4" applyNumberFormat="1" applyFont="1" applyBorder="1" applyAlignment="1">
      <alignment horizontal="distributed" vertical="center" wrapText="1" indent="1"/>
    </xf>
    <xf numFmtId="49" fontId="15" fillId="0" borderId="8" xfId="4" applyNumberFormat="1" applyFont="1" applyBorder="1" applyAlignment="1">
      <alignment horizontal="distributed" vertical="center" wrapText="1" indent="1"/>
    </xf>
    <xf numFmtId="49" fontId="3" fillId="0" borderId="47" xfId="4" applyNumberFormat="1" applyFont="1" applyBorder="1" applyAlignment="1">
      <alignment horizontal="center" vertical="center"/>
    </xf>
    <xf numFmtId="49" fontId="3" fillId="2" borderId="1" xfId="4" applyNumberFormat="1" applyFont="1" applyFill="1" applyBorder="1" applyAlignment="1">
      <alignment horizontal="center" vertical="top"/>
    </xf>
    <xf numFmtId="49" fontId="3" fillId="2" borderId="4" xfId="4" applyNumberFormat="1" applyFont="1" applyFill="1" applyBorder="1" applyAlignment="1">
      <alignment horizontal="center" vertical="top"/>
    </xf>
    <xf numFmtId="49" fontId="3" fillId="2" borderId="2" xfId="4" applyNumberFormat="1" applyFont="1" applyFill="1" applyBorder="1" applyAlignment="1">
      <alignment horizontal="center" vertical="top"/>
    </xf>
    <xf numFmtId="49" fontId="15" fillId="0" borderId="5" xfId="0" applyNumberFormat="1" applyFont="1" applyBorder="1" applyAlignment="1">
      <alignment horizontal="center" vertical="center"/>
    </xf>
    <xf numFmtId="49" fontId="19" fillId="0" borderId="0" xfId="0" applyNumberFormat="1" applyFont="1" applyAlignment="1">
      <alignment horizontal="center" vertical="center" wrapText="1"/>
    </xf>
    <xf numFmtId="49" fontId="15" fillId="0" borderId="0" xfId="0" applyNumberFormat="1" applyFont="1" applyAlignment="1">
      <alignment horizontal="right" vertical="top"/>
    </xf>
    <xf numFmtId="49" fontId="15" fillId="0" borderId="0" xfId="0" applyNumberFormat="1" applyFont="1" applyAlignment="1">
      <alignment horizontal="left" vertical="top"/>
    </xf>
    <xf numFmtId="49" fontId="3" fillId="0" borderId="0" xfId="3" applyNumberFormat="1" applyFont="1" applyAlignment="1">
      <alignment horizontal="center" vertical="center"/>
    </xf>
    <xf numFmtId="49" fontId="3" fillId="0" borderId="0" xfId="0" applyNumberFormat="1" applyFont="1" applyAlignment="1">
      <alignment horizontal="distributed" vertical="center" wrapText="1" indent="1"/>
    </xf>
    <xf numFmtId="49" fontId="3" fillId="0" borderId="47" xfId="0" applyNumberFormat="1" applyFont="1" applyBorder="1" applyAlignment="1">
      <alignment horizontal="distributed" vertical="center" wrapText="1" indent="1"/>
    </xf>
    <xf numFmtId="49" fontId="10" fillId="0" borderId="56" xfId="3" applyNumberFormat="1" applyFont="1" applyBorder="1" applyAlignment="1" applyProtection="1">
      <alignment horizontal="center" vertical="center"/>
      <protection locked="0"/>
    </xf>
    <xf numFmtId="49" fontId="10" fillId="0" borderId="53" xfId="3" applyNumberFormat="1" applyFont="1" applyBorder="1" applyAlignment="1" applyProtection="1">
      <alignment horizontal="center" vertical="center"/>
      <protection locked="0"/>
    </xf>
    <xf numFmtId="49" fontId="10" fillId="0" borderId="57" xfId="3" applyNumberFormat="1" applyFont="1" applyBorder="1" applyAlignment="1" applyProtection="1">
      <alignment horizontal="center" vertical="center"/>
      <protection locked="0"/>
    </xf>
    <xf numFmtId="49" fontId="3" fillId="10" borderId="1" xfId="3" applyNumberFormat="1" applyFont="1" applyFill="1" applyBorder="1" applyAlignment="1">
      <alignment horizontal="center" vertical="center"/>
    </xf>
    <xf numFmtId="49" fontId="3" fillId="10" borderId="2" xfId="3" applyNumberFormat="1" applyFont="1" applyFill="1" applyBorder="1" applyAlignment="1">
      <alignment horizontal="center" vertical="center"/>
    </xf>
    <xf numFmtId="49" fontId="26" fillId="0" borderId="3" xfId="0" applyNumberFormat="1" applyFont="1" applyBorder="1" applyAlignment="1">
      <alignment horizontal="left" vertical="center" wrapText="1"/>
    </xf>
    <xf numFmtId="49" fontId="3" fillId="0" borderId="3" xfId="3" applyNumberFormat="1" applyFont="1" applyBorder="1" applyAlignment="1">
      <alignment horizontal="center" vertical="center" wrapText="1"/>
    </xf>
    <xf numFmtId="49" fontId="3" fillId="0" borderId="0" xfId="3" applyNumberFormat="1" applyFont="1" applyAlignment="1">
      <alignment horizontal="center" vertical="center" wrapText="1"/>
    </xf>
    <xf numFmtId="49" fontId="3" fillId="2" borderId="1" xfId="3" applyNumberFormat="1" applyFont="1" applyFill="1" applyBorder="1" applyAlignment="1">
      <alignment horizontal="center" vertical="center" wrapText="1"/>
    </xf>
    <xf numFmtId="49" fontId="3" fillId="2" borderId="4" xfId="3" applyNumberFormat="1" applyFont="1" applyFill="1" applyBorder="1" applyAlignment="1">
      <alignment horizontal="center" vertical="center" wrapText="1"/>
    </xf>
    <xf numFmtId="49" fontId="3" fillId="2" borderId="2" xfId="3" applyNumberFormat="1" applyFont="1" applyFill="1" applyBorder="1" applyAlignment="1">
      <alignment horizontal="center" vertical="center" wrapText="1"/>
    </xf>
    <xf numFmtId="49" fontId="3" fillId="0" borderId="56" xfId="3" applyNumberFormat="1" applyFont="1" applyBorder="1" applyAlignment="1">
      <alignment horizontal="center" vertical="center"/>
    </xf>
    <xf numFmtId="49" fontId="3" fillId="0" borderId="53" xfId="3" applyNumberFormat="1" applyFont="1" applyBorder="1" applyAlignment="1">
      <alignment horizontal="center" vertical="center"/>
    </xf>
    <xf numFmtId="49" fontId="3" fillId="0" borderId="57" xfId="3" applyNumberFormat="1" applyFont="1" applyBorder="1" applyAlignment="1">
      <alignment horizontal="center" vertical="center"/>
    </xf>
    <xf numFmtId="49" fontId="29" fillId="2" borderId="52" xfId="0" applyNumberFormat="1" applyFont="1" applyFill="1" applyBorder="1" applyAlignment="1" applyProtection="1">
      <protection locked="0"/>
    </xf>
    <xf numFmtId="49" fontId="29" fillId="2" borderId="53" xfId="0" applyNumberFormat="1" applyFont="1" applyFill="1" applyBorder="1" applyAlignment="1" applyProtection="1">
      <protection locked="0"/>
    </xf>
    <xf numFmtId="49" fontId="29" fillId="2" borderId="57" xfId="0" applyNumberFormat="1" applyFont="1" applyFill="1" applyBorder="1" applyAlignment="1" applyProtection="1">
      <protection locked="0"/>
    </xf>
    <xf numFmtId="49" fontId="29" fillId="0" borderId="0" xfId="7" applyNumberFormat="1" applyFont="1" applyAlignment="1">
      <alignment horizontal="center" vertical="center"/>
    </xf>
    <xf numFmtId="49" fontId="29" fillId="0" borderId="3" xfId="7" applyNumberFormat="1" applyFont="1" applyBorder="1" applyAlignment="1">
      <alignment horizontal="center" vertical="center"/>
    </xf>
    <xf numFmtId="49" fontId="7" fillId="0" borderId="4" xfId="1" applyNumberFormat="1" applyFont="1" applyBorder="1" applyAlignment="1" applyProtection="1">
      <alignment horizontal="center"/>
      <protection locked="0"/>
    </xf>
    <xf numFmtId="49" fontId="7" fillId="0" borderId="2" xfId="1" applyNumberFormat="1" applyFont="1" applyBorder="1" applyAlignment="1" applyProtection="1">
      <alignment horizontal="center"/>
      <protection locked="0"/>
    </xf>
    <xf numFmtId="49" fontId="3" fillId="2" borderId="6" xfId="0" applyNumberFormat="1" applyFont="1" applyFill="1" applyBorder="1" applyAlignment="1">
      <alignment horizontal="left" vertical="center" wrapText="1"/>
    </xf>
    <xf numFmtId="49" fontId="3" fillId="2" borderId="7" xfId="0" applyNumberFormat="1" applyFont="1" applyFill="1" applyBorder="1" applyAlignment="1">
      <alignment horizontal="left" vertical="center" wrapText="1"/>
    </xf>
    <xf numFmtId="49" fontId="3" fillId="2" borderId="8" xfId="0" applyNumberFormat="1" applyFont="1" applyFill="1" applyBorder="1" applyAlignment="1">
      <alignment horizontal="left" vertical="center" wrapText="1"/>
    </xf>
    <xf numFmtId="49" fontId="3" fillId="2" borderId="14" xfId="0" applyNumberFormat="1" applyFont="1" applyFill="1" applyBorder="1" applyAlignment="1">
      <alignment horizontal="left" vertical="center" wrapText="1"/>
    </xf>
    <xf numFmtId="49" fontId="3" fillId="2" borderId="0" xfId="0" applyNumberFormat="1" applyFont="1" applyFill="1" applyAlignment="1">
      <alignment horizontal="left" vertical="center" wrapText="1"/>
    </xf>
    <xf numFmtId="49" fontId="3" fillId="2" borderId="13" xfId="0" applyNumberFormat="1" applyFont="1" applyFill="1" applyBorder="1" applyAlignment="1">
      <alignment horizontal="left" vertical="center" wrapText="1"/>
    </xf>
    <xf numFmtId="49" fontId="3" fillId="2" borderId="71" xfId="3" applyNumberFormat="1" applyFont="1" applyFill="1" applyBorder="1" applyAlignment="1">
      <alignment horizontal="left" vertical="center" wrapText="1"/>
    </xf>
    <xf numFmtId="49" fontId="7" fillId="2" borderId="3" xfId="1" applyNumberFormat="1" applyFont="1" applyFill="1" applyBorder="1"/>
    <xf numFmtId="49" fontId="7" fillId="2" borderId="3" xfId="1" applyNumberFormat="1" applyFont="1" applyFill="1" applyBorder="1" applyAlignment="1">
      <alignment horizontal="left" vertical="center"/>
    </xf>
    <xf numFmtId="49" fontId="7" fillId="10" borderId="4" xfId="1" applyNumberFormat="1" applyFont="1" applyFill="1" applyBorder="1" applyAlignment="1" applyProtection="1">
      <alignment horizontal="center"/>
      <protection locked="0"/>
    </xf>
    <xf numFmtId="49" fontId="7" fillId="10" borderId="2" xfId="1" applyNumberFormat="1" applyFont="1" applyFill="1" applyBorder="1" applyAlignment="1" applyProtection="1">
      <alignment horizontal="center"/>
      <protection locked="0"/>
    </xf>
    <xf numFmtId="49" fontId="3" fillId="2" borderId="9" xfId="0" applyNumberFormat="1" applyFont="1" applyFill="1" applyBorder="1" applyAlignment="1">
      <alignment horizontal="left" vertical="center" wrapText="1"/>
    </xf>
    <xf numFmtId="49" fontId="3" fillId="2" borderId="3" xfId="0" applyNumberFormat="1" applyFont="1" applyFill="1" applyBorder="1" applyAlignment="1">
      <alignment horizontal="left" vertical="center" wrapText="1"/>
    </xf>
    <xf numFmtId="49" fontId="3" fillId="2" borderId="10" xfId="0" applyNumberFormat="1" applyFont="1" applyFill="1" applyBorder="1" applyAlignment="1">
      <alignment horizontal="left" vertical="center" wrapText="1"/>
    </xf>
    <xf numFmtId="49" fontId="15" fillId="2" borderId="1" xfId="0" applyNumberFormat="1" applyFont="1" applyFill="1" applyBorder="1" applyAlignment="1">
      <alignment horizontal="center" vertical="center"/>
    </xf>
    <xf numFmtId="49" fontId="15" fillId="2" borderId="4" xfId="0" applyNumberFormat="1" applyFont="1" applyFill="1" applyBorder="1" applyAlignment="1">
      <alignment horizontal="center" vertical="center"/>
    </xf>
    <xf numFmtId="49" fontId="15" fillId="2" borderId="2" xfId="0" applyNumberFormat="1" applyFont="1" applyFill="1" applyBorder="1" applyAlignment="1">
      <alignment horizontal="center" vertical="center"/>
    </xf>
    <xf numFmtId="49" fontId="15" fillId="10" borderId="9" xfId="0" applyNumberFormat="1" applyFont="1" applyFill="1" applyBorder="1" applyAlignment="1">
      <alignment horizontal="center" vertical="center"/>
    </xf>
    <xf numFmtId="49" fontId="15" fillId="10" borderId="3" xfId="0" applyNumberFormat="1" applyFont="1" applyFill="1" applyBorder="1" applyAlignment="1">
      <alignment horizontal="center" vertical="center"/>
    </xf>
    <xf numFmtId="49" fontId="15" fillId="10" borderId="10" xfId="0" applyNumberFormat="1" applyFont="1" applyFill="1" applyBorder="1" applyAlignment="1">
      <alignment horizontal="center" vertical="center"/>
    </xf>
    <xf numFmtId="49" fontId="15" fillId="0" borderId="52" xfId="0" applyNumberFormat="1" applyFont="1" applyBorder="1" applyAlignment="1">
      <alignment horizontal="left" vertical="center" wrapText="1"/>
    </xf>
    <xf numFmtId="49" fontId="15" fillId="0" borderId="54" xfId="0" applyNumberFormat="1" applyFont="1" applyBorder="1" applyAlignment="1">
      <alignment horizontal="left" vertical="center" wrapText="1"/>
    </xf>
    <xf numFmtId="49" fontId="15" fillId="0" borderId="1" xfId="0" applyNumberFormat="1" applyFont="1" applyBorder="1">
      <alignment vertical="center"/>
    </xf>
    <xf numFmtId="49" fontId="15" fillId="0" borderId="4" xfId="0" applyNumberFormat="1" applyFont="1" applyBorder="1">
      <alignment vertical="center"/>
    </xf>
    <xf numFmtId="49" fontId="15" fillId="0" borderId="2" xfId="0" applyNumberFormat="1" applyFont="1" applyBorder="1">
      <alignment vertical="center"/>
    </xf>
    <xf numFmtId="49" fontId="15" fillId="0" borderId="46" xfId="0" applyNumberFormat="1" applyFont="1" applyBorder="1" applyAlignment="1">
      <alignment horizontal="left" vertical="center" wrapText="1"/>
    </xf>
    <xf numFmtId="49" fontId="15" fillId="0" borderId="48" xfId="0" applyNumberFormat="1" applyFont="1" applyBorder="1" applyAlignment="1">
      <alignment horizontal="left" vertical="center" wrapText="1"/>
    </xf>
    <xf numFmtId="49" fontId="3" fillId="10" borderId="30" xfId="1" applyNumberFormat="1" applyFont="1" applyFill="1" applyBorder="1" applyAlignment="1">
      <alignment horizontal="center" vertical="center" wrapText="1"/>
    </xf>
    <xf numFmtId="49" fontId="3" fillId="10" borderId="31" xfId="1" applyNumberFormat="1" applyFont="1" applyFill="1" applyBorder="1" applyAlignment="1">
      <alignment horizontal="center" vertical="center" wrapText="1"/>
    </xf>
    <xf numFmtId="49" fontId="15" fillId="0" borderId="5" xfId="0" applyNumberFormat="1" applyFont="1" applyBorder="1" applyAlignment="1">
      <alignment horizontal="left" vertical="center" wrapText="1"/>
    </xf>
    <xf numFmtId="49" fontId="3" fillId="2" borderId="5" xfId="0" applyNumberFormat="1" applyFont="1" applyFill="1" applyBorder="1">
      <alignment vertical="center"/>
    </xf>
    <xf numFmtId="49" fontId="10" fillId="2" borderId="34" xfId="1" applyNumberFormat="1" applyFont="1" applyFill="1" applyBorder="1" applyAlignment="1" applyProtection="1">
      <alignment horizontal="center" vertical="center"/>
      <protection locked="0"/>
    </xf>
    <xf numFmtId="49" fontId="10" fillId="2" borderId="70" xfId="1" applyNumberFormat="1" applyFont="1" applyFill="1" applyBorder="1" applyAlignment="1" applyProtection="1">
      <alignment horizontal="center" vertical="center"/>
      <protection locked="0"/>
    </xf>
    <xf numFmtId="49" fontId="19" fillId="0" borderId="0" xfId="0" applyNumberFormat="1" applyFont="1" applyAlignment="1">
      <alignment horizontal="left" vertical="top" wrapText="1"/>
    </xf>
    <xf numFmtId="49" fontId="3" fillId="10" borderId="25" xfId="0" applyNumberFormat="1" applyFont="1" applyFill="1" applyBorder="1" applyAlignment="1">
      <alignment horizontal="center" vertical="center"/>
    </xf>
    <xf numFmtId="49" fontId="3" fillId="10" borderId="76" xfId="0" applyNumberFormat="1" applyFont="1" applyFill="1" applyBorder="1" applyAlignment="1">
      <alignment horizontal="center" vertical="center"/>
    </xf>
    <xf numFmtId="49" fontId="3" fillId="10" borderId="28" xfId="0" applyNumberFormat="1" applyFont="1" applyFill="1" applyBorder="1" applyAlignment="1">
      <alignment horizontal="center" vertical="center"/>
    </xf>
    <xf numFmtId="49" fontId="3" fillId="0" borderId="25" xfId="0" applyNumberFormat="1" applyFont="1" applyBorder="1" applyAlignment="1">
      <alignment horizontal="center" vertical="center"/>
    </xf>
    <xf numFmtId="49" fontId="3" fillId="0" borderId="76" xfId="0" applyNumberFormat="1" applyFont="1" applyBorder="1" applyAlignment="1">
      <alignment horizontal="center" vertical="center"/>
    </xf>
    <xf numFmtId="49" fontId="3" fillId="0" borderId="28" xfId="0" applyNumberFormat="1" applyFont="1" applyBorder="1" applyAlignment="1">
      <alignment horizontal="center" vertical="center"/>
    </xf>
    <xf numFmtId="49" fontId="3" fillId="0" borderId="26" xfId="0" applyNumberFormat="1" applyFont="1" applyBorder="1" applyAlignment="1">
      <alignment horizontal="center" vertical="center"/>
    </xf>
    <xf numFmtId="49" fontId="3" fillId="0" borderId="75" xfId="0" applyNumberFormat="1" applyFont="1" applyBorder="1" applyAlignment="1">
      <alignment horizontal="center" vertical="center"/>
    </xf>
    <xf numFmtId="49" fontId="3" fillId="0" borderId="29" xfId="0" applyNumberFormat="1" applyFont="1" applyBorder="1" applyAlignment="1">
      <alignment horizontal="center" vertical="center"/>
    </xf>
    <xf numFmtId="49" fontId="3" fillId="10" borderId="24" xfId="0" applyNumberFormat="1" applyFont="1" applyFill="1" applyBorder="1" applyAlignment="1">
      <alignment horizontal="center" vertical="center"/>
    </xf>
    <xf numFmtId="49" fontId="3" fillId="10" borderId="77" xfId="0" applyNumberFormat="1" applyFont="1" applyFill="1" applyBorder="1" applyAlignment="1">
      <alignment horizontal="center" vertical="center"/>
    </xf>
    <xf numFmtId="49" fontId="3" fillId="10" borderId="27" xfId="0" applyNumberFormat="1" applyFont="1" applyFill="1" applyBorder="1" applyAlignment="1">
      <alignment horizontal="center" vertical="center"/>
    </xf>
    <xf numFmtId="49" fontId="3" fillId="0" borderId="6" xfId="1" applyNumberFormat="1" applyFont="1" applyBorder="1" applyAlignment="1">
      <alignment horizontal="left" vertical="center"/>
    </xf>
    <xf numFmtId="49" fontId="3" fillId="0" borderId="7" xfId="1" applyNumberFormat="1" applyFont="1" applyBorder="1" applyAlignment="1">
      <alignment horizontal="left" vertical="center"/>
    </xf>
    <xf numFmtId="49" fontId="3" fillId="0" borderId="8" xfId="1" applyNumberFormat="1" applyFont="1" applyBorder="1" applyAlignment="1">
      <alignment horizontal="left" vertical="center"/>
    </xf>
    <xf numFmtId="49" fontId="10" fillId="0" borderId="6" xfId="1" applyNumberFormat="1" applyFont="1" applyBorder="1" applyAlignment="1" applyProtection="1">
      <alignment horizontal="center" vertical="center"/>
      <protection locked="0"/>
    </xf>
    <xf numFmtId="49" fontId="10" fillId="0" borderId="7" xfId="1" applyNumberFormat="1" applyFont="1" applyBorder="1" applyAlignment="1" applyProtection="1">
      <alignment horizontal="center" vertical="center"/>
      <protection locked="0"/>
    </xf>
    <xf numFmtId="49" fontId="10" fillId="0" borderId="8" xfId="1" applyNumberFormat="1" applyFont="1" applyBorder="1" applyAlignment="1" applyProtection="1">
      <alignment horizontal="center" vertical="center"/>
      <protection locked="0"/>
    </xf>
    <xf numFmtId="49" fontId="3" fillId="0" borderId="22" xfId="0" applyNumberFormat="1" applyFont="1" applyBorder="1" applyAlignment="1">
      <alignment horizontal="left" vertical="center" wrapText="1"/>
    </xf>
    <xf numFmtId="49" fontId="3" fillId="0" borderId="5" xfId="0" applyNumberFormat="1" applyFont="1" applyBorder="1" applyAlignment="1">
      <alignment horizontal="distributed" vertical="center" wrapText="1"/>
    </xf>
    <xf numFmtId="49" fontId="3" fillId="0" borderId="2" xfId="0" applyNumberFormat="1" applyFont="1" applyBorder="1" applyAlignment="1">
      <alignment horizontal="distributed" vertical="center"/>
    </xf>
    <xf numFmtId="49" fontId="10" fillId="0" borderId="12" xfId="1" applyNumberFormat="1" applyFont="1" applyBorder="1" applyAlignment="1" applyProtection="1">
      <alignment horizontal="center" vertical="center"/>
      <protection locked="0"/>
    </xf>
    <xf numFmtId="49" fontId="10" fillId="0" borderId="11" xfId="1" applyNumberFormat="1" applyFont="1" applyBorder="1" applyAlignment="1" applyProtection="1">
      <alignment horizontal="center" vertical="center"/>
      <protection locked="0"/>
    </xf>
    <xf numFmtId="49" fontId="10" fillId="0" borderId="1" xfId="1" applyNumberFormat="1" applyFont="1" applyBorder="1" applyAlignment="1" applyProtection="1">
      <alignment vertical="center"/>
      <protection locked="0"/>
    </xf>
    <xf numFmtId="49" fontId="10" fillId="0" borderId="4" xfId="1" applyNumberFormat="1" applyFont="1" applyBorder="1" applyAlignment="1" applyProtection="1">
      <alignment vertical="center"/>
      <protection locked="0"/>
    </xf>
    <xf numFmtId="49" fontId="10" fillId="0" borderId="2" xfId="1" applyNumberFormat="1" applyFont="1" applyBorder="1" applyAlignment="1" applyProtection="1">
      <alignment vertical="center"/>
      <protection locked="0"/>
    </xf>
    <xf numFmtId="49" fontId="15" fillId="0" borderId="5" xfId="0" applyNumberFormat="1" applyFont="1" applyBorder="1" applyAlignment="1">
      <alignment horizontal="distributed" vertical="center"/>
    </xf>
    <xf numFmtId="49" fontId="10" fillId="2" borderId="1" xfId="1" applyNumberFormat="1" applyFont="1" applyFill="1" applyBorder="1" applyAlignment="1" applyProtection="1">
      <alignment vertical="center"/>
      <protection locked="0"/>
    </xf>
    <xf numFmtId="49" fontId="10" fillId="2" borderId="4" xfId="1" applyNumberFormat="1" applyFont="1" applyFill="1" applyBorder="1" applyAlignment="1" applyProtection="1">
      <alignment vertical="center"/>
      <protection locked="0"/>
    </xf>
    <xf numFmtId="49" fontId="10" fillId="2" borderId="2" xfId="1" applyNumberFormat="1" applyFont="1" applyFill="1" applyBorder="1" applyAlignment="1" applyProtection="1">
      <alignment vertical="center"/>
      <protection locked="0"/>
    </xf>
  </cellXfs>
  <cellStyles count="8">
    <cellStyle name="Normal_Graph Paper (combined)" xfId="5" xr:uid="{2C909A52-4E27-47B6-9889-2234AA73F9E3}"/>
    <cellStyle name="ハイパーリンク" xfId="6" builtinId="8"/>
    <cellStyle name="標準" xfId="0" builtinId="0"/>
    <cellStyle name="標準 11" xfId="4" xr:uid="{8458C111-CD53-4DC7-A0CE-B353AF7AFF3E}"/>
    <cellStyle name="標準 2" xfId="1" xr:uid="{0B9699B7-356A-4023-B83E-20274BDE65A1}"/>
    <cellStyle name="標準 2 2" xfId="3" xr:uid="{569E222B-2F7B-4193-B4F5-DC75FA702CFB}"/>
    <cellStyle name="標準 2 3" xfId="7" xr:uid="{967094AC-CF5A-4D4A-B772-6080EE7CC479}"/>
    <cellStyle name="標準_Book1" xfId="2" xr:uid="{3E92AA93-3760-48DF-A136-1C6E03F372F1}"/>
  </cellStyles>
  <dxfs count="2">
    <dxf>
      <fill>
        <patternFill>
          <bgColor rgb="FFFFFF00"/>
        </patternFill>
      </fill>
    </dxf>
    <dxf>
      <fill>
        <patternFill>
          <bgColor rgb="FFFFFF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CheckBox" fmlaLink="$CC$2" lockText="1" noThreeD="1"/>
</file>

<file path=xl/ctrlProps/ctrlProp10.xml><?xml version="1.0" encoding="utf-8"?>
<formControlPr xmlns="http://schemas.microsoft.com/office/spreadsheetml/2009/9/main" objectType="CheckBox" fmlaLink="$CG$3" lockText="1" noThreeD="1"/>
</file>

<file path=xl/ctrlProps/ctrlProp100.xml><?xml version="1.0" encoding="utf-8"?>
<formControlPr xmlns="http://schemas.microsoft.com/office/spreadsheetml/2009/9/main" objectType="CheckBox" fmlaLink="$CF$72" lockText="1" noThreeD="1"/>
</file>

<file path=xl/ctrlProps/ctrlProp101.xml><?xml version="1.0" encoding="utf-8"?>
<formControlPr xmlns="http://schemas.microsoft.com/office/spreadsheetml/2009/9/main" objectType="CheckBox" fmlaLink="$CG$72" lockText="1" noThreeD="1"/>
</file>

<file path=xl/ctrlProps/ctrlProp102.xml><?xml version="1.0" encoding="utf-8"?>
<formControlPr xmlns="http://schemas.microsoft.com/office/spreadsheetml/2009/9/main" objectType="CheckBox" fmlaLink="$CD$73" lockText="1" noThreeD="1"/>
</file>

<file path=xl/ctrlProps/ctrlProp103.xml><?xml version="1.0" encoding="utf-8"?>
<formControlPr xmlns="http://schemas.microsoft.com/office/spreadsheetml/2009/9/main" objectType="CheckBox" fmlaLink="$CE$73" lockText="1" noThreeD="1"/>
</file>

<file path=xl/ctrlProps/ctrlProp104.xml><?xml version="1.0" encoding="utf-8"?>
<formControlPr xmlns="http://schemas.microsoft.com/office/spreadsheetml/2009/9/main" objectType="CheckBox" fmlaLink="$CF$73" lockText="1" noThreeD="1"/>
</file>

<file path=xl/ctrlProps/ctrlProp105.xml><?xml version="1.0" encoding="utf-8"?>
<formControlPr xmlns="http://schemas.microsoft.com/office/spreadsheetml/2009/9/main" objectType="CheckBox" fmlaLink="$CG$73" lockText="1" noThreeD="1"/>
</file>

<file path=xl/ctrlProps/ctrlProp106.xml><?xml version="1.0" encoding="utf-8"?>
<formControlPr xmlns="http://schemas.microsoft.com/office/spreadsheetml/2009/9/main" objectType="CheckBox" fmlaLink="'業務体制 ②'!$CC$2" lockText="1" noThreeD="1"/>
</file>

<file path=xl/ctrlProps/ctrlProp107.xml><?xml version="1.0" encoding="utf-8"?>
<formControlPr xmlns="http://schemas.microsoft.com/office/spreadsheetml/2009/9/main" objectType="CheckBox" fmlaLink="'業務体制 ②'!$CF$2" lockText="1" noThreeD="1"/>
</file>

<file path=xl/ctrlProps/ctrlProp108.xml><?xml version="1.0" encoding="utf-8"?>
<formControlPr xmlns="http://schemas.microsoft.com/office/spreadsheetml/2009/9/main" objectType="CheckBox" fmlaLink="'業務体制 ②'!$CG$2" lockText="1" noThreeD="1"/>
</file>

<file path=xl/ctrlProps/ctrlProp109.xml><?xml version="1.0" encoding="utf-8"?>
<formControlPr xmlns="http://schemas.microsoft.com/office/spreadsheetml/2009/9/main" objectType="CheckBox" fmlaLink="'業務体制 ②'!$CE$2" lockText="1" noThreeD="1"/>
</file>

<file path=xl/ctrlProps/ctrlProp11.xml><?xml version="1.0" encoding="utf-8"?>
<formControlPr xmlns="http://schemas.microsoft.com/office/spreadsheetml/2009/9/main" objectType="CheckBox" fmlaLink="$CC$4" lockText="1" noThreeD="1"/>
</file>

<file path=xl/ctrlProps/ctrlProp110.xml><?xml version="1.0" encoding="utf-8"?>
<formControlPr xmlns="http://schemas.microsoft.com/office/spreadsheetml/2009/9/main" objectType="CheckBox" fmlaLink="'業務体制 ②'!$CD$2" lockText="1" noThreeD="1"/>
</file>

<file path=xl/ctrlProps/ctrlProp111.xml><?xml version="1.0" encoding="utf-8"?>
<formControlPr xmlns="http://schemas.microsoft.com/office/spreadsheetml/2009/9/main" objectType="CheckBox" fmlaLink="'業務体制 ②'!$CC$3" lockText="1" noThreeD="1"/>
</file>

<file path=xl/ctrlProps/ctrlProp112.xml><?xml version="1.0" encoding="utf-8"?>
<formControlPr xmlns="http://schemas.microsoft.com/office/spreadsheetml/2009/9/main" objectType="CheckBox" fmlaLink="'業務体制 ②'!$CF$3" lockText="1" noThreeD="1"/>
</file>

<file path=xl/ctrlProps/ctrlProp113.xml><?xml version="1.0" encoding="utf-8"?>
<formControlPr xmlns="http://schemas.microsoft.com/office/spreadsheetml/2009/9/main" objectType="CheckBox" fmlaLink="'業務体制 ②'!$CD$3" lockText="1" noThreeD="1"/>
</file>

<file path=xl/ctrlProps/ctrlProp114.xml><?xml version="1.0" encoding="utf-8"?>
<formControlPr xmlns="http://schemas.microsoft.com/office/spreadsheetml/2009/9/main" objectType="CheckBox" fmlaLink="'業務体制 ②'!$CE$3" lockText="1" noThreeD="1"/>
</file>

<file path=xl/ctrlProps/ctrlProp115.xml><?xml version="1.0" encoding="utf-8"?>
<formControlPr xmlns="http://schemas.microsoft.com/office/spreadsheetml/2009/9/main" objectType="CheckBox" fmlaLink="'業務体制 ②'!$CG$3" lockText="1" noThreeD="1"/>
</file>

<file path=xl/ctrlProps/ctrlProp116.xml><?xml version="1.0" encoding="utf-8"?>
<formControlPr xmlns="http://schemas.microsoft.com/office/spreadsheetml/2009/9/main" objectType="CheckBox" fmlaLink="'業務体制 ②'!$CC$4" lockText="1" noThreeD="1"/>
</file>

<file path=xl/ctrlProps/ctrlProp117.xml><?xml version="1.0" encoding="utf-8"?>
<formControlPr xmlns="http://schemas.microsoft.com/office/spreadsheetml/2009/9/main" objectType="CheckBox" fmlaLink="'業務体制 ②'!$CF$4" lockText="1" noThreeD="1"/>
</file>

<file path=xl/ctrlProps/ctrlProp118.xml><?xml version="1.0" encoding="utf-8"?>
<formControlPr xmlns="http://schemas.microsoft.com/office/spreadsheetml/2009/9/main" objectType="CheckBox" fmlaLink="'業務体制 ②'!$CE$4" lockText="1" noThreeD="1"/>
</file>

<file path=xl/ctrlProps/ctrlProp119.xml><?xml version="1.0" encoding="utf-8"?>
<formControlPr xmlns="http://schemas.microsoft.com/office/spreadsheetml/2009/9/main" objectType="CheckBox" fmlaLink="'業務体制 ②'!$CD$4" lockText="1" noThreeD="1"/>
</file>

<file path=xl/ctrlProps/ctrlProp12.xml><?xml version="1.0" encoding="utf-8"?>
<formControlPr xmlns="http://schemas.microsoft.com/office/spreadsheetml/2009/9/main" objectType="CheckBox" fmlaLink="$CF$4" lockText="1" noThreeD="1"/>
</file>

<file path=xl/ctrlProps/ctrlProp120.xml><?xml version="1.0" encoding="utf-8"?>
<formControlPr xmlns="http://schemas.microsoft.com/office/spreadsheetml/2009/9/main" objectType="CheckBox" fmlaLink="'業務体制 ②'!$CG$4" lockText="1" noThreeD="1"/>
</file>

<file path=xl/ctrlProps/ctrlProp121.xml><?xml version="1.0" encoding="utf-8"?>
<formControlPr xmlns="http://schemas.microsoft.com/office/spreadsheetml/2009/9/main" objectType="CheckBox" fmlaLink="'業務体制 ②'!$CC$5" lockText="1" noThreeD="1"/>
</file>

<file path=xl/ctrlProps/ctrlProp122.xml><?xml version="1.0" encoding="utf-8"?>
<formControlPr xmlns="http://schemas.microsoft.com/office/spreadsheetml/2009/9/main" objectType="CheckBox" fmlaLink="'業務体制 ②'!$CE$5" lockText="1" noThreeD="1"/>
</file>

<file path=xl/ctrlProps/ctrlProp123.xml><?xml version="1.0" encoding="utf-8"?>
<formControlPr xmlns="http://schemas.microsoft.com/office/spreadsheetml/2009/9/main" objectType="CheckBox" fmlaLink="'業務体制 ②'!$CD$5" lockText="1" noThreeD="1"/>
</file>

<file path=xl/ctrlProps/ctrlProp124.xml><?xml version="1.0" encoding="utf-8"?>
<formControlPr xmlns="http://schemas.microsoft.com/office/spreadsheetml/2009/9/main" objectType="CheckBox" fmlaLink="'業務体制 ②'!$CC$6" lockText="1" noThreeD="1"/>
</file>

<file path=xl/ctrlProps/ctrlProp125.xml><?xml version="1.0" encoding="utf-8"?>
<formControlPr xmlns="http://schemas.microsoft.com/office/spreadsheetml/2009/9/main" objectType="CheckBox" fmlaLink="'業務体制 ②'!$CF$5" lockText="1" noThreeD="1"/>
</file>

<file path=xl/ctrlProps/ctrlProp126.xml><?xml version="1.0" encoding="utf-8"?>
<formControlPr xmlns="http://schemas.microsoft.com/office/spreadsheetml/2009/9/main" objectType="CheckBox" fmlaLink="'業務体制 ②'!$CC$8" lockText="1" noThreeD="1"/>
</file>

<file path=xl/ctrlProps/ctrlProp127.xml><?xml version="1.0" encoding="utf-8"?>
<formControlPr xmlns="http://schemas.microsoft.com/office/spreadsheetml/2009/9/main" objectType="CheckBox" fmlaLink="'業務体制 ②'!$CC$7" lockText="1" noThreeD="1"/>
</file>

<file path=xl/ctrlProps/ctrlProp128.xml><?xml version="1.0" encoding="utf-8"?>
<formControlPr xmlns="http://schemas.microsoft.com/office/spreadsheetml/2009/9/main" objectType="CheckBox" fmlaLink="'業務体制 ②'!$CG$5" lockText="1" noThreeD="1"/>
</file>

<file path=xl/ctrlProps/ctrlProp129.xml><?xml version="1.0" encoding="utf-8"?>
<formControlPr xmlns="http://schemas.microsoft.com/office/spreadsheetml/2009/9/main" objectType="CheckBox" fmlaLink="'業務体制 ②'!$CD$6" lockText="1" noThreeD="1"/>
</file>

<file path=xl/ctrlProps/ctrlProp13.xml><?xml version="1.0" encoding="utf-8"?>
<formControlPr xmlns="http://schemas.microsoft.com/office/spreadsheetml/2009/9/main" objectType="CheckBox" fmlaLink="$CE$4" lockText="1" noThreeD="1"/>
</file>

<file path=xl/ctrlProps/ctrlProp130.xml><?xml version="1.0" encoding="utf-8"?>
<formControlPr xmlns="http://schemas.microsoft.com/office/spreadsheetml/2009/9/main" objectType="CheckBox" fmlaLink="'業務体制 ②'!$CE$6" lockText="1" noThreeD="1"/>
</file>

<file path=xl/ctrlProps/ctrlProp131.xml><?xml version="1.0" encoding="utf-8"?>
<formControlPr xmlns="http://schemas.microsoft.com/office/spreadsheetml/2009/9/main" objectType="CheckBox" fmlaLink="'業務体制 ②'!$CF$6" lockText="1" noThreeD="1"/>
</file>

<file path=xl/ctrlProps/ctrlProp132.xml><?xml version="1.0" encoding="utf-8"?>
<formControlPr xmlns="http://schemas.microsoft.com/office/spreadsheetml/2009/9/main" objectType="CheckBox" fmlaLink="'業務体制 ②'!$CG$6" lockText="1" noThreeD="1"/>
</file>

<file path=xl/ctrlProps/ctrlProp133.xml><?xml version="1.0" encoding="utf-8"?>
<formControlPr xmlns="http://schemas.microsoft.com/office/spreadsheetml/2009/9/main" objectType="CheckBox" fmlaLink="'業務体制 ②'!$CD$7" lockText="1" noThreeD="1"/>
</file>

<file path=xl/ctrlProps/ctrlProp134.xml><?xml version="1.0" encoding="utf-8"?>
<formControlPr xmlns="http://schemas.microsoft.com/office/spreadsheetml/2009/9/main" objectType="CheckBox" fmlaLink="'業務体制 ②'!$CE$7" lockText="1" noThreeD="1"/>
</file>

<file path=xl/ctrlProps/ctrlProp135.xml><?xml version="1.0" encoding="utf-8"?>
<formControlPr xmlns="http://schemas.microsoft.com/office/spreadsheetml/2009/9/main" objectType="CheckBox" fmlaLink="'業務体制 ②'!$CF$7" lockText="1" noThreeD="1"/>
</file>

<file path=xl/ctrlProps/ctrlProp136.xml><?xml version="1.0" encoding="utf-8"?>
<formControlPr xmlns="http://schemas.microsoft.com/office/spreadsheetml/2009/9/main" objectType="CheckBox" fmlaLink="'業務体制 ②'!$CG$7" lockText="1" noThreeD="1"/>
</file>

<file path=xl/ctrlProps/ctrlProp137.xml><?xml version="1.0" encoding="utf-8"?>
<formControlPr xmlns="http://schemas.microsoft.com/office/spreadsheetml/2009/9/main" objectType="CheckBox" fmlaLink="'業務体制 ②'!$CD$8" lockText="1" noThreeD="1"/>
</file>

<file path=xl/ctrlProps/ctrlProp138.xml><?xml version="1.0" encoding="utf-8"?>
<formControlPr xmlns="http://schemas.microsoft.com/office/spreadsheetml/2009/9/main" objectType="CheckBox" fmlaLink="'業務体制 ②'!$CE$8" lockText="1" noThreeD="1"/>
</file>

<file path=xl/ctrlProps/ctrlProp139.xml><?xml version="1.0" encoding="utf-8"?>
<formControlPr xmlns="http://schemas.microsoft.com/office/spreadsheetml/2009/9/main" objectType="CheckBox" fmlaLink="'業務体制 ②'!$CF$8" lockText="1" noThreeD="1"/>
</file>

<file path=xl/ctrlProps/ctrlProp14.xml><?xml version="1.0" encoding="utf-8"?>
<formControlPr xmlns="http://schemas.microsoft.com/office/spreadsheetml/2009/9/main" objectType="CheckBox" fmlaLink="$CD$4" lockText="1" noThreeD="1"/>
</file>

<file path=xl/ctrlProps/ctrlProp140.xml><?xml version="1.0" encoding="utf-8"?>
<formControlPr xmlns="http://schemas.microsoft.com/office/spreadsheetml/2009/9/main" objectType="CheckBox" fmlaLink="'業務体制 ②'!$CG$8" lockText="1" noThreeD="1"/>
</file>

<file path=xl/ctrlProps/ctrlProp141.xml><?xml version="1.0" encoding="utf-8"?>
<formControlPr xmlns="http://schemas.microsoft.com/office/spreadsheetml/2009/9/main" objectType="CheckBox" fmlaLink="'業務体制 ② (2)'!$CC$2" lockText="1" noThreeD="1"/>
</file>

<file path=xl/ctrlProps/ctrlProp142.xml><?xml version="1.0" encoding="utf-8"?>
<formControlPr xmlns="http://schemas.microsoft.com/office/spreadsheetml/2009/9/main" objectType="CheckBox" fmlaLink="'業務体制 ② (2)'!$CF$2" lockText="1" noThreeD="1"/>
</file>

<file path=xl/ctrlProps/ctrlProp143.xml><?xml version="1.0" encoding="utf-8"?>
<formControlPr xmlns="http://schemas.microsoft.com/office/spreadsheetml/2009/9/main" objectType="CheckBox" fmlaLink="'業務体制 ② (2)'!$CG$2" lockText="1" noThreeD="1"/>
</file>

<file path=xl/ctrlProps/ctrlProp144.xml><?xml version="1.0" encoding="utf-8"?>
<formControlPr xmlns="http://schemas.microsoft.com/office/spreadsheetml/2009/9/main" objectType="CheckBox" fmlaLink="'業務体制 ② (2)'!$CE$2" lockText="1" noThreeD="1"/>
</file>

<file path=xl/ctrlProps/ctrlProp145.xml><?xml version="1.0" encoding="utf-8"?>
<formControlPr xmlns="http://schemas.microsoft.com/office/spreadsheetml/2009/9/main" objectType="CheckBox" fmlaLink="'業務体制 ② (2)'!$CD$2" lockText="1" noThreeD="1"/>
</file>

<file path=xl/ctrlProps/ctrlProp146.xml><?xml version="1.0" encoding="utf-8"?>
<formControlPr xmlns="http://schemas.microsoft.com/office/spreadsheetml/2009/9/main" objectType="CheckBox" fmlaLink="'業務体制 ② (2)'!$CC$3" lockText="1" noThreeD="1"/>
</file>

<file path=xl/ctrlProps/ctrlProp147.xml><?xml version="1.0" encoding="utf-8"?>
<formControlPr xmlns="http://schemas.microsoft.com/office/spreadsheetml/2009/9/main" objectType="CheckBox" fmlaLink="'業務体制 ② (2)'!$CF$3" lockText="1" noThreeD="1"/>
</file>

<file path=xl/ctrlProps/ctrlProp148.xml><?xml version="1.0" encoding="utf-8"?>
<formControlPr xmlns="http://schemas.microsoft.com/office/spreadsheetml/2009/9/main" objectType="CheckBox" fmlaLink="'業務体制 ② (2)'!$CD$3" lockText="1" noThreeD="1"/>
</file>

<file path=xl/ctrlProps/ctrlProp149.xml><?xml version="1.0" encoding="utf-8"?>
<formControlPr xmlns="http://schemas.microsoft.com/office/spreadsheetml/2009/9/main" objectType="CheckBox" fmlaLink="'業務体制 ② (2)'!$CE$3" lockText="1" noThreeD="1"/>
</file>

<file path=xl/ctrlProps/ctrlProp15.xml><?xml version="1.0" encoding="utf-8"?>
<formControlPr xmlns="http://schemas.microsoft.com/office/spreadsheetml/2009/9/main" objectType="CheckBox" fmlaLink="$CG$4" lockText="1" noThreeD="1"/>
</file>

<file path=xl/ctrlProps/ctrlProp150.xml><?xml version="1.0" encoding="utf-8"?>
<formControlPr xmlns="http://schemas.microsoft.com/office/spreadsheetml/2009/9/main" objectType="CheckBox" fmlaLink="'業務体制 ② (2)'!$CG$3" lockText="1" noThreeD="1"/>
</file>

<file path=xl/ctrlProps/ctrlProp151.xml><?xml version="1.0" encoding="utf-8"?>
<formControlPr xmlns="http://schemas.microsoft.com/office/spreadsheetml/2009/9/main" objectType="CheckBox" fmlaLink="'業務体制 ② (2)'!$CC$4" lockText="1" noThreeD="1"/>
</file>

<file path=xl/ctrlProps/ctrlProp152.xml><?xml version="1.0" encoding="utf-8"?>
<formControlPr xmlns="http://schemas.microsoft.com/office/spreadsheetml/2009/9/main" objectType="CheckBox" fmlaLink="'業務体制 ② (2)'!$CF$4" lockText="1" noThreeD="1"/>
</file>

<file path=xl/ctrlProps/ctrlProp153.xml><?xml version="1.0" encoding="utf-8"?>
<formControlPr xmlns="http://schemas.microsoft.com/office/spreadsheetml/2009/9/main" objectType="CheckBox" fmlaLink="'業務体制 ② (2)'!$CE$4" lockText="1" noThreeD="1"/>
</file>

<file path=xl/ctrlProps/ctrlProp154.xml><?xml version="1.0" encoding="utf-8"?>
<formControlPr xmlns="http://schemas.microsoft.com/office/spreadsheetml/2009/9/main" objectType="CheckBox" fmlaLink="'業務体制 ② (2)'!$CD$4" lockText="1" noThreeD="1"/>
</file>

<file path=xl/ctrlProps/ctrlProp155.xml><?xml version="1.0" encoding="utf-8"?>
<formControlPr xmlns="http://schemas.microsoft.com/office/spreadsheetml/2009/9/main" objectType="CheckBox" fmlaLink="'業務体制 ② (2)'!$CG$4" lockText="1" noThreeD="1"/>
</file>

<file path=xl/ctrlProps/ctrlProp156.xml><?xml version="1.0" encoding="utf-8"?>
<formControlPr xmlns="http://schemas.microsoft.com/office/spreadsheetml/2009/9/main" objectType="CheckBox" fmlaLink="'業務体制 ② (2)'!$CC$5" lockText="1" noThreeD="1"/>
</file>

<file path=xl/ctrlProps/ctrlProp157.xml><?xml version="1.0" encoding="utf-8"?>
<formControlPr xmlns="http://schemas.microsoft.com/office/spreadsheetml/2009/9/main" objectType="CheckBox" fmlaLink="'業務体制 ② (2)'!$CE$5" lockText="1" noThreeD="1"/>
</file>

<file path=xl/ctrlProps/ctrlProp158.xml><?xml version="1.0" encoding="utf-8"?>
<formControlPr xmlns="http://schemas.microsoft.com/office/spreadsheetml/2009/9/main" objectType="CheckBox" fmlaLink="'業務体制 ② (2)'!$CD$5" lockText="1" noThreeD="1"/>
</file>

<file path=xl/ctrlProps/ctrlProp159.xml><?xml version="1.0" encoding="utf-8"?>
<formControlPr xmlns="http://schemas.microsoft.com/office/spreadsheetml/2009/9/main" objectType="CheckBox" fmlaLink="'業務体制 ② (2)'!$CC$6" lockText="1" noThreeD="1"/>
</file>

<file path=xl/ctrlProps/ctrlProp16.xml><?xml version="1.0" encoding="utf-8"?>
<formControlPr xmlns="http://schemas.microsoft.com/office/spreadsheetml/2009/9/main" objectType="CheckBox" fmlaLink="$CC$5" lockText="1" noThreeD="1"/>
</file>

<file path=xl/ctrlProps/ctrlProp160.xml><?xml version="1.0" encoding="utf-8"?>
<formControlPr xmlns="http://schemas.microsoft.com/office/spreadsheetml/2009/9/main" objectType="CheckBox" fmlaLink="'業務体制 ② (2)'!$CF$5" lockText="1" noThreeD="1"/>
</file>

<file path=xl/ctrlProps/ctrlProp161.xml><?xml version="1.0" encoding="utf-8"?>
<formControlPr xmlns="http://schemas.microsoft.com/office/spreadsheetml/2009/9/main" objectType="CheckBox" fmlaLink="'業務体制 ② (2)'!$CC$8" lockText="1" noThreeD="1"/>
</file>

<file path=xl/ctrlProps/ctrlProp162.xml><?xml version="1.0" encoding="utf-8"?>
<formControlPr xmlns="http://schemas.microsoft.com/office/spreadsheetml/2009/9/main" objectType="CheckBox" fmlaLink="'業務体制 ② (2)'!$CC$7" lockText="1" noThreeD="1"/>
</file>

<file path=xl/ctrlProps/ctrlProp163.xml><?xml version="1.0" encoding="utf-8"?>
<formControlPr xmlns="http://schemas.microsoft.com/office/spreadsheetml/2009/9/main" objectType="CheckBox" fmlaLink="'業務体制 ② (2)'!$CG$5" lockText="1" noThreeD="1"/>
</file>

<file path=xl/ctrlProps/ctrlProp164.xml><?xml version="1.0" encoding="utf-8"?>
<formControlPr xmlns="http://schemas.microsoft.com/office/spreadsheetml/2009/9/main" objectType="CheckBox" fmlaLink="'業務体制 ② (2)'!$CD$6" lockText="1" noThreeD="1"/>
</file>

<file path=xl/ctrlProps/ctrlProp165.xml><?xml version="1.0" encoding="utf-8"?>
<formControlPr xmlns="http://schemas.microsoft.com/office/spreadsheetml/2009/9/main" objectType="CheckBox" fmlaLink="'業務体制 ② (2)'!$CE$6" lockText="1" noThreeD="1"/>
</file>

<file path=xl/ctrlProps/ctrlProp166.xml><?xml version="1.0" encoding="utf-8"?>
<formControlPr xmlns="http://schemas.microsoft.com/office/spreadsheetml/2009/9/main" objectType="CheckBox" fmlaLink="'業務体制 ② (2)'!$CF$6" lockText="1" noThreeD="1"/>
</file>

<file path=xl/ctrlProps/ctrlProp167.xml><?xml version="1.0" encoding="utf-8"?>
<formControlPr xmlns="http://schemas.microsoft.com/office/spreadsheetml/2009/9/main" objectType="CheckBox" fmlaLink="'業務体制 ② (2)'!$CG$6" lockText="1" noThreeD="1"/>
</file>

<file path=xl/ctrlProps/ctrlProp168.xml><?xml version="1.0" encoding="utf-8"?>
<formControlPr xmlns="http://schemas.microsoft.com/office/spreadsheetml/2009/9/main" objectType="CheckBox" fmlaLink="'業務体制 ② (2)'!$CD$7" lockText="1" noThreeD="1"/>
</file>

<file path=xl/ctrlProps/ctrlProp169.xml><?xml version="1.0" encoding="utf-8"?>
<formControlPr xmlns="http://schemas.microsoft.com/office/spreadsheetml/2009/9/main" objectType="CheckBox" fmlaLink="'業務体制 ② (2)'!$CE$7" lockText="1" noThreeD="1"/>
</file>

<file path=xl/ctrlProps/ctrlProp17.xml><?xml version="1.0" encoding="utf-8"?>
<formControlPr xmlns="http://schemas.microsoft.com/office/spreadsheetml/2009/9/main" objectType="CheckBox" fmlaLink="$CE$5" lockText="1" noThreeD="1"/>
</file>

<file path=xl/ctrlProps/ctrlProp170.xml><?xml version="1.0" encoding="utf-8"?>
<formControlPr xmlns="http://schemas.microsoft.com/office/spreadsheetml/2009/9/main" objectType="CheckBox" fmlaLink="'業務体制 ② (2)'!$CF$7" lockText="1" noThreeD="1"/>
</file>

<file path=xl/ctrlProps/ctrlProp171.xml><?xml version="1.0" encoding="utf-8"?>
<formControlPr xmlns="http://schemas.microsoft.com/office/spreadsheetml/2009/9/main" objectType="CheckBox" fmlaLink="'業務体制 ② (2)'!$CG$7" lockText="1" noThreeD="1"/>
</file>

<file path=xl/ctrlProps/ctrlProp172.xml><?xml version="1.0" encoding="utf-8"?>
<formControlPr xmlns="http://schemas.microsoft.com/office/spreadsheetml/2009/9/main" objectType="CheckBox" fmlaLink="'業務体制 ② (2)'!$CD$8" lockText="1" noThreeD="1"/>
</file>

<file path=xl/ctrlProps/ctrlProp173.xml><?xml version="1.0" encoding="utf-8"?>
<formControlPr xmlns="http://schemas.microsoft.com/office/spreadsheetml/2009/9/main" objectType="CheckBox" fmlaLink="'業務体制 ② (2)'!$CE$8" lockText="1" noThreeD="1"/>
</file>

<file path=xl/ctrlProps/ctrlProp174.xml><?xml version="1.0" encoding="utf-8"?>
<formControlPr xmlns="http://schemas.microsoft.com/office/spreadsheetml/2009/9/main" objectType="CheckBox" fmlaLink="'業務体制 ② (2)'!$CF$8" lockText="1" noThreeD="1"/>
</file>

<file path=xl/ctrlProps/ctrlProp175.xml><?xml version="1.0" encoding="utf-8"?>
<formControlPr xmlns="http://schemas.microsoft.com/office/spreadsheetml/2009/9/main" objectType="CheckBox" fmlaLink="'業務体制 ② (2)'!$CG$8" lockText="1" noThreeD="1"/>
</file>

<file path=xl/ctrlProps/ctrlProp176.xml><?xml version="1.0" encoding="utf-8"?>
<formControlPr xmlns="http://schemas.microsoft.com/office/spreadsheetml/2009/9/main" objectType="CheckBox" fmlaLink="'業務体制 ② (2)'!$CC$67" lockText="1" noThreeD="1"/>
</file>

<file path=xl/ctrlProps/ctrlProp177.xml><?xml version="1.0" encoding="utf-8"?>
<formControlPr xmlns="http://schemas.microsoft.com/office/spreadsheetml/2009/9/main" objectType="CheckBox" fmlaLink="'業務体制 ② (2)'!$CF$67" lockText="1" noThreeD="1"/>
</file>

<file path=xl/ctrlProps/ctrlProp178.xml><?xml version="1.0" encoding="utf-8"?>
<formControlPr xmlns="http://schemas.microsoft.com/office/spreadsheetml/2009/9/main" objectType="CheckBox" fmlaLink="'業務体制 ② (2)'!$CG$67" lockText="1" noThreeD="1"/>
</file>

<file path=xl/ctrlProps/ctrlProp179.xml><?xml version="1.0" encoding="utf-8"?>
<formControlPr xmlns="http://schemas.microsoft.com/office/spreadsheetml/2009/9/main" objectType="CheckBox" fmlaLink="'業務体制 ② (2)'!$CE$67" lockText="1" noThreeD="1"/>
</file>

<file path=xl/ctrlProps/ctrlProp18.xml><?xml version="1.0" encoding="utf-8"?>
<formControlPr xmlns="http://schemas.microsoft.com/office/spreadsheetml/2009/9/main" objectType="CheckBox" fmlaLink="$CD$5" lockText="1" noThreeD="1"/>
</file>

<file path=xl/ctrlProps/ctrlProp180.xml><?xml version="1.0" encoding="utf-8"?>
<formControlPr xmlns="http://schemas.microsoft.com/office/spreadsheetml/2009/9/main" objectType="CheckBox" fmlaLink="'業務体制 ② (2)'!$CD$67" lockText="1" noThreeD="1"/>
</file>

<file path=xl/ctrlProps/ctrlProp181.xml><?xml version="1.0" encoding="utf-8"?>
<formControlPr xmlns="http://schemas.microsoft.com/office/spreadsheetml/2009/9/main" objectType="CheckBox" fmlaLink="'業務体制 ② (2)'!$CC$68" lockText="1" noThreeD="1"/>
</file>

<file path=xl/ctrlProps/ctrlProp182.xml><?xml version="1.0" encoding="utf-8"?>
<formControlPr xmlns="http://schemas.microsoft.com/office/spreadsheetml/2009/9/main" objectType="CheckBox" fmlaLink="'業務体制 ② (2)'!$CF$68" lockText="1" noThreeD="1"/>
</file>

<file path=xl/ctrlProps/ctrlProp183.xml><?xml version="1.0" encoding="utf-8"?>
<formControlPr xmlns="http://schemas.microsoft.com/office/spreadsheetml/2009/9/main" objectType="CheckBox" fmlaLink="'業務体制 ② (2)'!$CD$68" lockText="1" noThreeD="1"/>
</file>

<file path=xl/ctrlProps/ctrlProp184.xml><?xml version="1.0" encoding="utf-8"?>
<formControlPr xmlns="http://schemas.microsoft.com/office/spreadsheetml/2009/9/main" objectType="CheckBox" fmlaLink="'業務体制 ② (2)'!$CE$68" lockText="1" noThreeD="1"/>
</file>

<file path=xl/ctrlProps/ctrlProp185.xml><?xml version="1.0" encoding="utf-8"?>
<formControlPr xmlns="http://schemas.microsoft.com/office/spreadsheetml/2009/9/main" objectType="CheckBox" fmlaLink="'業務体制 ② (2)'!$CG$68" lockText="1" noThreeD="1"/>
</file>

<file path=xl/ctrlProps/ctrlProp186.xml><?xml version="1.0" encoding="utf-8"?>
<formControlPr xmlns="http://schemas.microsoft.com/office/spreadsheetml/2009/9/main" objectType="CheckBox" fmlaLink="'業務体制 ② (2)'!$CC$69" lockText="1" noThreeD="1"/>
</file>

<file path=xl/ctrlProps/ctrlProp187.xml><?xml version="1.0" encoding="utf-8"?>
<formControlPr xmlns="http://schemas.microsoft.com/office/spreadsheetml/2009/9/main" objectType="CheckBox" fmlaLink="'業務体制 ② (2)'!$CF$69" lockText="1" noThreeD="1"/>
</file>

<file path=xl/ctrlProps/ctrlProp188.xml><?xml version="1.0" encoding="utf-8"?>
<formControlPr xmlns="http://schemas.microsoft.com/office/spreadsheetml/2009/9/main" objectType="CheckBox" fmlaLink="'業務体制 ② (2)'!$CE$69" lockText="1" noThreeD="1"/>
</file>

<file path=xl/ctrlProps/ctrlProp189.xml><?xml version="1.0" encoding="utf-8"?>
<formControlPr xmlns="http://schemas.microsoft.com/office/spreadsheetml/2009/9/main" objectType="CheckBox" fmlaLink="'業務体制 ② (2)'!$CD$69" lockText="1" noThreeD="1"/>
</file>

<file path=xl/ctrlProps/ctrlProp19.xml><?xml version="1.0" encoding="utf-8"?>
<formControlPr xmlns="http://schemas.microsoft.com/office/spreadsheetml/2009/9/main" objectType="CheckBox" fmlaLink="$CC$6" lockText="1" noThreeD="1"/>
</file>

<file path=xl/ctrlProps/ctrlProp190.xml><?xml version="1.0" encoding="utf-8"?>
<formControlPr xmlns="http://schemas.microsoft.com/office/spreadsheetml/2009/9/main" objectType="CheckBox" fmlaLink="'業務体制 ② (2)'!$CG$69" lockText="1" noThreeD="1"/>
</file>

<file path=xl/ctrlProps/ctrlProp191.xml><?xml version="1.0" encoding="utf-8"?>
<formControlPr xmlns="http://schemas.microsoft.com/office/spreadsheetml/2009/9/main" objectType="CheckBox" fmlaLink="'業務体制 ② (2)'!$CC$70" lockText="1" noThreeD="1"/>
</file>

<file path=xl/ctrlProps/ctrlProp192.xml><?xml version="1.0" encoding="utf-8"?>
<formControlPr xmlns="http://schemas.microsoft.com/office/spreadsheetml/2009/9/main" objectType="CheckBox" fmlaLink="'業務体制 ② (2)'!$CE$70" lockText="1" noThreeD="1"/>
</file>

<file path=xl/ctrlProps/ctrlProp193.xml><?xml version="1.0" encoding="utf-8"?>
<formControlPr xmlns="http://schemas.microsoft.com/office/spreadsheetml/2009/9/main" objectType="CheckBox" fmlaLink="'業務体制 ② (2)'!$CD$70" lockText="1" noThreeD="1"/>
</file>

<file path=xl/ctrlProps/ctrlProp194.xml><?xml version="1.0" encoding="utf-8"?>
<formControlPr xmlns="http://schemas.microsoft.com/office/spreadsheetml/2009/9/main" objectType="CheckBox" fmlaLink="'業務体制 ② (2)'!$CC$71" lockText="1" noThreeD="1"/>
</file>

<file path=xl/ctrlProps/ctrlProp195.xml><?xml version="1.0" encoding="utf-8"?>
<formControlPr xmlns="http://schemas.microsoft.com/office/spreadsheetml/2009/9/main" objectType="CheckBox" fmlaLink="'業務体制 ② (2)'!$CF$70" lockText="1" noThreeD="1"/>
</file>

<file path=xl/ctrlProps/ctrlProp196.xml><?xml version="1.0" encoding="utf-8"?>
<formControlPr xmlns="http://schemas.microsoft.com/office/spreadsheetml/2009/9/main" objectType="CheckBox" fmlaLink="'業務体制 ② (2)'!$CC$73" lockText="1" noThreeD="1"/>
</file>

<file path=xl/ctrlProps/ctrlProp197.xml><?xml version="1.0" encoding="utf-8"?>
<formControlPr xmlns="http://schemas.microsoft.com/office/spreadsheetml/2009/9/main" objectType="CheckBox" fmlaLink="'業務体制 ② (2)'!$CC$72" lockText="1" noThreeD="1"/>
</file>

<file path=xl/ctrlProps/ctrlProp198.xml><?xml version="1.0" encoding="utf-8"?>
<formControlPr xmlns="http://schemas.microsoft.com/office/spreadsheetml/2009/9/main" objectType="CheckBox" fmlaLink="'業務体制 ② (2)'!$CG$70" lockText="1" noThreeD="1"/>
</file>

<file path=xl/ctrlProps/ctrlProp199.xml><?xml version="1.0" encoding="utf-8"?>
<formControlPr xmlns="http://schemas.microsoft.com/office/spreadsheetml/2009/9/main" objectType="CheckBox" fmlaLink="'業務体制 ② (2)'!$CD$71" lockText="1" noThreeD="1"/>
</file>

<file path=xl/ctrlProps/ctrlProp2.xml><?xml version="1.0" encoding="utf-8"?>
<formControlPr xmlns="http://schemas.microsoft.com/office/spreadsheetml/2009/9/main" objectType="CheckBox" fmlaLink="$CF$2" lockText="1" noThreeD="1"/>
</file>

<file path=xl/ctrlProps/ctrlProp20.xml><?xml version="1.0" encoding="utf-8"?>
<formControlPr xmlns="http://schemas.microsoft.com/office/spreadsheetml/2009/9/main" objectType="CheckBox" fmlaLink="$CF$5" lockText="1" noThreeD="1"/>
</file>

<file path=xl/ctrlProps/ctrlProp200.xml><?xml version="1.0" encoding="utf-8"?>
<formControlPr xmlns="http://schemas.microsoft.com/office/spreadsheetml/2009/9/main" objectType="CheckBox" fmlaLink="'業務体制 ② (2)'!$CE$71" lockText="1" noThreeD="1"/>
</file>

<file path=xl/ctrlProps/ctrlProp201.xml><?xml version="1.0" encoding="utf-8"?>
<formControlPr xmlns="http://schemas.microsoft.com/office/spreadsheetml/2009/9/main" objectType="CheckBox" fmlaLink="'業務体制 ② (2)'!$CF$71" lockText="1" noThreeD="1"/>
</file>

<file path=xl/ctrlProps/ctrlProp202.xml><?xml version="1.0" encoding="utf-8"?>
<formControlPr xmlns="http://schemas.microsoft.com/office/spreadsheetml/2009/9/main" objectType="CheckBox" fmlaLink="'業務体制 ② (2)'!$CG$71" lockText="1" noThreeD="1"/>
</file>

<file path=xl/ctrlProps/ctrlProp203.xml><?xml version="1.0" encoding="utf-8"?>
<formControlPr xmlns="http://schemas.microsoft.com/office/spreadsheetml/2009/9/main" objectType="CheckBox" fmlaLink="'業務体制 ② (2)'!$CD$72" lockText="1" noThreeD="1"/>
</file>

<file path=xl/ctrlProps/ctrlProp204.xml><?xml version="1.0" encoding="utf-8"?>
<formControlPr xmlns="http://schemas.microsoft.com/office/spreadsheetml/2009/9/main" objectType="CheckBox" fmlaLink="'業務体制 ② (2)'!$CE$72" lockText="1" noThreeD="1"/>
</file>

<file path=xl/ctrlProps/ctrlProp205.xml><?xml version="1.0" encoding="utf-8"?>
<formControlPr xmlns="http://schemas.microsoft.com/office/spreadsheetml/2009/9/main" objectType="CheckBox" fmlaLink="'業務体制 ② (2)'!$CF$72" lockText="1" noThreeD="1"/>
</file>

<file path=xl/ctrlProps/ctrlProp206.xml><?xml version="1.0" encoding="utf-8"?>
<formControlPr xmlns="http://schemas.microsoft.com/office/spreadsheetml/2009/9/main" objectType="CheckBox" fmlaLink="'業務体制 ② (2)'!$CG$72" lockText="1" noThreeD="1"/>
</file>

<file path=xl/ctrlProps/ctrlProp207.xml><?xml version="1.0" encoding="utf-8"?>
<formControlPr xmlns="http://schemas.microsoft.com/office/spreadsheetml/2009/9/main" objectType="CheckBox" fmlaLink="'業務体制 ② (2)'!$CD$73" lockText="1" noThreeD="1"/>
</file>

<file path=xl/ctrlProps/ctrlProp208.xml><?xml version="1.0" encoding="utf-8"?>
<formControlPr xmlns="http://schemas.microsoft.com/office/spreadsheetml/2009/9/main" objectType="CheckBox" fmlaLink="'業務体制 ② (2)'!$CE$73" lockText="1" noThreeD="1"/>
</file>

<file path=xl/ctrlProps/ctrlProp209.xml><?xml version="1.0" encoding="utf-8"?>
<formControlPr xmlns="http://schemas.microsoft.com/office/spreadsheetml/2009/9/main" objectType="CheckBox" fmlaLink="'業務体制 ② (2)'!$CF$73" lockText="1" noThreeD="1"/>
</file>

<file path=xl/ctrlProps/ctrlProp21.xml><?xml version="1.0" encoding="utf-8"?>
<formControlPr xmlns="http://schemas.microsoft.com/office/spreadsheetml/2009/9/main" objectType="CheckBox" fmlaLink="$CC$8" lockText="1" noThreeD="1"/>
</file>

<file path=xl/ctrlProps/ctrlProp210.xml><?xml version="1.0" encoding="utf-8"?>
<formControlPr xmlns="http://schemas.microsoft.com/office/spreadsheetml/2009/9/main" objectType="CheckBox" fmlaLink="'業務体制 ② (2)'!$CG$73" lockText="1" noThreeD="1"/>
</file>

<file path=xl/ctrlProps/ctrlProp22.xml><?xml version="1.0" encoding="utf-8"?>
<formControlPr xmlns="http://schemas.microsoft.com/office/spreadsheetml/2009/9/main" objectType="CheckBox" fmlaLink="$CC$7" lockText="1" noThreeD="1"/>
</file>

<file path=xl/ctrlProps/ctrlProp23.xml><?xml version="1.0" encoding="utf-8"?>
<formControlPr xmlns="http://schemas.microsoft.com/office/spreadsheetml/2009/9/main" objectType="CheckBox" fmlaLink="$CG$5" lockText="1" noThreeD="1"/>
</file>

<file path=xl/ctrlProps/ctrlProp24.xml><?xml version="1.0" encoding="utf-8"?>
<formControlPr xmlns="http://schemas.microsoft.com/office/spreadsheetml/2009/9/main" objectType="CheckBox" fmlaLink="$CD$6" lockText="1" noThreeD="1"/>
</file>

<file path=xl/ctrlProps/ctrlProp25.xml><?xml version="1.0" encoding="utf-8"?>
<formControlPr xmlns="http://schemas.microsoft.com/office/spreadsheetml/2009/9/main" objectType="CheckBox" fmlaLink="$CE$6" lockText="1" noThreeD="1"/>
</file>

<file path=xl/ctrlProps/ctrlProp26.xml><?xml version="1.0" encoding="utf-8"?>
<formControlPr xmlns="http://schemas.microsoft.com/office/spreadsheetml/2009/9/main" objectType="CheckBox" fmlaLink="$CF$6" lockText="1" noThreeD="1"/>
</file>

<file path=xl/ctrlProps/ctrlProp27.xml><?xml version="1.0" encoding="utf-8"?>
<formControlPr xmlns="http://schemas.microsoft.com/office/spreadsheetml/2009/9/main" objectType="CheckBox" fmlaLink="$CG$6" lockText="1" noThreeD="1"/>
</file>

<file path=xl/ctrlProps/ctrlProp28.xml><?xml version="1.0" encoding="utf-8"?>
<formControlPr xmlns="http://schemas.microsoft.com/office/spreadsheetml/2009/9/main" objectType="CheckBox" fmlaLink="$CD$7" lockText="1" noThreeD="1"/>
</file>

<file path=xl/ctrlProps/ctrlProp29.xml><?xml version="1.0" encoding="utf-8"?>
<formControlPr xmlns="http://schemas.microsoft.com/office/spreadsheetml/2009/9/main" objectType="CheckBox" fmlaLink="$CE$7" lockText="1" noThreeD="1"/>
</file>

<file path=xl/ctrlProps/ctrlProp3.xml><?xml version="1.0" encoding="utf-8"?>
<formControlPr xmlns="http://schemas.microsoft.com/office/spreadsheetml/2009/9/main" objectType="CheckBox" fmlaLink="$CG$2" lockText="1" noThreeD="1"/>
</file>

<file path=xl/ctrlProps/ctrlProp30.xml><?xml version="1.0" encoding="utf-8"?>
<formControlPr xmlns="http://schemas.microsoft.com/office/spreadsheetml/2009/9/main" objectType="CheckBox" fmlaLink="$CF$7" lockText="1" noThreeD="1"/>
</file>

<file path=xl/ctrlProps/ctrlProp31.xml><?xml version="1.0" encoding="utf-8"?>
<formControlPr xmlns="http://schemas.microsoft.com/office/spreadsheetml/2009/9/main" objectType="CheckBox" fmlaLink="$CG$7" lockText="1" noThreeD="1"/>
</file>

<file path=xl/ctrlProps/ctrlProp32.xml><?xml version="1.0" encoding="utf-8"?>
<formControlPr xmlns="http://schemas.microsoft.com/office/spreadsheetml/2009/9/main" objectType="CheckBox" fmlaLink="$CD$8" lockText="1" noThreeD="1"/>
</file>

<file path=xl/ctrlProps/ctrlProp33.xml><?xml version="1.0" encoding="utf-8"?>
<formControlPr xmlns="http://schemas.microsoft.com/office/spreadsheetml/2009/9/main" objectType="CheckBox" fmlaLink="$CE$8" lockText="1" noThreeD="1"/>
</file>

<file path=xl/ctrlProps/ctrlProp34.xml><?xml version="1.0" encoding="utf-8"?>
<formControlPr xmlns="http://schemas.microsoft.com/office/spreadsheetml/2009/9/main" objectType="CheckBox" fmlaLink="$CF$8" lockText="1" noThreeD="1"/>
</file>

<file path=xl/ctrlProps/ctrlProp35.xml><?xml version="1.0" encoding="utf-8"?>
<formControlPr xmlns="http://schemas.microsoft.com/office/spreadsheetml/2009/9/main" objectType="CheckBox" fmlaLink="$CG$8" lockText="1" noThreeD="1"/>
</file>

<file path=xl/ctrlProps/ctrlProp36.xml><?xml version="1.0" encoding="utf-8"?>
<formControlPr xmlns="http://schemas.microsoft.com/office/spreadsheetml/2009/9/main" objectType="CheckBox" fmlaLink="$CC$2" lockText="1" noThreeD="1"/>
</file>

<file path=xl/ctrlProps/ctrlProp37.xml><?xml version="1.0" encoding="utf-8"?>
<formControlPr xmlns="http://schemas.microsoft.com/office/spreadsheetml/2009/9/main" objectType="CheckBox" fmlaLink="$CF$2" lockText="1" noThreeD="1"/>
</file>

<file path=xl/ctrlProps/ctrlProp38.xml><?xml version="1.0" encoding="utf-8"?>
<formControlPr xmlns="http://schemas.microsoft.com/office/spreadsheetml/2009/9/main" objectType="CheckBox" fmlaLink="$CG$2" lockText="1" noThreeD="1"/>
</file>

<file path=xl/ctrlProps/ctrlProp39.xml><?xml version="1.0" encoding="utf-8"?>
<formControlPr xmlns="http://schemas.microsoft.com/office/spreadsheetml/2009/9/main" objectType="CheckBox" fmlaLink="$CE$2" lockText="1" noThreeD="1"/>
</file>

<file path=xl/ctrlProps/ctrlProp4.xml><?xml version="1.0" encoding="utf-8"?>
<formControlPr xmlns="http://schemas.microsoft.com/office/spreadsheetml/2009/9/main" objectType="CheckBox" fmlaLink="$CE$2" lockText="1" noThreeD="1"/>
</file>

<file path=xl/ctrlProps/ctrlProp40.xml><?xml version="1.0" encoding="utf-8"?>
<formControlPr xmlns="http://schemas.microsoft.com/office/spreadsheetml/2009/9/main" objectType="CheckBox" fmlaLink="$CD$2" lockText="1" noThreeD="1"/>
</file>

<file path=xl/ctrlProps/ctrlProp41.xml><?xml version="1.0" encoding="utf-8"?>
<formControlPr xmlns="http://schemas.microsoft.com/office/spreadsheetml/2009/9/main" objectType="CheckBox" fmlaLink="$CC$3" lockText="1" noThreeD="1"/>
</file>

<file path=xl/ctrlProps/ctrlProp42.xml><?xml version="1.0" encoding="utf-8"?>
<formControlPr xmlns="http://schemas.microsoft.com/office/spreadsheetml/2009/9/main" objectType="CheckBox" fmlaLink="$CF$3" lockText="1" noThreeD="1"/>
</file>

<file path=xl/ctrlProps/ctrlProp43.xml><?xml version="1.0" encoding="utf-8"?>
<formControlPr xmlns="http://schemas.microsoft.com/office/spreadsheetml/2009/9/main" objectType="CheckBox" fmlaLink="$CD$3" lockText="1" noThreeD="1"/>
</file>

<file path=xl/ctrlProps/ctrlProp44.xml><?xml version="1.0" encoding="utf-8"?>
<formControlPr xmlns="http://schemas.microsoft.com/office/spreadsheetml/2009/9/main" objectType="CheckBox" fmlaLink="$CE$3" lockText="1" noThreeD="1"/>
</file>

<file path=xl/ctrlProps/ctrlProp45.xml><?xml version="1.0" encoding="utf-8"?>
<formControlPr xmlns="http://schemas.microsoft.com/office/spreadsheetml/2009/9/main" objectType="CheckBox" fmlaLink="$CG$3" lockText="1" noThreeD="1"/>
</file>

<file path=xl/ctrlProps/ctrlProp46.xml><?xml version="1.0" encoding="utf-8"?>
<formControlPr xmlns="http://schemas.microsoft.com/office/spreadsheetml/2009/9/main" objectType="CheckBox" fmlaLink="$CC$4" lockText="1" noThreeD="1"/>
</file>

<file path=xl/ctrlProps/ctrlProp47.xml><?xml version="1.0" encoding="utf-8"?>
<formControlPr xmlns="http://schemas.microsoft.com/office/spreadsheetml/2009/9/main" objectType="CheckBox" fmlaLink="$CF$4" lockText="1" noThreeD="1"/>
</file>

<file path=xl/ctrlProps/ctrlProp48.xml><?xml version="1.0" encoding="utf-8"?>
<formControlPr xmlns="http://schemas.microsoft.com/office/spreadsheetml/2009/9/main" objectType="CheckBox" fmlaLink="$CE$4" lockText="1" noThreeD="1"/>
</file>

<file path=xl/ctrlProps/ctrlProp49.xml><?xml version="1.0" encoding="utf-8"?>
<formControlPr xmlns="http://schemas.microsoft.com/office/spreadsheetml/2009/9/main" objectType="CheckBox" fmlaLink="$CD$4" lockText="1" noThreeD="1"/>
</file>

<file path=xl/ctrlProps/ctrlProp5.xml><?xml version="1.0" encoding="utf-8"?>
<formControlPr xmlns="http://schemas.microsoft.com/office/spreadsheetml/2009/9/main" objectType="CheckBox" fmlaLink="$CD$2" lockText="1" noThreeD="1"/>
</file>

<file path=xl/ctrlProps/ctrlProp50.xml><?xml version="1.0" encoding="utf-8"?>
<formControlPr xmlns="http://schemas.microsoft.com/office/spreadsheetml/2009/9/main" objectType="CheckBox" fmlaLink="$CG$4" lockText="1" noThreeD="1"/>
</file>

<file path=xl/ctrlProps/ctrlProp51.xml><?xml version="1.0" encoding="utf-8"?>
<formControlPr xmlns="http://schemas.microsoft.com/office/spreadsheetml/2009/9/main" objectType="CheckBox" fmlaLink="$CC$5" lockText="1" noThreeD="1"/>
</file>

<file path=xl/ctrlProps/ctrlProp52.xml><?xml version="1.0" encoding="utf-8"?>
<formControlPr xmlns="http://schemas.microsoft.com/office/spreadsheetml/2009/9/main" objectType="CheckBox" fmlaLink="$CE$5" lockText="1" noThreeD="1"/>
</file>

<file path=xl/ctrlProps/ctrlProp53.xml><?xml version="1.0" encoding="utf-8"?>
<formControlPr xmlns="http://schemas.microsoft.com/office/spreadsheetml/2009/9/main" objectType="CheckBox" fmlaLink="$CD$5" lockText="1" noThreeD="1"/>
</file>

<file path=xl/ctrlProps/ctrlProp54.xml><?xml version="1.0" encoding="utf-8"?>
<formControlPr xmlns="http://schemas.microsoft.com/office/spreadsheetml/2009/9/main" objectType="CheckBox" fmlaLink="$CC$6" lockText="1" noThreeD="1"/>
</file>

<file path=xl/ctrlProps/ctrlProp55.xml><?xml version="1.0" encoding="utf-8"?>
<formControlPr xmlns="http://schemas.microsoft.com/office/spreadsheetml/2009/9/main" objectType="CheckBox" fmlaLink="$CF$5" lockText="1" noThreeD="1"/>
</file>

<file path=xl/ctrlProps/ctrlProp56.xml><?xml version="1.0" encoding="utf-8"?>
<formControlPr xmlns="http://schemas.microsoft.com/office/spreadsheetml/2009/9/main" objectType="CheckBox" fmlaLink="$CC$8" lockText="1" noThreeD="1"/>
</file>

<file path=xl/ctrlProps/ctrlProp57.xml><?xml version="1.0" encoding="utf-8"?>
<formControlPr xmlns="http://schemas.microsoft.com/office/spreadsheetml/2009/9/main" objectType="CheckBox" fmlaLink="$CC$7" lockText="1" noThreeD="1"/>
</file>

<file path=xl/ctrlProps/ctrlProp58.xml><?xml version="1.0" encoding="utf-8"?>
<formControlPr xmlns="http://schemas.microsoft.com/office/spreadsheetml/2009/9/main" objectType="CheckBox" fmlaLink="$CG$5" lockText="1" noThreeD="1"/>
</file>

<file path=xl/ctrlProps/ctrlProp59.xml><?xml version="1.0" encoding="utf-8"?>
<formControlPr xmlns="http://schemas.microsoft.com/office/spreadsheetml/2009/9/main" objectType="CheckBox" fmlaLink="$CD$6" lockText="1" noThreeD="1"/>
</file>

<file path=xl/ctrlProps/ctrlProp6.xml><?xml version="1.0" encoding="utf-8"?>
<formControlPr xmlns="http://schemas.microsoft.com/office/spreadsheetml/2009/9/main" objectType="CheckBox" fmlaLink="$CC$3" lockText="1" noThreeD="1"/>
</file>

<file path=xl/ctrlProps/ctrlProp60.xml><?xml version="1.0" encoding="utf-8"?>
<formControlPr xmlns="http://schemas.microsoft.com/office/spreadsheetml/2009/9/main" objectType="CheckBox" fmlaLink="$CE$6" lockText="1" noThreeD="1"/>
</file>

<file path=xl/ctrlProps/ctrlProp61.xml><?xml version="1.0" encoding="utf-8"?>
<formControlPr xmlns="http://schemas.microsoft.com/office/spreadsheetml/2009/9/main" objectType="CheckBox" fmlaLink="$CF$6" lockText="1" noThreeD="1"/>
</file>

<file path=xl/ctrlProps/ctrlProp62.xml><?xml version="1.0" encoding="utf-8"?>
<formControlPr xmlns="http://schemas.microsoft.com/office/spreadsheetml/2009/9/main" objectType="CheckBox" fmlaLink="$CG$6" lockText="1" noThreeD="1"/>
</file>

<file path=xl/ctrlProps/ctrlProp63.xml><?xml version="1.0" encoding="utf-8"?>
<formControlPr xmlns="http://schemas.microsoft.com/office/spreadsheetml/2009/9/main" objectType="CheckBox" fmlaLink="$CD$7" lockText="1" noThreeD="1"/>
</file>

<file path=xl/ctrlProps/ctrlProp64.xml><?xml version="1.0" encoding="utf-8"?>
<formControlPr xmlns="http://schemas.microsoft.com/office/spreadsheetml/2009/9/main" objectType="CheckBox" fmlaLink="$CE$7" lockText="1" noThreeD="1"/>
</file>

<file path=xl/ctrlProps/ctrlProp65.xml><?xml version="1.0" encoding="utf-8"?>
<formControlPr xmlns="http://schemas.microsoft.com/office/spreadsheetml/2009/9/main" objectType="CheckBox" fmlaLink="$CF$7" lockText="1" noThreeD="1"/>
</file>

<file path=xl/ctrlProps/ctrlProp66.xml><?xml version="1.0" encoding="utf-8"?>
<formControlPr xmlns="http://schemas.microsoft.com/office/spreadsheetml/2009/9/main" objectType="CheckBox" fmlaLink="$CG$7" lockText="1" noThreeD="1"/>
</file>

<file path=xl/ctrlProps/ctrlProp67.xml><?xml version="1.0" encoding="utf-8"?>
<formControlPr xmlns="http://schemas.microsoft.com/office/spreadsheetml/2009/9/main" objectType="CheckBox" fmlaLink="$CD$8" lockText="1" noThreeD="1"/>
</file>

<file path=xl/ctrlProps/ctrlProp68.xml><?xml version="1.0" encoding="utf-8"?>
<formControlPr xmlns="http://schemas.microsoft.com/office/spreadsheetml/2009/9/main" objectType="CheckBox" fmlaLink="$CE$8" lockText="1" noThreeD="1"/>
</file>

<file path=xl/ctrlProps/ctrlProp69.xml><?xml version="1.0" encoding="utf-8"?>
<formControlPr xmlns="http://schemas.microsoft.com/office/spreadsheetml/2009/9/main" objectType="CheckBox" fmlaLink="$CF$8" lockText="1" noThreeD="1"/>
</file>

<file path=xl/ctrlProps/ctrlProp7.xml><?xml version="1.0" encoding="utf-8"?>
<formControlPr xmlns="http://schemas.microsoft.com/office/spreadsheetml/2009/9/main" objectType="CheckBox" fmlaLink="$CF$3" lockText="1" noThreeD="1"/>
</file>

<file path=xl/ctrlProps/ctrlProp70.xml><?xml version="1.0" encoding="utf-8"?>
<formControlPr xmlns="http://schemas.microsoft.com/office/spreadsheetml/2009/9/main" objectType="CheckBox" fmlaLink="$CG$8" lockText="1" noThreeD="1"/>
</file>

<file path=xl/ctrlProps/ctrlProp71.xml><?xml version="1.0" encoding="utf-8"?>
<formControlPr xmlns="http://schemas.microsoft.com/office/spreadsheetml/2009/9/main" objectType="CheckBox" fmlaLink="$CC$67" lockText="1" noThreeD="1"/>
</file>

<file path=xl/ctrlProps/ctrlProp72.xml><?xml version="1.0" encoding="utf-8"?>
<formControlPr xmlns="http://schemas.microsoft.com/office/spreadsheetml/2009/9/main" objectType="CheckBox" fmlaLink="$CF$67" lockText="1" noThreeD="1"/>
</file>

<file path=xl/ctrlProps/ctrlProp73.xml><?xml version="1.0" encoding="utf-8"?>
<formControlPr xmlns="http://schemas.microsoft.com/office/spreadsheetml/2009/9/main" objectType="CheckBox" fmlaLink="$CG$67" lockText="1" noThreeD="1"/>
</file>

<file path=xl/ctrlProps/ctrlProp74.xml><?xml version="1.0" encoding="utf-8"?>
<formControlPr xmlns="http://schemas.microsoft.com/office/spreadsheetml/2009/9/main" objectType="CheckBox" fmlaLink="$CE$67" lockText="1" noThreeD="1"/>
</file>

<file path=xl/ctrlProps/ctrlProp75.xml><?xml version="1.0" encoding="utf-8"?>
<formControlPr xmlns="http://schemas.microsoft.com/office/spreadsheetml/2009/9/main" objectType="CheckBox" fmlaLink="$CD$67" lockText="1" noThreeD="1"/>
</file>

<file path=xl/ctrlProps/ctrlProp76.xml><?xml version="1.0" encoding="utf-8"?>
<formControlPr xmlns="http://schemas.microsoft.com/office/spreadsheetml/2009/9/main" objectType="CheckBox" fmlaLink="$CC$68" lockText="1" noThreeD="1"/>
</file>

<file path=xl/ctrlProps/ctrlProp77.xml><?xml version="1.0" encoding="utf-8"?>
<formControlPr xmlns="http://schemas.microsoft.com/office/spreadsheetml/2009/9/main" objectType="CheckBox" fmlaLink="$CF$68" lockText="1" noThreeD="1"/>
</file>

<file path=xl/ctrlProps/ctrlProp78.xml><?xml version="1.0" encoding="utf-8"?>
<formControlPr xmlns="http://schemas.microsoft.com/office/spreadsheetml/2009/9/main" objectType="CheckBox" fmlaLink="$CD$68" lockText="1" noThreeD="1"/>
</file>

<file path=xl/ctrlProps/ctrlProp79.xml><?xml version="1.0" encoding="utf-8"?>
<formControlPr xmlns="http://schemas.microsoft.com/office/spreadsheetml/2009/9/main" objectType="CheckBox" fmlaLink="$CE$68" lockText="1" noThreeD="1"/>
</file>

<file path=xl/ctrlProps/ctrlProp8.xml><?xml version="1.0" encoding="utf-8"?>
<formControlPr xmlns="http://schemas.microsoft.com/office/spreadsheetml/2009/9/main" objectType="CheckBox" fmlaLink="$CD$3" lockText="1" noThreeD="1"/>
</file>

<file path=xl/ctrlProps/ctrlProp80.xml><?xml version="1.0" encoding="utf-8"?>
<formControlPr xmlns="http://schemas.microsoft.com/office/spreadsheetml/2009/9/main" objectType="CheckBox" fmlaLink="$CG$68" lockText="1" noThreeD="1"/>
</file>

<file path=xl/ctrlProps/ctrlProp81.xml><?xml version="1.0" encoding="utf-8"?>
<formControlPr xmlns="http://schemas.microsoft.com/office/spreadsheetml/2009/9/main" objectType="CheckBox" fmlaLink="$CC$69" lockText="1" noThreeD="1"/>
</file>

<file path=xl/ctrlProps/ctrlProp82.xml><?xml version="1.0" encoding="utf-8"?>
<formControlPr xmlns="http://schemas.microsoft.com/office/spreadsheetml/2009/9/main" objectType="CheckBox" fmlaLink="$CF$69" lockText="1" noThreeD="1"/>
</file>

<file path=xl/ctrlProps/ctrlProp83.xml><?xml version="1.0" encoding="utf-8"?>
<formControlPr xmlns="http://schemas.microsoft.com/office/spreadsheetml/2009/9/main" objectType="CheckBox" fmlaLink="$CE$69" lockText="1" noThreeD="1"/>
</file>

<file path=xl/ctrlProps/ctrlProp84.xml><?xml version="1.0" encoding="utf-8"?>
<formControlPr xmlns="http://schemas.microsoft.com/office/spreadsheetml/2009/9/main" objectType="CheckBox" fmlaLink="$CD$69" lockText="1" noThreeD="1"/>
</file>

<file path=xl/ctrlProps/ctrlProp85.xml><?xml version="1.0" encoding="utf-8"?>
<formControlPr xmlns="http://schemas.microsoft.com/office/spreadsheetml/2009/9/main" objectType="CheckBox" fmlaLink="$CG$69" lockText="1" noThreeD="1"/>
</file>

<file path=xl/ctrlProps/ctrlProp86.xml><?xml version="1.0" encoding="utf-8"?>
<formControlPr xmlns="http://schemas.microsoft.com/office/spreadsheetml/2009/9/main" objectType="CheckBox" fmlaLink="$CC$70" lockText="1" noThreeD="1"/>
</file>

<file path=xl/ctrlProps/ctrlProp87.xml><?xml version="1.0" encoding="utf-8"?>
<formControlPr xmlns="http://schemas.microsoft.com/office/spreadsheetml/2009/9/main" objectType="CheckBox" fmlaLink="$CE$70" lockText="1" noThreeD="1"/>
</file>

<file path=xl/ctrlProps/ctrlProp88.xml><?xml version="1.0" encoding="utf-8"?>
<formControlPr xmlns="http://schemas.microsoft.com/office/spreadsheetml/2009/9/main" objectType="CheckBox" fmlaLink="$CD$70" lockText="1" noThreeD="1"/>
</file>

<file path=xl/ctrlProps/ctrlProp89.xml><?xml version="1.0" encoding="utf-8"?>
<formControlPr xmlns="http://schemas.microsoft.com/office/spreadsheetml/2009/9/main" objectType="CheckBox" fmlaLink="$CC$71" lockText="1" noThreeD="1"/>
</file>

<file path=xl/ctrlProps/ctrlProp9.xml><?xml version="1.0" encoding="utf-8"?>
<formControlPr xmlns="http://schemas.microsoft.com/office/spreadsheetml/2009/9/main" objectType="CheckBox" fmlaLink="$CE$3" lockText="1" noThreeD="1"/>
</file>

<file path=xl/ctrlProps/ctrlProp90.xml><?xml version="1.0" encoding="utf-8"?>
<formControlPr xmlns="http://schemas.microsoft.com/office/spreadsheetml/2009/9/main" objectType="CheckBox" fmlaLink="$CF$70" lockText="1" noThreeD="1"/>
</file>

<file path=xl/ctrlProps/ctrlProp91.xml><?xml version="1.0" encoding="utf-8"?>
<formControlPr xmlns="http://schemas.microsoft.com/office/spreadsheetml/2009/9/main" objectType="CheckBox" fmlaLink="$CC$73" lockText="1" noThreeD="1"/>
</file>

<file path=xl/ctrlProps/ctrlProp92.xml><?xml version="1.0" encoding="utf-8"?>
<formControlPr xmlns="http://schemas.microsoft.com/office/spreadsheetml/2009/9/main" objectType="CheckBox" fmlaLink="$CC$72" lockText="1" noThreeD="1"/>
</file>

<file path=xl/ctrlProps/ctrlProp93.xml><?xml version="1.0" encoding="utf-8"?>
<formControlPr xmlns="http://schemas.microsoft.com/office/spreadsheetml/2009/9/main" objectType="CheckBox" fmlaLink="$CG$70" lockText="1" noThreeD="1"/>
</file>

<file path=xl/ctrlProps/ctrlProp94.xml><?xml version="1.0" encoding="utf-8"?>
<formControlPr xmlns="http://schemas.microsoft.com/office/spreadsheetml/2009/9/main" objectType="CheckBox" fmlaLink="$CD$71" lockText="1" noThreeD="1"/>
</file>

<file path=xl/ctrlProps/ctrlProp95.xml><?xml version="1.0" encoding="utf-8"?>
<formControlPr xmlns="http://schemas.microsoft.com/office/spreadsheetml/2009/9/main" objectType="CheckBox" fmlaLink="$CE$71" lockText="1" noThreeD="1"/>
</file>

<file path=xl/ctrlProps/ctrlProp96.xml><?xml version="1.0" encoding="utf-8"?>
<formControlPr xmlns="http://schemas.microsoft.com/office/spreadsheetml/2009/9/main" objectType="CheckBox" fmlaLink="$CF$71" lockText="1" noThreeD="1"/>
</file>

<file path=xl/ctrlProps/ctrlProp97.xml><?xml version="1.0" encoding="utf-8"?>
<formControlPr xmlns="http://schemas.microsoft.com/office/spreadsheetml/2009/9/main" objectType="CheckBox" fmlaLink="$CG$71" lockText="1" noThreeD="1"/>
</file>

<file path=xl/ctrlProps/ctrlProp98.xml><?xml version="1.0" encoding="utf-8"?>
<formControlPr xmlns="http://schemas.microsoft.com/office/spreadsheetml/2009/9/main" objectType="CheckBox" fmlaLink="$CD$72" lockText="1" noThreeD="1"/>
</file>

<file path=xl/ctrlProps/ctrlProp99.xml><?xml version="1.0" encoding="utf-8"?>
<formControlPr xmlns="http://schemas.microsoft.com/office/spreadsheetml/2009/9/main" objectType="CheckBox" fmlaLink="$CE$72"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7</xdr:row>
          <xdr:rowOff>22860</xdr:rowOff>
        </xdr:from>
        <xdr:to>
          <xdr:col>7</xdr:col>
          <xdr:colOff>38100</xdr:colOff>
          <xdr:row>8</xdr:row>
          <xdr:rowOff>0</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10</xdr:row>
          <xdr:rowOff>22860</xdr:rowOff>
        </xdr:from>
        <xdr:to>
          <xdr:col>7</xdr:col>
          <xdr:colOff>38100</xdr:colOff>
          <xdr:row>10</xdr:row>
          <xdr:rowOff>152400</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11</xdr:row>
          <xdr:rowOff>22860</xdr:rowOff>
        </xdr:from>
        <xdr:to>
          <xdr:col>7</xdr:col>
          <xdr:colOff>38100</xdr:colOff>
          <xdr:row>11</xdr:row>
          <xdr:rowOff>152400</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22860</xdr:rowOff>
        </xdr:from>
        <xdr:to>
          <xdr:col>7</xdr:col>
          <xdr:colOff>53340</xdr:colOff>
          <xdr:row>9</xdr:row>
          <xdr:rowOff>152400</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xdr:row>
          <xdr:rowOff>22860</xdr:rowOff>
        </xdr:from>
        <xdr:to>
          <xdr:col>7</xdr:col>
          <xdr:colOff>38100</xdr:colOff>
          <xdr:row>8</xdr:row>
          <xdr:rowOff>152400</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0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xdr:row>
          <xdr:rowOff>30480</xdr:rowOff>
        </xdr:from>
        <xdr:to>
          <xdr:col>10</xdr:col>
          <xdr:colOff>38100</xdr:colOff>
          <xdr:row>8</xdr:row>
          <xdr:rowOff>0</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0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10</xdr:row>
          <xdr:rowOff>22860</xdr:rowOff>
        </xdr:from>
        <xdr:to>
          <xdr:col>10</xdr:col>
          <xdr:colOff>38100</xdr:colOff>
          <xdr:row>10</xdr:row>
          <xdr:rowOff>152400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0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8</xdr:row>
          <xdr:rowOff>22860</xdr:rowOff>
        </xdr:from>
        <xdr:to>
          <xdr:col>10</xdr:col>
          <xdr:colOff>38100</xdr:colOff>
          <xdr:row>8</xdr:row>
          <xdr:rowOff>152400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00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xdr:row>
          <xdr:rowOff>22860</xdr:rowOff>
        </xdr:from>
        <xdr:to>
          <xdr:col>10</xdr:col>
          <xdr:colOff>38100</xdr:colOff>
          <xdr:row>9</xdr:row>
          <xdr:rowOff>152400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00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11</xdr:row>
          <xdr:rowOff>22860</xdr:rowOff>
        </xdr:from>
        <xdr:to>
          <xdr:col>10</xdr:col>
          <xdr:colOff>38100</xdr:colOff>
          <xdr:row>11</xdr:row>
          <xdr:rowOff>152400</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0000-00000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xdr:row>
          <xdr:rowOff>30480</xdr:rowOff>
        </xdr:from>
        <xdr:to>
          <xdr:col>13</xdr:col>
          <xdr:colOff>38100</xdr:colOff>
          <xdr:row>8</xdr:row>
          <xdr:rowOff>0</xdr:rowOff>
        </xdr:to>
        <xdr:sp macro="" textlink="">
          <xdr:nvSpPr>
            <xdr:cNvPr id="54283" name="Check Box 11" hidden="1">
              <a:extLst>
                <a:ext uri="{63B3BB69-23CF-44E3-9099-C40C66FF867C}">
                  <a14:compatExt spid="_x0000_s54283"/>
                </a:ext>
                <a:ext uri="{FF2B5EF4-FFF2-40B4-BE49-F238E27FC236}">
                  <a16:creationId xmlns:a16="http://schemas.microsoft.com/office/drawing/2014/main" id="{00000000-0008-0000-0000-00000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10</xdr:row>
          <xdr:rowOff>30480</xdr:rowOff>
        </xdr:from>
        <xdr:to>
          <xdr:col>13</xdr:col>
          <xdr:colOff>38100</xdr:colOff>
          <xdr:row>11</xdr:row>
          <xdr:rowOff>0</xdr:rowOff>
        </xdr:to>
        <xdr:sp macro="" textlink="">
          <xdr:nvSpPr>
            <xdr:cNvPr id="54284" name="Check Box 12" hidden="1">
              <a:extLst>
                <a:ext uri="{63B3BB69-23CF-44E3-9099-C40C66FF867C}">
                  <a14:compatExt spid="_x0000_s54284"/>
                </a:ext>
                <a:ext uri="{FF2B5EF4-FFF2-40B4-BE49-F238E27FC236}">
                  <a16:creationId xmlns:a16="http://schemas.microsoft.com/office/drawing/2014/main" id="{00000000-0008-0000-0000-00000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9</xdr:row>
          <xdr:rowOff>30480</xdr:rowOff>
        </xdr:from>
        <xdr:to>
          <xdr:col>13</xdr:col>
          <xdr:colOff>38100</xdr:colOff>
          <xdr:row>10</xdr:row>
          <xdr:rowOff>0</xdr:rowOff>
        </xdr:to>
        <xdr:sp macro="" textlink="">
          <xdr:nvSpPr>
            <xdr:cNvPr id="54285" name="Check Box 13" hidden="1">
              <a:extLst>
                <a:ext uri="{63B3BB69-23CF-44E3-9099-C40C66FF867C}">
                  <a14:compatExt spid="_x0000_s54285"/>
                </a:ext>
                <a:ext uri="{FF2B5EF4-FFF2-40B4-BE49-F238E27FC236}">
                  <a16:creationId xmlns:a16="http://schemas.microsoft.com/office/drawing/2014/main" id="{00000000-0008-0000-0000-00000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xdr:row>
          <xdr:rowOff>22860</xdr:rowOff>
        </xdr:from>
        <xdr:to>
          <xdr:col>13</xdr:col>
          <xdr:colOff>38100</xdr:colOff>
          <xdr:row>8</xdr:row>
          <xdr:rowOff>152400</xdr:rowOff>
        </xdr:to>
        <xdr:sp macro="" textlink="">
          <xdr:nvSpPr>
            <xdr:cNvPr id="54286" name="Check Box 14" hidden="1">
              <a:extLst>
                <a:ext uri="{63B3BB69-23CF-44E3-9099-C40C66FF867C}">
                  <a14:compatExt spid="_x0000_s54286"/>
                </a:ext>
                <a:ext uri="{FF2B5EF4-FFF2-40B4-BE49-F238E27FC236}">
                  <a16:creationId xmlns:a16="http://schemas.microsoft.com/office/drawing/2014/main" id="{00000000-0008-0000-0000-00000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11</xdr:row>
          <xdr:rowOff>22860</xdr:rowOff>
        </xdr:from>
        <xdr:to>
          <xdr:col>13</xdr:col>
          <xdr:colOff>38100</xdr:colOff>
          <xdr:row>11</xdr:row>
          <xdr:rowOff>152400</xdr:rowOff>
        </xdr:to>
        <xdr:sp macro="" textlink="">
          <xdr:nvSpPr>
            <xdr:cNvPr id="54287" name="Check Box 15" hidden="1">
              <a:extLst>
                <a:ext uri="{63B3BB69-23CF-44E3-9099-C40C66FF867C}">
                  <a14:compatExt spid="_x0000_s54287"/>
                </a:ext>
                <a:ext uri="{FF2B5EF4-FFF2-40B4-BE49-F238E27FC236}">
                  <a16:creationId xmlns:a16="http://schemas.microsoft.com/office/drawing/2014/main" id="{00000000-0008-0000-0000-00000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7</xdr:row>
          <xdr:rowOff>22860</xdr:rowOff>
        </xdr:from>
        <xdr:to>
          <xdr:col>16</xdr:col>
          <xdr:colOff>38100</xdr:colOff>
          <xdr:row>7</xdr:row>
          <xdr:rowOff>152400</xdr:rowOff>
        </xdr:to>
        <xdr:sp macro="" textlink="">
          <xdr:nvSpPr>
            <xdr:cNvPr id="54288" name="Check Box 16" hidden="1">
              <a:extLst>
                <a:ext uri="{63B3BB69-23CF-44E3-9099-C40C66FF867C}">
                  <a14:compatExt spid="_x0000_s54288"/>
                </a:ext>
                <a:ext uri="{FF2B5EF4-FFF2-40B4-BE49-F238E27FC236}">
                  <a16:creationId xmlns:a16="http://schemas.microsoft.com/office/drawing/2014/main" id="{00000000-0008-0000-0000-00001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9</xdr:row>
          <xdr:rowOff>30480</xdr:rowOff>
        </xdr:from>
        <xdr:to>
          <xdr:col>16</xdr:col>
          <xdr:colOff>38100</xdr:colOff>
          <xdr:row>10</xdr:row>
          <xdr:rowOff>0</xdr:rowOff>
        </xdr:to>
        <xdr:sp macro="" textlink="">
          <xdr:nvSpPr>
            <xdr:cNvPr id="54289" name="Check Box 17" hidden="1">
              <a:extLst>
                <a:ext uri="{63B3BB69-23CF-44E3-9099-C40C66FF867C}">
                  <a14:compatExt spid="_x0000_s54289"/>
                </a:ext>
                <a:ext uri="{FF2B5EF4-FFF2-40B4-BE49-F238E27FC236}">
                  <a16:creationId xmlns:a16="http://schemas.microsoft.com/office/drawing/2014/main" id="{00000000-0008-0000-0000-00001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8</xdr:row>
          <xdr:rowOff>22860</xdr:rowOff>
        </xdr:from>
        <xdr:to>
          <xdr:col>16</xdr:col>
          <xdr:colOff>38100</xdr:colOff>
          <xdr:row>8</xdr:row>
          <xdr:rowOff>152400</xdr:rowOff>
        </xdr:to>
        <xdr:sp macro="" textlink="">
          <xdr:nvSpPr>
            <xdr:cNvPr id="54290" name="Check Box 18" hidden="1">
              <a:extLst>
                <a:ext uri="{63B3BB69-23CF-44E3-9099-C40C66FF867C}">
                  <a14:compatExt spid="_x0000_s54290"/>
                </a:ext>
                <a:ext uri="{FF2B5EF4-FFF2-40B4-BE49-F238E27FC236}">
                  <a16:creationId xmlns:a16="http://schemas.microsoft.com/office/drawing/2014/main" id="{00000000-0008-0000-0000-00001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xdr:row>
          <xdr:rowOff>22860</xdr:rowOff>
        </xdr:from>
        <xdr:to>
          <xdr:col>19</xdr:col>
          <xdr:colOff>38100</xdr:colOff>
          <xdr:row>7</xdr:row>
          <xdr:rowOff>152400</xdr:rowOff>
        </xdr:to>
        <xdr:sp macro="" textlink="">
          <xdr:nvSpPr>
            <xdr:cNvPr id="54291" name="Check Box 19" hidden="1">
              <a:extLst>
                <a:ext uri="{63B3BB69-23CF-44E3-9099-C40C66FF867C}">
                  <a14:compatExt spid="_x0000_s54291"/>
                </a:ext>
                <a:ext uri="{FF2B5EF4-FFF2-40B4-BE49-F238E27FC236}">
                  <a16:creationId xmlns:a16="http://schemas.microsoft.com/office/drawing/2014/main" id="{00000000-0008-0000-0000-00001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xdr:row>
          <xdr:rowOff>30480</xdr:rowOff>
        </xdr:from>
        <xdr:to>
          <xdr:col>16</xdr:col>
          <xdr:colOff>53340</xdr:colOff>
          <xdr:row>11</xdr:row>
          <xdr:rowOff>0</xdr:rowOff>
        </xdr:to>
        <xdr:sp macro="" textlink="">
          <xdr:nvSpPr>
            <xdr:cNvPr id="54292" name="Check Box 20" hidden="1">
              <a:extLst>
                <a:ext uri="{63B3BB69-23CF-44E3-9099-C40C66FF867C}">
                  <a14:compatExt spid="_x0000_s54292"/>
                </a:ext>
                <a:ext uri="{FF2B5EF4-FFF2-40B4-BE49-F238E27FC236}">
                  <a16:creationId xmlns:a16="http://schemas.microsoft.com/office/drawing/2014/main" id="{00000000-0008-0000-0000-00001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7</xdr:row>
          <xdr:rowOff>15240</xdr:rowOff>
        </xdr:from>
        <xdr:to>
          <xdr:col>25</xdr:col>
          <xdr:colOff>38100</xdr:colOff>
          <xdr:row>7</xdr:row>
          <xdr:rowOff>144780</xdr:rowOff>
        </xdr:to>
        <xdr:sp macro="" textlink="">
          <xdr:nvSpPr>
            <xdr:cNvPr id="54293" name="Check Box 21" hidden="1">
              <a:extLst>
                <a:ext uri="{63B3BB69-23CF-44E3-9099-C40C66FF867C}">
                  <a14:compatExt spid="_x0000_s54293"/>
                </a:ext>
                <a:ext uri="{FF2B5EF4-FFF2-40B4-BE49-F238E27FC236}">
                  <a16:creationId xmlns:a16="http://schemas.microsoft.com/office/drawing/2014/main" id="{00000000-0008-0000-0000-00001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22860</xdr:rowOff>
        </xdr:from>
        <xdr:to>
          <xdr:col>22</xdr:col>
          <xdr:colOff>53340</xdr:colOff>
          <xdr:row>7</xdr:row>
          <xdr:rowOff>152400</xdr:rowOff>
        </xdr:to>
        <xdr:sp macro="" textlink="">
          <xdr:nvSpPr>
            <xdr:cNvPr id="54294" name="Check Box 22" hidden="1">
              <a:extLst>
                <a:ext uri="{63B3BB69-23CF-44E3-9099-C40C66FF867C}">
                  <a14:compatExt spid="_x0000_s54294"/>
                </a:ext>
                <a:ext uri="{FF2B5EF4-FFF2-40B4-BE49-F238E27FC236}">
                  <a16:creationId xmlns:a16="http://schemas.microsoft.com/office/drawing/2014/main" id="{00000000-0008-0000-0000-00001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11</xdr:row>
          <xdr:rowOff>22860</xdr:rowOff>
        </xdr:from>
        <xdr:to>
          <xdr:col>16</xdr:col>
          <xdr:colOff>38100</xdr:colOff>
          <xdr:row>11</xdr:row>
          <xdr:rowOff>152400</xdr:rowOff>
        </xdr:to>
        <xdr:sp macro="" textlink="">
          <xdr:nvSpPr>
            <xdr:cNvPr id="54295" name="Check Box 23" hidden="1">
              <a:extLst>
                <a:ext uri="{63B3BB69-23CF-44E3-9099-C40C66FF867C}">
                  <a14:compatExt spid="_x0000_s54295"/>
                </a:ext>
                <a:ext uri="{FF2B5EF4-FFF2-40B4-BE49-F238E27FC236}">
                  <a16:creationId xmlns:a16="http://schemas.microsoft.com/office/drawing/2014/main" id="{00000000-0008-0000-0000-00001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8</xdr:row>
          <xdr:rowOff>22860</xdr:rowOff>
        </xdr:from>
        <xdr:to>
          <xdr:col>19</xdr:col>
          <xdr:colOff>38100</xdr:colOff>
          <xdr:row>8</xdr:row>
          <xdr:rowOff>152400</xdr:rowOff>
        </xdr:to>
        <xdr:sp macro="" textlink="">
          <xdr:nvSpPr>
            <xdr:cNvPr id="54296" name="Check Box 24" hidden="1">
              <a:extLst>
                <a:ext uri="{63B3BB69-23CF-44E3-9099-C40C66FF867C}">
                  <a14:compatExt spid="_x0000_s54296"/>
                </a:ext>
                <a:ext uri="{FF2B5EF4-FFF2-40B4-BE49-F238E27FC236}">
                  <a16:creationId xmlns:a16="http://schemas.microsoft.com/office/drawing/2014/main" id="{00000000-0008-0000-0000-00001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9</xdr:row>
          <xdr:rowOff>30480</xdr:rowOff>
        </xdr:from>
        <xdr:to>
          <xdr:col>19</xdr:col>
          <xdr:colOff>38100</xdr:colOff>
          <xdr:row>10</xdr:row>
          <xdr:rowOff>0</xdr:rowOff>
        </xdr:to>
        <xdr:sp macro="" textlink="">
          <xdr:nvSpPr>
            <xdr:cNvPr id="54297" name="Check Box 25" hidden="1">
              <a:extLst>
                <a:ext uri="{63B3BB69-23CF-44E3-9099-C40C66FF867C}">
                  <a14:compatExt spid="_x0000_s54297"/>
                </a:ext>
                <a:ext uri="{FF2B5EF4-FFF2-40B4-BE49-F238E27FC236}">
                  <a16:creationId xmlns:a16="http://schemas.microsoft.com/office/drawing/2014/main" id="{00000000-0008-0000-0000-00001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10</xdr:row>
          <xdr:rowOff>22860</xdr:rowOff>
        </xdr:from>
        <xdr:to>
          <xdr:col>19</xdr:col>
          <xdr:colOff>38100</xdr:colOff>
          <xdr:row>10</xdr:row>
          <xdr:rowOff>152400</xdr:rowOff>
        </xdr:to>
        <xdr:sp macro="" textlink="">
          <xdr:nvSpPr>
            <xdr:cNvPr id="54298" name="Check Box 26" hidden="1">
              <a:extLst>
                <a:ext uri="{63B3BB69-23CF-44E3-9099-C40C66FF867C}">
                  <a14:compatExt spid="_x0000_s54298"/>
                </a:ext>
                <a:ext uri="{FF2B5EF4-FFF2-40B4-BE49-F238E27FC236}">
                  <a16:creationId xmlns:a16="http://schemas.microsoft.com/office/drawing/2014/main" id="{00000000-0008-0000-0000-00001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11</xdr:row>
          <xdr:rowOff>22860</xdr:rowOff>
        </xdr:from>
        <xdr:to>
          <xdr:col>19</xdr:col>
          <xdr:colOff>38100</xdr:colOff>
          <xdr:row>11</xdr:row>
          <xdr:rowOff>152400</xdr:rowOff>
        </xdr:to>
        <xdr:sp macro="" textlink="">
          <xdr:nvSpPr>
            <xdr:cNvPr id="54299" name="Check Box 27" hidden="1">
              <a:extLst>
                <a:ext uri="{63B3BB69-23CF-44E3-9099-C40C66FF867C}">
                  <a14:compatExt spid="_x0000_s54299"/>
                </a:ext>
                <a:ext uri="{FF2B5EF4-FFF2-40B4-BE49-F238E27FC236}">
                  <a16:creationId xmlns:a16="http://schemas.microsoft.com/office/drawing/2014/main" id="{00000000-0008-0000-0000-00001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22860</xdr:rowOff>
        </xdr:from>
        <xdr:to>
          <xdr:col>22</xdr:col>
          <xdr:colOff>53340</xdr:colOff>
          <xdr:row>8</xdr:row>
          <xdr:rowOff>152400</xdr:rowOff>
        </xdr:to>
        <xdr:sp macro="" textlink="">
          <xdr:nvSpPr>
            <xdr:cNvPr id="54300" name="Check Box 28" hidden="1">
              <a:extLst>
                <a:ext uri="{63B3BB69-23CF-44E3-9099-C40C66FF867C}">
                  <a14:compatExt spid="_x0000_s54300"/>
                </a:ext>
                <a:ext uri="{FF2B5EF4-FFF2-40B4-BE49-F238E27FC236}">
                  <a16:creationId xmlns:a16="http://schemas.microsoft.com/office/drawing/2014/main" id="{00000000-0008-0000-0000-00001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xdr:row>
          <xdr:rowOff>22860</xdr:rowOff>
        </xdr:from>
        <xdr:to>
          <xdr:col>22</xdr:col>
          <xdr:colOff>38100</xdr:colOff>
          <xdr:row>9</xdr:row>
          <xdr:rowOff>152400</xdr:rowOff>
        </xdr:to>
        <xdr:sp macro="" textlink="">
          <xdr:nvSpPr>
            <xdr:cNvPr id="54301" name="Check Box 29" hidden="1">
              <a:extLst>
                <a:ext uri="{63B3BB69-23CF-44E3-9099-C40C66FF867C}">
                  <a14:compatExt spid="_x0000_s54301"/>
                </a:ext>
                <a:ext uri="{FF2B5EF4-FFF2-40B4-BE49-F238E27FC236}">
                  <a16:creationId xmlns:a16="http://schemas.microsoft.com/office/drawing/2014/main" id="{00000000-0008-0000-0000-00001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xdr:row>
          <xdr:rowOff>22860</xdr:rowOff>
        </xdr:from>
        <xdr:to>
          <xdr:col>22</xdr:col>
          <xdr:colOff>38100</xdr:colOff>
          <xdr:row>10</xdr:row>
          <xdr:rowOff>152400</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0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11</xdr:row>
          <xdr:rowOff>22860</xdr:rowOff>
        </xdr:from>
        <xdr:to>
          <xdr:col>22</xdr:col>
          <xdr:colOff>38100</xdr:colOff>
          <xdr:row>11</xdr:row>
          <xdr:rowOff>152400</xdr:rowOff>
        </xdr:to>
        <xdr:sp macro="" textlink="">
          <xdr:nvSpPr>
            <xdr:cNvPr id="54303" name="Check Box 31" hidden="1">
              <a:extLst>
                <a:ext uri="{63B3BB69-23CF-44E3-9099-C40C66FF867C}">
                  <a14:compatExt spid="_x0000_s54303"/>
                </a:ext>
                <a:ext uri="{FF2B5EF4-FFF2-40B4-BE49-F238E27FC236}">
                  <a16:creationId xmlns:a16="http://schemas.microsoft.com/office/drawing/2014/main" id="{00000000-0008-0000-0000-00001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8</xdr:row>
          <xdr:rowOff>22860</xdr:rowOff>
        </xdr:from>
        <xdr:to>
          <xdr:col>25</xdr:col>
          <xdr:colOff>53340</xdr:colOff>
          <xdr:row>8</xdr:row>
          <xdr:rowOff>152400</xdr:rowOff>
        </xdr:to>
        <xdr:sp macro="" textlink="">
          <xdr:nvSpPr>
            <xdr:cNvPr id="54304" name="Check Box 32" hidden="1">
              <a:extLst>
                <a:ext uri="{63B3BB69-23CF-44E3-9099-C40C66FF867C}">
                  <a14:compatExt spid="_x0000_s54304"/>
                </a:ext>
                <a:ext uri="{FF2B5EF4-FFF2-40B4-BE49-F238E27FC236}">
                  <a16:creationId xmlns:a16="http://schemas.microsoft.com/office/drawing/2014/main" id="{00000000-0008-0000-0000-00002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9</xdr:row>
          <xdr:rowOff>30480</xdr:rowOff>
        </xdr:from>
        <xdr:to>
          <xdr:col>25</xdr:col>
          <xdr:colOff>38100</xdr:colOff>
          <xdr:row>10</xdr:row>
          <xdr:rowOff>0</xdr:rowOff>
        </xdr:to>
        <xdr:sp macro="" textlink="">
          <xdr:nvSpPr>
            <xdr:cNvPr id="54305" name="Check Box 33" hidden="1">
              <a:extLst>
                <a:ext uri="{63B3BB69-23CF-44E3-9099-C40C66FF867C}">
                  <a14:compatExt spid="_x0000_s54305"/>
                </a:ext>
                <a:ext uri="{FF2B5EF4-FFF2-40B4-BE49-F238E27FC236}">
                  <a16:creationId xmlns:a16="http://schemas.microsoft.com/office/drawing/2014/main" id="{00000000-0008-0000-0000-00002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10</xdr:row>
          <xdr:rowOff>22860</xdr:rowOff>
        </xdr:from>
        <xdr:to>
          <xdr:col>25</xdr:col>
          <xdr:colOff>38100</xdr:colOff>
          <xdr:row>10</xdr:row>
          <xdr:rowOff>152400</xdr:rowOff>
        </xdr:to>
        <xdr:sp macro="" textlink="">
          <xdr:nvSpPr>
            <xdr:cNvPr id="54306" name="Check Box 34" hidden="1">
              <a:extLst>
                <a:ext uri="{63B3BB69-23CF-44E3-9099-C40C66FF867C}">
                  <a14:compatExt spid="_x0000_s54306"/>
                </a:ext>
                <a:ext uri="{FF2B5EF4-FFF2-40B4-BE49-F238E27FC236}">
                  <a16:creationId xmlns:a16="http://schemas.microsoft.com/office/drawing/2014/main" id="{00000000-0008-0000-0000-00002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11</xdr:row>
          <xdr:rowOff>22860</xdr:rowOff>
        </xdr:from>
        <xdr:to>
          <xdr:col>25</xdr:col>
          <xdr:colOff>38100</xdr:colOff>
          <xdr:row>11</xdr:row>
          <xdr:rowOff>152400</xdr:rowOff>
        </xdr:to>
        <xdr:sp macro="" textlink="">
          <xdr:nvSpPr>
            <xdr:cNvPr id="54307" name="Check Box 35" hidden="1">
              <a:extLst>
                <a:ext uri="{63B3BB69-23CF-44E3-9099-C40C66FF867C}">
                  <a14:compatExt spid="_x0000_s54307"/>
                </a:ext>
                <a:ext uri="{FF2B5EF4-FFF2-40B4-BE49-F238E27FC236}">
                  <a16:creationId xmlns:a16="http://schemas.microsoft.com/office/drawing/2014/main" id="{00000000-0008-0000-0000-00002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89</xdr:col>
      <xdr:colOff>581025</xdr:colOff>
      <xdr:row>31</xdr:row>
      <xdr:rowOff>38100</xdr:rowOff>
    </xdr:from>
    <xdr:to>
      <xdr:col>93</xdr:col>
      <xdr:colOff>152400</xdr:colOff>
      <xdr:row>34</xdr:row>
      <xdr:rowOff>28575</xdr:rowOff>
    </xdr:to>
    <xdr:sp macro="" textlink="">
      <xdr:nvSpPr>
        <xdr:cNvPr id="2" name="テキスト ボックス 1">
          <a:extLst>
            <a:ext uri="{FF2B5EF4-FFF2-40B4-BE49-F238E27FC236}">
              <a16:creationId xmlns:a16="http://schemas.microsoft.com/office/drawing/2014/main" id="{A613C510-6D93-44BE-A2A9-9F9E59EFC4EF}"/>
            </a:ext>
          </a:extLst>
        </xdr:cNvPr>
        <xdr:cNvSpPr txBox="1"/>
      </xdr:nvSpPr>
      <xdr:spPr>
        <a:xfrm>
          <a:off x="7118350" y="4622800"/>
          <a:ext cx="0" cy="45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←塗りつぶす方式を想定</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12480</xdr:colOff>
      <xdr:row>713</xdr:row>
      <xdr:rowOff>28498</xdr:rowOff>
    </xdr:from>
    <xdr:to>
      <xdr:col>12</xdr:col>
      <xdr:colOff>1314</xdr:colOff>
      <xdr:row>716</xdr:row>
      <xdr:rowOff>151086</xdr:rowOff>
    </xdr:to>
    <xdr:grpSp>
      <xdr:nvGrpSpPr>
        <xdr:cNvPr id="2" name="Group 6">
          <a:extLst>
            <a:ext uri="{FF2B5EF4-FFF2-40B4-BE49-F238E27FC236}">
              <a16:creationId xmlns:a16="http://schemas.microsoft.com/office/drawing/2014/main" id="{8EEA398C-B439-4EC2-A39A-1802FE3AFD36}"/>
            </a:ext>
          </a:extLst>
        </xdr:cNvPr>
        <xdr:cNvGrpSpPr>
          <a:grpSpLocks/>
        </xdr:cNvGrpSpPr>
      </xdr:nvGrpSpPr>
      <xdr:grpSpPr bwMode="auto">
        <a:xfrm>
          <a:off x="1102140" y="30142738"/>
          <a:ext cx="1177554" cy="671228"/>
          <a:chOff x="4524" y="9068"/>
          <a:chExt cx="2081" cy="522"/>
        </a:xfrm>
      </xdr:grpSpPr>
      <xdr:sp macro="" textlink="">
        <xdr:nvSpPr>
          <xdr:cNvPr id="3" name="AutoShape 7">
            <a:extLst>
              <a:ext uri="{FF2B5EF4-FFF2-40B4-BE49-F238E27FC236}">
                <a16:creationId xmlns:a16="http://schemas.microsoft.com/office/drawing/2014/main" id="{CEC06C12-CC98-4438-126D-7354E3A5BA0C}"/>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29DB18CB-5B0E-EDAF-9544-D0B65B1923AC}"/>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27884</xdr:colOff>
      <xdr:row>42</xdr:row>
      <xdr:rowOff>215899</xdr:rowOff>
    </xdr:from>
    <xdr:to>
      <xdr:col>10</xdr:col>
      <xdr:colOff>196850</xdr:colOff>
      <xdr:row>45</xdr:row>
      <xdr:rowOff>25400</xdr:rowOff>
    </xdr:to>
    <xdr:sp macro="" textlink="">
      <xdr:nvSpPr>
        <xdr:cNvPr id="2" name="AutoShape 153">
          <a:extLst>
            <a:ext uri="{FF2B5EF4-FFF2-40B4-BE49-F238E27FC236}">
              <a16:creationId xmlns:a16="http://schemas.microsoft.com/office/drawing/2014/main" id="{35593D05-443B-41A4-A99D-878AC238A465}"/>
            </a:ext>
          </a:extLst>
        </xdr:cNvPr>
        <xdr:cNvSpPr>
          <a:spLocks noChangeArrowheads="1"/>
        </xdr:cNvSpPr>
      </xdr:nvSpPr>
      <xdr:spPr bwMode="auto">
        <a:xfrm>
          <a:off x="831159" y="10639424"/>
          <a:ext cx="1369116" cy="4667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27884</xdr:colOff>
      <xdr:row>47</xdr:row>
      <xdr:rowOff>69849</xdr:rowOff>
    </xdr:from>
    <xdr:to>
      <xdr:col>10</xdr:col>
      <xdr:colOff>196850</xdr:colOff>
      <xdr:row>50</xdr:row>
      <xdr:rowOff>6350</xdr:rowOff>
    </xdr:to>
    <xdr:sp macro="" textlink="">
      <xdr:nvSpPr>
        <xdr:cNvPr id="3" name="AutoShape 153">
          <a:extLst>
            <a:ext uri="{FF2B5EF4-FFF2-40B4-BE49-F238E27FC236}">
              <a16:creationId xmlns:a16="http://schemas.microsoft.com/office/drawing/2014/main" id="{BEF707AB-29B9-44C3-99A9-FE4BCF12C49F}"/>
            </a:ext>
          </a:extLst>
        </xdr:cNvPr>
        <xdr:cNvSpPr>
          <a:spLocks noChangeArrowheads="1"/>
        </xdr:cNvSpPr>
      </xdr:nvSpPr>
      <xdr:spPr bwMode="auto">
        <a:xfrm>
          <a:off x="831159" y="11449049"/>
          <a:ext cx="1369116" cy="4667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27884</xdr:colOff>
      <xdr:row>221</xdr:row>
      <xdr:rowOff>215899</xdr:rowOff>
    </xdr:from>
    <xdr:to>
      <xdr:col>10</xdr:col>
      <xdr:colOff>196850</xdr:colOff>
      <xdr:row>224</xdr:row>
      <xdr:rowOff>25400</xdr:rowOff>
    </xdr:to>
    <xdr:sp macro="" textlink="">
      <xdr:nvSpPr>
        <xdr:cNvPr id="2" name="AutoShape 153">
          <a:extLst>
            <a:ext uri="{FF2B5EF4-FFF2-40B4-BE49-F238E27FC236}">
              <a16:creationId xmlns:a16="http://schemas.microsoft.com/office/drawing/2014/main" id="{66BCCD91-6D77-4C6E-99C0-CAEA388FF40D}"/>
            </a:ext>
          </a:extLst>
        </xdr:cNvPr>
        <xdr:cNvSpPr>
          <a:spLocks noChangeArrowheads="1"/>
        </xdr:cNvSpPr>
      </xdr:nvSpPr>
      <xdr:spPr bwMode="auto">
        <a:xfrm>
          <a:off x="2679644" y="20332699"/>
          <a:ext cx="414660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19050</xdr:colOff>
      <xdr:row>226</xdr:row>
      <xdr:rowOff>19050</xdr:rowOff>
    </xdr:from>
    <xdr:to>
      <xdr:col>10</xdr:col>
      <xdr:colOff>188016</xdr:colOff>
      <xdr:row>229</xdr:row>
      <xdr:rowOff>69851</xdr:rowOff>
    </xdr:to>
    <xdr:sp macro="" textlink="">
      <xdr:nvSpPr>
        <xdr:cNvPr id="3" name="AutoShape 153">
          <a:extLst>
            <a:ext uri="{FF2B5EF4-FFF2-40B4-BE49-F238E27FC236}">
              <a16:creationId xmlns:a16="http://schemas.microsoft.com/office/drawing/2014/main" id="{438091D3-9E88-417D-804A-E762EAFC7A77}"/>
            </a:ext>
          </a:extLst>
        </xdr:cNvPr>
        <xdr:cNvSpPr>
          <a:spLocks noChangeArrowheads="1"/>
        </xdr:cNvSpPr>
      </xdr:nvSpPr>
      <xdr:spPr bwMode="auto">
        <a:xfrm>
          <a:off x="2670810" y="21278850"/>
          <a:ext cx="4146606" cy="7366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111</xdr:row>
      <xdr:rowOff>133350</xdr:rowOff>
    </xdr:from>
    <xdr:to>
      <xdr:col>28</xdr:col>
      <xdr:colOff>123963</xdr:colOff>
      <xdr:row>121</xdr:row>
      <xdr:rowOff>159855</xdr:rowOff>
    </xdr:to>
    <xdr:sp macro="" textlink="">
      <xdr:nvSpPr>
        <xdr:cNvPr id="8" name="正方形/長方形 7">
          <a:extLst>
            <a:ext uri="{FF2B5EF4-FFF2-40B4-BE49-F238E27FC236}">
              <a16:creationId xmlns:a16="http://schemas.microsoft.com/office/drawing/2014/main" id="{671FE8B3-3416-4F58-B0F9-1E12CE3162B4}"/>
            </a:ext>
          </a:extLst>
        </xdr:cNvPr>
        <xdr:cNvSpPr/>
      </xdr:nvSpPr>
      <xdr:spPr>
        <a:xfrm>
          <a:off x="196850" y="21736050"/>
          <a:ext cx="5534163" cy="2312505"/>
        </a:xfrm>
        <a:prstGeom prst="rect">
          <a:avLst/>
        </a:prstGeom>
        <a:solidFill>
          <a:schemeClr val="bg1"/>
        </a:solid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【記載上の注意】（薬局、店舗販売業、卸売販売業共通）</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１　</a:t>
          </a:r>
          <a:r>
            <a:rPr lang="ja-JP" altLang="ja-JP" sz="750" b="1">
              <a:solidFill>
                <a:sysClr val="windowText" lastClr="000000"/>
              </a:solidFill>
              <a:effectLst/>
              <a:latin typeface="ＭＳ 明朝" panose="02020609040205080304" pitchFamily="17" charset="-128"/>
              <a:ea typeface="ＭＳ 明朝" panose="02020609040205080304" pitchFamily="17" charset="-128"/>
              <a:cs typeface="+mn-cs"/>
            </a:rPr>
            <a:t>メートル法</a:t>
          </a:r>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で記入すること。</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２　次のものは、該当がある場合には特に記入漏れのないようにすること。</a:t>
          </a: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３　この用紙に書ききれないときは、別紙を使用すること。</a:t>
          </a:r>
        </a:p>
      </xdr:txBody>
    </xdr:sp>
    <xdr:clientData/>
  </xdr:twoCellAnchor>
  <xdr:twoCellAnchor>
    <xdr:from>
      <xdr:col>1</xdr:col>
      <xdr:colOff>163313</xdr:colOff>
      <xdr:row>113</xdr:row>
      <xdr:rowOff>135410</xdr:rowOff>
    </xdr:from>
    <xdr:to>
      <xdr:col>30</xdr:col>
      <xdr:colOff>57531</xdr:colOff>
      <xdr:row>120</xdr:row>
      <xdr:rowOff>31750</xdr:rowOff>
    </xdr:to>
    <xdr:sp macro="" textlink="">
      <xdr:nvSpPr>
        <xdr:cNvPr id="9" name="テキスト ボックス 8">
          <a:extLst>
            <a:ext uri="{FF2B5EF4-FFF2-40B4-BE49-F238E27FC236}">
              <a16:creationId xmlns:a16="http://schemas.microsoft.com/office/drawing/2014/main" id="{5460CC4F-3134-45FB-B7E5-10FE692BE689}"/>
            </a:ext>
          </a:extLst>
        </xdr:cNvPr>
        <xdr:cNvSpPr txBox="1"/>
      </xdr:nvSpPr>
      <xdr:spPr>
        <a:xfrm>
          <a:off x="283963" y="22195310"/>
          <a:ext cx="5698118" cy="1496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2" rtlCol="0" anchor="t"/>
        <a:lstStyle/>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調剤室内の設備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（調剤台、換気扇、冷蔵庫、毒薬庫、麻薬保管設備等）</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透視面の位置・設置状況（薬局の場合）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調剤室への進入防止措置（薬局の場合）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医薬品陳列棚・陳列区画</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（要指導医薬品・一般用医薬品のリスク別陳列状況を明示）</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要指導医薬品・第１類医薬品を販売しない時間帯の閉鎖区域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指定第２類医薬品の陳列棚と情報提供場所との位置関係</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・指定濫用防止医薬品の陳列棚と情報提供場所との位置関係</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その他取扱品目に関する貯蔵・陳列場所</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（医療機器、化粧品、医薬部外品、毒物劇物等）</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当該薬局・店舗・卸以外の薬局・医薬品販売業の店舗・住宅</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との接続部分</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その他付属設備</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（休憩室、更衣室、事務室、トイレ、検体測定室 等）</a:t>
          </a:r>
          <a:endParaRPr lang="ja-JP" altLang="ja-JP" sz="700">
            <a:effectLst/>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twoCellAnchor>
    <xdr:from>
      <xdr:col>1</xdr:col>
      <xdr:colOff>69850</xdr:colOff>
      <xdr:row>203</xdr:row>
      <xdr:rowOff>114300</xdr:rowOff>
    </xdr:from>
    <xdr:to>
      <xdr:col>28</xdr:col>
      <xdr:colOff>117613</xdr:colOff>
      <xdr:row>213</xdr:row>
      <xdr:rowOff>140805</xdr:rowOff>
    </xdr:to>
    <xdr:sp macro="" textlink="">
      <xdr:nvSpPr>
        <xdr:cNvPr id="10" name="正方形/長方形 9">
          <a:extLst>
            <a:ext uri="{FF2B5EF4-FFF2-40B4-BE49-F238E27FC236}">
              <a16:creationId xmlns:a16="http://schemas.microsoft.com/office/drawing/2014/main" id="{65AFBD57-0060-452B-9651-221F8597DBFD}"/>
            </a:ext>
          </a:extLst>
        </xdr:cNvPr>
        <xdr:cNvSpPr/>
      </xdr:nvSpPr>
      <xdr:spPr>
        <a:xfrm>
          <a:off x="190500" y="41186100"/>
          <a:ext cx="5534163" cy="2312505"/>
        </a:xfrm>
        <a:prstGeom prst="rect">
          <a:avLst/>
        </a:prstGeom>
        <a:solidFill>
          <a:schemeClr val="bg1"/>
        </a:solid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【記載上の注意】（薬局、店舗販売業、卸売販売業共通）</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１　</a:t>
          </a:r>
          <a:r>
            <a:rPr lang="ja-JP" altLang="ja-JP" sz="750" b="1">
              <a:solidFill>
                <a:sysClr val="windowText" lastClr="000000"/>
              </a:solidFill>
              <a:effectLst/>
              <a:latin typeface="ＭＳ 明朝" panose="02020609040205080304" pitchFamily="17" charset="-128"/>
              <a:ea typeface="ＭＳ 明朝" panose="02020609040205080304" pitchFamily="17" charset="-128"/>
              <a:cs typeface="+mn-cs"/>
            </a:rPr>
            <a:t>メートル法</a:t>
          </a:r>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で記入すること。</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２　次のものは、該当がある場合には特に記入漏れのないようにすること。</a:t>
          </a: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３　この用紙に書ききれないときは、別紙を使用すること。</a:t>
          </a:r>
        </a:p>
      </xdr:txBody>
    </xdr:sp>
    <xdr:clientData/>
  </xdr:twoCellAnchor>
  <xdr:twoCellAnchor>
    <xdr:from>
      <xdr:col>1</xdr:col>
      <xdr:colOff>156963</xdr:colOff>
      <xdr:row>205</xdr:row>
      <xdr:rowOff>116360</xdr:rowOff>
    </xdr:from>
    <xdr:to>
      <xdr:col>30</xdr:col>
      <xdr:colOff>51181</xdr:colOff>
      <xdr:row>212</xdr:row>
      <xdr:rowOff>12700</xdr:rowOff>
    </xdr:to>
    <xdr:sp macro="" textlink="">
      <xdr:nvSpPr>
        <xdr:cNvPr id="11" name="テキスト ボックス 10">
          <a:extLst>
            <a:ext uri="{FF2B5EF4-FFF2-40B4-BE49-F238E27FC236}">
              <a16:creationId xmlns:a16="http://schemas.microsoft.com/office/drawing/2014/main" id="{2B9268B4-388E-4751-AF6E-DA6145BD4A88}"/>
            </a:ext>
          </a:extLst>
        </xdr:cNvPr>
        <xdr:cNvSpPr txBox="1"/>
      </xdr:nvSpPr>
      <xdr:spPr>
        <a:xfrm>
          <a:off x="277613" y="41645360"/>
          <a:ext cx="5698118" cy="1496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2" rtlCol="0" anchor="t"/>
        <a:lstStyle/>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調剤室内の設備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（調剤台、換気扇、冷蔵庫、毒薬庫、麻薬保管設備等）</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透視面の位置・設置状況（薬局の場合）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調剤室への進入防止措置（薬局の場合）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医薬品陳列棚・陳列区画</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（要指導医薬品・一般用医薬品のリスク別陳列状況を明示）</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要指導医薬品・第１類医薬品を販売しない時間帯の閉鎖区域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指定第２類医薬品の陳列棚と情報提供場所との位置関係</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・指定濫用防止医薬品の陳列棚と情報提供場所との位置関係</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その他取扱品目に関する貯蔵・陳列場所</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（医療機器、化粧品、医薬部外品、毒物劇物等）</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当該薬局・店舗・卸以外の薬局・医薬品販売業の店舗・住宅</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との接続部分</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その他付属設備</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（休憩室、更衣室、事務室、トイレ、検体測定室 等）</a:t>
          </a:r>
          <a:endParaRPr lang="ja-JP" altLang="ja-JP" sz="700">
            <a:effectLst/>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27884</xdr:colOff>
      <xdr:row>50</xdr:row>
      <xdr:rowOff>215899</xdr:rowOff>
    </xdr:from>
    <xdr:to>
      <xdr:col>10</xdr:col>
      <xdr:colOff>196850</xdr:colOff>
      <xdr:row>53</xdr:row>
      <xdr:rowOff>25400</xdr:rowOff>
    </xdr:to>
    <xdr:sp macro="" textlink="">
      <xdr:nvSpPr>
        <xdr:cNvPr id="2" name="AutoShape 153">
          <a:extLst>
            <a:ext uri="{FF2B5EF4-FFF2-40B4-BE49-F238E27FC236}">
              <a16:creationId xmlns:a16="http://schemas.microsoft.com/office/drawing/2014/main" id="{2BFCD138-A0BC-4876-A3B2-3E7569F21CBE}"/>
            </a:ext>
          </a:extLst>
        </xdr:cNvPr>
        <xdr:cNvSpPr>
          <a:spLocks noChangeArrowheads="1"/>
        </xdr:cNvSpPr>
      </xdr:nvSpPr>
      <xdr:spPr bwMode="auto">
        <a:xfrm>
          <a:off x="2679644" y="19875499"/>
          <a:ext cx="414660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28575</xdr:colOff>
      <xdr:row>56</xdr:row>
      <xdr:rowOff>104775</xdr:rowOff>
    </xdr:from>
    <xdr:to>
      <xdr:col>10</xdr:col>
      <xdr:colOff>197541</xdr:colOff>
      <xdr:row>57</xdr:row>
      <xdr:rowOff>238126</xdr:rowOff>
    </xdr:to>
    <xdr:sp macro="" textlink="">
      <xdr:nvSpPr>
        <xdr:cNvPr id="3" name="AutoShape 153">
          <a:extLst>
            <a:ext uri="{FF2B5EF4-FFF2-40B4-BE49-F238E27FC236}">
              <a16:creationId xmlns:a16="http://schemas.microsoft.com/office/drawing/2014/main" id="{D5DB06E6-4DC6-4148-A2AC-FC18040435B8}"/>
            </a:ext>
          </a:extLst>
        </xdr:cNvPr>
        <xdr:cNvSpPr>
          <a:spLocks noChangeArrowheads="1"/>
        </xdr:cNvSpPr>
      </xdr:nvSpPr>
      <xdr:spPr bwMode="auto">
        <a:xfrm>
          <a:off x="828675" y="7934325"/>
          <a:ext cx="1369116" cy="44767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27884</xdr:colOff>
      <xdr:row>50</xdr:row>
      <xdr:rowOff>215899</xdr:rowOff>
    </xdr:from>
    <xdr:to>
      <xdr:col>10</xdr:col>
      <xdr:colOff>196850</xdr:colOff>
      <xdr:row>53</xdr:row>
      <xdr:rowOff>25400</xdr:rowOff>
    </xdr:to>
    <xdr:sp macro="" textlink="">
      <xdr:nvSpPr>
        <xdr:cNvPr id="2" name="AutoShape 153">
          <a:extLst>
            <a:ext uri="{FF2B5EF4-FFF2-40B4-BE49-F238E27FC236}">
              <a16:creationId xmlns:a16="http://schemas.microsoft.com/office/drawing/2014/main" id="{37A4C585-2C16-478B-9AFB-392A0F1CBE02}"/>
            </a:ext>
          </a:extLst>
        </xdr:cNvPr>
        <xdr:cNvSpPr>
          <a:spLocks noChangeArrowheads="1"/>
        </xdr:cNvSpPr>
      </xdr:nvSpPr>
      <xdr:spPr bwMode="auto">
        <a:xfrm>
          <a:off x="831159" y="7391399"/>
          <a:ext cx="1369116" cy="4667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56</xdr:row>
      <xdr:rowOff>57150</xdr:rowOff>
    </xdr:from>
    <xdr:to>
      <xdr:col>10</xdr:col>
      <xdr:colOff>168966</xdr:colOff>
      <xdr:row>57</xdr:row>
      <xdr:rowOff>190501</xdr:rowOff>
    </xdr:to>
    <xdr:sp macro="" textlink="">
      <xdr:nvSpPr>
        <xdr:cNvPr id="3" name="AutoShape 153">
          <a:extLst>
            <a:ext uri="{FF2B5EF4-FFF2-40B4-BE49-F238E27FC236}">
              <a16:creationId xmlns:a16="http://schemas.microsoft.com/office/drawing/2014/main" id="{2D82D739-F20E-4FDD-81BF-B1ED844DFCCE}"/>
            </a:ext>
          </a:extLst>
        </xdr:cNvPr>
        <xdr:cNvSpPr>
          <a:spLocks noChangeArrowheads="1"/>
        </xdr:cNvSpPr>
      </xdr:nvSpPr>
      <xdr:spPr bwMode="auto">
        <a:xfrm>
          <a:off x="800100" y="7677150"/>
          <a:ext cx="1369116" cy="4286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27884</xdr:colOff>
      <xdr:row>139</xdr:row>
      <xdr:rowOff>215899</xdr:rowOff>
    </xdr:from>
    <xdr:to>
      <xdr:col>10</xdr:col>
      <xdr:colOff>196850</xdr:colOff>
      <xdr:row>142</xdr:row>
      <xdr:rowOff>25400</xdr:rowOff>
    </xdr:to>
    <xdr:sp macro="" textlink="">
      <xdr:nvSpPr>
        <xdr:cNvPr id="2" name="AutoShape 153">
          <a:extLst>
            <a:ext uri="{FF2B5EF4-FFF2-40B4-BE49-F238E27FC236}">
              <a16:creationId xmlns:a16="http://schemas.microsoft.com/office/drawing/2014/main" id="{CF6CDCE5-31FA-4B73-9FEE-FBE130082AAE}"/>
            </a:ext>
          </a:extLst>
        </xdr:cNvPr>
        <xdr:cNvSpPr>
          <a:spLocks noChangeArrowheads="1"/>
        </xdr:cNvSpPr>
      </xdr:nvSpPr>
      <xdr:spPr bwMode="auto">
        <a:xfrm>
          <a:off x="831159" y="6886574"/>
          <a:ext cx="1369116" cy="4667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66675</xdr:colOff>
      <xdr:row>145</xdr:row>
      <xdr:rowOff>76200</xdr:rowOff>
    </xdr:from>
    <xdr:to>
      <xdr:col>10</xdr:col>
      <xdr:colOff>235641</xdr:colOff>
      <xdr:row>146</xdr:row>
      <xdr:rowOff>209551</xdr:rowOff>
    </xdr:to>
    <xdr:sp macro="" textlink="">
      <xdr:nvSpPr>
        <xdr:cNvPr id="3" name="AutoShape 153">
          <a:extLst>
            <a:ext uri="{FF2B5EF4-FFF2-40B4-BE49-F238E27FC236}">
              <a16:creationId xmlns:a16="http://schemas.microsoft.com/office/drawing/2014/main" id="{A290F109-A098-43FC-920C-38B0074062FD}"/>
            </a:ext>
          </a:extLst>
        </xdr:cNvPr>
        <xdr:cNvSpPr>
          <a:spLocks noChangeArrowheads="1"/>
        </xdr:cNvSpPr>
      </xdr:nvSpPr>
      <xdr:spPr bwMode="auto">
        <a:xfrm>
          <a:off x="895350" y="25593675"/>
          <a:ext cx="1521516" cy="40957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78684</xdr:colOff>
      <xdr:row>192</xdr:row>
      <xdr:rowOff>203199</xdr:rowOff>
    </xdr:from>
    <xdr:to>
      <xdr:col>24</xdr:col>
      <xdr:colOff>31750</xdr:colOff>
      <xdr:row>195</xdr:row>
      <xdr:rowOff>12700</xdr:rowOff>
    </xdr:to>
    <xdr:sp macro="" textlink="">
      <xdr:nvSpPr>
        <xdr:cNvPr id="2" name="AutoShape 153">
          <a:extLst>
            <a:ext uri="{FF2B5EF4-FFF2-40B4-BE49-F238E27FC236}">
              <a16:creationId xmlns:a16="http://schemas.microsoft.com/office/drawing/2014/main" id="{594794F4-4968-4483-B75B-F4EF1208B7F4}"/>
            </a:ext>
          </a:extLst>
        </xdr:cNvPr>
        <xdr:cNvSpPr>
          <a:spLocks noChangeArrowheads="1"/>
        </xdr:cNvSpPr>
      </xdr:nvSpPr>
      <xdr:spPr bwMode="auto">
        <a:xfrm>
          <a:off x="6708084" y="44094399"/>
          <a:ext cx="923422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82550</xdr:colOff>
      <xdr:row>197</xdr:row>
      <xdr:rowOff>44450</xdr:rowOff>
    </xdr:from>
    <xdr:to>
      <xdr:col>24</xdr:col>
      <xdr:colOff>35616</xdr:colOff>
      <xdr:row>201</xdr:row>
      <xdr:rowOff>6351</xdr:rowOff>
    </xdr:to>
    <xdr:sp macro="" textlink="">
      <xdr:nvSpPr>
        <xdr:cNvPr id="3" name="AutoShape 153">
          <a:extLst>
            <a:ext uri="{FF2B5EF4-FFF2-40B4-BE49-F238E27FC236}">
              <a16:creationId xmlns:a16="http://schemas.microsoft.com/office/drawing/2014/main" id="{471CDF38-B799-4377-83A2-52896E8283B2}"/>
            </a:ext>
          </a:extLst>
        </xdr:cNvPr>
        <xdr:cNvSpPr>
          <a:spLocks noChangeArrowheads="1"/>
        </xdr:cNvSpPr>
      </xdr:nvSpPr>
      <xdr:spPr bwMode="auto">
        <a:xfrm>
          <a:off x="6711950" y="45078650"/>
          <a:ext cx="9234226" cy="876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82175</xdr:colOff>
      <xdr:row>212</xdr:row>
      <xdr:rowOff>28498</xdr:rowOff>
    </xdr:from>
    <xdr:to>
      <xdr:col>15</xdr:col>
      <xdr:colOff>149411</xdr:colOff>
      <xdr:row>216</xdr:row>
      <xdr:rowOff>0</xdr:rowOff>
    </xdr:to>
    <xdr:grpSp>
      <xdr:nvGrpSpPr>
        <xdr:cNvPr id="2" name="Group 6">
          <a:extLst>
            <a:ext uri="{FF2B5EF4-FFF2-40B4-BE49-F238E27FC236}">
              <a16:creationId xmlns:a16="http://schemas.microsoft.com/office/drawing/2014/main" id="{28858B52-D633-4A00-91B1-B03619E74529}"/>
            </a:ext>
          </a:extLst>
        </xdr:cNvPr>
        <xdr:cNvGrpSpPr>
          <a:grpSpLocks/>
        </xdr:cNvGrpSpPr>
      </xdr:nvGrpSpPr>
      <xdr:grpSpPr bwMode="auto">
        <a:xfrm>
          <a:off x="1270895" y="41816578"/>
          <a:ext cx="1850316" cy="763982"/>
          <a:chOff x="4524" y="9068"/>
          <a:chExt cx="2081" cy="522"/>
        </a:xfrm>
      </xdr:grpSpPr>
      <xdr:sp macro="" textlink="">
        <xdr:nvSpPr>
          <xdr:cNvPr id="3" name="AutoShape 7">
            <a:extLst>
              <a:ext uri="{FF2B5EF4-FFF2-40B4-BE49-F238E27FC236}">
                <a16:creationId xmlns:a16="http://schemas.microsoft.com/office/drawing/2014/main" id="{AB65586A-BC8F-D174-8C0A-76E6EB42ABF8}"/>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3D46C76D-137D-377F-10D6-68BA530165BF}"/>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mc:AlternateContent xmlns:mc="http://schemas.openxmlformats.org/markup-compatibility/2006">
    <mc:Choice xmlns:a14="http://schemas.microsoft.com/office/drawing/2010/main" Requires="a14">
      <xdr:twoCellAnchor editAs="oneCell">
        <xdr:from>
          <xdr:col>43</xdr:col>
          <xdr:colOff>30480</xdr:colOff>
          <xdr:row>107</xdr:row>
          <xdr:rowOff>30480</xdr:rowOff>
        </xdr:from>
        <xdr:to>
          <xdr:col>44</xdr:col>
          <xdr:colOff>99060</xdr:colOff>
          <xdr:row>108</xdr:row>
          <xdr:rowOff>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1900-000001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30480</xdr:colOff>
          <xdr:row>110</xdr:row>
          <xdr:rowOff>30480</xdr:rowOff>
        </xdr:from>
        <xdr:to>
          <xdr:col>45</xdr:col>
          <xdr:colOff>106680</xdr:colOff>
          <xdr:row>110</xdr:row>
          <xdr:rowOff>190500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19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30480</xdr:colOff>
          <xdr:row>111</xdr:row>
          <xdr:rowOff>30480</xdr:rowOff>
        </xdr:from>
        <xdr:to>
          <xdr:col>44</xdr:col>
          <xdr:colOff>106680</xdr:colOff>
          <xdr:row>112</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19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109</xdr:row>
          <xdr:rowOff>30480</xdr:rowOff>
        </xdr:from>
        <xdr:to>
          <xdr:col>44</xdr:col>
          <xdr:colOff>99060</xdr:colOff>
          <xdr:row>110</xdr:row>
          <xdr:rowOff>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1900-00000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30480</xdr:colOff>
          <xdr:row>108</xdr:row>
          <xdr:rowOff>30480</xdr:rowOff>
        </xdr:from>
        <xdr:to>
          <xdr:col>45</xdr:col>
          <xdr:colOff>0</xdr:colOff>
          <xdr:row>108</xdr:row>
          <xdr:rowOff>190500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19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107</xdr:row>
          <xdr:rowOff>30480</xdr:rowOff>
        </xdr:from>
        <xdr:to>
          <xdr:col>48</xdr:col>
          <xdr:colOff>0</xdr:colOff>
          <xdr:row>108</xdr:row>
          <xdr:rowOff>7620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1900-000006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110</xdr:row>
          <xdr:rowOff>30480</xdr:rowOff>
        </xdr:from>
        <xdr:to>
          <xdr:col>48</xdr:col>
          <xdr:colOff>7620</xdr:colOff>
          <xdr:row>110</xdr:row>
          <xdr:rowOff>190500</xdr:rowOff>
        </xdr:to>
        <xdr:sp macro="" textlink="">
          <xdr:nvSpPr>
            <xdr:cNvPr id="84999" name="Check Box 7" hidden="1">
              <a:extLst>
                <a:ext uri="{63B3BB69-23CF-44E3-9099-C40C66FF867C}">
                  <a14:compatExt spid="_x0000_s84999"/>
                </a:ext>
                <a:ext uri="{FF2B5EF4-FFF2-40B4-BE49-F238E27FC236}">
                  <a16:creationId xmlns:a16="http://schemas.microsoft.com/office/drawing/2014/main" id="{00000000-0008-0000-1900-00000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108</xdr:row>
          <xdr:rowOff>30480</xdr:rowOff>
        </xdr:from>
        <xdr:to>
          <xdr:col>47</xdr:col>
          <xdr:colOff>99060</xdr:colOff>
          <xdr:row>108</xdr:row>
          <xdr:rowOff>167640</xdr:rowOff>
        </xdr:to>
        <xdr:sp macro="" textlink="">
          <xdr:nvSpPr>
            <xdr:cNvPr id="85000" name="Check Box 8" hidden="1">
              <a:extLst>
                <a:ext uri="{63B3BB69-23CF-44E3-9099-C40C66FF867C}">
                  <a14:compatExt spid="_x0000_s85000"/>
                </a:ext>
                <a:ext uri="{FF2B5EF4-FFF2-40B4-BE49-F238E27FC236}">
                  <a16:creationId xmlns:a16="http://schemas.microsoft.com/office/drawing/2014/main" id="{00000000-0008-0000-1900-00000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109</xdr:row>
          <xdr:rowOff>30480</xdr:rowOff>
        </xdr:from>
        <xdr:to>
          <xdr:col>47</xdr:col>
          <xdr:colOff>68580</xdr:colOff>
          <xdr:row>109</xdr:row>
          <xdr:rowOff>190500</xdr:rowOff>
        </xdr:to>
        <xdr:sp macro="" textlink="">
          <xdr:nvSpPr>
            <xdr:cNvPr id="85001" name="Check Box 9" hidden="1">
              <a:extLst>
                <a:ext uri="{63B3BB69-23CF-44E3-9099-C40C66FF867C}">
                  <a14:compatExt spid="_x0000_s85001"/>
                </a:ext>
                <a:ext uri="{FF2B5EF4-FFF2-40B4-BE49-F238E27FC236}">
                  <a16:creationId xmlns:a16="http://schemas.microsoft.com/office/drawing/2014/main" id="{00000000-0008-0000-1900-00000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111</xdr:row>
          <xdr:rowOff>15240</xdr:rowOff>
        </xdr:from>
        <xdr:to>
          <xdr:col>47</xdr:col>
          <xdr:colOff>91440</xdr:colOff>
          <xdr:row>112</xdr:row>
          <xdr:rowOff>0</xdr:rowOff>
        </xdr:to>
        <xdr:sp macro="" textlink="">
          <xdr:nvSpPr>
            <xdr:cNvPr id="85002" name="Check Box 10" hidden="1">
              <a:extLst>
                <a:ext uri="{63B3BB69-23CF-44E3-9099-C40C66FF867C}">
                  <a14:compatExt spid="_x0000_s85002"/>
                </a:ext>
                <a:ext uri="{FF2B5EF4-FFF2-40B4-BE49-F238E27FC236}">
                  <a16:creationId xmlns:a16="http://schemas.microsoft.com/office/drawing/2014/main" id="{00000000-0008-0000-1900-00000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107</xdr:row>
          <xdr:rowOff>53340</xdr:rowOff>
        </xdr:from>
        <xdr:to>
          <xdr:col>51</xdr:col>
          <xdr:colOff>0</xdr:colOff>
          <xdr:row>108</xdr:row>
          <xdr:rowOff>22860</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1900-00000B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110</xdr:row>
          <xdr:rowOff>30480</xdr:rowOff>
        </xdr:from>
        <xdr:to>
          <xdr:col>50</xdr:col>
          <xdr:colOff>106680</xdr:colOff>
          <xdr:row>110</xdr:row>
          <xdr:rowOff>182880</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1900-00000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109</xdr:row>
          <xdr:rowOff>30480</xdr:rowOff>
        </xdr:from>
        <xdr:to>
          <xdr:col>50</xdr:col>
          <xdr:colOff>106680</xdr:colOff>
          <xdr:row>109</xdr:row>
          <xdr:rowOff>182880</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1900-00000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108</xdr:row>
          <xdr:rowOff>30480</xdr:rowOff>
        </xdr:from>
        <xdr:to>
          <xdr:col>50</xdr:col>
          <xdr:colOff>91440</xdr:colOff>
          <xdr:row>109</xdr:row>
          <xdr:rowOff>0</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1900-00000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111</xdr:row>
          <xdr:rowOff>30480</xdr:rowOff>
        </xdr:from>
        <xdr:to>
          <xdr:col>50</xdr:col>
          <xdr:colOff>99060</xdr:colOff>
          <xdr:row>111</xdr:row>
          <xdr:rowOff>175260</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1900-00000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30480</xdr:colOff>
          <xdr:row>107</xdr:row>
          <xdr:rowOff>30480</xdr:rowOff>
        </xdr:from>
        <xdr:to>
          <xdr:col>53</xdr:col>
          <xdr:colOff>99060</xdr:colOff>
          <xdr:row>107</xdr:row>
          <xdr:rowOff>190500</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1900-000010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30480</xdr:colOff>
          <xdr:row>109</xdr:row>
          <xdr:rowOff>30480</xdr:rowOff>
        </xdr:from>
        <xdr:to>
          <xdr:col>53</xdr:col>
          <xdr:colOff>91440</xdr:colOff>
          <xdr:row>109</xdr:row>
          <xdr:rowOff>167640</xdr:rowOff>
        </xdr:to>
        <xdr:sp macro="" textlink="">
          <xdr:nvSpPr>
            <xdr:cNvPr id="85009" name="Check Box 17" hidden="1">
              <a:extLst>
                <a:ext uri="{63B3BB69-23CF-44E3-9099-C40C66FF867C}">
                  <a14:compatExt spid="_x0000_s85009"/>
                </a:ext>
                <a:ext uri="{FF2B5EF4-FFF2-40B4-BE49-F238E27FC236}">
                  <a16:creationId xmlns:a16="http://schemas.microsoft.com/office/drawing/2014/main" id="{00000000-0008-0000-1900-00001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30480</xdr:colOff>
          <xdr:row>108</xdr:row>
          <xdr:rowOff>30480</xdr:rowOff>
        </xdr:from>
        <xdr:to>
          <xdr:col>53</xdr:col>
          <xdr:colOff>99060</xdr:colOff>
          <xdr:row>108</xdr:row>
          <xdr:rowOff>190500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19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107</xdr:row>
          <xdr:rowOff>30480</xdr:rowOff>
        </xdr:from>
        <xdr:to>
          <xdr:col>56</xdr:col>
          <xdr:colOff>114300</xdr:colOff>
          <xdr:row>108</xdr:row>
          <xdr:rowOff>7620</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1900-000013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110</xdr:row>
          <xdr:rowOff>30480</xdr:rowOff>
        </xdr:from>
        <xdr:to>
          <xdr:col>53</xdr:col>
          <xdr:colOff>99060</xdr:colOff>
          <xdr:row>111</xdr:row>
          <xdr:rowOff>0</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1900-00001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30480</xdr:colOff>
          <xdr:row>107</xdr:row>
          <xdr:rowOff>22860</xdr:rowOff>
        </xdr:from>
        <xdr:to>
          <xdr:col>62</xdr:col>
          <xdr:colOff>91440</xdr:colOff>
          <xdr:row>108</xdr:row>
          <xdr:rowOff>0</xdr:rowOff>
        </xdr:to>
        <xdr:sp macro="" textlink="">
          <xdr:nvSpPr>
            <xdr:cNvPr id="85013" name="Check Box 21" hidden="1">
              <a:extLst>
                <a:ext uri="{63B3BB69-23CF-44E3-9099-C40C66FF867C}">
                  <a14:compatExt spid="_x0000_s85013"/>
                </a:ext>
                <a:ext uri="{FF2B5EF4-FFF2-40B4-BE49-F238E27FC236}">
                  <a16:creationId xmlns:a16="http://schemas.microsoft.com/office/drawing/2014/main" id="{00000000-0008-0000-1900-000015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107</xdr:row>
          <xdr:rowOff>30480</xdr:rowOff>
        </xdr:from>
        <xdr:to>
          <xdr:col>59</xdr:col>
          <xdr:colOff>106680</xdr:colOff>
          <xdr:row>107</xdr:row>
          <xdr:rowOff>175260</xdr:rowOff>
        </xdr:to>
        <xdr:sp macro="" textlink="">
          <xdr:nvSpPr>
            <xdr:cNvPr id="85014" name="Check Box 22" hidden="1">
              <a:extLst>
                <a:ext uri="{63B3BB69-23CF-44E3-9099-C40C66FF867C}">
                  <a14:compatExt spid="_x0000_s85014"/>
                </a:ext>
                <a:ext uri="{FF2B5EF4-FFF2-40B4-BE49-F238E27FC236}">
                  <a16:creationId xmlns:a16="http://schemas.microsoft.com/office/drawing/2014/main" id="{00000000-0008-0000-1900-000016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30480</xdr:colOff>
          <xdr:row>111</xdr:row>
          <xdr:rowOff>30480</xdr:rowOff>
        </xdr:from>
        <xdr:to>
          <xdr:col>53</xdr:col>
          <xdr:colOff>99060</xdr:colOff>
          <xdr:row>111</xdr:row>
          <xdr:rowOff>182880</xdr:rowOff>
        </xdr:to>
        <xdr:sp macro="" textlink="">
          <xdr:nvSpPr>
            <xdr:cNvPr id="85015" name="Check Box 23" hidden="1">
              <a:extLst>
                <a:ext uri="{63B3BB69-23CF-44E3-9099-C40C66FF867C}">
                  <a14:compatExt spid="_x0000_s85015"/>
                </a:ext>
                <a:ext uri="{FF2B5EF4-FFF2-40B4-BE49-F238E27FC236}">
                  <a16:creationId xmlns:a16="http://schemas.microsoft.com/office/drawing/2014/main" id="{00000000-0008-0000-1900-00001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108</xdr:row>
          <xdr:rowOff>30480</xdr:rowOff>
        </xdr:from>
        <xdr:to>
          <xdr:col>56</xdr:col>
          <xdr:colOff>91440</xdr:colOff>
          <xdr:row>108</xdr:row>
          <xdr:rowOff>167640</xdr:rowOff>
        </xdr:to>
        <xdr:sp macro="" textlink="">
          <xdr:nvSpPr>
            <xdr:cNvPr id="85016" name="Check Box 24" hidden="1">
              <a:extLst>
                <a:ext uri="{63B3BB69-23CF-44E3-9099-C40C66FF867C}">
                  <a14:compatExt spid="_x0000_s85016"/>
                </a:ext>
                <a:ext uri="{FF2B5EF4-FFF2-40B4-BE49-F238E27FC236}">
                  <a16:creationId xmlns:a16="http://schemas.microsoft.com/office/drawing/2014/main" id="{00000000-0008-0000-1900-00001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109</xdr:row>
          <xdr:rowOff>30480</xdr:rowOff>
        </xdr:from>
        <xdr:to>
          <xdr:col>56</xdr:col>
          <xdr:colOff>106680</xdr:colOff>
          <xdr:row>109</xdr:row>
          <xdr:rowOff>190500</xdr:rowOff>
        </xdr:to>
        <xdr:sp macro="" textlink="">
          <xdr:nvSpPr>
            <xdr:cNvPr id="85017" name="Check Box 25" hidden="1">
              <a:extLst>
                <a:ext uri="{63B3BB69-23CF-44E3-9099-C40C66FF867C}">
                  <a14:compatExt spid="_x0000_s85017"/>
                </a:ext>
                <a:ext uri="{FF2B5EF4-FFF2-40B4-BE49-F238E27FC236}">
                  <a16:creationId xmlns:a16="http://schemas.microsoft.com/office/drawing/2014/main" id="{00000000-0008-0000-1900-00001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110</xdr:row>
          <xdr:rowOff>30480</xdr:rowOff>
        </xdr:from>
        <xdr:to>
          <xdr:col>56</xdr:col>
          <xdr:colOff>99060</xdr:colOff>
          <xdr:row>111</xdr:row>
          <xdr:rowOff>0</xdr:rowOff>
        </xdr:to>
        <xdr:sp macro="" textlink="">
          <xdr:nvSpPr>
            <xdr:cNvPr id="85018" name="Check Box 26" hidden="1">
              <a:extLst>
                <a:ext uri="{63B3BB69-23CF-44E3-9099-C40C66FF867C}">
                  <a14:compatExt spid="_x0000_s85018"/>
                </a:ext>
                <a:ext uri="{FF2B5EF4-FFF2-40B4-BE49-F238E27FC236}">
                  <a16:creationId xmlns:a16="http://schemas.microsoft.com/office/drawing/2014/main" id="{00000000-0008-0000-1900-00001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111</xdr:row>
          <xdr:rowOff>30480</xdr:rowOff>
        </xdr:from>
        <xdr:to>
          <xdr:col>56</xdr:col>
          <xdr:colOff>99060</xdr:colOff>
          <xdr:row>112</xdr:row>
          <xdr:rowOff>0</xdr:rowOff>
        </xdr:to>
        <xdr:sp macro="" textlink="">
          <xdr:nvSpPr>
            <xdr:cNvPr id="85019" name="Check Box 27" hidden="1">
              <a:extLst>
                <a:ext uri="{63B3BB69-23CF-44E3-9099-C40C66FF867C}">
                  <a14:compatExt spid="_x0000_s85019"/>
                </a:ext>
                <a:ext uri="{FF2B5EF4-FFF2-40B4-BE49-F238E27FC236}">
                  <a16:creationId xmlns:a16="http://schemas.microsoft.com/office/drawing/2014/main" id="{00000000-0008-0000-1900-00001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108</xdr:row>
          <xdr:rowOff>30480</xdr:rowOff>
        </xdr:from>
        <xdr:to>
          <xdr:col>59</xdr:col>
          <xdr:colOff>99060</xdr:colOff>
          <xdr:row>108</xdr:row>
          <xdr:rowOff>182880</xdr:rowOff>
        </xdr:to>
        <xdr:sp macro="" textlink="">
          <xdr:nvSpPr>
            <xdr:cNvPr id="85020" name="Check Box 28" hidden="1">
              <a:extLst>
                <a:ext uri="{63B3BB69-23CF-44E3-9099-C40C66FF867C}">
                  <a14:compatExt spid="_x0000_s85020"/>
                </a:ext>
                <a:ext uri="{FF2B5EF4-FFF2-40B4-BE49-F238E27FC236}">
                  <a16:creationId xmlns:a16="http://schemas.microsoft.com/office/drawing/2014/main" id="{00000000-0008-0000-1900-00001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30480</xdr:colOff>
          <xdr:row>109</xdr:row>
          <xdr:rowOff>38100</xdr:rowOff>
        </xdr:from>
        <xdr:to>
          <xdr:col>60</xdr:col>
          <xdr:colOff>0</xdr:colOff>
          <xdr:row>109</xdr:row>
          <xdr:rowOff>182880</xdr:rowOff>
        </xdr:to>
        <xdr:sp macro="" textlink="">
          <xdr:nvSpPr>
            <xdr:cNvPr id="85021" name="Check Box 29" hidden="1">
              <a:extLst>
                <a:ext uri="{63B3BB69-23CF-44E3-9099-C40C66FF867C}">
                  <a14:compatExt spid="_x0000_s85021"/>
                </a:ext>
                <a:ext uri="{FF2B5EF4-FFF2-40B4-BE49-F238E27FC236}">
                  <a16:creationId xmlns:a16="http://schemas.microsoft.com/office/drawing/2014/main" id="{00000000-0008-0000-1900-00001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30480</xdr:colOff>
          <xdr:row>110</xdr:row>
          <xdr:rowOff>30480</xdr:rowOff>
        </xdr:from>
        <xdr:to>
          <xdr:col>59</xdr:col>
          <xdr:colOff>106680</xdr:colOff>
          <xdr:row>111</xdr:row>
          <xdr:rowOff>0</xdr:rowOff>
        </xdr:to>
        <xdr:sp macro="" textlink="">
          <xdr:nvSpPr>
            <xdr:cNvPr id="85022" name="Check Box 30" hidden="1">
              <a:extLst>
                <a:ext uri="{63B3BB69-23CF-44E3-9099-C40C66FF867C}">
                  <a14:compatExt spid="_x0000_s85022"/>
                </a:ext>
                <a:ext uri="{FF2B5EF4-FFF2-40B4-BE49-F238E27FC236}">
                  <a16:creationId xmlns:a16="http://schemas.microsoft.com/office/drawing/2014/main" id="{00000000-0008-0000-1900-00001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30480</xdr:colOff>
          <xdr:row>111</xdr:row>
          <xdr:rowOff>30480</xdr:rowOff>
        </xdr:from>
        <xdr:to>
          <xdr:col>60</xdr:col>
          <xdr:colOff>0</xdr:colOff>
          <xdr:row>111</xdr:row>
          <xdr:rowOff>182880</xdr:rowOff>
        </xdr:to>
        <xdr:sp macro="" textlink="">
          <xdr:nvSpPr>
            <xdr:cNvPr id="85023" name="Check Box 31" hidden="1">
              <a:extLst>
                <a:ext uri="{63B3BB69-23CF-44E3-9099-C40C66FF867C}">
                  <a14:compatExt spid="_x0000_s85023"/>
                </a:ext>
                <a:ext uri="{FF2B5EF4-FFF2-40B4-BE49-F238E27FC236}">
                  <a16:creationId xmlns:a16="http://schemas.microsoft.com/office/drawing/2014/main" id="{00000000-0008-0000-1900-00001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108</xdr:row>
          <xdr:rowOff>30480</xdr:rowOff>
        </xdr:from>
        <xdr:to>
          <xdr:col>62</xdr:col>
          <xdr:colOff>99060</xdr:colOff>
          <xdr:row>109</xdr:row>
          <xdr:rowOff>0</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1900-00002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30480</xdr:colOff>
          <xdr:row>109</xdr:row>
          <xdr:rowOff>30480</xdr:rowOff>
        </xdr:from>
        <xdr:to>
          <xdr:col>62</xdr:col>
          <xdr:colOff>106680</xdr:colOff>
          <xdr:row>109</xdr:row>
          <xdr:rowOff>182880</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19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30480</xdr:colOff>
          <xdr:row>110</xdr:row>
          <xdr:rowOff>30480</xdr:rowOff>
        </xdr:from>
        <xdr:to>
          <xdr:col>62</xdr:col>
          <xdr:colOff>68580</xdr:colOff>
          <xdr:row>110</xdr:row>
          <xdr:rowOff>190500</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19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30480</xdr:colOff>
          <xdr:row>111</xdr:row>
          <xdr:rowOff>30480</xdr:rowOff>
        </xdr:from>
        <xdr:to>
          <xdr:col>62</xdr:col>
          <xdr:colOff>99060</xdr:colOff>
          <xdr:row>111</xdr:row>
          <xdr:rowOff>190500</xdr:rowOff>
        </xdr:to>
        <xdr:sp macro="" textlink="">
          <xdr:nvSpPr>
            <xdr:cNvPr id="85027" name="Check Box 35" hidden="1">
              <a:extLst>
                <a:ext uri="{63B3BB69-23CF-44E3-9099-C40C66FF867C}">
                  <a14:compatExt spid="_x0000_s85027"/>
                </a:ext>
                <a:ext uri="{FF2B5EF4-FFF2-40B4-BE49-F238E27FC236}">
                  <a16:creationId xmlns:a16="http://schemas.microsoft.com/office/drawing/2014/main" id="{00000000-0008-0000-1900-00002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30480</xdr:colOff>
          <xdr:row>40</xdr:row>
          <xdr:rowOff>30480</xdr:rowOff>
        </xdr:from>
        <xdr:to>
          <xdr:col>44</xdr:col>
          <xdr:colOff>99060</xdr:colOff>
          <xdr:row>41</xdr:row>
          <xdr:rowOff>0</xdr:rowOff>
        </xdr:to>
        <xdr:sp macro="" textlink="">
          <xdr:nvSpPr>
            <xdr:cNvPr id="85067" name="Check Box 75" hidden="1">
              <a:extLst>
                <a:ext uri="{63B3BB69-23CF-44E3-9099-C40C66FF867C}">
                  <a14:compatExt spid="_x0000_s85067"/>
                </a:ext>
                <a:ext uri="{FF2B5EF4-FFF2-40B4-BE49-F238E27FC236}">
                  <a16:creationId xmlns:a16="http://schemas.microsoft.com/office/drawing/2014/main" id="{00000000-0008-0000-1900-00004B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30480</xdr:colOff>
          <xdr:row>43</xdr:row>
          <xdr:rowOff>30480</xdr:rowOff>
        </xdr:from>
        <xdr:to>
          <xdr:col>45</xdr:col>
          <xdr:colOff>106680</xdr:colOff>
          <xdr:row>43</xdr:row>
          <xdr:rowOff>190500</xdr:rowOff>
        </xdr:to>
        <xdr:sp macro="" textlink="">
          <xdr:nvSpPr>
            <xdr:cNvPr id="85068" name="Check Box 76" hidden="1">
              <a:extLst>
                <a:ext uri="{63B3BB69-23CF-44E3-9099-C40C66FF867C}">
                  <a14:compatExt spid="_x0000_s85068"/>
                </a:ext>
                <a:ext uri="{FF2B5EF4-FFF2-40B4-BE49-F238E27FC236}">
                  <a16:creationId xmlns:a16="http://schemas.microsoft.com/office/drawing/2014/main" id="{00000000-0008-0000-1900-00004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30480</xdr:colOff>
          <xdr:row>44</xdr:row>
          <xdr:rowOff>30480</xdr:rowOff>
        </xdr:from>
        <xdr:to>
          <xdr:col>44</xdr:col>
          <xdr:colOff>99060</xdr:colOff>
          <xdr:row>45</xdr:row>
          <xdr:rowOff>0</xdr:rowOff>
        </xdr:to>
        <xdr:sp macro="" textlink="">
          <xdr:nvSpPr>
            <xdr:cNvPr id="85069" name="Check Box 77" hidden="1">
              <a:extLst>
                <a:ext uri="{63B3BB69-23CF-44E3-9099-C40C66FF867C}">
                  <a14:compatExt spid="_x0000_s85069"/>
                </a:ext>
                <a:ext uri="{FF2B5EF4-FFF2-40B4-BE49-F238E27FC236}">
                  <a16:creationId xmlns:a16="http://schemas.microsoft.com/office/drawing/2014/main" id="{00000000-0008-0000-1900-00004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xdr:row>
          <xdr:rowOff>30480</xdr:rowOff>
        </xdr:from>
        <xdr:to>
          <xdr:col>44</xdr:col>
          <xdr:colOff>99060</xdr:colOff>
          <xdr:row>43</xdr:row>
          <xdr:rowOff>0</xdr:rowOff>
        </xdr:to>
        <xdr:sp macro="" textlink="">
          <xdr:nvSpPr>
            <xdr:cNvPr id="85070" name="Check Box 78" hidden="1">
              <a:extLst>
                <a:ext uri="{63B3BB69-23CF-44E3-9099-C40C66FF867C}">
                  <a14:compatExt spid="_x0000_s85070"/>
                </a:ext>
                <a:ext uri="{FF2B5EF4-FFF2-40B4-BE49-F238E27FC236}">
                  <a16:creationId xmlns:a16="http://schemas.microsoft.com/office/drawing/2014/main" id="{00000000-0008-0000-1900-00004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30480</xdr:colOff>
          <xdr:row>41</xdr:row>
          <xdr:rowOff>30480</xdr:rowOff>
        </xdr:from>
        <xdr:to>
          <xdr:col>45</xdr:col>
          <xdr:colOff>0</xdr:colOff>
          <xdr:row>41</xdr:row>
          <xdr:rowOff>190500</xdr:rowOff>
        </xdr:to>
        <xdr:sp macro="" textlink="">
          <xdr:nvSpPr>
            <xdr:cNvPr id="85071" name="Check Box 79" hidden="1">
              <a:extLst>
                <a:ext uri="{63B3BB69-23CF-44E3-9099-C40C66FF867C}">
                  <a14:compatExt spid="_x0000_s85071"/>
                </a:ext>
                <a:ext uri="{FF2B5EF4-FFF2-40B4-BE49-F238E27FC236}">
                  <a16:creationId xmlns:a16="http://schemas.microsoft.com/office/drawing/2014/main" id="{00000000-0008-0000-1900-00004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40</xdr:row>
          <xdr:rowOff>30480</xdr:rowOff>
        </xdr:from>
        <xdr:to>
          <xdr:col>48</xdr:col>
          <xdr:colOff>30480</xdr:colOff>
          <xdr:row>40</xdr:row>
          <xdr:rowOff>182880</xdr:rowOff>
        </xdr:to>
        <xdr:sp macro="" textlink="">
          <xdr:nvSpPr>
            <xdr:cNvPr id="85072" name="Check Box 80" hidden="1">
              <a:extLst>
                <a:ext uri="{63B3BB69-23CF-44E3-9099-C40C66FF867C}">
                  <a14:compatExt spid="_x0000_s85072"/>
                </a:ext>
                <a:ext uri="{FF2B5EF4-FFF2-40B4-BE49-F238E27FC236}">
                  <a16:creationId xmlns:a16="http://schemas.microsoft.com/office/drawing/2014/main" id="{00000000-0008-0000-1900-000050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43</xdr:row>
          <xdr:rowOff>30480</xdr:rowOff>
        </xdr:from>
        <xdr:to>
          <xdr:col>48</xdr:col>
          <xdr:colOff>15240</xdr:colOff>
          <xdr:row>43</xdr:row>
          <xdr:rowOff>190500</xdr:rowOff>
        </xdr:to>
        <xdr:sp macro="" textlink="">
          <xdr:nvSpPr>
            <xdr:cNvPr id="85073" name="Check Box 81" hidden="1">
              <a:extLst>
                <a:ext uri="{63B3BB69-23CF-44E3-9099-C40C66FF867C}">
                  <a14:compatExt spid="_x0000_s85073"/>
                </a:ext>
                <a:ext uri="{FF2B5EF4-FFF2-40B4-BE49-F238E27FC236}">
                  <a16:creationId xmlns:a16="http://schemas.microsoft.com/office/drawing/2014/main" id="{00000000-0008-0000-1900-00005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41</xdr:row>
          <xdr:rowOff>30480</xdr:rowOff>
        </xdr:from>
        <xdr:to>
          <xdr:col>47</xdr:col>
          <xdr:colOff>99060</xdr:colOff>
          <xdr:row>41</xdr:row>
          <xdr:rowOff>167640</xdr:rowOff>
        </xdr:to>
        <xdr:sp macro="" textlink="">
          <xdr:nvSpPr>
            <xdr:cNvPr id="85074" name="Check Box 82" hidden="1">
              <a:extLst>
                <a:ext uri="{63B3BB69-23CF-44E3-9099-C40C66FF867C}">
                  <a14:compatExt spid="_x0000_s85074"/>
                </a:ext>
                <a:ext uri="{FF2B5EF4-FFF2-40B4-BE49-F238E27FC236}">
                  <a16:creationId xmlns:a16="http://schemas.microsoft.com/office/drawing/2014/main" id="{00000000-0008-0000-1900-00005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42</xdr:row>
          <xdr:rowOff>30480</xdr:rowOff>
        </xdr:from>
        <xdr:to>
          <xdr:col>47</xdr:col>
          <xdr:colOff>76200</xdr:colOff>
          <xdr:row>42</xdr:row>
          <xdr:rowOff>190500</xdr:rowOff>
        </xdr:to>
        <xdr:sp macro="" textlink="">
          <xdr:nvSpPr>
            <xdr:cNvPr id="85075" name="Check Box 83" hidden="1">
              <a:extLst>
                <a:ext uri="{63B3BB69-23CF-44E3-9099-C40C66FF867C}">
                  <a14:compatExt spid="_x0000_s85075"/>
                </a:ext>
                <a:ext uri="{FF2B5EF4-FFF2-40B4-BE49-F238E27FC236}">
                  <a16:creationId xmlns:a16="http://schemas.microsoft.com/office/drawing/2014/main" id="{00000000-0008-0000-1900-00005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30480</xdr:colOff>
          <xdr:row>44</xdr:row>
          <xdr:rowOff>15240</xdr:rowOff>
        </xdr:from>
        <xdr:to>
          <xdr:col>47</xdr:col>
          <xdr:colOff>91440</xdr:colOff>
          <xdr:row>45</xdr:row>
          <xdr:rowOff>0</xdr:rowOff>
        </xdr:to>
        <xdr:sp macro="" textlink="">
          <xdr:nvSpPr>
            <xdr:cNvPr id="85076" name="Check Box 84" hidden="1">
              <a:extLst>
                <a:ext uri="{63B3BB69-23CF-44E3-9099-C40C66FF867C}">
                  <a14:compatExt spid="_x0000_s85076"/>
                </a:ext>
                <a:ext uri="{FF2B5EF4-FFF2-40B4-BE49-F238E27FC236}">
                  <a16:creationId xmlns:a16="http://schemas.microsoft.com/office/drawing/2014/main" id="{00000000-0008-0000-1900-00005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40</xdr:row>
          <xdr:rowOff>53340</xdr:rowOff>
        </xdr:from>
        <xdr:to>
          <xdr:col>51</xdr:col>
          <xdr:colOff>30480</xdr:colOff>
          <xdr:row>40</xdr:row>
          <xdr:rowOff>175260</xdr:rowOff>
        </xdr:to>
        <xdr:sp macro="" textlink="">
          <xdr:nvSpPr>
            <xdr:cNvPr id="85077" name="Check Box 85" hidden="1">
              <a:extLst>
                <a:ext uri="{63B3BB69-23CF-44E3-9099-C40C66FF867C}">
                  <a14:compatExt spid="_x0000_s85077"/>
                </a:ext>
                <a:ext uri="{FF2B5EF4-FFF2-40B4-BE49-F238E27FC236}">
                  <a16:creationId xmlns:a16="http://schemas.microsoft.com/office/drawing/2014/main" id="{00000000-0008-0000-1900-000055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43</xdr:row>
          <xdr:rowOff>30480</xdr:rowOff>
        </xdr:from>
        <xdr:to>
          <xdr:col>50</xdr:col>
          <xdr:colOff>106680</xdr:colOff>
          <xdr:row>43</xdr:row>
          <xdr:rowOff>182880</xdr:rowOff>
        </xdr:to>
        <xdr:sp macro="" textlink="">
          <xdr:nvSpPr>
            <xdr:cNvPr id="85078" name="Check Box 86" hidden="1">
              <a:extLst>
                <a:ext uri="{63B3BB69-23CF-44E3-9099-C40C66FF867C}">
                  <a14:compatExt spid="_x0000_s85078"/>
                </a:ext>
                <a:ext uri="{FF2B5EF4-FFF2-40B4-BE49-F238E27FC236}">
                  <a16:creationId xmlns:a16="http://schemas.microsoft.com/office/drawing/2014/main" id="{00000000-0008-0000-1900-00005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42</xdr:row>
          <xdr:rowOff>30480</xdr:rowOff>
        </xdr:from>
        <xdr:to>
          <xdr:col>50</xdr:col>
          <xdr:colOff>106680</xdr:colOff>
          <xdr:row>42</xdr:row>
          <xdr:rowOff>182880</xdr:rowOff>
        </xdr:to>
        <xdr:sp macro="" textlink="">
          <xdr:nvSpPr>
            <xdr:cNvPr id="85079" name="Check Box 87" hidden="1">
              <a:extLst>
                <a:ext uri="{63B3BB69-23CF-44E3-9099-C40C66FF867C}">
                  <a14:compatExt spid="_x0000_s85079"/>
                </a:ext>
                <a:ext uri="{FF2B5EF4-FFF2-40B4-BE49-F238E27FC236}">
                  <a16:creationId xmlns:a16="http://schemas.microsoft.com/office/drawing/2014/main" id="{00000000-0008-0000-1900-00005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41</xdr:row>
          <xdr:rowOff>30480</xdr:rowOff>
        </xdr:from>
        <xdr:to>
          <xdr:col>50</xdr:col>
          <xdr:colOff>91440</xdr:colOff>
          <xdr:row>42</xdr:row>
          <xdr:rowOff>0</xdr:rowOff>
        </xdr:to>
        <xdr:sp macro="" textlink="">
          <xdr:nvSpPr>
            <xdr:cNvPr id="85080" name="Check Box 88" hidden="1">
              <a:extLst>
                <a:ext uri="{63B3BB69-23CF-44E3-9099-C40C66FF867C}">
                  <a14:compatExt spid="_x0000_s85080"/>
                </a:ext>
                <a:ext uri="{FF2B5EF4-FFF2-40B4-BE49-F238E27FC236}">
                  <a16:creationId xmlns:a16="http://schemas.microsoft.com/office/drawing/2014/main" id="{00000000-0008-0000-1900-00005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30480</xdr:colOff>
          <xdr:row>44</xdr:row>
          <xdr:rowOff>30480</xdr:rowOff>
        </xdr:from>
        <xdr:to>
          <xdr:col>50</xdr:col>
          <xdr:colOff>99060</xdr:colOff>
          <xdr:row>44</xdr:row>
          <xdr:rowOff>175260</xdr:rowOff>
        </xdr:to>
        <xdr:sp macro="" textlink="">
          <xdr:nvSpPr>
            <xdr:cNvPr id="85081" name="Check Box 89" hidden="1">
              <a:extLst>
                <a:ext uri="{63B3BB69-23CF-44E3-9099-C40C66FF867C}">
                  <a14:compatExt spid="_x0000_s85081"/>
                </a:ext>
                <a:ext uri="{FF2B5EF4-FFF2-40B4-BE49-F238E27FC236}">
                  <a16:creationId xmlns:a16="http://schemas.microsoft.com/office/drawing/2014/main" id="{00000000-0008-0000-1900-00005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30480</xdr:colOff>
          <xdr:row>40</xdr:row>
          <xdr:rowOff>30480</xdr:rowOff>
        </xdr:from>
        <xdr:to>
          <xdr:col>53</xdr:col>
          <xdr:colOff>99060</xdr:colOff>
          <xdr:row>40</xdr:row>
          <xdr:rowOff>190500</xdr:rowOff>
        </xdr:to>
        <xdr:sp macro="" textlink="">
          <xdr:nvSpPr>
            <xdr:cNvPr id="85082" name="Check Box 90" hidden="1">
              <a:extLst>
                <a:ext uri="{63B3BB69-23CF-44E3-9099-C40C66FF867C}">
                  <a14:compatExt spid="_x0000_s85082"/>
                </a:ext>
                <a:ext uri="{FF2B5EF4-FFF2-40B4-BE49-F238E27FC236}">
                  <a16:creationId xmlns:a16="http://schemas.microsoft.com/office/drawing/2014/main" id="{00000000-0008-0000-1900-00005A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30480</xdr:colOff>
          <xdr:row>42</xdr:row>
          <xdr:rowOff>30480</xdr:rowOff>
        </xdr:from>
        <xdr:to>
          <xdr:col>53</xdr:col>
          <xdr:colOff>91440</xdr:colOff>
          <xdr:row>42</xdr:row>
          <xdr:rowOff>167640</xdr:rowOff>
        </xdr:to>
        <xdr:sp macro="" textlink="">
          <xdr:nvSpPr>
            <xdr:cNvPr id="85083" name="Check Box 91" hidden="1">
              <a:extLst>
                <a:ext uri="{63B3BB69-23CF-44E3-9099-C40C66FF867C}">
                  <a14:compatExt spid="_x0000_s85083"/>
                </a:ext>
                <a:ext uri="{FF2B5EF4-FFF2-40B4-BE49-F238E27FC236}">
                  <a16:creationId xmlns:a16="http://schemas.microsoft.com/office/drawing/2014/main" id="{00000000-0008-0000-1900-00005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30480</xdr:colOff>
          <xdr:row>41</xdr:row>
          <xdr:rowOff>30480</xdr:rowOff>
        </xdr:from>
        <xdr:to>
          <xdr:col>53</xdr:col>
          <xdr:colOff>99060</xdr:colOff>
          <xdr:row>41</xdr:row>
          <xdr:rowOff>190500</xdr:rowOff>
        </xdr:to>
        <xdr:sp macro="" textlink="">
          <xdr:nvSpPr>
            <xdr:cNvPr id="85084" name="Check Box 92" hidden="1">
              <a:extLst>
                <a:ext uri="{63B3BB69-23CF-44E3-9099-C40C66FF867C}">
                  <a14:compatExt spid="_x0000_s85084"/>
                </a:ext>
                <a:ext uri="{FF2B5EF4-FFF2-40B4-BE49-F238E27FC236}">
                  <a16:creationId xmlns:a16="http://schemas.microsoft.com/office/drawing/2014/main" id="{00000000-0008-0000-1900-00005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40</xdr:row>
          <xdr:rowOff>30480</xdr:rowOff>
        </xdr:from>
        <xdr:to>
          <xdr:col>57</xdr:col>
          <xdr:colOff>30480</xdr:colOff>
          <xdr:row>41</xdr:row>
          <xdr:rowOff>0</xdr:rowOff>
        </xdr:to>
        <xdr:sp macro="" textlink="">
          <xdr:nvSpPr>
            <xdr:cNvPr id="85085" name="Check Box 93" hidden="1">
              <a:extLst>
                <a:ext uri="{63B3BB69-23CF-44E3-9099-C40C66FF867C}">
                  <a14:compatExt spid="_x0000_s85085"/>
                </a:ext>
                <a:ext uri="{FF2B5EF4-FFF2-40B4-BE49-F238E27FC236}">
                  <a16:creationId xmlns:a16="http://schemas.microsoft.com/office/drawing/2014/main" id="{00000000-0008-0000-1900-00005D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43</xdr:row>
          <xdr:rowOff>30480</xdr:rowOff>
        </xdr:from>
        <xdr:to>
          <xdr:col>53</xdr:col>
          <xdr:colOff>99060</xdr:colOff>
          <xdr:row>44</xdr:row>
          <xdr:rowOff>0</xdr:rowOff>
        </xdr:to>
        <xdr:sp macro="" textlink="">
          <xdr:nvSpPr>
            <xdr:cNvPr id="85086" name="Check Box 94" hidden="1">
              <a:extLst>
                <a:ext uri="{63B3BB69-23CF-44E3-9099-C40C66FF867C}">
                  <a14:compatExt spid="_x0000_s85086"/>
                </a:ext>
                <a:ext uri="{FF2B5EF4-FFF2-40B4-BE49-F238E27FC236}">
                  <a16:creationId xmlns:a16="http://schemas.microsoft.com/office/drawing/2014/main" id="{00000000-0008-0000-1900-00005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30480</xdr:colOff>
          <xdr:row>40</xdr:row>
          <xdr:rowOff>22860</xdr:rowOff>
        </xdr:from>
        <xdr:to>
          <xdr:col>62</xdr:col>
          <xdr:colOff>91440</xdr:colOff>
          <xdr:row>41</xdr:row>
          <xdr:rowOff>15240</xdr:rowOff>
        </xdr:to>
        <xdr:sp macro="" textlink="">
          <xdr:nvSpPr>
            <xdr:cNvPr id="85087" name="Check Box 95" hidden="1">
              <a:extLst>
                <a:ext uri="{63B3BB69-23CF-44E3-9099-C40C66FF867C}">
                  <a14:compatExt spid="_x0000_s85087"/>
                </a:ext>
                <a:ext uri="{FF2B5EF4-FFF2-40B4-BE49-F238E27FC236}">
                  <a16:creationId xmlns:a16="http://schemas.microsoft.com/office/drawing/2014/main" id="{00000000-0008-0000-1900-00005F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40</xdr:row>
          <xdr:rowOff>30480</xdr:rowOff>
        </xdr:from>
        <xdr:to>
          <xdr:col>59</xdr:col>
          <xdr:colOff>76200</xdr:colOff>
          <xdr:row>40</xdr:row>
          <xdr:rowOff>190500</xdr:rowOff>
        </xdr:to>
        <xdr:sp macro="" textlink="">
          <xdr:nvSpPr>
            <xdr:cNvPr id="85088" name="Check Box 96" hidden="1">
              <a:extLst>
                <a:ext uri="{63B3BB69-23CF-44E3-9099-C40C66FF867C}">
                  <a14:compatExt spid="_x0000_s85088"/>
                </a:ext>
                <a:ext uri="{FF2B5EF4-FFF2-40B4-BE49-F238E27FC236}">
                  <a16:creationId xmlns:a16="http://schemas.microsoft.com/office/drawing/2014/main" id="{00000000-0008-0000-1900-000060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30480</xdr:colOff>
          <xdr:row>44</xdr:row>
          <xdr:rowOff>30480</xdr:rowOff>
        </xdr:from>
        <xdr:to>
          <xdr:col>53</xdr:col>
          <xdr:colOff>99060</xdr:colOff>
          <xdr:row>44</xdr:row>
          <xdr:rowOff>182880</xdr:rowOff>
        </xdr:to>
        <xdr:sp macro="" textlink="">
          <xdr:nvSpPr>
            <xdr:cNvPr id="85089" name="Check Box 97" hidden="1">
              <a:extLst>
                <a:ext uri="{63B3BB69-23CF-44E3-9099-C40C66FF867C}">
                  <a14:compatExt spid="_x0000_s85089"/>
                </a:ext>
                <a:ext uri="{FF2B5EF4-FFF2-40B4-BE49-F238E27FC236}">
                  <a16:creationId xmlns:a16="http://schemas.microsoft.com/office/drawing/2014/main" id="{00000000-0008-0000-1900-00006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41</xdr:row>
          <xdr:rowOff>30480</xdr:rowOff>
        </xdr:from>
        <xdr:to>
          <xdr:col>56</xdr:col>
          <xdr:colOff>91440</xdr:colOff>
          <xdr:row>41</xdr:row>
          <xdr:rowOff>167640</xdr:rowOff>
        </xdr:to>
        <xdr:sp macro="" textlink="">
          <xdr:nvSpPr>
            <xdr:cNvPr id="85090" name="Check Box 98" hidden="1">
              <a:extLst>
                <a:ext uri="{63B3BB69-23CF-44E3-9099-C40C66FF867C}">
                  <a14:compatExt spid="_x0000_s85090"/>
                </a:ext>
                <a:ext uri="{FF2B5EF4-FFF2-40B4-BE49-F238E27FC236}">
                  <a16:creationId xmlns:a16="http://schemas.microsoft.com/office/drawing/2014/main" id="{00000000-0008-0000-1900-00006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42</xdr:row>
          <xdr:rowOff>30480</xdr:rowOff>
        </xdr:from>
        <xdr:to>
          <xdr:col>56</xdr:col>
          <xdr:colOff>106680</xdr:colOff>
          <xdr:row>42</xdr:row>
          <xdr:rowOff>190500</xdr:rowOff>
        </xdr:to>
        <xdr:sp macro="" textlink="">
          <xdr:nvSpPr>
            <xdr:cNvPr id="85091" name="Check Box 99" hidden="1">
              <a:extLst>
                <a:ext uri="{63B3BB69-23CF-44E3-9099-C40C66FF867C}">
                  <a14:compatExt spid="_x0000_s85091"/>
                </a:ext>
                <a:ext uri="{FF2B5EF4-FFF2-40B4-BE49-F238E27FC236}">
                  <a16:creationId xmlns:a16="http://schemas.microsoft.com/office/drawing/2014/main" id="{00000000-0008-0000-1900-00006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43</xdr:row>
          <xdr:rowOff>30480</xdr:rowOff>
        </xdr:from>
        <xdr:to>
          <xdr:col>56</xdr:col>
          <xdr:colOff>99060</xdr:colOff>
          <xdr:row>44</xdr:row>
          <xdr:rowOff>0</xdr:rowOff>
        </xdr:to>
        <xdr:sp macro="" textlink="">
          <xdr:nvSpPr>
            <xdr:cNvPr id="85092" name="Check Box 100" hidden="1">
              <a:extLst>
                <a:ext uri="{63B3BB69-23CF-44E3-9099-C40C66FF867C}">
                  <a14:compatExt spid="_x0000_s85092"/>
                </a:ext>
                <a:ext uri="{FF2B5EF4-FFF2-40B4-BE49-F238E27FC236}">
                  <a16:creationId xmlns:a16="http://schemas.microsoft.com/office/drawing/2014/main" id="{00000000-0008-0000-1900-00006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30480</xdr:colOff>
          <xdr:row>44</xdr:row>
          <xdr:rowOff>30480</xdr:rowOff>
        </xdr:from>
        <xdr:to>
          <xdr:col>56</xdr:col>
          <xdr:colOff>99060</xdr:colOff>
          <xdr:row>45</xdr:row>
          <xdr:rowOff>0</xdr:rowOff>
        </xdr:to>
        <xdr:sp macro="" textlink="">
          <xdr:nvSpPr>
            <xdr:cNvPr id="85093" name="Check Box 101" hidden="1">
              <a:extLst>
                <a:ext uri="{63B3BB69-23CF-44E3-9099-C40C66FF867C}">
                  <a14:compatExt spid="_x0000_s85093"/>
                </a:ext>
                <a:ext uri="{FF2B5EF4-FFF2-40B4-BE49-F238E27FC236}">
                  <a16:creationId xmlns:a16="http://schemas.microsoft.com/office/drawing/2014/main" id="{00000000-0008-0000-1900-00006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41</xdr:row>
          <xdr:rowOff>30480</xdr:rowOff>
        </xdr:from>
        <xdr:to>
          <xdr:col>59</xdr:col>
          <xdr:colOff>99060</xdr:colOff>
          <xdr:row>41</xdr:row>
          <xdr:rowOff>182880</xdr:rowOff>
        </xdr:to>
        <xdr:sp macro="" textlink="">
          <xdr:nvSpPr>
            <xdr:cNvPr id="85094" name="Check Box 102" hidden="1">
              <a:extLst>
                <a:ext uri="{63B3BB69-23CF-44E3-9099-C40C66FF867C}">
                  <a14:compatExt spid="_x0000_s85094"/>
                </a:ext>
                <a:ext uri="{FF2B5EF4-FFF2-40B4-BE49-F238E27FC236}">
                  <a16:creationId xmlns:a16="http://schemas.microsoft.com/office/drawing/2014/main" id="{00000000-0008-0000-1900-00006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30480</xdr:colOff>
          <xdr:row>42</xdr:row>
          <xdr:rowOff>38100</xdr:rowOff>
        </xdr:from>
        <xdr:to>
          <xdr:col>60</xdr:col>
          <xdr:colOff>0</xdr:colOff>
          <xdr:row>42</xdr:row>
          <xdr:rowOff>182880</xdr:rowOff>
        </xdr:to>
        <xdr:sp macro="" textlink="">
          <xdr:nvSpPr>
            <xdr:cNvPr id="85095" name="Check Box 103" hidden="1">
              <a:extLst>
                <a:ext uri="{63B3BB69-23CF-44E3-9099-C40C66FF867C}">
                  <a14:compatExt spid="_x0000_s85095"/>
                </a:ext>
                <a:ext uri="{FF2B5EF4-FFF2-40B4-BE49-F238E27FC236}">
                  <a16:creationId xmlns:a16="http://schemas.microsoft.com/office/drawing/2014/main" id="{00000000-0008-0000-1900-00006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30480</xdr:colOff>
          <xdr:row>43</xdr:row>
          <xdr:rowOff>30480</xdr:rowOff>
        </xdr:from>
        <xdr:to>
          <xdr:col>59</xdr:col>
          <xdr:colOff>106680</xdr:colOff>
          <xdr:row>44</xdr:row>
          <xdr:rowOff>0</xdr:rowOff>
        </xdr:to>
        <xdr:sp macro="" textlink="">
          <xdr:nvSpPr>
            <xdr:cNvPr id="85096" name="Check Box 104" hidden="1">
              <a:extLst>
                <a:ext uri="{63B3BB69-23CF-44E3-9099-C40C66FF867C}">
                  <a14:compatExt spid="_x0000_s85096"/>
                </a:ext>
                <a:ext uri="{FF2B5EF4-FFF2-40B4-BE49-F238E27FC236}">
                  <a16:creationId xmlns:a16="http://schemas.microsoft.com/office/drawing/2014/main" id="{00000000-0008-0000-1900-00006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30480</xdr:colOff>
          <xdr:row>44</xdr:row>
          <xdr:rowOff>30480</xdr:rowOff>
        </xdr:from>
        <xdr:to>
          <xdr:col>59</xdr:col>
          <xdr:colOff>114300</xdr:colOff>
          <xdr:row>44</xdr:row>
          <xdr:rowOff>182880</xdr:rowOff>
        </xdr:to>
        <xdr:sp macro="" textlink="">
          <xdr:nvSpPr>
            <xdr:cNvPr id="85097" name="Check Box 105" hidden="1">
              <a:extLst>
                <a:ext uri="{63B3BB69-23CF-44E3-9099-C40C66FF867C}">
                  <a14:compatExt spid="_x0000_s85097"/>
                </a:ext>
                <a:ext uri="{FF2B5EF4-FFF2-40B4-BE49-F238E27FC236}">
                  <a16:creationId xmlns:a16="http://schemas.microsoft.com/office/drawing/2014/main" id="{00000000-0008-0000-1900-00006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41</xdr:row>
          <xdr:rowOff>30480</xdr:rowOff>
        </xdr:from>
        <xdr:to>
          <xdr:col>62</xdr:col>
          <xdr:colOff>99060</xdr:colOff>
          <xdr:row>42</xdr:row>
          <xdr:rowOff>0</xdr:rowOff>
        </xdr:to>
        <xdr:sp macro="" textlink="">
          <xdr:nvSpPr>
            <xdr:cNvPr id="85098" name="Check Box 106" hidden="1">
              <a:extLst>
                <a:ext uri="{63B3BB69-23CF-44E3-9099-C40C66FF867C}">
                  <a14:compatExt spid="_x0000_s85098"/>
                </a:ext>
                <a:ext uri="{FF2B5EF4-FFF2-40B4-BE49-F238E27FC236}">
                  <a16:creationId xmlns:a16="http://schemas.microsoft.com/office/drawing/2014/main" id="{00000000-0008-0000-1900-00006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30480</xdr:colOff>
          <xdr:row>42</xdr:row>
          <xdr:rowOff>30480</xdr:rowOff>
        </xdr:from>
        <xdr:to>
          <xdr:col>62</xdr:col>
          <xdr:colOff>106680</xdr:colOff>
          <xdr:row>42</xdr:row>
          <xdr:rowOff>182880</xdr:rowOff>
        </xdr:to>
        <xdr:sp macro="" textlink="">
          <xdr:nvSpPr>
            <xdr:cNvPr id="85099" name="Check Box 107" hidden="1">
              <a:extLst>
                <a:ext uri="{63B3BB69-23CF-44E3-9099-C40C66FF867C}">
                  <a14:compatExt spid="_x0000_s85099"/>
                </a:ext>
                <a:ext uri="{FF2B5EF4-FFF2-40B4-BE49-F238E27FC236}">
                  <a16:creationId xmlns:a16="http://schemas.microsoft.com/office/drawing/2014/main" id="{00000000-0008-0000-1900-00006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30480</xdr:colOff>
          <xdr:row>43</xdr:row>
          <xdr:rowOff>30480</xdr:rowOff>
        </xdr:from>
        <xdr:to>
          <xdr:col>62</xdr:col>
          <xdr:colOff>76200</xdr:colOff>
          <xdr:row>43</xdr:row>
          <xdr:rowOff>190500</xdr:rowOff>
        </xdr:to>
        <xdr:sp macro="" textlink="">
          <xdr:nvSpPr>
            <xdr:cNvPr id="85100" name="Check Box 108" hidden="1">
              <a:extLst>
                <a:ext uri="{63B3BB69-23CF-44E3-9099-C40C66FF867C}">
                  <a14:compatExt spid="_x0000_s85100"/>
                </a:ext>
                <a:ext uri="{FF2B5EF4-FFF2-40B4-BE49-F238E27FC236}">
                  <a16:creationId xmlns:a16="http://schemas.microsoft.com/office/drawing/2014/main" id="{00000000-0008-0000-1900-00006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30480</xdr:colOff>
          <xdr:row>44</xdr:row>
          <xdr:rowOff>30480</xdr:rowOff>
        </xdr:from>
        <xdr:to>
          <xdr:col>62</xdr:col>
          <xdr:colOff>99060</xdr:colOff>
          <xdr:row>44</xdr:row>
          <xdr:rowOff>190500</xdr:rowOff>
        </xdr:to>
        <xdr:sp macro="" textlink="">
          <xdr:nvSpPr>
            <xdr:cNvPr id="85101" name="Check Box 109" hidden="1">
              <a:extLst>
                <a:ext uri="{63B3BB69-23CF-44E3-9099-C40C66FF867C}">
                  <a14:compatExt spid="_x0000_s85101"/>
                </a:ext>
                <a:ext uri="{FF2B5EF4-FFF2-40B4-BE49-F238E27FC236}">
                  <a16:creationId xmlns:a16="http://schemas.microsoft.com/office/drawing/2014/main" id="{00000000-0008-0000-1900-00006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59690</xdr:colOff>
      <xdr:row>23</xdr:row>
      <xdr:rowOff>149859</xdr:rowOff>
    </xdr:from>
    <xdr:to>
      <xdr:col>10</xdr:col>
      <xdr:colOff>142875</xdr:colOff>
      <xdr:row>25</xdr:row>
      <xdr:rowOff>78740</xdr:rowOff>
    </xdr:to>
    <xdr:grpSp>
      <xdr:nvGrpSpPr>
        <xdr:cNvPr id="2" name="Group 4">
          <a:extLst>
            <a:ext uri="{FF2B5EF4-FFF2-40B4-BE49-F238E27FC236}">
              <a16:creationId xmlns:a16="http://schemas.microsoft.com/office/drawing/2014/main" id="{DB0A4A03-7B09-4C48-B04F-7EB243812923}"/>
            </a:ext>
          </a:extLst>
        </xdr:cNvPr>
        <xdr:cNvGrpSpPr>
          <a:grpSpLocks/>
        </xdr:cNvGrpSpPr>
      </xdr:nvGrpSpPr>
      <xdr:grpSpPr bwMode="auto">
        <a:xfrm>
          <a:off x="852170" y="3655059"/>
          <a:ext cx="1500505" cy="233681"/>
          <a:chOff x="7320" y="9123"/>
          <a:chExt cx="2001" cy="480"/>
        </a:xfrm>
      </xdr:grpSpPr>
      <xdr:sp macro="" textlink="">
        <xdr:nvSpPr>
          <xdr:cNvPr id="3" name="AutoShape 6">
            <a:extLst>
              <a:ext uri="{FF2B5EF4-FFF2-40B4-BE49-F238E27FC236}">
                <a16:creationId xmlns:a16="http://schemas.microsoft.com/office/drawing/2014/main" id="{0AFAAAF3-552A-D302-D672-E5D5CB5736D8}"/>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D3B4EF2B-BD11-B644-3B80-E190E838B470}"/>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46990</xdr:colOff>
      <xdr:row>28</xdr:row>
      <xdr:rowOff>59690</xdr:rowOff>
    </xdr:from>
    <xdr:to>
      <xdr:col>10</xdr:col>
      <xdr:colOff>130810</xdr:colOff>
      <xdr:row>29</xdr:row>
      <xdr:rowOff>0</xdr:rowOff>
    </xdr:to>
    <xdr:grpSp>
      <xdr:nvGrpSpPr>
        <xdr:cNvPr id="5" name="Group 4">
          <a:extLst>
            <a:ext uri="{FF2B5EF4-FFF2-40B4-BE49-F238E27FC236}">
              <a16:creationId xmlns:a16="http://schemas.microsoft.com/office/drawing/2014/main" id="{407C4CAC-7618-48A7-93BB-C26B7856A28D}"/>
            </a:ext>
          </a:extLst>
        </xdr:cNvPr>
        <xdr:cNvGrpSpPr>
          <a:grpSpLocks/>
        </xdr:cNvGrpSpPr>
      </xdr:nvGrpSpPr>
      <xdr:grpSpPr bwMode="auto">
        <a:xfrm>
          <a:off x="839470" y="4326890"/>
          <a:ext cx="1501140" cy="260350"/>
          <a:chOff x="7320" y="9123"/>
          <a:chExt cx="2001" cy="480"/>
        </a:xfrm>
      </xdr:grpSpPr>
      <xdr:sp macro="" textlink="">
        <xdr:nvSpPr>
          <xdr:cNvPr id="6" name="AutoShape 6">
            <a:extLst>
              <a:ext uri="{FF2B5EF4-FFF2-40B4-BE49-F238E27FC236}">
                <a16:creationId xmlns:a16="http://schemas.microsoft.com/office/drawing/2014/main" id="{C6E5F43F-A7F8-FF97-1B2B-3C910EE2DD0C}"/>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CFA029C8-E24E-D7DF-58A6-482C810207EB}"/>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64770</xdr:colOff>
      <xdr:row>23</xdr:row>
      <xdr:rowOff>149859</xdr:rowOff>
    </xdr:from>
    <xdr:to>
      <xdr:col>10</xdr:col>
      <xdr:colOff>139700</xdr:colOff>
      <xdr:row>25</xdr:row>
      <xdr:rowOff>78740</xdr:rowOff>
    </xdr:to>
    <xdr:grpSp>
      <xdr:nvGrpSpPr>
        <xdr:cNvPr id="2" name="Group 4">
          <a:extLst>
            <a:ext uri="{FF2B5EF4-FFF2-40B4-BE49-F238E27FC236}">
              <a16:creationId xmlns:a16="http://schemas.microsoft.com/office/drawing/2014/main" id="{1147E706-0545-41A1-ABD2-CF50BE425909}"/>
            </a:ext>
          </a:extLst>
        </xdr:cNvPr>
        <xdr:cNvGrpSpPr>
          <a:grpSpLocks/>
        </xdr:cNvGrpSpPr>
      </xdr:nvGrpSpPr>
      <xdr:grpSpPr bwMode="auto">
        <a:xfrm>
          <a:off x="857250" y="3655059"/>
          <a:ext cx="1492250" cy="233681"/>
          <a:chOff x="7320" y="9123"/>
          <a:chExt cx="2001" cy="480"/>
        </a:xfrm>
      </xdr:grpSpPr>
      <xdr:sp macro="" textlink="">
        <xdr:nvSpPr>
          <xdr:cNvPr id="3" name="AutoShape 6">
            <a:extLst>
              <a:ext uri="{FF2B5EF4-FFF2-40B4-BE49-F238E27FC236}">
                <a16:creationId xmlns:a16="http://schemas.microsoft.com/office/drawing/2014/main" id="{0F5A43EB-2865-A893-603A-5B8983D28ED0}"/>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ADC0D8F2-A157-E269-F1D2-04327781BE04}"/>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28</xdr:row>
      <xdr:rowOff>59690</xdr:rowOff>
    </xdr:from>
    <xdr:to>
      <xdr:col>10</xdr:col>
      <xdr:colOff>130810</xdr:colOff>
      <xdr:row>29</xdr:row>
      <xdr:rowOff>0</xdr:rowOff>
    </xdr:to>
    <xdr:grpSp>
      <xdr:nvGrpSpPr>
        <xdr:cNvPr id="5" name="Group 4">
          <a:extLst>
            <a:ext uri="{FF2B5EF4-FFF2-40B4-BE49-F238E27FC236}">
              <a16:creationId xmlns:a16="http://schemas.microsoft.com/office/drawing/2014/main" id="{A7540102-6935-4C4E-97EF-03D680AC75C2}"/>
            </a:ext>
          </a:extLst>
        </xdr:cNvPr>
        <xdr:cNvGrpSpPr>
          <a:grpSpLocks/>
        </xdr:cNvGrpSpPr>
      </xdr:nvGrpSpPr>
      <xdr:grpSpPr bwMode="auto">
        <a:xfrm>
          <a:off x="842645" y="4326890"/>
          <a:ext cx="1497965" cy="260350"/>
          <a:chOff x="7320" y="9123"/>
          <a:chExt cx="2001" cy="480"/>
        </a:xfrm>
      </xdr:grpSpPr>
      <xdr:sp macro="" textlink="">
        <xdr:nvSpPr>
          <xdr:cNvPr id="6" name="AutoShape 6">
            <a:extLst>
              <a:ext uri="{FF2B5EF4-FFF2-40B4-BE49-F238E27FC236}">
                <a16:creationId xmlns:a16="http://schemas.microsoft.com/office/drawing/2014/main" id="{4BE9DC4A-5DB4-57D3-57B6-46FF4CD573CA}"/>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1D0B3269-279C-0360-CA18-2402577DAC6C}"/>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7</xdr:row>
          <xdr:rowOff>22860</xdr:rowOff>
        </xdr:from>
        <xdr:to>
          <xdr:col>7</xdr:col>
          <xdr:colOff>38100</xdr:colOff>
          <xdr:row>8</xdr:row>
          <xdr:rowOff>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1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10</xdr:row>
          <xdr:rowOff>22860</xdr:rowOff>
        </xdr:from>
        <xdr:to>
          <xdr:col>7</xdr:col>
          <xdr:colOff>38100</xdr:colOff>
          <xdr:row>10</xdr:row>
          <xdr:rowOff>152400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1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11</xdr:row>
          <xdr:rowOff>22860</xdr:rowOff>
        </xdr:from>
        <xdr:to>
          <xdr:col>7</xdr:col>
          <xdr:colOff>38100</xdr:colOff>
          <xdr:row>11</xdr:row>
          <xdr:rowOff>152400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1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22860</xdr:rowOff>
        </xdr:from>
        <xdr:to>
          <xdr:col>7</xdr:col>
          <xdr:colOff>53340</xdr:colOff>
          <xdr:row>9</xdr:row>
          <xdr:rowOff>152400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1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xdr:row>
          <xdr:rowOff>22860</xdr:rowOff>
        </xdr:from>
        <xdr:to>
          <xdr:col>7</xdr:col>
          <xdr:colOff>38100</xdr:colOff>
          <xdr:row>8</xdr:row>
          <xdr:rowOff>152400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1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xdr:row>
          <xdr:rowOff>30480</xdr:rowOff>
        </xdr:from>
        <xdr:to>
          <xdr:col>10</xdr:col>
          <xdr:colOff>38100</xdr:colOff>
          <xdr:row>8</xdr:row>
          <xdr:rowOff>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1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10</xdr:row>
          <xdr:rowOff>22860</xdr:rowOff>
        </xdr:from>
        <xdr:to>
          <xdr:col>10</xdr:col>
          <xdr:colOff>38100</xdr:colOff>
          <xdr:row>10</xdr:row>
          <xdr:rowOff>152400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1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8</xdr:row>
          <xdr:rowOff>22860</xdr:rowOff>
        </xdr:from>
        <xdr:to>
          <xdr:col>10</xdr:col>
          <xdr:colOff>38100</xdr:colOff>
          <xdr:row>8</xdr:row>
          <xdr:rowOff>152400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1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xdr:row>
          <xdr:rowOff>22860</xdr:rowOff>
        </xdr:from>
        <xdr:to>
          <xdr:col>10</xdr:col>
          <xdr:colOff>38100</xdr:colOff>
          <xdr:row>9</xdr:row>
          <xdr:rowOff>152400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1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11</xdr:row>
          <xdr:rowOff>22860</xdr:rowOff>
        </xdr:from>
        <xdr:to>
          <xdr:col>10</xdr:col>
          <xdr:colOff>38100</xdr:colOff>
          <xdr:row>11</xdr:row>
          <xdr:rowOff>152400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1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xdr:row>
          <xdr:rowOff>30480</xdr:rowOff>
        </xdr:from>
        <xdr:to>
          <xdr:col>13</xdr:col>
          <xdr:colOff>38100</xdr:colOff>
          <xdr:row>8</xdr:row>
          <xdr:rowOff>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1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10</xdr:row>
          <xdr:rowOff>30480</xdr:rowOff>
        </xdr:from>
        <xdr:to>
          <xdr:col>13</xdr:col>
          <xdr:colOff>38100</xdr:colOff>
          <xdr:row>11</xdr:row>
          <xdr:rowOff>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1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9</xdr:row>
          <xdr:rowOff>30480</xdr:rowOff>
        </xdr:from>
        <xdr:to>
          <xdr:col>13</xdr:col>
          <xdr:colOff>38100</xdr:colOff>
          <xdr:row>10</xdr:row>
          <xdr:rowOff>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1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xdr:row>
          <xdr:rowOff>22860</xdr:rowOff>
        </xdr:from>
        <xdr:to>
          <xdr:col>13</xdr:col>
          <xdr:colOff>38100</xdr:colOff>
          <xdr:row>8</xdr:row>
          <xdr:rowOff>152400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1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11</xdr:row>
          <xdr:rowOff>22860</xdr:rowOff>
        </xdr:from>
        <xdr:to>
          <xdr:col>13</xdr:col>
          <xdr:colOff>38100</xdr:colOff>
          <xdr:row>11</xdr:row>
          <xdr:rowOff>152400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1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7</xdr:row>
          <xdr:rowOff>22860</xdr:rowOff>
        </xdr:from>
        <xdr:to>
          <xdr:col>16</xdr:col>
          <xdr:colOff>38100</xdr:colOff>
          <xdr:row>7</xdr:row>
          <xdr:rowOff>152400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1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9</xdr:row>
          <xdr:rowOff>30480</xdr:rowOff>
        </xdr:from>
        <xdr:to>
          <xdr:col>16</xdr:col>
          <xdr:colOff>38100</xdr:colOff>
          <xdr:row>10</xdr:row>
          <xdr:rowOff>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1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8</xdr:row>
          <xdr:rowOff>22860</xdr:rowOff>
        </xdr:from>
        <xdr:to>
          <xdr:col>16</xdr:col>
          <xdr:colOff>38100</xdr:colOff>
          <xdr:row>8</xdr:row>
          <xdr:rowOff>152400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100-00001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xdr:row>
          <xdr:rowOff>22860</xdr:rowOff>
        </xdr:from>
        <xdr:to>
          <xdr:col>19</xdr:col>
          <xdr:colOff>38100</xdr:colOff>
          <xdr:row>7</xdr:row>
          <xdr:rowOff>152400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100-00001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xdr:row>
          <xdr:rowOff>30480</xdr:rowOff>
        </xdr:from>
        <xdr:to>
          <xdr:col>16</xdr:col>
          <xdr:colOff>53340</xdr:colOff>
          <xdr:row>11</xdr:row>
          <xdr:rowOff>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100-00001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7</xdr:row>
          <xdr:rowOff>15240</xdr:rowOff>
        </xdr:from>
        <xdr:to>
          <xdr:col>25</xdr:col>
          <xdr:colOff>38100</xdr:colOff>
          <xdr:row>7</xdr:row>
          <xdr:rowOff>144780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100-00001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22860</xdr:rowOff>
        </xdr:from>
        <xdr:to>
          <xdr:col>22</xdr:col>
          <xdr:colOff>53340</xdr:colOff>
          <xdr:row>7</xdr:row>
          <xdr:rowOff>152400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100-00001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11</xdr:row>
          <xdr:rowOff>22860</xdr:rowOff>
        </xdr:from>
        <xdr:to>
          <xdr:col>16</xdr:col>
          <xdr:colOff>38100</xdr:colOff>
          <xdr:row>11</xdr:row>
          <xdr:rowOff>152400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100-00001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8</xdr:row>
          <xdr:rowOff>22860</xdr:rowOff>
        </xdr:from>
        <xdr:to>
          <xdr:col>19</xdr:col>
          <xdr:colOff>38100</xdr:colOff>
          <xdr:row>8</xdr:row>
          <xdr:rowOff>152400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100-00001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9</xdr:row>
          <xdr:rowOff>30480</xdr:rowOff>
        </xdr:from>
        <xdr:to>
          <xdr:col>19</xdr:col>
          <xdr:colOff>38100</xdr:colOff>
          <xdr:row>10</xdr:row>
          <xdr:rowOff>0</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0100-00001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10</xdr:row>
          <xdr:rowOff>22860</xdr:rowOff>
        </xdr:from>
        <xdr:to>
          <xdr:col>19</xdr:col>
          <xdr:colOff>38100</xdr:colOff>
          <xdr:row>10</xdr:row>
          <xdr:rowOff>152400</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0100-00001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11</xdr:row>
          <xdr:rowOff>22860</xdr:rowOff>
        </xdr:from>
        <xdr:to>
          <xdr:col>19</xdr:col>
          <xdr:colOff>38100</xdr:colOff>
          <xdr:row>11</xdr:row>
          <xdr:rowOff>152400</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0100-00001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22860</xdr:rowOff>
        </xdr:from>
        <xdr:to>
          <xdr:col>22</xdr:col>
          <xdr:colOff>53340</xdr:colOff>
          <xdr:row>8</xdr:row>
          <xdr:rowOff>152400</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0100-00001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xdr:row>
          <xdr:rowOff>22860</xdr:rowOff>
        </xdr:from>
        <xdr:to>
          <xdr:col>22</xdr:col>
          <xdr:colOff>38100</xdr:colOff>
          <xdr:row>9</xdr:row>
          <xdr:rowOff>152400</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0100-00001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xdr:row>
          <xdr:rowOff>22860</xdr:rowOff>
        </xdr:from>
        <xdr:to>
          <xdr:col>22</xdr:col>
          <xdr:colOff>38100</xdr:colOff>
          <xdr:row>10</xdr:row>
          <xdr:rowOff>152400</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0100-00001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11</xdr:row>
          <xdr:rowOff>22860</xdr:rowOff>
        </xdr:from>
        <xdr:to>
          <xdr:col>22</xdr:col>
          <xdr:colOff>38100</xdr:colOff>
          <xdr:row>11</xdr:row>
          <xdr:rowOff>152400</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0100-00001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8</xdr:row>
          <xdr:rowOff>22860</xdr:rowOff>
        </xdr:from>
        <xdr:to>
          <xdr:col>25</xdr:col>
          <xdr:colOff>53340</xdr:colOff>
          <xdr:row>8</xdr:row>
          <xdr:rowOff>152400</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0100-00002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9</xdr:row>
          <xdr:rowOff>30480</xdr:rowOff>
        </xdr:from>
        <xdr:to>
          <xdr:col>25</xdr:col>
          <xdr:colOff>38100</xdr:colOff>
          <xdr:row>10</xdr:row>
          <xdr:rowOff>0</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0100-00002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10</xdr:row>
          <xdr:rowOff>22860</xdr:rowOff>
        </xdr:from>
        <xdr:to>
          <xdr:col>25</xdr:col>
          <xdr:colOff>38100</xdr:colOff>
          <xdr:row>10</xdr:row>
          <xdr:rowOff>152400</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0100-00002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11</xdr:row>
          <xdr:rowOff>22860</xdr:rowOff>
        </xdr:from>
        <xdr:to>
          <xdr:col>25</xdr:col>
          <xdr:colOff>38100</xdr:colOff>
          <xdr:row>11</xdr:row>
          <xdr:rowOff>152400</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0100-00002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89</xdr:col>
      <xdr:colOff>581025</xdr:colOff>
      <xdr:row>31</xdr:row>
      <xdr:rowOff>38100</xdr:rowOff>
    </xdr:from>
    <xdr:to>
      <xdr:col>93</xdr:col>
      <xdr:colOff>152400</xdr:colOff>
      <xdr:row>34</xdr:row>
      <xdr:rowOff>28575</xdr:rowOff>
    </xdr:to>
    <xdr:sp macro="" textlink="">
      <xdr:nvSpPr>
        <xdr:cNvPr id="2" name="テキスト ボックス 1">
          <a:extLst>
            <a:ext uri="{FF2B5EF4-FFF2-40B4-BE49-F238E27FC236}">
              <a16:creationId xmlns:a16="http://schemas.microsoft.com/office/drawing/2014/main" id="{6DE91A24-00A6-4117-B579-7E25FED5E83A}"/>
            </a:ext>
          </a:extLst>
        </xdr:cNvPr>
        <xdr:cNvSpPr txBox="1"/>
      </xdr:nvSpPr>
      <xdr:spPr>
        <a:xfrm>
          <a:off x="7118350" y="4622800"/>
          <a:ext cx="0" cy="45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←塗りつぶす方式を想定</a:t>
          </a:r>
        </a:p>
      </xdr:txBody>
    </xdr:sp>
    <xdr:clientData/>
  </xdr:twoCellAnchor>
  <mc:AlternateContent xmlns:mc="http://schemas.openxmlformats.org/markup-compatibility/2006">
    <mc:Choice xmlns:a14="http://schemas.microsoft.com/office/drawing/2010/main" Requires="a14">
      <xdr:twoCellAnchor editAs="oneCell">
        <xdr:from>
          <xdr:col>4</xdr:col>
          <xdr:colOff>30480</xdr:colOff>
          <xdr:row>72</xdr:row>
          <xdr:rowOff>22860</xdr:rowOff>
        </xdr:from>
        <xdr:to>
          <xdr:col>7</xdr:col>
          <xdr:colOff>38100</xdr:colOff>
          <xdr:row>73</xdr:row>
          <xdr:rowOff>0</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0100-00004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75</xdr:row>
          <xdr:rowOff>22860</xdr:rowOff>
        </xdr:from>
        <xdr:to>
          <xdr:col>7</xdr:col>
          <xdr:colOff>38100</xdr:colOff>
          <xdr:row>75</xdr:row>
          <xdr:rowOff>152400</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0100-00004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76</xdr:row>
          <xdr:rowOff>22860</xdr:rowOff>
        </xdr:from>
        <xdr:to>
          <xdr:col>7</xdr:col>
          <xdr:colOff>38100</xdr:colOff>
          <xdr:row>76</xdr:row>
          <xdr:rowOff>152400</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0100-00004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74</xdr:row>
          <xdr:rowOff>22860</xdr:rowOff>
        </xdr:from>
        <xdr:to>
          <xdr:col>7</xdr:col>
          <xdr:colOff>53340</xdr:colOff>
          <xdr:row>74</xdr:row>
          <xdr:rowOff>152400</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0100-00004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73</xdr:row>
          <xdr:rowOff>22860</xdr:rowOff>
        </xdr:from>
        <xdr:to>
          <xdr:col>7</xdr:col>
          <xdr:colOff>38100</xdr:colOff>
          <xdr:row>73</xdr:row>
          <xdr:rowOff>152400</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0100-00004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72</xdr:row>
          <xdr:rowOff>30480</xdr:rowOff>
        </xdr:from>
        <xdr:to>
          <xdr:col>10</xdr:col>
          <xdr:colOff>38100</xdr:colOff>
          <xdr:row>73</xdr:row>
          <xdr:rowOff>0</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0100-00004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75</xdr:row>
          <xdr:rowOff>22860</xdr:rowOff>
        </xdr:from>
        <xdr:to>
          <xdr:col>10</xdr:col>
          <xdr:colOff>38100</xdr:colOff>
          <xdr:row>75</xdr:row>
          <xdr:rowOff>152400</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0100-00004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73</xdr:row>
          <xdr:rowOff>22860</xdr:rowOff>
        </xdr:from>
        <xdr:to>
          <xdr:col>10</xdr:col>
          <xdr:colOff>38100</xdr:colOff>
          <xdr:row>73</xdr:row>
          <xdr:rowOff>152400</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0100-00004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74</xdr:row>
          <xdr:rowOff>22860</xdr:rowOff>
        </xdr:from>
        <xdr:to>
          <xdr:col>10</xdr:col>
          <xdr:colOff>38100</xdr:colOff>
          <xdr:row>74</xdr:row>
          <xdr:rowOff>152400</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0100-00005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22860</xdr:rowOff>
        </xdr:from>
        <xdr:to>
          <xdr:col>10</xdr:col>
          <xdr:colOff>38100</xdr:colOff>
          <xdr:row>76</xdr:row>
          <xdr:rowOff>152400</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0100-00005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72</xdr:row>
          <xdr:rowOff>30480</xdr:rowOff>
        </xdr:from>
        <xdr:to>
          <xdr:col>13</xdr:col>
          <xdr:colOff>38100</xdr:colOff>
          <xdr:row>73</xdr:row>
          <xdr:rowOff>0</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0100-00005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75</xdr:row>
          <xdr:rowOff>30480</xdr:rowOff>
        </xdr:from>
        <xdr:to>
          <xdr:col>13</xdr:col>
          <xdr:colOff>38100</xdr:colOff>
          <xdr:row>76</xdr:row>
          <xdr:rowOff>0</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0100-00005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74</xdr:row>
          <xdr:rowOff>30480</xdr:rowOff>
        </xdr:from>
        <xdr:to>
          <xdr:col>13</xdr:col>
          <xdr:colOff>38100</xdr:colOff>
          <xdr:row>75</xdr:row>
          <xdr:rowOff>0</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0100-00005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73</xdr:row>
          <xdr:rowOff>22860</xdr:rowOff>
        </xdr:from>
        <xdr:to>
          <xdr:col>13</xdr:col>
          <xdr:colOff>38100</xdr:colOff>
          <xdr:row>73</xdr:row>
          <xdr:rowOff>152400</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0100-00005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76</xdr:row>
          <xdr:rowOff>22860</xdr:rowOff>
        </xdr:from>
        <xdr:to>
          <xdr:col>13</xdr:col>
          <xdr:colOff>38100</xdr:colOff>
          <xdr:row>76</xdr:row>
          <xdr:rowOff>152400</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0100-00005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72</xdr:row>
          <xdr:rowOff>22860</xdr:rowOff>
        </xdr:from>
        <xdr:to>
          <xdr:col>16</xdr:col>
          <xdr:colOff>38100</xdr:colOff>
          <xdr:row>72</xdr:row>
          <xdr:rowOff>152400</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0100-00005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74</xdr:row>
          <xdr:rowOff>30480</xdr:rowOff>
        </xdr:from>
        <xdr:to>
          <xdr:col>16</xdr:col>
          <xdr:colOff>38100</xdr:colOff>
          <xdr:row>75</xdr:row>
          <xdr:rowOff>0</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0100-00005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73</xdr:row>
          <xdr:rowOff>22860</xdr:rowOff>
        </xdr:from>
        <xdr:to>
          <xdr:col>16</xdr:col>
          <xdr:colOff>38100</xdr:colOff>
          <xdr:row>73</xdr:row>
          <xdr:rowOff>152400</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0100-00005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72</xdr:row>
          <xdr:rowOff>22860</xdr:rowOff>
        </xdr:from>
        <xdr:to>
          <xdr:col>19</xdr:col>
          <xdr:colOff>38100</xdr:colOff>
          <xdr:row>72</xdr:row>
          <xdr:rowOff>152400</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0100-00005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75</xdr:row>
          <xdr:rowOff>30480</xdr:rowOff>
        </xdr:from>
        <xdr:to>
          <xdr:col>16</xdr:col>
          <xdr:colOff>53340</xdr:colOff>
          <xdr:row>76</xdr:row>
          <xdr:rowOff>0</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0100-00005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72</xdr:row>
          <xdr:rowOff>15240</xdr:rowOff>
        </xdr:from>
        <xdr:to>
          <xdr:col>25</xdr:col>
          <xdr:colOff>38100</xdr:colOff>
          <xdr:row>72</xdr:row>
          <xdr:rowOff>144780</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0100-00005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22860</xdr:rowOff>
        </xdr:from>
        <xdr:to>
          <xdr:col>22</xdr:col>
          <xdr:colOff>53340</xdr:colOff>
          <xdr:row>72</xdr:row>
          <xdr:rowOff>152400</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0100-00005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76</xdr:row>
          <xdr:rowOff>22860</xdr:rowOff>
        </xdr:from>
        <xdr:to>
          <xdr:col>16</xdr:col>
          <xdr:colOff>38100</xdr:colOff>
          <xdr:row>76</xdr:row>
          <xdr:rowOff>152400</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0100-00005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73</xdr:row>
          <xdr:rowOff>22860</xdr:rowOff>
        </xdr:from>
        <xdr:to>
          <xdr:col>19</xdr:col>
          <xdr:colOff>38100</xdr:colOff>
          <xdr:row>73</xdr:row>
          <xdr:rowOff>152400</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0100-00005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74</xdr:row>
          <xdr:rowOff>30480</xdr:rowOff>
        </xdr:from>
        <xdr:to>
          <xdr:col>19</xdr:col>
          <xdr:colOff>38100</xdr:colOff>
          <xdr:row>75</xdr:row>
          <xdr:rowOff>0</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0100-00006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75</xdr:row>
          <xdr:rowOff>22860</xdr:rowOff>
        </xdr:from>
        <xdr:to>
          <xdr:col>19</xdr:col>
          <xdr:colOff>38100</xdr:colOff>
          <xdr:row>75</xdr:row>
          <xdr:rowOff>152400</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01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76</xdr:row>
          <xdr:rowOff>22860</xdr:rowOff>
        </xdr:from>
        <xdr:to>
          <xdr:col>19</xdr:col>
          <xdr:colOff>38100</xdr:colOff>
          <xdr:row>76</xdr:row>
          <xdr:rowOff>152400</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0100-00006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22860</xdr:rowOff>
        </xdr:from>
        <xdr:to>
          <xdr:col>22</xdr:col>
          <xdr:colOff>53340</xdr:colOff>
          <xdr:row>73</xdr:row>
          <xdr:rowOff>152400</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0100-00006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74</xdr:row>
          <xdr:rowOff>22860</xdr:rowOff>
        </xdr:from>
        <xdr:to>
          <xdr:col>22</xdr:col>
          <xdr:colOff>38100</xdr:colOff>
          <xdr:row>74</xdr:row>
          <xdr:rowOff>152400</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0100-00006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75</xdr:row>
          <xdr:rowOff>22860</xdr:rowOff>
        </xdr:from>
        <xdr:to>
          <xdr:col>22</xdr:col>
          <xdr:colOff>38100</xdr:colOff>
          <xdr:row>75</xdr:row>
          <xdr:rowOff>152400</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0100-00006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76</xdr:row>
          <xdr:rowOff>22860</xdr:rowOff>
        </xdr:from>
        <xdr:to>
          <xdr:col>22</xdr:col>
          <xdr:colOff>38100</xdr:colOff>
          <xdr:row>76</xdr:row>
          <xdr:rowOff>152400</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0100-00006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73</xdr:row>
          <xdr:rowOff>22860</xdr:rowOff>
        </xdr:from>
        <xdr:to>
          <xdr:col>25</xdr:col>
          <xdr:colOff>53340</xdr:colOff>
          <xdr:row>73</xdr:row>
          <xdr:rowOff>152400</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0100-00006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74</xdr:row>
          <xdr:rowOff>30480</xdr:rowOff>
        </xdr:from>
        <xdr:to>
          <xdr:col>25</xdr:col>
          <xdr:colOff>38100</xdr:colOff>
          <xdr:row>75</xdr:row>
          <xdr:rowOff>0</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0100-00006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75</xdr:row>
          <xdr:rowOff>22860</xdr:rowOff>
        </xdr:from>
        <xdr:to>
          <xdr:col>25</xdr:col>
          <xdr:colOff>38100</xdr:colOff>
          <xdr:row>75</xdr:row>
          <xdr:rowOff>152400</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0100-00006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76</xdr:row>
          <xdr:rowOff>22860</xdr:rowOff>
        </xdr:from>
        <xdr:to>
          <xdr:col>25</xdr:col>
          <xdr:colOff>38100</xdr:colOff>
          <xdr:row>76</xdr:row>
          <xdr:rowOff>152400</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0100-00006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89</xdr:col>
      <xdr:colOff>581025</xdr:colOff>
      <xdr:row>96</xdr:row>
      <xdr:rowOff>38100</xdr:rowOff>
    </xdr:from>
    <xdr:to>
      <xdr:col>93</xdr:col>
      <xdr:colOff>152400</xdr:colOff>
      <xdr:row>99</xdr:row>
      <xdr:rowOff>28575</xdr:rowOff>
    </xdr:to>
    <xdr:sp macro="" textlink="">
      <xdr:nvSpPr>
        <xdr:cNvPr id="3" name="テキスト ボックス 2">
          <a:extLst>
            <a:ext uri="{FF2B5EF4-FFF2-40B4-BE49-F238E27FC236}">
              <a16:creationId xmlns:a16="http://schemas.microsoft.com/office/drawing/2014/main" id="{2C764850-706C-46EB-8B23-838CC76FA187}"/>
            </a:ext>
          </a:extLst>
        </xdr:cNvPr>
        <xdr:cNvSpPr txBox="1"/>
      </xdr:nvSpPr>
      <xdr:spPr>
        <a:xfrm>
          <a:off x="7213600" y="4667250"/>
          <a:ext cx="0" cy="45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←塗りつぶす方式を想定</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64770</xdr:colOff>
      <xdr:row>23</xdr:row>
      <xdr:rowOff>149859</xdr:rowOff>
    </xdr:from>
    <xdr:to>
      <xdr:col>10</xdr:col>
      <xdr:colOff>139700</xdr:colOff>
      <xdr:row>25</xdr:row>
      <xdr:rowOff>78740</xdr:rowOff>
    </xdr:to>
    <xdr:grpSp>
      <xdr:nvGrpSpPr>
        <xdr:cNvPr id="2" name="Group 4">
          <a:extLst>
            <a:ext uri="{FF2B5EF4-FFF2-40B4-BE49-F238E27FC236}">
              <a16:creationId xmlns:a16="http://schemas.microsoft.com/office/drawing/2014/main" id="{29899D9F-9E61-4372-B528-4E7FD2C9B1B1}"/>
            </a:ext>
          </a:extLst>
        </xdr:cNvPr>
        <xdr:cNvGrpSpPr>
          <a:grpSpLocks/>
        </xdr:cNvGrpSpPr>
      </xdr:nvGrpSpPr>
      <xdr:grpSpPr bwMode="auto">
        <a:xfrm>
          <a:off x="857250" y="3655059"/>
          <a:ext cx="1492250" cy="233681"/>
          <a:chOff x="7320" y="9123"/>
          <a:chExt cx="2001" cy="480"/>
        </a:xfrm>
      </xdr:grpSpPr>
      <xdr:sp macro="" textlink="">
        <xdr:nvSpPr>
          <xdr:cNvPr id="3" name="AutoShape 6">
            <a:extLst>
              <a:ext uri="{FF2B5EF4-FFF2-40B4-BE49-F238E27FC236}">
                <a16:creationId xmlns:a16="http://schemas.microsoft.com/office/drawing/2014/main" id="{2053816F-1CDA-BAE2-927B-F8345A00DA71}"/>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62972983-15EC-6E9B-D5D5-FAAC0C951143}"/>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28</xdr:row>
      <xdr:rowOff>59690</xdr:rowOff>
    </xdr:from>
    <xdr:to>
      <xdr:col>10</xdr:col>
      <xdr:colOff>130810</xdr:colOff>
      <xdr:row>29</xdr:row>
      <xdr:rowOff>0</xdr:rowOff>
    </xdr:to>
    <xdr:grpSp>
      <xdr:nvGrpSpPr>
        <xdr:cNvPr id="5" name="Group 4">
          <a:extLst>
            <a:ext uri="{FF2B5EF4-FFF2-40B4-BE49-F238E27FC236}">
              <a16:creationId xmlns:a16="http://schemas.microsoft.com/office/drawing/2014/main" id="{0FE4BCE7-C8FF-4DD8-8195-E932962D037F}"/>
            </a:ext>
          </a:extLst>
        </xdr:cNvPr>
        <xdr:cNvGrpSpPr>
          <a:grpSpLocks/>
        </xdr:cNvGrpSpPr>
      </xdr:nvGrpSpPr>
      <xdr:grpSpPr bwMode="auto">
        <a:xfrm>
          <a:off x="842645" y="4326890"/>
          <a:ext cx="1497965" cy="260350"/>
          <a:chOff x="7320" y="9123"/>
          <a:chExt cx="2001" cy="480"/>
        </a:xfrm>
      </xdr:grpSpPr>
      <xdr:sp macro="" textlink="">
        <xdr:nvSpPr>
          <xdr:cNvPr id="6" name="AutoShape 6">
            <a:extLst>
              <a:ext uri="{FF2B5EF4-FFF2-40B4-BE49-F238E27FC236}">
                <a16:creationId xmlns:a16="http://schemas.microsoft.com/office/drawing/2014/main" id="{0911EA00-D6D0-A072-4609-F7156BE2EF97}"/>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F9894439-0880-F941-4336-C12CF77EC639}"/>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56515</xdr:colOff>
      <xdr:row>34</xdr:row>
      <xdr:rowOff>149859</xdr:rowOff>
    </xdr:from>
    <xdr:to>
      <xdr:col>10</xdr:col>
      <xdr:colOff>139700</xdr:colOff>
      <xdr:row>36</xdr:row>
      <xdr:rowOff>78740</xdr:rowOff>
    </xdr:to>
    <xdr:grpSp>
      <xdr:nvGrpSpPr>
        <xdr:cNvPr id="2" name="Group 4">
          <a:extLst>
            <a:ext uri="{FF2B5EF4-FFF2-40B4-BE49-F238E27FC236}">
              <a16:creationId xmlns:a16="http://schemas.microsoft.com/office/drawing/2014/main" id="{DD5E4261-A8EF-4D56-9C1F-14A784AA8EA2}"/>
            </a:ext>
          </a:extLst>
        </xdr:cNvPr>
        <xdr:cNvGrpSpPr>
          <a:grpSpLocks/>
        </xdr:cNvGrpSpPr>
      </xdr:nvGrpSpPr>
      <xdr:grpSpPr bwMode="auto">
        <a:xfrm>
          <a:off x="841375" y="5331459"/>
          <a:ext cx="1454785" cy="233681"/>
          <a:chOff x="7320" y="9123"/>
          <a:chExt cx="2001" cy="480"/>
        </a:xfrm>
      </xdr:grpSpPr>
      <xdr:sp macro="" textlink="">
        <xdr:nvSpPr>
          <xdr:cNvPr id="3" name="AutoShape 6">
            <a:extLst>
              <a:ext uri="{FF2B5EF4-FFF2-40B4-BE49-F238E27FC236}">
                <a16:creationId xmlns:a16="http://schemas.microsoft.com/office/drawing/2014/main" id="{6BE9AEE5-8B17-FFC7-83A1-015A1B598C7A}"/>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222C06E5-9826-2D0D-F9BD-BA8B0CB12F28}"/>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39</xdr:row>
      <xdr:rowOff>59690</xdr:rowOff>
    </xdr:from>
    <xdr:to>
      <xdr:col>10</xdr:col>
      <xdr:colOff>130810</xdr:colOff>
      <xdr:row>40</xdr:row>
      <xdr:rowOff>0</xdr:rowOff>
    </xdr:to>
    <xdr:grpSp>
      <xdr:nvGrpSpPr>
        <xdr:cNvPr id="5" name="Group 4">
          <a:extLst>
            <a:ext uri="{FF2B5EF4-FFF2-40B4-BE49-F238E27FC236}">
              <a16:creationId xmlns:a16="http://schemas.microsoft.com/office/drawing/2014/main" id="{13E08AAB-B7AE-4474-8692-EBBE966C739A}"/>
            </a:ext>
          </a:extLst>
        </xdr:cNvPr>
        <xdr:cNvGrpSpPr>
          <a:grpSpLocks/>
        </xdr:cNvGrpSpPr>
      </xdr:nvGrpSpPr>
      <xdr:grpSpPr bwMode="auto">
        <a:xfrm>
          <a:off x="835025" y="6003290"/>
          <a:ext cx="1452245" cy="260350"/>
          <a:chOff x="7320" y="9123"/>
          <a:chExt cx="2001" cy="480"/>
        </a:xfrm>
      </xdr:grpSpPr>
      <xdr:sp macro="" textlink="">
        <xdr:nvSpPr>
          <xdr:cNvPr id="6" name="AutoShape 6">
            <a:extLst>
              <a:ext uri="{FF2B5EF4-FFF2-40B4-BE49-F238E27FC236}">
                <a16:creationId xmlns:a16="http://schemas.microsoft.com/office/drawing/2014/main" id="{EDAF5243-7436-28FE-926B-AF5D8E038373}"/>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6B890231-B59B-878B-5AFA-9951BAE45320}"/>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56515</xdr:colOff>
      <xdr:row>31</xdr:row>
      <xdr:rowOff>149859</xdr:rowOff>
    </xdr:from>
    <xdr:to>
      <xdr:col>10</xdr:col>
      <xdr:colOff>139700</xdr:colOff>
      <xdr:row>33</xdr:row>
      <xdr:rowOff>78740</xdr:rowOff>
    </xdr:to>
    <xdr:grpSp>
      <xdr:nvGrpSpPr>
        <xdr:cNvPr id="2" name="Group 4">
          <a:extLst>
            <a:ext uri="{FF2B5EF4-FFF2-40B4-BE49-F238E27FC236}">
              <a16:creationId xmlns:a16="http://schemas.microsoft.com/office/drawing/2014/main" id="{DB9CD8FA-0A99-4016-AB69-37A51E0F501B}"/>
            </a:ext>
          </a:extLst>
        </xdr:cNvPr>
        <xdr:cNvGrpSpPr>
          <a:grpSpLocks/>
        </xdr:cNvGrpSpPr>
      </xdr:nvGrpSpPr>
      <xdr:grpSpPr bwMode="auto">
        <a:xfrm>
          <a:off x="841375" y="4874259"/>
          <a:ext cx="1454785" cy="233681"/>
          <a:chOff x="7320" y="9123"/>
          <a:chExt cx="2001" cy="480"/>
        </a:xfrm>
      </xdr:grpSpPr>
      <xdr:sp macro="" textlink="">
        <xdr:nvSpPr>
          <xdr:cNvPr id="3" name="AutoShape 6">
            <a:extLst>
              <a:ext uri="{FF2B5EF4-FFF2-40B4-BE49-F238E27FC236}">
                <a16:creationId xmlns:a16="http://schemas.microsoft.com/office/drawing/2014/main" id="{5370A0F5-DCCC-17A6-73BD-C40A6FE8025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D5B6EB5A-F8D3-5963-A38E-CB5CE394EFCE}"/>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36</xdr:row>
      <xdr:rowOff>59690</xdr:rowOff>
    </xdr:from>
    <xdr:to>
      <xdr:col>10</xdr:col>
      <xdr:colOff>130810</xdr:colOff>
      <xdr:row>37</xdr:row>
      <xdr:rowOff>0</xdr:rowOff>
    </xdr:to>
    <xdr:grpSp>
      <xdr:nvGrpSpPr>
        <xdr:cNvPr id="5" name="Group 4">
          <a:extLst>
            <a:ext uri="{FF2B5EF4-FFF2-40B4-BE49-F238E27FC236}">
              <a16:creationId xmlns:a16="http://schemas.microsoft.com/office/drawing/2014/main" id="{85CC1BBC-27E5-4694-A573-3EE3B55A4D5B}"/>
            </a:ext>
          </a:extLst>
        </xdr:cNvPr>
        <xdr:cNvGrpSpPr>
          <a:grpSpLocks/>
        </xdr:cNvGrpSpPr>
      </xdr:nvGrpSpPr>
      <xdr:grpSpPr bwMode="auto">
        <a:xfrm>
          <a:off x="835025" y="5546090"/>
          <a:ext cx="1452245" cy="260350"/>
          <a:chOff x="7320" y="9123"/>
          <a:chExt cx="2001" cy="480"/>
        </a:xfrm>
      </xdr:grpSpPr>
      <xdr:sp macro="" textlink="">
        <xdr:nvSpPr>
          <xdr:cNvPr id="6" name="AutoShape 6">
            <a:extLst>
              <a:ext uri="{FF2B5EF4-FFF2-40B4-BE49-F238E27FC236}">
                <a16:creationId xmlns:a16="http://schemas.microsoft.com/office/drawing/2014/main" id="{6C470ADB-CBCB-F5B4-8615-73F3C89085C2}"/>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5B2DE246-AF91-B8D5-8C6F-F07EC5347932}"/>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56515</xdr:colOff>
      <xdr:row>9</xdr:row>
      <xdr:rowOff>149859</xdr:rowOff>
    </xdr:from>
    <xdr:to>
      <xdr:col>11</xdr:col>
      <xdr:colOff>132080</xdr:colOff>
      <xdr:row>12</xdr:row>
      <xdr:rowOff>38100</xdr:rowOff>
    </xdr:to>
    <xdr:grpSp>
      <xdr:nvGrpSpPr>
        <xdr:cNvPr id="2" name="Group 4">
          <a:extLst>
            <a:ext uri="{FF2B5EF4-FFF2-40B4-BE49-F238E27FC236}">
              <a16:creationId xmlns:a16="http://schemas.microsoft.com/office/drawing/2014/main" id="{B2CF5A3B-6135-4A38-96F8-E96FD17E9CF2}"/>
            </a:ext>
          </a:extLst>
        </xdr:cNvPr>
        <xdr:cNvGrpSpPr>
          <a:grpSpLocks/>
        </xdr:cNvGrpSpPr>
      </xdr:nvGrpSpPr>
      <xdr:grpSpPr bwMode="auto">
        <a:xfrm>
          <a:off x="1100455" y="1658619"/>
          <a:ext cx="1492885" cy="383541"/>
          <a:chOff x="7320" y="9123"/>
          <a:chExt cx="2001" cy="480"/>
        </a:xfrm>
      </xdr:grpSpPr>
      <xdr:sp macro="" textlink="">
        <xdr:nvSpPr>
          <xdr:cNvPr id="3" name="AutoShape 6">
            <a:extLst>
              <a:ext uri="{FF2B5EF4-FFF2-40B4-BE49-F238E27FC236}">
                <a16:creationId xmlns:a16="http://schemas.microsoft.com/office/drawing/2014/main" id="{B36164EC-D2EA-A359-A36A-3851B2A4655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DBADCF77-2AEE-CD4E-6874-F7A385EC3E0B}"/>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84061</xdr:colOff>
      <xdr:row>14</xdr:row>
      <xdr:rowOff>38495</xdr:rowOff>
    </xdr:from>
    <xdr:to>
      <xdr:col>11</xdr:col>
      <xdr:colOff>126431</xdr:colOff>
      <xdr:row>15</xdr:row>
      <xdr:rowOff>139131</xdr:rowOff>
    </xdr:to>
    <xdr:grpSp>
      <xdr:nvGrpSpPr>
        <xdr:cNvPr id="5" name="Group 4">
          <a:extLst>
            <a:ext uri="{FF2B5EF4-FFF2-40B4-BE49-F238E27FC236}">
              <a16:creationId xmlns:a16="http://schemas.microsoft.com/office/drawing/2014/main" id="{25739A1B-188D-4BEE-9543-03BA02008347}"/>
            </a:ext>
          </a:extLst>
        </xdr:cNvPr>
        <xdr:cNvGrpSpPr>
          <a:grpSpLocks/>
        </xdr:cNvGrpSpPr>
      </xdr:nvGrpSpPr>
      <xdr:grpSpPr bwMode="auto">
        <a:xfrm>
          <a:off x="1128001" y="2370215"/>
          <a:ext cx="1459690" cy="268276"/>
          <a:chOff x="7320" y="9123"/>
          <a:chExt cx="2001" cy="480"/>
        </a:xfrm>
      </xdr:grpSpPr>
      <xdr:sp macro="" textlink="">
        <xdr:nvSpPr>
          <xdr:cNvPr id="6" name="AutoShape 6">
            <a:extLst>
              <a:ext uri="{FF2B5EF4-FFF2-40B4-BE49-F238E27FC236}">
                <a16:creationId xmlns:a16="http://schemas.microsoft.com/office/drawing/2014/main" id="{BB97F52B-B603-3940-4108-6EEDA5B125CC}"/>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90F3237F-D16E-27EA-7602-7FF041968ECC}"/>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123825</xdr:colOff>
      <xdr:row>43</xdr:row>
      <xdr:rowOff>180975</xdr:rowOff>
    </xdr:from>
    <xdr:to>
      <xdr:col>9</xdr:col>
      <xdr:colOff>188595</xdr:colOff>
      <xdr:row>45</xdr:row>
      <xdr:rowOff>85091</xdr:rowOff>
    </xdr:to>
    <xdr:grpSp>
      <xdr:nvGrpSpPr>
        <xdr:cNvPr id="2" name="Group 4">
          <a:extLst>
            <a:ext uri="{FF2B5EF4-FFF2-40B4-BE49-F238E27FC236}">
              <a16:creationId xmlns:a16="http://schemas.microsoft.com/office/drawing/2014/main" id="{29613AB3-CECC-4376-B915-67133F5FF61D}"/>
            </a:ext>
          </a:extLst>
        </xdr:cNvPr>
        <xdr:cNvGrpSpPr>
          <a:grpSpLocks/>
        </xdr:cNvGrpSpPr>
      </xdr:nvGrpSpPr>
      <xdr:grpSpPr bwMode="auto">
        <a:xfrm>
          <a:off x="946785" y="13691235"/>
          <a:ext cx="1710690" cy="330836"/>
          <a:chOff x="7320" y="9123"/>
          <a:chExt cx="2001" cy="480"/>
        </a:xfrm>
      </xdr:grpSpPr>
      <xdr:sp macro="" textlink="">
        <xdr:nvSpPr>
          <xdr:cNvPr id="3" name="AutoShape 6">
            <a:extLst>
              <a:ext uri="{FF2B5EF4-FFF2-40B4-BE49-F238E27FC236}">
                <a16:creationId xmlns:a16="http://schemas.microsoft.com/office/drawing/2014/main" id="{98A66D03-A7C4-DA57-87D2-921497146021}"/>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26DA14FA-0044-388D-54C5-3CD813274CFD}"/>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161925</xdr:colOff>
      <xdr:row>48</xdr:row>
      <xdr:rowOff>19050</xdr:rowOff>
    </xdr:from>
    <xdr:to>
      <xdr:col>9</xdr:col>
      <xdr:colOff>228600</xdr:colOff>
      <xdr:row>48</xdr:row>
      <xdr:rowOff>314325</xdr:rowOff>
    </xdr:to>
    <xdr:grpSp>
      <xdr:nvGrpSpPr>
        <xdr:cNvPr id="5" name="Group 4">
          <a:extLst>
            <a:ext uri="{FF2B5EF4-FFF2-40B4-BE49-F238E27FC236}">
              <a16:creationId xmlns:a16="http://schemas.microsoft.com/office/drawing/2014/main" id="{92DE540E-3FD7-444F-A4D8-40DB9D5D6414}"/>
            </a:ext>
          </a:extLst>
        </xdr:cNvPr>
        <xdr:cNvGrpSpPr>
          <a:grpSpLocks/>
        </xdr:cNvGrpSpPr>
      </xdr:nvGrpSpPr>
      <xdr:grpSpPr bwMode="auto">
        <a:xfrm>
          <a:off x="984885" y="14481810"/>
          <a:ext cx="1712595" cy="295275"/>
          <a:chOff x="7320" y="9123"/>
          <a:chExt cx="2001" cy="480"/>
        </a:xfrm>
      </xdr:grpSpPr>
      <xdr:sp macro="" textlink="">
        <xdr:nvSpPr>
          <xdr:cNvPr id="6" name="AutoShape 6">
            <a:extLst>
              <a:ext uri="{FF2B5EF4-FFF2-40B4-BE49-F238E27FC236}">
                <a16:creationId xmlns:a16="http://schemas.microsoft.com/office/drawing/2014/main" id="{EE1D9BF2-6AC7-4040-8A14-A4E79C51326C}"/>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29C54546-6DEE-D597-EB76-0175A0C409ED}"/>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72887</xdr:colOff>
      <xdr:row>81</xdr:row>
      <xdr:rowOff>0</xdr:rowOff>
    </xdr:from>
    <xdr:to>
      <xdr:col>28</xdr:col>
      <xdr:colOff>152400</xdr:colOff>
      <xdr:row>91</xdr:row>
      <xdr:rowOff>26505</xdr:rowOff>
    </xdr:to>
    <xdr:sp macro="" textlink="">
      <xdr:nvSpPr>
        <xdr:cNvPr id="2" name="正方形/長方形 1">
          <a:extLst>
            <a:ext uri="{FF2B5EF4-FFF2-40B4-BE49-F238E27FC236}">
              <a16:creationId xmlns:a16="http://schemas.microsoft.com/office/drawing/2014/main" id="{B7CF7603-9A7A-45D9-8E7B-C26B50455B9F}"/>
            </a:ext>
          </a:extLst>
        </xdr:cNvPr>
        <xdr:cNvSpPr/>
      </xdr:nvSpPr>
      <xdr:spPr>
        <a:xfrm>
          <a:off x="185233" y="17140115"/>
          <a:ext cx="5501436" cy="2322275"/>
        </a:xfrm>
        <a:prstGeom prst="rect">
          <a:avLst/>
        </a:prstGeom>
        <a:solidFill>
          <a:schemeClr val="bg1"/>
        </a:solid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【記載上の注意】（薬局、店舗販売業、卸売販売業共通）</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１　</a:t>
          </a:r>
          <a:r>
            <a:rPr lang="ja-JP" altLang="ja-JP" sz="750" b="1">
              <a:solidFill>
                <a:sysClr val="windowText" lastClr="000000"/>
              </a:solidFill>
              <a:effectLst/>
              <a:latin typeface="ＭＳ 明朝" panose="02020609040205080304" pitchFamily="17" charset="-128"/>
              <a:ea typeface="ＭＳ 明朝" panose="02020609040205080304" pitchFamily="17" charset="-128"/>
              <a:cs typeface="+mn-cs"/>
            </a:rPr>
            <a:t>メートル法</a:t>
          </a:r>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で記入すること。</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２　次のものは、該当がある場合には特に記入漏れのないようにすること。</a:t>
          </a: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３　この用紙に書ききれないときは、別紙を使用すること。</a:t>
          </a:r>
        </a:p>
      </xdr:txBody>
    </xdr:sp>
    <xdr:clientData/>
  </xdr:twoCellAnchor>
  <xdr:twoCellAnchor>
    <xdr:from>
      <xdr:col>1</xdr:col>
      <xdr:colOff>160000</xdr:colOff>
      <xdr:row>83</xdr:row>
      <xdr:rowOff>2060</xdr:rowOff>
    </xdr:from>
    <xdr:to>
      <xdr:col>30</xdr:col>
      <xdr:colOff>92318</xdr:colOff>
      <xdr:row>89</xdr:row>
      <xdr:rowOff>127000</xdr:rowOff>
    </xdr:to>
    <xdr:sp macro="" textlink="">
      <xdr:nvSpPr>
        <xdr:cNvPr id="3" name="テキスト ボックス 2">
          <a:extLst>
            <a:ext uri="{FF2B5EF4-FFF2-40B4-BE49-F238E27FC236}">
              <a16:creationId xmlns:a16="http://schemas.microsoft.com/office/drawing/2014/main" id="{2B455518-C466-4D3C-A5A6-E00A09DDC0F8}"/>
            </a:ext>
          </a:extLst>
        </xdr:cNvPr>
        <xdr:cNvSpPr txBox="1"/>
      </xdr:nvSpPr>
      <xdr:spPr>
        <a:xfrm>
          <a:off x="272346" y="17601329"/>
          <a:ext cx="5661972" cy="1502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2" rtlCol="0" anchor="t"/>
        <a:lstStyle/>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調剤室内の設備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（調剤台、換気扇、冷蔵庫、毒薬庫、麻薬保管設備等）</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透視面の位置・設置状況（薬局の場合）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調剤室への進入防止措置（薬局の場合）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医薬品陳列棚・陳列区画</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（要指導医薬品・一般用医薬品のリスク別陳列状況を明示）</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要指導医薬品・第１類医薬品を販売しない時間帯の閉鎖区域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指定第２類医薬品の陳列棚と情報提供場所との位置関係</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・指定濫用防止医薬品の陳列棚と情報提供場所との位置関係</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その他取扱品目に関する貯蔵・陳列場所</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（医療機器、化粧品、医薬部外品、毒物劇物等）</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当該薬局・店舗・卸以外の薬局・医薬品販売業の店舗・住宅</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との接続部分</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その他付属設備</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（休憩室、更衣室、事務室、トイレ、検体測定室 等）</a:t>
          </a:r>
          <a:endParaRPr lang="ja-JP" altLang="ja-JP" sz="700">
            <a:effectLst/>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7</xdr:row>
          <xdr:rowOff>22860</xdr:rowOff>
        </xdr:from>
        <xdr:to>
          <xdr:col>6</xdr:col>
          <xdr:colOff>30480</xdr:colOff>
          <xdr:row>8</xdr:row>
          <xdr:rowOff>15240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A00-000001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10</xdr:row>
          <xdr:rowOff>22860</xdr:rowOff>
        </xdr:from>
        <xdr:to>
          <xdr:col>7</xdr:col>
          <xdr:colOff>38100</xdr:colOff>
          <xdr:row>10</xdr:row>
          <xdr:rowOff>152400</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A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11</xdr:row>
          <xdr:rowOff>22860</xdr:rowOff>
        </xdr:from>
        <xdr:to>
          <xdr:col>7</xdr:col>
          <xdr:colOff>38100</xdr:colOff>
          <xdr:row>11</xdr:row>
          <xdr:rowOff>152400</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A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22860</xdr:rowOff>
        </xdr:from>
        <xdr:to>
          <xdr:col>7</xdr:col>
          <xdr:colOff>53340</xdr:colOff>
          <xdr:row>9</xdr:row>
          <xdr:rowOff>152400</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A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xdr:row>
          <xdr:rowOff>22860</xdr:rowOff>
        </xdr:from>
        <xdr:to>
          <xdr:col>7</xdr:col>
          <xdr:colOff>38100</xdr:colOff>
          <xdr:row>8</xdr:row>
          <xdr:rowOff>152400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A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xdr:row>
          <xdr:rowOff>30480</xdr:rowOff>
        </xdr:from>
        <xdr:to>
          <xdr:col>9</xdr:col>
          <xdr:colOff>0</xdr:colOff>
          <xdr:row>7</xdr:row>
          <xdr:rowOff>182880</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A00-000006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10</xdr:row>
          <xdr:rowOff>22860</xdr:rowOff>
        </xdr:from>
        <xdr:to>
          <xdr:col>10</xdr:col>
          <xdr:colOff>38100</xdr:colOff>
          <xdr:row>10</xdr:row>
          <xdr:rowOff>152400</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A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8</xdr:row>
          <xdr:rowOff>22860</xdr:rowOff>
        </xdr:from>
        <xdr:to>
          <xdr:col>10</xdr:col>
          <xdr:colOff>38100</xdr:colOff>
          <xdr:row>8</xdr:row>
          <xdr:rowOff>152400</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A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xdr:row>
          <xdr:rowOff>22860</xdr:rowOff>
        </xdr:from>
        <xdr:to>
          <xdr:col>10</xdr:col>
          <xdr:colOff>38100</xdr:colOff>
          <xdr:row>9</xdr:row>
          <xdr:rowOff>152400</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A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11</xdr:row>
          <xdr:rowOff>22860</xdr:rowOff>
        </xdr:from>
        <xdr:to>
          <xdr:col>10</xdr:col>
          <xdr:colOff>38100</xdr:colOff>
          <xdr:row>11</xdr:row>
          <xdr:rowOff>152400</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A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7</xdr:row>
          <xdr:rowOff>22860</xdr:rowOff>
        </xdr:from>
        <xdr:to>
          <xdr:col>12</xdr:col>
          <xdr:colOff>7620</xdr:colOff>
          <xdr:row>8</xdr:row>
          <xdr:rowOff>0</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A00-00000B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10</xdr:row>
          <xdr:rowOff>30480</xdr:rowOff>
        </xdr:from>
        <xdr:to>
          <xdr:col>13</xdr:col>
          <xdr:colOff>38100</xdr:colOff>
          <xdr:row>10</xdr:row>
          <xdr:rowOff>167640</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0A00-00000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9</xdr:row>
          <xdr:rowOff>30480</xdr:rowOff>
        </xdr:from>
        <xdr:to>
          <xdr:col>13</xdr:col>
          <xdr:colOff>38100</xdr:colOff>
          <xdr:row>9</xdr:row>
          <xdr:rowOff>167640</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A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xdr:row>
          <xdr:rowOff>22860</xdr:rowOff>
        </xdr:from>
        <xdr:to>
          <xdr:col>13</xdr:col>
          <xdr:colOff>38100</xdr:colOff>
          <xdr:row>8</xdr:row>
          <xdr:rowOff>152400</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A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11</xdr:row>
          <xdr:rowOff>22860</xdr:rowOff>
        </xdr:from>
        <xdr:to>
          <xdr:col>13</xdr:col>
          <xdr:colOff>38100</xdr:colOff>
          <xdr:row>11</xdr:row>
          <xdr:rowOff>152400</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A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53340</xdr:colOff>
          <xdr:row>7</xdr:row>
          <xdr:rowOff>15240</xdr:rowOff>
        </xdr:from>
        <xdr:to>
          <xdr:col>15</xdr:col>
          <xdr:colOff>30480</xdr:colOff>
          <xdr:row>8</xdr:row>
          <xdr:rowOff>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A00-000010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9</xdr:row>
          <xdr:rowOff>30480</xdr:rowOff>
        </xdr:from>
        <xdr:to>
          <xdr:col>16</xdr:col>
          <xdr:colOff>38100</xdr:colOff>
          <xdr:row>9</xdr:row>
          <xdr:rowOff>167640</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A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8</xdr:row>
          <xdr:rowOff>22860</xdr:rowOff>
        </xdr:from>
        <xdr:to>
          <xdr:col>16</xdr:col>
          <xdr:colOff>38100</xdr:colOff>
          <xdr:row>8</xdr:row>
          <xdr:rowOff>152400</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0A00-00001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xdr:row>
          <xdr:rowOff>22860</xdr:rowOff>
        </xdr:from>
        <xdr:to>
          <xdr:col>17</xdr:col>
          <xdr:colOff>99060</xdr:colOff>
          <xdr:row>8</xdr:row>
          <xdr:rowOff>22860</xdr:rowOff>
        </xdr:to>
        <xdr:sp macro="" textlink="">
          <xdr:nvSpPr>
            <xdr:cNvPr id="53267" name="Check Box 19" hidden="1">
              <a:extLst>
                <a:ext uri="{63B3BB69-23CF-44E3-9099-C40C66FF867C}">
                  <a14:compatExt spid="_x0000_s53267"/>
                </a:ext>
                <a:ext uri="{FF2B5EF4-FFF2-40B4-BE49-F238E27FC236}">
                  <a16:creationId xmlns:a16="http://schemas.microsoft.com/office/drawing/2014/main" id="{00000000-0008-0000-0A00-000013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xdr:row>
          <xdr:rowOff>30480</xdr:rowOff>
        </xdr:from>
        <xdr:to>
          <xdr:col>16</xdr:col>
          <xdr:colOff>53340</xdr:colOff>
          <xdr:row>10</xdr:row>
          <xdr:rowOff>167640</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0A00-00001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60960</xdr:colOff>
          <xdr:row>7</xdr:row>
          <xdr:rowOff>22860</xdr:rowOff>
        </xdr:from>
        <xdr:to>
          <xdr:col>24</xdr:col>
          <xdr:colOff>53340</xdr:colOff>
          <xdr:row>7</xdr:row>
          <xdr:rowOff>198120</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0A00-000015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22860</xdr:rowOff>
        </xdr:from>
        <xdr:to>
          <xdr:col>21</xdr:col>
          <xdr:colOff>0</xdr:colOff>
          <xdr:row>7</xdr:row>
          <xdr:rowOff>198120</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0A00-000016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11</xdr:row>
          <xdr:rowOff>22860</xdr:rowOff>
        </xdr:from>
        <xdr:to>
          <xdr:col>16</xdr:col>
          <xdr:colOff>38100</xdr:colOff>
          <xdr:row>11</xdr:row>
          <xdr:rowOff>152400</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0A00-00001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8</xdr:row>
          <xdr:rowOff>22860</xdr:rowOff>
        </xdr:from>
        <xdr:to>
          <xdr:col>19</xdr:col>
          <xdr:colOff>38100</xdr:colOff>
          <xdr:row>8</xdr:row>
          <xdr:rowOff>152400</xdr:rowOff>
        </xdr:to>
        <xdr:sp macro="" textlink="">
          <xdr:nvSpPr>
            <xdr:cNvPr id="53272" name="Check Box 24" hidden="1">
              <a:extLst>
                <a:ext uri="{63B3BB69-23CF-44E3-9099-C40C66FF867C}">
                  <a14:compatExt spid="_x0000_s53272"/>
                </a:ext>
                <a:ext uri="{FF2B5EF4-FFF2-40B4-BE49-F238E27FC236}">
                  <a16:creationId xmlns:a16="http://schemas.microsoft.com/office/drawing/2014/main" id="{00000000-0008-0000-0A00-00001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9</xdr:row>
          <xdr:rowOff>30480</xdr:rowOff>
        </xdr:from>
        <xdr:to>
          <xdr:col>19</xdr:col>
          <xdr:colOff>38100</xdr:colOff>
          <xdr:row>9</xdr:row>
          <xdr:rowOff>167640</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0A00-00001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10</xdr:row>
          <xdr:rowOff>22860</xdr:rowOff>
        </xdr:from>
        <xdr:to>
          <xdr:col>19</xdr:col>
          <xdr:colOff>38100</xdr:colOff>
          <xdr:row>10</xdr:row>
          <xdr:rowOff>152400</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0A00-00001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11</xdr:row>
          <xdr:rowOff>22860</xdr:rowOff>
        </xdr:from>
        <xdr:to>
          <xdr:col>19</xdr:col>
          <xdr:colOff>38100</xdr:colOff>
          <xdr:row>11</xdr:row>
          <xdr:rowOff>152400</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0A00-00001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22860</xdr:rowOff>
        </xdr:from>
        <xdr:to>
          <xdr:col>22</xdr:col>
          <xdr:colOff>53340</xdr:colOff>
          <xdr:row>8</xdr:row>
          <xdr:rowOff>152400</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0A00-00001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xdr:row>
          <xdr:rowOff>22860</xdr:rowOff>
        </xdr:from>
        <xdr:to>
          <xdr:col>22</xdr:col>
          <xdr:colOff>38100</xdr:colOff>
          <xdr:row>9</xdr:row>
          <xdr:rowOff>152400</xdr:rowOff>
        </xdr:to>
        <xdr:sp macro="" textlink="">
          <xdr:nvSpPr>
            <xdr:cNvPr id="53277" name="Check Box 29" hidden="1">
              <a:extLst>
                <a:ext uri="{63B3BB69-23CF-44E3-9099-C40C66FF867C}">
                  <a14:compatExt spid="_x0000_s53277"/>
                </a:ext>
                <a:ext uri="{FF2B5EF4-FFF2-40B4-BE49-F238E27FC236}">
                  <a16:creationId xmlns:a16="http://schemas.microsoft.com/office/drawing/2014/main" id="{00000000-0008-0000-0A00-00001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xdr:row>
          <xdr:rowOff>22860</xdr:rowOff>
        </xdr:from>
        <xdr:to>
          <xdr:col>22</xdr:col>
          <xdr:colOff>38100</xdr:colOff>
          <xdr:row>10</xdr:row>
          <xdr:rowOff>152400</xdr:rowOff>
        </xdr:to>
        <xdr:sp macro="" textlink="">
          <xdr:nvSpPr>
            <xdr:cNvPr id="53278" name="Check Box 30" hidden="1">
              <a:extLst>
                <a:ext uri="{63B3BB69-23CF-44E3-9099-C40C66FF867C}">
                  <a14:compatExt spid="_x0000_s53278"/>
                </a:ext>
                <a:ext uri="{FF2B5EF4-FFF2-40B4-BE49-F238E27FC236}">
                  <a16:creationId xmlns:a16="http://schemas.microsoft.com/office/drawing/2014/main" id="{00000000-0008-0000-0A00-00001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11</xdr:row>
          <xdr:rowOff>22860</xdr:rowOff>
        </xdr:from>
        <xdr:to>
          <xdr:col>22</xdr:col>
          <xdr:colOff>38100</xdr:colOff>
          <xdr:row>11</xdr:row>
          <xdr:rowOff>152400</xdr:rowOff>
        </xdr:to>
        <xdr:sp macro="" textlink="">
          <xdr:nvSpPr>
            <xdr:cNvPr id="53279" name="Check Box 31" hidden="1">
              <a:extLst>
                <a:ext uri="{63B3BB69-23CF-44E3-9099-C40C66FF867C}">
                  <a14:compatExt spid="_x0000_s53279"/>
                </a:ext>
                <a:ext uri="{FF2B5EF4-FFF2-40B4-BE49-F238E27FC236}">
                  <a16:creationId xmlns:a16="http://schemas.microsoft.com/office/drawing/2014/main" id="{00000000-0008-0000-0A00-00001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8</xdr:row>
          <xdr:rowOff>22860</xdr:rowOff>
        </xdr:from>
        <xdr:to>
          <xdr:col>25</xdr:col>
          <xdr:colOff>53340</xdr:colOff>
          <xdr:row>8</xdr:row>
          <xdr:rowOff>152400</xdr:rowOff>
        </xdr:to>
        <xdr:sp macro="" textlink="">
          <xdr:nvSpPr>
            <xdr:cNvPr id="53280" name="Check Box 32" hidden="1">
              <a:extLst>
                <a:ext uri="{63B3BB69-23CF-44E3-9099-C40C66FF867C}">
                  <a14:compatExt spid="_x0000_s53280"/>
                </a:ext>
                <a:ext uri="{FF2B5EF4-FFF2-40B4-BE49-F238E27FC236}">
                  <a16:creationId xmlns:a16="http://schemas.microsoft.com/office/drawing/2014/main" id="{00000000-0008-0000-0A00-00002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9</xdr:row>
          <xdr:rowOff>30480</xdr:rowOff>
        </xdr:from>
        <xdr:to>
          <xdr:col>25</xdr:col>
          <xdr:colOff>38100</xdr:colOff>
          <xdr:row>9</xdr:row>
          <xdr:rowOff>167640</xdr:rowOff>
        </xdr:to>
        <xdr:sp macro="" textlink="">
          <xdr:nvSpPr>
            <xdr:cNvPr id="53281" name="Check Box 33" hidden="1">
              <a:extLst>
                <a:ext uri="{63B3BB69-23CF-44E3-9099-C40C66FF867C}">
                  <a14:compatExt spid="_x0000_s53281"/>
                </a:ext>
                <a:ext uri="{FF2B5EF4-FFF2-40B4-BE49-F238E27FC236}">
                  <a16:creationId xmlns:a16="http://schemas.microsoft.com/office/drawing/2014/main" id="{00000000-0008-0000-0A00-00002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10</xdr:row>
          <xdr:rowOff>22860</xdr:rowOff>
        </xdr:from>
        <xdr:to>
          <xdr:col>25</xdr:col>
          <xdr:colOff>38100</xdr:colOff>
          <xdr:row>10</xdr:row>
          <xdr:rowOff>152400</xdr:rowOff>
        </xdr:to>
        <xdr:sp macro="" textlink="">
          <xdr:nvSpPr>
            <xdr:cNvPr id="53282" name="Check Box 34" hidden="1">
              <a:extLst>
                <a:ext uri="{63B3BB69-23CF-44E3-9099-C40C66FF867C}">
                  <a14:compatExt spid="_x0000_s53282"/>
                </a:ext>
                <a:ext uri="{FF2B5EF4-FFF2-40B4-BE49-F238E27FC236}">
                  <a16:creationId xmlns:a16="http://schemas.microsoft.com/office/drawing/2014/main" id="{00000000-0008-0000-0A00-00002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11</xdr:row>
          <xdr:rowOff>22860</xdr:rowOff>
        </xdr:from>
        <xdr:to>
          <xdr:col>25</xdr:col>
          <xdr:colOff>38100</xdr:colOff>
          <xdr:row>11</xdr:row>
          <xdr:rowOff>152400</xdr:rowOff>
        </xdr:to>
        <xdr:sp macro="" textlink="">
          <xdr:nvSpPr>
            <xdr:cNvPr id="53283" name="Check Box 35" hidden="1">
              <a:extLst>
                <a:ext uri="{63B3BB69-23CF-44E3-9099-C40C66FF867C}">
                  <a14:compatExt spid="_x0000_s53283"/>
                </a:ext>
                <a:ext uri="{FF2B5EF4-FFF2-40B4-BE49-F238E27FC236}">
                  <a16:creationId xmlns:a16="http://schemas.microsoft.com/office/drawing/2014/main" id="{00000000-0008-0000-0A00-00002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60325</xdr:colOff>
      <xdr:row>51</xdr:row>
      <xdr:rowOff>149859</xdr:rowOff>
    </xdr:from>
    <xdr:to>
      <xdr:col>10</xdr:col>
      <xdr:colOff>135890</xdr:colOff>
      <xdr:row>53</xdr:row>
      <xdr:rowOff>78740</xdr:rowOff>
    </xdr:to>
    <xdr:grpSp>
      <xdr:nvGrpSpPr>
        <xdr:cNvPr id="2" name="Group 4">
          <a:extLst>
            <a:ext uri="{FF2B5EF4-FFF2-40B4-BE49-F238E27FC236}">
              <a16:creationId xmlns:a16="http://schemas.microsoft.com/office/drawing/2014/main" id="{05DDC748-9E59-421B-AF3F-807E23791A50}"/>
            </a:ext>
          </a:extLst>
        </xdr:cNvPr>
        <xdr:cNvGrpSpPr>
          <a:grpSpLocks/>
        </xdr:cNvGrpSpPr>
      </xdr:nvGrpSpPr>
      <xdr:grpSpPr bwMode="auto">
        <a:xfrm>
          <a:off x="845185" y="9484359"/>
          <a:ext cx="1447165" cy="233681"/>
          <a:chOff x="7320" y="9123"/>
          <a:chExt cx="2001" cy="480"/>
        </a:xfrm>
      </xdr:grpSpPr>
      <xdr:sp macro="" textlink="">
        <xdr:nvSpPr>
          <xdr:cNvPr id="3" name="AutoShape 6">
            <a:extLst>
              <a:ext uri="{FF2B5EF4-FFF2-40B4-BE49-F238E27FC236}">
                <a16:creationId xmlns:a16="http://schemas.microsoft.com/office/drawing/2014/main" id="{2F67B528-C8E6-B494-FF8A-293F5E354F0B}"/>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D584E1A4-06CD-A545-D4CE-50984FDBE5B3}"/>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56</xdr:row>
      <xdr:rowOff>59690</xdr:rowOff>
    </xdr:from>
    <xdr:to>
      <xdr:col>10</xdr:col>
      <xdr:colOff>130810</xdr:colOff>
      <xdr:row>57</xdr:row>
      <xdr:rowOff>0</xdr:rowOff>
    </xdr:to>
    <xdr:grpSp>
      <xdr:nvGrpSpPr>
        <xdr:cNvPr id="5" name="Group 4">
          <a:extLst>
            <a:ext uri="{FF2B5EF4-FFF2-40B4-BE49-F238E27FC236}">
              <a16:creationId xmlns:a16="http://schemas.microsoft.com/office/drawing/2014/main" id="{38542E6D-27BD-4E77-90FA-7496F73083E7}"/>
            </a:ext>
          </a:extLst>
        </xdr:cNvPr>
        <xdr:cNvGrpSpPr>
          <a:grpSpLocks/>
        </xdr:cNvGrpSpPr>
      </xdr:nvGrpSpPr>
      <xdr:grpSpPr bwMode="auto">
        <a:xfrm>
          <a:off x="835025" y="10156190"/>
          <a:ext cx="1452245" cy="260350"/>
          <a:chOff x="7320" y="9123"/>
          <a:chExt cx="2001" cy="480"/>
        </a:xfrm>
      </xdr:grpSpPr>
      <xdr:sp macro="" textlink="">
        <xdr:nvSpPr>
          <xdr:cNvPr id="6" name="AutoShape 6">
            <a:extLst>
              <a:ext uri="{FF2B5EF4-FFF2-40B4-BE49-F238E27FC236}">
                <a16:creationId xmlns:a16="http://schemas.microsoft.com/office/drawing/2014/main" id="{43A021D4-7862-31BB-6F18-7C88CAE02FF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87CAD4BF-F3B3-367F-830E-D09427B6F1A5}"/>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27884</xdr:colOff>
      <xdr:row>52</xdr:row>
      <xdr:rowOff>215899</xdr:rowOff>
    </xdr:from>
    <xdr:to>
      <xdr:col>10</xdr:col>
      <xdr:colOff>196850</xdr:colOff>
      <xdr:row>55</xdr:row>
      <xdr:rowOff>25400</xdr:rowOff>
    </xdr:to>
    <xdr:sp macro="" textlink="">
      <xdr:nvSpPr>
        <xdr:cNvPr id="2" name="AutoShape 153">
          <a:extLst>
            <a:ext uri="{FF2B5EF4-FFF2-40B4-BE49-F238E27FC236}">
              <a16:creationId xmlns:a16="http://schemas.microsoft.com/office/drawing/2014/main" id="{89E760DA-9F67-46A5-8E65-81F452505626}"/>
            </a:ext>
          </a:extLst>
        </xdr:cNvPr>
        <xdr:cNvSpPr>
          <a:spLocks noChangeArrowheads="1"/>
        </xdr:cNvSpPr>
      </xdr:nvSpPr>
      <xdr:spPr bwMode="auto">
        <a:xfrm>
          <a:off x="2679644" y="16217899"/>
          <a:ext cx="414660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27884</xdr:colOff>
      <xdr:row>57</xdr:row>
      <xdr:rowOff>69849</xdr:rowOff>
    </xdr:from>
    <xdr:to>
      <xdr:col>10</xdr:col>
      <xdr:colOff>196850</xdr:colOff>
      <xdr:row>60</xdr:row>
      <xdr:rowOff>6350</xdr:rowOff>
    </xdr:to>
    <xdr:sp macro="" textlink="">
      <xdr:nvSpPr>
        <xdr:cNvPr id="3" name="AutoShape 153">
          <a:extLst>
            <a:ext uri="{FF2B5EF4-FFF2-40B4-BE49-F238E27FC236}">
              <a16:creationId xmlns:a16="http://schemas.microsoft.com/office/drawing/2014/main" id="{FFBF9E1F-0DC7-4052-83AE-FE86BFD959D3}"/>
            </a:ext>
          </a:extLst>
        </xdr:cNvPr>
        <xdr:cNvSpPr>
          <a:spLocks noChangeArrowheads="1"/>
        </xdr:cNvSpPr>
      </xdr:nvSpPr>
      <xdr:spPr bwMode="auto">
        <a:xfrm>
          <a:off x="2679644" y="17214849"/>
          <a:ext cx="4146606" cy="622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37465</xdr:colOff>
      <xdr:row>40</xdr:row>
      <xdr:rowOff>12065</xdr:rowOff>
    </xdr:from>
    <xdr:to>
      <xdr:col>8</xdr:col>
      <xdr:colOff>161925</xdr:colOff>
      <xdr:row>42</xdr:row>
      <xdr:rowOff>1</xdr:rowOff>
    </xdr:to>
    <xdr:grpSp>
      <xdr:nvGrpSpPr>
        <xdr:cNvPr id="10" name="Group 4">
          <a:extLst>
            <a:ext uri="{FF2B5EF4-FFF2-40B4-BE49-F238E27FC236}">
              <a16:creationId xmlns:a16="http://schemas.microsoft.com/office/drawing/2014/main" id="{2C99D732-6852-43B0-AA9F-81F76C16C755}"/>
            </a:ext>
          </a:extLst>
        </xdr:cNvPr>
        <xdr:cNvGrpSpPr>
          <a:grpSpLocks/>
        </xdr:cNvGrpSpPr>
      </xdr:nvGrpSpPr>
      <xdr:grpSpPr bwMode="auto">
        <a:xfrm>
          <a:off x="433705" y="6999605"/>
          <a:ext cx="1313180" cy="582296"/>
          <a:chOff x="7320" y="9123"/>
          <a:chExt cx="2001" cy="480"/>
        </a:xfrm>
      </xdr:grpSpPr>
      <xdr:sp macro="" textlink="">
        <xdr:nvSpPr>
          <xdr:cNvPr id="11" name="AutoShape 6">
            <a:extLst>
              <a:ext uri="{FF2B5EF4-FFF2-40B4-BE49-F238E27FC236}">
                <a16:creationId xmlns:a16="http://schemas.microsoft.com/office/drawing/2014/main" id="{438A6A83-55F9-9A4E-7792-70D666F9DEB3}"/>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 name="AutoShape 5">
            <a:extLst>
              <a:ext uri="{FF2B5EF4-FFF2-40B4-BE49-F238E27FC236}">
                <a16:creationId xmlns:a16="http://schemas.microsoft.com/office/drawing/2014/main" id="{9F9D86BE-14E9-C1AC-9F33-61BB019F8ADA}"/>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31115</xdr:colOff>
      <xdr:row>43</xdr:row>
      <xdr:rowOff>3174</xdr:rowOff>
    </xdr:from>
    <xdr:to>
      <xdr:col>8</xdr:col>
      <xdr:colOff>180975</xdr:colOff>
      <xdr:row>46</xdr:row>
      <xdr:rowOff>2540</xdr:rowOff>
    </xdr:to>
    <xdr:grpSp>
      <xdr:nvGrpSpPr>
        <xdr:cNvPr id="13" name="Group 4">
          <a:extLst>
            <a:ext uri="{FF2B5EF4-FFF2-40B4-BE49-F238E27FC236}">
              <a16:creationId xmlns:a16="http://schemas.microsoft.com/office/drawing/2014/main" id="{2F942CE8-951C-479B-A202-68C3193AC833}"/>
            </a:ext>
          </a:extLst>
        </xdr:cNvPr>
        <xdr:cNvGrpSpPr>
          <a:grpSpLocks/>
        </xdr:cNvGrpSpPr>
      </xdr:nvGrpSpPr>
      <xdr:grpSpPr bwMode="auto">
        <a:xfrm>
          <a:off x="427355" y="7882254"/>
          <a:ext cx="1338580" cy="890906"/>
          <a:chOff x="7320" y="9123"/>
          <a:chExt cx="2001" cy="480"/>
        </a:xfrm>
      </xdr:grpSpPr>
      <xdr:sp macro="" textlink="">
        <xdr:nvSpPr>
          <xdr:cNvPr id="14" name="AutoShape 6">
            <a:extLst>
              <a:ext uri="{FF2B5EF4-FFF2-40B4-BE49-F238E27FC236}">
                <a16:creationId xmlns:a16="http://schemas.microsoft.com/office/drawing/2014/main" id="{A1C9BAAF-D076-E669-CF70-0DF0B54AE0F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 name="AutoShape 5">
            <a:extLst>
              <a:ext uri="{FF2B5EF4-FFF2-40B4-BE49-F238E27FC236}">
                <a16:creationId xmlns:a16="http://schemas.microsoft.com/office/drawing/2014/main" id="{2E8B11FE-8B61-C745-3681-F9593BE7AA01}"/>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37465</xdr:colOff>
      <xdr:row>33</xdr:row>
      <xdr:rowOff>8890</xdr:rowOff>
    </xdr:from>
    <xdr:to>
      <xdr:col>8</xdr:col>
      <xdr:colOff>158750</xdr:colOff>
      <xdr:row>35</xdr:row>
      <xdr:rowOff>1</xdr:rowOff>
    </xdr:to>
    <xdr:grpSp>
      <xdr:nvGrpSpPr>
        <xdr:cNvPr id="16" name="Group 4">
          <a:extLst>
            <a:ext uri="{FF2B5EF4-FFF2-40B4-BE49-F238E27FC236}">
              <a16:creationId xmlns:a16="http://schemas.microsoft.com/office/drawing/2014/main" id="{01AC2BC2-98E7-4C3D-A8B9-5B84AB7C763C}"/>
            </a:ext>
          </a:extLst>
        </xdr:cNvPr>
        <xdr:cNvGrpSpPr>
          <a:grpSpLocks/>
        </xdr:cNvGrpSpPr>
      </xdr:nvGrpSpPr>
      <xdr:grpSpPr bwMode="auto">
        <a:xfrm>
          <a:off x="433705" y="4977130"/>
          <a:ext cx="1310005" cy="585471"/>
          <a:chOff x="7320" y="9123"/>
          <a:chExt cx="2001" cy="480"/>
        </a:xfrm>
      </xdr:grpSpPr>
      <xdr:sp macro="" textlink="">
        <xdr:nvSpPr>
          <xdr:cNvPr id="17" name="AutoShape 6">
            <a:extLst>
              <a:ext uri="{FF2B5EF4-FFF2-40B4-BE49-F238E27FC236}">
                <a16:creationId xmlns:a16="http://schemas.microsoft.com/office/drawing/2014/main" id="{53187BEB-9388-CEFD-8900-68EE429FCD2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8" name="AutoShape 5">
            <a:extLst>
              <a:ext uri="{FF2B5EF4-FFF2-40B4-BE49-F238E27FC236}">
                <a16:creationId xmlns:a16="http://schemas.microsoft.com/office/drawing/2014/main" id="{A6E219AD-D03C-4ADC-2C7E-C1A9B27944EC}"/>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27940</xdr:colOff>
      <xdr:row>36</xdr:row>
      <xdr:rowOff>3174</xdr:rowOff>
    </xdr:from>
    <xdr:to>
      <xdr:col>8</xdr:col>
      <xdr:colOff>177800</xdr:colOff>
      <xdr:row>39</xdr:row>
      <xdr:rowOff>2540</xdr:rowOff>
    </xdr:to>
    <xdr:grpSp>
      <xdr:nvGrpSpPr>
        <xdr:cNvPr id="19" name="Group 4">
          <a:extLst>
            <a:ext uri="{FF2B5EF4-FFF2-40B4-BE49-F238E27FC236}">
              <a16:creationId xmlns:a16="http://schemas.microsoft.com/office/drawing/2014/main" id="{41114D99-BDA0-4CD2-AE43-4DD96CDDA536}"/>
            </a:ext>
          </a:extLst>
        </xdr:cNvPr>
        <xdr:cNvGrpSpPr>
          <a:grpSpLocks/>
        </xdr:cNvGrpSpPr>
      </xdr:nvGrpSpPr>
      <xdr:grpSpPr bwMode="auto">
        <a:xfrm>
          <a:off x="424180" y="5862954"/>
          <a:ext cx="1338580" cy="890906"/>
          <a:chOff x="7320" y="9123"/>
          <a:chExt cx="2001" cy="480"/>
        </a:xfrm>
      </xdr:grpSpPr>
      <xdr:sp macro="" textlink="">
        <xdr:nvSpPr>
          <xdr:cNvPr id="20" name="AutoShape 6">
            <a:extLst>
              <a:ext uri="{FF2B5EF4-FFF2-40B4-BE49-F238E27FC236}">
                <a16:creationId xmlns:a16="http://schemas.microsoft.com/office/drawing/2014/main" id="{29C69027-EB05-93FB-92D4-AA58C23408ED}"/>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 name="AutoShape 5">
            <a:extLst>
              <a:ext uri="{FF2B5EF4-FFF2-40B4-BE49-F238E27FC236}">
                <a16:creationId xmlns:a16="http://schemas.microsoft.com/office/drawing/2014/main" id="{E98992DB-5B78-6156-70A6-4ED5930D8098}"/>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9305</xdr:colOff>
      <xdr:row>80</xdr:row>
      <xdr:rowOff>31673</xdr:rowOff>
    </xdr:from>
    <xdr:to>
      <xdr:col>12</xdr:col>
      <xdr:colOff>1314</xdr:colOff>
      <xdr:row>83</xdr:row>
      <xdr:rowOff>151086</xdr:rowOff>
    </xdr:to>
    <xdr:grpSp>
      <xdr:nvGrpSpPr>
        <xdr:cNvPr id="2" name="Group 6">
          <a:extLst>
            <a:ext uri="{FF2B5EF4-FFF2-40B4-BE49-F238E27FC236}">
              <a16:creationId xmlns:a16="http://schemas.microsoft.com/office/drawing/2014/main" id="{7C3DDB4D-6622-416B-A4D9-2B9F7DB21659}"/>
            </a:ext>
          </a:extLst>
        </xdr:cNvPr>
        <xdr:cNvGrpSpPr>
          <a:grpSpLocks/>
        </xdr:cNvGrpSpPr>
      </xdr:nvGrpSpPr>
      <xdr:grpSpPr bwMode="auto">
        <a:xfrm>
          <a:off x="1236125" y="15690773"/>
          <a:ext cx="1363609" cy="668053"/>
          <a:chOff x="4524" y="9068"/>
          <a:chExt cx="2081" cy="522"/>
        </a:xfrm>
      </xdr:grpSpPr>
      <xdr:sp macro="" textlink="">
        <xdr:nvSpPr>
          <xdr:cNvPr id="3" name="AutoShape 7">
            <a:extLst>
              <a:ext uri="{FF2B5EF4-FFF2-40B4-BE49-F238E27FC236}">
                <a16:creationId xmlns:a16="http://schemas.microsoft.com/office/drawing/2014/main" id="{4B7CF42B-2258-8E2D-49D6-088C2DB348BE}"/>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114850AD-44A5-7D2A-27DF-2FC2AF950E11}"/>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27884</xdr:colOff>
      <xdr:row>1403</xdr:row>
      <xdr:rowOff>215899</xdr:rowOff>
    </xdr:from>
    <xdr:to>
      <xdr:col>10</xdr:col>
      <xdr:colOff>196850</xdr:colOff>
      <xdr:row>1406</xdr:row>
      <xdr:rowOff>25400</xdr:rowOff>
    </xdr:to>
    <xdr:sp macro="" textlink="">
      <xdr:nvSpPr>
        <xdr:cNvPr id="2" name="AutoShape 153">
          <a:extLst>
            <a:ext uri="{FF2B5EF4-FFF2-40B4-BE49-F238E27FC236}">
              <a16:creationId xmlns:a16="http://schemas.microsoft.com/office/drawing/2014/main" id="{6060924A-8CF8-405C-BF79-A487EB614D1B}"/>
            </a:ext>
          </a:extLst>
        </xdr:cNvPr>
        <xdr:cNvSpPr>
          <a:spLocks noChangeArrowheads="1"/>
        </xdr:cNvSpPr>
      </xdr:nvSpPr>
      <xdr:spPr bwMode="auto">
        <a:xfrm>
          <a:off x="2679644" y="320484499"/>
          <a:ext cx="414660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27884</xdr:colOff>
      <xdr:row>1408</xdr:row>
      <xdr:rowOff>69849</xdr:rowOff>
    </xdr:from>
    <xdr:to>
      <xdr:col>10</xdr:col>
      <xdr:colOff>196850</xdr:colOff>
      <xdr:row>1411</xdr:row>
      <xdr:rowOff>0</xdr:rowOff>
    </xdr:to>
    <xdr:sp macro="" textlink="">
      <xdr:nvSpPr>
        <xdr:cNvPr id="3" name="AutoShape 153">
          <a:extLst>
            <a:ext uri="{FF2B5EF4-FFF2-40B4-BE49-F238E27FC236}">
              <a16:creationId xmlns:a16="http://schemas.microsoft.com/office/drawing/2014/main" id="{0873A401-85E8-439C-9071-0B8FEE0B2795}"/>
            </a:ext>
          </a:extLst>
        </xdr:cNvPr>
        <xdr:cNvSpPr>
          <a:spLocks noChangeArrowheads="1"/>
        </xdr:cNvSpPr>
      </xdr:nvSpPr>
      <xdr:spPr bwMode="auto">
        <a:xfrm>
          <a:off x="2679644" y="321481449"/>
          <a:ext cx="4146606" cy="61595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12304;&#65330;&#65296;&#65303;&#12305;&#25913;&#20462;/10_&#35373;&#35336;/&#30003;&#35531;&#27096;&#24335;/04_&#24215;&#33303;&#36009;&#22770;&#26989;/01_&#26032;&#35215;/20250710_04%20&#20307;&#21046;&#30465;&#20196;&#12408;&#12398;&#36969;&#21512;&#12434;&#31034;&#12377;&#26360;&#39006;.xlsx" TargetMode="External"/><Relationship Id="rId2" Type="http://schemas.openxmlformats.org/officeDocument/2006/relationships/externalLinkPath" Target="file:///\\Svm-100file\&#20844;&#20849;&#12477;&#12522;&#12517;&#12540;&#12471;&#12519;&#12531;\01%20&#12471;&#12473;&#12486;&#12512;&#37096;\02%20&#12464;&#12523;&#12540;&#12503;&#24773;&#22577;\05%20&#20234;&#34276;G\&#26989;&#21209;&#38283;&#30330;&#36039;&#26009;\91_&#9733;&#31292;&#20685;&#24460;&#26696;&#20214;&#9733;\12_&#22524;&#29577;&#30476;\006_&#22524;&#29577;&#30476;&#34220;&#20107;\&#12304;&#65330;&#65296;&#65303;&#12305;&#25913;&#20462;\10_&#35373;&#35336;\&#30003;&#35531;&#27096;&#24335;\04_&#24215;&#33303;&#36009;&#22770;&#26989;\01_&#26032;&#35215;\20250710_04%20&#20307;&#21046;&#30465;&#20196;&#12408;&#12398;&#36969;&#21512;&#12434;&#31034;&#12377;&#26360;&#39006;.xlsx" TargetMode="External"/><Relationship Id="rId1" Type="http://schemas.openxmlformats.org/officeDocument/2006/relationships/externalLinkPath" Target="/01%20&#12471;&#12473;&#12486;&#12512;&#37096;/02%20&#12464;&#12523;&#12540;&#12503;&#24773;&#22577;/05%20&#20234;&#34276;G/&#26989;&#21209;&#38283;&#30330;&#36039;&#26009;/91_&#9733;&#31292;&#20685;&#24460;&#26696;&#20214;&#9733;/12_&#22524;&#29577;&#30476;/006_&#22524;&#29577;&#30476;&#34220;&#20107;/&#12304;&#65330;&#65296;&#65303;&#12305;&#25913;&#20462;/10_&#35373;&#35336;/&#30003;&#35531;&#27096;&#24335;/04_&#24215;&#33303;&#36009;&#22770;&#26989;/01_&#26032;&#35215;/20250710_04%20&#20307;&#21046;&#30465;&#20196;&#12408;&#12398;&#36969;&#21512;&#12434;&#31034;&#12377;&#26360;&#390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業務体制①"/>
      <sheetName val="業務体制 ②"/>
      <sheetName val="【記載例】業務体制①"/>
      <sheetName val="【記載例】業務体制 ②"/>
      <sheetName val="c"/>
    </sheetNames>
    <sheetDataSet>
      <sheetData sheetId="0">
        <row r="3">
          <cell r="J3"/>
        </row>
        <row r="4">
          <cell r="J4"/>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 Type="http://schemas.openxmlformats.org/officeDocument/2006/relationships/vmlDrawing" Target="../drawings/vmlDrawing3.vml"/><Relationship Id="rId21" Type="http://schemas.openxmlformats.org/officeDocument/2006/relationships/ctrlProp" Target="../ctrlProps/ctrlProp123.xml"/><Relationship Id="rId34" Type="http://schemas.openxmlformats.org/officeDocument/2006/relationships/ctrlProp" Target="../ctrlProps/ctrlProp136.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2" Type="http://schemas.openxmlformats.org/officeDocument/2006/relationships/drawing" Target="../drawings/drawing5.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1" Type="http://schemas.openxmlformats.org/officeDocument/2006/relationships/printerSettings" Target="../printerSettings/printerSettings11.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9" Type="http://schemas.openxmlformats.org/officeDocument/2006/relationships/ctrlProp" Target="../ctrlProps/ctrlProp71.xml"/><Relationship Id="rId21" Type="http://schemas.openxmlformats.org/officeDocument/2006/relationships/ctrlProp" Target="../ctrlProps/ctrlProp53.xml"/><Relationship Id="rId34" Type="http://schemas.openxmlformats.org/officeDocument/2006/relationships/ctrlProp" Target="../ctrlProps/ctrlProp66.xml"/><Relationship Id="rId42" Type="http://schemas.openxmlformats.org/officeDocument/2006/relationships/ctrlProp" Target="../ctrlProps/ctrlProp74.xml"/><Relationship Id="rId47" Type="http://schemas.openxmlformats.org/officeDocument/2006/relationships/ctrlProp" Target="../ctrlProps/ctrlProp79.xml"/><Relationship Id="rId50" Type="http://schemas.openxmlformats.org/officeDocument/2006/relationships/ctrlProp" Target="../ctrlProps/ctrlProp82.xml"/><Relationship Id="rId55" Type="http://schemas.openxmlformats.org/officeDocument/2006/relationships/ctrlProp" Target="../ctrlProps/ctrlProp87.xml"/><Relationship Id="rId63" Type="http://schemas.openxmlformats.org/officeDocument/2006/relationships/ctrlProp" Target="../ctrlProps/ctrlProp95.xml"/><Relationship Id="rId68" Type="http://schemas.openxmlformats.org/officeDocument/2006/relationships/ctrlProp" Target="../ctrlProps/ctrlProp100.xml"/><Relationship Id="rId7" Type="http://schemas.openxmlformats.org/officeDocument/2006/relationships/ctrlProp" Target="../ctrlProps/ctrlProp39.xml"/><Relationship Id="rId71" Type="http://schemas.openxmlformats.org/officeDocument/2006/relationships/ctrlProp" Target="../ctrlProps/ctrlProp103.xml"/><Relationship Id="rId2" Type="http://schemas.openxmlformats.org/officeDocument/2006/relationships/drawing" Target="../drawings/drawing2.xml"/><Relationship Id="rId16" Type="http://schemas.openxmlformats.org/officeDocument/2006/relationships/ctrlProp" Target="../ctrlProps/ctrlProp48.xml"/><Relationship Id="rId29" Type="http://schemas.openxmlformats.org/officeDocument/2006/relationships/ctrlProp" Target="../ctrlProps/ctrlProp61.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37" Type="http://schemas.openxmlformats.org/officeDocument/2006/relationships/ctrlProp" Target="../ctrlProps/ctrlProp69.xml"/><Relationship Id="rId40" Type="http://schemas.openxmlformats.org/officeDocument/2006/relationships/ctrlProp" Target="../ctrlProps/ctrlProp72.xml"/><Relationship Id="rId45" Type="http://schemas.openxmlformats.org/officeDocument/2006/relationships/ctrlProp" Target="../ctrlProps/ctrlProp77.xml"/><Relationship Id="rId53" Type="http://schemas.openxmlformats.org/officeDocument/2006/relationships/ctrlProp" Target="../ctrlProps/ctrlProp85.xml"/><Relationship Id="rId58" Type="http://schemas.openxmlformats.org/officeDocument/2006/relationships/ctrlProp" Target="../ctrlProps/ctrlProp90.xml"/><Relationship Id="rId66" Type="http://schemas.openxmlformats.org/officeDocument/2006/relationships/ctrlProp" Target="../ctrlProps/ctrlProp98.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36" Type="http://schemas.openxmlformats.org/officeDocument/2006/relationships/ctrlProp" Target="../ctrlProps/ctrlProp68.xml"/><Relationship Id="rId49" Type="http://schemas.openxmlformats.org/officeDocument/2006/relationships/ctrlProp" Target="../ctrlProps/ctrlProp81.xml"/><Relationship Id="rId57" Type="http://schemas.openxmlformats.org/officeDocument/2006/relationships/ctrlProp" Target="../ctrlProps/ctrlProp89.xml"/><Relationship Id="rId61" Type="http://schemas.openxmlformats.org/officeDocument/2006/relationships/ctrlProp" Target="../ctrlProps/ctrlProp93.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4" Type="http://schemas.openxmlformats.org/officeDocument/2006/relationships/ctrlProp" Target="../ctrlProps/ctrlProp76.xml"/><Relationship Id="rId52" Type="http://schemas.openxmlformats.org/officeDocument/2006/relationships/ctrlProp" Target="../ctrlProps/ctrlProp84.xml"/><Relationship Id="rId60" Type="http://schemas.openxmlformats.org/officeDocument/2006/relationships/ctrlProp" Target="../ctrlProps/ctrlProp92.xml"/><Relationship Id="rId65" Type="http://schemas.openxmlformats.org/officeDocument/2006/relationships/ctrlProp" Target="../ctrlProps/ctrlProp97.xml"/><Relationship Id="rId73" Type="http://schemas.openxmlformats.org/officeDocument/2006/relationships/ctrlProp" Target="../ctrlProps/ctrlProp105.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 Id="rId43" Type="http://schemas.openxmlformats.org/officeDocument/2006/relationships/ctrlProp" Target="../ctrlProps/ctrlProp75.xml"/><Relationship Id="rId48" Type="http://schemas.openxmlformats.org/officeDocument/2006/relationships/ctrlProp" Target="../ctrlProps/ctrlProp80.xml"/><Relationship Id="rId56" Type="http://schemas.openxmlformats.org/officeDocument/2006/relationships/ctrlProp" Target="../ctrlProps/ctrlProp88.xml"/><Relationship Id="rId64" Type="http://schemas.openxmlformats.org/officeDocument/2006/relationships/ctrlProp" Target="../ctrlProps/ctrlProp96.xml"/><Relationship Id="rId69" Type="http://schemas.openxmlformats.org/officeDocument/2006/relationships/ctrlProp" Target="../ctrlProps/ctrlProp101.xml"/><Relationship Id="rId8" Type="http://schemas.openxmlformats.org/officeDocument/2006/relationships/ctrlProp" Target="../ctrlProps/ctrlProp40.xml"/><Relationship Id="rId51" Type="http://schemas.openxmlformats.org/officeDocument/2006/relationships/ctrlProp" Target="../ctrlProps/ctrlProp83.xml"/><Relationship Id="rId72" Type="http://schemas.openxmlformats.org/officeDocument/2006/relationships/ctrlProp" Target="../ctrlProps/ctrlProp104.xml"/><Relationship Id="rId3" Type="http://schemas.openxmlformats.org/officeDocument/2006/relationships/vmlDrawing" Target="../drawings/vmlDrawing2.v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38" Type="http://schemas.openxmlformats.org/officeDocument/2006/relationships/ctrlProp" Target="../ctrlProps/ctrlProp70.xml"/><Relationship Id="rId46" Type="http://schemas.openxmlformats.org/officeDocument/2006/relationships/ctrlProp" Target="../ctrlProps/ctrlProp78.xml"/><Relationship Id="rId59" Type="http://schemas.openxmlformats.org/officeDocument/2006/relationships/ctrlProp" Target="../ctrlProps/ctrlProp91.xml"/><Relationship Id="rId67" Type="http://schemas.openxmlformats.org/officeDocument/2006/relationships/ctrlProp" Target="../ctrlProps/ctrlProp99.xml"/><Relationship Id="rId20" Type="http://schemas.openxmlformats.org/officeDocument/2006/relationships/ctrlProp" Target="../ctrlProps/ctrlProp52.xml"/><Relationship Id="rId41" Type="http://schemas.openxmlformats.org/officeDocument/2006/relationships/ctrlProp" Target="../ctrlProps/ctrlProp73.xml"/><Relationship Id="rId54" Type="http://schemas.openxmlformats.org/officeDocument/2006/relationships/ctrlProp" Target="../ctrlProps/ctrlProp86.xml"/><Relationship Id="rId62" Type="http://schemas.openxmlformats.org/officeDocument/2006/relationships/ctrlProp" Target="../ctrlProps/ctrlProp94.xml"/><Relationship Id="rId70" Type="http://schemas.openxmlformats.org/officeDocument/2006/relationships/ctrlProp" Target="../ctrlProps/ctrlProp102.xml"/><Relationship Id="rId1" Type="http://schemas.openxmlformats.org/officeDocument/2006/relationships/printerSettings" Target="../printerSettings/printerSettings2.bin"/><Relationship Id="rId6" Type="http://schemas.openxmlformats.org/officeDocument/2006/relationships/ctrlProp" Target="../ctrlProps/ctrlProp38.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150.xml"/><Relationship Id="rId18" Type="http://schemas.openxmlformats.org/officeDocument/2006/relationships/ctrlProp" Target="../ctrlProps/ctrlProp155.xml"/><Relationship Id="rId26" Type="http://schemas.openxmlformats.org/officeDocument/2006/relationships/ctrlProp" Target="../ctrlProps/ctrlProp163.xml"/><Relationship Id="rId39" Type="http://schemas.openxmlformats.org/officeDocument/2006/relationships/ctrlProp" Target="../ctrlProps/ctrlProp176.xml"/><Relationship Id="rId21" Type="http://schemas.openxmlformats.org/officeDocument/2006/relationships/ctrlProp" Target="../ctrlProps/ctrlProp158.xml"/><Relationship Id="rId34" Type="http://schemas.openxmlformats.org/officeDocument/2006/relationships/ctrlProp" Target="../ctrlProps/ctrlProp171.xml"/><Relationship Id="rId42" Type="http://schemas.openxmlformats.org/officeDocument/2006/relationships/ctrlProp" Target="../ctrlProps/ctrlProp179.xml"/><Relationship Id="rId47" Type="http://schemas.openxmlformats.org/officeDocument/2006/relationships/ctrlProp" Target="../ctrlProps/ctrlProp184.xml"/><Relationship Id="rId50" Type="http://schemas.openxmlformats.org/officeDocument/2006/relationships/ctrlProp" Target="../ctrlProps/ctrlProp187.xml"/><Relationship Id="rId55" Type="http://schemas.openxmlformats.org/officeDocument/2006/relationships/ctrlProp" Target="../ctrlProps/ctrlProp192.xml"/><Relationship Id="rId63" Type="http://schemas.openxmlformats.org/officeDocument/2006/relationships/ctrlProp" Target="../ctrlProps/ctrlProp200.xml"/><Relationship Id="rId68" Type="http://schemas.openxmlformats.org/officeDocument/2006/relationships/ctrlProp" Target="../ctrlProps/ctrlProp205.xml"/><Relationship Id="rId7" Type="http://schemas.openxmlformats.org/officeDocument/2006/relationships/ctrlProp" Target="../ctrlProps/ctrlProp144.xml"/><Relationship Id="rId71" Type="http://schemas.openxmlformats.org/officeDocument/2006/relationships/ctrlProp" Target="../ctrlProps/ctrlProp208.xml"/><Relationship Id="rId2" Type="http://schemas.openxmlformats.org/officeDocument/2006/relationships/drawing" Target="../drawings/drawing17.xml"/><Relationship Id="rId16" Type="http://schemas.openxmlformats.org/officeDocument/2006/relationships/ctrlProp" Target="../ctrlProps/ctrlProp153.xml"/><Relationship Id="rId29" Type="http://schemas.openxmlformats.org/officeDocument/2006/relationships/ctrlProp" Target="../ctrlProps/ctrlProp166.xml"/><Relationship Id="rId11" Type="http://schemas.openxmlformats.org/officeDocument/2006/relationships/ctrlProp" Target="../ctrlProps/ctrlProp148.xml"/><Relationship Id="rId24" Type="http://schemas.openxmlformats.org/officeDocument/2006/relationships/ctrlProp" Target="../ctrlProps/ctrlProp161.xml"/><Relationship Id="rId32" Type="http://schemas.openxmlformats.org/officeDocument/2006/relationships/ctrlProp" Target="../ctrlProps/ctrlProp169.xml"/><Relationship Id="rId37" Type="http://schemas.openxmlformats.org/officeDocument/2006/relationships/ctrlProp" Target="../ctrlProps/ctrlProp174.xml"/><Relationship Id="rId40" Type="http://schemas.openxmlformats.org/officeDocument/2006/relationships/ctrlProp" Target="../ctrlProps/ctrlProp177.xml"/><Relationship Id="rId45" Type="http://schemas.openxmlformats.org/officeDocument/2006/relationships/ctrlProp" Target="../ctrlProps/ctrlProp182.xml"/><Relationship Id="rId53" Type="http://schemas.openxmlformats.org/officeDocument/2006/relationships/ctrlProp" Target="../ctrlProps/ctrlProp190.xml"/><Relationship Id="rId58" Type="http://schemas.openxmlformats.org/officeDocument/2006/relationships/ctrlProp" Target="../ctrlProps/ctrlProp195.xml"/><Relationship Id="rId66" Type="http://schemas.openxmlformats.org/officeDocument/2006/relationships/ctrlProp" Target="../ctrlProps/ctrlProp203.xml"/><Relationship Id="rId5" Type="http://schemas.openxmlformats.org/officeDocument/2006/relationships/ctrlProp" Target="../ctrlProps/ctrlProp142.xml"/><Relationship Id="rId15" Type="http://schemas.openxmlformats.org/officeDocument/2006/relationships/ctrlProp" Target="../ctrlProps/ctrlProp152.xml"/><Relationship Id="rId23" Type="http://schemas.openxmlformats.org/officeDocument/2006/relationships/ctrlProp" Target="../ctrlProps/ctrlProp160.xml"/><Relationship Id="rId28" Type="http://schemas.openxmlformats.org/officeDocument/2006/relationships/ctrlProp" Target="../ctrlProps/ctrlProp165.xml"/><Relationship Id="rId36" Type="http://schemas.openxmlformats.org/officeDocument/2006/relationships/ctrlProp" Target="../ctrlProps/ctrlProp173.xml"/><Relationship Id="rId49" Type="http://schemas.openxmlformats.org/officeDocument/2006/relationships/ctrlProp" Target="../ctrlProps/ctrlProp186.xml"/><Relationship Id="rId57" Type="http://schemas.openxmlformats.org/officeDocument/2006/relationships/ctrlProp" Target="../ctrlProps/ctrlProp194.xml"/><Relationship Id="rId61" Type="http://schemas.openxmlformats.org/officeDocument/2006/relationships/ctrlProp" Target="../ctrlProps/ctrlProp198.xml"/><Relationship Id="rId10" Type="http://schemas.openxmlformats.org/officeDocument/2006/relationships/ctrlProp" Target="../ctrlProps/ctrlProp147.xml"/><Relationship Id="rId19" Type="http://schemas.openxmlformats.org/officeDocument/2006/relationships/ctrlProp" Target="../ctrlProps/ctrlProp156.xml"/><Relationship Id="rId31" Type="http://schemas.openxmlformats.org/officeDocument/2006/relationships/ctrlProp" Target="../ctrlProps/ctrlProp168.xml"/><Relationship Id="rId44" Type="http://schemas.openxmlformats.org/officeDocument/2006/relationships/ctrlProp" Target="../ctrlProps/ctrlProp181.xml"/><Relationship Id="rId52" Type="http://schemas.openxmlformats.org/officeDocument/2006/relationships/ctrlProp" Target="../ctrlProps/ctrlProp189.xml"/><Relationship Id="rId60" Type="http://schemas.openxmlformats.org/officeDocument/2006/relationships/ctrlProp" Target="../ctrlProps/ctrlProp197.xml"/><Relationship Id="rId65" Type="http://schemas.openxmlformats.org/officeDocument/2006/relationships/ctrlProp" Target="../ctrlProps/ctrlProp202.xml"/><Relationship Id="rId73" Type="http://schemas.openxmlformats.org/officeDocument/2006/relationships/ctrlProp" Target="../ctrlProps/ctrlProp210.xml"/><Relationship Id="rId4" Type="http://schemas.openxmlformats.org/officeDocument/2006/relationships/ctrlProp" Target="../ctrlProps/ctrlProp141.xml"/><Relationship Id="rId9" Type="http://schemas.openxmlformats.org/officeDocument/2006/relationships/ctrlProp" Target="../ctrlProps/ctrlProp146.xml"/><Relationship Id="rId14" Type="http://schemas.openxmlformats.org/officeDocument/2006/relationships/ctrlProp" Target="../ctrlProps/ctrlProp151.xml"/><Relationship Id="rId22" Type="http://schemas.openxmlformats.org/officeDocument/2006/relationships/ctrlProp" Target="../ctrlProps/ctrlProp159.xml"/><Relationship Id="rId27" Type="http://schemas.openxmlformats.org/officeDocument/2006/relationships/ctrlProp" Target="../ctrlProps/ctrlProp164.xml"/><Relationship Id="rId30" Type="http://schemas.openxmlformats.org/officeDocument/2006/relationships/ctrlProp" Target="../ctrlProps/ctrlProp167.xml"/><Relationship Id="rId35" Type="http://schemas.openxmlformats.org/officeDocument/2006/relationships/ctrlProp" Target="../ctrlProps/ctrlProp172.xml"/><Relationship Id="rId43" Type="http://schemas.openxmlformats.org/officeDocument/2006/relationships/ctrlProp" Target="../ctrlProps/ctrlProp180.xml"/><Relationship Id="rId48" Type="http://schemas.openxmlformats.org/officeDocument/2006/relationships/ctrlProp" Target="../ctrlProps/ctrlProp185.xml"/><Relationship Id="rId56" Type="http://schemas.openxmlformats.org/officeDocument/2006/relationships/ctrlProp" Target="../ctrlProps/ctrlProp193.xml"/><Relationship Id="rId64" Type="http://schemas.openxmlformats.org/officeDocument/2006/relationships/ctrlProp" Target="../ctrlProps/ctrlProp201.xml"/><Relationship Id="rId69" Type="http://schemas.openxmlformats.org/officeDocument/2006/relationships/ctrlProp" Target="../ctrlProps/ctrlProp206.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3" Type="http://schemas.openxmlformats.org/officeDocument/2006/relationships/vmlDrawing" Target="../drawings/vmlDrawing4.vml"/><Relationship Id="rId12" Type="http://schemas.openxmlformats.org/officeDocument/2006/relationships/ctrlProp" Target="../ctrlProps/ctrlProp149.xml"/><Relationship Id="rId17" Type="http://schemas.openxmlformats.org/officeDocument/2006/relationships/ctrlProp" Target="../ctrlProps/ctrlProp154.xml"/><Relationship Id="rId25" Type="http://schemas.openxmlformats.org/officeDocument/2006/relationships/ctrlProp" Target="../ctrlProps/ctrlProp162.xml"/><Relationship Id="rId33" Type="http://schemas.openxmlformats.org/officeDocument/2006/relationships/ctrlProp" Target="../ctrlProps/ctrlProp170.xml"/><Relationship Id="rId38" Type="http://schemas.openxmlformats.org/officeDocument/2006/relationships/ctrlProp" Target="../ctrlProps/ctrlProp175.xml"/><Relationship Id="rId46" Type="http://schemas.openxmlformats.org/officeDocument/2006/relationships/ctrlProp" Target="../ctrlProps/ctrlProp183.xml"/><Relationship Id="rId59" Type="http://schemas.openxmlformats.org/officeDocument/2006/relationships/ctrlProp" Target="../ctrlProps/ctrlProp196.xml"/><Relationship Id="rId67" Type="http://schemas.openxmlformats.org/officeDocument/2006/relationships/ctrlProp" Target="../ctrlProps/ctrlProp204.xml"/><Relationship Id="rId20" Type="http://schemas.openxmlformats.org/officeDocument/2006/relationships/ctrlProp" Target="../ctrlProps/ctrlProp157.xml"/><Relationship Id="rId41" Type="http://schemas.openxmlformats.org/officeDocument/2006/relationships/ctrlProp" Target="../ctrlProps/ctrlProp178.xml"/><Relationship Id="rId54" Type="http://schemas.openxmlformats.org/officeDocument/2006/relationships/ctrlProp" Target="../ctrlProps/ctrlProp191.xml"/><Relationship Id="rId62" Type="http://schemas.openxmlformats.org/officeDocument/2006/relationships/ctrlProp" Target="../ctrlProps/ctrlProp199.xml"/><Relationship Id="rId70" Type="http://schemas.openxmlformats.org/officeDocument/2006/relationships/ctrlProp" Target="../ctrlProps/ctrlProp207.xml"/><Relationship Id="rId1" Type="http://schemas.openxmlformats.org/officeDocument/2006/relationships/printerSettings" Target="../printerSettings/printerSettings26.bin"/><Relationship Id="rId6" Type="http://schemas.openxmlformats.org/officeDocument/2006/relationships/ctrlProp" Target="../ctrlProps/ctrlProp14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9379-F1B3-4304-9C09-9511EDFED9F0}">
  <sheetPr codeName="Sheet23"/>
  <dimension ref="A1:CP123"/>
  <sheetViews>
    <sheetView view="pageBreakPreview" zoomScaleNormal="100" zoomScaleSheetLayoutView="100" workbookViewId="0">
      <selection activeCell="BK15" sqref="BK15:BM15"/>
    </sheetView>
  </sheetViews>
  <sheetFormatPr defaultColWidth="8.296875" defaultRowHeight="12" x14ac:dyDescent="0.15"/>
  <cols>
    <col min="1" max="69" width="1.296875" style="510" customWidth="1"/>
    <col min="70" max="70" width="1.09765625" style="510" customWidth="1"/>
    <col min="71" max="71" width="0.19921875" style="510" customWidth="1"/>
    <col min="72" max="72" width="1.296875" style="510" hidden="1" customWidth="1"/>
    <col min="73" max="73" width="3.59765625" style="510" hidden="1" customWidth="1"/>
    <col min="74" max="74" width="3.19921875" style="510" hidden="1" customWidth="1"/>
    <col min="75" max="79" width="1.296875" style="510" hidden="1" customWidth="1"/>
    <col min="80" max="81" width="8.296875" style="510" hidden="1" customWidth="1"/>
    <col min="82" max="82" width="6.59765625" style="510" hidden="1" customWidth="1"/>
    <col min="83" max="92" width="8.296875" style="510" hidden="1" customWidth="1"/>
    <col min="93" max="93" width="3.796875" style="510" hidden="1" customWidth="1"/>
    <col min="94" max="94" width="8.296875" style="510" hidden="1" customWidth="1"/>
    <col min="95" max="104" width="8.296875" style="510" customWidth="1"/>
    <col min="105" max="16384" width="8.296875" style="510"/>
  </cols>
  <sheetData>
    <row r="1" spans="1:94" ht="16.5" customHeight="1" x14ac:dyDescent="0.2">
      <c r="A1" s="556"/>
      <c r="B1" s="557" t="s">
        <v>5839</v>
      </c>
      <c r="C1" s="557"/>
      <c r="D1" s="557"/>
      <c r="E1" s="557"/>
      <c r="F1" s="557"/>
      <c r="G1" s="557"/>
      <c r="H1" s="557"/>
      <c r="I1" s="557"/>
      <c r="J1" s="557"/>
      <c r="K1" s="557"/>
      <c r="L1" s="557"/>
      <c r="M1" s="557"/>
      <c r="N1" s="557"/>
      <c r="O1" s="557"/>
      <c r="P1" s="557"/>
      <c r="Q1" s="557"/>
      <c r="R1" s="557"/>
      <c r="S1" s="557"/>
      <c r="T1" s="557"/>
      <c r="U1" s="557"/>
      <c r="V1" s="557"/>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8"/>
      <c r="BT1" s="558"/>
      <c r="BU1" s="558">
        <v>0</v>
      </c>
      <c r="BV1" s="558">
        <v>0</v>
      </c>
      <c r="BW1" s="558"/>
      <c r="BX1" s="558"/>
      <c r="BY1" s="558"/>
      <c r="BZ1" s="558"/>
      <c r="CA1" s="558"/>
      <c r="CB1" s="558"/>
      <c r="CC1" s="558" t="s">
        <v>239</v>
      </c>
      <c r="CD1" s="558" t="s">
        <v>248</v>
      </c>
      <c r="CE1" s="558" t="s">
        <v>249</v>
      </c>
      <c r="CF1" s="558" t="s">
        <v>253</v>
      </c>
      <c r="CG1" s="558" t="s">
        <v>255</v>
      </c>
      <c r="CH1" s="558"/>
      <c r="CI1" s="558" t="s">
        <v>265</v>
      </c>
      <c r="CJ1" s="558" t="s">
        <v>266</v>
      </c>
      <c r="CK1" s="558"/>
      <c r="CL1" s="558" t="s">
        <v>278</v>
      </c>
      <c r="CM1" s="558"/>
      <c r="CN1" s="558"/>
      <c r="CO1" s="558"/>
      <c r="CP1" s="558"/>
    </row>
    <row r="2" spans="1:94" ht="6.75" customHeight="1" x14ac:dyDescent="0.15">
      <c r="A2" s="556"/>
      <c r="B2" s="559"/>
      <c r="C2" s="559"/>
      <c r="D2" s="559"/>
      <c r="E2" s="559"/>
      <c r="F2" s="559"/>
      <c r="G2" s="559"/>
      <c r="H2" s="559"/>
      <c r="I2" s="559"/>
      <c r="J2" s="559"/>
      <c r="K2" s="559"/>
      <c r="L2" s="559"/>
      <c r="M2" s="559"/>
      <c r="N2" s="559"/>
      <c r="O2" s="559"/>
      <c r="P2" s="559"/>
      <c r="Q2" s="559"/>
      <c r="R2" s="559"/>
      <c r="S2" s="559"/>
      <c r="T2" s="559"/>
      <c r="U2" s="559"/>
      <c r="V2" s="559"/>
      <c r="W2" s="560"/>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8"/>
      <c r="BT2" s="558"/>
      <c r="BU2" s="558">
        <v>1</v>
      </c>
      <c r="BV2" s="558">
        <v>5</v>
      </c>
      <c r="BW2" s="558"/>
      <c r="BX2" s="558"/>
      <c r="BY2" s="558"/>
      <c r="BZ2" s="558"/>
      <c r="CA2" s="558"/>
      <c r="CB2" s="558" t="s">
        <v>240</v>
      </c>
      <c r="CC2" s="561" t="b">
        <v>0</v>
      </c>
      <c r="CD2" s="561" t="b">
        <v>0</v>
      </c>
      <c r="CE2" s="561" t="b">
        <v>0</v>
      </c>
      <c r="CF2" s="561" t="b">
        <v>0</v>
      </c>
      <c r="CG2" s="561" t="b">
        <v>0</v>
      </c>
      <c r="CH2" s="510" t="str">
        <f>IF(CC2=TRUE,$CC$1,IF(CD2=TRUE,$CD$1,IF(CE2=TRUE,$CE$1,IF(CF2=TRUE,$CF$1,IF(CG2=TRUE,$CG$1,"")))))</f>
        <v/>
      </c>
      <c r="CI2" s="511" t="str">
        <f>IF(CC2=TRUE,$CC$10,IF(CD2=TRUE,$CD$10,IF(CE2=TRUE,$CE$10,IF(CF2=TRUE,$CF$10,IF(CG2=TRUE,$CG$10,"")))))</f>
        <v/>
      </c>
      <c r="CJ2" s="511" t="str">
        <f>IF(CC2=TRUE,$CC$11,IF(CD2=TRUE,$CD$11,IF(CE2=TRUE,$CE$11,IF(CF2=TRUE,$CF$11,IF(CG2=TRUE,$CG$11,"")))))</f>
        <v/>
      </c>
      <c r="CK2" s="510" t="str">
        <f>IFERROR(24*(CJ2-CI2),"")</f>
        <v/>
      </c>
      <c r="CL2" s="511" t="str">
        <f>IF(CC2=TRUE,$CC$12,IF(CD2=TRUE,$CD$12,IF(CE2=TRUE,$CE$12,IF(CF2=TRUE,$CF$12,IF(CG2=TRUE,$CG$12,"")))))</f>
        <v/>
      </c>
      <c r="CM2" s="511" t="str">
        <f>IF(CC2=TRUE,$CC$13,IF(CD2=TRUE,$CD$13,IF(CE2=TRUE,$CE$13,IF(CF2=TRUE,$CF$13,IF(CG2=TRUE,$CG$13,"")))))</f>
        <v/>
      </c>
      <c r="CN2" s="512" t="str">
        <f>IFERROR(24*(CM2-CL2), "")</f>
        <v/>
      </c>
      <c r="CO2" s="558"/>
      <c r="CP2" s="558"/>
    </row>
    <row r="3" spans="1:94" x14ac:dyDescent="0.15">
      <c r="A3" s="556"/>
      <c r="B3" s="562"/>
      <c r="C3" s="559"/>
      <c r="D3" s="559"/>
      <c r="E3" s="563"/>
      <c r="F3" s="563"/>
      <c r="G3" s="563"/>
      <c r="H3" s="563"/>
      <c r="I3" s="558"/>
      <c r="J3" s="564"/>
      <c r="K3" s="564"/>
      <c r="L3" s="564"/>
      <c r="M3" s="564"/>
      <c r="N3" s="564"/>
      <c r="O3" s="564"/>
      <c r="P3" s="564"/>
      <c r="Q3" s="564"/>
      <c r="R3" s="564"/>
      <c r="S3" s="564"/>
      <c r="T3" s="564"/>
      <c r="U3" s="559"/>
      <c r="V3" s="559"/>
      <c r="W3" s="560"/>
      <c r="X3" s="556"/>
      <c r="Y3" s="556"/>
      <c r="Z3" s="556"/>
      <c r="AA3" s="556"/>
      <c r="AB3" s="556"/>
      <c r="AC3" s="556"/>
      <c r="AD3" s="556"/>
      <c r="AE3" s="556"/>
      <c r="AF3" s="556"/>
      <c r="AG3" s="563"/>
      <c r="AH3" s="563" t="s">
        <v>5840</v>
      </c>
      <c r="AI3" s="513">
        <f>[1]業務体制①!J3</f>
        <v>0</v>
      </c>
      <c r="AJ3" s="565"/>
      <c r="AK3" s="565"/>
      <c r="AL3" s="565"/>
      <c r="AM3" s="565"/>
      <c r="AN3" s="565"/>
      <c r="AO3" s="565"/>
      <c r="AP3" s="565"/>
      <c r="AQ3" s="565"/>
      <c r="AR3" s="565"/>
      <c r="AS3" s="565"/>
      <c r="AT3" s="566"/>
      <c r="AU3" s="567"/>
      <c r="AV3" s="567"/>
      <c r="AW3" s="567"/>
      <c r="AX3" s="567"/>
      <c r="AY3" s="567"/>
      <c r="AZ3" s="567"/>
      <c r="BA3" s="567"/>
      <c r="BB3" s="567"/>
      <c r="BC3" s="567"/>
      <c r="BD3" s="567"/>
      <c r="BE3" s="567"/>
      <c r="BF3" s="567"/>
      <c r="BG3" s="567"/>
      <c r="BH3" s="567"/>
      <c r="BI3" s="567"/>
      <c r="BJ3" s="567"/>
      <c r="BK3" s="567"/>
      <c r="BL3" s="567"/>
      <c r="BM3" s="567"/>
      <c r="BN3" s="567"/>
      <c r="BO3" s="567"/>
      <c r="BP3" s="556"/>
      <c r="BQ3" s="556"/>
      <c r="BR3" s="556"/>
      <c r="BS3" s="558"/>
      <c r="BT3" s="558"/>
      <c r="BU3" s="558">
        <v>2</v>
      </c>
      <c r="BV3" s="558">
        <v>10</v>
      </c>
      <c r="BW3" s="558"/>
      <c r="BX3" s="558"/>
      <c r="BY3" s="558"/>
      <c r="BZ3" s="558"/>
      <c r="CA3" s="558"/>
      <c r="CB3" s="558" t="s">
        <v>241</v>
      </c>
      <c r="CC3" s="561" t="b">
        <v>0</v>
      </c>
      <c r="CD3" s="561" t="b">
        <v>0</v>
      </c>
      <c r="CE3" s="561" t="b">
        <v>0</v>
      </c>
      <c r="CF3" s="561" t="b">
        <v>0</v>
      </c>
      <c r="CG3" s="561" t="b">
        <v>0</v>
      </c>
      <c r="CH3" s="510" t="str">
        <f t="shared" ref="CH3:CH8" si="0">IF(CC3=TRUE,$CC$1,IF(CD3=TRUE,$CD$1,IF(CE3=TRUE,$CE$1,IF(CF3=TRUE,$CF$1,IF(CG3=TRUE,$CG$1,"")))))</f>
        <v/>
      </c>
      <c r="CI3" s="511" t="str">
        <f t="shared" ref="CI3:CI8" si="1">IF(CC3=TRUE,$CC$10,IF(CD3=TRUE,$CD$10,IF(CE3=TRUE,$CE$10,IF(CF3=TRUE,$CF$10,IF(CG3=TRUE,$CG$10,"")))))</f>
        <v/>
      </c>
      <c r="CJ3" s="511" t="str">
        <f t="shared" ref="CJ3:CJ8" si="2">IF(CC3=TRUE,$CC$11,IF(CD3=TRUE,$CD$11,IF(CE3=TRUE,$CE$11,IF(CF3=TRUE,$CF$11,IF(CG3=TRUE,$CG$11,"")))))</f>
        <v/>
      </c>
      <c r="CK3" s="510" t="str">
        <f t="shared" ref="CK3:CK8" si="3">IFERROR(24*(CJ3-CI3),"")</f>
        <v/>
      </c>
      <c r="CL3" s="511" t="str">
        <f>IF(CC3=TRUE,$CC$12,IF(CD3=TRUE,$CD$12,IF(CE3=TRUE,$CE$12,IF(CF3=TRUE,$CF$12,IF(CG3=TRUE,$CG$12,"")))))</f>
        <v/>
      </c>
      <c r="CM3" s="511" t="str">
        <f t="shared" ref="CM3:CM8" si="4">IF(CC3=TRUE,$CC$13,IF(CD3=TRUE,$CD$13,IF(CE3=TRUE,$CE$13,IF(CF3=TRUE,$CF$13,IF(CG3=TRUE,$CG$13,"")))))</f>
        <v/>
      </c>
      <c r="CN3" s="512" t="str">
        <f t="shared" ref="CN3:CN8" si="5">IFERROR(24*(CM3-CL3), "")</f>
        <v/>
      </c>
      <c r="CO3" s="558"/>
      <c r="CP3" s="558"/>
    </row>
    <row r="4" spans="1:94" x14ac:dyDescent="0.15">
      <c r="A4" s="556"/>
      <c r="B4" s="568"/>
      <c r="C4" s="556"/>
      <c r="D4" s="556"/>
      <c r="E4" s="569"/>
      <c r="F4" s="569"/>
      <c r="G4" s="569"/>
      <c r="H4" s="569"/>
      <c r="I4" s="569"/>
      <c r="J4" s="570"/>
      <c r="K4" s="570"/>
      <c r="L4" s="570"/>
      <c r="M4" s="570"/>
      <c r="N4" s="570"/>
      <c r="O4" s="563"/>
      <c r="P4" s="570"/>
      <c r="Q4" s="570"/>
      <c r="R4" s="570"/>
      <c r="S4" s="570"/>
      <c r="T4" s="570"/>
      <c r="U4" s="556"/>
      <c r="V4" s="556"/>
      <c r="W4" s="556"/>
      <c r="X4" s="556"/>
      <c r="Y4" s="556"/>
      <c r="Z4" s="556"/>
      <c r="AA4" s="556"/>
      <c r="AB4" s="556"/>
      <c r="AC4" s="556"/>
      <c r="AD4" s="556"/>
      <c r="AE4" s="556"/>
      <c r="AF4" s="556"/>
      <c r="AG4" s="569"/>
      <c r="AH4" s="569" t="s">
        <v>5841</v>
      </c>
      <c r="AI4" s="514">
        <f>[1]業務体制①!J4</f>
        <v>0</v>
      </c>
      <c r="AJ4" s="571"/>
      <c r="AK4" s="571"/>
      <c r="AL4" s="571"/>
      <c r="AM4" s="571"/>
      <c r="AN4" s="571"/>
      <c r="AO4" s="571"/>
      <c r="AP4" s="571"/>
      <c r="AQ4" s="571"/>
      <c r="AR4" s="571"/>
      <c r="AS4" s="571"/>
      <c r="AT4" s="572"/>
      <c r="AU4" s="572"/>
      <c r="AV4" s="572"/>
      <c r="AW4" s="572"/>
      <c r="AX4" s="572"/>
      <c r="AY4" s="572"/>
      <c r="AZ4" s="572"/>
      <c r="BA4" s="572"/>
      <c r="BB4" s="572"/>
      <c r="BC4" s="572"/>
      <c r="BD4" s="572"/>
      <c r="BE4" s="572"/>
      <c r="BF4" s="572"/>
      <c r="BG4" s="572"/>
      <c r="BH4" s="572"/>
      <c r="BI4" s="572"/>
      <c r="BJ4" s="572"/>
      <c r="BK4" s="572"/>
      <c r="BL4" s="572"/>
      <c r="BM4" s="572"/>
      <c r="BN4" s="572"/>
      <c r="BO4" s="572"/>
      <c r="BP4" s="556"/>
      <c r="BQ4" s="556"/>
      <c r="BR4" s="556"/>
      <c r="BS4" s="558"/>
      <c r="BT4" s="558"/>
      <c r="BU4" s="558">
        <v>3</v>
      </c>
      <c r="BV4" s="558">
        <v>15</v>
      </c>
      <c r="BW4" s="558"/>
      <c r="BX4" s="558"/>
      <c r="BY4" s="558"/>
      <c r="BZ4" s="558"/>
      <c r="CA4" s="558"/>
      <c r="CB4" s="558" t="s">
        <v>242</v>
      </c>
      <c r="CC4" s="561" t="b">
        <v>0</v>
      </c>
      <c r="CD4" s="561" t="b">
        <v>0</v>
      </c>
      <c r="CE4" s="561" t="b">
        <v>0</v>
      </c>
      <c r="CF4" s="561" t="b">
        <v>0</v>
      </c>
      <c r="CG4" s="561" t="b">
        <v>0</v>
      </c>
      <c r="CH4" s="510" t="str">
        <f t="shared" si="0"/>
        <v/>
      </c>
      <c r="CI4" s="511" t="str">
        <f t="shared" si="1"/>
        <v/>
      </c>
      <c r="CJ4" s="511" t="str">
        <f t="shared" si="2"/>
        <v/>
      </c>
      <c r="CK4" s="510" t="str">
        <f t="shared" si="3"/>
        <v/>
      </c>
      <c r="CL4" s="511" t="str">
        <f t="shared" ref="CL4:CL8" si="6">IF(CC4=TRUE,$CC$12,IF(CD4=TRUE,$CD$12,IF(CE4=TRUE,$CE$12,IF(CF4=TRUE,$CF$12,IF(CG4=TRUE,$CG$12,"")))))</f>
        <v/>
      </c>
      <c r="CM4" s="511" t="str">
        <f t="shared" si="4"/>
        <v/>
      </c>
      <c r="CN4" s="512" t="str">
        <f t="shared" si="5"/>
        <v/>
      </c>
      <c r="CO4" s="558"/>
      <c r="CP4" s="558"/>
    </row>
    <row r="5" spans="1:94" ht="6" customHeight="1" x14ac:dyDescent="0.15">
      <c r="A5" s="556"/>
      <c r="B5" s="568"/>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556"/>
      <c r="BN5" s="556"/>
      <c r="BO5" s="556"/>
      <c r="BP5" s="556"/>
      <c r="BQ5" s="556"/>
      <c r="BR5" s="556"/>
      <c r="BS5" s="558"/>
      <c r="BT5" s="558"/>
      <c r="BU5" s="558">
        <v>4</v>
      </c>
      <c r="BV5" s="558">
        <v>20</v>
      </c>
      <c r="BW5" s="558"/>
      <c r="BX5" s="558"/>
      <c r="BY5" s="558"/>
      <c r="BZ5" s="558"/>
      <c r="CA5" s="558"/>
      <c r="CB5" s="558" t="s">
        <v>243</v>
      </c>
      <c r="CC5" s="561" t="b">
        <v>0</v>
      </c>
      <c r="CD5" s="561" t="b">
        <v>0</v>
      </c>
      <c r="CE5" s="561" t="b">
        <v>0</v>
      </c>
      <c r="CF5" s="561" t="b">
        <v>0</v>
      </c>
      <c r="CG5" s="561" t="b">
        <v>0</v>
      </c>
      <c r="CH5" s="510" t="str">
        <f t="shared" si="0"/>
        <v/>
      </c>
      <c r="CI5" s="511" t="str">
        <f t="shared" si="1"/>
        <v/>
      </c>
      <c r="CJ5" s="511" t="str">
        <f t="shared" si="2"/>
        <v/>
      </c>
      <c r="CK5" s="510" t="str">
        <f t="shared" si="3"/>
        <v/>
      </c>
      <c r="CL5" s="511" t="str">
        <f t="shared" si="6"/>
        <v/>
      </c>
      <c r="CM5" s="511" t="str">
        <f t="shared" si="4"/>
        <v/>
      </c>
      <c r="CN5" s="512" t="str">
        <f t="shared" si="5"/>
        <v/>
      </c>
      <c r="CO5" s="558"/>
      <c r="CP5" s="558"/>
    </row>
    <row r="6" spans="1:94" ht="12.75" customHeight="1" x14ac:dyDescent="0.15">
      <c r="A6" s="556"/>
      <c r="B6" s="519" t="s">
        <v>5823</v>
      </c>
      <c r="C6" s="519"/>
      <c r="D6" s="519"/>
      <c r="E6" s="519"/>
      <c r="F6" s="519"/>
      <c r="G6" s="519"/>
      <c r="H6" s="519"/>
      <c r="I6" s="519"/>
      <c r="J6" s="519"/>
      <c r="K6" s="519"/>
      <c r="L6" s="519"/>
      <c r="M6" s="519"/>
      <c r="N6" s="519"/>
      <c r="O6" s="519"/>
      <c r="P6" s="519"/>
      <c r="Q6" s="519"/>
      <c r="R6" s="519"/>
      <c r="S6" s="519"/>
      <c r="T6" s="519"/>
      <c r="U6" s="519"/>
      <c r="V6" s="519"/>
      <c r="W6" s="556"/>
      <c r="X6" s="556"/>
      <c r="Y6" s="556"/>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8"/>
      <c r="BT6" s="558"/>
      <c r="BU6" s="558">
        <v>5</v>
      </c>
      <c r="BV6" s="558">
        <v>25</v>
      </c>
      <c r="BW6" s="558"/>
      <c r="BX6" s="558"/>
      <c r="BY6" s="558"/>
      <c r="BZ6" s="558"/>
      <c r="CA6" s="558"/>
      <c r="CB6" s="558" t="s">
        <v>274</v>
      </c>
      <c r="CC6" s="561" t="b">
        <v>0</v>
      </c>
      <c r="CD6" s="561" t="b">
        <v>0</v>
      </c>
      <c r="CE6" s="561" t="b">
        <v>0</v>
      </c>
      <c r="CF6" s="561" t="b">
        <v>0</v>
      </c>
      <c r="CG6" s="561" t="b">
        <v>0</v>
      </c>
      <c r="CH6" s="510" t="str">
        <f t="shared" si="0"/>
        <v/>
      </c>
      <c r="CI6" s="511" t="str">
        <f t="shared" si="1"/>
        <v/>
      </c>
      <c r="CJ6" s="511" t="str">
        <f t="shared" si="2"/>
        <v/>
      </c>
      <c r="CK6" s="510" t="str">
        <f t="shared" si="3"/>
        <v/>
      </c>
      <c r="CL6" s="511" t="str">
        <f t="shared" si="6"/>
        <v/>
      </c>
      <c r="CM6" s="511" t="str">
        <f t="shared" si="4"/>
        <v/>
      </c>
      <c r="CN6" s="512" t="str">
        <f t="shared" si="5"/>
        <v/>
      </c>
      <c r="CO6" s="558"/>
      <c r="CP6" s="558"/>
    </row>
    <row r="7" spans="1:94" ht="12.75" customHeight="1" x14ac:dyDescent="0.15">
      <c r="A7" s="556"/>
      <c r="B7" s="519"/>
      <c r="C7" s="519" t="s">
        <v>236</v>
      </c>
      <c r="D7" s="519"/>
      <c r="E7" s="519"/>
      <c r="F7" s="519"/>
      <c r="G7" s="519"/>
      <c r="H7" s="519"/>
      <c r="I7" s="519"/>
      <c r="J7" s="519"/>
      <c r="K7" s="519"/>
      <c r="L7" s="519"/>
      <c r="M7" s="519"/>
      <c r="N7" s="519"/>
      <c r="O7" s="519"/>
      <c r="P7" s="519"/>
      <c r="Q7" s="519"/>
      <c r="R7" s="519"/>
      <c r="S7" s="519"/>
      <c r="T7" s="519"/>
      <c r="U7" s="519"/>
      <c r="V7" s="519"/>
      <c r="W7" s="556"/>
      <c r="X7" s="556"/>
      <c r="Y7" s="556"/>
      <c r="Z7" s="556"/>
      <c r="AA7" s="556"/>
      <c r="AB7" s="556" t="s">
        <v>5824</v>
      </c>
      <c r="AC7" s="556"/>
      <c r="AD7" s="556"/>
      <c r="AE7" s="556"/>
      <c r="AF7" s="556"/>
      <c r="AG7" s="556"/>
      <c r="AH7" s="556"/>
      <c r="AI7" s="556"/>
      <c r="AJ7" s="556"/>
      <c r="AK7" s="556"/>
      <c r="AL7" s="556"/>
      <c r="AM7" s="556"/>
      <c r="AN7" s="556"/>
      <c r="AO7" s="556"/>
      <c r="AP7" s="556"/>
      <c r="AQ7" s="556"/>
      <c r="AR7" s="556" t="s">
        <v>5825</v>
      </c>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6"/>
      <c r="BQ7" s="556"/>
      <c r="BR7" s="556"/>
      <c r="BS7" s="558"/>
      <c r="BT7" s="558"/>
      <c r="BU7" s="558">
        <v>6</v>
      </c>
      <c r="BV7" s="558">
        <v>30</v>
      </c>
      <c r="BW7" s="558"/>
      <c r="BX7" s="558"/>
      <c r="BY7" s="558"/>
      <c r="BZ7" s="558"/>
      <c r="CA7" s="558"/>
      <c r="CB7" s="558" t="s">
        <v>245</v>
      </c>
      <c r="CC7" s="561" t="b">
        <v>0</v>
      </c>
      <c r="CD7" s="561" t="b">
        <v>0</v>
      </c>
      <c r="CE7" s="561" t="b">
        <v>0</v>
      </c>
      <c r="CF7" s="561" t="b">
        <v>0</v>
      </c>
      <c r="CG7" s="561" t="b">
        <v>0</v>
      </c>
      <c r="CH7" s="510" t="str">
        <f t="shared" si="0"/>
        <v/>
      </c>
      <c r="CI7" s="511" t="str">
        <f t="shared" si="1"/>
        <v/>
      </c>
      <c r="CJ7" s="511" t="str">
        <f t="shared" si="2"/>
        <v/>
      </c>
      <c r="CK7" s="510" t="str">
        <f t="shared" si="3"/>
        <v/>
      </c>
      <c r="CL7" s="511" t="str">
        <f t="shared" si="6"/>
        <v/>
      </c>
      <c r="CM7" s="511" t="str">
        <f t="shared" si="4"/>
        <v/>
      </c>
      <c r="CN7" s="512" t="str">
        <f t="shared" si="5"/>
        <v/>
      </c>
      <c r="CO7" s="558"/>
      <c r="CP7" s="558"/>
    </row>
    <row r="8" spans="1:94" ht="13.05" customHeight="1" x14ac:dyDescent="0.15">
      <c r="A8" s="556"/>
      <c r="B8" s="519"/>
      <c r="C8" s="519" t="s">
        <v>239</v>
      </c>
      <c r="D8" s="520"/>
      <c r="E8" s="520"/>
      <c r="F8" s="521"/>
      <c r="G8" s="521" t="s">
        <v>240</v>
      </c>
      <c r="H8" s="521"/>
      <c r="I8" s="521"/>
      <c r="J8" s="521" t="s">
        <v>5826</v>
      </c>
      <c r="K8" s="521"/>
      <c r="L8" s="521"/>
      <c r="M8" s="521" t="s">
        <v>5827</v>
      </c>
      <c r="N8" s="521"/>
      <c r="O8" s="521"/>
      <c r="P8" s="521" t="s">
        <v>243</v>
      </c>
      <c r="Q8" s="521"/>
      <c r="R8" s="521"/>
      <c r="S8" s="521" t="s">
        <v>244</v>
      </c>
      <c r="T8" s="521"/>
      <c r="U8" s="521"/>
      <c r="V8" s="521" t="s">
        <v>5828</v>
      </c>
      <c r="W8" s="521"/>
      <c r="X8" s="521"/>
      <c r="Y8" s="521" t="s">
        <v>47</v>
      </c>
      <c r="Z8" s="521"/>
      <c r="AA8" s="520"/>
      <c r="AB8" s="887">
        <f>許可申請_4_2!AB8</f>
        <v>0</v>
      </c>
      <c r="AC8" s="888"/>
      <c r="AD8" s="889"/>
      <c r="AE8" s="520" t="s">
        <v>5829</v>
      </c>
      <c r="AF8" s="887">
        <f>許可申請_4_2!AF8</f>
        <v>0</v>
      </c>
      <c r="AG8" s="888"/>
      <c r="AH8" s="889"/>
      <c r="AI8" s="519" t="s">
        <v>5830</v>
      </c>
      <c r="AJ8" s="519"/>
      <c r="AK8" s="887">
        <f>許可申請_4_2!AK8</f>
        <v>0</v>
      </c>
      <c r="AL8" s="888"/>
      <c r="AM8" s="889"/>
      <c r="AN8" s="519" t="s">
        <v>5829</v>
      </c>
      <c r="AO8" s="887">
        <f>許可申請_4_2!AO8</f>
        <v>0</v>
      </c>
      <c r="AP8" s="888"/>
      <c r="AQ8" s="889"/>
      <c r="AR8" s="519" t="s">
        <v>5831</v>
      </c>
      <c r="AS8" s="887">
        <f>許可申請_4_2!AS8</f>
        <v>0</v>
      </c>
      <c r="AT8" s="888"/>
      <c r="AU8" s="889"/>
      <c r="AV8" s="556" t="s">
        <v>5829</v>
      </c>
      <c r="AW8" s="887">
        <f>許可申請_4_2!AW8</f>
        <v>0</v>
      </c>
      <c r="AX8" s="888"/>
      <c r="AY8" s="889"/>
      <c r="AZ8" s="556" t="s">
        <v>5830</v>
      </c>
      <c r="BA8" s="556"/>
      <c r="BB8" s="887">
        <f>許可申請_4_2!BB8</f>
        <v>0</v>
      </c>
      <c r="BC8" s="888"/>
      <c r="BD8" s="889"/>
      <c r="BE8" s="556" t="s">
        <v>5829</v>
      </c>
      <c r="BF8" s="887">
        <f>許可申請_4_2!BF8</f>
        <v>0</v>
      </c>
      <c r="BG8" s="888"/>
      <c r="BH8" s="889"/>
      <c r="BI8" s="556" t="s">
        <v>5832</v>
      </c>
      <c r="BJ8" s="556"/>
      <c r="BK8" s="556"/>
      <c r="BL8" s="556"/>
      <c r="BM8" s="556"/>
      <c r="BN8" s="556"/>
      <c r="BO8" s="556"/>
      <c r="BP8" s="556"/>
      <c r="BQ8" s="556"/>
      <c r="BR8" s="556"/>
      <c r="BS8" s="558"/>
      <c r="BT8" s="558"/>
      <c r="BU8" s="558">
        <v>7</v>
      </c>
      <c r="BV8" s="558">
        <v>35</v>
      </c>
      <c r="BW8" s="558"/>
      <c r="BX8" s="558"/>
      <c r="BY8" s="558"/>
      <c r="BZ8" s="558"/>
      <c r="CA8" s="558"/>
      <c r="CB8" s="558" t="s">
        <v>47</v>
      </c>
      <c r="CC8" s="561" t="b">
        <v>0</v>
      </c>
      <c r="CD8" s="561" t="b">
        <v>0</v>
      </c>
      <c r="CE8" s="561" t="b">
        <v>0</v>
      </c>
      <c r="CF8" s="561" t="b">
        <v>0</v>
      </c>
      <c r="CG8" s="561" t="b">
        <v>0</v>
      </c>
      <c r="CH8" s="510" t="str">
        <f t="shared" si="0"/>
        <v/>
      </c>
      <c r="CI8" s="511" t="str">
        <f t="shared" si="1"/>
        <v/>
      </c>
      <c r="CJ8" s="511" t="str">
        <f t="shared" si="2"/>
        <v/>
      </c>
      <c r="CK8" s="510" t="str">
        <f t="shared" si="3"/>
        <v/>
      </c>
      <c r="CL8" s="511" t="str">
        <f t="shared" si="6"/>
        <v/>
      </c>
      <c r="CM8" s="511" t="str">
        <f t="shared" si="4"/>
        <v/>
      </c>
      <c r="CN8" s="512" t="str">
        <f t="shared" si="5"/>
        <v/>
      </c>
      <c r="CO8" s="558"/>
      <c r="CP8" s="558"/>
    </row>
    <row r="9" spans="1:94" ht="13.05" customHeight="1" x14ac:dyDescent="0.15">
      <c r="A9" s="556"/>
      <c r="B9" s="519"/>
      <c r="C9" s="519" t="s">
        <v>248</v>
      </c>
      <c r="D9" s="519"/>
      <c r="E9" s="519"/>
      <c r="F9" s="521"/>
      <c r="G9" s="521" t="s">
        <v>240</v>
      </c>
      <c r="H9" s="521"/>
      <c r="I9" s="521"/>
      <c r="J9" s="521" t="s">
        <v>5826</v>
      </c>
      <c r="K9" s="521"/>
      <c r="L9" s="521"/>
      <c r="M9" s="521" t="s">
        <v>5827</v>
      </c>
      <c r="N9" s="521"/>
      <c r="O9" s="521"/>
      <c r="P9" s="521" t="s">
        <v>243</v>
      </c>
      <c r="Q9" s="521"/>
      <c r="R9" s="521"/>
      <c r="S9" s="521" t="s">
        <v>244</v>
      </c>
      <c r="T9" s="521"/>
      <c r="U9" s="521"/>
      <c r="V9" s="521" t="s">
        <v>5828</v>
      </c>
      <c r="W9" s="521"/>
      <c r="X9" s="521"/>
      <c r="Y9" s="521" t="s">
        <v>47</v>
      </c>
      <c r="Z9" s="521"/>
      <c r="AA9" s="520"/>
      <c r="AB9" s="887">
        <f>許可申請_4_2!AB9</f>
        <v>0</v>
      </c>
      <c r="AC9" s="888"/>
      <c r="AD9" s="889"/>
      <c r="AE9" s="520" t="s">
        <v>5829</v>
      </c>
      <c r="AF9" s="887">
        <f>許可申請_4_2!AF9</f>
        <v>0</v>
      </c>
      <c r="AG9" s="888"/>
      <c r="AH9" s="889"/>
      <c r="AI9" s="519" t="s">
        <v>5830</v>
      </c>
      <c r="AJ9" s="519"/>
      <c r="AK9" s="887">
        <f>許可申請_4_2!AK9</f>
        <v>0</v>
      </c>
      <c r="AL9" s="888"/>
      <c r="AM9" s="889"/>
      <c r="AN9" s="519" t="s">
        <v>5829</v>
      </c>
      <c r="AO9" s="887">
        <f>許可申請_4_2!AO9</f>
        <v>0</v>
      </c>
      <c r="AP9" s="888"/>
      <c r="AQ9" s="889"/>
      <c r="AR9" s="519" t="s">
        <v>5831</v>
      </c>
      <c r="AS9" s="887">
        <f>許可申請_4_2!AS9</f>
        <v>0</v>
      </c>
      <c r="AT9" s="888"/>
      <c r="AU9" s="889"/>
      <c r="AV9" s="519" t="s">
        <v>5829</v>
      </c>
      <c r="AW9" s="887">
        <f>許可申請_4_2!AW9</f>
        <v>0</v>
      </c>
      <c r="AX9" s="888"/>
      <c r="AY9" s="889"/>
      <c r="AZ9" s="519" t="s">
        <v>5830</v>
      </c>
      <c r="BA9" s="519"/>
      <c r="BB9" s="887">
        <f>許可申請_4_2!BB9</f>
        <v>0</v>
      </c>
      <c r="BC9" s="888"/>
      <c r="BD9" s="889"/>
      <c r="BE9" s="519" t="s">
        <v>5829</v>
      </c>
      <c r="BF9" s="887">
        <f>許可申請_4_2!BF9</f>
        <v>0</v>
      </c>
      <c r="BG9" s="888"/>
      <c r="BH9" s="889"/>
      <c r="BI9" s="556" t="s">
        <v>5832</v>
      </c>
      <c r="BJ9" s="556"/>
      <c r="BK9" s="556"/>
      <c r="BL9" s="556"/>
      <c r="BM9" s="556"/>
      <c r="BN9" s="556"/>
      <c r="BO9" s="556"/>
      <c r="BP9" s="556"/>
      <c r="BQ9" s="556"/>
      <c r="BR9" s="556"/>
      <c r="BS9" s="558"/>
      <c r="BT9" s="558"/>
      <c r="BU9" s="558">
        <v>8</v>
      </c>
      <c r="BV9" s="558">
        <v>40</v>
      </c>
      <c r="BW9" s="558"/>
      <c r="BX9" s="558"/>
      <c r="BY9" s="558"/>
      <c r="BZ9" s="558"/>
      <c r="CA9" s="558"/>
      <c r="CB9" s="558"/>
      <c r="CC9" s="510">
        <f>COUNTIF(CC2:CC8,TRUE)</f>
        <v>0</v>
      </c>
      <c r="CD9" s="510">
        <f t="shared" ref="CD9:CG9" si="7">COUNTIF(CD2:CD8,TRUE)</f>
        <v>0</v>
      </c>
      <c r="CE9" s="510">
        <f t="shared" si="7"/>
        <v>0</v>
      </c>
      <c r="CF9" s="510">
        <f t="shared" si="7"/>
        <v>0</v>
      </c>
      <c r="CG9" s="510">
        <f t="shared" si="7"/>
        <v>0</v>
      </c>
      <c r="CH9" s="558"/>
      <c r="CI9" s="558"/>
      <c r="CJ9" s="558"/>
      <c r="CK9" s="515">
        <f>SUM(CK2:CK8)</f>
        <v>0</v>
      </c>
      <c r="CL9" s="558"/>
      <c r="CM9" s="558"/>
      <c r="CN9" s="512">
        <f>SUM(CN2:CN8)</f>
        <v>0</v>
      </c>
      <c r="CO9" s="558"/>
      <c r="CP9" s="558"/>
    </row>
    <row r="10" spans="1:94" ht="13.05" customHeight="1" x14ac:dyDescent="0.15">
      <c r="A10" s="556"/>
      <c r="B10" s="519"/>
      <c r="C10" s="519" t="s">
        <v>249</v>
      </c>
      <c r="D10" s="519"/>
      <c r="E10" s="519"/>
      <c r="F10" s="521"/>
      <c r="G10" s="521" t="s">
        <v>240</v>
      </c>
      <c r="H10" s="521"/>
      <c r="I10" s="521"/>
      <c r="J10" s="521" t="s">
        <v>5826</v>
      </c>
      <c r="K10" s="521"/>
      <c r="L10" s="521"/>
      <c r="M10" s="521" t="s">
        <v>5827</v>
      </c>
      <c r="N10" s="521"/>
      <c r="O10" s="521"/>
      <c r="P10" s="521" t="s">
        <v>243</v>
      </c>
      <c r="Q10" s="521"/>
      <c r="R10" s="521"/>
      <c r="S10" s="521" t="s">
        <v>244</v>
      </c>
      <c r="T10" s="521"/>
      <c r="U10" s="521"/>
      <c r="V10" s="521" t="s">
        <v>5828</v>
      </c>
      <c r="W10" s="521"/>
      <c r="X10" s="521"/>
      <c r="Y10" s="521" t="s">
        <v>47</v>
      </c>
      <c r="Z10" s="521"/>
      <c r="AA10" s="520"/>
      <c r="AB10" s="887">
        <f>許可申請_4_2!AB10</f>
        <v>0</v>
      </c>
      <c r="AC10" s="888"/>
      <c r="AD10" s="889"/>
      <c r="AE10" s="520" t="s">
        <v>5829</v>
      </c>
      <c r="AF10" s="887">
        <f>許可申請_4_2!AF10</f>
        <v>0</v>
      </c>
      <c r="AG10" s="888"/>
      <c r="AH10" s="889"/>
      <c r="AI10" s="519" t="s">
        <v>5830</v>
      </c>
      <c r="AJ10" s="519"/>
      <c r="AK10" s="887">
        <f>許可申請_4_2!AK10</f>
        <v>0</v>
      </c>
      <c r="AL10" s="888"/>
      <c r="AM10" s="889"/>
      <c r="AN10" s="519" t="s">
        <v>5829</v>
      </c>
      <c r="AO10" s="887">
        <f>許可申請_4_2!AO10</f>
        <v>0</v>
      </c>
      <c r="AP10" s="888"/>
      <c r="AQ10" s="889"/>
      <c r="AR10" s="519" t="s">
        <v>5831</v>
      </c>
      <c r="AS10" s="887">
        <f>許可申請_4_2!AS10</f>
        <v>0</v>
      </c>
      <c r="AT10" s="888"/>
      <c r="AU10" s="889"/>
      <c r="AV10" s="519" t="s">
        <v>5829</v>
      </c>
      <c r="AW10" s="887">
        <f>許可申請_4_2!AW10</f>
        <v>0</v>
      </c>
      <c r="AX10" s="888"/>
      <c r="AY10" s="889"/>
      <c r="AZ10" s="519" t="s">
        <v>5830</v>
      </c>
      <c r="BA10" s="519"/>
      <c r="BB10" s="887">
        <f>許可申請_4_2!BB10</f>
        <v>0</v>
      </c>
      <c r="BC10" s="888"/>
      <c r="BD10" s="889"/>
      <c r="BE10" s="519" t="s">
        <v>5829</v>
      </c>
      <c r="BF10" s="887">
        <f>許可申請_4_2!BF10</f>
        <v>0</v>
      </c>
      <c r="BG10" s="888"/>
      <c r="BH10" s="889"/>
      <c r="BI10" s="556" t="s">
        <v>5832</v>
      </c>
      <c r="BJ10" s="556"/>
      <c r="BK10" s="556"/>
      <c r="BL10" s="556"/>
      <c r="BM10" s="556"/>
      <c r="BN10" s="556"/>
      <c r="BO10" s="556"/>
      <c r="BP10" s="556"/>
      <c r="BQ10" s="556"/>
      <c r="BR10" s="556"/>
      <c r="BS10" s="558"/>
      <c r="BT10" s="558"/>
      <c r="BU10" s="558">
        <v>9</v>
      </c>
      <c r="BV10" s="558">
        <v>45</v>
      </c>
      <c r="BW10" s="558"/>
      <c r="BX10" s="558"/>
      <c r="BY10" s="558"/>
      <c r="BZ10" s="558"/>
      <c r="CA10" s="558"/>
      <c r="CB10" s="558"/>
      <c r="CC10" s="510" t="str">
        <f>AB8&amp;":"&amp;AF8</f>
        <v>0:0</v>
      </c>
      <c r="CD10" s="510" t="str">
        <f>AB9&amp;":"&amp;AF9</f>
        <v>0:0</v>
      </c>
      <c r="CE10" s="510" t="str">
        <f>AB10&amp;":"&amp;AF10</f>
        <v>0:0</v>
      </c>
      <c r="CF10" s="510" t="str">
        <f>AB11&amp;":"&amp;AF11</f>
        <v>0:0</v>
      </c>
      <c r="CG10" s="510" t="str">
        <f>AB12&amp;":"&amp;AF12</f>
        <v>0:0</v>
      </c>
      <c r="CH10" s="558"/>
      <c r="CI10" s="558"/>
      <c r="CJ10" s="558"/>
      <c r="CK10" s="512">
        <f>CK9-CN9</f>
        <v>0</v>
      </c>
      <c r="CL10" s="558"/>
      <c r="CM10" s="558"/>
      <c r="CN10" s="558"/>
      <c r="CO10" s="558"/>
      <c r="CP10" s="558"/>
    </row>
    <row r="11" spans="1:94" ht="13.05" customHeight="1" x14ac:dyDescent="0.15">
      <c r="A11" s="556"/>
      <c r="B11" s="519"/>
      <c r="C11" s="519" t="s">
        <v>253</v>
      </c>
      <c r="D11" s="519"/>
      <c r="E11" s="519"/>
      <c r="F11" s="521"/>
      <c r="G11" s="521" t="s">
        <v>240</v>
      </c>
      <c r="H11" s="521"/>
      <c r="I11" s="521"/>
      <c r="J11" s="521" t="s">
        <v>5826</v>
      </c>
      <c r="K11" s="521"/>
      <c r="L11" s="521"/>
      <c r="M11" s="521" t="s">
        <v>5827</v>
      </c>
      <c r="N11" s="521"/>
      <c r="O11" s="521"/>
      <c r="P11" s="521" t="s">
        <v>243</v>
      </c>
      <c r="Q11" s="521"/>
      <c r="R11" s="521"/>
      <c r="S11" s="521" t="s">
        <v>244</v>
      </c>
      <c r="T11" s="521"/>
      <c r="U11" s="521"/>
      <c r="V11" s="521" t="s">
        <v>5828</v>
      </c>
      <c r="W11" s="521"/>
      <c r="X11" s="521"/>
      <c r="Y11" s="521" t="s">
        <v>47</v>
      </c>
      <c r="Z11" s="521"/>
      <c r="AA11" s="520"/>
      <c r="AB11" s="887">
        <f>許可申請_4_2!AB11</f>
        <v>0</v>
      </c>
      <c r="AC11" s="888"/>
      <c r="AD11" s="889"/>
      <c r="AE11" s="520" t="s">
        <v>5829</v>
      </c>
      <c r="AF11" s="887">
        <f>許可申請_4_2!AF11</f>
        <v>0</v>
      </c>
      <c r="AG11" s="888"/>
      <c r="AH11" s="889"/>
      <c r="AI11" s="519" t="s">
        <v>5830</v>
      </c>
      <c r="AJ11" s="519"/>
      <c r="AK11" s="887">
        <f>許可申請_4_2!AK11</f>
        <v>0</v>
      </c>
      <c r="AL11" s="888"/>
      <c r="AM11" s="889"/>
      <c r="AN11" s="519" t="s">
        <v>5829</v>
      </c>
      <c r="AO11" s="887">
        <f>許可申請_4_2!AO11</f>
        <v>0</v>
      </c>
      <c r="AP11" s="888"/>
      <c r="AQ11" s="889"/>
      <c r="AR11" s="519" t="s">
        <v>5831</v>
      </c>
      <c r="AS11" s="887">
        <f>許可申請_4_2!AS11</f>
        <v>0</v>
      </c>
      <c r="AT11" s="888"/>
      <c r="AU11" s="889"/>
      <c r="AV11" s="523" t="s">
        <v>5829</v>
      </c>
      <c r="AW11" s="887">
        <f>許可申請_4_2!AW11</f>
        <v>0</v>
      </c>
      <c r="AX11" s="888"/>
      <c r="AY11" s="889"/>
      <c r="AZ11" s="519" t="s">
        <v>5830</v>
      </c>
      <c r="BA11" s="519"/>
      <c r="BB11" s="887">
        <f>許可申請_4_2!BB11</f>
        <v>0</v>
      </c>
      <c r="BC11" s="888"/>
      <c r="BD11" s="889"/>
      <c r="BE11" s="523" t="s">
        <v>5829</v>
      </c>
      <c r="BF11" s="887">
        <f>許可申請_4_2!BF11</f>
        <v>0</v>
      </c>
      <c r="BG11" s="888"/>
      <c r="BH11" s="889"/>
      <c r="BI11" s="556" t="s">
        <v>5832</v>
      </c>
      <c r="BJ11" s="556"/>
      <c r="BK11" s="556"/>
      <c r="BL11" s="556"/>
      <c r="BM11" s="556"/>
      <c r="BN11" s="556"/>
      <c r="BO11" s="556"/>
      <c r="BP11" s="556"/>
      <c r="BQ11" s="556"/>
      <c r="BR11" s="556"/>
      <c r="BS11" s="558"/>
      <c r="BT11" s="558"/>
      <c r="BU11" s="558">
        <v>10</v>
      </c>
      <c r="BV11" s="558">
        <v>50</v>
      </c>
      <c r="BW11" s="558"/>
      <c r="BX11" s="558"/>
      <c r="BY11" s="558"/>
      <c r="BZ11" s="558"/>
      <c r="CA11" s="558"/>
      <c r="CB11" s="558"/>
      <c r="CC11" s="510" t="str">
        <f>AK8&amp;":"&amp;AO8</f>
        <v>0:0</v>
      </c>
      <c r="CD11" s="510" t="str">
        <f>AK9&amp;":"&amp;AO9</f>
        <v>0:0</v>
      </c>
      <c r="CE11" s="510" t="str">
        <f>AK10&amp;":"&amp;AO10</f>
        <v>0:0</v>
      </c>
      <c r="CF11" s="510" t="str">
        <f>AK11&amp;":"&amp;AO11</f>
        <v>0:0</v>
      </c>
      <c r="CG11" s="510" t="str">
        <f>AK12&amp;":"&amp;AO12</f>
        <v>0:0</v>
      </c>
      <c r="CH11" s="558"/>
      <c r="CI11" s="558"/>
      <c r="CJ11" s="558"/>
      <c r="CK11" s="558"/>
      <c r="CL11" s="558"/>
      <c r="CM11" s="558"/>
      <c r="CN11" s="558"/>
      <c r="CO11" s="558"/>
      <c r="CP11" s="558"/>
    </row>
    <row r="12" spans="1:94" ht="13.05" customHeight="1" x14ac:dyDescent="0.15">
      <c r="A12" s="556"/>
      <c r="B12" s="519"/>
      <c r="C12" s="519" t="s">
        <v>255</v>
      </c>
      <c r="D12" s="519"/>
      <c r="E12" s="519"/>
      <c r="F12" s="521"/>
      <c r="G12" s="521" t="s">
        <v>240</v>
      </c>
      <c r="H12" s="521"/>
      <c r="I12" s="521"/>
      <c r="J12" s="521" t="s">
        <v>5826</v>
      </c>
      <c r="K12" s="521"/>
      <c r="L12" s="521"/>
      <c r="M12" s="521" t="s">
        <v>5827</v>
      </c>
      <c r="N12" s="521"/>
      <c r="O12" s="521"/>
      <c r="P12" s="521" t="s">
        <v>243</v>
      </c>
      <c r="Q12" s="521"/>
      <c r="R12" s="521"/>
      <c r="S12" s="521" t="s">
        <v>244</v>
      </c>
      <c r="T12" s="521"/>
      <c r="U12" s="521"/>
      <c r="V12" s="521" t="s">
        <v>5828</v>
      </c>
      <c r="W12" s="521"/>
      <c r="X12" s="521"/>
      <c r="Y12" s="521" t="s">
        <v>47</v>
      </c>
      <c r="Z12" s="521"/>
      <c r="AA12" s="520"/>
      <c r="AB12" s="887">
        <f>許可申請_4_2!AB12</f>
        <v>0</v>
      </c>
      <c r="AC12" s="888"/>
      <c r="AD12" s="889"/>
      <c r="AE12" s="520" t="s">
        <v>5829</v>
      </c>
      <c r="AF12" s="887">
        <f>許可申請_4_2!AF12</f>
        <v>0</v>
      </c>
      <c r="AG12" s="888"/>
      <c r="AH12" s="889"/>
      <c r="AI12" s="519" t="s">
        <v>5830</v>
      </c>
      <c r="AJ12" s="519"/>
      <c r="AK12" s="887">
        <f>許可申請_4_2!AK12</f>
        <v>0</v>
      </c>
      <c r="AL12" s="888"/>
      <c r="AM12" s="889"/>
      <c r="AN12" s="519" t="s">
        <v>5829</v>
      </c>
      <c r="AO12" s="887">
        <f>許可申請_4_2!AO12</f>
        <v>0</v>
      </c>
      <c r="AP12" s="888"/>
      <c r="AQ12" s="889"/>
      <c r="AR12" s="519" t="s">
        <v>5831</v>
      </c>
      <c r="AS12" s="887">
        <f>許可申請_4_2!AS12</f>
        <v>0</v>
      </c>
      <c r="AT12" s="888"/>
      <c r="AU12" s="889"/>
      <c r="AV12" s="523" t="s">
        <v>5829</v>
      </c>
      <c r="AW12" s="887">
        <f>許可申請_4_2!AW12</f>
        <v>0</v>
      </c>
      <c r="AX12" s="888"/>
      <c r="AY12" s="889"/>
      <c r="AZ12" s="519" t="s">
        <v>5830</v>
      </c>
      <c r="BA12" s="519"/>
      <c r="BB12" s="887">
        <f>許可申請_4_2!BB12</f>
        <v>0</v>
      </c>
      <c r="BC12" s="888"/>
      <c r="BD12" s="889"/>
      <c r="BE12" s="523" t="s">
        <v>5829</v>
      </c>
      <c r="BF12" s="887">
        <f>許可申請_4_2!BF12</f>
        <v>0</v>
      </c>
      <c r="BG12" s="888"/>
      <c r="BH12" s="889"/>
      <c r="BI12" s="556" t="s">
        <v>5832</v>
      </c>
      <c r="BJ12" s="556"/>
      <c r="BK12" s="556"/>
      <c r="BL12" s="556"/>
      <c r="BM12" s="556"/>
      <c r="BN12" s="556"/>
      <c r="BO12" s="556"/>
      <c r="BP12" s="556"/>
      <c r="BQ12" s="556"/>
      <c r="BR12" s="556"/>
      <c r="BS12" s="558"/>
      <c r="BT12" s="558"/>
      <c r="BU12" s="558">
        <v>11</v>
      </c>
      <c r="BV12" s="558">
        <v>55</v>
      </c>
      <c r="BW12" s="558"/>
      <c r="BX12" s="558"/>
      <c r="BY12" s="558"/>
      <c r="BZ12" s="558"/>
      <c r="CA12" s="558"/>
      <c r="CB12" s="558" t="s">
        <v>278</v>
      </c>
      <c r="CC12" s="510" t="str">
        <f>AS8&amp;":"&amp;AW8</f>
        <v>0:0</v>
      </c>
      <c r="CD12" s="510" t="str">
        <f>AS9&amp;":"&amp;AW9</f>
        <v>0:0</v>
      </c>
      <c r="CE12" s="510" t="str">
        <f>AS10&amp;":"&amp;AW10</f>
        <v>0:0</v>
      </c>
      <c r="CF12" s="510" t="str">
        <f>AS11&amp;":"&amp;AW11</f>
        <v>0:0</v>
      </c>
      <c r="CG12" s="510" t="str">
        <f>AS12&amp;":"&amp;AW12</f>
        <v>0:0</v>
      </c>
      <c r="CH12" s="558"/>
      <c r="CI12" s="558"/>
      <c r="CJ12" s="558"/>
      <c r="CK12" s="558"/>
      <c r="CL12" s="558"/>
      <c r="CM12" s="558"/>
      <c r="CN12" s="558"/>
      <c r="CO12" s="558"/>
      <c r="CP12" s="558"/>
    </row>
    <row r="13" spans="1:94" ht="3" customHeight="1" x14ac:dyDescent="0.15">
      <c r="A13" s="556"/>
      <c r="B13" s="519"/>
      <c r="C13" s="519"/>
      <c r="D13" s="519"/>
      <c r="E13" s="519"/>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68"/>
      <c r="AD13" s="568"/>
      <c r="AE13" s="520"/>
      <c r="AF13" s="520"/>
      <c r="AG13" s="556"/>
      <c r="AH13" s="556"/>
      <c r="AI13" s="519"/>
      <c r="AJ13" s="519"/>
      <c r="AK13" s="519"/>
      <c r="AL13" s="556"/>
      <c r="AM13" s="556"/>
      <c r="AN13" s="519"/>
      <c r="AO13" s="519"/>
      <c r="AP13" s="556"/>
      <c r="AQ13" s="556"/>
      <c r="AR13" s="519"/>
      <c r="AS13" s="519"/>
      <c r="AT13" s="519"/>
      <c r="AU13" s="519"/>
      <c r="AV13" s="519"/>
      <c r="AW13" s="519"/>
      <c r="AX13" s="519"/>
      <c r="AY13" s="519"/>
      <c r="AZ13" s="519"/>
      <c r="BA13" s="519"/>
      <c r="BB13" s="519"/>
      <c r="BC13" s="519"/>
      <c r="BD13" s="556"/>
      <c r="BE13" s="556"/>
      <c r="BF13" s="556"/>
      <c r="BG13" s="556"/>
      <c r="BH13" s="556"/>
      <c r="BI13" s="556"/>
      <c r="BJ13" s="556"/>
      <c r="BK13" s="556"/>
      <c r="BL13" s="556"/>
      <c r="BM13" s="556"/>
      <c r="BN13" s="556"/>
      <c r="BO13" s="556"/>
      <c r="BP13" s="556"/>
      <c r="BQ13" s="556"/>
      <c r="BR13" s="556"/>
      <c r="BS13" s="558"/>
      <c r="BT13" s="558"/>
      <c r="BU13" s="558">
        <v>12</v>
      </c>
      <c r="BV13" s="558"/>
      <c r="BW13" s="558"/>
      <c r="BX13" s="558"/>
      <c r="BY13" s="558"/>
      <c r="BZ13" s="558"/>
      <c r="CA13" s="558"/>
      <c r="CB13" s="558"/>
      <c r="CC13" s="510" t="str">
        <f>BB8&amp;":"&amp;BF8</f>
        <v>0:0</v>
      </c>
      <c r="CD13" s="510" t="str">
        <f>BB9&amp;":"&amp;BF9</f>
        <v>0:0</v>
      </c>
      <c r="CE13" s="510" t="str">
        <f>BB10&amp;":"&amp;BF10</f>
        <v>0:0</v>
      </c>
      <c r="CF13" s="510" t="str">
        <f>BB11&amp;":"&amp;BF11</f>
        <v>0:0</v>
      </c>
      <c r="CG13" s="510" t="str">
        <f>BB12&amp;":"&amp;BF12</f>
        <v>0:0</v>
      </c>
      <c r="CH13" s="558"/>
      <c r="CI13" s="558"/>
      <c r="CJ13" s="558"/>
      <c r="CK13" s="558"/>
      <c r="CL13" s="558"/>
      <c r="CM13" s="558"/>
      <c r="CN13" s="558"/>
      <c r="CO13" s="558"/>
      <c r="CP13" s="558"/>
    </row>
    <row r="14" spans="1:94" ht="12" customHeight="1" x14ac:dyDescent="0.15">
      <c r="A14" s="556"/>
      <c r="B14" s="519"/>
      <c r="C14" s="519"/>
      <c r="D14" s="519"/>
      <c r="E14" s="519"/>
      <c r="F14" s="520"/>
      <c r="G14" s="520"/>
      <c r="H14" s="520"/>
      <c r="I14" s="520"/>
      <c r="J14" s="520"/>
      <c r="K14" s="520"/>
      <c r="L14" s="520"/>
      <c r="M14" s="520"/>
      <c r="N14" s="520"/>
      <c r="O14" s="520"/>
      <c r="P14" s="520"/>
      <c r="Q14" s="520"/>
      <c r="R14" s="520"/>
      <c r="S14" s="520"/>
      <c r="T14" s="520"/>
      <c r="U14" s="520"/>
      <c r="V14" s="520"/>
      <c r="W14" s="520"/>
      <c r="X14" s="573" t="s">
        <v>5833</v>
      </c>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5"/>
      <c r="BQ14" s="556"/>
      <c r="BR14" s="556"/>
      <c r="BS14" s="558"/>
      <c r="BT14" s="558"/>
      <c r="BU14" s="558">
        <v>13</v>
      </c>
      <c r="BV14" s="558"/>
      <c r="BW14" s="558"/>
      <c r="BX14" s="558"/>
      <c r="BY14" s="558"/>
      <c r="BZ14" s="558"/>
      <c r="CA14" s="558"/>
      <c r="CB14" s="558"/>
      <c r="CC14" s="558"/>
      <c r="CD14" s="558"/>
      <c r="CE14" s="558"/>
      <c r="CF14" s="558"/>
      <c r="CG14" s="558"/>
      <c r="CH14" s="558"/>
      <c r="CI14" s="558"/>
      <c r="CJ14" s="558"/>
      <c r="CK14" s="558"/>
      <c r="CL14" s="558"/>
      <c r="CM14" s="558"/>
      <c r="CN14" s="558"/>
      <c r="CO14" s="558"/>
      <c r="CP14" s="558"/>
    </row>
    <row r="15" spans="1:94" ht="12" customHeight="1" x14ac:dyDescent="0.2">
      <c r="A15" s="556"/>
      <c r="B15" s="519"/>
      <c r="C15" s="519"/>
      <c r="D15" s="519"/>
      <c r="E15" s="519"/>
      <c r="F15" s="520"/>
      <c r="G15" s="520"/>
      <c r="H15" s="520"/>
      <c r="I15" s="520"/>
      <c r="J15" s="520"/>
      <c r="K15" s="520"/>
      <c r="L15" s="520"/>
      <c r="M15" s="520"/>
      <c r="N15" s="520"/>
      <c r="O15" s="520"/>
      <c r="P15" s="520"/>
      <c r="Q15" s="520"/>
      <c r="R15" s="520"/>
      <c r="S15" s="520"/>
      <c r="T15" s="520"/>
      <c r="U15" s="520"/>
      <c r="V15" s="520"/>
      <c r="W15" s="520"/>
      <c r="X15" s="576"/>
      <c r="Y15" s="577" t="s">
        <v>269</v>
      </c>
      <c r="Z15" s="577"/>
      <c r="AA15" s="577"/>
      <c r="AB15" s="577"/>
      <c r="AC15" s="577"/>
      <c r="AD15" s="577"/>
      <c r="AE15" s="577"/>
      <c r="AF15" s="900">
        <f>CK10</f>
        <v>0</v>
      </c>
      <c r="AG15" s="901"/>
      <c r="AH15" s="901"/>
      <c r="AI15" s="901"/>
      <c r="AJ15" s="577" t="s">
        <v>5834</v>
      </c>
      <c r="AK15" s="577"/>
      <c r="AL15" s="577"/>
      <c r="AM15" s="577"/>
      <c r="AN15" s="577"/>
      <c r="AO15" s="577"/>
      <c r="AP15" s="577"/>
      <c r="AQ15" s="577"/>
      <c r="AR15" s="577" t="s">
        <v>5842</v>
      </c>
      <c r="AS15" s="577"/>
      <c r="AT15" s="577"/>
      <c r="AU15" s="577"/>
      <c r="AV15" s="577"/>
      <c r="AW15" s="577"/>
      <c r="AX15" s="577"/>
      <c r="AY15" s="577"/>
      <c r="AZ15" s="577"/>
      <c r="BA15" s="577"/>
      <c r="BB15" s="577"/>
      <c r="BC15" s="577"/>
      <c r="BD15" s="577"/>
      <c r="BE15" s="577"/>
      <c r="BF15" s="577"/>
      <c r="BG15" s="577"/>
      <c r="BH15" s="577"/>
      <c r="BI15" s="577"/>
      <c r="BJ15" s="577"/>
      <c r="BK15" s="890"/>
      <c r="BL15" s="891"/>
      <c r="BM15" s="891"/>
      <c r="BN15" s="577" t="s">
        <v>5834</v>
      </c>
      <c r="BO15" s="577"/>
      <c r="BP15" s="578"/>
      <c r="BQ15" s="556"/>
      <c r="BR15" s="556"/>
      <c r="BS15" s="558"/>
      <c r="BT15" s="558"/>
      <c r="BU15" s="558">
        <v>14</v>
      </c>
      <c r="BV15" s="558"/>
      <c r="BW15" s="558"/>
      <c r="BX15" s="558"/>
      <c r="BY15" s="558"/>
      <c r="BZ15" s="558"/>
      <c r="CA15" s="558"/>
      <c r="CB15" s="558"/>
      <c r="CC15" s="558"/>
      <c r="CD15" s="558"/>
      <c r="CE15" s="558"/>
      <c r="CF15" s="558"/>
      <c r="CG15" s="558"/>
      <c r="CH15" s="558"/>
      <c r="CI15" s="558"/>
      <c r="CJ15" s="558"/>
      <c r="CK15" s="558"/>
      <c r="CL15" s="558"/>
      <c r="CM15" s="558"/>
      <c r="CN15" s="558"/>
      <c r="CO15" s="558"/>
      <c r="CP15" s="558"/>
    </row>
    <row r="16" spans="1:94" ht="12" customHeight="1" x14ac:dyDescent="0.2">
      <c r="A16" s="556"/>
      <c r="B16" s="519"/>
      <c r="C16" s="519"/>
      <c r="D16" s="519"/>
      <c r="E16" s="519"/>
      <c r="F16" s="520"/>
      <c r="G16" s="520"/>
      <c r="H16" s="520"/>
      <c r="I16" s="520"/>
      <c r="J16" s="520"/>
      <c r="K16" s="520"/>
      <c r="L16" s="520"/>
      <c r="M16" s="520"/>
      <c r="N16" s="520"/>
      <c r="O16" s="520"/>
      <c r="P16" s="520"/>
      <c r="Q16" s="520"/>
      <c r="R16" s="520"/>
      <c r="S16" s="520"/>
      <c r="T16" s="520"/>
      <c r="U16" s="520"/>
      <c r="V16" s="520"/>
      <c r="W16" s="520"/>
      <c r="X16" s="579"/>
      <c r="Y16" s="580" t="s">
        <v>270</v>
      </c>
      <c r="Z16" s="580"/>
      <c r="AA16" s="580"/>
      <c r="AB16" s="580"/>
      <c r="AC16" s="580"/>
      <c r="AD16" s="580"/>
      <c r="AE16" s="580"/>
      <c r="AF16" s="892"/>
      <c r="AG16" s="893"/>
      <c r="AH16" s="893"/>
      <c r="AI16" s="893"/>
      <c r="AJ16" s="580" t="s">
        <v>5834</v>
      </c>
      <c r="AK16" s="580"/>
      <c r="AL16" s="580"/>
      <c r="AM16" s="580"/>
      <c r="AN16" s="580"/>
      <c r="AO16" s="580"/>
      <c r="AP16" s="580"/>
      <c r="AQ16" s="580"/>
      <c r="AR16" s="580"/>
      <c r="AS16" s="580" t="s">
        <v>5838</v>
      </c>
      <c r="AT16" s="580"/>
      <c r="AU16" s="580"/>
      <c r="AV16" s="580"/>
      <c r="AW16" s="580"/>
      <c r="AX16" s="580"/>
      <c r="AY16" s="580"/>
      <c r="AZ16" s="580"/>
      <c r="BA16" s="580"/>
      <c r="BB16" s="580"/>
      <c r="BC16" s="580"/>
      <c r="BD16" s="580"/>
      <c r="BE16" s="580"/>
      <c r="BF16" s="580"/>
      <c r="BG16" s="580"/>
      <c r="BH16" s="580"/>
      <c r="BI16" s="580"/>
      <c r="BJ16" s="580"/>
      <c r="BK16" s="894">
        <f>BK25*CC9+BK32*CD9+BK39*CE9+BK46*CF9+BK53*CG9</f>
        <v>0</v>
      </c>
      <c r="BL16" s="895"/>
      <c r="BM16" s="895"/>
      <c r="BN16" s="580" t="s">
        <v>5834</v>
      </c>
      <c r="BO16" s="580"/>
      <c r="BP16" s="581"/>
      <c r="BQ16" s="556"/>
      <c r="BR16" s="556"/>
      <c r="BS16" s="558"/>
      <c r="BT16" s="558"/>
      <c r="BU16" s="558">
        <v>15</v>
      </c>
      <c r="BV16" s="558"/>
      <c r="BW16" s="558"/>
      <c r="BX16" s="558"/>
      <c r="BY16" s="558"/>
      <c r="BZ16" s="558"/>
      <c r="CA16" s="558"/>
      <c r="CB16" s="558"/>
      <c r="CC16" s="558"/>
      <c r="CD16" s="558"/>
      <c r="CE16" s="558"/>
      <c r="CF16" s="558"/>
      <c r="CG16" s="558"/>
      <c r="CH16" s="558"/>
      <c r="CI16" s="558"/>
      <c r="CJ16" s="558"/>
      <c r="CK16" s="558"/>
      <c r="CL16" s="558"/>
      <c r="CM16" s="558"/>
      <c r="CN16" s="558"/>
      <c r="CO16" s="558"/>
      <c r="CP16" s="558"/>
    </row>
    <row r="17" spans="1:94" ht="13.05" customHeight="1" x14ac:dyDescent="0.15">
      <c r="A17" s="556"/>
      <c r="B17" s="519"/>
      <c r="C17" s="519" t="s">
        <v>5843</v>
      </c>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519"/>
      <c r="AL17" s="519"/>
      <c r="AM17" s="519"/>
      <c r="AN17" s="519"/>
      <c r="AO17" s="519"/>
      <c r="AP17" s="519"/>
      <c r="AQ17" s="519"/>
      <c r="AR17" s="519"/>
      <c r="AS17" s="519"/>
      <c r="AT17" s="519"/>
      <c r="AU17" s="519"/>
      <c r="AV17" s="519"/>
      <c r="AW17" s="519"/>
      <c r="AX17" s="519"/>
      <c r="AY17" s="519"/>
      <c r="AZ17" s="519"/>
      <c r="BA17" s="519"/>
      <c r="BB17" s="519"/>
      <c r="BC17" s="519"/>
      <c r="BD17" s="556"/>
      <c r="BE17" s="556"/>
      <c r="BF17" s="556"/>
      <c r="BG17" s="556"/>
      <c r="BH17" s="556"/>
      <c r="BI17" s="556"/>
      <c r="BJ17" s="556"/>
      <c r="BK17" s="556"/>
      <c r="BL17" s="556"/>
      <c r="BM17" s="556"/>
      <c r="BN17" s="556"/>
      <c r="BO17" s="556"/>
      <c r="BP17" s="556"/>
      <c r="BQ17" s="556"/>
      <c r="BR17" s="556"/>
      <c r="BS17" s="558"/>
      <c r="BT17" s="558"/>
      <c r="BU17" s="558">
        <v>16</v>
      </c>
      <c r="BV17" s="558"/>
      <c r="BW17" s="558"/>
      <c r="BX17" s="558"/>
      <c r="BY17" s="558"/>
      <c r="BZ17" s="558"/>
      <c r="CA17" s="558"/>
      <c r="CB17" s="558"/>
      <c r="CC17" s="558"/>
      <c r="CD17" s="558"/>
      <c r="CE17" s="558"/>
      <c r="CF17" s="558"/>
      <c r="CG17" s="558"/>
      <c r="CH17" s="558"/>
      <c r="CI17" s="558"/>
      <c r="CJ17" s="558"/>
      <c r="CK17" s="558"/>
      <c r="CL17" s="558"/>
      <c r="CM17" s="558"/>
      <c r="CN17" s="558"/>
      <c r="CO17" s="558"/>
      <c r="CP17" s="558"/>
    </row>
    <row r="18" spans="1:94" ht="9.75" customHeight="1" x14ac:dyDescent="0.15">
      <c r="A18" s="556"/>
      <c r="B18" s="519"/>
      <c r="C18" s="519"/>
      <c r="D18" s="582" t="s">
        <v>5844</v>
      </c>
      <c r="E18" s="582"/>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56"/>
      <c r="BE18" s="556"/>
      <c r="BF18" s="556"/>
      <c r="BG18" s="556"/>
      <c r="BH18" s="556"/>
      <c r="BI18" s="556"/>
      <c r="BJ18" s="556"/>
      <c r="BK18" s="556"/>
      <c r="BL18" s="556"/>
      <c r="BM18" s="556"/>
      <c r="BN18" s="556"/>
      <c r="BO18" s="556"/>
      <c r="BP18" s="556"/>
      <c r="BQ18" s="556"/>
      <c r="BR18" s="556"/>
      <c r="BS18" s="558"/>
      <c r="BT18" s="558"/>
      <c r="BU18" s="558">
        <v>17</v>
      </c>
      <c r="BV18" s="558"/>
      <c r="BW18" s="558"/>
      <c r="BX18" s="558"/>
      <c r="BY18" s="558"/>
      <c r="BZ18" s="558"/>
      <c r="CA18" s="558"/>
      <c r="CB18" s="558"/>
      <c r="CC18" s="558"/>
      <c r="CD18" s="558"/>
      <c r="CE18" s="558"/>
      <c r="CF18" s="558"/>
      <c r="CG18" s="558"/>
      <c r="CH18" s="558"/>
      <c r="CI18" s="558"/>
      <c r="CJ18" s="558"/>
      <c r="CK18" s="558"/>
      <c r="CL18" s="558"/>
      <c r="CM18" s="558"/>
      <c r="CN18" s="558"/>
      <c r="CO18" s="558"/>
      <c r="CP18" s="558"/>
    </row>
    <row r="19" spans="1:94" ht="9" customHeight="1" x14ac:dyDescent="0.15">
      <c r="A19" s="556"/>
      <c r="B19" s="519"/>
      <c r="C19" s="519"/>
      <c r="D19" s="519"/>
      <c r="E19" s="583" t="s">
        <v>5845</v>
      </c>
      <c r="F19" s="583"/>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56"/>
      <c r="BE19" s="556"/>
      <c r="BF19" s="556"/>
      <c r="BG19" s="556"/>
      <c r="BH19" s="556"/>
      <c r="BI19" s="556"/>
      <c r="BJ19" s="556"/>
      <c r="BK19" s="556"/>
      <c r="BL19" s="556"/>
      <c r="BM19" s="556"/>
      <c r="BN19" s="556"/>
      <c r="BO19" s="556"/>
      <c r="BP19" s="556"/>
      <c r="BQ19" s="556"/>
      <c r="BR19" s="556"/>
      <c r="BS19" s="558"/>
      <c r="BT19" s="558"/>
      <c r="BU19" s="558">
        <v>18</v>
      </c>
      <c r="BV19" s="558"/>
      <c r="BW19" s="558"/>
      <c r="BX19" s="558"/>
      <c r="BY19" s="558"/>
      <c r="BZ19" s="558"/>
      <c r="CA19" s="558"/>
      <c r="CB19" s="558"/>
      <c r="CC19" s="558"/>
      <c r="CD19" s="558"/>
      <c r="CE19" s="558"/>
      <c r="CF19" s="558"/>
      <c r="CG19" s="558"/>
      <c r="CH19" s="558"/>
      <c r="CI19" s="558"/>
      <c r="CJ19" s="558"/>
      <c r="CK19" s="558"/>
      <c r="CL19" s="558"/>
      <c r="CM19" s="558"/>
      <c r="CN19" s="558" t="s">
        <v>5836</v>
      </c>
      <c r="CO19" s="558"/>
      <c r="CP19" s="558"/>
    </row>
    <row r="20" spans="1:94" ht="12" customHeight="1" x14ac:dyDescent="0.15">
      <c r="A20" s="556"/>
      <c r="B20" s="523"/>
      <c r="C20" s="523"/>
      <c r="D20" s="523"/>
      <c r="E20" s="523"/>
      <c r="F20" s="523"/>
      <c r="G20" s="523"/>
      <c r="H20" s="523"/>
      <c r="I20" s="523"/>
      <c r="J20" s="523"/>
      <c r="K20" s="523" t="s">
        <v>5835</v>
      </c>
      <c r="L20" s="558"/>
      <c r="M20" s="523"/>
      <c r="N20" s="896">
        <v>0</v>
      </c>
      <c r="O20" s="897"/>
      <c r="P20" s="898">
        <v>1</v>
      </c>
      <c r="Q20" s="899"/>
      <c r="R20" s="896">
        <v>2</v>
      </c>
      <c r="S20" s="897"/>
      <c r="T20" s="898">
        <v>3</v>
      </c>
      <c r="U20" s="899"/>
      <c r="V20" s="896">
        <v>4</v>
      </c>
      <c r="W20" s="897"/>
      <c r="X20" s="898">
        <v>5</v>
      </c>
      <c r="Y20" s="899"/>
      <c r="Z20" s="896">
        <v>6</v>
      </c>
      <c r="AA20" s="897"/>
      <c r="AB20" s="898">
        <v>7</v>
      </c>
      <c r="AC20" s="899"/>
      <c r="AD20" s="896">
        <v>8</v>
      </c>
      <c r="AE20" s="897"/>
      <c r="AF20" s="898">
        <v>9</v>
      </c>
      <c r="AG20" s="899"/>
      <c r="AH20" s="896">
        <v>10</v>
      </c>
      <c r="AI20" s="897"/>
      <c r="AJ20" s="898">
        <v>11</v>
      </c>
      <c r="AK20" s="899"/>
      <c r="AL20" s="896">
        <v>12</v>
      </c>
      <c r="AM20" s="897"/>
      <c r="AN20" s="898">
        <v>13</v>
      </c>
      <c r="AO20" s="899"/>
      <c r="AP20" s="896">
        <v>14</v>
      </c>
      <c r="AQ20" s="897"/>
      <c r="AR20" s="898">
        <v>15</v>
      </c>
      <c r="AS20" s="899"/>
      <c r="AT20" s="896">
        <v>16</v>
      </c>
      <c r="AU20" s="897"/>
      <c r="AV20" s="898">
        <v>17</v>
      </c>
      <c r="AW20" s="899"/>
      <c r="AX20" s="896">
        <v>18</v>
      </c>
      <c r="AY20" s="897"/>
      <c r="AZ20" s="898">
        <v>19</v>
      </c>
      <c r="BA20" s="899"/>
      <c r="BB20" s="896">
        <v>20</v>
      </c>
      <c r="BC20" s="897"/>
      <c r="BD20" s="898">
        <v>21</v>
      </c>
      <c r="BE20" s="899"/>
      <c r="BF20" s="896">
        <v>22</v>
      </c>
      <c r="BG20" s="897"/>
      <c r="BH20" s="898">
        <v>23</v>
      </c>
      <c r="BI20" s="906"/>
      <c r="BJ20" s="896">
        <v>24</v>
      </c>
      <c r="BK20" s="902"/>
      <c r="BL20" s="584"/>
      <c r="BM20" s="584"/>
      <c r="BN20" s="584"/>
      <c r="BO20" s="584"/>
      <c r="BP20" s="584"/>
      <c r="BQ20" s="584"/>
      <c r="BR20" s="584"/>
      <c r="BS20" s="558"/>
      <c r="BT20" s="558"/>
      <c r="BU20" s="558">
        <v>19</v>
      </c>
      <c r="BV20" s="558"/>
      <c r="BW20" s="558"/>
      <c r="BX20" s="558"/>
      <c r="BY20" s="558"/>
      <c r="BZ20" s="558"/>
      <c r="CA20" s="558"/>
      <c r="CB20" s="558"/>
      <c r="CC20" s="558"/>
      <c r="CD20" s="558"/>
      <c r="CE20" s="558"/>
      <c r="CF20" s="558"/>
      <c r="CG20" s="558"/>
      <c r="CH20" s="558"/>
      <c r="CI20" s="558"/>
      <c r="CJ20" s="558"/>
      <c r="CK20" s="558"/>
      <c r="CL20" s="558"/>
      <c r="CM20" s="558"/>
      <c r="CN20" s="558"/>
      <c r="CO20" s="558"/>
      <c r="CP20" s="558"/>
    </row>
    <row r="21" spans="1:94" ht="13.05" customHeight="1" x14ac:dyDescent="0.15">
      <c r="A21" s="556"/>
      <c r="B21" s="523"/>
      <c r="C21" s="523"/>
      <c r="D21" s="523" t="s">
        <v>269</v>
      </c>
      <c r="E21" s="523"/>
      <c r="F21" s="523"/>
      <c r="G21" s="523"/>
      <c r="H21" s="523"/>
      <c r="I21" s="523"/>
      <c r="J21" s="523"/>
      <c r="K21" s="523"/>
      <c r="L21" s="523"/>
      <c r="M21" s="523"/>
      <c r="N21" s="523"/>
      <c r="O21" s="585"/>
      <c r="P21" s="586"/>
      <c r="Q21" s="587"/>
      <c r="R21" s="588"/>
      <c r="S21" s="589"/>
      <c r="T21" s="586"/>
      <c r="U21" s="587"/>
      <c r="V21" s="588"/>
      <c r="W21" s="590"/>
      <c r="X21" s="591"/>
      <c r="Y21" s="592"/>
      <c r="Z21" s="593"/>
      <c r="AA21" s="590"/>
      <c r="AB21" s="591"/>
      <c r="AC21" s="592"/>
      <c r="AD21" s="593"/>
      <c r="AE21" s="590"/>
      <c r="AF21" s="591"/>
      <c r="AG21" s="592"/>
      <c r="AH21" s="593"/>
      <c r="AI21" s="590"/>
      <c r="AJ21" s="591"/>
      <c r="AK21" s="592"/>
      <c r="AL21" s="593"/>
      <c r="AM21" s="590"/>
      <c r="AN21" s="591"/>
      <c r="AO21" s="592"/>
      <c r="AP21" s="593"/>
      <c r="AQ21" s="590"/>
      <c r="AR21" s="591"/>
      <c r="AS21" s="592"/>
      <c r="AT21" s="593"/>
      <c r="AU21" s="590"/>
      <c r="AV21" s="591"/>
      <c r="AW21" s="592"/>
      <c r="AX21" s="593"/>
      <c r="AY21" s="590"/>
      <c r="AZ21" s="591"/>
      <c r="BA21" s="592"/>
      <c r="BB21" s="593"/>
      <c r="BC21" s="590"/>
      <c r="BD21" s="591"/>
      <c r="BE21" s="592"/>
      <c r="BF21" s="593"/>
      <c r="BG21" s="590"/>
      <c r="BH21" s="591"/>
      <c r="BI21" s="592"/>
      <c r="BJ21" s="593"/>
      <c r="BK21" s="903">
        <f>許可申請_4_2!BK21</f>
        <v>0</v>
      </c>
      <c r="BL21" s="904"/>
      <c r="BM21" s="904"/>
      <c r="BN21" s="905"/>
      <c r="BO21" s="584" t="s">
        <v>5834</v>
      </c>
      <c r="BP21" s="584"/>
      <c r="BQ21" s="584"/>
      <c r="BR21" s="584"/>
      <c r="BS21" s="558"/>
      <c r="BT21" s="558"/>
      <c r="BU21" s="558">
        <v>20</v>
      </c>
      <c r="BV21" s="558"/>
      <c r="BW21" s="558"/>
      <c r="BX21" s="558"/>
      <c r="BY21" s="558"/>
      <c r="BZ21" s="558"/>
      <c r="CA21" s="558"/>
      <c r="CB21" s="558"/>
      <c r="CC21" s="558"/>
      <c r="CD21" s="558"/>
      <c r="CE21" s="558"/>
      <c r="CF21" s="558"/>
      <c r="CG21" s="558"/>
      <c r="CH21" s="558"/>
      <c r="CI21" s="558"/>
      <c r="CJ21" s="558"/>
      <c r="CK21" s="558"/>
      <c r="CL21" s="558"/>
      <c r="CM21" s="558"/>
      <c r="CN21" s="558"/>
      <c r="CO21" s="558"/>
      <c r="CP21" s="558"/>
    </row>
    <row r="22" spans="1:94" ht="13.05" customHeight="1" x14ac:dyDescent="0.15">
      <c r="A22" s="556"/>
      <c r="B22" s="523"/>
      <c r="C22" s="523"/>
      <c r="D22" s="523" t="s">
        <v>270</v>
      </c>
      <c r="E22" s="523"/>
      <c r="F22" s="523"/>
      <c r="G22" s="523"/>
      <c r="H22" s="523"/>
      <c r="I22" s="523"/>
      <c r="J22" s="523"/>
      <c r="K22" s="523"/>
      <c r="L22" s="523"/>
      <c r="M22" s="523"/>
      <c r="N22" s="523"/>
      <c r="O22" s="585"/>
      <c r="P22" s="586"/>
      <c r="Q22" s="587"/>
      <c r="R22" s="588"/>
      <c r="S22" s="589"/>
      <c r="T22" s="586"/>
      <c r="U22" s="587"/>
      <c r="V22" s="588"/>
      <c r="W22" s="590"/>
      <c r="X22" s="591"/>
      <c r="Y22" s="592"/>
      <c r="Z22" s="593"/>
      <c r="AA22" s="590"/>
      <c r="AB22" s="591"/>
      <c r="AC22" s="592"/>
      <c r="AD22" s="593"/>
      <c r="AE22" s="590"/>
      <c r="AF22" s="591"/>
      <c r="AG22" s="592"/>
      <c r="AH22" s="593"/>
      <c r="AI22" s="590"/>
      <c r="AJ22" s="591"/>
      <c r="AK22" s="592"/>
      <c r="AL22" s="593"/>
      <c r="AM22" s="590"/>
      <c r="AN22" s="591"/>
      <c r="AO22" s="592"/>
      <c r="AP22" s="593"/>
      <c r="AQ22" s="590"/>
      <c r="AR22" s="591"/>
      <c r="AS22" s="592"/>
      <c r="AT22" s="593"/>
      <c r="AU22" s="590"/>
      <c r="AV22" s="591"/>
      <c r="AW22" s="592"/>
      <c r="AX22" s="593"/>
      <c r="AY22" s="590"/>
      <c r="AZ22" s="591"/>
      <c r="BA22" s="592"/>
      <c r="BB22" s="593"/>
      <c r="BC22" s="590"/>
      <c r="BD22" s="591"/>
      <c r="BE22" s="592"/>
      <c r="BF22" s="593"/>
      <c r="BG22" s="590"/>
      <c r="BH22" s="591"/>
      <c r="BI22" s="592"/>
      <c r="BJ22" s="593"/>
      <c r="BK22" s="903">
        <f>許可申請_4_2!BK22</f>
        <v>0</v>
      </c>
      <c r="BL22" s="904"/>
      <c r="BM22" s="904"/>
      <c r="BN22" s="905"/>
      <c r="BO22" s="584" t="s">
        <v>5834</v>
      </c>
      <c r="BP22" s="584"/>
      <c r="BQ22" s="584"/>
      <c r="BR22" s="584"/>
      <c r="BS22" s="558"/>
      <c r="BT22" s="558"/>
      <c r="BU22" s="558">
        <v>21</v>
      </c>
      <c r="BV22" s="558"/>
      <c r="BW22" s="558"/>
      <c r="BX22" s="558"/>
      <c r="BY22" s="558"/>
      <c r="BZ22" s="558"/>
      <c r="CA22" s="558"/>
      <c r="CB22" s="558"/>
      <c r="CC22" s="558"/>
      <c r="CD22" s="558"/>
      <c r="CE22" s="558"/>
      <c r="CF22" s="558"/>
      <c r="CG22" s="558"/>
      <c r="CH22" s="558"/>
      <c r="CI22" s="558"/>
      <c r="CJ22" s="558"/>
      <c r="CK22" s="558"/>
      <c r="CL22" s="558"/>
      <c r="CM22" s="558"/>
      <c r="CN22" s="558"/>
      <c r="CO22" s="558"/>
      <c r="CP22" s="558"/>
    </row>
    <row r="23" spans="1:94" ht="13.05" customHeight="1" x14ac:dyDescent="0.15">
      <c r="A23" s="556"/>
      <c r="B23" s="523"/>
      <c r="C23" s="523"/>
      <c r="D23" s="523" t="s">
        <v>271</v>
      </c>
      <c r="E23" s="523"/>
      <c r="F23" s="523"/>
      <c r="G23" s="523"/>
      <c r="H23" s="523"/>
      <c r="I23" s="523"/>
      <c r="J23" s="523"/>
      <c r="K23" s="523"/>
      <c r="L23" s="523"/>
      <c r="M23" s="523"/>
      <c r="N23" s="523"/>
      <c r="O23" s="585"/>
      <c r="P23" s="586"/>
      <c r="Q23" s="587"/>
      <c r="R23" s="588"/>
      <c r="S23" s="589"/>
      <c r="T23" s="586"/>
      <c r="U23" s="587"/>
      <c r="V23" s="594"/>
      <c r="W23" s="590"/>
      <c r="X23" s="591"/>
      <c r="Y23" s="592"/>
      <c r="Z23" s="593"/>
      <c r="AA23" s="590"/>
      <c r="AB23" s="591"/>
      <c r="AC23" s="592"/>
      <c r="AD23" s="593"/>
      <c r="AE23" s="590"/>
      <c r="AF23" s="591"/>
      <c r="AG23" s="592"/>
      <c r="AH23" s="593"/>
      <c r="AI23" s="590"/>
      <c r="AJ23" s="591"/>
      <c r="AK23" s="592"/>
      <c r="AL23" s="593"/>
      <c r="AM23" s="590"/>
      <c r="AN23" s="591"/>
      <c r="AO23" s="592"/>
      <c r="AP23" s="593"/>
      <c r="AQ23" s="590"/>
      <c r="AR23" s="591"/>
      <c r="AS23" s="592"/>
      <c r="AT23" s="593"/>
      <c r="AU23" s="590"/>
      <c r="AV23" s="591"/>
      <c r="AW23" s="592"/>
      <c r="AX23" s="593"/>
      <c r="AY23" s="590"/>
      <c r="AZ23" s="591"/>
      <c r="BA23" s="592"/>
      <c r="BB23" s="593"/>
      <c r="BC23" s="590"/>
      <c r="BD23" s="591"/>
      <c r="BE23" s="592"/>
      <c r="BF23" s="593"/>
      <c r="BG23" s="590"/>
      <c r="BH23" s="591"/>
      <c r="BI23" s="592"/>
      <c r="BJ23" s="593"/>
      <c r="BK23" s="903">
        <f>許可申請_4_2!BK23</f>
        <v>0</v>
      </c>
      <c r="BL23" s="904"/>
      <c r="BM23" s="904"/>
      <c r="BN23" s="905"/>
      <c r="BO23" s="584" t="s">
        <v>5834</v>
      </c>
      <c r="BP23" s="584"/>
      <c r="BQ23" s="584"/>
      <c r="BR23" s="584"/>
      <c r="BS23" s="558"/>
      <c r="BT23" s="558"/>
      <c r="BU23" s="558">
        <v>22</v>
      </c>
      <c r="BV23" s="558"/>
      <c r="BW23" s="558"/>
      <c r="BX23" s="558"/>
      <c r="BY23" s="558"/>
      <c r="BZ23" s="558"/>
      <c r="CA23" s="558"/>
      <c r="CB23" s="558"/>
      <c r="CC23" s="558"/>
      <c r="CD23" s="558"/>
      <c r="CE23" s="558"/>
      <c r="CF23" s="558"/>
      <c r="CG23" s="558"/>
      <c r="CH23" s="558"/>
      <c r="CI23" s="558"/>
      <c r="CJ23" s="558"/>
      <c r="CK23" s="558"/>
      <c r="CL23" s="558"/>
      <c r="CM23" s="558"/>
      <c r="CN23" s="558"/>
      <c r="CO23" s="558"/>
      <c r="CP23" s="558"/>
    </row>
    <row r="24" spans="1:94" x14ac:dyDescent="0.15">
      <c r="A24" s="556"/>
      <c r="B24" s="595" t="s">
        <v>239</v>
      </c>
      <c r="C24" s="595"/>
      <c r="D24" s="595" t="s">
        <v>272</v>
      </c>
      <c r="E24" s="595"/>
      <c r="F24" s="595"/>
      <c r="G24" s="595"/>
      <c r="H24" s="595"/>
      <c r="I24" s="595"/>
      <c r="J24" s="595"/>
      <c r="K24" s="595"/>
      <c r="L24" s="595"/>
      <c r="M24" s="595"/>
      <c r="N24" s="595"/>
      <c r="O24" s="596"/>
      <c r="P24" s="597"/>
      <c r="Q24" s="598"/>
      <c r="R24" s="599"/>
      <c r="S24" s="600"/>
      <c r="T24" s="597"/>
      <c r="U24" s="598"/>
      <c r="V24" s="599"/>
      <c r="W24" s="590"/>
      <c r="X24" s="591"/>
      <c r="Y24" s="592"/>
      <c r="Z24" s="593"/>
      <c r="AA24" s="590"/>
      <c r="AB24" s="591"/>
      <c r="AC24" s="592"/>
      <c r="AD24" s="593"/>
      <c r="AE24" s="590"/>
      <c r="AF24" s="591"/>
      <c r="AG24" s="592"/>
      <c r="AH24" s="593"/>
      <c r="AI24" s="590"/>
      <c r="AJ24" s="591"/>
      <c r="AK24" s="592"/>
      <c r="AL24" s="593"/>
      <c r="AM24" s="590"/>
      <c r="AN24" s="591"/>
      <c r="AO24" s="592"/>
      <c r="AP24" s="593"/>
      <c r="AQ24" s="590"/>
      <c r="AR24" s="591"/>
      <c r="AS24" s="592"/>
      <c r="AT24" s="593"/>
      <c r="AU24" s="590"/>
      <c r="AV24" s="591"/>
      <c r="AW24" s="592"/>
      <c r="AX24" s="593"/>
      <c r="AY24" s="590"/>
      <c r="AZ24" s="591"/>
      <c r="BA24" s="592"/>
      <c r="BB24" s="593"/>
      <c r="BC24" s="590"/>
      <c r="BD24" s="591"/>
      <c r="BE24" s="592"/>
      <c r="BF24" s="593"/>
      <c r="BG24" s="590"/>
      <c r="BH24" s="591"/>
      <c r="BI24" s="592"/>
      <c r="BJ24" s="593"/>
      <c r="BK24" s="903">
        <f>許可申請_4_2!BK24</f>
        <v>0</v>
      </c>
      <c r="BL24" s="904"/>
      <c r="BM24" s="904"/>
      <c r="BN24" s="905"/>
      <c r="BO24" s="584" t="s">
        <v>5834</v>
      </c>
      <c r="BP24" s="584"/>
      <c r="BQ24" s="584"/>
      <c r="BR24" s="584"/>
      <c r="BS24" s="558"/>
      <c r="BT24" s="558"/>
      <c r="BU24" s="558">
        <v>23</v>
      </c>
      <c r="BV24" s="558"/>
      <c r="BW24" s="558"/>
      <c r="BX24" s="558"/>
      <c r="BY24" s="558"/>
      <c r="BZ24" s="558"/>
      <c r="CA24" s="558"/>
      <c r="CB24" s="558"/>
      <c r="CC24" s="558"/>
      <c r="CD24" s="558"/>
      <c r="CE24" s="558"/>
      <c r="CF24" s="558"/>
      <c r="CG24" s="558"/>
      <c r="CH24" s="558"/>
      <c r="CI24" s="558"/>
      <c r="CJ24" s="558"/>
      <c r="CK24" s="558"/>
      <c r="CL24" s="558"/>
      <c r="CM24" s="558"/>
      <c r="CN24" s="558"/>
      <c r="CO24" s="558"/>
      <c r="CP24" s="558"/>
    </row>
    <row r="25" spans="1:94" x14ac:dyDescent="0.15">
      <c r="A25" s="556"/>
      <c r="B25" s="595"/>
      <c r="C25" s="595"/>
      <c r="D25" s="595" t="s">
        <v>273</v>
      </c>
      <c r="E25" s="595"/>
      <c r="F25" s="595"/>
      <c r="G25" s="595"/>
      <c r="H25" s="595"/>
      <c r="I25" s="595"/>
      <c r="J25" s="595"/>
      <c r="K25" s="595"/>
      <c r="L25" s="595"/>
      <c r="M25" s="595"/>
      <c r="N25" s="595"/>
      <c r="O25" s="596"/>
      <c r="P25" s="597"/>
      <c r="Q25" s="598"/>
      <c r="R25" s="599"/>
      <c r="S25" s="600"/>
      <c r="T25" s="597"/>
      <c r="U25" s="598"/>
      <c r="V25" s="599"/>
      <c r="W25" s="590"/>
      <c r="X25" s="591"/>
      <c r="Y25" s="592"/>
      <c r="Z25" s="593"/>
      <c r="AA25" s="590"/>
      <c r="AB25" s="591"/>
      <c r="AC25" s="592"/>
      <c r="AD25" s="593"/>
      <c r="AE25" s="590"/>
      <c r="AF25" s="591"/>
      <c r="AG25" s="592"/>
      <c r="AH25" s="593"/>
      <c r="AI25" s="590"/>
      <c r="AJ25" s="591"/>
      <c r="AK25" s="592"/>
      <c r="AL25" s="593"/>
      <c r="AM25" s="590"/>
      <c r="AN25" s="591"/>
      <c r="AO25" s="592"/>
      <c r="AP25" s="593"/>
      <c r="AQ25" s="590"/>
      <c r="AR25" s="591"/>
      <c r="AS25" s="592"/>
      <c r="AT25" s="593"/>
      <c r="AU25" s="590"/>
      <c r="AV25" s="591"/>
      <c r="AW25" s="592"/>
      <c r="AX25" s="593"/>
      <c r="AY25" s="590"/>
      <c r="AZ25" s="591"/>
      <c r="BA25" s="592"/>
      <c r="BB25" s="593"/>
      <c r="BC25" s="590"/>
      <c r="BD25" s="591"/>
      <c r="BE25" s="592"/>
      <c r="BF25" s="593"/>
      <c r="BG25" s="590"/>
      <c r="BH25" s="591"/>
      <c r="BI25" s="592"/>
      <c r="BJ25" s="593"/>
      <c r="BK25" s="903">
        <f>許可申請_4_2!BK25</f>
        <v>0</v>
      </c>
      <c r="BL25" s="904"/>
      <c r="BM25" s="904"/>
      <c r="BN25" s="905"/>
      <c r="BO25" s="584" t="s">
        <v>5834</v>
      </c>
      <c r="BP25" s="584"/>
      <c r="BQ25" s="584"/>
      <c r="BR25" s="584"/>
      <c r="BS25" s="558"/>
      <c r="BT25" s="558"/>
      <c r="BU25" s="558">
        <v>24</v>
      </c>
      <c r="BV25" s="558"/>
      <c r="BW25" s="558"/>
      <c r="BX25" s="558"/>
      <c r="BY25" s="558"/>
      <c r="BZ25" s="558"/>
      <c r="CA25" s="558"/>
      <c r="CB25" s="558"/>
      <c r="CC25" s="558"/>
      <c r="CD25" s="558"/>
      <c r="CE25" s="558"/>
      <c r="CF25" s="558"/>
      <c r="CG25" s="558"/>
      <c r="CH25" s="558"/>
      <c r="CI25" s="558"/>
      <c r="CJ25" s="558"/>
      <c r="CK25" s="558"/>
      <c r="CL25" s="558"/>
      <c r="CM25" s="558"/>
      <c r="CN25" s="558"/>
      <c r="CO25" s="558"/>
      <c r="CP25" s="558"/>
    </row>
    <row r="26" spans="1:94" x14ac:dyDescent="0.15">
      <c r="A26" s="556"/>
      <c r="B26" s="595"/>
      <c r="C26" s="595"/>
      <c r="D26" s="595" t="s">
        <v>275</v>
      </c>
      <c r="E26" s="595"/>
      <c r="F26" s="595"/>
      <c r="G26" s="595"/>
      <c r="H26" s="595"/>
      <c r="I26" s="595"/>
      <c r="J26" s="595"/>
      <c r="K26" s="595"/>
      <c r="L26" s="595"/>
      <c r="M26" s="595"/>
      <c r="N26" s="595"/>
      <c r="O26" s="596"/>
      <c r="P26" s="597"/>
      <c r="Q26" s="598"/>
      <c r="R26" s="599"/>
      <c r="S26" s="600"/>
      <c r="T26" s="597"/>
      <c r="U26" s="598"/>
      <c r="V26" s="599"/>
      <c r="W26" s="590"/>
      <c r="X26" s="591"/>
      <c r="Y26" s="592"/>
      <c r="Z26" s="593"/>
      <c r="AA26" s="590"/>
      <c r="AB26" s="591"/>
      <c r="AC26" s="592"/>
      <c r="AD26" s="593"/>
      <c r="AE26" s="590"/>
      <c r="AF26" s="591"/>
      <c r="AG26" s="592"/>
      <c r="AH26" s="593"/>
      <c r="AI26" s="590"/>
      <c r="AJ26" s="591"/>
      <c r="AK26" s="592"/>
      <c r="AL26" s="593"/>
      <c r="AM26" s="590"/>
      <c r="AN26" s="591"/>
      <c r="AO26" s="592"/>
      <c r="AP26" s="593"/>
      <c r="AQ26" s="590"/>
      <c r="AR26" s="591"/>
      <c r="AS26" s="592"/>
      <c r="AT26" s="593"/>
      <c r="AU26" s="590"/>
      <c r="AV26" s="591"/>
      <c r="AW26" s="592"/>
      <c r="AX26" s="593"/>
      <c r="AY26" s="590"/>
      <c r="AZ26" s="591"/>
      <c r="BA26" s="592"/>
      <c r="BB26" s="593"/>
      <c r="BC26" s="590"/>
      <c r="BD26" s="591"/>
      <c r="BE26" s="592"/>
      <c r="BF26" s="593"/>
      <c r="BG26" s="590"/>
      <c r="BH26" s="591"/>
      <c r="BI26" s="592"/>
      <c r="BJ26" s="593"/>
      <c r="BK26" s="903">
        <f>許可申請_4_2!BK26</f>
        <v>0</v>
      </c>
      <c r="BL26" s="904"/>
      <c r="BM26" s="904"/>
      <c r="BN26" s="905"/>
      <c r="BO26" s="584" t="s">
        <v>5834</v>
      </c>
      <c r="BP26" s="584"/>
      <c r="BQ26" s="584"/>
      <c r="BR26" s="584"/>
      <c r="BS26" s="558"/>
      <c r="BT26" s="558"/>
      <c r="BU26" s="558"/>
      <c r="BV26" s="558"/>
      <c r="BW26" s="558"/>
      <c r="BX26" s="558"/>
      <c r="BY26" s="558"/>
      <c r="BZ26" s="558"/>
      <c r="CA26" s="558"/>
      <c r="CB26" s="558"/>
      <c r="CC26" s="558"/>
      <c r="CD26" s="558"/>
      <c r="CE26" s="558"/>
      <c r="CF26" s="558"/>
      <c r="CG26" s="558"/>
      <c r="CH26" s="558"/>
      <c r="CI26" s="558"/>
      <c r="CJ26" s="558"/>
      <c r="CK26" s="558"/>
      <c r="CL26" s="558"/>
      <c r="CM26" s="558"/>
      <c r="CN26" s="558"/>
      <c r="CO26" s="558"/>
      <c r="CP26" s="558"/>
    </row>
    <row r="27" spans="1:94" ht="12.6" thickBot="1" x14ac:dyDescent="0.2">
      <c r="A27" s="556"/>
      <c r="B27" s="595"/>
      <c r="C27" s="595"/>
      <c r="D27" s="595" t="s">
        <v>276</v>
      </c>
      <c r="E27" s="595"/>
      <c r="F27" s="595"/>
      <c r="G27" s="595"/>
      <c r="H27" s="595"/>
      <c r="I27" s="595"/>
      <c r="J27" s="595"/>
      <c r="K27" s="595"/>
      <c r="L27" s="595"/>
      <c r="M27" s="595"/>
      <c r="N27" s="595"/>
      <c r="O27" s="601"/>
      <c r="P27" s="602"/>
      <c r="Q27" s="603"/>
      <c r="R27" s="604"/>
      <c r="S27" s="605"/>
      <c r="T27" s="602"/>
      <c r="U27" s="603"/>
      <c r="V27" s="604"/>
      <c r="W27" s="606"/>
      <c r="X27" s="607"/>
      <c r="Y27" s="608"/>
      <c r="Z27" s="609"/>
      <c r="AA27" s="606"/>
      <c r="AB27" s="607"/>
      <c r="AC27" s="608"/>
      <c r="AD27" s="609"/>
      <c r="AE27" s="606"/>
      <c r="AF27" s="607"/>
      <c r="AG27" s="608"/>
      <c r="AH27" s="609"/>
      <c r="AI27" s="606"/>
      <c r="AJ27" s="607"/>
      <c r="AK27" s="608"/>
      <c r="AL27" s="609"/>
      <c r="AM27" s="606"/>
      <c r="AN27" s="607"/>
      <c r="AO27" s="608"/>
      <c r="AP27" s="609"/>
      <c r="AQ27" s="606"/>
      <c r="AR27" s="607"/>
      <c r="AS27" s="608"/>
      <c r="AT27" s="609"/>
      <c r="AU27" s="606"/>
      <c r="AV27" s="607"/>
      <c r="AW27" s="608"/>
      <c r="AX27" s="609"/>
      <c r="AY27" s="606"/>
      <c r="AZ27" s="607"/>
      <c r="BA27" s="608"/>
      <c r="BB27" s="609"/>
      <c r="BC27" s="606"/>
      <c r="BD27" s="607"/>
      <c r="BE27" s="608"/>
      <c r="BF27" s="609"/>
      <c r="BG27" s="606"/>
      <c r="BH27" s="607"/>
      <c r="BI27" s="608"/>
      <c r="BJ27" s="609"/>
      <c r="BK27" s="903">
        <f>許可申請_4_2!BK27</f>
        <v>0</v>
      </c>
      <c r="BL27" s="904"/>
      <c r="BM27" s="904"/>
      <c r="BN27" s="905"/>
      <c r="BO27" s="584" t="s">
        <v>5834</v>
      </c>
      <c r="BP27" s="584"/>
      <c r="BQ27" s="584"/>
      <c r="BR27" s="584"/>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row>
    <row r="28" spans="1:94" x14ac:dyDescent="0.15">
      <c r="A28" s="556"/>
      <c r="B28" s="595"/>
      <c r="C28" s="610"/>
      <c r="D28" s="610" t="s">
        <v>269</v>
      </c>
      <c r="E28" s="610"/>
      <c r="F28" s="610"/>
      <c r="G28" s="610"/>
      <c r="H28" s="610"/>
      <c r="I28" s="610"/>
      <c r="J28" s="610"/>
      <c r="K28" s="610"/>
      <c r="L28" s="610"/>
      <c r="M28" s="610"/>
      <c r="N28" s="611"/>
      <c r="O28" s="612"/>
      <c r="P28" s="613"/>
      <c r="Q28" s="614"/>
      <c r="R28" s="615"/>
      <c r="S28" s="616"/>
      <c r="T28" s="613"/>
      <c r="U28" s="614"/>
      <c r="V28" s="615"/>
      <c r="W28" s="617"/>
      <c r="X28" s="618"/>
      <c r="Y28" s="619"/>
      <c r="Z28" s="620"/>
      <c r="AA28" s="617"/>
      <c r="AB28" s="618"/>
      <c r="AC28" s="619"/>
      <c r="AD28" s="620"/>
      <c r="AE28" s="617"/>
      <c r="AF28" s="618"/>
      <c r="AG28" s="619"/>
      <c r="AH28" s="620"/>
      <c r="AI28" s="617"/>
      <c r="AJ28" s="618"/>
      <c r="AK28" s="619"/>
      <c r="AL28" s="620"/>
      <c r="AM28" s="617"/>
      <c r="AN28" s="618"/>
      <c r="AO28" s="619"/>
      <c r="AP28" s="620"/>
      <c r="AQ28" s="617"/>
      <c r="AR28" s="618"/>
      <c r="AS28" s="619"/>
      <c r="AT28" s="620"/>
      <c r="AU28" s="617"/>
      <c r="AV28" s="618"/>
      <c r="AW28" s="619"/>
      <c r="AX28" s="620"/>
      <c r="AY28" s="617"/>
      <c r="AZ28" s="618"/>
      <c r="BA28" s="619"/>
      <c r="BB28" s="620"/>
      <c r="BC28" s="617"/>
      <c r="BD28" s="618"/>
      <c r="BE28" s="619"/>
      <c r="BF28" s="620"/>
      <c r="BG28" s="617"/>
      <c r="BH28" s="618"/>
      <c r="BI28" s="619"/>
      <c r="BJ28" s="620"/>
      <c r="BK28" s="903">
        <f>許可申請_4_2!BK28</f>
        <v>0</v>
      </c>
      <c r="BL28" s="904"/>
      <c r="BM28" s="904"/>
      <c r="BN28" s="905"/>
      <c r="BO28" s="621" t="s">
        <v>5834</v>
      </c>
      <c r="BP28" s="622"/>
      <c r="BQ28" s="622"/>
      <c r="BR28" s="584"/>
      <c r="BS28" s="558"/>
      <c r="BT28" s="558"/>
      <c r="BU28" s="558"/>
      <c r="BV28" s="558"/>
      <c r="BW28" s="558"/>
      <c r="BX28" s="558"/>
      <c r="BY28" s="558"/>
      <c r="BZ28" s="558"/>
      <c r="CA28" s="558"/>
      <c r="CB28" s="558"/>
      <c r="CC28" s="558"/>
      <c r="CD28" s="558"/>
      <c r="CE28" s="558"/>
      <c r="CF28" s="558"/>
      <c r="CG28" s="558"/>
      <c r="CH28" s="558"/>
      <c r="CI28" s="558"/>
      <c r="CJ28" s="558"/>
      <c r="CK28" s="558"/>
      <c r="CL28" s="558"/>
      <c r="CM28" s="558"/>
      <c r="CN28" s="558"/>
      <c r="CO28" s="558"/>
      <c r="CP28" s="558"/>
    </row>
    <row r="29" spans="1:94" x14ac:dyDescent="0.15">
      <c r="A29" s="556"/>
      <c r="B29" s="523"/>
      <c r="C29" s="523"/>
      <c r="D29" s="523" t="s">
        <v>270</v>
      </c>
      <c r="E29" s="523"/>
      <c r="F29" s="523"/>
      <c r="G29" s="523"/>
      <c r="H29" s="523"/>
      <c r="I29" s="523"/>
      <c r="J29" s="523"/>
      <c r="K29" s="523"/>
      <c r="L29" s="523"/>
      <c r="M29" s="523"/>
      <c r="N29" s="523"/>
      <c r="O29" s="623"/>
      <c r="P29" s="624"/>
      <c r="Q29" s="625"/>
      <c r="R29" s="626"/>
      <c r="S29" s="627"/>
      <c r="T29" s="624"/>
      <c r="U29" s="625"/>
      <c r="V29" s="626"/>
      <c r="W29" s="628"/>
      <c r="X29" s="629"/>
      <c r="Y29" s="630"/>
      <c r="Z29" s="631"/>
      <c r="AA29" s="628"/>
      <c r="AB29" s="629"/>
      <c r="AC29" s="630"/>
      <c r="AD29" s="631"/>
      <c r="AE29" s="628"/>
      <c r="AF29" s="629"/>
      <c r="AG29" s="630"/>
      <c r="AH29" s="631"/>
      <c r="AI29" s="628"/>
      <c r="AJ29" s="629"/>
      <c r="AK29" s="630"/>
      <c r="AL29" s="631"/>
      <c r="AM29" s="628"/>
      <c r="AN29" s="629"/>
      <c r="AO29" s="630"/>
      <c r="AP29" s="631"/>
      <c r="AQ29" s="628"/>
      <c r="AR29" s="629"/>
      <c r="AS29" s="630"/>
      <c r="AT29" s="631"/>
      <c r="AU29" s="628"/>
      <c r="AV29" s="629"/>
      <c r="AW29" s="630"/>
      <c r="AX29" s="631"/>
      <c r="AY29" s="628"/>
      <c r="AZ29" s="629"/>
      <c r="BA29" s="630"/>
      <c r="BB29" s="631"/>
      <c r="BC29" s="628"/>
      <c r="BD29" s="629"/>
      <c r="BE29" s="630"/>
      <c r="BF29" s="631"/>
      <c r="BG29" s="628"/>
      <c r="BH29" s="629"/>
      <c r="BI29" s="630"/>
      <c r="BJ29" s="631"/>
      <c r="BK29" s="903">
        <f>許可申請_4_2!BK29</f>
        <v>0</v>
      </c>
      <c r="BL29" s="904"/>
      <c r="BM29" s="904"/>
      <c r="BN29" s="905"/>
      <c r="BO29" s="584" t="s">
        <v>5834</v>
      </c>
      <c r="BP29" s="584"/>
      <c r="BQ29" s="584"/>
      <c r="BR29" s="584"/>
      <c r="BS29" s="558"/>
      <c r="BT29" s="558"/>
      <c r="BU29" s="558"/>
      <c r="BV29" s="558"/>
      <c r="BW29" s="558"/>
      <c r="BX29" s="558"/>
      <c r="BY29" s="558"/>
      <c r="BZ29" s="558"/>
      <c r="CA29" s="558"/>
      <c r="CB29" s="558"/>
      <c r="CC29" s="558"/>
      <c r="CD29" s="558"/>
      <c r="CE29" s="558"/>
      <c r="CF29" s="558"/>
      <c r="CG29" s="558"/>
      <c r="CH29" s="558"/>
      <c r="CI29" s="558"/>
      <c r="CJ29" s="558"/>
      <c r="CK29" s="558"/>
      <c r="CL29" s="558"/>
      <c r="CM29" s="558"/>
      <c r="CN29" s="558"/>
      <c r="CO29" s="558"/>
      <c r="CP29" s="558"/>
    </row>
    <row r="30" spans="1:94" x14ac:dyDescent="0.15">
      <c r="A30" s="556"/>
      <c r="B30" s="523"/>
      <c r="C30" s="523"/>
      <c r="D30" s="523" t="s">
        <v>271</v>
      </c>
      <c r="E30" s="523"/>
      <c r="F30" s="523"/>
      <c r="G30" s="523"/>
      <c r="H30" s="523"/>
      <c r="I30" s="523"/>
      <c r="J30" s="523"/>
      <c r="K30" s="523"/>
      <c r="L30" s="523"/>
      <c r="M30" s="523"/>
      <c r="N30" s="523"/>
      <c r="O30" s="585"/>
      <c r="P30" s="586"/>
      <c r="Q30" s="587"/>
      <c r="R30" s="588"/>
      <c r="S30" s="589"/>
      <c r="T30" s="586"/>
      <c r="U30" s="587"/>
      <c r="V30" s="594"/>
      <c r="W30" s="590"/>
      <c r="X30" s="591"/>
      <c r="Y30" s="592"/>
      <c r="Z30" s="593"/>
      <c r="AA30" s="590"/>
      <c r="AB30" s="591"/>
      <c r="AC30" s="592"/>
      <c r="AD30" s="593"/>
      <c r="AE30" s="590"/>
      <c r="AF30" s="591"/>
      <c r="AG30" s="592"/>
      <c r="AH30" s="593"/>
      <c r="AI30" s="590"/>
      <c r="AJ30" s="591"/>
      <c r="AK30" s="592"/>
      <c r="AL30" s="593"/>
      <c r="AM30" s="590"/>
      <c r="AN30" s="591"/>
      <c r="AO30" s="592"/>
      <c r="AP30" s="593"/>
      <c r="AQ30" s="590"/>
      <c r="AR30" s="591"/>
      <c r="AS30" s="592"/>
      <c r="AT30" s="593"/>
      <c r="AU30" s="590"/>
      <c r="AV30" s="591"/>
      <c r="AW30" s="592"/>
      <c r="AX30" s="593"/>
      <c r="AY30" s="590"/>
      <c r="AZ30" s="591"/>
      <c r="BA30" s="592"/>
      <c r="BB30" s="593"/>
      <c r="BC30" s="590"/>
      <c r="BD30" s="591"/>
      <c r="BE30" s="592"/>
      <c r="BF30" s="593"/>
      <c r="BG30" s="590"/>
      <c r="BH30" s="591"/>
      <c r="BI30" s="592"/>
      <c r="BJ30" s="593"/>
      <c r="BK30" s="903">
        <f>許可申請_4_2!BK30</f>
        <v>0</v>
      </c>
      <c r="BL30" s="904"/>
      <c r="BM30" s="904"/>
      <c r="BN30" s="905"/>
      <c r="BO30" s="584" t="s">
        <v>5834</v>
      </c>
      <c r="BP30" s="584"/>
      <c r="BQ30" s="584"/>
      <c r="BR30" s="584"/>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row>
    <row r="31" spans="1:94" x14ac:dyDescent="0.15">
      <c r="A31" s="556"/>
      <c r="B31" s="595" t="s">
        <v>248</v>
      </c>
      <c r="C31" s="595"/>
      <c r="D31" s="595" t="s">
        <v>272</v>
      </c>
      <c r="E31" s="595"/>
      <c r="F31" s="595"/>
      <c r="G31" s="595"/>
      <c r="H31" s="595"/>
      <c r="I31" s="595"/>
      <c r="J31" s="595"/>
      <c r="K31" s="595"/>
      <c r="L31" s="595"/>
      <c r="M31" s="595"/>
      <c r="N31" s="595"/>
      <c r="O31" s="596"/>
      <c r="P31" s="597"/>
      <c r="Q31" s="598"/>
      <c r="R31" s="599"/>
      <c r="S31" s="600"/>
      <c r="T31" s="597"/>
      <c r="U31" s="598"/>
      <c r="V31" s="599"/>
      <c r="W31" s="590"/>
      <c r="X31" s="591"/>
      <c r="Y31" s="592"/>
      <c r="Z31" s="593"/>
      <c r="AA31" s="590"/>
      <c r="AB31" s="591"/>
      <c r="AC31" s="592"/>
      <c r="AD31" s="593"/>
      <c r="AE31" s="590"/>
      <c r="AF31" s="591"/>
      <c r="AG31" s="592"/>
      <c r="AH31" s="593"/>
      <c r="AI31" s="590"/>
      <c r="AJ31" s="591"/>
      <c r="AK31" s="592"/>
      <c r="AL31" s="593"/>
      <c r="AM31" s="590"/>
      <c r="AN31" s="591"/>
      <c r="AO31" s="592"/>
      <c r="AP31" s="593"/>
      <c r="AQ31" s="590"/>
      <c r="AR31" s="591"/>
      <c r="AS31" s="592"/>
      <c r="AT31" s="593"/>
      <c r="AU31" s="590"/>
      <c r="AV31" s="591"/>
      <c r="AW31" s="592"/>
      <c r="AX31" s="593"/>
      <c r="AY31" s="590"/>
      <c r="AZ31" s="591"/>
      <c r="BA31" s="592"/>
      <c r="BB31" s="593"/>
      <c r="BC31" s="590"/>
      <c r="BD31" s="591"/>
      <c r="BE31" s="592"/>
      <c r="BF31" s="593"/>
      <c r="BG31" s="590"/>
      <c r="BH31" s="591"/>
      <c r="BI31" s="592"/>
      <c r="BJ31" s="593"/>
      <c r="BK31" s="903">
        <f>許可申請_4_2!BK31</f>
        <v>0</v>
      </c>
      <c r="BL31" s="904"/>
      <c r="BM31" s="904"/>
      <c r="BN31" s="905"/>
      <c r="BO31" s="584" t="s">
        <v>5834</v>
      </c>
      <c r="BP31" s="584"/>
      <c r="BQ31" s="584"/>
      <c r="BR31" s="584"/>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row>
    <row r="32" spans="1:94" x14ac:dyDescent="0.15">
      <c r="A32" s="556"/>
      <c r="B32" s="595"/>
      <c r="C32" s="595"/>
      <c r="D32" s="595" t="s">
        <v>273</v>
      </c>
      <c r="E32" s="595"/>
      <c r="F32" s="595"/>
      <c r="G32" s="595"/>
      <c r="H32" s="595"/>
      <c r="I32" s="595"/>
      <c r="J32" s="595"/>
      <c r="K32" s="595"/>
      <c r="L32" s="595"/>
      <c r="M32" s="595"/>
      <c r="N32" s="595"/>
      <c r="O32" s="596"/>
      <c r="P32" s="597"/>
      <c r="Q32" s="598"/>
      <c r="R32" s="599"/>
      <c r="S32" s="600"/>
      <c r="T32" s="597"/>
      <c r="U32" s="598"/>
      <c r="V32" s="599"/>
      <c r="W32" s="590"/>
      <c r="X32" s="591"/>
      <c r="Y32" s="592"/>
      <c r="Z32" s="593"/>
      <c r="AA32" s="590"/>
      <c r="AB32" s="591"/>
      <c r="AC32" s="592"/>
      <c r="AD32" s="593"/>
      <c r="AE32" s="590"/>
      <c r="AF32" s="591"/>
      <c r="AG32" s="592"/>
      <c r="AH32" s="593"/>
      <c r="AI32" s="590"/>
      <c r="AJ32" s="591"/>
      <c r="AK32" s="592"/>
      <c r="AL32" s="593"/>
      <c r="AM32" s="590"/>
      <c r="AN32" s="591"/>
      <c r="AO32" s="592"/>
      <c r="AP32" s="593"/>
      <c r="AQ32" s="590"/>
      <c r="AR32" s="591"/>
      <c r="AS32" s="592"/>
      <c r="AT32" s="593"/>
      <c r="AU32" s="590"/>
      <c r="AV32" s="591"/>
      <c r="AW32" s="592"/>
      <c r="AX32" s="593"/>
      <c r="AY32" s="590"/>
      <c r="AZ32" s="591"/>
      <c r="BA32" s="592"/>
      <c r="BB32" s="593"/>
      <c r="BC32" s="590"/>
      <c r="BD32" s="591"/>
      <c r="BE32" s="592"/>
      <c r="BF32" s="593"/>
      <c r="BG32" s="590"/>
      <c r="BH32" s="591"/>
      <c r="BI32" s="592"/>
      <c r="BJ32" s="593"/>
      <c r="BK32" s="903">
        <f>許可申請_4_2!BK32</f>
        <v>0</v>
      </c>
      <c r="BL32" s="904"/>
      <c r="BM32" s="904"/>
      <c r="BN32" s="905"/>
      <c r="BO32" s="584" t="s">
        <v>5834</v>
      </c>
      <c r="BP32" s="584"/>
      <c r="BQ32" s="584"/>
      <c r="BR32" s="584"/>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row>
    <row r="33" spans="1:94" x14ac:dyDescent="0.15">
      <c r="A33" s="556"/>
      <c r="B33" s="595"/>
      <c r="C33" s="595"/>
      <c r="D33" s="595" t="s">
        <v>275</v>
      </c>
      <c r="E33" s="595"/>
      <c r="F33" s="595"/>
      <c r="G33" s="595"/>
      <c r="H33" s="595"/>
      <c r="I33" s="595"/>
      <c r="J33" s="595"/>
      <c r="K33" s="595"/>
      <c r="L33" s="595"/>
      <c r="M33" s="595"/>
      <c r="N33" s="595"/>
      <c r="O33" s="596"/>
      <c r="P33" s="597"/>
      <c r="Q33" s="598"/>
      <c r="R33" s="599"/>
      <c r="S33" s="600"/>
      <c r="T33" s="597"/>
      <c r="U33" s="598"/>
      <c r="V33" s="599"/>
      <c r="W33" s="590"/>
      <c r="X33" s="591"/>
      <c r="Y33" s="592"/>
      <c r="Z33" s="593"/>
      <c r="AA33" s="590"/>
      <c r="AB33" s="591"/>
      <c r="AC33" s="592"/>
      <c r="AD33" s="593"/>
      <c r="AE33" s="590"/>
      <c r="AF33" s="591"/>
      <c r="AG33" s="592"/>
      <c r="AH33" s="593"/>
      <c r="AI33" s="590"/>
      <c r="AJ33" s="591"/>
      <c r="AK33" s="592"/>
      <c r="AL33" s="593"/>
      <c r="AM33" s="590"/>
      <c r="AN33" s="591"/>
      <c r="AO33" s="592"/>
      <c r="AP33" s="593"/>
      <c r="AQ33" s="590"/>
      <c r="AR33" s="591"/>
      <c r="AS33" s="592"/>
      <c r="AT33" s="593"/>
      <c r="AU33" s="590"/>
      <c r="AV33" s="591"/>
      <c r="AW33" s="592"/>
      <c r="AX33" s="593"/>
      <c r="AY33" s="590"/>
      <c r="AZ33" s="591"/>
      <c r="BA33" s="592"/>
      <c r="BB33" s="593"/>
      <c r="BC33" s="590"/>
      <c r="BD33" s="591"/>
      <c r="BE33" s="592"/>
      <c r="BF33" s="593"/>
      <c r="BG33" s="590"/>
      <c r="BH33" s="591"/>
      <c r="BI33" s="592"/>
      <c r="BJ33" s="593"/>
      <c r="BK33" s="903">
        <f>許可申請_4_2!BK33</f>
        <v>0</v>
      </c>
      <c r="BL33" s="904"/>
      <c r="BM33" s="904"/>
      <c r="BN33" s="905"/>
      <c r="BO33" s="584" t="s">
        <v>5834</v>
      </c>
      <c r="BP33" s="584"/>
      <c r="BQ33" s="584"/>
      <c r="BR33" s="584"/>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row>
    <row r="34" spans="1:94" ht="12.6" thickBot="1" x14ac:dyDescent="0.2">
      <c r="A34" s="556"/>
      <c r="B34" s="595"/>
      <c r="C34" s="632"/>
      <c r="D34" s="632" t="s">
        <v>276</v>
      </c>
      <c r="E34" s="632"/>
      <c r="F34" s="632"/>
      <c r="G34" s="632"/>
      <c r="H34" s="632"/>
      <c r="I34" s="632"/>
      <c r="J34" s="632"/>
      <c r="K34" s="632"/>
      <c r="L34" s="632"/>
      <c r="M34" s="632"/>
      <c r="N34" s="632"/>
      <c r="O34" s="633"/>
      <c r="P34" s="634"/>
      <c r="Q34" s="635"/>
      <c r="R34" s="636"/>
      <c r="S34" s="637"/>
      <c r="T34" s="634"/>
      <c r="U34" s="635"/>
      <c r="V34" s="636"/>
      <c r="W34" s="638"/>
      <c r="X34" s="639"/>
      <c r="Y34" s="640"/>
      <c r="Z34" s="641"/>
      <c r="AA34" s="638"/>
      <c r="AB34" s="639"/>
      <c r="AC34" s="640"/>
      <c r="AD34" s="641"/>
      <c r="AE34" s="638"/>
      <c r="AF34" s="639"/>
      <c r="AG34" s="640"/>
      <c r="AH34" s="641"/>
      <c r="AI34" s="638"/>
      <c r="AJ34" s="639"/>
      <c r="AK34" s="640"/>
      <c r="AL34" s="641"/>
      <c r="AM34" s="638"/>
      <c r="AN34" s="639"/>
      <c r="AO34" s="640"/>
      <c r="AP34" s="641"/>
      <c r="AQ34" s="638"/>
      <c r="AR34" s="639"/>
      <c r="AS34" s="640"/>
      <c r="AT34" s="641"/>
      <c r="AU34" s="638"/>
      <c r="AV34" s="639"/>
      <c r="AW34" s="640"/>
      <c r="AX34" s="641"/>
      <c r="AY34" s="638"/>
      <c r="AZ34" s="639"/>
      <c r="BA34" s="640"/>
      <c r="BB34" s="641"/>
      <c r="BC34" s="638"/>
      <c r="BD34" s="639"/>
      <c r="BE34" s="640"/>
      <c r="BF34" s="641"/>
      <c r="BG34" s="638"/>
      <c r="BH34" s="639"/>
      <c r="BI34" s="640"/>
      <c r="BJ34" s="641"/>
      <c r="BK34" s="903">
        <f>許可申請_4_2!BK34</f>
        <v>0</v>
      </c>
      <c r="BL34" s="904"/>
      <c r="BM34" s="904"/>
      <c r="BN34" s="905"/>
      <c r="BO34" s="642" t="s">
        <v>5834</v>
      </c>
      <c r="BP34" s="642"/>
      <c r="BQ34" s="642"/>
      <c r="BR34" s="584"/>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row>
    <row r="35" spans="1:94" x14ac:dyDescent="0.15">
      <c r="A35" s="556"/>
      <c r="B35" s="595"/>
      <c r="C35" s="610"/>
      <c r="D35" s="610" t="s">
        <v>269</v>
      </c>
      <c r="E35" s="610"/>
      <c r="F35" s="610"/>
      <c r="G35" s="610"/>
      <c r="H35" s="610"/>
      <c r="I35" s="610"/>
      <c r="J35" s="610"/>
      <c r="K35" s="610"/>
      <c r="L35" s="610"/>
      <c r="M35" s="610"/>
      <c r="N35" s="610"/>
      <c r="O35" s="643"/>
      <c r="P35" s="644"/>
      <c r="Q35" s="645"/>
      <c r="R35" s="646"/>
      <c r="S35" s="647"/>
      <c r="T35" s="644"/>
      <c r="U35" s="645"/>
      <c r="V35" s="646"/>
      <c r="W35" s="648"/>
      <c r="X35" s="649"/>
      <c r="Y35" s="650"/>
      <c r="Z35" s="651"/>
      <c r="AA35" s="648"/>
      <c r="AB35" s="649"/>
      <c r="AC35" s="650"/>
      <c r="AD35" s="651"/>
      <c r="AE35" s="648"/>
      <c r="AF35" s="649"/>
      <c r="AG35" s="650"/>
      <c r="AH35" s="651"/>
      <c r="AI35" s="648"/>
      <c r="AJ35" s="649"/>
      <c r="AK35" s="650"/>
      <c r="AL35" s="651"/>
      <c r="AM35" s="648"/>
      <c r="AN35" s="649"/>
      <c r="AO35" s="650"/>
      <c r="AP35" s="651"/>
      <c r="AQ35" s="648"/>
      <c r="AR35" s="649"/>
      <c r="AS35" s="650"/>
      <c r="AT35" s="651"/>
      <c r="AU35" s="648"/>
      <c r="AV35" s="649"/>
      <c r="AW35" s="650"/>
      <c r="AX35" s="651"/>
      <c r="AY35" s="648"/>
      <c r="AZ35" s="649"/>
      <c r="BA35" s="650"/>
      <c r="BB35" s="651"/>
      <c r="BC35" s="648"/>
      <c r="BD35" s="649"/>
      <c r="BE35" s="650"/>
      <c r="BF35" s="651"/>
      <c r="BG35" s="648"/>
      <c r="BH35" s="649"/>
      <c r="BI35" s="650"/>
      <c r="BJ35" s="651"/>
      <c r="BK35" s="903">
        <f>許可申請_4_2!BK35</f>
        <v>0</v>
      </c>
      <c r="BL35" s="904"/>
      <c r="BM35" s="904"/>
      <c r="BN35" s="905"/>
      <c r="BO35" s="622" t="s">
        <v>5834</v>
      </c>
      <c r="BP35" s="622"/>
      <c r="BQ35" s="622"/>
      <c r="BR35" s="584"/>
      <c r="BS35" s="558"/>
      <c r="BT35" s="558"/>
      <c r="BU35" s="558"/>
      <c r="BV35" s="558"/>
      <c r="BW35" s="558"/>
      <c r="BX35" s="558"/>
      <c r="BY35" s="558"/>
      <c r="BZ35" s="558"/>
      <c r="CA35" s="558"/>
      <c r="CB35" s="558"/>
      <c r="CC35" s="558"/>
      <c r="CD35" s="558"/>
      <c r="CE35" s="558"/>
      <c r="CF35" s="558"/>
      <c r="CG35" s="558"/>
      <c r="CH35" s="558"/>
      <c r="CI35" s="558"/>
      <c r="CJ35" s="558"/>
      <c r="CK35" s="558"/>
      <c r="CL35" s="558"/>
      <c r="CM35" s="558"/>
      <c r="CN35" s="558"/>
      <c r="CO35" s="558"/>
      <c r="CP35" s="558"/>
    </row>
    <row r="36" spans="1:94" x14ac:dyDescent="0.15">
      <c r="A36" s="556"/>
      <c r="B36" s="523"/>
      <c r="C36" s="523"/>
      <c r="D36" s="523" t="s">
        <v>270</v>
      </c>
      <c r="E36" s="523"/>
      <c r="F36" s="523"/>
      <c r="G36" s="523"/>
      <c r="H36" s="523"/>
      <c r="I36" s="523"/>
      <c r="J36" s="523"/>
      <c r="K36" s="523"/>
      <c r="L36" s="523"/>
      <c r="M36" s="523"/>
      <c r="N36" s="523"/>
      <c r="O36" s="585"/>
      <c r="P36" s="586"/>
      <c r="Q36" s="587"/>
      <c r="R36" s="588"/>
      <c r="S36" s="589"/>
      <c r="T36" s="586"/>
      <c r="U36" s="587"/>
      <c r="V36" s="588"/>
      <c r="W36" s="590"/>
      <c r="X36" s="591"/>
      <c r="Y36" s="592"/>
      <c r="Z36" s="593"/>
      <c r="AA36" s="590"/>
      <c r="AB36" s="591"/>
      <c r="AC36" s="592"/>
      <c r="AD36" s="593"/>
      <c r="AE36" s="590"/>
      <c r="AF36" s="591"/>
      <c r="AG36" s="592"/>
      <c r="AH36" s="593"/>
      <c r="AI36" s="590"/>
      <c r="AJ36" s="591"/>
      <c r="AK36" s="592"/>
      <c r="AL36" s="593"/>
      <c r="AM36" s="590"/>
      <c r="AN36" s="591"/>
      <c r="AO36" s="592"/>
      <c r="AP36" s="593"/>
      <c r="AQ36" s="590"/>
      <c r="AR36" s="591"/>
      <c r="AS36" s="592"/>
      <c r="AT36" s="593"/>
      <c r="AU36" s="590"/>
      <c r="AV36" s="591"/>
      <c r="AW36" s="592"/>
      <c r="AX36" s="593"/>
      <c r="AY36" s="590"/>
      <c r="AZ36" s="591"/>
      <c r="BA36" s="592"/>
      <c r="BB36" s="593"/>
      <c r="BC36" s="590"/>
      <c r="BD36" s="591"/>
      <c r="BE36" s="592"/>
      <c r="BF36" s="593"/>
      <c r="BG36" s="590"/>
      <c r="BH36" s="591"/>
      <c r="BI36" s="592"/>
      <c r="BJ36" s="593"/>
      <c r="BK36" s="903">
        <f>許可申請_4_2!BK36</f>
        <v>0</v>
      </c>
      <c r="BL36" s="904"/>
      <c r="BM36" s="904"/>
      <c r="BN36" s="905"/>
      <c r="BO36" s="584" t="s">
        <v>5834</v>
      </c>
      <c r="BP36" s="584"/>
      <c r="BQ36" s="584"/>
      <c r="BR36" s="584"/>
      <c r="BS36" s="558"/>
      <c r="BT36" s="558"/>
      <c r="BU36" s="558"/>
      <c r="BV36" s="558"/>
      <c r="BW36" s="558"/>
      <c r="BX36" s="558"/>
      <c r="BY36" s="558"/>
      <c r="BZ36" s="558"/>
      <c r="CA36" s="558"/>
      <c r="CB36" s="558"/>
      <c r="CC36" s="558"/>
      <c r="CD36" s="558"/>
      <c r="CE36" s="558"/>
      <c r="CF36" s="558"/>
      <c r="CG36" s="558"/>
      <c r="CH36" s="558"/>
      <c r="CI36" s="558"/>
      <c r="CJ36" s="558"/>
      <c r="CK36" s="558"/>
      <c r="CL36" s="558"/>
      <c r="CM36" s="558"/>
      <c r="CN36" s="558"/>
      <c r="CO36" s="558"/>
      <c r="CP36" s="558"/>
    </row>
    <row r="37" spans="1:94" x14ac:dyDescent="0.15">
      <c r="A37" s="556"/>
      <c r="B37" s="523"/>
      <c r="C37" s="523"/>
      <c r="D37" s="523" t="s">
        <v>271</v>
      </c>
      <c r="E37" s="523"/>
      <c r="F37" s="523"/>
      <c r="G37" s="523"/>
      <c r="H37" s="523"/>
      <c r="I37" s="523"/>
      <c r="J37" s="523"/>
      <c r="K37" s="523"/>
      <c r="L37" s="523"/>
      <c r="M37" s="523"/>
      <c r="N37" s="523"/>
      <c r="O37" s="585"/>
      <c r="P37" s="586"/>
      <c r="Q37" s="587"/>
      <c r="R37" s="588"/>
      <c r="S37" s="589"/>
      <c r="T37" s="586"/>
      <c r="U37" s="587"/>
      <c r="V37" s="594"/>
      <c r="W37" s="590"/>
      <c r="X37" s="591"/>
      <c r="Y37" s="592"/>
      <c r="Z37" s="593"/>
      <c r="AA37" s="590"/>
      <c r="AB37" s="591"/>
      <c r="AC37" s="592"/>
      <c r="AD37" s="593"/>
      <c r="AE37" s="590"/>
      <c r="AF37" s="591"/>
      <c r="AG37" s="592"/>
      <c r="AH37" s="593"/>
      <c r="AI37" s="590"/>
      <c r="AJ37" s="591"/>
      <c r="AK37" s="592"/>
      <c r="AL37" s="593"/>
      <c r="AM37" s="590"/>
      <c r="AN37" s="591"/>
      <c r="AO37" s="592"/>
      <c r="AP37" s="593"/>
      <c r="AQ37" s="590"/>
      <c r="AR37" s="591"/>
      <c r="AS37" s="592"/>
      <c r="AT37" s="593"/>
      <c r="AU37" s="590"/>
      <c r="AV37" s="591"/>
      <c r="AW37" s="592"/>
      <c r="AX37" s="593"/>
      <c r="AY37" s="590"/>
      <c r="AZ37" s="591"/>
      <c r="BA37" s="592"/>
      <c r="BB37" s="593"/>
      <c r="BC37" s="590"/>
      <c r="BD37" s="591"/>
      <c r="BE37" s="592"/>
      <c r="BF37" s="593"/>
      <c r="BG37" s="590"/>
      <c r="BH37" s="591"/>
      <c r="BI37" s="592"/>
      <c r="BJ37" s="593"/>
      <c r="BK37" s="903">
        <f>許可申請_4_2!BK37</f>
        <v>0</v>
      </c>
      <c r="BL37" s="904"/>
      <c r="BM37" s="904"/>
      <c r="BN37" s="905"/>
      <c r="BO37" s="584" t="s">
        <v>5834</v>
      </c>
      <c r="BP37" s="584"/>
      <c r="BQ37" s="584"/>
      <c r="BR37" s="584"/>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row>
    <row r="38" spans="1:94" x14ac:dyDescent="0.15">
      <c r="A38" s="556"/>
      <c r="B38" s="595" t="s">
        <v>249</v>
      </c>
      <c r="C38" s="595"/>
      <c r="D38" s="595" t="s">
        <v>272</v>
      </c>
      <c r="E38" s="595"/>
      <c r="F38" s="595"/>
      <c r="G38" s="595"/>
      <c r="H38" s="595"/>
      <c r="I38" s="595"/>
      <c r="J38" s="595"/>
      <c r="K38" s="595"/>
      <c r="L38" s="595"/>
      <c r="M38" s="595"/>
      <c r="N38" s="595"/>
      <c r="O38" s="596"/>
      <c r="P38" s="597"/>
      <c r="Q38" s="598"/>
      <c r="R38" s="599"/>
      <c r="S38" s="600"/>
      <c r="T38" s="597"/>
      <c r="U38" s="598"/>
      <c r="V38" s="599"/>
      <c r="W38" s="590"/>
      <c r="X38" s="591"/>
      <c r="Y38" s="592"/>
      <c r="Z38" s="593"/>
      <c r="AA38" s="590"/>
      <c r="AB38" s="591"/>
      <c r="AC38" s="592"/>
      <c r="AD38" s="593"/>
      <c r="AE38" s="590"/>
      <c r="AF38" s="591"/>
      <c r="AG38" s="592"/>
      <c r="AH38" s="593"/>
      <c r="AI38" s="590"/>
      <c r="AJ38" s="591"/>
      <c r="AK38" s="592"/>
      <c r="AL38" s="593"/>
      <c r="AM38" s="590"/>
      <c r="AN38" s="591"/>
      <c r="AO38" s="592"/>
      <c r="AP38" s="593"/>
      <c r="AQ38" s="590"/>
      <c r="AR38" s="591"/>
      <c r="AS38" s="592"/>
      <c r="AT38" s="593"/>
      <c r="AU38" s="590"/>
      <c r="AV38" s="591"/>
      <c r="AW38" s="592"/>
      <c r="AX38" s="593"/>
      <c r="AY38" s="590"/>
      <c r="AZ38" s="591"/>
      <c r="BA38" s="592"/>
      <c r="BB38" s="593"/>
      <c r="BC38" s="590"/>
      <c r="BD38" s="591"/>
      <c r="BE38" s="592"/>
      <c r="BF38" s="593"/>
      <c r="BG38" s="590"/>
      <c r="BH38" s="591"/>
      <c r="BI38" s="592"/>
      <c r="BJ38" s="593"/>
      <c r="BK38" s="903">
        <f>許可申請_4_2!BK38</f>
        <v>0</v>
      </c>
      <c r="BL38" s="904"/>
      <c r="BM38" s="904"/>
      <c r="BN38" s="905"/>
      <c r="BO38" s="584" t="s">
        <v>5834</v>
      </c>
      <c r="BP38" s="584"/>
      <c r="BQ38" s="584"/>
      <c r="BR38" s="584"/>
      <c r="BS38" s="558"/>
      <c r="BT38" s="558"/>
      <c r="BU38" s="558"/>
      <c r="BV38" s="558"/>
      <c r="BW38" s="558"/>
      <c r="BX38" s="558"/>
      <c r="BY38" s="558"/>
      <c r="BZ38" s="558"/>
      <c r="CA38" s="558"/>
      <c r="CB38" s="558"/>
      <c r="CC38" s="558"/>
      <c r="CD38" s="558"/>
      <c r="CE38" s="558"/>
      <c r="CF38" s="558"/>
      <c r="CG38" s="558"/>
      <c r="CH38" s="558"/>
      <c r="CI38" s="558"/>
      <c r="CJ38" s="558"/>
      <c r="CK38" s="558"/>
      <c r="CL38" s="558"/>
      <c r="CM38" s="558"/>
      <c r="CN38" s="558"/>
      <c r="CO38" s="558"/>
      <c r="CP38" s="558"/>
    </row>
    <row r="39" spans="1:94" x14ac:dyDescent="0.15">
      <c r="A39" s="556"/>
      <c r="B39" s="595"/>
      <c r="C39" s="595"/>
      <c r="D39" s="595" t="s">
        <v>273</v>
      </c>
      <c r="E39" s="595"/>
      <c r="F39" s="595"/>
      <c r="G39" s="595"/>
      <c r="H39" s="595"/>
      <c r="I39" s="595"/>
      <c r="J39" s="595"/>
      <c r="K39" s="595"/>
      <c r="L39" s="595"/>
      <c r="M39" s="595"/>
      <c r="N39" s="595"/>
      <c r="O39" s="596"/>
      <c r="P39" s="597"/>
      <c r="Q39" s="598"/>
      <c r="R39" s="599"/>
      <c r="S39" s="600"/>
      <c r="T39" s="597"/>
      <c r="U39" s="598"/>
      <c r="V39" s="599"/>
      <c r="W39" s="590"/>
      <c r="X39" s="591"/>
      <c r="Y39" s="592"/>
      <c r="Z39" s="593"/>
      <c r="AA39" s="590"/>
      <c r="AB39" s="591"/>
      <c r="AC39" s="592"/>
      <c r="AD39" s="593"/>
      <c r="AE39" s="590"/>
      <c r="AF39" s="591"/>
      <c r="AG39" s="592"/>
      <c r="AH39" s="593"/>
      <c r="AI39" s="590"/>
      <c r="AJ39" s="591"/>
      <c r="AK39" s="592"/>
      <c r="AL39" s="593"/>
      <c r="AM39" s="590"/>
      <c r="AN39" s="591"/>
      <c r="AO39" s="592"/>
      <c r="AP39" s="593"/>
      <c r="AQ39" s="590"/>
      <c r="AR39" s="591"/>
      <c r="AS39" s="592"/>
      <c r="AT39" s="593"/>
      <c r="AU39" s="590"/>
      <c r="AV39" s="591"/>
      <c r="AW39" s="592"/>
      <c r="AX39" s="593"/>
      <c r="AY39" s="590"/>
      <c r="AZ39" s="591"/>
      <c r="BA39" s="592"/>
      <c r="BB39" s="593"/>
      <c r="BC39" s="590"/>
      <c r="BD39" s="591"/>
      <c r="BE39" s="592"/>
      <c r="BF39" s="593"/>
      <c r="BG39" s="590"/>
      <c r="BH39" s="591"/>
      <c r="BI39" s="592"/>
      <c r="BJ39" s="593"/>
      <c r="BK39" s="903">
        <f>許可申請_4_2!BK39</f>
        <v>0</v>
      </c>
      <c r="BL39" s="904"/>
      <c r="BM39" s="904"/>
      <c r="BN39" s="905"/>
      <c r="BO39" s="584" t="s">
        <v>5834</v>
      </c>
      <c r="BP39" s="584"/>
      <c r="BQ39" s="584"/>
      <c r="BR39" s="584"/>
      <c r="BS39" s="558"/>
      <c r="BT39" s="558"/>
      <c r="BU39" s="558"/>
      <c r="BV39" s="558"/>
      <c r="BW39" s="558"/>
      <c r="BX39" s="558"/>
      <c r="BY39" s="558"/>
      <c r="BZ39" s="558"/>
      <c r="CA39" s="558"/>
      <c r="CB39" s="558"/>
      <c r="CC39" s="558"/>
      <c r="CD39" s="558"/>
      <c r="CE39" s="558"/>
      <c r="CF39" s="558"/>
      <c r="CG39" s="558"/>
      <c r="CH39" s="558"/>
      <c r="CI39" s="558"/>
      <c r="CJ39" s="558"/>
      <c r="CK39" s="558"/>
      <c r="CL39" s="558"/>
      <c r="CM39" s="558"/>
      <c r="CN39" s="558"/>
      <c r="CO39" s="558"/>
      <c r="CP39" s="558"/>
    </row>
    <row r="40" spans="1:94" x14ac:dyDescent="0.15">
      <c r="A40" s="556"/>
      <c r="B40" s="595"/>
      <c r="C40" s="595"/>
      <c r="D40" s="595" t="s">
        <v>275</v>
      </c>
      <c r="E40" s="595"/>
      <c r="F40" s="595"/>
      <c r="G40" s="595"/>
      <c r="H40" s="595"/>
      <c r="I40" s="595"/>
      <c r="J40" s="595"/>
      <c r="K40" s="595"/>
      <c r="L40" s="595"/>
      <c r="M40" s="595"/>
      <c r="N40" s="595"/>
      <c r="O40" s="596"/>
      <c r="P40" s="597"/>
      <c r="Q40" s="598"/>
      <c r="R40" s="599"/>
      <c r="S40" s="600"/>
      <c r="T40" s="597"/>
      <c r="U40" s="598"/>
      <c r="V40" s="599"/>
      <c r="W40" s="590"/>
      <c r="X40" s="591"/>
      <c r="Y40" s="592"/>
      <c r="Z40" s="593"/>
      <c r="AA40" s="590"/>
      <c r="AB40" s="591"/>
      <c r="AC40" s="592"/>
      <c r="AD40" s="593"/>
      <c r="AE40" s="590"/>
      <c r="AF40" s="591"/>
      <c r="AG40" s="592"/>
      <c r="AH40" s="593"/>
      <c r="AI40" s="590"/>
      <c r="AJ40" s="591"/>
      <c r="AK40" s="592"/>
      <c r="AL40" s="593"/>
      <c r="AM40" s="590"/>
      <c r="AN40" s="591"/>
      <c r="AO40" s="592"/>
      <c r="AP40" s="593"/>
      <c r="AQ40" s="590"/>
      <c r="AR40" s="591"/>
      <c r="AS40" s="592"/>
      <c r="AT40" s="593"/>
      <c r="AU40" s="590"/>
      <c r="AV40" s="591"/>
      <c r="AW40" s="592"/>
      <c r="AX40" s="593"/>
      <c r="AY40" s="590"/>
      <c r="AZ40" s="591"/>
      <c r="BA40" s="592"/>
      <c r="BB40" s="593"/>
      <c r="BC40" s="590"/>
      <c r="BD40" s="591"/>
      <c r="BE40" s="592"/>
      <c r="BF40" s="593"/>
      <c r="BG40" s="590"/>
      <c r="BH40" s="591"/>
      <c r="BI40" s="592"/>
      <c r="BJ40" s="593"/>
      <c r="BK40" s="903">
        <f>許可申請_4_2!BK40</f>
        <v>0</v>
      </c>
      <c r="BL40" s="904"/>
      <c r="BM40" s="904"/>
      <c r="BN40" s="905"/>
      <c r="BO40" s="584" t="s">
        <v>5834</v>
      </c>
      <c r="BP40" s="584"/>
      <c r="BQ40" s="584"/>
      <c r="BR40" s="584"/>
      <c r="BS40" s="558"/>
      <c r="BT40" s="558"/>
      <c r="BU40" s="558"/>
      <c r="BV40" s="558"/>
      <c r="BW40" s="558"/>
      <c r="BX40" s="558"/>
      <c r="BY40" s="558"/>
      <c r="BZ40" s="558"/>
      <c r="CA40" s="558"/>
      <c r="CB40" s="558"/>
      <c r="CC40" s="558"/>
      <c r="CD40" s="558"/>
      <c r="CE40" s="558"/>
      <c r="CF40" s="558"/>
      <c r="CG40" s="558"/>
      <c r="CH40" s="558"/>
      <c r="CI40" s="558"/>
      <c r="CJ40" s="558"/>
      <c r="CK40" s="558"/>
      <c r="CL40" s="558"/>
      <c r="CM40" s="558"/>
      <c r="CN40" s="558"/>
      <c r="CO40" s="558"/>
      <c r="CP40" s="558"/>
    </row>
    <row r="41" spans="1:94" ht="12.6" thickBot="1" x14ac:dyDescent="0.2">
      <c r="A41" s="556"/>
      <c r="B41" s="595"/>
      <c r="C41" s="632"/>
      <c r="D41" s="632" t="s">
        <v>276</v>
      </c>
      <c r="E41" s="632"/>
      <c r="F41" s="632"/>
      <c r="G41" s="632"/>
      <c r="H41" s="632"/>
      <c r="I41" s="632"/>
      <c r="J41" s="632"/>
      <c r="K41" s="632"/>
      <c r="L41" s="632"/>
      <c r="M41" s="632"/>
      <c r="N41" s="632"/>
      <c r="O41" s="633"/>
      <c r="P41" s="634"/>
      <c r="Q41" s="635"/>
      <c r="R41" s="636"/>
      <c r="S41" s="637"/>
      <c r="T41" s="634"/>
      <c r="U41" s="635"/>
      <c r="V41" s="636"/>
      <c r="W41" s="638"/>
      <c r="X41" s="639"/>
      <c r="Y41" s="640"/>
      <c r="Z41" s="641"/>
      <c r="AA41" s="638"/>
      <c r="AB41" s="639"/>
      <c r="AC41" s="640"/>
      <c r="AD41" s="641"/>
      <c r="AE41" s="638"/>
      <c r="AF41" s="639"/>
      <c r="AG41" s="640"/>
      <c r="AH41" s="641"/>
      <c r="AI41" s="638"/>
      <c r="AJ41" s="639"/>
      <c r="AK41" s="640"/>
      <c r="AL41" s="641"/>
      <c r="AM41" s="638"/>
      <c r="AN41" s="639"/>
      <c r="AO41" s="640"/>
      <c r="AP41" s="641"/>
      <c r="AQ41" s="638"/>
      <c r="AR41" s="639"/>
      <c r="AS41" s="640"/>
      <c r="AT41" s="641"/>
      <c r="AU41" s="638"/>
      <c r="AV41" s="639"/>
      <c r="AW41" s="640"/>
      <c r="AX41" s="641"/>
      <c r="AY41" s="638"/>
      <c r="AZ41" s="639"/>
      <c r="BA41" s="640"/>
      <c r="BB41" s="641"/>
      <c r="BC41" s="638"/>
      <c r="BD41" s="639"/>
      <c r="BE41" s="640"/>
      <c r="BF41" s="641"/>
      <c r="BG41" s="638"/>
      <c r="BH41" s="639"/>
      <c r="BI41" s="640"/>
      <c r="BJ41" s="641"/>
      <c r="BK41" s="903">
        <f>許可申請_4_2!BK41</f>
        <v>0</v>
      </c>
      <c r="BL41" s="904"/>
      <c r="BM41" s="904"/>
      <c r="BN41" s="905"/>
      <c r="BO41" s="642" t="s">
        <v>5834</v>
      </c>
      <c r="BP41" s="642"/>
      <c r="BQ41" s="642"/>
      <c r="BR41" s="584"/>
      <c r="BS41" s="558"/>
      <c r="BT41" s="558"/>
      <c r="BU41" s="558"/>
      <c r="BV41" s="558"/>
      <c r="BW41" s="558"/>
      <c r="BX41" s="558"/>
      <c r="BY41" s="558"/>
      <c r="BZ41" s="558"/>
      <c r="CA41" s="558"/>
      <c r="CB41" s="558"/>
      <c r="CC41" s="558"/>
      <c r="CD41" s="558"/>
      <c r="CE41" s="558"/>
      <c r="CF41" s="558"/>
      <c r="CG41" s="558"/>
      <c r="CH41" s="558"/>
      <c r="CI41" s="558"/>
      <c r="CJ41" s="558"/>
      <c r="CK41" s="558"/>
      <c r="CL41" s="558"/>
      <c r="CM41" s="558"/>
      <c r="CN41" s="558"/>
      <c r="CO41" s="558"/>
      <c r="CP41" s="558"/>
    </row>
    <row r="42" spans="1:94" x14ac:dyDescent="0.15">
      <c r="A42" s="556"/>
      <c r="B42" s="595"/>
      <c r="C42" s="595"/>
      <c r="D42" s="595" t="s">
        <v>269</v>
      </c>
      <c r="E42" s="595"/>
      <c r="F42" s="595"/>
      <c r="G42" s="595"/>
      <c r="H42" s="595"/>
      <c r="I42" s="595"/>
      <c r="J42" s="595"/>
      <c r="K42" s="595"/>
      <c r="L42" s="595"/>
      <c r="M42" s="595"/>
      <c r="N42" s="595"/>
      <c r="O42" s="652"/>
      <c r="P42" s="653"/>
      <c r="Q42" s="654"/>
      <c r="R42" s="655"/>
      <c r="S42" s="656"/>
      <c r="T42" s="653"/>
      <c r="U42" s="654"/>
      <c r="V42" s="655"/>
      <c r="W42" s="657"/>
      <c r="X42" s="658"/>
      <c r="Y42" s="659"/>
      <c r="Z42" s="660"/>
      <c r="AA42" s="657"/>
      <c r="AB42" s="658"/>
      <c r="AC42" s="659"/>
      <c r="AD42" s="660"/>
      <c r="AE42" s="657"/>
      <c r="AF42" s="658"/>
      <c r="AG42" s="659"/>
      <c r="AH42" s="660"/>
      <c r="AI42" s="657"/>
      <c r="AJ42" s="658"/>
      <c r="AK42" s="659"/>
      <c r="AL42" s="660"/>
      <c r="AM42" s="657"/>
      <c r="AN42" s="658"/>
      <c r="AO42" s="659"/>
      <c r="AP42" s="660"/>
      <c r="AQ42" s="657"/>
      <c r="AR42" s="658"/>
      <c r="AS42" s="659"/>
      <c r="AT42" s="660"/>
      <c r="AU42" s="657"/>
      <c r="AV42" s="658"/>
      <c r="AW42" s="659"/>
      <c r="AX42" s="660"/>
      <c r="AY42" s="657"/>
      <c r="AZ42" s="658"/>
      <c r="BA42" s="659"/>
      <c r="BB42" s="660"/>
      <c r="BC42" s="657"/>
      <c r="BD42" s="658"/>
      <c r="BE42" s="659"/>
      <c r="BF42" s="660"/>
      <c r="BG42" s="657"/>
      <c r="BH42" s="658"/>
      <c r="BI42" s="659"/>
      <c r="BJ42" s="660"/>
      <c r="BK42" s="903">
        <f>許可申請_4_2!BK42</f>
        <v>0</v>
      </c>
      <c r="BL42" s="904"/>
      <c r="BM42" s="904"/>
      <c r="BN42" s="905"/>
      <c r="BO42" s="584" t="s">
        <v>5834</v>
      </c>
      <c r="BP42" s="584"/>
      <c r="BQ42" s="584"/>
      <c r="BR42" s="584"/>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row>
    <row r="43" spans="1:94" x14ac:dyDescent="0.15">
      <c r="A43" s="556"/>
      <c r="B43" s="523"/>
      <c r="C43" s="523"/>
      <c r="D43" s="523" t="s">
        <v>270</v>
      </c>
      <c r="E43" s="523"/>
      <c r="F43" s="523"/>
      <c r="G43" s="523"/>
      <c r="H43" s="523"/>
      <c r="I43" s="523"/>
      <c r="J43" s="523"/>
      <c r="K43" s="523"/>
      <c r="L43" s="523"/>
      <c r="M43" s="523"/>
      <c r="N43" s="523"/>
      <c r="O43" s="585"/>
      <c r="P43" s="586"/>
      <c r="Q43" s="587"/>
      <c r="R43" s="588"/>
      <c r="S43" s="589"/>
      <c r="T43" s="586"/>
      <c r="U43" s="587"/>
      <c r="V43" s="588"/>
      <c r="W43" s="590"/>
      <c r="X43" s="591"/>
      <c r="Y43" s="592"/>
      <c r="Z43" s="593"/>
      <c r="AA43" s="590"/>
      <c r="AB43" s="591"/>
      <c r="AC43" s="592"/>
      <c r="AD43" s="593"/>
      <c r="AE43" s="590"/>
      <c r="AF43" s="591"/>
      <c r="AG43" s="592"/>
      <c r="AH43" s="593"/>
      <c r="AI43" s="590"/>
      <c r="AJ43" s="591"/>
      <c r="AK43" s="592"/>
      <c r="AL43" s="593"/>
      <c r="AM43" s="590"/>
      <c r="AN43" s="591"/>
      <c r="AO43" s="592"/>
      <c r="AP43" s="593"/>
      <c r="AQ43" s="590"/>
      <c r="AR43" s="591"/>
      <c r="AS43" s="592"/>
      <c r="AT43" s="593"/>
      <c r="AU43" s="590"/>
      <c r="AV43" s="591"/>
      <c r="AW43" s="592"/>
      <c r="AX43" s="593"/>
      <c r="AY43" s="590"/>
      <c r="AZ43" s="591"/>
      <c r="BA43" s="592"/>
      <c r="BB43" s="593"/>
      <c r="BC43" s="590"/>
      <c r="BD43" s="591"/>
      <c r="BE43" s="592"/>
      <c r="BF43" s="593"/>
      <c r="BG43" s="590"/>
      <c r="BH43" s="591"/>
      <c r="BI43" s="592"/>
      <c r="BJ43" s="593"/>
      <c r="BK43" s="903">
        <f>許可申請_4_2!BK43</f>
        <v>0</v>
      </c>
      <c r="BL43" s="904"/>
      <c r="BM43" s="904"/>
      <c r="BN43" s="905"/>
      <c r="BO43" s="584" t="s">
        <v>5834</v>
      </c>
      <c r="BP43" s="584"/>
      <c r="BQ43" s="584"/>
      <c r="BR43" s="584"/>
      <c r="BS43" s="558"/>
      <c r="BT43" s="558"/>
      <c r="BU43" s="558"/>
      <c r="BV43" s="558"/>
      <c r="BW43" s="558"/>
      <c r="BX43" s="558"/>
      <c r="BY43" s="558"/>
      <c r="BZ43" s="558"/>
      <c r="CA43" s="558"/>
      <c r="CB43" s="558"/>
      <c r="CC43" s="558"/>
      <c r="CD43" s="558"/>
      <c r="CE43" s="558"/>
      <c r="CF43" s="558"/>
      <c r="CG43" s="558"/>
      <c r="CH43" s="558"/>
      <c r="CI43" s="558"/>
      <c r="CJ43" s="558"/>
      <c r="CK43" s="558"/>
      <c r="CL43" s="558"/>
      <c r="CM43" s="558"/>
      <c r="CN43" s="558"/>
      <c r="CO43" s="558"/>
      <c r="CP43" s="558"/>
    </row>
    <row r="44" spans="1:94" x14ac:dyDescent="0.15">
      <c r="A44" s="556"/>
      <c r="B44" s="523"/>
      <c r="C44" s="523"/>
      <c r="D44" s="523" t="s">
        <v>271</v>
      </c>
      <c r="E44" s="523"/>
      <c r="F44" s="523"/>
      <c r="G44" s="523"/>
      <c r="H44" s="523"/>
      <c r="I44" s="523"/>
      <c r="J44" s="523"/>
      <c r="K44" s="523"/>
      <c r="L44" s="523"/>
      <c r="M44" s="523"/>
      <c r="N44" s="523"/>
      <c r="O44" s="585"/>
      <c r="P44" s="586"/>
      <c r="Q44" s="587"/>
      <c r="R44" s="588"/>
      <c r="S44" s="589"/>
      <c r="T44" s="586"/>
      <c r="U44" s="587"/>
      <c r="V44" s="594"/>
      <c r="W44" s="590"/>
      <c r="X44" s="591"/>
      <c r="Y44" s="592"/>
      <c r="Z44" s="593"/>
      <c r="AA44" s="590"/>
      <c r="AB44" s="591"/>
      <c r="AC44" s="592"/>
      <c r="AD44" s="593"/>
      <c r="AE44" s="590"/>
      <c r="AF44" s="591"/>
      <c r="AG44" s="592"/>
      <c r="AH44" s="593"/>
      <c r="AI44" s="590"/>
      <c r="AJ44" s="591"/>
      <c r="AK44" s="592"/>
      <c r="AL44" s="593"/>
      <c r="AM44" s="590"/>
      <c r="AN44" s="591"/>
      <c r="AO44" s="592"/>
      <c r="AP44" s="593"/>
      <c r="AQ44" s="590"/>
      <c r="AR44" s="591"/>
      <c r="AS44" s="592"/>
      <c r="AT44" s="593"/>
      <c r="AU44" s="590"/>
      <c r="AV44" s="591"/>
      <c r="AW44" s="592"/>
      <c r="AX44" s="593"/>
      <c r="AY44" s="590"/>
      <c r="AZ44" s="591"/>
      <c r="BA44" s="592"/>
      <c r="BB44" s="593"/>
      <c r="BC44" s="590"/>
      <c r="BD44" s="591"/>
      <c r="BE44" s="592"/>
      <c r="BF44" s="593"/>
      <c r="BG44" s="590"/>
      <c r="BH44" s="591"/>
      <c r="BI44" s="592"/>
      <c r="BJ44" s="593"/>
      <c r="BK44" s="903">
        <f>許可申請_4_2!BK44</f>
        <v>0</v>
      </c>
      <c r="BL44" s="904"/>
      <c r="BM44" s="904"/>
      <c r="BN44" s="905"/>
      <c r="BO44" s="584" t="s">
        <v>5834</v>
      </c>
      <c r="BP44" s="584"/>
      <c r="BQ44" s="584"/>
      <c r="BR44" s="584"/>
      <c r="BS44" s="558"/>
      <c r="BT44" s="558"/>
      <c r="BU44" s="558"/>
      <c r="BV44" s="558"/>
      <c r="BW44" s="558"/>
      <c r="BX44" s="558"/>
      <c r="BY44" s="558"/>
      <c r="BZ44" s="558"/>
      <c r="CA44" s="558"/>
      <c r="CB44" s="558"/>
      <c r="CC44" s="558"/>
      <c r="CD44" s="558"/>
      <c r="CE44" s="558"/>
      <c r="CF44" s="558"/>
      <c r="CG44" s="558"/>
      <c r="CH44" s="558"/>
      <c r="CI44" s="558"/>
      <c r="CJ44" s="558"/>
      <c r="CK44" s="558"/>
      <c r="CL44" s="558"/>
      <c r="CM44" s="558"/>
      <c r="CN44" s="558"/>
      <c r="CO44" s="558"/>
      <c r="CP44" s="558"/>
    </row>
    <row r="45" spans="1:94" x14ac:dyDescent="0.15">
      <c r="A45" s="556"/>
      <c r="B45" s="595" t="s">
        <v>253</v>
      </c>
      <c r="C45" s="595"/>
      <c r="D45" s="595" t="s">
        <v>272</v>
      </c>
      <c r="E45" s="595"/>
      <c r="F45" s="595"/>
      <c r="G45" s="595"/>
      <c r="H45" s="595"/>
      <c r="I45" s="595"/>
      <c r="J45" s="595"/>
      <c r="K45" s="595"/>
      <c r="L45" s="595"/>
      <c r="M45" s="595"/>
      <c r="N45" s="595"/>
      <c r="O45" s="596"/>
      <c r="P45" s="597"/>
      <c r="Q45" s="598"/>
      <c r="R45" s="599"/>
      <c r="S45" s="600"/>
      <c r="T45" s="597"/>
      <c r="U45" s="598"/>
      <c r="V45" s="599"/>
      <c r="W45" s="590"/>
      <c r="X45" s="591"/>
      <c r="Y45" s="592"/>
      <c r="Z45" s="593"/>
      <c r="AA45" s="590"/>
      <c r="AB45" s="591"/>
      <c r="AC45" s="592"/>
      <c r="AD45" s="593"/>
      <c r="AE45" s="590"/>
      <c r="AF45" s="591"/>
      <c r="AG45" s="592"/>
      <c r="AH45" s="593"/>
      <c r="AI45" s="590"/>
      <c r="AJ45" s="591"/>
      <c r="AK45" s="592"/>
      <c r="AL45" s="593"/>
      <c r="AM45" s="590"/>
      <c r="AN45" s="591"/>
      <c r="AO45" s="592"/>
      <c r="AP45" s="593"/>
      <c r="AQ45" s="590"/>
      <c r="AR45" s="591"/>
      <c r="AS45" s="592"/>
      <c r="AT45" s="593"/>
      <c r="AU45" s="590"/>
      <c r="AV45" s="591"/>
      <c r="AW45" s="592"/>
      <c r="AX45" s="593"/>
      <c r="AY45" s="590"/>
      <c r="AZ45" s="591"/>
      <c r="BA45" s="592"/>
      <c r="BB45" s="593"/>
      <c r="BC45" s="590"/>
      <c r="BD45" s="591"/>
      <c r="BE45" s="592"/>
      <c r="BF45" s="593"/>
      <c r="BG45" s="590"/>
      <c r="BH45" s="591"/>
      <c r="BI45" s="592"/>
      <c r="BJ45" s="593"/>
      <c r="BK45" s="903">
        <f>許可申請_4_2!BK45</f>
        <v>0</v>
      </c>
      <c r="BL45" s="904"/>
      <c r="BM45" s="904"/>
      <c r="BN45" s="905"/>
      <c r="BO45" s="584" t="s">
        <v>5834</v>
      </c>
      <c r="BP45" s="584"/>
      <c r="BQ45" s="584"/>
      <c r="BR45" s="584"/>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row>
    <row r="46" spans="1:94" x14ac:dyDescent="0.15">
      <c r="A46" s="556"/>
      <c r="B46" s="595"/>
      <c r="C46" s="595"/>
      <c r="D46" s="595" t="s">
        <v>273</v>
      </c>
      <c r="E46" s="595"/>
      <c r="F46" s="595"/>
      <c r="G46" s="595"/>
      <c r="H46" s="595"/>
      <c r="I46" s="595"/>
      <c r="J46" s="595"/>
      <c r="K46" s="595"/>
      <c r="L46" s="595"/>
      <c r="M46" s="595"/>
      <c r="N46" s="595"/>
      <c r="O46" s="596"/>
      <c r="P46" s="597"/>
      <c r="Q46" s="598"/>
      <c r="R46" s="599"/>
      <c r="S46" s="600"/>
      <c r="T46" s="597"/>
      <c r="U46" s="598"/>
      <c r="V46" s="599"/>
      <c r="W46" s="590"/>
      <c r="X46" s="591"/>
      <c r="Y46" s="592"/>
      <c r="Z46" s="593"/>
      <c r="AA46" s="590"/>
      <c r="AB46" s="591"/>
      <c r="AC46" s="592"/>
      <c r="AD46" s="593"/>
      <c r="AE46" s="590"/>
      <c r="AF46" s="591"/>
      <c r="AG46" s="592"/>
      <c r="AH46" s="593"/>
      <c r="AI46" s="590"/>
      <c r="AJ46" s="591"/>
      <c r="AK46" s="592"/>
      <c r="AL46" s="593"/>
      <c r="AM46" s="590"/>
      <c r="AN46" s="591"/>
      <c r="AO46" s="592"/>
      <c r="AP46" s="593"/>
      <c r="AQ46" s="590"/>
      <c r="AR46" s="591"/>
      <c r="AS46" s="592"/>
      <c r="AT46" s="593"/>
      <c r="AU46" s="590"/>
      <c r="AV46" s="591"/>
      <c r="AW46" s="592"/>
      <c r="AX46" s="593"/>
      <c r="AY46" s="590"/>
      <c r="AZ46" s="591"/>
      <c r="BA46" s="592"/>
      <c r="BB46" s="593"/>
      <c r="BC46" s="590"/>
      <c r="BD46" s="591"/>
      <c r="BE46" s="592"/>
      <c r="BF46" s="593"/>
      <c r="BG46" s="590"/>
      <c r="BH46" s="591"/>
      <c r="BI46" s="592"/>
      <c r="BJ46" s="593"/>
      <c r="BK46" s="903">
        <f>許可申請_4_2!BK46</f>
        <v>0</v>
      </c>
      <c r="BL46" s="904"/>
      <c r="BM46" s="904"/>
      <c r="BN46" s="905"/>
      <c r="BO46" s="584" t="s">
        <v>5834</v>
      </c>
      <c r="BP46" s="584"/>
      <c r="BQ46" s="584"/>
      <c r="BR46" s="584"/>
      <c r="BS46" s="558"/>
      <c r="BT46" s="558"/>
      <c r="BU46" s="558"/>
      <c r="BV46" s="558"/>
      <c r="BW46" s="558"/>
      <c r="BX46" s="558"/>
      <c r="BY46" s="558"/>
      <c r="BZ46" s="558"/>
      <c r="CA46" s="558"/>
      <c r="CB46" s="558"/>
      <c r="CC46" s="558"/>
      <c r="CD46" s="558"/>
      <c r="CE46" s="558"/>
      <c r="CF46" s="558"/>
      <c r="CG46" s="558"/>
      <c r="CH46" s="558"/>
      <c r="CI46" s="558"/>
      <c r="CJ46" s="558"/>
      <c r="CK46" s="558"/>
      <c r="CL46" s="558"/>
      <c r="CM46" s="558"/>
      <c r="CN46" s="558"/>
      <c r="CO46" s="558"/>
      <c r="CP46" s="558"/>
    </row>
    <row r="47" spans="1:94" x14ac:dyDescent="0.15">
      <c r="A47" s="556"/>
      <c r="B47" s="595"/>
      <c r="C47" s="595"/>
      <c r="D47" s="595" t="s">
        <v>275</v>
      </c>
      <c r="E47" s="595"/>
      <c r="F47" s="595"/>
      <c r="G47" s="595"/>
      <c r="H47" s="595"/>
      <c r="I47" s="595"/>
      <c r="J47" s="595"/>
      <c r="K47" s="595"/>
      <c r="L47" s="595"/>
      <c r="M47" s="595"/>
      <c r="N47" s="595"/>
      <c r="O47" s="596"/>
      <c r="P47" s="597"/>
      <c r="Q47" s="598"/>
      <c r="R47" s="599"/>
      <c r="S47" s="600"/>
      <c r="T47" s="597"/>
      <c r="U47" s="598"/>
      <c r="V47" s="599"/>
      <c r="W47" s="590"/>
      <c r="X47" s="591"/>
      <c r="Y47" s="592"/>
      <c r="Z47" s="593"/>
      <c r="AA47" s="590"/>
      <c r="AB47" s="591"/>
      <c r="AC47" s="592"/>
      <c r="AD47" s="593"/>
      <c r="AE47" s="590"/>
      <c r="AF47" s="591"/>
      <c r="AG47" s="592"/>
      <c r="AH47" s="593"/>
      <c r="AI47" s="590"/>
      <c r="AJ47" s="591"/>
      <c r="AK47" s="592"/>
      <c r="AL47" s="593"/>
      <c r="AM47" s="590"/>
      <c r="AN47" s="591"/>
      <c r="AO47" s="592"/>
      <c r="AP47" s="593"/>
      <c r="AQ47" s="590"/>
      <c r="AR47" s="591"/>
      <c r="AS47" s="592"/>
      <c r="AT47" s="593"/>
      <c r="AU47" s="590"/>
      <c r="AV47" s="591"/>
      <c r="AW47" s="592"/>
      <c r="AX47" s="593"/>
      <c r="AY47" s="590"/>
      <c r="AZ47" s="591"/>
      <c r="BA47" s="592"/>
      <c r="BB47" s="593"/>
      <c r="BC47" s="590"/>
      <c r="BD47" s="591"/>
      <c r="BE47" s="592"/>
      <c r="BF47" s="593"/>
      <c r="BG47" s="590"/>
      <c r="BH47" s="591"/>
      <c r="BI47" s="592"/>
      <c r="BJ47" s="593"/>
      <c r="BK47" s="903">
        <f>許可申請_4_2!BK47</f>
        <v>0</v>
      </c>
      <c r="BL47" s="904"/>
      <c r="BM47" s="904"/>
      <c r="BN47" s="905"/>
      <c r="BO47" s="584" t="s">
        <v>5834</v>
      </c>
      <c r="BP47" s="584"/>
      <c r="BQ47" s="584"/>
      <c r="BR47" s="584"/>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row>
    <row r="48" spans="1:94" ht="12.6" thickBot="1" x14ac:dyDescent="0.2">
      <c r="A48" s="556"/>
      <c r="B48" s="595"/>
      <c r="C48" s="595"/>
      <c r="D48" s="595" t="s">
        <v>276</v>
      </c>
      <c r="E48" s="595"/>
      <c r="F48" s="595"/>
      <c r="G48" s="595"/>
      <c r="H48" s="595"/>
      <c r="I48" s="595"/>
      <c r="J48" s="595"/>
      <c r="K48" s="595"/>
      <c r="L48" s="595"/>
      <c r="M48" s="595"/>
      <c r="N48" s="595"/>
      <c r="O48" s="601"/>
      <c r="P48" s="602"/>
      <c r="Q48" s="603"/>
      <c r="R48" s="604"/>
      <c r="S48" s="605"/>
      <c r="T48" s="602"/>
      <c r="U48" s="603"/>
      <c r="V48" s="604"/>
      <c r="W48" s="606"/>
      <c r="X48" s="607"/>
      <c r="Y48" s="608"/>
      <c r="Z48" s="609"/>
      <c r="AA48" s="606"/>
      <c r="AB48" s="607"/>
      <c r="AC48" s="608"/>
      <c r="AD48" s="609"/>
      <c r="AE48" s="606"/>
      <c r="AF48" s="607"/>
      <c r="AG48" s="608"/>
      <c r="AH48" s="609"/>
      <c r="AI48" s="606"/>
      <c r="AJ48" s="607"/>
      <c r="AK48" s="608"/>
      <c r="AL48" s="609"/>
      <c r="AM48" s="606"/>
      <c r="AN48" s="607"/>
      <c r="AO48" s="608"/>
      <c r="AP48" s="609"/>
      <c r="AQ48" s="606"/>
      <c r="AR48" s="607"/>
      <c r="AS48" s="608"/>
      <c r="AT48" s="609"/>
      <c r="AU48" s="606"/>
      <c r="AV48" s="607"/>
      <c r="AW48" s="608"/>
      <c r="AX48" s="609"/>
      <c r="AY48" s="606"/>
      <c r="AZ48" s="607"/>
      <c r="BA48" s="608"/>
      <c r="BB48" s="609"/>
      <c r="BC48" s="606"/>
      <c r="BD48" s="607"/>
      <c r="BE48" s="608"/>
      <c r="BF48" s="609"/>
      <c r="BG48" s="606"/>
      <c r="BH48" s="607"/>
      <c r="BI48" s="608"/>
      <c r="BJ48" s="609"/>
      <c r="BK48" s="903">
        <f>許可申請_4_2!BK48</f>
        <v>0</v>
      </c>
      <c r="BL48" s="904"/>
      <c r="BM48" s="904"/>
      <c r="BN48" s="905"/>
      <c r="BO48" s="584" t="s">
        <v>5834</v>
      </c>
      <c r="BP48" s="584"/>
      <c r="BQ48" s="584"/>
      <c r="BR48" s="584"/>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row>
    <row r="49" spans="1:94" x14ac:dyDescent="0.15">
      <c r="A49" s="556"/>
      <c r="B49" s="595"/>
      <c r="C49" s="610"/>
      <c r="D49" s="610" t="s">
        <v>269</v>
      </c>
      <c r="E49" s="610"/>
      <c r="F49" s="610"/>
      <c r="G49" s="610"/>
      <c r="H49" s="610"/>
      <c r="I49" s="610"/>
      <c r="J49" s="610"/>
      <c r="K49" s="610"/>
      <c r="L49" s="610"/>
      <c r="M49" s="610"/>
      <c r="N49" s="610"/>
      <c r="O49" s="643"/>
      <c r="P49" s="644"/>
      <c r="Q49" s="645"/>
      <c r="R49" s="646"/>
      <c r="S49" s="647"/>
      <c r="T49" s="644"/>
      <c r="U49" s="645"/>
      <c r="V49" s="646"/>
      <c r="W49" s="648"/>
      <c r="X49" s="649"/>
      <c r="Y49" s="650"/>
      <c r="Z49" s="651"/>
      <c r="AA49" s="648"/>
      <c r="AB49" s="649"/>
      <c r="AC49" s="650"/>
      <c r="AD49" s="651"/>
      <c r="AE49" s="648"/>
      <c r="AF49" s="649"/>
      <c r="AG49" s="650"/>
      <c r="AH49" s="651"/>
      <c r="AI49" s="648"/>
      <c r="AJ49" s="649"/>
      <c r="AK49" s="650"/>
      <c r="AL49" s="651"/>
      <c r="AM49" s="648"/>
      <c r="AN49" s="649"/>
      <c r="AO49" s="650"/>
      <c r="AP49" s="651"/>
      <c r="AQ49" s="648"/>
      <c r="AR49" s="649"/>
      <c r="AS49" s="650"/>
      <c r="AT49" s="651"/>
      <c r="AU49" s="648"/>
      <c r="AV49" s="649"/>
      <c r="AW49" s="650"/>
      <c r="AX49" s="651"/>
      <c r="AY49" s="648"/>
      <c r="AZ49" s="649"/>
      <c r="BA49" s="650"/>
      <c r="BB49" s="651"/>
      <c r="BC49" s="648"/>
      <c r="BD49" s="649"/>
      <c r="BE49" s="650"/>
      <c r="BF49" s="651"/>
      <c r="BG49" s="648"/>
      <c r="BH49" s="649"/>
      <c r="BI49" s="650"/>
      <c r="BJ49" s="651"/>
      <c r="BK49" s="903">
        <f>許可申請_4_2!BK49</f>
        <v>0</v>
      </c>
      <c r="BL49" s="904"/>
      <c r="BM49" s="904"/>
      <c r="BN49" s="905"/>
      <c r="BO49" s="622" t="s">
        <v>5834</v>
      </c>
      <c r="BP49" s="622"/>
      <c r="BQ49" s="622"/>
      <c r="BR49" s="584"/>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row>
    <row r="50" spans="1:94" x14ac:dyDescent="0.15">
      <c r="A50" s="556"/>
      <c r="B50" s="523"/>
      <c r="C50" s="523"/>
      <c r="D50" s="523" t="s">
        <v>270</v>
      </c>
      <c r="E50" s="523"/>
      <c r="F50" s="523"/>
      <c r="G50" s="523"/>
      <c r="H50" s="523"/>
      <c r="I50" s="523"/>
      <c r="J50" s="523"/>
      <c r="K50" s="523"/>
      <c r="L50" s="523"/>
      <c r="M50" s="523"/>
      <c r="N50" s="523"/>
      <c r="O50" s="585"/>
      <c r="P50" s="586"/>
      <c r="Q50" s="587"/>
      <c r="R50" s="588"/>
      <c r="S50" s="589"/>
      <c r="T50" s="586"/>
      <c r="U50" s="587"/>
      <c r="V50" s="588"/>
      <c r="W50" s="590"/>
      <c r="X50" s="591"/>
      <c r="Y50" s="592"/>
      <c r="Z50" s="593"/>
      <c r="AA50" s="590"/>
      <c r="AB50" s="591"/>
      <c r="AC50" s="592"/>
      <c r="AD50" s="593"/>
      <c r="AE50" s="590"/>
      <c r="AF50" s="591"/>
      <c r="AG50" s="592"/>
      <c r="AH50" s="593"/>
      <c r="AI50" s="590"/>
      <c r="AJ50" s="591"/>
      <c r="AK50" s="592"/>
      <c r="AL50" s="593"/>
      <c r="AM50" s="590"/>
      <c r="AN50" s="591"/>
      <c r="AO50" s="592"/>
      <c r="AP50" s="593"/>
      <c r="AQ50" s="590"/>
      <c r="AR50" s="591"/>
      <c r="AS50" s="592"/>
      <c r="AT50" s="593"/>
      <c r="AU50" s="590"/>
      <c r="AV50" s="591"/>
      <c r="AW50" s="592"/>
      <c r="AX50" s="593"/>
      <c r="AY50" s="590"/>
      <c r="AZ50" s="591"/>
      <c r="BA50" s="592"/>
      <c r="BB50" s="593"/>
      <c r="BC50" s="590"/>
      <c r="BD50" s="591"/>
      <c r="BE50" s="592"/>
      <c r="BF50" s="593"/>
      <c r="BG50" s="590"/>
      <c r="BH50" s="591"/>
      <c r="BI50" s="592"/>
      <c r="BJ50" s="593"/>
      <c r="BK50" s="903">
        <f>許可申請_4_2!BK50</f>
        <v>0</v>
      </c>
      <c r="BL50" s="904"/>
      <c r="BM50" s="904"/>
      <c r="BN50" s="905"/>
      <c r="BO50" s="584" t="s">
        <v>5834</v>
      </c>
      <c r="BP50" s="584"/>
      <c r="BQ50" s="584"/>
      <c r="BR50" s="584"/>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row>
    <row r="51" spans="1:94" x14ac:dyDescent="0.15">
      <c r="A51" s="556"/>
      <c r="B51" s="523"/>
      <c r="C51" s="523"/>
      <c r="D51" s="523" t="s">
        <v>271</v>
      </c>
      <c r="E51" s="523"/>
      <c r="F51" s="523"/>
      <c r="G51" s="523"/>
      <c r="H51" s="523"/>
      <c r="I51" s="523"/>
      <c r="J51" s="523"/>
      <c r="K51" s="523"/>
      <c r="L51" s="523"/>
      <c r="M51" s="523"/>
      <c r="N51" s="523"/>
      <c r="O51" s="585"/>
      <c r="P51" s="586"/>
      <c r="Q51" s="587"/>
      <c r="R51" s="588"/>
      <c r="S51" s="589"/>
      <c r="T51" s="586"/>
      <c r="U51" s="587"/>
      <c r="V51" s="594"/>
      <c r="W51" s="590"/>
      <c r="X51" s="591"/>
      <c r="Y51" s="592"/>
      <c r="Z51" s="593"/>
      <c r="AA51" s="590"/>
      <c r="AB51" s="591"/>
      <c r="AC51" s="592"/>
      <c r="AD51" s="593"/>
      <c r="AE51" s="590"/>
      <c r="AF51" s="591"/>
      <c r="AG51" s="592"/>
      <c r="AH51" s="593"/>
      <c r="AI51" s="590"/>
      <c r="AJ51" s="591"/>
      <c r="AK51" s="592"/>
      <c r="AL51" s="593"/>
      <c r="AM51" s="590"/>
      <c r="AN51" s="591"/>
      <c r="AO51" s="592"/>
      <c r="AP51" s="593"/>
      <c r="AQ51" s="590"/>
      <c r="AR51" s="591"/>
      <c r="AS51" s="592"/>
      <c r="AT51" s="593"/>
      <c r="AU51" s="590"/>
      <c r="AV51" s="591"/>
      <c r="AW51" s="592"/>
      <c r="AX51" s="593"/>
      <c r="AY51" s="590"/>
      <c r="AZ51" s="591"/>
      <c r="BA51" s="592"/>
      <c r="BB51" s="593"/>
      <c r="BC51" s="590"/>
      <c r="BD51" s="591"/>
      <c r="BE51" s="592"/>
      <c r="BF51" s="593"/>
      <c r="BG51" s="590"/>
      <c r="BH51" s="591"/>
      <c r="BI51" s="592"/>
      <c r="BJ51" s="593"/>
      <c r="BK51" s="903">
        <f>許可申請_4_2!BK51</f>
        <v>0</v>
      </c>
      <c r="BL51" s="904"/>
      <c r="BM51" s="904"/>
      <c r="BN51" s="905"/>
      <c r="BO51" s="584" t="s">
        <v>5834</v>
      </c>
      <c r="BP51" s="584"/>
      <c r="BQ51" s="584"/>
      <c r="BR51" s="584"/>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row>
    <row r="52" spans="1:94" x14ac:dyDescent="0.15">
      <c r="A52" s="556"/>
      <c r="B52" s="595" t="s">
        <v>255</v>
      </c>
      <c r="C52" s="595"/>
      <c r="D52" s="595" t="s">
        <v>272</v>
      </c>
      <c r="E52" s="595"/>
      <c r="F52" s="595"/>
      <c r="G52" s="595"/>
      <c r="H52" s="595"/>
      <c r="I52" s="595"/>
      <c r="J52" s="595"/>
      <c r="K52" s="595"/>
      <c r="L52" s="595"/>
      <c r="M52" s="595"/>
      <c r="N52" s="595"/>
      <c r="O52" s="596"/>
      <c r="P52" s="597"/>
      <c r="Q52" s="598"/>
      <c r="R52" s="599"/>
      <c r="S52" s="600"/>
      <c r="T52" s="597"/>
      <c r="U52" s="598"/>
      <c r="V52" s="599"/>
      <c r="W52" s="590"/>
      <c r="X52" s="591"/>
      <c r="Y52" s="592"/>
      <c r="Z52" s="593"/>
      <c r="AA52" s="590"/>
      <c r="AB52" s="591"/>
      <c r="AC52" s="592"/>
      <c r="AD52" s="593"/>
      <c r="AE52" s="590"/>
      <c r="AF52" s="591"/>
      <c r="AG52" s="592"/>
      <c r="AH52" s="593"/>
      <c r="AI52" s="590"/>
      <c r="AJ52" s="591"/>
      <c r="AK52" s="592"/>
      <c r="AL52" s="593"/>
      <c r="AM52" s="590"/>
      <c r="AN52" s="591"/>
      <c r="AO52" s="592"/>
      <c r="AP52" s="593"/>
      <c r="AQ52" s="590"/>
      <c r="AR52" s="591"/>
      <c r="AS52" s="592"/>
      <c r="AT52" s="593"/>
      <c r="AU52" s="590"/>
      <c r="AV52" s="591"/>
      <c r="AW52" s="592"/>
      <c r="AX52" s="593"/>
      <c r="AY52" s="590"/>
      <c r="AZ52" s="591"/>
      <c r="BA52" s="592"/>
      <c r="BB52" s="593"/>
      <c r="BC52" s="590"/>
      <c r="BD52" s="591"/>
      <c r="BE52" s="592"/>
      <c r="BF52" s="593"/>
      <c r="BG52" s="590"/>
      <c r="BH52" s="591"/>
      <c r="BI52" s="592"/>
      <c r="BJ52" s="593"/>
      <c r="BK52" s="903">
        <f>許可申請_4_2!BK52</f>
        <v>0</v>
      </c>
      <c r="BL52" s="904"/>
      <c r="BM52" s="904"/>
      <c r="BN52" s="905"/>
      <c r="BO52" s="584" t="s">
        <v>5834</v>
      </c>
      <c r="BP52" s="584"/>
      <c r="BQ52" s="584"/>
      <c r="BR52" s="584"/>
      <c r="BS52" s="558"/>
      <c r="BT52" s="558"/>
      <c r="BU52" s="558"/>
      <c r="BV52" s="558"/>
      <c r="BW52" s="558"/>
      <c r="BX52" s="558"/>
      <c r="BY52" s="558"/>
      <c r="BZ52" s="558"/>
      <c r="CA52" s="558"/>
      <c r="CB52" s="558"/>
      <c r="CC52" s="558"/>
      <c r="CD52" s="558"/>
      <c r="CE52" s="558"/>
      <c r="CF52" s="558"/>
      <c r="CG52" s="558"/>
      <c r="CH52" s="558"/>
      <c r="CI52" s="558"/>
      <c r="CJ52" s="558"/>
      <c r="CK52" s="558"/>
      <c r="CL52" s="558"/>
      <c r="CM52" s="558"/>
      <c r="CN52" s="558"/>
      <c r="CO52" s="558"/>
      <c r="CP52" s="558"/>
    </row>
    <row r="53" spans="1:94" x14ac:dyDescent="0.15">
      <c r="A53" s="556"/>
      <c r="B53" s="595"/>
      <c r="C53" s="595"/>
      <c r="D53" s="595" t="s">
        <v>273</v>
      </c>
      <c r="E53" s="595"/>
      <c r="F53" s="595"/>
      <c r="G53" s="595"/>
      <c r="H53" s="595"/>
      <c r="I53" s="595"/>
      <c r="J53" s="595"/>
      <c r="K53" s="595"/>
      <c r="L53" s="595"/>
      <c r="M53" s="595"/>
      <c r="N53" s="595"/>
      <c r="O53" s="596"/>
      <c r="P53" s="597"/>
      <c r="Q53" s="598"/>
      <c r="R53" s="599"/>
      <c r="S53" s="600"/>
      <c r="T53" s="597"/>
      <c r="U53" s="598"/>
      <c r="V53" s="599"/>
      <c r="W53" s="590"/>
      <c r="X53" s="591"/>
      <c r="Y53" s="592"/>
      <c r="Z53" s="593"/>
      <c r="AA53" s="590"/>
      <c r="AB53" s="591"/>
      <c r="AC53" s="592"/>
      <c r="AD53" s="593"/>
      <c r="AE53" s="590"/>
      <c r="AF53" s="591"/>
      <c r="AG53" s="592"/>
      <c r="AH53" s="593"/>
      <c r="AI53" s="590"/>
      <c r="AJ53" s="591"/>
      <c r="AK53" s="592"/>
      <c r="AL53" s="593"/>
      <c r="AM53" s="590"/>
      <c r="AN53" s="591"/>
      <c r="AO53" s="592"/>
      <c r="AP53" s="593"/>
      <c r="AQ53" s="590"/>
      <c r="AR53" s="591"/>
      <c r="AS53" s="592"/>
      <c r="AT53" s="593"/>
      <c r="AU53" s="590"/>
      <c r="AV53" s="591"/>
      <c r="AW53" s="592"/>
      <c r="AX53" s="593"/>
      <c r="AY53" s="590"/>
      <c r="AZ53" s="591"/>
      <c r="BA53" s="592"/>
      <c r="BB53" s="593"/>
      <c r="BC53" s="590"/>
      <c r="BD53" s="591"/>
      <c r="BE53" s="592"/>
      <c r="BF53" s="593"/>
      <c r="BG53" s="590"/>
      <c r="BH53" s="591"/>
      <c r="BI53" s="592"/>
      <c r="BJ53" s="593"/>
      <c r="BK53" s="903">
        <f>許可申請_4_2!BK53</f>
        <v>0</v>
      </c>
      <c r="BL53" s="904"/>
      <c r="BM53" s="904"/>
      <c r="BN53" s="905"/>
      <c r="BO53" s="584" t="s">
        <v>5834</v>
      </c>
      <c r="BP53" s="584"/>
      <c r="BQ53" s="584"/>
      <c r="BR53" s="584"/>
      <c r="BS53" s="558"/>
      <c r="BT53" s="558"/>
      <c r="BU53" s="558"/>
      <c r="BV53" s="558"/>
      <c r="BW53" s="558"/>
      <c r="BX53" s="558"/>
      <c r="BY53" s="558"/>
      <c r="BZ53" s="558"/>
      <c r="CA53" s="558"/>
      <c r="CB53" s="558"/>
      <c r="CC53" s="558"/>
      <c r="CD53" s="558"/>
      <c r="CE53" s="558"/>
      <c r="CF53" s="558"/>
      <c r="CG53" s="558"/>
      <c r="CH53" s="558"/>
      <c r="CI53" s="558"/>
      <c r="CJ53" s="558"/>
      <c r="CK53" s="558"/>
      <c r="CL53" s="558"/>
      <c r="CM53" s="558"/>
      <c r="CN53" s="558"/>
      <c r="CO53" s="558"/>
      <c r="CP53" s="558"/>
    </row>
    <row r="54" spans="1:94" x14ac:dyDescent="0.15">
      <c r="A54" s="556"/>
      <c r="B54" s="595"/>
      <c r="C54" s="595"/>
      <c r="D54" s="595" t="s">
        <v>275</v>
      </c>
      <c r="E54" s="595"/>
      <c r="F54" s="595"/>
      <c r="G54" s="595"/>
      <c r="H54" s="595"/>
      <c r="I54" s="595"/>
      <c r="J54" s="595"/>
      <c r="K54" s="595"/>
      <c r="L54" s="595"/>
      <c r="M54" s="595"/>
      <c r="N54" s="595"/>
      <c r="O54" s="596"/>
      <c r="P54" s="597"/>
      <c r="Q54" s="598"/>
      <c r="R54" s="599"/>
      <c r="S54" s="600"/>
      <c r="T54" s="597"/>
      <c r="U54" s="598"/>
      <c r="V54" s="599"/>
      <c r="W54" s="590"/>
      <c r="X54" s="591"/>
      <c r="Y54" s="592"/>
      <c r="Z54" s="593"/>
      <c r="AA54" s="590"/>
      <c r="AB54" s="591"/>
      <c r="AC54" s="592"/>
      <c r="AD54" s="593"/>
      <c r="AE54" s="590"/>
      <c r="AF54" s="591"/>
      <c r="AG54" s="592"/>
      <c r="AH54" s="593"/>
      <c r="AI54" s="590"/>
      <c r="AJ54" s="591"/>
      <c r="AK54" s="592"/>
      <c r="AL54" s="593"/>
      <c r="AM54" s="590"/>
      <c r="AN54" s="591"/>
      <c r="AO54" s="592"/>
      <c r="AP54" s="593"/>
      <c r="AQ54" s="590"/>
      <c r="AR54" s="591"/>
      <c r="AS54" s="592"/>
      <c r="AT54" s="593"/>
      <c r="AU54" s="590"/>
      <c r="AV54" s="591"/>
      <c r="AW54" s="592"/>
      <c r="AX54" s="593"/>
      <c r="AY54" s="590"/>
      <c r="AZ54" s="591"/>
      <c r="BA54" s="592"/>
      <c r="BB54" s="593"/>
      <c r="BC54" s="590"/>
      <c r="BD54" s="591"/>
      <c r="BE54" s="592"/>
      <c r="BF54" s="593"/>
      <c r="BG54" s="590"/>
      <c r="BH54" s="591"/>
      <c r="BI54" s="592"/>
      <c r="BJ54" s="593"/>
      <c r="BK54" s="903">
        <f>許可申請_4_2!BK54</f>
        <v>0</v>
      </c>
      <c r="BL54" s="904"/>
      <c r="BM54" s="904"/>
      <c r="BN54" s="905"/>
      <c r="BO54" s="584" t="s">
        <v>5834</v>
      </c>
      <c r="BP54" s="584"/>
      <c r="BQ54" s="584"/>
      <c r="BR54" s="584"/>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row>
    <row r="55" spans="1:94" ht="12.6" thickBot="1" x14ac:dyDescent="0.2">
      <c r="A55" s="556"/>
      <c r="B55" s="595"/>
      <c r="C55" s="632"/>
      <c r="D55" s="632" t="s">
        <v>276</v>
      </c>
      <c r="E55" s="632"/>
      <c r="F55" s="632"/>
      <c r="G55" s="632"/>
      <c r="H55" s="632"/>
      <c r="I55" s="632"/>
      <c r="J55" s="632"/>
      <c r="K55" s="632"/>
      <c r="L55" s="632"/>
      <c r="M55" s="632"/>
      <c r="N55" s="632"/>
      <c r="O55" s="633"/>
      <c r="P55" s="634"/>
      <c r="Q55" s="635"/>
      <c r="R55" s="636"/>
      <c r="S55" s="637"/>
      <c r="T55" s="634"/>
      <c r="U55" s="635"/>
      <c r="V55" s="636"/>
      <c r="W55" s="638"/>
      <c r="X55" s="639"/>
      <c r="Y55" s="640"/>
      <c r="Z55" s="641"/>
      <c r="AA55" s="638"/>
      <c r="AB55" s="639"/>
      <c r="AC55" s="640"/>
      <c r="AD55" s="641"/>
      <c r="AE55" s="638"/>
      <c r="AF55" s="639"/>
      <c r="AG55" s="640"/>
      <c r="AH55" s="641"/>
      <c r="AI55" s="638"/>
      <c r="AJ55" s="639"/>
      <c r="AK55" s="640"/>
      <c r="AL55" s="641"/>
      <c r="AM55" s="638"/>
      <c r="AN55" s="639"/>
      <c r="AO55" s="640"/>
      <c r="AP55" s="641"/>
      <c r="AQ55" s="638"/>
      <c r="AR55" s="639"/>
      <c r="AS55" s="640"/>
      <c r="AT55" s="641"/>
      <c r="AU55" s="638"/>
      <c r="AV55" s="639"/>
      <c r="AW55" s="640"/>
      <c r="AX55" s="641"/>
      <c r="AY55" s="638"/>
      <c r="AZ55" s="639"/>
      <c r="BA55" s="640"/>
      <c r="BB55" s="641"/>
      <c r="BC55" s="638"/>
      <c r="BD55" s="639"/>
      <c r="BE55" s="640"/>
      <c r="BF55" s="641"/>
      <c r="BG55" s="638"/>
      <c r="BH55" s="639"/>
      <c r="BI55" s="640"/>
      <c r="BJ55" s="641"/>
      <c r="BK55" s="903">
        <f>許可申請_4_2!BK55</f>
        <v>0</v>
      </c>
      <c r="BL55" s="904"/>
      <c r="BM55" s="904"/>
      <c r="BN55" s="905"/>
      <c r="BO55" s="642" t="s">
        <v>5834</v>
      </c>
      <c r="BP55" s="642"/>
      <c r="BQ55" s="642"/>
      <c r="BR55" s="584"/>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row>
    <row r="56" spans="1:94" x14ac:dyDescent="0.15">
      <c r="A56" s="556" t="s">
        <v>5837</v>
      </c>
      <c r="B56" s="584"/>
      <c r="C56" s="584"/>
      <c r="D56" s="584"/>
      <c r="E56" s="584"/>
      <c r="F56" s="584"/>
      <c r="G56" s="584"/>
      <c r="H56" s="584"/>
      <c r="I56" s="584"/>
      <c r="J56" s="584"/>
      <c r="K56" s="584"/>
      <c r="L56" s="584"/>
      <c r="M56" s="584"/>
      <c r="N56" s="584"/>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1"/>
      <c r="BA56" s="661"/>
      <c r="BB56" s="661"/>
      <c r="BC56" s="661"/>
      <c r="BD56" s="661"/>
      <c r="BE56" s="661"/>
      <c r="BF56" s="661"/>
      <c r="BG56" s="661"/>
      <c r="BH56" s="661"/>
      <c r="BI56" s="661"/>
      <c r="BJ56" s="661"/>
      <c r="BK56" s="661"/>
      <c r="BL56" s="661"/>
      <c r="BM56" s="661"/>
      <c r="BN56" s="661"/>
      <c r="BO56" s="584"/>
      <c r="BP56" s="584"/>
      <c r="BQ56" s="584"/>
      <c r="BR56" s="584"/>
      <c r="BS56" s="558"/>
      <c r="BT56" s="558"/>
      <c r="BU56" s="558"/>
      <c r="BV56" s="558"/>
      <c r="BW56" s="558"/>
      <c r="BX56" s="558"/>
      <c r="BY56" s="558"/>
      <c r="BZ56" s="558"/>
      <c r="CA56" s="558"/>
      <c r="CB56" s="558"/>
      <c r="CC56" s="558"/>
      <c r="CD56" s="558"/>
      <c r="CE56" s="558"/>
      <c r="CF56" s="558"/>
      <c r="CG56" s="558"/>
      <c r="CH56" s="558"/>
      <c r="CI56" s="558"/>
      <c r="CJ56" s="558"/>
      <c r="CK56" s="558"/>
      <c r="CL56" s="558"/>
      <c r="CM56" s="558"/>
      <c r="CN56" s="558"/>
      <c r="CO56" s="558"/>
      <c r="CP56" s="558"/>
    </row>
    <row r="57" spans="1:94" x14ac:dyDescent="0.15">
      <c r="A57" s="556"/>
      <c r="B57" s="584"/>
      <c r="C57" s="584"/>
      <c r="D57" s="584" t="s">
        <v>269</v>
      </c>
      <c r="E57" s="584"/>
      <c r="F57" s="584"/>
      <c r="G57" s="584"/>
      <c r="H57" s="584"/>
      <c r="I57" s="584"/>
      <c r="J57" s="584"/>
      <c r="K57" s="584"/>
      <c r="L57" s="584"/>
      <c r="M57" s="584"/>
      <c r="N57" s="584"/>
      <c r="O57" s="585"/>
      <c r="P57" s="586"/>
      <c r="Q57" s="587"/>
      <c r="R57" s="588"/>
      <c r="S57" s="589"/>
      <c r="T57" s="586"/>
      <c r="U57" s="587"/>
      <c r="V57" s="588"/>
      <c r="W57" s="590"/>
      <c r="X57" s="591"/>
      <c r="Y57" s="592"/>
      <c r="Z57" s="593"/>
      <c r="AA57" s="590"/>
      <c r="AB57" s="591"/>
      <c r="AC57" s="592"/>
      <c r="AD57" s="593"/>
      <c r="AE57" s="590"/>
      <c r="AF57" s="591"/>
      <c r="AG57" s="592"/>
      <c r="AH57" s="593"/>
      <c r="AI57" s="590"/>
      <c r="AJ57" s="591"/>
      <c r="AK57" s="592"/>
      <c r="AL57" s="593"/>
      <c r="AM57" s="590"/>
      <c r="AN57" s="591"/>
      <c r="AO57" s="592"/>
      <c r="AP57" s="593"/>
      <c r="AQ57" s="590"/>
      <c r="AR57" s="591"/>
      <c r="AS57" s="592"/>
      <c r="AT57" s="593"/>
      <c r="AU57" s="590"/>
      <c r="AV57" s="591"/>
      <c r="AW57" s="592"/>
      <c r="AX57" s="593"/>
      <c r="AY57" s="590"/>
      <c r="AZ57" s="591"/>
      <c r="BA57" s="592"/>
      <c r="BB57" s="593"/>
      <c r="BC57" s="590"/>
      <c r="BD57" s="591"/>
      <c r="BE57" s="592"/>
      <c r="BF57" s="593"/>
      <c r="BG57" s="590"/>
      <c r="BH57" s="591"/>
      <c r="BI57" s="592"/>
      <c r="BJ57" s="593"/>
      <c r="BK57" s="903">
        <f>許可申請_4_2!BK57</f>
        <v>0</v>
      </c>
      <c r="BL57" s="904"/>
      <c r="BM57" s="904"/>
      <c r="BN57" s="905"/>
      <c r="BO57" s="584" t="s">
        <v>5834</v>
      </c>
      <c r="BP57" s="584"/>
      <c r="BQ57" s="584"/>
      <c r="BR57" s="584"/>
      <c r="BS57" s="558"/>
      <c r="BT57" s="558"/>
      <c r="BU57" s="558"/>
      <c r="BV57" s="558"/>
      <c r="BW57" s="558"/>
      <c r="BX57" s="558"/>
      <c r="BY57" s="558"/>
      <c r="BZ57" s="558"/>
      <c r="CA57" s="558"/>
      <c r="CB57" s="558"/>
      <c r="CC57" s="558"/>
      <c r="CD57" s="558"/>
      <c r="CE57" s="558"/>
      <c r="CF57" s="558"/>
      <c r="CG57" s="558"/>
      <c r="CH57" s="558"/>
      <c r="CI57" s="558"/>
      <c r="CJ57" s="558"/>
      <c r="CK57" s="558"/>
      <c r="CL57" s="558"/>
      <c r="CM57" s="558"/>
      <c r="CN57" s="558"/>
      <c r="CO57" s="558"/>
      <c r="CP57" s="558"/>
    </row>
    <row r="58" spans="1:94" x14ac:dyDescent="0.15">
      <c r="A58" s="556"/>
      <c r="B58" s="523"/>
      <c r="C58" s="523"/>
      <c r="D58" s="523" t="s">
        <v>270</v>
      </c>
      <c r="E58" s="523"/>
      <c r="F58" s="523"/>
      <c r="G58" s="523"/>
      <c r="H58" s="523"/>
      <c r="I58" s="523"/>
      <c r="J58" s="523"/>
      <c r="K58" s="523"/>
      <c r="L58" s="523"/>
      <c r="M58" s="523"/>
      <c r="N58" s="523"/>
      <c r="O58" s="585"/>
      <c r="P58" s="586"/>
      <c r="Q58" s="587"/>
      <c r="R58" s="588"/>
      <c r="S58" s="589"/>
      <c r="T58" s="586"/>
      <c r="U58" s="587"/>
      <c r="V58" s="588"/>
      <c r="W58" s="590"/>
      <c r="X58" s="591"/>
      <c r="Y58" s="592"/>
      <c r="Z58" s="593"/>
      <c r="AA58" s="590"/>
      <c r="AB58" s="591"/>
      <c r="AC58" s="592"/>
      <c r="AD58" s="593"/>
      <c r="AE58" s="590"/>
      <c r="AF58" s="591"/>
      <c r="AG58" s="592"/>
      <c r="AH58" s="593"/>
      <c r="AI58" s="590"/>
      <c r="AJ58" s="591"/>
      <c r="AK58" s="592"/>
      <c r="AL58" s="593"/>
      <c r="AM58" s="590"/>
      <c r="AN58" s="591"/>
      <c r="AO58" s="592"/>
      <c r="AP58" s="593"/>
      <c r="AQ58" s="590"/>
      <c r="AR58" s="591"/>
      <c r="AS58" s="592"/>
      <c r="AT58" s="593"/>
      <c r="AU58" s="590"/>
      <c r="AV58" s="591"/>
      <c r="AW58" s="592"/>
      <c r="AX58" s="593"/>
      <c r="AY58" s="590"/>
      <c r="AZ58" s="591"/>
      <c r="BA58" s="592"/>
      <c r="BB58" s="593"/>
      <c r="BC58" s="590"/>
      <c r="BD58" s="591"/>
      <c r="BE58" s="592"/>
      <c r="BF58" s="593"/>
      <c r="BG58" s="590"/>
      <c r="BH58" s="591"/>
      <c r="BI58" s="592"/>
      <c r="BJ58" s="593"/>
      <c r="BK58" s="903">
        <f>許可申請_4_2!BK58</f>
        <v>0</v>
      </c>
      <c r="BL58" s="904"/>
      <c r="BM58" s="904"/>
      <c r="BN58" s="905"/>
      <c r="BO58" s="584" t="s">
        <v>5834</v>
      </c>
      <c r="BP58" s="584"/>
      <c r="BQ58" s="584"/>
      <c r="BR58" s="584"/>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row>
    <row r="59" spans="1:94" x14ac:dyDescent="0.15">
      <c r="A59" s="556"/>
      <c r="B59" s="523"/>
      <c r="C59" s="523"/>
      <c r="D59" s="523" t="s">
        <v>271</v>
      </c>
      <c r="E59" s="523"/>
      <c r="F59" s="523"/>
      <c r="G59" s="523"/>
      <c r="H59" s="523"/>
      <c r="I59" s="523"/>
      <c r="J59" s="523"/>
      <c r="K59" s="523"/>
      <c r="L59" s="523"/>
      <c r="M59" s="523"/>
      <c r="N59" s="523"/>
      <c r="O59" s="585"/>
      <c r="P59" s="586"/>
      <c r="Q59" s="587"/>
      <c r="R59" s="588"/>
      <c r="S59" s="589"/>
      <c r="T59" s="586"/>
      <c r="U59" s="587"/>
      <c r="V59" s="594"/>
      <c r="W59" s="590"/>
      <c r="X59" s="591"/>
      <c r="Y59" s="592"/>
      <c r="Z59" s="593"/>
      <c r="AA59" s="590"/>
      <c r="AB59" s="591"/>
      <c r="AC59" s="592"/>
      <c r="AD59" s="593"/>
      <c r="AE59" s="590"/>
      <c r="AF59" s="591"/>
      <c r="AG59" s="592"/>
      <c r="AH59" s="593"/>
      <c r="AI59" s="590"/>
      <c r="AJ59" s="591"/>
      <c r="AK59" s="592"/>
      <c r="AL59" s="593"/>
      <c r="AM59" s="590"/>
      <c r="AN59" s="591"/>
      <c r="AO59" s="592"/>
      <c r="AP59" s="593"/>
      <c r="AQ59" s="590"/>
      <c r="AR59" s="591"/>
      <c r="AS59" s="592"/>
      <c r="AT59" s="593"/>
      <c r="AU59" s="590"/>
      <c r="AV59" s="591"/>
      <c r="AW59" s="592"/>
      <c r="AX59" s="593"/>
      <c r="AY59" s="590"/>
      <c r="AZ59" s="591"/>
      <c r="BA59" s="592"/>
      <c r="BB59" s="593"/>
      <c r="BC59" s="590"/>
      <c r="BD59" s="591"/>
      <c r="BE59" s="592"/>
      <c r="BF59" s="593"/>
      <c r="BG59" s="590"/>
      <c r="BH59" s="591"/>
      <c r="BI59" s="592"/>
      <c r="BJ59" s="593"/>
      <c r="BK59" s="903">
        <f>許可申請_4_2!BK59</f>
        <v>0</v>
      </c>
      <c r="BL59" s="904"/>
      <c r="BM59" s="904"/>
      <c r="BN59" s="905"/>
      <c r="BO59" s="584" t="s">
        <v>5834</v>
      </c>
      <c r="BP59" s="584"/>
      <c r="BQ59" s="584"/>
      <c r="BR59" s="584"/>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row>
    <row r="60" spans="1:94" x14ac:dyDescent="0.15">
      <c r="A60" s="556"/>
      <c r="B60" s="595"/>
      <c r="C60" s="595"/>
      <c r="D60" s="595" t="s">
        <v>272</v>
      </c>
      <c r="E60" s="595"/>
      <c r="F60" s="595"/>
      <c r="G60" s="595"/>
      <c r="H60" s="595"/>
      <c r="I60" s="595"/>
      <c r="J60" s="595"/>
      <c r="K60" s="595"/>
      <c r="L60" s="595"/>
      <c r="M60" s="595"/>
      <c r="N60" s="595"/>
      <c r="O60" s="596"/>
      <c r="P60" s="597"/>
      <c r="Q60" s="598"/>
      <c r="R60" s="599"/>
      <c r="S60" s="600"/>
      <c r="T60" s="597"/>
      <c r="U60" s="598"/>
      <c r="V60" s="599"/>
      <c r="W60" s="590"/>
      <c r="X60" s="591"/>
      <c r="Y60" s="592"/>
      <c r="Z60" s="593"/>
      <c r="AA60" s="590"/>
      <c r="AB60" s="591"/>
      <c r="AC60" s="592"/>
      <c r="AD60" s="593"/>
      <c r="AE60" s="590"/>
      <c r="AF60" s="591"/>
      <c r="AG60" s="592"/>
      <c r="AH60" s="593"/>
      <c r="AI60" s="590"/>
      <c r="AJ60" s="591"/>
      <c r="AK60" s="592"/>
      <c r="AL60" s="593"/>
      <c r="AM60" s="590"/>
      <c r="AN60" s="591"/>
      <c r="AO60" s="592"/>
      <c r="AP60" s="593"/>
      <c r="AQ60" s="590"/>
      <c r="AR60" s="591"/>
      <c r="AS60" s="592"/>
      <c r="AT60" s="593"/>
      <c r="AU60" s="590"/>
      <c r="AV60" s="591"/>
      <c r="AW60" s="592"/>
      <c r="AX60" s="593"/>
      <c r="AY60" s="590"/>
      <c r="AZ60" s="591"/>
      <c r="BA60" s="592"/>
      <c r="BB60" s="593"/>
      <c r="BC60" s="590"/>
      <c r="BD60" s="591"/>
      <c r="BE60" s="592"/>
      <c r="BF60" s="593"/>
      <c r="BG60" s="590"/>
      <c r="BH60" s="591"/>
      <c r="BI60" s="592"/>
      <c r="BJ60" s="593"/>
      <c r="BK60" s="903">
        <f>許可申請_4_2!BK60</f>
        <v>0</v>
      </c>
      <c r="BL60" s="904"/>
      <c r="BM60" s="904"/>
      <c r="BN60" s="905"/>
      <c r="BO60" s="584" t="s">
        <v>5834</v>
      </c>
      <c r="BP60" s="584"/>
      <c r="BQ60" s="584"/>
      <c r="BR60" s="584"/>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row>
    <row r="61" spans="1:94" x14ac:dyDescent="0.15">
      <c r="A61" s="556"/>
      <c r="B61" s="595"/>
      <c r="C61" s="595"/>
      <c r="D61" s="595" t="s">
        <v>273</v>
      </c>
      <c r="E61" s="595"/>
      <c r="F61" s="595"/>
      <c r="G61" s="595"/>
      <c r="H61" s="595"/>
      <c r="I61" s="595"/>
      <c r="J61" s="595"/>
      <c r="K61" s="595"/>
      <c r="L61" s="595"/>
      <c r="M61" s="595"/>
      <c r="N61" s="595"/>
      <c r="O61" s="596"/>
      <c r="P61" s="597"/>
      <c r="Q61" s="598"/>
      <c r="R61" s="599"/>
      <c r="S61" s="600"/>
      <c r="T61" s="597"/>
      <c r="U61" s="598"/>
      <c r="V61" s="599"/>
      <c r="W61" s="590"/>
      <c r="X61" s="591"/>
      <c r="Y61" s="592"/>
      <c r="Z61" s="593"/>
      <c r="AA61" s="590"/>
      <c r="AB61" s="591"/>
      <c r="AC61" s="592"/>
      <c r="AD61" s="593"/>
      <c r="AE61" s="590"/>
      <c r="AF61" s="591"/>
      <c r="AG61" s="592"/>
      <c r="AH61" s="593"/>
      <c r="AI61" s="590"/>
      <c r="AJ61" s="591"/>
      <c r="AK61" s="592"/>
      <c r="AL61" s="593"/>
      <c r="AM61" s="590"/>
      <c r="AN61" s="591"/>
      <c r="AO61" s="592"/>
      <c r="AP61" s="593"/>
      <c r="AQ61" s="590"/>
      <c r="AR61" s="591"/>
      <c r="AS61" s="592"/>
      <c r="AT61" s="593"/>
      <c r="AU61" s="590"/>
      <c r="AV61" s="591"/>
      <c r="AW61" s="592"/>
      <c r="AX61" s="593"/>
      <c r="AY61" s="590"/>
      <c r="AZ61" s="591"/>
      <c r="BA61" s="592"/>
      <c r="BB61" s="593"/>
      <c r="BC61" s="590"/>
      <c r="BD61" s="591"/>
      <c r="BE61" s="592"/>
      <c r="BF61" s="593"/>
      <c r="BG61" s="590"/>
      <c r="BH61" s="591"/>
      <c r="BI61" s="592"/>
      <c r="BJ61" s="593"/>
      <c r="BK61" s="903">
        <f>許可申請_4_2!BK61</f>
        <v>0</v>
      </c>
      <c r="BL61" s="904"/>
      <c r="BM61" s="904"/>
      <c r="BN61" s="905"/>
      <c r="BO61" s="584" t="s">
        <v>5834</v>
      </c>
      <c r="BP61" s="584"/>
      <c r="BQ61" s="584"/>
      <c r="BR61" s="584"/>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row>
    <row r="62" spans="1:94" x14ac:dyDescent="0.15">
      <c r="A62" s="556"/>
      <c r="B62" s="595"/>
      <c r="C62" s="595"/>
      <c r="D62" s="595" t="s">
        <v>275</v>
      </c>
      <c r="E62" s="595"/>
      <c r="F62" s="595"/>
      <c r="G62" s="595"/>
      <c r="H62" s="595"/>
      <c r="I62" s="595"/>
      <c r="J62" s="595"/>
      <c r="K62" s="595"/>
      <c r="L62" s="595"/>
      <c r="M62" s="595"/>
      <c r="N62" s="595"/>
      <c r="O62" s="596"/>
      <c r="P62" s="597"/>
      <c r="Q62" s="598"/>
      <c r="R62" s="599"/>
      <c r="S62" s="600"/>
      <c r="T62" s="597"/>
      <c r="U62" s="598"/>
      <c r="V62" s="599"/>
      <c r="W62" s="590"/>
      <c r="X62" s="591"/>
      <c r="Y62" s="592"/>
      <c r="Z62" s="593"/>
      <c r="AA62" s="590"/>
      <c r="AB62" s="591"/>
      <c r="AC62" s="592"/>
      <c r="AD62" s="593"/>
      <c r="AE62" s="590"/>
      <c r="AF62" s="591"/>
      <c r="AG62" s="592"/>
      <c r="AH62" s="593"/>
      <c r="AI62" s="590"/>
      <c r="AJ62" s="591"/>
      <c r="AK62" s="592"/>
      <c r="AL62" s="593"/>
      <c r="AM62" s="590"/>
      <c r="AN62" s="591"/>
      <c r="AO62" s="592"/>
      <c r="AP62" s="593"/>
      <c r="AQ62" s="590"/>
      <c r="AR62" s="591"/>
      <c r="AS62" s="592"/>
      <c r="AT62" s="593"/>
      <c r="AU62" s="590"/>
      <c r="AV62" s="591"/>
      <c r="AW62" s="592"/>
      <c r="AX62" s="593"/>
      <c r="AY62" s="590"/>
      <c r="AZ62" s="591"/>
      <c r="BA62" s="592"/>
      <c r="BB62" s="593"/>
      <c r="BC62" s="590"/>
      <c r="BD62" s="591"/>
      <c r="BE62" s="592"/>
      <c r="BF62" s="593"/>
      <c r="BG62" s="590"/>
      <c r="BH62" s="591"/>
      <c r="BI62" s="592"/>
      <c r="BJ62" s="593"/>
      <c r="BK62" s="903">
        <f>許可申請_4_2!BK62</f>
        <v>0</v>
      </c>
      <c r="BL62" s="904"/>
      <c r="BM62" s="904"/>
      <c r="BN62" s="905"/>
      <c r="BO62" s="584" t="s">
        <v>5834</v>
      </c>
      <c r="BP62" s="584"/>
      <c r="BQ62" s="584"/>
      <c r="BR62" s="584"/>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row>
    <row r="63" spans="1:94" x14ac:dyDescent="0.15">
      <c r="A63" s="556"/>
      <c r="B63" s="595"/>
      <c r="C63" s="595"/>
      <c r="D63" s="595" t="s">
        <v>276</v>
      </c>
      <c r="E63" s="595"/>
      <c r="F63" s="595"/>
      <c r="G63" s="595"/>
      <c r="H63" s="595"/>
      <c r="I63" s="595"/>
      <c r="J63" s="595"/>
      <c r="K63" s="595"/>
      <c r="L63" s="595"/>
      <c r="M63" s="595"/>
      <c r="N63" s="595"/>
      <c r="O63" s="596"/>
      <c r="P63" s="597"/>
      <c r="Q63" s="598"/>
      <c r="R63" s="599"/>
      <c r="S63" s="600"/>
      <c r="T63" s="597"/>
      <c r="U63" s="598"/>
      <c r="V63" s="599"/>
      <c r="W63" s="590"/>
      <c r="X63" s="591"/>
      <c r="Y63" s="592"/>
      <c r="Z63" s="593"/>
      <c r="AA63" s="590"/>
      <c r="AB63" s="591"/>
      <c r="AC63" s="592"/>
      <c r="AD63" s="593"/>
      <c r="AE63" s="590"/>
      <c r="AF63" s="591"/>
      <c r="AG63" s="592"/>
      <c r="AH63" s="593"/>
      <c r="AI63" s="590"/>
      <c r="AJ63" s="591"/>
      <c r="AK63" s="592"/>
      <c r="AL63" s="593"/>
      <c r="AM63" s="590"/>
      <c r="AN63" s="591"/>
      <c r="AO63" s="592"/>
      <c r="AP63" s="593"/>
      <c r="AQ63" s="590"/>
      <c r="AR63" s="591"/>
      <c r="AS63" s="592"/>
      <c r="AT63" s="593"/>
      <c r="AU63" s="590"/>
      <c r="AV63" s="591"/>
      <c r="AW63" s="592"/>
      <c r="AX63" s="593"/>
      <c r="AY63" s="590"/>
      <c r="AZ63" s="591"/>
      <c r="BA63" s="592"/>
      <c r="BB63" s="593"/>
      <c r="BC63" s="590"/>
      <c r="BD63" s="591"/>
      <c r="BE63" s="592"/>
      <c r="BF63" s="593"/>
      <c r="BG63" s="590"/>
      <c r="BH63" s="591"/>
      <c r="BI63" s="592"/>
      <c r="BJ63" s="593"/>
      <c r="BK63" s="903">
        <f>許可申請_4_2!BK63</f>
        <v>0</v>
      </c>
      <c r="BL63" s="904"/>
      <c r="BM63" s="904"/>
      <c r="BN63" s="905"/>
      <c r="BO63" s="584" t="s">
        <v>5834</v>
      </c>
      <c r="BP63" s="584"/>
      <c r="BQ63" s="584"/>
      <c r="BR63" s="584"/>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row>
    <row r="64" spans="1:94" ht="4.5" customHeight="1" x14ac:dyDescent="0.15">
      <c r="A64" s="577"/>
      <c r="B64" s="577"/>
      <c r="C64" s="577"/>
      <c r="D64" s="577"/>
      <c r="E64" s="577"/>
      <c r="F64" s="577"/>
      <c r="G64" s="577"/>
      <c r="H64" s="577"/>
      <c r="I64" s="577"/>
      <c r="J64" s="577"/>
      <c r="K64" s="577"/>
      <c r="L64" s="577"/>
      <c r="M64" s="577"/>
      <c r="N64" s="577"/>
      <c r="O64" s="577"/>
      <c r="P64" s="577"/>
      <c r="Q64" s="577"/>
      <c r="R64" s="577"/>
      <c r="S64" s="577"/>
      <c r="T64" s="577"/>
      <c r="U64" s="577"/>
      <c r="V64" s="577"/>
      <c r="W64" s="662"/>
      <c r="X64" s="662"/>
      <c r="Y64" s="662"/>
      <c r="Z64" s="662"/>
      <c r="AA64" s="662"/>
      <c r="AB64" s="662"/>
      <c r="AC64" s="662"/>
      <c r="AD64" s="662"/>
      <c r="AE64" s="662"/>
      <c r="AF64" s="662"/>
      <c r="AG64" s="662"/>
      <c r="AH64" s="662"/>
      <c r="AI64" s="662"/>
      <c r="AJ64" s="662"/>
      <c r="AK64" s="662"/>
      <c r="AL64" s="662"/>
      <c r="AM64" s="662"/>
      <c r="AN64" s="662"/>
      <c r="AO64" s="662"/>
      <c r="AP64" s="662"/>
      <c r="AQ64" s="662"/>
      <c r="AR64" s="662"/>
      <c r="AS64" s="662"/>
      <c r="AT64" s="662"/>
      <c r="AU64" s="662"/>
      <c r="AV64" s="662"/>
      <c r="AW64" s="662"/>
      <c r="AX64" s="662"/>
      <c r="AY64" s="662"/>
      <c r="AZ64" s="662"/>
      <c r="BA64" s="662"/>
      <c r="BB64" s="662"/>
      <c r="BC64" s="662"/>
      <c r="BD64" s="662"/>
      <c r="BE64" s="662"/>
      <c r="BF64" s="662"/>
      <c r="BG64" s="662"/>
      <c r="BH64" s="662"/>
      <c r="BI64" s="662"/>
      <c r="BJ64" s="662"/>
      <c r="BK64" s="662"/>
      <c r="BL64" s="662"/>
      <c r="BM64" s="662"/>
      <c r="BN64" s="662"/>
      <c r="BO64" s="662"/>
      <c r="BP64" s="662"/>
      <c r="BQ64" s="662"/>
      <c r="BR64" s="662"/>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row>
    <row r="65" spans="1:94" x14ac:dyDescent="0.15">
      <c r="A65" s="577"/>
      <c r="B65" s="577"/>
      <c r="C65" s="577"/>
      <c r="D65" s="577"/>
      <c r="E65" s="577"/>
      <c r="F65" s="577"/>
      <c r="G65" s="577"/>
      <c r="H65" s="577"/>
      <c r="I65" s="577"/>
      <c r="J65" s="577"/>
      <c r="K65" s="577"/>
      <c r="L65" s="577"/>
      <c r="M65" s="577"/>
      <c r="N65" s="577"/>
      <c r="O65" s="577"/>
      <c r="P65" s="577"/>
      <c r="Q65" s="577"/>
      <c r="R65" s="577"/>
      <c r="S65" s="577"/>
      <c r="T65" s="577"/>
      <c r="U65" s="577"/>
      <c r="V65" s="577"/>
      <c r="W65" s="662"/>
      <c r="X65" s="662"/>
      <c r="Y65" s="662"/>
      <c r="Z65" s="662"/>
      <c r="AA65" s="662"/>
      <c r="AB65" s="662"/>
      <c r="AC65" s="662"/>
      <c r="AD65" s="662"/>
      <c r="AE65" s="662"/>
      <c r="AF65" s="662"/>
      <c r="AG65" s="662"/>
      <c r="AH65" s="662"/>
      <c r="AI65" s="662"/>
      <c r="AJ65" s="662"/>
      <c r="AK65" s="662"/>
      <c r="AL65" s="662"/>
      <c r="AM65" s="662"/>
      <c r="AN65" s="662"/>
      <c r="AO65" s="662"/>
      <c r="AP65" s="662"/>
      <c r="AQ65" s="662"/>
      <c r="AR65" s="662"/>
      <c r="AS65" s="662"/>
      <c r="AT65" s="662"/>
      <c r="AU65" s="662"/>
      <c r="AV65" s="662"/>
      <c r="AW65" s="662"/>
      <c r="AX65" s="662"/>
      <c r="AY65" s="662"/>
      <c r="AZ65" s="662"/>
      <c r="BA65" s="662"/>
      <c r="BB65" s="662"/>
      <c r="BC65" s="662"/>
      <c r="BD65" s="662"/>
      <c r="BE65" s="662"/>
      <c r="BF65" s="662"/>
      <c r="BG65" s="662"/>
      <c r="BH65" s="662"/>
      <c r="BI65" s="662"/>
      <c r="BJ65" s="662"/>
      <c r="BK65" s="662"/>
      <c r="BL65" s="662"/>
      <c r="BM65" s="662"/>
      <c r="BN65" s="662"/>
      <c r="BO65" s="662"/>
      <c r="BP65" s="662"/>
      <c r="BQ65" s="662"/>
      <c r="BR65" s="662"/>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row>
    <row r="66" spans="1:94" x14ac:dyDescent="0.15">
      <c r="A66" s="577"/>
      <c r="B66" s="577"/>
      <c r="C66" s="577"/>
      <c r="D66" s="577"/>
      <c r="E66" s="577"/>
      <c r="F66" s="577"/>
      <c r="G66" s="577"/>
      <c r="H66" s="577"/>
      <c r="I66" s="577"/>
      <c r="J66" s="577"/>
      <c r="K66" s="577"/>
      <c r="L66" s="577"/>
      <c r="M66" s="577"/>
      <c r="N66" s="577"/>
      <c r="O66" s="577"/>
      <c r="P66" s="577"/>
      <c r="Q66" s="577"/>
      <c r="R66" s="577"/>
      <c r="S66" s="577"/>
      <c r="T66" s="577"/>
      <c r="U66" s="577"/>
      <c r="V66" s="577"/>
      <c r="W66" s="662"/>
      <c r="X66" s="662"/>
      <c r="Y66" s="662"/>
      <c r="Z66" s="662"/>
      <c r="AA66" s="662"/>
      <c r="AB66" s="662"/>
      <c r="AC66" s="662"/>
      <c r="AD66" s="662"/>
      <c r="AE66" s="662"/>
      <c r="AF66" s="662"/>
      <c r="AG66" s="662"/>
      <c r="AH66" s="662"/>
      <c r="AI66" s="662"/>
      <c r="AJ66" s="662"/>
      <c r="AK66" s="662"/>
      <c r="AL66" s="662"/>
      <c r="AM66" s="662"/>
      <c r="AN66" s="662"/>
      <c r="AO66" s="662"/>
      <c r="AP66" s="662"/>
      <c r="AQ66" s="662"/>
      <c r="AR66" s="662"/>
      <c r="AS66" s="662"/>
      <c r="AT66" s="662"/>
      <c r="AU66" s="662"/>
      <c r="AV66" s="662"/>
      <c r="AW66" s="662"/>
      <c r="AX66" s="662"/>
      <c r="AY66" s="662"/>
      <c r="AZ66" s="662"/>
      <c r="BA66" s="662"/>
      <c r="BB66" s="662"/>
      <c r="BC66" s="662"/>
      <c r="BD66" s="662"/>
      <c r="BE66" s="662"/>
      <c r="BF66" s="662"/>
      <c r="BG66" s="662"/>
      <c r="BH66" s="662"/>
      <c r="BI66" s="662"/>
      <c r="BJ66" s="662"/>
      <c r="BK66" s="662"/>
      <c r="BL66" s="662"/>
      <c r="BM66" s="662"/>
      <c r="BN66" s="662"/>
      <c r="BO66" s="662"/>
      <c r="BP66" s="662"/>
      <c r="BQ66" s="662"/>
      <c r="BR66" s="662"/>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row>
    <row r="67" spans="1:94" x14ac:dyDescent="0.15">
      <c r="A67" s="662"/>
      <c r="B67" s="662"/>
      <c r="C67" s="662"/>
      <c r="D67" s="662"/>
      <c r="E67" s="662"/>
      <c r="F67" s="662"/>
      <c r="G67" s="662"/>
      <c r="H67" s="662"/>
      <c r="I67" s="662"/>
      <c r="J67" s="662"/>
      <c r="K67" s="662"/>
      <c r="L67" s="662"/>
      <c r="M67" s="662"/>
      <c r="N67" s="662"/>
      <c r="O67" s="662"/>
      <c r="P67" s="662"/>
      <c r="Q67" s="662"/>
      <c r="R67" s="662"/>
      <c r="S67" s="662"/>
      <c r="T67" s="662"/>
      <c r="U67" s="662"/>
      <c r="V67" s="662"/>
      <c r="W67" s="662"/>
      <c r="X67" s="662"/>
      <c r="Y67" s="662"/>
      <c r="Z67" s="662"/>
      <c r="AA67" s="662"/>
      <c r="AB67" s="662"/>
      <c r="AC67" s="662"/>
      <c r="AD67" s="662"/>
      <c r="AE67" s="662"/>
      <c r="AF67" s="662"/>
      <c r="AG67" s="662"/>
      <c r="AH67" s="662"/>
      <c r="AI67" s="662"/>
      <c r="AJ67" s="662"/>
      <c r="AK67" s="662"/>
      <c r="AL67" s="662"/>
      <c r="AM67" s="662"/>
      <c r="AN67" s="662"/>
      <c r="AO67" s="662"/>
      <c r="AP67" s="662"/>
      <c r="AQ67" s="662"/>
      <c r="AR67" s="662"/>
      <c r="AS67" s="662"/>
      <c r="AT67" s="662"/>
      <c r="AU67" s="662"/>
      <c r="AV67" s="662"/>
      <c r="AW67" s="662"/>
      <c r="AX67" s="662"/>
      <c r="AY67" s="662"/>
      <c r="AZ67" s="662"/>
      <c r="BA67" s="662"/>
      <c r="BB67" s="662"/>
      <c r="BC67" s="662"/>
      <c r="BD67" s="662"/>
      <c r="BE67" s="662"/>
      <c r="BF67" s="662"/>
      <c r="BG67" s="662"/>
      <c r="BH67" s="662"/>
      <c r="BI67" s="662"/>
      <c r="BJ67" s="662"/>
      <c r="BK67" s="662"/>
      <c r="BL67" s="662"/>
      <c r="BM67" s="662"/>
      <c r="BN67" s="662"/>
      <c r="BO67" s="662"/>
      <c r="BP67" s="662"/>
      <c r="BQ67" s="662"/>
      <c r="BR67" s="662"/>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row>
    <row r="68" spans="1:94" x14ac:dyDescent="0.15">
      <c r="A68" s="662"/>
      <c r="B68" s="662"/>
      <c r="C68" s="662"/>
      <c r="D68" s="662"/>
      <c r="E68" s="662"/>
      <c r="F68" s="662"/>
      <c r="G68" s="662"/>
      <c r="H68" s="662"/>
      <c r="I68" s="662"/>
      <c r="J68" s="662"/>
      <c r="K68" s="662"/>
      <c r="L68" s="662"/>
      <c r="M68" s="662"/>
      <c r="N68" s="662"/>
      <c r="O68" s="662"/>
      <c r="P68" s="662"/>
      <c r="Q68" s="662"/>
      <c r="R68" s="662"/>
      <c r="S68" s="662"/>
      <c r="T68" s="662"/>
      <c r="U68" s="662"/>
      <c r="V68" s="662"/>
      <c r="W68" s="662"/>
      <c r="X68" s="662"/>
      <c r="Y68" s="662"/>
      <c r="Z68" s="662"/>
      <c r="AA68" s="662"/>
      <c r="AB68" s="662"/>
      <c r="AC68" s="662"/>
      <c r="AD68" s="662"/>
      <c r="AE68" s="662"/>
      <c r="AF68" s="662"/>
      <c r="AG68" s="662"/>
      <c r="AH68" s="662"/>
      <c r="AI68" s="662"/>
      <c r="AJ68" s="662"/>
      <c r="AK68" s="662"/>
      <c r="AL68" s="662"/>
      <c r="AM68" s="662"/>
      <c r="AN68" s="662"/>
      <c r="AO68" s="662"/>
      <c r="AP68" s="662"/>
      <c r="AQ68" s="662"/>
      <c r="AR68" s="662"/>
      <c r="AS68" s="662"/>
      <c r="AT68" s="662"/>
      <c r="AU68" s="662"/>
      <c r="AV68" s="662"/>
      <c r="AW68" s="662"/>
      <c r="AX68" s="662"/>
      <c r="AY68" s="662"/>
      <c r="AZ68" s="662"/>
      <c r="BA68" s="662"/>
      <c r="BB68" s="662"/>
      <c r="BC68" s="662"/>
      <c r="BD68" s="662"/>
      <c r="BE68" s="662"/>
      <c r="BF68" s="662"/>
      <c r="BG68" s="662"/>
      <c r="BH68" s="662"/>
      <c r="BI68" s="662"/>
      <c r="BJ68" s="662"/>
      <c r="BK68" s="662"/>
      <c r="BL68" s="662"/>
      <c r="BM68" s="662"/>
      <c r="BN68" s="662"/>
      <c r="BO68" s="662"/>
      <c r="BP68" s="662"/>
      <c r="BQ68" s="662"/>
      <c r="BR68" s="662"/>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row>
    <row r="69" spans="1:94" x14ac:dyDescent="0.15">
      <c r="A69" s="662"/>
      <c r="B69" s="662"/>
      <c r="C69" s="662"/>
      <c r="D69" s="662"/>
      <c r="E69" s="662"/>
      <c r="F69" s="662"/>
      <c r="G69" s="662"/>
      <c r="H69" s="662"/>
      <c r="I69" s="662"/>
      <c r="J69" s="662"/>
      <c r="K69" s="662"/>
      <c r="L69" s="662"/>
      <c r="M69" s="662"/>
      <c r="N69" s="662"/>
      <c r="O69" s="662"/>
      <c r="P69" s="662"/>
      <c r="Q69" s="662"/>
      <c r="R69" s="662"/>
      <c r="S69" s="662"/>
      <c r="T69" s="662"/>
      <c r="U69" s="662"/>
      <c r="V69" s="662"/>
      <c r="W69" s="662"/>
      <c r="X69" s="662"/>
      <c r="Y69" s="662"/>
      <c r="Z69" s="662"/>
      <c r="AA69" s="662"/>
      <c r="AB69" s="662"/>
      <c r="AC69" s="662"/>
      <c r="AD69" s="662"/>
      <c r="AE69" s="662"/>
      <c r="AF69" s="662"/>
      <c r="AG69" s="662"/>
      <c r="AH69" s="662"/>
      <c r="AI69" s="662"/>
      <c r="AJ69" s="662"/>
      <c r="AK69" s="662"/>
      <c r="AL69" s="662"/>
      <c r="AM69" s="662"/>
      <c r="AN69" s="662"/>
      <c r="AO69" s="662"/>
      <c r="AP69" s="662"/>
      <c r="AQ69" s="662"/>
      <c r="AR69" s="662"/>
      <c r="AS69" s="662"/>
      <c r="AT69" s="662"/>
      <c r="AU69" s="662"/>
      <c r="AV69" s="662"/>
      <c r="AW69" s="662"/>
      <c r="AX69" s="662"/>
      <c r="AY69" s="662"/>
      <c r="AZ69" s="662"/>
      <c r="BA69" s="662"/>
      <c r="BB69" s="662"/>
      <c r="BC69" s="662"/>
      <c r="BD69" s="662"/>
      <c r="BE69" s="662"/>
      <c r="BF69" s="662"/>
      <c r="BG69" s="662"/>
      <c r="BH69" s="662"/>
      <c r="BI69" s="558"/>
      <c r="BJ69" s="558"/>
      <c r="BK69" s="558"/>
      <c r="BL69" s="558"/>
      <c r="BM69" s="558"/>
      <c r="BN69" s="558"/>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row>
    <row r="70" spans="1:94" x14ac:dyDescent="0.15">
      <c r="A70" s="662"/>
      <c r="B70" s="662"/>
      <c r="C70" s="662"/>
      <c r="D70" s="662"/>
      <c r="E70" s="662"/>
      <c r="F70" s="662"/>
      <c r="G70" s="662"/>
      <c r="H70" s="662"/>
      <c r="I70" s="662"/>
      <c r="J70" s="662"/>
      <c r="K70" s="662"/>
      <c r="L70" s="662"/>
      <c r="M70" s="662"/>
      <c r="N70" s="662"/>
      <c r="O70" s="662"/>
      <c r="P70" s="662"/>
      <c r="Q70" s="662"/>
      <c r="R70" s="662"/>
      <c r="S70" s="662"/>
      <c r="T70" s="662"/>
      <c r="U70" s="662"/>
      <c r="V70" s="662"/>
      <c r="W70" s="662"/>
      <c r="X70" s="662"/>
      <c r="Y70" s="662"/>
      <c r="Z70" s="662"/>
      <c r="AA70" s="662"/>
      <c r="AB70" s="662"/>
      <c r="AC70" s="662"/>
      <c r="AD70" s="662"/>
      <c r="AE70" s="662"/>
      <c r="AF70" s="662"/>
      <c r="AG70" s="662"/>
      <c r="AH70" s="662"/>
      <c r="AI70" s="662"/>
      <c r="AJ70" s="662"/>
      <c r="AK70" s="662"/>
      <c r="AL70" s="662"/>
      <c r="AM70" s="662"/>
      <c r="AN70" s="662"/>
      <c r="AO70" s="662"/>
      <c r="AP70" s="662"/>
      <c r="AQ70" s="662"/>
      <c r="AR70" s="662"/>
      <c r="AS70" s="662"/>
      <c r="AT70" s="662"/>
      <c r="AU70" s="662"/>
      <c r="AV70" s="662"/>
      <c r="AW70" s="662"/>
      <c r="AX70" s="662"/>
      <c r="AY70" s="662"/>
      <c r="AZ70" s="662"/>
      <c r="BA70" s="662"/>
      <c r="BB70" s="662"/>
      <c r="BC70" s="662"/>
      <c r="BD70" s="662"/>
      <c r="BE70" s="662"/>
      <c r="BF70" s="662"/>
      <c r="BG70" s="662"/>
      <c r="BH70" s="662"/>
      <c r="BI70" s="558"/>
      <c r="BJ70" s="558"/>
      <c r="BK70" s="558"/>
      <c r="BL70" s="558"/>
      <c r="BM70" s="558"/>
      <c r="BN70" s="558"/>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row>
    <row r="71" spans="1:94" x14ac:dyDescent="0.15">
      <c r="A71" s="662"/>
      <c r="B71" s="662"/>
      <c r="C71" s="662"/>
      <c r="D71" s="662"/>
      <c r="E71" s="662"/>
      <c r="F71" s="662"/>
      <c r="G71" s="662"/>
      <c r="H71" s="662"/>
      <c r="I71" s="662"/>
      <c r="J71" s="662"/>
      <c r="K71" s="662"/>
      <c r="L71" s="662"/>
      <c r="M71" s="662"/>
      <c r="N71" s="662"/>
      <c r="O71" s="662"/>
      <c r="P71" s="662"/>
      <c r="Q71" s="662"/>
      <c r="R71" s="662"/>
      <c r="S71" s="662"/>
      <c r="T71" s="662"/>
      <c r="U71" s="662"/>
      <c r="V71" s="662"/>
      <c r="W71" s="662"/>
      <c r="X71" s="662"/>
      <c r="Y71" s="662"/>
      <c r="Z71" s="662"/>
      <c r="AA71" s="662"/>
      <c r="AB71" s="662"/>
      <c r="AC71" s="662"/>
      <c r="AD71" s="662"/>
      <c r="AE71" s="662"/>
      <c r="AF71" s="662"/>
      <c r="AG71" s="662"/>
      <c r="AH71" s="662"/>
      <c r="AI71" s="662"/>
      <c r="AJ71" s="662"/>
      <c r="AK71" s="662"/>
      <c r="AL71" s="662"/>
      <c r="AM71" s="662"/>
      <c r="AN71" s="662"/>
      <c r="AO71" s="662"/>
      <c r="AP71" s="662"/>
      <c r="AQ71" s="662"/>
      <c r="AR71" s="662"/>
      <c r="AS71" s="662"/>
      <c r="AT71" s="662"/>
      <c r="AU71" s="662"/>
      <c r="AV71" s="662"/>
      <c r="AW71" s="662"/>
      <c r="AX71" s="662"/>
      <c r="AY71" s="662"/>
      <c r="AZ71" s="662"/>
      <c r="BA71" s="662"/>
      <c r="BB71" s="662"/>
      <c r="BC71" s="662"/>
      <c r="BD71" s="662"/>
      <c r="BE71" s="662"/>
      <c r="BF71" s="662"/>
      <c r="BG71" s="662"/>
      <c r="BH71" s="662"/>
      <c r="BI71" s="558"/>
      <c r="BJ71" s="558"/>
      <c r="BK71" s="558"/>
      <c r="BL71" s="558"/>
      <c r="BM71" s="558"/>
      <c r="BN71" s="558"/>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row>
    <row r="72" spans="1:94" x14ac:dyDescent="0.15">
      <c r="A72" s="662"/>
      <c r="B72" s="662"/>
      <c r="C72" s="662"/>
      <c r="D72" s="662"/>
      <c r="E72" s="662"/>
      <c r="F72" s="662"/>
      <c r="G72" s="662"/>
      <c r="H72" s="662"/>
      <c r="I72" s="662"/>
      <c r="J72" s="662"/>
      <c r="K72" s="662"/>
      <c r="L72" s="662"/>
      <c r="M72" s="662"/>
      <c r="N72" s="662"/>
      <c r="O72" s="662"/>
      <c r="P72" s="662"/>
      <c r="Q72" s="662"/>
      <c r="R72" s="662"/>
      <c r="S72" s="662"/>
      <c r="T72" s="662"/>
      <c r="U72" s="662"/>
      <c r="V72" s="662"/>
      <c r="W72" s="662"/>
      <c r="X72" s="662"/>
      <c r="Y72" s="662"/>
      <c r="Z72" s="662"/>
      <c r="AA72" s="662"/>
      <c r="AB72" s="662"/>
      <c r="AC72" s="662"/>
      <c r="AD72" s="662"/>
      <c r="AE72" s="662"/>
      <c r="AF72" s="662"/>
      <c r="AG72" s="662"/>
      <c r="AH72" s="662"/>
      <c r="AI72" s="662"/>
      <c r="AJ72" s="662"/>
      <c r="AK72" s="662"/>
      <c r="AL72" s="662"/>
      <c r="AM72" s="662"/>
      <c r="AN72" s="662"/>
      <c r="AO72" s="662"/>
      <c r="AP72" s="662"/>
      <c r="AQ72" s="662"/>
      <c r="AR72" s="662"/>
      <c r="AS72" s="662"/>
      <c r="AT72" s="662"/>
      <c r="AU72" s="662"/>
      <c r="AV72" s="662"/>
      <c r="AW72" s="662"/>
      <c r="AX72" s="662"/>
      <c r="AY72" s="662"/>
      <c r="AZ72" s="662"/>
      <c r="BA72" s="662"/>
      <c r="BB72" s="662"/>
      <c r="BC72" s="662"/>
      <c r="BD72" s="662"/>
      <c r="BE72" s="662"/>
      <c r="BF72" s="662"/>
      <c r="BG72" s="662"/>
      <c r="BH72" s="662"/>
      <c r="BI72" s="558"/>
      <c r="BJ72" s="558"/>
      <c r="BK72" s="558"/>
      <c r="BL72" s="558"/>
      <c r="BM72" s="558"/>
      <c r="BN72" s="558"/>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row>
    <row r="73" spans="1:94" x14ac:dyDescent="0.15">
      <c r="A73" s="662"/>
      <c r="B73" s="662"/>
      <c r="C73" s="662"/>
      <c r="D73" s="662"/>
      <c r="E73" s="662"/>
      <c r="F73" s="662"/>
      <c r="G73" s="662"/>
      <c r="H73" s="662"/>
      <c r="I73" s="662"/>
      <c r="J73" s="662"/>
      <c r="K73" s="662"/>
      <c r="L73" s="662"/>
      <c r="M73" s="662"/>
      <c r="N73" s="662"/>
      <c r="O73" s="662"/>
      <c r="P73" s="662"/>
      <c r="Q73" s="662"/>
      <c r="R73" s="662"/>
      <c r="S73" s="662"/>
      <c r="T73" s="662"/>
      <c r="U73" s="662"/>
      <c r="V73" s="662"/>
      <c r="W73" s="662"/>
      <c r="X73" s="662"/>
      <c r="Y73" s="662"/>
      <c r="Z73" s="662"/>
      <c r="AA73" s="662"/>
      <c r="AB73" s="662"/>
      <c r="AC73" s="662"/>
      <c r="AD73" s="662"/>
      <c r="AE73" s="662"/>
      <c r="AF73" s="662"/>
      <c r="AG73" s="662"/>
      <c r="AH73" s="662"/>
      <c r="AI73" s="662"/>
      <c r="AJ73" s="662"/>
      <c r="AK73" s="662"/>
      <c r="AL73" s="662"/>
      <c r="AM73" s="662"/>
      <c r="AN73" s="662"/>
      <c r="AO73" s="662"/>
      <c r="AP73" s="662"/>
      <c r="AQ73" s="662"/>
      <c r="AR73" s="662"/>
      <c r="AS73" s="662"/>
      <c r="AT73" s="662"/>
      <c r="AU73" s="662"/>
      <c r="AV73" s="662"/>
      <c r="AW73" s="662"/>
      <c r="AX73" s="662"/>
      <c r="AY73" s="662"/>
      <c r="AZ73" s="662"/>
      <c r="BA73" s="662"/>
      <c r="BB73" s="662"/>
      <c r="BC73" s="662"/>
      <c r="BD73" s="662"/>
      <c r="BE73" s="662"/>
      <c r="BF73" s="662"/>
      <c r="BG73" s="662"/>
      <c r="BH73" s="662"/>
      <c r="BI73" s="558"/>
      <c r="BJ73" s="558"/>
      <c r="BK73" s="558"/>
      <c r="BL73" s="558"/>
      <c r="BM73" s="558"/>
      <c r="BN73" s="558"/>
      <c r="BO73" s="558"/>
      <c r="BP73" s="558"/>
      <c r="BQ73" s="558"/>
      <c r="BR73" s="558"/>
      <c r="BS73" s="558"/>
      <c r="BT73" s="558"/>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row>
    <row r="74" spans="1:94" x14ac:dyDescent="0.15">
      <c r="A74" s="662"/>
      <c r="B74" s="662"/>
      <c r="C74" s="662"/>
      <c r="D74" s="662"/>
      <c r="E74" s="662"/>
      <c r="F74" s="662"/>
      <c r="G74" s="662"/>
      <c r="H74" s="662"/>
      <c r="I74" s="662"/>
      <c r="J74" s="662"/>
      <c r="K74" s="662"/>
      <c r="L74" s="662"/>
      <c r="M74" s="662"/>
      <c r="N74" s="662"/>
      <c r="O74" s="662"/>
      <c r="P74" s="662"/>
      <c r="Q74" s="662"/>
      <c r="R74" s="662"/>
      <c r="S74" s="662"/>
      <c r="T74" s="662"/>
      <c r="U74" s="662"/>
      <c r="V74" s="662"/>
      <c r="W74" s="662"/>
      <c r="X74" s="662"/>
      <c r="Y74" s="662"/>
      <c r="Z74" s="662"/>
      <c r="AA74" s="662"/>
      <c r="AB74" s="662"/>
      <c r="AC74" s="662"/>
      <c r="AD74" s="662"/>
      <c r="AE74" s="662"/>
      <c r="AF74" s="662"/>
      <c r="AG74" s="662"/>
      <c r="AH74" s="662"/>
      <c r="AI74" s="662"/>
      <c r="AJ74" s="662"/>
      <c r="AK74" s="662"/>
      <c r="AL74" s="662"/>
      <c r="AM74" s="662"/>
      <c r="AN74" s="662"/>
      <c r="AO74" s="662"/>
      <c r="AP74" s="662"/>
      <c r="AQ74" s="662"/>
      <c r="AR74" s="662"/>
      <c r="AS74" s="662"/>
      <c r="AT74" s="662"/>
      <c r="AU74" s="662"/>
      <c r="AV74" s="662"/>
      <c r="AW74" s="662"/>
      <c r="AX74" s="662"/>
      <c r="AY74" s="662"/>
      <c r="AZ74" s="662"/>
      <c r="BA74" s="662"/>
      <c r="BB74" s="662"/>
      <c r="BC74" s="662"/>
      <c r="BD74" s="662"/>
      <c r="BE74" s="662"/>
      <c r="BF74" s="662"/>
      <c r="BG74" s="662"/>
      <c r="BH74" s="662"/>
      <c r="BI74" s="558"/>
      <c r="BJ74" s="558"/>
      <c r="BK74" s="558"/>
      <c r="BL74" s="558"/>
      <c r="BM74" s="558"/>
      <c r="BN74" s="558"/>
      <c r="BO74" s="558"/>
      <c r="BP74" s="558"/>
      <c r="BQ74" s="558"/>
      <c r="BR74" s="558"/>
      <c r="BS74" s="558"/>
      <c r="BT74" s="558"/>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row>
    <row r="75" spans="1:94" x14ac:dyDescent="0.15">
      <c r="A75" s="662"/>
      <c r="B75" s="662"/>
      <c r="C75" s="662"/>
      <c r="D75" s="662"/>
      <c r="E75" s="662"/>
      <c r="F75" s="662"/>
      <c r="G75" s="662"/>
      <c r="H75" s="662"/>
      <c r="I75" s="662"/>
      <c r="J75" s="662"/>
      <c r="K75" s="662"/>
      <c r="L75" s="662"/>
      <c r="M75" s="662"/>
      <c r="N75" s="662"/>
      <c r="O75" s="662"/>
      <c r="P75" s="662"/>
      <c r="Q75" s="662"/>
      <c r="R75" s="662"/>
      <c r="S75" s="662"/>
      <c r="T75" s="662"/>
      <c r="U75" s="662"/>
      <c r="V75" s="662"/>
      <c r="W75" s="662"/>
      <c r="X75" s="662"/>
      <c r="Y75" s="662"/>
      <c r="Z75" s="662"/>
      <c r="AA75" s="662"/>
      <c r="AB75" s="662"/>
      <c r="AC75" s="662"/>
      <c r="AD75" s="662"/>
      <c r="AE75" s="662"/>
      <c r="AF75" s="662"/>
      <c r="AG75" s="662"/>
      <c r="AH75" s="662"/>
      <c r="AI75" s="662"/>
      <c r="AJ75" s="662"/>
      <c r="AK75" s="662"/>
      <c r="AL75" s="662"/>
      <c r="AM75" s="662"/>
      <c r="AN75" s="662"/>
      <c r="AO75" s="662"/>
      <c r="AP75" s="662"/>
      <c r="AQ75" s="662"/>
      <c r="AR75" s="662"/>
      <c r="AS75" s="662"/>
      <c r="AT75" s="662"/>
      <c r="AU75" s="662"/>
      <c r="AV75" s="662"/>
      <c r="AW75" s="662"/>
      <c r="AX75" s="662"/>
      <c r="AY75" s="662"/>
      <c r="AZ75" s="662"/>
      <c r="BA75" s="662"/>
      <c r="BB75" s="662"/>
      <c r="BC75" s="662"/>
      <c r="BD75" s="662"/>
      <c r="BE75" s="662"/>
      <c r="BF75" s="662"/>
      <c r="BG75" s="662"/>
      <c r="BH75" s="662"/>
      <c r="BI75" s="558"/>
      <c r="BJ75" s="558"/>
      <c r="BK75" s="558"/>
      <c r="BL75" s="558"/>
      <c r="BM75" s="558"/>
      <c r="BN75" s="558"/>
      <c r="BO75" s="558"/>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row>
    <row r="76" spans="1:94" x14ac:dyDescent="0.15">
      <c r="A76" s="662"/>
      <c r="B76" s="662"/>
      <c r="C76" s="662"/>
      <c r="D76" s="662"/>
      <c r="E76" s="662"/>
      <c r="F76" s="662"/>
      <c r="G76" s="662"/>
      <c r="H76" s="662"/>
      <c r="I76" s="662"/>
      <c r="J76" s="662"/>
      <c r="K76" s="662"/>
      <c r="L76" s="662"/>
      <c r="M76" s="662"/>
      <c r="N76" s="662"/>
      <c r="O76" s="662"/>
      <c r="P76" s="662"/>
      <c r="Q76" s="662"/>
      <c r="R76" s="662"/>
      <c r="S76" s="662"/>
      <c r="T76" s="662"/>
      <c r="U76" s="662"/>
      <c r="V76" s="662"/>
      <c r="W76" s="662"/>
      <c r="X76" s="662"/>
      <c r="Y76" s="662"/>
      <c r="Z76" s="662"/>
      <c r="AA76" s="662"/>
      <c r="AB76" s="662"/>
      <c r="AC76" s="662"/>
      <c r="AD76" s="662"/>
      <c r="AE76" s="662"/>
      <c r="AF76" s="662"/>
      <c r="AG76" s="662"/>
      <c r="AH76" s="662"/>
      <c r="AI76" s="662"/>
      <c r="AJ76" s="662"/>
      <c r="AK76" s="662"/>
      <c r="AL76" s="662"/>
      <c r="AM76" s="662"/>
      <c r="AN76" s="662"/>
      <c r="AO76" s="662"/>
      <c r="AP76" s="662"/>
      <c r="AQ76" s="662"/>
      <c r="AR76" s="662"/>
      <c r="AS76" s="662"/>
      <c r="AT76" s="662"/>
      <c r="AU76" s="662"/>
      <c r="AV76" s="662"/>
      <c r="AW76" s="662"/>
      <c r="AX76" s="662"/>
      <c r="AY76" s="662"/>
      <c r="AZ76" s="662"/>
      <c r="BA76" s="662"/>
      <c r="BB76" s="662"/>
      <c r="BC76" s="662"/>
      <c r="BD76" s="662"/>
      <c r="BE76" s="662"/>
      <c r="BF76" s="662"/>
      <c r="BG76" s="662"/>
      <c r="BH76" s="662"/>
      <c r="BI76" s="558"/>
      <c r="BJ76" s="558"/>
      <c r="BK76" s="558"/>
      <c r="BL76" s="558"/>
      <c r="BM76" s="558"/>
      <c r="BN76" s="558"/>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row>
    <row r="77" spans="1:94" x14ac:dyDescent="0.15">
      <c r="A77" s="662"/>
      <c r="B77" s="662"/>
      <c r="C77" s="662"/>
      <c r="D77" s="662"/>
      <c r="E77" s="662"/>
      <c r="F77" s="662"/>
      <c r="G77" s="662"/>
      <c r="H77" s="662"/>
      <c r="I77" s="662"/>
      <c r="J77" s="662"/>
      <c r="K77" s="662"/>
      <c r="L77" s="662"/>
      <c r="M77" s="662"/>
      <c r="N77" s="662"/>
      <c r="O77" s="662"/>
      <c r="P77" s="662"/>
      <c r="Q77" s="662"/>
      <c r="R77" s="662"/>
      <c r="S77" s="662"/>
      <c r="T77" s="662"/>
      <c r="U77" s="662"/>
      <c r="V77" s="662"/>
      <c r="W77" s="662"/>
      <c r="X77" s="662"/>
      <c r="Y77" s="662"/>
      <c r="Z77" s="662"/>
      <c r="AA77" s="662"/>
      <c r="AB77" s="662"/>
      <c r="AC77" s="662"/>
      <c r="AD77" s="662"/>
      <c r="AE77" s="662"/>
      <c r="AF77" s="662"/>
      <c r="AG77" s="662"/>
      <c r="AH77" s="662"/>
      <c r="AI77" s="662"/>
      <c r="AJ77" s="662"/>
      <c r="AK77" s="662"/>
      <c r="AL77" s="662"/>
      <c r="AM77" s="662"/>
      <c r="AN77" s="662"/>
      <c r="AO77" s="662"/>
      <c r="AP77" s="662"/>
      <c r="AQ77" s="662"/>
      <c r="AR77" s="662"/>
      <c r="AS77" s="662"/>
      <c r="AT77" s="662"/>
      <c r="AU77" s="662"/>
      <c r="AV77" s="662"/>
      <c r="AW77" s="662"/>
      <c r="AX77" s="662"/>
      <c r="AY77" s="662"/>
      <c r="AZ77" s="662"/>
      <c r="BA77" s="662"/>
      <c r="BB77" s="662"/>
      <c r="BC77" s="662"/>
      <c r="BD77" s="662"/>
      <c r="BE77" s="662"/>
      <c r="BF77" s="662"/>
      <c r="BG77" s="662"/>
      <c r="BH77" s="662"/>
      <c r="BI77" s="558"/>
      <c r="BJ77" s="558"/>
      <c r="BK77" s="558"/>
      <c r="BL77" s="558"/>
      <c r="BM77" s="558"/>
      <c r="BN77" s="558"/>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row>
    <row r="78" spans="1:94" x14ac:dyDescent="0.15">
      <c r="A78" s="662"/>
      <c r="B78" s="662"/>
      <c r="C78" s="662"/>
      <c r="D78" s="662"/>
      <c r="E78" s="662"/>
      <c r="F78" s="662"/>
      <c r="G78" s="662"/>
      <c r="H78" s="662"/>
      <c r="I78" s="662"/>
      <c r="J78" s="662"/>
      <c r="K78" s="662"/>
      <c r="L78" s="662"/>
      <c r="M78" s="662"/>
      <c r="N78" s="662"/>
      <c r="O78" s="662"/>
      <c r="P78" s="662"/>
      <c r="Q78" s="662"/>
      <c r="R78" s="662"/>
      <c r="S78" s="662"/>
      <c r="T78" s="662"/>
      <c r="U78" s="662"/>
      <c r="V78" s="662"/>
      <c r="W78" s="662"/>
      <c r="X78" s="662"/>
      <c r="Y78" s="662"/>
      <c r="Z78" s="662"/>
      <c r="AA78" s="662"/>
      <c r="AB78" s="662"/>
      <c r="AC78" s="662"/>
      <c r="AD78" s="662"/>
      <c r="AE78" s="662"/>
      <c r="AF78" s="662"/>
      <c r="AG78" s="662"/>
      <c r="AH78" s="662"/>
      <c r="AI78" s="662"/>
      <c r="AJ78" s="662"/>
      <c r="AK78" s="662"/>
      <c r="AL78" s="662"/>
      <c r="AM78" s="662"/>
      <c r="AN78" s="662"/>
      <c r="AO78" s="662"/>
      <c r="AP78" s="662"/>
      <c r="AQ78" s="662"/>
      <c r="AR78" s="662"/>
      <c r="AS78" s="662"/>
      <c r="AT78" s="662"/>
      <c r="AU78" s="662"/>
      <c r="AV78" s="662"/>
      <c r="AW78" s="662"/>
      <c r="AX78" s="662"/>
      <c r="AY78" s="662"/>
      <c r="AZ78" s="662"/>
      <c r="BA78" s="662"/>
      <c r="BB78" s="662"/>
      <c r="BC78" s="662"/>
      <c r="BD78" s="662"/>
      <c r="BE78" s="662"/>
      <c r="BF78" s="662"/>
      <c r="BG78" s="662"/>
      <c r="BH78" s="662"/>
      <c r="BI78" s="558"/>
      <c r="BJ78" s="558"/>
      <c r="BK78" s="558"/>
      <c r="BL78" s="558"/>
      <c r="BM78" s="558"/>
      <c r="BN78" s="558"/>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row>
    <row r="79" spans="1:94" x14ac:dyDescent="0.15">
      <c r="A79" s="662"/>
      <c r="B79" s="662"/>
      <c r="C79" s="662"/>
      <c r="D79" s="662"/>
      <c r="E79" s="662"/>
      <c r="F79" s="662"/>
      <c r="G79" s="662"/>
      <c r="H79" s="662"/>
      <c r="I79" s="662"/>
      <c r="J79" s="662"/>
      <c r="K79" s="662"/>
      <c r="L79" s="662"/>
      <c r="M79" s="662"/>
      <c r="N79" s="662"/>
      <c r="O79" s="662"/>
      <c r="P79" s="662"/>
      <c r="Q79" s="662"/>
      <c r="R79" s="662"/>
      <c r="S79" s="662"/>
      <c r="T79" s="662"/>
      <c r="U79" s="662"/>
      <c r="V79" s="662"/>
      <c r="W79" s="662"/>
      <c r="X79" s="662"/>
      <c r="Y79" s="662"/>
      <c r="Z79" s="662"/>
      <c r="AA79" s="662"/>
      <c r="AB79" s="662"/>
      <c r="AC79" s="662"/>
      <c r="AD79" s="662"/>
      <c r="AE79" s="662"/>
      <c r="AF79" s="662"/>
      <c r="AG79" s="662"/>
      <c r="AH79" s="662"/>
      <c r="AI79" s="662"/>
      <c r="AJ79" s="662"/>
      <c r="AK79" s="662"/>
      <c r="AL79" s="662"/>
      <c r="AM79" s="662"/>
      <c r="AN79" s="662"/>
      <c r="AO79" s="662"/>
      <c r="AP79" s="662"/>
      <c r="AQ79" s="662"/>
      <c r="AR79" s="662"/>
      <c r="AS79" s="662"/>
      <c r="AT79" s="662"/>
      <c r="AU79" s="662"/>
      <c r="AV79" s="662"/>
      <c r="AW79" s="662"/>
      <c r="AX79" s="662"/>
      <c r="AY79" s="662"/>
      <c r="AZ79" s="662"/>
      <c r="BA79" s="662"/>
      <c r="BB79" s="662"/>
      <c r="BC79" s="662"/>
      <c r="BD79" s="662"/>
      <c r="BE79" s="662"/>
      <c r="BF79" s="662"/>
      <c r="BG79" s="662"/>
      <c r="BH79" s="662"/>
      <c r="BI79" s="558"/>
      <c r="BJ79" s="558"/>
      <c r="BK79" s="558"/>
      <c r="BL79" s="558"/>
      <c r="BM79" s="558"/>
      <c r="BN79" s="558"/>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row>
    <row r="80" spans="1:94" x14ac:dyDescent="0.15">
      <c r="A80" s="662"/>
      <c r="B80" s="662"/>
      <c r="C80" s="662"/>
      <c r="D80" s="662"/>
      <c r="E80" s="662"/>
      <c r="F80" s="662"/>
      <c r="G80" s="662"/>
      <c r="H80" s="662"/>
      <c r="I80" s="662"/>
      <c r="J80" s="662"/>
      <c r="K80" s="662"/>
      <c r="L80" s="662"/>
      <c r="M80" s="662"/>
      <c r="N80" s="662"/>
      <c r="O80" s="662"/>
      <c r="P80" s="662"/>
      <c r="Q80" s="662"/>
      <c r="R80" s="662"/>
      <c r="S80" s="662"/>
      <c r="T80" s="662"/>
      <c r="U80" s="662"/>
      <c r="V80" s="662"/>
      <c r="W80" s="662"/>
      <c r="X80" s="662"/>
      <c r="Y80" s="662"/>
      <c r="Z80" s="662"/>
      <c r="AA80" s="662"/>
      <c r="AB80" s="662"/>
      <c r="AC80" s="662"/>
      <c r="AD80" s="662"/>
      <c r="AE80" s="662"/>
      <c r="AF80" s="662"/>
      <c r="AG80" s="662"/>
      <c r="AH80" s="662"/>
      <c r="AI80" s="662"/>
      <c r="AJ80" s="662"/>
      <c r="AK80" s="662"/>
      <c r="AL80" s="662"/>
      <c r="AM80" s="662"/>
      <c r="AN80" s="662"/>
      <c r="AO80" s="662"/>
      <c r="AP80" s="662"/>
      <c r="AQ80" s="662"/>
      <c r="AR80" s="662"/>
      <c r="AS80" s="662"/>
      <c r="AT80" s="662"/>
      <c r="AU80" s="662"/>
      <c r="AV80" s="662"/>
      <c r="AW80" s="662"/>
      <c r="AX80" s="662"/>
      <c r="AY80" s="662"/>
      <c r="AZ80" s="662"/>
      <c r="BA80" s="662"/>
      <c r="BB80" s="662"/>
      <c r="BC80" s="662"/>
      <c r="BD80" s="662"/>
      <c r="BE80" s="662"/>
      <c r="BF80" s="662"/>
      <c r="BG80" s="662"/>
      <c r="BH80" s="662"/>
      <c r="BI80" s="558"/>
      <c r="BJ80" s="558"/>
      <c r="BK80" s="558"/>
      <c r="BL80" s="558"/>
      <c r="BM80" s="558"/>
      <c r="BN80" s="558"/>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row>
    <row r="81" spans="1:94" x14ac:dyDescent="0.15">
      <c r="A81" s="662"/>
      <c r="B81" s="662"/>
      <c r="C81" s="662"/>
      <c r="D81" s="662"/>
      <c r="E81" s="662"/>
      <c r="F81" s="662"/>
      <c r="G81" s="662"/>
      <c r="H81" s="662"/>
      <c r="I81" s="662"/>
      <c r="J81" s="662"/>
      <c r="K81" s="662"/>
      <c r="L81" s="662"/>
      <c r="M81" s="662"/>
      <c r="N81" s="662"/>
      <c r="O81" s="662"/>
      <c r="P81" s="662"/>
      <c r="Q81" s="662"/>
      <c r="R81" s="662"/>
      <c r="S81" s="662"/>
      <c r="T81" s="662"/>
      <c r="U81" s="662"/>
      <c r="V81" s="662"/>
      <c r="W81" s="662"/>
      <c r="X81" s="662"/>
      <c r="Y81" s="662"/>
      <c r="Z81" s="662"/>
      <c r="AA81" s="662"/>
      <c r="AB81" s="662"/>
      <c r="AC81" s="662"/>
      <c r="AD81" s="662"/>
      <c r="AE81" s="662"/>
      <c r="AF81" s="662"/>
      <c r="AG81" s="662"/>
      <c r="AH81" s="662"/>
      <c r="AI81" s="662"/>
      <c r="AJ81" s="662"/>
      <c r="AK81" s="662"/>
      <c r="AL81" s="662"/>
      <c r="AM81" s="662"/>
      <c r="AN81" s="662"/>
      <c r="AO81" s="662"/>
      <c r="AP81" s="662"/>
      <c r="AQ81" s="662"/>
      <c r="AR81" s="662"/>
      <c r="AS81" s="662"/>
      <c r="AT81" s="662"/>
      <c r="AU81" s="662"/>
      <c r="AV81" s="662"/>
      <c r="AW81" s="662"/>
      <c r="AX81" s="662"/>
      <c r="AY81" s="662"/>
      <c r="AZ81" s="662"/>
      <c r="BA81" s="662"/>
      <c r="BB81" s="662"/>
      <c r="BC81" s="662"/>
      <c r="BD81" s="662"/>
      <c r="BE81" s="662"/>
      <c r="BF81" s="662"/>
      <c r="BG81" s="662"/>
      <c r="BH81" s="662"/>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row>
    <row r="82" spans="1:94" x14ac:dyDescent="0.15">
      <c r="A82" s="662"/>
      <c r="B82" s="662"/>
      <c r="C82" s="662"/>
      <c r="D82" s="662"/>
      <c r="E82" s="662"/>
      <c r="F82" s="662"/>
      <c r="G82" s="662"/>
      <c r="H82" s="662"/>
      <c r="I82" s="662"/>
      <c r="J82" s="662"/>
      <c r="K82" s="662"/>
      <c r="L82" s="662"/>
      <c r="M82" s="662"/>
      <c r="N82" s="662"/>
      <c r="O82" s="662"/>
      <c r="P82" s="662"/>
      <c r="Q82" s="662"/>
      <c r="R82" s="662"/>
      <c r="S82" s="662"/>
      <c r="T82" s="662"/>
      <c r="U82" s="662"/>
      <c r="V82" s="662"/>
      <c r="W82" s="662"/>
      <c r="X82" s="662"/>
      <c r="Y82" s="662"/>
      <c r="Z82" s="662"/>
      <c r="AA82" s="662"/>
      <c r="AB82" s="662"/>
      <c r="AC82" s="662"/>
      <c r="AD82" s="662"/>
      <c r="AE82" s="662"/>
      <c r="AF82" s="662"/>
      <c r="AG82" s="662"/>
      <c r="AH82" s="662"/>
      <c r="AI82" s="662"/>
      <c r="AJ82" s="662"/>
      <c r="AK82" s="662"/>
      <c r="AL82" s="662"/>
      <c r="AM82" s="662"/>
      <c r="AN82" s="662"/>
      <c r="AO82" s="662"/>
      <c r="AP82" s="662"/>
      <c r="AQ82" s="662"/>
      <c r="AR82" s="662"/>
      <c r="AS82" s="662"/>
      <c r="AT82" s="662"/>
      <c r="AU82" s="662"/>
      <c r="AV82" s="662"/>
      <c r="AW82" s="662"/>
      <c r="AX82" s="662"/>
      <c r="AY82" s="662"/>
      <c r="AZ82" s="662"/>
      <c r="BA82" s="662"/>
      <c r="BB82" s="662"/>
      <c r="BC82" s="662"/>
      <c r="BD82" s="662"/>
      <c r="BE82" s="662"/>
      <c r="BF82" s="662"/>
      <c r="BG82" s="662"/>
      <c r="BH82" s="662"/>
      <c r="BI82" s="558"/>
      <c r="BJ82" s="558"/>
      <c r="BK82" s="558"/>
      <c r="BL82" s="558"/>
      <c r="BM82" s="558"/>
      <c r="BN82" s="558"/>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row>
    <row r="83" spans="1:94" x14ac:dyDescent="0.15">
      <c r="A83" s="662"/>
      <c r="B83" s="662"/>
      <c r="C83" s="662"/>
      <c r="D83" s="662"/>
      <c r="E83" s="662"/>
      <c r="F83" s="662"/>
      <c r="G83" s="662"/>
      <c r="H83" s="662"/>
      <c r="I83" s="662"/>
      <c r="J83" s="662"/>
      <c r="K83" s="662"/>
      <c r="L83" s="662"/>
      <c r="M83" s="662"/>
      <c r="N83" s="662"/>
      <c r="O83" s="662"/>
      <c r="P83" s="662"/>
      <c r="Q83" s="662"/>
      <c r="R83" s="662"/>
      <c r="S83" s="662"/>
      <c r="T83" s="662"/>
      <c r="U83" s="662"/>
      <c r="V83" s="662"/>
      <c r="W83" s="662"/>
      <c r="X83" s="662"/>
      <c r="Y83" s="662"/>
      <c r="Z83" s="662"/>
      <c r="AA83" s="662"/>
      <c r="AB83" s="662"/>
      <c r="AC83" s="662"/>
      <c r="AD83" s="662"/>
      <c r="AE83" s="662"/>
      <c r="AF83" s="662"/>
      <c r="AG83" s="662"/>
      <c r="AH83" s="662"/>
      <c r="AI83" s="662"/>
      <c r="AJ83" s="662"/>
      <c r="AK83" s="662"/>
      <c r="AL83" s="662"/>
      <c r="AM83" s="662"/>
      <c r="AN83" s="662"/>
      <c r="AO83" s="662"/>
      <c r="AP83" s="662"/>
      <c r="AQ83" s="662"/>
      <c r="AR83" s="662"/>
      <c r="AS83" s="662"/>
      <c r="AT83" s="662"/>
      <c r="AU83" s="662"/>
      <c r="AV83" s="662"/>
      <c r="AW83" s="662"/>
      <c r="AX83" s="662"/>
      <c r="AY83" s="662"/>
      <c r="AZ83" s="662"/>
      <c r="BA83" s="662"/>
      <c r="BB83" s="662"/>
      <c r="BC83" s="662"/>
      <c r="BD83" s="662"/>
      <c r="BE83" s="662"/>
      <c r="BF83" s="662"/>
      <c r="BG83" s="662"/>
      <c r="BH83" s="662"/>
      <c r="BI83" s="558"/>
      <c r="BJ83" s="558"/>
      <c r="BK83" s="558"/>
      <c r="BL83" s="558"/>
      <c r="BM83" s="558"/>
      <c r="BN83" s="558"/>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row>
    <row r="84" spans="1:94" x14ac:dyDescent="0.15">
      <c r="A84" s="662"/>
      <c r="B84" s="662"/>
      <c r="C84" s="662"/>
      <c r="D84" s="662"/>
      <c r="E84" s="662"/>
      <c r="F84" s="662"/>
      <c r="G84" s="662"/>
      <c r="H84" s="662"/>
      <c r="I84" s="662"/>
      <c r="J84" s="662"/>
      <c r="K84" s="662"/>
      <c r="L84" s="662"/>
      <c r="M84" s="662"/>
      <c r="N84" s="662"/>
      <c r="O84" s="662"/>
      <c r="P84" s="662"/>
      <c r="Q84" s="662"/>
      <c r="R84" s="662"/>
      <c r="S84" s="662"/>
      <c r="T84" s="662"/>
      <c r="U84" s="662"/>
      <c r="V84" s="662"/>
      <c r="W84" s="662"/>
      <c r="X84" s="662"/>
      <c r="Y84" s="662"/>
      <c r="Z84" s="662"/>
      <c r="AA84" s="662"/>
      <c r="AB84" s="662"/>
      <c r="AC84" s="662"/>
      <c r="AD84" s="662"/>
      <c r="AE84" s="662"/>
      <c r="AF84" s="662"/>
      <c r="AG84" s="662"/>
      <c r="AH84" s="662"/>
      <c r="AI84" s="662"/>
      <c r="AJ84" s="662"/>
      <c r="AK84" s="662"/>
      <c r="AL84" s="662"/>
      <c r="AM84" s="662"/>
      <c r="AN84" s="662"/>
      <c r="AO84" s="662"/>
      <c r="AP84" s="662"/>
      <c r="AQ84" s="662"/>
      <c r="AR84" s="662"/>
      <c r="AS84" s="662"/>
      <c r="AT84" s="662"/>
      <c r="AU84" s="662"/>
      <c r="AV84" s="662"/>
      <c r="AW84" s="662"/>
      <c r="AX84" s="662"/>
      <c r="AY84" s="662"/>
      <c r="AZ84" s="662"/>
      <c r="BA84" s="662"/>
      <c r="BB84" s="662"/>
      <c r="BC84" s="662"/>
      <c r="BD84" s="662"/>
      <c r="BE84" s="662"/>
      <c r="BF84" s="662"/>
      <c r="BG84" s="662"/>
      <c r="BH84" s="662"/>
      <c r="BI84" s="558"/>
      <c r="BJ84" s="558"/>
      <c r="BK84" s="558"/>
      <c r="BL84" s="558"/>
      <c r="BM84" s="558"/>
      <c r="BN84" s="558"/>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row>
    <row r="85" spans="1:94" x14ac:dyDescent="0.15">
      <c r="A85" s="662"/>
      <c r="B85" s="662"/>
      <c r="C85" s="662"/>
      <c r="D85" s="662"/>
      <c r="E85" s="662"/>
      <c r="F85" s="662"/>
      <c r="G85" s="662"/>
      <c r="H85" s="662"/>
      <c r="I85" s="662"/>
      <c r="J85" s="662"/>
      <c r="K85" s="662"/>
      <c r="L85" s="662"/>
      <c r="M85" s="662"/>
      <c r="N85" s="662"/>
      <c r="O85" s="662"/>
      <c r="P85" s="662"/>
      <c r="Q85" s="662"/>
      <c r="R85" s="662"/>
      <c r="S85" s="662"/>
      <c r="T85" s="662"/>
      <c r="U85" s="662"/>
      <c r="V85" s="662"/>
      <c r="W85" s="662"/>
      <c r="X85" s="662"/>
      <c r="Y85" s="662"/>
      <c r="Z85" s="662"/>
      <c r="AA85" s="662"/>
      <c r="AB85" s="662"/>
      <c r="AC85" s="662"/>
      <c r="AD85" s="662"/>
      <c r="AE85" s="662"/>
      <c r="AF85" s="662"/>
      <c r="AG85" s="662"/>
      <c r="AH85" s="662"/>
      <c r="AI85" s="662"/>
      <c r="AJ85" s="662"/>
      <c r="AK85" s="662"/>
      <c r="AL85" s="662"/>
      <c r="AM85" s="662"/>
      <c r="AN85" s="662"/>
      <c r="AO85" s="662"/>
      <c r="AP85" s="662"/>
      <c r="AQ85" s="662"/>
      <c r="AR85" s="662"/>
      <c r="AS85" s="662"/>
      <c r="AT85" s="662"/>
      <c r="AU85" s="662"/>
      <c r="AV85" s="662"/>
      <c r="AW85" s="662"/>
      <c r="AX85" s="662"/>
      <c r="AY85" s="662"/>
      <c r="AZ85" s="662"/>
      <c r="BA85" s="662"/>
      <c r="BB85" s="662"/>
      <c r="BC85" s="662"/>
      <c r="BD85" s="662"/>
      <c r="BE85" s="662"/>
      <c r="BF85" s="662"/>
      <c r="BG85" s="662"/>
      <c r="BH85" s="662"/>
      <c r="BI85" s="558"/>
      <c r="BJ85" s="558"/>
      <c r="BK85" s="558"/>
      <c r="BL85" s="558"/>
      <c r="BM85" s="558"/>
      <c r="BN85" s="558"/>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row>
    <row r="86" spans="1:94" x14ac:dyDescent="0.15">
      <c r="A86" s="662"/>
      <c r="B86" s="662"/>
      <c r="C86" s="662"/>
      <c r="D86" s="662"/>
      <c r="E86" s="662"/>
      <c r="F86" s="662"/>
      <c r="G86" s="662"/>
      <c r="H86" s="662"/>
      <c r="I86" s="662"/>
      <c r="J86" s="662"/>
      <c r="K86" s="662"/>
      <c r="L86" s="662"/>
      <c r="M86" s="662"/>
      <c r="N86" s="662"/>
      <c r="O86" s="662"/>
      <c r="P86" s="662"/>
      <c r="Q86" s="662"/>
      <c r="R86" s="662"/>
      <c r="S86" s="662"/>
      <c r="T86" s="662"/>
      <c r="U86" s="662"/>
      <c r="V86" s="662"/>
      <c r="W86" s="662"/>
      <c r="X86" s="662"/>
      <c r="Y86" s="662"/>
      <c r="Z86" s="662"/>
      <c r="AA86" s="662"/>
      <c r="AB86" s="662"/>
      <c r="AC86" s="662"/>
      <c r="AD86" s="662"/>
      <c r="AE86" s="662"/>
      <c r="AF86" s="662"/>
      <c r="AG86" s="662"/>
      <c r="AH86" s="662"/>
      <c r="AI86" s="662"/>
      <c r="AJ86" s="662"/>
      <c r="AK86" s="662"/>
      <c r="AL86" s="662"/>
      <c r="AM86" s="662"/>
      <c r="AN86" s="662"/>
      <c r="AO86" s="662"/>
      <c r="AP86" s="662"/>
      <c r="AQ86" s="662"/>
      <c r="AR86" s="662"/>
      <c r="AS86" s="662"/>
      <c r="AT86" s="662"/>
      <c r="AU86" s="662"/>
      <c r="AV86" s="662"/>
      <c r="AW86" s="662"/>
      <c r="AX86" s="662"/>
      <c r="AY86" s="662"/>
      <c r="AZ86" s="662"/>
      <c r="BA86" s="662"/>
      <c r="BB86" s="662"/>
      <c r="BC86" s="662"/>
      <c r="BD86" s="662"/>
      <c r="BE86" s="662"/>
      <c r="BF86" s="662"/>
      <c r="BG86" s="662"/>
      <c r="BH86" s="662"/>
      <c r="BI86" s="558"/>
      <c r="BJ86" s="558"/>
      <c r="BK86" s="558"/>
      <c r="BL86" s="558"/>
      <c r="BM86" s="558"/>
      <c r="BN86" s="558"/>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row>
    <row r="87" spans="1:94" x14ac:dyDescent="0.15">
      <c r="A87" s="662"/>
      <c r="B87" s="662"/>
      <c r="C87" s="662"/>
      <c r="D87" s="662"/>
      <c r="E87" s="662"/>
      <c r="F87" s="662"/>
      <c r="G87" s="662"/>
      <c r="H87" s="662"/>
      <c r="I87" s="662"/>
      <c r="J87" s="662"/>
      <c r="K87" s="662"/>
      <c r="L87" s="662"/>
      <c r="M87" s="662"/>
      <c r="N87" s="662"/>
      <c r="O87" s="662"/>
      <c r="P87" s="662"/>
      <c r="Q87" s="662"/>
      <c r="R87" s="662"/>
      <c r="S87" s="662"/>
      <c r="T87" s="662"/>
      <c r="U87" s="662"/>
      <c r="V87" s="662"/>
      <c r="W87" s="662"/>
      <c r="X87" s="662"/>
      <c r="Y87" s="662"/>
      <c r="Z87" s="662"/>
      <c r="AA87" s="662"/>
      <c r="AB87" s="662"/>
      <c r="AC87" s="662"/>
      <c r="AD87" s="662"/>
      <c r="AE87" s="662"/>
      <c r="AF87" s="662"/>
      <c r="AG87" s="662"/>
      <c r="AH87" s="662"/>
      <c r="AI87" s="662"/>
      <c r="AJ87" s="662"/>
      <c r="AK87" s="662"/>
      <c r="AL87" s="662"/>
      <c r="AM87" s="662"/>
      <c r="AN87" s="662"/>
      <c r="AO87" s="662"/>
      <c r="AP87" s="662"/>
      <c r="AQ87" s="662"/>
      <c r="AR87" s="662"/>
      <c r="AS87" s="662"/>
      <c r="AT87" s="662"/>
      <c r="AU87" s="662"/>
      <c r="AV87" s="662"/>
      <c r="AW87" s="662"/>
      <c r="AX87" s="662"/>
      <c r="AY87" s="662"/>
      <c r="AZ87" s="662"/>
      <c r="BA87" s="662"/>
      <c r="BB87" s="662"/>
      <c r="BC87" s="662"/>
      <c r="BD87" s="662"/>
      <c r="BE87" s="662"/>
      <c r="BF87" s="662"/>
      <c r="BG87" s="662"/>
      <c r="BH87" s="662"/>
      <c r="BI87" s="558"/>
      <c r="BJ87" s="558"/>
      <c r="BK87" s="558"/>
      <c r="BL87" s="558"/>
      <c r="BM87" s="558"/>
      <c r="BN87" s="558"/>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row>
    <row r="88" spans="1:94" x14ac:dyDescent="0.15">
      <c r="A88" s="662"/>
      <c r="B88" s="662"/>
      <c r="C88" s="662"/>
      <c r="D88" s="662"/>
      <c r="E88" s="662"/>
      <c r="F88" s="662"/>
      <c r="G88" s="662"/>
      <c r="H88" s="662"/>
      <c r="I88" s="662"/>
      <c r="J88" s="662"/>
      <c r="K88" s="662"/>
      <c r="L88" s="662"/>
      <c r="M88" s="662"/>
      <c r="N88" s="662"/>
      <c r="O88" s="662"/>
      <c r="P88" s="662"/>
      <c r="Q88" s="662"/>
      <c r="R88" s="662"/>
      <c r="S88" s="662"/>
      <c r="T88" s="662"/>
      <c r="U88" s="662"/>
      <c r="V88" s="662"/>
      <c r="W88" s="662"/>
      <c r="X88" s="662"/>
      <c r="Y88" s="662"/>
      <c r="Z88" s="662"/>
      <c r="AA88" s="662"/>
      <c r="AB88" s="662"/>
      <c r="AC88" s="662"/>
      <c r="AD88" s="662"/>
      <c r="AE88" s="662"/>
      <c r="AF88" s="662"/>
      <c r="AG88" s="662"/>
      <c r="AH88" s="662"/>
      <c r="AI88" s="662"/>
      <c r="AJ88" s="662"/>
      <c r="AK88" s="662"/>
      <c r="AL88" s="662"/>
      <c r="AM88" s="662"/>
      <c r="AN88" s="662"/>
      <c r="AO88" s="662"/>
      <c r="AP88" s="662"/>
      <c r="AQ88" s="662"/>
      <c r="AR88" s="662"/>
      <c r="AS88" s="662"/>
      <c r="AT88" s="662"/>
      <c r="AU88" s="662"/>
      <c r="AV88" s="662"/>
      <c r="AW88" s="662"/>
      <c r="AX88" s="662"/>
      <c r="AY88" s="662"/>
      <c r="AZ88" s="662"/>
      <c r="BA88" s="662"/>
      <c r="BB88" s="662"/>
      <c r="BC88" s="662"/>
      <c r="BD88" s="662"/>
      <c r="BE88" s="662"/>
      <c r="BF88" s="662"/>
      <c r="BG88" s="662"/>
      <c r="BH88" s="662"/>
      <c r="BI88" s="558"/>
      <c r="BJ88" s="558"/>
      <c r="BK88" s="558"/>
      <c r="BL88" s="558"/>
      <c r="BM88" s="558"/>
      <c r="BN88" s="558"/>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row>
    <row r="89" spans="1:94" x14ac:dyDescent="0.15">
      <c r="A89" s="662"/>
      <c r="B89" s="662"/>
      <c r="C89" s="662"/>
      <c r="D89" s="662"/>
      <c r="E89" s="662"/>
      <c r="F89" s="662"/>
      <c r="G89" s="662"/>
      <c r="H89" s="662"/>
      <c r="I89" s="662"/>
      <c r="J89" s="662"/>
      <c r="K89" s="662"/>
      <c r="L89" s="662"/>
      <c r="M89" s="662"/>
      <c r="N89" s="662"/>
      <c r="O89" s="662"/>
      <c r="P89" s="662"/>
      <c r="Q89" s="662"/>
      <c r="R89" s="662"/>
      <c r="S89" s="662"/>
      <c r="T89" s="662"/>
      <c r="U89" s="662"/>
      <c r="V89" s="662"/>
      <c r="W89" s="662"/>
      <c r="X89" s="662"/>
      <c r="Y89" s="662"/>
      <c r="Z89" s="662"/>
      <c r="AA89" s="662"/>
      <c r="AB89" s="662"/>
      <c r="AC89" s="662"/>
      <c r="AD89" s="662"/>
      <c r="AE89" s="662"/>
      <c r="AF89" s="662"/>
      <c r="AG89" s="662"/>
      <c r="AH89" s="662"/>
      <c r="AI89" s="662"/>
      <c r="AJ89" s="662"/>
      <c r="AK89" s="662"/>
      <c r="AL89" s="662"/>
      <c r="AM89" s="662"/>
      <c r="AN89" s="662"/>
      <c r="AO89" s="662"/>
      <c r="AP89" s="662"/>
      <c r="AQ89" s="662"/>
      <c r="AR89" s="662"/>
      <c r="AS89" s="662"/>
      <c r="AT89" s="662"/>
      <c r="AU89" s="662"/>
      <c r="AV89" s="662"/>
      <c r="AW89" s="662"/>
      <c r="AX89" s="662"/>
      <c r="AY89" s="662"/>
      <c r="AZ89" s="662"/>
      <c r="BA89" s="662"/>
      <c r="BB89" s="662"/>
      <c r="BC89" s="662"/>
      <c r="BD89" s="662"/>
      <c r="BE89" s="662"/>
      <c r="BF89" s="662"/>
      <c r="BG89" s="662"/>
      <c r="BH89" s="662"/>
      <c r="BI89" s="558"/>
      <c r="BJ89" s="558"/>
      <c r="BK89" s="558"/>
      <c r="BL89" s="558"/>
      <c r="BM89" s="558"/>
      <c r="BN89" s="558"/>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row>
    <row r="90" spans="1:94" x14ac:dyDescent="0.15">
      <c r="A90" s="662"/>
      <c r="B90" s="662"/>
      <c r="C90" s="662"/>
      <c r="D90" s="662"/>
      <c r="E90" s="662"/>
      <c r="F90" s="662"/>
      <c r="G90" s="662"/>
      <c r="H90" s="662"/>
      <c r="I90" s="662"/>
      <c r="J90" s="662"/>
      <c r="K90" s="662"/>
      <c r="L90" s="662"/>
      <c r="M90" s="662"/>
      <c r="N90" s="662"/>
      <c r="O90" s="662"/>
      <c r="P90" s="662"/>
      <c r="Q90" s="662"/>
      <c r="R90" s="662"/>
      <c r="S90" s="662"/>
      <c r="T90" s="662"/>
      <c r="U90" s="662"/>
      <c r="V90" s="662"/>
      <c r="W90" s="662"/>
      <c r="X90" s="662"/>
      <c r="Y90" s="662"/>
      <c r="Z90" s="662"/>
      <c r="AA90" s="662"/>
      <c r="AB90" s="662"/>
      <c r="AC90" s="662"/>
      <c r="AD90" s="662"/>
      <c r="AE90" s="662"/>
      <c r="AF90" s="662"/>
      <c r="AG90" s="662"/>
      <c r="AH90" s="662"/>
      <c r="AI90" s="662"/>
      <c r="AJ90" s="662"/>
      <c r="AK90" s="662"/>
      <c r="AL90" s="662"/>
      <c r="AM90" s="662"/>
      <c r="AN90" s="662"/>
      <c r="AO90" s="662"/>
      <c r="AP90" s="662"/>
      <c r="AQ90" s="662"/>
      <c r="AR90" s="662"/>
      <c r="AS90" s="662"/>
      <c r="AT90" s="662"/>
      <c r="AU90" s="662"/>
      <c r="AV90" s="662"/>
      <c r="AW90" s="662"/>
      <c r="AX90" s="662"/>
      <c r="AY90" s="662"/>
      <c r="AZ90" s="662"/>
      <c r="BA90" s="662"/>
      <c r="BB90" s="662"/>
      <c r="BC90" s="662"/>
      <c r="BD90" s="662"/>
      <c r="BE90" s="662"/>
      <c r="BF90" s="662"/>
      <c r="BG90" s="662"/>
      <c r="BH90" s="662"/>
      <c r="BI90" s="558"/>
      <c r="BJ90" s="558"/>
      <c r="BK90" s="558"/>
      <c r="BL90" s="558"/>
      <c r="BM90" s="558"/>
      <c r="BN90" s="558"/>
      <c r="BO90" s="558"/>
      <c r="BP90" s="558"/>
      <c r="BQ90" s="558"/>
      <c r="BR90" s="558"/>
      <c r="BS90" s="558"/>
      <c r="BT90" s="558"/>
      <c r="BU90" s="558"/>
      <c r="BV90" s="558"/>
      <c r="BW90" s="558"/>
      <c r="BX90" s="558"/>
      <c r="BY90" s="558"/>
      <c r="BZ90" s="558"/>
      <c r="CA90" s="558"/>
      <c r="CB90" s="558"/>
      <c r="CC90" s="558"/>
      <c r="CD90" s="558"/>
      <c r="CE90" s="558"/>
      <c r="CF90" s="558"/>
      <c r="CG90" s="558"/>
      <c r="CH90" s="558"/>
      <c r="CI90" s="558"/>
      <c r="CJ90" s="558"/>
      <c r="CK90" s="558"/>
      <c r="CL90" s="558"/>
      <c r="CM90" s="558"/>
      <c r="CN90" s="558"/>
      <c r="CO90" s="558"/>
      <c r="CP90" s="558"/>
    </row>
    <row r="91" spans="1:94" x14ac:dyDescent="0.15">
      <c r="A91" s="662"/>
      <c r="B91" s="662"/>
      <c r="C91" s="662"/>
      <c r="D91" s="662"/>
      <c r="E91" s="662"/>
      <c r="F91" s="662"/>
      <c r="G91" s="662"/>
      <c r="H91" s="662"/>
      <c r="I91" s="662"/>
      <c r="J91" s="662"/>
      <c r="K91" s="662"/>
      <c r="L91" s="662"/>
      <c r="M91" s="662"/>
      <c r="N91" s="662"/>
      <c r="O91" s="662"/>
      <c r="P91" s="662"/>
      <c r="Q91" s="662"/>
      <c r="R91" s="662"/>
      <c r="S91" s="662"/>
      <c r="T91" s="662"/>
      <c r="U91" s="662"/>
      <c r="V91" s="662"/>
      <c r="W91" s="662"/>
      <c r="X91" s="662"/>
      <c r="Y91" s="662"/>
      <c r="Z91" s="662"/>
      <c r="AA91" s="662"/>
      <c r="AB91" s="662"/>
      <c r="AC91" s="662"/>
      <c r="AD91" s="662"/>
      <c r="AE91" s="662"/>
      <c r="AF91" s="662"/>
      <c r="AG91" s="662"/>
      <c r="AH91" s="662"/>
      <c r="AI91" s="662"/>
      <c r="AJ91" s="662"/>
      <c r="AK91" s="662"/>
      <c r="AL91" s="662"/>
      <c r="AM91" s="662"/>
      <c r="AN91" s="662"/>
      <c r="AO91" s="662"/>
      <c r="AP91" s="662"/>
      <c r="AQ91" s="662"/>
      <c r="AR91" s="662"/>
      <c r="AS91" s="662"/>
      <c r="AT91" s="662"/>
      <c r="AU91" s="662"/>
      <c r="AV91" s="662"/>
      <c r="AW91" s="662"/>
      <c r="AX91" s="662"/>
      <c r="AY91" s="662"/>
      <c r="AZ91" s="662"/>
      <c r="BA91" s="662"/>
      <c r="BB91" s="662"/>
      <c r="BC91" s="662"/>
      <c r="BD91" s="662"/>
      <c r="BE91" s="662"/>
      <c r="BF91" s="662"/>
      <c r="BG91" s="662"/>
      <c r="BH91" s="662"/>
      <c r="BI91" s="558"/>
      <c r="BJ91" s="558"/>
      <c r="BK91" s="558"/>
      <c r="BL91" s="558"/>
      <c r="BM91" s="558"/>
      <c r="BN91" s="558"/>
      <c r="BO91" s="558"/>
      <c r="BP91" s="558"/>
      <c r="BQ91" s="558"/>
      <c r="BR91" s="558"/>
      <c r="BS91" s="558"/>
      <c r="BT91" s="558"/>
      <c r="BU91" s="558"/>
      <c r="BV91" s="558"/>
      <c r="BW91" s="558"/>
      <c r="BX91" s="558"/>
      <c r="BY91" s="558"/>
      <c r="BZ91" s="558"/>
      <c r="CA91" s="558"/>
      <c r="CB91" s="558"/>
      <c r="CC91" s="558"/>
      <c r="CD91" s="558"/>
      <c r="CE91" s="558"/>
      <c r="CF91" s="558"/>
      <c r="CG91" s="558"/>
      <c r="CH91" s="558"/>
      <c r="CI91" s="558"/>
      <c r="CJ91" s="558"/>
      <c r="CK91" s="558"/>
      <c r="CL91" s="558"/>
      <c r="CM91" s="558"/>
      <c r="CN91" s="558"/>
      <c r="CO91" s="558"/>
      <c r="CP91" s="558"/>
    </row>
    <row r="92" spans="1:94" x14ac:dyDescent="0.15">
      <c r="A92" s="662"/>
      <c r="B92" s="662"/>
      <c r="C92" s="662"/>
      <c r="D92" s="662"/>
      <c r="E92" s="662"/>
      <c r="F92" s="662"/>
      <c r="G92" s="662"/>
      <c r="H92" s="662"/>
      <c r="I92" s="662"/>
      <c r="J92" s="662"/>
      <c r="K92" s="662"/>
      <c r="L92" s="662"/>
      <c r="M92" s="662"/>
      <c r="N92" s="662"/>
      <c r="O92" s="662"/>
      <c r="P92" s="662"/>
      <c r="Q92" s="662"/>
      <c r="R92" s="662"/>
      <c r="S92" s="662"/>
      <c r="T92" s="662"/>
      <c r="U92" s="662"/>
      <c r="V92" s="662"/>
      <c r="W92" s="662"/>
      <c r="X92" s="662"/>
      <c r="Y92" s="662"/>
      <c r="Z92" s="662"/>
      <c r="AA92" s="662"/>
      <c r="AB92" s="662"/>
      <c r="AC92" s="662"/>
      <c r="AD92" s="662"/>
      <c r="AE92" s="662"/>
      <c r="AF92" s="662"/>
      <c r="AG92" s="662"/>
      <c r="AH92" s="662"/>
      <c r="AI92" s="662"/>
      <c r="AJ92" s="662"/>
      <c r="AK92" s="662"/>
      <c r="AL92" s="662"/>
      <c r="AM92" s="662"/>
      <c r="AN92" s="662"/>
      <c r="AO92" s="662"/>
      <c r="AP92" s="662"/>
      <c r="AQ92" s="662"/>
      <c r="AR92" s="662"/>
      <c r="AS92" s="662"/>
      <c r="AT92" s="662"/>
      <c r="AU92" s="662"/>
      <c r="AV92" s="662"/>
      <c r="AW92" s="662"/>
      <c r="AX92" s="662"/>
      <c r="AY92" s="662"/>
      <c r="AZ92" s="662"/>
      <c r="BA92" s="662"/>
      <c r="BB92" s="662"/>
      <c r="BC92" s="662"/>
      <c r="BD92" s="662"/>
      <c r="BE92" s="662"/>
      <c r="BF92" s="662"/>
      <c r="BG92" s="662"/>
      <c r="BH92" s="662"/>
      <c r="BI92" s="558"/>
      <c r="BJ92" s="558"/>
      <c r="BK92" s="558"/>
      <c r="BL92" s="558"/>
      <c r="BM92" s="558"/>
      <c r="BN92" s="558"/>
      <c r="BO92" s="558"/>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row>
    <row r="93" spans="1:94" x14ac:dyDescent="0.15">
      <c r="A93" s="662"/>
      <c r="B93" s="662"/>
      <c r="C93" s="662"/>
      <c r="D93" s="662"/>
      <c r="E93" s="662"/>
      <c r="F93" s="662"/>
      <c r="G93" s="662"/>
      <c r="H93" s="662"/>
      <c r="I93" s="662"/>
      <c r="J93" s="662"/>
      <c r="K93" s="662"/>
      <c r="L93" s="662"/>
      <c r="M93" s="662"/>
      <c r="N93" s="662"/>
      <c r="O93" s="662"/>
      <c r="P93" s="662"/>
      <c r="Q93" s="662"/>
      <c r="R93" s="662"/>
      <c r="S93" s="662"/>
      <c r="T93" s="662"/>
      <c r="U93" s="662"/>
      <c r="V93" s="662"/>
      <c r="W93" s="662"/>
      <c r="X93" s="662"/>
      <c r="Y93" s="662"/>
      <c r="Z93" s="662"/>
      <c r="AA93" s="662"/>
      <c r="AB93" s="662"/>
      <c r="AC93" s="662"/>
      <c r="AD93" s="662"/>
      <c r="AE93" s="662"/>
      <c r="AF93" s="662"/>
      <c r="AG93" s="662"/>
      <c r="AH93" s="662"/>
      <c r="AI93" s="662"/>
      <c r="AJ93" s="662"/>
      <c r="AK93" s="662"/>
      <c r="AL93" s="662"/>
      <c r="AM93" s="662"/>
      <c r="AN93" s="662"/>
      <c r="AO93" s="662"/>
      <c r="AP93" s="662"/>
      <c r="AQ93" s="662"/>
      <c r="AR93" s="662"/>
      <c r="AS93" s="662"/>
      <c r="AT93" s="662"/>
      <c r="AU93" s="662"/>
      <c r="AV93" s="662"/>
      <c r="AW93" s="662"/>
      <c r="AX93" s="662"/>
      <c r="AY93" s="662"/>
      <c r="AZ93" s="662"/>
      <c r="BA93" s="662"/>
      <c r="BB93" s="662"/>
      <c r="BC93" s="662"/>
      <c r="BD93" s="662"/>
      <c r="BE93" s="662"/>
      <c r="BF93" s="662"/>
      <c r="BG93" s="662"/>
      <c r="BH93" s="662"/>
      <c r="BI93" s="558"/>
      <c r="BJ93" s="558"/>
      <c r="BK93" s="558"/>
      <c r="BL93" s="558"/>
      <c r="BM93" s="558"/>
      <c r="BN93" s="558"/>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row>
    <row r="94" spans="1:94" x14ac:dyDescent="0.15">
      <c r="A94" s="662"/>
      <c r="B94" s="662"/>
      <c r="C94" s="662"/>
      <c r="D94" s="662"/>
      <c r="E94" s="662"/>
      <c r="F94" s="662"/>
      <c r="G94" s="662"/>
      <c r="H94" s="662"/>
      <c r="I94" s="662"/>
      <c r="J94" s="662"/>
      <c r="K94" s="662"/>
      <c r="L94" s="662"/>
      <c r="M94" s="662"/>
      <c r="N94" s="662"/>
      <c r="O94" s="662"/>
      <c r="P94" s="662"/>
      <c r="Q94" s="662"/>
      <c r="R94" s="662"/>
      <c r="S94" s="662"/>
      <c r="T94" s="662"/>
      <c r="U94" s="662"/>
      <c r="V94" s="662"/>
      <c r="W94" s="662"/>
      <c r="X94" s="662"/>
      <c r="Y94" s="662"/>
      <c r="Z94" s="662"/>
      <c r="AA94" s="662"/>
      <c r="AB94" s="662"/>
      <c r="AC94" s="662"/>
      <c r="AD94" s="662"/>
      <c r="AE94" s="662"/>
      <c r="AF94" s="662"/>
      <c r="AG94" s="662"/>
      <c r="AH94" s="662"/>
      <c r="AI94" s="662"/>
      <c r="AJ94" s="662"/>
      <c r="AK94" s="662"/>
      <c r="AL94" s="662"/>
      <c r="AM94" s="662"/>
      <c r="AN94" s="662"/>
      <c r="AO94" s="662"/>
      <c r="AP94" s="662"/>
      <c r="AQ94" s="662"/>
      <c r="AR94" s="662"/>
      <c r="AS94" s="662"/>
      <c r="AT94" s="662"/>
      <c r="AU94" s="662"/>
      <c r="AV94" s="662"/>
      <c r="AW94" s="662"/>
      <c r="AX94" s="662"/>
      <c r="AY94" s="662"/>
      <c r="AZ94" s="662"/>
      <c r="BA94" s="662"/>
      <c r="BB94" s="662"/>
      <c r="BC94" s="662"/>
      <c r="BD94" s="662"/>
      <c r="BE94" s="662"/>
      <c r="BF94" s="662"/>
      <c r="BG94" s="662"/>
      <c r="BH94" s="662"/>
      <c r="BI94" s="558"/>
      <c r="BJ94" s="558"/>
      <c r="BK94" s="558"/>
      <c r="BL94" s="558"/>
      <c r="BM94" s="558"/>
      <c r="BN94" s="558"/>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row>
    <row r="95" spans="1:94" x14ac:dyDescent="0.15">
      <c r="A95" s="662"/>
      <c r="B95" s="662"/>
      <c r="C95" s="662"/>
      <c r="D95" s="662"/>
      <c r="E95" s="662"/>
      <c r="F95" s="662"/>
      <c r="G95" s="662"/>
      <c r="H95" s="662"/>
      <c r="I95" s="662"/>
      <c r="J95" s="662"/>
      <c r="K95" s="662"/>
      <c r="L95" s="662"/>
      <c r="M95" s="662"/>
      <c r="N95" s="662"/>
      <c r="O95" s="662"/>
      <c r="P95" s="662"/>
      <c r="Q95" s="662"/>
      <c r="R95" s="662"/>
      <c r="S95" s="662"/>
      <c r="T95" s="662"/>
      <c r="U95" s="662"/>
      <c r="V95" s="662"/>
      <c r="W95" s="662"/>
      <c r="X95" s="662"/>
      <c r="Y95" s="662"/>
      <c r="Z95" s="662"/>
      <c r="AA95" s="662"/>
      <c r="AB95" s="662"/>
      <c r="AC95" s="662"/>
      <c r="AD95" s="662"/>
      <c r="AE95" s="662"/>
      <c r="AF95" s="662"/>
      <c r="AG95" s="662"/>
      <c r="AH95" s="662"/>
      <c r="AI95" s="662"/>
      <c r="AJ95" s="662"/>
      <c r="AK95" s="662"/>
      <c r="AL95" s="662"/>
      <c r="AM95" s="662"/>
      <c r="AN95" s="662"/>
      <c r="AO95" s="662"/>
      <c r="AP95" s="662"/>
      <c r="AQ95" s="662"/>
      <c r="AR95" s="662"/>
      <c r="AS95" s="662"/>
      <c r="AT95" s="662"/>
      <c r="AU95" s="662"/>
      <c r="AV95" s="662"/>
      <c r="AW95" s="662"/>
      <c r="AX95" s="662"/>
      <c r="AY95" s="662"/>
      <c r="AZ95" s="662"/>
      <c r="BA95" s="662"/>
      <c r="BB95" s="662"/>
      <c r="BC95" s="662"/>
      <c r="BD95" s="662"/>
      <c r="BE95" s="662"/>
      <c r="BF95" s="662"/>
      <c r="BG95" s="662"/>
      <c r="BH95" s="662"/>
      <c r="BI95" s="558"/>
      <c r="BJ95" s="558"/>
      <c r="BK95" s="558"/>
      <c r="BL95" s="558"/>
      <c r="BM95" s="558"/>
      <c r="BN95" s="558"/>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row>
    <row r="96" spans="1:94" x14ac:dyDescent="0.15">
      <c r="A96" s="662"/>
      <c r="B96" s="662"/>
      <c r="C96" s="662"/>
      <c r="D96" s="662"/>
      <c r="E96" s="662"/>
      <c r="F96" s="662"/>
      <c r="G96" s="662"/>
      <c r="H96" s="662"/>
      <c r="I96" s="662"/>
      <c r="J96" s="662"/>
      <c r="K96" s="662"/>
      <c r="L96" s="662"/>
      <c r="M96" s="662"/>
      <c r="N96" s="662"/>
      <c r="O96" s="662"/>
      <c r="P96" s="662"/>
      <c r="Q96" s="662"/>
      <c r="R96" s="662"/>
      <c r="S96" s="662"/>
      <c r="T96" s="662"/>
      <c r="U96" s="662"/>
      <c r="V96" s="662"/>
      <c r="W96" s="662"/>
      <c r="X96" s="662"/>
      <c r="Y96" s="662"/>
      <c r="Z96" s="662"/>
      <c r="AA96" s="662"/>
      <c r="AB96" s="662"/>
      <c r="AC96" s="662"/>
      <c r="AD96" s="662"/>
      <c r="AE96" s="662"/>
      <c r="AF96" s="662"/>
      <c r="AG96" s="662"/>
      <c r="AH96" s="662"/>
      <c r="AI96" s="662"/>
      <c r="AJ96" s="662"/>
      <c r="AK96" s="662"/>
      <c r="AL96" s="662"/>
      <c r="AM96" s="662"/>
      <c r="AN96" s="662"/>
      <c r="AO96" s="662"/>
      <c r="AP96" s="662"/>
      <c r="AQ96" s="662"/>
      <c r="AR96" s="662"/>
      <c r="AS96" s="662"/>
      <c r="AT96" s="662"/>
      <c r="AU96" s="662"/>
      <c r="AV96" s="662"/>
      <c r="AW96" s="662"/>
      <c r="AX96" s="662"/>
      <c r="AY96" s="662"/>
      <c r="AZ96" s="662"/>
      <c r="BA96" s="662"/>
      <c r="BB96" s="662"/>
      <c r="BC96" s="662"/>
      <c r="BD96" s="662"/>
      <c r="BE96" s="662"/>
      <c r="BF96" s="662"/>
      <c r="BG96" s="662"/>
      <c r="BH96" s="662"/>
      <c r="BI96" s="558"/>
      <c r="BJ96" s="558"/>
      <c r="BK96" s="558"/>
      <c r="BL96" s="558"/>
      <c r="BM96" s="558"/>
      <c r="BN96" s="558"/>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row>
    <row r="97" spans="1:94" x14ac:dyDescent="0.15">
      <c r="A97" s="662"/>
      <c r="B97" s="662"/>
      <c r="C97" s="662"/>
      <c r="D97" s="662"/>
      <c r="E97" s="662"/>
      <c r="F97" s="662"/>
      <c r="G97" s="662"/>
      <c r="H97" s="662"/>
      <c r="I97" s="662"/>
      <c r="J97" s="662"/>
      <c r="K97" s="662"/>
      <c r="L97" s="662"/>
      <c r="M97" s="662"/>
      <c r="N97" s="662"/>
      <c r="O97" s="662"/>
      <c r="P97" s="662"/>
      <c r="Q97" s="662"/>
      <c r="R97" s="662"/>
      <c r="S97" s="662"/>
      <c r="T97" s="662"/>
      <c r="U97" s="662"/>
      <c r="V97" s="662"/>
      <c r="W97" s="662"/>
      <c r="X97" s="662"/>
      <c r="Y97" s="662"/>
      <c r="Z97" s="662"/>
      <c r="AA97" s="662"/>
      <c r="AB97" s="662"/>
      <c r="AC97" s="662"/>
      <c r="AD97" s="662"/>
      <c r="AE97" s="662"/>
      <c r="AF97" s="662"/>
      <c r="AG97" s="662"/>
      <c r="AH97" s="662"/>
      <c r="AI97" s="662"/>
      <c r="AJ97" s="662"/>
      <c r="AK97" s="662"/>
      <c r="AL97" s="662"/>
      <c r="AM97" s="662"/>
      <c r="AN97" s="662"/>
      <c r="AO97" s="662"/>
      <c r="AP97" s="662"/>
      <c r="AQ97" s="662"/>
      <c r="AR97" s="662"/>
      <c r="AS97" s="662"/>
      <c r="AT97" s="662"/>
      <c r="AU97" s="662"/>
      <c r="AV97" s="662"/>
      <c r="AW97" s="662"/>
      <c r="AX97" s="662"/>
      <c r="AY97" s="662"/>
      <c r="AZ97" s="662"/>
      <c r="BA97" s="662"/>
      <c r="BB97" s="662"/>
      <c r="BC97" s="662"/>
      <c r="BD97" s="662"/>
      <c r="BE97" s="662"/>
      <c r="BF97" s="662"/>
      <c r="BG97" s="662"/>
      <c r="BH97" s="662"/>
      <c r="BI97" s="558"/>
      <c r="BJ97" s="558"/>
      <c r="BK97" s="558"/>
      <c r="BL97" s="558"/>
      <c r="BM97" s="558"/>
      <c r="BN97" s="558"/>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row>
    <row r="98" spans="1:94" x14ac:dyDescent="0.15">
      <c r="A98" s="662"/>
      <c r="B98" s="662"/>
      <c r="C98" s="662"/>
      <c r="D98" s="662"/>
      <c r="E98" s="662"/>
      <c r="F98" s="662"/>
      <c r="G98" s="662"/>
      <c r="H98" s="662"/>
      <c r="I98" s="662"/>
      <c r="J98" s="662"/>
      <c r="K98" s="662"/>
      <c r="L98" s="662"/>
      <c r="M98" s="662"/>
      <c r="N98" s="662"/>
      <c r="O98" s="662"/>
      <c r="P98" s="662"/>
      <c r="Q98" s="662"/>
      <c r="R98" s="662"/>
      <c r="S98" s="662"/>
      <c r="T98" s="662"/>
      <c r="U98" s="662"/>
      <c r="V98" s="662"/>
      <c r="W98" s="662"/>
      <c r="X98" s="662"/>
      <c r="Y98" s="662"/>
      <c r="Z98" s="662"/>
      <c r="AA98" s="662"/>
      <c r="AB98" s="662"/>
      <c r="AC98" s="662"/>
      <c r="AD98" s="662"/>
      <c r="AE98" s="662"/>
      <c r="AF98" s="662"/>
      <c r="AG98" s="662"/>
      <c r="AH98" s="662"/>
      <c r="AI98" s="662"/>
      <c r="AJ98" s="662"/>
      <c r="AK98" s="662"/>
      <c r="AL98" s="662"/>
      <c r="AM98" s="662"/>
      <c r="AN98" s="662"/>
      <c r="AO98" s="662"/>
      <c r="AP98" s="662"/>
      <c r="AQ98" s="662"/>
      <c r="AR98" s="662"/>
      <c r="AS98" s="662"/>
      <c r="AT98" s="662"/>
      <c r="AU98" s="662"/>
      <c r="AV98" s="662"/>
      <c r="AW98" s="662"/>
      <c r="AX98" s="662"/>
      <c r="AY98" s="662"/>
      <c r="AZ98" s="662"/>
      <c r="BA98" s="662"/>
      <c r="BB98" s="662"/>
      <c r="BC98" s="662"/>
      <c r="BD98" s="662"/>
      <c r="BE98" s="662"/>
      <c r="BF98" s="662"/>
      <c r="BG98" s="662"/>
      <c r="BH98" s="662"/>
      <c r="BI98" s="558"/>
      <c r="BJ98" s="558"/>
      <c r="BK98" s="558"/>
      <c r="BL98" s="558"/>
      <c r="BM98" s="558"/>
      <c r="BN98" s="558"/>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row>
    <row r="99" spans="1:94" x14ac:dyDescent="0.15">
      <c r="A99" s="662"/>
      <c r="B99" s="662"/>
      <c r="C99" s="662"/>
      <c r="D99" s="662"/>
      <c r="E99" s="662"/>
      <c r="F99" s="662"/>
      <c r="G99" s="662"/>
      <c r="H99" s="662"/>
      <c r="I99" s="662"/>
      <c r="J99" s="662"/>
      <c r="K99" s="662"/>
      <c r="L99" s="662"/>
      <c r="M99" s="662"/>
      <c r="N99" s="662"/>
      <c r="O99" s="662"/>
      <c r="P99" s="662"/>
      <c r="Q99" s="662"/>
      <c r="R99" s="662"/>
      <c r="S99" s="662"/>
      <c r="T99" s="662"/>
      <c r="U99" s="662"/>
      <c r="V99" s="662"/>
      <c r="W99" s="662"/>
      <c r="X99" s="662"/>
      <c r="Y99" s="662"/>
      <c r="Z99" s="662"/>
      <c r="AA99" s="662"/>
      <c r="AB99" s="662"/>
      <c r="AC99" s="662"/>
      <c r="AD99" s="662"/>
      <c r="AE99" s="662"/>
      <c r="AF99" s="662"/>
      <c r="AG99" s="662"/>
      <c r="AH99" s="662"/>
      <c r="AI99" s="662"/>
      <c r="AJ99" s="662"/>
      <c r="AK99" s="662"/>
      <c r="AL99" s="662"/>
      <c r="AM99" s="662"/>
      <c r="AN99" s="662"/>
      <c r="AO99" s="662"/>
      <c r="AP99" s="662"/>
      <c r="AQ99" s="662"/>
      <c r="AR99" s="662"/>
      <c r="AS99" s="662"/>
      <c r="AT99" s="662"/>
      <c r="AU99" s="662"/>
      <c r="AV99" s="662"/>
      <c r="AW99" s="662"/>
      <c r="AX99" s="662"/>
      <c r="AY99" s="662"/>
      <c r="AZ99" s="662"/>
      <c r="BA99" s="662"/>
      <c r="BB99" s="662"/>
      <c r="BC99" s="662"/>
      <c r="BD99" s="662"/>
      <c r="BE99" s="662"/>
      <c r="BF99" s="662"/>
      <c r="BG99" s="662"/>
      <c r="BH99" s="662"/>
      <c r="BI99" s="558"/>
      <c r="BJ99" s="558"/>
      <c r="BK99" s="558"/>
      <c r="BL99" s="558"/>
      <c r="BM99" s="558"/>
      <c r="BN99" s="558"/>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row>
    <row r="100" spans="1:94" x14ac:dyDescent="0.15">
      <c r="A100" s="662"/>
      <c r="B100" s="662"/>
      <c r="C100" s="662"/>
      <c r="D100" s="662"/>
      <c r="E100" s="662"/>
      <c r="F100" s="662"/>
      <c r="G100" s="662"/>
      <c r="H100" s="662"/>
      <c r="I100" s="662"/>
      <c r="J100" s="662"/>
      <c r="K100" s="662"/>
      <c r="L100" s="662"/>
      <c r="M100" s="662"/>
      <c r="N100" s="662"/>
      <c r="O100" s="662"/>
      <c r="P100" s="662"/>
      <c r="Q100" s="662"/>
      <c r="R100" s="662"/>
      <c r="S100" s="662"/>
      <c r="T100" s="662"/>
      <c r="U100" s="662"/>
      <c r="V100" s="662"/>
      <c r="W100" s="662"/>
      <c r="X100" s="662"/>
      <c r="Y100" s="662"/>
      <c r="Z100" s="662"/>
      <c r="AA100" s="662"/>
      <c r="AB100" s="662"/>
      <c r="AC100" s="662"/>
      <c r="AD100" s="662"/>
      <c r="AE100" s="662"/>
      <c r="AF100" s="662"/>
      <c r="AG100" s="662"/>
      <c r="AH100" s="662"/>
      <c r="AI100" s="662"/>
      <c r="AJ100" s="662"/>
      <c r="AK100" s="662"/>
      <c r="AL100" s="662"/>
      <c r="AM100" s="662"/>
      <c r="AN100" s="662"/>
      <c r="AO100" s="662"/>
      <c r="AP100" s="662"/>
      <c r="AQ100" s="662"/>
      <c r="AR100" s="662"/>
      <c r="AS100" s="662"/>
      <c r="AT100" s="662"/>
      <c r="AU100" s="662"/>
      <c r="AV100" s="662"/>
      <c r="AW100" s="662"/>
      <c r="AX100" s="662"/>
      <c r="AY100" s="662"/>
      <c r="AZ100" s="662"/>
      <c r="BA100" s="662"/>
      <c r="BB100" s="662"/>
      <c r="BC100" s="662"/>
      <c r="BD100" s="662"/>
      <c r="BE100" s="662"/>
      <c r="BF100" s="662"/>
      <c r="BG100" s="662"/>
      <c r="BH100" s="662"/>
      <c r="BI100" s="558"/>
      <c r="BJ100" s="558"/>
      <c r="BK100" s="558"/>
      <c r="BL100" s="558"/>
      <c r="BM100" s="558"/>
      <c r="BN100" s="558"/>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row>
    <row r="101" spans="1:94" x14ac:dyDescent="0.15">
      <c r="A101" s="662"/>
      <c r="B101" s="662"/>
      <c r="C101" s="662"/>
      <c r="D101" s="662"/>
      <c r="E101" s="662"/>
      <c r="F101" s="662"/>
      <c r="G101" s="662"/>
      <c r="H101" s="662"/>
      <c r="I101" s="662"/>
      <c r="J101" s="662"/>
      <c r="K101" s="662"/>
      <c r="L101" s="662"/>
      <c r="M101" s="662"/>
      <c r="N101" s="662"/>
      <c r="O101" s="662"/>
      <c r="P101" s="662"/>
      <c r="Q101" s="662"/>
      <c r="R101" s="662"/>
      <c r="S101" s="662"/>
      <c r="T101" s="662"/>
      <c r="U101" s="662"/>
      <c r="V101" s="662"/>
      <c r="W101" s="662"/>
      <c r="X101" s="662"/>
      <c r="Y101" s="662"/>
      <c r="Z101" s="662"/>
      <c r="AA101" s="662"/>
      <c r="AB101" s="662"/>
      <c r="AC101" s="662"/>
      <c r="AD101" s="662"/>
      <c r="AE101" s="662"/>
      <c r="AF101" s="662"/>
      <c r="AG101" s="662"/>
      <c r="AH101" s="662"/>
      <c r="AI101" s="662"/>
      <c r="AJ101" s="662"/>
      <c r="AK101" s="662"/>
      <c r="AL101" s="662"/>
      <c r="AM101" s="662"/>
      <c r="AN101" s="662"/>
      <c r="AO101" s="662"/>
      <c r="AP101" s="662"/>
      <c r="AQ101" s="662"/>
      <c r="AR101" s="662"/>
      <c r="AS101" s="662"/>
      <c r="AT101" s="662"/>
      <c r="AU101" s="662"/>
      <c r="AV101" s="662"/>
      <c r="AW101" s="662"/>
      <c r="AX101" s="662"/>
      <c r="AY101" s="662"/>
      <c r="AZ101" s="662"/>
      <c r="BA101" s="662"/>
      <c r="BB101" s="662"/>
      <c r="BC101" s="662"/>
      <c r="BD101" s="662"/>
      <c r="BE101" s="662"/>
      <c r="BF101" s="662"/>
      <c r="BG101" s="662"/>
      <c r="BH101" s="662"/>
      <c r="BI101" s="558"/>
      <c r="BJ101" s="558"/>
      <c r="BK101" s="558"/>
      <c r="BL101" s="558"/>
      <c r="BM101" s="558"/>
      <c r="BN101" s="558"/>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row>
    <row r="102" spans="1:94" x14ac:dyDescent="0.15">
      <c r="A102" s="662"/>
      <c r="B102" s="662"/>
      <c r="C102" s="662"/>
      <c r="D102" s="662"/>
      <c r="E102" s="662"/>
      <c r="F102" s="662"/>
      <c r="G102" s="662"/>
      <c r="H102" s="662"/>
      <c r="I102" s="662"/>
      <c r="J102" s="662"/>
      <c r="K102" s="662"/>
      <c r="L102" s="662"/>
      <c r="M102" s="662"/>
      <c r="N102" s="662"/>
      <c r="O102" s="662"/>
      <c r="P102" s="662"/>
      <c r="Q102" s="662"/>
      <c r="R102" s="662"/>
      <c r="S102" s="662"/>
      <c r="T102" s="662"/>
      <c r="U102" s="662"/>
      <c r="V102" s="662"/>
      <c r="W102" s="662"/>
      <c r="X102" s="662"/>
      <c r="Y102" s="662"/>
      <c r="Z102" s="662"/>
      <c r="AA102" s="662"/>
      <c r="AB102" s="662"/>
      <c r="AC102" s="662"/>
      <c r="AD102" s="662"/>
      <c r="AE102" s="662"/>
      <c r="AF102" s="662"/>
      <c r="AG102" s="662"/>
      <c r="AH102" s="662"/>
      <c r="AI102" s="662"/>
      <c r="AJ102" s="662"/>
      <c r="AK102" s="662"/>
      <c r="AL102" s="662"/>
      <c r="AM102" s="662"/>
      <c r="AN102" s="662"/>
      <c r="AO102" s="662"/>
      <c r="AP102" s="662"/>
      <c r="AQ102" s="662"/>
      <c r="AR102" s="662"/>
      <c r="AS102" s="662"/>
      <c r="AT102" s="662"/>
      <c r="AU102" s="662"/>
      <c r="AV102" s="662"/>
      <c r="AW102" s="662"/>
      <c r="AX102" s="662"/>
      <c r="AY102" s="662"/>
      <c r="AZ102" s="662"/>
      <c r="BA102" s="662"/>
      <c r="BB102" s="662"/>
      <c r="BC102" s="662"/>
      <c r="BD102" s="662"/>
      <c r="BE102" s="662"/>
      <c r="BF102" s="662"/>
      <c r="BG102" s="662"/>
      <c r="BH102" s="662"/>
      <c r="BI102" s="558"/>
      <c r="BJ102" s="558"/>
      <c r="BK102" s="558"/>
      <c r="BL102" s="558"/>
      <c r="BM102" s="558"/>
      <c r="BN102" s="558"/>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row>
    <row r="103" spans="1:94" x14ac:dyDescent="0.15">
      <c r="A103" s="662"/>
      <c r="B103" s="662"/>
      <c r="C103" s="662"/>
      <c r="D103" s="662"/>
      <c r="E103" s="662"/>
      <c r="F103" s="662"/>
      <c r="G103" s="662"/>
      <c r="H103" s="662"/>
      <c r="I103" s="662"/>
      <c r="J103" s="662"/>
      <c r="K103" s="662"/>
      <c r="L103" s="662"/>
      <c r="M103" s="662"/>
      <c r="N103" s="662"/>
      <c r="O103" s="662"/>
      <c r="P103" s="662"/>
      <c r="Q103" s="662"/>
      <c r="R103" s="662"/>
      <c r="S103" s="662"/>
      <c r="T103" s="662"/>
      <c r="U103" s="662"/>
      <c r="V103" s="662"/>
      <c r="W103" s="662"/>
      <c r="X103" s="662"/>
      <c r="Y103" s="662"/>
      <c r="Z103" s="662"/>
      <c r="AA103" s="662"/>
      <c r="AB103" s="662"/>
      <c r="AC103" s="662"/>
      <c r="AD103" s="662"/>
      <c r="AE103" s="662"/>
      <c r="AF103" s="662"/>
      <c r="AG103" s="662"/>
      <c r="AH103" s="662"/>
      <c r="AI103" s="662"/>
      <c r="AJ103" s="662"/>
      <c r="AK103" s="662"/>
      <c r="AL103" s="662"/>
      <c r="AM103" s="662"/>
      <c r="AN103" s="662"/>
      <c r="AO103" s="662"/>
      <c r="AP103" s="662"/>
      <c r="AQ103" s="662"/>
      <c r="AR103" s="662"/>
      <c r="AS103" s="662"/>
      <c r="AT103" s="662"/>
      <c r="AU103" s="662"/>
      <c r="AV103" s="662"/>
      <c r="AW103" s="662"/>
      <c r="AX103" s="662"/>
      <c r="AY103" s="662"/>
      <c r="AZ103" s="662"/>
      <c r="BA103" s="662"/>
      <c r="BB103" s="662"/>
      <c r="BC103" s="662"/>
      <c r="BD103" s="662"/>
      <c r="BE103" s="662"/>
      <c r="BF103" s="662"/>
      <c r="BG103" s="662"/>
      <c r="BH103" s="662"/>
      <c r="BI103" s="558"/>
      <c r="BJ103" s="558"/>
      <c r="BK103" s="558"/>
      <c r="BL103" s="558"/>
      <c r="BM103" s="558"/>
      <c r="BN103" s="558"/>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row>
    <row r="104" spans="1:94" x14ac:dyDescent="0.15">
      <c r="A104" s="662"/>
      <c r="B104" s="662"/>
      <c r="C104" s="662"/>
      <c r="D104" s="662"/>
      <c r="E104" s="662"/>
      <c r="F104" s="662"/>
      <c r="G104" s="662"/>
      <c r="H104" s="662"/>
      <c r="I104" s="662"/>
      <c r="J104" s="662"/>
      <c r="K104" s="662"/>
      <c r="L104" s="662"/>
      <c r="M104" s="662"/>
      <c r="N104" s="662"/>
      <c r="O104" s="662"/>
      <c r="P104" s="662"/>
      <c r="Q104" s="662"/>
      <c r="R104" s="662"/>
      <c r="S104" s="662"/>
      <c r="T104" s="662"/>
      <c r="U104" s="662"/>
      <c r="V104" s="662"/>
      <c r="W104" s="662"/>
      <c r="X104" s="662"/>
      <c r="Y104" s="662"/>
      <c r="Z104" s="662"/>
      <c r="AA104" s="662"/>
      <c r="AB104" s="662"/>
      <c r="AC104" s="662"/>
      <c r="AD104" s="662"/>
      <c r="AE104" s="662"/>
      <c r="AF104" s="662"/>
      <c r="AG104" s="662"/>
      <c r="AH104" s="662"/>
      <c r="AI104" s="662"/>
      <c r="AJ104" s="662"/>
      <c r="AK104" s="662"/>
      <c r="AL104" s="662"/>
      <c r="AM104" s="662"/>
      <c r="AN104" s="662"/>
      <c r="AO104" s="662"/>
      <c r="AP104" s="662"/>
      <c r="AQ104" s="662"/>
      <c r="AR104" s="662"/>
      <c r="AS104" s="662"/>
      <c r="AT104" s="662"/>
      <c r="AU104" s="662"/>
      <c r="AV104" s="662"/>
      <c r="AW104" s="662"/>
      <c r="AX104" s="662"/>
      <c r="AY104" s="662"/>
      <c r="AZ104" s="662"/>
      <c r="BA104" s="662"/>
      <c r="BB104" s="662"/>
      <c r="BC104" s="662"/>
      <c r="BD104" s="662"/>
      <c r="BE104" s="662"/>
      <c r="BF104" s="662"/>
      <c r="BG104" s="662"/>
      <c r="BH104" s="662"/>
      <c r="BI104" s="558"/>
      <c r="BJ104" s="558"/>
      <c r="BK104" s="558"/>
      <c r="BL104" s="558"/>
      <c r="BM104" s="558"/>
      <c r="BN104" s="558"/>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row>
    <row r="105" spans="1:94" x14ac:dyDescent="0.15">
      <c r="A105" s="662"/>
      <c r="B105" s="662"/>
      <c r="C105" s="662"/>
      <c r="D105" s="662"/>
      <c r="E105" s="662"/>
      <c r="F105" s="662"/>
      <c r="G105" s="662"/>
      <c r="H105" s="662"/>
      <c r="I105" s="662"/>
      <c r="J105" s="662"/>
      <c r="K105" s="662"/>
      <c r="L105" s="662"/>
      <c r="M105" s="662"/>
      <c r="N105" s="662"/>
      <c r="O105" s="662"/>
      <c r="P105" s="662"/>
      <c r="Q105" s="662"/>
      <c r="R105" s="662"/>
      <c r="S105" s="662"/>
      <c r="T105" s="662"/>
      <c r="U105" s="662"/>
      <c r="V105" s="662"/>
      <c r="W105" s="662"/>
      <c r="X105" s="662"/>
      <c r="Y105" s="662"/>
      <c r="Z105" s="662"/>
      <c r="AA105" s="662"/>
      <c r="AB105" s="662"/>
      <c r="AC105" s="662"/>
      <c r="AD105" s="662"/>
      <c r="AE105" s="662"/>
      <c r="AF105" s="662"/>
      <c r="AG105" s="662"/>
      <c r="AH105" s="662"/>
      <c r="AI105" s="662"/>
      <c r="AJ105" s="662"/>
      <c r="AK105" s="662"/>
      <c r="AL105" s="662"/>
      <c r="AM105" s="662"/>
      <c r="AN105" s="662"/>
      <c r="AO105" s="662"/>
      <c r="AP105" s="662"/>
      <c r="AQ105" s="662"/>
      <c r="AR105" s="662"/>
      <c r="AS105" s="662"/>
      <c r="AT105" s="662"/>
      <c r="AU105" s="662"/>
      <c r="AV105" s="662"/>
      <c r="AW105" s="662"/>
      <c r="AX105" s="662"/>
      <c r="AY105" s="662"/>
      <c r="AZ105" s="662"/>
      <c r="BA105" s="662"/>
      <c r="BB105" s="662"/>
      <c r="BC105" s="662"/>
      <c r="BD105" s="662"/>
      <c r="BE105" s="662"/>
      <c r="BF105" s="662"/>
      <c r="BG105" s="662"/>
      <c r="BH105" s="662"/>
      <c r="BI105" s="558"/>
      <c r="BJ105" s="558"/>
      <c r="BK105" s="558"/>
      <c r="BL105" s="558"/>
      <c r="BM105" s="558"/>
      <c r="BN105" s="558"/>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row>
    <row r="106" spans="1:94" x14ac:dyDescent="0.15">
      <c r="A106" s="662"/>
      <c r="B106" s="662"/>
      <c r="C106" s="662"/>
      <c r="D106" s="662"/>
      <c r="E106" s="662"/>
      <c r="F106" s="662"/>
      <c r="G106" s="662"/>
      <c r="H106" s="662"/>
      <c r="I106" s="662"/>
      <c r="J106" s="662"/>
      <c r="K106" s="662"/>
      <c r="L106" s="662"/>
      <c r="M106" s="662"/>
      <c r="N106" s="662"/>
      <c r="O106" s="662"/>
      <c r="P106" s="662"/>
      <c r="Q106" s="662"/>
      <c r="R106" s="662"/>
      <c r="S106" s="662"/>
      <c r="T106" s="662"/>
      <c r="U106" s="662"/>
      <c r="V106" s="662"/>
      <c r="W106" s="662"/>
      <c r="X106" s="662"/>
      <c r="Y106" s="662"/>
      <c r="Z106" s="662"/>
      <c r="AA106" s="662"/>
      <c r="AB106" s="662"/>
      <c r="AC106" s="662"/>
      <c r="AD106" s="662"/>
      <c r="AE106" s="662"/>
      <c r="AF106" s="662"/>
      <c r="AG106" s="662"/>
      <c r="AH106" s="662"/>
      <c r="AI106" s="662"/>
      <c r="AJ106" s="662"/>
      <c r="AK106" s="662"/>
      <c r="AL106" s="662"/>
      <c r="AM106" s="662"/>
      <c r="AN106" s="662"/>
      <c r="AO106" s="662"/>
      <c r="AP106" s="662"/>
      <c r="AQ106" s="662"/>
      <c r="AR106" s="662"/>
      <c r="AS106" s="662"/>
      <c r="AT106" s="662"/>
      <c r="AU106" s="662"/>
      <c r="AV106" s="662"/>
      <c r="AW106" s="662"/>
      <c r="AX106" s="662"/>
      <c r="AY106" s="662"/>
      <c r="AZ106" s="662"/>
      <c r="BA106" s="662"/>
      <c r="BB106" s="662"/>
      <c r="BC106" s="662"/>
      <c r="BD106" s="662"/>
      <c r="BE106" s="662"/>
      <c r="BF106" s="662"/>
      <c r="BG106" s="662"/>
      <c r="BH106" s="662"/>
      <c r="BI106" s="558"/>
      <c r="BJ106" s="558"/>
      <c r="BK106" s="558"/>
      <c r="BL106" s="558"/>
      <c r="BM106" s="558"/>
      <c r="BN106" s="558"/>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row>
    <row r="107" spans="1:94" x14ac:dyDescent="0.15">
      <c r="A107" s="662"/>
      <c r="B107" s="662"/>
      <c r="C107" s="662"/>
      <c r="D107" s="662"/>
      <c r="E107" s="662"/>
      <c r="F107" s="662"/>
      <c r="G107" s="662"/>
      <c r="H107" s="662"/>
      <c r="I107" s="662"/>
      <c r="J107" s="662"/>
      <c r="K107" s="662"/>
      <c r="L107" s="662"/>
      <c r="M107" s="662"/>
      <c r="N107" s="662"/>
      <c r="O107" s="662"/>
      <c r="P107" s="662"/>
      <c r="Q107" s="662"/>
      <c r="R107" s="662"/>
      <c r="S107" s="662"/>
      <c r="T107" s="662"/>
      <c r="U107" s="662"/>
      <c r="V107" s="662"/>
      <c r="W107" s="662"/>
      <c r="X107" s="662"/>
      <c r="Y107" s="662"/>
      <c r="Z107" s="662"/>
      <c r="AA107" s="662"/>
      <c r="AB107" s="662"/>
      <c r="AC107" s="662"/>
      <c r="AD107" s="662"/>
      <c r="AE107" s="662"/>
      <c r="AF107" s="662"/>
      <c r="AG107" s="662"/>
      <c r="AH107" s="662"/>
      <c r="AI107" s="662"/>
      <c r="AJ107" s="662"/>
      <c r="AK107" s="662"/>
      <c r="AL107" s="662"/>
      <c r="AM107" s="662"/>
      <c r="AN107" s="662"/>
      <c r="AO107" s="662"/>
      <c r="AP107" s="662"/>
      <c r="AQ107" s="662"/>
      <c r="AR107" s="662"/>
      <c r="AS107" s="662"/>
      <c r="AT107" s="662"/>
      <c r="AU107" s="662"/>
      <c r="AV107" s="662"/>
      <c r="AW107" s="662"/>
      <c r="AX107" s="662"/>
      <c r="AY107" s="662"/>
      <c r="AZ107" s="662"/>
      <c r="BA107" s="662"/>
      <c r="BB107" s="662"/>
      <c r="BC107" s="662"/>
      <c r="BD107" s="662"/>
      <c r="BE107" s="662"/>
      <c r="BF107" s="662"/>
      <c r="BG107" s="662"/>
      <c r="BH107" s="662"/>
      <c r="BI107" s="558"/>
      <c r="BJ107" s="558"/>
      <c r="BK107" s="558"/>
      <c r="BL107" s="558"/>
      <c r="BM107" s="558"/>
      <c r="BN107" s="558"/>
      <c r="BO107" s="558"/>
      <c r="BP107" s="558"/>
      <c r="BQ107" s="558"/>
      <c r="BR107" s="558"/>
      <c r="BS107" s="558"/>
      <c r="BT107" s="558"/>
      <c r="BU107" s="558"/>
      <c r="BV107" s="558"/>
      <c r="BW107" s="558"/>
      <c r="BX107" s="558"/>
      <c r="BY107" s="558"/>
      <c r="BZ107" s="558"/>
      <c r="CA107" s="558"/>
      <c r="CB107" s="558"/>
      <c r="CC107" s="558"/>
      <c r="CD107" s="558"/>
      <c r="CE107" s="558"/>
      <c r="CF107" s="558"/>
      <c r="CG107" s="558"/>
      <c r="CH107" s="558"/>
      <c r="CI107" s="558"/>
      <c r="CJ107" s="558"/>
      <c r="CK107" s="558"/>
      <c r="CL107" s="558"/>
      <c r="CM107" s="558"/>
      <c r="CN107" s="558"/>
      <c r="CO107" s="558"/>
      <c r="CP107" s="558"/>
    </row>
    <row r="108" spans="1:94" x14ac:dyDescent="0.15">
      <c r="A108" s="662"/>
      <c r="B108" s="662"/>
      <c r="C108" s="662"/>
      <c r="D108" s="662"/>
      <c r="E108" s="662"/>
      <c r="F108" s="662"/>
      <c r="G108" s="662"/>
      <c r="H108" s="662"/>
      <c r="I108" s="662"/>
      <c r="J108" s="662"/>
      <c r="K108" s="662"/>
      <c r="L108" s="662"/>
      <c r="M108" s="662"/>
      <c r="N108" s="662"/>
      <c r="O108" s="662"/>
      <c r="P108" s="662"/>
      <c r="Q108" s="662"/>
      <c r="R108" s="662"/>
      <c r="S108" s="662"/>
      <c r="T108" s="662"/>
      <c r="U108" s="662"/>
      <c r="V108" s="662"/>
      <c r="W108" s="662"/>
      <c r="X108" s="662"/>
      <c r="Y108" s="662"/>
      <c r="Z108" s="662"/>
      <c r="AA108" s="662"/>
      <c r="AB108" s="662"/>
      <c r="AC108" s="662"/>
      <c r="AD108" s="662"/>
      <c r="AE108" s="662"/>
      <c r="AF108" s="662"/>
      <c r="AG108" s="662"/>
      <c r="AH108" s="662"/>
      <c r="AI108" s="662"/>
      <c r="AJ108" s="662"/>
      <c r="AK108" s="662"/>
      <c r="AL108" s="662"/>
      <c r="AM108" s="662"/>
      <c r="AN108" s="662"/>
      <c r="AO108" s="662"/>
      <c r="AP108" s="662"/>
      <c r="AQ108" s="662"/>
      <c r="AR108" s="662"/>
      <c r="AS108" s="662"/>
      <c r="AT108" s="662"/>
      <c r="AU108" s="662"/>
      <c r="AV108" s="662"/>
      <c r="AW108" s="662"/>
      <c r="AX108" s="662"/>
      <c r="AY108" s="662"/>
      <c r="AZ108" s="662"/>
      <c r="BA108" s="662"/>
      <c r="BB108" s="662"/>
      <c r="BC108" s="662"/>
      <c r="BD108" s="662"/>
      <c r="BE108" s="662"/>
      <c r="BF108" s="662"/>
      <c r="BG108" s="662"/>
      <c r="BH108" s="662"/>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row>
    <row r="109" spans="1:94" x14ac:dyDescent="0.15">
      <c r="A109" s="662"/>
      <c r="B109" s="662"/>
      <c r="C109" s="662"/>
      <c r="D109" s="662"/>
      <c r="E109" s="662"/>
      <c r="F109" s="662"/>
      <c r="G109" s="662"/>
      <c r="H109" s="662"/>
      <c r="I109" s="662"/>
      <c r="J109" s="662"/>
      <c r="K109" s="662"/>
      <c r="L109" s="662"/>
      <c r="M109" s="662"/>
      <c r="N109" s="662"/>
      <c r="O109" s="662"/>
      <c r="P109" s="662"/>
      <c r="Q109" s="662"/>
      <c r="R109" s="662"/>
      <c r="S109" s="662"/>
      <c r="T109" s="662"/>
      <c r="U109" s="662"/>
      <c r="V109" s="662"/>
      <c r="W109" s="662"/>
      <c r="X109" s="662"/>
      <c r="Y109" s="662"/>
      <c r="Z109" s="662"/>
      <c r="AA109" s="662"/>
      <c r="AB109" s="662"/>
      <c r="AC109" s="662"/>
      <c r="AD109" s="662"/>
      <c r="AE109" s="662"/>
      <c r="AF109" s="662"/>
      <c r="AG109" s="662"/>
      <c r="AH109" s="662"/>
      <c r="AI109" s="662"/>
      <c r="AJ109" s="662"/>
      <c r="AK109" s="662"/>
      <c r="AL109" s="662"/>
      <c r="AM109" s="662"/>
      <c r="AN109" s="662"/>
      <c r="AO109" s="662"/>
      <c r="AP109" s="662"/>
      <c r="AQ109" s="662"/>
      <c r="AR109" s="662"/>
      <c r="AS109" s="662"/>
      <c r="AT109" s="662"/>
      <c r="AU109" s="662"/>
      <c r="AV109" s="662"/>
      <c r="AW109" s="662"/>
      <c r="AX109" s="662"/>
      <c r="AY109" s="662"/>
      <c r="AZ109" s="662"/>
      <c r="BA109" s="662"/>
      <c r="BB109" s="662"/>
      <c r="BC109" s="662"/>
      <c r="BD109" s="662"/>
      <c r="BE109" s="662"/>
      <c r="BF109" s="662"/>
      <c r="BG109" s="662"/>
      <c r="BH109" s="662"/>
      <c r="BI109" s="558"/>
      <c r="BJ109" s="558"/>
      <c r="BK109" s="558"/>
      <c r="BL109" s="558"/>
      <c r="BM109" s="558"/>
      <c r="BN109" s="558"/>
      <c r="BO109" s="558"/>
      <c r="BP109" s="558"/>
      <c r="BQ109" s="558"/>
      <c r="BR109" s="558"/>
      <c r="BS109" s="558"/>
      <c r="BT109" s="558"/>
      <c r="BU109" s="558"/>
      <c r="BV109" s="558"/>
      <c r="BW109" s="558"/>
      <c r="BX109" s="558"/>
      <c r="BY109" s="558"/>
      <c r="BZ109" s="558"/>
      <c r="CA109" s="558"/>
      <c r="CB109" s="558"/>
      <c r="CC109" s="558"/>
      <c r="CD109" s="558"/>
      <c r="CE109" s="558"/>
      <c r="CF109" s="558"/>
      <c r="CG109" s="558"/>
      <c r="CH109" s="558"/>
      <c r="CI109" s="558"/>
      <c r="CJ109" s="558"/>
      <c r="CK109" s="558"/>
      <c r="CL109" s="558"/>
      <c r="CM109" s="558"/>
      <c r="CN109" s="558"/>
      <c r="CO109" s="558"/>
      <c r="CP109" s="558"/>
    </row>
    <row r="110" spans="1:94" x14ac:dyDescent="0.15">
      <c r="A110" s="662"/>
      <c r="B110" s="662"/>
      <c r="C110" s="662"/>
      <c r="D110" s="662"/>
      <c r="E110" s="662"/>
      <c r="F110" s="662"/>
      <c r="G110" s="662"/>
      <c r="H110" s="662"/>
      <c r="I110" s="662"/>
      <c r="J110" s="662"/>
      <c r="K110" s="662"/>
      <c r="L110" s="662"/>
      <c r="M110" s="662"/>
      <c r="N110" s="662"/>
      <c r="O110" s="662"/>
      <c r="P110" s="662"/>
      <c r="Q110" s="662"/>
      <c r="R110" s="662"/>
      <c r="S110" s="662"/>
      <c r="T110" s="662"/>
      <c r="U110" s="662"/>
      <c r="V110" s="662"/>
      <c r="W110" s="662"/>
      <c r="X110" s="558"/>
      <c r="Y110" s="558"/>
      <c r="Z110" s="558"/>
      <c r="AA110" s="558"/>
      <c r="AB110" s="558"/>
      <c r="AC110" s="558"/>
      <c r="AD110" s="558"/>
      <c r="AE110" s="558"/>
      <c r="AF110" s="558"/>
      <c r="AG110" s="558"/>
      <c r="AH110" s="558"/>
      <c r="AI110" s="558"/>
      <c r="AJ110" s="558"/>
      <c r="AK110" s="558"/>
      <c r="AL110" s="558"/>
      <c r="AM110" s="558"/>
      <c r="AN110" s="558"/>
      <c r="AO110" s="558"/>
      <c r="AP110" s="558"/>
      <c r="AQ110" s="558"/>
      <c r="AR110" s="558"/>
      <c r="AS110" s="558"/>
      <c r="AT110" s="558"/>
      <c r="AU110" s="558"/>
      <c r="AV110" s="558"/>
      <c r="AW110" s="558"/>
      <c r="AX110" s="558"/>
      <c r="AY110" s="558"/>
      <c r="AZ110" s="558"/>
      <c r="BA110" s="558"/>
      <c r="BB110" s="558"/>
      <c r="BC110" s="558"/>
      <c r="BD110" s="558"/>
      <c r="BE110" s="558"/>
      <c r="BF110" s="558"/>
      <c r="BG110" s="558"/>
      <c r="BH110" s="558"/>
      <c r="BI110" s="558"/>
      <c r="BJ110" s="558"/>
      <c r="BK110" s="558"/>
      <c r="BL110" s="558"/>
      <c r="BM110" s="558"/>
      <c r="BN110" s="558"/>
      <c r="BO110" s="558"/>
      <c r="BP110" s="558"/>
      <c r="BQ110" s="558"/>
      <c r="BR110" s="558"/>
      <c r="BS110" s="558"/>
      <c r="BT110" s="558"/>
      <c r="BU110" s="558"/>
      <c r="BV110" s="558"/>
      <c r="BW110" s="558"/>
      <c r="BX110" s="558"/>
      <c r="BY110" s="558"/>
      <c r="BZ110" s="558"/>
      <c r="CA110" s="558"/>
      <c r="CB110" s="558"/>
      <c r="CC110" s="558"/>
      <c r="CD110" s="558"/>
      <c r="CE110" s="558"/>
      <c r="CF110" s="558"/>
      <c r="CG110" s="558"/>
      <c r="CH110" s="558"/>
      <c r="CI110" s="558"/>
      <c r="CJ110" s="558"/>
      <c r="CK110" s="558"/>
      <c r="CL110" s="558"/>
      <c r="CM110" s="558"/>
      <c r="CN110" s="558"/>
      <c r="CO110" s="558"/>
      <c r="CP110" s="558"/>
    </row>
    <row r="111" spans="1:94" x14ac:dyDescent="0.15">
      <c r="A111" s="662"/>
      <c r="B111" s="662"/>
      <c r="C111" s="662"/>
      <c r="D111" s="662"/>
      <c r="E111" s="662"/>
      <c r="F111" s="662"/>
      <c r="G111" s="662"/>
      <c r="H111" s="662"/>
      <c r="I111" s="662"/>
      <c r="J111" s="662"/>
      <c r="K111" s="662"/>
      <c r="L111" s="662"/>
      <c r="M111" s="662"/>
      <c r="N111" s="662"/>
      <c r="O111" s="662"/>
      <c r="P111" s="662"/>
      <c r="Q111" s="662"/>
      <c r="R111" s="662"/>
      <c r="S111" s="662"/>
      <c r="T111" s="662"/>
      <c r="U111" s="662"/>
      <c r="V111" s="662"/>
      <c r="W111" s="662"/>
      <c r="X111" s="558"/>
      <c r="Y111" s="558"/>
      <c r="Z111" s="558"/>
      <c r="AA111" s="558"/>
      <c r="AB111" s="558"/>
      <c r="AC111" s="558"/>
      <c r="AD111" s="558"/>
      <c r="AE111" s="558"/>
      <c r="AF111" s="558"/>
      <c r="AG111" s="558"/>
      <c r="AH111" s="558"/>
      <c r="AI111" s="558"/>
      <c r="AJ111" s="558"/>
      <c r="AK111" s="558"/>
      <c r="AL111" s="558"/>
      <c r="AM111" s="558"/>
      <c r="AN111" s="558"/>
      <c r="AO111" s="558"/>
      <c r="AP111" s="558"/>
      <c r="AQ111" s="558"/>
      <c r="AR111" s="558"/>
      <c r="AS111" s="558"/>
      <c r="AT111" s="558"/>
      <c r="AU111" s="558"/>
      <c r="AV111" s="558"/>
      <c r="AW111" s="558"/>
      <c r="AX111" s="558"/>
      <c r="AY111" s="558"/>
      <c r="AZ111" s="558"/>
      <c r="BA111" s="558"/>
      <c r="BB111" s="558"/>
      <c r="BC111" s="558"/>
      <c r="BD111" s="558"/>
      <c r="BE111" s="558"/>
      <c r="BF111" s="558"/>
      <c r="BG111" s="558"/>
      <c r="BH111" s="558"/>
      <c r="BI111" s="558"/>
      <c r="BJ111" s="558"/>
      <c r="BK111" s="558"/>
      <c r="BL111" s="558"/>
      <c r="BM111" s="558"/>
      <c r="BN111" s="558"/>
      <c r="BO111" s="558"/>
      <c r="BP111" s="558"/>
      <c r="BQ111" s="558"/>
      <c r="BR111" s="558"/>
      <c r="BS111" s="558"/>
      <c r="BT111" s="558"/>
      <c r="BU111" s="558"/>
      <c r="BV111" s="558"/>
      <c r="BW111" s="558"/>
      <c r="BX111" s="558"/>
      <c r="BY111" s="558"/>
      <c r="BZ111" s="558"/>
      <c r="CA111" s="558"/>
      <c r="CB111" s="558"/>
      <c r="CC111" s="558"/>
      <c r="CD111" s="558"/>
      <c r="CE111" s="558"/>
      <c r="CF111" s="558"/>
      <c r="CG111" s="558"/>
      <c r="CH111" s="558"/>
      <c r="CI111" s="558"/>
      <c r="CJ111" s="558"/>
      <c r="CK111" s="558"/>
      <c r="CL111" s="558"/>
      <c r="CM111" s="558"/>
      <c r="CN111" s="558"/>
      <c r="CO111" s="558"/>
      <c r="CP111" s="558"/>
    </row>
    <row r="112" spans="1:94" x14ac:dyDescent="0.15">
      <c r="A112" s="662"/>
      <c r="B112" s="662"/>
      <c r="C112" s="662"/>
      <c r="D112" s="662"/>
      <c r="E112" s="662"/>
      <c r="F112" s="662"/>
      <c r="G112" s="662"/>
      <c r="H112" s="662"/>
      <c r="I112" s="662"/>
      <c r="J112" s="662"/>
      <c r="K112" s="662"/>
      <c r="L112" s="662"/>
      <c r="M112" s="662"/>
      <c r="N112" s="662"/>
      <c r="O112" s="662"/>
      <c r="P112" s="662"/>
      <c r="Q112" s="662"/>
      <c r="R112" s="662"/>
      <c r="S112" s="662"/>
      <c r="T112" s="662"/>
      <c r="U112" s="662"/>
      <c r="V112" s="662"/>
      <c r="W112" s="662"/>
      <c r="X112" s="558"/>
      <c r="Y112" s="558"/>
      <c r="Z112" s="558"/>
      <c r="AA112" s="558"/>
      <c r="AB112" s="558"/>
      <c r="AC112" s="558"/>
      <c r="AD112" s="558"/>
      <c r="AE112" s="558"/>
      <c r="AF112" s="558"/>
      <c r="AG112" s="558"/>
      <c r="AH112" s="558"/>
      <c r="AI112" s="558"/>
      <c r="AJ112" s="558"/>
      <c r="AK112" s="558"/>
      <c r="AL112" s="558"/>
      <c r="AM112" s="558"/>
      <c r="AN112" s="558"/>
      <c r="AO112" s="558"/>
      <c r="AP112" s="558"/>
      <c r="AQ112" s="558"/>
      <c r="AR112" s="558"/>
      <c r="AS112" s="558"/>
      <c r="AT112" s="558"/>
      <c r="AU112" s="558"/>
      <c r="AV112" s="558"/>
      <c r="AW112" s="558"/>
      <c r="AX112" s="558"/>
      <c r="AY112" s="558"/>
      <c r="AZ112" s="558"/>
      <c r="BA112" s="558"/>
      <c r="BB112" s="558"/>
      <c r="BC112" s="558"/>
      <c r="BD112" s="558"/>
      <c r="BE112" s="558"/>
      <c r="BF112" s="558"/>
      <c r="BG112" s="558"/>
      <c r="BH112" s="558"/>
      <c r="BI112" s="558"/>
      <c r="BJ112" s="558"/>
      <c r="BK112" s="558"/>
      <c r="BL112" s="558"/>
      <c r="BM112" s="558"/>
      <c r="BN112" s="558"/>
      <c r="BO112" s="558"/>
      <c r="BP112" s="558"/>
      <c r="BQ112" s="558"/>
      <c r="BR112" s="558"/>
      <c r="BS112" s="558"/>
      <c r="BT112" s="558"/>
      <c r="BU112" s="558"/>
      <c r="BV112" s="558"/>
      <c r="BW112" s="558"/>
      <c r="BX112" s="558"/>
      <c r="BY112" s="558"/>
      <c r="BZ112" s="558"/>
      <c r="CA112" s="558"/>
      <c r="CB112" s="558"/>
      <c r="CC112" s="558"/>
      <c r="CD112" s="558"/>
      <c r="CE112" s="558"/>
      <c r="CF112" s="558"/>
      <c r="CG112" s="558"/>
      <c r="CH112" s="558"/>
      <c r="CI112" s="558"/>
      <c r="CJ112" s="558"/>
      <c r="CK112" s="558"/>
      <c r="CL112" s="558"/>
      <c r="CM112" s="558"/>
      <c r="CN112" s="558"/>
      <c r="CO112" s="558"/>
      <c r="CP112" s="558"/>
    </row>
    <row r="113" spans="1:94" x14ac:dyDescent="0.15">
      <c r="A113" s="662"/>
      <c r="B113" s="662"/>
      <c r="C113" s="662"/>
      <c r="D113" s="662"/>
      <c r="E113" s="662"/>
      <c r="F113" s="662"/>
      <c r="G113" s="662"/>
      <c r="H113" s="662"/>
      <c r="I113" s="662"/>
      <c r="J113" s="662"/>
      <c r="K113" s="662"/>
      <c r="L113" s="662"/>
      <c r="M113" s="662"/>
      <c r="N113" s="662"/>
      <c r="O113" s="662"/>
      <c r="P113" s="662"/>
      <c r="Q113" s="662"/>
      <c r="R113" s="662"/>
      <c r="S113" s="662"/>
      <c r="T113" s="662"/>
      <c r="U113" s="662"/>
      <c r="V113" s="662"/>
      <c r="W113" s="662"/>
      <c r="X113" s="558"/>
      <c r="Y113" s="558"/>
      <c r="Z113" s="558"/>
      <c r="AA113" s="558"/>
      <c r="AB113" s="558"/>
      <c r="AC113" s="558"/>
      <c r="AD113" s="558"/>
      <c r="AE113" s="558"/>
      <c r="AF113" s="558"/>
      <c r="AG113" s="558"/>
      <c r="AH113" s="558"/>
      <c r="AI113" s="558"/>
      <c r="AJ113" s="558"/>
      <c r="AK113" s="558"/>
      <c r="AL113" s="558"/>
      <c r="AM113" s="558"/>
      <c r="AN113" s="558"/>
      <c r="AO113" s="558"/>
      <c r="AP113" s="558"/>
      <c r="AQ113" s="558"/>
      <c r="AR113" s="558"/>
      <c r="AS113" s="558"/>
      <c r="AT113" s="558"/>
      <c r="AU113" s="558"/>
      <c r="AV113" s="558"/>
      <c r="AW113" s="558"/>
      <c r="AX113" s="558"/>
      <c r="AY113" s="558"/>
      <c r="AZ113" s="558"/>
      <c r="BA113" s="558"/>
      <c r="BB113" s="558"/>
      <c r="BC113" s="558"/>
      <c r="BD113" s="558"/>
      <c r="BE113" s="558"/>
      <c r="BF113" s="558"/>
      <c r="BG113" s="558"/>
      <c r="BH113" s="558"/>
      <c r="BI113" s="558"/>
      <c r="BJ113" s="558"/>
      <c r="BK113" s="558"/>
      <c r="BL113" s="558"/>
      <c r="BM113" s="558"/>
      <c r="BN113" s="558"/>
      <c r="BO113" s="558"/>
      <c r="BP113" s="558"/>
      <c r="BQ113" s="558"/>
      <c r="BR113" s="558"/>
      <c r="BS113" s="558"/>
      <c r="BT113" s="558"/>
      <c r="BU113" s="558"/>
      <c r="BV113" s="558"/>
      <c r="BW113" s="558"/>
      <c r="BX113" s="558"/>
      <c r="BY113" s="558"/>
      <c r="BZ113" s="558"/>
      <c r="CA113" s="558"/>
      <c r="CB113" s="558"/>
      <c r="CC113" s="558"/>
      <c r="CD113" s="558"/>
      <c r="CE113" s="558"/>
      <c r="CF113" s="558"/>
      <c r="CG113" s="558"/>
      <c r="CH113" s="558"/>
      <c r="CI113" s="558"/>
      <c r="CJ113" s="558"/>
      <c r="CK113" s="558"/>
      <c r="CL113" s="558"/>
      <c r="CM113" s="558"/>
      <c r="CN113" s="558"/>
      <c r="CO113" s="558"/>
      <c r="CP113" s="558"/>
    </row>
    <row r="114" spans="1:94" x14ac:dyDescent="0.15">
      <c r="A114" s="662"/>
      <c r="B114" s="662"/>
      <c r="C114" s="662"/>
      <c r="D114" s="662"/>
      <c r="E114" s="662"/>
      <c r="F114" s="662"/>
      <c r="G114" s="662"/>
      <c r="H114" s="662"/>
      <c r="I114" s="662"/>
      <c r="J114" s="662"/>
      <c r="K114" s="662"/>
      <c r="L114" s="662"/>
      <c r="M114" s="662"/>
      <c r="N114" s="662"/>
      <c r="O114" s="662"/>
      <c r="P114" s="662"/>
      <c r="Q114" s="662"/>
      <c r="R114" s="662"/>
      <c r="S114" s="662"/>
      <c r="T114" s="662"/>
      <c r="U114" s="662"/>
      <c r="V114" s="662"/>
      <c r="W114" s="662"/>
      <c r="X114" s="558"/>
      <c r="Y114" s="558"/>
      <c r="Z114" s="558"/>
      <c r="AA114" s="558"/>
      <c r="AB114" s="558"/>
      <c r="AC114" s="558"/>
      <c r="AD114" s="558"/>
      <c r="AE114" s="558"/>
      <c r="AF114" s="558"/>
      <c r="AG114" s="558"/>
      <c r="AH114" s="558"/>
      <c r="AI114" s="558"/>
      <c r="AJ114" s="558"/>
      <c r="AK114" s="558"/>
      <c r="AL114" s="558"/>
      <c r="AM114" s="558"/>
      <c r="AN114" s="558"/>
      <c r="AO114" s="558"/>
      <c r="AP114" s="558"/>
      <c r="AQ114" s="558"/>
      <c r="AR114" s="558"/>
      <c r="AS114" s="558"/>
      <c r="AT114" s="558"/>
      <c r="AU114" s="558"/>
      <c r="AV114" s="558"/>
      <c r="AW114" s="558"/>
      <c r="AX114" s="558"/>
      <c r="AY114" s="558"/>
      <c r="AZ114" s="558"/>
      <c r="BA114" s="558"/>
      <c r="BB114" s="558"/>
      <c r="BC114" s="558"/>
      <c r="BD114" s="558"/>
      <c r="BE114" s="558"/>
      <c r="BF114" s="558"/>
      <c r="BG114" s="558"/>
      <c r="BH114" s="558"/>
      <c r="BI114" s="558"/>
      <c r="BJ114" s="558"/>
      <c r="BK114" s="558"/>
      <c r="BL114" s="558"/>
      <c r="BM114" s="558"/>
      <c r="BN114" s="558"/>
      <c r="BO114" s="558"/>
      <c r="BP114" s="558"/>
      <c r="BQ114" s="558"/>
      <c r="BR114" s="558"/>
      <c r="BS114" s="558"/>
      <c r="BT114" s="558"/>
      <c r="BU114" s="558"/>
      <c r="BV114" s="558"/>
      <c r="BW114" s="558"/>
      <c r="BX114" s="558"/>
      <c r="BY114" s="558"/>
      <c r="BZ114" s="558"/>
      <c r="CA114" s="558"/>
      <c r="CB114" s="558"/>
      <c r="CC114" s="558"/>
      <c r="CD114" s="558"/>
      <c r="CE114" s="558"/>
      <c r="CF114" s="558"/>
      <c r="CG114" s="558"/>
      <c r="CH114" s="558"/>
      <c r="CI114" s="558"/>
      <c r="CJ114" s="558"/>
      <c r="CK114" s="558"/>
      <c r="CL114" s="558"/>
      <c r="CM114" s="558"/>
      <c r="CN114" s="558"/>
      <c r="CO114" s="558"/>
      <c r="CP114" s="558"/>
    </row>
    <row r="115" spans="1:94" x14ac:dyDescent="0.15">
      <c r="A115" s="662"/>
      <c r="B115" s="662"/>
      <c r="C115" s="662"/>
      <c r="D115" s="662"/>
      <c r="E115" s="662"/>
      <c r="F115" s="662"/>
      <c r="G115" s="662"/>
      <c r="H115" s="662"/>
      <c r="I115" s="662"/>
      <c r="J115" s="662"/>
      <c r="K115" s="662"/>
      <c r="L115" s="662"/>
      <c r="M115" s="662"/>
      <c r="N115" s="662"/>
      <c r="O115" s="662"/>
      <c r="P115" s="662"/>
      <c r="Q115" s="662"/>
      <c r="R115" s="662"/>
      <c r="S115" s="662"/>
      <c r="T115" s="662"/>
      <c r="U115" s="662"/>
      <c r="V115" s="662"/>
      <c r="W115" s="662"/>
      <c r="X115" s="558"/>
      <c r="Y115" s="558"/>
      <c r="Z115" s="558"/>
      <c r="AA115" s="558"/>
      <c r="AB115" s="558"/>
      <c r="AC115" s="558"/>
      <c r="AD115" s="558"/>
      <c r="AE115" s="558"/>
      <c r="AF115" s="558"/>
      <c r="AG115" s="558"/>
      <c r="AH115" s="558"/>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8"/>
      <c r="BW115" s="558"/>
      <c r="BX115" s="558"/>
      <c r="BY115" s="558"/>
      <c r="BZ115" s="558"/>
      <c r="CA115" s="558"/>
      <c r="CB115" s="558"/>
      <c r="CC115" s="558"/>
      <c r="CD115" s="558"/>
      <c r="CE115" s="558"/>
      <c r="CF115" s="558"/>
      <c r="CG115" s="558"/>
      <c r="CH115" s="558"/>
      <c r="CI115" s="558"/>
      <c r="CJ115" s="558"/>
      <c r="CK115" s="558"/>
      <c r="CL115" s="558"/>
      <c r="CM115" s="558"/>
      <c r="CN115" s="558"/>
      <c r="CO115" s="558"/>
      <c r="CP115" s="558"/>
    </row>
    <row r="116" spans="1:94" x14ac:dyDescent="0.15">
      <c r="A116" s="662"/>
      <c r="B116" s="662"/>
      <c r="C116" s="662"/>
      <c r="D116" s="662"/>
      <c r="E116" s="662"/>
      <c r="F116" s="662"/>
      <c r="G116" s="662"/>
      <c r="H116" s="662"/>
      <c r="I116" s="662"/>
      <c r="J116" s="662"/>
      <c r="K116" s="662"/>
      <c r="L116" s="662"/>
      <c r="M116" s="662"/>
      <c r="N116" s="662"/>
      <c r="O116" s="662"/>
      <c r="P116" s="662"/>
      <c r="Q116" s="662"/>
      <c r="R116" s="662"/>
      <c r="S116" s="662"/>
      <c r="T116" s="662"/>
      <c r="U116" s="662"/>
      <c r="V116" s="662"/>
      <c r="W116" s="662"/>
      <c r="X116" s="558"/>
      <c r="Y116" s="558"/>
      <c r="Z116" s="558"/>
      <c r="AA116" s="558"/>
      <c r="AB116" s="558"/>
      <c r="AC116" s="558"/>
      <c r="AD116" s="558"/>
      <c r="AE116" s="558"/>
      <c r="AF116" s="558"/>
      <c r="AG116" s="558"/>
      <c r="AH116" s="558"/>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row>
    <row r="117" spans="1:94" x14ac:dyDescent="0.15">
      <c r="A117" s="662"/>
      <c r="B117" s="662"/>
      <c r="C117" s="662"/>
      <c r="D117" s="662"/>
      <c r="E117" s="662"/>
      <c r="F117" s="662"/>
      <c r="G117" s="662"/>
      <c r="H117" s="662"/>
      <c r="I117" s="662"/>
      <c r="J117" s="662"/>
      <c r="K117" s="662"/>
      <c r="L117" s="662"/>
      <c r="M117" s="662"/>
      <c r="N117" s="662"/>
      <c r="O117" s="662"/>
      <c r="P117" s="662"/>
      <c r="Q117" s="662"/>
      <c r="R117" s="662"/>
      <c r="S117" s="662"/>
      <c r="T117" s="662"/>
      <c r="U117" s="662"/>
      <c r="V117" s="662"/>
      <c r="W117" s="662"/>
      <c r="X117" s="558"/>
      <c r="Y117" s="558"/>
      <c r="Z117" s="558"/>
      <c r="AA117" s="558"/>
      <c r="AB117" s="558"/>
      <c r="AC117" s="558"/>
      <c r="AD117" s="558"/>
      <c r="AE117" s="558"/>
      <c r="AF117" s="558"/>
      <c r="AG117" s="558"/>
      <c r="AH117" s="558"/>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8"/>
      <c r="BW117" s="558"/>
      <c r="BX117" s="558"/>
      <c r="BY117" s="558"/>
      <c r="BZ117" s="558"/>
      <c r="CA117" s="558"/>
      <c r="CB117" s="558"/>
      <c r="CC117" s="558"/>
      <c r="CD117" s="558"/>
      <c r="CE117" s="558"/>
      <c r="CF117" s="558"/>
      <c r="CG117" s="558"/>
      <c r="CH117" s="558"/>
      <c r="CI117" s="558"/>
      <c r="CJ117" s="558"/>
      <c r="CK117" s="558"/>
      <c r="CL117" s="558"/>
      <c r="CM117" s="558"/>
      <c r="CN117" s="558"/>
      <c r="CO117" s="558"/>
      <c r="CP117" s="558"/>
    </row>
    <row r="118" spans="1:94" x14ac:dyDescent="0.15">
      <c r="A118" s="662"/>
      <c r="B118" s="662"/>
      <c r="C118" s="662"/>
      <c r="D118" s="662"/>
      <c r="E118" s="662"/>
      <c r="F118" s="662"/>
      <c r="G118" s="662"/>
      <c r="H118" s="662"/>
      <c r="I118" s="662"/>
      <c r="J118" s="662"/>
      <c r="K118" s="662"/>
      <c r="L118" s="662"/>
      <c r="M118" s="662"/>
      <c r="N118" s="662"/>
      <c r="O118" s="662"/>
      <c r="P118" s="662"/>
      <c r="Q118" s="662"/>
      <c r="R118" s="662"/>
      <c r="S118" s="662"/>
      <c r="T118" s="662"/>
      <c r="U118" s="662"/>
      <c r="V118" s="662"/>
      <c r="W118" s="662"/>
      <c r="X118" s="558"/>
      <c r="Y118" s="558"/>
      <c r="Z118" s="558"/>
      <c r="AA118" s="558"/>
      <c r="AB118" s="558"/>
      <c r="AC118" s="558"/>
      <c r="AD118" s="558"/>
      <c r="AE118" s="558"/>
      <c r="AF118" s="558"/>
      <c r="AG118" s="558"/>
      <c r="AH118" s="558"/>
      <c r="AI118" s="558"/>
      <c r="AJ118" s="558"/>
      <c r="AK118" s="558"/>
      <c r="AL118" s="558"/>
      <c r="AM118" s="558"/>
      <c r="AN118" s="558"/>
      <c r="AO118" s="558"/>
      <c r="AP118" s="558"/>
      <c r="AQ118" s="558"/>
      <c r="AR118" s="558"/>
      <c r="AS118" s="558"/>
      <c r="AT118" s="558"/>
      <c r="AU118" s="558"/>
      <c r="AV118" s="558"/>
      <c r="AW118" s="558"/>
      <c r="AX118" s="558"/>
      <c r="AY118" s="558"/>
      <c r="AZ118" s="558"/>
      <c r="BA118" s="558"/>
      <c r="BB118" s="558"/>
      <c r="BC118" s="558"/>
      <c r="BD118" s="558"/>
      <c r="BE118" s="558"/>
      <c r="BF118" s="558"/>
      <c r="BG118" s="558"/>
      <c r="BH118" s="558"/>
      <c r="BI118" s="558"/>
      <c r="BJ118" s="558"/>
      <c r="BK118" s="558"/>
      <c r="BL118" s="558"/>
      <c r="BM118" s="558"/>
      <c r="BN118" s="558"/>
      <c r="BO118" s="558"/>
      <c r="BP118" s="558"/>
      <c r="BQ118" s="558"/>
      <c r="BR118" s="558"/>
      <c r="BS118" s="558"/>
      <c r="BT118" s="558"/>
      <c r="BU118" s="558"/>
      <c r="BV118" s="558"/>
      <c r="BW118" s="558"/>
      <c r="BX118" s="558"/>
      <c r="BY118" s="558"/>
      <c r="BZ118" s="558"/>
      <c r="CA118" s="558"/>
      <c r="CB118" s="558"/>
      <c r="CC118" s="558"/>
      <c r="CD118" s="558"/>
      <c r="CE118" s="558"/>
      <c r="CF118" s="558"/>
      <c r="CG118" s="558"/>
      <c r="CH118" s="558"/>
      <c r="CI118" s="558"/>
      <c r="CJ118" s="558"/>
      <c r="CK118" s="558"/>
      <c r="CL118" s="558"/>
      <c r="CM118" s="558"/>
      <c r="CN118" s="558"/>
      <c r="CO118" s="558"/>
      <c r="CP118" s="558"/>
    </row>
    <row r="119" spans="1:94" x14ac:dyDescent="0.15">
      <c r="A119" s="662"/>
      <c r="B119" s="662"/>
      <c r="C119" s="662"/>
      <c r="D119" s="662"/>
      <c r="E119" s="662"/>
      <c r="F119" s="662"/>
      <c r="G119" s="662"/>
      <c r="H119" s="662"/>
      <c r="I119" s="662"/>
      <c r="J119" s="662"/>
      <c r="K119" s="662"/>
      <c r="L119" s="662"/>
      <c r="M119" s="662"/>
      <c r="N119" s="662"/>
      <c r="O119" s="662"/>
      <c r="P119" s="662"/>
      <c r="Q119" s="662"/>
      <c r="R119" s="662"/>
      <c r="S119" s="662"/>
      <c r="T119" s="662"/>
      <c r="U119" s="662"/>
      <c r="V119" s="662"/>
      <c r="W119" s="662"/>
      <c r="X119" s="558"/>
      <c r="Y119" s="558"/>
      <c r="Z119" s="558"/>
      <c r="AA119" s="558"/>
      <c r="AB119" s="558"/>
      <c r="AC119" s="558"/>
      <c r="AD119" s="558"/>
      <c r="AE119" s="558"/>
      <c r="AF119" s="558"/>
      <c r="AG119" s="558"/>
      <c r="AH119" s="558"/>
      <c r="AI119" s="558"/>
      <c r="AJ119" s="558"/>
      <c r="AK119" s="558"/>
      <c r="AL119" s="558"/>
      <c r="AM119" s="558"/>
      <c r="AN119" s="558"/>
      <c r="AO119" s="558"/>
      <c r="AP119" s="558"/>
      <c r="AQ119" s="558"/>
      <c r="AR119" s="558"/>
      <c r="AS119" s="558"/>
      <c r="AT119" s="558"/>
      <c r="AU119" s="558"/>
      <c r="AV119" s="558"/>
      <c r="AW119" s="558"/>
      <c r="AX119" s="558"/>
      <c r="AY119" s="558"/>
      <c r="AZ119" s="558"/>
      <c r="BA119" s="558"/>
      <c r="BB119" s="558"/>
      <c r="BC119" s="558"/>
      <c r="BD119" s="558"/>
      <c r="BE119" s="558"/>
      <c r="BF119" s="558"/>
      <c r="BG119" s="558"/>
      <c r="BH119" s="558"/>
      <c r="BI119" s="558"/>
      <c r="BJ119" s="558"/>
      <c r="BK119" s="558"/>
      <c r="BL119" s="558"/>
      <c r="BM119" s="558"/>
      <c r="BN119" s="558"/>
      <c r="BO119" s="558"/>
      <c r="BP119" s="558"/>
      <c r="BQ119" s="558"/>
      <c r="BR119" s="558"/>
      <c r="BS119" s="558"/>
      <c r="BT119" s="558"/>
      <c r="BU119" s="558"/>
      <c r="BV119" s="558"/>
      <c r="BW119" s="558"/>
      <c r="BX119" s="558"/>
      <c r="BY119" s="558"/>
      <c r="BZ119" s="558"/>
      <c r="CA119" s="558"/>
      <c r="CB119" s="558"/>
      <c r="CC119" s="558"/>
      <c r="CD119" s="558"/>
      <c r="CE119" s="558"/>
      <c r="CF119" s="558"/>
      <c r="CG119" s="558"/>
      <c r="CH119" s="558"/>
      <c r="CI119" s="558"/>
      <c r="CJ119" s="558"/>
      <c r="CK119" s="558"/>
      <c r="CL119" s="558"/>
      <c r="CM119" s="558"/>
      <c r="CN119" s="558"/>
      <c r="CO119" s="558"/>
      <c r="CP119" s="558"/>
    </row>
    <row r="120" spans="1:94" x14ac:dyDescent="0.15">
      <c r="A120" s="662"/>
      <c r="B120" s="662"/>
      <c r="C120" s="662"/>
      <c r="D120" s="662"/>
      <c r="E120" s="662"/>
      <c r="F120" s="662"/>
      <c r="G120" s="662"/>
      <c r="H120" s="662"/>
      <c r="I120" s="662"/>
      <c r="J120" s="662"/>
      <c r="K120" s="662"/>
      <c r="L120" s="662"/>
      <c r="M120" s="662"/>
      <c r="N120" s="662"/>
      <c r="O120" s="662"/>
      <c r="P120" s="662"/>
      <c r="Q120" s="662"/>
      <c r="R120" s="662"/>
      <c r="S120" s="662"/>
      <c r="T120" s="662"/>
      <c r="U120" s="662"/>
      <c r="V120" s="662"/>
      <c r="W120" s="662"/>
      <c r="X120" s="558"/>
      <c r="Y120" s="558"/>
      <c r="Z120" s="558"/>
      <c r="AA120" s="558"/>
      <c r="AB120" s="558"/>
      <c r="AC120" s="558"/>
      <c r="AD120" s="558"/>
      <c r="AE120" s="558"/>
      <c r="AF120" s="558"/>
      <c r="AG120" s="558"/>
      <c r="AH120" s="558"/>
      <c r="AI120" s="558"/>
      <c r="AJ120" s="558"/>
      <c r="AK120" s="558"/>
      <c r="AL120" s="558"/>
      <c r="AM120" s="558"/>
      <c r="AN120" s="558"/>
      <c r="AO120" s="558"/>
      <c r="AP120" s="558"/>
      <c r="AQ120" s="558"/>
      <c r="AR120" s="558"/>
      <c r="AS120" s="558"/>
      <c r="AT120" s="558"/>
      <c r="AU120" s="558"/>
      <c r="AV120" s="558"/>
      <c r="AW120" s="558"/>
      <c r="AX120" s="558"/>
      <c r="AY120" s="558"/>
      <c r="AZ120" s="558"/>
      <c r="BA120" s="558"/>
      <c r="BB120" s="558"/>
      <c r="BC120" s="558"/>
      <c r="BD120" s="558"/>
      <c r="BE120" s="558"/>
      <c r="BF120" s="558"/>
      <c r="BG120" s="558"/>
      <c r="BH120" s="558"/>
      <c r="BI120" s="558"/>
      <c r="BJ120" s="558"/>
      <c r="BK120" s="558"/>
      <c r="BL120" s="558"/>
      <c r="BM120" s="558"/>
      <c r="BN120" s="558"/>
      <c r="BO120" s="558"/>
      <c r="BP120" s="558"/>
      <c r="BQ120" s="558"/>
      <c r="BR120" s="558"/>
      <c r="BS120" s="558"/>
      <c r="BT120" s="558"/>
      <c r="BU120" s="558"/>
      <c r="BV120" s="558"/>
      <c r="BW120" s="558"/>
      <c r="BX120" s="558"/>
      <c r="BY120" s="558"/>
      <c r="BZ120" s="558"/>
      <c r="CA120" s="558"/>
      <c r="CB120" s="558"/>
      <c r="CC120" s="558"/>
      <c r="CD120" s="558"/>
      <c r="CE120" s="558"/>
      <c r="CF120" s="558"/>
      <c r="CG120" s="558"/>
      <c r="CH120" s="558"/>
      <c r="CI120" s="558"/>
      <c r="CJ120" s="558"/>
      <c r="CK120" s="558"/>
      <c r="CL120" s="558"/>
      <c r="CM120" s="558"/>
      <c r="CN120" s="558"/>
      <c r="CO120" s="558"/>
      <c r="CP120" s="558"/>
    </row>
    <row r="121" spans="1:94" x14ac:dyDescent="0.15">
      <c r="A121" s="662"/>
      <c r="B121" s="662"/>
      <c r="C121" s="662"/>
      <c r="D121" s="662"/>
      <c r="E121" s="662"/>
      <c r="F121" s="662"/>
      <c r="G121" s="662"/>
      <c r="H121" s="662"/>
      <c r="I121" s="662"/>
      <c r="J121" s="662"/>
      <c r="K121" s="662"/>
      <c r="L121" s="662"/>
      <c r="M121" s="662"/>
      <c r="N121" s="662"/>
      <c r="O121" s="662"/>
      <c r="P121" s="662"/>
      <c r="Q121" s="662"/>
      <c r="R121" s="662"/>
      <c r="S121" s="662"/>
      <c r="T121" s="662"/>
      <c r="U121" s="662"/>
      <c r="V121" s="662"/>
      <c r="W121" s="662"/>
      <c r="X121" s="558"/>
      <c r="Y121" s="558"/>
      <c r="Z121" s="558"/>
      <c r="AA121" s="558"/>
      <c r="AB121" s="558"/>
      <c r="AC121" s="558"/>
      <c r="AD121" s="558"/>
      <c r="AE121" s="558"/>
      <c r="AF121" s="558"/>
      <c r="AG121" s="558"/>
      <c r="AH121" s="558"/>
      <c r="AI121" s="558"/>
      <c r="AJ121" s="558"/>
      <c r="AK121" s="558"/>
      <c r="AL121" s="558"/>
      <c r="AM121" s="558"/>
      <c r="AN121" s="558"/>
      <c r="AO121" s="558"/>
      <c r="AP121" s="558"/>
      <c r="AQ121" s="558"/>
      <c r="AR121" s="558"/>
      <c r="AS121" s="558"/>
      <c r="AT121" s="558"/>
      <c r="AU121" s="558"/>
      <c r="AV121" s="558"/>
      <c r="AW121" s="558"/>
      <c r="AX121" s="558"/>
      <c r="AY121" s="558"/>
      <c r="AZ121" s="558"/>
      <c r="BA121" s="558"/>
      <c r="BB121" s="558"/>
      <c r="BC121" s="558"/>
      <c r="BD121" s="558"/>
      <c r="BE121" s="558"/>
      <c r="BF121" s="558"/>
      <c r="BG121" s="558"/>
      <c r="BH121" s="558"/>
      <c r="BI121" s="558"/>
      <c r="BJ121" s="558"/>
      <c r="BK121" s="558"/>
      <c r="BL121" s="558"/>
      <c r="BM121" s="558"/>
      <c r="BN121" s="558"/>
      <c r="BO121" s="558"/>
      <c r="BP121" s="558"/>
      <c r="BQ121" s="558"/>
      <c r="BR121" s="558"/>
      <c r="BS121" s="558"/>
      <c r="BT121" s="558"/>
      <c r="BU121" s="558"/>
      <c r="BV121" s="558"/>
      <c r="BW121" s="558"/>
      <c r="BX121" s="558"/>
      <c r="BY121" s="558"/>
      <c r="BZ121" s="558"/>
      <c r="CA121" s="558"/>
      <c r="CB121" s="558"/>
      <c r="CC121" s="558"/>
      <c r="CD121" s="558"/>
      <c r="CE121" s="558"/>
      <c r="CF121" s="558"/>
      <c r="CG121" s="558"/>
      <c r="CH121" s="558"/>
      <c r="CI121" s="558"/>
      <c r="CJ121" s="558"/>
      <c r="CK121" s="558"/>
      <c r="CL121" s="558"/>
      <c r="CM121" s="558"/>
      <c r="CN121" s="558"/>
      <c r="CO121" s="558"/>
      <c r="CP121" s="558"/>
    </row>
    <row r="122" spans="1:94" x14ac:dyDescent="0.15">
      <c r="A122" s="662"/>
      <c r="B122" s="662"/>
      <c r="C122" s="662"/>
      <c r="D122" s="662"/>
      <c r="E122" s="662"/>
      <c r="F122" s="662"/>
      <c r="G122" s="662"/>
      <c r="H122" s="662"/>
      <c r="I122" s="662"/>
      <c r="J122" s="662"/>
      <c r="K122" s="662"/>
      <c r="L122" s="662"/>
      <c r="M122" s="662"/>
      <c r="N122" s="662"/>
      <c r="O122" s="662"/>
      <c r="P122" s="662"/>
      <c r="Q122" s="662"/>
      <c r="R122" s="662"/>
      <c r="S122" s="662"/>
      <c r="T122" s="662"/>
      <c r="U122" s="662"/>
      <c r="V122" s="662"/>
      <c r="W122" s="662"/>
      <c r="X122" s="558"/>
      <c r="Y122" s="558"/>
      <c r="Z122" s="558"/>
      <c r="AA122" s="558"/>
      <c r="AB122" s="558"/>
      <c r="AC122" s="558"/>
      <c r="AD122" s="558"/>
      <c r="AE122" s="558"/>
      <c r="AF122" s="558"/>
      <c r="AG122" s="558"/>
      <c r="AH122" s="558"/>
      <c r="AI122" s="558"/>
      <c r="AJ122" s="558"/>
      <c r="AK122" s="558"/>
      <c r="AL122" s="558"/>
      <c r="AM122" s="558"/>
      <c r="AN122" s="558"/>
      <c r="AO122" s="558"/>
      <c r="AP122" s="558"/>
      <c r="AQ122" s="558"/>
      <c r="AR122" s="558"/>
      <c r="AS122" s="558"/>
      <c r="AT122" s="558"/>
      <c r="AU122" s="558"/>
      <c r="AV122" s="558"/>
      <c r="AW122" s="558"/>
      <c r="AX122" s="558"/>
      <c r="AY122" s="558"/>
      <c r="AZ122" s="558"/>
      <c r="BA122" s="558"/>
      <c r="BB122" s="558"/>
      <c r="BC122" s="558"/>
      <c r="BD122" s="558"/>
      <c r="BE122" s="558"/>
      <c r="BF122" s="558"/>
      <c r="BG122" s="558"/>
      <c r="BH122" s="558"/>
      <c r="BI122" s="558"/>
      <c r="BJ122" s="558"/>
      <c r="BK122" s="558"/>
      <c r="BL122" s="558"/>
      <c r="BM122" s="558"/>
      <c r="BN122" s="558"/>
      <c r="BO122" s="558"/>
      <c r="BP122" s="558"/>
      <c r="BQ122" s="558"/>
      <c r="BR122" s="558"/>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row>
    <row r="123" spans="1:94" x14ac:dyDescent="0.15">
      <c r="A123" s="662"/>
      <c r="B123" s="662"/>
      <c r="C123" s="662"/>
      <c r="D123" s="662"/>
      <c r="E123" s="662"/>
      <c r="F123" s="662"/>
      <c r="G123" s="662"/>
      <c r="H123" s="662"/>
      <c r="I123" s="662"/>
      <c r="J123" s="662"/>
      <c r="K123" s="662"/>
      <c r="L123" s="662"/>
      <c r="M123" s="662"/>
      <c r="N123" s="662"/>
      <c r="O123" s="662"/>
      <c r="P123" s="662"/>
      <c r="Q123" s="662"/>
      <c r="R123" s="662"/>
      <c r="S123" s="662"/>
      <c r="T123" s="662"/>
      <c r="U123" s="662"/>
      <c r="V123" s="662"/>
      <c r="W123" s="662"/>
      <c r="X123" s="558"/>
      <c r="Y123" s="558"/>
      <c r="Z123" s="558"/>
      <c r="AA123" s="558"/>
      <c r="AB123" s="558"/>
      <c r="AC123" s="558"/>
      <c r="AD123" s="558"/>
      <c r="AE123" s="558"/>
      <c r="AF123" s="558"/>
      <c r="AG123" s="558"/>
      <c r="AH123" s="558"/>
      <c r="AI123" s="558"/>
      <c r="AJ123" s="558"/>
      <c r="AK123" s="558"/>
      <c r="AL123" s="558"/>
      <c r="AM123" s="558"/>
      <c r="AN123" s="558"/>
      <c r="AO123" s="558"/>
      <c r="AP123" s="558"/>
      <c r="AQ123" s="558"/>
      <c r="AR123" s="558"/>
      <c r="AS123" s="558"/>
      <c r="AT123" s="558"/>
      <c r="AU123" s="558"/>
      <c r="AV123" s="558"/>
      <c r="AW123" s="558"/>
      <c r="AX123" s="558"/>
      <c r="AY123" s="558"/>
      <c r="AZ123" s="558"/>
      <c r="BA123" s="558"/>
      <c r="BB123" s="558"/>
      <c r="BC123" s="558"/>
      <c r="BD123" s="558"/>
      <c r="BE123" s="558"/>
      <c r="BF123" s="558"/>
      <c r="BG123" s="558"/>
      <c r="BH123" s="558"/>
      <c r="BI123" s="558"/>
      <c r="BJ123" s="558"/>
      <c r="BK123" s="558"/>
      <c r="BL123" s="558"/>
      <c r="BM123" s="558"/>
      <c r="BN123" s="558"/>
      <c r="BO123" s="558"/>
      <c r="BP123" s="558"/>
      <c r="BQ123" s="558"/>
      <c r="BR123" s="558"/>
      <c r="BS123" s="558"/>
      <c r="BT123" s="558"/>
      <c r="BU123" s="558"/>
      <c r="BV123" s="558"/>
      <c r="BW123" s="558"/>
      <c r="BX123" s="558"/>
      <c r="BY123" s="558"/>
      <c r="BZ123" s="558"/>
      <c r="CA123" s="558"/>
      <c r="CB123" s="558"/>
      <c r="CC123" s="558"/>
      <c r="CD123" s="558"/>
      <c r="CE123" s="558"/>
      <c r="CF123" s="558"/>
      <c r="CG123" s="558"/>
      <c r="CH123" s="558"/>
      <c r="CI123" s="558"/>
      <c r="CJ123" s="558"/>
      <c r="CK123" s="558"/>
      <c r="CL123" s="558"/>
      <c r="CM123" s="558"/>
      <c r="CN123" s="558"/>
      <c r="CO123" s="558"/>
      <c r="CP123" s="558"/>
    </row>
  </sheetData>
  <mergeCells count="111">
    <mergeCell ref="BK63:BN63"/>
    <mergeCell ref="BK57:BN57"/>
    <mergeCell ref="BK58:BN58"/>
    <mergeCell ref="BK59:BN59"/>
    <mergeCell ref="BK60:BN60"/>
    <mergeCell ref="BK61:BN61"/>
    <mergeCell ref="BK62:BN62"/>
    <mergeCell ref="BK50:BN50"/>
    <mergeCell ref="BK51:BN51"/>
    <mergeCell ref="BK52:BN52"/>
    <mergeCell ref="BK53:BN53"/>
    <mergeCell ref="BK54:BN54"/>
    <mergeCell ref="BK55:BN55"/>
    <mergeCell ref="BK44:BN44"/>
    <mergeCell ref="BK45:BN45"/>
    <mergeCell ref="BK46:BN46"/>
    <mergeCell ref="BK47:BN47"/>
    <mergeCell ref="BK48:BN48"/>
    <mergeCell ref="BK49:BN49"/>
    <mergeCell ref="BK38:BN38"/>
    <mergeCell ref="BK39:BN39"/>
    <mergeCell ref="BK40:BN40"/>
    <mergeCell ref="BK41:BN41"/>
    <mergeCell ref="BK42:BN42"/>
    <mergeCell ref="BK43:BN43"/>
    <mergeCell ref="BK32:BN32"/>
    <mergeCell ref="BK33:BN33"/>
    <mergeCell ref="BK34:BN34"/>
    <mergeCell ref="BK35:BN35"/>
    <mergeCell ref="BK36:BN36"/>
    <mergeCell ref="BK37:BN37"/>
    <mergeCell ref="BK26:BN26"/>
    <mergeCell ref="BK27:BN27"/>
    <mergeCell ref="BK28:BN28"/>
    <mergeCell ref="BK29:BN29"/>
    <mergeCell ref="BK30:BN30"/>
    <mergeCell ref="BK31:BN31"/>
    <mergeCell ref="BJ20:BK20"/>
    <mergeCell ref="BK21:BN21"/>
    <mergeCell ref="BK22:BN22"/>
    <mergeCell ref="BK23:BN23"/>
    <mergeCell ref="BK24:BN24"/>
    <mergeCell ref="BK25:BN25"/>
    <mergeCell ref="AX20:AY20"/>
    <mergeCell ref="AZ20:BA20"/>
    <mergeCell ref="BB20:BC20"/>
    <mergeCell ref="BD20:BE20"/>
    <mergeCell ref="BF20:BG20"/>
    <mergeCell ref="BH20:BI20"/>
    <mergeCell ref="N20:O20"/>
    <mergeCell ref="P20:Q20"/>
    <mergeCell ref="R20:S20"/>
    <mergeCell ref="T20:U20"/>
    <mergeCell ref="V20:W20"/>
    <mergeCell ref="X20:Y20"/>
    <mergeCell ref="BB12:BD12"/>
    <mergeCell ref="BF12:BH12"/>
    <mergeCell ref="AF15:AI15"/>
    <mergeCell ref="AL20:AM20"/>
    <mergeCell ref="AN20:AO20"/>
    <mergeCell ref="AP20:AQ20"/>
    <mergeCell ref="AR20:AS20"/>
    <mergeCell ref="AT20:AU20"/>
    <mergeCell ref="AV20:AW20"/>
    <mergeCell ref="Z20:AA20"/>
    <mergeCell ref="AB20:AC20"/>
    <mergeCell ref="AD20:AE20"/>
    <mergeCell ref="AF20:AG20"/>
    <mergeCell ref="AH20:AI20"/>
    <mergeCell ref="AJ20:AK20"/>
    <mergeCell ref="BK15:BM15"/>
    <mergeCell ref="AF16:AI16"/>
    <mergeCell ref="BK16:BM16"/>
    <mergeCell ref="AB12:AD12"/>
    <mergeCell ref="AF12:AH12"/>
    <mergeCell ref="AK12:AM12"/>
    <mergeCell ref="AO12:AQ12"/>
    <mergeCell ref="AS12:AU12"/>
    <mergeCell ref="AW12:AY12"/>
    <mergeCell ref="BB10:BD10"/>
    <mergeCell ref="BF10:BH10"/>
    <mergeCell ref="AB11:AD11"/>
    <mergeCell ref="AF11:AH11"/>
    <mergeCell ref="AK11:AM11"/>
    <mergeCell ref="AO11:AQ11"/>
    <mergeCell ref="AS11:AU11"/>
    <mergeCell ref="AW11:AY11"/>
    <mergeCell ref="BB11:BD11"/>
    <mergeCell ref="BF11:BH11"/>
    <mergeCell ref="AB10:AD10"/>
    <mergeCell ref="AF10:AH10"/>
    <mergeCell ref="AK10:AM10"/>
    <mergeCell ref="AO10:AQ10"/>
    <mergeCell ref="AS10:AU10"/>
    <mergeCell ref="AW10:AY10"/>
    <mergeCell ref="BB8:BD8"/>
    <mergeCell ref="BF8:BH8"/>
    <mergeCell ref="AB9:AD9"/>
    <mergeCell ref="AF9:AH9"/>
    <mergeCell ref="AK9:AM9"/>
    <mergeCell ref="AO9:AQ9"/>
    <mergeCell ref="AS9:AU9"/>
    <mergeCell ref="AW9:AY9"/>
    <mergeCell ref="BB9:BD9"/>
    <mergeCell ref="BF9:BH9"/>
    <mergeCell ref="AB8:AD8"/>
    <mergeCell ref="AF8:AH8"/>
    <mergeCell ref="AK8:AM8"/>
    <mergeCell ref="AO8:AQ8"/>
    <mergeCell ref="AS8:AU8"/>
    <mergeCell ref="AW8:AY8"/>
  </mergeCells>
  <phoneticPr fontId="4"/>
  <dataValidations disablePrompts="1" count="1">
    <dataValidation type="list" allowBlank="1" showInputMessage="1" showErrorMessage="1" sqref="AW8:AY12 AF8:AH12 AO8:AQ12 AB8:AD12 AK8:AM12 AS8:AU12 BB8:BD12 BF8:BH12" xr:uid="{266CF725-C4A0-45B6-8AC6-EAABB77492F8}">
      <formula1>$BU$1:$BU$25</formula1>
    </dataValidation>
  </dataValidations>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4</xdr:col>
                    <xdr:colOff>30480</xdr:colOff>
                    <xdr:row>7</xdr:row>
                    <xdr:rowOff>22860</xdr:rowOff>
                  </from>
                  <to>
                    <xdr:col>7</xdr:col>
                    <xdr:colOff>38100</xdr:colOff>
                    <xdr:row>8</xdr:row>
                    <xdr:rowOff>0</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4</xdr:col>
                    <xdr:colOff>30480</xdr:colOff>
                    <xdr:row>10</xdr:row>
                    <xdr:rowOff>22860</xdr:rowOff>
                  </from>
                  <to>
                    <xdr:col>7</xdr:col>
                    <xdr:colOff>38100</xdr:colOff>
                    <xdr:row>10</xdr:row>
                    <xdr:rowOff>152400</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4</xdr:col>
                    <xdr:colOff>30480</xdr:colOff>
                    <xdr:row>11</xdr:row>
                    <xdr:rowOff>22860</xdr:rowOff>
                  </from>
                  <to>
                    <xdr:col>7</xdr:col>
                    <xdr:colOff>38100</xdr:colOff>
                    <xdr:row>11</xdr:row>
                    <xdr:rowOff>152400</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4</xdr:col>
                    <xdr:colOff>38100</xdr:colOff>
                    <xdr:row>9</xdr:row>
                    <xdr:rowOff>22860</xdr:rowOff>
                  </from>
                  <to>
                    <xdr:col>7</xdr:col>
                    <xdr:colOff>53340</xdr:colOff>
                    <xdr:row>9</xdr:row>
                    <xdr:rowOff>152400</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4</xdr:col>
                    <xdr:colOff>30480</xdr:colOff>
                    <xdr:row>8</xdr:row>
                    <xdr:rowOff>22860</xdr:rowOff>
                  </from>
                  <to>
                    <xdr:col>7</xdr:col>
                    <xdr:colOff>38100</xdr:colOff>
                    <xdr:row>8</xdr:row>
                    <xdr:rowOff>152400</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7</xdr:col>
                    <xdr:colOff>30480</xdr:colOff>
                    <xdr:row>7</xdr:row>
                    <xdr:rowOff>30480</xdr:rowOff>
                  </from>
                  <to>
                    <xdr:col>10</xdr:col>
                    <xdr:colOff>38100</xdr:colOff>
                    <xdr:row>8</xdr:row>
                    <xdr:rowOff>0</xdr:rowOff>
                  </to>
                </anchor>
              </controlPr>
            </control>
          </mc:Choice>
        </mc:AlternateContent>
        <mc:AlternateContent xmlns:mc="http://schemas.openxmlformats.org/markup-compatibility/2006">
          <mc:Choice Requires="x14">
            <control shapeId="54279" r:id="rId10" name="Check Box 7">
              <controlPr defaultSize="0" autoFill="0" autoLine="0" autoPict="0">
                <anchor moveWithCells="1">
                  <from>
                    <xdr:col>7</xdr:col>
                    <xdr:colOff>30480</xdr:colOff>
                    <xdr:row>10</xdr:row>
                    <xdr:rowOff>22860</xdr:rowOff>
                  </from>
                  <to>
                    <xdr:col>10</xdr:col>
                    <xdr:colOff>38100</xdr:colOff>
                    <xdr:row>10</xdr:row>
                    <xdr:rowOff>152400</xdr:rowOff>
                  </to>
                </anchor>
              </controlPr>
            </control>
          </mc:Choice>
        </mc:AlternateContent>
        <mc:AlternateContent xmlns:mc="http://schemas.openxmlformats.org/markup-compatibility/2006">
          <mc:Choice Requires="x14">
            <control shapeId="54280" r:id="rId11" name="Check Box 8">
              <controlPr defaultSize="0" autoFill="0" autoLine="0" autoPict="0">
                <anchor moveWithCells="1">
                  <from>
                    <xdr:col>7</xdr:col>
                    <xdr:colOff>30480</xdr:colOff>
                    <xdr:row>8</xdr:row>
                    <xdr:rowOff>22860</xdr:rowOff>
                  </from>
                  <to>
                    <xdr:col>10</xdr:col>
                    <xdr:colOff>38100</xdr:colOff>
                    <xdr:row>8</xdr:row>
                    <xdr:rowOff>152400</xdr:rowOff>
                  </to>
                </anchor>
              </controlPr>
            </control>
          </mc:Choice>
        </mc:AlternateContent>
        <mc:AlternateContent xmlns:mc="http://schemas.openxmlformats.org/markup-compatibility/2006">
          <mc:Choice Requires="x14">
            <control shapeId="54281" r:id="rId12" name="Check Box 9">
              <controlPr defaultSize="0" autoFill="0" autoLine="0" autoPict="0">
                <anchor moveWithCells="1">
                  <from>
                    <xdr:col>7</xdr:col>
                    <xdr:colOff>30480</xdr:colOff>
                    <xdr:row>9</xdr:row>
                    <xdr:rowOff>22860</xdr:rowOff>
                  </from>
                  <to>
                    <xdr:col>10</xdr:col>
                    <xdr:colOff>38100</xdr:colOff>
                    <xdr:row>9</xdr:row>
                    <xdr:rowOff>152400</xdr:rowOff>
                  </to>
                </anchor>
              </controlPr>
            </control>
          </mc:Choice>
        </mc:AlternateContent>
        <mc:AlternateContent xmlns:mc="http://schemas.openxmlformats.org/markup-compatibility/2006">
          <mc:Choice Requires="x14">
            <control shapeId="54282" r:id="rId13" name="Check Box 10">
              <controlPr defaultSize="0" autoFill="0" autoLine="0" autoPict="0">
                <anchor moveWithCells="1">
                  <from>
                    <xdr:col>7</xdr:col>
                    <xdr:colOff>30480</xdr:colOff>
                    <xdr:row>11</xdr:row>
                    <xdr:rowOff>22860</xdr:rowOff>
                  </from>
                  <to>
                    <xdr:col>10</xdr:col>
                    <xdr:colOff>38100</xdr:colOff>
                    <xdr:row>11</xdr:row>
                    <xdr:rowOff>152400</xdr:rowOff>
                  </to>
                </anchor>
              </controlPr>
            </control>
          </mc:Choice>
        </mc:AlternateContent>
        <mc:AlternateContent xmlns:mc="http://schemas.openxmlformats.org/markup-compatibility/2006">
          <mc:Choice Requires="x14">
            <control shapeId="54283" r:id="rId14" name="Check Box 11">
              <controlPr defaultSize="0" autoFill="0" autoLine="0" autoPict="0">
                <anchor moveWithCells="1">
                  <from>
                    <xdr:col>10</xdr:col>
                    <xdr:colOff>30480</xdr:colOff>
                    <xdr:row>7</xdr:row>
                    <xdr:rowOff>30480</xdr:rowOff>
                  </from>
                  <to>
                    <xdr:col>13</xdr:col>
                    <xdr:colOff>38100</xdr:colOff>
                    <xdr:row>8</xdr:row>
                    <xdr:rowOff>0</xdr:rowOff>
                  </to>
                </anchor>
              </controlPr>
            </control>
          </mc:Choice>
        </mc:AlternateContent>
        <mc:AlternateContent xmlns:mc="http://schemas.openxmlformats.org/markup-compatibility/2006">
          <mc:Choice Requires="x14">
            <control shapeId="54284" r:id="rId15" name="Check Box 12">
              <controlPr defaultSize="0" autoFill="0" autoLine="0" autoPict="0">
                <anchor moveWithCells="1">
                  <from>
                    <xdr:col>10</xdr:col>
                    <xdr:colOff>30480</xdr:colOff>
                    <xdr:row>10</xdr:row>
                    <xdr:rowOff>30480</xdr:rowOff>
                  </from>
                  <to>
                    <xdr:col>13</xdr:col>
                    <xdr:colOff>38100</xdr:colOff>
                    <xdr:row>11</xdr:row>
                    <xdr:rowOff>0</xdr:rowOff>
                  </to>
                </anchor>
              </controlPr>
            </control>
          </mc:Choice>
        </mc:AlternateContent>
        <mc:AlternateContent xmlns:mc="http://schemas.openxmlformats.org/markup-compatibility/2006">
          <mc:Choice Requires="x14">
            <control shapeId="54285" r:id="rId16" name="Check Box 13">
              <controlPr defaultSize="0" autoFill="0" autoLine="0" autoPict="0">
                <anchor moveWithCells="1">
                  <from>
                    <xdr:col>10</xdr:col>
                    <xdr:colOff>30480</xdr:colOff>
                    <xdr:row>9</xdr:row>
                    <xdr:rowOff>30480</xdr:rowOff>
                  </from>
                  <to>
                    <xdr:col>13</xdr:col>
                    <xdr:colOff>38100</xdr:colOff>
                    <xdr:row>10</xdr:row>
                    <xdr:rowOff>0</xdr:rowOff>
                  </to>
                </anchor>
              </controlPr>
            </control>
          </mc:Choice>
        </mc:AlternateContent>
        <mc:AlternateContent xmlns:mc="http://schemas.openxmlformats.org/markup-compatibility/2006">
          <mc:Choice Requires="x14">
            <control shapeId="54286" r:id="rId17" name="Check Box 14">
              <controlPr defaultSize="0" autoFill="0" autoLine="0" autoPict="0">
                <anchor moveWithCells="1">
                  <from>
                    <xdr:col>10</xdr:col>
                    <xdr:colOff>30480</xdr:colOff>
                    <xdr:row>8</xdr:row>
                    <xdr:rowOff>22860</xdr:rowOff>
                  </from>
                  <to>
                    <xdr:col>13</xdr:col>
                    <xdr:colOff>38100</xdr:colOff>
                    <xdr:row>8</xdr:row>
                    <xdr:rowOff>152400</xdr:rowOff>
                  </to>
                </anchor>
              </controlPr>
            </control>
          </mc:Choice>
        </mc:AlternateContent>
        <mc:AlternateContent xmlns:mc="http://schemas.openxmlformats.org/markup-compatibility/2006">
          <mc:Choice Requires="x14">
            <control shapeId="54287" r:id="rId18" name="Check Box 15">
              <controlPr defaultSize="0" autoFill="0" autoLine="0" autoPict="0">
                <anchor moveWithCells="1">
                  <from>
                    <xdr:col>10</xdr:col>
                    <xdr:colOff>30480</xdr:colOff>
                    <xdr:row>11</xdr:row>
                    <xdr:rowOff>22860</xdr:rowOff>
                  </from>
                  <to>
                    <xdr:col>13</xdr:col>
                    <xdr:colOff>38100</xdr:colOff>
                    <xdr:row>11</xdr:row>
                    <xdr:rowOff>152400</xdr:rowOff>
                  </to>
                </anchor>
              </controlPr>
            </control>
          </mc:Choice>
        </mc:AlternateContent>
        <mc:AlternateContent xmlns:mc="http://schemas.openxmlformats.org/markup-compatibility/2006">
          <mc:Choice Requires="x14">
            <control shapeId="54288" r:id="rId19" name="Check Box 16">
              <controlPr defaultSize="0" autoFill="0" autoLine="0" autoPict="0">
                <anchor moveWithCells="1">
                  <from>
                    <xdr:col>13</xdr:col>
                    <xdr:colOff>30480</xdr:colOff>
                    <xdr:row>7</xdr:row>
                    <xdr:rowOff>22860</xdr:rowOff>
                  </from>
                  <to>
                    <xdr:col>16</xdr:col>
                    <xdr:colOff>38100</xdr:colOff>
                    <xdr:row>7</xdr:row>
                    <xdr:rowOff>152400</xdr:rowOff>
                  </to>
                </anchor>
              </controlPr>
            </control>
          </mc:Choice>
        </mc:AlternateContent>
        <mc:AlternateContent xmlns:mc="http://schemas.openxmlformats.org/markup-compatibility/2006">
          <mc:Choice Requires="x14">
            <control shapeId="54289" r:id="rId20" name="Check Box 17">
              <controlPr defaultSize="0" autoFill="0" autoLine="0" autoPict="0">
                <anchor moveWithCells="1">
                  <from>
                    <xdr:col>13</xdr:col>
                    <xdr:colOff>30480</xdr:colOff>
                    <xdr:row>9</xdr:row>
                    <xdr:rowOff>30480</xdr:rowOff>
                  </from>
                  <to>
                    <xdr:col>16</xdr:col>
                    <xdr:colOff>38100</xdr:colOff>
                    <xdr:row>10</xdr:row>
                    <xdr:rowOff>0</xdr:rowOff>
                  </to>
                </anchor>
              </controlPr>
            </control>
          </mc:Choice>
        </mc:AlternateContent>
        <mc:AlternateContent xmlns:mc="http://schemas.openxmlformats.org/markup-compatibility/2006">
          <mc:Choice Requires="x14">
            <control shapeId="54290" r:id="rId21" name="Check Box 18">
              <controlPr defaultSize="0" autoFill="0" autoLine="0" autoPict="0">
                <anchor moveWithCells="1">
                  <from>
                    <xdr:col>13</xdr:col>
                    <xdr:colOff>30480</xdr:colOff>
                    <xdr:row>8</xdr:row>
                    <xdr:rowOff>22860</xdr:rowOff>
                  </from>
                  <to>
                    <xdr:col>16</xdr:col>
                    <xdr:colOff>38100</xdr:colOff>
                    <xdr:row>8</xdr:row>
                    <xdr:rowOff>152400</xdr:rowOff>
                  </to>
                </anchor>
              </controlPr>
            </control>
          </mc:Choice>
        </mc:AlternateContent>
        <mc:AlternateContent xmlns:mc="http://schemas.openxmlformats.org/markup-compatibility/2006">
          <mc:Choice Requires="x14">
            <control shapeId="54291" r:id="rId22" name="Check Box 19">
              <controlPr defaultSize="0" autoFill="0" autoLine="0" autoPict="0">
                <anchor moveWithCells="1">
                  <from>
                    <xdr:col>16</xdr:col>
                    <xdr:colOff>30480</xdr:colOff>
                    <xdr:row>7</xdr:row>
                    <xdr:rowOff>22860</xdr:rowOff>
                  </from>
                  <to>
                    <xdr:col>19</xdr:col>
                    <xdr:colOff>38100</xdr:colOff>
                    <xdr:row>7</xdr:row>
                    <xdr:rowOff>152400</xdr:rowOff>
                  </to>
                </anchor>
              </controlPr>
            </control>
          </mc:Choice>
        </mc:AlternateContent>
        <mc:AlternateContent xmlns:mc="http://schemas.openxmlformats.org/markup-compatibility/2006">
          <mc:Choice Requires="x14">
            <control shapeId="54292" r:id="rId23" name="Check Box 20">
              <controlPr defaultSize="0" autoFill="0" autoLine="0" autoPict="0">
                <anchor moveWithCells="1">
                  <from>
                    <xdr:col>13</xdr:col>
                    <xdr:colOff>38100</xdr:colOff>
                    <xdr:row>10</xdr:row>
                    <xdr:rowOff>30480</xdr:rowOff>
                  </from>
                  <to>
                    <xdr:col>16</xdr:col>
                    <xdr:colOff>53340</xdr:colOff>
                    <xdr:row>11</xdr:row>
                    <xdr:rowOff>0</xdr:rowOff>
                  </to>
                </anchor>
              </controlPr>
            </control>
          </mc:Choice>
        </mc:AlternateContent>
        <mc:AlternateContent xmlns:mc="http://schemas.openxmlformats.org/markup-compatibility/2006">
          <mc:Choice Requires="x14">
            <control shapeId="54293" r:id="rId24" name="Check Box 21">
              <controlPr defaultSize="0" autoFill="0" autoLine="0" autoPict="0">
                <anchor moveWithCells="1">
                  <from>
                    <xdr:col>22</xdr:col>
                    <xdr:colOff>30480</xdr:colOff>
                    <xdr:row>7</xdr:row>
                    <xdr:rowOff>15240</xdr:rowOff>
                  </from>
                  <to>
                    <xdr:col>25</xdr:col>
                    <xdr:colOff>38100</xdr:colOff>
                    <xdr:row>7</xdr:row>
                    <xdr:rowOff>144780</xdr:rowOff>
                  </to>
                </anchor>
              </controlPr>
            </control>
          </mc:Choice>
        </mc:AlternateContent>
        <mc:AlternateContent xmlns:mc="http://schemas.openxmlformats.org/markup-compatibility/2006">
          <mc:Choice Requires="x14">
            <control shapeId="54294" r:id="rId25" name="Check Box 22">
              <controlPr defaultSize="0" autoFill="0" autoLine="0" autoPict="0">
                <anchor moveWithCells="1">
                  <from>
                    <xdr:col>19</xdr:col>
                    <xdr:colOff>38100</xdr:colOff>
                    <xdr:row>7</xdr:row>
                    <xdr:rowOff>22860</xdr:rowOff>
                  </from>
                  <to>
                    <xdr:col>22</xdr:col>
                    <xdr:colOff>53340</xdr:colOff>
                    <xdr:row>7</xdr:row>
                    <xdr:rowOff>152400</xdr:rowOff>
                  </to>
                </anchor>
              </controlPr>
            </control>
          </mc:Choice>
        </mc:AlternateContent>
        <mc:AlternateContent xmlns:mc="http://schemas.openxmlformats.org/markup-compatibility/2006">
          <mc:Choice Requires="x14">
            <control shapeId="54295" r:id="rId26" name="Check Box 23">
              <controlPr defaultSize="0" autoFill="0" autoLine="0" autoPict="0">
                <anchor moveWithCells="1">
                  <from>
                    <xdr:col>13</xdr:col>
                    <xdr:colOff>30480</xdr:colOff>
                    <xdr:row>11</xdr:row>
                    <xdr:rowOff>22860</xdr:rowOff>
                  </from>
                  <to>
                    <xdr:col>16</xdr:col>
                    <xdr:colOff>38100</xdr:colOff>
                    <xdr:row>11</xdr:row>
                    <xdr:rowOff>152400</xdr:rowOff>
                  </to>
                </anchor>
              </controlPr>
            </control>
          </mc:Choice>
        </mc:AlternateContent>
        <mc:AlternateContent xmlns:mc="http://schemas.openxmlformats.org/markup-compatibility/2006">
          <mc:Choice Requires="x14">
            <control shapeId="54296" r:id="rId27" name="Check Box 24">
              <controlPr defaultSize="0" autoFill="0" autoLine="0" autoPict="0">
                <anchor moveWithCells="1">
                  <from>
                    <xdr:col>16</xdr:col>
                    <xdr:colOff>30480</xdr:colOff>
                    <xdr:row>8</xdr:row>
                    <xdr:rowOff>22860</xdr:rowOff>
                  </from>
                  <to>
                    <xdr:col>19</xdr:col>
                    <xdr:colOff>38100</xdr:colOff>
                    <xdr:row>8</xdr:row>
                    <xdr:rowOff>152400</xdr:rowOff>
                  </to>
                </anchor>
              </controlPr>
            </control>
          </mc:Choice>
        </mc:AlternateContent>
        <mc:AlternateContent xmlns:mc="http://schemas.openxmlformats.org/markup-compatibility/2006">
          <mc:Choice Requires="x14">
            <control shapeId="54297" r:id="rId28" name="Check Box 25">
              <controlPr defaultSize="0" autoFill="0" autoLine="0" autoPict="0">
                <anchor moveWithCells="1">
                  <from>
                    <xdr:col>16</xdr:col>
                    <xdr:colOff>30480</xdr:colOff>
                    <xdr:row>9</xdr:row>
                    <xdr:rowOff>30480</xdr:rowOff>
                  </from>
                  <to>
                    <xdr:col>19</xdr:col>
                    <xdr:colOff>38100</xdr:colOff>
                    <xdr:row>10</xdr:row>
                    <xdr:rowOff>0</xdr:rowOff>
                  </to>
                </anchor>
              </controlPr>
            </control>
          </mc:Choice>
        </mc:AlternateContent>
        <mc:AlternateContent xmlns:mc="http://schemas.openxmlformats.org/markup-compatibility/2006">
          <mc:Choice Requires="x14">
            <control shapeId="54298" r:id="rId29" name="Check Box 26">
              <controlPr defaultSize="0" autoFill="0" autoLine="0" autoPict="0">
                <anchor moveWithCells="1">
                  <from>
                    <xdr:col>16</xdr:col>
                    <xdr:colOff>30480</xdr:colOff>
                    <xdr:row>10</xdr:row>
                    <xdr:rowOff>22860</xdr:rowOff>
                  </from>
                  <to>
                    <xdr:col>19</xdr:col>
                    <xdr:colOff>38100</xdr:colOff>
                    <xdr:row>10</xdr:row>
                    <xdr:rowOff>152400</xdr:rowOff>
                  </to>
                </anchor>
              </controlPr>
            </control>
          </mc:Choice>
        </mc:AlternateContent>
        <mc:AlternateContent xmlns:mc="http://schemas.openxmlformats.org/markup-compatibility/2006">
          <mc:Choice Requires="x14">
            <control shapeId="54299" r:id="rId30" name="Check Box 27">
              <controlPr defaultSize="0" autoFill="0" autoLine="0" autoPict="0">
                <anchor moveWithCells="1">
                  <from>
                    <xdr:col>16</xdr:col>
                    <xdr:colOff>30480</xdr:colOff>
                    <xdr:row>11</xdr:row>
                    <xdr:rowOff>22860</xdr:rowOff>
                  </from>
                  <to>
                    <xdr:col>19</xdr:col>
                    <xdr:colOff>38100</xdr:colOff>
                    <xdr:row>11</xdr:row>
                    <xdr:rowOff>152400</xdr:rowOff>
                  </to>
                </anchor>
              </controlPr>
            </control>
          </mc:Choice>
        </mc:AlternateContent>
        <mc:AlternateContent xmlns:mc="http://schemas.openxmlformats.org/markup-compatibility/2006">
          <mc:Choice Requires="x14">
            <control shapeId="54300" r:id="rId31" name="Check Box 28">
              <controlPr defaultSize="0" autoFill="0" autoLine="0" autoPict="0">
                <anchor moveWithCells="1">
                  <from>
                    <xdr:col>19</xdr:col>
                    <xdr:colOff>38100</xdr:colOff>
                    <xdr:row>8</xdr:row>
                    <xdr:rowOff>22860</xdr:rowOff>
                  </from>
                  <to>
                    <xdr:col>22</xdr:col>
                    <xdr:colOff>53340</xdr:colOff>
                    <xdr:row>8</xdr:row>
                    <xdr:rowOff>152400</xdr:rowOff>
                  </to>
                </anchor>
              </controlPr>
            </control>
          </mc:Choice>
        </mc:AlternateContent>
        <mc:AlternateContent xmlns:mc="http://schemas.openxmlformats.org/markup-compatibility/2006">
          <mc:Choice Requires="x14">
            <control shapeId="54301" r:id="rId32" name="Check Box 29">
              <controlPr defaultSize="0" autoFill="0" autoLine="0" autoPict="0">
                <anchor moveWithCells="1">
                  <from>
                    <xdr:col>19</xdr:col>
                    <xdr:colOff>30480</xdr:colOff>
                    <xdr:row>9</xdr:row>
                    <xdr:rowOff>22860</xdr:rowOff>
                  </from>
                  <to>
                    <xdr:col>22</xdr:col>
                    <xdr:colOff>38100</xdr:colOff>
                    <xdr:row>9</xdr:row>
                    <xdr:rowOff>152400</xdr:rowOff>
                  </to>
                </anchor>
              </controlPr>
            </control>
          </mc:Choice>
        </mc:AlternateContent>
        <mc:AlternateContent xmlns:mc="http://schemas.openxmlformats.org/markup-compatibility/2006">
          <mc:Choice Requires="x14">
            <control shapeId="54302" r:id="rId33" name="Check Box 30">
              <controlPr defaultSize="0" autoFill="0" autoLine="0" autoPict="0">
                <anchor moveWithCells="1">
                  <from>
                    <xdr:col>19</xdr:col>
                    <xdr:colOff>30480</xdr:colOff>
                    <xdr:row>10</xdr:row>
                    <xdr:rowOff>22860</xdr:rowOff>
                  </from>
                  <to>
                    <xdr:col>22</xdr:col>
                    <xdr:colOff>38100</xdr:colOff>
                    <xdr:row>10</xdr:row>
                    <xdr:rowOff>152400</xdr:rowOff>
                  </to>
                </anchor>
              </controlPr>
            </control>
          </mc:Choice>
        </mc:AlternateContent>
        <mc:AlternateContent xmlns:mc="http://schemas.openxmlformats.org/markup-compatibility/2006">
          <mc:Choice Requires="x14">
            <control shapeId="54303" r:id="rId34" name="Check Box 31">
              <controlPr defaultSize="0" autoFill="0" autoLine="0" autoPict="0">
                <anchor moveWithCells="1">
                  <from>
                    <xdr:col>19</xdr:col>
                    <xdr:colOff>30480</xdr:colOff>
                    <xdr:row>11</xdr:row>
                    <xdr:rowOff>22860</xdr:rowOff>
                  </from>
                  <to>
                    <xdr:col>22</xdr:col>
                    <xdr:colOff>38100</xdr:colOff>
                    <xdr:row>11</xdr:row>
                    <xdr:rowOff>152400</xdr:rowOff>
                  </to>
                </anchor>
              </controlPr>
            </control>
          </mc:Choice>
        </mc:AlternateContent>
        <mc:AlternateContent xmlns:mc="http://schemas.openxmlformats.org/markup-compatibility/2006">
          <mc:Choice Requires="x14">
            <control shapeId="54304" r:id="rId35" name="Check Box 32">
              <controlPr defaultSize="0" autoFill="0" autoLine="0" autoPict="0">
                <anchor moveWithCells="1">
                  <from>
                    <xdr:col>22</xdr:col>
                    <xdr:colOff>38100</xdr:colOff>
                    <xdr:row>8</xdr:row>
                    <xdr:rowOff>22860</xdr:rowOff>
                  </from>
                  <to>
                    <xdr:col>25</xdr:col>
                    <xdr:colOff>53340</xdr:colOff>
                    <xdr:row>8</xdr:row>
                    <xdr:rowOff>152400</xdr:rowOff>
                  </to>
                </anchor>
              </controlPr>
            </control>
          </mc:Choice>
        </mc:AlternateContent>
        <mc:AlternateContent xmlns:mc="http://schemas.openxmlformats.org/markup-compatibility/2006">
          <mc:Choice Requires="x14">
            <control shapeId="54305" r:id="rId36" name="Check Box 33">
              <controlPr defaultSize="0" autoFill="0" autoLine="0" autoPict="0">
                <anchor moveWithCells="1">
                  <from>
                    <xdr:col>22</xdr:col>
                    <xdr:colOff>30480</xdr:colOff>
                    <xdr:row>9</xdr:row>
                    <xdr:rowOff>30480</xdr:rowOff>
                  </from>
                  <to>
                    <xdr:col>25</xdr:col>
                    <xdr:colOff>38100</xdr:colOff>
                    <xdr:row>10</xdr:row>
                    <xdr:rowOff>0</xdr:rowOff>
                  </to>
                </anchor>
              </controlPr>
            </control>
          </mc:Choice>
        </mc:AlternateContent>
        <mc:AlternateContent xmlns:mc="http://schemas.openxmlformats.org/markup-compatibility/2006">
          <mc:Choice Requires="x14">
            <control shapeId="54306" r:id="rId37" name="Check Box 34">
              <controlPr defaultSize="0" autoFill="0" autoLine="0" autoPict="0">
                <anchor moveWithCells="1">
                  <from>
                    <xdr:col>22</xdr:col>
                    <xdr:colOff>30480</xdr:colOff>
                    <xdr:row>10</xdr:row>
                    <xdr:rowOff>22860</xdr:rowOff>
                  </from>
                  <to>
                    <xdr:col>25</xdr:col>
                    <xdr:colOff>38100</xdr:colOff>
                    <xdr:row>10</xdr:row>
                    <xdr:rowOff>152400</xdr:rowOff>
                  </to>
                </anchor>
              </controlPr>
            </control>
          </mc:Choice>
        </mc:AlternateContent>
        <mc:AlternateContent xmlns:mc="http://schemas.openxmlformats.org/markup-compatibility/2006">
          <mc:Choice Requires="x14">
            <control shapeId="54307" r:id="rId38" name="Check Box 35">
              <controlPr defaultSize="0" autoFill="0" autoLine="0" autoPict="0">
                <anchor moveWithCells="1">
                  <from>
                    <xdr:col>22</xdr:col>
                    <xdr:colOff>30480</xdr:colOff>
                    <xdr:row>11</xdr:row>
                    <xdr:rowOff>22860</xdr:rowOff>
                  </from>
                  <to>
                    <xdr:col>25</xdr:col>
                    <xdr:colOff>38100</xdr:colOff>
                    <xdr:row>11</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D3169-9F0E-402A-A1C1-C5A71D16AF2F}">
  <sheetPr codeName="Sheet6"/>
  <dimension ref="A1:AR91"/>
  <sheetViews>
    <sheetView view="pageBreakPreview" zoomScaleNormal="70" zoomScaleSheetLayoutView="100" workbookViewId="0"/>
  </sheetViews>
  <sheetFormatPr defaultColWidth="8.59765625" defaultRowHeight="12" x14ac:dyDescent="0.45"/>
  <cols>
    <col min="1" max="26" width="2.59765625" style="300" customWidth="1"/>
    <col min="27" max="27" width="3" style="300" customWidth="1"/>
    <col min="28" max="31" width="2.59765625" style="300" customWidth="1"/>
    <col min="32" max="32" width="3.19921875" style="300" customWidth="1"/>
    <col min="33" max="47" width="2.59765625" style="300" customWidth="1"/>
    <col min="48" max="16384" width="8.59765625" style="300"/>
  </cols>
  <sheetData>
    <row r="1" spans="1:38" ht="12.6" customHeight="1" x14ac:dyDescent="0.45"/>
    <row r="2" spans="1:38" ht="12.6" customHeight="1" x14ac:dyDescent="0.45">
      <c r="I2" s="301" t="s">
        <v>141</v>
      </c>
    </row>
    <row r="3" spans="1:38" ht="12.6" customHeight="1" x14ac:dyDescent="0.45"/>
    <row r="4" spans="1:38" ht="12.6" customHeight="1" x14ac:dyDescent="0.45">
      <c r="T4" s="302" t="s">
        <v>2</v>
      </c>
      <c r="U4" s="1352"/>
      <c r="V4" s="1353"/>
      <c r="W4" s="1353"/>
      <c r="X4" s="1353"/>
      <c r="Y4" s="1353"/>
      <c r="Z4" s="1353"/>
      <c r="AA4" s="1353"/>
      <c r="AB4" s="1353"/>
      <c r="AC4" s="1353"/>
      <c r="AD4" s="1353"/>
      <c r="AE4" s="1353"/>
      <c r="AF4" s="1353"/>
      <c r="AG4" s="1353"/>
      <c r="AH4" s="1353"/>
      <c r="AI4" s="1353"/>
      <c r="AJ4" s="1353"/>
      <c r="AK4" s="1353"/>
      <c r="AL4" s="1354"/>
    </row>
    <row r="5" spans="1:38" ht="12.6" customHeight="1" x14ac:dyDescent="0.45">
      <c r="T5" s="302" t="s">
        <v>1</v>
      </c>
      <c r="U5" s="1352"/>
      <c r="V5" s="1353"/>
      <c r="W5" s="1353"/>
      <c r="X5" s="1353"/>
      <c r="Y5" s="1353"/>
      <c r="Z5" s="1353"/>
      <c r="AA5" s="1353"/>
      <c r="AB5" s="1353"/>
      <c r="AC5" s="1353"/>
      <c r="AD5" s="1353"/>
      <c r="AE5" s="1353"/>
      <c r="AF5" s="1353"/>
      <c r="AG5" s="1353"/>
      <c r="AH5" s="1353"/>
      <c r="AI5" s="1353"/>
      <c r="AJ5" s="1353"/>
      <c r="AK5" s="1353"/>
      <c r="AL5" s="1354"/>
    </row>
    <row r="6" spans="1:38" ht="12.6" customHeight="1" x14ac:dyDescent="0.45"/>
    <row r="7" spans="1:38" ht="12.6" customHeight="1" x14ac:dyDescent="0.45">
      <c r="B7" s="300" t="s">
        <v>142</v>
      </c>
    </row>
    <row r="8" spans="1:38" ht="12.6" customHeight="1" x14ac:dyDescent="0.45">
      <c r="A8" s="306"/>
      <c r="C8" s="307"/>
      <c r="D8" s="308"/>
      <c r="E8" s="308"/>
      <c r="F8" s="308"/>
      <c r="G8" s="308"/>
      <c r="H8" s="308"/>
      <c r="I8" s="308"/>
      <c r="J8" s="308"/>
      <c r="K8" s="308"/>
      <c r="L8" s="308"/>
      <c r="M8" s="308"/>
      <c r="N8" s="308"/>
      <c r="O8" s="308"/>
      <c r="P8" s="308"/>
      <c r="Q8" s="308"/>
      <c r="R8" s="309"/>
      <c r="S8" s="307"/>
      <c r="T8" s="308"/>
      <c r="U8" s="308"/>
      <c r="V8" s="308"/>
      <c r="W8" s="308"/>
      <c r="X8" s="308"/>
      <c r="Y8" s="310" t="s">
        <v>143</v>
      </c>
      <c r="Z8" s="1355"/>
      <c r="AA8" s="1356"/>
      <c r="AB8" s="308"/>
      <c r="AC8" s="308"/>
      <c r="AD8" s="308"/>
      <c r="AE8" s="308"/>
      <c r="AF8" s="308"/>
      <c r="AG8" s="308"/>
      <c r="AH8" s="308"/>
      <c r="AI8" s="308"/>
      <c r="AJ8" s="308"/>
      <c r="AK8" s="308"/>
      <c r="AL8" s="309"/>
    </row>
    <row r="9" spans="1:38" ht="12.6" customHeight="1" x14ac:dyDescent="0.45">
      <c r="A9" s="306"/>
      <c r="C9" s="306"/>
      <c r="R9" s="311"/>
      <c r="S9" s="306"/>
      <c r="Y9" s="312" t="s">
        <v>144</v>
      </c>
      <c r="Z9" s="1355"/>
      <c r="AA9" s="1356"/>
      <c r="AL9" s="311"/>
    </row>
    <row r="10" spans="1:38" ht="12.6" customHeight="1" x14ac:dyDescent="0.45">
      <c r="A10" s="306"/>
      <c r="C10" s="306"/>
      <c r="R10" s="313" t="s">
        <v>145</v>
      </c>
      <c r="S10" s="306"/>
      <c r="Y10" s="312" t="s">
        <v>146</v>
      </c>
      <c r="Z10" s="1355"/>
      <c r="AA10" s="1356"/>
      <c r="AL10" s="311"/>
    </row>
    <row r="11" spans="1:38" ht="12.6" customHeight="1" x14ac:dyDescent="0.45">
      <c r="A11" s="306"/>
      <c r="C11" s="306"/>
      <c r="R11" s="311"/>
      <c r="S11" s="306"/>
      <c r="Y11" s="312" t="s">
        <v>147</v>
      </c>
      <c r="Z11" s="1355"/>
      <c r="AA11" s="1356"/>
      <c r="AD11" s="1357" t="s">
        <v>148</v>
      </c>
      <c r="AE11" s="1358"/>
      <c r="AF11" s="1358"/>
      <c r="AG11" s="1358"/>
      <c r="AH11" s="1358"/>
      <c r="AI11" s="1358"/>
      <c r="AJ11" s="1358"/>
      <c r="AK11" s="1358"/>
      <c r="AL11" s="311"/>
    </row>
    <row r="12" spans="1:38" ht="12.6" customHeight="1" x14ac:dyDescent="0.45">
      <c r="A12" s="306"/>
      <c r="C12" s="306"/>
      <c r="R12" s="311"/>
      <c r="S12" s="306"/>
      <c r="Y12" s="312" t="s">
        <v>149</v>
      </c>
      <c r="Z12" s="1355"/>
      <c r="AA12" s="1356"/>
      <c r="AC12" s="314"/>
      <c r="AD12" s="1358"/>
      <c r="AE12" s="1358"/>
      <c r="AF12" s="1358"/>
      <c r="AG12" s="1358"/>
      <c r="AH12" s="1358"/>
      <c r="AI12" s="1358"/>
      <c r="AJ12" s="1358"/>
      <c r="AK12" s="1358"/>
      <c r="AL12" s="311"/>
    </row>
    <row r="13" spans="1:38" ht="12.6" customHeight="1" x14ac:dyDescent="0.45">
      <c r="A13" s="306"/>
      <c r="C13" s="306"/>
      <c r="R13" s="311"/>
      <c r="S13" s="306"/>
      <c r="Y13" s="312" t="s">
        <v>150</v>
      </c>
      <c r="Z13" s="1355"/>
      <c r="AA13" s="1356"/>
      <c r="AD13" s="1358"/>
      <c r="AE13" s="1358"/>
      <c r="AF13" s="1358"/>
      <c r="AG13" s="1358"/>
      <c r="AH13" s="1358"/>
      <c r="AI13" s="1358"/>
      <c r="AJ13" s="1358"/>
      <c r="AK13" s="1358"/>
      <c r="AL13" s="311"/>
    </row>
    <row r="14" spans="1:38" ht="12.6" customHeight="1" x14ac:dyDescent="0.45">
      <c r="A14" s="306"/>
      <c r="C14" s="306"/>
      <c r="R14" s="311"/>
      <c r="S14" s="306"/>
      <c r="Y14" s="312" t="s">
        <v>8726</v>
      </c>
      <c r="Z14" s="1355"/>
      <c r="AA14" s="1356"/>
      <c r="AB14" s="300" t="s">
        <v>123</v>
      </c>
      <c r="AD14" s="838"/>
      <c r="AE14" s="838"/>
      <c r="AF14" s="838"/>
      <c r="AG14" s="838"/>
      <c r="AH14" s="838"/>
      <c r="AI14" s="838"/>
      <c r="AJ14" s="838"/>
      <c r="AK14" s="838"/>
      <c r="AL14" s="311"/>
    </row>
    <row r="15" spans="1:38" ht="12.6" customHeight="1" x14ac:dyDescent="0.45">
      <c r="A15" s="306"/>
      <c r="C15" s="307"/>
      <c r="D15" s="308"/>
      <c r="E15" s="308"/>
      <c r="F15" s="308"/>
      <c r="G15" s="308"/>
      <c r="H15" s="308"/>
      <c r="I15" s="308"/>
      <c r="J15" s="308"/>
      <c r="K15" s="308"/>
      <c r="L15" s="308"/>
      <c r="M15" s="308"/>
      <c r="N15" s="308"/>
      <c r="O15" s="308"/>
      <c r="P15" s="308"/>
      <c r="Q15" s="308"/>
      <c r="R15" s="309"/>
      <c r="S15" s="307"/>
      <c r="T15" s="308"/>
      <c r="U15" s="308"/>
      <c r="V15" s="308"/>
      <c r="W15" s="308"/>
      <c r="X15" s="308"/>
      <c r="Y15" s="310"/>
      <c r="AB15" s="308"/>
      <c r="AC15" s="308"/>
      <c r="AD15" s="308"/>
      <c r="AE15" s="308"/>
      <c r="AF15" s="308"/>
      <c r="AG15" s="308"/>
      <c r="AH15" s="308"/>
      <c r="AI15" s="308"/>
      <c r="AJ15" s="308"/>
      <c r="AK15" s="308"/>
      <c r="AL15" s="309"/>
    </row>
    <row r="16" spans="1:38" ht="12.6" customHeight="1" x14ac:dyDescent="0.45">
      <c r="A16" s="306"/>
      <c r="C16" s="306"/>
      <c r="F16" s="204"/>
      <c r="G16" s="204"/>
      <c r="H16" s="204"/>
      <c r="I16" s="204"/>
      <c r="J16" s="204"/>
      <c r="K16" s="204"/>
      <c r="L16" s="204"/>
      <c r="R16" s="313"/>
      <c r="S16" s="306"/>
      <c r="T16" s="871"/>
      <c r="U16" s="204" t="s">
        <v>151</v>
      </c>
      <c r="V16" s="204"/>
      <c r="W16" s="204"/>
      <c r="Y16" s="871"/>
      <c r="Z16" s="204" t="s">
        <v>152</v>
      </c>
      <c r="AB16" s="871"/>
      <c r="AC16" s="204" t="s">
        <v>153</v>
      </c>
      <c r="AE16" s="204"/>
      <c r="AG16" s="871"/>
      <c r="AH16" s="204" t="s">
        <v>154</v>
      </c>
      <c r="AI16" s="204"/>
      <c r="AL16" s="311"/>
    </row>
    <row r="17" spans="1:38" ht="12.6" customHeight="1" x14ac:dyDescent="0.45">
      <c r="A17" s="306"/>
      <c r="C17" s="306"/>
      <c r="R17" s="313" t="s">
        <v>155</v>
      </c>
      <c r="S17" s="306"/>
      <c r="Y17" s="312"/>
      <c r="AL17" s="311"/>
    </row>
    <row r="18" spans="1:38" ht="12.6" customHeight="1" x14ac:dyDescent="0.45">
      <c r="A18" s="306"/>
      <c r="C18" s="306"/>
      <c r="R18" s="311"/>
      <c r="S18" s="306"/>
      <c r="T18" s="871"/>
      <c r="U18" s="204" t="s">
        <v>156</v>
      </c>
      <c r="Y18" s="312"/>
      <c r="AA18" s="1359" t="s">
        <v>157</v>
      </c>
      <c r="AB18" s="1360"/>
      <c r="AC18" s="1360"/>
      <c r="AD18" s="1360"/>
      <c r="AE18" s="1360"/>
      <c r="AF18" s="1360"/>
      <c r="AG18" s="1360"/>
      <c r="AH18" s="1360"/>
      <c r="AI18" s="1360"/>
      <c r="AJ18" s="1360"/>
      <c r="AK18" s="1360"/>
      <c r="AL18" s="311"/>
    </row>
    <row r="19" spans="1:38" ht="12.6" customHeight="1" x14ac:dyDescent="0.45">
      <c r="A19" s="306"/>
      <c r="C19" s="306"/>
      <c r="R19" s="311"/>
      <c r="S19" s="306"/>
      <c r="Y19" s="312"/>
      <c r="AA19" s="1361"/>
      <c r="AB19" s="1361"/>
      <c r="AC19" s="1361"/>
      <c r="AD19" s="1361"/>
      <c r="AE19" s="1361"/>
      <c r="AF19" s="1361"/>
      <c r="AG19" s="1361"/>
      <c r="AH19" s="1361"/>
      <c r="AI19" s="1361"/>
      <c r="AJ19" s="1361"/>
      <c r="AK19" s="1361"/>
      <c r="AL19" s="311"/>
    </row>
    <row r="20" spans="1:38" ht="19.5" customHeight="1" x14ac:dyDescent="0.45">
      <c r="A20" s="306"/>
      <c r="C20" s="303"/>
      <c r="D20" s="304"/>
      <c r="E20" s="304"/>
      <c r="F20" s="304"/>
      <c r="G20" s="304"/>
      <c r="H20" s="304"/>
      <c r="I20" s="304"/>
      <c r="J20" s="304"/>
      <c r="K20" s="304"/>
      <c r="L20" s="304"/>
      <c r="M20" s="304"/>
      <c r="N20" s="304"/>
      <c r="O20" s="304"/>
      <c r="P20" s="304"/>
      <c r="Q20" s="304"/>
      <c r="R20" s="315" t="s">
        <v>158</v>
      </c>
      <c r="S20" s="1340"/>
      <c r="T20" s="1341"/>
      <c r="U20" s="1341"/>
      <c r="V20" s="1341"/>
      <c r="W20" s="1341"/>
      <c r="X20" s="1341"/>
      <c r="Y20" s="1341"/>
      <c r="Z20" s="1341"/>
      <c r="AA20" s="1341"/>
      <c r="AB20" s="1341"/>
      <c r="AC20" s="1341"/>
      <c r="AD20" s="1341"/>
      <c r="AE20" s="1341"/>
      <c r="AF20" s="1341"/>
      <c r="AG20" s="1341"/>
      <c r="AH20" s="1341"/>
      <c r="AI20" s="1341"/>
      <c r="AJ20" s="1341"/>
      <c r="AK20" s="1341"/>
      <c r="AL20" s="1342"/>
    </row>
    <row r="21" spans="1:38" ht="12.6" customHeight="1" x14ac:dyDescent="0.45">
      <c r="D21" s="314" t="s">
        <v>159</v>
      </c>
    </row>
    <row r="22" spans="1:38" ht="12.6" customHeight="1" x14ac:dyDescent="0.45">
      <c r="D22" s="314"/>
    </row>
    <row r="23" spans="1:38" ht="12.6" customHeight="1" x14ac:dyDescent="0.45">
      <c r="C23" s="300" t="s">
        <v>160</v>
      </c>
    </row>
    <row r="24" spans="1:38" ht="12.6" customHeight="1" x14ac:dyDescent="0.45">
      <c r="A24" s="306"/>
      <c r="C24" s="303"/>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15" t="s">
        <v>161</v>
      </c>
      <c r="AB24" s="823"/>
      <c r="AC24" s="824"/>
      <c r="AD24" s="825"/>
      <c r="AE24" s="304" t="s">
        <v>65</v>
      </c>
      <c r="AF24" s="463"/>
      <c r="AG24" s="304" t="s">
        <v>64</v>
      </c>
      <c r="AH24" s="304"/>
      <c r="AI24" s="304"/>
      <c r="AJ24" s="316" t="s">
        <v>162</v>
      </c>
      <c r="AK24" s="304"/>
      <c r="AL24" s="305"/>
    </row>
    <row r="25" spans="1:38" ht="12.6" customHeight="1" x14ac:dyDescent="0.15">
      <c r="A25" s="306"/>
      <c r="C25" s="303"/>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17" t="s">
        <v>163</v>
      </c>
      <c r="AB25" s="823"/>
      <c r="AC25" s="824"/>
      <c r="AD25" s="825"/>
      <c r="AE25" s="304" t="s">
        <v>65</v>
      </c>
      <c r="AF25" s="463"/>
      <c r="AG25" s="304" t="s">
        <v>64</v>
      </c>
      <c r="AH25" s="304"/>
      <c r="AI25" s="304"/>
      <c r="AJ25" s="316" t="s">
        <v>164</v>
      </c>
      <c r="AK25" s="304"/>
      <c r="AL25" s="305"/>
    </row>
    <row r="26" spans="1:38" ht="12.6" customHeight="1" x14ac:dyDescent="0.45">
      <c r="A26" s="306"/>
      <c r="C26" s="303"/>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15" t="s">
        <v>165</v>
      </c>
      <c r="AB26" s="867"/>
      <c r="AC26" s="870"/>
      <c r="AD26" s="868"/>
      <c r="AE26" s="304" t="s">
        <v>65</v>
      </c>
      <c r="AF26" s="869"/>
      <c r="AG26" s="304" t="s">
        <v>64</v>
      </c>
      <c r="AH26" s="304"/>
      <c r="AI26" s="304"/>
      <c r="AJ26" s="316" t="s">
        <v>166</v>
      </c>
      <c r="AK26" s="304"/>
      <c r="AL26" s="305"/>
    </row>
    <row r="27" spans="1:38" ht="12.6" customHeight="1" x14ac:dyDescent="0.45">
      <c r="A27" s="306"/>
      <c r="C27" s="303"/>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16" t="s">
        <v>167</v>
      </c>
      <c r="AB27" s="1334"/>
      <c r="AC27" s="1335"/>
      <c r="AD27" s="1336"/>
      <c r="AE27" s="303" t="s">
        <v>111</v>
      </c>
      <c r="AF27" s="304"/>
      <c r="AG27" s="304"/>
      <c r="AH27" s="304"/>
      <c r="AI27" s="304"/>
      <c r="AJ27" s="316" t="s">
        <v>168</v>
      </c>
      <c r="AK27" s="304"/>
      <c r="AL27" s="305"/>
    </row>
    <row r="28" spans="1:38" ht="12.6" customHeight="1" x14ac:dyDescent="0.45">
      <c r="A28" s="306"/>
      <c r="C28" s="303"/>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16" t="s">
        <v>169</v>
      </c>
      <c r="AB28" s="1337"/>
      <c r="AC28" s="1338"/>
      <c r="AD28" s="1339"/>
      <c r="AE28" s="303" t="s">
        <v>111</v>
      </c>
      <c r="AF28" s="304"/>
      <c r="AG28" s="304"/>
      <c r="AH28" s="304"/>
      <c r="AI28" s="304"/>
      <c r="AJ28" s="316" t="s">
        <v>170</v>
      </c>
      <c r="AK28" s="304"/>
      <c r="AL28" s="305"/>
    </row>
    <row r="29" spans="1:38" ht="12.6" customHeight="1" x14ac:dyDescent="0.45"/>
    <row r="30" spans="1:38" ht="12.6" customHeight="1" x14ac:dyDescent="0.45">
      <c r="C30" s="300" t="s">
        <v>171</v>
      </c>
    </row>
    <row r="31" spans="1:38" ht="12.6" customHeight="1" x14ac:dyDescent="0.45">
      <c r="D31" s="314" t="s">
        <v>172</v>
      </c>
    </row>
    <row r="32" spans="1:38" ht="12.6" customHeight="1" x14ac:dyDescent="0.45"/>
    <row r="33" spans="1:38" ht="12.6" customHeight="1" x14ac:dyDescent="0.45">
      <c r="A33" s="306"/>
      <c r="C33" s="307"/>
      <c r="D33" s="308"/>
      <c r="E33" s="308"/>
      <c r="F33" s="308"/>
      <c r="G33" s="308"/>
      <c r="H33" s="308"/>
      <c r="I33" s="308"/>
      <c r="J33" s="308"/>
      <c r="K33" s="308"/>
      <c r="L33" s="308"/>
      <c r="M33" s="308"/>
      <c r="N33" s="318" t="s">
        <v>173</v>
      </c>
      <c r="O33" s="872"/>
      <c r="P33" s="873"/>
      <c r="Q33" s="873"/>
      <c r="R33" s="874" t="s">
        <v>8761</v>
      </c>
      <c r="S33" s="1343"/>
      <c r="T33" s="1344"/>
      <c r="U33" s="1344"/>
      <c r="V33" s="1344"/>
      <c r="W33" s="1345"/>
      <c r="X33" s="872" t="s">
        <v>8762</v>
      </c>
      <c r="Y33" s="873"/>
      <c r="Z33" s="873"/>
      <c r="AA33" s="873"/>
      <c r="AB33" s="873"/>
      <c r="AC33" s="873"/>
      <c r="AD33" s="873"/>
      <c r="AE33" s="873"/>
      <c r="AF33" s="873"/>
      <c r="AG33" s="873"/>
      <c r="AH33" s="873"/>
      <c r="AI33" s="873"/>
      <c r="AJ33" s="873"/>
      <c r="AK33" s="873"/>
      <c r="AL33" s="876"/>
    </row>
    <row r="34" spans="1:38" ht="12.6" customHeight="1" x14ac:dyDescent="0.45">
      <c r="A34" s="306"/>
      <c r="C34" s="320"/>
      <c r="D34" s="321"/>
      <c r="E34" s="321"/>
      <c r="F34" s="321"/>
      <c r="G34" s="321"/>
      <c r="H34" s="321"/>
      <c r="I34" s="321"/>
      <c r="J34" s="321"/>
      <c r="K34" s="321"/>
      <c r="L34" s="321"/>
      <c r="M34" s="321"/>
      <c r="N34" s="322"/>
      <c r="O34" s="877"/>
      <c r="P34" s="878"/>
      <c r="Q34" s="878"/>
      <c r="R34" s="879" t="s">
        <v>71</v>
      </c>
      <c r="S34" s="1343"/>
      <c r="T34" s="1344"/>
      <c r="U34" s="1344"/>
      <c r="V34" s="1344"/>
      <c r="W34" s="1345"/>
      <c r="X34" s="877" t="s">
        <v>8762</v>
      </c>
      <c r="Y34" s="878"/>
      <c r="Z34" s="878"/>
      <c r="AA34" s="878" t="s">
        <v>8763</v>
      </c>
      <c r="AB34" s="1346">
        <f>S33+S34</f>
        <v>0</v>
      </c>
      <c r="AC34" s="1347"/>
      <c r="AD34" s="1347"/>
      <c r="AE34" s="1347"/>
      <c r="AF34" s="1348"/>
      <c r="AG34" s="877" t="s">
        <v>8762</v>
      </c>
      <c r="AH34" s="878"/>
      <c r="AI34" s="878" t="s">
        <v>8764</v>
      </c>
      <c r="AJ34" s="878"/>
      <c r="AK34" s="878"/>
      <c r="AL34" s="880"/>
    </row>
    <row r="35" spans="1:38" ht="12.6" customHeight="1" x14ac:dyDescent="0.45">
      <c r="A35" s="306"/>
      <c r="C35" s="303"/>
      <c r="D35" s="304"/>
      <c r="E35" s="304"/>
      <c r="F35" s="304"/>
      <c r="G35" s="304"/>
      <c r="H35" s="304"/>
      <c r="I35" s="304"/>
      <c r="J35" s="304"/>
      <c r="K35" s="304"/>
      <c r="L35" s="304"/>
      <c r="M35" s="304"/>
      <c r="N35" s="316" t="s">
        <v>178</v>
      </c>
      <c r="O35" s="877"/>
      <c r="P35" s="878"/>
      <c r="Q35" s="878"/>
      <c r="R35" s="879" t="s">
        <v>8761</v>
      </c>
      <c r="S35" s="1349"/>
      <c r="T35" s="1350"/>
      <c r="U35" s="1350"/>
      <c r="V35" s="1350"/>
      <c r="W35" s="1351"/>
      <c r="X35" s="875" t="s">
        <v>8762</v>
      </c>
      <c r="Y35" s="875"/>
      <c r="Z35" s="875" t="s">
        <v>8765</v>
      </c>
      <c r="AA35" s="875"/>
      <c r="AB35" s="878"/>
      <c r="AC35" s="878"/>
      <c r="AD35" s="878"/>
      <c r="AE35" s="878"/>
      <c r="AF35" s="878"/>
      <c r="AG35" s="878"/>
      <c r="AH35" s="878"/>
      <c r="AI35" s="878"/>
      <c r="AJ35" s="878"/>
      <c r="AK35" s="878"/>
      <c r="AL35" s="880"/>
    </row>
    <row r="36" spans="1:38" ht="12.6" customHeight="1" x14ac:dyDescent="0.45"/>
    <row r="37" spans="1:38" ht="12.6" customHeight="1" x14ac:dyDescent="0.45">
      <c r="C37" s="300" t="s">
        <v>180</v>
      </c>
    </row>
    <row r="38" spans="1:38" ht="12.6" customHeight="1" x14ac:dyDescent="0.45">
      <c r="A38" s="303"/>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1340" t="s">
        <v>181</v>
      </c>
      <c r="AK38" s="1341"/>
      <c r="AL38" s="1342"/>
    </row>
    <row r="39" spans="1:38" ht="12.6" customHeight="1" x14ac:dyDescent="0.45">
      <c r="A39" s="306" t="s">
        <v>182</v>
      </c>
      <c r="AJ39" s="306"/>
      <c r="AL39" s="311"/>
    </row>
    <row r="40" spans="1:38" ht="12.6" customHeight="1" x14ac:dyDescent="0.45">
      <c r="A40" s="306"/>
      <c r="AJ40" s="306"/>
      <c r="AL40" s="311"/>
    </row>
    <row r="41" spans="1:38" ht="12.6" customHeight="1" x14ac:dyDescent="0.45">
      <c r="A41" s="306"/>
      <c r="B41" s="300" t="s">
        <v>183</v>
      </c>
      <c r="C41" s="1326" t="str">
        <f>IF(AB34&gt;0,AB34,"")</f>
        <v/>
      </c>
      <c r="D41" s="1327"/>
      <c r="E41" s="1328"/>
      <c r="G41" s="302" t="s">
        <v>184</v>
      </c>
      <c r="H41" s="1326" t="str">
        <f>IF(AB27&lt;&gt;"",AB27,"")</f>
        <v/>
      </c>
      <c r="I41" s="1327"/>
      <c r="J41" s="1328"/>
      <c r="L41" s="300" t="s">
        <v>185</v>
      </c>
      <c r="N41" s="1326" t="str">
        <f>IF(OR(C41&lt;&gt;"",H41&lt;&gt;""),C41/H41,"")</f>
        <v/>
      </c>
      <c r="O41" s="1327"/>
      <c r="P41" s="1328"/>
      <c r="R41" s="302" t="s">
        <v>186</v>
      </c>
      <c r="S41" s="1326" t="str">
        <f>IF(OR(AB25&lt;&gt;"",AC25&lt;&gt;"",AD25&lt;&gt;"",AF25&lt;&gt;""),VALUE(AB25&amp;AC25&amp;AD25&amp;IF(AF25&lt;&gt;"","."&amp;AF25,"")),"")</f>
        <v/>
      </c>
      <c r="T41" s="1327"/>
      <c r="U41" s="1328"/>
      <c r="AJ41" s="1329" t="str">
        <f>IF(OR(N41&lt;&gt;"",S41&lt;&gt;""),IF(N41&gt;=S41,"○",""),"")</f>
        <v/>
      </c>
      <c r="AK41" s="1330"/>
      <c r="AL41" s="1331"/>
    </row>
    <row r="42" spans="1:38" ht="12.6" customHeight="1" x14ac:dyDescent="0.45">
      <c r="A42" s="320"/>
      <c r="B42" s="321"/>
      <c r="C42" s="321"/>
      <c r="D42" s="321"/>
      <c r="E42" s="321"/>
      <c r="F42" s="321"/>
      <c r="G42" s="321"/>
      <c r="H42" s="321"/>
      <c r="I42" s="321"/>
      <c r="J42" s="321"/>
      <c r="K42" s="321"/>
      <c r="L42" s="321"/>
      <c r="M42" s="321"/>
      <c r="N42" s="321"/>
      <c r="O42" s="321"/>
      <c r="P42" s="321"/>
      <c r="Q42" s="321"/>
      <c r="R42" s="321"/>
      <c r="S42" s="321"/>
      <c r="T42" s="321"/>
      <c r="U42" s="321"/>
      <c r="V42" s="321"/>
      <c r="W42" s="325" t="s">
        <v>187</v>
      </c>
      <c r="X42" s="321"/>
      <c r="Y42" s="321"/>
      <c r="Z42" s="321"/>
      <c r="AA42" s="321"/>
      <c r="AB42" s="321"/>
      <c r="AC42" s="321"/>
      <c r="AD42" s="321"/>
      <c r="AE42" s="321"/>
      <c r="AF42" s="321"/>
      <c r="AG42" s="321"/>
      <c r="AH42" s="321"/>
      <c r="AI42" s="321"/>
      <c r="AJ42" s="320"/>
      <c r="AK42" s="321"/>
      <c r="AL42" s="324"/>
    </row>
    <row r="43" spans="1:38" ht="12.6" customHeight="1" x14ac:dyDescent="0.45">
      <c r="A43" s="306" t="s">
        <v>188</v>
      </c>
      <c r="AJ43" s="306"/>
      <c r="AL43" s="311"/>
    </row>
    <row r="44" spans="1:38" ht="12.6" customHeight="1" x14ac:dyDescent="0.45">
      <c r="A44" s="306"/>
      <c r="AJ44" s="306"/>
      <c r="AL44" s="311"/>
    </row>
    <row r="45" spans="1:38" ht="12.6" customHeight="1" x14ac:dyDescent="0.45">
      <c r="A45" s="306"/>
      <c r="B45" s="300" t="s">
        <v>189</v>
      </c>
      <c r="C45" s="1326" t="str">
        <f>IF(S35&gt;0,S35,"")</f>
        <v/>
      </c>
      <c r="D45" s="1327"/>
      <c r="E45" s="1328"/>
      <c r="G45" s="302" t="s">
        <v>190</v>
      </c>
      <c r="H45" s="1326" t="str">
        <f>IF(AB28&lt;&gt;"",AB28,"")</f>
        <v/>
      </c>
      <c r="I45" s="1327"/>
      <c r="J45" s="1328"/>
      <c r="L45" s="300" t="s">
        <v>185</v>
      </c>
      <c r="N45" s="1326" t="str">
        <f>IF(OR(C45&lt;&gt;"",H45&lt;&gt;""),C45/H45,"")</f>
        <v/>
      </c>
      <c r="O45" s="1327"/>
      <c r="P45" s="1328"/>
      <c r="R45" s="302" t="s">
        <v>191</v>
      </c>
      <c r="S45" s="1326" t="str">
        <f>IF(OR(AB26&lt;&gt;"",AC26&lt;&gt;"",AD26&lt;&gt;"",AF26&lt;&gt;""),VALUE(AB26&amp;AC26&amp;AD26&amp;IF(AF26&lt;&gt;"","."&amp;AF26,"")),"")</f>
        <v/>
      </c>
      <c r="T45" s="1327"/>
      <c r="U45" s="1328"/>
      <c r="AJ45" s="1329" t="str">
        <f>IF(OR(N45&lt;&gt;"",S45&lt;&gt;""),IF(N45&gt;=S45,"○",""),"")</f>
        <v/>
      </c>
      <c r="AK45" s="1330"/>
      <c r="AL45" s="1331"/>
    </row>
    <row r="46" spans="1:38" ht="12.6" customHeight="1" x14ac:dyDescent="0.45">
      <c r="A46" s="320"/>
      <c r="B46" s="321"/>
      <c r="C46" s="321"/>
      <c r="D46" s="321"/>
      <c r="E46" s="321"/>
      <c r="F46" s="321"/>
      <c r="G46" s="321"/>
      <c r="H46" s="321"/>
      <c r="I46" s="321"/>
      <c r="J46" s="321"/>
      <c r="K46" s="321"/>
      <c r="L46" s="321"/>
      <c r="M46" s="321"/>
      <c r="N46" s="321"/>
      <c r="O46" s="321"/>
      <c r="P46" s="321"/>
      <c r="Q46" s="321"/>
      <c r="R46" s="321"/>
      <c r="S46" s="321"/>
      <c r="T46" s="321"/>
      <c r="U46" s="321"/>
      <c r="V46" s="321"/>
      <c r="W46" s="325" t="s">
        <v>187</v>
      </c>
      <c r="X46" s="321"/>
      <c r="Y46" s="321"/>
      <c r="Z46" s="321"/>
      <c r="AA46" s="321"/>
      <c r="AB46" s="321"/>
      <c r="AC46" s="321"/>
      <c r="AD46" s="321"/>
      <c r="AE46" s="321"/>
      <c r="AF46" s="321"/>
      <c r="AG46" s="321"/>
      <c r="AH46" s="321"/>
      <c r="AI46" s="321"/>
      <c r="AJ46" s="320"/>
      <c r="AK46" s="321"/>
      <c r="AL46" s="324"/>
    </row>
    <row r="47" spans="1:38" ht="12.6" customHeight="1" x14ac:dyDescent="0.45"/>
    <row r="48" spans="1:38" ht="12.6" customHeight="1" x14ac:dyDescent="0.45"/>
    <row r="49" spans="1:44" ht="12.6" customHeight="1" x14ac:dyDescent="0.45">
      <c r="A49" s="300" t="s">
        <v>192</v>
      </c>
    </row>
    <row r="50" spans="1:44" ht="12.6" customHeight="1" x14ac:dyDescent="0.45">
      <c r="N50" s="277" t="s">
        <v>193</v>
      </c>
      <c r="AR50" s="302"/>
    </row>
    <row r="51" spans="1:44" ht="12.6" customHeight="1" x14ac:dyDescent="0.45"/>
    <row r="52" spans="1:44" ht="12.6" customHeight="1" x14ac:dyDescent="0.45">
      <c r="A52" s="307">
        <v>1</v>
      </c>
      <c r="B52" s="308"/>
      <c r="C52" s="309"/>
      <c r="D52" s="1332" t="s">
        <v>194</v>
      </c>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3"/>
      <c r="AB52" s="1333"/>
      <c r="AC52" s="1333"/>
      <c r="AD52" s="1333"/>
      <c r="AE52" s="1333"/>
      <c r="AF52" s="1333"/>
      <c r="AG52" s="1333"/>
      <c r="AH52" s="1333"/>
      <c r="AI52" s="1333"/>
      <c r="AJ52" s="308"/>
      <c r="AK52" s="308"/>
      <c r="AL52" s="309"/>
    </row>
    <row r="53" spans="1:44" ht="12.6" customHeight="1" x14ac:dyDescent="0.45">
      <c r="A53" s="306"/>
      <c r="C53" s="311"/>
      <c r="D53" s="1314"/>
      <c r="E53" s="1315"/>
      <c r="F53" s="1315"/>
      <c r="G53" s="1315"/>
      <c r="H53" s="1315"/>
      <c r="I53" s="1315"/>
      <c r="J53" s="1315"/>
      <c r="K53" s="1315"/>
      <c r="L53" s="1315"/>
      <c r="M53" s="1315"/>
      <c r="N53" s="1315"/>
      <c r="O53" s="1315"/>
      <c r="P53" s="1315"/>
      <c r="Q53" s="1315"/>
      <c r="R53" s="1315"/>
      <c r="S53" s="1315"/>
      <c r="T53" s="1315"/>
      <c r="U53" s="1315"/>
      <c r="V53" s="1315"/>
      <c r="W53" s="1315"/>
      <c r="X53" s="1315"/>
      <c r="Y53" s="1315"/>
      <c r="Z53" s="1315"/>
      <c r="AA53" s="1315"/>
      <c r="AB53" s="1315"/>
      <c r="AC53" s="1315"/>
      <c r="AD53" s="1315"/>
      <c r="AE53" s="1315"/>
      <c r="AF53" s="1315"/>
      <c r="AG53" s="1315"/>
      <c r="AH53" s="1315"/>
      <c r="AI53" s="1315"/>
      <c r="AJ53" s="347"/>
      <c r="AL53" s="311"/>
    </row>
    <row r="54" spans="1:44" ht="12.6" customHeight="1" x14ac:dyDescent="0.45">
      <c r="A54" s="326"/>
      <c r="B54" s="327" t="s">
        <v>195</v>
      </c>
      <c r="C54" s="328"/>
      <c r="D54" s="326" t="s">
        <v>196</v>
      </c>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9"/>
      <c r="AJ54" s="1289"/>
      <c r="AK54" s="1290"/>
      <c r="AL54" s="1291"/>
    </row>
    <row r="55" spans="1:44" ht="12.6" customHeight="1" x14ac:dyDescent="0.45">
      <c r="A55" s="326"/>
      <c r="B55" s="327" t="s">
        <v>197</v>
      </c>
      <c r="C55" s="328"/>
      <c r="D55" s="326" t="s">
        <v>198</v>
      </c>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9"/>
      <c r="AJ55" s="1289"/>
      <c r="AK55" s="1290"/>
      <c r="AL55" s="1291"/>
    </row>
    <row r="56" spans="1:44" ht="12.6" customHeight="1" x14ac:dyDescent="0.45">
      <c r="A56" s="330"/>
      <c r="B56" s="331" t="s">
        <v>199</v>
      </c>
      <c r="C56" s="332"/>
      <c r="D56" s="330" t="s">
        <v>200</v>
      </c>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3"/>
      <c r="AJ56" s="1289"/>
      <c r="AK56" s="1290"/>
      <c r="AL56" s="1291"/>
    </row>
    <row r="57" spans="1:44" ht="12.6" customHeight="1" x14ac:dyDescent="0.45">
      <c r="A57" s="334">
        <v>2</v>
      </c>
      <c r="B57" s="335"/>
      <c r="C57" s="336"/>
      <c r="D57" s="334" t="s">
        <v>201</v>
      </c>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6"/>
    </row>
    <row r="58" spans="1:44" ht="12.6" customHeight="1" x14ac:dyDescent="0.45">
      <c r="A58" s="326"/>
      <c r="B58" s="327" t="s">
        <v>202</v>
      </c>
      <c r="C58" s="329"/>
      <c r="D58" s="326" t="s">
        <v>203</v>
      </c>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9"/>
      <c r="AJ58" s="1289"/>
      <c r="AK58" s="1290"/>
      <c r="AL58" s="1291"/>
    </row>
    <row r="59" spans="1:44" ht="12.6" customHeight="1" x14ac:dyDescent="0.15">
      <c r="A59" s="326"/>
      <c r="B59" s="327" t="s">
        <v>204</v>
      </c>
      <c r="C59" s="329"/>
      <c r="D59" s="338" t="s">
        <v>205</v>
      </c>
      <c r="E59" s="339"/>
      <c r="F59" s="339"/>
      <c r="G59" s="339"/>
      <c r="H59" s="339"/>
      <c r="I59" s="339"/>
      <c r="J59" s="339"/>
      <c r="K59" s="339"/>
      <c r="L59" s="339"/>
      <c r="M59" s="339"/>
      <c r="N59" s="339"/>
      <c r="O59" s="339"/>
      <c r="P59" s="339"/>
      <c r="Q59" s="339"/>
      <c r="R59" s="328"/>
      <c r="S59" s="328"/>
      <c r="T59" s="328"/>
      <c r="U59" s="328"/>
      <c r="V59" s="328"/>
      <c r="W59" s="328"/>
      <c r="X59" s="328"/>
      <c r="Y59" s="328"/>
      <c r="Z59" s="328"/>
      <c r="AA59" s="328"/>
      <c r="AB59" s="328"/>
      <c r="AC59" s="328"/>
      <c r="AD59" s="328"/>
      <c r="AE59" s="328"/>
      <c r="AF59" s="328"/>
      <c r="AG59" s="328"/>
      <c r="AH59" s="328"/>
      <c r="AI59" s="329"/>
      <c r="AJ59" s="1289"/>
      <c r="AK59" s="1290"/>
      <c r="AL59" s="1291"/>
    </row>
    <row r="60" spans="1:44" ht="12.6" customHeight="1" x14ac:dyDescent="0.45">
      <c r="A60" s="340"/>
      <c r="B60" s="341" t="s">
        <v>206</v>
      </c>
      <c r="C60" s="342"/>
      <c r="D60" s="1311" t="s">
        <v>207</v>
      </c>
      <c r="E60" s="1312"/>
      <c r="F60" s="1312"/>
      <c r="G60" s="1312"/>
      <c r="H60" s="1312"/>
      <c r="I60" s="1312"/>
      <c r="J60" s="1312"/>
      <c r="K60" s="1312"/>
      <c r="L60" s="1312"/>
      <c r="M60" s="1312"/>
      <c r="N60" s="1312"/>
      <c r="O60" s="1312"/>
      <c r="P60" s="1312"/>
      <c r="Q60" s="1312"/>
      <c r="R60" s="1312"/>
      <c r="S60" s="1312"/>
      <c r="T60" s="1312"/>
      <c r="U60" s="1312"/>
      <c r="V60" s="1312"/>
      <c r="W60" s="1312"/>
      <c r="X60" s="1312"/>
      <c r="Y60" s="1312"/>
      <c r="Z60" s="1312"/>
      <c r="AA60" s="1312"/>
      <c r="AB60" s="1312"/>
      <c r="AC60" s="1312"/>
      <c r="AD60" s="1312"/>
      <c r="AE60" s="1312"/>
      <c r="AF60" s="1312"/>
      <c r="AG60" s="1312"/>
      <c r="AH60" s="1312"/>
      <c r="AI60" s="1313"/>
      <c r="AJ60" s="1305"/>
      <c r="AK60" s="1306"/>
      <c r="AL60" s="1307"/>
    </row>
    <row r="61" spans="1:44" ht="12.6" customHeight="1" x14ac:dyDescent="0.45">
      <c r="A61" s="306"/>
      <c r="B61" s="343"/>
      <c r="C61" s="311"/>
      <c r="D61" s="1320"/>
      <c r="E61" s="1321"/>
      <c r="F61" s="1321"/>
      <c r="G61" s="1321"/>
      <c r="H61" s="1321"/>
      <c r="I61" s="1321"/>
      <c r="J61" s="1321"/>
      <c r="K61" s="1321"/>
      <c r="L61" s="1321"/>
      <c r="M61" s="1321"/>
      <c r="N61" s="1321"/>
      <c r="O61" s="1321"/>
      <c r="P61" s="1321"/>
      <c r="Q61" s="1321"/>
      <c r="R61" s="1321"/>
      <c r="S61" s="1321"/>
      <c r="T61" s="1321"/>
      <c r="U61" s="1321"/>
      <c r="V61" s="1321"/>
      <c r="W61" s="1321"/>
      <c r="X61" s="1321"/>
      <c r="Y61" s="1321"/>
      <c r="Z61" s="1321"/>
      <c r="AA61" s="1321"/>
      <c r="AB61" s="1321"/>
      <c r="AC61" s="1321"/>
      <c r="AD61" s="1321"/>
      <c r="AE61" s="1321"/>
      <c r="AF61" s="1321"/>
      <c r="AG61" s="1321"/>
      <c r="AH61" s="1321"/>
      <c r="AI61" s="1322"/>
      <c r="AJ61" s="1323"/>
      <c r="AK61" s="1324"/>
      <c r="AL61" s="1325"/>
    </row>
    <row r="62" spans="1:44" ht="12.6" customHeight="1" x14ac:dyDescent="0.45">
      <c r="A62" s="344"/>
      <c r="B62" s="345"/>
      <c r="C62" s="346"/>
      <c r="D62" s="1314"/>
      <c r="E62" s="1315"/>
      <c r="F62" s="1315"/>
      <c r="G62" s="1315"/>
      <c r="H62" s="1315"/>
      <c r="I62" s="1315"/>
      <c r="J62" s="1315"/>
      <c r="K62" s="1315"/>
      <c r="L62" s="1315"/>
      <c r="M62" s="1315"/>
      <c r="N62" s="1315"/>
      <c r="O62" s="1315"/>
      <c r="P62" s="1315"/>
      <c r="Q62" s="1315"/>
      <c r="R62" s="1315"/>
      <c r="S62" s="1315"/>
      <c r="T62" s="1315"/>
      <c r="U62" s="1315"/>
      <c r="V62" s="1315"/>
      <c r="W62" s="1315"/>
      <c r="X62" s="1315"/>
      <c r="Y62" s="1315"/>
      <c r="Z62" s="1315"/>
      <c r="AA62" s="1315"/>
      <c r="AB62" s="1315"/>
      <c r="AC62" s="1315"/>
      <c r="AD62" s="1315"/>
      <c r="AE62" s="1315"/>
      <c r="AF62" s="1315"/>
      <c r="AG62" s="1315"/>
      <c r="AH62" s="1315"/>
      <c r="AI62" s="1316"/>
      <c r="AJ62" s="1317"/>
      <c r="AK62" s="1318"/>
      <c r="AL62" s="1319"/>
    </row>
    <row r="63" spans="1:44" ht="12.6" customHeight="1" x14ac:dyDescent="0.45">
      <c r="A63" s="340"/>
      <c r="B63" s="341" t="s">
        <v>208</v>
      </c>
      <c r="C63" s="342"/>
      <c r="D63" s="1311" t="s">
        <v>209</v>
      </c>
      <c r="E63" s="1312"/>
      <c r="F63" s="1312"/>
      <c r="G63" s="1312"/>
      <c r="H63" s="1312"/>
      <c r="I63" s="1312"/>
      <c r="J63" s="1312"/>
      <c r="K63" s="1312"/>
      <c r="L63" s="1312"/>
      <c r="M63" s="1312"/>
      <c r="N63" s="1312"/>
      <c r="O63" s="1312"/>
      <c r="P63" s="1312"/>
      <c r="Q63" s="1312"/>
      <c r="R63" s="1312"/>
      <c r="S63" s="1312"/>
      <c r="T63" s="1312"/>
      <c r="U63" s="1312"/>
      <c r="V63" s="1312"/>
      <c r="W63" s="1312"/>
      <c r="X63" s="1312"/>
      <c r="Y63" s="1312"/>
      <c r="Z63" s="1312"/>
      <c r="AA63" s="1312"/>
      <c r="AB63" s="1312"/>
      <c r="AC63" s="1312"/>
      <c r="AD63" s="1312"/>
      <c r="AE63" s="1312"/>
      <c r="AF63" s="1312"/>
      <c r="AG63" s="1312"/>
      <c r="AH63" s="1312"/>
      <c r="AI63" s="1313"/>
      <c r="AJ63" s="1305"/>
      <c r="AK63" s="1306"/>
      <c r="AL63" s="1307"/>
    </row>
    <row r="64" spans="1:44" ht="12.6" customHeight="1" x14ac:dyDescent="0.45">
      <c r="A64" s="344"/>
      <c r="B64" s="345"/>
      <c r="C64" s="346"/>
      <c r="D64" s="1314"/>
      <c r="E64" s="1315"/>
      <c r="F64" s="1315"/>
      <c r="G64" s="1315"/>
      <c r="H64" s="1315"/>
      <c r="I64" s="1315"/>
      <c r="J64" s="1315"/>
      <c r="K64" s="1315"/>
      <c r="L64" s="1315"/>
      <c r="M64" s="1315"/>
      <c r="N64" s="1315"/>
      <c r="O64" s="1315"/>
      <c r="P64" s="1315"/>
      <c r="Q64" s="1315"/>
      <c r="R64" s="1315"/>
      <c r="S64" s="1315"/>
      <c r="T64" s="1315"/>
      <c r="U64" s="1315"/>
      <c r="V64" s="1315"/>
      <c r="W64" s="1315"/>
      <c r="X64" s="1315"/>
      <c r="Y64" s="1315"/>
      <c r="Z64" s="1315"/>
      <c r="AA64" s="1315"/>
      <c r="AB64" s="1315"/>
      <c r="AC64" s="1315"/>
      <c r="AD64" s="1315"/>
      <c r="AE64" s="1315"/>
      <c r="AF64" s="1315"/>
      <c r="AG64" s="1315"/>
      <c r="AH64" s="1315"/>
      <c r="AI64" s="1316"/>
      <c r="AJ64" s="1317"/>
      <c r="AK64" s="1318"/>
      <c r="AL64" s="1319"/>
    </row>
    <row r="65" spans="1:42" ht="12.6" customHeight="1" x14ac:dyDescent="0.45">
      <c r="A65" s="326"/>
      <c r="B65" s="327" t="s">
        <v>210</v>
      </c>
      <c r="C65" s="329"/>
      <c r="D65" s="326" t="s">
        <v>211</v>
      </c>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348"/>
      <c r="AI65" s="349"/>
      <c r="AJ65" s="1289"/>
      <c r="AK65" s="1290"/>
      <c r="AL65" s="1291"/>
    </row>
    <row r="66" spans="1:42" ht="12.6" customHeight="1" x14ac:dyDescent="0.45">
      <c r="A66" s="326"/>
      <c r="B66" s="327" t="s">
        <v>212</v>
      </c>
      <c r="C66" s="329"/>
      <c r="D66" s="326" t="s">
        <v>213</v>
      </c>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9"/>
      <c r="AJ66" s="1289"/>
      <c r="AK66" s="1290"/>
      <c r="AL66" s="1291"/>
    </row>
    <row r="67" spans="1:42" ht="12.6" customHeight="1" x14ac:dyDescent="0.45">
      <c r="A67" s="344"/>
      <c r="B67" s="345" t="s">
        <v>214</v>
      </c>
      <c r="C67" s="346"/>
      <c r="D67" s="326" t="s">
        <v>215</v>
      </c>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8"/>
      <c r="AD67" s="348"/>
      <c r="AE67" s="348"/>
      <c r="AF67" s="348"/>
      <c r="AG67" s="348"/>
      <c r="AH67" s="348"/>
      <c r="AI67" s="349"/>
      <c r="AJ67" s="1289"/>
      <c r="AK67" s="1290"/>
      <c r="AL67" s="1291"/>
    </row>
    <row r="68" spans="1:42" ht="12.6" customHeight="1" x14ac:dyDescent="0.45">
      <c r="A68" s="326"/>
      <c r="B68" s="327" t="s">
        <v>216</v>
      </c>
      <c r="C68" s="329"/>
      <c r="D68" s="326" t="s">
        <v>217</v>
      </c>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9"/>
      <c r="AJ68" s="1289"/>
      <c r="AK68" s="1290"/>
      <c r="AL68" s="1291"/>
    </row>
    <row r="69" spans="1:42" ht="12.6" customHeight="1" x14ac:dyDescent="0.45">
      <c r="A69" s="326"/>
      <c r="B69" s="327" t="s">
        <v>218</v>
      </c>
      <c r="C69" s="329"/>
      <c r="D69" s="326" t="s">
        <v>219</v>
      </c>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9"/>
      <c r="AJ69" s="1289"/>
      <c r="AK69" s="1290"/>
      <c r="AL69" s="1291"/>
    </row>
    <row r="70" spans="1:42" ht="12.6" customHeight="1" x14ac:dyDescent="0.45">
      <c r="A70" s="326"/>
      <c r="B70" s="327" t="s">
        <v>220</v>
      </c>
      <c r="C70" s="328"/>
      <c r="D70" s="326" t="s">
        <v>221</v>
      </c>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9"/>
      <c r="AJ70" s="1289"/>
      <c r="AK70" s="1290"/>
      <c r="AL70" s="1291"/>
    </row>
    <row r="71" spans="1:42" ht="12.6" customHeight="1" x14ac:dyDescent="0.45">
      <c r="A71" s="326"/>
      <c r="B71" s="327" t="s">
        <v>222</v>
      </c>
      <c r="C71" s="329"/>
      <c r="D71" s="326" t="s">
        <v>223</v>
      </c>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9"/>
      <c r="AJ71" s="1289"/>
      <c r="AK71" s="1290"/>
      <c r="AL71" s="1291"/>
    </row>
    <row r="72" spans="1:42" ht="12.6" customHeight="1" x14ac:dyDescent="0.45">
      <c r="A72" s="344"/>
      <c r="B72" s="345" t="s">
        <v>224</v>
      </c>
      <c r="C72" s="347"/>
      <c r="D72" s="326" t="s">
        <v>225</v>
      </c>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9"/>
      <c r="AJ72" s="1289"/>
      <c r="AK72" s="1290"/>
      <c r="AL72" s="1291"/>
    </row>
    <row r="73" spans="1:42" ht="12.6" customHeight="1" x14ac:dyDescent="0.45">
      <c r="A73" s="326"/>
      <c r="B73" s="327" t="s">
        <v>226</v>
      </c>
      <c r="C73" s="328"/>
      <c r="D73" s="326" t="s">
        <v>227</v>
      </c>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9"/>
      <c r="AJ73" s="1289"/>
      <c r="AK73" s="1290"/>
      <c r="AL73" s="1291"/>
    </row>
    <row r="74" spans="1:42" ht="12.6" customHeight="1" x14ac:dyDescent="0.45">
      <c r="A74" s="326"/>
      <c r="B74" s="327" t="s">
        <v>228</v>
      </c>
      <c r="C74" s="328"/>
      <c r="D74" s="326" t="s">
        <v>229</v>
      </c>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9"/>
      <c r="AJ74" s="1289"/>
      <c r="AK74" s="1290"/>
      <c r="AL74" s="1291"/>
      <c r="AP74" s="343"/>
    </row>
    <row r="75" spans="1:42" ht="12.6" customHeight="1" x14ac:dyDescent="0.45">
      <c r="A75" s="340"/>
      <c r="B75" s="341" t="s">
        <v>230</v>
      </c>
      <c r="C75" s="342"/>
      <c r="D75" s="1303" t="s">
        <v>231</v>
      </c>
      <c r="E75" s="1303"/>
      <c r="F75" s="1303"/>
      <c r="G75" s="1303"/>
      <c r="H75" s="1303"/>
      <c r="I75" s="1303"/>
      <c r="J75" s="1303"/>
      <c r="K75" s="1303"/>
      <c r="L75" s="1303"/>
      <c r="M75" s="1303"/>
      <c r="N75" s="1303"/>
      <c r="O75" s="1303"/>
      <c r="P75" s="1303"/>
      <c r="Q75" s="1303"/>
      <c r="R75" s="1303"/>
      <c r="S75" s="1303"/>
      <c r="T75" s="1303"/>
      <c r="U75" s="1303"/>
      <c r="V75" s="1303"/>
      <c r="W75" s="1303"/>
      <c r="X75" s="1303"/>
      <c r="Y75" s="1303"/>
      <c r="Z75" s="1303"/>
      <c r="AA75" s="1303"/>
      <c r="AB75" s="1303"/>
      <c r="AC75" s="1303"/>
      <c r="AD75" s="1303"/>
      <c r="AE75" s="1303"/>
      <c r="AF75" s="1303"/>
      <c r="AG75" s="1303"/>
      <c r="AH75" s="1303"/>
      <c r="AI75" s="1303"/>
      <c r="AJ75" s="1305"/>
      <c r="AK75" s="1306"/>
      <c r="AL75" s="1307"/>
    </row>
    <row r="76" spans="1:42" ht="12.6" customHeight="1" x14ac:dyDescent="0.45">
      <c r="A76" s="321"/>
      <c r="B76" s="350"/>
      <c r="C76" s="324"/>
      <c r="D76" s="1304"/>
      <c r="E76" s="1304"/>
      <c r="F76" s="1304"/>
      <c r="G76" s="1304"/>
      <c r="H76" s="1304"/>
      <c r="I76" s="1304"/>
      <c r="J76" s="1304"/>
      <c r="K76" s="1304"/>
      <c r="L76" s="1304"/>
      <c r="M76" s="1304"/>
      <c r="N76" s="1304"/>
      <c r="O76" s="1304"/>
      <c r="P76" s="1304"/>
      <c r="Q76" s="1304"/>
      <c r="R76" s="1304"/>
      <c r="S76" s="1304"/>
      <c r="T76" s="1304"/>
      <c r="U76" s="1304"/>
      <c r="V76" s="1304"/>
      <c r="W76" s="1304"/>
      <c r="X76" s="1304"/>
      <c r="Y76" s="1304"/>
      <c r="Z76" s="1304"/>
      <c r="AA76" s="1304"/>
      <c r="AB76" s="1304"/>
      <c r="AC76" s="1304"/>
      <c r="AD76" s="1304"/>
      <c r="AE76" s="1304"/>
      <c r="AF76" s="1304"/>
      <c r="AG76" s="1304"/>
      <c r="AH76" s="1304"/>
      <c r="AI76" s="1304"/>
      <c r="AJ76" s="1308"/>
      <c r="AK76" s="1309"/>
      <c r="AL76" s="1310"/>
    </row>
    <row r="77" spans="1:42" x14ac:dyDescent="0.45">
      <c r="A77" s="307" t="s">
        <v>80</v>
      </c>
      <c r="B77" s="308"/>
      <c r="C77" s="309"/>
      <c r="D77" s="308" t="s">
        <v>8727</v>
      </c>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c r="AJ77" s="308"/>
      <c r="AK77" s="308"/>
      <c r="AL77" s="309"/>
    </row>
    <row r="78" spans="1:42" x14ac:dyDescent="0.45">
      <c r="A78" s="326"/>
      <c r="B78" s="327" t="s">
        <v>195</v>
      </c>
      <c r="C78" s="329"/>
      <c r="D78" s="328" t="s">
        <v>8728</v>
      </c>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c r="AF78" s="328"/>
      <c r="AG78" s="328"/>
      <c r="AH78" s="328"/>
      <c r="AI78" s="328"/>
      <c r="AJ78" s="1289"/>
      <c r="AK78" s="1290"/>
      <c r="AL78" s="1291"/>
    </row>
    <row r="79" spans="1:42" x14ac:dyDescent="0.45">
      <c r="A79" s="306"/>
      <c r="B79" s="1282" t="s">
        <v>197</v>
      </c>
      <c r="C79" s="311"/>
      <c r="D79" s="1281" t="s">
        <v>8729</v>
      </c>
      <c r="E79" s="1281"/>
      <c r="F79" s="1281"/>
      <c r="G79" s="1281"/>
      <c r="H79" s="1281"/>
      <c r="I79" s="1281"/>
      <c r="J79" s="1281"/>
      <c r="K79" s="1281"/>
      <c r="L79" s="1281"/>
      <c r="M79" s="1281"/>
      <c r="N79" s="1281"/>
      <c r="O79" s="1281"/>
      <c r="P79" s="1281"/>
      <c r="Q79" s="1281"/>
      <c r="R79" s="1281"/>
      <c r="S79" s="1281"/>
      <c r="T79" s="1281"/>
      <c r="U79" s="1281"/>
      <c r="V79" s="1281"/>
      <c r="W79" s="1281"/>
      <c r="X79" s="1281"/>
      <c r="Y79" s="1281"/>
      <c r="Z79" s="1281"/>
      <c r="AA79" s="1281"/>
      <c r="AB79" s="1281"/>
      <c r="AC79" s="1281"/>
      <c r="AD79" s="1281"/>
      <c r="AE79" s="1281"/>
      <c r="AF79" s="1281"/>
      <c r="AG79" s="1281"/>
      <c r="AH79" s="1281"/>
      <c r="AI79" s="1281"/>
      <c r="AJ79" s="1286"/>
      <c r="AK79" s="1287"/>
      <c r="AL79" s="1288"/>
    </row>
    <row r="80" spans="1:42" x14ac:dyDescent="0.45">
      <c r="A80" s="306"/>
      <c r="B80" s="1282"/>
      <c r="C80" s="311"/>
      <c r="D80" s="1281"/>
      <c r="E80" s="1281"/>
      <c r="F80" s="1281"/>
      <c r="G80" s="1281"/>
      <c r="H80" s="1281"/>
      <c r="I80" s="1281"/>
      <c r="J80" s="1281"/>
      <c r="K80" s="1281"/>
      <c r="L80" s="1281"/>
      <c r="M80" s="1281"/>
      <c r="N80" s="1281"/>
      <c r="O80" s="1281"/>
      <c r="P80" s="1281"/>
      <c r="Q80" s="1281"/>
      <c r="R80" s="1281"/>
      <c r="S80" s="1281"/>
      <c r="T80" s="1281"/>
      <c r="U80" s="1281"/>
      <c r="V80" s="1281"/>
      <c r="W80" s="1281"/>
      <c r="X80" s="1281"/>
      <c r="Y80" s="1281"/>
      <c r="Z80" s="1281"/>
      <c r="AA80" s="1281"/>
      <c r="AB80" s="1281"/>
      <c r="AC80" s="1281"/>
      <c r="AD80" s="1281"/>
      <c r="AE80" s="1281"/>
      <c r="AF80" s="1281"/>
      <c r="AG80" s="1281"/>
      <c r="AH80" s="1281"/>
      <c r="AI80" s="1281"/>
      <c r="AJ80" s="1286"/>
      <c r="AK80" s="1287"/>
      <c r="AL80" s="1288"/>
    </row>
    <row r="81" spans="1:38" x14ac:dyDescent="0.45">
      <c r="A81" s="326"/>
      <c r="B81" s="327" t="s">
        <v>199</v>
      </c>
      <c r="C81" s="329"/>
      <c r="D81" s="328" t="s">
        <v>8730</v>
      </c>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1298"/>
      <c r="AK81" s="1299"/>
      <c r="AL81" s="1300"/>
    </row>
    <row r="82" spans="1:38" x14ac:dyDescent="0.45">
      <c r="A82" s="306"/>
      <c r="B82" s="343"/>
      <c r="C82" s="311"/>
      <c r="D82" s="1281" t="s">
        <v>8731</v>
      </c>
      <c r="E82" s="1281"/>
      <c r="F82" s="1281"/>
      <c r="G82" s="1281"/>
      <c r="H82" s="1281"/>
      <c r="I82" s="1281"/>
      <c r="J82" s="1281"/>
      <c r="K82" s="1281"/>
      <c r="L82" s="1281"/>
      <c r="M82" s="1281"/>
      <c r="N82" s="1281"/>
      <c r="O82" s="1281"/>
      <c r="P82" s="1281"/>
      <c r="Q82" s="1281"/>
      <c r="R82" s="1281"/>
      <c r="S82" s="1281"/>
      <c r="T82" s="1281"/>
      <c r="U82" s="1281"/>
      <c r="V82" s="1281"/>
      <c r="W82" s="1281"/>
      <c r="X82" s="1281"/>
      <c r="Y82" s="1281"/>
      <c r="Z82" s="1281"/>
      <c r="AA82" s="1281"/>
      <c r="AB82" s="1281"/>
      <c r="AC82" s="1281"/>
      <c r="AD82" s="1281"/>
      <c r="AE82" s="1281"/>
      <c r="AF82" s="1281"/>
      <c r="AG82" s="1281"/>
      <c r="AH82" s="1281"/>
      <c r="AI82" s="1281"/>
      <c r="AJ82" s="1286"/>
      <c r="AK82" s="1287"/>
      <c r="AL82" s="1288"/>
    </row>
    <row r="83" spans="1:38" x14ac:dyDescent="0.45">
      <c r="A83" s="306"/>
      <c r="B83" s="343"/>
      <c r="C83" s="311"/>
      <c r="D83" s="1281"/>
      <c r="E83" s="1281"/>
      <c r="F83" s="1281"/>
      <c r="G83" s="1281"/>
      <c r="H83" s="1281"/>
      <c r="I83" s="1281"/>
      <c r="J83" s="1281"/>
      <c r="K83" s="1281"/>
      <c r="L83" s="1281"/>
      <c r="M83" s="1281"/>
      <c r="N83" s="1281"/>
      <c r="O83" s="1281"/>
      <c r="P83" s="1281"/>
      <c r="Q83" s="1281"/>
      <c r="R83" s="1281"/>
      <c r="S83" s="1281"/>
      <c r="T83" s="1281"/>
      <c r="U83" s="1281"/>
      <c r="V83" s="1281"/>
      <c r="W83" s="1281"/>
      <c r="X83" s="1281"/>
      <c r="Y83" s="1281"/>
      <c r="Z83" s="1281"/>
      <c r="AA83" s="1281"/>
      <c r="AB83" s="1281"/>
      <c r="AC83" s="1281"/>
      <c r="AD83" s="1281"/>
      <c r="AE83" s="1281"/>
      <c r="AF83" s="1281"/>
      <c r="AG83" s="1281"/>
      <c r="AH83" s="1281"/>
      <c r="AI83" s="1281"/>
      <c r="AJ83" s="1286"/>
      <c r="AK83" s="1287"/>
      <c r="AL83" s="1288"/>
    </row>
    <row r="84" spans="1:38" x14ac:dyDescent="0.45">
      <c r="A84" s="340"/>
      <c r="B84" s="341"/>
      <c r="C84" s="342"/>
      <c r="D84" s="1301" t="s">
        <v>8732</v>
      </c>
      <c r="E84" s="1301"/>
      <c r="F84" s="1301"/>
      <c r="G84" s="1301"/>
      <c r="H84" s="1301"/>
      <c r="I84" s="1301"/>
      <c r="J84" s="1301"/>
      <c r="K84" s="1301"/>
      <c r="L84" s="1301"/>
      <c r="M84" s="1301"/>
      <c r="N84" s="1301"/>
      <c r="O84" s="1301"/>
      <c r="P84" s="1301"/>
      <c r="Q84" s="1301"/>
      <c r="R84" s="1301"/>
      <c r="S84" s="1301"/>
      <c r="T84" s="1301"/>
      <c r="U84" s="1301"/>
      <c r="V84" s="1301"/>
      <c r="W84" s="1301"/>
      <c r="X84" s="1301"/>
      <c r="Y84" s="1301"/>
      <c r="Z84" s="1301"/>
      <c r="AA84" s="1301"/>
      <c r="AB84" s="1301"/>
      <c r="AC84" s="1301"/>
      <c r="AD84" s="1301"/>
      <c r="AE84" s="1301"/>
      <c r="AF84" s="1301"/>
      <c r="AG84" s="1301"/>
      <c r="AH84" s="1301"/>
      <c r="AI84" s="1301"/>
      <c r="AJ84" s="1292"/>
      <c r="AK84" s="1293"/>
      <c r="AL84" s="1294"/>
    </row>
    <row r="85" spans="1:38" x14ac:dyDescent="0.45">
      <c r="A85" s="344"/>
      <c r="B85" s="345"/>
      <c r="C85" s="346"/>
      <c r="D85" s="1302"/>
      <c r="E85" s="1302"/>
      <c r="F85" s="1302"/>
      <c r="G85" s="1302"/>
      <c r="H85" s="1302"/>
      <c r="I85" s="1302"/>
      <c r="J85" s="1302"/>
      <c r="K85" s="1302"/>
      <c r="L85" s="1302"/>
      <c r="M85" s="1302"/>
      <c r="N85" s="1302"/>
      <c r="O85" s="1302"/>
      <c r="P85" s="1302"/>
      <c r="Q85" s="1302"/>
      <c r="R85" s="1302"/>
      <c r="S85" s="1302"/>
      <c r="T85" s="1302"/>
      <c r="U85" s="1302"/>
      <c r="V85" s="1302"/>
      <c r="W85" s="1302"/>
      <c r="X85" s="1302"/>
      <c r="Y85" s="1302"/>
      <c r="Z85" s="1302"/>
      <c r="AA85" s="1302"/>
      <c r="AB85" s="1302"/>
      <c r="AC85" s="1302"/>
      <c r="AD85" s="1302"/>
      <c r="AE85" s="1302"/>
      <c r="AF85" s="1302"/>
      <c r="AG85" s="1302"/>
      <c r="AH85" s="1302"/>
      <c r="AI85" s="1302"/>
      <c r="AJ85" s="1295"/>
      <c r="AK85" s="1296"/>
      <c r="AL85" s="1297"/>
    </row>
    <row r="86" spans="1:38" x14ac:dyDescent="0.45">
      <c r="A86" s="306"/>
      <c r="B86" s="343"/>
      <c r="C86" s="311"/>
      <c r="D86" s="300" t="s">
        <v>8733</v>
      </c>
      <c r="AJ86" s="1286"/>
      <c r="AK86" s="1287"/>
      <c r="AL86" s="1288"/>
    </row>
    <row r="87" spans="1:38" x14ac:dyDescent="0.45">
      <c r="A87" s="326"/>
      <c r="B87" s="327"/>
      <c r="C87" s="329"/>
      <c r="D87" s="328" t="s">
        <v>8734</v>
      </c>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1289"/>
      <c r="AK87" s="1290"/>
      <c r="AL87" s="1291"/>
    </row>
    <row r="88" spans="1:38" ht="18" customHeight="1" x14ac:dyDescent="0.45">
      <c r="A88" s="306"/>
      <c r="B88" s="1282" t="s">
        <v>279</v>
      </c>
      <c r="C88" s="311"/>
      <c r="D88" s="1281" t="s">
        <v>8735</v>
      </c>
      <c r="E88" s="1281"/>
      <c r="F88" s="1281"/>
      <c r="G88" s="1281"/>
      <c r="H88" s="1281"/>
      <c r="I88" s="1281"/>
      <c r="J88" s="1281"/>
      <c r="K88" s="1281"/>
      <c r="L88" s="1281"/>
      <c r="M88" s="1281"/>
      <c r="N88" s="1281"/>
      <c r="O88" s="1281"/>
      <c r="P88" s="1281"/>
      <c r="Q88" s="1281"/>
      <c r="R88" s="1281"/>
      <c r="S88" s="1281"/>
      <c r="T88" s="1281"/>
      <c r="U88" s="1281"/>
      <c r="V88" s="1281"/>
      <c r="W88" s="1281"/>
      <c r="X88" s="1281"/>
      <c r="Y88" s="1281"/>
      <c r="Z88" s="1281"/>
      <c r="AA88" s="1281"/>
      <c r="AB88" s="1281"/>
      <c r="AC88" s="1281"/>
      <c r="AD88" s="1281"/>
      <c r="AE88" s="1281"/>
      <c r="AF88" s="1281"/>
      <c r="AG88" s="1281"/>
      <c r="AH88" s="1281"/>
      <c r="AI88" s="1281"/>
      <c r="AJ88" s="1286"/>
      <c r="AK88" s="1287"/>
      <c r="AL88" s="1288"/>
    </row>
    <row r="89" spans="1:38" x14ac:dyDescent="0.45">
      <c r="A89" s="306"/>
      <c r="B89" s="1282"/>
      <c r="C89" s="311"/>
      <c r="D89" s="1281"/>
      <c r="E89" s="1281"/>
      <c r="F89" s="1281"/>
      <c r="G89" s="1281"/>
      <c r="H89" s="1281"/>
      <c r="I89" s="1281"/>
      <c r="J89" s="1281"/>
      <c r="K89" s="1281"/>
      <c r="L89" s="1281"/>
      <c r="M89" s="1281"/>
      <c r="N89" s="1281"/>
      <c r="O89" s="1281"/>
      <c r="P89" s="1281"/>
      <c r="Q89" s="1281"/>
      <c r="R89" s="1281"/>
      <c r="S89" s="1281"/>
      <c r="T89" s="1281"/>
      <c r="U89" s="1281"/>
      <c r="V89" s="1281"/>
      <c r="W89" s="1281"/>
      <c r="X89" s="1281"/>
      <c r="Y89" s="1281"/>
      <c r="Z89" s="1281"/>
      <c r="AA89" s="1281"/>
      <c r="AB89" s="1281"/>
      <c r="AC89" s="1281"/>
      <c r="AD89" s="1281"/>
      <c r="AE89" s="1281"/>
      <c r="AF89" s="1281"/>
      <c r="AG89" s="1281"/>
      <c r="AH89" s="1281"/>
      <c r="AI89" s="1281"/>
      <c r="AJ89" s="1286"/>
      <c r="AK89" s="1287"/>
      <c r="AL89" s="1288"/>
    </row>
    <row r="90" spans="1:38" x14ac:dyDescent="0.45">
      <c r="A90" s="306"/>
      <c r="B90" s="1282"/>
      <c r="C90" s="311"/>
      <c r="D90" s="1281"/>
      <c r="E90" s="1281"/>
      <c r="F90" s="1281"/>
      <c r="G90" s="1281"/>
      <c r="H90" s="1281"/>
      <c r="I90" s="1281"/>
      <c r="J90" s="1281"/>
      <c r="K90" s="1281"/>
      <c r="L90" s="1281"/>
      <c r="M90" s="1281"/>
      <c r="N90" s="1281"/>
      <c r="O90" s="1281"/>
      <c r="P90" s="1281"/>
      <c r="Q90" s="1281"/>
      <c r="R90" s="1281"/>
      <c r="S90" s="1281"/>
      <c r="T90" s="1281"/>
      <c r="U90" s="1281"/>
      <c r="V90" s="1281"/>
      <c r="W90" s="1281"/>
      <c r="X90" s="1281"/>
      <c r="Y90" s="1281"/>
      <c r="Z90" s="1281"/>
      <c r="AA90" s="1281"/>
      <c r="AB90" s="1281"/>
      <c r="AC90" s="1281"/>
      <c r="AD90" s="1281"/>
      <c r="AE90" s="1281"/>
      <c r="AF90" s="1281"/>
      <c r="AG90" s="1281"/>
      <c r="AH90" s="1281"/>
      <c r="AI90" s="1281"/>
      <c r="AJ90" s="1286"/>
      <c r="AK90" s="1287"/>
      <c r="AL90" s="1288"/>
    </row>
    <row r="91" spans="1:38" x14ac:dyDescent="0.45">
      <c r="A91" s="330"/>
      <c r="B91" s="331" t="s">
        <v>280</v>
      </c>
      <c r="C91" s="333"/>
      <c r="D91" s="332" t="s">
        <v>8736</v>
      </c>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1283"/>
      <c r="AK91" s="1284"/>
      <c r="AL91" s="1285"/>
    </row>
  </sheetData>
  <mergeCells count="66">
    <mergeCell ref="S20:AL20"/>
    <mergeCell ref="U4:AL4"/>
    <mergeCell ref="U5:AL5"/>
    <mergeCell ref="Z8:AA8"/>
    <mergeCell ref="Z9:AA9"/>
    <mergeCell ref="Z10:AA10"/>
    <mergeCell ref="Z11:AA11"/>
    <mergeCell ref="AD11:AK13"/>
    <mergeCell ref="Z12:AA12"/>
    <mergeCell ref="Z13:AA13"/>
    <mergeCell ref="AA18:AK19"/>
    <mergeCell ref="Z14:AA14"/>
    <mergeCell ref="AB27:AD27"/>
    <mergeCell ref="AB28:AD28"/>
    <mergeCell ref="AJ38:AL38"/>
    <mergeCell ref="C41:E41"/>
    <mergeCell ref="H41:J41"/>
    <mergeCell ref="N41:P41"/>
    <mergeCell ref="S41:U41"/>
    <mergeCell ref="AJ41:AL41"/>
    <mergeCell ref="S33:W33"/>
    <mergeCell ref="S34:W34"/>
    <mergeCell ref="AB34:AF34"/>
    <mergeCell ref="S35:W35"/>
    <mergeCell ref="D60:AI62"/>
    <mergeCell ref="AJ60:AL62"/>
    <mergeCell ref="C45:E45"/>
    <mergeCell ref="H45:J45"/>
    <mergeCell ref="N45:P45"/>
    <mergeCell ref="S45:U45"/>
    <mergeCell ref="AJ45:AL45"/>
    <mergeCell ref="D52:AI53"/>
    <mergeCell ref="AJ68:AL68"/>
    <mergeCell ref="AJ54:AL54"/>
    <mergeCell ref="AJ55:AL55"/>
    <mergeCell ref="AJ56:AL56"/>
    <mergeCell ref="AJ58:AL58"/>
    <mergeCell ref="AJ59:AL59"/>
    <mergeCell ref="D63:AI64"/>
    <mergeCell ref="AJ63:AL64"/>
    <mergeCell ref="AJ65:AL65"/>
    <mergeCell ref="AJ66:AL66"/>
    <mergeCell ref="AJ67:AL67"/>
    <mergeCell ref="D75:AI76"/>
    <mergeCell ref="AJ75:AL76"/>
    <mergeCell ref="AJ69:AL69"/>
    <mergeCell ref="AJ70:AL70"/>
    <mergeCell ref="AJ71:AL71"/>
    <mergeCell ref="AJ72:AL72"/>
    <mergeCell ref="AJ73:AL73"/>
    <mergeCell ref="AJ74:AL74"/>
    <mergeCell ref="D79:AI80"/>
    <mergeCell ref="B79:B80"/>
    <mergeCell ref="D82:AI83"/>
    <mergeCell ref="D84:AI85"/>
    <mergeCell ref="AJ79:AL80"/>
    <mergeCell ref="AJ78:AL78"/>
    <mergeCell ref="AJ84:AL85"/>
    <mergeCell ref="AJ86:AL86"/>
    <mergeCell ref="AJ82:AL83"/>
    <mergeCell ref="AJ81:AL81"/>
    <mergeCell ref="D88:AI90"/>
    <mergeCell ref="B88:B90"/>
    <mergeCell ref="AJ91:AL91"/>
    <mergeCell ref="AJ88:AL90"/>
    <mergeCell ref="AJ87:AL87"/>
  </mergeCells>
  <phoneticPr fontId="4"/>
  <dataValidations count="2">
    <dataValidation type="list" allowBlank="1" showErrorMessage="1" promptTitle="【学校】運営単位" prompt="学校の場合どちらかを選択してください。_x000a_共同調理場：給食センター等_x000a_単独実施：自校給食" sqref="T16 Y16 AB16 AG16 T18" xr:uid="{D22246FD-9106-41C6-9D27-FC352AA42DEE}">
      <formula1>○</formula1>
    </dataValidation>
    <dataValidation type="list" allowBlank="1" showInputMessage="1" showErrorMessage="1" sqref="AJ54:AL56 AJ78:AL80 Z8:AA14 AJ82:AL91 AJ58:AL76" xr:uid="{24C903D7-3A8E-444D-9AF6-F2160CC60D4C}">
      <formula1>○</formula1>
    </dataValidation>
  </dataValidations>
  <pageMargins left="0.7" right="0.7" top="0.75" bottom="0.75" header="0.3" footer="0.3"/>
  <pageSetup paperSize="8" orientation="portrait" r:id="rId1"/>
  <rowBreaks count="1" manualBreakCount="1">
    <brk id="47" max="38"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8657-ED65-4CB7-A5FE-83C66CBB8AA1}">
  <sheetPr codeName="Sheet26"/>
  <dimension ref="A1:CZ123"/>
  <sheetViews>
    <sheetView view="pageBreakPreview" zoomScaleNormal="100" zoomScaleSheetLayoutView="100" workbookViewId="0"/>
  </sheetViews>
  <sheetFormatPr defaultColWidth="8.296875" defaultRowHeight="12" x14ac:dyDescent="0.15"/>
  <cols>
    <col min="1" max="69" width="1.296875" style="510" customWidth="1"/>
    <col min="70" max="70" width="1.09765625" style="510" customWidth="1"/>
    <col min="71" max="71" width="0.19921875" style="510" customWidth="1"/>
    <col min="72" max="72" width="1.296875" style="510" hidden="1" customWidth="1"/>
    <col min="73" max="73" width="3.59765625" style="510" hidden="1" customWidth="1"/>
    <col min="74" max="74" width="3.19921875" style="510" hidden="1" customWidth="1"/>
    <col min="75" max="79" width="1.296875" style="510" hidden="1" customWidth="1"/>
    <col min="80" max="81" width="8.296875" style="510" hidden="1" customWidth="1"/>
    <col min="82" max="82" width="6.59765625" style="510" hidden="1" customWidth="1"/>
    <col min="83" max="92" width="8.296875" style="510" hidden="1" customWidth="1"/>
    <col min="93" max="93" width="3.796875" style="510" hidden="1" customWidth="1"/>
    <col min="94" max="96" width="8.296875" style="510" hidden="1" customWidth="1"/>
    <col min="97" max="108" width="8.296875" style="510" customWidth="1"/>
    <col min="109" max="16384" width="8.296875" style="510"/>
  </cols>
  <sheetData>
    <row r="1" spans="1:104" ht="16.5" customHeight="1" x14ac:dyDescent="0.2">
      <c r="A1" s="671"/>
      <c r="B1" s="781" t="s">
        <v>5839</v>
      </c>
      <c r="C1" s="781"/>
      <c r="D1" s="781"/>
      <c r="E1" s="781"/>
      <c r="F1" s="781"/>
      <c r="G1" s="781"/>
      <c r="H1" s="781"/>
      <c r="I1" s="781"/>
      <c r="J1" s="781"/>
      <c r="K1" s="781"/>
      <c r="L1" s="781"/>
      <c r="M1" s="781"/>
      <c r="N1" s="781"/>
      <c r="O1" s="781"/>
      <c r="P1" s="781"/>
      <c r="Q1" s="781"/>
      <c r="R1" s="781"/>
      <c r="S1" s="781"/>
      <c r="T1" s="781"/>
      <c r="U1" s="781"/>
      <c r="V1" s="781"/>
      <c r="W1" s="671"/>
      <c r="X1" s="671"/>
      <c r="Y1" s="671"/>
      <c r="Z1" s="671"/>
      <c r="AA1" s="671"/>
      <c r="AB1" s="671"/>
      <c r="AC1" s="671"/>
      <c r="AD1" s="671"/>
      <c r="AE1" s="671"/>
      <c r="AF1" s="671"/>
      <c r="AG1" s="671"/>
      <c r="AH1" s="671"/>
      <c r="AI1" s="671"/>
      <c r="AJ1" s="671"/>
      <c r="AK1" s="671"/>
      <c r="AL1" s="671"/>
      <c r="AM1" s="671"/>
      <c r="AN1" s="671"/>
      <c r="AO1" s="671"/>
      <c r="AP1" s="671"/>
      <c r="AQ1" s="671"/>
      <c r="AR1" s="671"/>
      <c r="AS1" s="671"/>
      <c r="AT1" s="671"/>
      <c r="AU1" s="671"/>
      <c r="AV1" s="671"/>
      <c r="AW1" s="671"/>
      <c r="AX1" s="671"/>
      <c r="AY1" s="671"/>
      <c r="AZ1" s="671"/>
      <c r="BA1" s="671"/>
      <c r="BB1" s="671"/>
      <c r="BC1" s="671"/>
      <c r="BD1" s="671"/>
      <c r="BE1" s="671"/>
      <c r="BF1" s="671"/>
      <c r="BG1" s="671"/>
      <c r="BH1" s="671"/>
      <c r="BI1" s="671"/>
      <c r="BJ1" s="671"/>
      <c r="BK1" s="671"/>
      <c r="BL1" s="671"/>
      <c r="BM1" s="671"/>
      <c r="BN1" s="671"/>
      <c r="BO1" s="671"/>
      <c r="BP1" s="671"/>
      <c r="BQ1" s="671"/>
      <c r="BR1" s="671"/>
      <c r="BS1" s="558"/>
      <c r="BT1" s="558"/>
      <c r="BW1" s="558"/>
      <c r="BX1" s="558"/>
      <c r="BY1" s="558"/>
      <c r="BZ1" s="558"/>
      <c r="CA1" s="558"/>
      <c r="CB1" s="558"/>
      <c r="CC1" s="558" t="s">
        <v>239</v>
      </c>
      <c r="CD1" s="558" t="s">
        <v>248</v>
      </c>
      <c r="CE1" s="558" t="s">
        <v>249</v>
      </c>
      <c r="CF1" s="558" t="s">
        <v>253</v>
      </c>
      <c r="CG1" s="558" t="s">
        <v>255</v>
      </c>
      <c r="CH1" s="558"/>
      <c r="CI1" s="558" t="s">
        <v>265</v>
      </c>
      <c r="CJ1" s="558" t="s">
        <v>266</v>
      </c>
      <c r="CK1" s="558"/>
      <c r="CL1" s="558" t="s">
        <v>278</v>
      </c>
      <c r="CM1" s="558"/>
      <c r="CN1" s="558"/>
      <c r="CO1" s="558"/>
      <c r="CP1" s="558"/>
      <c r="CQ1" s="558"/>
      <c r="CR1" s="558"/>
      <c r="CS1" s="558"/>
      <c r="CT1" s="558"/>
      <c r="CU1" s="558"/>
      <c r="CV1" s="558"/>
      <c r="CW1" s="558"/>
      <c r="CX1" s="558"/>
      <c r="CY1" s="558"/>
      <c r="CZ1" s="558"/>
    </row>
    <row r="2" spans="1:104" ht="6.75" customHeight="1" x14ac:dyDescent="0.15">
      <c r="A2" s="671"/>
      <c r="B2" s="782"/>
      <c r="C2" s="782"/>
      <c r="D2" s="782"/>
      <c r="E2" s="782"/>
      <c r="F2" s="782"/>
      <c r="G2" s="782"/>
      <c r="H2" s="782"/>
      <c r="I2" s="782"/>
      <c r="J2" s="782"/>
      <c r="K2" s="782"/>
      <c r="L2" s="782"/>
      <c r="M2" s="782"/>
      <c r="N2" s="782"/>
      <c r="O2" s="782"/>
      <c r="P2" s="782"/>
      <c r="Q2" s="782"/>
      <c r="R2" s="782"/>
      <c r="S2" s="782"/>
      <c r="T2" s="782"/>
      <c r="U2" s="782"/>
      <c r="V2" s="782"/>
      <c r="W2" s="414"/>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558"/>
      <c r="BT2" s="558"/>
      <c r="BU2" s="558" t="s">
        <v>581</v>
      </c>
      <c r="BV2" s="558" t="s">
        <v>581</v>
      </c>
      <c r="BW2" s="558"/>
      <c r="BX2" s="558"/>
      <c r="BY2" s="558"/>
      <c r="BZ2" s="558"/>
      <c r="CA2" s="558"/>
      <c r="CB2" s="558" t="s">
        <v>240</v>
      </c>
      <c r="CC2" s="783" t="b">
        <f>'業務体制 ②'!CC2</f>
        <v>0</v>
      </c>
      <c r="CD2" s="783" t="b">
        <f>'業務体制 ②'!CD2</f>
        <v>0</v>
      </c>
      <c r="CE2" s="783" t="b">
        <f>'業務体制 ②'!CE2</f>
        <v>0</v>
      </c>
      <c r="CF2" s="783" t="b">
        <f>'業務体制 ②'!CF2</f>
        <v>0</v>
      </c>
      <c r="CG2" s="783" t="b">
        <f>'業務体制 ②'!CG2</f>
        <v>0</v>
      </c>
      <c r="CH2" s="510" t="str">
        <f>IF(CC2=TRUE,$CC$1,IF(CD2=TRUE,$CD$1,IF(CE2=TRUE,$CE$1,IF(CF2=TRUE,$CF$1,IF(CG2=TRUE,$CG$1,"")))))</f>
        <v/>
      </c>
      <c r="CI2" s="511" t="str">
        <f>IF(CC2=TRUE,$CC$10,IF(CD2=TRUE,$CD$10,IF(CE2=TRUE,$CE$10,IF(CF2=TRUE,$CF$10,IF(CG2=TRUE,$CG$10,"")))))</f>
        <v/>
      </c>
      <c r="CJ2" s="511" t="str">
        <f>IF(CC2=TRUE,$CC$11,IF(CD2=TRUE,$CD$11,IF(CE2=TRUE,$CE$11,IF(CF2=TRUE,$CF$11,IF(CG2=TRUE,$CG$11,"")))))</f>
        <v/>
      </c>
      <c r="CK2" s="510" t="str">
        <f>IFERROR(24*(CJ2-CI2),"")</f>
        <v/>
      </c>
      <c r="CL2" s="511" t="str">
        <f>IF(CC2=TRUE,$CC$12,IF(CD2=TRUE,$CD$12,IF(CE2=TRUE,$CE$12,IF(CF2=TRUE,$CF$12,IF(CG2=TRUE,$CG$12,"")))))</f>
        <v/>
      </c>
      <c r="CM2" s="511" t="str">
        <f>IF(CC2=TRUE,$CC$13,IF(CD2=TRUE,$CD$13,IF(CE2=TRUE,$CE$13,IF(CF2=TRUE,$CF$13,IF(CG2=TRUE,$CG$13,"")))))</f>
        <v/>
      </c>
      <c r="CN2" s="512" t="str">
        <f>IFERROR(24*(CM2-CL2), "")</f>
        <v/>
      </c>
      <c r="CO2" s="558"/>
      <c r="CP2" s="558"/>
      <c r="CQ2" s="558"/>
      <c r="CR2" s="558"/>
      <c r="CS2" s="558"/>
      <c r="CT2" s="558"/>
      <c r="CU2" s="558"/>
      <c r="CV2" s="558"/>
      <c r="CW2" s="558"/>
      <c r="CX2" s="558"/>
      <c r="CY2" s="558"/>
      <c r="CZ2" s="558"/>
    </row>
    <row r="3" spans="1:104" x14ac:dyDescent="0.15">
      <c r="A3" s="671"/>
      <c r="B3" s="784"/>
      <c r="C3" s="782"/>
      <c r="D3" s="782"/>
      <c r="E3" s="785"/>
      <c r="F3" s="785"/>
      <c r="G3" s="785"/>
      <c r="H3" s="785"/>
      <c r="I3" s="558"/>
      <c r="J3" s="277"/>
      <c r="K3" s="277"/>
      <c r="L3" s="277"/>
      <c r="M3" s="277"/>
      <c r="N3" s="277"/>
      <c r="O3" s="277"/>
      <c r="P3" s="277"/>
      <c r="Q3" s="277"/>
      <c r="R3" s="277"/>
      <c r="S3" s="277"/>
      <c r="T3" s="277"/>
      <c r="U3" s="782"/>
      <c r="V3" s="782"/>
      <c r="W3" s="414"/>
      <c r="X3" s="671"/>
      <c r="Y3" s="671"/>
      <c r="Z3" s="671"/>
      <c r="AA3" s="671"/>
      <c r="AB3" s="671"/>
      <c r="AC3" s="671"/>
      <c r="AD3" s="671"/>
      <c r="AE3" s="671"/>
      <c r="AF3" s="671"/>
      <c r="AG3" s="785"/>
      <c r="AH3" s="785" t="s">
        <v>5840</v>
      </c>
      <c r="AI3" s="1390" t="str">
        <f>IF(許可申請_4_1!U4&lt;&gt;"",許可申請_4_1!U4,"")</f>
        <v/>
      </c>
      <c r="AJ3" s="1390"/>
      <c r="AK3" s="1390"/>
      <c r="AL3" s="1390"/>
      <c r="AM3" s="1390"/>
      <c r="AN3" s="1390"/>
      <c r="AO3" s="1390"/>
      <c r="AP3" s="1390"/>
      <c r="AQ3" s="1390"/>
      <c r="AR3" s="1390"/>
      <c r="AS3" s="1390"/>
      <c r="AT3" s="1390"/>
      <c r="AU3" s="1390"/>
      <c r="AV3" s="1390"/>
      <c r="AW3" s="1390"/>
      <c r="AX3" s="1390"/>
      <c r="AY3" s="1390"/>
      <c r="AZ3" s="1390"/>
      <c r="BA3" s="1390"/>
      <c r="BB3" s="1390"/>
      <c r="BC3" s="1390"/>
      <c r="BD3" s="1390"/>
      <c r="BE3" s="1390"/>
      <c r="BF3" s="1390"/>
      <c r="BG3" s="1390"/>
      <c r="BH3" s="1390"/>
      <c r="BI3" s="1390"/>
      <c r="BJ3" s="1390"/>
      <c r="BK3" s="1390"/>
      <c r="BL3" s="1390"/>
      <c r="BM3" s="1390"/>
      <c r="BN3" s="1390"/>
      <c r="BO3" s="1390"/>
      <c r="BP3" s="671"/>
      <c r="BQ3" s="671"/>
      <c r="BR3" s="671"/>
      <c r="BS3" s="558"/>
      <c r="BT3" s="558"/>
      <c r="BU3" s="558" t="s">
        <v>1281</v>
      </c>
      <c r="BV3" s="558" t="s">
        <v>1149</v>
      </c>
      <c r="BW3" s="558"/>
      <c r="BX3" s="558"/>
      <c r="BY3" s="558"/>
      <c r="BZ3" s="558"/>
      <c r="CA3" s="558"/>
      <c r="CB3" s="558" t="s">
        <v>241</v>
      </c>
      <c r="CC3" s="783" t="b">
        <f>'業務体制 ②'!CC3</f>
        <v>0</v>
      </c>
      <c r="CD3" s="783" t="b">
        <f>'業務体制 ②'!CD3</f>
        <v>0</v>
      </c>
      <c r="CE3" s="783" t="b">
        <f>'業務体制 ②'!CE3</f>
        <v>0</v>
      </c>
      <c r="CF3" s="783" t="b">
        <f>'業務体制 ②'!CF3</f>
        <v>0</v>
      </c>
      <c r="CG3" s="783" t="b">
        <f>'業務体制 ②'!CG3</f>
        <v>0</v>
      </c>
      <c r="CH3" s="510" t="str">
        <f t="shared" ref="CH3:CH8" si="0">IF(CC3=TRUE,$CC$1,IF(CD3=TRUE,$CD$1,IF(CE3=TRUE,$CE$1,IF(CF3=TRUE,$CF$1,IF(CG3=TRUE,$CG$1,"")))))</f>
        <v/>
      </c>
      <c r="CI3" s="511" t="str">
        <f t="shared" ref="CI3:CI8" si="1">IF(CC3=TRUE,$CC$10,IF(CD3=TRUE,$CD$10,IF(CE3=TRUE,$CE$10,IF(CF3=TRUE,$CF$10,IF(CG3=TRUE,$CG$10,"")))))</f>
        <v/>
      </c>
      <c r="CJ3" s="511" t="str">
        <f t="shared" ref="CJ3:CJ8" si="2">IF(CC3=TRUE,$CC$11,IF(CD3=TRUE,$CD$11,IF(CE3=TRUE,$CE$11,IF(CF3=TRUE,$CF$11,IF(CG3=TRUE,$CG$11,"")))))</f>
        <v/>
      </c>
      <c r="CK3" s="510" t="str">
        <f t="shared" ref="CK3:CK8" si="3">IFERROR(24*(CJ3-CI3),"")</f>
        <v/>
      </c>
      <c r="CL3" s="511" t="str">
        <f>IF(CC3=TRUE,$CC$12,IF(CD3=TRUE,$CD$12,IF(CE3=TRUE,$CE$12,IF(CF3=TRUE,$CF$12,IF(CG3=TRUE,$CG$12,"")))))</f>
        <v/>
      </c>
      <c r="CM3" s="511" t="str">
        <f t="shared" ref="CM3:CM8" si="4">IF(CC3=TRUE,$CC$13,IF(CD3=TRUE,$CD$13,IF(CE3=TRUE,$CE$13,IF(CF3=TRUE,$CF$13,IF(CG3=TRUE,$CG$13,"")))))</f>
        <v/>
      </c>
      <c r="CN3" s="512" t="str">
        <f t="shared" ref="CN3:CN8" si="5">IFERROR(24*(CM3-CL3), "")</f>
        <v/>
      </c>
      <c r="CO3" s="558"/>
      <c r="CP3" s="558"/>
      <c r="CQ3" s="558"/>
      <c r="CR3" s="558"/>
      <c r="CS3" s="558"/>
      <c r="CT3" s="558"/>
      <c r="CU3" s="558"/>
      <c r="CV3" s="558"/>
      <c r="CW3" s="558"/>
      <c r="CX3" s="558"/>
      <c r="CY3" s="558"/>
      <c r="CZ3" s="558"/>
    </row>
    <row r="4" spans="1:104" x14ac:dyDescent="0.15">
      <c r="A4" s="671"/>
      <c r="B4" s="786"/>
      <c r="C4" s="671"/>
      <c r="D4" s="671"/>
      <c r="E4" s="787"/>
      <c r="F4" s="787"/>
      <c r="G4" s="787"/>
      <c r="H4" s="787"/>
      <c r="I4" s="787"/>
      <c r="J4" s="788"/>
      <c r="K4" s="788"/>
      <c r="L4" s="788"/>
      <c r="M4" s="788"/>
      <c r="N4" s="788"/>
      <c r="O4" s="785"/>
      <c r="P4" s="788"/>
      <c r="Q4" s="788"/>
      <c r="R4" s="788"/>
      <c r="S4" s="788"/>
      <c r="T4" s="788"/>
      <c r="U4" s="671"/>
      <c r="V4" s="671"/>
      <c r="W4" s="671"/>
      <c r="X4" s="671"/>
      <c r="Y4" s="671"/>
      <c r="Z4" s="671"/>
      <c r="AA4" s="671"/>
      <c r="AB4" s="671"/>
      <c r="AC4" s="671"/>
      <c r="AD4" s="671"/>
      <c r="AE4" s="671"/>
      <c r="AF4" s="671"/>
      <c r="AG4" s="787"/>
      <c r="AH4" s="787" t="s">
        <v>5841</v>
      </c>
      <c r="AI4" s="1391" t="str">
        <f>IF(許可申請_4_1!U5&lt;&gt;"",許可申請_4_1!U5,"")</f>
        <v/>
      </c>
      <c r="AJ4" s="1391"/>
      <c r="AK4" s="1391"/>
      <c r="AL4" s="1391"/>
      <c r="AM4" s="1391"/>
      <c r="AN4" s="1391"/>
      <c r="AO4" s="1391"/>
      <c r="AP4" s="1391"/>
      <c r="AQ4" s="1391"/>
      <c r="AR4" s="1391"/>
      <c r="AS4" s="1391"/>
      <c r="AT4" s="1391"/>
      <c r="AU4" s="1391"/>
      <c r="AV4" s="1391"/>
      <c r="AW4" s="1391"/>
      <c r="AX4" s="1391"/>
      <c r="AY4" s="1391"/>
      <c r="AZ4" s="1391"/>
      <c r="BA4" s="1391"/>
      <c r="BB4" s="1391"/>
      <c r="BC4" s="1391"/>
      <c r="BD4" s="1391"/>
      <c r="BE4" s="1391"/>
      <c r="BF4" s="1391"/>
      <c r="BG4" s="1391"/>
      <c r="BH4" s="1391"/>
      <c r="BI4" s="1391"/>
      <c r="BJ4" s="1391"/>
      <c r="BK4" s="1391"/>
      <c r="BL4" s="1391"/>
      <c r="BM4" s="1391"/>
      <c r="BN4" s="1391"/>
      <c r="BO4" s="1391"/>
      <c r="BP4" s="671"/>
      <c r="BQ4" s="671"/>
      <c r="BR4" s="671"/>
      <c r="BS4" s="558"/>
      <c r="BT4" s="558"/>
      <c r="BU4" s="558" t="s">
        <v>1248</v>
      </c>
      <c r="BV4" s="558">
        <v>10</v>
      </c>
      <c r="BW4" s="558"/>
      <c r="BX4" s="558"/>
      <c r="BY4" s="558"/>
      <c r="BZ4" s="558"/>
      <c r="CA4" s="558"/>
      <c r="CB4" s="558" t="s">
        <v>242</v>
      </c>
      <c r="CC4" s="783" t="b">
        <f>'業務体制 ②'!CC4</f>
        <v>0</v>
      </c>
      <c r="CD4" s="783" t="b">
        <f>'業務体制 ②'!CD4</f>
        <v>0</v>
      </c>
      <c r="CE4" s="783" t="b">
        <f>'業務体制 ②'!CE4</f>
        <v>0</v>
      </c>
      <c r="CF4" s="783" t="b">
        <f>'業務体制 ②'!CF4</f>
        <v>0</v>
      </c>
      <c r="CG4" s="783" t="b">
        <f>'業務体制 ②'!CG4</f>
        <v>0</v>
      </c>
      <c r="CH4" s="510" t="str">
        <f t="shared" si="0"/>
        <v/>
      </c>
      <c r="CI4" s="511" t="str">
        <f t="shared" si="1"/>
        <v/>
      </c>
      <c r="CJ4" s="511" t="str">
        <f t="shared" si="2"/>
        <v/>
      </c>
      <c r="CK4" s="510" t="str">
        <f t="shared" si="3"/>
        <v/>
      </c>
      <c r="CL4" s="511" t="str">
        <f t="shared" ref="CL4:CL8" si="6">IF(CC4=TRUE,$CC$12,IF(CD4=TRUE,$CD$12,IF(CE4=TRUE,$CE$12,IF(CF4=TRUE,$CF$12,IF(CG4=TRUE,$CG$12,"")))))</f>
        <v/>
      </c>
      <c r="CM4" s="511" t="str">
        <f t="shared" si="4"/>
        <v/>
      </c>
      <c r="CN4" s="512" t="str">
        <f t="shared" si="5"/>
        <v/>
      </c>
      <c r="CO4" s="558"/>
      <c r="CP4" s="558"/>
      <c r="CQ4" s="558"/>
      <c r="CR4" s="558"/>
      <c r="CS4" s="558"/>
      <c r="CT4" s="558"/>
      <c r="CU4" s="558"/>
      <c r="CV4" s="558"/>
      <c r="CW4" s="558"/>
      <c r="CX4" s="558"/>
      <c r="CY4" s="558"/>
      <c r="CZ4" s="558"/>
    </row>
    <row r="5" spans="1:104" ht="6" customHeight="1" x14ac:dyDescent="0.15">
      <c r="A5" s="671"/>
      <c r="B5" s="786"/>
      <c r="C5" s="671"/>
      <c r="D5" s="671"/>
      <c r="E5" s="671"/>
      <c r="F5" s="671"/>
      <c r="G5" s="671"/>
      <c r="H5" s="671"/>
      <c r="I5" s="671"/>
      <c r="J5" s="671"/>
      <c r="K5" s="671"/>
      <c r="L5" s="671"/>
      <c r="M5" s="671"/>
      <c r="N5" s="671"/>
      <c r="O5" s="671"/>
      <c r="P5" s="671"/>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1"/>
      <c r="BA5" s="671"/>
      <c r="BB5" s="671"/>
      <c r="BC5" s="671"/>
      <c r="BD5" s="671"/>
      <c r="BE5" s="671"/>
      <c r="BF5" s="671"/>
      <c r="BG5" s="671"/>
      <c r="BH5" s="671"/>
      <c r="BI5" s="671"/>
      <c r="BJ5" s="671"/>
      <c r="BK5" s="671"/>
      <c r="BL5" s="671"/>
      <c r="BM5" s="671"/>
      <c r="BN5" s="671"/>
      <c r="BO5" s="671"/>
      <c r="BP5" s="671"/>
      <c r="BQ5" s="671"/>
      <c r="BR5" s="671"/>
      <c r="BS5" s="558"/>
      <c r="BT5" s="558"/>
      <c r="BU5" s="558" t="s">
        <v>1215</v>
      </c>
      <c r="BV5" s="558">
        <v>15</v>
      </c>
      <c r="BW5" s="558"/>
      <c r="BX5" s="558"/>
      <c r="BY5" s="558"/>
      <c r="BZ5" s="558"/>
      <c r="CA5" s="558"/>
      <c r="CB5" s="558" t="s">
        <v>243</v>
      </c>
      <c r="CC5" s="783" t="b">
        <f>'業務体制 ②'!CC5</f>
        <v>0</v>
      </c>
      <c r="CD5" s="783" t="b">
        <f>'業務体制 ②'!CD5</f>
        <v>0</v>
      </c>
      <c r="CE5" s="783" t="b">
        <f>'業務体制 ②'!CE5</f>
        <v>0</v>
      </c>
      <c r="CF5" s="783" t="b">
        <f>'業務体制 ②'!CF5</f>
        <v>0</v>
      </c>
      <c r="CG5" s="783" t="b">
        <f>'業務体制 ②'!CG5</f>
        <v>0</v>
      </c>
      <c r="CH5" s="510" t="str">
        <f t="shared" si="0"/>
        <v/>
      </c>
      <c r="CI5" s="511" t="str">
        <f t="shared" si="1"/>
        <v/>
      </c>
      <c r="CJ5" s="511" t="str">
        <f t="shared" si="2"/>
        <v/>
      </c>
      <c r="CK5" s="510" t="str">
        <f t="shared" si="3"/>
        <v/>
      </c>
      <c r="CL5" s="511" t="str">
        <f t="shared" si="6"/>
        <v/>
      </c>
      <c r="CM5" s="511" t="str">
        <f t="shared" si="4"/>
        <v/>
      </c>
      <c r="CN5" s="512" t="str">
        <f t="shared" si="5"/>
        <v/>
      </c>
      <c r="CO5" s="558"/>
      <c r="CP5" s="558"/>
      <c r="CQ5" s="558"/>
      <c r="CR5" s="558"/>
      <c r="CS5" s="558"/>
      <c r="CT5" s="558"/>
      <c r="CU5" s="558"/>
      <c r="CV5" s="558"/>
      <c r="CW5" s="558"/>
      <c r="CX5" s="558"/>
      <c r="CY5" s="558"/>
      <c r="CZ5" s="558"/>
    </row>
    <row r="6" spans="1:104" ht="12.75" customHeight="1" x14ac:dyDescent="0.15">
      <c r="A6" s="671"/>
      <c r="B6" s="672" t="s">
        <v>5823</v>
      </c>
      <c r="C6" s="672"/>
      <c r="D6" s="672"/>
      <c r="E6" s="672"/>
      <c r="F6" s="672"/>
      <c r="G6" s="672"/>
      <c r="H6" s="672"/>
      <c r="I6" s="672"/>
      <c r="J6" s="672"/>
      <c r="K6" s="672"/>
      <c r="L6" s="672"/>
      <c r="M6" s="672"/>
      <c r="N6" s="672"/>
      <c r="O6" s="672"/>
      <c r="P6" s="672"/>
      <c r="Q6" s="672"/>
      <c r="R6" s="672"/>
      <c r="S6" s="672"/>
      <c r="T6" s="672"/>
      <c r="U6" s="672"/>
      <c r="V6" s="672"/>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c r="AV6" s="671"/>
      <c r="AW6" s="671"/>
      <c r="AX6" s="671"/>
      <c r="AY6" s="671"/>
      <c r="AZ6" s="671"/>
      <c r="BA6" s="671"/>
      <c r="BB6" s="671"/>
      <c r="BC6" s="671"/>
      <c r="BD6" s="671"/>
      <c r="BE6" s="671"/>
      <c r="BF6" s="671"/>
      <c r="BG6" s="671"/>
      <c r="BH6" s="671"/>
      <c r="BI6" s="671"/>
      <c r="BJ6" s="671"/>
      <c r="BK6" s="671"/>
      <c r="BL6" s="671"/>
      <c r="BM6" s="671"/>
      <c r="BN6" s="671"/>
      <c r="BO6" s="671"/>
      <c r="BP6" s="671"/>
      <c r="BQ6" s="671"/>
      <c r="BR6" s="671"/>
      <c r="BS6" s="558"/>
      <c r="BT6" s="558"/>
      <c r="BU6" s="558" t="s">
        <v>1182</v>
      </c>
      <c r="BV6" s="558">
        <v>20</v>
      </c>
      <c r="BW6" s="558"/>
      <c r="BX6" s="558"/>
      <c r="BY6" s="558"/>
      <c r="BZ6" s="558"/>
      <c r="CA6" s="558"/>
      <c r="CB6" s="558" t="s">
        <v>274</v>
      </c>
      <c r="CC6" s="783" t="b">
        <f>'業務体制 ②'!CC6</f>
        <v>0</v>
      </c>
      <c r="CD6" s="783" t="b">
        <f>'業務体制 ②'!CD6</f>
        <v>0</v>
      </c>
      <c r="CE6" s="783" t="b">
        <f>'業務体制 ②'!CE6</f>
        <v>0</v>
      </c>
      <c r="CF6" s="783" t="b">
        <f>'業務体制 ②'!CF6</f>
        <v>0</v>
      </c>
      <c r="CG6" s="783" t="b">
        <f>'業務体制 ②'!CG6</f>
        <v>0</v>
      </c>
      <c r="CH6" s="510" t="str">
        <f t="shared" si="0"/>
        <v/>
      </c>
      <c r="CI6" s="511" t="str">
        <f t="shared" si="1"/>
        <v/>
      </c>
      <c r="CJ6" s="511" t="str">
        <f t="shared" si="2"/>
        <v/>
      </c>
      <c r="CK6" s="510" t="str">
        <f t="shared" si="3"/>
        <v/>
      </c>
      <c r="CL6" s="511" t="str">
        <f t="shared" si="6"/>
        <v/>
      </c>
      <c r="CM6" s="511" t="str">
        <f t="shared" si="4"/>
        <v/>
      </c>
      <c r="CN6" s="512" t="str">
        <f t="shared" si="5"/>
        <v/>
      </c>
      <c r="CO6" s="558"/>
      <c r="CP6" s="558"/>
      <c r="CQ6" s="558"/>
      <c r="CR6" s="558"/>
      <c r="CS6" s="558"/>
      <c r="CT6" s="558"/>
      <c r="CU6" s="558"/>
      <c r="CV6" s="558"/>
      <c r="CW6" s="558"/>
      <c r="CX6" s="558"/>
      <c r="CY6" s="558"/>
      <c r="CZ6" s="558"/>
    </row>
    <row r="7" spans="1:104" ht="12.75" customHeight="1" x14ac:dyDescent="0.15">
      <c r="A7" s="671"/>
      <c r="B7" s="672"/>
      <c r="C7" s="672" t="s">
        <v>236</v>
      </c>
      <c r="D7" s="672"/>
      <c r="E7" s="672"/>
      <c r="F7" s="672"/>
      <c r="G7" s="672"/>
      <c r="H7" s="672"/>
      <c r="I7" s="672"/>
      <c r="J7" s="672"/>
      <c r="K7" s="672"/>
      <c r="L7" s="672"/>
      <c r="M7" s="672"/>
      <c r="N7" s="672"/>
      <c r="O7" s="672"/>
      <c r="P7" s="672"/>
      <c r="Q7" s="672"/>
      <c r="R7" s="672"/>
      <c r="S7" s="672"/>
      <c r="T7" s="672"/>
      <c r="U7" s="672"/>
      <c r="V7" s="672"/>
      <c r="W7" s="671"/>
      <c r="X7" s="671"/>
      <c r="Y7" s="671"/>
      <c r="Z7" s="671"/>
      <c r="AA7" s="671"/>
      <c r="AB7" s="671" t="s">
        <v>5824</v>
      </c>
      <c r="AC7" s="671"/>
      <c r="AD7" s="671"/>
      <c r="AE7" s="671"/>
      <c r="AF7" s="671"/>
      <c r="AG7" s="671"/>
      <c r="AH7" s="671"/>
      <c r="AI7" s="671"/>
      <c r="AJ7" s="671"/>
      <c r="AK7" s="671"/>
      <c r="AL7" s="671"/>
      <c r="AM7" s="671"/>
      <c r="AN7" s="671"/>
      <c r="AO7" s="671"/>
      <c r="AP7" s="671"/>
      <c r="AQ7" s="671"/>
      <c r="AR7" s="671" t="s">
        <v>5825</v>
      </c>
      <c r="AS7" s="671"/>
      <c r="AT7" s="671"/>
      <c r="AU7" s="671"/>
      <c r="AV7" s="671"/>
      <c r="AW7" s="671"/>
      <c r="AX7" s="671"/>
      <c r="AY7" s="671"/>
      <c r="AZ7" s="671"/>
      <c r="BA7" s="671"/>
      <c r="BB7" s="671"/>
      <c r="BC7" s="671"/>
      <c r="BD7" s="671"/>
      <c r="BE7" s="671"/>
      <c r="BF7" s="671"/>
      <c r="BG7" s="671"/>
      <c r="BH7" s="671"/>
      <c r="BI7" s="671"/>
      <c r="BJ7" s="671"/>
      <c r="BK7" s="671"/>
      <c r="BL7" s="671"/>
      <c r="BM7" s="671"/>
      <c r="BN7" s="671"/>
      <c r="BO7" s="671"/>
      <c r="BP7" s="671"/>
      <c r="BQ7" s="671"/>
      <c r="BR7" s="671"/>
      <c r="BS7" s="558"/>
      <c r="BT7" s="558"/>
      <c r="BU7" s="558" t="s">
        <v>1149</v>
      </c>
      <c r="BV7" s="558">
        <v>25</v>
      </c>
      <c r="BW7" s="558"/>
      <c r="BX7" s="558"/>
      <c r="BY7" s="558"/>
      <c r="BZ7" s="558"/>
      <c r="CA7" s="558"/>
      <c r="CB7" s="558" t="s">
        <v>245</v>
      </c>
      <c r="CC7" s="783" t="b">
        <f>'業務体制 ②'!CC7</f>
        <v>0</v>
      </c>
      <c r="CD7" s="783" t="b">
        <f>'業務体制 ②'!CD7</f>
        <v>0</v>
      </c>
      <c r="CE7" s="783" t="b">
        <f>'業務体制 ②'!CE7</f>
        <v>0</v>
      </c>
      <c r="CF7" s="783" t="b">
        <f>'業務体制 ②'!CF7</f>
        <v>0</v>
      </c>
      <c r="CG7" s="783" t="b">
        <f>'業務体制 ②'!CG7</f>
        <v>0</v>
      </c>
      <c r="CH7" s="510" t="str">
        <f t="shared" si="0"/>
        <v/>
      </c>
      <c r="CI7" s="511" t="str">
        <f t="shared" si="1"/>
        <v/>
      </c>
      <c r="CJ7" s="511" t="str">
        <f t="shared" si="2"/>
        <v/>
      </c>
      <c r="CK7" s="510" t="str">
        <f t="shared" si="3"/>
        <v/>
      </c>
      <c r="CL7" s="511" t="str">
        <f t="shared" si="6"/>
        <v/>
      </c>
      <c r="CM7" s="511" t="str">
        <f t="shared" si="4"/>
        <v/>
      </c>
      <c r="CN7" s="512" t="str">
        <f t="shared" si="5"/>
        <v/>
      </c>
      <c r="CO7" s="558"/>
      <c r="CP7" s="558"/>
      <c r="CQ7" s="558"/>
      <c r="CR7" s="558"/>
      <c r="CS7" s="558"/>
      <c r="CT7" s="558"/>
      <c r="CU7" s="558"/>
      <c r="CV7" s="558"/>
      <c r="CW7" s="558"/>
      <c r="CX7" s="558"/>
      <c r="CY7" s="558"/>
      <c r="CZ7" s="558"/>
    </row>
    <row r="8" spans="1:104" ht="16.05" customHeight="1" x14ac:dyDescent="0.15">
      <c r="A8" s="671"/>
      <c r="B8" s="672"/>
      <c r="C8" s="672" t="s">
        <v>239</v>
      </c>
      <c r="D8" s="673"/>
      <c r="E8" s="673"/>
      <c r="F8" s="674"/>
      <c r="G8" s="674" t="s">
        <v>240</v>
      </c>
      <c r="H8" s="674"/>
      <c r="I8" s="674"/>
      <c r="J8" s="674" t="s">
        <v>5826</v>
      </c>
      <c r="K8" s="674"/>
      <c r="L8" s="674"/>
      <c r="M8" s="674" t="s">
        <v>5827</v>
      </c>
      <c r="N8" s="674"/>
      <c r="O8" s="674"/>
      <c r="P8" s="674" t="s">
        <v>243</v>
      </c>
      <c r="Q8" s="674"/>
      <c r="R8" s="674"/>
      <c r="S8" s="674" t="s">
        <v>244</v>
      </c>
      <c r="T8" s="674"/>
      <c r="U8" s="674"/>
      <c r="V8" s="674" t="s">
        <v>5828</v>
      </c>
      <c r="W8" s="674"/>
      <c r="X8" s="674"/>
      <c r="Y8" s="674" t="s">
        <v>47</v>
      </c>
      <c r="Z8" s="674"/>
      <c r="AA8" s="673"/>
      <c r="AB8" s="1365"/>
      <c r="AC8" s="1366"/>
      <c r="AD8" s="1367"/>
      <c r="AE8" s="673" t="s">
        <v>5829</v>
      </c>
      <c r="AF8" s="1365"/>
      <c r="AG8" s="1366"/>
      <c r="AH8" s="1367"/>
      <c r="AI8" s="672" t="s">
        <v>5830</v>
      </c>
      <c r="AJ8" s="672"/>
      <c r="AK8" s="1365"/>
      <c r="AL8" s="1366"/>
      <c r="AM8" s="1367"/>
      <c r="AN8" s="673" t="s">
        <v>5829</v>
      </c>
      <c r="AO8" s="1365"/>
      <c r="AP8" s="1366"/>
      <c r="AQ8" s="1367"/>
      <c r="AR8" s="672" t="s">
        <v>5831</v>
      </c>
      <c r="AS8" s="1362"/>
      <c r="AT8" s="1363"/>
      <c r="AU8" s="1364"/>
      <c r="AV8" s="673" t="s">
        <v>5829</v>
      </c>
      <c r="AW8" s="1362"/>
      <c r="AX8" s="1363"/>
      <c r="AY8" s="1364"/>
      <c r="AZ8" s="671" t="s">
        <v>5830</v>
      </c>
      <c r="BA8" s="671"/>
      <c r="BB8" s="1362"/>
      <c r="BC8" s="1363"/>
      <c r="BD8" s="1364"/>
      <c r="BE8" s="673" t="s">
        <v>5829</v>
      </c>
      <c r="BF8" s="1362"/>
      <c r="BG8" s="1363"/>
      <c r="BH8" s="1364"/>
      <c r="BI8" s="671" t="s">
        <v>5832</v>
      </c>
      <c r="BJ8" s="671"/>
      <c r="BK8" s="671"/>
      <c r="BL8" s="671"/>
      <c r="BM8" s="671"/>
      <c r="BN8" s="671"/>
      <c r="BO8" s="671"/>
      <c r="BP8" s="671"/>
      <c r="BQ8" s="671"/>
      <c r="BR8" s="671"/>
      <c r="BS8" s="558"/>
      <c r="BT8" s="558"/>
      <c r="BU8" s="558" t="s">
        <v>1132</v>
      </c>
      <c r="BV8" s="558">
        <v>30</v>
      </c>
      <c r="BW8" s="558"/>
      <c r="BX8" s="558"/>
      <c r="BY8" s="558"/>
      <c r="BZ8" s="558"/>
      <c r="CA8" s="558"/>
      <c r="CB8" s="558" t="s">
        <v>47</v>
      </c>
      <c r="CC8" s="783" t="b">
        <f>'業務体制 ②'!CC8</f>
        <v>0</v>
      </c>
      <c r="CD8" s="783" t="b">
        <f>'業務体制 ②'!CD8</f>
        <v>0</v>
      </c>
      <c r="CE8" s="783" t="b">
        <f>'業務体制 ②'!CE8</f>
        <v>0</v>
      </c>
      <c r="CF8" s="783" t="b">
        <f>'業務体制 ②'!CF8</f>
        <v>0</v>
      </c>
      <c r="CG8" s="783" t="b">
        <f>'業務体制 ②'!CG8</f>
        <v>0</v>
      </c>
      <c r="CH8" s="510" t="str">
        <f t="shared" si="0"/>
        <v/>
      </c>
      <c r="CI8" s="511" t="str">
        <f t="shared" si="1"/>
        <v/>
      </c>
      <c r="CJ8" s="511" t="str">
        <f t="shared" si="2"/>
        <v/>
      </c>
      <c r="CK8" s="510" t="str">
        <f t="shared" si="3"/>
        <v/>
      </c>
      <c r="CL8" s="511" t="str">
        <f t="shared" si="6"/>
        <v/>
      </c>
      <c r="CM8" s="511" t="str">
        <f t="shared" si="4"/>
        <v/>
      </c>
      <c r="CN8" s="512" t="str">
        <f t="shared" si="5"/>
        <v/>
      </c>
      <c r="CO8" s="558"/>
      <c r="CP8" s="558"/>
      <c r="CQ8" s="558"/>
      <c r="CR8" s="558"/>
      <c r="CS8" s="558"/>
      <c r="CT8" s="558"/>
      <c r="CU8" s="558"/>
      <c r="CV8" s="558"/>
      <c r="CW8" s="558"/>
      <c r="CX8" s="558"/>
      <c r="CY8" s="558"/>
      <c r="CZ8" s="558"/>
    </row>
    <row r="9" spans="1:104" ht="16.05" customHeight="1" x14ac:dyDescent="0.15">
      <c r="A9" s="671"/>
      <c r="B9" s="672"/>
      <c r="C9" s="672" t="s">
        <v>248</v>
      </c>
      <c r="D9" s="672"/>
      <c r="E9" s="672"/>
      <c r="F9" s="674"/>
      <c r="G9" s="674" t="s">
        <v>240</v>
      </c>
      <c r="H9" s="674"/>
      <c r="I9" s="674"/>
      <c r="J9" s="674" t="s">
        <v>5826</v>
      </c>
      <c r="K9" s="674"/>
      <c r="L9" s="674"/>
      <c r="M9" s="674" t="s">
        <v>5827</v>
      </c>
      <c r="N9" s="674"/>
      <c r="O9" s="674"/>
      <c r="P9" s="674" t="s">
        <v>243</v>
      </c>
      <c r="Q9" s="674"/>
      <c r="R9" s="674"/>
      <c r="S9" s="674" t="s">
        <v>244</v>
      </c>
      <c r="T9" s="674"/>
      <c r="U9" s="674"/>
      <c r="V9" s="674" t="s">
        <v>5828</v>
      </c>
      <c r="W9" s="674"/>
      <c r="X9" s="674"/>
      <c r="Y9" s="674" t="s">
        <v>47</v>
      </c>
      <c r="Z9" s="674"/>
      <c r="AA9" s="673"/>
      <c r="AB9" s="1362"/>
      <c r="AC9" s="1363"/>
      <c r="AD9" s="1364"/>
      <c r="AE9" s="673" t="s">
        <v>5829</v>
      </c>
      <c r="AF9" s="1362"/>
      <c r="AG9" s="1363"/>
      <c r="AH9" s="1364"/>
      <c r="AI9" s="672" t="s">
        <v>5830</v>
      </c>
      <c r="AJ9" s="672"/>
      <c r="AK9" s="1362"/>
      <c r="AL9" s="1363"/>
      <c r="AM9" s="1364"/>
      <c r="AN9" s="673" t="s">
        <v>5829</v>
      </c>
      <c r="AO9" s="1362"/>
      <c r="AP9" s="1363"/>
      <c r="AQ9" s="1364"/>
      <c r="AR9" s="672" t="s">
        <v>5831</v>
      </c>
      <c r="AS9" s="1362"/>
      <c r="AT9" s="1363"/>
      <c r="AU9" s="1364"/>
      <c r="AV9" s="673" t="s">
        <v>5829</v>
      </c>
      <c r="AW9" s="1362"/>
      <c r="AX9" s="1363"/>
      <c r="AY9" s="1364"/>
      <c r="AZ9" s="672" t="s">
        <v>5830</v>
      </c>
      <c r="BA9" s="672"/>
      <c r="BB9" s="1362"/>
      <c r="BC9" s="1363"/>
      <c r="BD9" s="1364"/>
      <c r="BE9" s="673" t="s">
        <v>5829</v>
      </c>
      <c r="BF9" s="1362"/>
      <c r="BG9" s="1363"/>
      <c r="BH9" s="1364"/>
      <c r="BI9" s="671" t="s">
        <v>5832</v>
      </c>
      <c r="BJ9" s="671"/>
      <c r="BK9" s="671"/>
      <c r="BL9" s="671"/>
      <c r="BM9" s="671"/>
      <c r="BN9" s="671"/>
      <c r="BO9" s="671"/>
      <c r="BP9" s="671"/>
      <c r="BQ9" s="671"/>
      <c r="BR9" s="671"/>
      <c r="BS9" s="558"/>
      <c r="BT9" s="558"/>
      <c r="BU9" s="558" t="s">
        <v>8533</v>
      </c>
      <c r="BV9" s="558">
        <v>35</v>
      </c>
      <c r="BW9" s="558"/>
      <c r="BX9" s="558"/>
      <c r="BY9" s="558"/>
      <c r="BZ9" s="558"/>
      <c r="CA9" s="558"/>
      <c r="CB9" s="558"/>
      <c r="CC9" s="510">
        <f>COUNTIF(CC2:CC8,TRUE)</f>
        <v>0</v>
      </c>
      <c r="CD9" s="510">
        <f t="shared" ref="CD9:CG9" si="7">COUNTIF(CD2:CD8,TRUE)</f>
        <v>0</v>
      </c>
      <c r="CE9" s="510">
        <f t="shared" si="7"/>
        <v>0</v>
      </c>
      <c r="CF9" s="510">
        <f t="shared" si="7"/>
        <v>0</v>
      </c>
      <c r="CG9" s="510">
        <f t="shared" si="7"/>
        <v>0</v>
      </c>
      <c r="CH9" s="558"/>
      <c r="CI9" s="558"/>
      <c r="CJ9" s="558"/>
      <c r="CK9" s="510">
        <f>SUM(CK2:CK8)</f>
        <v>0</v>
      </c>
      <c r="CL9" s="558"/>
      <c r="CM9" s="558"/>
      <c r="CN9" s="512">
        <f>SUM(CN2:CN8)</f>
        <v>0</v>
      </c>
      <c r="CO9" s="558"/>
      <c r="CP9" s="558"/>
      <c r="CQ9" s="558"/>
      <c r="CR9" s="558"/>
      <c r="CS9" s="558"/>
      <c r="CT9" s="558"/>
      <c r="CU9" s="558"/>
      <c r="CV9" s="558"/>
      <c r="CW9" s="558"/>
      <c r="CX9" s="558"/>
      <c r="CY9" s="558"/>
      <c r="CZ9" s="558"/>
    </row>
    <row r="10" spans="1:104" ht="16.05" customHeight="1" x14ac:dyDescent="0.15">
      <c r="A10" s="671"/>
      <c r="B10" s="672"/>
      <c r="C10" s="672" t="s">
        <v>249</v>
      </c>
      <c r="D10" s="672"/>
      <c r="E10" s="672"/>
      <c r="F10" s="674"/>
      <c r="G10" s="674" t="s">
        <v>240</v>
      </c>
      <c r="H10" s="674"/>
      <c r="I10" s="674"/>
      <c r="J10" s="674" t="s">
        <v>5826</v>
      </c>
      <c r="K10" s="674"/>
      <c r="L10" s="674"/>
      <c r="M10" s="674" t="s">
        <v>5827</v>
      </c>
      <c r="N10" s="674"/>
      <c r="O10" s="674"/>
      <c r="P10" s="674" t="s">
        <v>243</v>
      </c>
      <c r="Q10" s="674"/>
      <c r="R10" s="674"/>
      <c r="S10" s="674" t="s">
        <v>244</v>
      </c>
      <c r="T10" s="674"/>
      <c r="U10" s="674"/>
      <c r="V10" s="674" t="s">
        <v>5828</v>
      </c>
      <c r="W10" s="674"/>
      <c r="X10" s="674"/>
      <c r="Y10" s="674" t="s">
        <v>47</v>
      </c>
      <c r="Z10" s="674"/>
      <c r="AA10" s="673"/>
      <c r="AB10" s="1362"/>
      <c r="AC10" s="1363"/>
      <c r="AD10" s="1364"/>
      <c r="AE10" s="673" t="s">
        <v>5829</v>
      </c>
      <c r="AF10" s="1362"/>
      <c r="AG10" s="1363"/>
      <c r="AH10" s="1364"/>
      <c r="AI10" s="672" t="s">
        <v>5830</v>
      </c>
      <c r="AJ10" s="672"/>
      <c r="AK10" s="1362"/>
      <c r="AL10" s="1363"/>
      <c r="AM10" s="1364"/>
      <c r="AN10" s="673" t="s">
        <v>5829</v>
      </c>
      <c r="AO10" s="1362"/>
      <c r="AP10" s="1363"/>
      <c r="AQ10" s="1364"/>
      <c r="AR10" s="672" t="s">
        <v>5831</v>
      </c>
      <c r="AS10" s="1362"/>
      <c r="AT10" s="1363"/>
      <c r="AU10" s="1364"/>
      <c r="AV10" s="673" t="s">
        <v>5829</v>
      </c>
      <c r="AW10" s="1362"/>
      <c r="AX10" s="1363"/>
      <c r="AY10" s="1364"/>
      <c r="AZ10" s="672" t="s">
        <v>5830</v>
      </c>
      <c r="BA10" s="672"/>
      <c r="BB10" s="1362"/>
      <c r="BC10" s="1363"/>
      <c r="BD10" s="1364"/>
      <c r="BE10" s="673" t="s">
        <v>5829</v>
      </c>
      <c r="BF10" s="1362"/>
      <c r="BG10" s="1363"/>
      <c r="BH10" s="1364"/>
      <c r="BI10" s="671" t="s">
        <v>5832</v>
      </c>
      <c r="BJ10" s="671"/>
      <c r="BK10" s="671"/>
      <c r="BL10" s="671"/>
      <c r="BM10" s="671"/>
      <c r="BN10" s="671"/>
      <c r="BO10" s="671"/>
      <c r="BP10" s="671"/>
      <c r="BQ10" s="671"/>
      <c r="BR10" s="671"/>
      <c r="BS10" s="558"/>
      <c r="BT10" s="558"/>
      <c r="BU10" s="558" t="s">
        <v>8534</v>
      </c>
      <c r="BV10" s="558">
        <v>40</v>
      </c>
      <c r="BW10" s="558"/>
      <c r="BX10" s="558"/>
      <c r="BY10" s="558"/>
      <c r="BZ10" s="558"/>
      <c r="CA10" s="558"/>
      <c r="CB10" s="558"/>
      <c r="CC10" s="510" t="str">
        <f>AB8&amp;":"&amp;AF8</f>
        <v>:</v>
      </c>
      <c r="CD10" s="510" t="str">
        <f>AB9&amp;":"&amp;AF9</f>
        <v>:</v>
      </c>
      <c r="CE10" s="510" t="str">
        <f>AB10&amp;":"&amp;AF10</f>
        <v>:</v>
      </c>
      <c r="CF10" s="510" t="str">
        <f>AB11&amp;":"&amp;AF11</f>
        <v>:</v>
      </c>
      <c r="CG10" s="510" t="str">
        <f>AB12&amp;":"&amp;AF12</f>
        <v>:</v>
      </c>
      <c r="CH10" s="558"/>
      <c r="CI10" s="558"/>
      <c r="CJ10" s="558"/>
      <c r="CK10" s="512">
        <f>CK9-CN9</f>
        <v>0</v>
      </c>
      <c r="CL10" s="558"/>
      <c r="CM10" s="558"/>
      <c r="CN10" s="558"/>
      <c r="CO10" s="558"/>
      <c r="CP10" s="558"/>
      <c r="CQ10" s="558"/>
      <c r="CR10" s="558"/>
      <c r="CS10" s="558"/>
      <c r="CT10" s="558"/>
      <c r="CU10" s="558"/>
      <c r="CV10" s="558"/>
      <c r="CW10" s="558"/>
      <c r="CX10" s="558"/>
      <c r="CY10" s="558"/>
      <c r="CZ10" s="558"/>
    </row>
    <row r="11" spans="1:104" ht="16.05" customHeight="1" x14ac:dyDescent="0.15">
      <c r="A11" s="671"/>
      <c r="B11" s="672"/>
      <c r="C11" s="672" t="s">
        <v>253</v>
      </c>
      <c r="D11" s="672"/>
      <c r="E11" s="672"/>
      <c r="F11" s="674"/>
      <c r="G11" s="674" t="s">
        <v>240</v>
      </c>
      <c r="H11" s="674"/>
      <c r="I11" s="674"/>
      <c r="J11" s="674" t="s">
        <v>5826</v>
      </c>
      <c r="K11" s="674"/>
      <c r="L11" s="674"/>
      <c r="M11" s="674" t="s">
        <v>5827</v>
      </c>
      <c r="N11" s="674"/>
      <c r="O11" s="674"/>
      <c r="P11" s="674" t="s">
        <v>243</v>
      </c>
      <c r="Q11" s="674"/>
      <c r="R11" s="674"/>
      <c r="S11" s="674" t="s">
        <v>244</v>
      </c>
      <c r="T11" s="674"/>
      <c r="U11" s="674"/>
      <c r="V11" s="674" t="s">
        <v>5828</v>
      </c>
      <c r="W11" s="674"/>
      <c r="X11" s="674"/>
      <c r="Y11" s="674" t="s">
        <v>47</v>
      </c>
      <c r="Z11" s="674"/>
      <c r="AA11" s="673"/>
      <c r="AB11" s="1362"/>
      <c r="AC11" s="1363"/>
      <c r="AD11" s="1364"/>
      <c r="AE11" s="673" t="s">
        <v>5829</v>
      </c>
      <c r="AF11" s="1362"/>
      <c r="AG11" s="1363"/>
      <c r="AH11" s="1364"/>
      <c r="AI11" s="672" t="s">
        <v>5830</v>
      </c>
      <c r="AJ11" s="672"/>
      <c r="AK11" s="1362"/>
      <c r="AL11" s="1363"/>
      <c r="AM11" s="1364"/>
      <c r="AN11" s="673" t="s">
        <v>5829</v>
      </c>
      <c r="AO11" s="1362"/>
      <c r="AP11" s="1363"/>
      <c r="AQ11" s="1364"/>
      <c r="AR11" s="672" t="s">
        <v>5831</v>
      </c>
      <c r="AS11" s="1362"/>
      <c r="AT11" s="1363"/>
      <c r="AU11" s="1364"/>
      <c r="AV11" s="673" t="s">
        <v>5829</v>
      </c>
      <c r="AW11" s="1362"/>
      <c r="AX11" s="1363"/>
      <c r="AY11" s="1364"/>
      <c r="AZ11" s="672" t="s">
        <v>5830</v>
      </c>
      <c r="BA11" s="672"/>
      <c r="BB11" s="1362"/>
      <c r="BC11" s="1363"/>
      <c r="BD11" s="1364"/>
      <c r="BE11" s="673" t="s">
        <v>5829</v>
      </c>
      <c r="BF11" s="1362"/>
      <c r="BG11" s="1363"/>
      <c r="BH11" s="1364"/>
      <c r="BI11" s="671" t="s">
        <v>5832</v>
      </c>
      <c r="BJ11" s="671"/>
      <c r="BK11" s="671"/>
      <c r="BL11" s="671"/>
      <c r="BM11" s="671"/>
      <c r="BN11" s="671"/>
      <c r="BO11" s="671"/>
      <c r="BP11" s="671"/>
      <c r="BQ11" s="671"/>
      <c r="BR11" s="671"/>
      <c r="BS11" s="558"/>
      <c r="BT11" s="558"/>
      <c r="BU11" s="558" t="s">
        <v>8535</v>
      </c>
      <c r="BV11" s="558">
        <v>45</v>
      </c>
      <c r="BW11" s="558"/>
      <c r="BX11" s="558"/>
      <c r="BY11" s="558"/>
      <c r="BZ11" s="558"/>
      <c r="CA11" s="558"/>
      <c r="CB11" s="558"/>
      <c r="CC11" s="510" t="str">
        <f>AK8&amp;":"&amp;AO8</f>
        <v>:</v>
      </c>
      <c r="CD11" s="510" t="str">
        <f>AK9&amp;":"&amp;AO9</f>
        <v>:</v>
      </c>
      <c r="CE11" s="510" t="str">
        <f>AK10&amp;":"&amp;AO10</f>
        <v>:</v>
      </c>
      <c r="CF11" s="510" t="str">
        <f>AK11&amp;":"&amp;AO11</f>
        <v>:</v>
      </c>
      <c r="CG11" s="510" t="str">
        <f>AK12&amp;":"&amp;AO12</f>
        <v>:</v>
      </c>
      <c r="CH11" s="558"/>
      <c r="CI11" s="558"/>
      <c r="CJ11" s="558"/>
      <c r="CK11" s="558"/>
      <c r="CL11" s="558"/>
      <c r="CM11" s="558"/>
      <c r="CN11" s="558"/>
      <c r="CO11" s="558"/>
      <c r="CP11" s="558"/>
      <c r="CQ11" s="558"/>
      <c r="CR11" s="558"/>
      <c r="CS11" s="558"/>
      <c r="CT11" s="558"/>
      <c r="CU11" s="558"/>
      <c r="CV11" s="558"/>
      <c r="CW11" s="558"/>
      <c r="CX11" s="558"/>
      <c r="CY11" s="558"/>
      <c r="CZ11" s="558"/>
    </row>
    <row r="12" spans="1:104" ht="16.05" customHeight="1" x14ac:dyDescent="0.15">
      <c r="A12" s="671"/>
      <c r="B12" s="672"/>
      <c r="C12" s="672" t="s">
        <v>255</v>
      </c>
      <c r="D12" s="672"/>
      <c r="E12" s="672"/>
      <c r="F12" s="674"/>
      <c r="G12" s="674" t="s">
        <v>240</v>
      </c>
      <c r="H12" s="674"/>
      <c r="I12" s="674"/>
      <c r="J12" s="674" t="s">
        <v>5826</v>
      </c>
      <c r="K12" s="674"/>
      <c r="L12" s="674"/>
      <c r="M12" s="674" t="s">
        <v>5827</v>
      </c>
      <c r="N12" s="674"/>
      <c r="O12" s="674"/>
      <c r="P12" s="674" t="s">
        <v>243</v>
      </c>
      <c r="Q12" s="674"/>
      <c r="R12" s="674"/>
      <c r="S12" s="674" t="s">
        <v>244</v>
      </c>
      <c r="T12" s="674"/>
      <c r="U12" s="674"/>
      <c r="V12" s="674" t="s">
        <v>5828</v>
      </c>
      <c r="W12" s="674"/>
      <c r="X12" s="674"/>
      <c r="Y12" s="674" t="s">
        <v>47</v>
      </c>
      <c r="Z12" s="674"/>
      <c r="AA12" s="673"/>
      <c r="AB12" s="1362"/>
      <c r="AC12" s="1363"/>
      <c r="AD12" s="1364"/>
      <c r="AE12" s="673" t="s">
        <v>5829</v>
      </c>
      <c r="AF12" s="1362"/>
      <c r="AG12" s="1363"/>
      <c r="AH12" s="1364"/>
      <c r="AI12" s="672" t="s">
        <v>5830</v>
      </c>
      <c r="AJ12" s="672"/>
      <c r="AK12" s="1362"/>
      <c r="AL12" s="1363"/>
      <c r="AM12" s="1364"/>
      <c r="AN12" s="673" t="s">
        <v>5829</v>
      </c>
      <c r="AO12" s="1362"/>
      <c r="AP12" s="1363"/>
      <c r="AQ12" s="1364"/>
      <c r="AR12" s="672" t="s">
        <v>5831</v>
      </c>
      <c r="AS12" s="1362"/>
      <c r="AT12" s="1363"/>
      <c r="AU12" s="1364"/>
      <c r="AV12" s="673" t="s">
        <v>5829</v>
      </c>
      <c r="AW12" s="1362"/>
      <c r="AX12" s="1363"/>
      <c r="AY12" s="1364"/>
      <c r="AZ12" s="672" t="s">
        <v>5830</v>
      </c>
      <c r="BA12" s="672"/>
      <c r="BB12" s="1362"/>
      <c r="BC12" s="1363"/>
      <c r="BD12" s="1364"/>
      <c r="BE12" s="673" t="s">
        <v>5829</v>
      </c>
      <c r="BF12" s="1362"/>
      <c r="BG12" s="1363"/>
      <c r="BH12" s="1364"/>
      <c r="BI12" s="671" t="s">
        <v>5832</v>
      </c>
      <c r="BJ12" s="671"/>
      <c r="BK12" s="671"/>
      <c r="BL12" s="671"/>
      <c r="BM12" s="671"/>
      <c r="BN12" s="671"/>
      <c r="BO12" s="671"/>
      <c r="BP12" s="671"/>
      <c r="BQ12" s="671"/>
      <c r="BR12" s="671"/>
      <c r="BS12" s="558"/>
      <c r="BT12" s="558"/>
      <c r="BU12" s="558">
        <v>10</v>
      </c>
      <c r="BV12" s="558">
        <v>50</v>
      </c>
      <c r="BW12" s="558"/>
      <c r="BX12" s="558"/>
      <c r="BY12" s="558"/>
      <c r="BZ12" s="558"/>
      <c r="CA12" s="558"/>
      <c r="CB12" s="558" t="s">
        <v>278</v>
      </c>
      <c r="CC12" s="510" t="str">
        <f>AS8&amp;":"&amp;AW8</f>
        <v>:</v>
      </c>
      <c r="CD12" s="510" t="str">
        <f>AS9&amp;":"&amp;AW9</f>
        <v>:</v>
      </c>
      <c r="CE12" s="510" t="str">
        <f>AS10&amp;":"&amp;AW10</f>
        <v>:</v>
      </c>
      <c r="CF12" s="510" t="str">
        <f>AS11&amp;":"&amp;AW11</f>
        <v>:</v>
      </c>
      <c r="CG12" s="510" t="str">
        <f>AS12&amp;":"&amp;AW12</f>
        <v>:</v>
      </c>
      <c r="CH12" s="558"/>
      <c r="CI12" s="558"/>
      <c r="CJ12" s="558"/>
      <c r="CK12" s="558"/>
      <c r="CL12" s="558"/>
      <c r="CM12" s="558"/>
      <c r="CN12" s="558"/>
      <c r="CO12" s="558"/>
      <c r="CP12" s="558"/>
      <c r="CQ12" s="558"/>
      <c r="CR12" s="558"/>
      <c r="CS12" s="558"/>
      <c r="CT12" s="558"/>
      <c r="CU12" s="558"/>
      <c r="CV12" s="558"/>
      <c r="CW12" s="558"/>
      <c r="CX12" s="558"/>
      <c r="CY12" s="558"/>
      <c r="CZ12" s="558"/>
    </row>
    <row r="13" spans="1:104" ht="3" customHeight="1" x14ac:dyDescent="0.15">
      <c r="A13" s="671"/>
      <c r="B13" s="672"/>
      <c r="C13" s="672"/>
      <c r="D13" s="672"/>
      <c r="E13" s="672"/>
      <c r="F13" s="673"/>
      <c r="G13" s="673"/>
      <c r="H13" s="673"/>
      <c r="I13" s="673"/>
      <c r="J13" s="673"/>
      <c r="K13" s="673"/>
      <c r="L13" s="673"/>
      <c r="M13" s="673"/>
      <c r="N13" s="673"/>
      <c r="O13" s="673"/>
      <c r="P13" s="673"/>
      <c r="Q13" s="673"/>
      <c r="R13" s="673"/>
      <c r="S13" s="673"/>
      <c r="T13" s="673"/>
      <c r="U13" s="673"/>
      <c r="V13" s="673"/>
      <c r="W13" s="673"/>
      <c r="X13" s="673"/>
      <c r="Y13" s="673"/>
      <c r="Z13" s="673"/>
      <c r="AA13" s="673"/>
      <c r="AB13" s="673"/>
      <c r="AC13" s="786"/>
      <c r="AD13" s="786"/>
      <c r="AE13" s="673"/>
      <c r="AF13" s="673"/>
      <c r="AG13" s="671"/>
      <c r="AH13" s="671"/>
      <c r="AI13" s="672"/>
      <c r="AJ13" s="672"/>
      <c r="AK13" s="672"/>
      <c r="AL13" s="671"/>
      <c r="AM13" s="671"/>
      <c r="AN13" s="672"/>
      <c r="AO13" s="672"/>
      <c r="AP13" s="671"/>
      <c r="AQ13" s="671"/>
      <c r="AR13" s="672"/>
      <c r="AS13" s="672"/>
      <c r="AT13" s="672"/>
      <c r="AU13" s="672"/>
      <c r="AV13" s="672"/>
      <c r="AW13" s="672"/>
      <c r="AX13" s="672"/>
      <c r="AY13" s="672"/>
      <c r="AZ13" s="672"/>
      <c r="BA13" s="672"/>
      <c r="BB13" s="672"/>
      <c r="BC13" s="672"/>
      <c r="BD13" s="671"/>
      <c r="BE13" s="671"/>
      <c r="BF13" s="671"/>
      <c r="BG13" s="671"/>
      <c r="BH13" s="671"/>
      <c r="BI13" s="671"/>
      <c r="BJ13" s="671"/>
      <c r="BK13" s="671"/>
      <c r="BL13" s="671"/>
      <c r="BM13" s="671"/>
      <c r="BN13" s="671"/>
      <c r="BO13" s="671"/>
      <c r="BP13" s="671"/>
      <c r="BQ13" s="671"/>
      <c r="BR13" s="671"/>
      <c r="BS13" s="558"/>
      <c r="BT13" s="558"/>
      <c r="BU13" s="558">
        <v>11</v>
      </c>
      <c r="BV13" s="558">
        <v>55</v>
      </c>
      <c r="BW13" s="558"/>
      <c r="BX13" s="558"/>
      <c r="BY13" s="558"/>
      <c r="BZ13" s="558"/>
      <c r="CA13" s="558"/>
      <c r="CB13" s="558"/>
      <c r="CC13" s="510" t="str">
        <f>BB8&amp;":"&amp;BF8</f>
        <v>:</v>
      </c>
      <c r="CD13" s="510" t="str">
        <f>BB9&amp;":"&amp;BF9</f>
        <v>:</v>
      </c>
      <c r="CE13" s="510" t="str">
        <f>BB10&amp;":"&amp;BF10</f>
        <v>:</v>
      </c>
      <c r="CF13" s="510" t="str">
        <f>BB11&amp;":"&amp;BF11</f>
        <v>:</v>
      </c>
      <c r="CG13" s="510" t="str">
        <f>BB12&amp;":"&amp;BF12</f>
        <v>:</v>
      </c>
      <c r="CH13" s="558"/>
      <c r="CI13" s="558"/>
      <c r="CJ13" s="558"/>
      <c r="CK13" s="558"/>
      <c r="CL13" s="558"/>
      <c r="CM13" s="558"/>
      <c r="CN13" s="558"/>
      <c r="CO13" s="558"/>
      <c r="CP13" s="558"/>
      <c r="CQ13" s="558"/>
      <c r="CR13" s="558"/>
      <c r="CS13" s="558"/>
      <c r="CT13" s="558"/>
      <c r="CU13" s="558"/>
      <c r="CV13" s="558"/>
      <c r="CW13" s="558"/>
      <c r="CX13" s="558"/>
      <c r="CY13" s="558"/>
      <c r="CZ13" s="558"/>
    </row>
    <row r="14" spans="1:104" ht="12" customHeight="1" x14ac:dyDescent="0.15">
      <c r="A14" s="671"/>
      <c r="B14" s="672"/>
      <c r="C14" s="672"/>
      <c r="D14" s="672"/>
      <c r="E14" s="672"/>
      <c r="F14" s="673"/>
      <c r="G14" s="673"/>
      <c r="H14" s="673"/>
      <c r="I14" s="673"/>
      <c r="J14" s="673"/>
      <c r="K14" s="673"/>
      <c r="L14" s="673"/>
      <c r="M14" s="673"/>
      <c r="N14" s="673"/>
      <c r="O14" s="673"/>
      <c r="P14" s="673"/>
      <c r="Q14" s="673"/>
      <c r="R14" s="673"/>
      <c r="S14" s="673"/>
      <c r="T14" s="673"/>
      <c r="U14" s="673"/>
      <c r="V14" s="673"/>
      <c r="W14" s="673"/>
      <c r="X14" s="789" t="s">
        <v>5833</v>
      </c>
      <c r="Y14" s="790"/>
      <c r="Z14" s="790"/>
      <c r="AA14" s="790"/>
      <c r="AB14" s="790"/>
      <c r="AC14" s="790"/>
      <c r="AD14" s="790"/>
      <c r="AE14" s="790"/>
      <c r="AF14" s="790"/>
      <c r="AG14" s="790"/>
      <c r="AH14" s="790"/>
      <c r="AI14" s="790"/>
      <c r="AJ14" s="790"/>
      <c r="AK14" s="790"/>
      <c r="AL14" s="790"/>
      <c r="AM14" s="790"/>
      <c r="AN14" s="790"/>
      <c r="AO14" s="790"/>
      <c r="AP14" s="790"/>
      <c r="AQ14" s="790"/>
      <c r="AR14" s="790"/>
      <c r="AS14" s="790"/>
      <c r="AT14" s="790"/>
      <c r="AU14" s="790"/>
      <c r="AV14" s="790"/>
      <c r="AW14" s="790"/>
      <c r="AX14" s="790"/>
      <c r="AY14" s="790"/>
      <c r="AZ14" s="790"/>
      <c r="BA14" s="790"/>
      <c r="BB14" s="790"/>
      <c r="BC14" s="790"/>
      <c r="BD14" s="790"/>
      <c r="BE14" s="790"/>
      <c r="BF14" s="790"/>
      <c r="BG14" s="790"/>
      <c r="BH14" s="790"/>
      <c r="BI14" s="790"/>
      <c r="BJ14" s="790"/>
      <c r="BK14" s="790"/>
      <c r="BL14" s="790"/>
      <c r="BM14" s="790"/>
      <c r="BN14" s="790"/>
      <c r="BO14" s="790"/>
      <c r="BP14" s="791"/>
      <c r="BQ14" s="671"/>
      <c r="BR14" s="671"/>
      <c r="BS14" s="558"/>
      <c r="BT14" s="558"/>
      <c r="BU14" s="558">
        <v>12</v>
      </c>
      <c r="BV14" s="558"/>
      <c r="BW14" s="558"/>
      <c r="BX14" s="558"/>
      <c r="BY14" s="558"/>
      <c r="BZ14" s="558"/>
      <c r="CA14" s="558"/>
      <c r="CB14" s="558"/>
      <c r="CC14" s="558"/>
      <c r="CD14" s="558"/>
      <c r="CE14" s="558"/>
      <c r="CF14" s="558"/>
      <c r="CG14" s="558"/>
      <c r="CH14" s="558"/>
      <c r="CI14" s="558"/>
      <c r="CJ14" s="558"/>
      <c r="CK14" s="558"/>
      <c r="CL14" s="558"/>
      <c r="CM14" s="558"/>
      <c r="CN14" s="558"/>
      <c r="CO14" s="558"/>
      <c r="CP14" s="558"/>
      <c r="CQ14" s="558"/>
      <c r="CR14" s="558"/>
      <c r="CS14" s="558"/>
      <c r="CT14" s="558"/>
      <c r="CU14" s="558"/>
      <c r="CV14" s="558"/>
      <c r="CW14" s="558"/>
      <c r="CX14" s="558"/>
      <c r="CY14" s="558"/>
      <c r="CZ14" s="558"/>
    </row>
    <row r="15" spans="1:104" ht="12" customHeight="1" x14ac:dyDescent="0.15">
      <c r="A15" s="671"/>
      <c r="B15" s="672"/>
      <c r="C15" s="672"/>
      <c r="D15" s="672"/>
      <c r="E15" s="672"/>
      <c r="F15" s="673"/>
      <c r="G15" s="673"/>
      <c r="H15" s="673"/>
      <c r="I15" s="673"/>
      <c r="J15" s="673"/>
      <c r="K15" s="673"/>
      <c r="L15" s="673"/>
      <c r="M15" s="673"/>
      <c r="N15" s="673"/>
      <c r="O15" s="673"/>
      <c r="P15" s="673"/>
      <c r="Q15" s="673"/>
      <c r="R15" s="673"/>
      <c r="S15" s="673"/>
      <c r="T15" s="673"/>
      <c r="U15" s="673"/>
      <c r="V15" s="673"/>
      <c r="W15" s="673"/>
      <c r="X15" s="792"/>
      <c r="Y15" s="675" t="s">
        <v>269</v>
      </c>
      <c r="Z15" s="675"/>
      <c r="AA15" s="675"/>
      <c r="AB15" s="675"/>
      <c r="AC15" s="675"/>
      <c r="AD15" s="675"/>
      <c r="AE15" s="793">
        <f>MOD(INT('業務体制 ②'!AF15/100),10)</f>
        <v>0</v>
      </c>
      <c r="AF15" s="793">
        <f>MOD(INT('業務体制 ②'!AF15/10),10)</f>
        <v>0</v>
      </c>
      <c r="AG15" s="793">
        <f>MOD(INT('業務体制 ②'!AF15),10)</f>
        <v>0</v>
      </c>
      <c r="AH15" s="794" t="s">
        <v>65</v>
      </c>
      <c r="AI15" s="793">
        <f>MOD(INT('業務体制 ②'!AF15*10),10)</f>
        <v>0</v>
      </c>
      <c r="AJ15" s="675" t="s">
        <v>5834</v>
      </c>
      <c r="AK15" s="675"/>
      <c r="AL15" s="675"/>
      <c r="AM15" s="675"/>
      <c r="AN15" s="675"/>
      <c r="AO15" s="675"/>
      <c r="AP15" s="675"/>
      <c r="AQ15" s="675"/>
      <c r="AR15" s="675" t="s">
        <v>5842</v>
      </c>
      <c r="AS15" s="675"/>
      <c r="AT15" s="675"/>
      <c r="AU15" s="675"/>
      <c r="AV15" s="675"/>
      <c r="AW15" s="675"/>
      <c r="AX15" s="675"/>
      <c r="AY15" s="675"/>
      <c r="AZ15" s="675"/>
      <c r="BA15" s="675"/>
      <c r="BB15" s="675"/>
      <c r="BC15" s="675"/>
      <c r="BD15" s="675"/>
      <c r="BE15" s="675"/>
      <c r="BF15" s="675"/>
      <c r="BG15" s="675"/>
      <c r="BH15" s="675"/>
      <c r="BI15" s="795">
        <f>許可申請_4_1!AB25</f>
        <v>0</v>
      </c>
      <c r="BJ15" s="795">
        <f>許可申請_4_1!AC25</f>
        <v>0</v>
      </c>
      <c r="BK15" s="795">
        <f>許可申請_4_1!AD25</f>
        <v>0</v>
      </c>
      <c r="BL15" s="794" t="s">
        <v>65</v>
      </c>
      <c r="BM15" s="795">
        <f>許可申請_4_1!AF25</f>
        <v>0</v>
      </c>
      <c r="BN15" s="675" t="s">
        <v>5834</v>
      </c>
      <c r="BO15" s="675"/>
      <c r="BP15" s="796"/>
      <c r="BQ15" s="671"/>
      <c r="BR15" s="671"/>
      <c r="BS15" s="558"/>
      <c r="BT15" s="558"/>
      <c r="BU15" s="558">
        <v>13</v>
      </c>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c r="CX15" s="558"/>
      <c r="CY15" s="558"/>
      <c r="CZ15" s="558"/>
    </row>
    <row r="16" spans="1:104" ht="12" customHeight="1" x14ac:dyDescent="0.15">
      <c r="A16" s="671"/>
      <c r="B16" s="672"/>
      <c r="C16" s="672"/>
      <c r="D16" s="672"/>
      <c r="E16" s="672"/>
      <c r="F16" s="673"/>
      <c r="G16" s="673"/>
      <c r="H16" s="673"/>
      <c r="I16" s="673"/>
      <c r="J16" s="673"/>
      <c r="K16" s="673"/>
      <c r="L16" s="673"/>
      <c r="M16" s="673"/>
      <c r="N16" s="673"/>
      <c r="O16" s="673"/>
      <c r="P16" s="673"/>
      <c r="Q16" s="673"/>
      <c r="R16" s="673"/>
      <c r="S16" s="673"/>
      <c r="T16" s="673"/>
      <c r="U16" s="673"/>
      <c r="V16" s="673"/>
      <c r="W16" s="673"/>
      <c r="X16" s="797"/>
      <c r="Y16" s="676" t="s">
        <v>270</v>
      </c>
      <c r="Z16" s="676"/>
      <c r="AA16" s="676"/>
      <c r="AB16" s="676"/>
      <c r="AC16" s="676"/>
      <c r="AD16" s="676"/>
      <c r="AE16" s="795">
        <f>許可申請_4_1!AB24</f>
        <v>0</v>
      </c>
      <c r="AF16" s="795">
        <f>許可申請_4_1!AC24</f>
        <v>0</v>
      </c>
      <c r="AG16" s="795">
        <f>許可申請_4_1!AD24</f>
        <v>0</v>
      </c>
      <c r="AH16" s="794" t="s">
        <v>65</v>
      </c>
      <c r="AI16" s="795">
        <f>許可申請_4_1!AF24</f>
        <v>0</v>
      </c>
      <c r="AJ16" s="676" t="s">
        <v>5834</v>
      </c>
      <c r="AK16" s="676"/>
      <c r="AL16" s="676"/>
      <c r="AM16" s="676"/>
      <c r="AN16" s="676"/>
      <c r="AO16" s="676"/>
      <c r="AP16" s="676"/>
      <c r="AQ16" s="676"/>
      <c r="AR16" s="676"/>
      <c r="AS16" s="676" t="s">
        <v>5838</v>
      </c>
      <c r="AT16" s="676"/>
      <c r="AU16" s="676"/>
      <c r="AV16" s="676"/>
      <c r="AW16" s="676"/>
      <c r="AX16" s="676"/>
      <c r="AY16" s="676"/>
      <c r="AZ16" s="676"/>
      <c r="BA16" s="676"/>
      <c r="BB16" s="676"/>
      <c r="BC16" s="676"/>
      <c r="BD16" s="676"/>
      <c r="BE16" s="676"/>
      <c r="BF16" s="676"/>
      <c r="BG16" s="676"/>
      <c r="BH16" s="676"/>
      <c r="BI16" s="793">
        <f>MOD(INT('業務体制 ②'!BK16/100),10)</f>
        <v>0</v>
      </c>
      <c r="BJ16" s="793">
        <f>MOD(INT('業務体制 ②'!BK16/10),10)</f>
        <v>0</v>
      </c>
      <c r="BK16" s="793">
        <f>MOD(INT('業務体制 ②'!BK16),10)</f>
        <v>0</v>
      </c>
      <c r="BL16" s="794" t="s">
        <v>65</v>
      </c>
      <c r="BM16" s="793">
        <f>MOD(INT('業務体制 ②'!BK16*10),10)</f>
        <v>0</v>
      </c>
      <c r="BN16" s="676" t="s">
        <v>5834</v>
      </c>
      <c r="BO16" s="676"/>
      <c r="BP16" s="798"/>
      <c r="BQ16" s="671"/>
      <c r="BR16" s="671"/>
      <c r="BS16" s="558"/>
      <c r="BT16" s="558"/>
      <c r="BU16" s="558">
        <v>14</v>
      </c>
      <c r="BV16" s="558"/>
      <c r="BW16" s="558"/>
      <c r="BX16" s="558"/>
      <c r="BY16" s="55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row>
    <row r="17" spans="1:104" ht="13.05" customHeight="1" x14ac:dyDescent="0.15">
      <c r="A17" s="671"/>
      <c r="B17" s="672"/>
      <c r="C17" s="672" t="s">
        <v>5843</v>
      </c>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1"/>
      <c r="BE17" s="671"/>
      <c r="BF17" s="671"/>
      <c r="BG17" s="671"/>
      <c r="BH17" s="671"/>
      <c r="BI17" s="671"/>
      <c r="BJ17" s="671"/>
      <c r="BK17" s="671"/>
      <c r="BL17" s="671"/>
      <c r="BM17" s="671"/>
      <c r="BN17" s="671"/>
      <c r="BO17" s="671"/>
      <c r="BP17" s="671"/>
      <c r="BQ17" s="671"/>
      <c r="BR17" s="671"/>
      <c r="BS17" s="558"/>
      <c r="BT17" s="558"/>
      <c r="BU17" s="558">
        <v>15</v>
      </c>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c r="CX17" s="558"/>
      <c r="CY17" s="558"/>
      <c r="CZ17" s="558"/>
    </row>
    <row r="18" spans="1:104" ht="9.75" customHeight="1" x14ac:dyDescent="0.15">
      <c r="A18" s="671"/>
      <c r="B18" s="672"/>
      <c r="C18" s="672"/>
      <c r="D18" s="677" t="s">
        <v>5844</v>
      </c>
      <c r="E18" s="677"/>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1"/>
      <c r="BE18" s="671"/>
      <c r="BF18" s="671"/>
      <c r="BG18" s="671"/>
      <c r="BH18" s="671"/>
      <c r="BI18" s="671"/>
      <c r="BJ18" s="671"/>
      <c r="BK18" s="671"/>
      <c r="BL18" s="671"/>
      <c r="BM18" s="671"/>
      <c r="BN18" s="671"/>
      <c r="BO18" s="671"/>
      <c r="BP18" s="671"/>
      <c r="BQ18" s="671"/>
      <c r="BR18" s="671"/>
      <c r="BS18" s="558"/>
      <c r="BT18" s="558"/>
      <c r="BU18" s="558">
        <v>16</v>
      </c>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row>
    <row r="19" spans="1:104" ht="9" customHeight="1" x14ac:dyDescent="0.15">
      <c r="A19" s="671"/>
      <c r="B19" s="672"/>
      <c r="C19" s="672"/>
      <c r="D19" s="672"/>
      <c r="E19" s="678" t="s">
        <v>5845</v>
      </c>
      <c r="F19" s="678"/>
      <c r="G19" s="672"/>
      <c r="H19" s="672"/>
      <c r="I19" s="672"/>
      <c r="J19" s="672"/>
      <c r="K19" s="672"/>
      <c r="L19" s="672"/>
      <c r="M19" s="672"/>
      <c r="N19" s="672"/>
      <c r="O19" s="672"/>
      <c r="P19" s="672"/>
      <c r="Q19" s="672"/>
      <c r="R19" s="672"/>
      <c r="S19" s="672"/>
      <c r="T19" s="672"/>
      <c r="U19" s="672"/>
      <c r="V19" s="672"/>
      <c r="W19" s="672"/>
      <c r="X19" s="672"/>
      <c r="Y19" s="672"/>
      <c r="Z19" s="672"/>
      <c r="AA19" s="672"/>
      <c r="AB19" s="672"/>
      <c r="AC19" s="672"/>
      <c r="AD19" s="672"/>
      <c r="AE19" s="672"/>
      <c r="AF19" s="672"/>
      <c r="AG19" s="672"/>
      <c r="AH19" s="672"/>
      <c r="AI19" s="672"/>
      <c r="AJ19" s="672"/>
      <c r="AK19" s="672"/>
      <c r="AL19" s="672"/>
      <c r="AM19" s="672"/>
      <c r="AN19" s="672"/>
      <c r="AO19" s="672"/>
      <c r="AP19" s="672"/>
      <c r="AQ19" s="672"/>
      <c r="AR19" s="672"/>
      <c r="AS19" s="672"/>
      <c r="AT19" s="672"/>
      <c r="AU19" s="672"/>
      <c r="AV19" s="672"/>
      <c r="AW19" s="672"/>
      <c r="AX19" s="672"/>
      <c r="AY19" s="672"/>
      <c r="AZ19" s="672"/>
      <c r="BA19" s="672"/>
      <c r="BB19" s="672"/>
      <c r="BC19" s="672"/>
      <c r="BD19" s="671"/>
      <c r="BE19" s="671"/>
      <c r="BF19" s="671"/>
      <c r="BG19" s="671"/>
      <c r="BH19" s="671"/>
      <c r="BI19" s="671"/>
      <c r="BJ19" s="671"/>
      <c r="BK19" s="671"/>
      <c r="BL19" s="671"/>
      <c r="BM19" s="671"/>
      <c r="BN19" s="671"/>
      <c r="BO19" s="671"/>
      <c r="BP19" s="671"/>
      <c r="BQ19" s="671"/>
      <c r="BR19" s="671"/>
      <c r="BS19" s="558"/>
      <c r="BT19" s="558"/>
      <c r="BU19" s="558">
        <v>17</v>
      </c>
      <c r="BV19" s="558"/>
      <c r="BW19" s="558"/>
      <c r="BX19" s="558"/>
      <c r="BY19" s="558"/>
      <c r="BZ19" s="558"/>
      <c r="CA19" s="558"/>
      <c r="CB19" s="558"/>
      <c r="CC19" s="558"/>
      <c r="CD19" s="558"/>
      <c r="CE19" s="558"/>
      <c r="CF19" s="558"/>
      <c r="CG19" s="558"/>
      <c r="CH19" s="558"/>
      <c r="CI19" s="558"/>
      <c r="CJ19" s="558"/>
      <c r="CK19" s="558"/>
      <c r="CL19" s="558"/>
      <c r="CM19" s="558"/>
      <c r="CN19" s="558" t="s">
        <v>5836</v>
      </c>
      <c r="CO19" s="558"/>
      <c r="CP19" s="558"/>
      <c r="CQ19" s="558"/>
      <c r="CR19" s="558"/>
      <c r="CS19" s="558"/>
      <c r="CT19" s="558"/>
      <c r="CU19" s="558"/>
      <c r="CV19" s="558"/>
      <c r="CW19" s="558"/>
      <c r="CX19" s="558"/>
      <c r="CY19" s="558"/>
      <c r="CZ19" s="558"/>
    </row>
    <row r="20" spans="1:104" ht="12" customHeight="1" x14ac:dyDescent="0.15">
      <c r="A20" s="671"/>
      <c r="B20" s="370"/>
      <c r="C20" s="370"/>
      <c r="D20" s="370"/>
      <c r="E20" s="370"/>
      <c r="F20" s="370"/>
      <c r="G20" s="370"/>
      <c r="H20" s="370"/>
      <c r="I20" s="370"/>
      <c r="J20" s="370"/>
      <c r="K20" s="370" t="s">
        <v>5835</v>
      </c>
      <c r="L20" s="558"/>
      <c r="M20" s="370"/>
      <c r="N20" s="1368">
        <v>0</v>
      </c>
      <c r="O20" s="897"/>
      <c r="P20" s="1369">
        <v>1</v>
      </c>
      <c r="Q20" s="899"/>
      <c r="R20" s="1368">
        <v>2</v>
      </c>
      <c r="S20" s="897"/>
      <c r="T20" s="1369">
        <v>3</v>
      </c>
      <c r="U20" s="899"/>
      <c r="V20" s="1368">
        <v>4</v>
      </c>
      <c r="W20" s="897"/>
      <c r="X20" s="1369">
        <v>5</v>
      </c>
      <c r="Y20" s="899"/>
      <c r="Z20" s="1368">
        <v>6</v>
      </c>
      <c r="AA20" s="897"/>
      <c r="AB20" s="1369">
        <v>7</v>
      </c>
      <c r="AC20" s="899"/>
      <c r="AD20" s="1368">
        <v>8</v>
      </c>
      <c r="AE20" s="897"/>
      <c r="AF20" s="1369">
        <v>9</v>
      </c>
      <c r="AG20" s="899"/>
      <c r="AH20" s="1368">
        <v>10</v>
      </c>
      <c r="AI20" s="897"/>
      <c r="AJ20" s="1369">
        <v>11</v>
      </c>
      <c r="AK20" s="899"/>
      <c r="AL20" s="1368">
        <v>12</v>
      </c>
      <c r="AM20" s="897"/>
      <c r="AN20" s="1369">
        <v>13</v>
      </c>
      <c r="AO20" s="899"/>
      <c r="AP20" s="1368">
        <v>14</v>
      </c>
      <c r="AQ20" s="897"/>
      <c r="AR20" s="1369">
        <v>15</v>
      </c>
      <c r="AS20" s="899"/>
      <c r="AT20" s="1368">
        <v>16</v>
      </c>
      <c r="AU20" s="897"/>
      <c r="AV20" s="1369">
        <v>17</v>
      </c>
      <c r="AW20" s="899"/>
      <c r="AX20" s="1368">
        <v>18</v>
      </c>
      <c r="AY20" s="897"/>
      <c r="AZ20" s="1369">
        <v>19</v>
      </c>
      <c r="BA20" s="899"/>
      <c r="BB20" s="1368">
        <v>20</v>
      </c>
      <c r="BC20" s="897"/>
      <c r="BD20" s="1369">
        <v>21</v>
      </c>
      <c r="BE20" s="899"/>
      <c r="BF20" s="1368">
        <v>22</v>
      </c>
      <c r="BG20" s="897"/>
      <c r="BH20" s="1369">
        <v>23</v>
      </c>
      <c r="BI20" s="899"/>
      <c r="BJ20" s="1368">
        <v>24</v>
      </c>
      <c r="BK20" s="897"/>
      <c r="BL20" s="663"/>
      <c r="BM20" s="663"/>
      <c r="BN20" s="663"/>
      <c r="BO20" s="663"/>
      <c r="BP20" s="663"/>
      <c r="BQ20" s="663"/>
      <c r="BR20" s="663"/>
      <c r="BS20" s="558"/>
      <c r="BT20" s="558"/>
      <c r="BU20" s="558">
        <v>18</v>
      </c>
      <c r="BV20" s="558"/>
      <c r="BW20" s="558"/>
      <c r="BX20" s="558"/>
      <c r="BY20" s="558"/>
      <c r="BZ20" s="558"/>
      <c r="CA20" s="558"/>
      <c r="CB20" s="558"/>
      <c r="CC20" s="558"/>
      <c r="CD20" s="558"/>
      <c r="CE20" s="558"/>
      <c r="CF20" s="558"/>
      <c r="CG20" s="558"/>
      <c r="CH20" s="558"/>
      <c r="CI20" s="558"/>
      <c r="CJ20" s="558"/>
      <c r="CK20" s="558"/>
      <c r="CL20" s="558"/>
      <c r="CM20" s="558"/>
      <c r="CN20" s="558"/>
      <c r="CO20" s="558"/>
      <c r="CP20" s="558"/>
      <c r="CQ20" s="558"/>
      <c r="CR20" s="558"/>
      <c r="CS20" s="558"/>
      <c r="CT20" s="558"/>
      <c r="CU20" s="558"/>
      <c r="CV20" s="558"/>
      <c r="CW20" s="558"/>
      <c r="CX20" s="558"/>
      <c r="CY20" s="558"/>
      <c r="CZ20" s="558"/>
    </row>
    <row r="21" spans="1:104" ht="13.05" customHeight="1" x14ac:dyDescent="0.15">
      <c r="A21" s="671"/>
      <c r="B21" s="370"/>
      <c r="C21" s="370"/>
      <c r="D21" s="370" t="s">
        <v>269</v>
      </c>
      <c r="E21" s="370"/>
      <c r="F21" s="370"/>
      <c r="G21" s="370"/>
      <c r="H21" s="370"/>
      <c r="I21" s="370"/>
      <c r="J21" s="370"/>
      <c r="K21" s="370"/>
      <c r="L21" s="370"/>
      <c r="M21" s="370"/>
      <c r="N21" s="370"/>
      <c r="O21" s="679"/>
      <c r="P21" s="680"/>
      <c r="Q21" s="681"/>
      <c r="R21" s="682"/>
      <c r="S21" s="683"/>
      <c r="T21" s="680"/>
      <c r="U21" s="681"/>
      <c r="V21" s="682"/>
      <c r="W21" s="684"/>
      <c r="X21" s="685"/>
      <c r="Y21" s="686"/>
      <c r="Z21" s="687"/>
      <c r="AA21" s="684"/>
      <c r="AB21" s="685"/>
      <c r="AC21" s="686"/>
      <c r="AD21" s="687"/>
      <c r="AE21" s="684"/>
      <c r="AF21" s="685"/>
      <c r="AG21" s="686"/>
      <c r="AH21" s="687"/>
      <c r="AI21" s="684"/>
      <c r="AJ21" s="685"/>
      <c r="AK21" s="686"/>
      <c r="AL21" s="687"/>
      <c r="AM21" s="684"/>
      <c r="AN21" s="685"/>
      <c r="AO21" s="686"/>
      <c r="AP21" s="687"/>
      <c r="AQ21" s="684"/>
      <c r="AR21" s="685"/>
      <c r="AS21" s="686"/>
      <c r="AT21" s="687"/>
      <c r="AU21" s="684"/>
      <c r="AV21" s="685"/>
      <c r="AW21" s="686"/>
      <c r="AX21" s="687"/>
      <c r="AY21" s="684"/>
      <c r="AZ21" s="685"/>
      <c r="BA21" s="686"/>
      <c r="BB21" s="687"/>
      <c r="BC21" s="684"/>
      <c r="BD21" s="685"/>
      <c r="BE21" s="686"/>
      <c r="BF21" s="687"/>
      <c r="BG21" s="684"/>
      <c r="BH21" s="685"/>
      <c r="BI21" s="686"/>
      <c r="BJ21" s="687"/>
      <c r="BK21" s="1373"/>
      <c r="BL21" s="1374"/>
      <c r="BM21" s="1374"/>
      <c r="BN21" s="1375"/>
      <c r="BO21" s="663" t="s">
        <v>5834</v>
      </c>
      <c r="BP21" s="663"/>
      <c r="BQ21" s="663"/>
      <c r="BR21" s="663"/>
      <c r="BS21" s="558"/>
      <c r="BT21" s="558"/>
      <c r="BU21" s="558">
        <v>19</v>
      </c>
      <c r="BV21" s="558"/>
      <c r="BW21" s="558"/>
      <c r="BX21" s="558"/>
      <c r="BY21" s="558"/>
      <c r="BZ21" s="558"/>
      <c r="CA21" s="558"/>
      <c r="CB21" s="558"/>
      <c r="CC21" s="558"/>
      <c r="CD21" s="558"/>
      <c r="CE21" s="558"/>
      <c r="CF21" s="558"/>
      <c r="CG21" s="558"/>
      <c r="CH21" s="558"/>
      <c r="CI21" s="558"/>
      <c r="CJ21" s="558"/>
      <c r="CK21" s="558"/>
      <c r="CL21" s="558"/>
      <c r="CM21" s="558"/>
      <c r="CN21" s="558"/>
      <c r="CO21" s="558"/>
      <c r="CP21" s="558"/>
      <c r="CQ21" s="558"/>
      <c r="CR21" s="558"/>
      <c r="CS21" s="558"/>
      <c r="CT21" s="558"/>
      <c r="CU21" s="558"/>
      <c r="CV21" s="558"/>
      <c r="CW21" s="558"/>
      <c r="CX21" s="558"/>
      <c r="CY21" s="558"/>
      <c r="CZ21" s="558"/>
    </row>
    <row r="22" spans="1:104" ht="13.05" customHeight="1" x14ac:dyDescent="0.15">
      <c r="A22" s="671"/>
      <c r="B22" s="370"/>
      <c r="C22" s="370"/>
      <c r="D22" s="370" t="s">
        <v>270</v>
      </c>
      <c r="E22" s="370"/>
      <c r="F22" s="370"/>
      <c r="G22" s="370"/>
      <c r="H22" s="370"/>
      <c r="I22" s="370"/>
      <c r="J22" s="370"/>
      <c r="K22" s="370"/>
      <c r="L22" s="370"/>
      <c r="M22" s="370"/>
      <c r="N22" s="370"/>
      <c r="O22" s="679"/>
      <c r="P22" s="680"/>
      <c r="Q22" s="681"/>
      <c r="R22" s="682"/>
      <c r="S22" s="683"/>
      <c r="T22" s="680"/>
      <c r="U22" s="681"/>
      <c r="V22" s="682"/>
      <c r="W22" s="684"/>
      <c r="X22" s="685"/>
      <c r="Y22" s="686"/>
      <c r="Z22" s="687"/>
      <c r="AA22" s="684"/>
      <c r="AB22" s="685"/>
      <c r="AC22" s="686"/>
      <c r="AD22" s="687"/>
      <c r="AE22" s="684"/>
      <c r="AF22" s="685"/>
      <c r="AG22" s="686"/>
      <c r="AH22" s="687"/>
      <c r="AI22" s="684"/>
      <c r="AJ22" s="685"/>
      <c r="AK22" s="686"/>
      <c r="AL22" s="687"/>
      <c r="AM22" s="684"/>
      <c r="AN22" s="685"/>
      <c r="AO22" s="686"/>
      <c r="AP22" s="687"/>
      <c r="AQ22" s="684"/>
      <c r="AR22" s="685"/>
      <c r="AS22" s="686"/>
      <c r="AT22" s="687"/>
      <c r="AU22" s="684"/>
      <c r="AV22" s="685"/>
      <c r="AW22" s="686"/>
      <c r="AX22" s="687"/>
      <c r="AY22" s="684"/>
      <c r="AZ22" s="685"/>
      <c r="BA22" s="686"/>
      <c r="BB22" s="687"/>
      <c r="BC22" s="684"/>
      <c r="BD22" s="685"/>
      <c r="BE22" s="686"/>
      <c r="BF22" s="687"/>
      <c r="BG22" s="684"/>
      <c r="BH22" s="685"/>
      <c r="BI22" s="686"/>
      <c r="BJ22" s="687"/>
      <c r="BK22" s="1373"/>
      <c r="BL22" s="1374"/>
      <c r="BM22" s="1374"/>
      <c r="BN22" s="1375"/>
      <c r="BO22" s="663" t="s">
        <v>5834</v>
      </c>
      <c r="BP22" s="663"/>
      <c r="BQ22" s="663"/>
      <c r="BR22" s="663"/>
      <c r="BS22" s="558"/>
      <c r="BT22" s="558"/>
      <c r="BU22" s="558">
        <v>20</v>
      </c>
      <c r="BV22" s="558"/>
      <c r="BW22" s="558"/>
      <c r="BX22" s="558"/>
      <c r="BY22" s="558"/>
      <c r="BZ22" s="558"/>
      <c r="CA22" s="558"/>
      <c r="CB22" s="558"/>
      <c r="CC22" s="558"/>
      <c r="CD22" s="558"/>
      <c r="CE22" s="558"/>
      <c r="CF22" s="558"/>
      <c r="CG22" s="558"/>
      <c r="CH22" s="558"/>
      <c r="CI22" s="558"/>
      <c r="CJ22" s="558"/>
      <c r="CK22" s="558"/>
      <c r="CL22" s="558"/>
      <c r="CM22" s="558"/>
      <c r="CN22" s="558"/>
      <c r="CO22" s="558"/>
      <c r="CP22" s="558"/>
      <c r="CQ22" s="558"/>
      <c r="CR22" s="558"/>
      <c r="CS22" s="558"/>
      <c r="CT22" s="558"/>
      <c r="CU22" s="558"/>
      <c r="CV22" s="558"/>
      <c r="CW22" s="558"/>
      <c r="CX22" s="558"/>
      <c r="CY22" s="558"/>
      <c r="CZ22" s="558"/>
    </row>
    <row r="23" spans="1:104" ht="13.05" customHeight="1" x14ac:dyDescent="0.15">
      <c r="A23" s="671"/>
      <c r="B23" s="370"/>
      <c r="C23" s="370"/>
      <c r="D23" s="370" t="s">
        <v>271</v>
      </c>
      <c r="E23" s="370"/>
      <c r="F23" s="370"/>
      <c r="G23" s="370"/>
      <c r="H23" s="370"/>
      <c r="I23" s="370"/>
      <c r="J23" s="370"/>
      <c r="K23" s="370"/>
      <c r="L23" s="370"/>
      <c r="M23" s="370"/>
      <c r="N23" s="370"/>
      <c r="O23" s="679"/>
      <c r="P23" s="680"/>
      <c r="Q23" s="681"/>
      <c r="R23" s="682"/>
      <c r="S23" s="683"/>
      <c r="T23" s="680"/>
      <c r="U23" s="681"/>
      <c r="V23" s="688"/>
      <c r="W23" s="684"/>
      <c r="X23" s="685"/>
      <c r="Y23" s="686"/>
      <c r="Z23" s="687"/>
      <c r="AA23" s="684"/>
      <c r="AB23" s="685"/>
      <c r="AC23" s="686"/>
      <c r="AD23" s="687"/>
      <c r="AE23" s="684"/>
      <c r="AF23" s="685"/>
      <c r="AG23" s="686"/>
      <c r="AH23" s="687"/>
      <c r="AI23" s="684"/>
      <c r="AJ23" s="685"/>
      <c r="AK23" s="686"/>
      <c r="AL23" s="687"/>
      <c r="AM23" s="684"/>
      <c r="AN23" s="685"/>
      <c r="AO23" s="686"/>
      <c r="AP23" s="687"/>
      <c r="AQ23" s="684"/>
      <c r="AR23" s="685"/>
      <c r="AS23" s="686"/>
      <c r="AT23" s="687"/>
      <c r="AU23" s="684"/>
      <c r="AV23" s="685"/>
      <c r="AW23" s="686"/>
      <c r="AX23" s="687"/>
      <c r="AY23" s="684"/>
      <c r="AZ23" s="685"/>
      <c r="BA23" s="686"/>
      <c r="BB23" s="687"/>
      <c r="BC23" s="684"/>
      <c r="BD23" s="685"/>
      <c r="BE23" s="686"/>
      <c r="BF23" s="687"/>
      <c r="BG23" s="684"/>
      <c r="BH23" s="685"/>
      <c r="BI23" s="686"/>
      <c r="BJ23" s="687"/>
      <c r="BK23" s="1370"/>
      <c r="BL23" s="1371"/>
      <c r="BM23" s="1371"/>
      <c r="BN23" s="1372"/>
      <c r="BO23" s="663" t="s">
        <v>5834</v>
      </c>
      <c r="BP23" s="663"/>
      <c r="BQ23" s="663"/>
      <c r="BR23" s="663"/>
      <c r="BS23" s="558"/>
      <c r="BT23" s="558"/>
      <c r="BU23" s="558">
        <v>21</v>
      </c>
      <c r="BV23" s="558"/>
      <c r="BW23" s="558"/>
      <c r="BX23" s="558"/>
      <c r="BY23" s="558"/>
      <c r="BZ23" s="558"/>
      <c r="CA23" s="558"/>
      <c r="CB23" s="558"/>
      <c r="CC23" s="558"/>
      <c r="CD23" s="558"/>
      <c r="CE23" s="558"/>
      <c r="CF23" s="558"/>
      <c r="CG23" s="558"/>
      <c r="CH23" s="558"/>
      <c r="CI23" s="558"/>
      <c r="CJ23" s="558"/>
      <c r="CK23" s="558"/>
      <c r="CL23" s="558"/>
      <c r="CM23" s="558"/>
      <c r="CN23" s="558"/>
      <c r="CO23" s="558"/>
      <c r="CP23" s="558"/>
      <c r="CQ23" s="558"/>
      <c r="CR23" s="558"/>
      <c r="CS23" s="558"/>
      <c r="CT23" s="558"/>
      <c r="CU23" s="558"/>
      <c r="CV23" s="558"/>
      <c r="CW23" s="558"/>
      <c r="CX23" s="558"/>
      <c r="CY23" s="558"/>
      <c r="CZ23" s="558"/>
    </row>
    <row r="24" spans="1:104" x14ac:dyDescent="0.15">
      <c r="A24" s="671"/>
      <c r="B24" s="376" t="s">
        <v>239</v>
      </c>
      <c r="C24" s="376"/>
      <c r="D24" s="376" t="s">
        <v>272</v>
      </c>
      <c r="E24" s="376"/>
      <c r="F24" s="376"/>
      <c r="G24" s="376"/>
      <c r="H24" s="376"/>
      <c r="I24" s="376"/>
      <c r="J24" s="376"/>
      <c r="K24" s="376"/>
      <c r="L24" s="376"/>
      <c r="M24" s="376"/>
      <c r="N24" s="376"/>
      <c r="O24" s="689"/>
      <c r="P24" s="690"/>
      <c r="Q24" s="691"/>
      <c r="R24" s="692"/>
      <c r="S24" s="693"/>
      <c r="T24" s="690"/>
      <c r="U24" s="691"/>
      <c r="V24" s="692"/>
      <c r="W24" s="684"/>
      <c r="X24" s="685"/>
      <c r="Y24" s="686"/>
      <c r="Z24" s="687"/>
      <c r="AA24" s="684"/>
      <c r="AB24" s="685"/>
      <c r="AC24" s="686"/>
      <c r="AD24" s="687"/>
      <c r="AE24" s="684"/>
      <c r="AF24" s="685"/>
      <c r="AG24" s="686"/>
      <c r="AH24" s="687"/>
      <c r="AI24" s="684"/>
      <c r="AJ24" s="685"/>
      <c r="AK24" s="686"/>
      <c r="AL24" s="687"/>
      <c r="AM24" s="684"/>
      <c r="AN24" s="685"/>
      <c r="AO24" s="686"/>
      <c r="AP24" s="687"/>
      <c r="AQ24" s="684"/>
      <c r="AR24" s="685"/>
      <c r="AS24" s="686"/>
      <c r="AT24" s="687"/>
      <c r="AU24" s="684"/>
      <c r="AV24" s="685"/>
      <c r="AW24" s="686"/>
      <c r="AX24" s="687"/>
      <c r="AY24" s="684"/>
      <c r="AZ24" s="685"/>
      <c r="BA24" s="686"/>
      <c r="BB24" s="687"/>
      <c r="BC24" s="684"/>
      <c r="BD24" s="685"/>
      <c r="BE24" s="686"/>
      <c r="BF24" s="687"/>
      <c r="BG24" s="684"/>
      <c r="BH24" s="685"/>
      <c r="BI24" s="686"/>
      <c r="BJ24" s="687"/>
      <c r="BK24" s="1373"/>
      <c r="BL24" s="1374"/>
      <c r="BM24" s="1374"/>
      <c r="BN24" s="1375"/>
      <c r="BO24" s="663" t="s">
        <v>5834</v>
      </c>
      <c r="BP24" s="663"/>
      <c r="BQ24" s="663"/>
      <c r="BR24" s="663"/>
      <c r="BS24" s="558"/>
      <c r="BT24" s="558"/>
      <c r="BU24" s="558">
        <v>22</v>
      </c>
      <c r="BV24" s="558"/>
      <c r="BW24" s="558"/>
      <c r="BX24" s="558"/>
      <c r="BY24" s="558"/>
      <c r="BZ24" s="558"/>
      <c r="CA24" s="558"/>
      <c r="CB24" s="558"/>
      <c r="CC24" s="558"/>
      <c r="CD24" s="558"/>
      <c r="CE24" s="558"/>
      <c r="CF24" s="558"/>
      <c r="CG24" s="558"/>
      <c r="CH24" s="558"/>
      <c r="CI24" s="558"/>
      <c r="CJ24" s="558"/>
      <c r="CK24" s="558"/>
      <c r="CL24" s="558"/>
      <c r="CM24" s="558"/>
      <c r="CN24" s="558"/>
      <c r="CO24" s="558"/>
      <c r="CP24" s="558"/>
      <c r="CQ24" s="558"/>
      <c r="CR24" s="558"/>
      <c r="CS24" s="558"/>
      <c r="CT24" s="558"/>
      <c r="CU24" s="558"/>
      <c r="CV24" s="558"/>
      <c r="CW24" s="558"/>
      <c r="CX24" s="558"/>
      <c r="CY24" s="558"/>
      <c r="CZ24" s="558"/>
    </row>
    <row r="25" spans="1:104" x14ac:dyDescent="0.15">
      <c r="A25" s="671"/>
      <c r="B25" s="376"/>
      <c r="C25" s="376"/>
      <c r="D25" s="376" t="s">
        <v>273</v>
      </c>
      <c r="E25" s="376"/>
      <c r="F25" s="376"/>
      <c r="G25" s="376"/>
      <c r="H25" s="376"/>
      <c r="I25" s="376"/>
      <c r="J25" s="376"/>
      <c r="K25" s="376"/>
      <c r="L25" s="376"/>
      <c r="M25" s="376"/>
      <c r="N25" s="376"/>
      <c r="O25" s="689"/>
      <c r="P25" s="690"/>
      <c r="Q25" s="691"/>
      <c r="R25" s="692"/>
      <c r="S25" s="693"/>
      <c r="T25" s="690"/>
      <c r="U25" s="691"/>
      <c r="V25" s="692"/>
      <c r="W25" s="684"/>
      <c r="X25" s="685"/>
      <c r="Y25" s="686"/>
      <c r="Z25" s="687"/>
      <c r="AA25" s="684"/>
      <c r="AB25" s="685"/>
      <c r="AC25" s="686"/>
      <c r="AD25" s="687"/>
      <c r="AE25" s="684"/>
      <c r="AF25" s="685"/>
      <c r="AG25" s="686"/>
      <c r="AH25" s="687"/>
      <c r="AI25" s="684"/>
      <c r="AJ25" s="685"/>
      <c r="AK25" s="686"/>
      <c r="AL25" s="687"/>
      <c r="AM25" s="684"/>
      <c r="AN25" s="685"/>
      <c r="AO25" s="686"/>
      <c r="AP25" s="687"/>
      <c r="AQ25" s="684"/>
      <c r="AR25" s="685"/>
      <c r="AS25" s="686"/>
      <c r="AT25" s="687"/>
      <c r="AU25" s="684"/>
      <c r="AV25" s="685"/>
      <c r="AW25" s="686"/>
      <c r="AX25" s="687"/>
      <c r="AY25" s="684"/>
      <c r="AZ25" s="685"/>
      <c r="BA25" s="686"/>
      <c r="BB25" s="687"/>
      <c r="BC25" s="684"/>
      <c r="BD25" s="685"/>
      <c r="BE25" s="686"/>
      <c r="BF25" s="687"/>
      <c r="BG25" s="684"/>
      <c r="BH25" s="685"/>
      <c r="BI25" s="686"/>
      <c r="BJ25" s="687"/>
      <c r="BK25" s="1370"/>
      <c r="BL25" s="1371"/>
      <c r="BM25" s="1371"/>
      <c r="BN25" s="1372"/>
      <c r="BO25" s="663" t="s">
        <v>5834</v>
      </c>
      <c r="BP25" s="663"/>
      <c r="BQ25" s="663"/>
      <c r="BR25" s="663"/>
      <c r="BS25" s="558"/>
      <c r="BT25" s="558"/>
      <c r="BU25" s="558">
        <v>23</v>
      </c>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c r="CX25" s="558"/>
      <c r="CY25" s="558"/>
      <c r="CZ25" s="558"/>
    </row>
    <row r="26" spans="1:104" x14ac:dyDescent="0.15">
      <c r="A26" s="671"/>
      <c r="B26" s="376"/>
      <c r="C26" s="376"/>
      <c r="D26" s="376" t="s">
        <v>275</v>
      </c>
      <c r="E26" s="376"/>
      <c r="F26" s="376"/>
      <c r="G26" s="376"/>
      <c r="H26" s="376"/>
      <c r="I26" s="376"/>
      <c r="J26" s="376"/>
      <c r="K26" s="376"/>
      <c r="L26" s="376"/>
      <c r="M26" s="376"/>
      <c r="N26" s="376"/>
      <c r="O26" s="689"/>
      <c r="P26" s="690"/>
      <c r="Q26" s="691"/>
      <c r="R26" s="692"/>
      <c r="S26" s="693"/>
      <c r="T26" s="690"/>
      <c r="U26" s="691"/>
      <c r="V26" s="692"/>
      <c r="W26" s="684"/>
      <c r="X26" s="685"/>
      <c r="Y26" s="686"/>
      <c r="Z26" s="687"/>
      <c r="AA26" s="684"/>
      <c r="AB26" s="685"/>
      <c r="AC26" s="686"/>
      <c r="AD26" s="687"/>
      <c r="AE26" s="684"/>
      <c r="AF26" s="685"/>
      <c r="AG26" s="686"/>
      <c r="AH26" s="687"/>
      <c r="AI26" s="684"/>
      <c r="AJ26" s="685"/>
      <c r="AK26" s="686"/>
      <c r="AL26" s="687"/>
      <c r="AM26" s="684"/>
      <c r="AN26" s="685"/>
      <c r="AO26" s="686"/>
      <c r="AP26" s="687"/>
      <c r="AQ26" s="684"/>
      <c r="AR26" s="685"/>
      <c r="AS26" s="686"/>
      <c r="AT26" s="687"/>
      <c r="AU26" s="684"/>
      <c r="AV26" s="685"/>
      <c r="AW26" s="686"/>
      <c r="AX26" s="687"/>
      <c r="AY26" s="684"/>
      <c r="AZ26" s="685"/>
      <c r="BA26" s="686"/>
      <c r="BB26" s="687"/>
      <c r="BC26" s="684"/>
      <c r="BD26" s="685"/>
      <c r="BE26" s="686"/>
      <c r="BF26" s="687"/>
      <c r="BG26" s="684"/>
      <c r="BH26" s="685"/>
      <c r="BI26" s="686"/>
      <c r="BJ26" s="687"/>
      <c r="BK26" s="1370"/>
      <c r="BL26" s="1371"/>
      <c r="BM26" s="1371"/>
      <c r="BN26" s="1372"/>
      <c r="BO26" s="663" t="s">
        <v>5834</v>
      </c>
      <c r="BP26" s="663"/>
      <c r="BQ26" s="663"/>
      <c r="BR26" s="663"/>
      <c r="BS26" s="558"/>
      <c r="BT26" s="558"/>
      <c r="BU26" s="558">
        <v>24</v>
      </c>
      <c r="BV26" s="558"/>
      <c r="BW26" s="558"/>
      <c r="BX26" s="558"/>
      <c r="BY26" s="558"/>
      <c r="BZ26" s="558"/>
      <c r="CA26" s="558"/>
      <c r="CB26" s="558"/>
      <c r="CC26" s="558"/>
      <c r="CD26" s="558"/>
      <c r="CE26" s="558"/>
      <c r="CF26" s="558"/>
      <c r="CG26" s="558"/>
      <c r="CH26" s="558"/>
      <c r="CI26" s="558"/>
      <c r="CJ26" s="558"/>
      <c r="CK26" s="558"/>
      <c r="CL26" s="558"/>
      <c r="CM26" s="558"/>
      <c r="CN26" s="558"/>
      <c r="CO26" s="558"/>
      <c r="CP26" s="558"/>
      <c r="CQ26" s="558"/>
      <c r="CR26" s="558"/>
      <c r="CS26" s="558"/>
      <c r="CT26" s="558"/>
      <c r="CU26" s="558"/>
      <c r="CV26" s="558"/>
      <c r="CW26" s="558"/>
      <c r="CX26" s="558"/>
      <c r="CY26" s="558"/>
      <c r="CZ26" s="558"/>
    </row>
    <row r="27" spans="1:104" ht="12.6" thickBot="1" x14ac:dyDescent="0.2">
      <c r="A27" s="671"/>
      <c r="B27" s="376"/>
      <c r="C27" s="376"/>
      <c r="D27" s="376" t="s">
        <v>276</v>
      </c>
      <c r="E27" s="376"/>
      <c r="F27" s="376"/>
      <c r="G27" s="376"/>
      <c r="H27" s="376"/>
      <c r="I27" s="376"/>
      <c r="J27" s="376"/>
      <c r="K27" s="376"/>
      <c r="L27" s="376"/>
      <c r="M27" s="376"/>
      <c r="N27" s="376"/>
      <c r="O27" s="694"/>
      <c r="P27" s="695"/>
      <c r="Q27" s="696"/>
      <c r="R27" s="697"/>
      <c r="S27" s="698"/>
      <c r="T27" s="695"/>
      <c r="U27" s="696"/>
      <c r="V27" s="697"/>
      <c r="W27" s="699"/>
      <c r="X27" s="700"/>
      <c r="Y27" s="701"/>
      <c r="Z27" s="702"/>
      <c r="AA27" s="699"/>
      <c r="AB27" s="700"/>
      <c r="AC27" s="701"/>
      <c r="AD27" s="702"/>
      <c r="AE27" s="699"/>
      <c r="AF27" s="700"/>
      <c r="AG27" s="701"/>
      <c r="AH27" s="702"/>
      <c r="AI27" s="699"/>
      <c r="AJ27" s="700"/>
      <c r="AK27" s="701"/>
      <c r="AL27" s="702"/>
      <c r="AM27" s="699"/>
      <c r="AN27" s="700"/>
      <c r="AO27" s="701"/>
      <c r="AP27" s="702"/>
      <c r="AQ27" s="699"/>
      <c r="AR27" s="700"/>
      <c r="AS27" s="701"/>
      <c r="AT27" s="702"/>
      <c r="AU27" s="699"/>
      <c r="AV27" s="700"/>
      <c r="AW27" s="701"/>
      <c r="AX27" s="702"/>
      <c r="AY27" s="699"/>
      <c r="AZ27" s="700"/>
      <c r="BA27" s="701"/>
      <c r="BB27" s="702"/>
      <c r="BC27" s="699"/>
      <c r="BD27" s="700"/>
      <c r="BE27" s="701"/>
      <c r="BF27" s="702"/>
      <c r="BG27" s="699"/>
      <c r="BH27" s="700"/>
      <c r="BI27" s="701"/>
      <c r="BJ27" s="702"/>
      <c r="BK27" s="1373"/>
      <c r="BL27" s="1374"/>
      <c r="BM27" s="1374"/>
      <c r="BN27" s="1375"/>
      <c r="BO27" s="663" t="s">
        <v>5834</v>
      </c>
      <c r="BP27" s="663"/>
      <c r="BQ27" s="663"/>
      <c r="BR27" s="663"/>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c r="CX27" s="558"/>
      <c r="CY27" s="558"/>
      <c r="CZ27" s="558"/>
    </row>
    <row r="28" spans="1:104" x14ac:dyDescent="0.15">
      <c r="A28" s="671"/>
      <c r="B28" s="376"/>
      <c r="C28" s="703"/>
      <c r="D28" s="703" t="s">
        <v>269</v>
      </c>
      <c r="E28" s="703"/>
      <c r="F28" s="703"/>
      <c r="G28" s="703"/>
      <c r="H28" s="703"/>
      <c r="I28" s="703"/>
      <c r="J28" s="703"/>
      <c r="K28" s="703"/>
      <c r="L28" s="703"/>
      <c r="M28" s="703"/>
      <c r="N28" s="704"/>
      <c r="O28" s="705"/>
      <c r="P28" s="706"/>
      <c r="Q28" s="707"/>
      <c r="R28" s="708"/>
      <c r="S28" s="709"/>
      <c r="T28" s="706"/>
      <c r="U28" s="707"/>
      <c r="V28" s="708"/>
      <c r="W28" s="710"/>
      <c r="X28" s="711"/>
      <c r="Y28" s="712"/>
      <c r="Z28" s="713"/>
      <c r="AA28" s="710"/>
      <c r="AB28" s="711"/>
      <c r="AC28" s="712"/>
      <c r="AD28" s="713"/>
      <c r="AE28" s="710"/>
      <c r="AF28" s="711"/>
      <c r="AG28" s="712"/>
      <c r="AH28" s="713"/>
      <c r="AI28" s="710"/>
      <c r="AJ28" s="711"/>
      <c r="AK28" s="712"/>
      <c r="AL28" s="713"/>
      <c r="AM28" s="710"/>
      <c r="AN28" s="711"/>
      <c r="AO28" s="712"/>
      <c r="AP28" s="713"/>
      <c r="AQ28" s="710"/>
      <c r="AR28" s="711"/>
      <c r="AS28" s="712"/>
      <c r="AT28" s="713"/>
      <c r="AU28" s="710"/>
      <c r="AV28" s="711"/>
      <c r="AW28" s="712"/>
      <c r="AX28" s="713"/>
      <c r="AY28" s="710"/>
      <c r="AZ28" s="711"/>
      <c r="BA28" s="712"/>
      <c r="BB28" s="713"/>
      <c r="BC28" s="710"/>
      <c r="BD28" s="711"/>
      <c r="BE28" s="712"/>
      <c r="BF28" s="713"/>
      <c r="BG28" s="710"/>
      <c r="BH28" s="711"/>
      <c r="BI28" s="712"/>
      <c r="BJ28" s="713"/>
      <c r="BK28" s="1376"/>
      <c r="BL28" s="1377"/>
      <c r="BM28" s="1377"/>
      <c r="BN28" s="1378"/>
      <c r="BO28" s="714" t="s">
        <v>5834</v>
      </c>
      <c r="BP28" s="715"/>
      <c r="BQ28" s="715"/>
      <c r="BR28" s="663"/>
      <c r="BS28" s="558"/>
      <c r="BT28" s="558"/>
      <c r="BU28" s="558"/>
      <c r="BV28" s="558"/>
      <c r="BW28" s="558"/>
      <c r="BX28" s="558"/>
      <c r="BY28" s="558"/>
      <c r="BZ28" s="558"/>
      <c r="CA28" s="558"/>
      <c r="CB28" s="558"/>
      <c r="CC28" s="558"/>
      <c r="CD28" s="558"/>
      <c r="CE28" s="558"/>
      <c r="CF28" s="558"/>
      <c r="CG28" s="558"/>
      <c r="CH28" s="558"/>
      <c r="CI28" s="558"/>
      <c r="CJ28" s="558"/>
      <c r="CK28" s="558"/>
      <c r="CL28" s="558"/>
      <c r="CM28" s="558"/>
      <c r="CN28" s="558"/>
      <c r="CO28" s="558"/>
      <c r="CP28" s="558"/>
      <c r="CQ28" s="558"/>
      <c r="CR28" s="558"/>
      <c r="CS28" s="558"/>
      <c r="CT28" s="558"/>
      <c r="CU28" s="558"/>
      <c r="CV28" s="558"/>
      <c r="CW28" s="558"/>
      <c r="CX28" s="558"/>
      <c r="CY28" s="558"/>
      <c r="CZ28" s="558"/>
    </row>
    <row r="29" spans="1:104" x14ac:dyDescent="0.15">
      <c r="A29" s="671"/>
      <c r="B29" s="370"/>
      <c r="C29" s="370"/>
      <c r="D29" s="370" t="s">
        <v>270</v>
      </c>
      <c r="E29" s="370"/>
      <c r="F29" s="370"/>
      <c r="G29" s="370"/>
      <c r="H29" s="370"/>
      <c r="I29" s="370"/>
      <c r="J29" s="370"/>
      <c r="K29" s="370"/>
      <c r="L29" s="370"/>
      <c r="M29" s="370"/>
      <c r="N29" s="370"/>
      <c r="O29" s="716"/>
      <c r="P29" s="717"/>
      <c r="Q29" s="718"/>
      <c r="R29" s="719"/>
      <c r="S29" s="720"/>
      <c r="T29" s="717"/>
      <c r="U29" s="718"/>
      <c r="V29" s="719"/>
      <c r="W29" s="721"/>
      <c r="X29" s="722"/>
      <c r="Y29" s="723"/>
      <c r="Z29" s="724"/>
      <c r="AA29" s="721"/>
      <c r="AB29" s="722"/>
      <c r="AC29" s="723"/>
      <c r="AD29" s="724"/>
      <c r="AE29" s="721"/>
      <c r="AF29" s="722"/>
      <c r="AG29" s="723"/>
      <c r="AH29" s="724"/>
      <c r="AI29" s="721"/>
      <c r="AJ29" s="722"/>
      <c r="AK29" s="723"/>
      <c r="AL29" s="724"/>
      <c r="AM29" s="721"/>
      <c r="AN29" s="722"/>
      <c r="AO29" s="723"/>
      <c r="AP29" s="724"/>
      <c r="AQ29" s="721"/>
      <c r="AR29" s="722"/>
      <c r="AS29" s="723"/>
      <c r="AT29" s="724"/>
      <c r="AU29" s="721"/>
      <c r="AV29" s="722"/>
      <c r="AW29" s="723"/>
      <c r="AX29" s="724"/>
      <c r="AY29" s="721"/>
      <c r="AZ29" s="722"/>
      <c r="BA29" s="723"/>
      <c r="BB29" s="724"/>
      <c r="BC29" s="721"/>
      <c r="BD29" s="722"/>
      <c r="BE29" s="723"/>
      <c r="BF29" s="724"/>
      <c r="BG29" s="721"/>
      <c r="BH29" s="722"/>
      <c r="BI29" s="723"/>
      <c r="BJ29" s="724"/>
      <c r="BK29" s="1379"/>
      <c r="BL29" s="1380"/>
      <c r="BM29" s="1380"/>
      <c r="BN29" s="1381"/>
      <c r="BO29" s="663" t="s">
        <v>5834</v>
      </c>
      <c r="BP29" s="663"/>
      <c r="BQ29" s="663"/>
      <c r="BR29" s="663"/>
      <c r="BS29" s="558"/>
      <c r="BT29" s="558"/>
      <c r="BU29" s="558"/>
      <c r="BV29" s="558"/>
      <c r="BW29" s="558"/>
      <c r="BX29" s="558"/>
      <c r="BY29" s="558"/>
      <c r="BZ29" s="558"/>
      <c r="CA29" s="558"/>
      <c r="CB29" s="558"/>
      <c r="CC29" s="558"/>
      <c r="CD29" s="558"/>
      <c r="CE29" s="558"/>
      <c r="CF29" s="558"/>
      <c r="CG29" s="558"/>
      <c r="CH29" s="558"/>
      <c r="CI29" s="558"/>
      <c r="CJ29" s="558"/>
      <c r="CK29" s="558"/>
      <c r="CL29" s="558"/>
      <c r="CM29" s="558"/>
      <c r="CN29" s="558"/>
      <c r="CO29" s="558"/>
      <c r="CP29" s="558"/>
      <c r="CQ29" s="558"/>
      <c r="CR29" s="558"/>
      <c r="CS29" s="558"/>
      <c r="CT29" s="558"/>
      <c r="CU29" s="558"/>
      <c r="CV29" s="558"/>
      <c r="CW29" s="558"/>
      <c r="CX29" s="558"/>
      <c r="CY29" s="558"/>
      <c r="CZ29" s="558"/>
    </row>
    <row r="30" spans="1:104" x14ac:dyDescent="0.15">
      <c r="A30" s="671"/>
      <c r="B30" s="370"/>
      <c r="C30" s="370"/>
      <c r="D30" s="370" t="s">
        <v>271</v>
      </c>
      <c r="E30" s="370"/>
      <c r="F30" s="370"/>
      <c r="G30" s="370"/>
      <c r="H30" s="370"/>
      <c r="I30" s="370"/>
      <c r="J30" s="370"/>
      <c r="K30" s="370"/>
      <c r="L30" s="370"/>
      <c r="M30" s="370"/>
      <c r="N30" s="370"/>
      <c r="O30" s="679"/>
      <c r="P30" s="680"/>
      <c r="Q30" s="681"/>
      <c r="R30" s="682"/>
      <c r="S30" s="683"/>
      <c r="T30" s="680"/>
      <c r="U30" s="681"/>
      <c r="V30" s="688"/>
      <c r="W30" s="684"/>
      <c r="X30" s="685"/>
      <c r="Y30" s="686"/>
      <c r="Z30" s="687"/>
      <c r="AA30" s="684"/>
      <c r="AB30" s="685"/>
      <c r="AC30" s="686"/>
      <c r="AD30" s="687"/>
      <c r="AE30" s="684"/>
      <c r="AF30" s="685"/>
      <c r="AG30" s="686"/>
      <c r="AH30" s="687"/>
      <c r="AI30" s="684"/>
      <c r="AJ30" s="685"/>
      <c r="AK30" s="686"/>
      <c r="AL30" s="687"/>
      <c r="AM30" s="684"/>
      <c r="AN30" s="685"/>
      <c r="AO30" s="686"/>
      <c r="AP30" s="687"/>
      <c r="AQ30" s="684"/>
      <c r="AR30" s="685"/>
      <c r="AS30" s="686"/>
      <c r="AT30" s="687"/>
      <c r="AU30" s="684"/>
      <c r="AV30" s="685"/>
      <c r="AW30" s="686"/>
      <c r="AX30" s="687"/>
      <c r="AY30" s="684"/>
      <c r="AZ30" s="685"/>
      <c r="BA30" s="686"/>
      <c r="BB30" s="687"/>
      <c r="BC30" s="684"/>
      <c r="BD30" s="685"/>
      <c r="BE30" s="686"/>
      <c r="BF30" s="687"/>
      <c r="BG30" s="684"/>
      <c r="BH30" s="685"/>
      <c r="BI30" s="686"/>
      <c r="BJ30" s="687"/>
      <c r="BK30" s="1370"/>
      <c r="BL30" s="1371"/>
      <c r="BM30" s="1371"/>
      <c r="BN30" s="1372"/>
      <c r="BO30" s="663" t="s">
        <v>5834</v>
      </c>
      <c r="BP30" s="663"/>
      <c r="BQ30" s="663"/>
      <c r="BR30" s="663"/>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c r="CX30" s="558"/>
      <c r="CY30" s="558"/>
      <c r="CZ30" s="558"/>
    </row>
    <row r="31" spans="1:104" x14ac:dyDescent="0.15">
      <c r="A31" s="671"/>
      <c r="B31" s="376" t="s">
        <v>248</v>
      </c>
      <c r="C31" s="376"/>
      <c r="D31" s="376" t="s">
        <v>272</v>
      </c>
      <c r="E31" s="376"/>
      <c r="F31" s="376"/>
      <c r="G31" s="376"/>
      <c r="H31" s="376"/>
      <c r="I31" s="376"/>
      <c r="J31" s="376"/>
      <c r="K31" s="376"/>
      <c r="L31" s="376"/>
      <c r="M31" s="376"/>
      <c r="N31" s="376"/>
      <c r="O31" s="689"/>
      <c r="P31" s="690"/>
      <c r="Q31" s="691"/>
      <c r="R31" s="692"/>
      <c r="S31" s="693"/>
      <c r="T31" s="690"/>
      <c r="U31" s="691"/>
      <c r="V31" s="692"/>
      <c r="W31" s="684"/>
      <c r="X31" s="685"/>
      <c r="Y31" s="686"/>
      <c r="Z31" s="687"/>
      <c r="AA31" s="684"/>
      <c r="AB31" s="685"/>
      <c r="AC31" s="686"/>
      <c r="AD31" s="687"/>
      <c r="AE31" s="684"/>
      <c r="AF31" s="685"/>
      <c r="AG31" s="686"/>
      <c r="AH31" s="687"/>
      <c r="AI31" s="684"/>
      <c r="AJ31" s="685"/>
      <c r="AK31" s="686"/>
      <c r="AL31" s="687"/>
      <c r="AM31" s="684"/>
      <c r="AN31" s="685"/>
      <c r="AO31" s="686"/>
      <c r="AP31" s="687"/>
      <c r="AQ31" s="684"/>
      <c r="AR31" s="685"/>
      <c r="AS31" s="686"/>
      <c r="AT31" s="687"/>
      <c r="AU31" s="684"/>
      <c r="AV31" s="685"/>
      <c r="AW31" s="686"/>
      <c r="AX31" s="687"/>
      <c r="AY31" s="684"/>
      <c r="AZ31" s="685"/>
      <c r="BA31" s="686"/>
      <c r="BB31" s="687"/>
      <c r="BC31" s="684"/>
      <c r="BD31" s="685"/>
      <c r="BE31" s="686"/>
      <c r="BF31" s="687"/>
      <c r="BG31" s="684"/>
      <c r="BH31" s="685"/>
      <c r="BI31" s="686"/>
      <c r="BJ31" s="687"/>
      <c r="BK31" s="1370"/>
      <c r="BL31" s="1371"/>
      <c r="BM31" s="1371"/>
      <c r="BN31" s="1372"/>
      <c r="BO31" s="663" t="s">
        <v>5834</v>
      </c>
      <c r="BP31" s="663"/>
      <c r="BQ31" s="663"/>
      <c r="BR31" s="663"/>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c r="CX31" s="558"/>
      <c r="CY31" s="558"/>
      <c r="CZ31" s="558"/>
    </row>
    <row r="32" spans="1:104" x14ac:dyDescent="0.15">
      <c r="A32" s="671"/>
      <c r="B32" s="376"/>
      <c r="C32" s="376"/>
      <c r="D32" s="376" t="s">
        <v>273</v>
      </c>
      <c r="E32" s="376"/>
      <c r="F32" s="376"/>
      <c r="G32" s="376"/>
      <c r="H32" s="376"/>
      <c r="I32" s="376"/>
      <c r="J32" s="376"/>
      <c r="K32" s="376"/>
      <c r="L32" s="376"/>
      <c r="M32" s="376"/>
      <c r="N32" s="376"/>
      <c r="O32" s="689"/>
      <c r="P32" s="690"/>
      <c r="Q32" s="691"/>
      <c r="R32" s="692"/>
      <c r="S32" s="693"/>
      <c r="T32" s="690"/>
      <c r="U32" s="691"/>
      <c r="V32" s="692"/>
      <c r="W32" s="684"/>
      <c r="X32" s="685"/>
      <c r="Y32" s="686"/>
      <c r="Z32" s="687"/>
      <c r="AA32" s="684"/>
      <c r="AB32" s="685"/>
      <c r="AC32" s="686"/>
      <c r="AD32" s="687"/>
      <c r="AE32" s="684"/>
      <c r="AF32" s="685"/>
      <c r="AG32" s="686"/>
      <c r="AH32" s="687"/>
      <c r="AI32" s="684"/>
      <c r="AJ32" s="685"/>
      <c r="AK32" s="686"/>
      <c r="AL32" s="687"/>
      <c r="AM32" s="684"/>
      <c r="AN32" s="685"/>
      <c r="AO32" s="686"/>
      <c r="AP32" s="687"/>
      <c r="AQ32" s="684"/>
      <c r="AR32" s="685"/>
      <c r="AS32" s="686"/>
      <c r="AT32" s="687"/>
      <c r="AU32" s="684"/>
      <c r="AV32" s="685"/>
      <c r="AW32" s="686"/>
      <c r="AX32" s="687"/>
      <c r="AY32" s="684"/>
      <c r="AZ32" s="685"/>
      <c r="BA32" s="686"/>
      <c r="BB32" s="687"/>
      <c r="BC32" s="684"/>
      <c r="BD32" s="685"/>
      <c r="BE32" s="686"/>
      <c r="BF32" s="687"/>
      <c r="BG32" s="684"/>
      <c r="BH32" s="685"/>
      <c r="BI32" s="686"/>
      <c r="BJ32" s="687"/>
      <c r="BK32" s="1370"/>
      <c r="BL32" s="1371"/>
      <c r="BM32" s="1371"/>
      <c r="BN32" s="1372"/>
      <c r="BO32" s="663" t="s">
        <v>5834</v>
      </c>
      <c r="BP32" s="663"/>
      <c r="BQ32" s="663"/>
      <c r="BR32" s="663"/>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row>
    <row r="33" spans="1:104" x14ac:dyDescent="0.15">
      <c r="A33" s="671"/>
      <c r="B33" s="376"/>
      <c r="C33" s="376"/>
      <c r="D33" s="376" t="s">
        <v>275</v>
      </c>
      <c r="E33" s="376"/>
      <c r="F33" s="376"/>
      <c r="G33" s="376"/>
      <c r="H33" s="376"/>
      <c r="I33" s="376"/>
      <c r="J33" s="376"/>
      <c r="K33" s="376"/>
      <c r="L33" s="376"/>
      <c r="M33" s="376"/>
      <c r="N33" s="376"/>
      <c r="O33" s="689"/>
      <c r="P33" s="690"/>
      <c r="Q33" s="691"/>
      <c r="R33" s="692"/>
      <c r="S33" s="693"/>
      <c r="T33" s="690"/>
      <c r="U33" s="691"/>
      <c r="V33" s="692"/>
      <c r="W33" s="684"/>
      <c r="X33" s="685"/>
      <c r="Y33" s="686"/>
      <c r="Z33" s="687"/>
      <c r="AA33" s="684"/>
      <c r="AB33" s="685"/>
      <c r="AC33" s="686"/>
      <c r="AD33" s="687"/>
      <c r="AE33" s="684"/>
      <c r="AF33" s="685"/>
      <c r="AG33" s="686"/>
      <c r="AH33" s="687"/>
      <c r="AI33" s="684"/>
      <c r="AJ33" s="685"/>
      <c r="AK33" s="686"/>
      <c r="AL33" s="687"/>
      <c r="AM33" s="684"/>
      <c r="AN33" s="685"/>
      <c r="AO33" s="686"/>
      <c r="AP33" s="687"/>
      <c r="AQ33" s="684"/>
      <c r="AR33" s="685"/>
      <c r="AS33" s="686"/>
      <c r="AT33" s="687"/>
      <c r="AU33" s="684"/>
      <c r="AV33" s="685"/>
      <c r="AW33" s="686"/>
      <c r="AX33" s="687"/>
      <c r="AY33" s="684"/>
      <c r="AZ33" s="685"/>
      <c r="BA33" s="686"/>
      <c r="BB33" s="687"/>
      <c r="BC33" s="684"/>
      <c r="BD33" s="685"/>
      <c r="BE33" s="686"/>
      <c r="BF33" s="687"/>
      <c r="BG33" s="684"/>
      <c r="BH33" s="685"/>
      <c r="BI33" s="686"/>
      <c r="BJ33" s="687"/>
      <c r="BK33" s="1370"/>
      <c r="BL33" s="1371"/>
      <c r="BM33" s="1371"/>
      <c r="BN33" s="1372"/>
      <c r="BO33" s="663" t="s">
        <v>5834</v>
      </c>
      <c r="BP33" s="663"/>
      <c r="BQ33" s="663"/>
      <c r="BR33" s="663"/>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c r="CQ33" s="558"/>
      <c r="CR33" s="558"/>
      <c r="CS33" s="558"/>
      <c r="CT33" s="558"/>
      <c r="CU33" s="558"/>
      <c r="CV33" s="558"/>
      <c r="CW33" s="558"/>
      <c r="CX33" s="558"/>
      <c r="CY33" s="558"/>
      <c r="CZ33" s="558"/>
    </row>
    <row r="34" spans="1:104" ht="12.6" thickBot="1" x14ac:dyDescent="0.2">
      <c r="A34" s="671"/>
      <c r="B34" s="376"/>
      <c r="C34" s="378"/>
      <c r="D34" s="378" t="s">
        <v>276</v>
      </c>
      <c r="E34" s="378"/>
      <c r="F34" s="378"/>
      <c r="G34" s="378"/>
      <c r="H34" s="378"/>
      <c r="I34" s="378"/>
      <c r="J34" s="378"/>
      <c r="K34" s="378"/>
      <c r="L34" s="378"/>
      <c r="M34" s="378"/>
      <c r="N34" s="378"/>
      <c r="O34" s="725"/>
      <c r="P34" s="726"/>
      <c r="Q34" s="727"/>
      <c r="R34" s="728"/>
      <c r="S34" s="729"/>
      <c r="T34" s="726"/>
      <c r="U34" s="727"/>
      <c r="V34" s="728"/>
      <c r="W34" s="730"/>
      <c r="X34" s="731"/>
      <c r="Y34" s="732"/>
      <c r="Z34" s="733"/>
      <c r="AA34" s="730"/>
      <c r="AB34" s="731"/>
      <c r="AC34" s="732"/>
      <c r="AD34" s="733"/>
      <c r="AE34" s="730"/>
      <c r="AF34" s="731"/>
      <c r="AG34" s="732"/>
      <c r="AH34" s="733"/>
      <c r="AI34" s="730"/>
      <c r="AJ34" s="731"/>
      <c r="AK34" s="732"/>
      <c r="AL34" s="733"/>
      <c r="AM34" s="730"/>
      <c r="AN34" s="731"/>
      <c r="AO34" s="732"/>
      <c r="AP34" s="733"/>
      <c r="AQ34" s="730"/>
      <c r="AR34" s="731"/>
      <c r="AS34" s="732"/>
      <c r="AT34" s="733"/>
      <c r="AU34" s="730"/>
      <c r="AV34" s="731"/>
      <c r="AW34" s="732"/>
      <c r="AX34" s="733"/>
      <c r="AY34" s="730"/>
      <c r="AZ34" s="731"/>
      <c r="BA34" s="732"/>
      <c r="BB34" s="733"/>
      <c r="BC34" s="730"/>
      <c r="BD34" s="731"/>
      <c r="BE34" s="732"/>
      <c r="BF34" s="733"/>
      <c r="BG34" s="730"/>
      <c r="BH34" s="731"/>
      <c r="BI34" s="732"/>
      <c r="BJ34" s="733"/>
      <c r="BK34" s="1382"/>
      <c r="BL34" s="1383"/>
      <c r="BM34" s="1383"/>
      <c r="BN34" s="1384"/>
      <c r="BO34" s="734" t="s">
        <v>5834</v>
      </c>
      <c r="BP34" s="734"/>
      <c r="BQ34" s="734"/>
      <c r="BR34" s="663"/>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c r="CQ34" s="558"/>
      <c r="CR34" s="558"/>
      <c r="CS34" s="558"/>
      <c r="CT34" s="558"/>
      <c r="CU34" s="558"/>
      <c r="CV34" s="558"/>
      <c r="CW34" s="558"/>
      <c r="CX34" s="558"/>
      <c r="CY34" s="558"/>
      <c r="CZ34" s="558"/>
    </row>
    <row r="35" spans="1:104" ht="12.6" x14ac:dyDescent="0.2">
      <c r="A35" s="671"/>
      <c r="B35" s="376"/>
      <c r="C35" s="703"/>
      <c r="D35" s="703" t="s">
        <v>269</v>
      </c>
      <c r="E35" s="703"/>
      <c r="F35" s="703"/>
      <c r="G35" s="703"/>
      <c r="H35" s="703"/>
      <c r="I35" s="703"/>
      <c r="J35" s="703"/>
      <c r="K35" s="703"/>
      <c r="L35" s="703"/>
      <c r="M35" s="703"/>
      <c r="N35" s="703"/>
      <c r="O35" s="735"/>
      <c r="P35" s="736"/>
      <c r="Q35" s="737"/>
      <c r="R35" s="738"/>
      <c r="S35" s="739"/>
      <c r="T35" s="736"/>
      <c r="U35" s="737"/>
      <c r="V35" s="738"/>
      <c r="W35" s="670"/>
      <c r="X35" s="740"/>
      <c r="Y35" s="741"/>
      <c r="Z35" s="742"/>
      <c r="AA35" s="670"/>
      <c r="AB35" s="740"/>
      <c r="AC35" s="741"/>
      <c r="AD35" s="742"/>
      <c r="AE35" s="670"/>
      <c r="AF35" s="740"/>
      <c r="AG35" s="741"/>
      <c r="AH35" s="742"/>
      <c r="AI35" s="670"/>
      <c r="AJ35" s="740"/>
      <c r="AK35" s="741"/>
      <c r="AL35" s="742"/>
      <c r="AM35" s="670"/>
      <c r="AN35" s="740"/>
      <c r="AO35" s="741"/>
      <c r="AP35" s="742"/>
      <c r="AQ35" s="670"/>
      <c r="AR35" s="740"/>
      <c r="AS35" s="741"/>
      <c r="AT35" s="742"/>
      <c r="AU35" s="670"/>
      <c r="AV35" s="740"/>
      <c r="AW35" s="741"/>
      <c r="AX35" s="742"/>
      <c r="AY35" s="670"/>
      <c r="AZ35" s="740"/>
      <c r="BA35" s="741"/>
      <c r="BB35" s="742"/>
      <c r="BC35" s="670"/>
      <c r="BD35" s="740"/>
      <c r="BE35" s="741"/>
      <c r="BF35" s="742"/>
      <c r="BG35" s="670"/>
      <c r="BH35" s="740"/>
      <c r="BI35" s="741"/>
      <c r="BJ35" s="742"/>
      <c r="BK35" s="1376"/>
      <c r="BL35" s="1388"/>
      <c r="BM35" s="1388"/>
      <c r="BN35" s="1389"/>
      <c r="BO35" s="715" t="s">
        <v>5834</v>
      </c>
      <c r="BP35" s="715"/>
      <c r="BQ35" s="715"/>
      <c r="BR35" s="663"/>
      <c r="BS35" s="558"/>
      <c r="BT35" s="558"/>
      <c r="BU35" s="558"/>
      <c r="BV35" s="558"/>
      <c r="BW35" s="558"/>
      <c r="BX35" s="558"/>
      <c r="BY35" s="558"/>
      <c r="BZ35" s="558"/>
      <c r="CA35" s="558"/>
      <c r="CB35" s="558"/>
      <c r="CC35" s="558"/>
      <c r="CD35" s="558"/>
      <c r="CE35" s="558"/>
      <c r="CF35" s="558"/>
      <c r="CG35" s="558"/>
      <c r="CH35" s="558"/>
      <c r="CI35" s="558"/>
      <c r="CJ35" s="558"/>
      <c r="CK35" s="558"/>
      <c r="CL35" s="558"/>
      <c r="CM35" s="558"/>
      <c r="CN35" s="558"/>
      <c r="CO35" s="558"/>
      <c r="CP35" s="558"/>
      <c r="CQ35" s="558"/>
      <c r="CR35" s="558"/>
      <c r="CS35" s="558"/>
      <c r="CT35" s="558"/>
      <c r="CU35" s="558"/>
      <c r="CV35" s="558"/>
      <c r="CW35" s="558"/>
      <c r="CX35" s="558"/>
      <c r="CY35" s="558"/>
      <c r="CZ35" s="558"/>
    </row>
    <row r="36" spans="1:104" x14ac:dyDescent="0.15">
      <c r="A36" s="671"/>
      <c r="B36" s="370"/>
      <c r="C36" s="370"/>
      <c r="D36" s="370" t="s">
        <v>270</v>
      </c>
      <c r="E36" s="370"/>
      <c r="F36" s="370"/>
      <c r="G36" s="370"/>
      <c r="H36" s="370"/>
      <c r="I36" s="370"/>
      <c r="J36" s="370"/>
      <c r="K36" s="370"/>
      <c r="L36" s="370"/>
      <c r="M36" s="370"/>
      <c r="N36" s="370"/>
      <c r="O36" s="679"/>
      <c r="P36" s="680"/>
      <c r="Q36" s="681"/>
      <c r="R36" s="682"/>
      <c r="S36" s="683"/>
      <c r="T36" s="680"/>
      <c r="U36" s="681"/>
      <c r="V36" s="682"/>
      <c r="W36" s="684"/>
      <c r="X36" s="685"/>
      <c r="Y36" s="686"/>
      <c r="Z36" s="687"/>
      <c r="AA36" s="684"/>
      <c r="AB36" s="685"/>
      <c r="AC36" s="686"/>
      <c r="AD36" s="687"/>
      <c r="AE36" s="684"/>
      <c r="AF36" s="685"/>
      <c r="AG36" s="686"/>
      <c r="AH36" s="687"/>
      <c r="AI36" s="684"/>
      <c r="AJ36" s="685"/>
      <c r="AK36" s="686"/>
      <c r="AL36" s="687"/>
      <c r="AM36" s="684"/>
      <c r="AN36" s="685"/>
      <c r="AO36" s="686"/>
      <c r="AP36" s="687"/>
      <c r="AQ36" s="684"/>
      <c r="AR36" s="685"/>
      <c r="AS36" s="686"/>
      <c r="AT36" s="687"/>
      <c r="AU36" s="684"/>
      <c r="AV36" s="685"/>
      <c r="AW36" s="686"/>
      <c r="AX36" s="687"/>
      <c r="AY36" s="684"/>
      <c r="AZ36" s="685"/>
      <c r="BA36" s="686"/>
      <c r="BB36" s="687"/>
      <c r="BC36" s="684"/>
      <c r="BD36" s="685"/>
      <c r="BE36" s="686"/>
      <c r="BF36" s="687"/>
      <c r="BG36" s="684"/>
      <c r="BH36" s="685"/>
      <c r="BI36" s="686"/>
      <c r="BJ36" s="687"/>
      <c r="BK36" s="1370"/>
      <c r="BL36" s="1371"/>
      <c r="BM36" s="1371"/>
      <c r="BN36" s="1372"/>
      <c r="BO36" s="663" t="s">
        <v>5834</v>
      </c>
      <c r="BP36" s="663"/>
      <c r="BQ36" s="663"/>
      <c r="BR36" s="663"/>
      <c r="BS36" s="558"/>
      <c r="BT36" s="558"/>
      <c r="BU36" s="558"/>
      <c r="BV36" s="558"/>
      <c r="BW36" s="558"/>
      <c r="BX36" s="558"/>
      <c r="BY36" s="558"/>
      <c r="BZ36" s="558"/>
      <c r="CA36" s="558"/>
      <c r="CB36" s="558"/>
      <c r="CC36" s="558"/>
      <c r="CD36" s="558"/>
      <c r="CE36" s="558"/>
      <c r="CF36" s="558"/>
      <c r="CG36" s="558"/>
      <c r="CH36" s="558"/>
      <c r="CI36" s="558"/>
      <c r="CJ36" s="558"/>
      <c r="CK36" s="558"/>
      <c r="CL36" s="558"/>
      <c r="CM36" s="558"/>
      <c r="CN36" s="558"/>
      <c r="CO36" s="558"/>
      <c r="CP36" s="558"/>
      <c r="CQ36" s="558"/>
      <c r="CR36" s="558"/>
      <c r="CS36" s="558"/>
      <c r="CT36" s="558"/>
      <c r="CU36" s="558"/>
      <c r="CV36" s="558"/>
      <c r="CW36" s="558"/>
      <c r="CX36" s="558"/>
      <c r="CY36" s="558"/>
      <c r="CZ36" s="558"/>
    </row>
    <row r="37" spans="1:104" x14ac:dyDescent="0.15">
      <c r="A37" s="671"/>
      <c r="B37" s="370"/>
      <c r="C37" s="370"/>
      <c r="D37" s="370" t="s">
        <v>271</v>
      </c>
      <c r="E37" s="370"/>
      <c r="F37" s="370"/>
      <c r="G37" s="370"/>
      <c r="H37" s="370"/>
      <c r="I37" s="370"/>
      <c r="J37" s="370"/>
      <c r="K37" s="370"/>
      <c r="L37" s="370"/>
      <c r="M37" s="370"/>
      <c r="N37" s="370"/>
      <c r="O37" s="679"/>
      <c r="P37" s="680"/>
      <c r="Q37" s="681"/>
      <c r="R37" s="682"/>
      <c r="S37" s="683"/>
      <c r="T37" s="680"/>
      <c r="U37" s="681"/>
      <c r="V37" s="688"/>
      <c r="W37" s="684"/>
      <c r="X37" s="685"/>
      <c r="Y37" s="686"/>
      <c r="Z37" s="687"/>
      <c r="AA37" s="684"/>
      <c r="AB37" s="685"/>
      <c r="AC37" s="686"/>
      <c r="AD37" s="687"/>
      <c r="AE37" s="684"/>
      <c r="AF37" s="685"/>
      <c r="AG37" s="686"/>
      <c r="AH37" s="687"/>
      <c r="AI37" s="684"/>
      <c r="AJ37" s="685"/>
      <c r="AK37" s="686"/>
      <c r="AL37" s="687"/>
      <c r="AM37" s="684"/>
      <c r="AN37" s="685"/>
      <c r="AO37" s="686"/>
      <c r="AP37" s="687"/>
      <c r="AQ37" s="684"/>
      <c r="AR37" s="685"/>
      <c r="AS37" s="686"/>
      <c r="AT37" s="687"/>
      <c r="AU37" s="684"/>
      <c r="AV37" s="685"/>
      <c r="AW37" s="686"/>
      <c r="AX37" s="687"/>
      <c r="AY37" s="684"/>
      <c r="AZ37" s="685"/>
      <c r="BA37" s="686"/>
      <c r="BB37" s="687"/>
      <c r="BC37" s="684"/>
      <c r="BD37" s="685"/>
      <c r="BE37" s="686"/>
      <c r="BF37" s="687"/>
      <c r="BG37" s="684"/>
      <c r="BH37" s="685"/>
      <c r="BI37" s="686"/>
      <c r="BJ37" s="687"/>
      <c r="BK37" s="1370"/>
      <c r="BL37" s="1371"/>
      <c r="BM37" s="1371"/>
      <c r="BN37" s="1372"/>
      <c r="BO37" s="663" t="s">
        <v>5834</v>
      </c>
      <c r="BP37" s="663"/>
      <c r="BQ37" s="663"/>
      <c r="BR37" s="663"/>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c r="CQ37" s="558"/>
      <c r="CR37" s="558"/>
      <c r="CS37" s="558"/>
      <c r="CT37" s="558"/>
      <c r="CU37" s="558"/>
      <c r="CV37" s="558"/>
      <c r="CW37" s="558"/>
      <c r="CX37" s="558"/>
      <c r="CY37" s="558"/>
      <c r="CZ37" s="558"/>
    </row>
    <row r="38" spans="1:104" x14ac:dyDescent="0.15">
      <c r="A38" s="671"/>
      <c r="B38" s="376" t="s">
        <v>249</v>
      </c>
      <c r="C38" s="376"/>
      <c r="D38" s="376" t="s">
        <v>272</v>
      </c>
      <c r="E38" s="376"/>
      <c r="F38" s="376"/>
      <c r="G38" s="376"/>
      <c r="H38" s="376"/>
      <c r="I38" s="376"/>
      <c r="J38" s="376"/>
      <c r="K38" s="376"/>
      <c r="L38" s="376"/>
      <c r="M38" s="376"/>
      <c r="N38" s="376"/>
      <c r="O38" s="689"/>
      <c r="P38" s="690"/>
      <c r="Q38" s="691"/>
      <c r="R38" s="692"/>
      <c r="S38" s="693"/>
      <c r="T38" s="690"/>
      <c r="U38" s="691"/>
      <c r="V38" s="692"/>
      <c r="W38" s="684"/>
      <c r="X38" s="685"/>
      <c r="Y38" s="686"/>
      <c r="Z38" s="687"/>
      <c r="AA38" s="684"/>
      <c r="AB38" s="685"/>
      <c r="AC38" s="686"/>
      <c r="AD38" s="687"/>
      <c r="AE38" s="684"/>
      <c r="AF38" s="685"/>
      <c r="AG38" s="686"/>
      <c r="AH38" s="687"/>
      <c r="AI38" s="684"/>
      <c r="AJ38" s="685"/>
      <c r="AK38" s="686"/>
      <c r="AL38" s="687"/>
      <c r="AM38" s="684"/>
      <c r="AN38" s="685"/>
      <c r="AO38" s="686"/>
      <c r="AP38" s="687"/>
      <c r="AQ38" s="684"/>
      <c r="AR38" s="685"/>
      <c r="AS38" s="686"/>
      <c r="AT38" s="687"/>
      <c r="AU38" s="684"/>
      <c r="AV38" s="685"/>
      <c r="AW38" s="686"/>
      <c r="AX38" s="687"/>
      <c r="AY38" s="684"/>
      <c r="AZ38" s="685"/>
      <c r="BA38" s="686"/>
      <c r="BB38" s="687"/>
      <c r="BC38" s="684"/>
      <c r="BD38" s="685"/>
      <c r="BE38" s="686"/>
      <c r="BF38" s="687"/>
      <c r="BG38" s="684"/>
      <c r="BH38" s="685"/>
      <c r="BI38" s="686"/>
      <c r="BJ38" s="687"/>
      <c r="BK38" s="1370"/>
      <c r="BL38" s="1371"/>
      <c r="BM38" s="1371"/>
      <c r="BN38" s="1372"/>
      <c r="BO38" s="663" t="s">
        <v>5834</v>
      </c>
      <c r="BP38" s="663"/>
      <c r="BQ38" s="663"/>
      <c r="BR38" s="663"/>
      <c r="BS38" s="558"/>
      <c r="BT38" s="558"/>
      <c r="BU38" s="558"/>
      <c r="BV38" s="558"/>
      <c r="BW38" s="558"/>
      <c r="BX38" s="558"/>
      <c r="BY38" s="558"/>
      <c r="BZ38" s="558"/>
      <c r="CA38" s="558"/>
      <c r="CB38" s="558"/>
      <c r="CC38" s="558"/>
      <c r="CD38" s="558"/>
      <c r="CE38" s="558"/>
      <c r="CF38" s="558"/>
      <c r="CG38" s="558"/>
      <c r="CH38" s="558"/>
      <c r="CI38" s="558"/>
      <c r="CJ38" s="558"/>
      <c r="CK38" s="558"/>
      <c r="CL38" s="558"/>
      <c r="CM38" s="558"/>
      <c r="CN38" s="558"/>
      <c r="CO38" s="558"/>
      <c r="CP38" s="558"/>
      <c r="CQ38" s="558"/>
      <c r="CR38" s="558"/>
      <c r="CS38" s="558"/>
      <c r="CT38" s="558"/>
      <c r="CU38" s="558"/>
      <c r="CV38" s="558"/>
      <c r="CW38" s="558"/>
      <c r="CX38" s="558"/>
      <c r="CY38" s="558"/>
      <c r="CZ38" s="558"/>
    </row>
    <row r="39" spans="1:104" x14ac:dyDescent="0.15">
      <c r="A39" s="671"/>
      <c r="B39" s="376"/>
      <c r="C39" s="376"/>
      <c r="D39" s="376" t="s">
        <v>273</v>
      </c>
      <c r="E39" s="376"/>
      <c r="F39" s="376"/>
      <c r="G39" s="376"/>
      <c r="H39" s="376"/>
      <c r="I39" s="376"/>
      <c r="J39" s="376"/>
      <c r="K39" s="376"/>
      <c r="L39" s="376"/>
      <c r="M39" s="376"/>
      <c r="N39" s="376"/>
      <c r="O39" s="689"/>
      <c r="P39" s="690"/>
      <c r="Q39" s="691"/>
      <c r="R39" s="692"/>
      <c r="S39" s="693"/>
      <c r="T39" s="690"/>
      <c r="U39" s="691"/>
      <c r="V39" s="692"/>
      <c r="W39" s="684"/>
      <c r="X39" s="685"/>
      <c r="Y39" s="686"/>
      <c r="Z39" s="687"/>
      <c r="AA39" s="684"/>
      <c r="AB39" s="685"/>
      <c r="AC39" s="686"/>
      <c r="AD39" s="687"/>
      <c r="AE39" s="684"/>
      <c r="AF39" s="685"/>
      <c r="AG39" s="686"/>
      <c r="AH39" s="687"/>
      <c r="AI39" s="684"/>
      <c r="AJ39" s="685"/>
      <c r="AK39" s="686"/>
      <c r="AL39" s="687"/>
      <c r="AM39" s="684"/>
      <c r="AN39" s="685"/>
      <c r="AO39" s="686"/>
      <c r="AP39" s="687"/>
      <c r="AQ39" s="684"/>
      <c r="AR39" s="685"/>
      <c r="AS39" s="686"/>
      <c r="AT39" s="687"/>
      <c r="AU39" s="684"/>
      <c r="AV39" s="685"/>
      <c r="AW39" s="686"/>
      <c r="AX39" s="687"/>
      <c r="AY39" s="684"/>
      <c r="AZ39" s="685"/>
      <c r="BA39" s="686"/>
      <c r="BB39" s="687"/>
      <c r="BC39" s="684"/>
      <c r="BD39" s="685"/>
      <c r="BE39" s="686"/>
      <c r="BF39" s="687"/>
      <c r="BG39" s="684"/>
      <c r="BH39" s="685"/>
      <c r="BI39" s="686"/>
      <c r="BJ39" s="687"/>
      <c r="BK39" s="1370"/>
      <c r="BL39" s="1371"/>
      <c r="BM39" s="1371"/>
      <c r="BN39" s="1372"/>
      <c r="BO39" s="663" t="s">
        <v>5834</v>
      </c>
      <c r="BP39" s="663"/>
      <c r="BQ39" s="663"/>
      <c r="BR39" s="663"/>
      <c r="BS39" s="558"/>
      <c r="BT39" s="558"/>
      <c r="BU39" s="558"/>
      <c r="BV39" s="558"/>
      <c r="BW39" s="558"/>
      <c r="BX39" s="558"/>
      <c r="BY39" s="558"/>
      <c r="BZ39" s="558"/>
      <c r="CA39" s="558"/>
      <c r="CB39" s="558"/>
      <c r="CC39" s="558"/>
      <c r="CD39" s="558"/>
      <c r="CE39" s="558"/>
      <c r="CF39" s="558"/>
      <c r="CG39" s="558"/>
      <c r="CH39" s="558"/>
      <c r="CI39" s="558"/>
      <c r="CJ39" s="558"/>
      <c r="CK39" s="558"/>
      <c r="CL39" s="558"/>
      <c r="CM39" s="558"/>
      <c r="CN39" s="558"/>
      <c r="CO39" s="558"/>
      <c r="CP39" s="558"/>
      <c r="CQ39" s="558"/>
      <c r="CR39" s="558"/>
      <c r="CS39" s="558"/>
      <c r="CT39" s="558"/>
      <c r="CU39" s="558"/>
      <c r="CV39" s="558"/>
      <c r="CW39" s="558"/>
      <c r="CX39" s="558"/>
      <c r="CY39" s="558"/>
      <c r="CZ39" s="558"/>
    </row>
    <row r="40" spans="1:104" x14ac:dyDescent="0.15">
      <c r="A40" s="671"/>
      <c r="B40" s="376"/>
      <c r="C40" s="376"/>
      <c r="D40" s="376" t="s">
        <v>275</v>
      </c>
      <c r="E40" s="376"/>
      <c r="F40" s="376"/>
      <c r="G40" s="376"/>
      <c r="H40" s="376"/>
      <c r="I40" s="376"/>
      <c r="J40" s="376"/>
      <c r="K40" s="376"/>
      <c r="L40" s="376"/>
      <c r="M40" s="376"/>
      <c r="N40" s="376"/>
      <c r="O40" s="689"/>
      <c r="P40" s="690"/>
      <c r="Q40" s="691"/>
      <c r="R40" s="692"/>
      <c r="S40" s="693"/>
      <c r="T40" s="690"/>
      <c r="U40" s="691"/>
      <c r="V40" s="692"/>
      <c r="W40" s="684"/>
      <c r="X40" s="685"/>
      <c r="Y40" s="686"/>
      <c r="Z40" s="687"/>
      <c r="AA40" s="684"/>
      <c r="AB40" s="685"/>
      <c r="AC40" s="686"/>
      <c r="AD40" s="687"/>
      <c r="AE40" s="684"/>
      <c r="AF40" s="685"/>
      <c r="AG40" s="686"/>
      <c r="AH40" s="687"/>
      <c r="AI40" s="684"/>
      <c r="AJ40" s="685"/>
      <c r="AK40" s="686"/>
      <c r="AL40" s="687"/>
      <c r="AM40" s="684"/>
      <c r="AN40" s="685"/>
      <c r="AO40" s="686"/>
      <c r="AP40" s="687"/>
      <c r="AQ40" s="684"/>
      <c r="AR40" s="685"/>
      <c r="AS40" s="686"/>
      <c r="AT40" s="687"/>
      <c r="AU40" s="684"/>
      <c r="AV40" s="685"/>
      <c r="AW40" s="686"/>
      <c r="AX40" s="687"/>
      <c r="AY40" s="684"/>
      <c r="AZ40" s="685"/>
      <c r="BA40" s="686"/>
      <c r="BB40" s="687"/>
      <c r="BC40" s="684"/>
      <c r="BD40" s="685"/>
      <c r="BE40" s="686"/>
      <c r="BF40" s="687"/>
      <c r="BG40" s="684"/>
      <c r="BH40" s="685"/>
      <c r="BI40" s="686"/>
      <c r="BJ40" s="687"/>
      <c r="BK40" s="1370"/>
      <c r="BL40" s="1371"/>
      <c r="BM40" s="1371"/>
      <c r="BN40" s="1372"/>
      <c r="BO40" s="663" t="s">
        <v>5834</v>
      </c>
      <c r="BP40" s="663"/>
      <c r="BQ40" s="663"/>
      <c r="BR40" s="663"/>
      <c r="BS40" s="558"/>
      <c r="BT40" s="558"/>
      <c r="BU40" s="558"/>
      <c r="BV40" s="558"/>
      <c r="BW40" s="558"/>
      <c r="BX40" s="558"/>
      <c r="BY40" s="558"/>
      <c r="BZ40" s="558"/>
      <c r="CA40" s="558"/>
      <c r="CB40" s="558"/>
      <c r="CC40" s="558"/>
      <c r="CD40" s="558"/>
      <c r="CE40" s="558"/>
      <c r="CF40" s="558"/>
      <c r="CG40" s="558"/>
      <c r="CH40" s="558"/>
      <c r="CI40" s="558"/>
      <c r="CJ40" s="558"/>
      <c r="CK40" s="558"/>
      <c r="CL40" s="558"/>
      <c r="CM40" s="558"/>
      <c r="CN40" s="558"/>
      <c r="CO40" s="558"/>
      <c r="CP40" s="558"/>
      <c r="CQ40" s="558"/>
      <c r="CR40" s="558"/>
      <c r="CS40" s="558"/>
      <c r="CT40" s="558"/>
      <c r="CU40" s="558"/>
      <c r="CV40" s="558"/>
      <c r="CW40" s="558"/>
      <c r="CX40" s="558"/>
      <c r="CY40" s="558"/>
      <c r="CZ40" s="558"/>
    </row>
    <row r="41" spans="1:104" ht="12.6" thickBot="1" x14ac:dyDescent="0.2">
      <c r="A41" s="671"/>
      <c r="B41" s="376"/>
      <c r="C41" s="378"/>
      <c r="D41" s="378" t="s">
        <v>276</v>
      </c>
      <c r="E41" s="378"/>
      <c r="F41" s="378"/>
      <c r="G41" s="378"/>
      <c r="H41" s="378"/>
      <c r="I41" s="378"/>
      <c r="J41" s="378"/>
      <c r="K41" s="378"/>
      <c r="L41" s="378"/>
      <c r="M41" s="378"/>
      <c r="N41" s="378"/>
      <c r="O41" s="725"/>
      <c r="P41" s="726"/>
      <c r="Q41" s="727"/>
      <c r="R41" s="728"/>
      <c r="S41" s="729"/>
      <c r="T41" s="726"/>
      <c r="U41" s="727"/>
      <c r="V41" s="728"/>
      <c r="W41" s="730"/>
      <c r="X41" s="731"/>
      <c r="Y41" s="732"/>
      <c r="Z41" s="733"/>
      <c r="AA41" s="730"/>
      <c r="AB41" s="731"/>
      <c r="AC41" s="732"/>
      <c r="AD41" s="733"/>
      <c r="AE41" s="730"/>
      <c r="AF41" s="731"/>
      <c r="AG41" s="732"/>
      <c r="AH41" s="733"/>
      <c r="AI41" s="730"/>
      <c r="AJ41" s="731"/>
      <c r="AK41" s="732"/>
      <c r="AL41" s="733"/>
      <c r="AM41" s="730"/>
      <c r="AN41" s="731"/>
      <c r="AO41" s="732"/>
      <c r="AP41" s="733"/>
      <c r="AQ41" s="730"/>
      <c r="AR41" s="731"/>
      <c r="AS41" s="732"/>
      <c r="AT41" s="733"/>
      <c r="AU41" s="730"/>
      <c r="AV41" s="731"/>
      <c r="AW41" s="732"/>
      <c r="AX41" s="733"/>
      <c r="AY41" s="730"/>
      <c r="AZ41" s="731"/>
      <c r="BA41" s="732"/>
      <c r="BB41" s="733"/>
      <c r="BC41" s="730"/>
      <c r="BD41" s="731"/>
      <c r="BE41" s="732"/>
      <c r="BF41" s="733"/>
      <c r="BG41" s="730"/>
      <c r="BH41" s="731"/>
      <c r="BI41" s="732"/>
      <c r="BJ41" s="733"/>
      <c r="BK41" s="1382"/>
      <c r="BL41" s="1383"/>
      <c r="BM41" s="1383"/>
      <c r="BN41" s="1384"/>
      <c r="BO41" s="734" t="s">
        <v>5834</v>
      </c>
      <c r="BP41" s="734"/>
      <c r="BQ41" s="734"/>
      <c r="BR41" s="663"/>
      <c r="BS41" s="558"/>
      <c r="BT41" s="558"/>
      <c r="BU41" s="558"/>
      <c r="BV41" s="558"/>
      <c r="BW41" s="558"/>
      <c r="BX41" s="558"/>
      <c r="BY41" s="558"/>
      <c r="BZ41" s="558"/>
      <c r="CA41" s="558"/>
      <c r="CB41" s="558"/>
      <c r="CC41" s="558"/>
      <c r="CD41" s="558"/>
      <c r="CE41" s="558"/>
      <c r="CF41" s="558"/>
      <c r="CG41" s="558"/>
      <c r="CH41" s="558"/>
      <c r="CI41" s="558"/>
      <c r="CJ41" s="558"/>
      <c r="CK41" s="558"/>
      <c r="CL41" s="558"/>
      <c r="CM41" s="558"/>
      <c r="CN41" s="558"/>
      <c r="CO41" s="558"/>
      <c r="CP41" s="558"/>
      <c r="CQ41" s="558"/>
      <c r="CR41" s="558"/>
      <c r="CS41" s="558"/>
      <c r="CT41" s="558"/>
      <c r="CU41" s="558"/>
      <c r="CV41" s="558"/>
      <c r="CW41" s="558"/>
      <c r="CX41" s="558"/>
      <c r="CY41" s="558"/>
      <c r="CZ41" s="558"/>
    </row>
    <row r="42" spans="1:104" x14ac:dyDescent="0.15">
      <c r="A42" s="671"/>
      <c r="B42" s="376"/>
      <c r="C42" s="376"/>
      <c r="D42" s="376" t="s">
        <v>269</v>
      </c>
      <c r="E42" s="376"/>
      <c r="F42" s="376"/>
      <c r="G42" s="376"/>
      <c r="H42" s="376"/>
      <c r="I42" s="376"/>
      <c r="J42" s="376"/>
      <c r="K42" s="376"/>
      <c r="L42" s="376"/>
      <c r="M42" s="376"/>
      <c r="N42" s="376"/>
      <c r="O42" s="743"/>
      <c r="P42" s="744"/>
      <c r="Q42" s="745"/>
      <c r="R42" s="746"/>
      <c r="S42" s="747"/>
      <c r="T42" s="744"/>
      <c r="U42" s="745"/>
      <c r="V42" s="746"/>
      <c r="W42" s="748"/>
      <c r="X42" s="749"/>
      <c r="Y42" s="750"/>
      <c r="Z42" s="751"/>
      <c r="AA42" s="748"/>
      <c r="AB42" s="749"/>
      <c r="AC42" s="750"/>
      <c r="AD42" s="751"/>
      <c r="AE42" s="748"/>
      <c r="AF42" s="749"/>
      <c r="AG42" s="750"/>
      <c r="AH42" s="751"/>
      <c r="AI42" s="748"/>
      <c r="AJ42" s="749"/>
      <c r="AK42" s="750"/>
      <c r="AL42" s="751"/>
      <c r="AM42" s="748"/>
      <c r="AN42" s="749"/>
      <c r="AO42" s="750"/>
      <c r="AP42" s="751"/>
      <c r="AQ42" s="748"/>
      <c r="AR42" s="749"/>
      <c r="AS42" s="750"/>
      <c r="AT42" s="751"/>
      <c r="AU42" s="748"/>
      <c r="AV42" s="749"/>
      <c r="AW42" s="750"/>
      <c r="AX42" s="751"/>
      <c r="AY42" s="748"/>
      <c r="AZ42" s="749"/>
      <c r="BA42" s="750"/>
      <c r="BB42" s="751"/>
      <c r="BC42" s="748"/>
      <c r="BD42" s="749"/>
      <c r="BE42" s="750"/>
      <c r="BF42" s="751"/>
      <c r="BG42" s="748"/>
      <c r="BH42" s="749"/>
      <c r="BI42" s="750"/>
      <c r="BJ42" s="751"/>
      <c r="BK42" s="1385"/>
      <c r="BL42" s="1386"/>
      <c r="BM42" s="1386"/>
      <c r="BN42" s="1387"/>
      <c r="BO42" s="663" t="s">
        <v>5834</v>
      </c>
      <c r="BP42" s="663"/>
      <c r="BQ42" s="663"/>
      <c r="BR42" s="663"/>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c r="CQ42" s="558"/>
      <c r="CR42" s="558"/>
      <c r="CS42" s="558"/>
      <c r="CT42" s="558"/>
      <c r="CU42" s="558"/>
      <c r="CV42" s="558"/>
      <c r="CW42" s="558"/>
      <c r="CX42" s="558"/>
      <c r="CY42" s="558"/>
      <c r="CZ42" s="558"/>
    </row>
    <row r="43" spans="1:104" x14ac:dyDescent="0.15">
      <c r="A43" s="671"/>
      <c r="B43" s="370"/>
      <c r="C43" s="370"/>
      <c r="D43" s="370" t="s">
        <v>270</v>
      </c>
      <c r="E43" s="370"/>
      <c r="F43" s="370"/>
      <c r="G43" s="370"/>
      <c r="H43" s="370"/>
      <c r="I43" s="370"/>
      <c r="J43" s="370"/>
      <c r="K43" s="370"/>
      <c r="L43" s="370"/>
      <c r="M43" s="370"/>
      <c r="N43" s="370"/>
      <c r="O43" s="679"/>
      <c r="P43" s="680"/>
      <c r="Q43" s="681"/>
      <c r="R43" s="682"/>
      <c r="S43" s="683"/>
      <c r="T43" s="680"/>
      <c r="U43" s="681"/>
      <c r="V43" s="682"/>
      <c r="W43" s="684"/>
      <c r="X43" s="685"/>
      <c r="Y43" s="686"/>
      <c r="Z43" s="687"/>
      <c r="AA43" s="684"/>
      <c r="AB43" s="685"/>
      <c r="AC43" s="686"/>
      <c r="AD43" s="687"/>
      <c r="AE43" s="684"/>
      <c r="AF43" s="685"/>
      <c r="AG43" s="686"/>
      <c r="AH43" s="687"/>
      <c r="AI43" s="684"/>
      <c r="AJ43" s="685"/>
      <c r="AK43" s="686"/>
      <c r="AL43" s="687"/>
      <c r="AM43" s="684"/>
      <c r="AN43" s="685"/>
      <c r="AO43" s="686"/>
      <c r="AP43" s="687"/>
      <c r="AQ43" s="684"/>
      <c r="AR43" s="685"/>
      <c r="AS43" s="686"/>
      <c r="AT43" s="687"/>
      <c r="AU43" s="684"/>
      <c r="AV43" s="685"/>
      <c r="AW43" s="686"/>
      <c r="AX43" s="687"/>
      <c r="AY43" s="684"/>
      <c r="AZ43" s="685"/>
      <c r="BA43" s="686"/>
      <c r="BB43" s="687"/>
      <c r="BC43" s="684"/>
      <c r="BD43" s="685"/>
      <c r="BE43" s="686"/>
      <c r="BF43" s="687"/>
      <c r="BG43" s="684"/>
      <c r="BH43" s="685"/>
      <c r="BI43" s="686"/>
      <c r="BJ43" s="687"/>
      <c r="BK43" s="1370"/>
      <c r="BL43" s="1371"/>
      <c r="BM43" s="1371"/>
      <c r="BN43" s="1372"/>
      <c r="BO43" s="663" t="s">
        <v>5834</v>
      </c>
      <c r="BP43" s="663"/>
      <c r="BQ43" s="663"/>
      <c r="BR43" s="663"/>
      <c r="BS43" s="558"/>
      <c r="BT43" s="558"/>
      <c r="BU43" s="558"/>
      <c r="BV43" s="558"/>
      <c r="BW43" s="558"/>
      <c r="BX43" s="558"/>
      <c r="BY43" s="558"/>
      <c r="BZ43" s="558"/>
      <c r="CA43" s="558"/>
      <c r="CB43" s="558"/>
      <c r="CC43" s="558"/>
      <c r="CD43" s="558"/>
      <c r="CE43" s="558"/>
      <c r="CF43" s="558"/>
      <c r="CG43" s="558"/>
      <c r="CH43" s="558"/>
      <c r="CI43" s="558"/>
      <c r="CJ43" s="558"/>
      <c r="CK43" s="558"/>
      <c r="CL43" s="558"/>
      <c r="CM43" s="558"/>
      <c r="CN43" s="558"/>
      <c r="CO43" s="558"/>
      <c r="CP43" s="558"/>
      <c r="CQ43" s="558"/>
      <c r="CR43" s="558"/>
      <c r="CS43" s="558"/>
      <c r="CT43" s="558"/>
      <c r="CU43" s="558"/>
      <c r="CV43" s="558"/>
      <c r="CW43" s="558"/>
      <c r="CX43" s="558"/>
      <c r="CY43" s="558"/>
      <c r="CZ43" s="558"/>
    </row>
    <row r="44" spans="1:104" x14ac:dyDescent="0.15">
      <c r="A44" s="671"/>
      <c r="B44" s="370"/>
      <c r="C44" s="370"/>
      <c r="D44" s="370" t="s">
        <v>271</v>
      </c>
      <c r="E44" s="370"/>
      <c r="F44" s="370"/>
      <c r="G44" s="370"/>
      <c r="H44" s="370"/>
      <c r="I44" s="370"/>
      <c r="J44" s="370"/>
      <c r="K44" s="370"/>
      <c r="L44" s="370"/>
      <c r="M44" s="370"/>
      <c r="N44" s="370"/>
      <c r="O44" s="679"/>
      <c r="P44" s="680"/>
      <c r="Q44" s="681"/>
      <c r="R44" s="682"/>
      <c r="S44" s="683"/>
      <c r="T44" s="680"/>
      <c r="U44" s="681"/>
      <c r="V44" s="688"/>
      <c r="W44" s="684"/>
      <c r="X44" s="685"/>
      <c r="Y44" s="686"/>
      <c r="Z44" s="687"/>
      <c r="AA44" s="684"/>
      <c r="AB44" s="685"/>
      <c r="AC44" s="686"/>
      <c r="AD44" s="687"/>
      <c r="AE44" s="684"/>
      <c r="AF44" s="685"/>
      <c r="AG44" s="686"/>
      <c r="AH44" s="687"/>
      <c r="AI44" s="684"/>
      <c r="AJ44" s="685"/>
      <c r="AK44" s="686"/>
      <c r="AL44" s="687"/>
      <c r="AM44" s="684"/>
      <c r="AN44" s="685"/>
      <c r="AO44" s="686"/>
      <c r="AP44" s="687"/>
      <c r="AQ44" s="684"/>
      <c r="AR44" s="685"/>
      <c r="AS44" s="686"/>
      <c r="AT44" s="687"/>
      <c r="AU44" s="684"/>
      <c r="AV44" s="685"/>
      <c r="AW44" s="686"/>
      <c r="AX44" s="687"/>
      <c r="AY44" s="684"/>
      <c r="AZ44" s="685"/>
      <c r="BA44" s="686"/>
      <c r="BB44" s="687"/>
      <c r="BC44" s="684"/>
      <c r="BD44" s="685"/>
      <c r="BE44" s="686"/>
      <c r="BF44" s="687"/>
      <c r="BG44" s="684"/>
      <c r="BH44" s="685"/>
      <c r="BI44" s="686"/>
      <c r="BJ44" s="687"/>
      <c r="BK44" s="1370"/>
      <c r="BL44" s="1371"/>
      <c r="BM44" s="1371"/>
      <c r="BN44" s="1372"/>
      <c r="BO44" s="663" t="s">
        <v>5834</v>
      </c>
      <c r="BP44" s="663"/>
      <c r="BQ44" s="663"/>
      <c r="BR44" s="663"/>
      <c r="BS44" s="558"/>
      <c r="BT44" s="558"/>
      <c r="BU44" s="558"/>
      <c r="BV44" s="558"/>
      <c r="BW44" s="558"/>
      <c r="BX44" s="558"/>
      <c r="BY44" s="558"/>
      <c r="BZ44" s="558"/>
      <c r="CA44" s="558"/>
      <c r="CB44" s="558"/>
      <c r="CC44" s="558"/>
      <c r="CD44" s="558"/>
      <c r="CE44" s="558"/>
      <c r="CF44" s="558"/>
      <c r="CG44" s="558"/>
      <c r="CH44" s="558"/>
      <c r="CI44" s="558"/>
      <c r="CJ44" s="558"/>
      <c r="CK44" s="558"/>
      <c r="CL44" s="558"/>
      <c r="CM44" s="558"/>
      <c r="CN44" s="558"/>
      <c r="CO44" s="558"/>
      <c r="CP44" s="558"/>
      <c r="CQ44" s="558"/>
      <c r="CR44" s="558"/>
      <c r="CS44" s="558"/>
      <c r="CT44" s="558"/>
      <c r="CU44" s="558"/>
      <c r="CV44" s="558"/>
      <c r="CW44" s="558"/>
      <c r="CX44" s="558"/>
      <c r="CY44" s="558"/>
      <c r="CZ44" s="558"/>
    </row>
    <row r="45" spans="1:104" x14ac:dyDescent="0.15">
      <c r="A45" s="671"/>
      <c r="B45" s="376" t="s">
        <v>253</v>
      </c>
      <c r="C45" s="376"/>
      <c r="D45" s="376" t="s">
        <v>272</v>
      </c>
      <c r="E45" s="376"/>
      <c r="F45" s="376"/>
      <c r="G45" s="376"/>
      <c r="H45" s="376"/>
      <c r="I45" s="376"/>
      <c r="J45" s="376"/>
      <c r="K45" s="376"/>
      <c r="L45" s="376"/>
      <c r="M45" s="376"/>
      <c r="N45" s="376"/>
      <c r="O45" s="689"/>
      <c r="P45" s="690"/>
      <c r="Q45" s="691"/>
      <c r="R45" s="692"/>
      <c r="S45" s="693"/>
      <c r="T45" s="690"/>
      <c r="U45" s="691"/>
      <c r="V45" s="692"/>
      <c r="W45" s="684"/>
      <c r="X45" s="685"/>
      <c r="Y45" s="686"/>
      <c r="Z45" s="687"/>
      <c r="AA45" s="684"/>
      <c r="AB45" s="685"/>
      <c r="AC45" s="686"/>
      <c r="AD45" s="687"/>
      <c r="AE45" s="684"/>
      <c r="AF45" s="685"/>
      <c r="AG45" s="686"/>
      <c r="AH45" s="687"/>
      <c r="AI45" s="684"/>
      <c r="AJ45" s="685"/>
      <c r="AK45" s="686"/>
      <c r="AL45" s="687"/>
      <c r="AM45" s="684"/>
      <c r="AN45" s="685"/>
      <c r="AO45" s="686"/>
      <c r="AP45" s="687"/>
      <c r="AQ45" s="684"/>
      <c r="AR45" s="685"/>
      <c r="AS45" s="686"/>
      <c r="AT45" s="687"/>
      <c r="AU45" s="684"/>
      <c r="AV45" s="685"/>
      <c r="AW45" s="686"/>
      <c r="AX45" s="687"/>
      <c r="AY45" s="684"/>
      <c r="AZ45" s="685"/>
      <c r="BA45" s="686"/>
      <c r="BB45" s="687"/>
      <c r="BC45" s="684"/>
      <c r="BD45" s="685"/>
      <c r="BE45" s="686"/>
      <c r="BF45" s="687"/>
      <c r="BG45" s="684"/>
      <c r="BH45" s="685"/>
      <c r="BI45" s="686"/>
      <c r="BJ45" s="687"/>
      <c r="BK45" s="1370"/>
      <c r="BL45" s="1371"/>
      <c r="BM45" s="1371"/>
      <c r="BN45" s="1372"/>
      <c r="BO45" s="663" t="s">
        <v>5834</v>
      </c>
      <c r="BP45" s="663"/>
      <c r="BQ45" s="663"/>
      <c r="BR45" s="663"/>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c r="CQ45" s="558"/>
      <c r="CR45" s="558"/>
      <c r="CS45" s="558"/>
      <c r="CT45" s="558"/>
      <c r="CU45" s="558"/>
      <c r="CV45" s="558"/>
      <c r="CW45" s="558"/>
      <c r="CX45" s="558"/>
      <c r="CY45" s="558"/>
      <c r="CZ45" s="558"/>
    </row>
    <row r="46" spans="1:104" x14ac:dyDescent="0.15">
      <c r="A46" s="671"/>
      <c r="B46" s="376"/>
      <c r="C46" s="376"/>
      <c r="D46" s="376" t="s">
        <v>273</v>
      </c>
      <c r="E46" s="376"/>
      <c r="F46" s="376"/>
      <c r="G46" s="376"/>
      <c r="H46" s="376"/>
      <c r="I46" s="376"/>
      <c r="J46" s="376"/>
      <c r="K46" s="376"/>
      <c r="L46" s="376"/>
      <c r="M46" s="376"/>
      <c r="N46" s="376"/>
      <c r="O46" s="689"/>
      <c r="P46" s="690"/>
      <c r="Q46" s="691"/>
      <c r="R46" s="692"/>
      <c r="S46" s="693"/>
      <c r="T46" s="690"/>
      <c r="U46" s="691"/>
      <c r="V46" s="692"/>
      <c r="W46" s="684"/>
      <c r="X46" s="685"/>
      <c r="Y46" s="686"/>
      <c r="Z46" s="687"/>
      <c r="AA46" s="684"/>
      <c r="AB46" s="685"/>
      <c r="AC46" s="686"/>
      <c r="AD46" s="687"/>
      <c r="AE46" s="684"/>
      <c r="AF46" s="685"/>
      <c r="AG46" s="686"/>
      <c r="AH46" s="687"/>
      <c r="AI46" s="684"/>
      <c r="AJ46" s="685"/>
      <c r="AK46" s="686"/>
      <c r="AL46" s="687"/>
      <c r="AM46" s="684"/>
      <c r="AN46" s="685"/>
      <c r="AO46" s="686"/>
      <c r="AP46" s="687"/>
      <c r="AQ46" s="684"/>
      <c r="AR46" s="685"/>
      <c r="AS46" s="686"/>
      <c r="AT46" s="687"/>
      <c r="AU46" s="684"/>
      <c r="AV46" s="685"/>
      <c r="AW46" s="686"/>
      <c r="AX46" s="687"/>
      <c r="AY46" s="684"/>
      <c r="AZ46" s="685"/>
      <c r="BA46" s="686"/>
      <c r="BB46" s="687"/>
      <c r="BC46" s="684"/>
      <c r="BD46" s="685"/>
      <c r="BE46" s="686"/>
      <c r="BF46" s="687"/>
      <c r="BG46" s="684"/>
      <c r="BH46" s="685"/>
      <c r="BI46" s="686"/>
      <c r="BJ46" s="687"/>
      <c r="BK46" s="1370"/>
      <c r="BL46" s="1371"/>
      <c r="BM46" s="1371"/>
      <c r="BN46" s="1372"/>
      <c r="BO46" s="663" t="s">
        <v>5834</v>
      </c>
      <c r="BP46" s="663"/>
      <c r="BQ46" s="663"/>
      <c r="BR46" s="663"/>
      <c r="BS46" s="558"/>
      <c r="BT46" s="558"/>
      <c r="BU46" s="558"/>
      <c r="BV46" s="558"/>
      <c r="BW46" s="558"/>
      <c r="BX46" s="558"/>
      <c r="BY46" s="558"/>
      <c r="BZ46" s="558"/>
      <c r="CA46" s="558"/>
      <c r="CB46" s="558"/>
      <c r="CC46" s="558"/>
      <c r="CD46" s="558"/>
      <c r="CE46" s="558"/>
      <c r="CF46" s="558"/>
      <c r="CG46" s="558"/>
      <c r="CH46" s="558"/>
      <c r="CI46" s="558"/>
      <c r="CJ46" s="558"/>
      <c r="CK46" s="558"/>
      <c r="CL46" s="558"/>
      <c r="CM46" s="558"/>
      <c r="CN46" s="558"/>
      <c r="CO46" s="558"/>
      <c r="CP46" s="558"/>
      <c r="CQ46" s="558"/>
      <c r="CR46" s="558"/>
      <c r="CS46" s="558"/>
      <c r="CT46" s="558"/>
      <c r="CU46" s="558"/>
      <c r="CV46" s="558"/>
      <c r="CW46" s="558"/>
      <c r="CX46" s="558"/>
      <c r="CY46" s="558"/>
      <c r="CZ46" s="558"/>
    </row>
    <row r="47" spans="1:104" x14ac:dyDescent="0.15">
      <c r="A47" s="671"/>
      <c r="B47" s="376"/>
      <c r="C47" s="376"/>
      <c r="D47" s="376" t="s">
        <v>275</v>
      </c>
      <c r="E47" s="376"/>
      <c r="F47" s="376"/>
      <c r="G47" s="376"/>
      <c r="H47" s="376"/>
      <c r="I47" s="376"/>
      <c r="J47" s="376"/>
      <c r="K47" s="376"/>
      <c r="L47" s="376"/>
      <c r="M47" s="376"/>
      <c r="N47" s="376"/>
      <c r="O47" s="689"/>
      <c r="P47" s="690"/>
      <c r="Q47" s="691"/>
      <c r="R47" s="692"/>
      <c r="S47" s="693"/>
      <c r="T47" s="690"/>
      <c r="U47" s="691"/>
      <c r="V47" s="692"/>
      <c r="W47" s="684"/>
      <c r="X47" s="685"/>
      <c r="Y47" s="686"/>
      <c r="Z47" s="687"/>
      <c r="AA47" s="684"/>
      <c r="AB47" s="685"/>
      <c r="AC47" s="686"/>
      <c r="AD47" s="687"/>
      <c r="AE47" s="684"/>
      <c r="AF47" s="685"/>
      <c r="AG47" s="686"/>
      <c r="AH47" s="687"/>
      <c r="AI47" s="684"/>
      <c r="AJ47" s="685"/>
      <c r="AK47" s="686"/>
      <c r="AL47" s="687"/>
      <c r="AM47" s="684"/>
      <c r="AN47" s="685"/>
      <c r="AO47" s="686"/>
      <c r="AP47" s="687"/>
      <c r="AQ47" s="684"/>
      <c r="AR47" s="685"/>
      <c r="AS47" s="686"/>
      <c r="AT47" s="687"/>
      <c r="AU47" s="684"/>
      <c r="AV47" s="685"/>
      <c r="AW47" s="686"/>
      <c r="AX47" s="687"/>
      <c r="AY47" s="684"/>
      <c r="AZ47" s="685"/>
      <c r="BA47" s="686"/>
      <c r="BB47" s="687"/>
      <c r="BC47" s="684"/>
      <c r="BD47" s="685"/>
      <c r="BE47" s="686"/>
      <c r="BF47" s="687"/>
      <c r="BG47" s="684"/>
      <c r="BH47" s="685"/>
      <c r="BI47" s="686"/>
      <c r="BJ47" s="687"/>
      <c r="BK47" s="1370"/>
      <c r="BL47" s="1371"/>
      <c r="BM47" s="1371"/>
      <c r="BN47" s="1372"/>
      <c r="BO47" s="663" t="s">
        <v>5834</v>
      </c>
      <c r="BP47" s="663"/>
      <c r="BQ47" s="663"/>
      <c r="BR47" s="663"/>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c r="CX47" s="558"/>
      <c r="CY47" s="558"/>
      <c r="CZ47" s="558"/>
    </row>
    <row r="48" spans="1:104" ht="12.6" thickBot="1" x14ac:dyDescent="0.2">
      <c r="A48" s="671"/>
      <c r="B48" s="376"/>
      <c r="C48" s="376"/>
      <c r="D48" s="376" t="s">
        <v>276</v>
      </c>
      <c r="E48" s="376"/>
      <c r="F48" s="376"/>
      <c r="G48" s="376"/>
      <c r="H48" s="376"/>
      <c r="I48" s="376"/>
      <c r="J48" s="376"/>
      <c r="K48" s="376"/>
      <c r="L48" s="376"/>
      <c r="M48" s="376"/>
      <c r="N48" s="376"/>
      <c r="O48" s="694"/>
      <c r="P48" s="695"/>
      <c r="Q48" s="696"/>
      <c r="R48" s="697"/>
      <c r="S48" s="698"/>
      <c r="T48" s="695"/>
      <c r="U48" s="696"/>
      <c r="V48" s="697"/>
      <c r="W48" s="699"/>
      <c r="X48" s="700"/>
      <c r="Y48" s="701"/>
      <c r="Z48" s="702"/>
      <c r="AA48" s="699"/>
      <c r="AB48" s="700"/>
      <c r="AC48" s="701"/>
      <c r="AD48" s="702"/>
      <c r="AE48" s="699"/>
      <c r="AF48" s="700"/>
      <c r="AG48" s="701"/>
      <c r="AH48" s="702"/>
      <c r="AI48" s="699"/>
      <c r="AJ48" s="700"/>
      <c r="AK48" s="701"/>
      <c r="AL48" s="702"/>
      <c r="AM48" s="699"/>
      <c r="AN48" s="700"/>
      <c r="AO48" s="701"/>
      <c r="AP48" s="702"/>
      <c r="AQ48" s="699"/>
      <c r="AR48" s="700"/>
      <c r="AS48" s="701"/>
      <c r="AT48" s="702"/>
      <c r="AU48" s="699"/>
      <c r="AV48" s="700"/>
      <c r="AW48" s="701"/>
      <c r="AX48" s="702"/>
      <c r="AY48" s="699"/>
      <c r="AZ48" s="700"/>
      <c r="BA48" s="701"/>
      <c r="BB48" s="702"/>
      <c r="BC48" s="699"/>
      <c r="BD48" s="700"/>
      <c r="BE48" s="701"/>
      <c r="BF48" s="702"/>
      <c r="BG48" s="699"/>
      <c r="BH48" s="700"/>
      <c r="BI48" s="701"/>
      <c r="BJ48" s="702"/>
      <c r="BK48" s="1392"/>
      <c r="BL48" s="1393"/>
      <c r="BM48" s="1393"/>
      <c r="BN48" s="1394"/>
      <c r="BO48" s="663" t="s">
        <v>5834</v>
      </c>
      <c r="BP48" s="663"/>
      <c r="BQ48" s="663"/>
      <c r="BR48" s="663"/>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c r="CQ48" s="558"/>
      <c r="CR48" s="558"/>
      <c r="CS48" s="558"/>
      <c r="CT48" s="558"/>
      <c r="CU48" s="558"/>
      <c r="CV48" s="558"/>
      <c r="CW48" s="558"/>
      <c r="CX48" s="558"/>
      <c r="CY48" s="558"/>
      <c r="CZ48" s="558"/>
    </row>
    <row r="49" spans="1:104" x14ac:dyDescent="0.15">
      <c r="A49" s="671"/>
      <c r="B49" s="376"/>
      <c r="C49" s="703"/>
      <c r="D49" s="703" t="s">
        <v>269</v>
      </c>
      <c r="E49" s="703"/>
      <c r="F49" s="703"/>
      <c r="G49" s="703"/>
      <c r="H49" s="703"/>
      <c r="I49" s="703"/>
      <c r="J49" s="703"/>
      <c r="K49" s="703"/>
      <c r="L49" s="703"/>
      <c r="M49" s="703"/>
      <c r="N49" s="703"/>
      <c r="O49" s="735"/>
      <c r="P49" s="736"/>
      <c r="Q49" s="737"/>
      <c r="R49" s="738"/>
      <c r="S49" s="739"/>
      <c r="T49" s="736"/>
      <c r="U49" s="737"/>
      <c r="V49" s="738"/>
      <c r="W49" s="670"/>
      <c r="X49" s="740"/>
      <c r="Y49" s="741"/>
      <c r="Z49" s="742"/>
      <c r="AA49" s="670"/>
      <c r="AB49" s="740"/>
      <c r="AC49" s="741"/>
      <c r="AD49" s="742"/>
      <c r="AE49" s="670"/>
      <c r="AF49" s="740"/>
      <c r="AG49" s="741"/>
      <c r="AH49" s="742"/>
      <c r="AI49" s="670"/>
      <c r="AJ49" s="740"/>
      <c r="AK49" s="741"/>
      <c r="AL49" s="742"/>
      <c r="AM49" s="670"/>
      <c r="AN49" s="740"/>
      <c r="AO49" s="741"/>
      <c r="AP49" s="742"/>
      <c r="AQ49" s="670"/>
      <c r="AR49" s="740"/>
      <c r="AS49" s="741"/>
      <c r="AT49" s="742"/>
      <c r="AU49" s="670"/>
      <c r="AV49" s="740"/>
      <c r="AW49" s="741"/>
      <c r="AX49" s="742"/>
      <c r="AY49" s="670"/>
      <c r="AZ49" s="740"/>
      <c r="BA49" s="741"/>
      <c r="BB49" s="742"/>
      <c r="BC49" s="670"/>
      <c r="BD49" s="740"/>
      <c r="BE49" s="741"/>
      <c r="BF49" s="742"/>
      <c r="BG49" s="670"/>
      <c r="BH49" s="740"/>
      <c r="BI49" s="741"/>
      <c r="BJ49" s="742"/>
      <c r="BK49" s="1376"/>
      <c r="BL49" s="1377"/>
      <c r="BM49" s="1377"/>
      <c r="BN49" s="1378"/>
      <c r="BO49" s="715" t="s">
        <v>5834</v>
      </c>
      <c r="BP49" s="715"/>
      <c r="BQ49" s="715"/>
      <c r="BR49" s="663"/>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row>
    <row r="50" spans="1:104" x14ac:dyDescent="0.15">
      <c r="A50" s="671"/>
      <c r="B50" s="370"/>
      <c r="C50" s="370"/>
      <c r="D50" s="370" t="s">
        <v>270</v>
      </c>
      <c r="E50" s="370"/>
      <c r="F50" s="370"/>
      <c r="G50" s="370"/>
      <c r="H50" s="370"/>
      <c r="I50" s="370"/>
      <c r="J50" s="370"/>
      <c r="K50" s="370"/>
      <c r="L50" s="370"/>
      <c r="M50" s="370"/>
      <c r="N50" s="370"/>
      <c r="O50" s="679"/>
      <c r="P50" s="680"/>
      <c r="Q50" s="681"/>
      <c r="R50" s="682"/>
      <c r="S50" s="683"/>
      <c r="T50" s="680"/>
      <c r="U50" s="681"/>
      <c r="V50" s="682"/>
      <c r="W50" s="684"/>
      <c r="X50" s="685"/>
      <c r="Y50" s="686"/>
      <c r="Z50" s="687"/>
      <c r="AA50" s="684"/>
      <c r="AB50" s="685"/>
      <c r="AC50" s="686"/>
      <c r="AD50" s="687"/>
      <c r="AE50" s="684"/>
      <c r="AF50" s="685"/>
      <c r="AG50" s="686"/>
      <c r="AH50" s="687"/>
      <c r="AI50" s="684"/>
      <c r="AJ50" s="685"/>
      <c r="AK50" s="686"/>
      <c r="AL50" s="687"/>
      <c r="AM50" s="684"/>
      <c r="AN50" s="685"/>
      <c r="AO50" s="686"/>
      <c r="AP50" s="687"/>
      <c r="AQ50" s="684"/>
      <c r="AR50" s="685"/>
      <c r="AS50" s="686"/>
      <c r="AT50" s="687"/>
      <c r="AU50" s="684"/>
      <c r="AV50" s="685"/>
      <c r="AW50" s="686"/>
      <c r="AX50" s="687"/>
      <c r="AY50" s="684"/>
      <c r="AZ50" s="685"/>
      <c r="BA50" s="686"/>
      <c r="BB50" s="687"/>
      <c r="BC50" s="684"/>
      <c r="BD50" s="685"/>
      <c r="BE50" s="686"/>
      <c r="BF50" s="687"/>
      <c r="BG50" s="684"/>
      <c r="BH50" s="685"/>
      <c r="BI50" s="686"/>
      <c r="BJ50" s="687"/>
      <c r="BK50" s="1370"/>
      <c r="BL50" s="1371"/>
      <c r="BM50" s="1371"/>
      <c r="BN50" s="1372"/>
      <c r="BO50" s="663" t="s">
        <v>5834</v>
      </c>
      <c r="BP50" s="663"/>
      <c r="BQ50" s="663"/>
      <c r="BR50" s="663"/>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c r="CQ50" s="558"/>
      <c r="CR50" s="558"/>
      <c r="CS50" s="558"/>
      <c r="CT50" s="558"/>
      <c r="CU50" s="558"/>
      <c r="CV50" s="558"/>
      <c r="CW50" s="558"/>
      <c r="CX50" s="558"/>
      <c r="CY50" s="558"/>
      <c r="CZ50" s="558"/>
    </row>
    <row r="51" spans="1:104" x14ac:dyDescent="0.15">
      <c r="A51" s="671"/>
      <c r="B51" s="370"/>
      <c r="C51" s="370"/>
      <c r="D51" s="370" t="s">
        <v>271</v>
      </c>
      <c r="E51" s="370"/>
      <c r="F51" s="370"/>
      <c r="G51" s="370"/>
      <c r="H51" s="370"/>
      <c r="I51" s="370"/>
      <c r="J51" s="370"/>
      <c r="K51" s="370"/>
      <c r="L51" s="370"/>
      <c r="M51" s="370"/>
      <c r="N51" s="370"/>
      <c r="O51" s="679"/>
      <c r="P51" s="680"/>
      <c r="Q51" s="681"/>
      <c r="R51" s="682"/>
      <c r="S51" s="683"/>
      <c r="T51" s="680"/>
      <c r="U51" s="681"/>
      <c r="V51" s="688"/>
      <c r="W51" s="684"/>
      <c r="X51" s="685"/>
      <c r="Y51" s="686"/>
      <c r="Z51" s="687"/>
      <c r="AA51" s="684"/>
      <c r="AB51" s="685"/>
      <c r="AC51" s="686"/>
      <c r="AD51" s="687"/>
      <c r="AE51" s="684"/>
      <c r="AF51" s="685"/>
      <c r="AG51" s="686"/>
      <c r="AH51" s="687"/>
      <c r="AI51" s="684"/>
      <c r="AJ51" s="685"/>
      <c r="AK51" s="686"/>
      <c r="AL51" s="687"/>
      <c r="AM51" s="684"/>
      <c r="AN51" s="685"/>
      <c r="AO51" s="686"/>
      <c r="AP51" s="687"/>
      <c r="AQ51" s="684"/>
      <c r="AR51" s="685"/>
      <c r="AS51" s="686"/>
      <c r="AT51" s="687"/>
      <c r="AU51" s="684"/>
      <c r="AV51" s="685"/>
      <c r="AW51" s="686"/>
      <c r="AX51" s="687"/>
      <c r="AY51" s="684"/>
      <c r="AZ51" s="685"/>
      <c r="BA51" s="686"/>
      <c r="BB51" s="687"/>
      <c r="BC51" s="684"/>
      <c r="BD51" s="685"/>
      <c r="BE51" s="686"/>
      <c r="BF51" s="687"/>
      <c r="BG51" s="684"/>
      <c r="BH51" s="685"/>
      <c r="BI51" s="686"/>
      <c r="BJ51" s="687"/>
      <c r="BK51" s="1370"/>
      <c r="BL51" s="1371"/>
      <c r="BM51" s="1371"/>
      <c r="BN51" s="1372"/>
      <c r="BO51" s="663" t="s">
        <v>5834</v>
      </c>
      <c r="BP51" s="663"/>
      <c r="BQ51" s="663"/>
      <c r="BR51" s="663"/>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c r="CQ51" s="558"/>
      <c r="CR51" s="558"/>
      <c r="CS51" s="558"/>
      <c r="CT51" s="558"/>
      <c r="CU51" s="558"/>
      <c r="CV51" s="558"/>
      <c r="CW51" s="558"/>
      <c r="CX51" s="558"/>
      <c r="CY51" s="558"/>
      <c r="CZ51" s="558"/>
    </row>
    <row r="52" spans="1:104" x14ac:dyDescent="0.15">
      <c r="A52" s="671"/>
      <c r="B52" s="376" t="s">
        <v>255</v>
      </c>
      <c r="C52" s="376"/>
      <c r="D52" s="376" t="s">
        <v>272</v>
      </c>
      <c r="E52" s="376"/>
      <c r="F52" s="376"/>
      <c r="G52" s="376"/>
      <c r="H52" s="376"/>
      <c r="I52" s="376"/>
      <c r="J52" s="376"/>
      <c r="K52" s="376"/>
      <c r="L52" s="376"/>
      <c r="M52" s="376"/>
      <c r="N52" s="376"/>
      <c r="O52" s="689"/>
      <c r="P52" s="690"/>
      <c r="Q52" s="691"/>
      <c r="R52" s="692"/>
      <c r="S52" s="693"/>
      <c r="T52" s="690"/>
      <c r="U52" s="691"/>
      <c r="V52" s="692"/>
      <c r="W52" s="684"/>
      <c r="X52" s="685"/>
      <c r="Y52" s="686"/>
      <c r="Z52" s="687"/>
      <c r="AA52" s="684"/>
      <c r="AB52" s="685"/>
      <c r="AC52" s="686"/>
      <c r="AD52" s="687"/>
      <c r="AE52" s="684"/>
      <c r="AF52" s="685"/>
      <c r="AG52" s="686"/>
      <c r="AH52" s="687"/>
      <c r="AI52" s="684"/>
      <c r="AJ52" s="685"/>
      <c r="AK52" s="686"/>
      <c r="AL52" s="687"/>
      <c r="AM52" s="684"/>
      <c r="AN52" s="685"/>
      <c r="AO52" s="686"/>
      <c r="AP52" s="687"/>
      <c r="AQ52" s="684"/>
      <c r="AR52" s="685"/>
      <c r="AS52" s="686"/>
      <c r="AT52" s="687"/>
      <c r="AU52" s="684"/>
      <c r="AV52" s="685"/>
      <c r="AW52" s="686"/>
      <c r="AX52" s="687"/>
      <c r="AY52" s="684"/>
      <c r="AZ52" s="685"/>
      <c r="BA52" s="686"/>
      <c r="BB52" s="687"/>
      <c r="BC52" s="684"/>
      <c r="BD52" s="685"/>
      <c r="BE52" s="686"/>
      <c r="BF52" s="687"/>
      <c r="BG52" s="684"/>
      <c r="BH52" s="685"/>
      <c r="BI52" s="686"/>
      <c r="BJ52" s="687"/>
      <c r="BK52" s="1370"/>
      <c r="BL52" s="1371"/>
      <c r="BM52" s="1371"/>
      <c r="BN52" s="1372"/>
      <c r="BO52" s="663" t="s">
        <v>5834</v>
      </c>
      <c r="BP52" s="663"/>
      <c r="BQ52" s="663"/>
      <c r="BR52" s="663"/>
      <c r="BS52" s="558"/>
      <c r="BT52" s="558"/>
      <c r="BU52" s="558"/>
      <c r="BV52" s="558"/>
      <c r="BW52" s="558"/>
      <c r="BX52" s="558"/>
      <c r="BY52" s="558"/>
      <c r="BZ52" s="558"/>
      <c r="CA52" s="558"/>
      <c r="CB52" s="558"/>
      <c r="CC52" s="558"/>
      <c r="CD52" s="558"/>
      <c r="CE52" s="558"/>
      <c r="CF52" s="558"/>
      <c r="CG52" s="558"/>
      <c r="CH52" s="558"/>
      <c r="CI52" s="558"/>
      <c r="CJ52" s="558"/>
      <c r="CK52" s="558"/>
      <c r="CL52" s="558"/>
      <c r="CM52" s="558"/>
      <c r="CN52" s="558"/>
      <c r="CO52" s="558"/>
      <c r="CP52" s="558"/>
      <c r="CQ52" s="558"/>
      <c r="CR52" s="558"/>
      <c r="CS52" s="558"/>
      <c r="CT52" s="558"/>
      <c r="CU52" s="558"/>
      <c r="CV52" s="558"/>
      <c r="CW52" s="558"/>
      <c r="CX52" s="558"/>
      <c r="CY52" s="558"/>
      <c r="CZ52" s="558"/>
    </row>
    <row r="53" spans="1:104" x14ac:dyDescent="0.15">
      <c r="A53" s="671"/>
      <c r="B53" s="376"/>
      <c r="C53" s="376"/>
      <c r="D53" s="376" t="s">
        <v>273</v>
      </c>
      <c r="E53" s="376"/>
      <c r="F53" s="376"/>
      <c r="G53" s="376"/>
      <c r="H53" s="376"/>
      <c r="I53" s="376"/>
      <c r="J53" s="376"/>
      <c r="K53" s="376"/>
      <c r="L53" s="376"/>
      <c r="M53" s="376"/>
      <c r="N53" s="376"/>
      <c r="O53" s="689"/>
      <c r="P53" s="690"/>
      <c r="Q53" s="691"/>
      <c r="R53" s="692"/>
      <c r="S53" s="693"/>
      <c r="T53" s="690"/>
      <c r="U53" s="691"/>
      <c r="V53" s="692"/>
      <c r="W53" s="684"/>
      <c r="X53" s="685"/>
      <c r="Y53" s="686"/>
      <c r="Z53" s="687"/>
      <c r="AA53" s="684"/>
      <c r="AB53" s="685"/>
      <c r="AC53" s="686"/>
      <c r="AD53" s="687"/>
      <c r="AE53" s="684"/>
      <c r="AF53" s="685"/>
      <c r="AG53" s="686"/>
      <c r="AH53" s="687"/>
      <c r="AI53" s="684"/>
      <c r="AJ53" s="685"/>
      <c r="AK53" s="686"/>
      <c r="AL53" s="687"/>
      <c r="AM53" s="684"/>
      <c r="AN53" s="685"/>
      <c r="AO53" s="686"/>
      <c r="AP53" s="687"/>
      <c r="AQ53" s="684"/>
      <c r="AR53" s="685"/>
      <c r="AS53" s="686"/>
      <c r="AT53" s="687"/>
      <c r="AU53" s="684"/>
      <c r="AV53" s="685"/>
      <c r="AW53" s="686"/>
      <c r="AX53" s="687"/>
      <c r="AY53" s="684"/>
      <c r="AZ53" s="685"/>
      <c r="BA53" s="686"/>
      <c r="BB53" s="687"/>
      <c r="BC53" s="684"/>
      <c r="BD53" s="685"/>
      <c r="BE53" s="686"/>
      <c r="BF53" s="687"/>
      <c r="BG53" s="684"/>
      <c r="BH53" s="685"/>
      <c r="BI53" s="686"/>
      <c r="BJ53" s="687"/>
      <c r="BK53" s="1370"/>
      <c r="BL53" s="1371"/>
      <c r="BM53" s="1371"/>
      <c r="BN53" s="1372"/>
      <c r="BO53" s="663" t="s">
        <v>5834</v>
      </c>
      <c r="BP53" s="663"/>
      <c r="BQ53" s="663"/>
      <c r="BR53" s="663"/>
      <c r="BS53" s="558"/>
      <c r="BT53" s="558"/>
      <c r="BU53" s="558"/>
      <c r="BV53" s="558"/>
      <c r="BW53" s="558"/>
      <c r="BX53" s="558"/>
      <c r="BY53" s="558"/>
      <c r="BZ53" s="558"/>
      <c r="CA53" s="558"/>
      <c r="CB53" s="558"/>
      <c r="CC53" s="558"/>
      <c r="CD53" s="558"/>
      <c r="CE53" s="558"/>
      <c r="CF53" s="558"/>
      <c r="CG53" s="558"/>
      <c r="CH53" s="558"/>
      <c r="CI53" s="558"/>
      <c r="CJ53" s="558"/>
      <c r="CK53" s="558"/>
      <c r="CL53" s="558"/>
      <c r="CM53" s="558"/>
      <c r="CN53" s="558"/>
      <c r="CO53" s="558"/>
      <c r="CP53" s="558"/>
      <c r="CQ53" s="558"/>
      <c r="CR53" s="558"/>
      <c r="CS53" s="558"/>
      <c r="CT53" s="558"/>
      <c r="CU53" s="558"/>
      <c r="CV53" s="558"/>
      <c r="CW53" s="558"/>
      <c r="CX53" s="558"/>
      <c r="CY53" s="558"/>
      <c r="CZ53" s="558"/>
    </row>
    <row r="54" spans="1:104" x14ac:dyDescent="0.15">
      <c r="A54" s="671"/>
      <c r="B54" s="376"/>
      <c r="C54" s="376"/>
      <c r="D54" s="376" t="s">
        <v>275</v>
      </c>
      <c r="E54" s="376"/>
      <c r="F54" s="376"/>
      <c r="G54" s="376"/>
      <c r="H54" s="376"/>
      <c r="I54" s="376"/>
      <c r="J54" s="376"/>
      <c r="K54" s="376"/>
      <c r="L54" s="376"/>
      <c r="M54" s="376"/>
      <c r="N54" s="376"/>
      <c r="O54" s="689"/>
      <c r="P54" s="690"/>
      <c r="Q54" s="691"/>
      <c r="R54" s="692"/>
      <c r="S54" s="693"/>
      <c r="T54" s="690"/>
      <c r="U54" s="691"/>
      <c r="V54" s="692"/>
      <c r="W54" s="684"/>
      <c r="X54" s="685"/>
      <c r="Y54" s="686"/>
      <c r="Z54" s="687"/>
      <c r="AA54" s="684"/>
      <c r="AB54" s="685"/>
      <c r="AC54" s="686"/>
      <c r="AD54" s="687"/>
      <c r="AE54" s="684"/>
      <c r="AF54" s="685"/>
      <c r="AG54" s="686"/>
      <c r="AH54" s="687"/>
      <c r="AI54" s="684"/>
      <c r="AJ54" s="685"/>
      <c r="AK54" s="686"/>
      <c r="AL54" s="687"/>
      <c r="AM54" s="684"/>
      <c r="AN54" s="685"/>
      <c r="AO54" s="686"/>
      <c r="AP54" s="687"/>
      <c r="AQ54" s="684"/>
      <c r="AR54" s="685"/>
      <c r="AS54" s="686"/>
      <c r="AT54" s="687"/>
      <c r="AU54" s="684"/>
      <c r="AV54" s="685"/>
      <c r="AW54" s="686"/>
      <c r="AX54" s="687"/>
      <c r="AY54" s="684"/>
      <c r="AZ54" s="685"/>
      <c r="BA54" s="686"/>
      <c r="BB54" s="687"/>
      <c r="BC54" s="684"/>
      <c r="BD54" s="685"/>
      <c r="BE54" s="686"/>
      <c r="BF54" s="687"/>
      <c r="BG54" s="684"/>
      <c r="BH54" s="685"/>
      <c r="BI54" s="686"/>
      <c r="BJ54" s="687"/>
      <c r="BK54" s="1370"/>
      <c r="BL54" s="1371"/>
      <c r="BM54" s="1371"/>
      <c r="BN54" s="1372"/>
      <c r="BO54" s="663" t="s">
        <v>5834</v>
      </c>
      <c r="BP54" s="663"/>
      <c r="BQ54" s="663"/>
      <c r="BR54" s="663"/>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c r="CQ54" s="558"/>
      <c r="CR54" s="558"/>
      <c r="CS54" s="558"/>
      <c r="CT54" s="558"/>
      <c r="CU54" s="558"/>
      <c r="CV54" s="558"/>
      <c r="CW54" s="558"/>
      <c r="CX54" s="558"/>
      <c r="CY54" s="558"/>
      <c r="CZ54" s="558"/>
    </row>
    <row r="55" spans="1:104" ht="12.6" thickBot="1" x14ac:dyDescent="0.2">
      <c r="A55" s="671"/>
      <c r="B55" s="376"/>
      <c r="C55" s="378"/>
      <c r="D55" s="378" t="s">
        <v>276</v>
      </c>
      <c r="E55" s="378"/>
      <c r="F55" s="378"/>
      <c r="G55" s="378"/>
      <c r="H55" s="378"/>
      <c r="I55" s="378"/>
      <c r="J55" s="378"/>
      <c r="K55" s="378"/>
      <c r="L55" s="378"/>
      <c r="M55" s="378"/>
      <c r="N55" s="378"/>
      <c r="O55" s="725"/>
      <c r="P55" s="726"/>
      <c r="Q55" s="727"/>
      <c r="R55" s="728"/>
      <c r="S55" s="729"/>
      <c r="T55" s="726"/>
      <c r="U55" s="727"/>
      <c r="V55" s="728"/>
      <c r="W55" s="730"/>
      <c r="X55" s="731"/>
      <c r="Y55" s="732"/>
      <c r="Z55" s="733"/>
      <c r="AA55" s="730"/>
      <c r="AB55" s="731"/>
      <c r="AC55" s="732"/>
      <c r="AD55" s="733"/>
      <c r="AE55" s="730"/>
      <c r="AF55" s="731"/>
      <c r="AG55" s="732"/>
      <c r="AH55" s="733"/>
      <c r="AI55" s="730"/>
      <c r="AJ55" s="731"/>
      <c r="AK55" s="732"/>
      <c r="AL55" s="733"/>
      <c r="AM55" s="730"/>
      <c r="AN55" s="731"/>
      <c r="AO55" s="732"/>
      <c r="AP55" s="733"/>
      <c r="AQ55" s="730"/>
      <c r="AR55" s="731"/>
      <c r="AS55" s="732"/>
      <c r="AT55" s="733"/>
      <c r="AU55" s="730"/>
      <c r="AV55" s="731"/>
      <c r="AW55" s="732"/>
      <c r="AX55" s="733"/>
      <c r="AY55" s="730"/>
      <c r="AZ55" s="731"/>
      <c r="BA55" s="732"/>
      <c r="BB55" s="733"/>
      <c r="BC55" s="730"/>
      <c r="BD55" s="731"/>
      <c r="BE55" s="732"/>
      <c r="BF55" s="733"/>
      <c r="BG55" s="730"/>
      <c r="BH55" s="731"/>
      <c r="BI55" s="732"/>
      <c r="BJ55" s="733"/>
      <c r="BK55" s="1382"/>
      <c r="BL55" s="1383"/>
      <c r="BM55" s="1383"/>
      <c r="BN55" s="1384"/>
      <c r="BO55" s="734" t="s">
        <v>5834</v>
      </c>
      <c r="BP55" s="734"/>
      <c r="BQ55" s="734"/>
      <c r="BR55" s="663"/>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c r="CX55" s="558"/>
      <c r="CY55" s="558"/>
      <c r="CZ55" s="558"/>
    </row>
    <row r="56" spans="1:104" x14ac:dyDescent="0.15">
      <c r="A56" s="671" t="s">
        <v>5837</v>
      </c>
      <c r="B56" s="663"/>
      <c r="C56" s="663"/>
      <c r="D56" s="663"/>
      <c r="E56" s="663"/>
      <c r="F56" s="663"/>
      <c r="G56" s="663"/>
      <c r="H56" s="663"/>
      <c r="I56" s="663"/>
      <c r="J56" s="663"/>
      <c r="K56" s="663"/>
      <c r="L56" s="663"/>
      <c r="M56" s="663"/>
      <c r="N56" s="663"/>
      <c r="O56" s="752"/>
      <c r="P56" s="752"/>
      <c r="Q56" s="752"/>
      <c r="R56" s="752"/>
      <c r="S56" s="752"/>
      <c r="T56" s="752"/>
      <c r="U56" s="752"/>
      <c r="V56" s="752"/>
      <c r="W56" s="752"/>
      <c r="X56" s="752"/>
      <c r="Y56" s="752"/>
      <c r="Z56" s="752"/>
      <c r="AA56" s="752"/>
      <c r="AB56" s="752"/>
      <c r="AC56" s="752"/>
      <c r="AD56" s="752"/>
      <c r="AE56" s="752"/>
      <c r="AF56" s="752"/>
      <c r="AG56" s="752"/>
      <c r="AH56" s="752"/>
      <c r="AI56" s="752"/>
      <c r="AJ56" s="752"/>
      <c r="AK56" s="752"/>
      <c r="AL56" s="752"/>
      <c r="AM56" s="752"/>
      <c r="AN56" s="752"/>
      <c r="AO56" s="752"/>
      <c r="AP56" s="752"/>
      <c r="AQ56" s="752"/>
      <c r="AR56" s="752"/>
      <c r="AS56" s="752"/>
      <c r="AT56" s="752"/>
      <c r="AU56" s="752"/>
      <c r="AV56" s="752"/>
      <c r="AW56" s="752"/>
      <c r="AX56" s="752"/>
      <c r="AY56" s="752"/>
      <c r="AZ56" s="752"/>
      <c r="BA56" s="752"/>
      <c r="BB56" s="752"/>
      <c r="BC56" s="752"/>
      <c r="BD56" s="752"/>
      <c r="BE56" s="752"/>
      <c r="BF56" s="752"/>
      <c r="BG56" s="752"/>
      <c r="BH56" s="752"/>
      <c r="BI56" s="752"/>
      <c r="BJ56" s="752"/>
      <c r="BK56" s="752"/>
      <c r="BL56" s="752"/>
      <c r="BM56" s="752"/>
      <c r="BN56" s="752"/>
      <c r="BO56" s="663"/>
      <c r="BP56" s="663"/>
      <c r="BQ56" s="663"/>
      <c r="BR56" s="663"/>
      <c r="BS56" s="558"/>
      <c r="BT56" s="558"/>
      <c r="BU56" s="558"/>
      <c r="BV56" s="558"/>
      <c r="BW56" s="558"/>
      <c r="BX56" s="558"/>
      <c r="BY56" s="558"/>
      <c r="BZ56" s="558"/>
      <c r="CA56" s="558"/>
      <c r="CB56" s="558"/>
      <c r="CC56" s="558"/>
      <c r="CD56" s="558"/>
      <c r="CE56" s="558"/>
      <c r="CF56" s="558"/>
      <c r="CG56" s="558"/>
      <c r="CH56" s="558"/>
      <c r="CI56" s="558"/>
      <c r="CJ56" s="558"/>
      <c r="CK56" s="558"/>
      <c r="CL56" s="558"/>
      <c r="CM56" s="558"/>
      <c r="CN56" s="558"/>
      <c r="CO56" s="558"/>
      <c r="CP56" s="558"/>
      <c r="CQ56" s="558"/>
      <c r="CR56" s="558"/>
      <c r="CS56" s="558"/>
      <c r="CT56" s="558"/>
      <c r="CU56" s="558"/>
      <c r="CV56" s="558"/>
      <c r="CW56" s="558"/>
      <c r="CX56" s="558"/>
      <c r="CY56" s="558"/>
      <c r="CZ56" s="558"/>
    </row>
    <row r="57" spans="1:104" x14ac:dyDescent="0.15">
      <c r="A57" s="671"/>
      <c r="B57" s="663"/>
      <c r="C57" s="663"/>
      <c r="D57" s="663" t="s">
        <v>269</v>
      </c>
      <c r="E57" s="663"/>
      <c r="F57" s="663"/>
      <c r="G57" s="663"/>
      <c r="H57" s="663"/>
      <c r="I57" s="663"/>
      <c r="J57" s="663"/>
      <c r="K57" s="663"/>
      <c r="L57" s="663"/>
      <c r="M57" s="663"/>
      <c r="N57" s="663"/>
      <c r="O57" s="679"/>
      <c r="P57" s="680"/>
      <c r="Q57" s="681"/>
      <c r="R57" s="682"/>
      <c r="S57" s="683"/>
      <c r="T57" s="680"/>
      <c r="U57" s="681"/>
      <c r="V57" s="682"/>
      <c r="W57" s="684"/>
      <c r="X57" s="685"/>
      <c r="Y57" s="686"/>
      <c r="Z57" s="687"/>
      <c r="AA57" s="684"/>
      <c r="AB57" s="685"/>
      <c r="AC57" s="686"/>
      <c r="AD57" s="687"/>
      <c r="AE57" s="684"/>
      <c r="AF57" s="685"/>
      <c r="AG57" s="686"/>
      <c r="AH57" s="687"/>
      <c r="AI57" s="684"/>
      <c r="AJ57" s="685"/>
      <c r="AK57" s="686"/>
      <c r="AL57" s="687"/>
      <c r="AM57" s="684"/>
      <c r="AN57" s="685"/>
      <c r="AO57" s="686"/>
      <c r="AP57" s="687"/>
      <c r="AQ57" s="684"/>
      <c r="AR57" s="685"/>
      <c r="AS57" s="686"/>
      <c r="AT57" s="687"/>
      <c r="AU57" s="684"/>
      <c r="AV57" s="685"/>
      <c r="AW57" s="686"/>
      <c r="AX57" s="687"/>
      <c r="AY57" s="684"/>
      <c r="AZ57" s="685"/>
      <c r="BA57" s="686"/>
      <c r="BB57" s="687"/>
      <c r="BC57" s="684"/>
      <c r="BD57" s="685"/>
      <c r="BE57" s="686"/>
      <c r="BF57" s="687"/>
      <c r="BG57" s="684"/>
      <c r="BH57" s="685"/>
      <c r="BI57" s="686"/>
      <c r="BJ57" s="687"/>
      <c r="BK57" s="1370"/>
      <c r="BL57" s="1371"/>
      <c r="BM57" s="1371"/>
      <c r="BN57" s="1372"/>
      <c r="BO57" s="663" t="s">
        <v>5834</v>
      </c>
      <c r="BP57" s="663"/>
      <c r="BQ57" s="663"/>
      <c r="BR57" s="663"/>
      <c r="BS57" s="558"/>
      <c r="BT57" s="558"/>
      <c r="BU57" s="558"/>
      <c r="BV57" s="558"/>
      <c r="BW57" s="558"/>
      <c r="BX57" s="558"/>
      <c r="BY57" s="558"/>
      <c r="BZ57" s="558"/>
      <c r="CA57" s="558"/>
      <c r="CB57" s="558"/>
      <c r="CC57" s="558"/>
      <c r="CD57" s="558"/>
      <c r="CE57" s="558"/>
      <c r="CF57" s="558"/>
      <c r="CG57" s="558"/>
      <c r="CH57" s="558"/>
      <c r="CI57" s="558"/>
      <c r="CJ57" s="558"/>
      <c r="CK57" s="558"/>
      <c r="CL57" s="558"/>
      <c r="CM57" s="558"/>
      <c r="CN57" s="558"/>
      <c r="CO57" s="558"/>
      <c r="CP57" s="558"/>
      <c r="CQ57" s="558"/>
      <c r="CR57" s="558"/>
      <c r="CS57" s="558"/>
      <c r="CT57" s="558"/>
      <c r="CU57" s="558"/>
      <c r="CV57" s="558"/>
      <c r="CW57" s="558"/>
      <c r="CX57" s="558"/>
      <c r="CY57" s="558"/>
      <c r="CZ57" s="558"/>
    </row>
    <row r="58" spans="1:104" x14ac:dyDescent="0.15">
      <c r="A58" s="671"/>
      <c r="B58" s="370"/>
      <c r="C58" s="370"/>
      <c r="D58" s="370" t="s">
        <v>270</v>
      </c>
      <c r="E58" s="370"/>
      <c r="F58" s="370"/>
      <c r="G58" s="370"/>
      <c r="H58" s="370"/>
      <c r="I58" s="370"/>
      <c r="J58" s="370"/>
      <c r="K58" s="370"/>
      <c r="L58" s="370"/>
      <c r="M58" s="370"/>
      <c r="N58" s="370"/>
      <c r="O58" s="679"/>
      <c r="P58" s="680"/>
      <c r="Q58" s="681"/>
      <c r="R58" s="682"/>
      <c r="S58" s="683"/>
      <c r="T58" s="680"/>
      <c r="U58" s="681"/>
      <c r="V58" s="682"/>
      <c r="W58" s="684"/>
      <c r="X58" s="685"/>
      <c r="Y58" s="686"/>
      <c r="Z58" s="687"/>
      <c r="AA58" s="684"/>
      <c r="AB58" s="685"/>
      <c r="AC58" s="686"/>
      <c r="AD58" s="687"/>
      <c r="AE58" s="684"/>
      <c r="AF58" s="685"/>
      <c r="AG58" s="686"/>
      <c r="AH58" s="687"/>
      <c r="AI58" s="684"/>
      <c r="AJ58" s="685"/>
      <c r="AK58" s="686"/>
      <c r="AL58" s="687"/>
      <c r="AM58" s="684"/>
      <c r="AN58" s="685"/>
      <c r="AO58" s="686"/>
      <c r="AP58" s="687"/>
      <c r="AQ58" s="684"/>
      <c r="AR58" s="685"/>
      <c r="AS58" s="686"/>
      <c r="AT58" s="687"/>
      <c r="AU58" s="684"/>
      <c r="AV58" s="685"/>
      <c r="AW58" s="686"/>
      <c r="AX58" s="687"/>
      <c r="AY58" s="684"/>
      <c r="AZ58" s="685"/>
      <c r="BA58" s="686"/>
      <c r="BB58" s="687"/>
      <c r="BC58" s="684"/>
      <c r="BD58" s="685"/>
      <c r="BE58" s="686"/>
      <c r="BF58" s="687"/>
      <c r="BG58" s="684"/>
      <c r="BH58" s="685"/>
      <c r="BI58" s="686"/>
      <c r="BJ58" s="687"/>
      <c r="BK58" s="1370"/>
      <c r="BL58" s="1371"/>
      <c r="BM58" s="1371"/>
      <c r="BN58" s="1372"/>
      <c r="BO58" s="663" t="s">
        <v>5834</v>
      </c>
      <c r="BP58" s="663"/>
      <c r="BQ58" s="663"/>
      <c r="BR58" s="663"/>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558"/>
      <c r="CR58" s="558"/>
      <c r="CS58" s="558"/>
      <c r="CT58" s="558"/>
      <c r="CU58" s="558"/>
      <c r="CV58" s="558"/>
      <c r="CW58" s="558"/>
      <c r="CX58" s="558"/>
      <c r="CY58" s="558"/>
      <c r="CZ58" s="558"/>
    </row>
    <row r="59" spans="1:104" x14ac:dyDescent="0.15">
      <c r="A59" s="671"/>
      <c r="B59" s="370"/>
      <c r="C59" s="370"/>
      <c r="D59" s="370" t="s">
        <v>271</v>
      </c>
      <c r="E59" s="370"/>
      <c r="F59" s="370"/>
      <c r="G59" s="370"/>
      <c r="H59" s="370"/>
      <c r="I59" s="370"/>
      <c r="J59" s="370"/>
      <c r="K59" s="370"/>
      <c r="L59" s="370"/>
      <c r="M59" s="370"/>
      <c r="N59" s="370"/>
      <c r="O59" s="679"/>
      <c r="P59" s="680"/>
      <c r="Q59" s="681"/>
      <c r="R59" s="682"/>
      <c r="S59" s="683"/>
      <c r="T59" s="680"/>
      <c r="U59" s="681"/>
      <c r="V59" s="688"/>
      <c r="W59" s="684"/>
      <c r="X59" s="685"/>
      <c r="Y59" s="686"/>
      <c r="Z59" s="687"/>
      <c r="AA59" s="684"/>
      <c r="AB59" s="685"/>
      <c r="AC59" s="686"/>
      <c r="AD59" s="687"/>
      <c r="AE59" s="684"/>
      <c r="AF59" s="685"/>
      <c r="AG59" s="686"/>
      <c r="AH59" s="687"/>
      <c r="AI59" s="684"/>
      <c r="AJ59" s="685"/>
      <c r="AK59" s="686"/>
      <c r="AL59" s="687"/>
      <c r="AM59" s="684"/>
      <c r="AN59" s="685"/>
      <c r="AO59" s="686"/>
      <c r="AP59" s="687"/>
      <c r="AQ59" s="684"/>
      <c r="AR59" s="685"/>
      <c r="AS59" s="686"/>
      <c r="AT59" s="687"/>
      <c r="AU59" s="684"/>
      <c r="AV59" s="685"/>
      <c r="AW59" s="686"/>
      <c r="AX59" s="687"/>
      <c r="AY59" s="684"/>
      <c r="AZ59" s="685"/>
      <c r="BA59" s="686"/>
      <c r="BB59" s="687"/>
      <c r="BC59" s="684"/>
      <c r="BD59" s="685"/>
      <c r="BE59" s="686"/>
      <c r="BF59" s="687"/>
      <c r="BG59" s="684"/>
      <c r="BH59" s="685"/>
      <c r="BI59" s="686"/>
      <c r="BJ59" s="687"/>
      <c r="BK59" s="1370"/>
      <c r="BL59" s="1371"/>
      <c r="BM59" s="1371"/>
      <c r="BN59" s="1372"/>
      <c r="BO59" s="663" t="s">
        <v>5834</v>
      </c>
      <c r="BP59" s="663"/>
      <c r="BQ59" s="663"/>
      <c r="BR59" s="663"/>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558"/>
      <c r="CR59" s="558"/>
      <c r="CS59" s="558"/>
      <c r="CT59" s="558"/>
      <c r="CU59" s="558"/>
      <c r="CV59" s="558"/>
      <c r="CW59" s="558"/>
      <c r="CX59" s="558"/>
      <c r="CY59" s="558"/>
      <c r="CZ59" s="558"/>
    </row>
    <row r="60" spans="1:104" x14ac:dyDescent="0.15">
      <c r="A60" s="671"/>
      <c r="B60" s="376"/>
      <c r="C60" s="376"/>
      <c r="D60" s="376" t="s">
        <v>272</v>
      </c>
      <c r="E60" s="376"/>
      <c r="F60" s="376"/>
      <c r="G60" s="376"/>
      <c r="H60" s="376"/>
      <c r="I60" s="376"/>
      <c r="J60" s="376"/>
      <c r="K60" s="376"/>
      <c r="L60" s="376"/>
      <c r="M60" s="376"/>
      <c r="N60" s="376"/>
      <c r="O60" s="689"/>
      <c r="P60" s="690"/>
      <c r="Q60" s="691"/>
      <c r="R60" s="692"/>
      <c r="S60" s="693"/>
      <c r="T60" s="690"/>
      <c r="U60" s="691"/>
      <c r="V60" s="692"/>
      <c r="W60" s="684"/>
      <c r="X60" s="685"/>
      <c r="Y60" s="686"/>
      <c r="Z60" s="687"/>
      <c r="AA60" s="684"/>
      <c r="AB60" s="685"/>
      <c r="AC60" s="686"/>
      <c r="AD60" s="687"/>
      <c r="AE60" s="684"/>
      <c r="AF60" s="685"/>
      <c r="AG60" s="686"/>
      <c r="AH60" s="687"/>
      <c r="AI60" s="684"/>
      <c r="AJ60" s="685"/>
      <c r="AK60" s="686"/>
      <c r="AL60" s="687"/>
      <c r="AM60" s="684"/>
      <c r="AN60" s="685"/>
      <c r="AO60" s="686"/>
      <c r="AP60" s="687"/>
      <c r="AQ60" s="684"/>
      <c r="AR60" s="685"/>
      <c r="AS60" s="686"/>
      <c r="AT60" s="687"/>
      <c r="AU60" s="684"/>
      <c r="AV60" s="685"/>
      <c r="AW60" s="686"/>
      <c r="AX60" s="687"/>
      <c r="AY60" s="684"/>
      <c r="AZ60" s="685"/>
      <c r="BA60" s="686"/>
      <c r="BB60" s="687"/>
      <c r="BC60" s="684"/>
      <c r="BD60" s="685"/>
      <c r="BE60" s="686"/>
      <c r="BF60" s="687"/>
      <c r="BG60" s="684"/>
      <c r="BH60" s="685"/>
      <c r="BI60" s="686"/>
      <c r="BJ60" s="687"/>
      <c r="BK60" s="1370"/>
      <c r="BL60" s="1371"/>
      <c r="BM60" s="1371"/>
      <c r="BN60" s="1372"/>
      <c r="BO60" s="663" t="s">
        <v>5834</v>
      </c>
      <c r="BP60" s="663"/>
      <c r="BQ60" s="663"/>
      <c r="BR60" s="663"/>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558"/>
      <c r="CR60" s="558"/>
      <c r="CS60" s="558"/>
      <c r="CT60" s="558"/>
      <c r="CU60" s="558"/>
      <c r="CV60" s="558"/>
      <c r="CW60" s="558"/>
      <c r="CX60" s="558"/>
      <c r="CY60" s="558"/>
      <c r="CZ60" s="558"/>
    </row>
    <row r="61" spans="1:104" x14ac:dyDescent="0.15">
      <c r="A61" s="671"/>
      <c r="B61" s="376"/>
      <c r="C61" s="376"/>
      <c r="D61" s="376" t="s">
        <v>273</v>
      </c>
      <c r="E61" s="376"/>
      <c r="F61" s="376"/>
      <c r="G61" s="376"/>
      <c r="H61" s="376"/>
      <c r="I61" s="376"/>
      <c r="J61" s="376"/>
      <c r="K61" s="376"/>
      <c r="L61" s="376"/>
      <c r="M61" s="376"/>
      <c r="N61" s="376"/>
      <c r="O61" s="689"/>
      <c r="P61" s="690"/>
      <c r="Q61" s="691"/>
      <c r="R61" s="692"/>
      <c r="S61" s="693"/>
      <c r="T61" s="690"/>
      <c r="U61" s="691"/>
      <c r="V61" s="692"/>
      <c r="W61" s="684"/>
      <c r="X61" s="685"/>
      <c r="Y61" s="686"/>
      <c r="Z61" s="687"/>
      <c r="AA61" s="684"/>
      <c r="AB61" s="685"/>
      <c r="AC61" s="686"/>
      <c r="AD61" s="687"/>
      <c r="AE61" s="684"/>
      <c r="AF61" s="685"/>
      <c r="AG61" s="686"/>
      <c r="AH61" s="687"/>
      <c r="AI61" s="684"/>
      <c r="AJ61" s="685"/>
      <c r="AK61" s="686"/>
      <c r="AL61" s="687"/>
      <c r="AM61" s="684"/>
      <c r="AN61" s="685"/>
      <c r="AO61" s="686"/>
      <c r="AP61" s="687"/>
      <c r="AQ61" s="684"/>
      <c r="AR61" s="685"/>
      <c r="AS61" s="686"/>
      <c r="AT61" s="687"/>
      <c r="AU61" s="684"/>
      <c r="AV61" s="685"/>
      <c r="AW61" s="686"/>
      <c r="AX61" s="687"/>
      <c r="AY61" s="684"/>
      <c r="AZ61" s="685"/>
      <c r="BA61" s="686"/>
      <c r="BB61" s="687"/>
      <c r="BC61" s="684"/>
      <c r="BD61" s="685"/>
      <c r="BE61" s="686"/>
      <c r="BF61" s="687"/>
      <c r="BG61" s="684"/>
      <c r="BH61" s="685"/>
      <c r="BI61" s="686"/>
      <c r="BJ61" s="687"/>
      <c r="BK61" s="1370"/>
      <c r="BL61" s="1371"/>
      <c r="BM61" s="1371"/>
      <c r="BN61" s="1372"/>
      <c r="BO61" s="663" t="s">
        <v>5834</v>
      </c>
      <c r="BP61" s="663"/>
      <c r="BQ61" s="663"/>
      <c r="BR61" s="663"/>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558"/>
      <c r="CR61" s="558"/>
      <c r="CS61" s="558"/>
      <c r="CT61" s="558"/>
      <c r="CU61" s="558"/>
      <c r="CV61" s="558"/>
      <c r="CW61" s="558"/>
      <c r="CX61" s="558"/>
      <c r="CY61" s="558"/>
      <c r="CZ61" s="558"/>
    </row>
    <row r="62" spans="1:104" x14ac:dyDescent="0.15">
      <c r="A62" s="671"/>
      <c r="B62" s="376"/>
      <c r="C62" s="376"/>
      <c r="D62" s="376" t="s">
        <v>275</v>
      </c>
      <c r="E62" s="376"/>
      <c r="F62" s="376"/>
      <c r="G62" s="376"/>
      <c r="H62" s="376"/>
      <c r="I62" s="376"/>
      <c r="J62" s="376"/>
      <c r="K62" s="376"/>
      <c r="L62" s="376"/>
      <c r="M62" s="376"/>
      <c r="N62" s="376"/>
      <c r="O62" s="689"/>
      <c r="P62" s="690"/>
      <c r="Q62" s="691"/>
      <c r="R62" s="692"/>
      <c r="S62" s="693"/>
      <c r="T62" s="690"/>
      <c r="U62" s="691"/>
      <c r="V62" s="692"/>
      <c r="W62" s="684"/>
      <c r="X62" s="685"/>
      <c r="Y62" s="686"/>
      <c r="Z62" s="687"/>
      <c r="AA62" s="684"/>
      <c r="AB62" s="685"/>
      <c r="AC62" s="686"/>
      <c r="AD62" s="687"/>
      <c r="AE62" s="684"/>
      <c r="AF62" s="685"/>
      <c r="AG62" s="686"/>
      <c r="AH62" s="687"/>
      <c r="AI62" s="684"/>
      <c r="AJ62" s="685"/>
      <c r="AK62" s="686"/>
      <c r="AL62" s="687"/>
      <c r="AM62" s="684"/>
      <c r="AN62" s="685"/>
      <c r="AO62" s="686"/>
      <c r="AP62" s="687"/>
      <c r="AQ62" s="684"/>
      <c r="AR62" s="685"/>
      <c r="AS62" s="686"/>
      <c r="AT62" s="687"/>
      <c r="AU62" s="684"/>
      <c r="AV62" s="685"/>
      <c r="AW62" s="686"/>
      <c r="AX62" s="687"/>
      <c r="AY62" s="684"/>
      <c r="AZ62" s="685"/>
      <c r="BA62" s="686"/>
      <c r="BB62" s="687"/>
      <c r="BC62" s="684"/>
      <c r="BD62" s="685"/>
      <c r="BE62" s="686"/>
      <c r="BF62" s="687"/>
      <c r="BG62" s="684"/>
      <c r="BH62" s="685"/>
      <c r="BI62" s="686"/>
      <c r="BJ62" s="687"/>
      <c r="BK62" s="1370"/>
      <c r="BL62" s="1371"/>
      <c r="BM62" s="1371"/>
      <c r="BN62" s="1372"/>
      <c r="BO62" s="663" t="s">
        <v>5834</v>
      </c>
      <c r="BP62" s="663"/>
      <c r="BQ62" s="663"/>
      <c r="BR62" s="663"/>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558"/>
      <c r="CR62" s="558"/>
      <c r="CS62" s="558"/>
      <c r="CT62" s="558"/>
      <c r="CU62" s="558"/>
      <c r="CV62" s="558"/>
      <c r="CW62" s="558"/>
      <c r="CX62" s="558"/>
      <c r="CY62" s="558"/>
      <c r="CZ62" s="558"/>
    </row>
    <row r="63" spans="1:104" x14ac:dyDescent="0.15">
      <c r="A63" s="671"/>
      <c r="B63" s="376"/>
      <c r="C63" s="376"/>
      <c r="D63" s="376" t="s">
        <v>276</v>
      </c>
      <c r="E63" s="376"/>
      <c r="F63" s="376"/>
      <c r="G63" s="376"/>
      <c r="H63" s="376"/>
      <c r="I63" s="376"/>
      <c r="J63" s="376"/>
      <c r="K63" s="376"/>
      <c r="L63" s="376"/>
      <c r="M63" s="376"/>
      <c r="N63" s="376"/>
      <c r="O63" s="689"/>
      <c r="P63" s="690"/>
      <c r="Q63" s="691"/>
      <c r="R63" s="692"/>
      <c r="S63" s="693"/>
      <c r="T63" s="690"/>
      <c r="U63" s="691"/>
      <c r="V63" s="692"/>
      <c r="W63" s="684"/>
      <c r="X63" s="685"/>
      <c r="Y63" s="686"/>
      <c r="Z63" s="687"/>
      <c r="AA63" s="684"/>
      <c r="AB63" s="685"/>
      <c r="AC63" s="686"/>
      <c r="AD63" s="687"/>
      <c r="AE63" s="684"/>
      <c r="AF63" s="685"/>
      <c r="AG63" s="686"/>
      <c r="AH63" s="687"/>
      <c r="AI63" s="684"/>
      <c r="AJ63" s="685"/>
      <c r="AK63" s="686"/>
      <c r="AL63" s="687"/>
      <c r="AM63" s="684"/>
      <c r="AN63" s="685"/>
      <c r="AO63" s="686"/>
      <c r="AP63" s="687"/>
      <c r="AQ63" s="684"/>
      <c r="AR63" s="685"/>
      <c r="AS63" s="686"/>
      <c r="AT63" s="687"/>
      <c r="AU63" s="684"/>
      <c r="AV63" s="685"/>
      <c r="AW63" s="686"/>
      <c r="AX63" s="687"/>
      <c r="AY63" s="684"/>
      <c r="AZ63" s="685"/>
      <c r="BA63" s="686"/>
      <c r="BB63" s="687"/>
      <c r="BC63" s="684"/>
      <c r="BD63" s="685"/>
      <c r="BE63" s="686"/>
      <c r="BF63" s="687"/>
      <c r="BG63" s="684"/>
      <c r="BH63" s="685"/>
      <c r="BI63" s="686"/>
      <c r="BJ63" s="687"/>
      <c r="BK63" s="1370"/>
      <c r="BL63" s="1371"/>
      <c r="BM63" s="1371"/>
      <c r="BN63" s="1372"/>
      <c r="BO63" s="663" t="s">
        <v>5834</v>
      </c>
      <c r="BP63" s="663"/>
      <c r="BQ63" s="663"/>
      <c r="BR63" s="663"/>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558"/>
      <c r="CR63" s="558"/>
      <c r="CS63" s="558"/>
      <c r="CT63" s="558"/>
      <c r="CU63" s="558"/>
      <c r="CV63" s="558"/>
      <c r="CW63" s="558"/>
      <c r="CX63" s="558"/>
      <c r="CY63" s="558"/>
      <c r="CZ63" s="558"/>
    </row>
    <row r="64" spans="1:104" ht="4.5" customHeight="1" x14ac:dyDescent="0.15">
      <c r="A64" s="675"/>
      <c r="B64" s="675"/>
      <c r="C64" s="675"/>
      <c r="D64" s="675"/>
      <c r="E64" s="675"/>
      <c r="F64" s="675"/>
      <c r="G64" s="675"/>
      <c r="H64" s="675"/>
      <c r="I64" s="675"/>
      <c r="J64" s="675"/>
      <c r="K64" s="675"/>
      <c r="L64" s="675"/>
      <c r="M64" s="675"/>
      <c r="N64" s="675"/>
      <c r="O64" s="675"/>
      <c r="P64" s="675"/>
      <c r="Q64" s="675"/>
      <c r="R64" s="675"/>
      <c r="S64" s="675"/>
      <c r="T64" s="675"/>
      <c r="U64" s="675"/>
      <c r="V64" s="675"/>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558"/>
      <c r="BF64" s="558"/>
      <c r="BG64" s="558"/>
      <c r="BH64" s="558"/>
      <c r="BI64" s="558"/>
      <c r="BJ64" s="558"/>
      <c r="BK64" s="558"/>
      <c r="BL64" s="558"/>
      <c r="BM64" s="558"/>
      <c r="BN64" s="558"/>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558"/>
      <c r="CR64" s="558"/>
      <c r="CS64" s="558"/>
      <c r="CT64" s="558"/>
      <c r="CU64" s="558"/>
      <c r="CV64" s="558"/>
      <c r="CW64" s="558"/>
      <c r="CX64" s="558"/>
      <c r="CY64" s="558"/>
      <c r="CZ64" s="558"/>
    </row>
    <row r="65" spans="1:104" x14ac:dyDescent="0.15">
      <c r="A65" s="675"/>
      <c r="B65" s="675"/>
      <c r="C65" s="675"/>
      <c r="D65" s="675"/>
      <c r="E65" s="675"/>
      <c r="F65" s="675"/>
      <c r="G65" s="675"/>
      <c r="H65" s="675"/>
      <c r="I65" s="675"/>
      <c r="J65" s="675"/>
      <c r="K65" s="675"/>
      <c r="L65" s="675"/>
      <c r="M65" s="675"/>
      <c r="N65" s="675"/>
      <c r="O65" s="675"/>
      <c r="P65" s="675"/>
      <c r="Q65" s="675"/>
      <c r="R65" s="675"/>
      <c r="S65" s="675"/>
      <c r="T65" s="675"/>
      <c r="U65" s="675"/>
      <c r="V65" s="675"/>
      <c r="W65" s="558"/>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558"/>
      <c r="BF65" s="558"/>
      <c r="BG65" s="558"/>
      <c r="BH65" s="558"/>
      <c r="BI65" s="558"/>
      <c r="BJ65" s="558"/>
      <c r="BK65" s="558"/>
      <c r="BL65" s="558"/>
      <c r="BM65" s="558"/>
      <c r="BN65" s="558"/>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558"/>
      <c r="CR65" s="558"/>
      <c r="CS65" s="558"/>
      <c r="CT65" s="558"/>
      <c r="CU65" s="558"/>
      <c r="CV65" s="558"/>
      <c r="CW65" s="558"/>
      <c r="CX65" s="558"/>
      <c r="CY65" s="558"/>
      <c r="CZ65" s="558"/>
    </row>
    <row r="66" spans="1:104" x14ac:dyDescent="0.15">
      <c r="A66" s="675"/>
      <c r="B66" s="675"/>
      <c r="C66" s="675"/>
      <c r="D66" s="675"/>
      <c r="E66" s="675"/>
      <c r="F66" s="675"/>
      <c r="G66" s="675"/>
      <c r="H66" s="675"/>
      <c r="I66" s="675"/>
      <c r="J66" s="675"/>
      <c r="K66" s="675"/>
      <c r="L66" s="675"/>
      <c r="M66" s="675"/>
      <c r="N66" s="675"/>
      <c r="O66" s="675"/>
      <c r="P66" s="675"/>
      <c r="Q66" s="675"/>
      <c r="R66" s="675"/>
      <c r="S66" s="675"/>
      <c r="T66" s="675"/>
      <c r="U66" s="675"/>
      <c r="V66" s="675"/>
      <c r="W66" s="558"/>
      <c r="X66" s="558"/>
      <c r="Y66" s="558"/>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558"/>
      <c r="CR66" s="558"/>
      <c r="CS66" s="558"/>
      <c r="CT66" s="558"/>
      <c r="CU66" s="558"/>
      <c r="CV66" s="558"/>
      <c r="CW66" s="558"/>
      <c r="CX66" s="558"/>
      <c r="CY66" s="558"/>
      <c r="CZ66" s="558"/>
    </row>
    <row r="67" spans="1:104" x14ac:dyDescent="0.15">
      <c r="A67" s="558"/>
      <c r="B67" s="558"/>
      <c r="C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558"/>
      <c r="BF67" s="558"/>
      <c r="BG67" s="558"/>
      <c r="BH67" s="558"/>
      <c r="BI67" s="558"/>
      <c r="BJ67" s="558"/>
      <c r="BK67" s="558"/>
      <c r="BL67" s="558"/>
      <c r="BM67" s="558"/>
      <c r="BN67" s="558"/>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558"/>
      <c r="CR67" s="558"/>
      <c r="CS67" s="558"/>
      <c r="CT67" s="558"/>
      <c r="CU67" s="558"/>
      <c r="CV67" s="558"/>
      <c r="CW67" s="558"/>
      <c r="CX67" s="558"/>
      <c r="CY67" s="558"/>
      <c r="CZ67" s="558"/>
    </row>
    <row r="68" spans="1:104" x14ac:dyDescent="0.15">
      <c r="A68" s="558"/>
      <c r="B68" s="558"/>
      <c r="C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558"/>
      <c r="BF68" s="558"/>
      <c r="BG68" s="558"/>
      <c r="BH68" s="558"/>
      <c r="BI68" s="558"/>
      <c r="BJ68" s="558"/>
      <c r="BK68" s="558"/>
      <c r="BL68" s="558"/>
      <c r="BM68" s="558"/>
      <c r="BN68" s="558"/>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558"/>
      <c r="CR68" s="558"/>
      <c r="CS68" s="558"/>
      <c r="CT68" s="558"/>
      <c r="CU68" s="558"/>
      <c r="CV68" s="558"/>
      <c r="CW68" s="558"/>
      <c r="CX68" s="558"/>
      <c r="CY68" s="558"/>
      <c r="CZ68" s="558"/>
    </row>
    <row r="69" spans="1:104" x14ac:dyDescent="0.15">
      <c r="A69" s="558"/>
      <c r="B69" s="558"/>
      <c r="C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558"/>
      <c r="BF69" s="558"/>
      <c r="BG69" s="558"/>
      <c r="BH69" s="558"/>
      <c r="BI69" s="558"/>
      <c r="BJ69" s="558"/>
      <c r="BK69" s="558"/>
      <c r="BL69" s="558"/>
      <c r="BM69" s="558"/>
      <c r="BN69" s="558"/>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558"/>
      <c r="CR69" s="558"/>
      <c r="CS69" s="558"/>
      <c r="CT69" s="558"/>
      <c r="CU69" s="558"/>
      <c r="CV69" s="558"/>
      <c r="CW69" s="558"/>
      <c r="CX69" s="558"/>
      <c r="CY69" s="558"/>
      <c r="CZ69" s="558"/>
    </row>
    <row r="70" spans="1:104" x14ac:dyDescent="0.15">
      <c r="A70" s="558"/>
      <c r="B70" s="558"/>
      <c r="C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558"/>
      <c r="BF70" s="558"/>
      <c r="BG70" s="558"/>
      <c r="BH70" s="558"/>
      <c r="BI70" s="558"/>
      <c r="BJ70" s="558"/>
      <c r="BK70" s="558"/>
      <c r="BL70" s="558"/>
      <c r="BM70" s="558"/>
      <c r="BN70" s="558"/>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558"/>
      <c r="CR70" s="558"/>
      <c r="CS70" s="558"/>
      <c r="CT70" s="558"/>
      <c r="CU70" s="558"/>
      <c r="CV70" s="558"/>
      <c r="CW70" s="558"/>
      <c r="CX70" s="558"/>
      <c r="CY70" s="558"/>
      <c r="CZ70" s="558"/>
    </row>
    <row r="71" spans="1:104" x14ac:dyDescent="0.15">
      <c r="A71" s="558"/>
      <c r="B71" s="558"/>
      <c r="C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558"/>
      <c r="BF71" s="558"/>
      <c r="BG71" s="558"/>
      <c r="BH71" s="558"/>
      <c r="BI71" s="558"/>
      <c r="BJ71" s="558"/>
      <c r="BK71" s="558"/>
      <c r="BL71" s="558"/>
      <c r="BM71" s="558"/>
      <c r="BN71" s="558"/>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558"/>
      <c r="CR71" s="558"/>
      <c r="CS71" s="558"/>
      <c r="CT71" s="558"/>
      <c r="CU71" s="558"/>
      <c r="CV71" s="558"/>
      <c r="CW71" s="558"/>
      <c r="CX71" s="558"/>
      <c r="CY71" s="558"/>
      <c r="CZ71" s="558"/>
    </row>
    <row r="72" spans="1:104" x14ac:dyDescent="0.15">
      <c r="A72" s="558"/>
      <c r="B72" s="558"/>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558"/>
      <c r="BF72" s="558"/>
      <c r="BG72" s="558"/>
      <c r="BH72" s="558"/>
      <c r="BI72" s="558"/>
      <c r="BJ72" s="558"/>
      <c r="BK72" s="558"/>
      <c r="BL72" s="558"/>
      <c r="BM72" s="558"/>
      <c r="BN72" s="558"/>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row>
    <row r="73" spans="1:104" x14ac:dyDescent="0.15">
      <c r="A73" s="558"/>
      <c r="B73" s="558"/>
      <c r="C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8"/>
      <c r="AZ73" s="558"/>
      <c r="BA73" s="558"/>
      <c r="BB73" s="558"/>
      <c r="BC73" s="558"/>
      <c r="BD73" s="558"/>
      <c r="BE73" s="558"/>
      <c r="BF73" s="558"/>
      <c r="BG73" s="558"/>
      <c r="BH73" s="558"/>
      <c r="BI73" s="558"/>
      <c r="BJ73" s="558"/>
      <c r="BK73" s="558"/>
      <c r="BL73" s="558"/>
      <c r="BM73" s="558"/>
      <c r="BN73" s="558"/>
      <c r="BO73" s="558"/>
      <c r="BP73" s="558"/>
      <c r="BQ73" s="558"/>
      <c r="BR73" s="558"/>
      <c r="BS73" s="558"/>
      <c r="BT73" s="558"/>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row>
    <row r="74" spans="1:104" x14ac:dyDescent="0.15">
      <c r="A74" s="558"/>
      <c r="B74" s="558"/>
      <c r="C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8"/>
      <c r="AZ74" s="558"/>
      <c r="BA74" s="558"/>
      <c r="BB74" s="558"/>
      <c r="BC74" s="558"/>
      <c r="BD74" s="558"/>
      <c r="BE74" s="558"/>
      <c r="BF74" s="558"/>
      <c r="BG74" s="558"/>
      <c r="BH74" s="558"/>
      <c r="BI74" s="558"/>
      <c r="BJ74" s="558"/>
      <c r="BK74" s="558"/>
      <c r="BL74" s="558"/>
      <c r="BM74" s="558"/>
      <c r="BN74" s="558"/>
      <c r="BO74" s="558"/>
      <c r="BP74" s="558"/>
      <c r="BQ74" s="558"/>
      <c r="BR74" s="558"/>
      <c r="BS74" s="558"/>
      <c r="BT74" s="558"/>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row>
    <row r="75" spans="1:104" x14ac:dyDescent="0.15">
      <c r="A75" s="558"/>
      <c r="B75" s="558"/>
      <c r="C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558"/>
      <c r="BF75" s="558"/>
      <c r="BG75" s="558"/>
      <c r="BH75" s="558"/>
      <c r="BI75" s="558"/>
      <c r="BJ75" s="558"/>
      <c r="BK75" s="558"/>
      <c r="BL75" s="558"/>
      <c r="BM75" s="558"/>
      <c r="BN75" s="558"/>
      <c r="BO75" s="558"/>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558"/>
      <c r="CR75" s="558"/>
      <c r="CS75" s="558"/>
      <c r="CT75" s="558"/>
      <c r="CU75" s="558"/>
      <c r="CV75" s="558"/>
      <c r="CW75" s="558"/>
      <c r="CX75" s="558"/>
      <c r="CY75" s="558"/>
      <c r="CZ75" s="558"/>
    </row>
    <row r="76" spans="1:104" x14ac:dyDescent="0.15">
      <c r="A76" s="558"/>
      <c r="B76" s="558"/>
      <c r="C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558"/>
      <c r="BF76" s="558"/>
      <c r="BG76" s="558"/>
      <c r="BH76" s="558"/>
      <c r="BI76" s="558"/>
      <c r="BJ76" s="558"/>
      <c r="BK76" s="558"/>
      <c r="BL76" s="558"/>
      <c r="BM76" s="558"/>
      <c r="BN76" s="558"/>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row>
    <row r="77" spans="1:104" x14ac:dyDescent="0.15">
      <c r="A77" s="558"/>
      <c r="B77" s="558"/>
      <c r="C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558"/>
      <c r="BF77" s="558"/>
      <c r="BG77" s="558"/>
      <c r="BH77" s="558"/>
      <c r="BI77" s="558"/>
      <c r="BJ77" s="558"/>
      <c r="BK77" s="558"/>
      <c r="BL77" s="558"/>
      <c r="BM77" s="558"/>
      <c r="BN77" s="558"/>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558"/>
      <c r="CR77" s="558"/>
      <c r="CS77" s="558"/>
      <c r="CT77" s="558"/>
      <c r="CU77" s="558"/>
      <c r="CV77" s="558"/>
      <c r="CW77" s="558"/>
      <c r="CX77" s="558"/>
      <c r="CY77" s="558"/>
      <c r="CZ77" s="558"/>
    </row>
    <row r="78" spans="1:104" x14ac:dyDescent="0.15">
      <c r="A78" s="558"/>
      <c r="B78" s="558"/>
      <c r="C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558"/>
      <c r="BF78" s="558"/>
      <c r="BG78" s="558"/>
      <c r="BH78" s="558"/>
      <c r="BI78" s="558"/>
      <c r="BJ78" s="558"/>
      <c r="BK78" s="558"/>
      <c r="BL78" s="558"/>
      <c r="BM78" s="558"/>
      <c r="BN78" s="558"/>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558"/>
      <c r="CR78" s="558"/>
      <c r="CS78" s="558"/>
      <c r="CT78" s="558"/>
      <c r="CU78" s="558"/>
      <c r="CV78" s="558"/>
      <c r="CW78" s="558"/>
      <c r="CX78" s="558"/>
      <c r="CY78" s="558"/>
      <c r="CZ78" s="558"/>
    </row>
    <row r="79" spans="1:104" x14ac:dyDescent="0.15">
      <c r="A79" s="558"/>
      <c r="B79" s="558"/>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558"/>
      <c r="BF79" s="558"/>
      <c r="BG79" s="558"/>
      <c r="BH79" s="558"/>
      <c r="BI79" s="558"/>
      <c r="BJ79" s="558"/>
      <c r="BK79" s="558"/>
      <c r="BL79" s="558"/>
      <c r="BM79" s="558"/>
      <c r="BN79" s="558"/>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558"/>
      <c r="CR79" s="558"/>
      <c r="CS79" s="558"/>
      <c r="CT79" s="558"/>
      <c r="CU79" s="558"/>
      <c r="CV79" s="558"/>
      <c r="CW79" s="558"/>
      <c r="CX79" s="558"/>
      <c r="CY79" s="558"/>
      <c r="CZ79" s="558"/>
    </row>
    <row r="80" spans="1:104" x14ac:dyDescent="0.15">
      <c r="A80" s="558"/>
      <c r="B80" s="558"/>
      <c r="C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558"/>
      <c r="BF80" s="558"/>
      <c r="BG80" s="558"/>
      <c r="BH80" s="558"/>
      <c r="BI80" s="558"/>
      <c r="BJ80" s="558"/>
      <c r="BK80" s="558"/>
      <c r="BL80" s="558"/>
      <c r="BM80" s="558"/>
      <c r="BN80" s="558"/>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558"/>
      <c r="CR80" s="558"/>
      <c r="CS80" s="558"/>
      <c r="CT80" s="558"/>
      <c r="CU80" s="558"/>
      <c r="CV80" s="558"/>
      <c r="CW80" s="558"/>
      <c r="CX80" s="558"/>
      <c r="CY80" s="558"/>
      <c r="CZ80" s="558"/>
    </row>
    <row r="81" spans="1:104" x14ac:dyDescent="0.15">
      <c r="A81" s="558"/>
      <c r="B81" s="558"/>
      <c r="C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558"/>
      <c r="CR81" s="558"/>
      <c r="CS81" s="558"/>
      <c r="CT81" s="558"/>
      <c r="CU81" s="558"/>
      <c r="CV81" s="558"/>
      <c r="CW81" s="558"/>
      <c r="CX81" s="558"/>
      <c r="CY81" s="558"/>
      <c r="CZ81" s="558"/>
    </row>
    <row r="82" spans="1:104" x14ac:dyDescent="0.15">
      <c r="A82" s="558"/>
      <c r="B82" s="558"/>
      <c r="C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558"/>
      <c r="BF82" s="558"/>
      <c r="BG82" s="558"/>
      <c r="BH82" s="558"/>
      <c r="BI82" s="558"/>
      <c r="BJ82" s="558"/>
      <c r="BK82" s="558"/>
      <c r="BL82" s="558"/>
      <c r="BM82" s="558"/>
      <c r="BN82" s="558"/>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558"/>
      <c r="CR82" s="558"/>
      <c r="CS82" s="558"/>
      <c r="CT82" s="558"/>
      <c r="CU82" s="558"/>
      <c r="CV82" s="558"/>
      <c r="CW82" s="558"/>
      <c r="CX82" s="558"/>
      <c r="CY82" s="558"/>
      <c r="CZ82" s="558"/>
    </row>
    <row r="83" spans="1:104" x14ac:dyDescent="0.15">
      <c r="A83" s="558"/>
      <c r="B83" s="558"/>
      <c r="C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558"/>
      <c r="BF83" s="558"/>
      <c r="BG83" s="558"/>
      <c r="BH83" s="558"/>
      <c r="BI83" s="558"/>
      <c r="BJ83" s="558"/>
      <c r="BK83" s="558"/>
      <c r="BL83" s="558"/>
      <c r="BM83" s="558"/>
      <c r="BN83" s="558"/>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558"/>
      <c r="CR83" s="558"/>
      <c r="CS83" s="558"/>
      <c r="CT83" s="558"/>
      <c r="CU83" s="558"/>
      <c r="CV83" s="558"/>
      <c r="CW83" s="558"/>
      <c r="CX83" s="558"/>
      <c r="CY83" s="558"/>
      <c r="CZ83" s="558"/>
    </row>
    <row r="84" spans="1:104" x14ac:dyDescent="0.15">
      <c r="A84" s="558"/>
      <c r="B84" s="558"/>
      <c r="C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558"/>
      <c r="BF84" s="558"/>
      <c r="BG84" s="558"/>
      <c r="BH84" s="558"/>
      <c r="BI84" s="558"/>
      <c r="BJ84" s="558"/>
      <c r="BK84" s="558"/>
      <c r="BL84" s="558"/>
      <c r="BM84" s="558"/>
      <c r="BN84" s="558"/>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558"/>
      <c r="CR84" s="558"/>
      <c r="CS84" s="558"/>
      <c r="CT84" s="558"/>
      <c r="CU84" s="558"/>
      <c r="CV84" s="558"/>
      <c r="CW84" s="558"/>
      <c r="CX84" s="558"/>
      <c r="CY84" s="558"/>
      <c r="CZ84" s="558"/>
    </row>
    <row r="85" spans="1:104" x14ac:dyDescent="0.15">
      <c r="A85" s="558"/>
      <c r="B85" s="558"/>
      <c r="C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558"/>
      <c r="BF85" s="558"/>
      <c r="BG85" s="558"/>
      <c r="BH85" s="558"/>
      <c r="BI85" s="558"/>
      <c r="BJ85" s="558"/>
      <c r="BK85" s="558"/>
      <c r="BL85" s="558"/>
      <c r="BM85" s="558"/>
      <c r="BN85" s="558"/>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558"/>
      <c r="CR85" s="558"/>
      <c r="CS85" s="558"/>
      <c r="CT85" s="558"/>
      <c r="CU85" s="558"/>
      <c r="CV85" s="558"/>
      <c r="CW85" s="558"/>
      <c r="CX85" s="558"/>
      <c r="CY85" s="558"/>
      <c r="CZ85" s="558"/>
    </row>
    <row r="86" spans="1:104" x14ac:dyDescent="0.15">
      <c r="A86" s="558"/>
      <c r="B86" s="558"/>
      <c r="C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558"/>
      <c r="BF86" s="558"/>
      <c r="BG86" s="558"/>
      <c r="BH86" s="558"/>
      <c r="BI86" s="558"/>
      <c r="BJ86" s="558"/>
      <c r="BK86" s="558"/>
      <c r="BL86" s="558"/>
      <c r="BM86" s="558"/>
      <c r="BN86" s="558"/>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558"/>
      <c r="CR86" s="558"/>
      <c r="CS86" s="558"/>
      <c r="CT86" s="558"/>
      <c r="CU86" s="558"/>
      <c r="CV86" s="558"/>
      <c r="CW86" s="558"/>
      <c r="CX86" s="558"/>
      <c r="CY86" s="558"/>
      <c r="CZ86" s="558"/>
    </row>
    <row r="87" spans="1:104" x14ac:dyDescent="0.15">
      <c r="A87" s="558"/>
      <c r="B87" s="558"/>
      <c r="C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558"/>
      <c r="BF87" s="558"/>
      <c r="BG87" s="558"/>
      <c r="BH87" s="558"/>
      <c r="BI87" s="558"/>
      <c r="BJ87" s="558"/>
      <c r="BK87" s="558"/>
      <c r="BL87" s="558"/>
      <c r="BM87" s="558"/>
      <c r="BN87" s="558"/>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558"/>
      <c r="CR87" s="558"/>
      <c r="CS87" s="558"/>
      <c r="CT87" s="558"/>
      <c r="CU87" s="558"/>
      <c r="CV87" s="558"/>
      <c r="CW87" s="558"/>
      <c r="CX87" s="558"/>
      <c r="CY87" s="558"/>
      <c r="CZ87" s="558"/>
    </row>
    <row r="88" spans="1:104" x14ac:dyDescent="0.15">
      <c r="A88" s="558"/>
      <c r="B88" s="558"/>
      <c r="C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558"/>
      <c r="BF88" s="558"/>
      <c r="BG88" s="558"/>
      <c r="BH88" s="558"/>
      <c r="BI88" s="558"/>
      <c r="BJ88" s="558"/>
      <c r="BK88" s="558"/>
      <c r="BL88" s="558"/>
      <c r="BM88" s="558"/>
      <c r="BN88" s="558"/>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558"/>
      <c r="CR88" s="558"/>
      <c r="CS88" s="558"/>
      <c r="CT88" s="558"/>
      <c r="CU88" s="558"/>
      <c r="CV88" s="558"/>
      <c r="CW88" s="558"/>
      <c r="CX88" s="558"/>
      <c r="CY88" s="558"/>
      <c r="CZ88" s="558"/>
    </row>
    <row r="89" spans="1:104" x14ac:dyDescent="0.15">
      <c r="A89" s="558"/>
      <c r="B89" s="558"/>
      <c r="C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558"/>
      <c r="BF89" s="558"/>
      <c r="BG89" s="558"/>
      <c r="BH89" s="558"/>
      <c r="BI89" s="558"/>
      <c r="BJ89" s="558"/>
      <c r="BK89" s="558"/>
      <c r="BL89" s="558"/>
      <c r="BM89" s="558"/>
      <c r="BN89" s="558"/>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558"/>
      <c r="CR89" s="558"/>
      <c r="CS89" s="558"/>
      <c r="CT89" s="558"/>
      <c r="CU89" s="558"/>
      <c r="CV89" s="558"/>
      <c r="CW89" s="558"/>
      <c r="CX89" s="558"/>
      <c r="CY89" s="558"/>
      <c r="CZ89" s="558"/>
    </row>
    <row r="90" spans="1:104" x14ac:dyDescent="0.15">
      <c r="A90" s="558"/>
      <c r="B90" s="558"/>
      <c r="C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c r="AO90" s="558"/>
      <c r="AP90" s="558"/>
      <c r="AQ90" s="558"/>
      <c r="AR90" s="558"/>
      <c r="AS90" s="558"/>
      <c r="AT90" s="558"/>
      <c r="AU90" s="558"/>
      <c r="AV90" s="558"/>
      <c r="AW90" s="558"/>
      <c r="AX90" s="558"/>
      <c r="AY90" s="558"/>
      <c r="AZ90" s="558"/>
      <c r="BA90" s="558"/>
      <c r="BB90" s="558"/>
      <c r="BC90" s="558"/>
      <c r="BD90" s="558"/>
      <c r="BE90" s="558"/>
      <c r="BF90" s="558"/>
      <c r="BG90" s="558"/>
      <c r="BH90" s="558"/>
      <c r="BI90" s="558"/>
      <c r="BJ90" s="558"/>
      <c r="BK90" s="558"/>
      <c r="BL90" s="558"/>
      <c r="BM90" s="558"/>
      <c r="BN90" s="558"/>
      <c r="BO90" s="558"/>
      <c r="BP90" s="558"/>
      <c r="BQ90" s="558"/>
      <c r="BR90" s="558"/>
      <c r="BS90" s="558"/>
      <c r="BT90" s="558"/>
      <c r="BU90" s="558"/>
      <c r="BV90" s="558"/>
      <c r="BW90" s="558"/>
      <c r="BX90" s="558"/>
      <c r="BY90" s="558"/>
      <c r="BZ90" s="558"/>
      <c r="CA90" s="558"/>
      <c r="CB90" s="558"/>
      <c r="CC90" s="558"/>
      <c r="CD90" s="558"/>
      <c r="CE90" s="558"/>
      <c r="CF90" s="558"/>
      <c r="CG90" s="558"/>
      <c r="CH90" s="558"/>
      <c r="CI90" s="558"/>
      <c r="CJ90" s="558"/>
      <c r="CK90" s="558"/>
      <c r="CL90" s="558"/>
      <c r="CM90" s="558"/>
      <c r="CN90" s="558"/>
      <c r="CO90" s="558"/>
      <c r="CP90" s="558"/>
      <c r="CQ90" s="558"/>
      <c r="CR90" s="558"/>
      <c r="CS90" s="558"/>
      <c r="CT90" s="558"/>
      <c r="CU90" s="558"/>
      <c r="CV90" s="558"/>
      <c r="CW90" s="558"/>
      <c r="CX90" s="558"/>
      <c r="CY90" s="558"/>
      <c r="CZ90" s="558"/>
    </row>
    <row r="91" spans="1:104" x14ac:dyDescent="0.15">
      <c r="A91" s="558"/>
      <c r="B91" s="558"/>
      <c r="C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c r="AO91" s="558"/>
      <c r="AP91" s="558"/>
      <c r="AQ91" s="558"/>
      <c r="AR91" s="558"/>
      <c r="AS91" s="558"/>
      <c r="AT91" s="558"/>
      <c r="AU91" s="558"/>
      <c r="AV91" s="558"/>
      <c r="AW91" s="558"/>
      <c r="AX91" s="558"/>
      <c r="AY91" s="558"/>
      <c r="AZ91" s="558"/>
      <c r="BA91" s="558"/>
      <c r="BB91" s="558"/>
      <c r="BC91" s="558"/>
      <c r="BD91" s="558"/>
      <c r="BE91" s="558"/>
      <c r="BF91" s="558"/>
      <c r="BG91" s="558"/>
      <c r="BH91" s="558"/>
      <c r="BI91" s="558"/>
      <c r="BJ91" s="558"/>
      <c r="BK91" s="558"/>
      <c r="BL91" s="558"/>
      <c r="BM91" s="558"/>
      <c r="BN91" s="558"/>
      <c r="BO91" s="558"/>
      <c r="BP91" s="558"/>
      <c r="BQ91" s="558"/>
      <c r="BR91" s="558"/>
      <c r="BS91" s="558"/>
      <c r="BT91" s="558"/>
      <c r="BU91" s="558"/>
      <c r="BV91" s="558"/>
      <c r="BW91" s="558"/>
      <c r="BX91" s="558"/>
      <c r="BY91" s="558"/>
      <c r="BZ91" s="558"/>
      <c r="CA91" s="558"/>
      <c r="CB91" s="558"/>
      <c r="CC91" s="558"/>
      <c r="CD91" s="558"/>
      <c r="CE91" s="558"/>
      <c r="CF91" s="558"/>
      <c r="CG91" s="558"/>
      <c r="CH91" s="558"/>
      <c r="CI91" s="558"/>
      <c r="CJ91" s="558"/>
      <c r="CK91" s="558"/>
      <c r="CL91" s="558"/>
      <c r="CM91" s="558"/>
      <c r="CN91" s="558"/>
      <c r="CO91" s="558"/>
      <c r="CP91" s="558"/>
      <c r="CQ91" s="558"/>
      <c r="CR91" s="558"/>
      <c r="CS91" s="558"/>
      <c r="CT91" s="558"/>
      <c r="CU91" s="558"/>
      <c r="CV91" s="558"/>
      <c r="CW91" s="558"/>
      <c r="CX91" s="558"/>
      <c r="CY91" s="558"/>
      <c r="CZ91" s="558"/>
    </row>
    <row r="92" spans="1:104" x14ac:dyDescent="0.15">
      <c r="A92" s="558"/>
      <c r="B92" s="558"/>
      <c r="C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558"/>
      <c r="BF92" s="558"/>
      <c r="BG92" s="558"/>
      <c r="BH92" s="558"/>
      <c r="BI92" s="558"/>
      <c r="BJ92" s="558"/>
      <c r="BK92" s="558"/>
      <c r="BL92" s="558"/>
      <c r="BM92" s="558"/>
      <c r="BN92" s="558"/>
      <c r="BO92" s="558"/>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558"/>
      <c r="CR92" s="558"/>
      <c r="CS92" s="558"/>
      <c r="CT92" s="558"/>
      <c r="CU92" s="558"/>
      <c r="CV92" s="558"/>
      <c r="CW92" s="558"/>
      <c r="CX92" s="558"/>
      <c r="CY92" s="558"/>
      <c r="CZ92" s="558"/>
    </row>
    <row r="93" spans="1:104" x14ac:dyDescent="0.15">
      <c r="A93" s="558"/>
      <c r="B93" s="558"/>
      <c r="C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558"/>
      <c r="BF93" s="558"/>
      <c r="BG93" s="558"/>
      <c r="BH93" s="558"/>
      <c r="BI93" s="558"/>
      <c r="BJ93" s="558"/>
      <c r="BK93" s="558"/>
      <c r="BL93" s="558"/>
      <c r="BM93" s="558"/>
      <c r="BN93" s="558"/>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558"/>
      <c r="CR93" s="558"/>
      <c r="CS93" s="558"/>
      <c r="CT93" s="558"/>
      <c r="CU93" s="558"/>
      <c r="CV93" s="558"/>
      <c r="CW93" s="558"/>
      <c r="CX93" s="558"/>
      <c r="CY93" s="558"/>
      <c r="CZ93" s="558"/>
    </row>
    <row r="94" spans="1:104" x14ac:dyDescent="0.15">
      <c r="A94" s="558"/>
      <c r="B94" s="558"/>
      <c r="C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558"/>
      <c r="BF94" s="558"/>
      <c r="BG94" s="558"/>
      <c r="BH94" s="558"/>
      <c r="BI94" s="558"/>
      <c r="BJ94" s="558"/>
      <c r="BK94" s="558"/>
      <c r="BL94" s="558"/>
      <c r="BM94" s="558"/>
      <c r="BN94" s="558"/>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558"/>
      <c r="CR94" s="558"/>
      <c r="CS94" s="558"/>
      <c r="CT94" s="558"/>
      <c r="CU94" s="558"/>
      <c r="CV94" s="558"/>
      <c r="CW94" s="558"/>
      <c r="CX94" s="558"/>
      <c r="CY94" s="558"/>
      <c r="CZ94" s="558"/>
    </row>
    <row r="95" spans="1:104" x14ac:dyDescent="0.15">
      <c r="A95" s="558"/>
      <c r="B95" s="558"/>
      <c r="C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558"/>
      <c r="BF95" s="558"/>
      <c r="BG95" s="558"/>
      <c r="BH95" s="558"/>
      <c r="BI95" s="558"/>
      <c r="BJ95" s="558"/>
      <c r="BK95" s="558"/>
      <c r="BL95" s="558"/>
      <c r="BM95" s="558"/>
      <c r="BN95" s="558"/>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558"/>
      <c r="CR95" s="558"/>
      <c r="CS95" s="558"/>
      <c r="CT95" s="558"/>
      <c r="CU95" s="558"/>
      <c r="CV95" s="558"/>
      <c r="CW95" s="558"/>
      <c r="CX95" s="558"/>
      <c r="CY95" s="558"/>
      <c r="CZ95" s="558"/>
    </row>
    <row r="96" spans="1:104" x14ac:dyDescent="0.15">
      <c r="A96" s="558"/>
      <c r="B96" s="558"/>
      <c r="C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558"/>
      <c r="BF96" s="558"/>
      <c r="BG96" s="558"/>
      <c r="BH96" s="558"/>
      <c r="BI96" s="558"/>
      <c r="BJ96" s="558"/>
      <c r="BK96" s="558"/>
      <c r="BL96" s="558"/>
      <c r="BM96" s="558"/>
      <c r="BN96" s="558"/>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558"/>
      <c r="CR96" s="558"/>
      <c r="CS96" s="558"/>
      <c r="CT96" s="558"/>
      <c r="CU96" s="558"/>
      <c r="CV96" s="558"/>
      <c r="CW96" s="558"/>
      <c r="CX96" s="558"/>
      <c r="CY96" s="558"/>
      <c r="CZ96" s="558"/>
    </row>
    <row r="97" spans="1:104" x14ac:dyDescent="0.15">
      <c r="A97" s="558"/>
      <c r="B97" s="558"/>
      <c r="C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558"/>
      <c r="BF97" s="558"/>
      <c r="BG97" s="558"/>
      <c r="BH97" s="558"/>
      <c r="BI97" s="558"/>
      <c r="BJ97" s="558"/>
      <c r="BK97" s="558"/>
      <c r="BL97" s="558"/>
      <c r="BM97" s="558"/>
      <c r="BN97" s="558"/>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558"/>
      <c r="CR97" s="558"/>
      <c r="CS97" s="558"/>
      <c r="CT97" s="558"/>
      <c r="CU97" s="558"/>
      <c r="CV97" s="558"/>
      <c r="CW97" s="558"/>
      <c r="CX97" s="558"/>
      <c r="CY97" s="558"/>
      <c r="CZ97" s="558"/>
    </row>
    <row r="98" spans="1:104" x14ac:dyDescent="0.15">
      <c r="A98" s="558"/>
      <c r="B98" s="558"/>
      <c r="C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558"/>
      <c r="BF98" s="558"/>
      <c r="BG98" s="558"/>
      <c r="BH98" s="558"/>
      <c r="BI98" s="558"/>
      <c r="BJ98" s="558"/>
      <c r="BK98" s="558"/>
      <c r="BL98" s="558"/>
      <c r="BM98" s="558"/>
      <c r="BN98" s="558"/>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558"/>
      <c r="CR98" s="558"/>
      <c r="CS98" s="558"/>
      <c r="CT98" s="558"/>
      <c r="CU98" s="558"/>
      <c r="CV98" s="558"/>
      <c r="CW98" s="558"/>
      <c r="CX98" s="558"/>
      <c r="CY98" s="558"/>
      <c r="CZ98" s="558"/>
    </row>
    <row r="99" spans="1:104" x14ac:dyDescent="0.15">
      <c r="A99" s="558"/>
      <c r="B99" s="558"/>
      <c r="C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558"/>
      <c r="BF99" s="558"/>
      <c r="BG99" s="558"/>
      <c r="BH99" s="558"/>
      <c r="BI99" s="558"/>
      <c r="BJ99" s="558"/>
      <c r="BK99" s="558"/>
      <c r="BL99" s="558"/>
      <c r="BM99" s="558"/>
      <c r="BN99" s="558"/>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558"/>
      <c r="CR99" s="558"/>
      <c r="CS99" s="558"/>
      <c r="CT99" s="558"/>
      <c r="CU99" s="558"/>
      <c r="CV99" s="558"/>
      <c r="CW99" s="558"/>
      <c r="CX99" s="558"/>
      <c r="CY99" s="558"/>
      <c r="CZ99" s="558"/>
    </row>
    <row r="100" spans="1:104" x14ac:dyDescent="0.15">
      <c r="A100" s="558"/>
      <c r="B100" s="558"/>
      <c r="C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558"/>
      <c r="BF100" s="558"/>
      <c r="BG100" s="558"/>
      <c r="BH100" s="558"/>
      <c r="BI100" s="558"/>
      <c r="BJ100" s="558"/>
      <c r="BK100" s="558"/>
      <c r="BL100" s="558"/>
      <c r="BM100" s="558"/>
      <c r="BN100" s="558"/>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558"/>
      <c r="CR100" s="558"/>
      <c r="CS100" s="558"/>
      <c r="CT100" s="558"/>
      <c r="CU100" s="558"/>
      <c r="CV100" s="558"/>
      <c r="CW100" s="558"/>
      <c r="CX100" s="558"/>
      <c r="CY100" s="558"/>
      <c r="CZ100" s="558"/>
    </row>
    <row r="101" spans="1:104" x14ac:dyDescent="0.15">
      <c r="A101" s="558"/>
      <c r="B101" s="558"/>
      <c r="C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558"/>
      <c r="BF101" s="558"/>
      <c r="BG101" s="558"/>
      <c r="BH101" s="558"/>
      <c r="BI101" s="558"/>
      <c r="BJ101" s="558"/>
      <c r="BK101" s="558"/>
      <c r="BL101" s="558"/>
      <c r="BM101" s="558"/>
      <c r="BN101" s="558"/>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558"/>
      <c r="CR101" s="558"/>
      <c r="CS101" s="558"/>
      <c r="CT101" s="558"/>
      <c r="CU101" s="558"/>
      <c r="CV101" s="558"/>
      <c r="CW101" s="558"/>
      <c r="CX101" s="558"/>
      <c r="CY101" s="558"/>
      <c r="CZ101" s="558"/>
    </row>
    <row r="102" spans="1:104" x14ac:dyDescent="0.15">
      <c r="A102" s="558"/>
      <c r="B102" s="558"/>
      <c r="C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558"/>
      <c r="BF102" s="558"/>
      <c r="BG102" s="558"/>
      <c r="BH102" s="558"/>
      <c r="BI102" s="558"/>
      <c r="BJ102" s="558"/>
      <c r="BK102" s="558"/>
      <c r="BL102" s="558"/>
      <c r="BM102" s="558"/>
      <c r="BN102" s="558"/>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558"/>
      <c r="CR102" s="558"/>
      <c r="CS102" s="558"/>
      <c r="CT102" s="558"/>
      <c r="CU102" s="558"/>
      <c r="CV102" s="558"/>
      <c r="CW102" s="558"/>
      <c r="CX102" s="558"/>
      <c r="CY102" s="558"/>
      <c r="CZ102" s="558"/>
    </row>
    <row r="103" spans="1:104" x14ac:dyDescent="0.15">
      <c r="A103" s="558"/>
      <c r="B103" s="558"/>
      <c r="C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558"/>
      <c r="BF103" s="558"/>
      <c r="BG103" s="558"/>
      <c r="BH103" s="558"/>
      <c r="BI103" s="558"/>
      <c r="BJ103" s="558"/>
      <c r="BK103" s="558"/>
      <c r="BL103" s="558"/>
      <c r="BM103" s="558"/>
      <c r="BN103" s="558"/>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558"/>
      <c r="CR103" s="558"/>
      <c r="CS103" s="558"/>
      <c r="CT103" s="558"/>
      <c r="CU103" s="558"/>
      <c r="CV103" s="558"/>
      <c r="CW103" s="558"/>
      <c r="CX103" s="558"/>
      <c r="CY103" s="558"/>
      <c r="CZ103" s="558"/>
    </row>
    <row r="104" spans="1:104" x14ac:dyDescent="0.15">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558"/>
      <c r="BF104" s="558"/>
      <c r="BG104" s="558"/>
      <c r="BH104" s="558"/>
      <c r="BI104" s="558"/>
      <c r="BJ104" s="558"/>
      <c r="BK104" s="558"/>
      <c r="BL104" s="558"/>
      <c r="BM104" s="558"/>
      <c r="BN104" s="558"/>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558"/>
      <c r="CR104" s="558"/>
      <c r="CS104" s="558"/>
      <c r="CT104" s="558"/>
      <c r="CU104" s="558"/>
      <c r="CV104" s="558"/>
      <c r="CW104" s="558"/>
      <c r="CX104" s="558"/>
      <c r="CY104" s="558"/>
      <c r="CZ104" s="558"/>
    </row>
    <row r="105" spans="1:104" x14ac:dyDescent="0.15">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558"/>
      <c r="BF105" s="558"/>
      <c r="BG105" s="558"/>
      <c r="BH105" s="558"/>
      <c r="BI105" s="558"/>
      <c r="BJ105" s="558"/>
      <c r="BK105" s="558"/>
      <c r="BL105" s="558"/>
      <c r="BM105" s="558"/>
      <c r="BN105" s="558"/>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558"/>
      <c r="CR105" s="558"/>
      <c r="CS105" s="558"/>
      <c r="CT105" s="558"/>
      <c r="CU105" s="558"/>
      <c r="CV105" s="558"/>
      <c r="CW105" s="558"/>
      <c r="CX105" s="558"/>
      <c r="CY105" s="558"/>
      <c r="CZ105" s="558"/>
    </row>
    <row r="106" spans="1:104" x14ac:dyDescent="0.15">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558"/>
      <c r="BF106" s="558"/>
      <c r="BG106" s="558"/>
      <c r="BH106" s="558"/>
      <c r="BI106" s="558"/>
      <c r="BJ106" s="558"/>
      <c r="BK106" s="558"/>
      <c r="BL106" s="558"/>
      <c r="BM106" s="558"/>
      <c r="BN106" s="558"/>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558"/>
      <c r="CR106" s="558"/>
      <c r="CS106" s="558"/>
      <c r="CT106" s="558"/>
      <c r="CU106" s="558"/>
      <c r="CV106" s="558"/>
      <c r="CW106" s="558"/>
      <c r="CX106" s="558"/>
      <c r="CY106" s="558"/>
      <c r="CZ106" s="558"/>
    </row>
    <row r="107" spans="1:104" x14ac:dyDescent="0.15">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c r="AO107" s="558"/>
      <c r="AP107" s="558"/>
      <c r="AQ107" s="558"/>
      <c r="AR107" s="558"/>
      <c r="AS107" s="558"/>
      <c r="AT107" s="558"/>
      <c r="AU107" s="558"/>
      <c r="AV107" s="558"/>
      <c r="AW107" s="558"/>
      <c r="AX107" s="558"/>
      <c r="AY107" s="558"/>
      <c r="AZ107" s="558"/>
      <c r="BA107" s="558"/>
      <c r="BB107" s="558"/>
      <c r="BC107" s="558"/>
      <c r="BD107" s="558"/>
      <c r="BE107" s="558"/>
      <c r="BF107" s="558"/>
      <c r="BG107" s="558"/>
      <c r="BH107" s="558"/>
      <c r="BI107" s="558"/>
      <c r="BJ107" s="558"/>
      <c r="BK107" s="558"/>
      <c r="BL107" s="558"/>
      <c r="BM107" s="558"/>
      <c r="BN107" s="558"/>
      <c r="BO107" s="558"/>
      <c r="BP107" s="558"/>
      <c r="BQ107" s="558"/>
      <c r="BR107" s="558"/>
      <c r="BS107" s="558"/>
      <c r="BT107" s="558"/>
      <c r="BU107" s="558"/>
      <c r="BV107" s="558"/>
      <c r="BW107" s="558"/>
      <c r="BX107" s="558"/>
      <c r="BY107" s="558"/>
      <c r="BZ107" s="558"/>
      <c r="CA107" s="558"/>
      <c r="CB107" s="558"/>
      <c r="CC107" s="558"/>
      <c r="CD107" s="558"/>
      <c r="CE107" s="558"/>
      <c r="CF107" s="558"/>
      <c r="CG107" s="558"/>
      <c r="CH107" s="558"/>
      <c r="CI107" s="558"/>
      <c r="CJ107" s="558"/>
      <c r="CK107" s="558"/>
      <c r="CL107" s="558"/>
      <c r="CM107" s="558"/>
      <c r="CN107" s="558"/>
      <c r="CO107" s="558"/>
      <c r="CP107" s="558"/>
      <c r="CQ107" s="558"/>
      <c r="CR107" s="558"/>
      <c r="CS107" s="558"/>
      <c r="CT107" s="558"/>
      <c r="CU107" s="558"/>
      <c r="CV107" s="558"/>
      <c r="CW107" s="558"/>
      <c r="CX107" s="558"/>
      <c r="CY107" s="558"/>
      <c r="CZ107" s="558"/>
    </row>
    <row r="108" spans="1:104" x14ac:dyDescent="0.15">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8"/>
      <c r="CV108" s="558"/>
      <c r="CW108" s="558"/>
      <c r="CX108" s="558"/>
      <c r="CY108" s="558"/>
      <c r="CZ108" s="558"/>
    </row>
    <row r="109" spans="1:104" x14ac:dyDescent="0.15">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c r="AO109" s="558"/>
      <c r="AP109" s="558"/>
      <c r="AQ109" s="558"/>
      <c r="AR109" s="558"/>
      <c r="AS109" s="558"/>
      <c r="AT109" s="558"/>
      <c r="AU109" s="558"/>
      <c r="AV109" s="558"/>
      <c r="AW109" s="558"/>
      <c r="AX109" s="558"/>
      <c r="AY109" s="558"/>
      <c r="AZ109" s="558"/>
      <c r="BA109" s="558"/>
      <c r="BB109" s="558"/>
      <c r="BC109" s="558"/>
      <c r="BD109" s="558"/>
      <c r="BE109" s="558"/>
      <c r="BF109" s="558"/>
      <c r="BG109" s="558"/>
      <c r="BH109" s="558"/>
      <c r="BI109" s="558"/>
      <c r="BJ109" s="558"/>
      <c r="BK109" s="558"/>
      <c r="BL109" s="558"/>
      <c r="BM109" s="558"/>
      <c r="BN109" s="558"/>
      <c r="BO109" s="558"/>
      <c r="BP109" s="558"/>
      <c r="BQ109" s="558"/>
      <c r="BR109" s="558"/>
      <c r="BS109" s="558"/>
      <c r="BT109" s="558"/>
      <c r="BU109" s="558"/>
      <c r="BV109" s="558"/>
      <c r="BW109" s="558"/>
      <c r="BX109" s="558"/>
      <c r="BY109" s="558"/>
      <c r="BZ109" s="558"/>
      <c r="CA109" s="558"/>
      <c r="CB109" s="558"/>
      <c r="CC109" s="558"/>
      <c r="CD109" s="558"/>
      <c r="CE109" s="558"/>
      <c r="CF109" s="558"/>
      <c r="CG109" s="558"/>
      <c r="CH109" s="558"/>
      <c r="CI109" s="558"/>
      <c r="CJ109" s="558"/>
      <c r="CK109" s="558"/>
      <c r="CL109" s="558"/>
      <c r="CM109" s="558"/>
      <c r="CN109" s="558"/>
      <c r="CO109" s="558"/>
      <c r="CP109" s="558"/>
      <c r="CQ109" s="558"/>
      <c r="CR109" s="558"/>
      <c r="CS109" s="558"/>
      <c r="CT109" s="558"/>
      <c r="CU109" s="558"/>
      <c r="CV109" s="558"/>
      <c r="CW109" s="558"/>
      <c r="CX109" s="558"/>
      <c r="CY109" s="558"/>
      <c r="CZ109" s="558"/>
    </row>
    <row r="110" spans="1:104" x14ac:dyDescent="0.15">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c r="AO110" s="558"/>
      <c r="AP110" s="558"/>
      <c r="AQ110" s="558"/>
      <c r="AR110" s="558"/>
      <c r="AS110" s="558"/>
      <c r="AT110" s="558"/>
      <c r="AU110" s="558"/>
      <c r="AV110" s="558"/>
      <c r="AW110" s="558"/>
      <c r="AX110" s="558"/>
      <c r="AY110" s="558"/>
      <c r="AZ110" s="558"/>
      <c r="BA110" s="558"/>
      <c r="BB110" s="558"/>
      <c r="BC110" s="558"/>
      <c r="BD110" s="558"/>
      <c r="BE110" s="558"/>
      <c r="BF110" s="558"/>
      <c r="BG110" s="558"/>
      <c r="BH110" s="558"/>
      <c r="BI110" s="558"/>
      <c r="BJ110" s="558"/>
      <c r="BK110" s="558"/>
      <c r="BL110" s="558"/>
      <c r="BM110" s="558"/>
      <c r="BN110" s="558"/>
      <c r="BO110" s="558"/>
      <c r="BP110" s="558"/>
      <c r="BQ110" s="558"/>
      <c r="BR110" s="558"/>
      <c r="BS110" s="558"/>
      <c r="BT110" s="558"/>
      <c r="BU110" s="558"/>
      <c r="BV110" s="558"/>
      <c r="BW110" s="558"/>
      <c r="BX110" s="558"/>
      <c r="BY110" s="558"/>
      <c r="BZ110" s="558"/>
      <c r="CA110" s="558"/>
      <c r="CB110" s="558"/>
      <c r="CC110" s="558"/>
      <c r="CD110" s="558"/>
      <c r="CE110" s="558"/>
      <c r="CF110" s="558"/>
      <c r="CG110" s="558"/>
      <c r="CH110" s="558"/>
      <c r="CI110" s="558"/>
      <c r="CJ110" s="558"/>
      <c r="CK110" s="558"/>
      <c r="CL110" s="558"/>
      <c r="CM110" s="558"/>
      <c r="CN110" s="558"/>
      <c r="CO110" s="558"/>
      <c r="CP110" s="558"/>
      <c r="CQ110" s="558"/>
      <c r="CR110" s="558"/>
      <c r="CS110" s="558"/>
      <c r="CT110" s="558"/>
      <c r="CU110" s="558"/>
      <c r="CV110" s="558"/>
      <c r="CW110" s="558"/>
      <c r="CX110" s="558"/>
      <c r="CY110" s="558"/>
      <c r="CZ110" s="558"/>
    </row>
    <row r="111" spans="1:104" x14ac:dyDescent="0.15">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c r="AO111" s="558"/>
      <c r="AP111" s="558"/>
      <c r="AQ111" s="558"/>
      <c r="AR111" s="558"/>
      <c r="AS111" s="558"/>
      <c r="AT111" s="558"/>
      <c r="AU111" s="558"/>
      <c r="AV111" s="558"/>
      <c r="AW111" s="558"/>
      <c r="AX111" s="558"/>
      <c r="AY111" s="558"/>
      <c r="AZ111" s="558"/>
      <c r="BA111" s="558"/>
      <c r="BB111" s="558"/>
      <c r="BC111" s="558"/>
      <c r="BD111" s="558"/>
      <c r="BE111" s="558"/>
      <c r="BF111" s="558"/>
      <c r="BG111" s="558"/>
      <c r="BH111" s="558"/>
      <c r="BI111" s="558"/>
      <c r="BJ111" s="558"/>
      <c r="BK111" s="558"/>
      <c r="BL111" s="558"/>
      <c r="BM111" s="558"/>
      <c r="BN111" s="558"/>
      <c r="BO111" s="558"/>
      <c r="BP111" s="558"/>
      <c r="BQ111" s="558"/>
      <c r="BR111" s="558"/>
      <c r="BS111" s="558"/>
      <c r="BT111" s="558"/>
      <c r="BU111" s="558"/>
      <c r="BV111" s="558"/>
      <c r="BW111" s="558"/>
      <c r="BX111" s="558"/>
      <c r="BY111" s="558"/>
      <c r="BZ111" s="558"/>
      <c r="CA111" s="558"/>
      <c r="CB111" s="558"/>
      <c r="CC111" s="558"/>
      <c r="CD111" s="558"/>
      <c r="CE111" s="558"/>
      <c r="CF111" s="558"/>
      <c r="CG111" s="558"/>
      <c r="CH111" s="558"/>
      <c r="CI111" s="558"/>
      <c r="CJ111" s="558"/>
      <c r="CK111" s="558"/>
      <c r="CL111" s="558"/>
      <c r="CM111" s="558"/>
      <c r="CN111" s="558"/>
      <c r="CO111" s="558"/>
      <c r="CP111" s="558"/>
      <c r="CQ111" s="558"/>
      <c r="CR111" s="558"/>
      <c r="CS111" s="558"/>
      <c r="CT111" s="558"/>
      <c r="CU111" s="558"/>
      <c r="CV111" s="558"/>
      <c r="CW111" s="558"/>
      <c r="CX111" s="558"/>
      <c r="CY111" s="558"/>
      <c r="CZ111" s="558"/>
    </row>
    <row r="112" spans="1:104" x14ac:dyDescent="0.15">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c r="AO112" s="558"/>
      <c r="AP112" s="558"/>
      <c r="AQ112" s="558"/>
      <c r="AR112" s="558"/>
      <c r="AS112" s="558"/>
      <c r="AT112" s="558"/>
      <c r="AU112" s="558"/>
      <c r="AV112" s="558"/>
      <c r="AW112" s="558"/>
      <c r="AX112" s="558"/>
      <c r="AY112" s="558"/>
      <c r="AZ112" s="558"/>
      <c r="BA112" s="558"/>
      <c r="BB112" s="558"/>
      <c r="BC112" s="558"/>
      <c r="BD112" s="558"/>
      <c r="BE112" s="558"/>
      <c r="BF112" s="558"/>
      <c r="BG112" s="558"/>
      <c r="BH112" s="558"/>
      <c r="BI112" s="558"/>
      <c r="BJ112" s="558"/>
      <c r="BK112" s="558"/>
      <c r="BL112" s="558"/>
      <c r="BM112" s="558"/>
      <c r="BN112" s="558"/>
      <c r="BO112" s="558"/>
      <c r="BP112" s="558"/>
      <c r="BQ112" s="558"/>
      <c r="BR112" s="558"/>
      <c r="BS112" s="558"/>
      <c r="BT112" s="558"/>
      <c r="BU112" s="558"/>
      <c r="BV112" s="558"/>
      <c r="BW112" s="558"/>
      <c r="BX112" s="558"/>
      <c r="BY112" s="558"/>
      <c r="BZ112" s="558"/>
      <c r="CA112" s="558"/>
      <c r="CB112" s="558"/>
      <c r="CC112" s="558"/>
      <c r="CD112" s="558"/>
      <c r="CE112" s="558"/>
      <c r="CF112" s="558"/>
      <c r="CG112" s="558"/>
      <c r="CH112" s="558"/>
      <c r="CI112" s="558"/>
      <c r="CJ112" s="558"/>
      <c r="CK112" s="558"/>
      <c r="CL112" s="558"/>
      <c r="CM112" s="558"/>
      <c r="CN112" s="558"/>
      <c r="CO112" s="558"/>
      <c r="CP112" s="558"/>
      <c r="CQ112" s="558"/>
      <c r="CR112" s="558"/>
      <c r="CS112" s="558"/>
      <c r="CT112" s="558"/>
      <c r="CU112" s="558"/>
      <c r="CV112" s="558"/>
      <c r="CW112" s="558"/>
      <c r="CX112" s="558"/>
      <c r="CY112" s="558"/>
      <c r="CZ112" s="558"/>
    </row>
    <row r="113" spans="1:104" x14ac:dyDescent="0.15">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c r="AO113" s="558"/>
      <c r="AP113" s="558"/>
      <c r="AQ113" s="558"/>
      <c r="AR113" s="558"/>
      <c r="AS113" s="558"/>
      <c r="AT113" s="558"/>
      <c r="AU113" s="558"/>
      <c r="AV113" s="558"/>
      <c r="AW113" s="558"/>
      <c r="AX113" s="558"/>
      <c r="AY113" s="558"/>
      <c r="AZ113" s="558"/>
      <c r="BA113" s="558"/>
      <c r="BB113" s="558"/>
      <c r="BC113" s="558"/>
      <c r="BD113" s="558"/>
      <c r="BE113" s="558"/>
      <c r="BF113" s="558"/>
      <c r="BG113" s="558"/>
      <c r="BH113" s="558"/>
      <c r="BI113" s="558"/>
      <c r="BJ113" s="558"/>
      <c r="BK113" s="558"/>
      <c r="BL113" s="558"/>
      <c r="BM113" s="558"/>
      <c r="BN113" s="558"/>
      <c r="BO113" s="558"/>
      <c r="BP113" s="558"/>
      <c r="BQ113" s="558"/>
      <c r="BR113" s="558"/>
      <c r="BS113" s="558"/>
      <c r="BT113" s="558"/>
      <c r="BU113" s="558"/>
      <c r="BV113" s="558"/>
      <c r="BW113" s="558"/>
      <c r="BX113" s="558"/>
      <c r="BY113" s="558"/>
      <c r="BZ113" s="558"/>
      <c r="CA113" s="558"/>
      <c r="CB113" s="558"/>
      <c r="CC113" s="558"/>
      <c r="CD113" s="558"/>
      <c r="CE113" s="558"/>
      <c r="CF113" s="558"/>
      <c r="CG113" s="558"/>
      <c r="CH113" s="558"/>
      <c r="CI113" s="558"/>
      <c r="CJ113" s="558"/>
      <c r="CK113" s="558"/>
      <c r="CL113" s="558"/>
      <c r="CM113" s="558"/>
      <c r="CN113" s="558"/>
      <c r="CO113" s="558"/>
      <c r="CP113" s="558"/>
      <c r="CQ113" s="558"/>
      <c r="CR113" s="558"/>
      <c r="CS113" s="558"/>
      <c r="CT113" s="558"/>
      <c r="CU113" s="558"/>
      <c r="CV113" s="558"/>
      <c r="CW113" s="558"/>
      <c r="CX113" s="558"/>
      <c r="CY113" s="558"/>
      <c r="CZ113" s="558"/>
    </row>
    <row r="114" spans="1:104" x14ac:dyDescent="0.15">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c r="AO114" s="558"/>
      <c r="AP114" s="558"/>
      <c r="AQ114" s="558"/>
      <c r="AR114" s="558"/>
      <c r="AS114" s="558"/>
      <c r="AT114" s="558"/>
      <c r="AU114" s="558"/>
      <c r="AV114" s="558"/>
      <c r="AW114" s="558"/>
      <c r="AX114" s="558"/>
      <c r="AY114" s="558"/>
      <c r="AZ114" s="558"/>
      <c r="BA114" s="558"/>
      <c r="BB114" s="558"/>
      <c r="BC114" s="558"/>
      <c r="BD114" s="558"/>
      <c r="BE114" s="558"/>
      <c r="BF114" s="558"/>
      <c r="BG114" s="558"/>
      <c r="BH114" s="558"/>
      <c r="BI114" s="558"/>
      <c r="BJ114" s="558"/>
      <c r="BK114" s="558"/>
      <c r="BL114" s="558"/>
      <c r="BM114" s="558"/>
      <c r="BN114" s="558"/>
      <c r="BO114" s="558"/>
      <c r="BP114" s="558"/>
      <c r="BQ114" s="558"/>
      <c r="BR114" s="558"/>
      <c r="BS114" s="558"/>
      <c r="BT114" s="558"/>
      <c r="BU114" s="558"/>
      <c r="BV114" s="558"/>
      <c r="BW114" s="558"/>
      <c r="BX114" s="558"/>
      <c r="BY114" s="558"/>
      <c r="BZ114" s="558"/>
      <c r="CA114" s="558"/>
      <c r="CB114" s="558"/>
      <c r="CC114" s="558"/>
      <c r="CD114" s="558"/>
      <c r="CE114" s="558"/>
      <c r="CF114" s="558"/>
      <c r="CG114" s="558"/>
      <c r="CH114" s="558"/>
      <c r="CI114" s="558"/>
      <c r="CJ114" s="558"/>
      <c r="CK114" s="558"/>
      <c r="CL114" s="558"/>
      <c r="CM114" s="558"/>
      <c r="CN114" s="558"/>
      <c r="CO114" s="558"/>
      <c r="CP114" s="558"/>
      <c r="CQ114" s="558"/>
      <c r="CR114" s="558"/>
      <c r="CS114" s="558"/>
      <c r="CT114" s="558"/>
      <c r="CU114" s="558"/>
      <c r="CV114" s="558"/>
      <c r="CW114" s="558"/>
      <c r="CX114" s="558"/>
      <c r="CY114" s="558"/>
      <c r="CZ114" s="558"/>
    </row>
    <row r="115" spans="1:104" x14ac:dyDescent="0.15">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8"/>
      <c r="BW115" s="558"/>
      <c r="BX115" s="558"/>
      <c r="BY115" s="558"/>
      <c r="BZ115" s="558"/>
      <c r="CA115" s="558"/>
      <c r="CB115" s="558"/>
      <c r="CC115" s="558"/>
      <c r="CD115" s="558"/>
      <c r="CE115" s="558"/>
      <c r="CF115" s="558"/>
      <c r="CG115" s="558"/>
      <c r="CH115" s="558"/>
      <c r="CI115" s="558"/>
      <c r="CJ115" s="558"/>
      <c r="CK115" s="558"/>
      <c r="CL115" s="558"/>
      <c r="CM115" s="558"/>
      <c r="CN115" s="558"/>
      <c r="CO115" s="558"/>
      <c r="CP115" s="558"/>
      <c r="CQ115" s="558"/>
      <c r="CR115" s="558"/>
      <c r="CS115" s="558"/>
      <c r="CT115" s="558"/>
      <c r="CU115" s="558"/>
      <c r="CV115" s="558"/>
      <c r="CW115" s="558"/>
      <c r="CX115" s="558"/>
      <c r="CY115" s="558"/>
      <c r="CZ115" s="558"/>
    </row>
    <row r="116" spans="1:104" x14ac:dyDescent="0.15">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c r="CQ116" s="558"/>
      <c r="CR116" s="558"/>
      <c r="CS116" s="558"/>
      <c r="CT116" s="558"/>
      <c r="CU116" s="558"/>
      <c r="CV116" s="558"/>
      <c r="CW116" s="558"/>
      <c r="CX116" s="558"/>
      <c r="CY116" s="558"/>
      <c r="CZ116" s="558"/>
    </row>
    <row r="117" spans="1:104" x14ac:dyDescent="0.15">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8"/>
      <c r="BW117" s="558"/>
      <c r="BX117" s="558"/>
      <c r="BY117" s="558"/>
      <c r="BZ117" s="558"/>
      <c r="CA117" s="558"/>
      <c r="CB117" s="558"/>
      <c r="CC117" s="558"/>
      <c r="CD117" s="558"/>
      <c r="CE117" s="558"/>
      <c r="CF117" s="558"/>
      <c r="CG117" s="558"/>
      <c r="CH117" s="558"/>
      <c r="CI117" s="558"/>
      <c r="CJ117" s="558"/>
      <c r="CK117" s="558"/>
      <c r="CL117" s="558"/>
      <c r="CM117" s="558"/>
      <c r="CN117" s="558"/>
      <c r="CO117" s="558"/>
      <c r="CP117" s="558"/>
      <c r="CQ117" s="558"/>
      <c r="CR117" s="558"/>
      <c r="CS117" s="558"/>
      <c r="CT117" s="558"/>
      <c r="CU117" s="558"/>
      <c r="CV117" s="558"/>
      <c r="CW117" s="558"/>
      <c r="CX117" s="558"/>
      <c r="CY117" s="558"/>
      <c r="CZ117" s="558"/>
    </row>
    <row r="118" spans="1:104" x14ac:dyDescent="0.15">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c r="AO118" s="558"/>
      <c r="AP118" s="558"/>
      <c r="AQ118" s="558"/>
      <c r="AR118" s="558"/>
      <c r="AS118" s="558"/>
      <c r="AT118" s="558"/>
      <c r="AU118" s="558"/>
      <c r="AV118" s="558"/>
      <c r="AW118" s="558"/>
      <c r="AX118" s="558"/>
      <c r="AY118" s="558"/>
      <c r="AZ118" s="558"/>
      <c r="BA118" s="558"/>
      <c r="BB118" s="558"/>
      <c r="BC118" s="558"/>
      <c r="BD118" s="558"/>
      <c r="BE118" s="558"/>
      <c r="BF118" s="558"/>
      <c r="BG118" s="558"/>
      <c r="BH118" s="558"/>
      <c r="BI118" s="558"/>
      <c r="BJ118" s="558"/>
      <c r="BK118" s="558"/>
      <c r="BL118" s="558"/>
      <c r="BM118" s="558"/>
      <c r="BN118" s="558"/>
      <c r="BO118" s="558"/>
      <c r="BP118" s="558"/>
      <c r="BQ118" s="558"/>
      <c r="BR118" s="558"/>
      <c r="BS118" s="558"/>
      <c r="BT118" s="558"/>
      <c r="BU118" s="558"/>
      <c r="BV118" s="558"/>
      <c r="BW118" s="558"/>
      <c r="BX118" s="558"/>
      <c r="BY118" s="558"/>
      <c r="BZ118" s="558"/>
      <c r="CA118" s="558"/>
      <c r="CB118" s="558"/>
      <c r="CC118" s="558"/>
      <c r="CD118" s="558"/>
      <c r="CE118" s="558"/>
      <c r="CF118" s="558"/>
      <c r="CG118" s="558"/>
      <c r="CH118" s="558"/>
      <c r="CI118" s="558"/>
      <c r="CJ118" s="558"/>
      <c r="CK118" s="558"/>
      <c r="CL118" s="558"/>
      <c r="CM118" s="558"/>
      <c r="CN118" s="558"/>
      <c r="CO118" s="558"/>
      <c r="CP118" s="558"/>
      <c r="CQ118" s="558"/>
      <c r="CR118" s="558"/>
      <c r="CS118" s="558"/>
      <c r="CT118" s="558"/>
      <c r="CU118" s="558"/>
      <c r="CV118" s="558"/>
      <c r="CW118" s="558"/>
      <c r="CX118" s="558"/>
      <c r="CY118" s="558"/>
      <c r="CZ118" s="558"/>
    </row>
    <row r="119" spans="1:104" x14ac:dyDescent="0.15">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c r="AO119" s="558"/>
      <c r="AP119" s="558"/>
      <c r="AQ119" s="558"/>
      <c r="AR119" s="558"/>
      <c r="AS119" s="558"/>
      <c r="AT119" s="558"/>
      <c r="AU119" s="558"/>
      <c r="AV119" s="558"/>
      <c r="AW119" s="558"/>
      <c r="AX119" s="558"/>
      <c r="AY119" s="558"/>
      <c r="AZ119" s="558"/>
      <c r="BA119" s="558"/>
      <c r="BB119" s="558"/>
      <c r="BC119" s="558"/>
      <c r="BD119" s="558"/>
      <c r="BE119" s="558"/>
      <c r="BF119" s="558"/>
      <c r="BG119" s="558"/>
      <c r="BH119" s="558"/>
      <c r="BI119" s="558"/>
      <c r="BJ119" s="558"/>
      <c r="BK119" s="558"/>
      <c r="BL119" s="558"/>
      <c r="BM119" s="558"/>
      <c r="BN119" s="558"/>
      <c r="BO119" s="558"/>
      <c r="BP119" s="558"/>
      <c r="BQ119" s="558"/>
      <c r="BR119" s="558"/>
      <c r="BS119" s="558"/>
      <c r="BT119" s="558"/>
      <c r="BU119" s="558"/>
      <c r="BV119" s="558"/>
      <c r="BW119" s="558"/>
      <c r="BX119" s="558"/>
      <c r="BY119" s="558"/>
      <c r="BZ119" s="558"/>
      <c r="CA119" s="558"/>
      <c r="CB119" s="558"/>
      <c r="CC119" s="558"/>
      <c r="CD119" s="558"/>
      <c r="CE119" s="558"/>
      <c r="CF119" s="558"/>
      <c r="CG119" s="558"/>
      <c r="CH119" s="558"/>
      <c r="CI119" s="558"/>
      <c r="CJ119" s="558"/>
      <c r="CK119" s="558"/>
      <c r="CL119" s="558"/>
      <c r="CM119" s="558"/>
      <c r="CN119" s="558"/>
      <c r="CO119" s="558"/>
      <c r="CP119" s="558"/>
      <c r="CQ119" s="558"/>
      <c r="CR119" s="558"/>
      <c r="CS119" s="558"/>
      <c r="CT119" s="558"/>
      <c r="CU119" s="558"/>
      <c r="CV119" s="558"/>
      <c r="CW119" s="558"/>
      <c r="CX119" s="558"/>
      <c r="CY119" s="558"/>
      <c r="CZ119" s="558"/>
    </row>
    <row r="120" spans="1:104" x14ac:dyDescent="0.15">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c r="AO120" s="558"/>
      <c r="AP120" s="558"/>
      <c r="AQ120" s="558"/>
      <c r="AR120" s="558"/>
      <c r="AS120" s="558"/>
      <c r="AT120" s="558"/>
      <c r="AU120" s="558"/>
      <c r="AV120" s="558"/>
      <c r="AW120" s="558"/>
      <c r="AX120" s="558"/>
      <c r="AY120" s="558"/>
      <c r="AZ120" s="558"/>
      <c r="BA120" s="558"/>
      <c r="BB120" s="558"/>
      <c r="BC120" s="558"/>
      <c r="BD120" s="558"/>
      <c r="BE120" s="558"/>
      <c r="BF120" s="558"/>
      <c r="BG120" s="558"/>
      <c r="BH120" s="558"/>
      <c r="BI120" s="558"/>
      <c r="BJ120" s="558"/>
      <c r="BK120" s="558"/>
      <c r="BL120" s="558"/>
      <c r="BM120" s="558"/>
      <c r="BN120" s="558"/>
      <c r="BO120" s="558"/>
      <c r="BP120" s="558"/>
      <c r="BQ120" s="558"/>
      <c r="BR120" s="558"/>
      <c r="BS120" s="558"/>
      <c r="BT120" s="558"/>
      <c r="BU120" s="558"/>
      <c r="BV120" s="558"/>
      <c r="BW120" s="558"/>
      <c r="BX120" s="558"/>
      <c r="BY120" s="558"/>
      <c r="BZ120" s="558"/>
      <c r="CA120" s="558"/>
      <c r="CB120" s="558"/>
      <c r="CC120" s="558"/>
      <c r="CD120" s="558"/>
      <c r="CE120" s="558"/>
      <c r="CF120" s="558"/>
      <c r="CG120" s="558"/>
      <c r="CH120" s="558"/>
      <c r="CI120" s="558"/>
      <c r="CJ120" s="558"/>
      <c r="CK120" s="558"/>
      <c r="CL120" s="558"/>
      <c r="CM120" s="558"/>
      <c r="CN120" s="558"/>
      <c r="CO120" s="558"/>
      <c r="CP120" s="558"/>
      <c r="CQ120" s="558"/>
      <c r="CR120" s="558"/>
      <c r="CS120" s="558"/>
      <c r="CT120" s="558"/>
      <c r="CU120" s="558"/>
      <c r="CV120" s="558"/>
      <c r="CW120" s="558"/>
      <c r="CX120" s="558"/>
      <c r="CY120" s="558"/>
      <c r="CZ120" s="558"/>
    </row>
    <row r="121" spans="1:104" x14ac:dyDescent="0.15">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c r="AO121" s="558"/>
      <c r="AP121" s="558"/>
      <c r="AQ121" s="558"/>
      <c r="AR121" s="558"/>
      <c r="AS121" s="558"/>
      <c r="AT121" s="558"/>
      <c r="AU121" s="558"/>
      <c r="AV121" s="558"/>
      <c r="AW121" s="558"/>
      <c r="AX121" s="558"/>
      <c r="AY121" s="558"/>
      <c r="AZ121" s="558"/>
      <c r="BA121" s="558"/>
      <c r="BB121" s="558"/>
      <c r="BC121" s="558"/>
      <c r="BD121" s="558"/>
      <c r="BE121" s="558"/>
      <c r="BF121" s="558"/>
      <c r="BG121" s="558"/>
      <c r="BH121" s="558"/>
      <c r="BI121" s="558"/>
      <c r="BJ121" s="558"/>
      <c r="BK121" s="558"/>
      <c r="BL121" s="558"/>
      <c r="BM121" s="558"/>
      <c r="BN121" s="558"/>
      <c r="BO121" s="558"/>
      <c r="BP121" s="558"/>
      <c r="BQ121" s="558"/>
      <c r="BR121" s="558"/>
      <c r="BS121" s="558"/>
      <c r="BT121" s="558"/>
      <c r="BU121" s="558"/>
      <c r="BV121" s="558"/>
      <c r="BW121" s="558"/>
      <c r="BX121" s="558"/>
      <c r="BY121" s="558"/>
      <c r="BZ121" s="558"/>
      <c r="CA121" s="558"/>
      <c r="CB121" s="558"/>
      <c r="CC121" s="558"/>
      <c r="CD121" s="558"/>
      <c r="CE121" s="558"/>
      <c r="CF121" s="558"/>
      <c r="CG121" s="558"/>
      <c r="CH121" s="558"/>
      <c r="CI121" s="558"/>
      <c r="CJ121" s="558"/>
      <c r="CK121" s="558"/>
      <c r="CL121" s="558"/>
      <c r="CM121" s="558"/>
      <c r="CN121" s="558"/>
      <c r="CO121" s="558"/>
      <c r="CP121" s="558"/>
      <c r="CQ121" s="558"/>
      <c r="CR121" s="558"/>
      <c r="CS121" s="558"/>
      <c r="CT121" s="558"/>
      <c r="CU121" s="558"/>
      <c r="CV121" s="558"/>
      <c r="CW121" s="558"/>
      <c r="CX121" s="558"/>
      <c r="CY121" s="558"/>
      <c r="CZ121" s="558"/>
    </row>
    <row r="122" spans="1:104" x14ac:dyDescent="0.15">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c r="AO122" s="558"/>
      <c r="AP122" s="558"/>
      <c r="AQ122" s="558"/>
      <c r="AR122" s="558"/>
      <c r="AS122" s="558"/>
      <c r="AT122" s="558"/>
      <c r="AU122" s="558"/>
      <c r="AV122" s="558"/>
      <c r="AW122" s="558"/>
      <c r="AX122" s="558"/>
      <c r="AY122" s="558"/>
      <c r="AZ122" s="558"/>
      <c r="BA122" s="558"/>
      <c r="BB122" s="558"/>
      <c r="BC122" s="558"/>
      <c r="BD122" s="558"/>
      <c r="BE122" s="558"/>
      <c r="BF122" s="558"/>
      <c r="BG122" s="558"/>
      <c r="BH122" s="558"/>
      <c r="BI122" s="558"/>
      <c r="BJ122" s="558"/>
      <c r="BK122" s="558"/>
      <c r="BL122" s="558"/>
      <c r="BM122" s="558"/>
      <c r="BN122" s="558"/>
      <c r="BO122" s="558"/>
      <c r="BP122" s="558"/>
      <c r="BQ122" s="558"/>
      <c r="BR122" s="558"/>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c r="CQ122" s="558"/>
      <c r="CR122" s="558"/>
      <c r="CS122" s="558"/>
      <c r="CT122" s="558"/>
      <c r="CU122" s="558"/>
      <c r="CV122" s="558"/>
      <c r="CW122" s="558"/>
      <c r="CX122" s="558"/>
      <c r="CY122" s="558"/>
      <c r="CZ122" s="558"/>
    </row>
    <row r="123" spans="1:104" x14ac:dyDescent="0.15">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c r="AO123" s="558"/>
      <c r="AP123" s="558"/>
      <c r="AQ123" s="558"/>
      <c r="AR123" s="558"/>
      <c r="AS123" s="558"/>
      <c r="AT123" s="558"/>
      <c r="AU123" s="558"/>
      <c r="AV123" s="558"/>
      <c r="AW123" s="558"/>
      <c r="AX123" s="558"/>
      <c r="AY123" s="558"/>
      <c r="AZ123" s="558"/>
      <c r="BA123" s="558"/>
      <c r="BB123" s="558"/>
      <c r="BC123" s="558"/>
      <c r="BD123" s="558"/>
      <c r="BE123" s="558"/>
      <c r="BF123" s="558"/>
      <c r="BG123" s="558"/>
      <c r="BH123" s="558"/>
      <c r="BI123" s="558"/>
      <c r="BJ123" s="558"/>
      <c r="BK123" s="558"/>
      <c r="BL123" s="558"/>
      <c r="BM123" s="558"/>
      <c r="BN123" s="558"/>
      <c r="BO123" s="558"/>
      <c r="BP123" s="558"/>
      <c r="BQ123" s="558"/>
      <c r="BR123" s="558"/>
      <c r="BS123" s="558"/>
      <c r="BT123" s="558"/>
      <c r="BU123" s="558"/>
      <c r="BV123" s="558"/>
      <c r="BW123" s="558"/>
      <c r="BX123" s="558"/>
      <c r="BY123" s="558"/>
      <c r="BZ123" s="558"/>
      <c r="CA123" s="558"/>
      <c r="CB123" s="558"/>
      <c r="CC123" s="558"/>
      <c r="CD123" s="558"/>
      <c r="CE123" s="558"/>
      <c r="CF123" s="558"/>
      <c r="CG123" s="558"/>
      <c r="CH123" s="558"/>
      <c r="CI123" s="558"/>
      <c r="CJ123" s="558"/>
      <c r="CK123" s="558"/>
      <c r="CL123" s="558"/>
      <c r="CM123" s="558"/>
      <c r="CN123" s="558"/>
      <c r="CO123" s="558"/>
      <c r="CP123" s="558"/>
      <c r="CQ123" s="558"/>
      <c r="CR123" s="558"/>
      <c r="CS123" s="558"/>
      <c r="CT123" s="558"/>
      <c r="CU123" s="558"/>
      <c r="CV123" s="558"/>
      <c r="CW123" s="558"/>
      <c r="CX123" s="558"/>
      <c r="CY123" s="558"/>
      <c r="CZ123" s="558"/>
    </row>
  </sheetData>
  <mergeCells count="109">
    <mergeCell ref="BK63:BN63"/>
    <mergeCell ref="AI3:BO3"/>
    <mergeCell ref="AI4:BO4"/>
    <mergeCell ref="BK57:BN57"/>
    <mergeCell ref="BK58:BN58"/>
    <mergeCell ref="BK59:BN59"/>
    <mergeCell ref="BK60:BN60"/>
    <mergeCell ref="BK61:BN61"/>
    <mergeCell ref="BK62:BN62"/>
    <mergeCell ref="BK50:BN50"/>
    <mergeCell ref="BK51:BN51"/>
    <mergeCell ref="BK52:BN52"/>
    <mergeCell ref="BK53:BN53"/>
    <mergeCell ref="BK54:BN54"/>
    <mergeCell ref="BK55:BN55"/>
    <mergeCell ref="BK44:BN44"/>
    <mergeCell ref="BK45:BN45"/>
    <mergeCell ref="BK46:BN46"/>
    <mergeCell ref="BK47:BN47"/>
    <mergeCell ref="BK48:BN48"/>
    <mergeCell ref="BK49:BN49"/>
    <mergeCell ref="BK38:BN38"/>
    <mergeCell ref="BK39:BN39"/>
    <mergeCell ref="BK40:BN40"/>
    <mergeCell ref="BK41:BN41"/>
    <mergeCell ref="BK42:BN42"/>
    <mergeCell ref="BK43:BN43"/>
    <mergeCell ref="BK32:BN32"/>
    <mergeCell ref="BK33:BN33"/>
    <mergeCell ref="BK34:BN34"/>
    <mergeCell ref="BK35:BN35"/>
    <mergeCell ref="BK36:BN36"/>
    <mergeCell ref="BK37:BN37"/>
    <mergeCell ref="BK26:BN26"/>
    <mergeCell ref="BK27:BN27"/>
    <mergeCell ref="BK28:BN28"/>
    <mergeCell ref="BK29:BN29"/>
    <mergeCell ref="BK30:BN30"/>
    <mergeCell ref="BK31:BN31"/>
    <mergeCell ref="BJ20:BK20"/>
    <mergeCell ref="BK21:BN21"/>
    <mergeCell ref="BK22:BN22"/>
    <mergeCell ref="BK23:BN23"/>
    <mergeCell ref="BK24:BN24"/>
    <mergeCell ref="BK25:BN25"/>
    <mergeCell ref="AX20:AY20"/>
    <mergeCell ref="AZ20:BA20"/>
    <mergeCell ref="BB20:BC20"/>
    <mergeCell ref="BD20:BE20"/>
    <mergeCell ref="BF20:BG20"/>
    <mergeCell ref="BH20:BI20"/>
    <mergeCell ref="AL20:AM20"/>
    <mergeCell ref="AN20:AO20"/>
    <mergeCell ref="AP20:AQ20"/>
    <mergeCell ref="AR20:AS20"/>
    <mergeCell ref="AT20:AU20"/>
    <mergeCell ref="AV20:AW20"/>
    <mergeCell ref="Z20:AA20"/>
    <mergeCell ref="AB20:AC20"/>
    <mergeCell ref="AD20:AE20"/>
    <mergeCell ref="AF20:AG20"/>
    <mergeCell ref="AH20:AI20"/>
    <mergeCell ref="AJ20:AK20"/>
    <mergeCell ref="N20:O20"/>
    <mergeCell ref="P20:Q20"/>
    <mergeCell ref="R20:S20"/>
    <mergeCell ref="T20:U20"/>
    <mergeCell ref="V20:W20"/>
    <mergeCell ref="X20:Y20"/>
    <mergeCell ref="BB12:BD12"/>
    <mergeCell ref="BF12:BH12"/>
    <mergeCell ref="AB12:AD12"/>
    <mergeCell ref="AF12:AH12"/>
    <mergeCell ref="AK12:AM12"/>
    <mergeCell ref="AO12:AQ12"/>
    <mergeCell ref="AS12:AU12"/>
    <mergeCell ref="AW12:AY12"/>
    <mergeCell ref="BB10:BD10"/>
    <mergeCell ref="BF10:BH10"/>
    <mergeCell ref="AB11:AD11"/>
    <mergeCell ref="AF11:AH11"/>
    <mergeCell ref="AK11:AM11"/>
    <mergeCell ref="AO11:AQ11"/>
    <mergeCell ref="AS11:AU11"/>
    <mergeCell ref="AW11:AY11"/>
    <mergeCell ref="BB11:BD11"/>
    <mergeCell ref="BF11:BH11"/>
    <mergeCell ref="AB10:AD10"/>
    <mergeCell ref="AF10:AH10"/>
    <mergeCell ref="AK10:AM10"/>
    <mergeCell ref="AO10:AQ10"/>
    <mergeCell ref="AS10:AU10"/>
    <mergeCell ref="AW10:AY10"/>
    <mergeCell ref="BB8:BD8"/>
    <mergeCell ref="BF8:BH8"/>
    <mergeCell ref="AB9:AD9"/>
    <mergeCell ref="AF9:AH9"/>
    <mergeCell ref="AK9:AM9"/>
    <mergeCell ref="AO9:AQ9"/>
    <mergeCell ref="AS9:AU9"/>
    <mergeCell ref="AW9:AY9"/>
    <mergeCell ref="BB9:BD9"/>
    <mergeCell ref="BF9:BH9"/>
    <mergeCell ref="AB8:AD8"/>
    <mergeCell ref="AF8:AH8"/>
    <mergeCell ref="AK8:AM8"/>
    <mergeCell ref="AO8:AQ8"/>
    <mergeCell ref="AS8:AU8"/>
    <mergeCell ref="AW8:AY8"/>
  </mergeCells>
  <phoneticPr fontId="4"/>
  <dataValidations count="2">
    <dataValidation type="list" allowBlank="1" showInputMessage="1" showErrorMessage="1" sqref="AB8:AD12 AK8:AM12 AS8:AU12 BB8:BD12" xr:uid="{D37CD7E1-DE24-4CD6-BBFA-E163020D8489}">
      <formula1>$BU$1:$BU$26</formula1>
    </dataValidation>
    <dataValidation type="list" allowBlank="1" showInputMessage="1" showErrorMessage="1" sqref="AF8:AH12 AO8:AQ12 AW8:AY12 BF8:BH12" xr:uid="{6D7556B9-037B-4820-87F5-9EBACEF81799}">
      <formula1>$BV$1:$BV$13</formula1>
    </dataValidation>
  </dataValidations>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4</xdr:col>
                    <xdr:colOff>30480</xdr:colOff>
                    <xdr:row>7</xdr:row>
                    <xdr:rowOff>22860</xdr:rowOff>
                  </from>
                  <to>
                    <xdr:col>6</xdr:col>
                    <xdr:colOff>30480</xdr:colOff>
                    <xdr:row>8</xdr:row>
                    <xdr:rowOff>15240</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4</xdr:col>
                    <xdr:colOff>30480</xdr:colOff>
                    <xdr:row>10</xdr:row>
                    <xdr:rowOff>22860</xdr:rowOff>
                  </from>
                  <to>
                    <xdr:col>7</xdr:col>
                    <xdr:colOff>38100</xdr:colOff>
                    <xdr:row>10</xdr:row>
                    <xdr:rowOff>152400</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4</xdr:col>
                    <xdr:colOff>30480</xdr:colOff>
                    <xdr:row>11</xdr:row>
                    <xdr:rowOff>22860</xdr:rowOff>
                  </from>
                  <to>
                    <xdr:col>7</xdr:col>
                    <xdr:colOff>38100</xdr:colOff>
                    <xdr:row>11</xdr:row>
                    <xdr:rowOff>152400</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4</xdr:col>
                    <xdr:colOff>38100</xdr:colOff>
                    <xdr:row>9</xdr:row>
                    <xdr:rowOff>22860</xdr:rowOff>
                  </from>
                  <to>
                    <xdr:col>7</xdr:col>
                    <xdr:colOff>53340</xdr:colOff>
                    <xdr:row>9</xdr:row>
                    <xdr:rowOff>152400</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4</xdr:col>
                    <xdr:colOff>30480</xdr:colOff>
                    <xdr:row>8</xdr:row>
                    <xdr:rowOff>22860</xdr:rowOff>
                  </from>
                  <to>
                    <xdr:col>7</xdr:col>
                    <xdr:colOff>38100</xdr:colOff>
                    <xdr:row>8</xdr:row>
                    <xdr:rowOff>152400</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7</xdr:col>
                    <xdr:colOff>30480</xdr:colOff>
                    <xdr:row>7</xdr:row>
                    <xdr:rowOff>30480</xdr:rowOff>
                  </from>
                  <to>
                    <xdr:col>9</xdr:col>
                    <xdr:colOff>0</xdr:colOff>
                    <xdr:row>7</xdr:row>
                    <xdr:rowOff>182880</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7</xdr:col>
                    <xdr:colOff>30480</xdr:colOff>
                    <xdr:row>10</xdr:row>
                    <xdr:rowOff>22860</xdr:rowOff>
                  </from>
                  <to>
                    <xdr:col>10</xdr:col>
                    <xdr:colOff>38100</xdr:colOff>
                    <xdr:row>10</xdr:row>
                    <xdr:rowOff>152400</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7</xdr:col>
                    <xdr:colOff>30480</xdr:colOff>
                    <xdr:row>8</xdr:row>
                    <xdr:rowOff>22860</xdr:rowOff>
                  </from>
                  <to>
                    <xdr:col>10</xdr:col>
                    <xdr:colOff>38100</xdr:colOff>
                    <xdr:row>8</xdr:row>
                    <xdr:rowOff>152400</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7</xdr:col>
                    <xdr:colOff>30480</xdr:colOff>
                    <xdr:row>9</xdr:row>
                    <xdr:rowOff>22860</xdr:rowOff>
                  </from>
                  <to>
                    <xdr:col>10</xdr:col>
                    <xdr:colOff>38100</xdr:colOff>
                    <xdr:row>9</xdr:row>
                    <xdr:rowOff>152400</xdr:rowOff>
                  </to>
                </anchor>
              </controlPr>
            </control>
          </mc:Choice>
        </mc:AlternateContent>
        <mc:AlternateContent xmlns:mc="http://schemas.openxmlformats.org/markup-compatibility/2006">
          <mc:Choice Requires="x14">
            <control shapeId="53258" r:id="rId13" name="Check Box 10">
              <controlPr defaultSize="0" autoFill="0" autoLine="0" autoPict="0">
                <anchor moveWithCells="1">
                  <from>
                    <xdr:col>7</xdr:col>
                    <xdr:colOff>30480</xdr:colOff>
                    <xdr:row>11</xdr:row>
                    <xdr:rowOff>22860</xdr:rowOff>
                  </from>
                  <to>
                    <xdr:col>10</xdr:col>
                    <xdr:colOff>38100</xdr:colOff>
                    <xdr:row>11</xdr:row>
                    <xdr:rowOff>152400</xdr:rowOff>
                  </to>
                </anchor>
              </controlPr>
            </control>
          </mc:Choice>
        </mc:AlternateContent>
        <mc:AlternateContent xmlns:mc="http://schemas.openxmlformats.org/markup-compatibility/2006">
          <mc:Choice Requires="x14">
            <control shapeId="53259" r:id="rId14" name="Check Box 11">
              <controlPr defaultSize="0" autoFill="0" autoLine="0" autoPict="0">
                <anchor moveWithCells="1">
                  <from>
                    <xdr:col>10</xdr:col>
                    <xdr:colOff>22860</xdr:colOff>
                    <xdr:row>7</xdr:row>
                    <xdr:rowOff>22860</xdr:rowOff>
                  </from>
                  <to>
                    <xdr:col>12</xdr:col>
                    <xdr:colOff>7620</xdr:colOff>
                    <xdr:row>8</xdr:row>
                    <xdr:rowOff>0</xdr:rowOff>
                  </to>
                </anchor>
              </controlPr>
            </control>
          </mc:Choice>
        </mc:AlternateContent>
        <mc:AlternateContent xmlns:mc="http://schemas.openxmlformats.org/markup-compatibility/2006">
          <mc:Choice Requires="x14">
            <control shapeId="53260" r:id="rId15" name="Check Box 12">
              <controlPr defaultSize="0" autoFill="0" autoLine="0" autoPict="0">
                <anchor moveWithCells="1">
                  <from>
                    <xdr:col>10</xdr:col>
                    <xdr:colOff>30480</xdr:colOff>
                    <xdr:row>10</xdr:row>
                    <xdr:rowOff>30480</xdr:rowOff>
                  </from>
                  <to>
                    <xdr:col>13</xdr:col>
                    <xdr:colOff>38100</xdr:colOff>
                    <xdr:row>10</xdr:row>
                    <xdr:rowOff>167640</xdr:rowOff>
                  </to>
                </anchor>
              </controlPr>
            </control>
          </mc:Choice>
        </mc:AlternateContent>
        <mc:AlternateContent xmlns:mc="http://schemas.openxmlformats.org/markup-compatibility/2006">
          <mc:Choice Requires="x14">
            <control shapeId="53261" r:id="rId16" name="Check Box 13">
              <controlPr defaultSize="0" autoFill="0" autoLine="0" autoPict="0">
                <anchor moveWithCells="1">
                  <from>
                    <xdr:col>10</xdr:col>
                    <xdr:colOff>30480</xdr:colOff>
                    <xdr:row>9</xdr:row>
                    <xdr:rowOff>30480</xdr:rowOff>
                  </from>
                  <to>
                    <xdr:col>13</xdr:col>
                    <xdr:colOff>38100</xdr:colOff>
                    <xdr:row>9</xdr:row>
                    <xdr:rowOff>167640</xdr:rowOff>
                  </to>
                </anchor>
              </controlPr>
            </control>
          </mc:Choice>
        </mc:AlternateContent>
        <mc:AlternateContent xmlns:mc="http://schemas.openxmlformats.org/markup-compatibility/2006">
          <mc:Choice Requires="x14">
            <control shapeId="53262" r:id="rId17" name="Check Box 14">
              <controlPr defaultSize="0" autoFill="0" autoLine="0" autoPict="0">
                <anchor moveWithCells="1">
                  <from>
                    <xdr:col>10</xdr:col>
                    <xdr:colOff>30480</xdr:colOff>
                    <xdr:row>8</xdr:row>
                    <xdr:rowOff>22860</xdr:rowOff>
                  </from>
                  <to>
                    <xdr:col>13</xdr:col>
                    <xdr:colOff>38100</xdr:colOff>
                    <xdr:row>8</xdr:row>
                    <xdr:rowOff>152400</xdr:rowOff>
                  </to>
                </anchor>
              </controlPr>
            </control>
          </mc:Choice>
        </mc:AlternateContent>
        <mc:AlternateContent xmlns:mc="http://schemas.openxmlformats.org/markup-compatibility/2006">
          <mc:Choice Requires="x14">
            <control shapeId="53263" r:id="rId18" name="Check Box 15">
              <controlPr defaultSize="0" autoFill="0" autoLine="0" autoPict="0">
                <anchor moveWithCells="1">
                  <from>
                    <xdr:col>10</xdr:col>
                    <xdr:colOff>30480</xdr:colOff>
                    <xdr:row>11</xdr:row>
                    <xdr:rowOff>22860</xdr:rowOff>
                  </from>
                  <to>
                    <xdr:col>13</xdr:col>
                    <xdr:colOff>38100</xdr:colOff>
                    <xdr:row>11</xdr:row>
                    <xdr:rowOff>152400</xdr:rowOff>
                  </to>
                </anchor>
              </controlPr>
            </control>
          </mc:Choice>
        </mc:AlternateContent>
        <mc:AlternateContent xmlns:mc="http://schemas.openxmlformats.org/markup-compatibility/2006">
          <mc:Choice Requires="x14">
            <control shapeId="53264" r:id="rId19" name="Check Box 16">
              <controlPr defaultSize="0" autoFill="0" autoLine="0" autoPict="0">
                <anchor moveWithCells="1">
                  <from>
                    <xdr:col>13</xdr:col>
                    <xdr:colOff>53340</xdr:colOff>
                    <xdr:row>7</xdr:row>
                    <xdr:rowOff>15240</xdr:rowOff>
                  </from>
                  <to>
                    <xdr:col>15</xdr:col>
                    <xdr:colOff>30480</xdr:colOff>
                    <xdr:row>8</xdr:row>
                    <xdr:rowOff>0</xdr:rowOff>
                  </to>
                </anchor>
              </controlPr>
            </control>
          </mc:Choice>
        </mc:AlternateContent>
        <mc:AlternateContent xmlns:mc="http://schemas.openxmlformats.org/markup-compatibility/2006">
          <mc:Choice Requires="x14">
            <control shapeId="53265" r:id="rId20" name="Check Box 17">
              <controlPr defaultSize="0" autoFill="0" autoLine="0" autoPict="0">
                <anchor moveWithCells="1">
                  <from>
                    <xdr:col>13</xdr:col>
                    <xdr:colOff>30480</xdr:colOff>
                    <xdr:row>9</xdr:row>
                    <xdr:rowOff>30480</xdr:rowOff>
                  </from>
                  <to>
                    <xdr:col>16</xdr:col>
                    <xdr:colOff>38100</xdr:colOff>
                    <xdr:row>9</xdr:row>
                    <xdr:rowOff>167640</xdr:rowOff>
                  </to>
                </anchor>
              </controlPr>
            </control>
          </mc:Choice>
        </mc:AlternateContent>
        <mc:AlternateContent xmlns:mc="http://schemas.openxmlformats.org/markup-compatibility/2006">
          <mc:Choice Requires="x14">
            <control shapeId="53266" r:id="rId21" name="Check Box 18">
              <controlPr defaultSize="0" autoFill="0" autoLine="0" autoPict="0">
                <anchor moveWithCells="1">
                  <from>
                    <xdr:col>13</xdr:col>
                    <xdr:colOff>30480</xdr:colOff>
                    <xdr:row>8</xdr:row>
                    <xdr:rowOff>22860</xdr:rowOff>
                  </from>
                  <to>
                    <xdr:col>16</xdr:col>
                    <xdr:colOff>38100</xdr:colOff>
                    <xdr:row>8</xdr:row>
                    <xdr:rowOff>152400</xdr:rowOff>
                  </to>
                </anchor>
              </controlPr>
            </control>
          </mc:Choice>
        </mc:AlternateContent>
        <mc:AlternateContent xmlns:mc="http://schemas.openxmlformats.org/markup-compatibility/2006">
          <mc:Choice Requires="x14">
            <control shapeId="53267" r:id="rId22" name="Check Box 19">
              <controlPr defaultSize="0" autoFill="0" autoLine="0" autoPict="0">
                <anchor moveWithCells="1">
                  <from>
                    <xdr:col>16</xdr:col>
                    <xdr:colOff>30480</xdr:colOff>
                    <xdr:row>7</xdr:row>
                    <xdr:rowOff>22860</xdr:rowOff>
                  </from>
                  <to>
                    <xdr:col>17</xdr:col>
                    <xdr:colOff>99060</xdr:colOff>
                    <xdr:row>8</xdr:row>
                    <xdr:rowOff>22860</xdr:rowOff>
                  </to>
                </anchor>
              </controlPr>
            </control>
          </mc:Choice>
        </mc:AlternateContent>
        <mc:AlternateContent xmlns:mc="http://schemas.openxmlformats.org/markup-compatibility/2006">
          <mc:Choice Requires="x14">
            <control shapeId="53268" r:id="rId23" name="Check Box 20">
              <controlPr defaultSize="0" autoFill="0" autoLine="0" autoPict="0">
                <anchor moveWithCells="1">
                  <from>
                    <xdr:col>13</xdr:col>
                    <xdr:colOff>38100</xdr:colOff>
                    <xdr:row>10</xdr:row>
                    <xdr:rowOff>30480</xdr:rowOff>
                  </from>
                  <to>
                    <xdr:col>16</xdr:col>
                    <xdr:colOff>53340</xdr:colOff>
                    <xdr:row>10</xdr:row>
                    <xdr:rowOff>167640</xdr:rowOff>
                  </to>
                </anchor>
              </controlPr>
            </control>
          </mc:Choice>
        </mc:AlternateContent>
        <mc:AlternateContent xmlns:mc="http://schemas.openxmlformats.org/markup-compatibility/2006">
          <mc:Choice Requires="x14">
            <control shapeId="53269" r:id="rId24" name="Check Box 21">
              <controlPr defaultSize="0" autoFill="0" autoLine="0" autoPict="0">
                <anchor moveWithCells="1">
                  <from>
                    <xdr:col>22</xdr:col>
                    <xdr:colOff>60960</xdr:colOff>
                    <xdr:row>7</xdr:row>
                    <xdr:rowOff>22860</xdr:rowOff>
                  </from>
                  <to>
                    <xdr:col>24</xdr:col>
                    <xdr:colOff>53340</xdr:colOff>
                    <xdr:row>7</xdr:row>
                    <xdr:rowOff>198120</xdr:rowOff>
                  </to>
                </anchor>
              </controlPr>
            </control>
          </mc:Choice>
        </mc:AlternateContent>
        <mc:AlternateContent xmlns:mc="http://schemas.openxmlformats.org/markup-compatibility/2006">
          <mc:Choice Requires="x14">
            <control shapeId="53270" r:id="rId25" name="Check Box 22">
              <controlPr defaultSize="0" autoFill="0" autoLine="0" autoPict="0">
                <anchor moveWithCells="1">
                  <from>
                    <xdr:col>19</xdr:col>
                    <xdr:colOff>38100</xdr:colOff>
                    <xdr:row>7</xdr:row>
                    <xdr:rowOff>22860</xdr:rowOff>
                  </from>
                  <to>
                    <xdr:col>21</xdr:col>
                    <xdr:colOff>0</xdr:colOff>
                    <xdr:row>7</xdr:row>
                    <xdr:rowOff>198120</xdr:rowOff>
                  </to>
                </anchor>
              </controlPr>
            </control>
          </mc:Choice>
        </mc:AlternateContent>
        <mc:AlternateContent xmlns:mc="http://schemas.openxmlformats.org/markup-compatibility/2006">
          <mc:Choice Requires="x14">
            <control shapeId="53271" r:id="rId26" name="Check Box 23">
              <controlPr defaultSize="0" autoFill="0" autoLine="0" autoPict="0">
                <anchor moveWithCells="1">
                  <from>
                    <xdr:col>13</xdr:col>
                    <xdr:colOff>30480</xdr:colOff>
                    <xdr:row>11</xdr:row>
                    <xdr:rowOff>22860</xdr:rowOff>
                  </from>
                  <to>
                    <xdr:col>16</xdr:col>
                    <xdr:colOff>38100</xdr:colOff>
                    <xdr:row>11</xdr:row>
                    <xdr:rowOff>152400</xdr:rowOff>
                  </to>
                </anchor>
              </controlPr>
            </control>
          </mc:Choice>
        </mc:AlternateContent>
        <mc:AlternateContent xmlns:mc="http://schemas.openxmlformats.org/markup-compatibility/2006">
          <mc:Choice Requires="x14">
            <control shapeId="53272" r:id="rId27" name="Check Box 24">
              <controlPr defaultSize="0" autoFill="0" autoLine="0" autoPict="0">
                <anchor moveWithCells="1">
                  <from>
                    <xdr:col>16</xdr:col>
                    <xdr:colOff>30480</xdr:colOff>
                    <xdr:row>8</xdr:row>
                    <xdr:rowOff>22860</xdr:rowOff>
                  </from>
                  <to>
                    <xdr:col>19</xdr:col>
                    <xdr:colOff>38100</xdr:colOff>
                    <xdr:row>8</xdr:row>
                    <xdr:rowOff>152400</xdr:rowOff>
                  </to>
                </anchor>
              </controlPr>
            </control>
          </mc:Choice>
        </mc:AlternateContent>
        <mc:AlternateContent xmlns:mc="http://schemas.openxmlformats.org/markup-compatibility/2006">
          <mc:Choice Requires="x14">
            <control shapeId="53273" r:id="rId28" name="Check Box 25">
              <controlPr defaultSize="0" autoFill="0" autoLine="0" autoPict="0">
                <anchor moveWithCells="1">
                  <from>
                    <xdr:col>16</xdr:col>
                    <xdr:colOff>30480</xdr:colOff>
                    <xdr:row>9</xdr:row>
                    <xdr:rowOff>30480</xdr:rowOff>
                  </from>
                  <to>
                    <xdr:col>19</xdr:col>
                    <xdr:colOff>38100</xdr:colOff>
                    <xdr:row>9</xdr:row>
                    <xdr:rowOff>167640</xdr:rowOff>
                  </to>
                </anchor>
              </controlPr>
            </control>
          </mc:Choice>
        </mc:AlternateContent>
        <mc:AlternateContent xmlns:mc="http://schemas.openxmlformats.org/markup-compatibility/2006">
          <mc:Choice Requires="x14">
            <control shapeId="53274" r:id="rId29" name="Check Box 26">
              <controlPr defaultSize="0" autoFill="0" autoLine="0" autoPict="0">
                <anchor moveWithCells="1">
                  <from>
                    <xdr:col>16</xdr:col>
                    <xdr:colOff>30480</xdr:colOff>
                    <xdr:row>10</xdr:row>
                    <xdr:rowOff>22860</xdr:rowOff>
                  </from>
                  <to>
                    <xdr:col>19</xdr:col>
                    <xdr:colOff>38100</xdr:colOff>
                    <xdr:row>10</xdr:row>
                    <xdr:rowOff>152400</xdr:rowOff>
                  </to>
                </anchor>
              </controlPr>
            </control>
          </mc:Choice>
        </mc:AlternateContent>
        <mc:AlternateContent xmlns:mc="http://schemas.openxmlformats.org/markup-compatibility/2006">
          <mc:Choice Requires="x14">
            <control shapeId="53275" r:id="rId30" name="Check Box 27">
              <controlPr defaultSize="0" autoFill="0" autoLine="0" autoPict="0">
                <anchor moveWithCells="1">
                  <from>
                    <xdr:col>16</xdr:col>
                    <xdr:colOff>30480</xdr:colOff>
                    <xdr:row>11</xdr:row>
                    <xdr:rowOff>22860</xdr:rowOff>
                  </from>
                  <to>
                    <xdr:col>19</xdr:col>
                    <xdr:colOff>38100</xdr:colOff>
                    <xdr:row>11</xdr:row>
                    <xdr:rowOff>152400</xdr:rowOff>
                  </to>
                </anchor>
              </controlPr>
            </control>
          </mc:Choice>
        </mc:AlternateContent>
        <mc:AlternateContent xmlns:mc="http://schemas.openxmlformats.org/markup-compatibility/2006">
          <mc:Choice Requires="x14">
            <control shapeId="53276" r:id="rId31" name="Check Box 28">
              <controlPr defaultSize="0" autoFill="0" autoLine="0" autoPict="0">
                <anchor moveWithCells="1">
                  <from>
                    <xdr:col>19</xdr:col>
                    <xdr:colOff>38100</xdr:colOff>
                    <xdr:row>8</xdr:row>
                    <xdr:rowOff>22860</xdr:rowOff>
                  </from>
                  <to>
                    <xdr:col>22</xdr:col>
                    <xdr:colOff>53340</xdr:colOff>
                    <xdr:row>8</xdr:row>
                    <xdr:rowOff>152400</xdr:rowOff>
                  </to>
                </anchor>
              </controlPr>
            </control>
          </mc:Choice>
        </mc:AlternateContent>
        <mc:AlternateContent xmlns:mc="http://schemas.openxmlformats.org/markup-compatibility/2006">
          <mc:Choice Requires="x14">
            <control shapeId="53277" r:id="rId32" name="Check Box 29">
              <controlPr defaultSize="0" autoFill="0" autoLine="0" autoPict="0">
                <anchor moveWithCells="1">
                  <from>
                    <xdr:col>19</xdr:col>
                    <xdr:colOff>30480</xdr:colOff>
                    <xdr:row>9</xdr:row>
                    <xdr:rowOff>22860</xdr:rowOff>
                  </from>
                  <to>
                    <xdr:col>22</xdr:col>
                    <xdr:colOff>38100</xdr:colOff>
                    <xdr:row>9</xdr:row>
                    <xdr:rowOff>152400</xdr:rowOff>
                  </to>
                </anchor>
              </controlPr>
            </control>
          </mc:Choice>
        </mc:AlternateContent>
        <mc:AlternateContent xmlns:mc="http://schemas.openxmlformats.org/markup-compatibility/2006">
          <mc:Choice Requires="x14">
            <control shapeId="53278" r:id="rId33" name="Check Box 30">
              <controlPr defaultSize="0" autoFill="0" autoLine="0" autoPict="0">
                <anchor moveWithCells="1">
                  <from>
                    <xdr:col>19</xdr:col>
                    <xdr:colOff>30480</xdr:colOff>
                    <xdr:row>10</xdr:row>
                    <xdr:rowOff>22860</xdr:rowOff>
                  </from>
                  <to>
                    <xdr:col>22</xdr:col>
                    <xdr:colOff>38100</xdr:colOff>
                    <xdr:row>10</xdr:row>
                    <xdr:rowOff>152400</xdr:rowOff>
                  </to>
                </anchor>
              </controlPr>
            </control>
          </mc:Choice>
        </mc:AlternateContent>
        <mc:AlternateContent xmlns:mc="http://schemas.openxmlformats.org/markup-compatibility/2006">
          <mc:Choice Requires="x14">
            <control shapeId="53279" r:id="rId34" name="Check Box 31">
              <controlPr defaultSize="0" autoFill="0" autoLine="0" autoPict="0">
                <anchor moveWithCells="1">
                  <from>
                    <xdr:col>19</xdr:col>
                    <xdr:colOff>30480</xdr:colOff>
                    <xdr:row>11</xdr:row>
                    <xdr:rowOff>22860</xdr:rowOff>
                  </from>
                  <to>
                    <xdr:col>22</xdr:col>
                    <xdr:colOff>38100</xdr:colOff>
                    <xdr:row>11</xdr:row>
                    <xdr:rowOff>152400</xdr:rowOff>
                  </to>
                </anchor>
              </controlPr>
            </control>
          </mc:Choice>
        </mc:AlternateContent>
        <mc:AlternateContent xmlns:mc="http://schemas.openxmlformats.org/markup-compatibility/2006">
          <mc:Choice Requires="x14">
            <control shapeId="53280" r:id="rId35" name="Check Box 32">
              <controlPr defaultSize="0" autoFill="0" autoLine="0" autoPict="0">
                <anchor moveWithCells="1">
                  <from>
                    <xdr:col>22</xdr:col>
                    <xdr:colOff>38100</xdr:colOff>
                    <xdr:row>8</xdr:row>
                    <xdr:rowOff>22860</xdr:rowOff>
                  </from>
                  <to>
                    <xdr:col>25</xdr:col>
                    <xdr:colOff>53340</xdr:colOff>
                    <xdr:row>8</xdr:row>
                    <xdr:rowOff>152400</xdr:rowOff>
                  </to>
                </anchor>
              </controlPr>
            </control>
          </mc:Choice>
        </mc:AlternateContent>
        <mc:AlternateContent xmlns:mc="http://schemas.openxmlformats.org/markup-compatibility/2006">
          <mc:Choice Requires="x14">
            <control shapeId="53281" r:id="rId36" name="Check Box 33">
              <controlPr defaultSize="0" autoFill="0" autoLine="0" autoPict="0">
                <anchor moveWithCells="1">
                  <from>
                    <xdr:col>22</xdr:col>
                    <xdr:colOff>30480</xdr:colOff>
                    <xdr:row>9</xdr:row>
                    <xdr:rowOff>30480</xdr:rowOff>
                  </from>
                  <to>
                    <xdr:col>25</xdr:col>
                    <xdr:colOff>38100</xdr:colOff>
                    <xdr:row>9</xdr:row>
                    <xdr:rowOff>167640</xdr:rowOff>
                  </to>
                </anchor>
              </controlPr>
            </control>
          </mc:Choice>
        </mc:AlternateContent>
        <mc:AlternateContent xmlns:mc="http://schemas.openxmlformats.org/markup-compatibility/2006">
          <mc:Choice Requires="x14">
            <control shapeId="53282" r:id="rId37" name="Check Box 34">
              <controlPr defaultSize="0" autoFill="0" autoLine="0" autoPict="0">
                <anchor moveWithCells="1">
                  <from>
                    <xdr:col>22</xdr:col>
                    <xdr:colOff>30480</xdr:colOff>
                    <xdr:row>10</xdr:row>
                    <xdr:rowOff>22860</xdr:rowOff>
                  </from>
                  <to>
                    <xdr:col>25</xdr:col>
                    <xdr:colOff>38100</xdr:colOff>
                    <xdr:row>10</xdr:row>
                    <xdr:rowOff>152400</xdr:rowOff>
                  </to>
                </anchor>
              </controlPr>
            </control>
          </mc:Choice>
        </mc:AlternateContent>
        <mc:AlternateContent xmlns:mc="http://schemas.openxmlformats.org/markup-compatibility/2006">
          <mc:Choice Requires="x14">
            <control shapeId="53283" r:id="rId38" name="Check Box 35">
              <controlPr defaultSize="0" autoFill="0" autoLine="0" autoPict="0">
                <anchor moveWithCells="1">
                  <from>
                    <xdr:col>22</xdr:col>
                    <xdr:colOff>30480</xdr:colOff>
                    <xdr:row>11</xdr:row>
                    <xdr:rowOff>22860</xdr:rowOff>
                  </from>
                  <to>
                    <xdr:col>25</xdr:col>
                    <xdr:colOff>38100</xdr:colOff>
                    <xdr:row>11</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BF0C-7060-46E7-90A7-9A6DBB977A1D}">
  <sheetPr codeName="Sheet7"/>
  <dimension ref="A1:CF66"/>
  <sheetViews>
    <sheetView view="pageBreakPreview" zoomScaleNormal="100" zoomScaleSheetLayoutView="100" workbookViewId="0">
      <selection activeCell="AF15" sqref="AF15"/>
    </sheetView>
  </sheetViews>
  <sheetFormatPr defaultColWidth="8.59765625" defaultRowHeight="10.8" x14ac:dyDescent="0.15"/>
  <cols>
    <col min="1" max="70" width="1.09765625" style="351" customWidth="1"/>
    <col min="71" max="71" width="8.59765625" style="389"/>
    <col min="72" max="84" width="0" style="389" hidden="1" customWidth="1"/>
    <col min="85" max="16384" width="8.59765625" style="389"/>
  </cols>
  <sheetData>
    <row r="1" spans="2:68" s="351" customFormat="1" ht="16.5" customHeight="1" x14ac:dyDescent="0.15">
      <c r="B1" s="351" t="s">
        <v>232</v>
      </c>
      <c r="AI1" s="1404"/>
      <c r="AJ1" s="1405"/>
      <c r="AK1" s="1405"/>
      <c r="AL1" s="1405"/>
      <c r="AM1" s="1405"/>
      <c r="AN1" s="1406"/>
    </row>
    <row r="2" spans="2:68" s="351" customFormat="1" ht="3" customHeight="1" x14ac:dyDescent="0.15"/>
    <row r="3" spans="2:68" s="351" customFormat="1" x14ac:dyDescent="0.15">
      <c r="AH3" s="352" t="s">
        <v>233</v>
      </c>
      <c r="AI3" s="1407"/>
      <c r="AJ3" s="1408"/>
      <c r="AK3" s="1408"/>
      <c r="AL3" s="1408"/>
      <c r="AM3" s="1408"/>
      <c r="AN3" s="1408"/>
      <c r="AO3" s="1408"/>
      <c r="AP3" s="1408"/>
      <c r="AQ3" s="1408"/>
      <c r="AR3" s="1408"/>
      <c r="AS3" s="1408"/>
      <c r="AT3" s="1408"/>
      <c r="AU3" s="1408"/>
      <c r="AV3" s="1408"/>
      <c r="AW3" s="1408"/>
      <c r="AX3" s="1408"/>
      <c r="AY3" s="1408"/>
      <c r="AZ3" s="1408"/>
      <c r="BA3" s="1408"/>
      <c r="BB3" s="1408"/>
      <c r="BC3" s="1408"/>
      <c r="BD3" s="1408"/>
      <c r="BE3" s="1408"/>
      <c r="BF3" s="1408"/>
      <c r="BG3" s="1408"/>
      <c r="BH3" s="1408"/>
      <c r="BI3" s="1408"/>
      <c r="BJ3" s="1408"/>
      <c r="BK3" s="1408"/>
      <c r="BL3" s="1408"/>
      <c r="BM3" s="1408"/>
      <c r="BN3" s="1409"/>
    </row>
    <row r="4" spans="2:68" s="351" customFormat="1" x14ac:dyDescent="0.15">
      <c r="AH4" s="352" t="s">
        <v>234</v>
      </c>
      <c r="AI4" s="1407"/>
      <c r="AJ4" s="1408"/>
      <c r="AK4" s="1408"/>
      <c r="AL4" s="1408"/>
      <c r="AM4" s="1408"/>
      <c r="AN4" s="1408"/>
      <c r="AO4" s="1408"/>
      <c r="AP4" s="1408"/>
      <c r="AQ4" s="1408"/>
      <c r="AR4" s="1408"/>
      <c r="AS4" s="1408"/>
      <c r="AT4" s="1408"/>
      <c r="AU4" s="1408"/>
      <c r="AV4" s="1408"/>
      <c r="AW4" s="1408"/>
      <c r="AX4" s="1408"/>
      <c r="AY4" s="1408"/>
      <c r="AZ4" s="1408"/>
      <c r="BA4" s="1408"/>
      <c r="BB4" s="1408"/>
      <c r="BC4" s="1408"/>
      <c r="BD4" s="1408"/>
      <c r="BE4" s="1408"/>
      <c r="BF4" s="1408"/>
      <c r="BG4" s="1408"/>
      <c r="BH4" s="1408"/>
      <c r="BI4" s="1408"/>
      <c r="BJ4" s="1408"/>
      <c r="BK4" s="1408"/>
      <c r="BL4" s="1408"/>
      <c r="BM4" s="1408"/>
      <c r="BN4" s="1409"/>
    </row>
    <row r="5" spans="2:68" s="351" customFormat="1" ht="3.75" customHeight="1" x14ac:dyDescent="0.15"/>
    <row r="6" spans="2:68" s="351" customFormat="1" ht="12.75" customHeight="1" x14ac:dyDescent="0.15">
      <c r="B6" s="351" t="s">
        <v>235</v>
      </c>
    </row>
    <row r="7" spans="2:68" s="351" customFormat="1" ht="12.75" customHeight="1" x14ac:dyDescent="0.15">
      <c r="C7" s="351" t="s">
        <v>236</v>
      </c>
      <c r="AH7" s="351" t="s">
        <v>237</v>
      </c>
      <c r="AU7" s="351" t="s">
        <v>238</v>
      </c>
    </row>
    <row r="8" spans="2:68" s="351" customFormat="1" ht="13.35" customHeight="1" x14ac:dyDescent="0.15">
      <c r="C8" s="351" t="s">
        <v>239</v>
      </c>
      <c r="E8" s="1403" t="s">
        <v>5821</v>
      </c>
      <c r="F8" s="1403"/>
      <c r="G8" s="351" t="s">
        <v>240</v>
      </c>
      <c r="I8" s="1403" t="s">
        <v>5821</v>
      </c>
      <c r="J8" s="1403"/>
      <c r="K8" s="351" t="s">
        <v>241</v>
      </c>
      <c r="M8" s="1403" t="s">
        <v>70</v>
      </c>
      <c r="N8" s="1403"/>
      <c r="O8" s="351" t="s">
        <v>242</v>
      </c>
      <c r="Q8" s="1403" t="s">
        <v>70</v>
      </c>
      <c r="R8" s="1403"/>
      <c r="S8" s="351" t="s">
        <v>243</v>
      </c>
      <c r="U8" s="1403" t="s">
        <v>70</v>
      </c>
      <c r="V8" s="1403"/>
      <c r="W8" s="351" t="s">
        <v>244</v>
      </c>
      <c r="Y8" s="1403" t="s">
        <v>5821</v>
      </c>
      <c r="Z8" s="1403"/>
      <c r="AA8" s="351" t="s">
        <v>245</v>
      </c>
      <c r="AC8" s="1403" t="s">
        <v>70</v>
      </c>
      <c r="AD8" s="1403"/>
      <c r="AE8" s="351" t="s">
        <v>47</v>
      </c>
      <c r="AH8" s="1397" t="s">
        <v>5822</v>
      </c>
      <c r="AI8" s="1398"/>
      <c r="AJ8" s="351" t="s">
        <v>246</v>
      </c>
      <c r="AK8" s="1397" t="s">
        <v>5822</v>
      </c>
      <c r="AL8" s="1398"/>
      <c r="AM8" s="1401" t="s">
        <v>247</v>
      </c>
      <c r="AN8" s="1402"/>
      <c r="AO8" s="1397" t="s">
        <v>571</v>
      </c>
      <c r="AP8" s="1398"/>
      <c r="AQ8" s="351" t="s">
        <v>246</v>
      </c>
      <c r="AR8" s="1397" t="s">
        <v>5822</v>
      </c>
      <c r="AS8" s="1398"/>
      <c r="AU8" s="351" t="s">
        <v>81</v>
      </c>
      <c r="AW8" s="1399"/>
      <c r="AX8" s="1400"/>
      <c r="AY8" s="351" t="s">
        <v>246</v>
      </c>
      <c r="AZ8" s="1399"/>
      <c r="BA8" s="1400"/>
      <c r="BB8" s="1401" t="s">
        <v>247</v>
      </c>
      <c r="BC8" s="1402"/>
      <c r="BD8" s="1399"/>
      <c r="BE8" s="1400"/>
      <c r="BF8" s="351" t="s">
        <v>246</v>
      </c>
      <c r="BG8" s="1399"/>
      <c r="BH8" s="1400"/>
      <c r="BI8" s="351" t="s">
        <v>123</v>
      </c>
    </row>
    <row r="9" spans="2:68" s="351" customFormat="1" ht="13.35" customHeight="1" x14ac:dyDescent="0.15">
      <c r="C9" s="351" t="s">
        <v>248</v>
      </c>
      <c r="E9" s="1403" t="s">
        <v>70</v>
      </c>
      <c r="F9" s="1403"/>
      <c r="G9" s="351" t="s">
        <v>240</v>
      </c>
      <c r="I9" s="1403" t="s">
        <v>70</v>
      </c>
      <c r="J9" s="1403"/>
      <c r="K9" s="351" t="s">
        <v>241</v>
      </c>
      <c r="M9" s="1403" t="s">
        <v>70</v>
      </c>
      <c r="N9" s="1403"/>
      <c r="O9" s="351" t="s">
        <v>242</v>
      </c>
      <c r="Q9" s="1403" t="s">
        <v>70</v>
      </c>
      <c r="R9" s="1403"/>
      <c r="S9" s="351" t="s">
        <v>243</v>
      </c>
      <c r="U9" s="1403" t="s">
        <v>70</v>
      </c>
      <c r="V9" s="1403"/>
      <c r="W9" s="351" t="s">
        <v>244</v>
      </c>
      <c r="Y9" s="1403" t="s">
        <v>70</v>
      </c>
      <c r="Z9" s="1403"/>
      <c r="AA9" s="351" t="s">
        <v>245</v>
      </c>
      <c r="AC9" s="1403" t="s">
        <v>70</v>
      </c>
      <c r="AD9" s="1403"/>
      <c r="AE9" s="351" t="s">
        <v>47</v>
      </c>
      <c r="AH9" s="1397"/>
      <c r="AI9" s="1398"/>
      <c r="AJ9" s="351" t="s">
        <v>246</v>
      </c>
      <c r="AK9" s="1397"/>
      <c r="AL9" s="1398"/>
      <c r="AM9" s="1401" t="s">
        <v>247</v>
      </c>
      <c r="AN9" s="1402"/>
      <c r="AO9" s="1397"/>
      <c r="AP9" s="1398"/>
      <c r="AQ9" s="351" t="s">
        <v>246</v>
      </c>
      <c r="AR9" s="1397"/>
      <c r="AS9" s="1398"/>
      <c r="AU9" s="351" t="s">
        <v>81</v>
      </c>
      <c r="AW9" s="1399"/>
      <c r="AX9" s="1400"/>
      <c r="AY9" s="351" t="s">
        <v>246</v>
      </c>
      <c r="AZ9" s="1399"/>
      <c r="BA9" s="1400"/>
      <c r="BB9" s="1401" t="s">
        <v>247</v>
      </c>
      <c r="BC9" s="1402"/>
      <c r="BD9" s="1399"/>
      <c r="BE9" s="1400"/>
      <c r="BF9" s="351" t="s">
        <v>246</v>
      </c>
      <c r="BG9" s="1399"/>
      <c r="BH9" s="1400"/>
      <c r="BI9" s="351" t="s">
        <v>123</v>
      </c>
    </row>
    <row r="10" spans="2:68" s="351" customFormat="1" ht="13.35" customHeight="1" x14ac:dyDescent="0.15">
      <c r="C10" s="351" t="s">
        <v>249</v>
      </c>
      <c r="E10" s="1403" t="s">
        <v>70</v>
      </c>
      <c r="F10" s="1403"/>
      <c r="G10" s="351" t="s">
        <v>240</v>
      </c>
      <c r="I10" s="1403" t="s">
        <v>70</v>
      </c>
      <c r="J10" s="1403"/>
      <c r="K10" s="351" t="s">
        <v>241</v>
      </c>
      <c r="M10" s="1403" t="s">
        <v>70</v>
      </c>
      <c r="N10" s="1403"/>
      <c r="O10" s="351" t="s">
        <v>250</v>
      </c>
      <c r="Q10" s="1403" t="s">
        <v>70</v>
      </c>
      <c r="R10" s="1403"/>
      <c r="S10" s="351" t="s">
        <v>251</v>
      </c>
      <c r="U10" s="1403" t="s">
        <v>70</v>
      </c>
      <c r="V10" s="1403"/>
      <c r="W10" s="351" t="s">
        <v>252</v>
      </c>
      <c r="Y10" s="1403" t="s">
        <v>70</v>
      </c>
      <c r="Z10" s="1403"/>
      <c r="AA10" s="351" t="s">
        <v>245</v>
      </c>
      <c r="AC10" s="1403" t="s">
        <v>70</v>
      </c>
      <c r="AD10" s="1403"/>
      <c r="AE10" s="351" t="s">
        <v>47</v>
      </c>
      <c r="AH10" s="1397"/>
      <c r="AI10" s="1398"/>
      <c r="AJ10" s="351" t="s">
        <v>246</v>
      </c>
      <c r="AK10" s="1397"/>
      <c r="AL10" s="1398"/>
      <c r="AM10" s="1401" t="s">
        <v>247</v>
      </c>
      <c r="AN10" s="1402"/>
      <c r="AO10" s="1397"/>
      <c r="AP10" s="1398"/>
      <c r="AQ10" s="351" t="s">
        <v>246</v>
      </c>
      <c r="AR10" s="1397"/>
      <c r="AS10" s="1398"/>
      <c r="AU10" s="351" t="s">
        <v>81</v>
      </c>
      <c r="AW10" s="1399"/>
      <c r="AX10" s="1400"/>
      <c r="AY10" s="351" t="s">
        <v>246</v>
      </c>
      <c r="AZ10" s="1399"/>
      <c r="BA10" s="1400"/>
      <c r="BB10" s="1401" t="s">
        <v>247</v>
      </c>
      <c r="BC10" s="1402"/>
      <c r="BD10" s="1399"/>
      <c r="BE10" s="1400"/>
      <c r="BF10" s="351" t="s">
        <v>246</v>
      </c>
      <c r="BG10" s="1399"/>
      <c r="BH10" s="1400"/>
      <c r="BI10" s="351" t="s">
        <v>123</v>
      </c>
    </row>
    <row r="11" spans="2:68" s="351" customFormat="1" ht="13.35" customHeight="1" x14ac:dyDescent="0.15">
      <c r="C11" s="351" t="s">
        <v>253</v>
      </c>
      <c r="E11" s="1403" t="s">
        <v>70</v>
      </c>
      <c r="F11" s="1403"/>
      <c r="G11" s="351" t="s">
        <v>240</v>
      </c>
      <c r="I11" s="1403" t="s">
        <v>70</v>
      </c>
      <c r="J11" s="1403"/>
      <c r="K11" s="351" t="s">
        <v>254</v>
      </c>
      <c r="M11" s="1403" t="s">
        <v>70</v>
      </c>
      <c r="N11" s="1403"/>
      <c r="O11" s="351" t="s">
        <v>250</v>
      </c>
      <c r="Q11" s="1403" t="s">
        <v>70</v>
      </c>
      <c r="R11" s="1403"/>
      <c r="S11" s="351" t="s">
        <v>251</v>
      </c>
      <c r="U11" s="1403" t="s">
        <v>70</v>
      </c>
      <c r="V11" s="1403"/>
      <c r="W11" s="351" t="s">
        <v>252</v>
      </c>
      <c r="Y11" s="1403" t="s">
        <v>70</v>
      </c>
      <c r="Z11" s="1403"/>
      <c r="AA11" s="351" t="s">
        <v>245</v>
      </c>
      <c r="AC11" s="1403" t="s">
        <v>70</v>
      </c>
      <c r="AD11" s="1403"/>
      <c r="AE11" s="351" t="s">
        <v>47</v>
      </c>
      <c r="AH11" s="1397"/>
      <c r="AI11" s="1398"/>
      <c r="AJ11" s="351" t="s">
        <v>246</v>
      </c>
      <c r="AK11" s="1397"/>
      <c r="AL11" s="1398"/>
      <c r="AM11" s="1401" t="s">
        <v>247</v>
      </c>
      <c r="AN11" s="1402"/>
      <c r="AO11" s="1397"/>
      <c r="AP11" s="1398"/>
      <c r="AQ11" s="351" t="s">
        <v>246</v>
      </c>
      <c r="AR11" s="1397"/>
      <c r="AS11" s="1398"/>
      <c r="AU11" s="351" t="s">
        <v>81</v>
      </c>
      <c r="AW11" s="1399"/>
      <c r="AX11" s="1400"/>
      <c r="AY11" s="351" t="s">
        <v>246</v>
      </c>
      <c r="AZ11" s="1399"/>
      <c r="BA11" s="1400"/>
      <c r="BB11" s="1401" t="s">
        <v>247</v>
      </c>
      <c r="BC11" s="1402"/>
      <c r="BD11" s="1399"/>
      <c r="BE11" s="1400"/>
      <c r="BF11" s="351" t="s">
        <v>246</v>
      </c>
      <c r="BG11" s="1399"/>
      <c r="BH11" s="1400"/>
      <c r="BI11" s="351" t="s">
        <v>123</v>
      </c>
    </row>
    <row r="12" spans="2:68" s="351" customFormat="1" ht="13.35" customHeight="1" x14ac:dyDescent="0.15">
      <c r="C12" s="351" t="s">
        <v>255</v>
      </c>
      <c r="E12" s="1403" t="s">
        <v>70</v>
      </c>
      <c r="F12" s="1403"/>
      <c r="G12" s="351" t="s">
        <v>240</v>
      </c>
      <c r="I12" s="1403" t="s">
        <v>70</v>
      </c>
      <c r="J12" s="1403"/>
      <c r="K12" s="351" t="s">
        <v>254</v>
      </c>
      <c r="M12" s="1403" t="s">
        <v>70</v>
      </c>
      <c r="N12" s="1403"/>
      <c r="O12" s="351" t="s">
        <v>250</v>
      </c>
      <c r="Q12" s="1403" t="s">
        <v>70</v>
      </c>
      <c r="R12" s="1403"/>
      <c r="S12" s="351" t="s">
        <v>251</v>
      </c>
      <c r="U12" s="1403" t="s">
        <v>70</v>
      </c>
      <c r="V12" s="1403"/>
      <c r="W12" s="351" t="s">
        <v>252</v>
      </c>
      <c r="Y12" s="1403" t="s">
        <v>70</v>
      </c>
      <c r="Z12" s="1403"/>
      <c r="AA12" s="351" t="s">
        <v>245</v>
      </c>
      <c r="AC12" s="1403" t="s">
        <v>70</v>
      </c>
      <c r="AD12" s="1403"/>
      <c r="AE12" s="351" t="s">
        <v>47</v>
      </c>
      <c r="AH12" s="1397"/>
      <c r="AI12" s="1398"/>
      <c r="AJ12" s="351" t="s">
        <v>246</v>
      </c>
      <c r="AK12" s="1397"/>
      <c r="AL12" s="1398"/>
      <c r="AM12" s="1401" t="s">
        <v>247</v>
      </c>
      <c r="AN12" s="1402"/>
      <c r="AO12" s="1397"/>
      <c r="AP12" s="1398"/>
      <c r="AQ12" s="351" t="s">
        <v>246</v>
      </c>
      <c r="AR12" s="1397"/>
      <c r="AS12" s="1398"/>
      <c r="AU12" s="351" t="s">
        <v>81</v>
      </c>
      <c r="AW12" s="1399"/>
      <c r="AX12" s="1400"/>
      <c r="AY12" s="351" t="s">
        <v>246</v>
      </c>
      <c r="AZ12" s="1399"/>
      <c r="BA12" s="1400"/>
      <c r="BB12" s="1401" t="s">
        <v>247</v>
      </c>
      <c r="BC12" s="1402"/>
      <c r="BD12" s="1399"/>
      <c r="BE12" s="1400"/>
      <c r="BF12" s="351" t="s">
        <v>246</v>
      </c>
      <c r="BG12" s="1399"/>
      <c r="BH12" s="1400"/>
      <c r="BI12" s="351" t="s">
        <v>123</v>
      </c>
    </row>
    <row r="13" spans="2:68" s="351" customFormat="1" ht="3" customHeight="1" x14ac:dyDescent="0.15"/>
    <row r="14" spans="2:68" s="351" customFormat="1" x14ac:dyDescent="0.15">
      <c r="X14" s="354" t="s">
        <v>256</v>
      </c>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6"/>
    </row>
    <row r="15" spans="2:68" s="351" customFormat="1" ht="12" customHeight="1" x14ac:dyDescent="0.15">
      <c r="X15" s="357"/>
      <c r="Y15" s="351" t="s">
        <v>257</v>
      </c>
      <c r="AF15" s="358"/>
      <c r="AG15" s="359"/>
      <c r="AH15" s="360"/>
      <c r="AI15" s="361" t="s">
        <v>65</v>
      </c>
      <c r="AJ15" s="360"/>
      <c r="AK15" s="351" t="s">
        <v>64</v>
      </c>
      <c r="AP15" s="351" t="s">
        <v>258</v>
      </c>
      <c r="BH15" s="362"/>
      <c r="BI15" s="363"/>
      <c r="BJ15" s="364"/>
      <c r="BK15" s="361" t="s">
        <v>65</v>
      </c>
      <c r="BL15" s="364"/>
      <c r="BM15" s="351" t="s">
        <v>64</v>
      </c>
      <c r="BP15" s="365"/>
    </row>
    <row r="16" spans="2:68" s="351" customFormat="1" ht="12" customHeight="1" x14ac:dyDescent="0.15">
      <c r="X16" s="357"/>
      <c r="Y16" s="351" t="s">
        <v>259</v>
      </c>
      <c r="AF16" s="358"/>
      <c r="AG16" s="359"/>
      <c r="AH16" s="360"/>
      <c r="AI16" s="361" t="s">
        <v>65</v>
      </c>
      <c r="AJ16" s="360"/>
      <c r="AK16" s="351" t="s">
        <v>64</v>
      </c>
      <c r="AP16" s="351" t="s">
        <v>260</v>
      </c>
      <c r="BH16" s="362"/>
      <c r="BI16" s="363"/>
      <c r="BJ16" s="364"/>
      <c r="BK16" s="361" t="s">
        <v>65</v>
      </c>
      <c r="BL16" s="364"/>
      <c r="BM16" s="351" t="s">
        <v>64</v>
      </c>
      <c r="BP16" s="365"/>
    </row>
    <row r="17" spans="2:84" s="351" customFormat="1" ht="3" customHeight="1" x14ac:dyDescent="0.15">
      <c r="X17" s="366"/>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c r="AU17" s="367"/>
      <c r="AV17" s="367"/>
      <c r="AW17" s="367"/>
      <c r="AX17" s="367"/>
      <c r="AY17" s="367"/>
      <c r="AZ17" s="367"/>
      <c r="BA17" s="367"/>
      <c r="BB17" s="367"/>
      <c r="BC17" s="367"/>
      <c r="BD17" s="367"/>
      <c r="BE17" s="367"/>
      <c r="BF17" s="367"/>
      <c r="BG17" s="367"/>
      <c r="BH17" s="367"/>
      <c r="BI17" s="367"/>
      <c r="BJ17" s="367"/>
      <c r="BK17" s="367"/>
      <c r="BL17" s="367"/>
      <c r="BM17" s="367"/>
      <c r="BN17" s="367"/>
      <c r="BO17" s="367"/>
      <c r="BP17" s="368"/>
    </row>
    <row r="18" spans="2:84" s="351" customFormat="1" ht="13.35" customHeight="1" x14ac:dyDescent="0.15">
      <c r="C18" s="351" t="s">
        <v>261</v>
      </c>
    </row>
    <row r="19" spans="2:84" s="351" customFormat="1" ht="9.75" customHeight="1" x14ac:dyDescent="0.15">
      <c r="D19" s="243" t="s">
        <v>262</v>
      </c>
    </row>
    <row r="20" spans="2:84" s="351" customFormat="1" ht="9" customHeight="1" x14ac:dyDescent="0.15">
      <c r="E20" s="243" t="s">
        <v>263</v>
      </c>
    </row>
    <row r="21" spans="2:84" s="351" customFormat="1" ht="13.35" customHeight="1" x14ac:dyDescent="0.15">
      <c r="M21" s="369" t="s">
        <v>264</v>
      </c>
      <c r="N21" s="1396">
        <v>0</v>
      </c>
      <c r="O21" s="1396"/>
      <c r="P21" s="1395">
        <v>1</v>
      </c>
      <c r="Q21" s="1395"/>
      <c r="R21" s="1395">
        <v>2</v>
      </c>
      <c r="S21" s="1395"/>
      <c r="T21" s="1395">
        <v>3</v>
      </c>
      <c r="U21" s="1395"/>
      <c r="V21" s="1395">
        <v>4</v>
      </c>
      <c r="W21" s="1395"/>
      <c r="X21" s="1395">
        <v>5</v>
      </c>
      <c r="Y21" s="1395"/>
      <c r="Z21" s="1395">
        <v>6</v>
      </c>
      <c r="AA21" s="1395"/>
      <c r="AB21" s="1395">
        <v>7</v>
      </c>
      <c r="AC21" s="1395"/>
      <c r="AD21" s="1395">
        <v>8</v>
      </c>
      <c r="AE21" s="1395"/>
      <c r="AF21" s="1395">
        <v>9</v>
      </c>
      <c r="AG21" s="1395"/>
      <c r="AH21" s="1395">
        <v>10</v>
      </c>
      <c r="AI21" s="1395"/>
      <c r="AJ21" s="1395">
        <v>11</v>
      </c>
      <c r="AK21" s="1395"/>
      <c r="AL21" s="1395">
        <v>12</v>
      </c>
      <c r="AM21" s="1395"/>
      <c r="AN21" s="1395">
        <v>13</v>
      </c>
      <c r="AO21" s="1395"/>
      <c r="AP21" s="1395">
        <v>14</v>
      </c>
      <c r="AQ21" s="1395"/>
      <c r="AR21" s="1395">
        <v>15</v>
      </c>
      <c r="AS21" s="1395"/>
      <c r="AT21" s="1395">
        <v>16</v>
      </c>
      <c r="AU21" s="1395"/>
      <c r="AV21" s="1395">
        <v>17</v>
      </c>
      <c r="AW21" s="1395"/>
      <c r="AX21" s="1395">
        <v>18</v>
      </c>
      <c r="AY21" s="1395"/>
      <c r="AZ21" s="1395">
        <v>19</v>
      </c>
      <c r="BA21" s="1395"/>
      <c r="BB21" s="1395">
        <v>20</v>
      </c>
      <c r="BC21" s="1395"/>
      <c r="BD21" s="1395">
        <v>21</v>
      </c>
      <c r="BE21" s="1395"/>
      <c r="BF21" s="1395">
        <v>22</v>
      </c>
      <c r="BG21" s="1395"/>
      <c r="BH21" s="1395">
        <v>23</v>
      </c>
      <c r="BI21" s="1395"/>
      <c r="BJ21" s="1395">
        <v>24</v>
      </c>
      <c r="BK21" s="1395"/>
      <c r="BT21" s="254"/>
      <c r="BU21" s="254" t="s">
        <v>239</v>
      </c>
      <c r="BV21" s="254" t="s">
        <v>248</v>
      </c>
      <c r="BW21" s="254" t="s">
        <v>249</v>
      </c>
      <c r="BX21" s="254" t="s">
        <v>253</v>
      </c>
      <c r="BY21" s="254" t="s">
        <v>255</v>
      </c>
      <c r="BZ21" s="254"/>
      <c r="CA21" s="254" t="s">
        <v>265</v>
      </c>
      <c r="CB21" s="254" t="s">
        <v>266</v>
      </c>
      <c r="CC21" s="254"/>
      <c r="CD21" s="254" t="s">
        <v>267</v>
      </c>
      <c r="CE21" s="254" t="s">
        <v>268</v>
      </c>
      <c r="CF21" s="254"/>
    </row>
    <row r="22" spans="2:84" s="351" customFormat="1" ht="12" customHeight="1" x14ac:dyDescent="0.15">
      <c r="D22" s="370" t="s">
        <v>269</v>
      </c>
      <c r="O22" s="362"/>
      <c r="P22" s="371"/>
      <c r="Q22" s="362"/>
      <c r="R22" s="371"/>
      <c r="S22" s="362"/>
      <c r="T22" s="371"/>
      <c r="U22" s="362"/>
      <c r="V22" s="371"/>
      <c r="W22" s="362"/>
      <c r="X22" s="371"/>
      <c r="Y22" s="362"/>
      <c r="Z22" s="371"/>
      <c r="AA22" s="362"/>
      <c r="AB22" s="371"/>
      <c r="AC22" s="362"/>
      <c r="AD22" s="371"/>
      <c r="AE22" s="362"/>
      <c r="AF22" s="371"/>
      <c r="AG22" s="362"/>
      <c r="AH22" s="371"/>
      <c r="AI22" s="362"/>
      <c r="AJ22" s="371"/>
      <c r="AK22" s="362"/>
      <c r="AL22" s="371"/>
      <c r="AM22" s="362"/>
      <c r="AN22" s="371"/>
      <c r="AO22" s="362"/>
      <c r="AP22" s="371"/>
      <c r="AQ22" s="362"/>
      <c r="AR22" s="371"/>
      <c r="AS22" s="362"/>
      <c r="AT22" s="371"/>
      <c r="AU22" s="362"/>
      <c r="AV22" s="371"/>
      <c r="AW22" s="362"/>
      <c r="AX22" s="371"/>
      <c r="AY22" s="362"/>
      <c r="AZ22" s="371"/>
      <c r="BA22" s="362"/>
      <c r="BB22" s="371"/>
      <c r="BC22" s="362"/>
      <c r="BD22" s="371"/>
      <c r="BE22" s="362"/>
      <c r="BF22" s="371"/>
      <c r="BG22" s="362"/>
      <c r="BH22" s="371"/>
      <c r="BI22" s="362"/>
      <c r="BJ22" s="372"/>
      <c r="BK22" s="373"/>
      <c r="BL22" s="374"/>
      <c r="BM22" s="361" t="s">
        <v>65</v>
      </c>
      <c r="BN22" s="364"/>
      <c r="BO22" s="351" t="s">
        <v>64</v>
      </c>
      <c r="BT22" s="254" t="s">
        <v>240</v>
      </c>
      <c r="BU22" s="375"/>
      <c r="BV22" s="375"/>
      <c r="BW22" s="375"/>
      <c r="BX22" s="375"/>
      <c r="BY22" s="375"/>
      <c r="BZ22" s="254"/>
      <c r="CA22" s="254"/>
      <c r="CB22" s="254"/>
      <c r="CC22" s="254"/>
      <c r="CD22" s="254"/>
      <c r="CE22" s="254"/>
      <c r="CF22" s="254"/>
    </row>
    <row r="23" spans="2:84" s="351" customFormat="1" ht="12" customHeight="1" x14ac:dyDescent="0.15">
      <c r="D23" s="370" t="s">
        <v>270</v>
      </c>
      <c r="O23" s="362"/>
      <c r="P23" s="371"/>
      <c r="Q23" s="362"/>
      <c r="R23" s="371"/>
      <c r="S23" s="362"/>
      <c r="T23" s="371"/>
      <c r="U23" s="362"/>
      <c r="V23" s="371"/>
      <c r="W23" s="362"/>
      <c r="X23" s="371"/>
      <c r="Y23" s="362"/>
      <c r="Z23" s="371"/>
      <c r="AA23" s="362"/>
      <c r="AB23" s="371"/>
      <c r="AC23" s="362"/>
      <c r="AD23" s="371"/>
      <c r="AE23" s="362"/>
      <c r="AF23" s="371"/>
      <c r="AG23" s="362"/>
      <c r="AH23" s="371"/>
      <c r="AI23" s="362"/>
      <c r="AJ23" s="371"/>
      <c r="AK23" s="362"/>
      <c r="AL23" s="371"/>
      <c r="AM23" s="362"/>
      <c r="AN23" s="371"/>
      <c r="AO23" s="362"/>
      <c r="AP23" s="371"/>
      <c r="AQ23" s="362"/>
      <c r="AR23" s="371"/>
      <c r="AS23" s="362"/>
      <c r="AT23" s="371"/>
      <c r="AU23" s="362"/>
      <c r="AV23" s="371"/>
      <c r="AW23" s="362"/>
      <c r="AX23" s="371"/>
      <c r="AY23" s="362"/>
      <c r="AZ23" s="371"/>
      <c r="BA23" s="362"/>
      <c r="BB23" s="371"/>
      <c r="BC23" s="362"/>
      <c r="BD23" s="371"/>
      <c r="BE23" s="362"/>
      <c r="BF23" s="371"/>
      <c r="BG23" s="362"/>
      <c r="BH23" s="371"/>
      <c r="BI23" s="362"/>
      <c r="BJ23" s="372"/>
      <c r="BK23" s="373"/>
      <c r="BL23" s="374"/>
      <c r="BM23" s="361" t="s">
        <v>65</v>
      </c>
      <c r="BN23" s="364"/>
      <c r="BO23" s="351" t="s">
        <v>64</v>
      </c>
      <c r="BT23" s="254" t="s">
        <v>241</v>
      </c>
      <c r="BU23" s="375"/>
      <c r="BV23" s="375"/>
      <c r="BW23" s="375"/>
      <c r="BX23" s="375"/>
      <c r="BY23" s="375"/>
      <c r="BZ23" s="254"/>
      <c r="CA23" s="254"/>
      <c r="CB23" s="254"/>
      <c r="CC23" s="254"/>
      <c r="CD23" s="254"/>
      <c r="CE23" s="254"/>
      <c r="CF23" s="254"/>
    </row>
    <row r="24" spans="2:84" s="351" customFormat="1" ht="12" customHeight="1" x14ac:dyDescent="0.15">
      <c r="D24" s="370" t="s">
        <v>271</v>
      </c>
      <c r="O24" s="362"/>
      <c r="P24" s="371"/>
      <c r="Q24" s="362"/>
      <c r="R24" s="371"/>
      <c r="S24" s="362"/>
      <c r="T24" s="371"/>
      <c r="U24" s="362"/>
      <c r="V24" s="371"/>
      <c r="W24" s="362"/>
      <c r="X24" s="371"/>
      <c r="Y24" s="362"/>
      <c r="Z24" s="371"/>
      <c r="AA24" s="362"/>
      <c r="AB24" s="371"/>
      <c r="AC24" s="362"/>
      <c r="AD24" s="371"/>
      <c r="AE24" s="362"/>
      <c r="AF24" s="371"/>
      <c r="AG24" s="362"/>
      <c r="AH24" s="371"/>
      <c r="AI24" s="362"/>
      <c r="AJ24" s="371"/>
      <c r="AK24" s="362"/>
      <c r="AL24" s="371"/>
      <c r="AM24" s="362"/>
      <c r="AN24" s="371"/>
      <c r="AO24" s="362"/>
      <c r="AP24" s="371"/>
      <c r="AQ24" s="362"/>
      <c r="AR24" s="371"/>
      <c r="AS24" s="362"/>
      <c r="AT24" s="371"/>
      <c r="AU24" s="362"/>
      <c r="AV24" s="371"/>
      <c r="AW24" s="362"/>
      <c r="AX24" s="371"/>
      <c r="AY24" s="362"/>
      <c r="AZ24" s="371"/>
      <c r="BA24" s="362"/>
      <c r="BB24" s="371"/>
      <c r="BC24" s="362"/>
      <c r="BD24" s="371"/>
      <c r="BE24" s="362"/>
      <c r="BF24" s="371"/>
      <c r="BG24" s="362"/>
      <c r="BH24" s="371"/>
      <c r="BI24" s="362"/>
      <c r="BJ24" s="372"/>
      <c r="BK24" s="373"/>
      <c r="BL24" s="374"/>
      <c r="BM24" s="361" t="s">
        <v>65</v>
      </c>
      <c r="BN24" s="364"/>
      <c r="BO24" s="351" t="s">
        <v>64</v>
      </c>
      <c r="BT24" s="254" t="s">
        <v>242</v>
      </c>
      <c r="BU24" s="375"/>
      <c r="BV24" s="375"/>
      <c r="BW24" s="375"/>
      <c r="BX24" s="375"/>
      <c r="BY24" s="375"/>
      <c r="BZ24" s="254"/>
      <c r="CA24" s="254"/>
      <c r="CB24" s="254"/>
      <c r="CC24" s="254"/>
      <c r="CD24" s="254"/>
      <c r="CE24" s="254"/>
      <c r="CF24" s="254"/>
    </row>
    <row r="25" spans="2:84" s="351" customFormat="1" ht="12" customHeight="1" x14ac:dyDescent="0.15">
      <c r="B25" s="351" t="s">
        <v>195</v>
      </c>
      <c r="D25" s="376" t="s">
        <v>272</v>
      </c>
      <c r="O25" s="362"/>
      <c r="P25" s="371"/>
      <c r="Q25" s="362"/>
      <c r="R25" s="371"/>
      <c r="S25" s="362"/>
      <c r="T25" s="371"/>
      <c r="U25" s="362"/>
      <c r="V25" s="371"/>
      <c r="W25" s="362"/>
      <c r="X25" s="371"/>
      <c r="Y25" s="362"/>
      <c r="Z25" s="371"/>
      <c r="AA25" s="362"/>
      <c r="AB25" s="371"/>
      <c r="AC25" s="362"/>
      <c r="AD25" s="371"/>
      <c r="AE25" s="362"/>
      <c r="AF25" s="371"/>
      <c r="AG25" s="362"/>
      <c r="AH25" s="371"/>
      <c r="AI25" s="362"/>
      <c r="AJ25" s="371"/>
      <c r="AK25" s="362"/>
      <c r="AL25" s="371"/>
      <c r="AM25" s="362"/>
      <c r="AN25" s="371"/>
      <c r="AO25" s="362"/>
      <c r="AP25" s="371"/>
      <c r="AQ25" s="362"/>
      <c r="AR25" s="371"/>
      <c r="AS25" s="362"/>
      <c r="AT25" s="371"/>
      <c r="AU25" s="362"/>
      <c r="AV25" s="371"/>
      <c r="AW25" s="362"/>
      <c r="AX25" s="371"/>
      <c r="AY25" s="362"/>
      <c r="AZ25" s="371"/>
      <c r="BA25" s="362"/>
      <c r="BB25" s="371"/>
      <c r="BC25" s="362"/>
      <c r="BD25" s="371"/>
      <c r="BE25" s="362"/>
      <c r="BF25" s="371"/>
      <c r="BG25" s="362"/>
      <c r="BH25" s="371"/>
      <c r="BI25" s="362"/>
      <c r="BJ25" s="372"/>
      <c r="BK25" s="373"/>
      <c r="BL25" s="374"/>
      <c r="BM25" s="361" t="s">
        <v>65</v>
      </c>
      <c r="BN25" s="364"/>
      <c r="BO25" s="351" t="s">
        <v>64</v>
      </c>
      <c r="BT25" s="254" t="s">
        <v>243</v>
      </c>
      <c r="BU25" s="375"/>
      <c r="BV25" s="375"/>
      <c r="BW25" s="375"/>
      <c r="BX25" s="375"/>
      <c r="BY25" s="375"/>
      <c r="BZ25" s="254"/>
      <c r="CA25" s="254"/>
      <c r="CB25" s="254"/>
      <c r="CC25" s="254"/>
      <c r="CD25" s="254"/>
      <c r="CE25" s="254"/>
      <c r="CF25" s="254"/>
    </row>
    <row r="26" spans="2:84" s="351" customFormat="1" ht="12" customHeight="1" x14ac:dyDescent="0.15">
      <c r="D26" s="376" t="s">
        <v>273</v>
      </c>
      <c r="O26" s="362"/>
      <c r="P26" s="371"/>
      <c r="Q26" s="362"/>
      <c r="R26" s="371"/>
      <c r="S26" s="362"/>
      <c r="T26" s="371"/>
      <c r="U26" s="362"/>
      <c r="V26" s="371"/>
      <c r="W26" s="362"/>
      <c r="X26" s="371"/>
      <c r="Y26" s="362"/>
      <c r="Z26" s="371"/>
      <c r="AA26" s="362"/>
      <c r="AB26" s="371"/>
      <c r="AC26" s="362"/>
      <c r="AD26" s="371"/>
      <c r="AE26" s="362"/>
      <c r="AF26" s="371"/>
      <c r="AG26" s="362"/>
      <c r="AH26" s="371"/>
      <c r="AI26" s="362"/>
      <c r="AJ26" s="371"/>
      <c r="AK26" s="362"/>
      <c r="AL26" s="371"/>
      <c r="AM26" s="362"/>
      <c r="AN26" s="371"/>
      <c r="AO26" s="362"/>
      <c r="AP26" s="371"/>
      <c r="AQ26" s="362"/>
      <c r="AR26" s="371"/>
      <c r="AS26" s="362"/>
      <c r="AT26" s="371"/>
      <c r="AU26" s="362"/>
      <c r="AV26" s="371"/>
      <c r="AW26" s="362"/>
      <c r="AX26" s="371"/>
      <c r="AY26" s="362"/>
      <c r="AZ26" s="371"/>
      <c r="BA26" s="362"/>
      <c r="BB26" s="371"/>
      <c r="BC26" s="362"/>
      <c r="BD26" s="371"/>
      <c r="BE26" s="362"/>
      <c r="BF26" s="371"/>
      <c r="BG26" s="362"/>
      <c r="BH26" s="371"/>
      <c r="BI26" s="362"/>
      <c r="BJ26" s="372"/>
      <c r="BK26" s="373"/>
      <c r="BL26" s="374"/>
      <c r="BM26" s="361" t="s">
        <v>65</v>
      </c>
      <c r="BN26" s="364"/>
      <c r="BO26" s="351" t="s">
        <v>64</v>
      </c>
      <c r="BT26" s="254" t="s">
        <v>274</v>
      </c>
      <c r="BU26" s="375"/>
      <c r="BV26" s="375"/>
      <c r="BW26" s="375"/>
      <c r="BX26" s="375"/>
      <c r="BY26" s="375"/>
      <c r="BZ26" s="254"/>
      <c r="CA26" s="254"/>
      <c r="CB26" s="254"/>
      <c r="CC26" s="254"/>
      <c r="CD26" s="254"/>
      <c r="CE26" s="254"/>
      <c r="CF26" s="254"/>
    </row>
    <row r="27" spans="2:84" s="351" customFormat="1" ht="12" customHeight="1" x14ac:dyDescent="0.15">
      <c r="D27" s="376" t="s">
        <v>275</v>
      </c>
      <c r="O27" s="362"/>
      <c r="P27" s="371"/>
      <c r="Q27" s="362"/>
      <c r="R27" s="371"/>
      <c r="S27" s="362"/>
      <c r="T27" s="371"/>
      <c r="U27" s="362"/>
      <c r="V27" s="371"/>
      <c r="W27" s="362"/>
      <c r="X27" s="371"/>
      <c r="Y27" s="362"/>
      <c r="Z27" s="371"/>
      <c r="AA27" s="362"/>
      <c r="AB27" s="371"/>
      <c r="AC27" s="362"/>
      <c r="AD27" s="371"/>
      <c r="AE27" s="362"/>
      <c r="AF27" s="371"/>
      <c r="AG27" s="362"/>
      <c r="AH27" s="371"/>
      <c r="AI27" s="362"/>
      <c r="AJ27" s="371"/>
      <c r="AK27" s="362"/>
      <c r="AL27" s="371"/>
      <c r="AM27" s="362"/>
      <c r="AN27" s="371"/>
      <c r="AO27" s="362"/>
      <c r="AP27" s="371"/>
      <c r="AQ27" s="362"/>
      <c r="AR27" s="371"/>
      <c r="AS27" s="362"/>
      <c r="AT27" s="371"/>
      <c r="AU27" s="362"/>
      <c r="AV27" s="371"/>
      <c r="AW27" s="362"/>
      <c r="AX27" s="371"/>
      <c r="AY27" s="362"/>
      <c r="AZ27" s="371"/>
      <c r="BA27" s="362"/>
      <c r="BB27" s="371"/>
      <c r="BC27" s="362"/>
      <c r="BD27" s="371"/>
      <c r="BE27" s="362"/>
      <c r="BF27" s="371"/>
      <c r="BG27" s="362"/>
      <c r="BH27" s="371"/>
      <c r="BI27" s="362"/>
      <c r="BJ27" s="372"/>
      <c r="BK27" s="373"/>
      <c r="BL27" s="374"/>
      <c r="BM27" s="361" t="s">
        <v>65</v>
      </c>
      <c r="BN27" s="364"/>
      <c r="BO27" s="351" t="s">
        <v>64</v>
      </c>
      <c r="BT27" s="254" t="s">
        <v>245</v>
      </c>
      <c r="BU27" s="375"/>
      <c r="BV27" s="375"/>
      <c r="BW27" s="375"/>
      <c r="BX27" s="375"/>
      <c r="BY27" s="375"/>
      <c r="BZ27" s="254"/>
      <c r="CA27" s="254"/>
      <c r="CB27" s="254"/>
      <c r="CC27" s="254"/>
      <c r="CD27" s="254"/>
      <c r="CE27" s="254"/>
      <c r="CF27" s="254"/>
    </row>
    <row r="28" spans="2:84" s="351" customFormat="1" ht="12" customHeight="1" thickBot="1" x14ac:dyDescent="0.2">
      <c r="C28" s="377"/>
      <c r="D28" s="378" t="s">
        <v>276</v>
      </c>
      <c r="E28" s="377"/>
      <c r="F28" s="377"/>
      <c r="G28" s="377"/>
      <c r="H28" s="377"/>
      <c r="I28" s="377"/>
      <c r="J28" s="377"/>
      <c r="K28" s="377"/>
      <c r="L28" s="377"/>
      <c r="M28" s="377"/>
      <c r="N28" s="377"/>
      <c r="O28" s="379"/>
      <c r="P28" s="380"/>
      <c r="Q28" s="379"/>
      <c r="R28" s="380"/>
      <c r="S28" s="379"/>
      <c r="T28" s="380"/>
      <c r="U28" s="379"/>
      <c r="V28" s="380"/>
      <c r="W28" s="379"/>
      <c r="X28" s="380"/>
      <c r="Y28" s="379"/>
      <c r="Z28" s="380"/>
      <c r="AA28" s="379"/>
      <c r="AB28" s="380"/>
      <c r="AC28" s="379"/>
      <c r="AD28" s="380"/>
      <c r="AE28" s="379"/>
      <c r="AF28" s="380"/>
      <c r="AG28" s="379"/>
      <c r="AH28" s="380"/>
      <c r="AI28" s="379"/>
      <c r="AJ28" s="380"/>
      <c r="AK28" s="379"/>
      <c r="AL28" s="380"/>
      <c r="AM28" s="379"/>
      <c r="AN28" s="380"/>
      <c r="AO28" s="379"/>
      <c r="AP28" s="380"/>
      <c r="AQ28" s="379"/>
      <c r="AR28" s="380"/>
      <c r="AS28" s="379"/>
      <c r="AT28" s="380"/>
      <c r="AU28" s="379"/>
      <c r="AV28" s="380"/>
      <c r="AW28" s="379"/>
      <c r="AX28" s="380"/>
      <c r="AY28" s="379"/>
      <c r="AZ28" s="380"/>
      <c r="BA28" s="379"/>
      <c r="BB28" s="380"/>
      <c r="BC28" s="379"/>
      <c r="BD28" s="380"/>
      <c r="BE28" s="379"/>
      <c r="BF28" s="380"/>
      <c r="BG28" s="379"/>
      <c r="BH28" s="380"/>
      <c r="BI28" s="379"/>
      <c r="BJ28" s="381"/>
      <c r="BK28" s="382"/>
      <c r="BL28" s="383"/>
      <c r="BM28" s="384" t="s">
        <v>65</v>
      </c>
      <c r="BN28" s="385"/>
      <c r="BO28" s="377" t="s">
        <v>64</v>
      </c>
      <c r="BP28" s="377"/>
      <c r="BQ28" s="377"/>
      <c r="BT28" s="254" t="s">
        <v>47</v>
      </c>
      <c r="BU28" s="375"/>
      <c r="BV28" s="375"/>
      <c r="BW28" s="375"/>
      <c r="BX28" s="375"/>
      <c r="BY28" s="375"/>
      <c r="BZ28" s="254"/>
      <c r="CA28" s="254"/>
      <c r="CB28" s="254"/>
      <c r="CC28" s="254"/>
      <c r="CD28" s="254"/>
      <c r="CE28" s="254"/>
      <c r="CF28" s="254"/>
    </row>
    <row r="29" spans="2:84" s="351" customFormat="1" ht="12" customHeight="1" x14ac:dyDescent="0.15">
      <c r="D29" s="370" t="s">
        <v>269</v>
      </c>
      <c r="O29" s="386"/>
      <c r="P29" s="387"/>
      <c r="Q29" s="386"/>
      <c r="R29" s="387"/>
      <c r="S29" s="386"/>
      <c r="T29" s="387"/>
      <c r="U29" s="386"/>
      <c r="V29" s="387"/>
      <c r="W29" s="386"/>
      <c r="X29" s="387"/>
      <c r="Y29" s="386"/>
      <c r="Z29" s="387"/>
      <c r="AA29" s="386"/>
      <c r="AB29" s="387"/>
      <c r="AC29" s="386"/>
      <c r="AD29" s="387"/>
      <c r="AE29" s="386"/>
      <c r="AF29" s="387"/>
      <c r="AG29" s="386"/>
      <c r="AH29" s="387"/>
      <c r="AI29" s="386"/>
      <c r="AJ29" s="387"/>
      <c r="AK29" s="386"/>
      <c r="AL29" s="387"/>
      <c r="AM29" s="386"/>
      <c r="AN29" s="387"/>
      <c r="AO29" s="386"/>
      <c r="AP29" s="387"/>
      <c r="AQ29" s="386"/>
      <c r="AR29" s="387"/>
      <c r="AS29" s="386"/>
      <c r="AT29" s="387"/>
      <c r="AU29" s="386"/>
      <c r="AV29" s="387"/>
      <c r="AW29" s="386"/>
      <c r="AX29" s="387"/>
      <c r="AY29" s="386"/>
      <c r="AZ29" s="387"/>
      <c r="BA29" s="386"/>
      <c r="BB29" s="387"/>
      <c r="BC29" s="386"/>
      <c r="BD29" s="387"/>
      <c r="BE29" s="386"/>
      <c r="BF29" s="387"/>
      <c r="BG29" s="386"/>
      <c r="BH29" s="387"/>
      <c r="BI29" s="386"/>
      <c r="BJ29" s="388"/>
      <c r="BK29" s="373"/>
      <c r="BL29" s="374"/>
      <c r="BM29" s="361" t="s">
        <v>65</v>
      </c>
      <c r="BN29" s="364"/>
      <c r="BO29" s="351" t="s">
        <v>64</v>
      </c>
      <c r="BT29" s="254"/>
      <c r="BU29" s="254"/>
      <c r="BV29" s="254"/>
      <c r="BW29" s="254"/>
      <c r="BX29" s="254"/>
      <c r="BY29" s="254"/>
      <c r="BZ29" s="254"/>
      <c r="CA29" s="254"/>
      <c r="CB29" s="254"/>
      <c r="CC29" s="254"/>
      <c r="CD29" s="254"/>
      <c r="CE29" s="254"/>
      <c r="CF29" s="254"/>
    </row>
    <row r="30" spans="2:84" s="351" customFormat="1" ht="12" customHeight="1" x14ac:dyDescent="0.15">
      <c r="D30" s="370" t="s">
        <v>270</v>
      </c>
      <c r="O30" s="362"/>
      <c r="P30" s="371"/>
      <c r="Q30" s="362"/>
      <c r="R30" s="371"/>
      <c r="S30" s="362"/>
      <c r="T30" s="371"/>
      <c r="U30" s="362"/>
      <c r="V30" s="371"/>
      <c r="W30" s="362"/>
      <c r="X30" s="371"/>
      <c r="Y30" s="362"/>
      <c r="Z30" s="371"/>
      <c r="AA30" s="362"/>
      <c r="AB30" s="371"/>
      <c r="AC30" s="362"/>
      <c r="AD30" s="371"/>
      <c r="AE30" s="362"/>
      <c r="AF30" s="371"/>
      <c r="AG30" s="362"/>
      <c r="AH30" s="371"/>
      <c r="AI30" s="362"/>
      <c r="AJ30" s="371"/>
      <c r="AK30" s="362"/>
      <c r="AL30" s="371"/>
      <c r="AM30" s="362"/>
      <c r="AN30" s="371"/>
      <c r="AO30" s="362"/>
      <c r="AP30" s="371"/>
      <c r="AQ30" s="362"/>
      <c r="AR30" s="371"/>
      <c r="AS30" s="362"/>
      <c r="AT30" s="371"/>
      <c r="AU30" s="362"/>
      <c r="AV30" s="371"/>
      <c r="AW30" s="362"/>
      <c r="AX30" s="371"/>
      <c r="AY30" s="362"/>
      <c r="AZ30" s="371"/>
      <c r="BA30" s="362"/>
      <c r="BB30" s="371"/>
      <c r="BC30" s="362"/>
      <c r="BD30" s="371"/>
      <c r="BE30" s="362"/>
      <c r="BF30" s="371"/>
      <c r="BG30" s="362"/>
      <c r="BH30" s="371"/>
      <c r="BI30" s="362"/>
      <c r="BJ30" s="372"/>
      <c r="BK30" s="373"/>
      <c r="BL30" s="374"/>
      <c r="BM30" s="361" t="s">
        <v>65</v>
      </c>
      <c r="BN30" s="364"/>
      <c r="BO30" s="351" t="s">
        <v>64</v>
      </c>
      <c r="BT30" s="254" t="s">
        <v>277</v>
      </c>
      <c r="BU30" s="254"/>
      <c r="BV30" s="254"/>
      <c r="BW30" s="254"/>
      <c r="BX30" s="254"/>
      <c r="BY30" s="254"/>
      <c r="BZ30" s="254"/>
      <c r="CA30" s="254"/>
      <c r="CB30" s="254"/>
      <c r="CC30" s="254"/>
      <c r="CD30" s="254"/>
      <c r="CE30" s="254"/>
      <c r="CF30" s="254"/>
    </row>
    <row r="31" spans="2:84" s="351" customFormat="1" ht="12" customHeight="1" x14ac:dyDescent="0.15">
      <c r="D31" s="370" t="s">
        <v>271</v>
      </c>
      <c r="O31" s="362"/>
      <c r="P31" s="371"/>
      <c r="Q31" s="362"/>
      <c r="R31" s="371"/>
      <c r="S31" s="362"/>
      <c r="T31" s="371"/>
      <c r="U31" s="362"/>
      <c r="V31" s="371"/>
      <c r="W31" s="362"/>
      <c r="X31" s="371"/>
      <c r="Y31" s="362"/>
      <c r="Z31" s="371"/>
      <c r="AA31" s="362"/>
      <c r="AB31" s="371"/>
      <c r="AC31" s="362"/>
      <c r="AD31" s="371"/>
      <c r="AE31" s="362"/>
      <c r="AF31" s="371"/>
      <c r="AG31" s="362"/>
      <c r="AH31" s="371"/>
      <c r="AI31" s="362"/>
      <c r="AJ31" s="371"/>
      <c r="AK31" s="362"/>
      <c r="AL31" s="371"/>
      <c r="AM31" s="362"/>
      <c r="AN31" s="371"/>
      <c r="AO31" s="362"/>
      <c r="AP31" s="371"/>
      <c r="AQ31" s="362"/>
      <c r="AR31" s="371"/>
      <c r="AS31" s="362"/>
      <c r="AT31" s="371"/>
      <c r="AU31" s="362"/>
      <c r="AV31" s="371"/>
      <c r="AW31" s="362"/>
      <c r="AX31" s="371"/>
      <c r="AY31" s="362"/>
      <c r="AZ31" s="371"/>
      <c r="BA31" s="362"/>
      <c r="BB31" s="371"/>
      <c r="BC31" s="362"/>
      <c r="BD31" s="371"/>
      <c r="BE31" s="362"/>
      <c r="BF31" s="371"/>
      <c r="BG31" s="362"/>
      <c r="BH31" s="371"/>
      <c r="BI31" s="362"/>
      <c r="BJ31" s="372"/>
      <c r="BK31" s="373"/>
      <c r="BL31" s="374"/>
      <c r="BM31" s="361" t="s">
        <v>65</v>
      </c>
      <c r="BN31" s="364"/>
      <c r="BO31" s="351" t="s">
        <v>64</v>
      </c>
      <c r="BT31" s="254"/>
      <c r="BU31" s="254"/>
      <c r="BV31" s="254"/>
      <c r="BW31" s="254"/>
      <c r="BX31" s="254"/>
      <c r="BY31" s="254"/>
      <c r="BZ31" s="254"/>
      <c r="CA31" s="254"/>
      <c r="CB31" s="254"/>
      <c r="CC31" s="254"/>
      <c r="CD31" s="254"/>
      <c r="CE31" s="254"/>
      <c r="CF31" s="254"/>
    </row>
    <row r="32" spans="2:84" s="351" customFormat="1" ht="12" customHeight="1" x14ac:dyDescent="0.15">
      <c r="B32" s="351" t="s">
        <v>197</v>
      </c>
      <c r="D32" s="376" t="s">
        <v>272</v>
      </c>
      <c r="O32" s="362"/>
      <c r="P32" s="371"/>
      <c r="Q32" s="362"/>
      <c r="R32" s="371"/>
      <c r="S32" s="362"/>
      <c r="T32" s="371"/>
      <c r="U32" s="362"/>
      <c r="V32" s="371"/>
      <c r="W32" s="362"/>
      <c r="X32" s="371"/>
      <c r="Y32" s="362"/>
      <c r="Z32" s="371"/>
      <c r="AA32" s="362"/>
      <c r="AB32" s="371"/>
      <c r="AC32" s="362"/>
      <c r="AD32" s="371"/>
      <c r="AE32" s="362"/>
      <c r="AF32" s="371"/>
      <c r="AG32" s="362"/>
      <c r="AH32" s="371"/>
      <c r="AI32" s="362"/>
      <c r="AJ32" s="371"/>
      <c r="AK32" s="362"/>
      <c r="AL32" s="371"/>
      <c r="AM32" s="362"/>
      <c r="AN32" s="371"/>
      <c r="AO32" s="362"/>
      <c r="AP32" s="371"/>
      <c r="AQ32" s="362"/>
      <c r="AR32" s="371"/>
      <c r="AS32" s="362"/>
      <c r="AT32" s="371"/>
      <c r="AU32" s="362"/>
      <c r="AV32" s="371"/>
      <c r="AW32" s="362"/>
      <c r="AX32" s="371"/>
      <c r="AY32" s="362"/>
      <c r="AZ32" s="371"/>
      <c r="BA32" s="362"/>
      <c r="BB32" s="371"/>
      <c r="BC32" s="362"/>
      <c r="BD32" s="371"/>
      <c r="BE32" s="362"/>
      <c r="BF32" s="371"/>
      <c r="BG32" s="362"/>
      <c r="BH32" s="371"/>
      <c r="BI32" s="362"/>
      <c r="BJ32" s="372"/>
      <c r="BK32" s="373"/>
      <c r="BL32" s="374"/>
      <c r="BM32" s="361" t="s">
        <v>65</v>
      </c>
      <c r="BN32" s="364"/>
      <c r="BO32" s="351" t="s">
        <v>64</v>
      </c>
      <c r="BT32" s="254" t="s">
        <v>278</v>
      </c>
      <c r="BU32" s="254"/>
      <c r="BV32" s="254"/>
      <c r="BW32" s="254"/>
      <c r="BX32" s="254"/>
      <c r="BY32" s="254"/>
      <c r="BZ32" s="254"/>
      <c r="CA32" s="254"/>
      <c r="CB32" s="254"/>
      <c r="CC32" s="254"/>
      <c r="CD32" s="254"/>
      <c r="CE32" s="254"/>
      <c r="CF32" s="254"/>
    </row>
    <row r="33" spans="2:84" s="351" customFormat="1" ht="12" customHeight="1" x14ac:dyDescent="0.15">
      <c r="D33" s="376" t="s">
        <v>273</v>
      </c>
      <c r="O33" s="362"/>
      <c r="P33" s="371"/>
      <c r="Q33" s="362"/>
      <c r="R33" s="371"/>
      <c r="S33" s="362"/>
      <c r="T33" s="371"/>
      <c r="U33" s="362"/>
      <c r="V33" s="371"/>
      <c r="W33" s="362"/>
      <c r="X33" s="371"/>
      <c r="Y33" s="362"/>
      <c r="Z33" s="371"/>
      <c r="AA33" s="362"/>
      <c r="AB33" s="371"/>
      <c r="AC33" s="362"/>
      <c r="AD33" s="371"/>
      <c r="AE33" s="362"/>
      <c r="AF33" s="371"/>
      <c r="AG33" s="362"/>
      <c r="AH33" s="371"/>
      <c r="AI33" s="362"/>
      <c r="AJ33" s="371"/>
      <c r="AK33" s="362"/>
      <c r="AL33" s="371"/>
      <c r="AM33" s="362"/>
      <c r="AN33" s="371"/>
      <c r="AO33" s="362"/>
      <c r="AP33" s="371"/>
      <c r="AQ33" s="362"/>
      <c r="AR33" s="371"/>
      <c r="AS33" s="362"/>
      <c r="AT33" s="371"/>
      <c r="AU33" s="362"/>
      <c r="AV33" s="371"/>
      <c r="AW33" s="362"/>
      <c r="AX33" s="371"/>
      <c r="AY33" s="362"/>
      <c r="AZ33" s="371"/>
      <c r="BA33" s="362"/>
      <c r="BB33" s="371"/>
      <c r="BC33" s="362"/>
      <c r="BD33" s="371"/>
      <c r="BE33" s="362"/>
      <c r="BF33" s="371"/>
      <c r="BG33" s="362"/>
      <c r="BH33" s="371"/>
      <c r="BI33" s="362"/>
      <c r="BJ33" s="372"/>
      <c r="BK33" s="373"/>
      <c r="BL33" s="374"/>
      <c r="BM33" s="361" t="s">
        <v>65</v>
      </c>
      <c r="BN33" s="364"/>
      <c r="BO33" s="351" t="s">
        <v>64</v>
      </c>
      <c r="BT33" s="254"/>
      <c r="BU33" s="254"/>
      <c r="BV33" s="254"/>
      <c r="BW33" s="254"/>
      <c r="BX33" s="254"/>
      <c r="BY33" s="254"/>
      <c r="BZ33" s="254"/>
      <c r="CA33" s="254"/>
      <c r="CB33" s="254"/>
      <c r="CC33" s="254"/>
      <c r="CD33" s="254"/>
      <c r="CE33" s="254"/>
      <c r="CF33" s="254"/>
    </row>
    <row r="34" spans="2:84" s="351" customFormat="1" ht="12" customHeight="1" x14ac:dyDescent="0.15">
      <c r="D34" s="376" t="s">
        <v>275</v>
      </c>
      <c r="O34" s="362"/>
      <c r="P34" s="371"/>
      <c r="Q34" s="362"/>
      <c r="R34" s="371"/>
      <c r="S34" s="362"/>
      <c r="T34" s="371"/>
      <c r="U34" s="362"/>
      <c r="V34" s="371"/>
      <c r="W34" s="362"/>
      <c r="X34" s="371"/>
      <c r="Y34" s="362"/>
      <c r="Z34" s="371"/>
      <c r="AA34" s="362"/>
      <c r="AB34" s="371"/>
      <c r="AC34" s="362"/>
      <c r="AD34" s="371"/>
      <c r="AE34" s="362"/>
      <c r="AF34" s="371"/>
      <c r="AG34" s="362"/>
      <c r="AH34" s="371"/>
      <c r="AI34" s="362"/>
      <c r="AJ34" s="371"/>
      <c r="AK34" s="362"/>
      <c r="AL34" s="371"/>
      <c r="AM34" s="362"/>
      <c r="AN34" s="371"/>
      <c r="AO34" s="362"/>
      <c r="AP34" s="371"/>
      <c r="AQ34" s="362"/>
      <c r="AR34" s="371"/>
      <c r="AS34" s="362"/>
      <c r="AT34" s="371"/>
      <c r="AU34" s="362"/>
      <c r="AV34" s="371"/>
      <c r="AW34" s="362"/>
      <c r="AX34" s="371"/>
      <c r="AY34" s="362"/>
      <c r="AZ34" s="371"/>
      <c r="BA34" s="362"/>
      <c r="BB34" s="371"/>
      <c r="BC34" s="362"/>
      <c r="BD34" s="371"/>
      <c r="BE34" s="362"/>
      <c r="BF34" s="371"/>
      <c r="BG34" s="362"/>
      <c r="BH34" s="371"/>
      <c r="BI34" s="362"/>
      <c r="BJ34" s="372"/>
      <c r="BK34" s="373"/>
      <c r="BL34" s="374"/>
      <c r="BM34" s="361" t="s">
        <v>65</v>
      </c>
      <c r="BN34" s="364"/>
      <c r="BO34" s="351" t="s">
        <v>64</v>
      </c>
    </row>
    <row r="35" spans="2:84" s="351" customFormat="1" ht="12" customHeight="1" thickBot="1" x14ac:dyDescent="0.2">
      <c r="C35" s="377"/>
      <c r="D35" s="378" t="s">
        <v>276</v>
      </c>
      <c r="E35" s="377"/>
      <c r="F35" s="377"/>
      <c r="G35" s="377"/>
      <c r="H35" s="377"/>
      <c r="I35" s="377"/>
      <c r="J35" s="377"/>
      <c r="K35" s="377"/>
      <c r="L35" s="377"/>
      <c r="M35" s="377"/>
      <c r="N35" s="377"/>
      <c r="O35" s="379"/>
      <c r="P35" s="380"/>
      <c r="Q35" s="379"/>
      <c r="R35" s="380"/>
      <c r="S35" s="379"/>
      <c r="T35" s="380"/>
      <c r="U35" s="379"/>
      <c r="V35" s="380"/>
      <c r="W35" s="379"/>
      <c r="X35" s="380"/>
      <c r="Y35" s="379"/>
      <c r="Z35" s="380"/>
      <c r="AA35" s="379"/>
      <c r="AB35" s="380"/>
      <c r="AC35" s="379"/>
      <c r="AD35" s="380"/>
      <c r="AE35" s="379"/>
      <c r="AF35" s="380"/>
      <c r="AG35" s="379"/>
      <c r="AH35" s="380"/>
      <c r="AI35" s="379"/>
      <c r="AJ35" s="380"/>
      <c r="AK35" s="379"/>
      <c r="AL35" s="380"/>
      <c r="AM35" s="379"/>
      <c r="AN35" s="380"/>
      <c r="AO35" s="379"/>
      <c r="AP35" s="380"/>
      <c r="AQ35" s="379"/>
      <c r="AR35" s="380"/>
      <c r="AS35" s="379"/>
      <c r="AT35" s="380"/>
      <c r="AU35" s="379"/>
      <c r="AV35" s="380"/>
      <c r="AW35" s="379"/>
      <c r="AX35" s="380"/>
      <c r="AY35" s="379"/>
      <c r="AZ35" s="380"/>
      <c r="BA35" s="379"/>
      <c r="BB35" s="380"/>
      <c r="BC35" s="379"/>
      <c r="BD35" s="380"/>
      <c r="BE35" s="379"/>
      <c r="BF35" s="380"/>
      <c r="BG35" s="379"/>
      <c r="BH35" s="380"/>
      <c r="BI35" s="379"/>
      <c r="BJ35" s="381"/>
      <c r="BK35" s="382"/>
      <c r="BL35" s="383"/>
      <c r="BM35" s="384" t="s">
        <v>65</v>
      </c>
      <c r="BN35" s="385"/>
      <c r="BO35" s="377" t="s">
        <v>64</v>
      </c>
      <c r="BP35" s="377"/>
      <c r="BQ35" s="377"/>
    </row>
    <row r="36" spans="2:84" s="351" customFormat="1" ht="12" customHeight="1" x14ac:dyDescent="0.15">
      <c r="D36" s="370" t="s">
        <v>269</v>
      </c>
      <c r="O36" s="386"/>
      <c r="P36" s="387"/>
      <c r="Q36" s="386"/>
      <c r="R36" s="387"/>
      <c r="S36" s="386"/>
      <c r="T36" s="387"/>
      <c r="U36" s="386"/>
      <c r="V36" s="387"/>
      <c r="W36" s="386"/>
      <c r="X36" s="387"/>
      <c r="Y36" s="386"/>
      <c r="Z36" s="387"/>
      <c r="AA36" s="386"/>
      <c r="AB36" s="387"/>
      <c r="AC36" s="386"/>
      <c r="AD36" s="387"/>
      <c r="AE36" s="386"/>
      <c r="AF36" s="387"/>
      <c r="AG36" s="386"/>
      <c r="AH36" s="387"/>
      <c r="AI36" s="386"/>
      <c r="AJ36" s="387"/>
      <c r="AK36" s="386"/>
      <c r="AL36" s="387"/>
      <c r="AM36" s="386"/>
      <c r="AN36" s="387"/>
      <c r="AO36" s="386"/>
      <c r="AP36" s="387"/>
      <c r="AQ36" s="386"/>
      <c r="AR36" s="387"/>
      <c r="AS36" s="386"/>
      <c r="AT36" s="387"/>
      <c r="AU36" s="386"/>
      <c r="AV36" s="387"/>
      <c r="AW36" s="386"/>
      <c r="AX36" s="387"/>
      <c r="AY36" s="386"/>
      <c r="AZ36" s="387"/>
      <c r="BA36" s="386"/>
      <c r="BB36" s="387"/>
      <c r="BC36" s="386"/>
      <c r="BD36" s="387"/>
      <c r="BE36" s="386"/>
      <c r="BF36" s="387"/>
      <c r="BG36" s="386"/>
      <c r="BH36" s="387"/>
      <c r="BI36" s="386"/>
      <c r="BJ36" s="388"/>
      <c r="BK36" s="373"/>
      <c r="BL36" s="374"/>
      <c r="BM36" s="361" t="s">
        <v>65</v>
      </c>
      <c r="BN36" s="364"/>
      <c r="BO36" s="351" t="s">
        <v>64</v>
      </c>
    </row>
    <row r="37" spans="2:84" s="351" customFormat="1" ht="12" customHeight="1" x14ac:dyDescent="0.15">
      <c r="D37" s="370" t="s">
        <v>270</v>
      </c>
      <c r="O37" s="362"/>
      <c r="P37" s="371"/>
      <c r="Q37" s="362"/>
      <c r="R37" s="371"/>
      <c r="S37" s="362"/>
      <c r="T37" s="371"/>
      <c r="U37" s="362"/>
      <c r="V37" s="371"/>
      <c r="W37" s="362"/>
      <c r="X37" s="371"/>
      <c r="Y37" s="362"/>
      <c r="Z37" s="371"/>
      <c r="AA37" s="362"/>
      <c r="AB37" s="371"/>
      <c r="AC37" s="362"/>
      <c r="AD37" s="371"/>
      <c r="AE37" s="362"/>
      <c r="AF37" s="371"/>
      <c r="AG37" s="362"/>
      <c r="AH37" s="371"/>
      <c r="AI37" s="362"/>
      <c r="AJ37" s="371"/>
      <c r="AK37" s="362"/>
      <c r="AL37" s="371"/>
      <c r="AM37" s="362"/>
      <c r="AN37" s="371"/>
      <c r="AO37" s="362"/>
      <c r="AP37" s="371"/>
      <c r="AQ37" s="362"/>
      <c r="AR37" s="371"/>
      <c r="AS37" s="362"/>
      <c r="AT37" s="371"/>
      <c r="AU37" s="362"/>
      <c r="AV37" s="371"/>
      <c r="AW37" s="362"/>
      <c r="AX37" s="371"/>
      <c r="AY37" s="362"/>
      <c r="AZ37" s="371"/>
      <c r="BA37" s="362"/>
      <c r="BB37" s="371"/>
      <c r="BC37" s="362"/>
      <c r="BD37" s="371"/>
      <c r="BE37" s="362"/>
      <c r="BF37" s="371"/>
      <c r="BG37" s="362"/>
      <c r="BH37" s="371"/>
      <c r="BI37" s="362"/>
      <c r="BJ37" s="372"/>
      <c r="BK37" s="373"/>
      <c r="BL37" s="374"/>
      <c r="BM37" s="361" t="s">
        <v>65</v>
      </c>
      <c r="BN37" s="364"/>
      <c r="BO37" s="351" t="s">
        <v>64</v>
      </c>
    </row>
    <row r="38" spans="2:84" s="351" customFormat="1" ht="12" customHeight="1" x14ac:dyDescent="0.15">
      <c r="D38" s="370" t="s">
        <v>271</v>
      </c>
      <c r="O38" s="362"/>
      <c r="P38" s="371"/>
      <c r="Q38" s="362"/>
      <c r="R38" s="371"/>
      <c r="S38" s="362"/>
      <c r="T38" s="371"/>
      <c r="U38" s="362"/>
      <c r="V38" s="371"/>
      <c r="W38" s="362"/>
      <c r="X38" s="371"/>
      <c r="Y38" s="362"/>
      <c r="Z38" s="371"/>
      <c r="AA38" s="362"/>
      <c r="AB38" s="371"/>
      <c r="AC38" s="362"/>
      <c r="AD38" s="371"/>
      <c r="AE38" s="362"/>
      <c r="AF38" s="371"/>
      <c r="AG38" s="362"/>
      <c r="AH38" s="371"/>
      <c r="AI38" s="362"/>
      <c r="AJ38" s="371"/>
      <c r="AK38" s="362"/>
      <c r="AL38" s="371"/>
      <c r="AM38" s="362"/>
      <c r="AN38" s="371"/>
      <c r="AO38" s="362"/>
      <c r="AP38" s="371"/>
      <c r="AQ38" s="362"/>
      <c r="AR38" s="371"/>
      <c r="AS38" s="362"/>
      <c r="AT38" s="371"/>
      <c r="AU38" s="362"/>
      <c r="AV38" s="371"/>
      <c r="AW38" s="362"/>
      <c r="AX38" s="371"/>
      <c r="AY38" s="362"/>
      <c r="AZ38" s="371"/>
      <c r="BA38" s="362"/>
      <c r="BB38" s="371"/>
      <c r="BC38" s="362"/>
      <c r="BD38" s="371"/>
      <c r="BE38" s="362"/>
      <c r="BF38" s="371"/>
      <c r="BG38" s="362"/>
      <c r="BH38" s="371"/>
      <c r="BI38" s="362"/>
      <c r="BJ38" s="372"/>
      <c r="BK38" s="373"/>
      <c r="BL38" s="374"/>
      <c r="BM38" s="361" t="s">
        <v>65</v>
      </c>
      <c r="BN38" s="364"/>
      <c r="BO38" s="351" t="s">
        <v>64</v>
      </c>
    </row>
    <row r="39" spans="2:84" s="351" customFormat="1" ht="12" customHeight="1" x14ac:dyDescent="0.15">
      <c r="B39" s="351" t="s">
        <v>199</v>
      </c>
      <c r="D39" s="376" t="s">
        <v>272</v>
      </c>
      <c r="O39" s="362"/>
      <c r="P39" s="371"/>
      <c r="Q39" s="362"/>
      <c r="R39" s="371"/>
      <c r="S39" s="362"/>
      <c r="T39" s="371"/>
      <c r="U39" s="362"/>
      <c r="V39" s="371"/>
      <c r="W39" s="362"/>
      <c r="X39" s="371"/>
      <c r="Y39" s="362"/>
      <c r="Z39" s="371"/>
      <c r="AA39" s="362"/>
      <c r="AB39" s="371"/>
      <c r="AC39" s="362"/>
      <c r="AD39" s="371"/>
      <c r="AE39" s="362"/>
      <c r="AF39" s="371"/>
      <c r="AG39" s="362"/>
      <c r="AH39" s="371"/>
      <c r="AI39" s="362"/>
      <c r="AJ39" s="371"/>
      <c r="AK39" s="362"/>
      <c r="AL39" s="371"/>
      <c r="AM39" s="362"/>
      <c r="AN39" s="371"/>
      <c r="AO39" s="362"/>
      <c r="AP39" s="371"/>
      <c r="AQ39" s="362"/>
      <c r="AR39" s="371"/>
      <c r="AS39" s="362"/>
      <c r="AT39" s="371"/>
      <c r="AU39" s="362"/>
      <c r="AV39" s="371"/>
      <c r="AW39" s="362"/>
      <c r="AX39" s="371"/>
      <c r="AY39" s="362"/>
      <c r="AZ39" s="371"/>
      <c r="BA39" s="362"/>
      <c r="BB39" s="371"/>
      <c r="BC39" s="362"/>
      <c r="BD39" s="371"/>
      <c r="BE39" s="362"/>
      <c r="BF39" s="371"/>
      <c r="BG39" s="362"/>
      <c r="BH39" s="371"/>
      <c r="BI39" s="362"/>
      <c r="BJ39" s="372"/>
      <c r="BK39" s="373"/>
      <c r="BL39" s="374"/>
      <c r="BM39" s="361" t="s">
        <v>65</v>
      </c>
      <c r="BN39" s="364"/>
      <c r="BO39" s="351" t="s">
        <v>64</v>
      </c>
    </row>
    <row r="40" spans="2:84" s="351" customFormat="1" ht="12" customHeight="1" x14ac:dyDescent="0.15">
      <c r="D40" s="376" t="s">
        <v>273</v>
      </c>
      <c r="O40" s="362"/>
      <c r="P40" s="371"/>
      <c r="Q40" s="362"/>
      <c r="R40" s="371"/>
      <c r="S40" s="362"/>
      <c r="T40" s="371"/>
      <c r="U40" s="362"/>
      <c r="V40" s="371"/>
      <c r="W40" s="362"/>
      <c r="X40" s="371"/>
      <c r="Y40" s="362"/>
      <c r="Z40" s="371"/>
      <c r="AA40" s="362"/>
      <c r="AB40" s="371"/>
      <c r="AC40" s="362"/>
      <c r="AD40" s="371"/>
      <c r="AE40" s="362"/>
      <c r="AF40" s="371"/>
      <c r="AG40" s="362"/>
      <c r="AH40" s="371"/>
      <c r="AI40" s="362"/>
      <c r="AJ40" s="371"/>
      <c r="AK40" s="362"/>
      <c r="AL40" s="371"/>
      <c r="AM40" s="362"/>
      <c r="AN40" s="371"/>
      <c r="AO40" s="362"/>
      <c r="AP40" s="371"/>
      <c r="AQ40" s="362"/>
      <c r="AR40" s="371"/>
      <c r="AS40" s="362"/>
      <c r="AT40" s="371"/>
      <c r="AU40" s="362"/>
      <c r="AV40" s="371"/>
      <c r="AW40" s="362"/>
      <c r="AX40" s="371"/>
      <c r="AY40" s="362"/>
      <c r="AZ40" s="371"/>
      <c r="BA40" s="362"/>
      <c r="BB40" s="371"/>
      <c r="BC40" s="362"/>
      <c r="BD40" s="371"/>
      <c r="BE40" s="362"/>
      <c r="BF40" s="371"/>
      <c r="BG40" s="362"/>
      <c r="BH40" s="371"/>
      <c r="BI40" s="362"/>
      <c r="BJ40" s="372"/>
      <c r="BK40" s="373"/>
      <c r="BL40" s="374"/>
      <c r="BM40" s="361" t="s">
        <v>65</v>
      </c>
      <c r="BN40" s="364"/>
      <c r="BO40" s="351" t="s">
        <v>64</v>
      </c>
    </row>
    <row r="41" spans="2:84" s="351" customFormat="1" ht="12" customHeight="1" x14ac:dyDescent="0.15">
      <c r="D41" s="376" t="s">
        <v>275</v>
      </c>
      <c r="O41" s="362"/>
      <c r="P41" s="371"/>
      <c r="Q41" s="362"/>
      <c r="R41" s="371"/>
      <c r="S41" s="362"/>
      <c r="T41" s="371"/>
      <c r="U41" s="362"/>
      <c r="V41" s="371"/>
      <c r="W41" s="362"/>
      <c r="X41" s="371"/>
      <c r="Y41" s="362"/>
      <c r="Z41" s="371"/>
      <c r="AA41" s="362"/>
      <c r="AB41" s="371"/>
      <c r="AC41" s="362"/>
      <c r="AD41" s="371"/>
      <c r="AE41" s="362"/>
      <c r="AF41" s="371"/>
      <c r="AG41" s="362"/>
      <c r="AH41" s="371"/>
      <c r="AI41" s="362"/>
      <c r="AJ41" s="371"/>
      <c r="AK41" s="362"/>
      <c r="AL41" s="371"/>
      <c r="AM41" s="362"/>
      <c r="AN41" s="371"/>
      <c r="AO41" s="362"/>
      <c r="AP41" s="371"/>
      <c r="AQ41" s="362"/>
      <c r="AR41" s="371"/>
      <c r="AS41" s="362"/>
      <c r="AT41" s="371"/>
      <c r="AU41" s="362"/>
      <c r="AV41" s="371"/>
      <c r="AW41" s="362"/>
      <c r="AX41" s="371"/>
      <c r="AY41" s="362"/>
      <c r="AZ41" s="371"/>
      <c r="BA41" s="362"/>
      <c r="BB41" s="371"/>
      <c r="BC41" s="362"/>
      <c r="BD41" s="371"/>
      <c r="BE41" s="362"/>
      <c r="BF41" s="371"/>
      <c r="BG41" s="362"/>
      <c r="BH41" s="371"/>
      <c r="BI41" s="362"/>
      <c r="BJ41" s="372"/>
      <c r="BK41" s="373"/>
      <c r="BL41" s="374"/>
      <c r="BM41" s="361" t="s">
        <v>65</v>
      </c>
      <c r="BN41" s="364"/>
      <c r="BO41" s="351" t="s">
        <v>64</v>
      </c>
    </row>
    <row r="42" spans="2:84" s="351" customFormat="1" ht="12" customHeight="1" thickBot="1" x14ac:dyDescent="0.2">
      <c r="C42" s="377"/>
      <c r="D42" s="378" t="s">
        <v>276</v>
      </c>
      <c r="E42" s="377"/>
      <c r="F42" s="377"/>
      <c r="G42" s="377"/>
      <c r="H42" s="377"/>
      <c r="I42" s="377"/>
      <c r="J42" s="377"/>
      <c r="K42" s="377"/>
      <c r="L42" s="377"/>
      <c r="M42" s="377"/>
      <c r="N42" s="377"/>
      <c r="O42" s="379"/>
      <c r="P42" s="380"/>
      <c r="Q42" s="379"/>
      <c r="R42" s="380"/>
      <c r="S42" s="379"/>
      <c r="T42" s="380"/>
      <c r="U42" s="379"/>
      <c r="V42" s="380"/>
      <c r="W42" s="379"/>
      <c r="X42" s="380"/>
      <c r="Y42" s="379"/>
      <c r="Z42" s="380"/>
      <c r="AA42" s="379"/>
      <c r="AB42" s="380"/>
      <c r="AC42" s="379"/>
      <c r="AD42" s="380"/>
      <c r="AE42" s="379"/>
      <c r="AF42" s="380"/>
      <c r="AG42" s="379"/>
      <c r="AH42" s="380"/>
      <c r="AI42" s="379"/>
      <c r="AJ42" s="380"/>
      <c r="AK42" s="379"/>
      <c r="AL42" s="380"/>
      <c r="AM42" s="379"/>
      <c r="AN42" s="380"/>
      <c r="AO42" s="379"/>
      <c r="AP42" s="380"/>
      <c r="AQ42" s="379"/>
      <c r="AR42" s="380"/>
      <c r="AS42" s="379"/>
      <c r="AT42" s="380"/>
      <c r="AU42" s="379"/>
      <c r="AV42" s="380"/>
      <c r="AW42" s="379"/>
      <c r="AX42" s="380"/>
      <c r="AY42" s="379"/>
      <c r="AZ42" s="380"/>
      <c r="BA42" s="379"/>
      <c r="BB42" s="380"/>
      <c r="BC42" s="379"/>
      <c r="BD42" s="380"/>
      <c r="BE42" s="379"/>
      <c r="BF42" s="380"/>
      <c r="BG42" s="379"/>
      <c r="BH42" s="380"/>
      <c r="BI42" s="379"/>
      <c r="BJ42" s="381"/>
      <c r="BK42" s="382"/>
      <c r="BL42" s="383"/>
      <c r="BM42" s="384" t="s">
        <v>65</v>
      </c>
      <c r="BN42" s="385"/>
      <c r="BO42" s="377" t="s">
        <v>64</v>
      </c>
      <c r="BP42" s="377"/>
      <c r="BQ42" s="377"/>
    </row>
    <row r="43" spans="2:84" s="351" customFormat="1" ht="12" customHeight="1" x14ac:dyDescent="0.15">
      <c r="D43" s="370" t="s">
        <v>269</v>
      </c>
      <c r="O43" s="386"/>
      <c r="P43" s="387"/>
      <c r="Q43" s="386"/>
      <c r="R43" s="387"/>
      <c r="S43" s="386"/>
      <c r="T43" s="387"/>
      <c r="U43" s="386"/>
      <c r="V43" s="387"/>
      <c r="W43" s="386"/>
      <c r="X43" s="387"/>
      <c r="Y43" s="386"/>
      <c r="Z43" s="387"/>
      <c r="AA43" s="386"/>
      <c r="AB43" s="387"/>
      <c r="AC43" s="386"/>
      <c r="AD43" s="387"/>
      <c r="AE43" s="386"/>
      <c r="AF43" s="387"/>
      <c r="AG43" s="386"/>
      <c r="AH43" s="387"/>
      <c r="AI43" s="386"/>
      <c r="AJ43" s="387"/>
      <c r="AK43" s="386"/>
      <c r="AL43" s="387"/>
      <c r="AM43" s="386"/>
      <c r="AN43" s="387"/>
      <c r="AO43" s="386"/>
      <c r="AP43" s="387"/>
      <c r="AQ43" s="386"/>
      <c r="AR43" s="387"/>
      <c r="AS43" s="386"/>
      <c r="AT43" s="387"/>
      <c r="AU43" s="386"/>
      <c r="AV43" s="387"/>
      <c r="AW43" s="386"/>
      <c r="AX43" s="387"/>
      <c r="AY43" s="386"/>
      <c r="AZ43" s="387"/>
      <c r="BA43" s="386"/>
      <c r="BB43" s="387"/>
      <c r="BC43" s="386"/>
      <c r="BD43" s="387"/>
      <c r="BE43" s="386"/>
      <c r="BF43" s="387"/>
      <c r="BG43" s="386"/>
      <c r="BH43" s="387"/>
      <c r="BI43" s="386"/>
      <c r="BJ43" s="388"/>
      <c r="BK43" s="373"/>
      <c r="BL43" s="374"/>
      <c r="BM43" s="361" t="s">
        <v>65</v>
      </c>
      <c r="BN43" s="364"/>
      <c r="BO43" s="351" t="s">
        <v>64</v>
      </c>
    </row>
    <row r="44" spans="2:84" s="351" customFormat="1" ht="12" customHeight="1" x14ac:dyDescent="0.15">
      <c r="D44" s="370" t="s">
        <v>270</v>
      </c>
      <c r="O44" s="362"/>
      <c r="P44" s="371"/>
      <c r="Q44" s="362"/>
      <c r="R44" s="371"/>
      <c r="S44" s="362"/>
      <c r="T44" s="371"/>
      <c r="U44" s="362"/>
      <c r="V44" s="371"/>
      <c r="W44" s="362"/>
      <c r="X44" s="371"/>
      <c r="Y44" s="362"/>
      <c r="Z44" s="371"/>
      <c r="AA44" s="362"/>
      <c r="AB44" s="371"/>
      <c r="AC44" s="362"/>
      <c r="AD44" s="371"/>
      <c r="AE44" s="362"/>
      <c r="AF44" s="371"/>
      <c r="AG44" s="362"/>
      <c r="AH44" s="371"/>
      <c r="AI44" s="362"/>
      <c r="AJ44" s="371"/>
      <c r="AK44" s="362"/>
      <c r="AL44" s="371"/>
      <c r="AM44" s="362"/>
      <c r="AN44" s="371"/>
      <c r="AO44" s="362"/>
      <c r="AP44" s="371"/>
      <c r="AQ44" s="362"/>
      <c r="AR44" s="371"/>
      <c r="AS44" s="362"/>
      <c r="AT44" s="371"/>
      <c r="AU44" s="362"/>
      <c r="AV44" s="371"/>
      <c r="AW44" s="362"/>
      <c r="AX44" s="371"/>
      <c r="AY44" s="362"/>
      <c r="AZ44" s="371"/>
      <c r="BA44" s="362"/>
      <c r="BB44" s="371"/>
      <c r="BC44" s="362"/>
      <c r="BD44" s="371"/>
      <c r="BE44" s="362"/>
      <c r="BF44" s="371"/>
      <c r="BG44" s="362"/>
      <c r="BH44" s="371"/>
      <c r="BI44" s="362"/>
      <c r="BJ44" s="372"/>
      <c r="BK44" s="373"/>
      <c r="BL44" s="374"/>
      <c r="BM44" s="361" t="s">
        <v>65</v>
      </c>
      <c r="BN44" s="364"/>
      <c r="BO44" s="351" t="s">
        <v>64</v>
      </c>
    </row>
    <row r="45" spans="2:84" s="351" customFormat="1" ht="12" customHeight="1" x14ac:dyDescent="0.15">
      <c r="D45" s="370" t="s">
        <v>271</v>
      </c>
      <c r="O45" s="362"/>
      <c r="P45" s="371"/>
      <c r="Q45" s="362"/>
      <c r="R45" s="371"/>
      <c r="S45" s="362"/>
      <c r="T45" s="371"/>
      <c r="U45" s="362"/>
      <c r="V45" s="371"/>
      <c r="W45" s="362"/>
      <c r="X45" s="371"/>
      <c r="Y45" s="362"/>
      <c r="Z45" s="371"/>
      <c r="AA45" s="362"/>
      <c r="AB45" s="371"/>
      <c r="AC45" s="362"/>
      <c r="AD45" s="371"/>
      <c r="AE45" s="362"/>
      <c r="AF45" s="371"/>
      <c r="AG45" s="362"/>
      <c r="AH45" s="371"/>
      <c r="AI45" s="362"/>
      <c r="AJ45" s="371"/>
      <c r="AK45" s="362"/>
      <c r="AL45" s="371"/>
      <c r="AM45" s="362"/>
      <c r="AN45" s="371"/>
      <c r="AO45" s="362"/>
      <c r="AP45" s="371"/>
      <c r="AQ45" s="362"/>
      <c r="AR45" s="371"/>
      <c r="AS45" s="362"/>
      <c r="AT45" s="371"/>
      <c r="AU45" s="362"/>
      <c r="AV45" s="371"/>
      <c r="AW45" s="362"/>
      <c r="AX45" s="371"/>
      <c r="AY45" s="362"/>
      <c r="AZ45" s="371"/>
      <c r="BA45" s="362"/>
      <c r="BB45" s="371"/>
      <c r="BC45" s="362"/>
      <c r="BD45" s="371"/>
      <c r="BE45" s="362"/>
      <c r="BF45" s="371"/>
      <c r="BG45" s="362"/>
      <c r="BH45" s="371"/>
      <c r="BI45" s="362"/>
      <c r="BJ45" s="372"/>
      <c r="BK45" s="373"/>
      <c r="BL45" s="374"/>
      <c r="BM45" s="361" t="s">
        <v>65</v>
      </c>
      <c r="BN45" s="364"/>
      <c r="BO45" s="351" t="s">
        <v>64</v>
      </c>
    </row>
    <row r="46" spans="2:84" s="351" customFormat="1" ht="12" customHeight="1" x14ac:dyDescent="0.15">
      <c r="B46" s="351" t="s">
        <v>279</v>
      </c>
      <c r="D46" s="376" t="s">
        <v>272</v>
      </c>
      <c r="O46" s="362"/>
      <c r="P46" s="371"/>
      <c r="Q46" s="362"/>
      <c r="R46" s="371"/>
      <c r="S46" s="362"/>
      <c r="T46" s="371"/>
      <c r="U46" s="362"/>
      <c r="V46" s="371"/>
      <c r="W46" s="362"/>
      <c r="X46" s="371"/>
      <c r="Y46" s="362"/>
      <c r="Z46" s="371"/>
      <c r="AA46" s="362"/>
      <c r="AB46" s="371"/>
      <c r="AC46" s="362"/>
      <c r="AD46" s="371"/>
      <c r="AE46" s="362"/>
      <c r="AF46" s="371"/>
      <c r="AG46" s="362"/>
      <c r="AH46" s="371"/>
      <c r="AI46" s="362"/>
      <c r="AJ46" s="371"/>
      <c r="AK46" s="362"/>
      <c r="AL46" s="371"/>
      <c r="AM46" s="362"/>
      <c r="AN46" s="371"/>
      <c r="AO46" s="362"/>
      <c r="AP46" s="371"/>
      <c r="AQ46" s="362"/>
      <c r="AR46" s="371"/>
      <c r="AS46" s="362"/>
      <c r="AT46" s="371"/>
      <c r="AU46" s="362"/>
      <c r="AV46" s="371"/>
      <c r="AW46" s="362"/>
      <c r="AX46" s="371"/>
      <c r="AY46" s="362"/>
      <c r="AZ46" s="371"/>
      <c r="BA46" s="362"/>
      <c r="BB46" s="371"/>
      <c r="BC46" s="362"/>
      <c r="BD46" s="371"/>
      <c r="BE46" s="362"/>
      <c r="BF46" s="371"/>
      <c r="BG46" s="362"/>
      <c r="BH46" s="371"/>
      <c r="BI46" s="362"/>
      <c r="BJ46" s="372"/>
      <c r="BK46" s="373"/>
      <c r="BL46" s="374"/>
      <c r="BM46" s="361" t="s">
        <v>65</v>
      </c>
      <c r="BN46" s="364"/>
      <c r="BO46" s="351" t="s">
        <v>64</v>
      </c>
    </row>
    <row r="47" spans="2:84" s="351" customFormat="1" ht="12" customHeight="1" x14ac:dyDescent="0.15">
      <c r="D47" s="376" t="s">
        <v>273</v>
      </c>
      <c r="O47" s="362"/>
      <c r="P47" s="371"/>
      <c r="Q47" s="362"/>
      <c r="R47" s="371"/>
      <c r="S47" s="362"/>
      <c r="T47" s="371"/>
      <c r="U47" s="362"/>
      <c r="V47" s="371"/>
      <c r="W47" s="362"/>
      <c r="X47" s="371"/>
      <c r="Y47" s="362"/>
      <c r="Z47" s="371"/>
      <c r="AA47" s="362"/>
      <c r="AB47" s="371"/>
      <c r="AC47" s="362"/>
      <c r="AD47" s="371"/>
      <c r="AE47" s="362"/>
      <c r="AF47" s="371"/>
      <c r="AG47" s="362"/>
      <c r="AH47" s="371"/>
      <c r="AI47" s="362"/>
      <c r="AJ47" s="371"/>
      <c r="AK47" s="362"/>
      <c r="AL47" s="371"/>
      <c r="AM47" s="362"/>
      <c r="AN47" s="371"/>
      <c r="AO47" s="362"/>
      <c r="AP47" s="371"/>
      <c r="AQ47" s="362"/>
      <c r="AR47" s="371"/>
      <c r="AS47" s="362"/>
      <c r="AT47" s="371"/>
      <c r="AU47" s="362"/>
      <c r="AV47" s="371"/>
      <c r="AW47" s="362"/>
      <c r="AX47" s="371"/>
      <c r="AY47" s="362"/>
      <c r="AZ47" s="371"/>
      <c r="BA47" s="362"/>
      <c r="BB47" s="371"/>
      <c r="BC47" s="362"/>
      <c r="BD47" s="371"/>
      <c r="BE47" s="362"/>
      <c r="BF47" s="371"/>
      <c r="BG47" s="362"/>
      <c r="BH47" s="371"/>
      <c r="BI47" s="362"/>
      <c r="BJ47" s="372"/>
      <c r="BK47" s="373"/>
      <c r="BL47" s="374"/>
      <c r="BM47" s="361" t="s">
        <v>65</v>
      </c>
      <c r="BN47" s="364"/>
      <c r="BO47" s="351" t="s">
        <v>64</v>
      </c>
    </row>
    <row r="48" spans="2:84" s="351" customFormat="1" ht="12" customHeight="1" x14ac:dyDescent="0.15">
      <c r="D48" s="376" t="s">
        <v>275</v>
      </c>
      <c r="O48" s="362"/>
      <c r="P48" s="371"/>
      <c r="Q48" s="362"/>
      <c r="R48" s="371"/>
      <c r="S48" s="362"/>
      <c r="T48" s="371"/>
      <c r="U48" s="362"/>
      <c r="V48" s="371"/>
      <c r="W48" s="362"/>
      <c r="X48" s="371"/>
      <c r="Y48" s="362"/>
      <c r="Z48" s="371"/>
      <c r="AA48" s="362"/>
      <c r="AB48" s="371"/>
      <c r="AC48" s="362"/>
      <c r="AD48" s="371"/>
      <c r="AE48" s="362"/>
      <c r="AF48" s="371"/>
      <c r="AG48" s="362"/>
      <c r="AH48" s="371"/>
      <c r="AI48" s="362"/>
      <c r="AJ48" s="371"/>
      <c r="AK48" s="362"/>
      <c r="AL48" s="371"/>
      <c r="AM48" s="362"/>
      <c r="AN48" s="371"/>
      <c r="AO48" s="362"/>
      <c r="AP48" s="371"/>
      <c r="AQ48" s="362"/>
      <c r="AR48" s="371"/>
      <c r="AS48" s="362"/>
      <c r="AT48" s="371"/>
      <c r="AU48" s="362"/>
      <c r="AV48" s="371"/>
      <c r="AW48" s="362"/>
      <c r="AX48" s="371"/>
      <c r="AY48" s="362"/>
      <c r="AZ48" s="371"/>
      <c r="BA48" s="362"/>
      <c r="BB48" s="371"/>
      <c r="BC48" s="362"/>
      <c r="BD48" s="371"/>
      <c r="BE48" s="362"/>
      <c r="BF48" s="371"/>
      <c r="BG48" s="362"/>
      <c r="BH48" s="371"/>
      <c r="BI48" s="362"/>
      <c r="BJ48" s="372"/>
      <c r="BK48" s="373"/>
      <c r="BL48" s="374"/>
      <c r="BM48" s="361" t="s">
        <v>65</v>
      </c>
      <c r="BN48" s="364"/>
      <c r="BO48" s="351" t="s">
        <v>64</v>
      </c>
    </row>
    <row r="49" spans="1:69" s="351" customFormat="1" ht="12" customHeight="1" thickBot="1" x14ac:dyDescent="0.2">
      <c r="C49" s="377"/>
      <c r="D49" s="378" t="s">
        <v>276</v>
      </c>
      <c r="E49" s="377"/>
      <c r="F49" s="377"/>
      <c r="G49" s="377"/>
      <c r="H49" s="377"/>
      <c r="I49" s="377"/>
      <c r="J49" s="377"/>
      <c r="K49" s="377"/>
      <c r="L49" s="377"/>
      <c r="M49" s="377"/>
      <c r="N49" s="377"/>
      <c r="O49" s="379"/>
      <c r="P49" s="380"/>
      <c r="Q49" s="379"/>
      <c r="R49" s="380"/>
      <c r="S49" s="379"/>
      <c r="T49" s="380"/>
      <c r="U49" s="379"/>
      <c r="V49" s="380"/>
      <c r="W49" s="379"/>
      <c r="X49" s="380"/>
      <c r="Y49" s="379"/>
      <c r="Z49" s="380"/>
      <c r="AA49" s="379"/>
      <c r="AB49" s="380"/>
      <c r="AC49" s="379"/>
      <c r="AD49" s="380"/>
      <c r="AE49" s="379"/>
      <c r="AF49" s="380"/>
      <c r="AG49" s="379"/>
      <c r="AH49" s="380"/>
      <c r="AI49" s="379"/>
      <c r="AJ49" s="380"/>
      <c r="AK49" s="379"/>
      <c r="AL49" s="380"/>
      <c r="AM49" s="379"/>
      <c r="AN49" s="380"/>
      <c r="AO49" s="379"/>
      <c r="AP49" s="380"/>
      <c r="AQ49" s="379"/>
      <c r="AR49" s="380"/>
      <c r="AS49" s="379"/>
      <c r="AT49" s="380"/>
      <c r="AU49" s="379"/>
      <c r="AV49" s="380"/>
      <c r="AW49" s="379"/>
      <c r="AX49" s="380"/>
      <c r="AY49" s="379"/>
      <c r="AZ49" s="380"/>
      <c r="BA49" s="379"/>
      <c r="BB49" s="380"/>
      <c r="BC49" s="379"/>
      <c r="BD49" s="380"/>
      <c r="BE49" s="379"/>
      <c r="BF49" s="380"/>
      <c r="BG49" s="379"/>
      <c r="BH49" s="380"/>
      <c r="BI49" s="379"/>
      <c r="BJ49" s="381"/>
      <c r="BK49" s="382"/>
      <c r="BL49" s="383"/>
      <c r="BM49" s="384" t="s">
        <v>65</v>
      </c>
      <c r="BN49" s="385"/>
      <c r="BO49" s="377" t="s">
        <v>64</v>
      </c>
      <c r="BP49" s="377"/>
      <c r="BQ49" s="377"/>
    </row>
    <row r="50" spans="1:69" s="351" customFormat="1" ht="12" customHeight="1" x14ac:dyDescent="0.15">
      <c r="D50" s="370" t="s">
        <v>269</v>
      </c>
      <c r="O50" s="386"/>
      <c r="P50" s="387"/>
      <c r="Q50" s="386"/>
      <c r="R50" s="387"/>
      <c r="S50" s="386"/>
      <c r="T50" s="387"/>
      <c r="U50" s="386"/>
      <c r="V50" s="387"/>
      <c r="W50" s="386"/>
      <c r="X50" s="387"/>
      <c r="Y50" s="386"/>
      <c r="Z50" s="387"/>
      <c r="AA50" s="386"/>
      <c r="AB50" s="387"/>
      <c r="AC50" s="386"/>
      <c r="AD50" s="387"/>
      <c r="AE50" s="386"/>
      <c r="AF50" s="387"/>
      <c r="AG50" s="386"/>
      <c r="AH50" s="387"/>
      <c r="AI50" s="386"/>
      <c r="AJ50" s="387"/>
      <c r="AK50" s="386"/>
      <c r="AL50" s="387"/>
      <c r="AM50" s="386"/>
      <c r="AN50" s="387"/>
      <c r="AO50" s="386"/>
      <c r="AP50" s="387"/>
      <c r="AQ50" s="386"/>
      <c r="AR50" s="387"/>
      <c r="AS50" s="386"/>
      <c r="AT50" s="387"/>
      <c r="AU50" s="386"/>
      <c r="AV50" s="387"/>
      <c r="AW50" s="386"/>
      <c r="AX50" s="387"/>
      <c r="AY50" s="386"/>
      <c r="AZ50" s="387"/>
      <c r="BA50" s="386"/>
      <c r="BB50" s="387"/>
      <c r="BC50" s="386"/>
      <c r="BD50" s="387"/>
      <c r="BE50" s="386"/>
      <c r="BF50" s="387"/>
      <c r="BG50" s="386"/>
      <c r="BH50" s="387"/>
      <c r="BI50" s="386"/>
      <c r="BJ50" s="388"/>
      <c r="BK50" s="373"/>
      <c r="BL50" s="374"/>
      <c r="BM50" s="361" t="s">
        <v>65</v>
      </c>
      <c r="BN50" s="364"/>
      <c r="BO50" s="351" t="s">
        <v>64</v>
      </c>
    </row>
    <row r="51" spans="1:69" s="351" customFormat="1" ht="12" customHeight="1" x14ac:dyDescent="0.15">
      <c r="D51" s="370" t="s">
        <v>270</v>
      </c>
      <c r="O51" s="362"/>
      <c r="P51" s="371"/>
      <c r="Q51" s="362"/>
      <c r="R51" s="371"/>
      <c r="S51" s="362"/>
      <c r="T51" s="371"/>
      <c r="U51" s="362"/>
      <c r="V51" s="371"/>
      <c r="W51" s="362"/>
      <c r="X51" s="371"/>
      <c r="Y51" s="362"/>
      <c r="Z51" s="371"/>
      <c r="AA51" s="362"/>
      <c r="AB51" s="371"/>
      <c r="AC51" s="362"/>
      <c r="AD51" s="371"/>
      <c r="AE51" s="362"/>
      <c r="AF51" s="371"/>
      <c r="AG51" s="362"/>
      <c r="AH51" s="371"/>
      <c r="AI51" s="362"/>
      <c r="AJ51" s="371"/>
      <c r="AK51" s="362"/>
      <c r="AL51" s="371"/>
      <c r="AM51" s="362"/>
      <c r="AN51" s="371"/>
      <c r="AO51" s="362"/>
      <c r="AP51" s="371"/>
      <c r="AQ51" s="362"/>
      <c r="AR51" s="371"/>
      <c r="AS51" s="362"/>
      <c r="AT51" s="371"/>
      <c r="AU51" s="362"/>
      <c r="AV51" s="371"/>
      <c r="AW51" s="362"/>
      <c r="AX51" s="371"/>
      <c r="AY51" s="362"/>
      <c r="AZ51" s="371"/>
      <c r="BA51" s="362"/>
      <c r="BB51" s="371"/>
      <c r="BC51" s="362"/>
      <c r="BD51" s="371"/>
      <c r="BE51" s="362"/>
      <c r="BF51" s="371"/>
      <c r="BG51" s="362"/>
      <c r="BH51" s="371"/>
      <c r="BI51" s="362"/>
      <c r="BJ51" s="372"/>
      <c r="BK51" s="373"/>
      <c r="BL51" s="374"/>
      <c r="BM51" s="361" t="s">
        <v>65</v>
      </c>
      <c r="BN51" s="364"/>
      <c r="BO51" s="351" t="s">
        <v>64</v>
      </c>
    </row>
    <row r="52" spans="1:69" s="351" customFormat="1" ht="12" customHeight="1" x14ac:dyDescent="0.15">
      <c r="D52" s="370" t="s">
        <v>271</v>
      </c>
      <c r="O52" s="362"/>
      <c r="P52" s="371"/>
      <c r="Q52" s="362"/>
      <c r="R52" s="371"/>
      <c r="S52" s="362"/>
      <c r="T52" s="371"/>
      <c r="U52" s="362"/>
      <c r="V52" s="371"/>
      <c r="W52" s="362"/>
      <c r="X52" s="371"/>
      <c r="Y52" s="362"/>
      <c r="Z52" s="371"/>
      <c r="AA52" s="362"/>
      <c r="AB52" s="371"/>
      <c r="AC52" s="362"/>
      <c r="AD52" s="371"/>
      <c r="AE52" s="362"/>
      <c r="AF52" s="371"/>
      <c r="AG52" s="362"/>
      <c r="AH52" s="371"/>
      <c r="AI52" s="362"/>
      <c r="AJ52" s="371"/>
      <c r="AK52" s="362"/>
      <c r="AL52" s="371"/>
      <c r="AM52" s="362"/>
      <c r="AN52" s="371"/>
      <c r="AO52" s="362"/>
      <c r="AP52" s="371"/>
      <c r="AQ52" s="362"/>
      <c r="AR52" s="371"/>
      <c r="AS52" s="362"/>
      <c r="AT52" s="371"/>
      <c r="AU52" s="362"/>
      <c r="AV52" s="371"/>
      <c r="AW52" s="362"/>
      <c r="AX52" s="371"/>
      <c r="AY52" s="362"/>
      <c r="AZ52" s="371"/>
      <c r="BA52" s="362"/>
      <c r="BB52" s="371"/>
      <c r="BC52" s="362"/>
      <c r="BD52" s="371"/>
      <c r="BE52" s="362"/>
      <c r="BF52" s="371"/>
      <c r="BG52" s="362"/>
      <c r="BH52" s="371"/>
      <c r="BI52" s="362"/>
      <c r="BJ52" s="372"/>
      <c r="BK52" s="373"/>
      <c r="BL52" s="374"/>
      <c r="BM52" s="361" t="s">
        <v>65</v>
      </c>
      <c r="BN52" s="364"/>
      <c r="BO52" s="351" t="s">
        <v>64</v>
      </c>
    </row>
    <row r="53" spans="1:69" s="351" customFormat="1" ht="12" customHeight="1" x14ac:dyDescent="0.15">
      <c r="B53" s="351" t="s">
        <v>280</v>
      </c>
      <c r="D53" s="376" t="s">
        <v>272</v>
      </c>
      <c r="O53" s="362"/>
      <c r="P53" s="371"/>
      <c r="Q53" s="362"/>
      <c r="R53" s="371"/>
      <c r="S53" s="362"/>
      <c r="T53" s="371"/>
      <c r="U53" s="362"/>
      <c r="V53" s="371"/>
      <c r="W53" s="362"/>
      <c r="X53" s="371"/>
      <c r="Y53" s="362"/>
      <c r="Z53" s="371"/>
      <c r="AA53" s="362"/>
      <c r="AB53" s="371"/>
      <c r="AC53" s="362"/>
      <c r="AD53" s="371"/>
      <c r="AE53" s="362"/>
      <c r="AF53" s="371"/>
      <c r="AG53" s="362"/>
      <c r="AH53" s="371"/>
      <c r="AI53" s="362"/>
      <c r="AJ53" s="371"/>
      <c r="AK53" s="362"/>
      <c r="AL53" s="371"/>
      <c r="AM53" s="362"/>
      <c r="AN53" s="371"/>
      <c r="AO53" s="362"/>
      <c r="AP53" s="371"/>
      <c r="AQ53" s="362"/>
      <c r="AR53" s="371"/>
      <c r="AS53" s="362"/>
      <c r="AT53" s="371"/>
      <c r="AU53" s="362"/>
      <c r="AV53" s="371"/>
      <c r="AW53" s="362"/>
      <c r="AX53" s="371"/>
      <c r="AY53" s="362"/>
      <c r="AZ53" s="371"/>
      <c r="BA53" s="362"/>
      <c r="BB53" s="371"/>
      <c r="BC53" s="362"/>
      <c r="BD53" s="371"/>
      <c r="BE53" s="362"/>
      <c r="BF53" s="371"/>
      <c r="BG53" s="362"/>
      <c r="BH53" s="371"/>
      <c r="BI53" s="362"/>
      <c r="BJ53" s="372"/>
      <c r="BK53" s="373"/>
      <c r="BL53" s="374"/>
      <c r="BM53" s="361" t="s">
        <v>65</v>
      </c>
      <c r="BN53" s="364"/>
      <c r="BO53" s="351" t="s">
        <v>64</v>
      </c>
    </row>
    <row r="54" spans="1:69" s="351" customFormat="1" ht="12" customHeight="1" x14ac:dyDescent="0.15">
      <c r="D54" s="376" t="s">
        <v>273</v>
      </c>
      <c r="O54" s="362"/>
      <c r="P54" s="371"/>
      <c r="Q54" s="362"/>
      <c r="R54" s="371"/>
      <c r="S54" s="362"/>
      <c r="T54" s="371"/>
      <c r="U54" s="362"/>
      <c r="V54" s="371"/>
      <c r="W54" s="362"/>
      <c r="X54" s="371"/>
      <c r="Y54" s="362"/>
      <c r="Z54" s="371"/>
      <c r="AA54" s="362"/>
      <c r="AB54" s="371"/>
      <c r="AC54" s="362"/>
      <c r="AD54" s="371"/>
      <c r="AE54" s="362"/>
      <c r="AF54" s="371"/>
      <c r="AG54" s="362"/>
      <c r="AH54" s="371"/>
      <c r="AI54" s="362"/>
      <c r="AJ54" s="371"/>
      <c r="AK54" s="362"/>
      <c r="AL54" s="371"/>
      <c r="AM54" s="362"/>
      <c r="AN54" s="371"/>
      <c r="AO54" s="362"/>
      <c r="AP54" s="371"/>
      <c r="AQ54" s="362"/>
      <c r="AR54" s="371"/>
      <c r="AS54" s="362"/>
      <c r="AT54" s="371"/>
      <c r="AU54" s="362"/>
      <c r="AV54" s="371"/>
      <c r="AW54" s="362"/>
      <c r="AX54" s="371"/>
      <c r="AY54" s="362"/>
      <c r="AZ54" s="371"/>
      <c r="BA54" s="362"/>
      <c r="BB54" s="371"/>
      <c r="BC54" s="362"/>
      <c r="BD54" s="371"/>
      <c r="BE54" s="362"/>
      <c r="BF54" s="371"/>
      <c r="BG54" s="362"/>
      <c r="BH54" s="371"/>
      <c r="BI54" s="362"/>
      <c r="BJ54" s="372"/>
      <c r="BK54" s="373"/>
      <c r="BL54" s="374"/>
      <c r="BM54" s="361" t="s">
        <v>65</v>
      </c>
      <c r="BN54" s="364"/>
      <c r="BO54" s="351" t="s">
        <v>64</v>
      </c>
    </row>
    <row r="55" spans="1:69" s="351" customFormat="1" ht="12" customHeight="1" x14ac:dyDescent="0.15">
      <c r="D55" s="376" t="s">
        <v>275</v>
      </c>
      <c r="O55" s="362"/>
      <c r="P55" s="371"/>
      <c r="Q55" s="362"/>
      <c r="R55" s="371"/>
      <c r="S55" s="362"/>
      <c r="T55" s="371"/>
      <c r="U55" s="362"/>
      <c r="V55" s="371"/>
      <c r="W55" s="362"/>
      <c r="X55" s="371"/>
      <c r="Y55" s="362"/>
      <c r="Z55" s="371"/>
      <c r="AA55" s="362"/>
      <c r="AB55" s="371"/>
      <c r="AC55" s="362"/>
      <c r="AD55" s="371"/>
      <c r="AE55" s="362"/>
      <c r="AF55" s="371"/>
      <c r="AG55" s="362"/>
      <c r="AH55" s="371"/>
      <c r="AI55" s="362"/>
      <c r="AJ55" s="371"/>
      <c r="AK55" s="362"/>
      <c r="AL55" s="371"/>
      <c r="AM55" s="362"/>
      <c r="AN55" s="371"/>
      <c r="AO55" s="362"/>
      <c r="AP55" s="371"/>
      <c r="AQ55" s="362"/>
      <c r="AR55" s="371"/>
      <c r="AS55" s="362"/>
      <c r="AT55" s="371"/>
      <c r="AU55" s="362"/>
      <c r="AV55" s="371"/>
      <c r="AW55" s="362"/>
      <c r="AX55" s="371"/>
      <c r="AY55" s="362"/>
      <c r="AZ55" s="371"/>
      <c r="BA55" s="362"/>
      <c r="BB55" s="371"/>
      <c r="BC55" s="362"/>
      <c r="BD55" s="371"/>
      <c r="BE55" s="362"/>
      <c r="BF55" s="371"/>
      <c r="BG55" s="362"/>
      <c r="BH55" s="371"/>
      <c r="BI55" s="362"/>
      <c r="BJ55" s="372"/>
      <c r="BK55" s="373"/>
      <c r="BL55" s="374"/>
      <c r="BM55" s="361" t="s">
        <v>65</v>
      </c>
      <c r="BN55" s="364"/>
      <c r="BO55" s="351" t="s">
        <v>64</v>
      </c>
    </row>
    <row r="56" spans="1:69" s="351" customFormat="1" ht="12" customHeight="1" thickBot="1" x14ac:dyDescent="0.2">
      <c r="C56" s="377"/>
      <c r="D56" s="378" t="s">
        <v>276</v>
      </c>
      <c r="E56" s="377"/>
      <c r="F56" s="377"/>
      <c r="G56" s="377"/>
      <c r="H56" s="377"/>
      <c r="I56" s="377"/>
      <c r="J56" s="377"/>
      <c r="K56" s="377"/>
      <c r="L56" s="377"/>
      <c r="M56" s="377"/>
      <c r="N56" s="377"/>
      <c r="O56" s="379"/>
      <c r="P56" s="380"/>
      <c r="Q56" s="379"/>
      <c r="R56" s="380"/>
      <c r="S56" s="379"/>
      <c r="T56" s="380"/>
      <c r="U56" s="379"/>
      <c r="V56" s="380"/>
      <c r="W56" s="379"/>
      <c r="X56" s="380"/>
      <c r="Y56" s="379"/>
      <c r="Z56" s="380"/>
      <c r="AA56" s="379"/>
      <c r="AB56" s="380"/>
      <c r="AC56" s="379"/>
      <c r="AD56" s="380"/>
      <c r="AE56" s="379"/>
      <c r="AF56" s="380"/>
      <c r="AG56" s="379"/>
      <c r="AH56" s="380"/>
      <c r="AI56" s="379"/>
      <c r="AJ56" s="380"/>
      <c r="AK56" s="379"/>
      <c r="AL56" s="380"/>
      <c r="AM56" s="379"/>
      <c r="AN56" s="380"/>
      <c r="AO56" s="379"/>
      <c r="AP56" s="380"/>
      <c r="AQ56" s="379"/>
      <c r="AR56" s="380"/>
      <c r="AS56" s="379"/>
      <c r="AT56" s="380"/>
      <c r="AU56" s="379"/>
      <c r="AV56" s="380"/>
      <c r="AW56" s="379"/>
      <c r="AX56" s="380"/>
      <c r="AY56" s="379"/>
      <c r="AZ56" s="380"/>
      <c r="BA56" s="379"/>
      <c r="BB56" s="380"/>
      <c r="BC56" s="379"/>
      <c r="BD56" s="380"/>
      <c r="BE56" s="379"/>
      <c r="BF56" s="380"/>
      <c r="BG56" s="379"/>
      <c r="BH56" s="380"/>
      <c r="BI56" s="379"/>
      <c r="BJ56" s="381"/>
      <c r="BK56" s="382"/>
      <c r="BL56" s="383"/>
      <c r="BM56" s="384" t="s">
        <v>65</v>
      </c>
      <c r="BN56" s="385"/>
      <c r="BO56" s="377" t="s">
        <v>64</v>
      </c>
      <c r="BP56" s="377"/>
      <c r="BQ56" s="377"/>
    </row>
    <row r="57" spans="1:69" s="351" customFormat="1" ht="12" customHeight="1" x14ac:dyDescent="0.15">
      <c r="A57" s="351" t="s">
        <v>281</v>
      </c>
    </row>
    <row r="58" spans="1:69" s="351" customFormat="1" ht="12" customHeight="1" x14ac:dyDescent="0.15">
      <c r="D58" s="370" t="s">
        <v>269</v>
      </c>
      <c r="O58" s="362"/>
      <c r="P58" s="371"/>
      <c r="Q58" s="362"/>
      <c r="R58" s="371"/>
      <c r="S58" s="362"/>
      <c r="T58" s="371"/>
      <c r="U58" s="362"/>
      <c r="V58" s="371"/>
      <c r="W58" s="362"/>
      <c r="X58" s="371"/>
      <c r="Y58" s="362"/>
      <c r="Z58" s="371"/>
      <c r="AA58" s="362"/>
      <c r="AB58" s="371"/>
      <c r="AC58" s="362"/>
      <c r="AD58" s="371"/>
      <c r="AE58" s="362"/>
      <c r="AF58" s="371"/>
      <c r="AG58" s="362"/>
      <c r="AH58" s="371"/>
      <c r="AI58" s="362"/>
      <c r="AJ58" s="371"/>
      <c r="AK58" s="362"/>
      <c r="AL58" s="371"/>
      <c r="AM58" s="362"/>
      <c r="AN58" s="371"/>
      <c r="AO58" s="362"/>
      <c r="AP58" s="371"/>
      <c r="AQ58" s="362"/>
      <c r="AR58" s="371"/>
      <c r="AS58" s="362"/>
      <c r="AT58" s="371"/>
      <c r="AU58" s="362"/>
      <c r="AV58" s="371"/>
      <c r="AW58" s="362"/>
      <c r="AX58" s="371"/>
      <c r="AY58" s="362"/>
      <c r="AZ58" s="371"/>
      <c r="BA58" s="362"/>
      <c r="BB58" s="371"/>
      <c r="BC58" s="362"/>
      <c r="BD58" s="371"/>
      <c r="BE58" s="362"/>
      <c r="BF58" s="371"/>
      <c r="BG58" s="362"/>
      <c r="BH58" s="371"/>
      <c r="BI58" s="362"/>
      <c r="BJ58" s="372"/>
      <c r="BK58" s="373"/>
      <c r="BL58" s="374"/>
      <c r="BM58" s="361" t="s">
        <v>65</v>
      </c>
      <c r="BN58" s="364"/>
      <c r="BO58" s="351" t="s">
        <v>64</v>
      </c>
    </row>
    <row r="59" spans="1:69" s="351" customFormat="1" ht="12" customHeight="1" x14ac:dyDescent="0.15">
      <c r="D59" s="370" t="s">
        <v>270</v>
      </c>
      <c r="O59" s="362"/>
      <c r="P59" s="371"/>
      <c r="Q59" s="362"/>
      <c r="R59" s="371"/>
      <c r="S59" s="362"/>
      <c r="T59" s="371"/>
      <c r="U59" s="362"/>
      <c r="V59" s="371"/>
      <c r="W59" s="362"/>
      <c r="X59" s="371"/>
      <c r="Y59" s="362"/>
      <c r="Z59" s="371"/>
      <c r="AA59" s="362"/>
      <c r="AB59" s="371"/>
      <c r="AC59" s="362"/>
      <c r="AD59" s="371"/>
      <c r="AE59" s="362"/>
      <c r="AF59" s="371"/>
      <c r="AG59" s="362"/>
      <c r="AH59" s="371"/>
      <c r="AI59" s="362"/>
      <c r="AJ59" s="371"/>
      <c r="AK59" s="362"/>
      <c r="AL59" s="371"/>
      <c r="AM59" s="362"/>
      <c r="AN59" s="371"/>
      <c r="AO59" s="362"/>
      <c r="AP59" s="371"/>
      <c r="AQ59" s="362"/>
      <c r="AR59" s="371"/>
      <c r="AS59" s="362"/>
      <c r="AT59" s="371"/>
      <c r="AU59" s="362"/>
      <c r="AV59" s="371"/>
      <c r="AW59" s="362"/>
      <c r="AX59" s="371"/>
      <c r="AY59" s="362"/>
      <c r="AZ59" s="371"/>
      <c r="BA59" s="362"/>
      <c r="BB59" s="371"/>
      <c r="BC59" s="362"/>
      <c r="BD59" s="371"/>
      <c r="BE59" s="362"/>
      <c r="BF59" s="371"/>
      <c r="BG59" s="362"/>
      <c r="BH59" s="371"/>
      <c r="BI59" s="362"/>
      <c r="BJ59" s="372"/>
      <c r="BK59" s="373"/>
      <c r="BL59" s="374"/>
      <c r="BM59" s="361" t="s">
        <v>65</v>
      </c>
      <c r="BN59" s="364"/>
      <c r="BO59" s="351" t="s">
        <v>64</v>
      </c>
    </row>
    <row r="60" spans="1:69" s="351" customFormat="1" ht="12" customHeight="1" x14ac:dyDescent="0.15">
      <c r="D60" s="370" t="s">
        <v>271</v>
      </c>
      <c r="O60" s="362"/>
      <c r="P60" s="371"/>
      <c r="Q60" s="362"/>
      <c r="R60" s="371"/>
      <c r="S60" s="362"/>
      <c r="T60" s="371"/>
      <c r="U60" s="362"/>
      <c r="V60" s="371"/>
      <c r="W60" s="362"/>
      <c r="X60" s="371"/>
      <c r="Y60" s="362"/>
      <c r="Z60" s="371"/>
      <c r="AA60" s="362"/>
      <c r="AB60" s="371"/>
      <c r="AC60" s="362"/>
      <c r="AD60" s="371"/>
      <c r="AE60" s="362"/>
      <c r="AF60" s="371"/>
      <c r="AG60" s="362"/>
      <c r="AH60" s="371"/>
      <c r="AI60" s="362"/>
      <c r="AJ60" s="371"/>
      <c r="AK60" s="362"/>
      <c r="AL60" s="371"/>
      <c r="AM60" s="362"/>
      <c r="AN60" s="371"/>
      <c r="AO60" s="362"/>
      <c r="AP60" s="371"/>
      <c r="AQ60" s="362"/>
      <c r="AR60" s="371"/>
      <c r="AS60" s="362"/>
      <c r="AT60" s="371"/>
      <c r="AU60" s="362"/>
      <c r="AV60" s="371"/>
      <c r="AW60" s="362"/>
      <c r="AX60" s="371"/>
      <c r="AY60" s="362"/>
      <c r="AZ60" s="371"/>
      <c r="BA60" s="362"/>
      <c r="BB60" s="371"/>
      <c r="BC60" s="362"/>
      <c r="BD60" s="371"/>
      <c r="BE60" s="362"/>
      <c r="BF60" s="371"/>
      <c r="BG60" s="362"/>
      <c r="BH60" s="371"/>
      <c r="BI60" s="362"/>
      <c r="BJ60" s="372"/>
      <c r="BK60" s="373"/>
      <c r="BL60" s="374"/>
      <c r="BM60" s="361" t="s">
        <v>65</v>
      </c>
      <c r="BN60" s="364"/>
      <c r="BO60" s="351" t="s">
        <v>64</v>
      </c>
    </row>
    <row r="61" spans="1:69" s="351" customFormat="1" ht="12" customHeight="1" x14ac:dyDescent="0.15">
      <c r="D61" s="376" t="s">
        <v>272</v>
      </c>
      <c r="O61" s="362"/>
      <c r="P61" s="371"/>
      <c r="Q61" s="362"/>
      <c r="R61" s="371"/>
      <c r="S61" s="362"/>
      <c r="T61" s="371"/>
      <c r="U61" s="362"/>
      <c r="V61" s="371"/>
      <c r="W61" s="362"/>
      <c r="X61" s="371"/>
      <c r="Y61" s="362"/>
      <c r="Z61" s="371"/>
      <c r="AA61" s="362"/>
      <c r="AB61" s="371"/>
      <c r="AC61" s="362"/>
      <c r="AD61" s="371"/>
      <c r="AE61" s="362"/>
      <c r="AF61" s="371"/>
      <c r="AG61" s="362"/>
      <c r="AH61" s="371"/>
      <c r="AI61" s="362"/>
      <c r="AJ61" s="371"/>
      <c r="AK61" s="362"/>
      <c r="AL61" s="371"/>
      <c r="AM61" s="362"/>
      <c r="AN61" s="371"/>
      <c r="AO61" s="362"/>
      <c r="AP61" s="371"/>
      <c r="AQ61" s="362"/>
      <c r="AR61" s="371"/>
      <c r="AS61" s="362"/>
      <c r="AT61" s="371"/>
      <c r="AU61" s="362"/>
      <c r="AV61" s="371"/>
      <c r="AW61" s="362"/>
      <c r="AX61" s="371"/>
      <c r="AY61" s="362"/>
      <c r="AZ61" s="371"/>
      <c r="BA61" s="362"/>
      <c r="BB61" s="371"/>
      <c r="BC61" s="362"/>
      <c r="BD61" s="371"/>
      <c r="BE61" s="362"/>
      <c r="BF61" s="371"/>
      <c r="BG61" s="362"/>
      <c r="BH61" s="371"/>
      <c r="BI61" s="362"/>
      <c r="BJ61" s="372"/>
      <c r="BK61" s="373"/>
      <c r="BL61" s="374"/>
      <c r="BM61" s="361" t="s">
        <v>65</v>
      </c>
      <c r="BN61" s="364"/>
      <c r="BO61" s="351" t="s">
        <v>64</v>
      </c>
    </row>
    <row r="62" spans="1:69" s="351" customFormat="1" ht="12" customHeight="1" x14ac:dyDescent="0.15">
      <c r="D62" s="376" t="s">
        <v>273</v>
      </c>
      <c r="O62" s="362"/>
      <c r="P62" s="371"/>
      <c r="Q62" s="362"/>
      <c r="R62" s="371"/>
      <c r="S62" s="362"/>
      <c r="T62" s="371"/>
      <c r="U62" s="362"/>
      <c r="V62" s="371"/>
      <c r="W62" s="362"/>
      <c r="X62" s="371"/>
      <c r="Y62" s="362"/>
      <c r="Z62" s="371"/>
      <c r="AA62" s="362"/>
      <c r="AB62" s="371"/>
      <c r="AC62" s="362"/>
      <c r="AD62" s="371"/>
      <c r="AE62" s="362"/>
      <c r="AF62" s="371"/>
      <c r="AG62" s="362"/>
      <c r="AH62" s="371"/>
      <c r="AI62" s="362"/>
      <c r="AJ62" s="371"/>
      <c r="AK62" s="362"/>
      <c r="AL62" s="371"/>
      <c r="AM62" s="362"/>
      <c r="AN62" s="371"/>
      <c r="AO62" s="362"/>
      <c r="AP62" s="371"/>
      <c r="AQ62" s="362"/>
      <c r="AR62" s="371"/>
      <c r="AS62" s="362"/>
      <c r="AT62" s="371"/>
      <c r="AU62" s="362"/>
      <c r="AV62" s="371"/>
      <c r="AW62" s="362"/>
      <c r="AX62" s="371"/>
      <c r="AY62" s="362"/>
      <c r="AZ62" s="371"/>
      <c r="BA62" s="362"/>
      <c r="BB62" s="371"/>
      <c r="BC62" s="362"/>
      <c r="BD62" s="371"/>
      <c r="BE62" s="362"/>
      <c r="BF62" s="371"/>
      <c r="BG62" s="362"/>
      <c r="BH62" s="371"/>
      <c r="BI62" s="362"/>
      <c r="BJ62" s="372"/>
      <c r="BK62" s="373"/>
      <c r="BL62" s="374"/>
      <c r="BM62" s="361" t="s">
        <v>65</v>
      </c>
      <c r="BN62" s="364"/>
      <c r="BO62" s="351" t="s">
        <v>64</v>
      </c>
    </row>
    <row r="63" spans="1:69" s="351" customFormat="1" ht="12" customHeight="1" x14ac:dyDescent="0.15">
      <c r="D63" s="376" t="s">
        <v>275</v>
      </c>
      <c r="O63" s="362"/>
      <c r="P63" s="371"/>
      <c r="Q63" s="362"/>
      <c r="R63" s="371"/>
      <c r="S63" s="362"/>
      <c r="T63" s="371"/>
      <c r="U63" s="362"/>
      <c r="V63" s="371"/>
      <c r="W63" s="362"/>
      <c r="X63" s="371"/>
      <c r="Y63" s="362"/>
      <c r="Z63" s="371"/>
      <c r="AA63" s="362"/>
      <c r="AB63" s="371"/>
      <c r="AC63" s="362"/>
      <c r="AD63" s="371"/>
      <c r="AE63" s="362"/>
      <c r="AF63" s="371"/>
      <c r="AG63" s="362"/>
      <c r="AH63" s="371"/>
      <c r="AI63" s="362"/>
      <c r="AJ63" s="371"/>
      <c r="AK63" s="362"/>
      <c r="AL63" s="371"/>
      <c r="AM63" s="362"/>
      <c r="AN63" s="371"/>
      <c r="AO63" s="362"/>
      <c r="AP63" s="371"/>
      <c r="AQ63" s="362"/>
      <c r="AR63" s="371"/>
      <c r="AS63" s="362"/>
      <c r="AT63" s="371"/>
      <c r="AU63" s="362"/>
      <c r="AV63" s="371"/>
      <c r="AW63" s="362"/>
      <c r="AX63" s="371"/>
      <c r="AY63" s="362"/>
      <c r="AZ63" s="371"/>
      <c r="BA63" s="362"/>
      <c r="BB63" s="371"/>
      <c r="BC63" s="362"/>
      <c r="BD63" s="371"/>
      <c r="BE63" s="362"/>
      <c r="BF63" s="371"/>
      <c r="BG63" s="362"/>
      <c r="BH63" s="371"/>
      <c r="BI63" s="362"/>
      <c r="BJ63" s="372"/>
      <c r="BK63" s="373"/>
      <c r="BL63" s="374"/>
      <c r="BM63" s="361" t="s">
        <v>65</v>
      </c>
      <c r="BN63" s="364"/>
      <c r="BO63" s="351" t="s">
        <v>64</v>
      </c>
    </row>
    <row r="64" spans="1:69" s="351" customFormat="1" ht="12" customHeight="1" x14ac:dyDescent="0.15">
      <c r="D64" s="376" t="s">
        <v>276</v>
      </c>
      <c r="O64" s="362"/>
      <c r="P64" s="371"/>
      <c r="Q64" s="362"/>
      <c r="R64" s="371"/>
      <c r="S64" s="362"/>
      <c r="T64" s="371"/>
      <c r="U64" s="362"/>
      <c r="V64" s="371"/>
      <c r="W64" s="362"/>
      <c r="X64" s="371"/>
      <c r="Y64" s="362"/>
      <c r="Z64" s="371"/>
      <c r="AA64" s="362"/>
      <c r="AB64" s="371"/>
      <c r="AC64" s="362"/>
      <c r="AD64" s="371"/>
      <c r="AE64" s="362"/>
      <c r="AF64" s="371"/>
      <c r="AG64" s="362"/>
      <c r="AH64" s="371"/>
      <c r="AI64" s="362"/>
      <c r="AJ64" s="371"/>
      <c r="AK64" s="362"/>
      <c r="AL64" s="371"/>
      <c r="AM64" s="362"/>
      <c r="AN64" s="371"/>
      <c r="AO64" s="362"/>
      <c r="AP64" s="371"/>
      <c r="AQ64" s="362"/>
      <c r="AR64" s="371"/>
      <c r="AS64" s="362"/>
      <c r="AT64" s="371"/>
      <c r="AU64" s="362"/>
      <c r="AV64" s="371"/>
      <c r="AW64" s="362"/>
      <c r="AX64" s="371"/>
      <c r="AY64" s="362"/>
      <c r="AZ64" s="371"/>
      <c r="BA64" s="362"/>
      <c r="BB64" s="371"/>
      <c r="BC64" s="362"/>
      <c r="BD64" s="371"/>
      <c r="BE64" s="362"/>
      <c r="BF64" s="371"/>
      <c r="BG64" s="362"/>
      <c r="BH64" s="371"/>
      <c r="BI64" s="362"/>
      <c r="BJ64" s="372"/>
      <c r="BK64" s="373"/>
      <c r="BL64" s="374"/>
      <c r="BM64" s="361" t="s">
        <v>65</v>
      </c>
      <c r="BN64" s="364"/>
      <c r="BO64" s="351" t="s">
        <v>64</v>
      </c>
    </row>
    <row r="65" s="351" customFormat="1" ht="3.75" customHeight="1" x14ac:dyDescent="0.15"/>
    <row r="66" s="351" customFormat="1" x14ac:dyDescent="0.15"/>
  </sheetData>
  <mergeCells count="113">
    <mergeCell ref="AI1:AN1"/>
    <mergeCell ref="AI3:BN3"/>
    <mergeCell ref="AI4:BN4"/>
    <mergeCell ref="E8:F8"/>
    <mergeCell ref="I8:J8"/>
    <mergeCell ref="M8:N8"/>
    <mergeCell ref="Q8:R8"/>
    <mergeCell ref="U8:V8"/>
    <mergeCell ref="Y8:Z8"/>
    <mergeCell ref="AC8:AD8"/>
    <mergeCell ref="AZ8:BA8"/>
    <mergeCell ref="BB8:BC8"/>
    <mergeCell ref="BD8:BE8"/>
    <mergeCell ref="BG8:BH8"/>
    <mergeCell ref="AO8:AP8"/>
    <mergeCell ref="AR8:AS8"/>
    <mergeCell ref="AW8:AX8"/>
    <mergeCell ref="E9:F9"/>
    <mergeCell ref="I9:J9"/>
    <mergeCell ref="M9:N9"/>
    <mergeCell ref="Q9:R9"/>
    <mergeCell ref="U9:V9"/>
    <mergeCell ref="Y9:Z9"/>
    <mergeCell ref="AH8:AI8"/>
    <mergeCell ref="AK8:AL8"/>
    <mergeCell ref="AM8:AN8"/>
    <mergeCell ref="AW9:AX9"/>
    <mergeCell ref="AZ9:BA9"/>
    <mergeCell ref="BB9:BC9"/>
    <mergeCell ref="BD9:BE9"/>
    <mergeCell ref="BG9:BH9"/>
    <mergeCell ref="E10:F10"/>
    <mergeCell ref="I10:J10"/>
    <mergeCell ref="M10:N10"/>
    <mergeCell ref="Q10:R10"/>
    <mergeCell ref="U10:V10"/>
    <mergeCell ref="AC9:AD9"/>
    <mergeCell ref="AH9:AI9"/>
    <mergeCell ref="AK9:AL9"/>
    <mergeCell ref="AM9:AN9"/>
    <mergeCell ref="AO9:AP9"/>
    <mergeCell ref="AR9:AS9"/>
    <mergeCell ref="AR10:AS10"/>
    <mergeCell ref="AW10:AX10"/>
    <mergeCell ref="AZ10:BA10"/>
    <mergeCell ref="BB10:BC10"/>
    <mergeCell ref="BD10:BE10"/>
    <mergeCell ref="BG10:BH10"/>
    <mergeCell ref="Y10:Z10"/>
    <mergeCell ref="AC10:AD10"/>
    <mergeCell ref="AH10:AI10"/>
    <mergeCell ref="AK10:AL10"/>
    <mergeCell ref="AM10:AN10"/>
    <mergeCell ref="AO10:AP10"/>
    <mergeCell ref="AW11:AX11"/>
    <mergeCell ref="AZ11:BA11"/>
    <mergeCell ref="BB11:BC11"/>
    <mergeCell ref="BD11:BE11"/>
    <mergeCell ref="BG11:BH11"/>
    <mergeCell ref="AO11:AP11"/>
    <mergeCell ref="AR11:AS11"/>
    <mergeCell ref="E12:F12"/>
    <mergeCell ref="I12:J12"/>
    <mergeCell ref="M12:N12"/>
    <mergeCell ref="Q12:R12"/>
    <mergeCell ref="U12:V12"/>
    <mergeCell ref="AC11:AD11"/>
    <mergeCell ref="AH11:AI11"/>
    <mergeCell ref="AK11:AL11"/>
    <mergeCell ref="AM11:AN11"/>
    <mergeCell ref="E11:F11"/>
    <mergeCell ref="I11:J11"/>
    <mergeCell ref="M11:N11"/>
    <mergeCell ref="Q11:R11"/>
    <mergeCell ref="U11:V11"/>
    <mergeCell ref="Y11:Z11"/>
    <mergeCell ref="AR12:AS12"/>
    <mergeCell ref="AW12:AX12"/>
    <mergeCell ref="AZ12:BA12"/>
    <mergeCell ref="BB12:BC12"/>
    <mergeCell ref="BD12:BE12"/>
    <mergeCell ref="BG12:BH12"/>
    <mergeCell ref="Y12:Z12"/>
    <mergeCell ref="AC12:AD12"/>
    <mergeCell ref="AH12:AI12"/>
    <mergeCell ref="AK12:AL12"/>
    <mergeCell ref="AM12:AN12"/>
    <mergeCell ref="AO12:AP12"/>
    <mergeCell ref="Z21:AA21"/>
    <mergeCell ref="AB21:AC21"/>
    <mergeCell ref="AD21:AE21"/>
    <mergeCell ref="AF21:AG21"/>
    <mergeCell ref="AH21:AI21"/>
    <mergeCell ref="AJ21:AK21"/>
    <mergeCell ref="N21:O21"/>
    <mergeCell ref="P21:Q21"/>
    <mergeCell ref="R21:S21"/>
    <mergeCell ref="T21:U21"/>
    <mergeCell ref="V21:W21"/>
    <mergeCell ref="X21:Y21"/>
    <mergeCell ref="BJ21:BK21"/>
    <mergeCell ref="AX21:AY21"/>
    <mergeCell ref="AZ21:BA21"/>
    <mergeCell ref="BB21:BC21"/>
    <mergeCell ref="BD21:BE21"/>
    <mergeCell ref="BF21:BG21"/>
    <mergeCell ref="BH21:BI21"/>
    <mergeCell ref="AL21:AM21"/>
    <mergeCell ref="AN21:AO21"/>
    <mergeCell ref="AP21:AQ21"/>
    <mergeCell ref="AR21:AS21"/>
    <mergeCell ref="AT21:AU21"/>
    <mergeCell ref="AV21:AW21"/>
  </mergeCells>
  <phoneticPr fontId="4"/>
  <conditionalFormatting sqref="AI1">
    <cfRule type="cellIs" dxfId="0" priority="1" operator="equal">
      <formula>"選択中"</formula>
    </cfRule>
  </conditionalFormatting>
  <dataValidations count="4">
    <dataValidation type="list" allowBlank="1" showInputMessage="1" showErrorMessage="1" sqref="AI1" xr:uid="{DFA37B0C-3A9B-4227-AB8F-848BA7081787}">
      <formula1>選択</formula1>
    </dataValidation>
    <dataValidation type="list" allowBlank="1" showInputMessage="1" showErrorMessage="1" sqref="E8:F12 I8:J12 M8:N12 Q8:R12 U8:V12 Y8:Z12 AC8:AD12" xr:uid="{55665788-AC03-4FD7-ADFA-05FD955CAC0D}">
      <formula1>チェック選択</formula1>
    </dataValidation>
    <dataValidation type="list" allowBlank="1" showInputMessage="1" showErrorMessage="1" sqref="AO8:AP12 BD8:BE12 AW8:AX12 AH8:AI12" xr:uid="{0F38668C-1C39-4D81-832B-A2C4CFAF8479}">
      <formula1>時刻_時</formula1>
    </dataValidation>
    <dataValidation type="list" allowBlank="1" showInputMessage="1" showErrorMessage="1" sqref="AR8:AS12 AZ8:BA12 AK8:AL12 BG8:BH12" xr:uid="{A1392C81-7E4C-4A0F-B8F0-C264B40BEB4F}">
      <formula1>時刻_分</formula1>
    </dataValidation>
  </dataValidations>
  <pageMargins left="0.7" right="0.7" top="0.75" bottom="0.75" header="0.3" footer="0.3"/>
  <pageSetup paperSize="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6CD27-D601-4AB8-99DD-108767F8587B}">
  <sheetPr codeName="Sheet8"/>
  <dimension ref="A1:AD60"/>
  <sheetViews>
    <sheetView view="pageBreakPreview" zoomScaleNormal="100" zoomScaleSheetLayoutView="100" zoomScalePageLayoutView="130" workbookViewId="0"/>
  </sheetViews>
  <sheetFormatPr defaultColWidth="2.59765625" defaultRowHeight="18" customHeight="1" x14ac:dyDescent="0.45"/>
  <cols>
    <col min="1" max="1" width="1.5" style="32" customWidth="1"/>
    <col min="2" max="8" width="3.09765625" style="32" customWidth="1"/>
    <col min="9" max="9" width="2.59765625" style="32"/>
    <col min="10" max="10" width="2.59765625" style="32" customWidth="1"/>
    <col min="11" max="11" width="3.09765625" style="32" customWidth="1"/>
    <col min="12" max="12" width="2.59765625" style="32" customWidth="1"/>
    <col min="13" max="14" width="2.59765625" style="32"/>
    <col min="15" max="15" width="2.59765625" style="32" customWidth="1"/>
    <col min="16" max="29" width="2.59765625" style="32"/>
    <col min="30" max="30" width="1.5" style="32" customWidth="1"/>
    <col min="31" max="16384" width="2.59765625" style="32"/>
  </cols>
  <sheetData>
    <row r="1" spans="1:29" ht="18" customHeight="1" x14ac:dyDescent="0.45">
      <c r="A1" s="801" t="s">
        <v>282</v>
      </c>
      <c r="B1" s="390"/>
      <c r="C1" s="78"/>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18" customHeight="1" x14ac:dyDescent="0.45">
      <c r="K2" s="78" t="s">
        <v>2</v>
      </c>
      <c r="O2" s="391"/>
      <c r="P2" s="33"/>
      <c r="Q2" s="33"/>
      <c r="T2" s="1274"/>
      <c r="U2" s="1274"/>
      <c r="V2" s="1274"/>
      <c r="W2" s="1274"/>
      <c r="X2" s="1274"/>
      <c r="Y2" s="1274"/>
      <c r="Z2" s="1274"/>
      <c r="AA2" s="1274"/>
      <c r="AB2" s="1274"/>
      <c r="AC2" s="91"/>
    </row>
    <row r="3" spans="1:29" ht="18" customHeight="1" x14ac:dyDescent="0.45">
      <c r="D3" s="78"/>
      <c r="E3" s="78"/>
      <c r="F3" s="78"/>
      <c r="G3" s="78"/>
      <c r="H3" s="78"/>
      <c r="I3" s="78"/>
      <c r="J3" s="78"/>
      <c r="K3" s="78" t="s">
        <v>1</v>
      </c>
      <c r="L3" s="78"/>
      <c r="M3" s="78"/>
      <c r="N3" s="78"/>
      <c r="O3" s="391"/>
      <c r="P3" s="78"/>
      <c r="Q3" s="78"/>
      <c r="T3" s="1443"/>
      <c r="U3" s="1443"/>
      <c r="V3" s="1443"/>
      <c r="W3" s="1443"/>
      <c r="X3" s="1443"/>
      <c r="Y3" s="1443"/>
      <c r="Z3" s="1443"/>
      <c r="AA3" s="1443"/>
      <c r="AB3" s="1443"/>
      <c r="AC3" s="392"/>
    </row>
    <row r="4" spans="1:29" ht="12" customHeight="1" x14ac:dyDescent="0.45"/>
    <row r="5" spans="1:29" ht="18" customHeight="1" x14ac:dyDescent="0.45">
      <c r="B5" s="1410" t="s">
        <v>283</v>
      </c>
      <c r="C5" s="1411"/>
      <c r="D5" s="1411"/>
      <c r="E5" s="1411"/>
      <c r="F5" s="1411"/>
      <c r="G5" s="1411"/>
      <c r="H5" s="1412"/>
      <c r="I5" s="116"/>
      <c r="J5" s="818" t="s">
        <v>70</v>
      </c>
      <c r="K5" s="82" t="s">
        <v>284</v>
      </c>
      <c r="L5" s="42"/>
      <c r="M5" s="42"/>
      <c r="N5" s="818" t="s">
        <v>70</v>
      </c>
      <c r="O5" s="393" t="s">
        <v>285</v>
      </c>
      <c r="P5" s="82"/>
      <c r="Q5" s="82"/>
      <c r="R5" s="82"/>
      <c r="S5" s="82"/>
      <c r="T5" s="82"/>
      <c r="U5" s="818" t="s">
        <v>70</v>
      </c>
      <c r="V5" s="82" t="s">
        <v>286</v>
      </c>
      <c r="W5" s="82"/>
      <c r="X5" s="82"/>
      <c r="Y5" s="82"/>
      <c r="Z5" s="818" t="s">
        <v>70</v>
      </c>
      <c r="AA5" s="82" t="s">
        <v>287</v>
      </c>
      <c r="AB5" s="82"/>
      <c r="AC5" s="83"/>
    </row>
    <row r="6" spans="1:29" ht="18" customHeight="1" x14ac:dyDescent="0.45">
      <c r="B6" s="1413"/>
      <c r="C6" s="1414"/>
      <c r="D6" s="1414"/>
      <c r="E6" s="1414"/>
      <c r="F6" s="1414"/>
      <c r="G6" s="1414"/>
      <c r="H6" s="1415"/>
      <c r="I6" s="38"/>
      <c r="J6" s="818" t="s">
        <v>84</v>
      </c>
      <c r="K6" s="32" t="s">
        <v>288</v>
      </c>
      <c r="L6" s="91"/>
      <c r="M6" s="91"/>
      <c r="N6" s="39"/>
      <c r="O6" s="394"/>
      <c r="P6" s="818" t="s">
        <v>70</v>
      </c>
      <c r="Q6" s="32" t="s">
        <v>289</v>
      </c>
      <c r="V6" s="39"/>
      <c r="Z6" s="818" t="s">
        <v>70</v>
      </c>
      <c r="AA6" s="32" t="s">
        <v>290</v>
      </c>
      <c r="AC6" s="85"/>
    </row>
    <row r="7" spans="1:29" ht="18" customHeight="1" x14ac:dyDescent="0.45">
      <c r="B7" s="1416"/>
      <c r="C7" s="1417"/>
      <c r="D7" s="1417"/>
      <c r="E7" s="1417"/>
      <c r="F7" s="1417"/>
      <c r="G7" s="1417"/>
      <c r="H7" s="1418"/>
      <c r="I7" s="40"/>
      <c r="J7" s="818" t="s">
        <v>84</v>
      </c>
      <c r="K7" s="47" t="s">
        <v>156</v>
      </c>
      <c r="L7" s="47"/>
      <c r="M7" s="113" t="s">
        <v>81</v>
      </c>
      <c r="N7" s="1419"/>
      <c r="O7" s="1420"/>
      <c r="P7" s="1183"/>
      <c r="Q7" s="1420"/>
      <c r="R7" s="1420"/>
      <c r="S7" s="1420"/>
      <c r="T7" s="1420"/>
      <c r="U7" s="1420"/>
      <c r="V7" s="1420"/>
      <c r="W7" s="1420"/>
      <c r="X7" s="1420"/>
      <c r="Y7" s="1420"/>
      <c r="Z7" s="1183"/>
      <c r="AA7" s="1420"/>
      <c r="AB7" s="1421"/>
      <c r="AC7" s="100" t="s">
        <v>123</v>
      </c>
    </row>
    <row r="8" spans="1:29" ht="18" customHeight="1" x14ac:dyDescent="0.45">
      <c r="B8" s="1410" t="s">
        <v>291</v>
      </c>
      <c r="C8" s="1411"/>
      <c r="D8" s="1411"/>
      <c r="E8" s="1411"/>
      <c r="F8" s="1411"/>
      <c r="G8" s="1411"/>
      <c r="H8" s="1412"/>
      <c r="I8" s="38"/>
      <c r="J8" s="818" t="s">
        <v>84</v>
      </c>
      <c r="K8" s="395" t="s">
        <v>292</v>
      </c>
      <c r="L8" s="42"/>
      <c r="M8" s="42"/>
      <c r="N8" s="42"/>
      <c r="O8" s="92"/>
      <c r="P8" s="818" t="s">
        <v>84</v>
      </c>
      <c r="R8" s="82" t="s">
        <v>293</v>
      </c>
      <c r="S8" s="82"/>
      <c r="U8" s="39"/>
      <c r="Z8" s="39"/>
      <c r="AC8" s="85"/>
    </row>
    <row r="9" spans="1:29" ht="18" customHeight="1" x14ac:dyDescent="0.45">
      <c r="B9" s="1413"/>
      <c r="C9" s="1414"/>
      <c r="D9" s="1414"/>
      <c r="E9" s="1414"/>
      <c r="F9" s="1414"/>
      <c r="G9" s="1414"/>
      <c r="H9" s="1415"/>
      <c r="I9" s="38"/>
      <c r="J9" s="818" t="s">
        <v>70</v>
      </c>
      <c r="K9" s="91" t="s">
        <v>294</v>
      </c>
      <c r="L9" s="91"/>
      <c r="M9" s="91"/>
      <c r="N9" s="91"/>
      <c r="O9" s="91"/>
      <c r="P9" s="39"/>
      <c r="Q9" s="39"/>
      <c r="R9" s="117"/>
      <c r="Y9" s="39"/>
      <c r="AC9" s="85"/>
    </row>
    <row r="10" spans="1:29" ht="18" customHeight="1" x14ac:dyDescent="0.45">
      <c r="B10" s="1413"/>
      <c r="C10" s="1414"/>
      <c r="D10" s="1414"/>
      <c r="E10" s="1414"/>
      <c r="F10" s="1414"/>
      <c r="G10" s="1414"/>
      <c r="H10" s="1415"/>
      <c r="I10" s="38"/>
      <c r="J10" s="817" t="s">
        <v>84</v>
      </c>
      <c r="K10" s="91" t="s">
        <v>295</v>
      </c>
      <c r="L10" s="91"/>
      <c r="M10" s="33"/>
      <c r="P10" s="817" t="s">
        <v>84</v>
      </c>
      <c r="R10" s="241" t="s">
        <v>143</v>
      </c>
      <c r="AC10" s="85"/>
    </row>
    <row r="11" spans="1:29" ht="18" customHeight="1" x14ac:dyDescent="0.45">
      <c r="B11" s="1416"/>
      <c r="C11" s="1417"/>
      <c r="D11" s="1417"/>
      <c r="E11" s="1417"/>
      <c r="F11" s="1417"/>
      <c r="G11" s="1417"/>
      <c r="H11" s="1417"/>
      <c r="I11" s="38"/>
      <c r="J11" s="817" t="s">
        <v>70</v>
      </c>
      <c r="K11" s="91" t="s">
        <v>144</v>
      </c>
      <c r="L11" s="91"/>
      <c r="M11" s="33"/>
      <c r="P11" s="39"/>
      <c r="R11" s="241"/>
      <c r="AC11" s="85"/>
    </row>
    <row r="12" spans="1:29" ht="18" customHeight="1" x14ac:dyDescent="0.45">
      <c r="B12" s="1410" t="s">
        <v>8737</v>
      </c>
      <c r="C12" s="1411"/>
      <c r="D12" s="1411"/>
      <c r="E12" s="1411"/>
      <c r="F12" s="1411"/>
      <c r="G12" s="1411"/>
      <c r="H12" s="1412"/>
      <c r="I12" s="116"/>
      <c r="J12" s="92"/>
      <c r="K12" s="42"/>
      <c r="L12" s="42"/>
      <c r="M12" s="842"/>
      <c r="N12" s="82"/>
      <c r="O12" s="82"/>
      <c r="P12" s="92"/>
      <c r="Q12" s="82"/>
      <c r="R12" s="242"/>
      <c r="S12" s="82"/>
      <c r="T12" s="82"/>
      <c r="U12" s="82"/>
      <c r="V12" s="82"/>
      <c r="W12" s="82"/>
      <c r="X12" s="82"/>
      <c r="Y12" s="82"/>
      <c r="Z12" s="82"/>
      <c r="AA12" s="82"/>
      <c r="AB12" s="82"/>
      <c r="AC12" s="83"/>
    </row>
    <row r="13" spans="1:29" ht="18" customHeight="1" x14ac:dyDescent="0.45">
      <c r="B13" s="1413"/>
      <c r="C13" s="1414"/>
      <c r="D13" s="1414"/>
      <c r="E13" s="1414"/>
      <c r="F13" s="1414"/>
      <c r="G13" s="1414"/>
      <c r="H13" s="1415"/>
      <c r="I13" s="38"/>
      <c r="J13" s="821" t="s">
        <v>84</v>
      </c>
      <c r="K13" s="144" t="s">
        <v>8738</v>
      </c>
      <c r="L13" s="91"/>
      <c r="M13" s="33"/>
      <c r="P13" s="39"/>
      <c r="R13" s="241"/>
      <c r="AC13" s="85"/>
    </row>
    <row r="14" spans="1:29" ht="18" customHeight="1" x14ac:dyDescent="0.45">
      <c r="B14" s="1413"/>
      <c r="C14" s="1414"/>
      <c r="D14" s="1414"/>
      <c r="E14" s="1414"/>
      <c r="F14" s="1414"/>
      <c r="G14" s="1414"/>
      <c r="H14" s="1415"/>
      <c r="I14" s="38"/>
      <c r="J14" s="39"/>
      <c r="K14" s="144" t="s">
        <v>8739</v>
      </c>
      <c r="L14" s="91"/>
      <c r="M14" s="33"/>
      <c r="P14" s="39"/>
      <c r="R14" s="241"/>
      <c r="U14" s="1419"/>
      <c r="V14" s="1420"/>
      <c r="W14" s="1420"/>
      <c r="X14" s="1420"/>
      <c r="Y14" s="1420"/>
      <c r="Z14" s="1420"/>
      <c r="AA14" s="1420"/>
      <c r="AB14" s="1421"/>
      <c r="AC14" s="85"/>
    </row>
    <row r="15" spans="1:29" ht="18" customHeight="1" x14ac:dyDescent="0.45">
      <c r="B15" s="1413"/>
      <c r="C15" s="1414"/>
      <c r="D15" s="1414"/>
      <c r="E15" s="1414"/>
      <c r="F15" s="1414"/>
      <c r="G15" s="1414"/>
      <c r="H15" s="1415"/>
      <c r="I15" s="38"/>
      <c r="J15" s="39"/>
      <c r="K15" s="91"/>
      <c r="L15" s="91"/>
      <c r="M15" s="33"/>
      <c r="P15" s="39"/>
      <c r="R15" s="241"/>
      <c r="AC15" s="85"/>
    </row>
    <row r="16" spans="1:29" ht="18" customHeight="1" x14ac:dyDescent="0.45">
      <c r="B16" s="1413"/>
      <c r="C16" s="1414"/>
      <c r="D16" s="1414"/>
      <c r="E16" s="1414"/>
      <c r="F16" s="1414"/>
      <c r="G16" s="1414"/>
      <c r="H16" s="1415"/>
      <c r="I16" s="38"/>
      <c r="J16" s="818" t="s">
        <v>70</v>
      </c>
      <c r="K16" s="144" t="s">
        <v>8740</v>
      </c>
      <c r="L16" s="91"/>
      <c r="M16" s="33"/>
      <c r="P16" s="39"/>
      <c r="R16" s="241"/>
      <c r="AC16" s="85"/>
    </row>
    <row r="17" spans="2:29" ht="18" customHeight="1" x14ac:dyDescent="0.45">
      <c r="B17" s="1413"/>
      <c r="C17" s="1414"/>
      <c r="D17" s="1414"/>
      <c r="E17" s="1414"/>
      <c r="F17" s="1414"/>
      <c r="G17" s="1414"/>
      <c r="H17" s="1415"/>
      <c r="I17" s="38"/>
      <c r="J17" s="39"/>
      <c r="K17" s="144" t="s">
        <v>8741</v>
      </c>
      <c r="L17" s="91"/>
      <c r="M17" s="33"/>
      <c r="P17" s="39"/>
      <c r="R17" s="241"/>
      <c r="AC17" s="85"/>
    </row>
    <row r="18" spans="2:29" ht="18" customHeight="1" x14ac:dyDescent="0.45">
      <c r="B18" s="1416"/>
      <c r="C18" s="1417"/>
      <c r="D18" s="1417"/>
      <c r="E18" s="1417"/>
      <c r="F18" s="1417"/>
      <c r="G18" s="1417"/>
      <c r="H18" s="1418"/>
      <c r="I18" s="40"/>
      <c r="J18" s="41"/>
      <c r="K18" s="47"/>
      <c r="L18" s="47"/>
      <c r="M18" s="113"/>
      <c r="N18" s="64"/>
      <c r="O18" s="64"/>
      <c r="P18" s="41"/>
      <c r="Q18" s="64"/>
      <c r="R18" s="118"/>
      <c r="S18" s="64"/>
      <c r="T18" s="64"/>
      <c r="U18" s="64"/>
      <c r="V18" s="64"/>
      <c r="W18" s="64"/>
      <c r="X18" s="64"/>
      <c r="Y18" s="64"/>
      <c r="Z18" s="64"/>
      <c r="AA18" s="64"/>
      <c r="AB18" s="64"/>
      <c r="AC18" s="100"/>
    </row>
    <row r="19" spans="2:29" ht="24" customHeight="1" x14ac:dyDescent="0.45">
      <c r="B19" s="1410" t="s">
        <v>296</v>
      </c>
      <c r="C19" s="1411"/>
      <c r="D19" s="1411"/>
      <c r="E19" s="1411"/>
      <c r="F19" s="1411"/>
      <c r="G19" s="1411"/>
      <c r="H19" s="1412"/>
      <c r="I19" s="114"/>
      <c r="J19" s="831" t="s">
        <v>70</v>
      </c>
      <c r="K19" s="91" t="s">
        <v>297</v>
      </c>
      <c r="L19" s="91"/>
      <c r="M19" s="91"/>
      <c r="N19" s="39"/>
      <c r="O19" s="394"/>
      <c r="T19" s="39"/>
      <c r="Y19" s="39"/>
      <c r="AC19" s="132"/>
    </row>
    <row r="20" spans="2:29" ht="15" customHeight="1" x14ac:dyDescent="0.45">
      <c r="B20" s="1413"/>
      <c r="C20" s="1414"/>
      <c r="D20" s="1414"/>
      <c r="E20" s="1414"/>
      <c r="F20" s="1414"/>
      <c r="G20" s="1414"/>
      <c r="H20" s="1415"/>
      <c r="I20" s="396"/>
      <c r="J20" s="399" t="s">
        <v>298</v>
      </c>
      <c r="K20" s="120"/>
      <c r="L20" s="120"/>
      <c r="M20" s="120"/>
      <c r="N20" s="121"/>
      <c r="O20" s="397"/>
      <c r="P20" s="122"/>
      <c r="Q20" s="122"/>
      <c r="R20" s="122"/>
      <c r="S20" s="122"/>
      <c r="T20" s="121"/>
      <c r="U20" s="122"/>
      <c r="V20" s="122"/>
      <c r="W20" s="122"/>
      <c r="X20" s="122"/>
      <c r="Y20" s="121"/>
      <c r="Z20" s="122"/>
      <c r="AA20" s="122"/>
      <c r="AB20" s="122"/>
      <c r="AC20" s="85"/>
    </row>
    <row r="21" spans="2:29" ht="15" customHeight="1" x14ac:dyDescent="0.45">
      <c r="B21" s="1413"/>
      <c r="C21" s="1414"/>
      <c r="D21" s="1414"/>
      <c r="E21" s="1414"/>
      <c r="F21" s="1414"/>
      <c r="G21" s="1414"/>
      <c r="H21" s="1415"/>
      <c r="I21" s="123" t="s">
        <v>299</v>
      </c>
      <c r="J21" s="1434"/>
      <c r="K21" s="1434"/>
      <c r="L21" s="1434"/>
      <c r="M21" s="1434"/>
      <c r="N21" s="1434"/>
      <c r="O21" s="1434"/>
      <c r="P21" s="1434"/>
      <c r="Q21" s="1434"/>
      <c r="R21" s="1434"/>
      <c r="S21" s="1434"/>
      <c r="T21" s="1434"/>
      <c r="U21" s="1434"/>
      <c r="V21" s="1434"/>
      <c r="W21" s="1434"/>
      <c r="X21" s="1434"/>
      <c r="Y21" s="1434"/>
      <c r="Z21" s="1434"/>
      <c r="AA21" s="1434"/>
      <c r="AB21" s="124"/>
      <c r="AC21" s="85"/>
    </row>
    <row r="22" spans="2:29" ht="15" customHeight="1" x14ac:dyDescent="0.45">
      <c r="B22" s="1413"/>
      <c r="C22" s="1414"/>
      <c r="D22" s="1414"/>
      <c r="E22" s="1414"/>
      <c r="F22" s="1414"/>
      <c r="G22" s="1414"/>
      <c r="H22" s="1415"/>
      <c r="I22" s="123" t="s">
        <v>300</v>
      </c>
      <c r="J22" s="1435"/>
      <c r="K22" s="1435"/>
      <c r="L22" s="1435"/>
      <c r="M22" s="1435"/>
      <c r="N22" s="1435"/>
      <c r="O22" s="1435"/>
      <c r="P22" s="1435"/>
      <c r="Q22" s="1435"/>
      <c r="R22" s="1435"/>
      <c r="S22" s="1435"/>
      <c r="T22" s="1435"/>
      <c r="U22" s="1435"/>
      <c r="V22" s="1435"/>
      <c r="W22" s="1435"/>
      <c r="X22" s="1435"/>
      <c r="Y22" s="1435"/>
      <c r="Z22" s="1435"/>
      <c r="AA22" s="1435"/>
      <c r="AB22" s="124"/>
      <c r="AC22" s="85"/>
    </row>
    <row r="23" spans="2:29" ht="15" customHeight="1" x14ac:dyDescent="0.45">
      <c r="B23" s="1416"/>
      <c r="C23" s="1417"/>
      <c r="D23" s="1417"/>
      <c r="E23" s="1417"/>
      <c r="F23" s="1417"/>
      <c r="G23" s="1417"/>
      <c r="H23" s="1418"/>
      <c r="I23" s="38" t="s">
        <v>301</v>
      </c>
      <c r="J23" s="1435"/>
      <c r="K23" s="1435"/>
      <c r="L23" s="1435"/>
      <c r="M23" s="1435"/>
      <c r="N23" s="1435"/>
      <c r="O23" s="1435"/>
      <c r="P23" s="1435"/>
      <c r="Q23" s="1435"/>
      <c r="R23" s="1435"/>
      <c r="S23" s="1435"/>
      <c r="T23" s="1435"/>
      <c r="U23" s="1435"/>
      <c r="V23" s="1435"/>
      <c r="W23" s="1435"/>
      <c r="X23" s="1435"/>
      <c r="Y23" s="1435"/>
      <c r="Z23" s="1435"/>
      <c r="AA23" s="1435"/>
      <c r="AB23" s="71"/>
      <c r="AC23" s="100"/>
    </row>
    <row r="24" spans="2:29" ht="15" customHeight="1" x14ac:dyDescent="0.45">
      <c r="B24" s="1436" t="s">
        <v>302</v>
      </c>
      <c r="C24" s="1437"/>
      <c r="D24" s="1437"/>
      <c r="E24" s="1437"/>
      <c r="F24" s="1437"/>
      <c r="G24" s="1437"/>
      <c r="H24" s="1438"/>
      <c r="I24" s="92" t="s">
        <v>299</v>
      </c>
      <c r="J24" s="1442"/>
      <c r="K24" s="1420"/>
      <c r="L24" s="1420"/>
      <c r="M24" s="1420"/>
      <c r="N24" s="1420"/>
      <c r="O24" s="1420"/>
      <c r="P24" s="1420"/>
      <c r="Q24" s="1420"/>
      <c r="R24" s="1420"/>
      <c r="S24" s="1420"/>
      <c r="T24" s="1420"/>
      <c r="U24" s="1420"/>
      <c r="V24" s="1420"/>
      <c r="W24" s="1420"/>
      <c r="X24" s="1420"/>
      <c r="Y24" s="1420"/>
      <c r="Z24" s="1420"/>
      <c r="AA24" s="1421"/>
      <c r="AB24" s="82"/>
      <c r="AC24" s="85"/>
    </row>
    <row r="25" spans="2:29" ht="15" customHeight="1" x14ac:dyDescent="0.45">
      <c r="B25" s="1439"/>
      <c r="C25" s="1440"/>
      <c r="D25" s="1440"/>
      <c r="E25" s="1440"/>
      <c r="F25" s="1440"/>
      <c r="G25" s="1440"/>
      <c r="H25" s="1441"/>
      <c r="I25" s="39" t="s">
        <v>300</v>
      </c>
      <c r="J25" s="1442"/>
      <c r="K25" s="1420"/>
      <c r="L25" s="1420"/>
      <c r="M25" s="1420"/>
      <c r="N25" s="1420"/>
      <c r="O25" s="1420"/>
      <c r="P25" s="1420"/>
      <c r="Q25" s="1420"/>
      <c r="R25" s="1420"/>
      <c r="S25" s="1420"/>
      <c r="T25" s="1420"/>
      <c r="U25" s="1420"/>
      <c r="V25" s="1420"/>
      <c r="W25" s="1420"/>
      <c r="X25" s="1420"/>
      <c r="Y25" s="1420"/>
      <c r="Z25" s="1420"/>
      <c r="AA25" s="1421"/>
      <c r="AC25" s="85"/>
    </row>
    <row r="26" spans="2:29" ht="15" customHeight="1" x14ac:dyDescent="0.45">
      <c r="B26" s="1439"/>
      <c r="C26" s="1440"/>
      <c r="D26" s="1440"/>
      <c r="E26" s="1440"/>
      <c r="F26" s="1440"/>
      <c r="G26" s="1440"/>
      <c r="H26" s="1441"/>
      <c r="I26" s="39" t="s">
        <v>301</v>
      </c>
      <c r="J26" s="1419"/>
      <c r="K26" s="1420"/>
      <c r="L26" s="1420"/>
      <c r="M26" s="1420"/>
      <c r="N26" s="1420"/>
      <c r="O26" s="1420"/>
      <c r="P26" s="1420"/>
      <c r="Q26" s="1420"/>
      <c r="R26" s="1420"/>
      <c r="S26" s="1420"/>
      <c r="T26" s="1420"/>
      <c r="U26" s="1420"/>
      <c r="V26" s="1420"/>
      <c r="W26" s="1420"/>
      <c r="X26" s="1420"/>
      <c r="Y26" s="1420"/>
      <c r="Z26" s="1420"/>
      <c r="AA26" s="1421"/>
      <c r="AC26" s="85"/>
    </row>
    <row r="27" spans="2:29" ht="16.350000000000001" customHeight="1" x14ac:dyDescent="0.45">
      <c r="B27" s="1439"/>
      <c r="C27" s="1440"/>
      <c r="D27" s="1440"/>
      <c r="E27" s="1440"/>
      <c r="F27" s="1440"/>
      <c r="G27" s="1440"/>
      <c r="H27" s="1441"/>
      <c r="I27" s="39"/>
      <c r="J27" s="42" t="s">
        <v>303</v>
      </c>
      <c r="K27" s="42"/>
      <c r="L27" s="42"/>
      <c r="M27" s="125"/>
      <c r="N27" s="776" t="s">
        <v>70</v>
      </c>
      <c r="O27" s="92" t="s">
        <v>105</v>
      </c>
      <c r="P27" s="82"/>
      <c r="Q27" s="82"/>
      <c r="R27" s="82"/>
      <c r="S27" s="82"/>
      <c r="T27" s="82"/>
      <c r="U27" s="82"/>
      <c r="V27" s="82"/>
      <c r="W27" s="82"/>
      <c r="X27" s="92"/>
      <c r="Y27" s="82"/>
      <c r="Z27" s="82"/>
      <c r="AA27" s="82"/>
      <c r="AC27" s="85"/>
    </row>
    <row r="28" spans="2:29" ht="16.350000000000001" customHeight="1" x14ac:dyDescent="0.45">
      <c r="B28" s="1425" t="s">
        <v>304</v>
      </c>
      <c r="C28" s="1426"/>
      <c r="D28" s="1426"/>
      <c r="E28" s="1426"/>
      <c r="F28" s="1426"/>
      <c r="G28" s="1426"/>
      <c r="H28" s="1427"/>
      <c r="J28" s="32" t="s">
        <v>299</v>
      </c>
      <c r="K28" s="91" t="s">
        <v>305</v>
      </c>
      <c r="L28" s="85"/>
      <c r="M28" s="1419"/>
      <c r="N28" s="1420"/>
      <c r="O28" s="1420"/>
      <c r="P28" s="1420"/>
      <c r="Q28" s="1421"/>
      <c r="S28" s="33"/>
      <c r="T28" s="33"/>
      <c r="U28" s="126" t="s">
        <v>303</v>
      </c>
      <c r="V28" s="1419"/>
      <c r="W28" s="1420"/>
      <c r="X28" s="1420"/>
      <c r="Y28" s="1420"/>
      <c r="Z28" s="1421"/>
      <c r="AA28" s="107" t="s">
        <v>306</v>
      </c>
      <c r="AB28" s="91"/>
      <c r="AC28" s="85"/>
    </row>
    <row r="29" spans="2:29" ht="16.350000000000001" customHeight="1" x14ac:dyDescent="0.45">
      <c r="B29" s="1425"/>
      <c r="C29" s="1426"/>
      <c r="D29" s="1426"/>
      <c r="E29" s="1426"/>
      <c r="F29" s="1426"/>
      <c r="G29" s="1426"/>
      <c r="H29" s="1427"/>
      <c r="J29" s="32" t="s">
        <v>300</v>
      </c>
      <c r="K29" s="91" t="s">
        <v>305</v>
      </c>
      <c r="L29" s="85"/>
      <c r="M29" s="1419"/>
      <c r="N29" s="1420"/>
      <c r="O29" s="1420"/>
      <c r="P29" s="1420"/>
      <c r="Q29" s="1421"/>
      <c r="S29" s="33"/>
      <c r="T29" s="33"/>
      <c r="U29" s="126" t="s">
        <v>303</v>
      </c>
      <c r="V29" s="1419"/>
      <c r="W29" s="1420"/>
      <c r="X29" s="1420"/>
      <c r="Y29" s="1420"/>
      <c r="Z29" s="1421"/>
      <c r="AA29" s="107" t="s">
        <v>306</v>
      </c>
      <c r="AB29" s="91"/>
      <c r="AC29" s="85"/>
    </row>
    <row r="30" spans="2:29" ht="16.350000000000001" customHeight="1" x14ac:dyDescent="0.45">
      <c r="B30" s="1428"/>
      <c r="C30" s="1429"/>
      <c r="D30" s="1429"/>
      <c r="E30" s="1429"/>
      <c r="F30" s="1429"/>
      <c r="G30" s="1429"/>
      <c r="H30" s="1430"/>
      <c r="J30" s="32" t="s">
        <v>301</v>
      </c>
      <c r="K30" s="47" t="s">
        <v>305</v>
      </c>
      <c r="L30" s="100"/>
      <c r="M30" s="1419"/>
      <c r="N30" s="1420"/>
      <c r="O30" s="1420"/>
      <c r="P30" s="1420"/>
      <c r="Q30" s="1421"/>
      <c r="S30" s="113"/>
      <c r="T30" s="113"/>
      <c r="U30" s="127" t="s">
        <v>303</v>
      </c>
      <c r="V30" s="1419"/>
      <c r="W30" s="1420"/>
      <c r="X30" s="1420"/>
      <c r="Y30" s="1420"/>
      <c r="Z30" s="1421"/>
      <c r="AA30" s="111" t="s">
        <v>306</v>
      </c>
      <c r="AB30" s="47"/>
      <c r="AC30" s="100"/>
    </row>
    <row r="31" spans="2:29" ht="25.35" customHeight="1" x14ac:dyDescent="0.45">
      <c r="B31" s="1431" t="s">
        <v>307</v>
      </c>
      <c r="C31" s="1432"/>
      <c r="D31" s="1432"/>
      <c r="E31" s="1432"/>
      <c r="F31" s="1432"/>
      <c r="G31" s="1432"/>
      <c r="H31" s="1432"/>
      <c r="I31" s="128"/>
      <c r="J31" s="818" t="s">
        <v>70</v>
      </c>
      <c r="K31" s="130" t="s">
        <v>105</v>
      </c>
      <c r="L31" s="130"/>
      <c r="M31" s="130"/>
      <c r="N31" s="129"/>
      <c r="O31" s="398"/>
      <c r="P31" s="131"/>
      <c r="Q31" s="131"/>
      <c r="R31" s="131"/>
      <c r="S31" s="131"/>
      <c r="T31" s="131"/>
      <c r="U31" s="129"/>
      <c r="V31" s="131"/>
      <c r="W31" s="131"/>
      <c r="X31" s="131"/>
      <c r="Y31" s="131"/>
      <c r="Z31" s="129"/>
      <c r="AA31" s="131"/>
      <c r="AB31" s="131"/>
      <c r="AC31" s="132"/>
    </row>
    <row r="32" spans="2:29" ht="15" customHeight="1" x14ac:dyDescent="0.45">
      <c r="B32" s="114"/>
      <c r="H32" s="76"/>
      <c r="I32" s="133"/>
      <c r="J32" s="399" t="s">
        <v>308</v>
      </c>
      <c r="K32" s="76"/>
      <c r="L32" s="76"/>
      <c r="M32" s="76"/>
      <c r="N32" s="76"/>
      <c r="O32" s="76"/>
      <c r="P32" s="76"/>
      <c r="Q32" s="76"/>
      <c r="R32" s="76"/>
      <c r="S32" s="76"/>
      <c r="T32" s="76"/>
      <c r="AC32" s="85"/>
    </row>
    <row r="33" spans="1:30" ht="18" customHeight="1" x14ac:dyDescent="0.45">
      <c r="B33" s="114"/>
      <c r="H33" s="76"/>
      <c r="I33" s="133" t="s">
        <v>309</v>
      </c>
      <c r="J33" s="76"/>
      <c r="K33" s="76"/>
      <c r="L33" s="76"/>
      <c r="M33" s="76"/>
      <c r="N33" s="76"/>
      <c r="O33" s="76"/>
      <c r="P33" s="76"/>
      <c r="Q33" s="76"/>
      <c r="R33" s="76"/>
      <c r="S33" s="76"/>
      <c r="T33" s="76"/>
      <c r="AC33" s="85"/>
    </row>
    <row r="34" spans="1:30" ht="18" customHeight="1" x14ac:dyDescent="0.45">
      <c r="B34" s="114"/>
      <c r="I34" s="114"/>
      <c r="J34" s="776" t="s">
        <v>70</v>
      </c>
      <c r="K34" s="91" t="s">
        <v>310</v>
      </c>
      <c r="AC34" s="85"/>
    </row>
    <row r="35" spans="1:30" ht="18" customHeight="1" x14ac:dyDescent="0.45">
      <c r="B35" s="114"/>
      <c r="I35" s="114"/>
      <c r="J35" s="776" t="s">
        <v>70</v>
      </c>
      <c r="K35" s="91" t="s">
        <v>311</v>
      </c>
      <c r="AC35" s="85"/>
    </row>
    <row r="36" spans="1:30" ht="18" customHeight="1" x14ac:dyDescent="0.45">
      <c r="B36" s="114"/>
      <c r="I36" s="114"/>
      <c r="J36" s="776" t="s">
        <v>70</v>
      </c>
      <c r="K36" s="91" t="s">
        <v>312</v>
      </c>
      <c r="N36" s="76"/>
      <c r="O36" s="76"/>
      <c r="P36" s="76"/>
      <c r="Q36" s="76"/>
      <c r="R36" s="76"/>
      <c r="AC36" s="85"/>
    </row>
    <row r="37" spans="1:30" ht="18" customHeight="1" x14ac:dyDescent="0.45">
      <c r="B37" s="114"/>
      <c r="I37" s="114"/>
      <c r="J37" s="776" t="s">
        <v>70</v>
      </c>
      <c r="K37" s="91" t="s">
        <v>313</v>
      </c>
      <c r="L37" s="76"/>
      <c r="M37" s="76"/>
      <c r="N37" s="76"/>
      <c r="O37" s="76"/>
      <c r="P37" s="76"/>
      <c r="Q37" s="76"/>
      <c r="R37" s="76"/>
      <c r="S37" s="76"/>
      <c r="T37" s="76"/>
      <c r="U37" s="76"/>
      <c r="V37" s="76"/>
      <c r="W37" s="76"/>
      <c r="X37" s="76"/>
      <c r="Y37" s="76"/>
      <c r="Z37" s="76"/>
      <c r="AA37" s="76"/>
      <c r="AB37" s="76"/>
      <c r="AC37" s="134"/>
    </row>
    <row r="38" spans="1:30" ht="18" customHeight="1" x14ac:dyDescent="0.45">
      <c r="B38" s="104"/>
      <c r="C38" s="64"/>
      <c r="D38" s="64"/>
      <c r="E38" s="64"/>
      <c r="F38" s="64"/>
      <c r="G38" s="64"/>
      <c r="H38" s="64"/>
      <c r="I38" s="104"/>
      <c r="J38" s="776" t="s">
        <v>84</v>
      </c>
      <c r="K38" s="47" t="s">
        <v>156</v>
      </c>
      <c r="L38" s="64"/>
      <c r="M38" s="64" t="s">
        <v>81</v>
      </c>
      <c r="N38" s="1183"/>
      <c r="O38" s="1183"/>
      <c r="P38" s="1183"/>
      <c r="Q38" s="1183"/>
      <c r="R38" s="1183"/>
      <c r="S38" s="1183"/>
      <c r="T38" s="1183"/>
      <c r="U38" s="1183"/>
      <c r="V38" s="1183"/>
      <c r="W38" s="1183"/>
      <c r="X38" s="1183"/>
      <c r="Y38" s="135" t="s">
        <v>123</v>
      </c>
      <c r="Z38" s="135"/>
      <c r="AA38" s="135"/>
      <c r="AB38" s="135"/>
      <c r="AC38" s="136"/>
    </row>
    <row r="39" spans="1:30" s="76" customFormat="1" ht="15" customHeight="1" x14ac:dyDescent="0.45">
      <c r="B39" s="400" t="s">
        <v>314</v>
      </c>
      <c r="C39" s="137"/>
      <c r="D39" s="137"/>
      <c r="E39" s="137"/>
    </row>
    <row r="40" spans="1:30" ht="33.6" customHeight="1" x14ac:dyDescent="0.45">
      <c r="A40" s="1422" t="s">
        <v>315</v>
      </c>
      <c r="B40" s="1422"/>
      <c r="C40" s="1423" t="s">
        <v>5720</v>
      </c>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row>
    <row r="41" spans="1:30" ht="4.5" customHeight="1" x14ac:dyDescent="0.45">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row>
    <row r="42" spans="1:30" ht="51" customHeight="1" x14ac:dyDescent="0.45">
      <c r="A42" s="1422" t="s">
        <v>316</v>
      </c>
      <c r="B42" s="1422"/>
      <c r="C42" s="1423" t="s">
        <v>5722</v>
      </c>
      <c r="D42" s="1423"/>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row>
    <row r="43" spans="1:30" ht="4.5" customHeight="1" x14ac:dyDescent="0.45">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row>
    <row r="44" spans="1:30" ht="61.35" customHeight="1" x14ac:dyDescent="0.45">
      <c r="A44" s="1422" t="s">
        <v>317</v>
      </c>
      <c r="B44" s="1422"/>
      <c r="C44" s="1423" t="s">
        <v>5723</v>
      </c>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row>
    <row r="45" spans="1:30" ht="4.5" customHeight="1" x14ac:dyDescent="0.45">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row>
    <row r="46" spans="1:30" ht="31.35" customHeight="1" x14ac:dyDescent="0.45">
      <c r="A46" s="1422" t="s">
        <v>318</v>
      </c>
      <c r="B46" s="1422"/>
      <c r="C46" s="1423" t="s">
        <v>5721</v>
      </c>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row>
    <row r="47" spans="1:30" ht="4.5" customHeight="1" x14ac:dyDescent="0.45">
      <c r="A47" s="832"/>
      <c r="B47" s="832"/>
      <c r="C47" s="833"/>
      <c r="D47" s="833"/>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row>
    <row r="48" spans="1:30" ht="42.45" customHeight="1" x14ac:dyDescent="0.45">
      <c r="A48" s="1422" t="s">
        <v>8742</v>
      </c>
      <c r="B48" s="1422"/>
      <c r="C48" s="1423" t="s">
        <v>8743</v>
      </c>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row>
    <row r="49" spans="1:30" ht="12" customHeight="1" x14ac:dyDescent="0.45">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row>
    <row r="50" spans="1:30" ht="16.5" customHeight="1" x14ac:dyDescent="0.45">
      <c r="A50" s="401" t="s">
        <v>319</v>
      </c>
    </row>
    <row r="51" spans="1:30" ht="16.5" customHeight="1" x14ac:dyDescent="0.45">
      <c r="A51" s="401" t="s">
        <v>320</v>
      </c>
    </row>
    <row r="52" spans="1:30" ht="12" customHeight="1" x14ac:dyDescent="0.45">
      <c r="B52" s="1424" t="s">
        <v>321</v>
      </c>
      <c r="C52" s="1424"/>
      <c r="D52" s="1424"/>
      <c r="E52" s="1424"/>
      <c r="F52" s="1424"/>
      <c r="G52" s="1424"/>
      <c r="H52" s="1424"/>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row>
    <row r="53" spans="1:30" ht="12" customHeight="1" x14ac:dyDescent="0.45">
      <c r="B53" s="1424" t="s">
        <v>322</v>
      </c>
      <c r="C53" s="1424"/>
      <c r="D53" s="1424"/>
      <c r="E53" s="1424"/>
      <c r="F53" s="1424"/>
      <c r="G53" s="1424"/>
      <c r="H53" s="1424"/>
      <c r="I53" s="1424"/>
      <c r="J53" s="1424"/>
      <c r="K53" s="1424"/>
      <c r="L53" s="1424"/>
      <c r="M53" s="1424"/>
      <c r="N53" s="1424"/>
      <c r="O53" s="1424"/>
      <c r="P53" s="1424"/>
      <c r="Q53" s="1424"/>
      <c r="R53" s="1424"/>
      <c r="S53" s="1424"/>
      <c r="T53" s="1424"/>
      <c r="U53" s="1424"/>
      <c r="V53" s="1424"/>
      <c r="W53" s="1424"/>
      <c r="X53" s="1424"/>
      <c r="Y53" s="1424"/>
      <c r="Z53" s="1424"/>
      <c r="AA53" s="1424"/>
      <c r="AB53" s="1424"/>
      <c r="AC53" s="1424"/>
      <c r="AD53" s="1424"/>
    </row>
    <row r="54" spans="1:30" ht="12" customHeight="1" x14ac:dyDescent="0.45">
      <c r="B54" s="1424" t="s">
        <v>323</v>
      </c>
      <c r="C54" s="1424"/>
      <c r="D54" s="1424"/>
      <c r="E54" s="1424"/>
      <c r="F54" s="1424"/>
      <c r="G54" s="1424"/>
      <c r="H54" s="1424"/>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row>
    <row r="55" spans="1:30" ht="12" customHeight="1" x14ac:dyDescent="0.45">
      <c r="B55" s="1424" t="s">
        <v>324</v>
      </c>
      <c r="C55" s="1424"/>
      <c r="D55" s="1424"/>
      <c r="E55" s="1424"/>
      <c r="F55" s="1424"/>
      <c r="G55" s="1424"/>
      <c r="H55" s="1424"/>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row>
    <row r="56" spans="1:30" ht="12" customHeight="1" x14ac:dyDescent="0.45">
      <c r="B56" s="1424" t="s">
        <v>325</v>
      </c>
      <c r="C56" s="1424"/>
      <c r="D56" s="1424"/>
      <c r="E56" s="1424"/>
      <c r="F56" s="1424"/>
      <c r="G56" s="1424"/>
      <c r="H56" s="1424"/>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row>
    <row r="57" spans="1:30" ht="25.5" customHeight="1" x14ac:dyDescent="0.45">
      <c r="B57" s="1433" t="s">
        <v>8744</v>
      </c>
      <c r="C57" s="1433"/>
      <c r="D57" s="1433"/>
      <c r="E57" s="1433"/>
      <c r="F57" s="1433"/>
      <c r="G57" s="1433"/>
      <c r="H57" s="1433"/>
      <c r="I57" s="1433"/>
      <c r="J57" s="1433"/>
      <c r="K57" s="1433"/>
      <c r="L57" s="1433"/>
      <c r="M57" s="1433"/>
      <c r="N57" s="1433"/>
      <c r="O57" s="1433"/>
      <c r="P57" s="1433"/>
      <c r="Q57" s="1433"/>
      <c r="R57" s="1433"/>
      <c r="S57" s="1433"/>
      <c r="T57" s="1433"/>
      <c r="U57" s="1433"/>
      <c r="V57" s="1433"/>
      <c r="W57" s="1433"/>
      <c r="X57" s="1433"/>
      <c r="Y57" s="1433"/>
      <c r="Z57" s="1433"/>
      <c r="AA57" s="1433"/>
      <c r="AB57" s="1433"/>
      <c r="AC57" s="1433"/>
      <c r="AD57" s="1433"/>
    </row>
    <row r="58" spans="1:30" ht="12" customHeight="1" x14ac:dyDescent="0.45">
      <c r="B58" s="1424" t="s">
        <v>326</v>
      </c>
      <c r="C58" s="1424"/>
      <c r="D58" s="1424"/>
      <c r="E58" s="1424"/>
      <c r="F58" s="1424"/>
      <c r="G58" s="1424"/>
      <c r="H58" s="1424"/>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row>
    <row r="59" spans="1:30" ht="12" customHeight="1" x14ac:dyDescent="0.45">
      <c r="B59" s="1424" t="s">
        <v>327</v>
      </c>
      <c r="C59" s="1424"/>
      <c r="D59" s="1424"/>
      <c r="E59" s="1424"/>
      <c r="F59" s="1424"/>
      <c r="G59" s="1424"/>
      <c r="H59" s="1424"/>
      <c r="I59" s="1424"/>
      <c r="J59" s="1424"/>
      <c r="K59" s="1424"/>
      <c r="L59" s="1424"/>
      <c r="M59" s="1424"/>
      <c r="N59" s="1424"/>
      <c r="O59" s="1424"/>
      <c r="P59" s="1424"/>
      <c r="Q59" s="1424"/>
      <c r="R59" s="1424"/>
      <c r="S59" s="1424"/>
      <c r="T59" s="1424"/>
      <c r="U59" s="1424"/>
      <c r="V59" s="1424"/>
      <c r="W59" s="1424"/>
      <c r="X59" s="1424"/>
      <c r="Y59" s="1424"/>
      <c r="Z59" s="1424"/>
      <c r="AA59" s="1424"/>
      <c r="AB59" s="1424"/>
      <c r="AC59" s="1424"/>
      <c r="AD59" s="1424"/>
    </row>
    <row r="60" spans="1:30" ht="28.05" customHeight="1" x14ac:dyDescent="0.45">
      <c r="B60" s="1433" t="s">
        <v>8745</v>
      </c>
      <c r="C60" s="1433"/>
      <c r="D60" s="1433"/>
      <c r="E60" s="1433"/>
      <c r="F60" s="1433"/>
      <c r="G60" s="1433"/>
      <c r="H60" s="1433"/>
      <c r="I60" s="1433"/>
      <c r="J60" s="1433"/>
      <c r="K60" s="1433"/>
      <c r="L60" s="1433"/>
      <c r="M60" s="1433"/>
      <c r="N60" s="1433"/>
      <c r="O60" s="1433"/>
      <c r="P60" s="1433"/>
      <c r="Q60" s="1433"/>
      <c r="R60" s="1433"/>
      <c r="S60" s="1433"/>
      <c r="T60" s="1433"/>
      <c r="U60" s="1433"/>
      <c r="V60" s="1433"/>
      <c r="W60" s="1433"/>
      <c r="X60" s="1433"/>
      <c r="Y60" s="1433"/>
      <c r="Z60" s="1433"/>
      <c r="AA60" s="1433"/>
      <c r="AB60" s="1433"/>
      <c r="AC60" s="1433"/>
      <c r="AD60" s="1433"/>
    </row>
  </sheetData>
  <mergeCells count="43">
    <mergeCell ref="T2:AB2"/>
    <mergeCell ref="T3:AB3"/>
    <mergeCell ref="B5:H7"/>
    <mergeCell ref="N7:AB7"/>
    <mergeCell ref="B8:H11"/>
    <mergeCell ref="B19:H23"/>
    <mergeCell ref="J21:AA21"/>
    <mergeCell ref="J22:AA22"/>
    <mergeCell ref="J23:AA23"/>
    <mergeCell ref="B24:H27"/>
    <mergeCell ref="J24:AA24"/>
    <mergeCell ref="J25:AA25"/>
    <mergeCell ref="J26:AA26"/>
    <mergeCell ref="N38:X38"/>
    <mergeCell ref="A46:B46"/>
    <mergeCell ref="A44:B44"/>
    <mergeCell ref="A40:B40"/>
    <mergeCell ref="A42:B42"/>
    <mergeCell ref="C46:AD46"/>
    <mergeCell ref="C44:AD44"/>
    <mergeCell ref="C42:AD42"/>
    <mergeCell ref="C40:AD40"/>
    <mergeCell ref="B60:AD60"/>
    <mergeCell ref="B59:AD59"/>
    <mergeCell ref="B58:AD58"/>
    <mergeCell ref="B57:AD57"/>
    <mergeCell ref="B56:AD56"/>
    <mergeCell ref="B12:H18"/>
    <mergeCell ref="U14:AB14"/>
    <mergeCell ref="A48:B48"/>
    <mergeCell ref="C48:AD48"/>
    <mergeCell ref="B55:AD55"/>
    <mergeCell ref="B54:AD54"/>
    <mergeCell ref="B53:AD53"/>
    <mergeCell ref="B52:AD52"/>
    <mergeCell ref="B28:H30"/>
    <mergeCell ref="M28:Q28"/>
    <mergeCell ref="V28:Z28"/>
    <mergeCell ref="M29:Q29"/>
    <mergeCell ref="V29:Z29"/>
    <mergeCell ref="M30:Q30"/>
    <mergeCell ref="V30:Z30"/>
    <mergeCell ref="B31:H31"/>
  </mergeCells>
  <phoneticPr fontId="4"/>
  <dataValidations count="2">
    <dataValidation type="list" allowBlank="1" showErrorMessage="1" promptTitle="【学校】運営単位" prompt="学校の場合どちらかを選択してください。_x000a_共同調理場：給食センター等_x000a_単独実施：自校給食" sqref="M27" xr:uid="{9A97326A-5300-4281-AE86-A3C8AB10823A}">
      <formula1>○×選択</formula1>
    </dataValidation>
    <dataValidation type="list" allowBlank="1" showInputMessage="1" showErrorMessage="1" sqref="N5:N6 J34:J38 P6 P8 N27 J31 V6 Z5:Z6 U5 P10 J19 J5:J11 J13 J16" xr:uid="{0601CDE8-D2BD-4973-AB84-1A12F319D126}">
      <formula1>チェック選択</formula1>
    </dataValidation>
  </dataValidations>
  <printOptions horizontalCentered="1"/>
  <pageMargins left="0.39370078740157483" right="0.39370078740157483" top="0.39370078740157483" bottom="0.39370078740157483" header="0" footer="0"/>
  <pageSetup paperSize="9" orientation="portrait" r:id="rId1"/>
  <rowBreaks count="2" manualBreakCount="2">
    <brk id="39" max="29" man="1"/>
    <brk id="6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F3EE5-160E-4108-B4B1-988422BB747C}">
  <sheetPr codeName="Sheet9">
    <pageSetUpPr fitToPage="1"/>
  </sheetPr>
  <dimension ref="A1:AF46"/>
  <sheetViews>
    <sheetView view="pageBreakPreview" zoomScaleNormal="100" zoomScaleSheetLayoutView="100" zoomScalePageLayoutView="130" workbookViewId="0"/>
  </sheetViews>
  <sheetFormatPr defaultColWidth="2.59765625" defaultRowHeight="18" customHeight="1" x14ac:dyDescent="0.45"/>
  <cols>
    <col min="1" max="3" width="1.5" style="32" customWidth="1"/>
    <col min="4" max="4" width="2.59765625" style="32"/>
    <col min="5" max="6" width="1.5" style="32" customWidth="1"/>
    <col min="7" max="7" width="2.59765625" style="32"/>
    <col min="8" max="8" width="3.09765625" style="32" customWidth="1"/>
    <col min="9" max="30" width="2.59765625" style="32"/>
    <col min="31" max="31" width="2.09765625" style="32" customWidth="1"/>
    <col min="32" max="32" width="1.5" style="32" customWidth="1"/>
    <col min="33" max="16384" width="2.59765625" style="32"/>
  </cols>
  <sheetData>
    <row r="1" spans="1:31" ht="18" customHeight="1" x14ac:dyDescent="0.45">
      <c r="A1" s="77"/>
    </row>
    <row r="2" spans="1:31" ht="18" customHeight="1" x14ac:dyDescent="0.45">
      <c r="B2" s="390" t="s">
        <v>328</v>
      </c>
      <c r="C2" s="390"/>
      <c r="D2" s="78"/>
      <c r="E2" s="31"/>
      <c r="F2" s="31"/>
      <c r="G2" s="31"/>
      <c r="H2" s="31"/>
      <c r="I2" s="31"/>
      <c r="J2" s="31"/>
      <c r="K2" s="31"/>
      <c r="L2" s="31"/>
      <c r="M2" s="31"/>
      <c r="N2" s="31"/>
      <c r="O2" s="31"/>
      <c r="P2" s="1053"/>
      <c r="Q2" s="1055"/>
      <c r="R2" s="31"/>
      <c r="S2" s="31"/>
      <c r="T2" s="31"/>
      <c r="U2" s="31"/>
      <c r="V2" s="31"/>
      <c r="W2" s="31"/>
      <c r="X2" s="31"/>
      <c r="Y2" s="31"/>
      <c r="Z2" s="31"/>
      <c r="AA2" s="31"/>
      <c r="AB2" s="31"/>
      <c r="AC2" s="31"/>
    </row>
    <row r="3" spans="1:31" ht="14.85" customHeight="1" x14ac:dyDescent="0.45">
      <c r="S3" s="1464" t="s">
        <v>2</v>
      </c>
      <c r="T3" s="1464"/>
      <c r="U3" s="1464"/>
      <c r="V3" s="1464"/>
      <c r="X3" s="1136"/>
      <c r="Y3" s="1136"/>
      <c r="Z3" s="1136"/>
      <c r="AA3" s="1136"/>
      <c r="AB3" s="1136"/>
      <c r="AC3" s="1136"/>
      <c r="AD3" s="1136"/>
      <c r="AE3" s="39"/>
    </row>
    <row r="4" spans="1:31" ht="18" customHeight="1" x14ac:dyDescent="0.45">
      <c r="E4" s="78"/>
      <c r="F4" s="78"/>
      <c r="G4" s="78"/>
      <c r="H4" s="78"/>
      <c r="I4" s="78"/>
      <c r="J4" s="78"/>
      <c r="K4" s="78"/>
      <c r="L4" s="78"/>
      <c r="R4" s="78"/>
      <c r="S4" s="1464" t="s">
        <v>1</v>
      </c>
      <c r="T4" s="1464"/>
      <c r="U4" s="1464"/>
      <c r="V4" s="1464"/>
      <c r="X4" s="1465"/>
      <c r="Y4" s="1465"/>
      <c r="Z4" s="1465"/>
      <c r="AA4" s="1465"/>
      <c r="AB4" s="1465"/>
      <c r="AC4" s="1465"/>
      <c r="AD4" s="1465"/>
      <c r="AE4" s="274"/>
    </row>
    <row r="5" spans="1:31" ht="7.35" customHeight="1" x14ac:dyDescent="0.45">
      <c r="E5" s="78"/>
      <c r="F5" s="78"/>
      <c r="G5" s="78"/>
      <c r="H5" s="78"/>
      <c r="I5" s="78"/>
      <c r="J5" s="78"/>
      <c r="K5" s="78"/>
      <c r="L5" s="78"/>
      <c r="R5" s="78"/>
      <c r="T5" s="78"/>
      <c r="U5" s="391"/>
      <c r="V5" s="138"/>
      <c r="X5" s="274"/>
      <c r="Y5" s="274"/>
      <c r="Z5" s="274"/>
      <c r="AA5" s="274"/>
      <c r="AB5" s="274"/>
      <c r="AC5" s="274"/>
      <c r="AD5" s="274"/>
      <c r="AE5" s="274"/>
    </row>
    <row r="6" spans="1:31" s="139" customFormat="1" ht="15" customHeight="1" x14ac:dyDescent="0.2">
      <c r="B6" s="140" t="s">
        <v>329</v>
      </c>
      <c r="C6" s="140"/>
    </row>
    <row r="7" spans="1:31" ht="27" customHeight="1" x14ac:dyDescent="0.45">
      <c r="B7" s="141"/>
      <c r="C7" s="1448" t="s">
        <v>330</v>
      </c>
      <c r="D7" s="1448"/>
      <c r="E7" s="1448"/>
      <c r="F7" s="1448"/>
      <c r="G7" s="1448"/>
      <c r="H7" s="1448"/>
      <c r="I7" s="1448"/>
      <c r="J7" s="1448"/>
      <c r="K7" s="1448"/>
      <c r="L7" s="1448"/>
      <c r="M7" s="1448"/>
      <c r="N7" s="1448"/>
      <c r="O7" s="1448"/>
      <c r="P7" s="1448"/>
      <c r="Q7" s="1448"/>
      <c r="R7" s="1448"/>
      <c r="S7" s="1448"/>
      <c r="T7" s="1448"/>
      <c r="U7" s="1448"/>
      <c r="V7" s="1448"/>
      <c r="W7" s="1448"/>
      <c r="X7" s="1448"/>
      <c r="Y7" s="1448"/>
      <c r="Z7" s="1448"/>
      <c r="AA7" s="1448"/>
      <c r="AB7" s="1448"/>
      <c r="AC7" s="1458"/>
      <c r="AD7" s="1466" t="s">
        <v>70</v>
      </c>
      <c r="AE7" s="1467"/>
    </row>
    <row r="8" spans="1:31" ht="27" customHeight="1" x14ac:dyDescent="0.45">
      <c r="B8" s="1468"/>
      <c r="C8" s="1469"/>
      <c r="D8" s="1470" t="s">
        <v>331</v>
      </c>
      <c r="E8" s="1454"/>
      <c r="F8" s="1454"/>
      <c r="G8" s="1454"/>
      <c r="H8" s="1454"/>
      <c r="I8" s="1454"/>
      <c r="J8" s="1466"/>
      <c r="K8" s="1465"/>
      <c r="L8" s="1465"/>
      <c r="M8" s="1465"/>
      <c r="N8" s="1465"/>
      <c r="O8" s="1465"/>
      <c r="P8" s="1465"/>
      <c r="Q8" s="1465"/>
      <c r="R8" s="1465"/>
      <c r="S8" s="1465"/>
      <c r="T8" s="1465"/>
      <c r="U8" s="1465"/>
      <c r="V8" s="1465"/>
      <c r="W8" s="1465"/>
      <c r="X8" s="1465"/>
      <c r="Y8" s="1465"/>
      <c r="Z8" s="1465"/>
      <c r="AA8" s="1465"/>
      <c r="AB8" s="1465"/>
      <c r="AC8" s="1465"/>
      <c r="AD8" s="1465"/>
      <c r="AE8" s="1467"/>
    </row>
    <row r="9" spans="1:31" ht="27" customHeight="1" x14ac:dyDescent="0.45">
      <c r="B9" s="142"/>
      <c r="C9" s="1454" t="s">
        <v>332</v>
      </c>
      <c r="D9" s="1454"/>
      <c r="E9" s="1454"/>
      <c r="F9" s="1454"/>
      <c r="G9" s="1454"/>
      <c r="H9" s="1454"/>
      <c r="I9" s="1454"/>
      <c r="J9" s="1454"/>
      <c r="K9" s="1454"/>
      <c r="L9" s="1454"/>
      <c r="M9" s="1454"/>
      <c r="N9" s="1454"/>
      <c r="O9" s="1454"/>
      <c r="P9" s="1454"/>
      <c r="Q9" s="1454"/>
      <c r="R9" s="1454"/>
      <c r="S9" s="1454"/>
      <c r="T9" s="1454"/>
      <c r="U9" s="1454"/>
      <c r="V9" s="1454"/>
      <c r="W9" s="1454"/>
      <c r="X9" s="1454"/>
      <c r="Y9" s="1454"/>
      <c r="Z9" s="1454"/>
      <c r="AA9" s="1454"/>
      <c r="AB9" s="1454"/>
      <c r="AC9" s="1455"/>
      <c r="AD9" s="1466" t="s">
        <v>84</v>
      </c>
      <c r="AE9" s="1467"/>
    </row>
    <row r="10" spans="1:31" ht="15" customHeight="1" x14ac:dyDescent="0.45">
      <c r="B10" s="69" t="s">
        <v>333</v>
      </c>
      <c r="D10" s="69" t="s">
        <v>334</v>
      </c>
    </row>
    <row r="11" spans="1:31" ht="7.35" customHeight="1" x14ac:dyDescent="0.45"/>
    <row r="12" spans="1:31" ht="15" customHeight="1" x14ac:dyDescent="0.45">
      <c r="B12" s="140" t="s">
        <v>335</v>
      </c>
      <c r="C12" s="140"/>
    </row>
    <row r="13" spans="1:31" ht="14.85" customHeight="1" x14ac:dyDescent="0.15">
      <c r="E13" s="81"/>
      <c r="F13" s="1448" t="s">
        <v>336</v>
      </c>
      <c r="G13" s="1448"/>
      <c r="H13" s="1448"/>
      <c r="I13" s="1448"/>
      <c r="J13" s="1448"/>
      <c r="K13" s="1448"/>
      <c r="L13" s="1448"/>
      <c r="M13" s="1448"/>
      <c r="N13" s="1448"/>
      <c r="O13" s="1458"/>
      <c r="P13" s="102"/>
      <c r="Q13" s="101" t="s">
        <v>70</v>
      </c>
      <c r="R13" s="45" t="s">
        <v>130</v>
      </c>
      <c r="S13" s="45"/>
      <c r="T13" s="45"/>
      <c r="U13" s="101" t="s">
        <v>84</v>
      </c>
      <c r="V13" s="45" t="s">
        <v>131</v>
      </c>
      <c r="W13" s="45"/>
      <c r="X13" s="45"/>
      <c r="Y13" s="45"/>
      <c r="Z13" s="101" t="s">
        <v>84</v>
      </c>
      <c r="AA13" s="45" t="s">
        <v>337</v>
      </c>
      <c r="AB13" s="102"/>
      <c r="AC13" s="143"/>
    </row>
    <row r="14" spans="1:31" ht="20.100000000000001" customHeight="1" x14ac:dyDescent="0.45">
      <c r="E14" s="114"/>
      <c r="F14" s="1459"/>
      <c r="G14" s="1459"/>
      <c r="H14" s="1459"/>
      <c r="I14" s="1459"/>
      <c r="J14" s="1459"/>
      <c r="K14" s="1459"/>
      <c r="L14" s="1459"/>
      <c r="M14" s="1459"/>
      <c r="N14" s="1459"/>
      <c r="O14" s="1460"/>
      <c r="P14" s="69"/>
      <c r="Q14" s="103" t="s">
        <v>70</v>
      </c>
      <c r="R14" s="144" t="s">
        <v>338</v>
      </c>
      <c r="S14" s="144"/>
      <c r="T14" s="144"/>
      <c r="U14" s="144"/>
      <c r="V14" s="144"/>
      <c r="W14" s="144"/>
      <c r="X14" s="144"/>
      <c r="Y14" s="144"/>
      <c r="Z14" s="144"/>
      <c r="AA14" s="144"/>
      <c r="AB14" s="69"/>
      <c r="AC14" s="109"/>
    </row>
    <row r="15" spans="1:31" ht="22.5" customHeight="1" x14ac:dyDescent="0.45">
      <c r="E15" s="104"/>
      <c r="F15" s="1461"/>
      <c r="G15" s="1461"/>
      <c r="H15" s="1461"/>
      <c r="I15" s="1461"/>
      <c r="J15" s="1461"/>
      <c r="K15" s="1461"/>
      <c r="L15" s="1461"/>
      <c r="M15" s="1461"/>
      <c r="N15" s="1461"/>
      <c r="O15" s="1462"/>
      <c r="P15" s="99"/>
      <c r="Q15" s="1250"/>
      <c r="R15" s="1250"/>
      <c r="S15" s="1250"/>
      <c r="T15" s="1250"/>
      <c r="U15" s="1250"/>
      <c r="V15" s="1250"/>
      <c r="W15" s="1250"/>
      <c r="X15" s="1250"/>
      <c r="Y15" s="1250"/>
      <c r="Z15" s="1250"/>
      <c r="AA15" s="1250"/>
      <c r="AB15" s="1250"/>
      <c r="AC15" s="112"/>
    </row>
    <row r="16" spans="1:31" ht="7.35" customHeight="1" x14ac:dyDescent="0.45"/>
    <row r="17" spans="2:31" ht="15" customHeight="1" x14ac:dyDescent="0.45">
      <c r="B17" s="140" t="s">
        <v>339</v>
      </c>
      <c r="D17" s="140"/>
    </row>
    <row r="18" spans="2:31" ht="20.100000000000001" customHeight="1" x14ac:dyDescent="0.15">
      <c r="E18" s="81"/>
      <c r="F18" s="1448" t="s">
        <v>340</v>
      </c>
      <c r="G18" s="1448"/>
      <c r="H18" s="1448"/>
      <c r="I18" s="1448"/>
      <c r="J18" s="1448"/>
      <c r="K18" s="1448"/>
      <c r="L18" s="1448"/>
      <c r="M18" s="1448"/>
      <c r="N18" s="1448"/>
      <c r="O18" s="1458"/>
      <c r="P18" s="102"/>
      <c r="Q18" s="101" t="s">
        <v>70</v>
      </c>
      <c r="R18" s="102" t="s">
        <v>130</v>
      </c>
      <c r="S18" s="102"/>
      <c r="T18" s="102"/>
      <c r="U18" s="101" t="s">
        <v>84</v>
      </c>
      <c r="V18" s="102" t="s">
        <v>131</v>
      </c>
      <c r="W18" s="102"/>
      <c r="X18" s="102"/>
      <c r="Y18" s="102"/>
      <c r="Z18" s="101" t="s">
        <v>84</v>
      </c>
      <c r="AA18" s="102" t="s">
        <v>337</v>
      </c>
      <c r="AB18" s="145"/>
      <c r="AC18" s="143"/>
    </row>
    <row r="19" spans="2:31" ht="20.100000000000001" customHeight="1" x14ac:dyDescent="0.45">
      <c r="E19" s="114"/>
      <c r="F19" s="1459"/>
      <c r="G19" s="1459"/>
      <c r="H19" s="1459"/>
      <c r="I19" s="1459"/>
      <c r="J19" s="1459"/>
      <c r="K19" s="1459"/>
      <c r="L19" s="1459"/>
      <c r="M19" s="1459"/>
      <c r="N19" s="1459"/>
      <c r="O19" s="1460"/>
      <c r="P19" s="69"/>
      <c r="Q19" s="103" t="s">
        <v>70</v>
      </c>
      <c r="R19" s="69" t="s">
        <v>338</v>
      </c>
      <c r="S19" s="69"/>
      <c r="T19" s="69"/>
      <c r="U19" s="69"/>
      <c r="V19" s="69"/>
      <c r="W19" s="69"/>
      <c r="X19" s="69"/>
      <c r="Y19" s="69"/>
      <c r="Z19" s="69"/>
      <c r="AA19" s="69"/>
      <c r="AB19" s="69"/>
      <c r="AC19" s="109"/>
    </row>
    <row r="20" spans="2:31" ht="22.5" customHeight="1" x14ac:dyDescent="0.45">
      <c r="E20" s="104"/>
      <c r="F20" s="1461"/>
      <c r="G20" s="1461"/>
      <c r="H20" s="1461"/>
      <c r="I20" s="1461"/>
      <c r="J20" s="1461"/>
      <c r="K20" s="1461"/>
      <c r="L20" s="1461"/>
      <c r="M20" s="1461"/>
      <c r="N20" s="1461"/>
      <c r="O20" s="1462"/>
      <c r="P20" s="99"/>
      <c r="Q20" s="1250"/>
      <c r="R20" s="1250"/>
      <c r="S20" s="1250"/>
      <c r="T20" s="1250"/>
      <c r="U20" s="1250"/>
      <c r="V20" s="1250"/>
      <c r="W20" s="1250"/>
      <c r="X20" s="1250"/>
      <c r="Y20" s="1250"/>
      <c r="Z20" s="1250"/>
      <c r="AA20" s="1250"/>
      <c r="AB20" s="1250"/>
      <c r="AC20" s="112"/>
    </row>
    <row r="21" spans="2:31" ht="20.100000000000001" customHeight="1" x14ac:dyDescent="0.15">
      <c r="E21" s="81"/>
      <c r="F21" s="1448" t="s">
        <v>341</v>
      </c>
      <c r="G21" s="1448"/>
      <c r="H21" s="1448"/>
      <c r="I21" s="1448"/>
      <c r="J21" s="1448"/>
      <c r="K21" s="1448"/>
      <c r="L21" s="1448"/>
      <c r="M21" s="1448"/>
      <c r="N21" s="1448"/>
      <c r="O21" s="1458"/>
      <c r="P21" s="101"/>
      <c r="Q21" s="101" t="s">
        <v>70</v>
      </c>
      <c r="R21" s="102" t="s">
        <v>130</v>
      </c>
      <c r="S21" s="102"/>
      <c r="T21" s="102"/>
      <c r="U21" s="101" t="s">
        <v>84</v>
      </c>
      <c r="V21" s="102" t="s">
        <v>131</v>
      </c>
      <c r="W21" s="102"/>
      <c r="X21" s="102"/>
      <c r="Y21" s="102"/>
      <c r="Z21" s="101" t="s">
        <v>84</v>
      </c>
      <c r="AA21" s="69" t="s">
        <v>342</v>
      </c>
      <c r="AB21" s="145"/>
      <c r="AC21" s="143"/>
    </row>
    <row r="22" spans="2:31" ht="20.100000000000001" customHeight="1" x14ac:dyDescent="0.45">
      <c r="E22" s="114"/>
      <c r="F22" s="1459"/>
      <c r="G22" s="1459"/>
      <c r="H22" s="1459"/>
      <c r="I22" s="1459"/>
      <c r="J22" s="1459"/>
      <c r="K22" s="1459"/>
      <c r="L22" s="1459"/>
      <c r="M22" s="1459"/>
      <c r="N22" s="1459"/>
      <c r="O22" s="1460"/>
      <c r="P22" s="103"/>
      <c r="Q22" s="103" t="s">
        <v>70</v>
      </c>
      <c r="R22" s="69" t="s">
        <v>338</v>
      </c>
      <c r="S22" s="69"/>
      <c r="T22" s="69"/>
      <c r="U22" s="69"/>
      <c r="V22" s="69"/>
      <c r="W22" s="69"/>
      <c r="X22" s="69"/>
      <c r="Y22" s="69"/>
      <c r="Z22" s="69"/>
      <c r="AA22" s="69"/>
      <c r="AB22" s="69"/>
      <c r="AC22" s="109"/>
    </row>
    <row r="23" spans="2:31" ht="22.5" customHeight="1" x14ac:dyDescent="0.45">
      <c r="E23" s="104"/>
      <c r="F23" s="1461"/>
      <c r="G23" s="1461"/>
      <c r="H23" s="1461"/>
      <c r="I23" s="1461"/>
      <c r="J23" s="1461"/>
      <c r="K23" s="1461"/>
      <c r="L23" s="1461"/>
      <c r="M23" s="1461"/>
      <c r="N23" s="1461"/>
      <c r="O23" s="1462"/>
      <c r="P23" s="99"/>
      <c r="Q23" s="1250"/>
      <c r="R23" s="1250"/>
      <c r="S23" s="1250"/>
      <c r="T23" s="1250"/>
      <c r="U23" s="1250"/>
      <c r="V23" s="1250"/>
      <c r="W23" s="1250"/>
      <c r="X23" s="1250"/>
      <c r="Y23" s="1250"/>
      <c r="Z23" s="1250"/>
      <c r="AA23" s="1250"/>
      <c r="AB23" s="1250"/>
      <c r="AC23" s="112"/>
    </row>
    <row r="24" spans="2:31" ht="20.100000000000001" customHeight="1" x14ac:dyDescent="0.15">
      <c r="E24" s="81"/>
      <c r="F24" s="1448" t="s">
        <v>343</v>
      </c>
      <c r="G24" s="1448"/>
      <c r="H24" s="1448"/>
      <c r="I24" s="1448"/>
      <c r="J24" s="1448"/>
      <c r="K24" s="1448"/>
      <c r="L24" s="1448"/>
      <c r="M24" s="1448"/>
      <c r="N24" s="1448"/>
      <c r="O24" s="1458"/>
      <c r="P24" s="101"/>
      <c r="Q24" s="101" t="s">
        <v>70</v>
      </c>
      <c r="R24" s="102" t="s">
        <v>130</v>
      </c>
      <c r="S24" s="102"/>
      <c r="T24" s="102"/>
      <c r="U24" s="101" t="s">
        <v>84</v>
      </c>
      <c r="V24" s="102" t="s">
        <v>131</v>
      </c>
      <c r="W24" s="102"/>
      <c r="X24" s="102"/>
      <c r="Y24" s="102"/>
      <c r="Z24" s="101" t="s">
        <v>84</v>
      </c>
      <c r="AA24" s="69" t="s">
        <v>342</v>
      </c>
      <c r="AB24" s="145"/>
      <c r="AC24" s="143"/>
    </row>
    <row r="25" spans="2:31" ht="20.100000000000001" customHeight="1" x14ac:dyDescent="0.45">
      <c r="E25" s="114"/>
      <c r="F25" s="1459"/>
      <c r="G25" s="1459"/>
      <c r="H25" s="1459"/>
      <c r="I25" s="1459"/>
      <c r="J25" s="1459"/>
      <c r="K25" s="1459"/>
      <c r="L25" s="1459"/>
      <c r="M25" s="1459"/>
      <c r="N25" s="1459"/>
      <c r="O25" s="1460"/>
      <c r="P25" s="103"/>
      <c r="Q25" s="103" t="s">
        <v>70</v>
      </c>
      <c r="R25" s="69" t="s">
        <v>338</v>
      </c>
      <c r="S25" s="69"/>
      <c r="T25" s="69"/>
      <c r="U25" s="69"/>
      <c r="V25" s="69"/>
      <c r="W25" s="69"/>
      <c r="X25" s="69"/>
      <c r="Y25" s="69"/>
      <c r="Z25" s="69"/>
      <c r="AA25" s="69"/>
      <c r="AB25" s="69"/>
      <c r="AC25" s="109"/>
    </row>
    <row r="26" spans="2:31" ht="22.5" customHeight="1" x14ac:dyDescent="0.45">
      <c r="E26" s="104"/>
      <c r="F26" s="1461"/>
      <c r="G26" s="1461"/>
      <c r="H26" s="1461"/>
      <c r="I26" s="1461"/>
      <c r="J26" s="1461"/>
      <c r="K26" s="1461"/>
      <c r="L26" s="1461"/>
      <c r="M26" s="1461"/>
      <c r="N26" s="1461"/>
      <c r="O26" s="1462"/>
      <c r="P26" s="99"/>
      <c r="Q26" s="1250"/>
      <c r="R26" s="1250"/>
      <c r="S26" s="1250"/>
      <c r="T26" s="1250"/>
      <c r="U26" s="1250"/>
      <c r="V26" s="1250"/>
      <c r="W26" s="1250"/>
      <c r="X26" s="1250"/>
      <c r="Y26" s="1250"/>
      <c r="Z26" s="1250"/>
      <c r="AA26" s="1250"/>
      <c r="AB26" s="1250"/>
      <c r="AC26" s="112"/>
    </row>
    <row r="27" spans="2:31" ht="7.35" customHeight="1" x14ac:dyDescent="0.45"/>
    <row r="28" spans="2:31" ht="15" customHeight="1" x14ac:dyDescent="0.45">
      <c r="B28" s="140" t="s">
        <v>344</v>
      </c>
    </row>
    <row r="29" spans="2:31" ht="30" customHeight="1" x14ac:dyDescent="0.45">
      <c r="B29" s="142"/>
      <c r="C29" s="1454" t="s">
        <v>345</v>
      </c>
      <c r="D29" s="1454"/>
      <c r="E29" s="1454"/>
      <c r="F29" s="1454"/>
      <c r="G29" s="1454"/>
      <c r="H29" s="1454"/>
      <c r="I29" s="1454"/>
      <c r="J29" s="1454"/>
      <c r="K29" s="1454"/>
      <c r="L29" s="1454"/>
      <c r="M29" s="1454"/>
      <c r="N29" s="1454"/>
      <c r="O29" s="1454"/>
      <c r="P29" s="1454"/>
      <c r="Q29" s="1454"/>
      <c r="R29" s="1454"/>
      <c r="S29" s="1454"/>
      <c r="T29" s="1454"/>
      <c r="U29" s="1454"/>
      <c r="V29" s="1454"/>
      <c r="W29" s="1454"/>
      <c r="X29" s="1454"/>
      <c r="Y29" s="1454"/>
      <c r="Z29" s="1454"/>
      <c r="AA29" s="1454"/>
      <c r="AB29" s="1454"/>
      <c r="AC29" s="1455"/>
      <c r="AD29" s="1456" t="s">
        <v>84</v>
      </c>
      <c r="AE29" s="1457"/>
    </row>
    <row r="30" spans="2:31" ht="12.6" customHeight="1" x14ac:dyDescent="0.45">
      <c r="B30" s="69" t="s">
        <v>333</v>
      </c>
      <c r="D30" s="402" t="s">
        <v>346</v>
      </c>
      <c r="R30" s="146"/>
    </row>
    <row r="31" spans="2:31" ht="12.6" customHeight="1" x14ac:dyDescent="0.45">
      <c r="D31" s="402" t="s">
        <v>347</v>
      </c>
      <c r="N31" s="76"/>
      <c r="O31" s="76"/>
      <c r="P31" s="76"/>
      <c r="Q31" s="76"/>
      <c r="R31" s="76"/>
      <c r="S31" s="76"/>
      <c r="T31" s="76"/>
      <c r="U31" s="76"/>
      <c r="V31" s="76"/>
      <c r="W31" s="76"/>
      <c r="X31" s="76"/>
      <c r="Y31" s="76"/>
      <c r="Z31" s="76"/>
      <c r="AA31" s="76"/>
      <c r="AB31" s="76"/>
      <c r="AC31" s="76"/>
    </row>
    <row r="32" spans="2:31" ht="12.6" customHeight="1" x14ac:dyDescent="0.45">
      <c r="D32" s="402" t="s">
        <v>348</v>
      </c>
    </row>
    <row r="33" spans="2:32" ht="12.6" customHeight="1" x14ac:dyDescent="0.45">
      <c r="D33" s="402" t="s">
        <v>349</v>
      </c>
    </row>
    <row r="34" spans="2:32" ht="7.35" customHeight="1" x14ac:dyDescent="0.45">
      <c r="N34" s="76"/>
      <c r="O34" s="76"/>
      <c r="P34" s="76"/>
      <c r="Q34" s="76"/>
      <c r="R34" s="76"/>
      <c r="S34" s="76"/>
      <c r="T34" s="76"/>
      <c r="U34" s="76"/>
      <c r="V34" s="76"/>
      <c r="W34" s="76"/>
      <c r="X34" s="76"/>
      <c r="Y34" s="76"/>
      <c r="Z34" s="76"/>
      <c r="AA34" s="76"/>
      <c r="AB34" s="76"/>
      <c r="AC34" s="76"/>
    </row>
    <row r="35" spans="2:32" ht="14.85" customHeight="1" x14ac:dyDescent="0.45">
      <c r="B35" s="81"/>
      <c r="C35" s="1448" t="s">
        <v>350</v>
      </c>
      <c r="D35" s="1448"/>
      <c r="E35" s="1448"/>
      <c r="F35" s="1448"/>
      <c r="G35" s="1448"/>
      <c r="H35" s="1448"/>
      <c r="I35" s="1448"/>
      <c r="J35" s="1448"/>
      <c r="K35" s="1448"/>
      <c r="L35" s="1448"/>
      <c r="M35" s="1448"/>
      <c r="N35" s="1448"/>
      <c r="O35" s="1448"/>
      <c r="P35" s="1448"/>
      <c r="Q35" s="1448"/>
      <c r="R35" s="1448"/>
      <c r="S35" s="1448"/>
      <c r="T35" s="1458"/>
      <c r="U35" s="147"/>
      <c r="V35" s="101" t="s">
        <v>70</v>
      </c>
      <c r="W35" s="102" t="s">
        <v>290</v>
      </c>
      <c r="X35" s="82"/>
      <c r="Y35" s="101" t="s">
        <v>70</v>
      </c>
      <c r="Z35" s="102" t="s">
        <v>351</v>
      </c>
      <c r="AA35" s="82"/>
      <c r="AB35" s="148"/>
      <c r="AC35" s="148"/>
      <c r="AD35" s="82"/>
      <c r="AE35" s="83"/>
    </row>
    <row r="36" spans="2:32" ht="20.100000000000001" customHeight="1" x14ac:dyDescent="0.45">
      <c r="B36" s="114"/>
      <c r="C36" s="1459"/>
      <c r="D36" s="1459"/>
      <c r="E36" s="1459"/>
      <c r="F36" s="1459"/>
      <c r="G36" s="1459"/>
      <c r="H36" s="1459"/>
      <c r="I36" s="1459"/>
      <c r="J36" s="1459"/>
      <c r="K36" s="1459"/>
      <c r="L36" s="1459"/>
      <c r="M36" s="1459"/>
      <c r="N36" s="1459"/>
      <c r="O36" s="1459"/>
      <c r="P36" s="1459"/>
      <c r="Q36" s="1459"/>
      <c r="R36" s="1459"/>
      <c r="S36" s="1459"/>
      <c r="T36" s="1460"/>
      <c r="U36" s="133"/>
      <c r="V36" s="103" t="s">
        <v>84</v>
      </c>
      <c r="W36" s="69" t="s">
        <v>338</v>
      </c>
      <c r="X36" s="76"/>
      <c r="Y36" s="76"/>
      <c r="Z36" s="69"/>
      <c r="AA36" s="76"/>
      <c r="AB36" s="76"/>
      <c r="AC36" s="76"/>
      <c r="AE36" s="85"/>
    </row>
    <row r="37" spans="2:32" ht="22.5" customHeight="1" x14ac:dyDescent="0.45">
      <c r="B37" s="104"/>
      <c r="C37" s="1461"/>
      <c r="D37" s="1461"/>
      <c r="E37" s="1461"/>
      <c r="F37" s="1461"/>
      <c r="G37" s="1461"/>
      <c r="H37" s="1461"/>
      <c r="I37" s="1461"/>
      <c r="J37" s="1461"/>
      <c r="K37" s="1461"/>
      <c r="L37" s="1461"/>
      <c r="M37" s="1461"/>
      <c r="N37" s="1461"/>
      <c r="O37" s="1461"/>
      <c r="P37" s="1461"/>
      <c r="Q37" s="1461"/>
      <c r="R37" s="1461"/>
      <c r="S37" s="1461"/>
      <c r="T37" s="1462"/>
      <c r="U37" s="149"/>
      <c r="V37" s="1463"/>
      <c r="W37" s="1463"/>
      <c r="X37" s="1463"/>
      <c r="Y37" s="1463"/>
      <c r="Z37" s="1463"/>
      <c r="AA37" s="1463"/>
      <c r="AB37" s="1463"/>
      <c r="AC37" s="1463"/>
      <c r="AD37" s="1463"/>
      <c r="AE37" s="100"/>
    </row>
    <row r="38" spans="2:32" ht="30" customHeight="1" x14ac:dyDescent="0.45">
      <c r="B38" s="142"/>
      <c r="C38" s="1454" t="s">
        <v>352</v>
      </c>
      <c r="D38" s="1454"/>
      <c r="E38" s="1454"/>
      <c r="F38" s="1454"/>
      <c r="G38" s="1454"/>
      <c r="H38" s="1454"/>
      <c r="I38" s="1454"/>
      <c r="J38" s="1454"/>
      <c r="K38" s="1454"/>
      <c r="L38" s="1454"/>
      <c r="M38" s="1454"/>
      <c r="N38" s="1454"/>
      <c r="O38" s="1454"/>
      <c r="P38" s="1454"/>
      <c r="Q38" s="1454"/>
      <c r="R38" s="1454"/>
      <c r="S38" s="1454"/>
      <c r="T38" s="1454"/>
      <c r="U38" s="1454"/>
      <c r="V38" s="1454"/>
      <c r="W38" s="1454"/>
      <c r="X38" s="1454"/>
      <c r="Y38" s="1454"/>
      <c r="Z38" s="1454"/>
      <c r="AA38" s="1454"/>
      <c r="AB38" s="1454"/>
      <c r="AC38" s="1455"/>
      <c r="AD38" s="1456" t="s">
        <v>84</v>
      </c>
      <c r="AE38" s="1457"/>
    </row>
    <row r="39" spans="2:32" ht="7.35" customHeight="1" x14ac:dyDescent="0.45"/>
    <row r="40" spans="2:32" ht="18" customHeight="1" x14ac:dyDescent="0.45">
      <c r="B40" s="141"/>
      <c r="C40" s="1448" t="s">
        <v>353</v>
      </c>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8"/>
      <c r="AA40" s="1448"/>
      <c r="AB40" s="1448"/>
      <c r="AC40" s="1448"/>
      <c r="AD40" s="1449"/>
      <c r="AE40" s="1450"/>
      <c r="AF40" s="114"/>
    </row>
    <row r="41" spans="2:32" ht="15" customHeight="1" x14ac:dyDescent="0.45">
      <c r="B41" s="150"/>
      <c r="C41" s="151"/>
      <c r="D41" s="152" t="s">
        <v>354</v>
      </c>
      <c r="E41" s="153" t="s">
        <v>355</v>
      </c>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451" t="s">
        <v>84</v>
      </c>
      <c r="AE41" s="1452"/>
      <c r="AF41" s="114"/>
    </row>
    <row r="42" spans="2:32" ht="15" customHeight="1" x14ac:dyDescent="0.45">
      <c r="B42" s="150"/>
      <c r="C42" s="151"/>
      <c r="D42" s="152" t="s">
        <v>197</v>
      </c>
      <c r="E42" s="403" t="s">
        <v>356</v>
      </c>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451" t="s">
        <v>84</v>
      </c>
      <c r="AE42" s="1452"/>
      <c r="AF42" s="114"/>
    </row>
    <row r="43" spans="2:32" ht="15" customHeight="1" x14ac:dyDescent="0.45">
      <c r="B43" s="150"/>
      <c r="C43" s="151"/>
      <c r="D43" s="152" t="s">
        <v>199</v>
      </c>
      <c r="E43" s="403" t="s">
        <v>357</v>
      </c>
      <c r="F43" s="154"/>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451" t="s">
        <v>84</v>
      </c>
      <c r="AE43" s="1452"/>
      <c r="AF43" s="114"/>
    </row>
    <row r="44" spans="2:32" ht="22.5" customHeight="1" x14ac:dyDescent="0.45">
      <c r="B44" s="150"/>
      <c r="C44" s="151"/>
      <c r="D44" s="152" t="s">
        <v>279</v>
      </c>
      <c r="E44" s="1453" t="s">
        <v>358</v>
      </c>
      <c r="F44" s="1453"/>
      <c r="G44" s="1453"/>
      <c r="H44" s="1453"/>
      <c r="I44" s="1453"/>
      <c r="J44" s="1453"/>
      <c r="K44" s="1453"/>
      <c r="L44" s="1453"/>
      <c r="M44" s="1453"/>
      <c r="N44" s="1453"/>
      <c r="O44" s="1453"/>
      <c r="P44" s="1453"/>
      <c r="Q44" s="1453"/>
      <c r="R44" s="1453"/>
      <c r="S44" s="1453"/>
      <c r="T44" s="1453"/>
      <c r="U44" s="1453"/>
      <c r="V44" s="1453"/>
      <c r="W44" s="1453"/>
      <c r="X44" s="1453"/>
      <c r="Y44" s="1453"/>
      <c r="Z44" s="1453"/>
      <c r="AA44" s="1453"/>
      <c r="AB44" s="1453"/>
      <c r="AC44" s="1453"/>
      <c r="AD44" s="1451" t="s">
        <v>84</v>
      </c>
      <c r="AE44" s="1452"/>
      <c r="AF44" s="114"/>
    </row>
    <row r="45" spans="2:32" ht="22.5" customHeight="1" x14ac:dyDescent="0.45">
      <c r="B45" s="155"/>
      <c r="C45" s="156"/>
      <c r="D45" s="157" t="s">
        <v>280</v>
      </c>
      <c r="E45" s="1444" t="s">
        <v>359</v>
      </c>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5"/>
      <c r="AD45" s="1446" t="s">
        <v>84</v>
      </c>
      <c r="AE45" s="1447"/>
      <c r="AF45" s="114"/>
    </row>
    <row r="46" spans="2:32" ht="18" customHeight="1" x14ac:dyDescent="0.45">
      <c r="AD46" s="82"/>
      <c r="AE46" s="82"/>
    </row>
  </sheetData>
  <mergeCells count="35">
    <mergeCell ref="F13:O15"/>
    <mergeCell ref="Q15:AB15"/>
    <mergeCell ref="P2:Q2"/>
    <mergeCell ref="S3:V3"/>
    <mergeCell ref="X3:AD3"/>
    <mergeCell ref="S4:V4"/>
    <mergeCell ref="X4:AD4"/>
    <mergeCell ref="C7:AC7"/>
    <mergeCell ref="AD7:AE7"/>
    <mergeCell ref="B8:C8"/>
    <mergeCell ref="D8:I8"/>
    <mergeCell ref="J8:AE8"/>
    <mergeCell ref="C9:AC9"/>
    <mergeCell ref="AD9:AE9"/>
    <mergeCell ref="F18:O20"/>
    <mergeCell ref="Q20:AB20"/>
    <mergeCell ref="F21:O23"/>
    <mergeCell ref="Q23:AB23"/>
    <mergeCell ref="F24:O26"/>
    <mergeCell ref="Q26:AB26"/>
    <mergeCell ref="C29:AC29"/>
    <mergeCell ref="AD29:AE29"/>
    <mergeCell ref="C35:T37"/>
    <mergeCell ref="V37:AD37"/>
    <mergeCell ref="C38:AC38"/>
    <mergeCell ref="AD38:AE38"/>
    <mergeCell ref="E45:AC45"/>
    <mergeCell ref="AD45:AE45"/>
    <mergeCell ref="C40:AC40"/>
    <mergeCell ref="AD40:AE40"/>
    <mergeCell ref="AD41:AE41"/>
    <mergeCell ref="AD42:AE42"/>
    <mergeCell ref="AD43:AE43"/>
    <mergeCell ref="E44:AC44"/>
    <mergeCell ref="AD44:AE44"/>
  </mergeCells>
  <phoneticPr fontId="4"/>
  <dataValidations count="2">
    <dataValidation type="list" allowBlank="1" showInputMessage="1" showErrorMessage="1" sqref="P2:Q2" xr:uid="{143B612C-B50B-4AED-AB86-37F13A51986A}">
      <formula1>選択</formula1>
    </dataValidation>
    <dataValidation type="list" allowBlank="1" showInputMessage="1" showErrorMessage="1" sqref="AD7:AE7 AD9:AE9 Q13:Q14 U13 Z13 Q18:Q19 U18 Z18 Q21:Q22 U21 Z21 Q24:Q25 U24 Z24 AD29:AE29 V35:V36 Y35 AD38:AE38 AD41:AE45" xr:uid="{AFDF6329-AEC9-4775-A638-F50F442D3D25}">
      <formula1>チェック選択</formula1>
    </dataValidation>
  </dataValidations>
  <printOptions horizontalCentered="1"/>
  <pageMargins left="0.47244094488188981" right="0.47244094488188981" top="0.27559055118110237" bottom="0.19685039370078741" header="0" footer="0"/>
  <pageSetup paperSize="9" fitToHeight="0" orientation="portrait" r:id="rId1"/>
  <rowBreaks count="1" manualBreakCount="1">
    <brk id="4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24D5E-BDB6-4FA8-8916-B6EBB006A186}">
  <sheetPr codeName="Sheet10"/>
  <dimension ref="A2:AD77"/>
  <sheetViews>
    <sheetView view="pageBreakPreview" zoomScaleNormal="100" zoomScaleSheetLayoutView="100" workbookViewId="0"/>
  </sheetViews>
  <sheetFormatPr defaultColWidth="8.59765625" defaultRowHeight="12" customHeight="1" x14ac:dyDescent="0.45"/>
  <cols>
    <col min="1" max="1" width="1.296875" style="230" customWidth="1"/>
    <col min="2" max="26" width="3" style="230" customWidth="1"/>
    <col min="27" max="27" width="1.296875" style="230" customWidth="1"/>
    <col min="28" max="16384" width="8.59765625" style="230"/>
  </cols>
  <sheetData>
    <row r="2" spans="2:26" ht="12" customHeight="1" x14ac:dyDescent="0.45">
      <c r="B2" s="230" t="s">
        <v>5582</v>
      </c>
      <c r="D2" s="404"/>
      <c r="E2" s="404"/>
      <c r="F2" s="404"/>
      <c r="G2" s="404"/>
      <c r="H2" s="404"/>
      <c r="I2" s="404"/>
      <c r="J2" s="404"/>
      <c r="K2" s="404"/>
      <c r="L2" s="404"/>
      <c r="M2" s="404"/>
      <c r="N2" s="404"/>
      <c r="O2" s="404"/>
      <c r="P2" s="404"/>
      <c r="Q2" s="404"/>
      <c r="R2" s="404"/>
      <c r="S2" s="404"/>
      <c r="T2" s="404"/>
      <c r="U2" s="404"/>
      <c r="V2" s="404"/>
      <c r="W2" s="404"/>
      <c r="X2" s="404"/>
      <c r="Y2" s="404"/>
    </row>
    <row r="3" spans="2:26" ht="5.55" customHeight="1" x14ac:dyDescent="0.45">
      <c r="W3" s="404"/>
      <c r="X3" s="404"/>
    </row>
    <row r="4" spans="2:26" ht="12" customHeight="1" x14ac:dyDescent="0.45">
      <c r="F4" s="1507" t="s">
        <v>5581</v>
      </c>
      <c r="G4" s="1507"/>
      <c r="H4" s="1507"/>
      <c r="I4" s="1507"/>
      <c r="J4" s="1507"/>
      <c r="K4" s="1507"/>
      <c r="L4" s="1507"/>
      <c r="M4" s="1507"/>
      <c r="N4" s="1507"/>
      <c r="O4" s="1507"/>
      <c r="P4" s="1507"/>
      <c r="Q4" s="1507"/>
      <c r="R4" s="1507"/>
      <c r="S4" s="1507"/>
      <c r="T4" s="1507"/>
      <c r="U4" s="1507"/>
      <c r="V4" s="1507"/>
      <c r="W4" s="404"/>
      <c r="X4" s="404"/>
    </row>
    <row r="5" spans="2:26" ht="12" customHeight="1" x14ac:dyDescent="0.45">
      <c r="F5" s="1507"/>
      <c r="G5" s="1507"/>
      <c r="H5" s="1507"/>
      <c r="I5" s="1507"/>
      <c r="J5" s="1507"/>
      <c r="K5" s="1507"/>
      <c r="L5" s="1507"/>
      <c r="M5" s="1507"/>
      <c r="N5" s="1507"/>
      <c r="O5" s="1507"/>
      <c r="P5" s="1507"/>
      <c r="Q5" s="1507"/>
      <c r="R5" s="1507"/>
      <c r="S5" s="1507"/>
      <c r="T5" s="1507"/>
      <c r="U5" s="1507"/>
      <c r="V5" s="1507"/>
      <c r="W5" s="404"/>
      <c r="X5" s="404"/>
    </row>
    <row r="6" spans="2:26" ht="6" customHeight="1" x14ac:dyDescent="0.45"/>
    <row r="7" spans="2:26" ht="12" customHeight="1" x14ac:dyDescent="0.45">
      <c r="B7" s="1508" t="s">
        <v>5580</v>
      </c>
      <c r="C7" s="1509"/>
      <c r="D7" s="1509"/>
      <c r="E7" s="1509"/>
      <c r="F7" s="1509"/>
      <c r="G7" s="1509"/>
      <c r="H7" s="1510"/>
      <c r="I7" s="1521"/>
      <c r="J7" s="1522"/>
      <c r="K7" s="1522"/>
      <c r="L7" s="1522"/>
      <c r="M7" s="1522"/>
      <c r="N7" s="1522"/>
      <c r="O7" s="1522"/>
      <c r="P7" s="1522"/>
      <c r="Q7" s="1522"/>
      <c r="R7" s="1522"/>
      <c r="S7" s="1529"/>
      <c r="T7" s="1530"/>
      <c r="U7" s="1525"/>
      <c r="V7" s="1527" t="s">
        <v>76</v>
      </c>
      <c r="W7" s="1525"/>
      <c r="X7" s="1527" t="s">
        <v>139</v>
      </c>
      <c r="Y7" s="1525"/>
      <c r="Z7" s="1519" t="s">
        <v>140</v>
      </c>
    </row>
    <row r="8" spans="2:26" ht="12" customHeight="1" x14ac:dyDescent="0.45">
      <c r="B8" s="1511"/>
      <c r="C8" s="1512"/>
      <c r="D8" s="1512"/>
      <c r="E8" s="1512"/>
      <c r="F8" s="1512"/>
      <c r="G8" s="1512"/>
      <c r="H8" s="1513"/>
      <c r="I8" s="1523"/>
      <c r="J8" s="1524"/>
      <c r="K8" s="1524"/>
      <c r="L8" s="1524"/>
      <c r="M8" s="1524"/>
      <c r="N8" s="1524"/>
      <c r="O8" s="1524"/>
      <c r="P8" s="1524"/>
      <c r="Q8" s="1524"/>
      <c r="R8" s="1524"/>
      <c r="S8" s="1531"/>
      <c r="T8" s="1532"/>
      <c r="U8" s="1526"/>
      <c r="V8" s="1528"/>
      <c r="W8" s="1526"/>
      <c r="X8" s="1528"/>
      <c r="Y8" s="1526"/>
      <c r="Z8" s="1520"/>
    </row>
    <row r="9" spans="2:26" ht="12" customHeight="1" x14ac:dyDescent="0.45">
      <c r="B9" s="1483" t="s">
        <v>5579</v>
      </c>
      <c r="C9" s="1483"/>
      <c r="D9" s="1483"/>
      <c r="E9" s="1483"/>
      <c r="F9" s="1483"/>
      <c r="G9" s="1484" t="s">
        <v>806</v>
      </c>
      <c r="H9" s="1484"/>
      <c r="I9" s="1485"/>
      <c r="J9" s="1485"/>
      <c r="K9" s="1485"/>
      <c r="L9" s="1485"/>
      <c r="M9" s="1485"/>
      <c r="N9" s="1485"/>
      <c r="O9" s="1485"/>
      <c r="P9" s="1485"/>
      <c r="Q9" s="1485"/>
      <c r="R9" s="1485"/>
      <c r="S9" s="1485"/>
      <c r="T9" s="1485"/>
      <c r="U9" s="1485"/>
      <c r="V9" s="1485"/>
      <c r="W9" s="1485"/>
      <c r="X9" s="1485"/>
      <c r="Y9" s="1485"/>
      <c r="Z9" s="1485"/>
    </row>
    <row r="10" spans="2:26" ht="12" customHeight="1" x14ac:dyDescent="0.45">
      <c r="B10" s="1483"/>
      <c r="C10" s="1483"/>
      <c r="D10" s="1483"/>
      <c r="E10" s="1483"/>
      <c r="F10" s="1483"/>
      <c r="G10" s="1484"/>
      <c r="H10" s="1484"/>
      <c r="I10" s="1485"/>
      <c r="J10" s="1485"/>
      <c r="K10" s="1485"/>
      <c r="L10" s="1485"/>
      <c r="M10" s="1485"/>
      <c r="N10" s="1485"/>
      <c r="O10" s="1485"/>
      <c r="P10" s="1485"/>
      <c r="Q10" s="1485"/>
      <c r="R10" s="1485"/>
      <c r="S10" s="1485"/>
      <c r="T10" s="1485"/>
      <c r="U10" s="1485"/>
      <c r="V10" s="1485"/>
      <c r="W10" s="1485"/>
      <c r="X10" s="1485"/>
      <c r="Y10" s="1485"/>
      <c r="Z10" s="1485"/>
    </row>
    <row r="11" spans="2:26" ht="19.05" customHeight="1" x14ac:dyDescent="0.45">
      <c r="B11" s="1483"/>
      <c r="C11" s="1483"/>
      <c r="D11" s="1483"/>
      <c r="E11" s="1483"/>
      <c r="F11" s="1483"/>
      <c r="G11" s="1486" t="s">
        <v>5578</v>
      </c>
      <c r="H11" s="1486"/>
      <c r="I11" s="1474" t="s">
        <v>8555</v>
      </c>
      <c r="J11" s="1475"/>
      <c r="K11" s="1476"/>
      <c r="L11" s="1477"/>
      <c r="M11" s="1478"/>
      <c r="N11" s="1479"/>
      <c r="O11" s="810" t="s">
        <v>611</v>
      </c>
      <c r="P11" s="1477"/>
      <c r="Q11" s="1478"/>
      <c r="R11" s="1479"/>
      <c r="S11" s="778"/>
      <c r="T11" s="778"/>
      <c r="U11" s="778"/>
      <c r="V11" s="778"/>
      <c r="W11" s="778"/>
      <c r="X11" s="778"/>
      <c r="Y11" s="778"/>
      <c r="Z11" s="9"/>
    </row>
    <row r="12" spans="2:26" ht="19.05" customHeight="1" x14ac:dyDescent="0.45">
      <c r="B12" s="1483"/>
      <c r="C12" s="1483"/>
      <c r="D12" s="1483"/>
      <c r="E12" s="1483"/>
      <c r="F12" s="1483"/>
      <c r="G12" s="1486"/>
      <c r="H12" s="1486"/>
      <c r="I12" s="1474" t="s">
        <v>8557</v>
      </c>
      <c r="J12" s="1475"/>
      <c r="K12" s="1476"/>
      <c r="L12" s="1477"/>
      <c r="M12" s="1478"/>
      <c r="N12" s="1478"/>
      <c r="O12" s="1478"/>
      <c r="P12" s="1478"/>
      <c r="Q12" s="1479"/>
      <c r="R12" s="1480" t="s">
        <v>609</v>
      </c>
      <c r="S12" s="1475"/>
      <c r="T12" s="1476"/>
      <c r="U12" s="1477"/>
      <c r="V12" s="1478"/>
      <c r="W12" s="1478"/>
      <c r="X12" s="1478"/>
      <c r="Y12" s="1478"/>
      <c r="Z12" s="1479"/>
    </row>
    <row r="13" spans="2:26" ht="19.05" customHeight="1" x14ac:dyDescent="0.45">
      <c r="B13" s="1483"/>
      <c r="C13" s="1483"/>
      <c r="D13" s="1483"/>
      <c r="E13" s="1483"/>
      <c r="F13" s="1483"/>
      <c r="G13" s="1486"/>
      <c r="H13" s="1486"/>
      <c r="I13" s="1474" t="s">
        <v>8558</v>
      </c>
      <c r="J13" s="1475"/>
      <c r="K13" s="1476"/>
      <c r="L13" s="1477"/>
      <c r="M13" s="1478"/>
      <c r="N13" s="1478"/>
      <c r="O13" s="1478"/>
      <c r="P13" s="1478"/>
      <c r="Q13" s="1479"/>
      <c r="R13" s="1474" t="s">
        <v>608</v>
      </c>
      <c r="S13" s="1475"/>
      <c r="T13" s="1476"/>
      <c r="U13" s="1477"/>
      <c r="V13" s="1478"/>
      <c r="W13" s="1478"/>
      <c r="X13" s="1478"/>
      <c r="Y13" s="1478"/>
      <c r="Z13" s="1479"/>
    </row>
    <row r="14" spans="2:26" ht="19.05" customHeight="1" x14ac:dyDescent="0.45">
      <c r="B14" s="1483"/>
      <c r="C14" s="1483"/>
      <c r="D14" s="1483"/>
      <c r="E14" s="1483"/>
      <c r="F14" s="1483"/>
      <c r="G14" s="1486"/>
      <c r="H14" s="1486"/>
      <c r="I14" s="1474" t="s">
        <v>607</v>
      </c>
      <c r="J14" s="1475"/>
      <c r="K14" s="1476"/>
      <c r="L14" s="1471"/>
      <c r="M14" s="1472"/>
      <c r="N14" s="1472"/>
      <c r="O14" s="1472"/>
      <c r="P14" s="1472"/>
      <c r="Q14" s="1472"/>
      <c r="R14" s="1472"/>
      <c r="S14" s="1472"/>
      <c r="T14" s="1472"/>
      <c r="U14" s="1472"/>
      <c r="V14" s="1472"/>
      <c r="W14" s="1472"/>
      <c r="X14" s="1472"/>
      <c r="Y14" s="1472"/>
      <c r="Z14" s="1473"/>
    </row>
    <row r="15" spans="2:26" ht="12" customHeight="1" x14ac:dyDescent="0.45">
      <c r="B15" s="1533" t="s">
        <v>5708</v>
      </c>
      <c r="C15" s="1509"/>
      <c r="D15" s="1509"/>
      <c r="E15" s="1509"/>
      <c r="F15" s="1509"/>
      <c r="G15" s="1509"/>
      <c r="H15" s="1510"/>
      <c r="I15" s="1521"/>
      <c r="J15" s="1522"/>
      <c r="K15" s="1522"/>
      <c r="L15" s="1522"/>
      <c r="M15" s="1522"/>
      <c r="N15" s="1522"/>
      <c r="O15" s="1522"/>
      <c r="P15" s="1522"/>
      <c r="Q15" s="1522"/>
      <c r="R15" s="1522"/>
      <c r="S15" s="1522"/>
      <c r="T15" s="1522"/>
      <c r="U15" s="1522"/>
      <c r="V15" s="1522"/>
      <c r="W15" s="1522"/>
      <c r="X15" s="1522"/>
      <c r="Y15" s="1522"/>
      <c r="Z15" s="1537"/>
    </row>
    <row r="16" spans="2:26" ht="12" customHeight="1" x14ac:dyDescent="0.45">
      <c r="B16" s="1534"/>
      <c r="C16" s="1535"/>
      <c r="D16" s="1535"/>
      <c r="E16" s="1535"/>
      <c r="F16" s="1535"/>
      <c r="G16" s="1535"/>
      <c r="H16" s="1536"/>
      <c r="I16" s="1538"/>
      <c r="J16" s="1539"/>
      <c r="K16" s="1539"/>
      <c r="L16" s="1539"/>
      <c r="M16" s="1539"/>
      <c r="N16" s="1539"/>
      <c r="O16" s="1539"/>
      <c r="P16" s="1539"/>
      <c r="Q16" s="1539"/>
      <c r="R16" s="1539"/>
      <c r="S16" s="1539"/>
      <c r="T16" s="1539"/>
      <c r="U16" s="1539"/>
      <c r="V16" s="1539"/>
      <c r="W16" s="1539"/>
      <c r="X16" s="1539"/>
      <c r="Y16" s="1539"/>
      <c r="Z16" s="1540"/>
    </row>
    <row r="17" spans="2:28" ht="12" customHeight="1" x14ac:dyDescent="0.45">
      <c r="B17" s="1511"/>
      <c r="C17" s="1512"/>
      <c r="D17" s="1512"/>
      <c r="E17" s="1512"/>
      <c r="F17" s="1512"/>
      <c r="G17" s="1512"/>
      <c r="H17" s="1513"/>
      <c r="I17" s="1523"/>
      <c r="J17" s="1524"/>
      <c r="K17" s="1524"/>
      <c r="L17" s="1524"/>
      <c r="M17" s="1524"/>
      <c r="N17" s="1524"/>
      <c r="O17" s="1524"/>
      <c r="P17" s="1524"/>
      <c r="Q17" s="1524"/>
      <c r="R17" s="1524"/>
      <c r="S17" s="1524"/>
      <c r="T17" s="1524"/>
      <c r="U17" s="1524"/>
      <c r="V17" s="1524"/>
      <c r="W17" s="1524"/>
      <c r="X17" s="1524"/>
      <c r="Y17" s="1524"/>
      <c r="Z17" s="1541"/>
    </row>
    <row r="18" spans="2:28" ht="24" customHeight="1" x14ac:dyDescent="0.45">
      <c r="B18" s="1556" t="s">
        <v>5577</v>
      </c>
      <c r="C18" s="1484" t="s">
        <v>5576</v>
      </c>
      <c r="D18" s="1484"/>
      <c r="E18" s="1484"/>
      <c r="F18" s="1484"/>
      <c r="G18" s="1484"/>
      <c r="H18" s="1484"/>
      <c r="I18" s="1486" t="s">
        <v>628</v>
      </c>
      <c r="J18" s="1486"/>
      <c r="K18" s="1486"/>
      <c r="L18" s="1486"/>
      <c r="M18" s="1486"/>
      <c r="N18" s="1486"/>
      <c r="O18" s="1486"/>
      <c r="P18" s="1486"/>
      <c r="Q18" s="1486"/>
      <c r="R18" s="1486" t="s">
        <v>625</v>
      </c>
      <c r="S18" s="1486"/>
      <c r="T18" s="1486"/>
      <c r="U18" s="1486"/>
      <c r="V18" s="1486"/>
      <c r="W18" s="1486"/>
      <c r="X18" s="1486"/>
      <c r="Y18" s="1486"/>
      <c r="Z18" s="1486"/>
    </row>
    <row r="19" spans="2:28" ht="12" customHeight="1" x14ac:dyDescent="0.45">
      <c r="B19" s="1556"/>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row>
    <row r="20" spans="2:28" ht="12" customHeight="1" x14ac:dyDescent="0.45">
      <c r="B20" s="1556"/>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row>
    <row r="21" spans="2:28" ht="12" customHeight="1" x14ac:dyDescent="0.45">
      <c r="B21" s="1556"/>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row>
    <row r="22" spans="2:28" ht="12" customHeight="1" x14ac:dyDescent="0.45">
      <c r="B22" s="1556"/>
      <c r="C22" s="1515"/>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row>
    <row r="23" spans="2:28" ht="12" customHeight="1" x14ac:dyDescent="0.45">
      <c r="B23" s="1533" t="s">
        <v>5575</v>
      </c>
      <c r="C23" s="1509"/>
      <c r="D23" s="1509"/>
      <c r="E23" s="1509"/>
      <c r="F23" s="1509"/>
      <c r="G23" s="1509"/>
      <c r="H23" s="1510"/>
      <c r="I23" s="1542"/>
      <c r="J23" s="1527"/>
      <c r="K23" s="1527"/>
      <c r="L23" s="1527"/>
      <c r="M23" s="1527"/>
      <c r="N23" s="1527"/>
      <c r="O23" s="1527"/>
      <c r="P23" s="1527"/>
      <c r="Q23" s="1527"/>
      <c r="R23" s="1527"/>
      <c r="S23" s="1527"/>
      <c r="T23" s="1527"/>
      <c r="U23" s="1527"/>
      <c r="V23" s="1527"/>
      <c r="W23" s="1527"/>
      <c r="X23" s="1527"/>
      <c r="Y23" s="1527"/>
      <c r="Z23" s="1519"/>
    </row>
    <row r="24" spans="2:28" ht="12" customHeight="1" x14ac:dyDescent="0.45">
      <c r="B24" s="1534"/>
      <c r="C24" s="1535"/>
      <c r="D24" s="1535"/>
      <c r="E24" s="1535"/>
      <c r="F24" s="1535"/>
      <c r="G24" s="1535"/>
      <c r="H24" s="1536"/>
      <c r="I24" s="1543"/>
      <c r="J24" s="1544"/>
      <c r="K24" s="1544"/>
      <c r="L24" s="1544"/>
      <c r="M24" s="1544"/>
      <c r="N24" s="1544"/>
      <c r="O24" s="1544"/>
      <c r="P24" s="1544"/>
      <c r="Q24" s="1544"/>
      <c r="R24" s="1544"/>
      <c r="S24" s="1544"/>
      <c r="T24" s="1544"/>
      <c r="U24" s="1544"/>
      <c r="V24" s="1544"/>
      <c r="W24" s="1544"/>
      <c r="X24" s="1544"/>
      <c r="Y24" s="1544"/>
      <c r="Z24" s="1545"/>
    </row>
    <row r="25" spans="2:28" ht="12" customHeight="1" x14ac:dyDescent="0.45">
      <c r="B25" s="1511"/>
      <c r="C25" s="1512"/>
      <c r="D25" s="1512"/>
      <c r="E25" s="1512"/>
      <c r="F25" s="1512"/>
      <c r="G25" s="1512"/>
      <c r="H25" s="1513"/>
      <c r="I25" s="1546"/>
      <c r="J25" s="1528"/>
      <c r="K25" s="1528"/>
      <c r="L25" s="1528"/>
      <c r="M25" s="1528"/>
      <c r="N25" s="1528"/>
      <c r="O25" s="1528"/>
      <c r="P25" s="1528"/>
      <c r="Q25" s="1528"/>
      <c r="R25" s="1528"/>
      <c r="S25" s="1528"/>
      <c r="T25" s="1528"/>
      <c r="U25" s="1528"/>
      <c r="V25" s="1528"/>
      <c r="W25" s="1528"/>
      <c r="X25" s="1528"/>
      <c r="Y25" s="1528"/>
      <c r="Z25" s="1520"/>
    </row>
    <row r="26" spans="2:28" ht="17.55" customHeight="1" x14ac:dyDescent="0.45">
      <c r="B26" s="1547" t="s">
        <v>28</v>
      </c>
      <c r="C26" s="1548"/>
      <c r="D26" s="1549"/>
      <c r="E26" s="1487" t="s">
        <v>29</v>
      </c>
      <c r="F26" s="1496" t="s">
        <v>5574</v>
      </c>
      <c r="G26" s="1497"/>
      <c r="H26" s="1497"/>
      <c r="I26" s="1497"/>
      <c r="J26" s="1497"/>
      <c r="K26" s="1497"/>
      <c r="L26" s="1497"/>
      <c r="M26" s="1497"/>
      <c r="N26" s="1497"/>
      <c r="O26" s="1497"/>
      <c r="P26" s="1497"/>
      <c r="Q26" s="1497"/>
      <c r="R26" s="1497"/>
      <c r="S26" s="1497"/>
      <c r="T26" s="1497"/>
      <c r="U26" s="1497"/>
      <c r="V26" s="1498"/>
      <c r="W26" s="1490"/>
      <c r="X26" s="1491"/>
      <c r="Y26" s="1491"/>
      <c r="Z26" s="1492"/>
      <c r="AA26" s="22"/>
      <c r="AB26" s="22"/>
    </row>
    <row r="27" spans="2:28" ht="17.55" customHeight="1" x14ac:dyDescent="0.45">
      <c r="B27" s="1550"/>
      <c r="C27" s="1551"/>
      <c r="D27" s="1552"/>
      <c r="E27" s="1489"/>
      <c r="F27" s="1502"/>
      <c r="G27" s="1503"/>
      <c r="H27" s="1503"/>
      <c r="I27" s="1503"/>
      <c r="J27" s="1503"/>
      <c r="K27" s="1503"/>
      <c r="L27" s="1503"/>
      <c r="M27" s="1503"/>
      <c r="N27" s="1503"/>
      <c r="O27" s="1503"/>
      <c r="P27" s="1503"/>
      <c r="Q27" s="1503"/>
      <c r="R27" s="1503"/>
      <c r="S27" s="1503"/>
      <c r="T27" s="1503"/>
      <c r="U27" s="1503"/>
      <c r="V27" s="1504"/>
      <c r="W27" s="1493"/>
      <c r="X27" s="1494"/>
      <c r="Y27" s="1494"/>
      <c r="Z27" s="1495"/>
      <c r="AA27" s="22"/>
      <c r="AB27" s="22"/>
    </row>
    <row r="28" spans="2:28" ht="17.55" customHeight="1" x14ac:dyDescent="0.45">
      <c r="B28" s="1550"/>
      <c r="C28" s="1551"/>
      <c r="D28" s="1552"/>
      <c r="E28" s="1487" t="s">
        <v>31</v>
      </c>
      <c r="F28" s="1496" t="s">
        <v>5573</v>
      </c>
      <c r="G28" s="1497"/>
      <c r="H28" s="1497"/>
      <c r="I28" s="1497"/>
      <c r="J28" s="1497"/>
      <c r="K28" s="1497"/>
      <c r="L28" s="1497"/>
      <c r="M28" s="1497"/>
      <c r="N28" s="1497"/>
      <c r="O28" s="1497"/>
      <c r="P28" s="1497"/>
      <c r="Q28" s="1497"/>
      <c r="R28" s="1497"/>
      <c r="S28" s="1497"/>
      <c r="T28" s="1497"/>
      <c r="U28" s="1497"/>
      <c r="V28" s="1498"/>
      <c r="W28" s="1490"/>
      <c r="X28" s="1491"/>
      <c r="Y28" s="1491"/>
      <c r="Z28" s="1492"/>
      <c r="AA28" s="22"/>
      <c r="AB28" s="22"/>
    </row>
    <row r="29" spans="2:28" ht="17.55" customHeight="1" x14ac:dyDescent="0.45">
      <c r="B29" s="1550"/>
      <c r="C29" s="1551"/>
      <c r="D29" s="1552"/>
      <c r="E29" s="1489"/>
      <c r="F29" s="1502"/>
      <c r="G29" s="1503"/>
      <c r="H29" s="1503"/>
      <c r="I29" s="1503"/>
      <c r="J29" s="1503"/>
      <c r="K29" s="1503"/>
      <c r="L29" s="1503"/>
      <c r="M29" s="1503"/>
      <c r="N29" s="1503"/>
      <c r="O29" s="1503"/>
      <c r="P29" s="1503"/>
      <c r="Q29" s="1503"/>
      <c r="R29" s="1503"/>
      <c r="S29" s="1503"/>
      <c r="T29" s="1503"/>
      <c r="U29" s="1503"/>
      <c r="V29" s="1504"/>
      <c r="W29" s="1493"/>
      <c r="X29" s="1494"/>
      <c r="Y29" s="1494"/>
      <c r="Z29" s="1495"/>
      <c r="AA29" s="22"/>
      <c r="AB29" s="22"/>
    </row>
    <row r="30" spans="2:28" ht="17.55" customHeight="1" x14ac:dyDescent="0.45">
      <c r="B30" s="1550"/>
      <c r="C30" s="1551"/>
      <c r="D30" s="1552"/>
      <c r="E30" s="1487" t="s">
        <v>33</v>
      </c>
      <c r="F30" s="1496" t="s">
        <v>5572</v>
      </c>
      <c r="G30" s="1497"/>
      <c r="H30" s="1497"/>
      <c r="I30" s="1497"/>
      <c r="J30" s="1497"/>
      <c r="K30" s="1497"/>
      <c r="L30" s="1497"/>
      <c r="M30" s="1497"/>
      <c r="N30" s="1497"/>
      <c r="O30" s="1497"/>
      <c r="P30" s="1497"/>
      <c r="Q30" s="1497"/>
      <c r="R30" s="1497"/>
      <c r="S30" s="1497"/>
      <c r="T30" s="1497"/>
      <c r="U30" s="1497"/>
      <c r="V30" s="1498"/>
      <c r="W30" s="1490"/>
      <c r="X30" s="1491"/>
      <c r="Y30" s="1491"/>
      <c r="Z30" s="1492"/>
      <c r="AA30" s="22"/>
      <c r="AB30" s="22"/>
    </row>
    <row r="31" spans="2:28" ht="17.55" customHeight="1" x14ac:dyDescent="0.45">
      <c r="B31" s="1550"/>
      <c r="C31" s="1551"/>
      <c r="D31" s="1552"/>
      <c r="E31" s="1488"/>
      <c r="F31" s="1499"/>
      <c r="G31" s="1500"/>
      <c r="H31" s="1500"/>
      <c r="I31" s="1500"/>
      <c r="J31" s="1500"/>
      <c r="K31" s="1500"/>
      <c r="L31" s="1500"/>
      <c r="M31" s="1500"/>
      <c r="N31" s="1500"/>
      <c r="O31" s="1500"/>
      <c r="P31" s="1500"/>
      <c r="Q31" s="1500"/>
      <c r="R31" s="1500"/>
      <c r="S31" s="1500"/>
      <c r="T31" s="1500"/>
      <c r="U31" s="1500"/>
      <c r="V31" s="1501"/>
      <c r="W31" s="1505"/>
      <c r="X31" s="1057"/>
      <c r="Y31" s="1057"/>
      <c r="Z31" s="1506"/>
      <c r="AA31" s="22"/>
      <c r="AB31" s="22"/>
    </row>
    <row r="32" spans="2:28" ht="17.55" customHeight="1" x14ac:dyDescent="0.45">
      <c r="B32" s="1550"/>
      <c r="C32" s="1551"/>
      <c r="D32" s="1552"/>
      <c r="E32" s="1489"/>
      <c r="F32" s="1502"/>
      <c r="G32" s="1503"/>
      <c r="H32" s="1503"/>
      <c r="I32" s="1503"/>
      <c r="J32" s="1503"/>
      <c r="K32" s="1503"/>
      <c r="L32" s="1503"/>
      <c r="M32" s="1503"/>
      <c r="N32" s="1503"/>
      <c r="O32" s="1503"/>
      <c r="P32" s="1503"/>
      <c r="Q32" s="1503"/>
      <c r="R32" s="1503"/>
      <c r="S32" s="1503"/>
      <c r="T32" s="1503"/>
      <c r="U32" s="1503"/>
      <c r="V32" s="1504"/>
      <c r="W32" s="1493"/>
      <c r="X32" s="1494"/>
      <c r="Y32" s="1494"/>
      <c r="Z32" s="1495"/>
      <c r="AA32" s="22"/>
      <c r="AB32" s="22"/>
    </row>
    <row r="33" spans="2:28" ht="17.55" customHeight="1" x14ac:dyDescent="0.45">
      <c r="B33" s="1550"/>
      <c r="C33" s="1551"/>
      <c r="D33" s="1552"/>
      <c r="E33" s="1487" t="s">
        <v>35</v>
      </c>
      <c r="F33" s="1496" t="s">
        <v>5571</v>
      </c>
      <c r="G33" s="1497"/>
      <c r="H33" s="1497"/>
      <c r="I33" s="1497"/>
      <c r="J33" s="1497"/>
      <c r="K33" s="1497"/>
      <c r="L33" s="1497"/>
      <c r="M33" s="1497"/>
      <c r="N33" s="1497"/>
      <c r="O33" s="1497"/>
      <c r="P33" s="1497"/>
      <c r="Q33" s="1497"/>
      <c r="R33" s="1497"/>
      <c r="S33" s="1497"/>
      <c r="T33" s="1497"/>
      <c r="U33" s="1497"/>
      <c r="V33" s="1498"/>
      <c r="W33" s="1490"/>
      <c r="X33" s="1491"/>
      <c r="Y33" s="1491"/>
      <c r="Z33" s="1492"/>
      <c r="AA33" s="22"/>
      <c r="AB33" s="22"/>
    </row>
    <row r="34" spans="2:28" ht="17.55" customHeight="1" x14ac:dyDescent="0.45">
      <c r="B34" s="1550"/>
      <c r="C34" s="1551"/>
      <c r="D34" s="1552"/>
      <c r="E34" s="1488"/>
      <c r="F34" s="1499"/>
      <c r="G34" s="1500"/>
      <c r="H34" s="1500"/>
      <c r="I34" s="1500"/>
      <c r="J34" s="1500"/>
      <c r="K34" s="1500"/>
      <c r="L34" s="1500"/>
      <c r="M34" s="1500"/>
      <c r="N34" s="1500"/>
      <c r="O34" s="1500"/>
      <c r="P34" s="1500"/>
      <c r="Q34" s="1500"/>
      <c r="R34" s="1500"/>
      <c r="S34" s="1500"/>
      <c r="T34" s="1500"/>
      <c r="U34" s="1500"/>
      <c r="V34" s="1501"/>
      <c r="W34" s="1505"/>
      <c r="X34" s="1057"/>
      <c r="Y34" s="1057"/>
      <c r="Z34" s="1506"/>
      <c r="AA34" s="22"/>
      <c r="AB34" s="22"/>
    </row>
    <row r="35" spans="2:28" ht="17.55" customHeight="1" x14ac:dyDescent="0.45">
      <c r="B35" s="1550"/>
      <c r="C35" s="1551"/>
      <c r="D35" s="1552"/>
      <c r="E35" s="1488"/>
      <c r="F35" s="1499"/>
      <c r="G35" s="1500"/>
      <c r="H35" s="1500"/>
      <c r="I35" s="1500"/>
      <c r="J35" s="1500"/>
      <c r="K35" s="1500"/>
      <c r="L35" s="1500"/>
      <c r="M35" s="1500"/>
      <c r="N35" s="1500"/>
      <c r="O35" s="1500"/>
      <c r="P35" s="1500"/>
      <c r="Q35" s="1500"/>
      <c r="R35" s="1500"/>
      <c r="S35" s="1500"/>
      <c r="T35" s="1500"/>
      <c r="U35" s="1500"/>
      <c r="V35" s="1501"/>
      <c r="W35" s="1505"/>
      <c r="X35" s="1057"/>
      <c r="Y35" s="1057"/>
      <c r="Z35" s="1506"/>
      <c r="AA35" s="22"/>
      <c r="AB35" s="22"/>
    </row>
    <row r="36" spans="2:28" ht="17.55" customHeight="1" x14ac:dyDescent="0.45">
      <c r="B36" s="1550"/>
      <c r="C36" s="1551"/>
      <c r="D36" s="1552"/>
      <c r="E36" s="1489"/>
      <c r="F36" s="1502"/>
      <c r="G36" s="1503"/>
      <c r="H36" s="1503"/>
      <c r="I36" s="1503"/>
      <c r="J36" s="1503"/>
      <c r="K36" s="1503"/>
      <c r="L36" s="1503"/>
      <c r="M36" s="1503"/>
      <c r="N36" s="1503"/>
      <c r="O36" s="1503"/>
      <c r="P36" s="1503"/>
      <c r="Q36" s="1503"/>
      <c r="R36" s="1503"/>
      <c r="S36" s="1503"/>
      <c r="T36" s="1503"/>
      <c r="U36" s="1503"/>
      <c r="V36" s="1504"/>
      <c r="W36" s="1493"/>
      <c r="X36" s="1494"/>
      <c r="Y36" s="1494"/>
      <c r="Z36" s="1495"/>
      <c r="AA36" s="22"/>
      <c r="AB36" s="22"/>
    </row>
    <row r="37" spans="2:28" ht="17.55" customHeight="1" x14ac:dyDescent="0.45">
      <c r="B37" s="1550"/>
      <c r="C37" s="1551"/>
      <c r="D37" s="1552"/>
      <c r="E37" s="199" t="s">
        <v>37</v>
      </c>
      <c r="F37" s="1496" t="s">
        <v>38</v>
      </c>
      <c r="G37" s="1497"/>
      <c r="H37" s="1497"/>
      <c r="I37" s="1497"/>
      <c r="J37" s="1497"/>
      <c r="K37" s="1497"/>
      <c r="L37" s="1497"/>
      <c r="M37" s="1497"/>
      <c r="N37" s="1497"/>
      <c r="O37" s="1497"/>
      <c r="P37" s="1497"/>
      <c r="Q37" s="1497"/>
      <c r="R37" s="1497"/>
      <c r="S37" s="1497"/>
      <c r="T37" s="1497"/>
      <c r="U37" s="1497"/>
      <c r="V37" s="1498"/>
      <c r="W37" s="1490"/>
      <c r="X37" s="1491"/>
      <c r="Y37" s="1491"/>
      <c r="Z37" s="1492"/>
      <c r="AA37" s="22"/>
      <c r="AB37" s="22"/>
    </row>
    <row r="38" spans="2:28" ht="17.55" customHeight="1" x14ac:dyDescent="0.45">
      <c r="B38" s="1550"/>
      <c r="C38" s="1551"/>
      <c r="D38" s="1552"/>
      <c r="E38" s="1487" t="s">
        <v>39</v>
      </c>
      <c r="F38" s="1496" t="s">
        <v>5570</v>
      </c>
      <c r="G38" s="1497"/>
      <c r="H38" s="1497"/>
      <c r="I38" s="1497"/>
      <c r="J38" s="1497"/>
      <c r="K38" s="1497"/>
      <c r="L38" s="1497"/>
      <c r="M38" s="1497"/>
      <c r="N38" s="1497"/>
      <c r="O38" s="1497"/>
      <c r="P38" s="1497"/>
      <c r="Q38" s="1497"/>
      <c r="R38" s="1497"/>
      <c r="S38" s="1497"/>
      <c r="T38" s="1497"/>
      <c r="U38" s="1497"/>
      <c r="V38" s="1498"/>
      <c r="W38" s="1490"/>
      <c r="X38" s="1491"/>
      <c r="Y38" s="1491"/>
      <c r="Z38" s="1492"/>
      <c r="AA38" s="22"/>
      <c r="AB38" s="22"/>
    </row>
    <row r="39" spans="2:28" ht="17.55" customHeight="1" x14ac:dyDescent="0.45">
      <c r="B39" s="1550"/>
      <c r="C39" s="1551"/>
      <c r="D39" s="1552"/>
      <c r="E39" s="1488"/>
      <c r="F39" s="1499"/>
      <c r="G39" s="1500"/>
      <c r="H39" s="1500"/>
      <c r="I39" s="1500"/>
      <c r="J39" s="1500"/>
      <c r="K39" s="1500"/>
      <c r="L39" s="1500"/>
      <c r="M39" s="1500"/>
      <c r="N39" s="1500"/>
      <c r="O39" s="1500"/>
      <c r="P39" s="1500"/>
      <c r="Q39" s="1500"/>
      <c r="R39" s="1500"/>
      <c r="S39" s="1500"/>
      <c r="T39" s="1500"/>
      <c r="U39" s="1500"/>
      <c r="V39" s="1501"/>
      <c r="W39" s="1505"/>
      <c r="X39" s="1057"/>
      <c r="Y39" s="1057"/>
      <c r="Z39" s="1506"/>
      <c r="AA39" s="22"/>
      <c r="AB39" s="22"/>
    </row>
    <row r="40" spans="2:28" ht="17.55" customHeight="1" x14ac:dyDescent="0.45">
      <c r="B40" s="1550"/>
      <c r="C40" s="1551"/>
      <c r="D40" s="1552"/>
      <c r="E40" s="1489"/>
      <c r="F40" s="1502"/>
      <c r="G40" s="1503"/>
      <c r="H40" s="1503"/>
      <c r="I40" s="1503"/>
      <c r="J40" s="1503"/>
      <c r="K40" s="1503"/>
      <c r="L40" s="1503"/>
      <c r="M40" s="1503"/>
      <c r="N40" s="1503"/>
      <c r="O40" s="1503"/>
      <c r="P40" s="1503"/>
      <c r="Q40" s="1503"/>
      <c r="R40" s="1503"/>
      <c r="S40" s="1503"/>
      <c r="T40" s="1503"/>
      <c r="U40" s="1503"/>
      <c r="V40" s="1504"/>
      <c r="W40" s="1493"/>
      <c r="X40" s="1494"/>
      <c r="Y40" s="1494"/>
      <c r="Z40" s="1495"/>
      <c r="AA40" s="22"/>
      <c r="AB40" s="22"/>
    </row>
    <row r="41" spans="2:28" ht="17.55" customHeight="1" x14ac:dyDescent="0.45">
      <c r="B41" s="1550"/>
      <c r="C41" s="1551"/>
      <c r="D41" s="1552"/>
      <c r="E41" s="1487" t="s">
        <v>41</v>
      </c>
      <c r="F41" s="1496" t="s">
        <v>5569</v>
      </c>
      <c r="G41" s="1497"/>
      <c r="H41" s="1497"/>
      <c r="I41" s="1497"/>
      <c r="J41" s="1497"/>
      <c r="K41" s="1497"/>
      <c r="L41" s="1497"/>
      <c r="M41" s="1497"/>
      <c r="N41" s="1497"/>
      <c r="O41" s="1497"/>
      <c r="P41" s="1497"/>
      <c r="Q41" s="1497"/>
      <c r="R41" s="1497"/>
      <c r="S41" s="1497"/>
      <c r="T41" s="1497"/>
      <c r="U41" s="1497"/>
      <c r="V41" s="1498"/>
      <c r="W41" s="1490"/>
      <c r="X41" s="1491"/>
      <c r="Y41" s="1491"/>
      <c r="Z41" s="1492"/>
      <c r="AA41" s="22"/>
      <c r="AB41" s="22"/>
    </row>
    <row r="42" spans="2:28" ht="17.55" customHeight="1" x14ac:dyDescent="0.45">
      <c r="B42" s="1550"/>
      <c r="C42" s="1551"/>
      <c r="D42" s="1552"/>
      <c r="E42" s="1488"/>
      <c r="F42" s="1499"/>
      <c r="G42" s="1500"/>
      <c r="H42" s="1500"/>
      <c r="I42" s="1500"/>
      <c r="J42" s="1500"/>
      <c r="K42" s="1500"/>
      <c r="L42" s="1500"/>
      <c r="M42" s="1500"/>
      <c r="N42" s="1500"/>
      <c r="O42" s="1500"/>
      <c r="P42" s="1500"/>
      <c r="Q42" s="1500"/>
      <c r="R42" s="1500"/>
      <c r="S42" s="1500"/>
      <c r="T42" s="1500"/>
      <c r="U42" s="1500"/>
      <c r="V42" s="1501"/>
      <c r="W42" s="1505"/>
      <c r="X42" s="1057"/>
      <c r="Y42" s="1057"/>
      <c r="Z42" s="1506"/>
      <c r="AA42" s="22"/>
      <c r="AB42" s="22"/>
    </row>
    <row r="43" spans="2:28" ht="17.55" customHeight="1" x14ac:dyDescent="0.45">
      <c r="B43" s="1553"/>
      <c r="C43" s="1554"/>
      <c r="D43" s="1555"/>
      <c r="E43" s="1489"/>
      <c r="F43" s="1502"/>
      <c r="G43" s="1503"/>
      <c r="H43" s="1503"/>
      <c r="I43" s="1503"/>
      <c r="J43" s="1503"/>
      <c r="K43" s="1503"/>
      <c r="L43" s="1503"/>
      <c r="M43" s="1503"/>
      <c r="N43" s="1503"/>
      <c r="O43" s="1503"/>
      <c r="P43" s="1503"/>
      <c r="Q43" s="1503"/>
      <c r="R43" s="1503"/>
      <c r="S43" s="1503"/>
      <c r="T43" s="1503"/>
      <c r="U43" s="1503"/>
      <c r="V43" s="1504"/>
      <c r="W43" s="1493"/>
      <c r="X43" s="1494"/>
      <c r="Y43" s="1494"/>
      <c r="Z43" s="1495"/>
      <c r="AA43" s="22"/>
      <c r="AB43" s="22"/>
    </row>
    <row r="44" spans="2:28" ht="12" customHeight="1" x14ac:dyDescent="0.45">
      <c r="B44" s="1484" t="s">
        <v>43</v>
      </c>
      <c r="C44" s="1484"/>
      <c r="D44" s="1484"/>
      <c r="E44" s="1484"/>
      <c r="F44" s="1484"/>
      <c r="G44" s="1484"/>
      <c r="H44" s="1484"/>
      <c r="I44" s="1486"/>
      <c r="J44" s="1486"/>
      <c r="K44" s="1486"/>
      <c r="L44" s="1486"/>
      <c r="M44" s="1486"/>
      <c r="N44" s="1486"/>
      <c r="O44" s="1486"/>
      <c r="P44" s="1486"/>
      <c r="Q44" s="1486"/>
      <c r="R44" s="1486"/>
      <c r="S44" s="1486"/>
      <c r="T44" s="1486"/>
      <c r="U44" s="1486"/>
      <c r="V44" s="1486"/>
      <c r="W44" s="1486"/>
      <c r="X44" s="1486"/>
      <c r="Y44" s="1486"/>
      <c r="Z44" s="1486"/>
    </row>
    <row r="45" spans="2:28" ht="12" customHeight="1" x14ac:dyDescent="0.45">
      <c r="B45" s="1484"/>
      <c r="C45" s="1484"/>
      <c r="D45" s="1484"/>
      <c r="E45" s="1484"/>
      <c r="F45" s="1484"/>
      <c r="G45" s="1484"/>
      <c r="H45" s="1484"/>
      <c r="I45" s="1486"/>
      <c r="J45" s="1486"/>
      <c r="K45" s="1486"/>
      <c r="L45" s="1486"/>
      <c r="M45" s="1486"/>
      <c r="N45" s="1486"/>
      <c r="O45" s="1486"/>
      <c r="P45" s="1486"/>
      <c r="Q45" s="1486"/>
      <c r="R45" s="1486"/>
      <c r="S45" s="1486"/>
      <c r="T45" s="1486"/>
      <c r="U45" s="1486"/>
      <c r="V45" s="1486"/>
      <c r="W45" s="1486"/>
      <c r="X45" s="1486"/>
      <c r="Y45" s="1486"/>
      <c r="Z45" s="1486"/>
    </row>
    <row r="46" spans="2:28" ht="12" customHeight="1" x14ac:dyDescent="0.45">
      <c r="B46" s="1484"/>
      <c r="C46" s="1484"/>
      <c r="D46" s="1484"/>
      <c r="E46" s="1484"/>
      <c r="F46" s="1484"/>
      <c r="G46" s="1484"/>
      <c r="H46" s="1484"/>
      <c r="I46" s="1486"/>
      <c r="J46" s="1486"/>
      <c r="K46" s="1486"/>
      <c r="L46" s="1486"/>
      <c r="M46" s="1486"/>
      <c r="N46" s="1486"/>
      <c r="O46" s="1486"/>
      <c r="P46" s="1486"/>
      <c r="Q46" s="1486"/>
      <c r="R46" s="1486"/>
      <c r="S46" s="1486"/>
      <c r="T46" s="1486"/>
      <c r="U46" s="1486"/>
      <c r="V46" s="1486"/>
      <c r="W46" s="1486"/>
      <c r="X46" s="1486"/>
      <c r="Y46" s="1486"/>
      <c r="Z46" s="1486"/>
    </row>
    <row r="47" spans="2:28" ht="12" customHeight="1" x14ac:dyDescent="0.45">
      <c r="B47" s="265"/>
      <c r="C47" s="265"/>
      <c r="D47" s="265"/>
      <c r="E47" s="265"/>
      <c r="F47" s="265"/>
      <c r="G47" s="265"/>
      <c r="H47" s="265"/>
      <c r="I47" s="257"/>
      <c r="J47" s="257"/>
      <c r="K47" s="257"/>
      <c r="L47" s="257"/>
      <c r="M47" s="257"/>
      <c r="N47" s="257"/>
      <c r="O47" s="257"/>
      <c r="P47" s="257"/>
      <c r="Q47" s="257"/>
      <c r="R47" s="257"/>
      <c r="S47" s="257"/>
      <c r="T47" s="257"/>
      <c r="U47" s="257"/>
      <c r="V47" s="257"/>
      <c r="W47" s="257"/>
      <c r="X47" s="257"/>
      <c r="Y47" s="257"/>
      <c r="Z47" s="257"/>
    </row>
    <row r="48" spans="2:28" ht="12" customHeight="1" x14ac:dyDescent="0.45">
      <c r="B48" s="405" t="s">
        <v>5568</v>
      </c>
    </row>
    <row r="50" spans="1:26" ht="12" customHeight="1" x14ac:dyDescent="0.45">
      <c r="C50" s="1514"/>
      <c r="D50" s="1514"/>
      <c r="E50" s="826"/>
      <c r="F50" s="230" t="s">
        <v>76</v>
      </c>
      <c r="G50" s="826"/>
      <c r="H50" s="230" t="s">
        <v>77</v>
      </c>
      <c r="I50" s="826"/>
      <c r="J50" s="230" t="s">
        <v>140</v>
      </c>
    </row>
    <row r="52" spans="1:26" ht="12" customHeight="1" x14ac:dyDescent="0.45">
      <c r="C52" s="1056" t="s">
        <v>48</v>
      </c>
      <c r="D52" s="1056"/>
      <c r="E52" s="1057" t="s">
        <v>49</v>
      </c>
      <c r="F52" s="1057"/>
      <c r="G52" s="1057"/>
      <c r="H52" s="1057"/>
      <c r="I52" s="1057"/>
      <c r="J52" s="1057"/>
      <c r="K52" s="1057"/>
      <c r="L52" s="3"/>
      <c r="M52" s="1053" t="s">
        <v>3</v>
      </c>
      <c r="N52" s="1054"/>
      <c r="O52" s="1054"/>
      <c r="P52" s="1050"/>
      <c r="Q52" s="1072"/>
      <c r="R52" s="21" t="s">
        <v>4</v>
      </c>
      <c r="S52" s="1073"/>
      <c r="T52" s="1072"/>
      <c r="U52" s="7"/>
      <c r="V52" s="7"/>
      <c r="W52" s="7"/>
      <c r="X52" s="7"/>
      <c r="Y52" s="7"/>
      <c r="Z52" s="9"/>
    </row>
    <row r="53" spans="1:26" ht="12" customHeight="1" x14ac:dyDescent="0.45">
      <c r="C53" s="1056"/>
      <c r="D53" s="1056"/>
      <c r="E53" s="1057"/>
      <c r="F53" s="1057"/>
      <c r="G53" s="1057"/>
      <c r="H53" s="1057"/>
      <c r="I53" s="1057"/>
      <c r="J53" s="1057"/>
      <c r="K53" s="1057"/>
      <c r="L53" s="20"/>
      <c r="M53" s="1053" t="s">
        <v>5</v>
      </c>
      <c r="N53" s="1054"/>
      <c r="O53" s="1055"/>
      <c r="P53" s="1050"/>
      <c r="Q53" s="1051"/>
      <c r="R53" s="1052"/>
      <c r="S53" s="1074" t="s">
        <v>6</v>
      </c>
      <c r="T53" s="1075"/>
      <c r="U53" s="1055"/>
      <c r="V53" s="1050"/>
      <c r="W53" s="1051"/>
      <c r="X53" s="1051"/>
      <c r="Y53" s="1051"/>
      <c r="Z53" s="1052"/>
    </row>
    <row r="54" spans="1:26" ht="12" customHeight="1" x14ac:dyDescent="0.45">
      <c r="C54" s="1056"/>
      <c r="D54" s="1056"/>
      <c r="E54" s="1057"/>
      <c r="F54" s="1057"/>
      <c r="G54" s="1057"/>
      <c r="H54" s="1057"/>
      <c r="I54" s="1057"/>
      <c r="J54" s="1057"/>
      <c r="K54" s="1057"/>
      <c r="L54" s="20"/>
      <c r="M54" s="1053" t="s">
        <v>8536</v>
      </c>
      <c r="N54" s="1054"/>
      <c r="O54" s="1055"/>
      <c r="P54" s="1050"/>
      <c r="Q54" s="1051"/>
      <c r="R54" s="1052"/>
      <c r="S54" s="1053" t="s">
        <v>7</v>
      </c>
      <c r="T54" s="1054"/>
      <c r="U54" s="1055"/>
      <c r="V54" s="1050"/>
      <c r="W54" s="1051"/>
      <c r="X54" s="1051"/>
      <c r="Y54" s="1051"/>
      <c r="Z54" s="1052"/>
    </row>
    <row r="55" spans="1:26" ht="12" customHeight="1" x14ac:dyDescent="0.45">
      <c r="C55" s="4"/>
      <c r="D55" s="4"/>
      <c r="E55" s="22"/>
      <c r="F55" s="22"/>
      <c r="G55" s="22"/>
      <c r="H55" s="22"/>
      <c r="I55" s="22"/>
      <c r="J55" s="22"/>
      <c r="K55" s="22"/>
      <c r="L55" s="20"/>
      <c r="M55" s="1053" t="s">
        <v>8</v>
      </c>
      <c r="N55" s="1054"/>
      <c r="O55" s="1054"/>
      <c r="P55" s="1070"/>
      <c r="Q55" s="1070"/>
      <c r="R55" s="1070"/>
      <c r="S55" s="1070"/>
      <c r="T55" s="1070"/>
      <c r="U55" s="1070"/>
      <c r="V55" s="1070"/>
      <c r="W55" s="1070"/>
      <c r="X55" s="1070"/>
      <c r="Y55" s="1070"/>
      <c r="Z55" s="1070"/>
    </row>
    <row r="56" spans="1:26" ht="12" customHeight="1" x14ac:dyDescent="0.45">
      <c r="C56" s="3"/>
      <c r="D56" s="3"/>
      <c r="E56" s="3"/>
      <c r="F56" s="3"/>
      <c r="G56" s="3"/>
      <c r="H56" s="19"/>
      <c r="I56" s="19"/>
      <c r="J56" s="20"/>
      <c r="K56" s="20"/>
      <c r="L56" s="20"/>
      <c r="M56" s="3"/>
      <c r="N56" s="3"/>
      <c r="O56" s="3"/>
      <c r="P56" s="3"/>
      <c r="Q56" s="3"/>
      <c r="R56" s="3"/>
      <c r="S56" s="3"/>
      <c r="T56" s="3"/>
      <c r="U56" s="3"/>
      <c r="V56" s="3"/>
      <c r="W56" s="3"/>
      <c r="X56" s="3"/>
      <c r="Y56" s="3"/>
      <c r="Z56" s="3"/>
    </row>
    <row r="57" spans="1:26" s="254" customFormat="1" ht="25.5" customHeight="1" x14ac:dyDescent="0.15">
      <c r="A57" s="3"/>
      <c r="C57" s="1056" t="s">
        <v>50</v>
      </c>
      <c r="D57" s="1056"/>
      <c r="E57" s="1057" t="s">
        <v>51</v>
      </c>
      <c r="F57" s="1057"/>
      <c r="G57" s="1057"/>
      <c r="H57" s="1057"/>
      <c r="I57" s="1057"/>
      <c r="J57" s="1057"/>
      <c r="K57" s="1057"/>
      <c r="M57" s="1060" t="s">
        <v>52</v>
      </c>
      <c r="N57" s="1061"/>
      <c r="O57" s="1061"/>
      <c r="P57" s="1061"/>
      <c r="Q57" s="1061"/>
      <c r="R57" s="1061"/>
      <c r="S57" s="1062"/>
      <c r="T57" s="1516"/>
      <c r="U57" s="1517"/>
      <c r="V57" s="1517"/>
      <c r="W57" s="1517"/>
      <c r="X57" s="1517"/>
      <c r="Y57" s="1517"/>
      <c r="Z57" s="1518"/>
    </row>
    <row r="58" spans="1:26" s="254" customFormat="1" ht="25.5" customHeight="1" x14ac:dyDescent="0.15">
      <c r="A58" s="3"/>
      <c r="B58" s="19"/>
      <c r="C58" s="19"/>
      <c r="D58" s="20"/>
      <c r="E58" s="20"/>
      <c r="F58" s="20"/>
      <c r="G58" s="20"/>
      <c r="H58" s="20"/>
      <c r="I58" s="20"/>
      <c r="J58" s="20"/>
      <c r="K58" s="20"/>
      <c r="M58" s="1060" t="s">
        <v>53</v>
      </c>
      <c r="N58" s="1061"/>
      <c r="O58" s="1061"/>
      <c r="P58" s="1061"/>
      <c r="Q58" s="1061"/>
      <c r="R58" s="1061"/>
      <c r="S58" s="1062"/>
      <c r="T58" s="1060"/>
      <c r="U58" s="1061"/>
      <c r="V58" s="1061"/>
      <c r="W58" s="1061"/>
      <c r="X58" s="1061"/>
      <c r="Y58" s="1061"/>
      <c r="Z58" s="1062"/>
    </row>
    <row r="59" spans="1:26" ht="12" customHeight="1" x14ac:dyDescent="0.45">
      <c r="C59" s="26"/>
      <c r="D59" s="26"/>
      <c r="E59" s="20"/>
      <c r="F59" s="20"/>
      <c r="G59" s="20"/>
      <c r="H59" s="20"/>
      <c r="I59" s="20"/>
      <c r="J59" s="20"/>
      <c r="K59" s="20"/>
      <c r="L59" s="3"/>
      <c r="M59" s="197"/>
      <c r="N59" s="197"/>
      <c r="O59" s="197"/>
      <c r="P59" s="197"/>
      <c r="Q59" s="197"/>
      <c r="R59" s="197"/>
      <c r="S59" s="197"/>
      <c r="T59" s="197"/>
      <c r="U59" s="197"/>
      <c r="V59" s="197"/>
      <c r="W59" s="197"/>
      <c r="X59" s="197"/>
      <c r="Y59" s="197"/>
      <c r="Z59" s="197"/>
    </row>
    <row r="60" spans="1:26" ht="12" customHeight="1" x14ac:dyDescent="0.45">
      <c r="D60" s="3"/>
      <c r="E60" s="24" t="s">
        <v>54</v>
      </c>
      <c r="F60" s="24"/>
      <c r="G60" s="24"/>
      <c r="H60" s="3"/>
      <c r="I60" s="3"/>
      <c r="J60" s="3"/>
      <c r="K60" s="3"/>
      <c r="L60" s="3"/>
    </row>
    <row r="61" spans="1:26" ht="12" customHeight="1" x14ac:dyDescent="0.45">
      <c r="D61" s="3"/>
      <c r="E61" s="1063" t="s">
        <v>55</v>
      </c>
      <c r="F61" s="1063"/>
      <c r="G61" s="1063"/>
      <c r="H61" s="1064"/>
      <c r="I61" s="1065"/>
      <c r="J61" s="4" t="s">
        <v>56</v>
      </c>
      <c r="K61" s="4"/>
      <c r="L61" s="3"/>
    </row>
    <row r="64" spans="1:26" ht="12" customHeight="1" x14ac:dyDescent="0.45">
      <c r="B64" s="257" t="s">
        <v>57</v>
      </c>
    </row>
    <row r="65" spans="3:30" ht="18" customHeight="1" x14ac:dyDescent="0.45">
      <c r="C65" s="406">
        <v>1</v>
      </c>
      <c r="D65" s="1481" t="s">
        <v>5725</v>
      </c>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row>
    <row r="66" spans="3:30" s="32" customFormat="1" ht="4.5" customHeight="1" x14ac:dyDescent="0.45">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row>
    <row r="67" spans="3:30" ht="16.350000000000001" customHeight="1" x14ac:dyDescent="0.45">
      <c r="C67" s="406">
        <v>2</v>
      </c>
      <c r="D67" s="1481" t="s">
        <v>5713</v>
      </c>
      <c r="E67" s="1481"/>
      <c r="F67" s="1481"/>
      <c r="G67" s="1481"/>
      <c r="H67" s="1481"/>
      <c r="I67" s="1481"/>
      <c r="J67" s="1481"/>
      <c r="K67" s="1481"/>
      <c r="L67" s="1481"/>
      <c r="M67" s="1481"/>
      <c r="N67" s="1481"/>
      <c r="O67" s="1481"/>
      <c r="P67" s="1481"/>
      <c r="Q67" s="1481"/>
      <c r="R67" s="1481"/>
      <c r="S67" s="1481"/>
      <c r="T67" s="1481"/>
      <c r="U67" s="1481"/>
      <c r="V67" s="1481"/>
      <c r="W67" s="1481"/>
      <c r="X67" s="1481"/>
      <c r="Y67" s="1481"/>
      <c r="Z67" s="1481"/>
      <c r="AA67" s="1481"/>
    </row>
    <row r="68" spans="3:30" s="32" customFormat="1" ht="4.5" customHeight="1" x14ac:dyDescent="0.45">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row>
    <row r="69" spans="3:30" ht="18" customHeight="1" x14ac:dyDescent="0.45">
      <c r="C69" s="406">
        <v>3</v>
      </c>
      <c r="D69" s="1481" t="s">
        <v>5726</v>
      </c>
      <c r="E69" s="1481"/>
      <c r="F69" s="1481"/>
      <c r="G69" s="1481"/>
      <c r="H69" s="1481"/>
      <c r="I69" s="1481"/>
      <c r="J69" s="1481"/>
      <c r="K69" s="1481"/>
      <c r="L69" s="1481"/>
      <c r="M69" s="1481"/>
      <c r="N69" s="1481"/>
      <c r="O69" s="1481"/>
      <c r="P69" s="1481"/>
      <c r="Q69" s="1481"/>
      <c r="R69" s="1481"/>
      <c r="S69" s="1481"/>
      <c r="T69" s="1481"/>
      <c r="U69" s="1481"/>
      <c r="V69" s="1481"/>
      <c r="W69" s="1481"/>
      <c r="X69" s="1481"/>
      <c r="Y69" s="1481"/>
      <c r="Z69" s="1481"/>
      <c r="AA69" s="1481"/>
    </row>
    <row r="70" spans="3:30" s="32" customFormat="1" ht="4.5" customHeight="1" x14ac:dyDescent="0.45">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row>
    <row r="71" spans="3:30" ht="73.349999999999994" customHeight="1" x14ac:dyDescent="0.45">
      <c r="C71" s="407">
        <v>4</v>
      </c>
      <c r="D71" s="1482" t="s">
        <v>5730</v>
      </c>
      <c r="E71" s="1482"/>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1482"/>
    </row>
    <row r="72" spans="3:30" s="32" customFormat="1" ht="4.5" customHeight="1" x14ac:dyDescent="0.45">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row>
    <row r="73" spans="3:30" ht="43.8" customHeight="1" x14ac:dyDescent="0.45">
      <c r="C73" s="407">
        <v>5</v>
      </c>
      <c r="D73" s="1482" t="s">
        <v>5727</v>
      </c>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1482"/>
    </row>
    <row r="74" spans="3:30" s="32" customFormat="1" ht="4.5" customHeight="1" x14ac:dyDescent="0.45">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row>
    <row r="75" spans="3:30" ht="70.349999999999994" customHeight="1" x14ac:dyDescent="0.45">
      <c r="C75" s="407">
        <v>6</v>
      </c>
      <c r="D75" s="1482" t="s">
        <v>5728</v>
      </c>
      <c r="E75" s="1482"/>
      <c r="F75" s="1482"/>
      <c r="G75" s="1482"/>
      <c r="H75" s="1482"/>
      <c r="I75" s="1482"/>
      <c r="J75" s="1482"/>
      <c r="K75" s="1482"/>
      <c r="L75" s="1482"/>
      <c r="M75" s="1482"/>
      <c r="N75" s="1482"/>
      <c r="O75" s="1482"/>
      <c r="P75" s="1482"/>
      <c r="Q75" s="1482"/>
      <c r="R75" s="1482"/>
      <c r="S75" s="1482"/>
      <c r="T75" s="1482"/>
      <c r="U75" s="1482"/>
      <c r="V75" s="1482"/>
      <c r="W75" s="1482"/>
      <c r="X75" s="1482"/>
      <c r="Y75" s="1482"/>
      <c r="Z75" s="1482"/>
      <c r="AA75" s="1482"/>
    </row>
    <row r="76" spans="3:30" s="32" customFormat="1" ht="4.5" customHeight="1" x14ac:dyDescent="0.45">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row>
    <row r="77" spans="3:30" ht="96" customHeight="1" x14ac:dyDescent="0.45">
      <c r="C77" s="407">
        <v>7</v>
      </c>
      <c r="D77" s="1482" t="s">
        <v>5729</v>
      </c>
      <c r="E77" s="1482"/>
      <c r="F77" s="1482"/>
      <c r="G77" s="1482"/>
      <c r="H77" s="1482"/>
      <c r="I77" s="1482"/>
      <c r="J77" s="1482"/>
      <c r="K77" s="1482"/>
      <c r="L77" s="1482"/>
      <c r="M77" s="1482"/>
      <c r="N77" s="1482"/>
      <c r="O77" s="1482"/>
      <c r="P77" s="1482"/>
      <c r="Q77" s="1482"/>
      <c r="R77" s="1482"/>
      <c r="S77" s="1482"/>
      <c r="T77" s="1482"/>
      <c r="U77" s="1482"/>
      <c r="V77" s="1482"/>
      <c r="W77" s="1482"/>
      <c r="X77" s="1482"/>
      <c r="Y77" s="1482"/>
      <c r="Z77" s="1482"/>
      <c r="AA77" s="1482"/>
    </row>
  </sheetData>
  <mergeCells count="92">
    <mergeCell ref="E28:E29"/>
    <mergeCell ref="E30:E32"/>
    <mergeCell ref="B15:H17"/>
    <mergeCell ref="I15:Z17"/>
    <mergeCell ref="I23:Z25"/>
    <mergeCell ref="B23:H25"/>
    <mergeCell ref="B26:D43"/>
    <mergeCell ref="B18:B22"/>
    <mergeCell ref="C18:H18"/>
    <mergeCell ref="I18:Q18"/>
    <mergeCell ref="R18:Z18"/>
    <mergeCell ref="C19:H22"/>
    <mergeCell ref="I19:Q22"/>
    <mergeCell ref="F28:V29"/>
    <mergeCell ref="W38:Z40"/>
    <mergeCell ref="W41:Z43"/>
    <mergeCell ref="F26:V27"/>
    <mergeCell ref="E26:E27"/>
    <mergeCell ref="Z7:Z8"/>
    <mergeCell ref="I7:R8"/>
    <mergeCell ref="U7:U8"/>
    <mergeCell ref="V7:V8"/>
    <mergeCell ref="W7:W8"/>
    <mergeCell ref="S7:T8"/>
    <mergeCell ref="X7:X8"/>
    <mergeCell ref="Y7:Y8"/>
    <mergeCell ref="I14:K14"/>
    <mergeCell ref="I11:K11"/>
    <mergeCell ref="I12:K12"/>
    <mergeCell ref="I13:K13"/>
    <mergeCell ref="L12:Q12"/>
    <mergeCell ref="L13:Q13"/>
    <mergeCell ref="E61:G61"/>
    <mergeCell ref="H61:I61"/>
    <mergeCell ref="M53:O53"/>
    <mergeCell ref="P53:R53"/>
    <mergeCell ref="S53:U53"/>
    <mergeCell ref="M54:O54"/>
    <mergeCell ref="P54:R54"/>
    <mergeCell ref="S54:U54"/>
    <mergeCell ref="M55:O55"/>
    <mergeCell ref="P55:Z55"/>
    <mergeCell ref="T58:Z58"/>
    <mergeCell ref="T57:Z57"/>
    <mergeCell ref="M58:S58"/>
    <mergeCell ref="M57:S57"/>
    <mergeCell ref="F4:V5"/>
    <mergeCell ref="B7:H8"/>
    <mergeCell ref="C52:D54"/>
    <mergeCell ref="E52:K54"/>
    <mergeCell ref="M52:O52"/>
    <mergeCell ref="P52:Q52"/>
    <mergeCell ref="S52:T52"/>
    <mergeCell ref="B44:H46"/>
    <mergeCell ref="I44:Z46"/>
    <mergeCell ref="C50:D50"/>
    <mergeCell ref="R19:Z22"/>
    <mergeCell ref="V53:Z53"/>
    <mergeCell ref="V54:Z54"/>
    <mergeCell ref="E33:E36"/>
    <mergeCell ref="E38:E40"/>
    <mergeCell ref="F37:V37"/>
    <mergeCell ref="C57:D57"/>
    <mergeCell ref="E57:K57"/>
    <mergeCell ref="B9:F14"/>
    <mergeCell ref="G9:H10"/>
    <mergeCell ref="I9:Z10"/>
    <mergeCell ref="G11:H14"/>
    <mergeCell ref="E41:E43"/>
    <mergeCell ref="W26:Z27"/>
    <mergeCell ref="W28:Z29"/>
    <mergeCell ref="F38:V40"/>
    <mergeCell ref="F41:V43"/>
    <mergeCell ref="W30:Z32"/>
    <mergeCell ref="W33:Z36"/>
    <mergeCell ref="W37:Z37"/>
    <mergeCell ref="F30:V32"/>
    <mergeCell ref="F33:V36"/>
    <mergeCell ref="D67:AA67"/>
    <mergeCell ref="D65:AA65"/>
    <mergeCell ref="D77:AA77"/>
    <mergeCell ref="D75:AA75"/>
    <mergeCell ref="D73:AA73"/>
    <mergeCell ref="D71:AA71"/>
    <mergeCell ref="D69:AA69"/>
    <mergeCell ref="L14:Z14"/>
    <mergeCell ref="R13:T13"/>
    <mergeCell ref="U13:Z13"/>
    <mergeCell ref="U12:Z12"/>
    <mergeCell ref="L11:N11"/>
    <mergeCell ref="P11:R11"/>
    <mergeCell ref="R12:T12"/>
  </mergeCells>
  <phoneticPr fontId="4"/>
  <dataValidations count="5">
    <dataValidation type="list" allowBlank="1" showInputMessage="1" showErrorMessage="1" sqref="Y7:Y8 I50" xr:uid="{BE305823-5499-4AB6-A1B5-4CD81AF3A4DE}">
      <formula1>日</formula1>
    </dataValidation>
    <dataValidation type="list" allowBlank="1" showInputMessage="1" showErrorMessage="1" sqref="W7:W8 G50" xr:uid="{3445BA42-4A43-48E4-907C-138A6004CE12}">
      <formula1>月</formula1>
    </dataValidation>
    <dataValidation type="list" allowBlank="1" showInputMessage="1" showErrorMessage="1" sqref="U7:U8 E50" xr:uid="{A821E9FA-C79A-4ABB-8C09-8744B4646CA0}">
      <formula1>年</formula1>
    </dataValidation>
    <dataValidation type="list" allowBlank="1" showInputMessage="1" showErrorMessage="1" sqref="C50:D50 S7:T8" xr:uid="{2FE34188-A171-4E04-A57E-7C7B9444F630}">
      <formula1>元号</formula1>
    </dataValidation>
    <dataValidation type="list" allowBlank="1" showInputMessage="1" showErrorMessage="1" sqref="H61:I61" xr:uid="{F47C90B5-BE2E-4E0F-BB04-499FD372035F}">
      <formula1>保健所</formula1>
    </dataValidation>
  </dataValidations>
  <pageMargins left="0.7" right="0.7" top="0.75" bottom="0.75" header="0.3" footer="0.3"/>
  <pageSetup paperSize="9" orientation="portrait" r:id="rId1"/>
  <rowBreaks count="1" manualBreakCount="1">
    <brk id="47" max="2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E82F6-2BB0-44D2-8BE9-9EB5B4D63696}">
  <sheetPr codeName="Sheet11">
    <pageSetUpPr fitToPage="1"/>
  </sheetPr>
  <dimension ref="A1:AH88"/>
  <sheetViews>
    <sheetView view="pageBreakPreview" zoomScaleNormal="100" zoomScaleSheetLayoutView="100" workbookViewId="0">
      <selection sqref="A1:AC1"/>
    </sheetView>
  </sheetViews>
  <sheetFormatPr defaultColWidth="8.59765625" defaultRowHeight="13.2" x14ac:dyDescent="0.45"/>
  <cols>
    <col min="1" max="30" width="2.59765625" style="230" customWidth="1"/>
    <col min="31" max="31" width="41.5" style="230" hidden="1" customWidth="1"/>
    <col min="32" max="32" width="2.59765625" style="230" customWidth="1"/>
    <col min="33" max="16384" width="8.59765625" style="230"/>
  </cols>
  <sheetData>
    <row r="1" spans="1:29" s="300" customFormat="1" ht="39.6" customHeight="1" x14ac:dyDescent="0.45">
      <c r="A1" s="1281" t="s">
        <v>5731</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c r="Z1" s="1586"/>
      <c r="AA1" s="1586"/>
      <c r="AB1" s="1586"/>
      <c r="AC1" s="1586"/>
    </row>
    <row r="2" spans="1:29" ht="15" customHeight="1" x14ac:dyDescent="0.45"/>
    <row r="3" spans="1:29" ht="3.75" customHeight="1" x14ac:dyDescent="0.45">
      <c r="E3" s="267"/>
      <c r="F3" s="267"/>
      <c r="G3" s="267"/>
      <c r="I3" s="267"/>
      <c r="K3" s="267"/>
      <c r="L3" s="1535" t="s">
        <v>5598</v>
      </c>
      <c r="M3" s="1535"/>
      <c r="N3" s="1535"/>
      <c r="O3" s="1535"/>
      <c r="P3" s="1535"/>
      <c r="Q3" s="1535"/>
      <c r="R3" s="1535"/>
      <c r="S3" s="267"/>
      <c r="T3" s="267"/>
      <c r="U3" s="267"/>
      <c r="V3" s="267"/>
      <c r="W3" s="267"/>
      <c r="X3" s="267"/>
    </row>
    <row r="4" spans="1:29" ht="20.100000000000001" customHeight="1" x14ac:dyDescent="0.45">
      <c r="E4" s="267"/>
      <c r="F4" s="267"/>
      <c r="G4" s="267"/>
      <c r="H4" s="267"/>
      <c r="I4" s="267"/>
      <c r="J4" s="267"/>
      <c r="K4" s="267"/>
      <c r="L4" s="1535"/>
      <c r="M4" s="1535"/>
      <c r="N4" s="1535"/>
      <c r="O4" s="1535"/>
      <c r="P4" s="1535"/>
      <c r="Q4" s="1535"/>
      <c r="R4" s="1535"/>
      <c r="S4" s="267"/>
      <c r="T4" s="267"/>
      <c r="U4" s="267"/>
      <c r="V4" s="267"/>
      <c r="W4" s="267"/>
      <c r="X4" s="267"/>
      <c r="Y4" s="267"/>
      <c r="Z4" s="267"/>
    </row>
    <row r="5" spans="1:29" ht="3.75" customHeight="1" x14ac:dyDescent="0.45">
      <c r="E5" s="267"/>
      <c r="F5" s="267"/>
      <c r="G5" s="267"/>
      <c r="H5" s="267"/>
      <c r="I5" s="267"/>
      <c r="J5" s="267"/>
      <c r="K5" s="267"/>
      <c r="L5" s="1535"/>
      <c r="M5" s="1535"/>
      <c r="N5" s="1535"/>
      <c r="O5" s="1535"/>
      <c r="P5" s="1535"/>
      <c r="Q5" s="1535"/>
      <c r="R5" s="1535"/>
      <c r="S5" s="267"/>
      <c r="T5" s="267"/>
      <c r="U5" s="267"/>
      <c r="V5" s="267"/>
      <c r="W5" s="267"/>
      <c r="X5" s="267"/>
    </row>
    <row r="6" spans="1:29" ht="15" customHeight="1" x14ac:dyDescent="0.45"/>
    <row r="7" spans="1:29" ht="3.75" customHeight="1" x14ac:dyDescent="0.45">
      <c r="A7" s="1508" t="s">
        <v>5597</v>
      </c>
      <c r="B7" s="1509"/>
      <c r="C7" s="1509"/>
      <c r="D7" s="1509"/>
      <c r="E7" s="1509"/>
      <c r="F7" s="1509"/>
      <c r="G7" s="1509"/>
      <c r="H7" s="1509"/>
      <c r="I7" s="1510"/>
      <c r="J7" s="1542" t="s">
        <v>5815</v>
      </c>
      <c r="K7" s="1527"/>
      <c r="L7" s="1527"/>
      <c r="M7" s="1527"/>
      <c r="N7" s="1527"/>
      <c r="O7" s="1527"/>
      <c r="P7" s="1527"/>
      <c r="Q7" s="1527"/>
      <c r="R7" s="1527"/>
      <c r="S7" s="1527"/>
      <c r="T7" s="1527"/>
      <c r="U7" s="1527"/>
      <c r="V7" s="1527"/>
      <c r="W7" s="1527"/>
      <c r="X7" s="1527"/>
      <c r="Y7" s="1527"/>
      <c r="Z7" s="1527"/>
      <c r="AA7" s="1527"/>
      <c r="AB7" s="1527"/>
      <c r="AC7" s="1519"/>
    </row>
    <row r="8" spans="1:29" ht="20.100000000000001" customHeight="1" x14ac:dyDescent="0.45">
      <c r="A8" s="1579"/>
      <c r="B8" s="1535"/>
      <c r="C8" s="1535"/>
      <c r="D8" s="1535"/>
      <c r="E8" s="1535"/>
      <c r="F8" s="1535"/>
      <c r="G8" s="1535"/>
      <c r="H8" s="1535"/>
      <c r="I8" s="1536"/>
      <c r="J8" s="1543"/>
      <c r="K8" s="1544"/>
      <c r="L8" s="1544"/>
      <c r="M8" s="1544"/>
      <c r="N8" s="1544"/>
      <c r="O8" s="1544"/>
      <c r="P8" s="1544"/>
      <c r="Q8" s="1544"/>
      <c r="R8" s="1544"/>
      <c r="S8" s="1544"/>
      <c r="T8" s="1544"/>
      <c r="U8" s="1544"/>
      <c r="V8" s="1544"/>
      <c r="W8" s="1544"/>
      <c r="X8" s="1544"/>
      <c r="Y8" s="1544"/>
      <c r="Z8" s="1544"/>
      <c r="AA8" s="1544"/>
      <c r="AB8" s="1544"/>
      <c r="AC8" s="1545"/>
    </row>
    <row r="9" spans="1:29" ht="3.75" customHeight="1" x14ac:dyDescent="0.45">
      <c r="A9" s="1511"/>
      <c r="B9" s="1512"/>
      <c r="C9" s="1512"/>
      <c r="D9" s="1512"/>
      <c r="E9" s="1512"/>
      <c r="F9" s="1512"/>
      <c r="G9" s="1512"/>
      <c r="H9" s="1512"/>
      <c r="I9" s="1513"/>
      <c r="J9" s="1546"/>
      <c r="K9" s="1528"/>
      <c r="L9" s="1528"/>
      <c r="M9" s="1528"/>
      <c r="N9" s="1528"/>
      <c r="O9" s="1528"/>
      <c r="P9" s="1528"/>
      <c r="Q9" s="1528"/>
      <c r="R9" s="1528"/>
      <c r="S9" s="1528"/>
      <c r="T9" s="1528"/>
      <c r="U9" s="1528"/>
      <c r="V9" s="1528"/>
      <c r="W9" s="1528"/>
      <c r="X9" s="1528"/>
      <c r="Y9" s="1528"/>
      <c r="Z9" s="1528"/>
      <c r="AA9" s="1528"/>
      <c r="AB9" s="1528"/>
      <c r="AC9" s="1520"/>
    </row>
    <row r="10" spans="1:29" ht="29.1" customHeight="1" x14ac:dyDescent="0.45">
      <c r="A10" s="1533" t="s">
        <v>5596</v>
      </c>
      <c r="B10" s="1580"/>
      <c r="C10" s="1580"/>
      <c r="D10" s="1580"/>
      <c r="E10" s="1580"/>
      <c r="F10" s="1580"/>
      <c r="G10" s="1580"/>
      <c r="H10" s="1580"/>
      <c r="I10" s="1581"/>
      <c r="J10" s="507" t="s">
        <v>5810</v>
      </c>
      <c r="K10" s="1522"/>
      <c r="L10" s="1522"/>
      <c r="M10" s="1522"/>
      <c r="N10" s="1522"/>
      <c r="O10" s="1522"/>
      <c r="P10" s="1522"/>
      <c r="Q10" s="1522"/>
      <c r="R10" s="1522"/>
      <c r="S10" s="1522"/>
      <c r="T10" s="1522"/>
      <c r="U10" s="250" t="s">
        <v>5865</v>
      </c>
      <c r="V10" s="1559"/>
      <c r="W10" s="1560"/>
      <c r="X10" s="827"/>
      <c r="Y10" s="276" t="s">
        <v>76</v>
      </c>
      <c r="Z10" s="827"/>
      <c r="AA10" s="276" t="s">
        <v>77</v>
      </c>
      <c r="AB10" s="827"/>
      <c r="AC10" s="455" t="s">
        <v>140</v>
      </c>
    </row>
    <row r="11" spans="1:29" ht="3.75" customHeight="1" x14ac:dyDescent="0.45">
      <c r="A11" s="1570" t="s">
        <v>5593</v>
      </c>
      <c r="B11" s="1571"/>
      <c r="C11" s="1571"/>
      <c r="D11" s="1571"/>
      <c r="E11" s="1571"/>
      <c r="F11" s="1572"/>
      <c r="G11" s="1508" t="s">
        <v>806</v>
      </c>
      <c r="H11" s="1509"/>
      <c r="I11" s="1510"/>
      <c r="J11" s="1521"/>
      <c r="K11" s="1522"/>
      <c r="L11" s="1522"/>
      <c r="M11" s="1522"/>
      <c r="N11" s="1522"/>
      <c r="O11" s="1522"/>
      <c r="P11" s="1522"/>
      <c r="Q11" s="1522"/>
      <c r="R11" s="1522"/>
      <c r="S11" s="1522"/>
      <c r="T11" s="1522"/>
      <c r="U11" s="1522"/>
      <c r="V11" s="1522"/>
      <c r="W11" s="1522"/>
      <c r="X11" s="1522"/>
      <c r="Y11" s="1522"/>
      <c r="Z11" s="1522"/>
      <c r="AA11" s="1522"/>
      <c r="AB11" s="1522"/>
      <c r="AC11" s="1537"/>
    </row>
    <row r="12" spans="1:29" ht="15" customHeight="1" x14ac:dyDescent="0.45">
      <c r="A12" s="1573"/>
      <c r="B12" s="1574"/>
      <c r="C12" s="1574"/>
      <c r="D12" s="1574"/>
      <c r="E12" s="1574"/>
      <c r="F12" s="1575"/>
      <c r="G12" s="1579"/>
      <c r="H12" s="1535"/>
      <c r="I12" s="1536"/>
      <c r="J12" s="1538"/>
      <c r="K12" s="1539"/>
      <c r="L12" s="1539"/>
      <c r="M12" s="1539"/>
      <c r="N12" s="1539"/>
      <c r="O12" s="1539"/>
      <c r="P12" s="1539"/>
      <c r="Q12" s="1539"/>
      <c r="R12" s="1539"/>
      <c r="S12" s="1539"/>
      <c r="T12" s="1539"/>
      <c r="U12" s="1539"/>
      <c r="V12" s="1539"/>
      <c r="W12" s="1539"/>
      <c r="X12" s="1539"/>
      <c r="Y12" s="1539"/>
      <c r="Z12" s="1539"/>
      <c r="AA12" s="1539"/>
      <c r="AB12" s="1539"/>
      <c r="AC12" s="1540"/>
    </row>
    <row r="13" spans="1:29" ht="3.75" customHeight="1" x14ac:dyDescent="0.45">
      <c r="A13" s="1573"/>
      <c r="B13" s="1574"/>
      <c r="C13" s="1574"/>
      <c r="D13" s="1574"/>
      <c r="E13" s="1574"/>
      <c r="F13" s="1575"/>
      <c r="G13" s="1511"/>
      <c r="H13" s="1512"/>
      <c r="I13" s="1513"/>
      <c r="J13" s="1523"/>
      <c r="K13" s="1524"/>
      <c r="L13" s="1524"/>
      <c r="M13" s="1524"/>
      <c r="N13" s="1524"/>
      <c r="O13" s="1524"/>
      <c r="P13" s="1524"/>
      <c r="Q13" s="1524"/>
      <c r="R13" s="1524"/>
      <c r="S13" s="1524"/>
      <c r="T13" s="1524"/>
      <c r="U13" s="1524"/>
      <c r="V13" s="1524"/>
      <c r="W13" s="1524"/>
      <c r="X13" s="1524"/>
      <c r="Y13" s="1524"/>
      <c r="Z13" s="1524"/>
      <c r="AA13" s="1524"/>
      <c r="AB13" s="1524"/>
      <c r="AC13" s="1541"/>
    </row>
    <row r="14" spans="1:29" ht="3.75" customHeight="1" x14ac:dyDescent="0.45">
      <c r="A14" s="1573"/>
      <c r="B14" s="1574"/>
      <c r="C14" s="1574"/>
      <c r="D14" s="1574"/>
      <c r="E14" s="1574"/>
      <c r="F14" s="1575"/>
      <c r="G14" s="1508" t="s">
        <v>5578</v>
      </c>
      <c r="H14" s="1509"/>
      <c r="I14" s="1510"/>
      <c r="J14" s="1542" t="s">
        <v>612</v>
      </c>
      <c r="K14" s="1527"/>
      <c r="L14" s="1519"/>
      <c r="M14" s="1557"/>
      <c r="N14" s="1557"/>
      <c r="O14" s="1557"/>
      <c r="P14" s="1557"/>
      <c r="R14" s="1557"/>
      <c r="S14" s="1557"/>
      <c r="T14" s="1557"/>
      <c r="U14" s="1557"/>
      <c r="AC14" s="256"/>
    </row>
    <row r="15" spans="1:29" ht="15" customHeight="1" x14ac:dyDescent="0.45">
      <c r="A15" s="1573"/>
      <c r="B15" s="1574"/>
      <c r="C15" s="1574"/>
      <c r="D15" s="1574"/>
      <c r="E15" s="1574"/>
      <c r="F15" s="1575"/>
      <c r="G15" s="1579"/>
      <c r="H15" s="1535"/>
      <c r="I15" s="1536"/>
      <c r="J15" s="1543"/>
      <c r="K15" s="1544"/>
      <c r="L15" s="1545"/>
      <c r="M15" s="1557"/>
      <c r="N15" s="1557"/>
      <c r="O15" s="1557"/>
      <c r="P15" s="1557"/>
      <c r="Q15" s="206" t="s">
        <v>611</v>
      </c>
      <c r="R15" s="1557"/>
      <c r="S15" s="1557"/>
      <c r="T15" s="1557"/>
      <c r="U15" s="1557"/>
      <c r="AC15" s="256"/>
    </row>
    <row r="16" spans="1:29" ht="3.75" customHeight="1" x14ac:dyDescent="0.45">
      <c r="A16" s="1573"/>
      <c r="B16" s="1574"/>
      <c r="C16" s="1574"/>
      <c r="D16" s="1574"/>
      <c r="E16" s="1574"/>
      <c r="F16" s="1575"/>
      <c r="G16" s="1579"/>
      <c r="H16" s="1535"/>
      <c r="I16" s="1536"/>
      <c r="J16" s="1546"/>
      <c r="K16" s="1528"/>
      <c r="L16" s="1520"/>
      <c r="M16" s="1557"/>
      <c r="N16" s="1557"/>
      <c r="O16" s="1557"/>
      <c r="P16" s="1557"/>
      <c r="R16" s="1557"/>
      <c r="S16" s="1557"/>
      <c r="T16" s="1557"/>
      <c r="U16" s="1557"/>
      <c r="AC16" s="256"/>
    </row>
    <row r="17" spans="1:34" ht="3.75" customHeight="1" x14ac:dyDescent="0.45">
      <c r="A17" s="1573"/>
      <c r="B17" s="1574"/>
      <c r="C17" s="1574"/>
      <c r="D17" s="1574"/>
      <c r="E17" s="1574"/>
      <c r="F17" s="1575"/>
      <c r="G17" s="1579"/>
      <c r="H17" s="1535"/>
      <c r="I17" s="1536"/>
      <c r="J17" s="1542" t="s">
        <v>610</v>
      </c>
      <c r="K17" s="1527"/>
      <c r="L17" s="1519"/>
      <c r="M17" s="1557"/>
      <c r="N17" s="1557"/>
      <c r="O17" s="1557"/>
      <c r="P17" s="1557"/>
      <c r="Q17" s="1557"/>
      <c r="R17" s="1557"/>
      <c r="S17" s="1557"/>
      <c r="T17" s="1486" t="s">
        <v>609</v>
      </c>
      <c r="U17" s="1486"/>
      <c r="V17" s="1486"/>
      <c r="W17" s="1557"/>
      <c r="X17" s="1557"/>
      <c r="Y17" s="1557"/>
      <c r="Z17" s="1557"/>
      <c r="AA17" s="1557"/>
      <c r="AB17" s="1557"/>
      <c r="AC17" s="1557"/>
    </row>
    <row r="18" spans="1:34" ht="15" customHeight="1" x14ac:dyDescent="0.45">
      <c r="A18" s="1573"/>
      <c r="B18" s="1574"/>
      <c r="C18" s="1574"/>
      <c r="D18" s="1574"/>
      <c r="E18" s="1574"/>
      <c r="F18" s="1575"/>
      <c r="G18" s="1579"/>
      <c r="H18" s="1535"/>
      <c r="I18" s="1536"/>
      <c r="J18" s="1543"/>
      <c r="K18" s="1544"/>
      <c r="L18" s="1545"/>
      <c r="M18" s="1557"/>
      <c r="N18" s="1557"/>
      <c r="O18" s="1557"/>
      <c r="P18" s="1557"/>
      <c r="Q18" s="1557"/>
      <c r="R18" s="1557"/>
      <c r="S18" s="1557"/>
      <c r="T18" s="1486"/>
      <c r="U18" s="1486"/>
      <c r="V18" s="1486"/>
      <c r="W18" s="1557"/>
      <c r="X18" s="1557"/>
      <c r="Y18" s="1557"/>
      <c r="Z18" s="1557"/>
      <c r="AA18" s="1557"/>
      <c r="AB18" s="1557"/>
      <c r="AC18" s="1557"/>
    </row>
    <row r="19" spans="1:34" ht="3.75" customHeight="1" x14ac:dyDescent="0.45">
      <c r="A19" s="1573"/>
      <c r="B19" s="1574"/>
      <c r="C19" s="1574"/>
      <c r="D19" s="1574"/>
      <c r="E19" s="1574"/>
      <c r="F19" s="1575"/>
      <c r="G19" s="1579"/>
      <c r="H19" s="1535"/>
      <c r="I19" s="1536"/>
      <c r="J19" s="1546"/>
      <c r="K19" s="1528"/>
      <c r="L19" s="1520"/>
      <c r="M19" s="1557"/>
      <c r="N19" s="1557"/>
      <c r="O19" s="1557"/>
      <c r="P19" s="1557"/>
      <c r="Q19" s="1557"/>
      <c r="R19" s="1557"/>
      <c r="S19" s="1557"/>
      <c r="T19" s="1486"/>
      <c r="U19" s="1486"/>
      <c r="V19" s="1486"/>
      <c r="W19" s="1557"/>
      <c r="X19" s="1557"/>
      <c r="Y19" s="1557"/>
      <c r="Z19" s="1557"/>
      <c r="AA19" s="1557"/>
      <c r="AB19" s="1557"/>
      <c r="AC19" s="1557"/>
    </row>
    <row r="20" spans="1:34" ht="3.75" customHeight="1" x14ac:dyDescent="0.45">
      <c r="A20" s="1573"/>
      <c r="B20" s="1574"/>
      <c r="C20" s="1574"/>
      <c r="D20" s="1574"/>
      <c r="E20" s="1574"/>
      <c r="F20" s="1575"/>
      <c r="G20" s="1579"/>
      <c r="H20" s="1535"/>
      <c r="I20" s="1536"/>
      <c r="J20" s="1542" t="s">
        <v>8536</v>
      </c>
      <c r="K20" s="1527"/>
      <c r="L20" s="1519"/>
      <c r="M20" s="1557"/>
      <c r="N20" s="1557"/>
      <c r="O20" s="1557"/>
      <c r="P20" s="1557"/>
      <c r="Q20" s="1557"/>
      <c r="R20" s="1557"/>
      <c r="S20" s="1557"/>
      <c r="T20" s="1486" t="s">
        <v>608</v>
      </c>
      <c r="U20" s="1486"/>
      <c r="V20" s="1486"/>
      <c r="W20" s="1557"/>
      <c r="X20" s="1557"/>
      <c r="Y20" s="1557"/>
      <c r="Z20" s="1557"/>
      <c r="AA20" s="1557"/>
      <c r="AB20" s="1557"/>
      <c r="AC20" s="1557"/>
      <c r="AH20" s="265"/>
    </row>
    <row r="21" spans="1:34" ht="15" customHeight="1" x14ac:dyDescent="0.45">
      <c r="A21" s="1573"/>
      <c r="B21" s="1574"/>
      <c r="C21" s="1574"/>
      <c r="D21" s="1574"/>
      <c r="E21" s="1574"/>
      <c r="F21" s="1575"/>
      <c r="G21" s="1579"/>
      <c r="H21" s="1535"/>
      <c r="I21" s="1536"/>
      <c r="J21" s="1543"/>
      <c r="K21" s="1544"/>
      <c r="L21" s="1545"/>
      <c r="M21" s="1557"/>
      <c r="N21" s="1557"/>
      <c r="O21" s="1557"/>
      <c r="P21" s="1557"/>
      <c r="Q21" s="1557"/>
      <c r="R21" s="1557"/>
      <c r="S21" s="1557"/>
      <c r="T21" s="1486"/>
      <c r="U21" s="1486"/>
      <c r="V21" s="1486"/>
      <c r="W21" s="1557"/>
      <c r="X21" s="1557"/>
      <c r="Y21" s="1557"/>
      <c r="Z21" s="1557"/>
      <c r="AA21" s="1557"/>
      <c r="AB21" s="1557"/>
      <c r="AC21" s="1557"/>
    </row>
    <row r="22" spans="1:34" ht="3.75" customHeight="1" x14ac:dyDescent="0.45">
      <c r="A22" s="1573"/>
      <c r="B22" s="1574"/>
      <c r="C22" s="1574"/>
      <c r="D22" s="1574"/>
      <c r="E22" s="1574"/>
      <c r="F22" s="1575"/>
      <c r="G22" s="1579"/>
      <c r="H22" s="1535"/>
      <c r="I22" s="1536"/>
      <c r="J22" s="1546"/>
      <c r="K22" s="1528"/>
      <c r="L22" s="1520"/>
      <c r="M22" s="1557"/>
      <c r="N22" s="1557"/>
      <c r="O22" s="1557"/>
      <c r="P22" s="1557"/>
      <c r="Q22" s="1557"/>
      <c r="R22" s="1557"/>
      <c r="S22" s="1557"/>
      <c r="T22" s="1486"/>
      <c r="U22" s="1486"/>
      <c r="V22" s="1486"/>
      <c r="W22" s="1557"/>
      <c r="X22" s="1557"/>
      <c r="Y22" s="1557"/>
      <c r="Z22" s="1557"/>
      <c r="AA22" s="1557"/>
      <c r="AB22" s="1557"/>
      <c r="AC22" s="1557"/>
    </row>
    <row r="23" spans="1:34" ht="3.75" customHeight="1" x14ac:dyDescent="0.45">
      <c r="A23" s="1573"/>
      <c r="B23" s="1574"/>
      <c r="C23" s="1574"/>
      <c r="D23" s="1574"/>
      <c r="E23" s="1574"/>
      <c r="F23" s="1575"/>
      <c r="G23" s="1579"/>
      <c r="H23" s="1535"/>
      <c r="I23" s="1536"/>
      <c r="J23" s="1542" t="s">
        <v>607</v>
      </c>
      <c r="K23" s="1527"/>
      <c r="L23" s="1519"/>
      <c r="M23" s="1486"/>
      <c r="N23" s="1486"/>
      <c r="O23" s="1486"/>
      <c r="P23" s="1486"/>
      <c r="Q23" s="1486"/>
      <c r="R23" s="1486"/>
      <c r="S23" s="1486"/>
      <c r="T23" s="1486"/>
      <c r="U23" s="1486"/>
      <c r="V23" s="1486"/>
      <c r="W23" s="1486"/>
      <c r="X23" s="1486"/>
      <c r="Y23" s="1486"/>
      <c r="Z23" s="1486"/>
      <c r="AA23" s="1486"/>
      <c r="AB23" s="1486"/>
      <c r="AC23" s="1486"/>
    </row>
    <row r="24" spans="1:34" ht="15" customHeight="1" x14ac:dyDescent="0.45">
      <c r="A24" s="1573"/>
      <c r="B24" s="1574"/>
      <c r="C24" s="1574"/>
      <c r="D24" s="1574"/>
      <c r="E24" s="1574"/>
      <c r="F24" s="1575"/>
      <c r="G24" s="1579"/>
      <c r="H24" s="1535"/>
      <c r="I24" s="1536"/>
      <c r="J24" s="1543"/>
      <c r="K24" s="1544"/>
      <c r="L24" s="1545"/>
      <c r="M24" s="1486"/>
      <c r="N24" s="1486"/>
      <c r="O24" s="1486"/>
      <c r="P24" s="1486"/>
      <c r="Q24" s="1486"/>
      <c r="R24" s="1486"/>
      <c r="S24" s="1486"/>
      <c r="T24" s="1486"/>
      <c r="U24" s="1486"/>
      <c r="V24" s="1486"/>
      <c r="W24" s="1486"/>
      <c r="X24" s="1486"/>
      <c r="Y24" s="1486"/>
      <c r="Z24" s="1486"/>
      <c r="AA24" s="1486"/>
      <c r="AB24" s="1486"/>
      <c r="AC24" s="1486"/>
    </row>
    <row r="25" spans="1:34" ht="3.75" customHeight="1" x14ac:dyDescent="0.45">
      <c r="A25" s="1576"/>
      <c r="B25" s="1577"/>
      <c r="C25" s="1577"/>
      <c r="D25" s="1577"/>
      <c r="E25" s="1577"/>
      <c r="F25" s="1578"/>
      <c r="G25" s="1511"/>
      <c r="H25" s="1512"/>
      <c r="I25" s="1513"/>
      <c r="J25" s="1543"/>
      <c r="K25" s="1544"/>
      <c r="L25" s="1545"/>
      <c r="M25" s="1558"/>
      <c r="N25" s="1558"/>
      <c r="O25" s="1558"/>
      <c r="P25" s="1558"/>
      <c r="Q25" s="1558"/>
      <c r="R25" s="1558"/>
      <c r="S25" s="1558"/>
      <c r="T25" s="1558"/>
      <c r="U25" s="1558"/>
      <c r="V25" s="1558"/>
      <c r="W25" s="1558"/>
      <c r="X25" s="1558"/>
      <c r="Y25" s="1558"/>
      <c r="Z25" s="1558"/>
      <c r="AA25" s="1558"/>
      <c r="AB25" s="1558"/>
      <c r="AC25" s="1558"/>
    </row>
    <row r="26" spans="1:34" ht="17.55" customHeight="1" x14ac:dyDescent="0.45">
      <c r="A26" s="1533" t="s">
        <v>5592</v>
      </c>
      <c r="B26" s="1580"/>
      <c r="C26" s="1580"/>
      <c r="D26" s="1580"/>
      <c r="E26" s="1580"/>
      <c r="F26" s="1581"/>
      <c r="G26" s="1508" t="s">
        <v>5576</v>
      </c>
      <c r="H26" s="1509"/>
      <c r="I26" s="1510"/>
      <c r="J26" s="460"/>
      <c r="K26" s="276"/>
      <c r="L26" s="276"/>
      <c r="M26" s="276"/>
      <c r="N26" s="276"/>
      <c r="O26" s="276"/>
      <c r="P26" s="276"/>
      <c r="Q26" s="276"/>
      <c r="R26" s="276"/>
      <c r="S26" s="276"/>
      <c r="T26" s="276"/>
      <c r="U26" s="276"/>
      <c r="V26" s="276"/>
      <c r="W26" s="276"/>
      <c r="X26" s="276"/>
      <c r="Y26" s="276"/>
      <c r="Z26" s="276"/>
      <c r="AA26" s="276"/>
      <c r="AB26" s="276"/>
      <c r="AC26" s="455"/>
    </row>
    <row r="27" spans="1:34" ht="17.55" customHeight="1" x14ac:dyDescent="0.45">
      <c r="A27" s="1534"/>
      <c r="B27" s="1582"/>
      <c r="C27" s="1582"/>
      <c r="D27" s="1582"/>
      <c r="E27" s="1582"/>
      <c r="F27" s="1583"/>
      <c r="G27" s="1579"/>
      <c r="H27" s="1535"/>
      <c r="I27" s="1536"/>
      <c r="J27" s="457"/>
      <c r="L27" s="828"/>
      <c r="M27" s="204" t="s">
        <v>831</v>
      </c>
      <c r="N27" s="204"/>
      <c r="O27" s="204"/>
      <c r="P27" s="204"/>
      <c r="Q27" s="204"/>
      <c r="R27" s="828"/>
      <c r="S27" s="204" t="s">
        <v>828</v>
      </c>
      <c r="T27" s="206"/>
      <c r="U27" s="206"/>
      <c r="V27" s="206"/>
      <c r="W27" s="206"/>
      <c r="X27" s="206"/>
      <c r="Y27" s="206"/>
      <c r="Z27" s="206"/>
      <c r="AA27" s="206"/>
      <c r="AB27" s="206"/>
      <c r="AC27" s="458"/>
    </row>
    <row r="28" spans="1:34" ht="17.55" customHeight="1" x14ac:dyDescent="0.45">
      <c r="A28" s="1534"/>
      <c r="B28" s="1582"/>
      <c r="C28" s="1582"/>
      <c r="D28" s="1582"/>
      <c r="E28" s="1582"/>
      <c r="F28" s="1583"/>
      <c r="G28" s="1579"/>
      <c r="H28" s="1535"/>
      <c r="I28" s="1536"/>
      <c r="J28" s="459"/>
      <c r="K28" s="279"/>
      <c r="L28" s="279"/>
      <c r="M28" s="279"/>
      <c r="N28" s="279"/>
      <c r="O28" s="279"/>
      <c r="P28" s="279"/>
      <c r="Q28" s="279"/>
      <c r="R28" s="279"/>
      <c r="S28" s="279"/>
      <c r="T28" s="279"/>
      <c r="U28" s="279"/>
      <c r="V28" s="279"/>
      <c r="W28" s="279"/>
      <c r="X28" s="279"/>
      <c r="Y28" s="279"/>
      <c r="Z28" s="279"/>
      <c r="AA28" s="279"/>
      <c r="AB28" s="279"/>
      <c r="AC28" s="456"/>
    </row>
    <row r="29" spans="1:34" ht="20.100000000000001" customHeight="1" x14ac:dyDescent="0.45">
      <c r="A29" s="1584" t="s">
        <v>848</v>
      </c>
      <c r="B29" s="1585"/>
      <c r="C29" s="1585"/>
      <c r="D29" s="1585"/>
      <c r="E29" s="1585"/>
      <c r="F29" s="1585"/>
      <c r="G29" s="1585"/>
      <c r="H29" s="1585"/>
      <c r="I29" s="1585"/>
      <c r="J29" s="1559"/>
      <c r="K29" s="1560"/>
      <c r="L29" s="826"/>
      <c r="M29" s="230" t="s">
        <v>76</v>
      </c>
      <c r="N29" s="826"/>
      <c r="O29" s="230" t="s">
        <v>77</v>
      </c>
      <c r="P29" s="826"/>
      <c r="Q29" s="230" t="s">
        <v>140</v>
      </c>
      <c r="AC29" s="256"/>
    </row>
    <row r="30" spans="1:34" ht="3.75" customHeight="1" x14ac:dyDescent="0.45">
      <c r="A30" s="1561" t="s">
        <v>43</v>
      </c>
      <c r="B30" s="1562"/>
      <c r="C30" s="1562"/>
      <c r="D30" s="1562"/>
      <c r="E30" s="1562"/>
      <c r="F30" s="1562"/>
      <c r="G30" s="1562"/>
      <c r="H30" s="1562"/>
      <c r="I30" s="1563"/>
      <c r="J30" s="1542"/>
      <c r="K30" s="1527"/>
      <c r="L30" s="1527"/>
      <c r="M30" s="1527"/>
      <c r="N30" s="1527"/>
      <c r="O30" s="1527"/>
      <c r="P30" s="1527"/>
      <c r="Q30" s="1527"/>
      <c r="R30" s="1527"/>
      <c r="S30" s="1527"/>
      <c r="T30" s="1527"/>
      <c r="U30" s="1527"/>
      <c r="V30" s="1527"/>
      <c r="W30" s="1527"/>
      <c r="X30" s="1527"/>
      <c r="Y30" s="1527"/>
      <c r="Z30" s="1527"/>
      <c r="AA30" s="1527"/>
      <c r="AB30" s="1527"/>
      <c r="AC30" s="1519"/>
    </row>
    <row r="31" spans="1:34" ht="30" customHeight="1" x14ac:dyDescent="0.45">
      <c r="A31" s="1564"/>
      <c r="B31" s="1565"/>
      <c r="C31" s="1565"/>
      <c r="D31" s="1565"/>
      <c r="E31" s="1565"/>
      <c r="F31" s="1565"/>
      <c r="G31" s="1565"/>
      <c r="H31" s="1565"/>
      <c r="I31" s="1566"/>
      <c r="J31" s="1543"/>
      <c r="K31" s="1544"/>
      <c r="L31" s="1544"/>
      <c r="M31" s="1544"/>
      <c r="N31" s="1544"/>
      <c r="O31" s="1544"/>
      <c r="P31" s="1544"/>
      <c r="Q31" s="1544"/>
      <c r="R31" s="1544"/>
      <c r="S31" s="1544"/>
      <c r="T31" s="1544"/>
      <c r="U31" s="1544"/>
      <c r="V31" s="1544"/>
      <c r="W31" s="1544"/>
      <c r="X31" s="1544"/>
      <c r="Y31" s="1544"/>
      <c r="Z31" s="1544"/>
      <c r="AA31" s="1544"/>
      <c r="AB31" s="1544"/>
      <c r="AC31" s="1545"/>
    </row>
    <row r="32" spans="1:34" ht="3.75" customHeight="1" x14ac:dyDescent="0.45">
      <c r="A32" s="1567"/>
      <c r="B32" s="1568"/>
      <c r="C32" s="1568"/>
      <c r="D32" s="1568"/>
      <c r="E32" s="1568"/>
      <c r="F32" s="1568"/>
      <c r="G32" s="1568"/>
      <c r="H32" s="1568"/>
      <c r="I32" s="1569"/>
      <c r="J32" s="1546"/>
      <c r="K32" s="1528"/>
      <c r="L32" s="1528"/>
      <c r="M32" s="1528"/>
      <c r="N32" s="1528"/>
      <c r="O32" s="1528"/>
      <c r="P32" s="1528"/>
      <c r="Q32" s="1528"/>
      <c r="R32" s="1528"/>
      <c r="S32" s="1528"/>
      <c r="T32" s="1528"/>
      <c r="U32" s="1528"/>
      <c r="V32" s="1528"/>
      <c r="W32" s="1528"/>
      <c r="X32" s="1528"/>
      <c r="Y32" s="1528"/>
      <c r="Z32" s="1528"/>
      <c r="AA32" s="1528"/>
      <c r="AB32" s="1528"/>
      <c r="AC32" s="1520"/>
    </row>
    <row r="33" spans="1:29" ht="19.05" customHeight="1" x14ac:dyDescent="0.45">
      <c r="A33" s="1593" t="s">
        <v>5802</v>
      </c>
      <c r="B33" s="1594"/>
      <c r="C33" s="1594"/>
      <c r="D33" s="1594"/>
      <c r="E33" s="1594"/>
      <c r="F33" s="1594"/>
      <c r="G33" s="1594"/>
      <c r="H33" s="1594"/>
      <c r="I33" s="1594"/>
      <c r="J33" s="1594"/>
      <c r="K33" s="1594"/>
      <c r="L33" s="1594"/>
      <c r="M33" s="1594"/>
      <c r="N33" s="1594"/>
      <c r="O33" s="1594"/>
      <c r="P33" s="1594"/>
      <c r="Q33" s="1594"/>
      <c r="R33" s="1594"/>
      <c r="S33" s="1594"/>
      <c r="T33" s="1594"/>
      <c r="U33" s="1594"/>
      <c r="V33" s="1594"/>
      <c r="W33" s="1594"/>
      <c r="X33" s="1594"/>
      <c r="Y33" s="1594"/>
      <c r="Z33" s="1594"/>
      <c r="AA33" s="1594"/>
      <c r="AB33" s="1594"/>
      <c r="AC33" s="1595"/>
    </row>
    <row r="34" spans="1:29" ht="23.55" customHeight="1" x14ac:dyDescent="0.15">
      <c r="A34" s="1486" t="s">
        <v>5803</v>
      </c>
      <c r="B34" s="1486"/>
      <c r="C34" s="1596" t="s">
        <v>51</v>
      </c>
      <c r="D34" s="1486"/>
      <c r="E34" s="1486"/>
      <c r="F34" s="1486"/>
      <c r="G34" s="1486"/>
      <c r="H34" s="1486"/>
      <c r="I34" s="1486"/>
      <c r="J34" s="1597" t="s">
        <v>5804</v>
      </c>
      <c r="K34" s="1598"/>
      <c r="L34" s="1598"/>
      <c r="M34" s="1598"/>
      <c r="N34" s="1598"/>
      <c r="O34" s="1598"/>
      <c r="P34" s="1599"/>
      <c r="Q34" s="1600"/>
      <c r="R34" s="1601"/>
      <c r="S34" s="1601"/>
      <c r="T34" s="1601"/>
      <c r="U34" s="1601"/>
      <c r="V34" s="1601"/>
      <c r="W34" s="1601"/>
      <c r="X34" s="1601"/>
      <c r="Y34" s="1601"/>
      <c r="Z34" s="1601"/>
      <c r="AA34" s="1601"/>
      <c r="AB34" s="1601"/>
      <c r="AC34" s="1602"/>
    </row>
    <row r="35" spans="1:29" ht="23.55" customHeight="1" x14ac:dyDescent="0.45">
      <c r="A35" s="1486"/>
      <c r="B35" s="1486"/>
      <c r="C35" s="1486"/>
      <c r="D35" s="1486"/>
      <c r="E35" s="1486"/>
      <c r="F35" s="1486"/>
      <c r="G35" s="1486"/>
      <c r="H35" s="1486"/>
      <c r="I35" s="1486"/>
      <c r="J35" s="1597" t="s">
        <v>5805</v>
      </c>
      <c r="K35" s="1598"/>
      <c r="L35" s="1598"/>
      <c r="M35" s="1598"/>
      <c r="N35" s="1598"/>
      <c r="O35" s="1598"/>
      <c r="P35" s="1599"/>
      <c r="Q35" s="1060"/>
      <c r="R35" s="1061"/>
      <c r="S35" s="1061"/>
      <c r="T35" s="1061"/>
      <c r="U35" s="1061"/>
      <c r="V35" s="1061"/>
      <c r="W35" s="1061"/>
      <c r="X35" s="1061"/>
      <c r="Y35" s="1061"/>
      <c r="Z35" s="1061"/>
      <c r="AA35" s="1061"/>
      <c r="AB35" s="1061"/>
      <c r="AC35" s="1062"/>
    </row>
    <row r="36" spans="1:29" ht="23.55" customHeight="1" x14ac:dyDescent="0.45">
      <c r="A36" s="1486" t="s">
        <v>5806</v>
      </c>
      <c r="B36" s="1486"/>
      <c r="C36" s="1596" t="s">
        <v>49</v>
      </c>
      <c r="D36" s="1486"/>
      <c r="E36" s="1486"/>
      <c r="F36" s="1486"/>
      <c r="G36" s="1486"/>
      <c r="H36" s="1486"/>
      <c r="I36" s="1486"/>
      <c r="J36" s="203" t="s">
        <v>3</v>
      </c>
      <c r="K36" s="11"/>
      <c r="L36" s="11"/>
      <c r="M36" s="1050"/>
      <c r="N36" s="1051"/>
      <c r="O36" s="1052"/>
      <c r="P36" s="21" t="s">
        <v>4</v>
      </c>
      <c r="Q36" s="1050"/>
      <c r="R36" s="1051"/>
      <c r="S36" s="1052"/>
      <c r="T36" s="7"/>
      <c r="U36" s="7"/>
      <c r="V36" s="7"/>
      <c r="W36" s="7"/>
      <c r="X36" s="7"/>
      <c r="Y36" s="7"/>
      <c r="Z36" s="7"/>
      <c r="AA36" s="7"/>
      <c r="AB36" s="7"/>
      <c r="AC36" s="7"/>
    </row>
    <row r="37" spans="1:29" ht="23.55" customHeight="1" x14ac:dyDescent="0.45">
      <c r="A37" s="1486"/>
      <c r="B37" s="1486"/>
      <c r="C37" s="1486"/>
      <c r="D37" s="1486"/>
      <c r="E37" s="1486"/>
      <c r="F37" s="1486"/>
      <c r="G37" s="1486"/>
      <c r="H37" s="1486"/>
      <c r="I37" s="1486"/>
      <c r="J37" s="203" t="s">
        <v>5</v>
      </c>
      <c r="K37" s="11"/>
      <c r="L37" s="200"/>
      <c r="M37" s="1050"/>
      <c r="N37" s="1051"/>
      <c r="O37" s="1051"/>
      <c r="P37" s="1051"/>
      <c r="Q37" s="1051"/>
      <c r="R37" s="1051"/>
      <c r="S37" s="1052"/>
      <c r="T37" s="201" t="s">
        <v>6</v>
      </c>
      <c r="U37" s="8"/>
      <c r="V37" s="200"/>
      <c r="W37" s="1050"/>
      <c r="X37" s="1051"/>
      <c r="Y37" s="1051"/>
      <c r="Z37" s="1051"/>
      <c r="AA37" s="1051"/>
      <c r="AB37" s="1051"/>
      <c r="AC37" s="1052"/>
    </row>
    <row r="38" spans="1:29" ht="23.55" customHeight="1" x14ac:dyDescent="0.45">
      <c r="A38" s="1486"/>
      <c r="B38" s="1486"/>
      <c r="C38" s="1486"/>
      <c r="D38" s="1486"/>
      <c r="E38" s="1486"/>
      <c r="F38" s="1486"/>
      <c r="G38" s="1486"/>
      <c r="H38" s="1486"/>
      <c r="I38" s="1486"/>
      <c r="J38" s="1047" t="s">
        <v>8536</v>
      </c>
      <c r="K38" s="1048"/>
      <c r="L38" s="1049"/>
      <c r="M38" s="1587"/>
      <c r="N38" s="1588"/>
      <c r="O38" s="1588"/>
      <c r="P38" s="1588"/>
      <c r="Q38" s="1588"/>
      <c r="R38" s="1588"/>
      <c r="S38" s="1589"/>
      <c r="T38" s="1047" t="s">
        <v>7</v>
      </c>
      <c r="U38" s="1048"/>
      <c r="V38" s="1049"/>
      <c r="W38" s="1050"/>
      <c r="X38" s="1051"/>
      <c r="Y38" s="1051"/>
      <c r="Z38" s="1051"/>
      <c r="AA38" s="1051"/>
      <c r="AB38" s="1051"/>
      <c r="AC38" s="1052"/>
    </row>
    <row r="39" spans="1:29" ht="23.55" customHeight="1" x14ac:dyDescent="0.45">
      <c r="A39" s="1486"/>
      <c r="B39" s="1486"/>
      <c r="C39" s="1486"/>
      <c r="D39" s="1486"/>
      <c r="E39" s="1486"/>
      <c r="F39" s="1486"/>
      <c r="G39" s="1486"/>
      <c r="H39" s="1486"/>
      <c r="I39" s="1486"/>
      <c r="J39" s="203" t="s">
        <v>8</v>
      </c>
      <c r="K39" s="11"/>
      <c r="L39" s="11"/>
      <c r="M39" s="1590"/>
      <c r="N39" s="1591"/>
      <c r="O39" s="1591"/>
      <c r="P39" s="1591"/>
      <c r="Q39" s="1591"/>
      <c r="R39" s="1591"/>
      <c r="S39" s="1591"/>
      <c r="T39" s="1591"/>
      <c r="U39" s="1591"/>
      <c r="V39" s="1591"/>
      <c r="W39" s="1591"/>
      <c r="X39" s="1591"/>
      <c r="Y39" s="1591"/>
      <c r="Z39" s="1591"/>
      <c r="AA39" s="1591"/>
      <c r="AB39" s="1591"/>
      <c r="AC39" s="1592"/>
    </row>
    <row r="40" spans="1:29" ht="19.05" customHeight="1" x14ac:dyDescent="0.45">
      <c r="A40" s="1593" t="s">
        <v>5801</v>
      </c>
      <c r="B40" s="1594"/>
      <c r="C40" s="1594"/>
      <c r="D40" s="1594"/>
      <c r="E40" s="1594"/>
      <c r="F40" s="1594"/>
      <c r="G40" s="1594"/>
      <c r="H40" s="1594"/>
      <c r="I40" s="1594"/>
      <c r="J40" s="1594"/>
      <c r="K40" s="1594"/>
      <c r="L40" s="1594"/>
      <c r="M40" s="1594"/>
      <c r="N40" s="1594"/>
      <c r="O40" s="1594"/>
      <c r="P40" s="1594"/>
      <c r="Q40" s="1594"/>
      <c r="R40" s="1594"/>
      <c r="S40" s="1594"/>
      <c r="T40" s="1594"/>
      <c r="U40" s="1594"/>
      <c r="V40" s="1594"/>
      <c r="W40" s="1594"/>
      <c r="X40" s="1594"/>
      <c r="Y40" s="1594"/>
      <c r="Z40" s="1594"/>
      <c r="AA40" s="1594"/>
      <c r="AB40" s="1594"/>
      <c r="AC40" s="1595"/>
    </row>
    <row r="41" spans="1:29" ht="23.55" customHeight="1" x14ac:dyDescent="0.15">
      <c r="A41" s="1486" t="s">
        <v>5803</v>
      </c>
      <c r="B41" s="1486"/>
      <c r="C41" s="1596" t="s">
        <v>51</v>
      </c>
      <c r="D41" s="1486"/>
      <c r="E41" s="1486"/>
      <c r="F41" s="1486"/>
      <c r="G41" s="1486"/>
      <c r="H41" s="1486"/>
      <c r="I41" s="1486"/>
      <c r="J41" s="1597" t="s">
        <v>5804</v>
      </c>
      <c r="K41" s="1598"/>
      <c r="L41" s="1598"/>
      <c r="M41" s="1598"/>
      <c r="N41" s="1598"/>
      <c r="O41" s="1598"/>
      <c r="P41" s="1599"/>
      <c r="Q41" s="1600"/>
      <c r="R41" s="1601"/>
      <c r="S41" s="1601"/>
      <c r="T41" s="1601"/>
      <c r="U41" s="1601"/>
      <c r="V41" s="1601"/>
      <c r="W41" s="1601"/>
      <c r="X41" s="1601"/>
      <c r="Y41" s="1601"/>
      <c r="Z41" s="1601"/>
      <c r="AA41" s="1601"/>
      <c r="AB41" s="1601"/>
      <c r="AC41" s="1602"/>
    </row>
    <row r="42" spans="1:29" ht="23.55" customHeight="1" x14ac:dyDescent="0.45">
      <c r="A42" s="1486"/>
      <c r="B42" s="1486"/>
      <c r="C42" s="1486"/>
      <c r="D42" s="1486"/>
      <c r="E42" s="1486"/>
      <c r="F42" s="1486"/>
      <c r="G42" s="1486"/>
      <c r="H42" s="1486"/>
      <c r="I42" s="1486"/>
      <c r="J42" s="1597" t="s">
        <v>5805</v>
      </c>
      <c r="K42" s="1598"/>
      <c r="L42" s="1598"/>
      <c r="M42" s="1598"/>
      <c r="N42" s="1598"/>
      <c r="O42" s="1598"/>
      <c r="P42" s="1599"/>
      <c r="Q42" s="1060"/>
      <c r="R42" s="1061"/>
      <c r="S42" s="1061"/>
      <c r="T42" s="1061"/>
      <c r="U42" s="1061"/>
      <c r="V42" s="1061"/>
      <c r="W42" s="1061"/>
      <c r="X42" s="1061"/>
      <c r="Y42" s="1061"/>
      <c r="Z42" s="1061"/>
      <c r="AA42" s="1061"/>
      <c r="AB42" s="1061"/>
      <c r="AC42" s="1062"/>
    </row>
    <row r="43" spans="1:29" ht="23.55" customHeight="1" x14ac:dyDescent="0.45">
      <c r="A43" s="1486" t="s">
        <v>5806</v>
      </c>
      <c r="B43" s="1486"/>
      <c r="C43" s="1596" t="s">
        <v>49</v>
      </c>
      <c r="D43" s="1486"/>
      <c r="E43" s="1486"/>
      <c r="F43" s="1486"/>
      <c r="G43" s="1486"/>
      <c r="H43" s="1486"/>
      <c r="I43" s="1486"/>
      <c r="J43" s="203" t="s">
        <v>3</v>
      </c>
      <c r="K43" s="11"/>
      <c r="L43" s="11"/>
      <c r="M43" s="1050"/>
      <c r="N43" s="1051"/>
      <c r="O43" s="1052"/>
      <c r="P43" s="21" t="s">
        <v>4</v>
      </c>
      <c r="Q43" s="1050"/>
      <c r="R43" s="1051"/>
      <c r="S43" s="1052"/>
      <c r="T43" s="7"/>
      <c r="U43" s="7"/>
      <c r="V43" s="7"/>
      <c r="W43" s="7"/>
      <c r="X43" s="7"/>
      <c r="Y43" s="7"/>
      <c r="Z43" s="7"/>
      <c r="AA43" s="7"/>
      <c r="AB43" s="7"/>
      <c r="AC43" s="7"/>
    </row>
    <row r="44" spans="1:29" ht="23.55" customHeight="1" x14ac:dyDescent="0.45">
      <c r="A44" s="1486"/>
      <c r="B44" s="1486"/>
      <c r="C44" s="1486"/>
      <c r="D44" s="1486"/>
      <c r="E44" s="1486"/>
      <c r="F44" s="1486"/>
      <c r="G44" s="1486"/>
      <c r="H44" s="1486"/>
      <c r="I44" s="1486"/>
      <c r="J44" s="203" t="s">
        <v>5</v>
      </c>
      <c r="K44" s="11"/>
      <c r="L44" s="200"/>
      <c r="M44" s="1050"/>
      <c r="N44" s="1051"/>
      <c r="O44" s="1051"/>
      <c r="P44" s="1051"/>
      <c r="Q44" s="1051"/>
      <c r="R44" s="1051"/>
      <c r="S44" s="1052"/>
      <c r="T44" s="201" t="s">
        <v>6</v>
      </c>
      <c r="U44" s="8"/>
      <c r="V44" s="200"/>
      <c r="W44" s="1050"/>
      <c r="X44" s="1051"/>
      <c r="Y44" s="1051"/>
      <c r="Z44" s="1051"/>
      <c r="AA44" s="1051"/>
      <c r="AB44" s="1051"/>
      <c r="AC44" s="1052"/>
    </row>
    <row r="45" spans="1:29" ht="23.55" customHeight="1" x14ac:dyDescent="0.45">
      <c r="A45" s="1486"/>
      <c r="B45" s="1486"/>
      <c r="C45" s="1486"/>
      <c r="D45" s="1486"/>
      <c r="E45" s="1486"/>
      <c r="F45" s="1486"/>
      <c r="G45" s="1486"/>
      <c r="H45" s="1486"/>
      <c r="I45" s="1486"/>
      <c r="J45" s="1047" t="s">
        <v>8536</v>
      </c>
      <c r="K45" s="1048"/>
      <c r="L45" s="1049"/>
      <c r="M45" s="1587"/>
      <c r="N45" s="1588"/>
      <c r="O45" s="1588"/>
      <c r="P45" s="1588"/>
      <c r="Q45" s="1588"/>
      <c r="R45" s="1588"/>
      <c r="S45" s="1589"/>
      <c r="T45" s="1047" t="s">
        <v>7</v>
      </c>
      <c r="U45" s="1048"/>
      <c r="V45" s="1049"/>
      <c r="W45" s="1050"/>
      <c r="X45" s="1051"/>
      <c r="Y45" s="1051"/>
      <c r="Z45" s="1051"/>
      <c r="AA45" s="1051"/>
      <c r="AB45" s="1051"/>
      <c r="AC45" s="1052"/>
    </row>
    <row r="46" spans="1:29" ht="23.55" customHeight="1" x14ac:dyDescent="0.45">
      <c r="A46" s="1486"/>
      <c r="B46" s="1486"/>
      <c r="C46" s="1486"/>
      <c r="D46" s="1486"/>
      <c r="E46" s="1486"/>
      <c r="F46" s="1486"/>
      <c r="G46" s="1486"/>
      <c r="H46" s="1486"/>
      <c r="I46" s="1486"/>
      <c r="J46" s="203" t="s">
        <v>8</v>
      </c>
      <c r="K46" s="11"/>
      <c r="L46" s="11"/>
      <c r="M46" s="1590"/>
      <c r="N46" s="1591"/>
      <c r="O46" s="1591"/>
      <c r="P46" s="1591"/>
      <c r="Q46" s="1591"/>
      <c r="R46" s="1591"/>
      <c r="S46" s="1591"/>
      <c r="T46" s="1591"/>
      <c r="U46" s="1591"/>
      <c r="V46" s="1591"/>
      <c r="W46" s="1591"/>
      <c r="X46" s="1591"/>
      <c r="Y46" s="1591"/>
      <c r="Z46" s="1591"/>
      <c r="AA46" s="1591"/>
      <c r="AB46" s="1591"/>
      <c r="AC46" s="1592"/>
    </row>
    <row r="47" spans="1:29" ht="7.05" customHeight="1" x14ac:dyDescent="0.45">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row>
    <row r="48" spans="1:29" ht="13.35" customHeight="1" x14ac:dyDescent="0.45">
      <c r="A48" s="230" t="s">
        <v>5588</v>
      </c>
    </row>
    <row r="49" spans="1:33" ht="7.05" customHeight="1" x14ac:dyDescent="0.45"/>
    <row r="50" spans="1:33" ht="7.05" customHeight="1" x14ac:dyDescent="0.45"/>
    <row r="51" spans="1:33" ht="13.35" customHeight="1" x14ac:dyDescent="0.45">
      <c r="C51" s="1603"/>
      <c r="D51" s="1603"/>
      <c r="E51" s="829"/>
      <c r="F51" s="230" t="s">
        <v>76</v>
      </c>
      <c r="G51" s="826"/>
      <c r="H51" s="230" t="s">
        <v>139</v>
      </c>
      <c r="I51" s="826"/>
      <c r="J51" s="230" t="s">
        <v>140</v>
      </c>
    </row>
    <row r="52" spans="1:33" ht="7.05" customHeight="1" x14ac:dyDescent="0.45">
      <c r="M52" s="206"/>
      <c r="N52" s="206"/>
      <c r="O52" s="206"/>
      <c r="P52" s="206"/>
    </row>
    <row r="53" spans="1:33" ht="17.100000000000001" customHeight="1" x14ac:dyDescent="0.45">
      <c r="B53" s="1544" t="s">
        <v>48</v>
      </c>
      <c r="C53" s="1544"/>
      <c r="D53" s="1544"/>
      <c r="E53" s="1604" t="s">
        <v>5587</v>
      </c>
      <c r="F53" s="1604"/>
      <c r="G53" s="1604"/>
      <c r="H53" s="1604"/>
      <c r="I53" s="1604"/>
      <c r="J53" s="1604"/>
      <c r="K53" s="1604"/>
      <c r="M53" s="1608" t="s">
        <v>612</v>
      </c>
      <c r="N53" s="1609"/>
      <c r="O53" s="1610"/>
      <c r="P53" s="1605"/>
      <c r="Q53" s="1606"/>
      <c r="R53" s="1607"/>
      <c r="S53" s="202" t="s">
        <v>611</v>
      </c>
      <c r="T53" s="1605"/>
      <c r="U53" s="1606"/>
      <c r="V53" s="1607"/>
      <c r="W53" s="250"/>
      <c r="X53" s="250"/>
      <c r="Y53" s="250"/>
      <c r="Z53" s="251"/>
      <c r="AA53" s="250"/>
      <c r="AB53" s="249"/>
    </row>
    <row r="54" spans="1:33" ht="17.100000000000001" customHeight="1" x14ac:dyDescent="0.45">
      <c r="B54" s="1544"/>
      <c r="C54" s="1544"/>
      <c r="D54" s="1544"/>
      <c r="E54" s="1604"/>
      <c r="F54" s="1604"/>
      <c r="G54" s="1604"/>
      <c r="H54" s="1604"/>
      <c r="I54" s="1604"/>
      <c r="J54" s="1604"/>
      <c r="K54" s="1604"/>
      <c r="M54" s="1608" t="s">
        <v>610</v>
      </c>
      <c r="N54" s="1609"/>
      <c r="O54" s="1610"/>
      <c r="P54" s="1605"/>
      <c r="Q54" s="1606"/>
      <c r="R54" s="1606"/>
      <c r="S54" s="1607"/>
      <c r="T54" s="202"/>
      <c r="U54" s="202" t="s">
        <v>609</v>
      </c>
      <c r="V54" s="202"/>
      <c r="W54" s="1605"/>
      <c r="X54" s="1606"/>
      <c r="Y54" s="1606"/>
      <c r="Z54" s="1606"/>
      <c r="AA54" s="1606"/>
      <c r="AB54" s="1607"/>
    </row>
    <row r="55" spans="1:33" ht="17.100000000000001" customHeight="1" x14ac:dyDescent="0.45">
      <c r="B55" s="1544"/>
      <c r="C55" s="1544"/>
      <c r="D55" s="1544"/>
      <c r="E55" s="1604"/>
      <c r="F55" s="1604"/>
      <c r="G55" s="1604"/>
      <c r="H55" s="1604"/>
      <c r="I55" s="1604"/>
      <c r="J55" s="1604"/>
      <c r="K55" s="1604"/>
      <c r="M55" s="1608" t="s">
        <v>8536</v>
      </c>
      <c r="N55" s="1609"/>
      <c r="O55" s="1610"/>
      <c r="P55" s="1605"/>
      <c r="Q55" s="1606"/>
      <c r="R55" s="1606"/>
      <c r="S55" s="1607"/>
      <c r="T55" s="202"/>
      <c r="U55" s="202" t="s">
        <v>608</v>
      </c>
      <c r="V55" s="202"/>
      <c r="W55" s="1605"/>
      <c r="X55" s="1606"/>
      <c r="Y55" s="1606"/>
      <c r="Z55" s="1606"/>
      <c r="AA55" s="1606"/>
      <c r="AB55" s="1607"/>
    </row>
    <row r="56" spans="1:33" ht="17.100000000000001" customHeight="1" x14ac:dyDescent="0.45">
      <c r="B56" s="1544"/>
      <c r="C56" s="1544"/>
      <c r="D56" s="1544"/>
      <c r="E56" s="1604"/>
      <c r="F56" s="1604"/>
      <c r="G56" s="1604"/>
      <c r="H56" s="1604"/>
      <c r="I56" s="1604"/>
      <c r="J56" s="1604"/>
      <c r="K56" s="1604"/>
      <c r="M56" s="1608" t="s">
        <v>607</v>
      </c>
      <c r="N56" s="1609"/>
      <c r="O56" s="1610"/>
      <c r="P56" s="1608"/>
      <c r="Q56" s="1609"/>
      <c r="R56" s="1609"/>
      <c r="S56" s="1609"/>
      <c r="T56" s="1609"/>
      <c r="U56" s="1609"/>
      <c r="V56" s="1609"/>
      <c r="W56" s="1609"/>
      <c r="X56" s="1609"/>
      <c r="Y56" s="1609"/>
      <c r="Z56" s="1609"/>
      <c r="AA56" s="1609"/>
      <c r="AB56" s="1610"/>
    </row>
    <row r="57" spans="1:33" ht="7.05" customHeight="1" x14ac:dyDescent="0.45">
      <c r="M57" s="206"/>
      <c r="N57" s="206"/>
      <c r="O57" s="206"/>
      <c r="Z57" s="246"/>
    </row>
    <row r="58" spans="1:33" ht="7.05" customHeight="1" x14ac:dyDescent="0.45">
      <c r="Z58" s="246"/>
    </row>
    <row r="59" spans="1:33" s="254" customFormat="1" ht="17.100000000000001" customHeight="1" x14ac:dyDescent="0.15">
      <c r="A59" s="3"/>
      <c r="C59" s="1063" t="s">
        <v>50</v>
      </c>
      <c r="D59" s="1063"/>
      <c r="E59" s="1057" t="s">
        <v>51</v>
      </c>
      <c r="F59" s="1057"/>
      <c r="G59" s="1057"/>
      <c r="H59" s="1057"/>
      <c r="I59" s="1057"/>
      <c r="J59" s="1057"/>
      <c r="K59" s="1057"/>
      <c r="M59" s="1614" t="s">
        <v>5814</v>
      </c>
      <c r="N59" s="1614"/>
      <c r="O59" s="1614"/>
      <c r="P59" s="1614"/>
      <c r="Q59" s="1614"/>
      <c r="R59" s="1614"/>
      <c r="S59" s="1614"/>
      <c r="T59" s="1615"/>
      <c r="U59" s="1615"/>
      <c r="V59" s="1615"/>
      <c r="W59" s="1615"/>
      <c r="X59" s="1615"/>
      <c r="Y59" s="1615"/>
      <c r="Z59" s="1615"/>
      <c r="AA59" s="1615"/>
      <c r="AB59" s="1615"/>
    </row>
    <row r="60" spans="1:33" s="254" customFormat="1" ht="17.100000000000001" customHeight="1" x14ac:dyDescent="0.15">
      <c r="A60" s="3"/>
      <c r="C60" s="1063"/>
      <c r="D60" s="1063"/>
      <c r="E60" s="1057"/>
      <c r="F60" s="1057"/>
      <c r="G60" s="1057"/>
      <c r="H60" s="1057"/>
      <c r="I60" s="1057"/>
      <c r="J60" s="1057"/>
      <c r="K60" s="1057"/>
      <c r="M60" s="1614" t="s">
        <v>8723</v>
      </c>
      <c r="N60" s="1614"/>
      <c r="O60" s="1614"/>
      <c r="P60" s="1614"/>
      <c r="Q60" s="1614"/>
      <c r="R60" s="1614"/>
      <c r="S60" s="1614"/>
      <c r="T60" s="1486"/>
      <c r="U60" s="1486"/>
      <c r="V60" s="1486"/>
      <c r="W60" s="1486"/>
      <c r="X60" s="1486"/>
      <c r="Y60" s="1486"/>
      <c r="Z60" s="1486"/>
      <c r="AA60" s="1486"/>
      <c r="AB60" s="1486"/>
    </row>
    <row r="61" spans="1:33" ht="7.05" customHeight="1" x14ac:dyDescent="0.45">
      <c r="M61" s="246"/>
      <c r="AA61" s="246"/>
    </row>
    <row r="62" spans="1:33" ht="7.05" customHeight="1" x14ac:dyDescent="0.45">
      <c r="M62" s="246"/>
    </row>
    <row r="63" spans="1:33" ht="13.35" customHeight="1" x14ac:dyDescent="0.45">
      <c r="B63" s="230" t="s">
        <v>5586</v>
      </c>
      <c r="M63" s="245"/>
      <c r="AG63" s="119"/>
    </row>
    <row r="64" spans="1:33" ht="13.35" customHeight="1" x14ac:dyDescent="0.45">
      <c r="A64" s="230" t="s">
        <v>5585</v>
      </c>
      <c r="D64" s="1611"/>
      <c r="E64" s="1612"/>
      <c r="F64" s="1613"/>
      <c r="G64" s="230" t="s">
        <v>5584</v>
      </c>
    </row>
    <row r="65" spans="1:30" ht="3.75" customHeight="1" x14ac:dyDescent="0.45"/>
    <row r="66" spans="1:30" ht="3.75" customHeight="1" x14ac:dyDescent="0.45"/>
    <row r="67" spans="1:30" ht="13.35" customHeight="1" x14ac:dyDescent="0.45">
      <c r="A67" s="230" t="s">
        <v>5583</v>
      </c>
    </row>
    <row r="68" spans="1:30" ht="13.35" customHeight="1" x14ac:dyDescent="0.45">
      <c r="B68" s="406">
        <v>1</v>
      </c>
      <c r="C68" s="1481" t="s">
        <v>5725</v>
      </c>
      <c r="D68" s="1481"/>
      <c r="E68" s="1481"/>
      <c r="F68" s="1481"/>
      <c r="G68" s="1481"/>
      <c r="H68" s="1481"/>
      <c r="I68" s="1481"/>
      <c r="J68" s="1481"/>
      <c r="K68" s="1481"/>
      <c r="L68" s="1481"/>
      <c r="M68" s="1481"/>
      <c r="N68" s="1481"/>
      <c r="O68" s="1481"/>
      <c r="P68" s="1481"/>
      <c r="Q68" s="1481"/>
      <c r="R68" s="1481"/>
      <c r="S68" s="1481"/>
      <c r="T68" s="1481"/>
      <c r="U68" s="1481"/>
      <c r="V68" s="1481"/>
      <c r="W68" s="1481"/>
      <c r="X68" s="1481"/>
      <c r="Y68" s="1481"/>
      <c r="Z68" s="1481"/>
      <c r="AA68" s="1481"/>
      <c r="AB68" s="1481"/>
      <c r="AC68" s="1481"/>
    </row>
    <row r="69" spans="1:30" s="32" customFormat="1" ht="4.5" customHeight="1" x14ac:dyDescent="0.45">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row>
    <row r="70" spans="1:30" ht="13.35" customHeight="1" x14ac:dyDescent="0.45">
      <c r="B70" s="406">
        <v>2</v>
      </c>
      <c r="C70" s="1481" t="s">
        <v>5713</v>
      </c>
      <c r="D70" s="1481"/>
      <c r="E70" s="1481"/>
      <c r="F70" s="1481"/>
      <c r="G70" s="1481"/>
      <c r="H70" s="1481"/>
      <c r="I70" s="1481"/>
      <c r="J70" s="1481"/>
      <c r="K70" s="1481"/>
      <c r="L70" s="1481"/>
      <c r="M70" s="1481"/>
      <c r="N70" s="1481"/>
      <c r="O70" s="1481"/>
      <c r="P70" s="1481"/>
      <c r="Q70" s="1481"/>
      <c r="R70" s="1481"/>
      <c r="S70" s="1481"/>
      <c r="T70" s="1481"/>
      <c r="U70" s="1481"/>
      <c r="V70" s="1481"/>
      <c r="W70" s="1481"/>
      <c r="X70" s="1481"/>
      <c r="Y70" s="1481"/>
      <c r="Z70" s="1481"/>
      <c r="AA70" s="1481"/>
      <c r="AB70" s="1481"/>
      <c r="AC70" s="1481"/>
    </row>
    <row r="71" spans="1:30" s="32" customFormat="1" ht="4.5" customHeight="1" x14ac:dyDescent="0.45">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row>
    <row r="72" spans="1:30" ht="216" customHeight="1" x14ac:dyDescent="0.45">
      <c r="B72" s="407">
        <v>3</v>
      </c>
      <c r="C72" s="1482" t="s">
        <v>5734</v>
      </c>
      <c r="D72" s="1482"/>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1482"/>
      <c r="AB72" s="1482"/>
      <c r="AC72" s="1482"/>
      <c r="AD72" s="404"/>
    </row>
    <row r="73" spans="1:30" s="32" customFormat="1" ht="4.5" customHeight="1" x14ac:dyDescent="0.45">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row>
    <row r="74" spans="1:30" ht="59.55" customHeight="1" x14ac:dyDescent="0.45">
      <c r="B74" s="407">
        <v>4</v>
      </c>
      <c r="C74" s="1482" t="s">
        <v>5735</v>
      </c>
      <c r="D74" s="1482"/>
      <c r="E74" s="1482"/>
      <c r="F74" s="1482"/>
      <c r="G74" s="1482"/>
      <c r="H74" s="1482"/>
      <c r="I74" s="1482"/>
      <c r="J74" s="1482"/>
      <c r="K74" s="1482"/>
      <c r="L74" s="1482"/>
      <c r="M74" s="1482"/>
      <c r="N74" s="1482"/>
      <c r="O74" s="1482"/>
      <c r="P74" s="1482"/>
      <c r="Q74" s="1482"/>
      <c r="R74" s="1482"/>
      <c r="S74" s="1482"/>
      <c r="T74" s="1482"/>
      <c r="U74" s="1482"/>
      <c r="V74" s="1482"/>
      <c r="W74" s="1482"/>
      <c r="X74" s="1482"/>
      <c r="Y74" s="1482"/>
      <c r="Z74" s="1482"/>
      <c r="AA74" s="1482"/>
      <c r="AB74" s="1482"/>
      <c r="AC74" s="1482"/>
      <c r="AD74" s="404"/>
    </row>
    <row r="75" spans="1:30" s="32" customFormat="1" ht="4.5" customHeight="1" x14ac:dyDescent="0.45">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row>
    <row r="76" spans="1:30" ht="31.35" customHeight="1" x14ac:dyDescent="0.45">
      <c r="B76" s="407">
        <v>5</v>
      </c>
      <c r="C76" s="1482" t="s">
        <v>5736</v>
      </c>
      <c r="D76" s="1482"/>
      <c r="E76" s="1482"/>
      <c r="F76" s="1482"/>
      <c r="G76" s="1482"/>
      <c r="H76" s="1482"/>
      <c r="I76" s="1482"/>
      <c r="J76" s="1482"/>
      <c r="K76" s="1482"/>
      <c r="L76" s="1482"/>
      <c r="M76" s="1482"/>
      <c r="N76" s="1482"/>
      <c r="O76" s="1482"/>
      <c r="P76" s="1482"/>
      <c r="Q76" s="1482"/>
      <c r="R76" s="1482"/>
      <c r="S76" s="1482"/>
      <c r="T76" s="1482"/>
      <c r="U76" s="1482"/>
      <c r="V76" s="1482"/>
      <c r="W76" s="1482"/>
      <c r="X76" s="1482"/>
      <c r="Y76" s="1482"/>
      <c r="Z76" s="1482"/>
      <c r="AA76" s="1482"/>
      <c r="AB76" s="1482"/>
      <c r="AC76" s="1482"/>
      <c r="AD76" s="404"/>
    </row>
    <row r="77" spans="1:30" s="32" customFormat="1" ht="4.5" customHeight="1" x14ac:dyDescent="0.45">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row>
    <row r="78" spans="1:30" ht="26.1" customHeight="1" x14ac:dyDescent="0.45">
      <c r="B78" s="406">
        <v>6</v>
      </c>
      <c r="C78" s="1482" t="s">
        <v>5732</v>
      </c>
      <c r="D78" s="1482"/>
      <c r="E78" s="1482"/>
      <c r="F78" s="1482"/>
      <c r="G78" s="1482"/>
      <c r="H78" s="1482"/>
      <c r="I78" s="1482"/>
      <c r="J78" s="1482"/>
      <c r="K78" s="1482"/>
      <c r="L78" s="1482"/>
      <c r="M78" s="1482"/>
      <c r="N78" s="1482"/>
      <c r="O78" s="1482"/>
      <c r="P78" s="1482"/>
      <c r="Q78" s="1482"/>
      <c r="R78" s="1482"/>
      <c r="S78" s="1482"/>
      <c r="T78" s="1482"/>
      <c r="U78" s="1482"/>
      <c r="V78" s="1482"/>
      <c r="W78" s="1482"/>
      <c r="X78" s="1482"/>
      <c r="Y78" s="1482"/>
      <c r="Z78" s="1482"/>
      <c r="AA78" s="1482"/>
      <c r="AB78" s="1482"/>
      <c r="AC78" s="1482"/>
    </row>
    <row r="79" spans="1:30" s="32" customFormat="1" ht="4.5" customHeight="1" x14ac:dyDescent="0.45">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row>
    <row r="80" spans="1:30" ht="229.35" customHeight="1" x14ac:dyDescent="0.45">
      <c r="B80" s="407">
        <v>7</v>
      </c>
      <c r="C80" s="1482" t="s">
        <v>5737</v>
      </c>
      <c r="D80" s="1482"/>
      <c r="E80" s="1482"/>
      <c r="F80" s="1482"/>
      <c r="G80" s="1482"/>
      <c r="H80" s="1482"/>
      <c r="I80" s="1482"/>
      <c r="J80" s="1482"/>
      <c r="K80" s="1482"/>
      <c r="L80" s="1482"/>
      <c r="M80" s="1482"/>
      <c r="N80" s="1482"/>
      <c r="O80" s="1482"/>
      <c r="P80" s="1482"/>
      <c r="Q80" s="1482"/>
      <c r="R80" s="1482"/>
      <c r="S80" s="1482"/>
      <c r="T80" s="1482"/>
      <c r="U80" s="1482"/>
      <c r="V80" s="1482"/>
      <c r="W80" s="1482"/>
      <c r="X80" s="1482"/>
      <c r="Y80" s="1482"/>
      <c r="Z80" s="1482"/>
      <c r="AA80" s="1482"/>
      <c r="AB80" s="1482"/>
      <c r="AC80" s="1482"/>
      <c r="AD80" s="404"/>
    </row>
    <row r="81" spans="2:30" s="32" customFormat="1" ht="4.5" customHeight="1" x14ac:dyDescent="0.45">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row>
    <row r="82" spans="2:30" ht="40.049999999999997" customHeight="1" x14ac:dyDescent="0.45">
      <c r="B82" s="407">
        <v>8</v>
      </c>
      <c r="C82" s="1482" t="s">
        <v>5738</v>
      </c>
      <c r="D82" s="1482"/>
      <c r="E82" s="1482"/>
      <c r="F82" s="1482"/>
      <c r="G82" s="1482"/>
      <c r="H82" s="1482"/>
      <c r="I82" s="1482"/>
      <c r="J82" s="1482"/>
      <c r="K82" s="1482"/>
      <c r="L82" s="1482"/>
      <c r="M82" s="1482"/>
      <c r="N82" s="1482"/>
      <c r="O82" s="1482"/>
      <c r="P82" s="1482"/>
      <c r="Q82" s="1482"/>
      <c r="R82" s="1482"/>
      <c r="S82" s="1482"/>
      <c r="T82" s="1482"/>
      <c r="U82" s="1482"/>
      <c r="V82" s="1482"/>
      <c r="W82" s="1482"/>
      <c r="X82" s="1482"/>
      <c r="Y82" s="1482"/>
      <c r="Z82" s="1482"/>
      <c r="AA82" s="1482"/>
      <c r="AB82" s="1482"/>
      <c r="AC82" s="1482"/>
      <c r="AD82" s="404"/>
    </row>
    <row r="83" spans="2:30" s="32" customFormat="1" ht="4.5" customHeight="1" x14ac:dyDescent="0.45">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row>
    <row r="84" spans="2:30" ht="51" customHeight="1" x14ac:dyDescent="0.45">
      <c r="B84" s="407">
        <v>9</v>
      </c>
      <c r="C84" s="1482" t="s">
        <v>5739</v>
      </c>
      <c r="D84" s="1482"/>
      <c r="E84" s="1482"/>
      <c r="F84" s="1482"/>
      <c r="G84" s="1482"/>
      <c r="H84" s="1482"/>
      <c r="I84" s="1482"/>
      <c r="J84" s="1482"/>
      <c r="K84" s="1482"/>
      <c r="L84" s="1482"/>
      <c r="M84" s="1482"/>
      <c r="N84" s="1482"/>
      <c r="O84" s="1482"/>
      <c r="P84" s="1482"/>
      <c r="Q84" s="1482"/>
      <c r="R84" s="1482"/>
      <c r="S84" s="1482"/>
      <c r="T84" s="1482"/>
      <c r="U84" s="1482"/>
      <c r="V84" s="1482"/>
      <c r="W84" s="1482"/>
      <c r="X84" s="1482"/>
      <c r="Y84" s="1482"/>
      <c r="Z84" s="1482"/>
      <c r="AA84" s="1482"/>
      <c r="AB84" s="1482"/>
      <c r="AC84" s="1482"/>
      <c r="AD84" s="404"/>
    </row>
    <row r="85" spans="2:30" s="32" customFormat="1" ht="4.5" customHeight="1" x14ac:dyDescent="0.45">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row>
    <row r="86" spans="2:30" ht="40.35" customHeight="1" x14ac:dyDescent="0.45">
      <c r="B86" s="407">
        <v>10</v>
      </c>
      <c r="C86" s="1482" t="s">
        <v>5740</v>
      </c>
      <c r="D86" s="1482"/>
      <c r="E86" s="1482"/>
      <c r="F86" s="1482"/>
      <c r="G86" s="1482"/>
      <c r="H86" s="1482"/>
      <c r="I86" s="1482"/>
      <c r="J86" s="1482"/>
      <c r="K86" s="1482"/>
      <c r="L86" s="1482"/>
      <c r="M86" s="1482"/>
      <c r="N86" s="1482"/>
      <c r="O86" s="1482"/>
      <c r="P86" s="1482"/>
      <c r="Q86" s="1482"/>
      <c r="R86" s="1482"/>
      <c r="S86" s="1482"/>
      <c r="T86" s="1482"/>
      <c r="U86" s="1482"/>
      <c r="V86" s="1482"/>
      <c r="W86" s="1482"/>
      <c r="X86" s="1482"/>
      <c r="Y86" s="1482"/>
      <c r="Z86" s="1482"/>
      <c r="AA86" s="1482"/>
      <c r="AB86" s="1482"/>
      <c r="AC86" s="1482"/>
      <c r="AD86" s="404"/>
    </row>
    <row r="87" spans="2:30" s="32" customFormat="1" ht="4.5" customHeight="1" x14ac:dyDescent="0.45">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row>
    <row r="88" spans="2:30" ht="33" customHeight="1" x14ac:dyDescent="0.45">
      <c r="B88" s="407">
        <v>11</v>
      </c>
      <c r="C88" s="1482" t="s">
        <v>5733</v>
      </c>
      <c r="D88" s="1482"/>
      <c r="E88" s="1482"/>
      <c r="F88" s="1482"/>
      <c r="G88" s="1482"/>
      <c r="H88" s="1482"/>
      <c r="I88" s="1482"/>
      <c r="J88" s="1482"/>
      <c r="K88" s="1482"/>
      <c r="L88" s="1482"/>
      <c r="M88" s="1482"/>
      <c r="N88" s="1482"/>
      <c r="O88" s="1482"/>
      <c r="P88" s="1482"/>
      <c r="Q88" s="1482"/>
      <c r="R88" s="1482"/>
      <c r="S88" s="1482"/>
      <c r="T88" s="1482"/>
      <c r="U88" s="1482"/>
      <c r="V88" s="1482"/>
      <c r="W88" s="1482"/>
      <c r="X88" s="1482"/>
      <c r="Y88" s="1482"/>
      <c r="Z88" s="1482"/>
      <c r="AA88" s="1482"/>
      <c r="AB88" s="1482"/>
      <c r="AC88" s="1482"/>
      <c r="AD88" s="404"/>
    </row>
  </sheetData>
  <mergeCells count="98">
    <mergeCell ref="T38:V38"/>
    <mergeCell ref="J38:L38"/>
    <mergeCell ref="Q36:S36"/>
    <mergeCell ref="M37:S37"/>
    <mergeCell ref="A33:AC33"/>
    <mergeCell ref="A34:B35"/>
    <mergeCell ref="C34:I35"/>
    <mergeCell ref="J34:P34"/>
    <mergeCell ref="Q34:AC34"/>
    <mergeCell ref="J35:P35"/>
    <mergeCell ref="Q35:AC35"/>
    <mergeCell ref="C88:AC88"/>
    <mergeCell ref="C86:AC86"/>
    <mergeCell ref="C84:AC84"/>
    <mergeCell ref="C82:AC82"/>
    <mergeCell ref="C80:AC80"/>
    <mergeCell ref="C78:AC78"/>
    <mergeCell ref="C76:AC76"/>
    <mergeCell ref="W54:AB54"/>
    <mergeCell ref="M55:O55"/>
    <mergeCell ref="P55:S55"/>
    <mergeCell ref="W55:AB55"/>
    <mergeCell ref="M56:O56"/>
    <mergeCell ref="P56:AB56"/>
    <mergeCell ref="C59:D60"/>
    <mergeCell ref="E59:K60"/>
    <mergeCell ref="M59:S59"/>
    <mergeCell ref="T59:AB59"/>
    <mergeCell ref="M60:S60"/>
    <mergeCell ref="T60:AB60"/>
    <mergeCell ref="C74:AC74"/>
    <mergeCell ref="C72:AC72"/>
    <mergeCell ref="M46:AC46"/>
    <mergeCell ref="C70:AC70"/>
    <mergeCell ref="C68:AC68"/>
    <mergeCell ref="C51:D51"/>
    <mergeCell ref="B53:D56"/>
    <mergeCell ref="E53:K56"/>
    <mergeCell ref="T53:V53"/>
    <mergeCell ref="M54:O54"/>
    <mergeCell ref="P54:S54"/>
    <mergeCell ref="M53:O53"/>
    <mergeCell ref="P53:R53"/>
    <mergeCell ref="D64:F64"/>
    <mergeCell ref="A43:B46"/>
    <mergeCell ref="C43:I46"/>
    <mergeCell ref="M43:O43"/>
    <mergeCell ref="Q43:S43"/>
    <mergeCell ref="M45:S45"/>
    <mergeCell ref="W45:AC45"/>
    <mergeCell ref="W37:AC37"/>
    <mergeCell ref="M38:S38"/>
    <mergeCell ref="W38:AC38"/>
    <mergeCell ref="M39:AC39"/>
    <mergeCell ref="A40:AC40"/>
    <mergeCell ref="A41:B42"/>
    <mergeCell ref="C41:I42"/>
    <mergeCell ref="J41:P41"/>
    <mergeCell ref="Q41:AC41"/>
    <mergeCell ref="J42:P42"/>
    <mergeCell ref="Q42:AC42"/>
    <mergeCell ref="A36:B39"/>
    <mergeCell ref="C36:I39"/>
    <mergeCell ref="M36:O36"/>
    <mergeCell ref="A1:AC1"/>
    <mergeCell ref="L3:R5"/>
    <mergeCell ref="A7:I9"/>
    <mergeCell ref="J7:AC9"/>
    <mergeCell ref="A10:I10"/>
    <mergeCell ref="K10:T10"/>
    <mergeCell ref="V10:W10"/>
    <mergeCell ref="A30:I32"/>
    <mergeCell ref="J30:AC32"/>
    <mergeCell ref="A11:F25"/>
    <mergeCell ref="G11:I13"/>
    <mergeCell ref="A26:F28"/>
    <mergeCell ref="G26:I28"/>
    <mergeCell ref="A29:I29"/>
    <mergeCell ref="J11:AC13"/>
    <mergeCell ref="G14:I25"/>
    <mergeCell ref="W17:AC19"/>
    <mergeCell ref="W20:AC22"/>
    <mergeCell ref="J45:L45"/>
    <mergeCell ref="T45:V45"/>
    <mergeCell ref="J14:L16"/>
    <mergeCell ref="M14:P16"/>
    <mergeCell ref="R14:U16"/>
    <mergeCell ref="J17:L19"/>
    <mergeCell ref="M17:S19"/>
    <mergeCell ref="T17:V19"/>
    <mergeCell ref="J20:L22"/>
    <mergeCell ref="M20:S22"/>
    <mergeCell ref="T20:V22"/>
    <mergeCell ref="J23:L25"/>
    <mergeCell ref="M23:AC25"/>
    <mergeCell ref="J29:K29"/>
    <mergeCell ref="M44:S44"/>
    <mergeCell ref="W44:AC44"/>
  </mergeCells>
  <phoneticPr fontId="4"/>
  <dataValidations count="6">
    <dataValidation type="list" allowBlank="1" showInputMessage="1" showErrorMessage="1" sqref="I51 AB10 P29" xr:uid="{E9A67641-ECFC-4DF2-A3BD-8108088E1490}">
      <formula1>日</formula1>
    </dataValidation>
    <dataValidation type="list" allowBlank="1" showInputMessage="1" showErrorMessage="1" sqref="G51 Z10 N29" xr:uid="{491A9624-3315-41E3-9F00-D6B5D4FBBA9E}">
      <formula1>月</formula1>
    </dataValidation>
    <dataValidation type="list" allowBlank="1" showInputMessage="1" showErrorMessage="1" sqref="E51 X10 L29" xr:uid="{6B65A83E-E9FE-497E-ABC0-351FD9AC441B}">
      <formula1>年</formula1>
    </dataValidation>
    <dataValidation type="list" allowBlank="1" showInputMessage="1" showErrorMessage="1" sqref="V10:W10 C51:D51 J29:K29" xr:uid="{9FC56F2E-0E53-4891-B3FA-C46A945C8716}">
      <formula1>元号</formula1>
    </dataValidation>
    <dataValidation type="list" allowBlank="1" showInputMessage="1" showErrorMessage="1" sqref="L27 R27" xr:uid="{C637DD13-839B-4FCB-A403-53FC9B93E050}">
      <formula1>○</formula1>
    </dataValidation>
    <dataValidation type="list" allowBlank="1" showInputMessage="1" showErrorMessage="1" sqref="D64:F64" xr:uid="{E3651A5A-041D-4017-A2DD-289D956CBA67}">
      <formula1>保健所</formula1>
    </dataValidation>
  </dataValidations>
  <pageMargins left="0.7" right="0.7" top="0.75" bottom="0.75" header="0.3" footer="0.3"/>
  <pageSetup paperSize="9" fitToHeight="0" orientation="portrait" r:id="rId1"/>
  <rowBreaks count="2" manualBreakCount="2">
    <brk id="32" max="28" man="1"/>
    <brk id="65" max="2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1968-F95A-4FBD-8E40-070E6A19DA3D}">
  <sheetPr codeName="Sheet27"/>
  <dimension ref="B2:AB115"/>
  <sheetViews>
    <sheetView view="pageBreakPreview" zoomScaleNormal="100" zoomScaleSheetLayoutView="100" workbookViewId="0"/>
  </sheetViews>
  <sheetFormatPr defaultColWidth="8.59765625" defaultRowHeight="12" customHeight="1" x14ac:dyDescent="0.45"/>
  <cols>
    <col min="1" max="1" width="1.09765625" style="230" customWidth="1"/>
    <col min="2" max="26" width="3" style="230" customWidth="1"/>
    <col min="27" max="27" width="1.5" style="230" customWidth="1"/>
    <col min="28" max="28" width="2.59765625" style="230" customWidth="1"/>
    <col min="29" max="29" width="4.09765625" style="230" customWidth="1"/>
    <col min="30" max="16384" width="8.59765625" style="230"/>
  </cols>
  <sheetData>
    <row r="2" spans="2:26" ht="12" customHeight="1" x14ac:dyDescent="0.45">
      <c r="C2" s="1604" t="s">
        <v>5807</v>
      </c>
      <c r="D2" s="1604"/>
      <c r="E2" s="1604"/>
      <c r="F2" s="1604"/>
      <c r="G2" s="1604"/>
      <c r="H2" s="1604"/>
      <c r="I2" s="1604"/>
      <c r="J2" s="1604"/>
      <c r="K2" s="1604"/>
      <c r="L2" s="1604"/>
      <c r="M2" s="1604"/>
      <c r="N2" s="1604"/>
      <c r="O2" s="1604"/>
      <c r="P2" s="1604"/>
      <c r="Q2" s="1604"/>
      <c r="R2" s="1604"/>
      <c r="S2" s="1604"/>
      <c r="T2" s="1604"/>
      <c r="U2" s="1604"/>
      <c r="V2" s="1604"/>
      <c r="W2" s="1604"/>
      <c r="X2" s="1604"/>
      <c r="Y2" s="1604"/>
      <c r="Z2" s="1604"/>
    </row>
    <row r="3" spans="2:26" ht="12" customHeight="1" x14ac:dyDescent="0.45">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row>
    <row r="4" spans="2:26" ht="12" customHeight="1" x14ac:dyDescent="0.45">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row>
    <row r="5" spans="2:26" ht="12" customHeight="1" x14ac:dyDescent="0.45">
      <c r="C5" s="1604"/>
      <c r="D5" s="1604"/>
      <c r="E5" s="1604"/>
      <c r="F5" s="1604"/>
      <c r="G5" s="1604"/>
      <c r="H5" s="1604"/>
      <c r="I5" s="1604"/>
      <c r="J5" s="1604"/>
      <c r="K5" s="1604"/>
      <c r="L5" s="1604"/>
      <c r="M5" s="1604"/>
      <c r="N5" s="1604"/>
      <c r="O5" s="1604"/>
      <c r="P5" s="1604"/>
      <c r="Q5" s="1604"/>
      <c r="R5" s="1604"/>
      <c r="S5" s="1604"/>
      <c r="T5" s="1604"/>
      <c r="U5" s="1604"/>
      <c r="V5" s="1604"/>
      <c r="W5" s="1604"/>
      <c r="X5" s="1604"/>
      <c r="Y5" s="1604"/>
      <c r="Z5" s="1604"/>
    </row>
    <row r="6" spans="2:26" ht="12" customHeight="1" x14ac:dyDescent="0.45">
      <c r="C6" s="280"/>
      <c r="D6" s="280"/>
      <c r="E6" s="280"/>
      <c r="F6" s="280"/>
      <c r="G6" s="280"/>
      <c r="H6" s="280"/>
      <c r="I6" s="280"/>
      <c r="J6" s="280"/>
      <c r="K6" s="280"/>
      <c r="L6" s="280"/>
      <c r="M6" s="280"/>
      <c r="N6" s="280"/>
      <c r="O6" s="280"/>
      <c r="P6" s="280"/>
      <c r="Q6" s="280"/>
      <c r="R6" s="280"/>
      <c r="S6" s="280"/>
      <c r="T6" s="280"/>
      <c r="U6" s="280"/>
      <c r="V6" s="280"/>
      <c r="W6" s="280"/>
      <c r="X6" s="280"/>
      <c r="Y6" s="280"/>
      <c r="Z6" s="280"/>
    </row>
    <row r="7" spans="2:26" ht="12" customHeight="1" x14ac:dyDescent="0.45">
      <c r="G7" s="1616" t="s">
        <v>5808</v>
      </c>
      <c r="H7" s="1616"/>
      <c r="I7" s="1616"/>
      <c r="J7" s="1616"/>
      <c r="K7" s="1616"/>
      <c r="L7" s="1616"/>
      <c r="M7" s="1616"/>
      <c r="N7" s="1616"/>
      <c r="O7" s="1616"/>
      <c r="P7" s="1616"/>
      <c r="Q7" s="1616"/>
      <c r="R7" s="1616"/>
      <c r="S7" s="1616"/>
      <c r="T7" s="1616"/>
      <c r="U7" s="1616"/>
      <c r="V7" s="1616"/>
      <c r="W7" s="1616"/>
    </row>
    <row r="8" spans="2:26" ht="12" customHeight="1" x14ac:dyDescent="0.45">
      <c r="G8" s="1616"/>
      <c r="H8" s="1616"/>
      <c r="I8" s="1616"/>
      <c r="J8" s="1616"/>
      <c r="K8" s="1616"/>
      <c r="L8" s="1616"/>
      <c r="M8" s="1616"/>
      <c r="N8" s="1616"/>
      <c r="O8" s="1616"/>
      <c r="P8" s="1616"/>
      <c r="Q8" s="1616"/>
      <c r="R8" s="1616"/>
      <c r="S8" s="1616"/>
      <c r="T8" s="1616"/>
      <c r="U8" s="1616"/>
      <c r="V8" s="1616"/>
      <c r="W8" s="1616"/>
    </row>
    <row r="10" spans="2:26" ht="12" customHeight="1" x14ac:dyDescent="0.45">
      <c r="B10" s="1508" t="s">
        <v>5686</v>
      </c>
      <c r="C10" s="1509"/>
      <c r="D10" s="1509"/>
      <c r="E10" s="1509"/>
      <c r="F10" s="1509"/>
      <c r="G10" s="1509"/>
      <c r="H10" s="1509"/>
      <c r="I10" s="1510"/>
      <c r="J10" s="1542" t="s">
        <v>5815</v>
      </c>
      <c r="K10" s="1527"/>
      <c r="L10" s="1527"/>
      <c r="M10" s="1527"/>
      <c r="N10" s="1527"/>
      <c r="O10" s="1527"/>
      <c r="P10" s="1527"/>
      <c r="Q10" s="1527"/>
      <c r="R10" s="1527"/>
      <c r="S10" s="1527"/>
      <c r="T10" s="1527"/>
      <c r="U10" s="1527"/>
      <c r="V10" s="1527"/>
      <c r="W10" s="1527"/>
      <c r="X10" s="1527"/>
      <c r="Y10" s="1527"/>
      <c r="Z10" s="1519"/>
    </row>
    <row r="11" spans="2:26" ht="12" customHeight="1" x14ac:dyDescent="0.45">
      <c r="B11" s="1511"/>
      <c r="C11" s="1512"/>
      <c r="D11" s="1512"/>
      <c r="E11" s="1512"/>
      <c r="F11" s="1512"/>
      <c r="G11" s="1512"/>
      <c r="H11" s="1512"/>
      <c r="I11" s="1513"/>
      <c r="J11" s="1546"/>
      <c r="K11" s="1528"/>
      <c r="L11" s="1528"/>
      <c r="M11" s="1528"/>
      <c r="N11" s="1528"/>
      <c r="O11" s="1528"/>
      <c r="P11" s="1528"/>
      <c r="Q11" s="1528"/>
      <c r="R11" s="1528"/>
      <c r="S11" s="1544"/>
      <c r="T11" s="1544"/>
      <c r="U11" s="1544"/>
      <c r="V11" s="1528"/>
      <c r="W11" s="1544"/>
      <c r="X11" s="1528"/>
      <c r="Y11" s="1544"/>
      <c r="Z11" s="1520"/>
    </row>
    <row r="12" spans="2:26" ht="12" customHeight="1" x14ac:dyDescent="0.45">
      <c r="B12" s="1533" t="s">
        <v>5809</v>
      </c>
      <c r="C12" s="1580"/>
      <c r="D12" s="1580"/>
      <c r="E12" s="1580"/>
      <c r="F12" s="1580"/>
      <c r="G12" s="1580"/>
      <c r="H12" s="1580"/>
      <c r="I12" s="1581"/>
      <c r="J12" s="1542" t="s">
        <v>5810</v>
      </c>
      <c r="K12" s="1522"/>
      <c r="L12" s="1522"/>
      <c r="M12" s="1522"/>
      <c r="N12" s="1522"/>
      <c r="O12" s="1522"/>
      <c r="P12" s="1522"/>
      <c r="Q12" s="1522"/>
      <c r="R12" s="1527" t="s">
        <v>5811</v>
      </c>
      <c r="S12" s="1620"/>
      <c r="T12" s="1621"/>
      <c r="U12" s="1525"/>
      <c r="V12" s="1527" t="s">
        <v>76</v>
      </c>
      <c r="W12" s="1525"/>
      <c r="X12" s="1527" t="s">
        <v>77</v>
      </c>
      <c r="Y12" s="1525"/>
      <c r="Z12" s="1519" t="s">
        <v>140</v>
      </c>
    </row>
    <row r="13" spans="2:26" ht="12" customHeight="1" x14ac:dyDescent="0.45">
      <c r="B13" s="1617"/>
      <c r="C13" s="1618"/>
      <c r="D13" s="1618"/>
      <c r="E13" s="1618"/>
      <c r="F13" s="1618"/>
      <c r="G13" s="1618"/>
      <c r="H13" s="1618"/>
      <c r="I13" s="1619"/>
      <c r="J13" s="1546"/>
      <c r="K13" s="1524"/>
      <c r="L13" s="1524"/>
      <c r="M13" s="1524"/>
      <c r="N13" s="1524"/>
      <c r="O13" s="1524"/>
      <c r="P13" s="1524"/>
      <c r="Q13" s="1524"/>
      <c r="R13" s="1528"/>
      <c r="S13" s="1622"/>
      <c r="T13" s="1623"/>
      <c r="U13" s="1526"/>
      <c r="V13" s="1528"/>
      <c r="W13" s="1526"/>
      <c r="X13" s="1528"/>
      <c r="Y13" s="1526"/>
      <c r="Z13" s="1520"/>
    </row>
    <row r="14" spans="2:26" ht="12" customHeight="1" x14ac:dyDescent="0.45">
      <c r="B14" s="1533" t="s">
        <v>5681</v>
      </c>
      <c r="C14" s="1580"/>
      <c r="D14" s="1580"/>
      <c r="E14" s="1580"/>
      <c r="F14" s="1580"/>
      <c r="G14" s="1581"/>
      <c r="H14" s="1508" t="s">
        <v>806</v>
      </c>
      <c r="I14" s="1510"/>
      <c r="J14" s="1521"/>
      <c r="K14" s="1522"/>
      <c r="L14" s="1522"/>
      <c r="M14" s="1522"/>
      <c r="N14" s="1522"/>
      <c r="O14" s="1522"/>
      <c r="P14" s="1522"/>
      <c r="Q14" s="1522"/>
      <c r="R14" s="1522"/>
      <c r="S14" s="1539"/>
      <c r="T14" s="1539"/>
      <c r="U14" s="1539"/>
      <c r="V14" s="1522"/>
      <c r="W14" s="1539"/>
      <c r="X14" s="1522"/>
      <c r="Y14" s="1539"/>
      <c r="Z14" s="1537"/>
    </row>
    <row r="15" spans="2:26" ht="12" customHeight="1" x14ac:dyDescent="0.45">
      <c r="B15" s="1534"/>
      <c r="C15" s="1582"/>
      <c r="D15" s="1582"/>
      <c r="E15" s="1582"/>
      <c r="F15" s="1582"/>
      <c r="G15" s="1583"/>
      <c r="H15" s="1511"/>
      <c r="I15" s="1513"/>
      <c r="J15" s="1538"/>
      <c r="K15" s="1539"/>
      <c r="L15" s="1539"/>
      <c r="M15" s="1539"/>
      <c r="N15" s="1539"/>
      <c r="O15" s="1539"/>
      <c r="P15" s="1524"/>
      <c r="Q15" s="1539"/>
      <c r="R15" s="1539"/>
      <c r="S15" s="1539"/>
      <c r="T15" s="1524"/>
      <c r="U15" s="1524"/>
      <c r="V15" s="1524"/>
      <c r="W15" s="1524"/>
      <c r="X15" s="1524"/>
      <c r="Y15" s="1524"/>
      <c r="Z15" s="1541"/>
    </row>
    <row r="16" spans="2:26" ht="19.95" customHeight="1" x14ac:dyDescent="0.45">
      <c r="B16" s="1534"/>
      <c r="C16" s="1582"/>
      <c r="D16" s="1582"/>
      <c r="E16" s="1582"/>
      <c r="F16" s="1582"/>
      <c r="G16" s="1583"/>
      <c r="H16" s="1508" t="s">
        <v>5578</v>
      </c>
      <c r="I16" s="1509"/>
      <c r="J16" s="1474" t="s">
        <v>8555</v>
      </c>
      <c r="K16" s="1475"/>
      <c r="L16" s="1476"/>
      <c r="M16" s="1477"/>
      <c r="N16" s="1478"/>
      <c r="O16" s="1479"/>
      <c r="P16" s="777" t="s">
        <v>611</v>
      </c>
      <c r="Q16" s="1477"/>
      <c r="R16" s="1625"/>
      <c r="S16" s="1629"/>
      <c r="T16" s="778"/>
      <c r="U16" s="778"/>
      <c r="V16" s="778"/>
      <c r="W16" s="778"/>
      <c r="X16" s="778"/>
      <c r="Y16" s="778"/>
      <c r="Z16" s="779"/>
    </row>
    <row r="17" spans="2:26" ht="19.95" customHeight="1" x14ac:dyDescent="0.45">
      <c r="B17" s="1534"/>
      <c r="C17" s="1582"/>
      <c r="D17" s="1582"/>
      <c r="E17" s="1582"/>
      <c r="F17" s="1582"/>
      <c r="G17" s="1583"/>
      <c r="H17" s="1579"/>
      <c r="I17" s="1535"/>
      <c r="J17" s="1474" t="s">
        <v>8557</v>
      </c>
      <c r="K17" s="1475"/>
      <c r="L17" s="1476"/>
      <c r="M17" s="1624"/>
      <c r="N17" s="1624"/>
      <c r="O17" s="1624"/>
      <c r="P17" s="1625"/>
      <c r="Q17" s="1624"/>
      <c r="R17" s="1474" t="s">
        <v>609</v>
      </c>
      <c r="S17" s="1475"/>
      <c r="T17" s="1476"/>
      <c r="U17" s="1477"/>
      <c r="V17" s="1478"/>
      <c r="W17" s="1478"/>
      <c r="X17" s="1478"/>
      <c r="Y17" s="1478"/>
      <c r="Z17" s="1479"/>
    </row>
    <row r="18" spans="2:26" ht="19.95" customHeight="1" x14ac:dyDescent="0.45">
      <c r="B18" s="1534"/>
      <c r="C18" s="1582"/>
      <c r="D18" s="1582"/>
      <c r="E18" s="1582"/>
      <c r="F18" s="1582"/>
      <c r="G18" s="1583"/>
      <c r="H18" s="1579"/>
      <c r="I18" s="1535"/>
      <c r="J18" s="1474" t="s">
        <v>8558</v>
      </c>
      <c r="K18" s="1475"/>
      <c r="L18" s="1476"/>
      <c r="M18" s="1477"/>
      <c r="N18" s="1478"/>
      <c r="O18" s="1478"/>
      <c r="P18" s="1478"/>
      <c r="Q18" s="1479"/>
      <c r="R18" s="1474" t="s">
        <v>608</v>
      </c>
      <c r="S18" s="1475"/>
      <c r="T18" s="1476"/>
      <c r="U18" s="1477"/>
      <c r="V18" s="1478"/>
      <c r="W18" s="1478"/>
      <c r="X18" s="1478"/>
      <c r="Y18" s="1478"/>
      <c r="Z18" s="1479"/>
    </row>
    <row r="19" spans="2:26" ht="19.95" customHeight="1" x14ac:dyDescent="0.45">
      <c r="B19" s="1617"/>
      <c r="C19" s="1618"/>
      <c r="D19" s="1618"/>
      <c r="E19" s="1618"/>
      <c r="F19" s="1618"/>
      <c r="G19" s="1619"/>
      <c r="H19" s="1511"/>
      <c r="I19" s="1512"/>
      <c r="J19" s="1474" t="s">
        <v>607</v>
      </c>
      <c r="K19" s="1475"/>
      <c r="L19" s="1476"/>
      <c r="M19" s="1626"/>
      <c r="N19" s="1627"/>
      <c r="O19" s="1627"/>
      <c r="P19" s="1627"/>
      <c r="Q19" s="1627"/>
      <c r="R19" s="1472"/>
      <c r="S19" s="1472"/>
      <c r="T19" s="1472"/>
      <c r="U19" s="1627"/>
      <c r="V19" s="1627"/>
      <c r="W19" s="1627"/>
      <c r="X19" s="1627"/>
      <c r="Y19" s="1627"/>
      <c r="Z19" s="1628"/>
    </row>
    <row r="20" spans="2:26" ht="18.45" customHeight="1" x14ac:dyDescent="0.45">
      <c r="B20" s="1508" t="s">
        <v>5577</v>
      </c>
      <c r="C20" s="1509"/>
      <c r="D20" s="1509"/>
      <c r="E20" s="1509"/>
      <c r="F20" s="1509"/>
      <c r="G20" s="1510"/>
      <c r="H20" s="1508" t="s">
        <v>5576</v>
      </c>
      <c r="I20" s="1510"/>
      <c r="J20" s="260"/>
      <c r="Z20" s="256"/>
    </row>
    <row r="21" spans="2:26" ht="18.45" customHeight="1" x14ac:dyDescent="0.45">
      <c r="B21" s="1579"/>
      <c r="C21" s="1535"/>
      <c r="D21" s="1535"/>
      <c r="E21" s="1535"/>
      <c r="F21" s="1535"/>
      <c r="G21" s="1536"/>
      <c r="H21" s="1579"/>
      <c r="I21" s="1536"/>
      <c r="J21" s="260"/>
      <c r="K21" s="828"/>
      <c r="L21" s="204" t="s">
        <v>830</v>
      </c>
      <c r="Z21" s="256"/>
    </row>
    <row r="22" spans="2:26" ht="18.45" customHeight="1" x14ac:dyDescent="0.45">
      <c r="B22" s="1511"/>
      <c r="C22" s="1512"/>
      <c r="D22" s="1512"/>
      <c r="E22" s="1512"/>
      <c r="F22" s="1512"/>
      <c r="G22" s="1513"/>
      <c r="H22" s="1511"/>
      <c r="I22" s="1513"/>
      <c r="J22" s="260"/>
      <c r="M22" s="263"/>
      <c r="O22" s="263"/>
      <c r="Q22" s="263"/>
      <c r="R22" s="263"/>
      <c r="S22" s="263"/>
      <c r="T22" s="263"/>
      <c r="U22" s="263"/>
      <c r="V22" s="263"/>
      <c r="W22" s="263"/>
      <c r="X22" s="263"/>
      <c r="Y22" s="263"/>
      <c r="Z22" s="262"/>
    </row>
    <row r="23" spans="2:26" ht="27" customHeight="1" x14ac:dyDescent="0.45">
      <c r="B23" s="1630" t="s">
        <v>5591</v>
      </c>
      <c r="C23" s="1631"/>
      <c r="D23" s="1631"/>
      <c r="E23" s="1631"/>
      <c r="F23" s="1631"/>
      <c r="G23" s="1631"/>
      <c r="H23" s="1631"/>
      <c r="I23" s="1631"/>
      <c r="J23" s="1559"/>
      <c r="K23" s="1560"/>
      <c r="L23" s="826"/>
      <c r="M23" s="230" t="s">
        <v>76</v>
      </c>
      <c r="N23" s="826"/>
      <c r="O23" s="230" t="s">
        <v>77</v>
      </c>
      <c r="P23" s="826"/>
      <c r="Q23" s="230" t="s">
        <v>140</v>
      </c>
      <c r="Z23" s="256"/>
    </row>
    <row r="24" spans="2:26" ht="12" customHeight="1" x14ac:dyDescent="0.45">
      <c r="B24" s="1508" t="s">
        <v>43</v>
      </c>
      <c r="C24" s="1509"/>
      <c r="D24" s="1509"/>
      <c r="E24" s="1509"/>
      <c r="F24" s="1509"/>
      <c r="G24" s="1509"/>
      <c r="H24" s="1509"/>
      <c r="I24" s="1510"/>
      <c r="J24" s="1573"/>
      <c r="K24" s="1574"/>
      <c r="L24" s="1574"/>
      <c r="M24" s="1571"/>
      <c r="N24" s="1574"/>
      <c r="O24" s="1571"/>
      <c r="P24" s="1574"/>
      <c r="Q24" s="1571"/>
      <c r="R24" s="1571"/>
      <c r="S24" s="1571"/>
      <c r="T24" s="1571"/>
      <c r="U24" s="1571"/>
      <c r="V24" s="1571"/>
      <c r="W24" s="1571"/>
      <c r="X24" s="1571"/>
      <c r="Y24" s="1571"/>
      <c r="Z24" s="1572"/>
    </row>
    <row r="25" spans="2:26" ht="12" customHeight="1" x14ac:dyDescent="0.45">
      <c r="B25" s="1579"/>
      <c r="C25" s="1535"/>
      <c r="D25" s="1535"/>
      <c r="E25" s="1535"/>
      <c r="F25" s="1535"/>
      <c r="G25" s="1535"/>
      <c r="H25" s="1535"/>
      <c r="I25" s="1536"/>
      <c r="J25" s="1573"/>
      <c r="K25" s="1574"/>
      <c r="L25" s="1574"/>
      <c r="M25" s="1574"/>
      <c r="N25" s="1574"/>
      <c r="O25" s="1574"/>
      <c r="P25" s="1574"/>
      <c r="Q25" s="1574"/>
      <c r="R25" s="1574"/>
      <c r="S25" s="1574"/>
      <c r="T25" s="1574"/>
      <c r="U25" s="1574"/>
      <c r="V25" s="1574"/>
      <c r="W25" s="1574"/>
      <c r="X25" s="1574"/>
      <c r="Y25" s="1574"/>
      <c r="Z25" s="1575"/>
    </row>
    <row r="26" spans="2:26" ht="3" customHeight="1" x14ac:dyDescent="0.45">
      <c r="B26" s="1579"/>
      <c r="C26" s="1535"/>
      <c r="D26" s="1535"/>
      <c r="E26" s="1535"/>
      <c r="F26" s="1535"/>
      <c r="G26" s="1535"/>
      <c r="H26" s="1535"/>
      <c r="I26" s="1536"/>
      <c r="J26" s="1573"/>
      <c r="K26" s="1574"/>
      <c r="L26" s="1574"/>
      <c r="M26" s="1574"/>
      <c r="N26" s="1574"/>
      <c r="O26" s="1574"/>
      <c r="P26" s="1574"/>
      <c r="Q26" s="1574"/>
      <c r="R26" s="1574"/>
      <c r="S26" s="1574"/>
      <c r="T26" s="1574"/>
      <c r="U26" s="1574"/>
      <c r="V26" s="1574"/>
      <c r="W26" s="1574"/>
      <c r="X26" s="1574"/>
      <c r="Y26" s="1574"/>
      <c r="Z26" s="1575"/>
    </row>
    <row r="27" spans="2:26" ht="12" customHeight="1" x14ac:dyDescent="0.45">
      <c r="B27" s="1579"/>
      <c r="C27" s="1535"/>
      <c r="D27" s="1535"/>
      <c r="E27" s="1535"/>
      <c r="F27" s="1535"/>
      <c r="G27" s="1535"/>
      <c r="H27" s="1535"/>
      <c r="I27" s="1536"/>
      <c r="J27" s="1573"/>
      <c r="K27" s="1574"/>
      <c r="L27" s="1574"/>
      <c r="M27" s="1574"/>
      <c r="N27" s="1574"/>
      <c r="O27" s="1574"/>
      <c r="P27" s="1574"/>
      <c r="Q27" s="1574"/>
      <c r="R27" s="1574"/>
      <c r="S27" s="1574"/>
      <c r="T27" s="1574"/>
      <c r="U27" s="1574"/>
      <c r="V27" s="1574"/>
      <c r="W27" s="1574"/>
      <c r="X27" s="1574"/>
      <c r="Y27" s="1574"/>
      <c r="Z27" s="1575"/>
    </row>
    <row r="28" spans="2:26" ht="3" customHeight="1" x14ac:dyDescent="0.45">
      <c r="B28" s="1579"/>
      <c r="C28" s="1535"/>
      <c r="D28" s="1535"/>
      <c r="E28" s="1535"/>
      <c r="F28" s="1535"/>
      <c r="G28" s="1535"/>
      <c r="H28" s="1535"/>
      <c r="I28" s="1536"/>
      <c r="J28" s="1573"/>
      <c r="K28" s="1574"/>
      <c r="L28" s="1574"/>
      <c r="M28" s="1574"/>
      <c r="N28" s="1574"/>
      <c r="O28" s="1574"/>
      <c r="P28" s="1574"/>
      <c r="Q28" s="1574"/>
      <c r="R28" s="1574"/>
      <c r="S28" s="1574"/>
      <c r="T28" s="1574"/>
      <c r="U28" s="1574"/>
      <c r="V28" s="1574"/>
      <c r="W28" s="1574"/>
      <c r="X28" s="1574"/>
      <c r="Y28" s="1574"/>
      <c r="Z28" s="1575"/>
    </row>
    <row r="29" spans="2:26" ht="12" customHeight="1" x14ac:dyDescent="0.45">
      <c r="B29" s="1511"/>
      <c r="C29" s="1512"/>
      <c r="D29" s="1512"/>
      <c r="E29" s="1512"/>
      <c r="F29" s="1512"/>
      <c r="G29" s="1512"/>
      <c r="H29" s="1512"/>
      <c r="I29" s="1513"/>
      <c r="J29" s="1576"/>
      <c r="K29" s="1577"/>
      <c r="L29" s="1577"/>
      <c r="M29" s="1577"/>
      <c r="N29" s="1577"/>
      <c r="O29" s="1577"/>
      <c r="P29" s="1577"/>
      <c r="Q29" s="1577"/>
      <c r="R29" s="1577"/>
      <c r="S29" s="1577"/>
      <c r="T29" s="1577"/>
      <c r="U29" s="1577"/>
      <c r="V29" s="1577"/>
      <c r="W29" s="1577"/>
      <c r="X29" s="1577"/>
      <c r="Y29" s="1577"/>
      <c r="Z29" s="1578"/>
    </row>
    <row r="30" spans="2:26" ht="5.55" customHeight="1" x14ac:dyDescent="0.45">
      <c r="B30" s="1632" t="s">
        <v>628</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4"/>
    </row>
    <row r="31" spans="2:26" ht="5.55" customHeight="1" x14ac:dyDescent="0.45">
      <c r="B31" s="1635"/>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7"/>
    </row>
    <row r="32" spans="2:26" ht="5.55" customHeight="1" x14ac:dyDescent="0.45">
      <c r="B32" s="1638"/>
      <c r="C32" s="1639"/>
      <c r="D32" s="1639"/>
      <c r="E32" s="1639"/>
      <c r="F32" s="1639"/>
      <c r="G32" s="1639"/>
      <c r="H32" s="1639"/>
      <c r="I32" s="1639"/>
      <c r="J32" s="1639"/>
      <c r="K32" s="1639"/>
      <c r="L32" s="1639"/>
      <c r="M32" s="1639"/>
      <c r="N32" s="1639"/>
      <c r="O32" s="1639"/>
      <c r="P32" s="1639"/>
      <c r="Q32" s="1639"/>
      <c r="R32" s="1639"/>
      <c r="S32" s="1639"/>
      <c r="T32" s="1639"/>
      <c r="U32" s="1639"/>
      <c r="V32" s="1639"/>
      <c r="W32" s="1639"/>
      <c r="X32" s="1639"/>
      <c r="Y32" s="1639"/>
      <c r="Z32" s="1637"/>
    </row>
    <row r="33" spans="2:28" s="470" customFormat="1" ht="19.05" customHeight="1" x14ac:dyDescent="0.45">
      <c r="B33" s="1640" t="s">
        <v>5812</v>
      </c>
      <c r="C33" s="1641"/>
      <c r="D33" s="1641"/>
      <c r="E33" s="1641"/>
      <c r="F33" s="1641"/>
      <c r="G33" s="1641"/>
      <c r="H33" s="1641"/>
      <c r="I33" s="1642"/>
      <c r="J33" s="1522"/>
      <c r="K33" s="1522"/>
      <c r="L33" s="1522"/>
      <c r="M33" s="1522"/>
      <c r="N33" s="1522"/>
      <c r="O33" s="1522"/>
      <c r="P33" s="1522"/>
      <c r="Q33" s="1522"/>
      <c r="R33" s="1522"/>
      <c r="S33" s="1522"/>
      <c r="T33" s="1522"/>
      <c r="U33" s="1522"/>
      <c r="V33" s="1522"/>
      <c r="W33" s="1522"/>
      <c r="X33" s="1522"/>
      <c r="Y33" s="1537"/>
      <c r="Z33" s="543"/>
      <c r="AB33" s="470" t="s">
        <v>5813</v>
      </c>
    </row>
    <row r="34" spans="2:28" s="470" customFormat="1" ht="19.05" customHeight="1" x14ac:dyDescent="0.45">
      <c r="B34" s="1643"/>
      <c r="C34" s="1604"/>
      <c r="D34" s="1604"/>
      <c r="E34" s="1604"/>
      <c r="F34" s="1604"/>
      <c r="G34" s="1604"/>
      <c r="H34" s="1604"/>
      <c r="I34" s="1644"/>
      <c r="J34" s="1648"/>
      <c r="K34" s="1649"/>
      <c r="L34" s="1649"/>
      <c r="M34" s="1649"/>
      <c r="N34" s="1649"/>
      <c r="O34" s="1649"/>
      <c r="P34" s="1649"/>
      <c r="Q34" s="1649"/>
      <c r="R34" s="1649"/>
      <c r="S34" s="1649"/>
      <c r="T34" s="1649"/>
      <c r="U34" s="1649"/>
      <c r="V34" s="1649"/>
      <c r="W34" s="1649"/>
      <c r="X34" s="1649"/>
      <c r="Y34" s="1650"/>
      <c r="Z34" s="471"/>
    </row>
    <row r="35" spans="2:28" s="470" customFormat="1" ht="19.05" customHeight="1" x14ac:dyDescent="0.45">
      <c r="B35" s="1643"/>
      <c r="C35" s="1604"/>
      <c r="D35" s="1604"/>
      <c r="E35" s="1604"/>
      <c r="F35" s="1604"/>
      <c r="G35" s="1604"/>
      <c r="H35" s="1604"/>
      <c r="I35" s="1644"/>
      <c r="J35" s="1648"/>
      <c r="K35" s="1649"/>
      <c r="L35" s="1649"/>
      <c r="M35" s="1649"/>
      <c r="N35" s="1649"/>
      <c r="O35" s="1649"/>
      <c r="P35" s="1649"/>
      <c r="Q35" s="1649"/>
      <c r="R35" s="1649"/>
      <c r="S35" s="1649"/>
      <c r="T35" s="1649"/>
      <c r="U35" s="1649"/>
      <c r="V35" s="1649"/>
      <c r="W35" s="1649"/>
      <c r="X35" s="1649"/>
      <c r="Y35" s="1650"/>
      <c r="Z35" s="471"/>
    </row>
    <row r="36" spans="2:28" s="470" customFormat="1" ht="19.05" customHeight="1" x14ac:dyDescent="0.45">
      <c r="B36" s="1643"/>
      <c r="C36" s="1604"/>
      <c r="D36" s="1604"/>
      <c r="E36" s="1604"/>
      <c r="F36" s="1604"/>
      <c r="G36" s="1604"/>
      <c r="H36" s="1604"/>
      <c r="I36" s="1644"/>
      <c r="J36" s="1648"/>
      <c r="K36" s="1649"/>
      <c r="L36" s="1649"/>
      <c r="M36" s="1649"/>
      <c r="N36" s="1649"/>
      <c r="O36" s="1649"/>
      <c r="P36" s="1649"/>
      <c r="Q36" s="1649"/>
      <c r="R36" s="1649"/>
      <c r="S36" s="1649"/>
      <c r="T36" s="1649"/>
      <c r="U36" s="1649"/>
      <c r="V36" s="1649"/>
      <c r="W36" s="1649"/>
      <c r="X36" s="1649"/>
      <c r="Y36" s="1650"/>
      <c r="Z36" s="471"/>
    </row>
    <row r="37" spans="2:28" s="470" customFormat="1" ht="19.05" customHeight="1" x14ac:dyDescent="0.45">
      <c r="B37" s="1643"/>
      <c r="C37" s="1604"/>
      <c r="D37" s="1604"/>
      <c r="E37" s="1604"/>
      <c r="F37" s="1604"/>
      <c r="G37" s="1604"/>
      <c r="H37" s="1604"/>
      <c r="I37" s="1644"/>
      <c r="J37" s="1648"/>
      <c r="K37" s="1649"/>
      <c r="L37" s="1649"/>
      <c r="M37" s="1649"/>
      <c r="N37" s="1649"/>
      <c r="O37" s="1649"/>
      <c r="P37" s="1649"/>
      <c r="Q37" s="1649"/>
      <c r="R37" s="1649"/>
      <c r="S37" s="1649"/>
      <c r="T37" s="1649"/>
      <c r="U37" s="1649"/>
      <c r="V37" s="1649"/>
      <c r="W37" s="1649"/>
      <c r="X37" s="1649"/>
      <c r="Y37" s="1650"/>
      <c r="Z37" s="471"/>
    </row>
    <row r="38" spans="2:28" s="470" customFormat="1" ht="19.05" customHeight="1" x14ac:dyDescent="0.45">
      <c r="B38" s="1643"/>
      <c r="C38" s="1604"/>
      <c r="D38" s="1604"/>
      <c r="E38" s="1604"/>
      <c r="F38" s="1604"/>
      <c r="G38" s="1604"/>
      <c r="H38" s="1604"/>
      <c r="I38" s="1644"/>
      <c r="J38" s="1648"/>
      <c r="K38" s="1649"/>
      <c r="L38" s="1649"/>
      <c r="M38" s="1649"/>
      <c r="N38" s="1649"/>
      <c r="O38" s="1649"/>
      <c r="P38" s="1649"/>
      <c r="Q38" s="1649"/>
      <c r="R38" s="1649"/>
      <c r="S38" s="1649"/>
      <c r="T38" s="1649"/>
      <c r="U38" s="1649"/>
      <c r="V38" s="1649"/>
      <c r="W38" s="1649"/>
      <c r="X38" s="1649"/>
      <c r="Y38" s="1650"/>
      <c r="Z38" s="471"/>
    </row>
    <row r="39" spans="2:28" s="470" customFormat="1" ht="19.05" customHeight="1" x14ac:dyDescent="0.45">
      <c r="B39" s="1643"/>
      <c r="C39" s="1604"/>
      <c r="D39" s="1604"/>
      <c r="E39" s="1604"/>
      <c r="F39" s="1604"/>
      <c r="G39" s="1604"/>
      <c r="H39" s="1604"/>
      <c r="I39" s="1644"/>
      <c r="J39" s="1648"/>
      <c r="K39" s="1649"/>
      <c r="L39" s="1649"/>
      <c r="M39" s="1649"/>
      <c r="N39" s="1649"/>
      <c r="O39" s="1649"/>
      <c r="P39" s="1649"/>
      <c r="Q39" s="1649"/>
      <c r="R39" s="1649"/>
      <c r="S39" s="1649"/>
      <c r="T39" s="1649"/>
      <c r="U39" s="1649"/>
      <c r="V39" s="1649"/>
      <c r="W39" s="1649"/>
      <c r="X39" s="1649"/>
      <c r="Y39" s="1650"/>
      <c r="Z39" s="471"/>
    </row>
    <row r="40" spans="2:28" s="470" customFormat="1" ht="19.05" customHeight="1" x14ac:dyDescent="0.45">
      <c r="B40" s="1643"/>
      <c r="C40" s="1604"/>
      <c r="D40" s="1604"/>
      <c r="E40" s="1604"/>
      <c r="F40" s="1604"/>
      <c r="G40" s="1604"/>
      <c r="H40" s="1604"/>
      <c r="I40" s="1644"/>
      <c r="J40" s="1648"/>
      <c r="K40" s="1649"/>
      <c r="L40" s="1649"/>
      <c r="M40" s="1649"/>
      <c r="N40" s="1649"/>
      <c r="O40" s="1649"/>
      <c r="P40" s="1649"/>
      <c r="Q40" s="1649"/>
      <c r="R40" s="1649"/>
      <c r="S40" s="1649"/>
      <c r="T40" s="1649"/>
      <c r="U40" s="1649"/>
      <c r="V40" s="1649"/>
      <c r="W40" s="1649"/>
      <c r="X40" s="1649"/>
      <c r="Y40" s="1650"/>
      <c r="Z40" s="471"/>
    </row>
    <row r="41" spans="2:28" s="470" customFormat="1" ht="19.05" customHeight="1" x14ac:dyDescent="0.45">
      <c r="B41" s="1643"/>
      <c r="C41" s="1604"/>
      <c r="D41" s="1604"/>
      <c r="E41" s="1604"/>
      <c r="F41" s="1604"/>
      <c r="G41" s="1604"/>
      <c r="H41" s="1604"/>
      <c r="I41" s="1644"/>
      <c r="J41" s="1648"/>
      <c r="K41" s="1649"/>
      <c r="L41" s="1649"/>
      <c r="M41" s="1649"/>
      <c r="N41" s="1649"/>
      <c r="O41" s="1649"/>
      <c r="P41" s="1649"/>
      <c r="Q41" s="1649"/>
      <c r="R41" s="1649"/>
      <c r="S41" s="1649"/>
      <c r="T41" s="1649"/>
      <c r="U41" s="1649"/>
      <c r="V41" s="1649"/>
      <c r="W41" s="1649"/>
      <c r="X41" s="1649"/>
      <c r="Y41" s="1650"/>
      <c r="Z41" s="471"/>
    </row>
    <row r="42" spans="2:28" s="470" customFormat="1" ht="19.05" customHeight="1" x14ac:dyDescent="0.45">
      <c r="B42" s="1643"/>
      <c r="C42" s="1604"/>
      <c r="D42" s="1604"/>
      <c r="E42" s="1604"/>
      <c r="F42" s="1604"/>
      <c r="G42" s="1604"/>
      <c r="H42" s="1604"/>
      <c r="I42" s="1644"/>
      <c r="J42" s="1648"/>
      <c r="K42" s="1649"/>
      <c r="L42" s="1649"/>
      <c r="M42" s="1649"/>
      <c r="N42" s="1649"/>
      <c r="O42" s="1649"/>
      <c r="P42" s="1649"/>
      <c r="Q42" s="1649"/>
      <c r="R42" s="1649"/>
      <c r="S42" s="1649"/>
      <c r="T42" s="1649"/>
      <c r="U42" s="1649"/>
      <c r="V42" s="1649"/>
      <c r="W42" s="1649"/>
      <c r="X42" s="1649"/>
      <c r="Y42" s="1650"/>
      <c r="Z42" s="471"/>
    </row>
    <row r="43" spans="2:28" s="470" customFormat="1" ht="19.05" customHeight="1" x14ac:dyDescent="0.45">
      <c r="B43" s="1643"/>
      <c r="C43" s="1604"/>
      <c r="D43" s="1604"/>
      <c r="E43" s="1604"/>
      <c r="F43" s="1604"/>
      <c r="G43" s="1604"/>
      <c r="H43" s="1604"/>
      <c r="I43" s="1644"/>
      <c r="J43" s="1648"/>
      <c r="K43" s="1649"/>
      <c r="L43" s="1649"/>
      <c r="M43" s="1649"/>
      <c r="N43" s="1649"/>
      <c r="O43" s="1649"/>
      <c r="P43" s="1649"/>
      <c r="Q43" s="1649"/>
      <c r="R43" s="1649"/>
      <c r="S43" s="1649"/>
      <c r="T43" s="1649"/>
      <c r="U43" s="1649"/>
      <c r="V43" s="1649"/>
      <c r="W43" s="1649"/>
      <c r="X43" s="1649"/>
      <c r="Y43" s="1650"/>
      <c r="Z43" s="471"/>
    </row>
    <row r="44" spans="2:28" s="470" customFormat="1" ht="19.05" customHeight="1" x14ac:dyDescent="0.45">
      <c r="B44" s="1643"/>
      <c r="C44" s="1604"/>
      <c r="D44" s="1604"/>
      <c r="E44" s="1604"/>
      <c r="F44" s="1604"/>
      <c r="G44" s="1604"/>
      <c r="H44" s="1604"/>
      <c r="I44" s="1644"/>
      <c r="J44" s="1648"/>
      <c r="K44" s="1649"/>
      <c r="L44" s="1649"/>
      <c r="M44" s="1649"/>
      <c r="N44" s="1649"/>
      <c r="O44" s="1649"/>
      <c r="P44" s="1649"/>
      <c r="Q44" s="1649"/>
      <c r="R44" s="1649"/>
      <c r="S44" s="1649"/>
      <c r="T44" s="1649"/>
      <c r="U44" s="1649"/>
      <c r="V44" s="1649"/>
      <c r="W44" s="1649"/>
      <c r="X44" s="1649"/>
      <c r="Y44" s="1650"/>
      <c r="Z44" s="471"/>
    </row>
    <row r="45" spans="2:28" s="470" customFormat="1" ht="19.05" customHeight="1" x14ac:dyDescent="0.45">
      <c r="B45" s="1643"/>
      <c r="C45" s="1604"/>
      <c r="D45" s="1604"/>
      <c r="E45" s="1604"/>
      <c r="F45" s="1604"/>
      <c r="G45" s="1604"/>
      <c r="H45" s="1604"/>
      <c r="I45" s="1644"/>
      <c r="J45" s="1648"/>
      <c r="K45" s="1649"/>
      <c r="L45" s="1649"/>
      <c r="M45" s="1649"/>
      <c r="N45" s="1649"/>
      <c r="O45" s="1649"/>
      <c r="P45" s="1649"/>
      <c r="Q45" s="1649"/>
      <c r="R45" s="1649"/>
      <c r="S45" s="1649"/>
      <c r="T45" s="1649"/>
      <c r="U45" s="1649"/>
      <c r="V45" s="1649"/>
      <c r="W45" s="1649"/>
      <c r="X45" s="1649"/>
      <c r="Y45" s="1650"/>
      <c r="Z45" s="471"/>
    </row>
    <row r="46" spans="2:28" s="470" customFormat="1" ht="19.05" customHeight="1" x14ac:dyDescent="0.45">
      <c r="B46" s="1643"/>
      <c r="C46" s="1604"/>
      <c r="D46" s="1604"/>
      <c r="E46" s="1604"/>
      <c r="F46" s="1604"/>
      <c r="G46" s="1604"/>
      <c r="H46" s="1604"/>
      <c r="I46" s="1644"/>
      <c r="J46" s="1648"/>
      <c r="K46" s="1649"/>
      <c r="L46" s="1649"/>
      <c r="M46" s="1649"/>
      <c r="N46" s="1649"/>
      <c r="O46" s="1649"/>
      <c r="P46" s="1649"/>
      <c r="Q46" s="1649"/>
      <c r="R46" s="1649"/>
      <c r="S46" s="1649"/>
      <c r="T46" s="1649"/>
      <c r="U46" s="1649"/>
      <c r="V46" s="1649"/>
      <c r="W46" s="1649"/>
      <c r="X46" s="1649"/>
      <c r="Y46" s="1650"/>
      <c r="Z46" s="471"/>
    </row>
    <row r="47" spans="2:28" s="470" customFormat="1" ht="19.05" customHeight="1" x14ac:dyDescent="0.45">
      <c r="B47" s="1643"/>
      <c r="C47" s="1604"/>
      <c r="D47" s="1604"/>
      <c r="E47" s="1604"/>
      <c r="F47" s="1604"/>
      <c r="G47" s="1604"/>
      <c r="H47" s="1604"/>
      <c r="I47" s="1644"/>
      <c r="J47" s="1648"/>
      <c r="K47" s="1649"/>
      <c r="L47" s="1649"/>
      <c r="M47" s="1649"/>
      <c r="N47" s="1649"/>
      <c r="O47" s="1649"/>
      <c r="P47" s="1649"/>
      <c r="Q47" s="1649"/>
      <c r="R47" s="1649"/>
      <c r="S47" s="1649"/>
      <c r="T47" s="1649"/>
      <c r="U47" s="1649"/>
      <c r="V47" s="1649"/>
      <c r="W47" s="1649"/>
      <c r="X47" s="1649"/>
      <c r="Y47" s="1650"/>
      <c r="Z47" s="471"/>
    </row>
    <row r="48" spans="2:28" s="470" customFormat="1" ht="19.05" customHeight="1" x14ac:dyDescent="0.45">
      <c r="B48" s="1643"/>
      <c r="C48" s="1604"/>
      <c r="D48" s="1604"/>
      <c r="E48" s="1604"/>
      <c r="F48" s="1604"/>
      <c r="G48" s="1604"/>
      <c r="H48" s="1604"/>
      <c r="I48" s="1644"/>
      <c r="J48" s="1648"/>
      <c r="K48" s="1649"/>
      <c r="L48" s="1649"/>
      <c r="M48" s="1649"/>
      <c r="N48" s="1649"/>
      <c r="O48" s="1649"/>
      <c r="P48" s="1649"/>
      <c r="Q48" s="1649"/>
      <c r="R48" s="1649"/>
      <c r="S48" s="1649"/>
      <c r="T48" s="1649"/>
      <c r="U48" s="1649"/>
      <c r="V48" s="1649"/>
      <c r="W48" s="1649"/>
      <c r="X48" s="1649"/>
      <c r="Y48" s="1650"/>
      <c r="Z48" s="471"/>
    </row>
    <row r="49" spans="2:28" s="470" customFormat="1" ht="19.05" customHeight="1" x14ac:dyDescent="0.45">
      <c r="B49" s="1643"/>
      <c r="C49" s="1604"/>
      <c r="D49" s="1604"/>
      <c r="E49" s="1604"/>
      <c r="F49" s="1604"/>
      <c r="G49" s="1604"/>
      <c r="H49" s="1604"/>
      <c r="I49" s="1644"/>
      <c r="J49" s="1648"/>
      <c r="K49" s="1649"/>
      <c r="L49" s="1649"/>
      <c r="M49" s="1649"/>
      <c r="N49" s="1649"/>
      <c r="O49" s="1649"/>
      <c r="P49" s="1649"/>
      <c r="Q49" s="1649"/>
      <c r="R49" s="1649"/>
      <c r="S49" s="1649"/>
      <c r="T49" s="1649"/>
      <c r="U49" s="1649"/>
      <c r="V49" s="1649"/>
      <c r="W49" s="1649"/>
      <c r="X49" s="1649"/>
      <c r="Y49" s="1650"/>
      <c r="Z49" s="471"/>
    </row>
    <row r="50" spans="2:28" s="470" customFormat="1" ht="19.05" customHeight="1" x14ac:dyDescent="0.45">
      <c r="B50" s="1643"/>
      <c r="C50" s="1604"/>
      <c r="D50" s="1604"/>
      <c r="E50" s="1604"/>
      <c r="F50" s="1604"/>
      <c r="G50" s="1604"/>
      <c r="H50" s="1604"/>
      <c r="I50" s="1644"/>
      <c r="J50" s="1648"/>
      <c r="K50" s="1649"/>
      <c r="L50" s="1649"/>
      <c r="M50" s="1649"/>
      <c r="N50" s="1649"/>
      <c r="O50" s="1649"/>
      <c r="P50" s="1649"/>
      <c r="Q50" s="1649"/>
      <c r="R50" s="1649"/>
      <c r="S50" s="1649"/>
      <c r="T50" s="1649"/>
      <c r="U50" s="1649"/>
      <c r="V50" s="1649"/>
      <c r="W50" s="1649"/>
      <c r="X50" s="1649"/>
      <c r="Y50" s="1650"/>
      <c r="Z50" s="471"/>
    </row>
    <row r="51" spans="2:28" s="470" customFormat="1" ht="19.05" customHeight="1" x14ac:dyDescent="0.45">
      <c r="B51" s="1643"/>
      <c r="C51" s="1604"/>
      <c r="D51" s="1604"/>
      <c r="E51" s="1604"/>
      <c r="F51" s="1604"/>
      <c r="G51" s="1604"/>
      <c r="H51" s="1604"/>
      <c r="I51" s="1644"/>
      <c r="J51" s="1648"/>
      <c r="K51" s="1649"/>
      <c r="L51" s="1649"/>
      <c r="M51" s="1649"/>
      <c r="N51" s="1649"/>
      <c r="O51" s="1649"/>
      <c r="P51" s="1649"/>
      <c r="Q51" s="1649"/>
      <c r="R51" s="1649"/>
      <c r="S51" s="1649"/>
      <c r="T51" s="1649"/>
      <c r="U51" s="1649"/>
      <c r="V51" s="1649"/>
      <c r="W51" s="1649"/>
      <c r="X51" s="1649"/>
      <c r="Y51" s="1650"/>
      <c r="Z51" s="471"/>
    </row>
    <row r="52" spans="2:28" s="470" customFormat="1" ht="19.05" customHeight="1" x14ac:dyDescent="0.45">
      <c r="B52" s="1645"/>
      <c r="C52" s="1646"/>
      <c r="D52" s="1646"/>
      <c r="E52" s="1646"/>
      <c r="F52" s="1646"/>
      <c r="G52" s="1646"/>
      <c r="H52" s="1646"/>
      <c r="I52" s="1647"/>
      <c r="J52" s="1528"/>
      <c r="K52" s="1528"/>
      <c r="L52" s="1528"/>
      <c r="M52" s="1528"/>
      <c r="N52" s="1528"/>
      <c r="O52" s="1528"/>
      <c r="P52" s="1528"/>
      <c r="Q52" s="1528"/>
      <c r="R52" s="1528"/>
      <c r="S52" s="1528"/>
      <c r="T52" s="1528"/>
      <c r="U52" s="1528"/>
      <c r="V52" s="1528"/>
      <c r="W52" s="1528"/>
      <c r="X52" s="1528"/>
      <c r="Y52" s="1520"/>
      <c r="Z52" s="471"/>
    </row>
    <row r="53" spans="2:28" ht="5.55" customHeight="1" x14ac:dyDescent="0.45">
      <c r="B53" s="1632" t="s">
        <v>5801</v>
      </c>
      <c r="C53" s="1633"/>
      <c r="D53" s="1633"/>
      <c r="E53" s="1633"/>
      <c r="F53" s="1633"/>
      <c r="G53" s="1633"/>
      <c r="H53" s="1633"/>
      <c r="I53" s="1633"/>
      <c r="J53" s="1633"/>
      <c r="K53" s="1633"/>
      <c r="L53" s="1633"/>
      <c r="M53" s="1633"/>
      <c r="N53" s="1633"/>
      <c r="O53" s="1633"/>
      <c r="P53" s="1633"/>
      <c r="Q53" s="1633"/>
      <c r="R53" s="1633"/>
      <c r="S53" s="1633"/>
      <c r="T53" s="1633"/>
      <c r="U53" s="1633"/>
      <c r="V53" s="1633"/>
      <c r="W53" s="1633"/>
      <c r="X53" s="1633"/>
      <c r="Y53" s="1633"/>
      <c r="Z53" s="1637"/>
    </row>
    <row r="54" spans="2:28" ht="5.55" customHeight="1" x14ac:dyDescent="0.45">
      <c r="B54" s="1635"/>
      <c r="C54" s="1636"/>
      <c r="D54" s="1636"/>
      <c r="E54" s="1636"/>
      <c r="F54" s="1636"/>
      <c r="G54" s="1636"/>
      <c r="H54" s="1636"/>
      <c r="I54" s="1636"/>
      <c r="J54" s="1636"/>
      <c r="K54" s="1636"/>
      <c r="L54" s="1636"/>
      <c r="M54" s="1636"/>
      <c r="N54" s="1636"/>
      <c r="O54" s="1636"/>
      <c r="P54" s="1636"/>
      <c r="Q54" s="1636"/>
      <c r="R54" s="1636"/>
      <c r="S54" s="1636"/>
      <c r="T54" s="1636"/>
      <c r="U54" s="1636"/>
      <c r="V54" s="1636"/>
      <c r="W54" s="1636"/>
      <c r="X54" s="1636"/>
      <c r="Y54" s="1636"/>
      <c r="Z54" s="1637"/>
    </row>
    <row r="55" spans="2:28" ht="5.55" customHeight="1" x14ac:dyDescent="0.45">
      <c r="B55" s="1638"/>
      <c r="C55" s="1639"/>
      <c r="D55" s="1639"/>
      <c r="E55" s="1639"/>
      <c r="F55" s="1639"/>
      <c r="G55" s="1639"/>
      <c r="H55" s="1639"/>
      <c r="I55" s="1639"/>
      <c r="J55" s="1639"/>
      <c r="K55" s="1639"/>
      <c r="L55" s="1639"/>
      <c r="M55" s="1639"/>
      <c r="N55" s="1639"/>
      <c r="O55" s="1639"/>
      <c r="P55" s="1639"/>
      <c r="Q55" s="1639"/>
      <c r="R55" s="1639"/>
      <c r="S55" s="1639"/>
      <c r="T55" s="1639"/>
      <c r="U55" s="1639"/>
      <c r="V55" s="1639"/>
      <c r="W55" s="1639"/>
      <c r="X55" s="1639"/>
      <c r="Y55" s="1639"/>
      <c r="Z55" s="1651"/>
    </row>
    <row r="56" spans="2:28" s="470" customFormat="1" ht="18.600000000000001" customHeight="1" x14ac:dyDescent="0.45">
      <c r="B56" s="1640" t="s">
        <v>5812</v>
      </c>
      <c r="C56" s="1641"/>
      <c r="D56" s="1641"/>
      <c r="E56" s="1641"/>
      <c r="F56" s="1641"/>
      <c r="G56" s="1641"/>
      <c r="H56" s="1641"/>
      <c r="I56" s="1642"/>
      <c r="J56" s="1522"/>
      <c r="K56" s="1522"/>
      <c r="L56" s="1522"/>
      <c r="M56" s="1522"/>
      <c r="N56" s="1522"/>
      <c r="O56" s="1522"/>
      <c r="P56" s="1522"/>
      <c r="Q56" s="1522"/>
      <c r="R56" s="1522"/>
      <c r="S56" s="1522"/>
      <c r="T56" s="1522"/>
      <c r="U56" s="1522"/>
      <c r="V56" s="1522"/>
      <c r="W56" s="1522"/>
      <c r="X56" s="1522"/>
      <c r="Y56" s="1537"/>
      <c r="Z56" s="543"/>
      <c r="AB56" s="470" t="s">
        <v>5813</v>
      </c>
    </row>
    <row r="57" spans="2:28" s="470" customFormat="1" ht="18.600000000000001" customHeight="1" x14ac:dyDescent="0.45">
      <c r="B57" s="1643"/>
      <c r="C57" s="1604"/>
      <c r="D57" s="1604"/>
      <c r="E57" s="1604"/>
      <c r="F57" s="1604"/>
      <c r="G57" s="1604"/>
      <c r="H57" s="1604"/>
      <c r="I57" s="1644"/>
      <c r="J57" s="1648"/>
      <c r="K57" s="1649"/>
      <c r="L57" s="1649"/>
      <c r="M57" s="1649"/>
      <c r="N57" s="1649"/>
      <c r="O57" s="1649"/>
      <c r="P57" s="1649"/>
      <c r="Q57" s="1649"/>
      <c r="R57" s="1649"/>
      <c r="S57" s="1649"/>
      <c r="T57" s="1649"/>
      <c r="U57" s="1649"/>
      <c r="V57" s="1649"/>
      <c r="W57" s="1649"/>
      <c r="X57" s="1649"/>
      <c r="Y57" s="1650"/>
      <c r="Z57" s="471"/>
    </row>
    <row r="58" spans="2:28" s="470" customFormat="1" ht="18.600000000000001" customHeight="1" x14ac:dyDescent="0.45">
      <c r="B58" s="1643"/>
      <c r="C58" s="1604"/>
      <c r="D58" s="1604"/>
      <c r="E58" s="1604"/>
      <c r="F58" s="1604"/>
      <c r="G58" s="1604"/>
      <c r="H58" s="1604"/>
      <c r="I58" s="1644"/>
      <c r="J58" s="1648"/>
      <c r="K58" s="1649"/>
      <c r="L58" s="1649"/>
      <c r="M58" s="1649"/>
      <c r="N58" s="1649"/>
      <c r="O58" s="1649"/>
      <c r="P58" s="1649"/>
      <c r="Q58" s="1649"/>
      <c r="R58" s="1649"/>
      <c r="S58" s="1649"/>
      <c r="T58" s="1649"/>
      <c r="U58" s="1649"/>
      <c r="V58" s="1649"/>
      <c r="W58" s="1649"/>
      <c r="X58" s="1649"/>
      <c r="Y58" s="1650"/>
      <c r="Z58" s="471"/>
    </row>
    <row r="59" spans="2:28" s="470" customFormat="1" ht="18.600000000000001" customHeight="1" x14ac:dyDescent="0.45">
      <c r="B59" s="1643"/>
      <c r="C59" s="1604"/>
      <c r="D59" s="1604"/>
      <c r="E59" s="1604"/>
      <c r="F59" s="1604"/>
      <c r="G59" s="1604"/>
      <c r="H59" s="1604"/>
      <c r="I59" s="1644"/>
      <c r="J59" s="1648"/>
      <c r="K59" s="1649"/>
      <c r="L59" s="1649"/>
      <c r="M59" s="1649"/>
      <c r="N59" s="1649"/>
      <c r="O59" s="1649"/>
      <c r="P59" s="1649"/>
      <c r="Q59" s="1649"/>
      <c r="R59" s="1649"/>
      <c r="S59" s="1649"/>
      <c r="T59" s="1649"/>
      <c r="U59" s="1649"/>
      <c r="V59" s="1649"/>
      <c r="W59" s="1649"/>
      <c r="X59" s="1649"/>
      <c r="Y59" s="1650"/>
      <c r="Z59" s="471"/>
    </row>
    <row r="60" spans="2:28" s="470" customFormat="1" ht="18.600000000000001" customHeight="1" x14ac:dyDescent="0.45">
      <c r="B60" s="1643"/>
      <c r="C60" s="1604"/>
      <c r="D60" s="1604"/>
      <c r="E60" s="1604"/>
      <c r="F60" s="1604"/>
      <c r="G60" s="1604"/>
      <c r="H60" s="1604"/>
      <c r="I60" s="1644"/>
      <c r="J60" s="1648"/>
      <c r="K60" s="1649"/>
      <c r="L60" s="1649"/>
      <c r="M60" s="1649"/>
      <c r="N60" s="1649"/>
      <c r="O60" s="1649"/>
      <c r="P60" s="1649"/>
      <c r="Q60" s="1649"/>
      <c r="R60" s="1649"/>
      <c r="S60" s="1649"/>
      <c r="T60" s="1649"/>
      <c r="U60" s="1649"/>
      <c r="V60" s="1649"/>
      <c r="W60" s="1649"/>
      <c r="X60" s="1649"/>
      <c r="Y60" s="1650"/>
      <c r="Z60" s="471"/>
    </row>
    <row r="61" spans="2:28" s="470" customFormat="1" ht="18.600000000000001" customHeight="1" x14ac:dyDescent="0.45">
      <c r="B61" s="1643"/>
      <c r="C61" s="1604"/>
      <c r="D61" s="1604"/>
      <c r="E61" s="1604"/>
      <c r="F61" s="1604"/>
      <c r="G61" s="1604"/>
      <c r="H61" s="1604"/>
      <c r="I61" s="1644"/>
      <c r="J61" s="1648"/>
      <c r="K61" s="1649"/>
      <c r="L61" s="1649"/>
      <c r="M61" s="1649"/>
      <c r="N61" s="1649"/>
      <c r="O61" s="1649"/>
      <c r="P61" s="1649"/>
      <c r="Q61" s="1649"/>
      <c r="R61" s="1649"/>
      <c r="S61" s="1649"/>
      <c r="T61" s="1649"/>
      <c r="U61" s="1649"/>
      <c r="V61" s="1649"/>
      <c r="W61" s="1649"/>
      <c r="X61" s="1649"/>
      <c r="Y61" s="1650"/>
      <c r="Z61" s="471"/>
    </row>
    <row r="62" spans="2:28" s="470" customFormat="1" ht="18.600000000000001" customHeight="1" x14ac:dyDescent="0.45">
      <c r="B62" s="1643"/>
      <c r="C62" s="1604"/>
      <c r="D62" s="1604"/>
      <c r="E62" s="1604"/>
      <c r="F62" s="1604"/>
      <c r="G62" s="1604"/>
      <c r="H62" s="1604"/>
      <c r="I62" s="1644"/>
      <c r="J62" s="1648"/>
      <c r="K62" s="1649"/>
      <c r="L62" s="1649"/>
      <c r="M62" s="1649"/>
      <c r="N62" s="1649"/>
      <c r="O62" s="1649"/>
      <c r="P62" s="1649"/>
      <c r="Q62" s="1649"/>
      <c r="R62" s="1649"/>
      <c r="S62" s="1649"/>
      <c r="T62" s="1649"/>
      <c r="U62" s="1649"/>
      <c r="V62" s="1649"/>
      <c r="W62" s="1649"/>
      <c r="X62" s="1649"/>
      <c r="Y62" s="1650"/>
      <c r="Z62" s="471"/>
    </row>
    <row r="63" spans="2:28" s="470" customFormat="1" ht="18.600000000000001" customHeight="1" x14ac:dyDescent="0.45">
      <c r="B63" s="1643"/>
      <c r="C63" s="1604"/>
      <c r="D63" s="1604"/>
      <c r="E63" s="1604"/>
      <c r="F63" s="1604"/>
      <c r="G63" s="1604"/>
      <c r="H63" s="1604"/>
      <c r="I63" s="1644"/>
      <c r="J63" s="1648"/>
      <c r="K63" s="1649"/>
      <c r="L63" s="1649"/>
      <c r="M63" s="1649"/>
      <c r="N63" s="1649"/>
      <c r="O63" s="1649"/>
      <c r="P63" s="1649"/>
      <c r="Q63" s="1649"/>
      <c r="R63" s="1649"/>
      <c r="S63" s="1649"/>
      <c r="T63" s="1649"/>
      <c r="U63" s="1649"/>
      <c r="V63" s="1649"/>
      <c r="W63" s="1649"/>
      <c r="X63" s="1649"/>
      <c r="Y63" s="1650"/>
      <c r="Z63" s="471"/>
    </row>
    <row r="64" spans="2:28" s="470" customFormat="1" ht="18.600000000000001" customHeight="1" x14ac:dyDescent="0.45">
      <c r="B64" s="1643"/>
      <c r="C64" s="1604"/>
      <c r="D64" s="1604"/>
      <c r="E64" s="1604"/>
      <c r="F64" s="1604"/>
      <c r="G64" s="1604"/>
      <c r="H64" s="1604"/>
      <c r="I64" s="1644"/>
      <c r="J64" s="1648"/>
      <c r="K64" s="1649"/>
      <c r="L64" s="1649"/>
      <c r="M64" s="1649"/>
      <c r="N64" s="1649"/>
      <c r="O64" s="1649"/>
      <c r="P64" s="1649"/>
      <c r="Q64" s="1649"/>
      <c r="R64" s="1649"/>
      <c r="S64" s="1649"/>
      <c r="T64" s="1649"/>
      <c r="U64" s="1649"/>
      <c r="V64" s="1649"/>
      <c r="W64" s="1649"/>
      <c r="X64" s="1649"/>
      <c r="Y64" s="1650"/>
      <c r="Z64" s="471"/>
    </row>
    <row r="65" spans="2:26" s="470" customFormat="1" ht="18.600000000000001" customHeight="1" x14ac:dyDescent="0.45">
      <c r="B65" s="1643"/>
      <c r="C65" s="1604"/>
      <c r="D65" s="1604"/>
      <c r="E65" s="1604"/>
      <c r="F65" s="1604"/>
      <c r="G65" s="1604"/>
      <c r="H65" s="1604"/>
      <c r="I65" s="1644"/>
      <c r="J65" s="1648"/>
      <c r="K65" s="1649"/>
      <c r="L65" s="1649"/>
      <c r="M65" s="1649"/>
      <c r="N65" s="1649"/>
      <c r="O65" s="1649"/>
      <c r="P65" s="1649"/>
      <c r="Q65" s="1649"/>
      <c r="R65" s="1649"/>
      <c r="S65" s="1649"/>
      <c r="T65" s="1649"/>
      <c r="U65" s="1649"/>
      <c r="V65" s="1649"/>
      <c r="W65" s="1649"/>
      <c r="X65" s="1649"/>
      <c r="Y65" s="1650"/>
      <c r="Z65" s="471"/>
    </row>
    <row r="66" spans="2:26" s="470" customFormat="1" ht="18.600000000000001" customHeight="1" x14ac:dyDescent="0.45">
      <c r="B66" s="1643"/>
      <c r="C66" s="1604"/>
      <c r="D66" s="1604"/>
      <c r="E66" s="1604"/>
      <c r="F66" s="1604"/>
      <c r="G66" s="1604"/>
      <c r="H66" s="1604"/>
      <c r="I66" s="1644"/>
      <c r="J66" s="1648"/>
      <c r="K66" s="1649"/>
      <c r="L66" s="1649"/>
      <c r="M66" s="1649"/>
      <c r="N66" s="1649"/>
      <c r="O66" s="1649"/>
      <c r="P66" s="1649"/>
      <c r="Q66" s="1649"/>
      <c r="R66" s="1649"/>
      <c r="S66" s="1649"/>
      <c r="T66" s="1649"/>
      <c r="U66" s="1649"/>
      <c r="V66" s="1649"/>
      <c r="W66" s="1649"/>
      <c r="X66" s="1649"/>
      <c r="Y66" s="1650"/>
      <c r="Z66" s="471"/>
    </row>
    <row r="67" spans="2:26" s="470" customFormat="1" ht="18.600000000000001" customHeight="1" x14ac:dyDescent="0.45">
      <c r="B67" s="1643"/>
      <c r="C67" s="1604"/>
      <c r="D67" s="1604"/>
      <c r="E67" s="1604"/>
      <c r="F67" s="1604"/>
      <c r="G67" s="1604"/>
      <c r="H67" s="1604"/>
      <c r="I67" s="1644"/>
      <c r="J67" s="1648"/>
      <c r="K67" s="1649"/>
      <c r="L67" s="1649"/>
      <c r="M67" s="1649"/>
      <c r="N67" s="1649"/>
      <c r="O67" s="1649"/>
      <c r="P67" s="1649"/>
      <c r="Q67" s="1649"/>
      <c r="R67" s="1649"/>
      <c r="S67" s="1649"/>
      <c r="T67" s="1649"/>
      <c r="U67" s="1649"/>
      <c r="V67" s="1649"/>
      <c r="W67" s="1649"/>
      <c r="X67" s="1649"/>
      <c r="Y67" s="1650"/>
      <c r="Z67" s="471"/>
    </row>
    <row r="68" spans="2:26" s="470" customFormat="1" ht="18.600000000000001" customHeight="1" x14ac:dyDescent="0.45">
      <c r="B68" s="1643"/>
      <c r="C68" s="1604"/>
      <c r="D68" s="1604"/>
      <c r="E68" s="1604"/>
      <c r="F68" s="1604"/>
      <c r="G68" s="1604"/>
      <c r="H68" s="1604"/>
      <c r="I68" s="1644"/>
      <c r="J68" s="1648"/>
      <c r="K68" s="1649"/>
      <c r="L68" s="1649"/>
      <c r="M68" s="1649"/>
      <c r="N68" s="1649"/>
      <c r="O68" s="1649"/>
      <c r="P68" s="1649"/>
      <c r="Q68" s="1649"/>
      <c r="R68" s="1649"/>
      <c r="S68" s="1649"/>
      <c r="T68" s="1649"/>
      <c r="U68" s="1649"/>
      <c r="V68" s="1649"/>
      <c r="W68" s="1649"/>
      <c r="X68" s="1649"/>
      <c r="Y68" s="1650"/>
      <c r="Z68" s="471"/>
    </row>
    <row r="69" spans="2:26" s="470" customFormat="1" ht="18.600000000000001" customHeight="1" x14ac:dyDescent="0.45">
      <c r="B69" s="1643"/>
      <c r="C69" s="1604"/>
      <c r="D69" s="1604"/>
      <c r="E69" s="1604"/>
      <c r="F69" s="1604"/>
      <c r="G69" s="1604"/>
      <c r="H69" s="1604"/>
      <c r="I69" s="1644"/>
      <c r="J69" s="1648"/>
      <c r="K69" s="1649"/>
      <c r="L69" s="1649"/>
      <c r="M69" s="1649"/>
      <c r="N69" s="1649"/>
      <c r="O69" s="1649"/>
      <c r="P69" s="1649"/>
      <c r="Q69" s="1649"/>
      <c r="R69" s="1649"/>
      <c r="S69" s="1649"/>
      <c r="T69" s="1649"/>
      <c r="U69" s="1649"/>
      <c r="V69" s="1649"/>
      <c r="W69" s="1649"/>
      <c r="X69" s="1649"/>
      <c r="Y69" s="1650"/>
      <c r="Z69" s="471"/>
    </row>
    <row r="70" spans="2:26" s="470" customFormat="1" ht="18.600000000000001" customHeight="1" x14ac:dyDescent="0.45">
      <c r="B70" s="1643"/>
      <c r="C70" s="1604"/>
      <c r="D70" s="1604"/>
      <c r="E70" s="1604"/>
      <c r="F70" s="1604"/>
      <c r="G70" s="1604"/>
      <c r="H70" s="1604"/>
      <c r="I70" s="1644"/>
      <c r="J70" s="1648"/>
      <c r="K70" s="1649"/>
      <c r="L70" s="1649"/>
      <c r="M70" s="1649"/>
      <c r="N70" s="1649"/>
      <c r="O70" s="1649"/>
      <c r="P70" s="1649"/>
      <c r="Q70" s="1649"/>
      <c r="R70" s="1649"/>
      <c r="S70" s="1649"/>
      <c r="T70" s="1649"/>
      <c r="U70" s="1649"/>
      <c r="V70" s="1649"/>
      <c r="W70" s="1649"/>
      <c r="X70" s="1649"/>
      <c r="Y70" s="1650"/>
      <c r="Z70" s="471"/>
    </row>
    <row r="71" spans="2:26" s="470" customFormat="1" ht="18.600000000000001" customHeight="1" x14ac:dyDescent="0.45">
      <c r="B71" s="1643"/>
      <c r="C71" s="1604"/>
      <c r="D71" s="1604"/>
      <c r="E71" s="1604"/>
      <c r="F71" s="1604"/>
      <c r="G71" s="1604"/>
      <c r="H71" s="1604"/>
      <c r="I71" s="1644"/>
      <c r="J71" s="1648"/>
      <c r="K71" s="1649"/>
      <c r="L71" s="1649"/>
      <c r="M71" s="1649"/>
      <c r="N71" s="1649"/>
      <c r="O71" s="1649"/>
      <c r="P71" s="1649"/>
      <c r="Q71" s="1649"/>
      <c r="R71" s="1649"/>
      <c r="S71" s="1649"/>
      <c r="T71" s="1649"/>
      <c r="U71" s="1649"/>
      <c r="V71" s="1649"/>
      <c r="W71" s="1649"/>
      <c r="X71" s="1649"/>
      <c r="Y71" s="1650"/>
      <c r="Z71" s="471"/>
    </row>
    <row r="72" spans="2:26" s="470" customFormat="1" ht="18.600000000000001" customHeight="1" x14ac:dyDescent="0.45">
      <c r="B72" s="1643"/>
      <c r="C72" s="1604"/>
      <c r="D72" s="1604"/>
      <c r="E72" s="1604"/>
      <c r="F72" s="1604"/>
      <c r="G72" s="1604"/>
      <c r="H72" s="1604"/>
      <c r="I72" s="1644"/>
      <c r="J72" s="1648"/>
      <c r="K72" s="1649"/>
      <c r="L72" s="1649"/>
      <c r="M72" s="1649"/>
      <c r="N72" s="1649"/>
      <c r="O72" s="1649"/>
      <c r="P72" s="1649"/>
      <c r="Q72" s="1649"/>
      <c r="R72" s="1649"/>
      <c r="S72" s="1649"/>
      <c r="T72" s="1649"/>
      <c r="U72" s="1649"/>
      <c r="V72" s="1649"/>
      <c r="W72" s="1649"/>
      <c r="X72" s="1649"/>
      <c r="Y72" s="1650"/>
      <c r="Z72" s="471"/>
    </row>
    <row r="73" spans="2:26" s="470" customFormat="1" ht="18.600000000000001" customHeight="1" x14ac:dyDescent="0.45">
      <c r="B73" s="1643"/>
      <c r="C73" s="1604"/>
      <c r="D73" s="1604"/>
      <c r="E73" s="1604"/>
      <c r="F73" s="1604"/>
      <c r="G73" s="1604"/>
      <c r="H73" s="1604"/>
      <c r="I73" s="1644"/>
      <c r="J73" s="1648"/>
      <c r="K73" s="1649"/>
      <c r="L73" s="1649"/>
      <c r="M73" s="1649"/>
      <c r="N73" s="1649"/>
      <c r="O73" s="1649"/>
      <c r="P73" s="1649"/>
      <c r="Q73" s="1649"/>
      <c r="R73" s="1649"/>
      <c r="S73" s="1649"/>
      <c r="T73" s="1649"/>
      <c r="U73" s="1649"/>
      <c r="V73" s="1649"/>
      <c r="W73" s="1649"/>
      <c r="X73" s="1649"/>
      <c r="Y73" s="1650"/>
      <c r="Z73" s="471"/>
    </row>
    <row r="74" spans="2:26" s="470" customFormat="1" ht="18.600000000000001" customHeight="1" x14ac:dyDescent="0.45">
      <c r="B74" s="1643"/>
      <c r="C74" s="1604"/>
      <c r="D74" s="1604"/>
      <c r="E74" s="1604"/>
      <c r="F74" s="1604"/>
      <c r="G74" s="1604"/>
      <c r="H74" s="1604"/>
      <c r="I74" s="1644"/>
      <c r="J74" s="1648"/>
      <c r="K74" s="1649"/>
      <c r="L74" s="1649"/>
      <c r="M74" s="1649"/>
      <c r="N74" s="1649"/>
      <c r="O74" s="1649"/>
      <c r="P74" s="1649"/>
      <c r="Q74" s="1649"/>
      <c r="R74" s="1649"/>
      <c r="S74" s="1649"/>
      <c r="T74" s="1649"/>
      <c r="U74" s="1649"/>
      <c r="V74" s="1649"/>
      <c r="W74" s="1649"/>
      <c r="X74" s="1649"/>
      <c r="Y74" s="1650"/>
      <c r="Z74" s="471"/>
    </row>
    <row r="75" spans="2:26" s="470" customFormat="1" ht="18.600000000000001" customHeight="1" x14ac:dyDescent="0.45">
      <c r="B75" s="1645"/>
      <c r="C75" s="1646"/>
      <c r="D75" s="1646"/>
      <c r="E75" s="1646"/>
      <c r="F75" s="1646"/>
      <c r="G75" s="1646"/>
      <c r="H75" s="1646"/>
      <c r="I75" s="1647"/>
      <c r="J75" s="1528"/>
      <c r="K75" s="1528"/>
      <c r="L75" s="1528"/>
      <c r="M75" s="1528"/>
      <c r="N75" s="1528"/>
      <c r="O75" s="1528"/>
      <c r="P75" s="1528"/>
      <c r="Q75" s="1528"/>
      <c r="R75" s="1528"/>
      <c r="S75" s="1528"/>
      <c r="T75" s="1528"/>
      <c r="U75" s="1528"/>
      <c r="V75" s="1528"/>
      <c r="W75" s="1528"/>
      <c r="X75" s="1528"/>
      <c r="Y75" s="1520"/>
      <c r="Z75" s="544"/>
    </row>
    <row r="76" spans="2:26" s="470" customFormat="1" ht="14.55" customHeight="1" x14ac:dyDescent="0.45">
      <c r="B76" s="472"/>
      <c r="C76" s="472"/>
      <c r="D76" s="472"/>
      <c r="E76" s="472"/>
      <c r="F76" s="472"/>
      <c r="G76" s="472"/>
      <c r="H76" s="472"/>
      <c r="I76" s="472"/>
      <c r="J76" s="472"/>
      <c r="K76" s="472"/>
      <c r="L76" s="206"/>
      <c r="M76" s="206"/>
      <c r="N76" s="206"/>
      <c r="O76" s="206"/>
      <c r="P76" s="206"/>
      <c r="Q76" s="206"/>
      <c r="R76" s="206"/>
      <c r="S76" s="206"/>
      <c r="T76" s="206"/>
      <c r="U76" s="206"/>
      <c r="V76" s="206"/>
      <c r="W76" s="206"/>
      <c r="X76" s="206"/>
      <c r="Y76" s="206"/>
      <c r="Z76" s="206"/>
    </row>
    <row r="77" spans="2:26" ht="12" customHeight="1" x14ac:dyDescent="0.45">
      <c r="C77" s="230" t="s">
        <v>5588</v>
      </c>
    </row>
    <row r="79" spans="2:26" ht="12" customHeight="1" x14ac:dyDescent="0.45">
      <c r="C79" s="1071"/>
      <c r="D79" s="1071"/>
      <c r="E79" s="826"/>
      <c r="F79" s="230" t="s">
        <v>76</v>
      </c>
      <c r="G79" s="826"/>
      <c r="H79" s="230" t="s">
        <v>77</v>
      </c>
      <c r="I79" s="826"/>
      <c r="J79" s="230" t="s">
        <v>140</v>
      </c>
    </row>
    <row r="80" spans="2:26" ht="12" customHeight="1" x14ac:dyDescent="0.45">
      <c r="M80" s="473"/>
      <c r="N80" s="473"/>
      <c r="O80" s="473"/>
      <c r="P80" s="473"/>
      <c r="Q80" s="473"/>
      <c r="S80" s="473"/>
      <c r="T80" s="473"/>
      <c r="Z80" s="473"/>
    </row>
    <row r="81" spans="2:28" s="470" customFormat="1" ht="14.55" customHeight="1" x14ac:dyDescent="0.45">
      <c r="B81" s="1652" t="s">
        <v>48</v>
      </c>
      <c r="C81" s="1652"/>
      <c r="D81" s="1652"/>
      <c r="E81" s="1652"/>
      <c r="F81" s="1652"/>
      <c r="G81" s="1653" t="s">
        <v>49</v>
      </c>
      <c r="H81" s="1653"/>
      <c r="I81" s="1653"/>
      <c r="J81" s="1653"/>
      <c r="K81" s="1653"/>
      <c r="L81" s="1654"/>
      <c r="M81" s="1658" t="s">
        <v>3</v>
      </c>
      <c r="N81" s="1659"/>
      <c r="O81" s="1660"/>
      <c r="P81" s="1661"/>
      <c r="Q81" s="1662"/>
      <c r="R81" s="830" t="s">
        <v>4</v>
      </c>
      <c r="S81" s="1661"/>
      <c r="T81" s="1662"/>
      <c r="U81" s="516"/>
      <c r="V81" s="517"/>
      <c r="W81" s="517"/>
      <c r="X81" s="517"/>
      <c r="Y81" s="517"/>
      <c r="Z81" s="475"/>
      <c r="AA81" s="476"/>
    </row>
    <row r="82" spans="2:28" s="470" customFormat="1" ht="14.55" customHeight="1" x14ac:dyDescent="0.45">
      <c r="B82" s="1652"/>
      <c r="C82" s="1652"/>
      <c r="D82" s="1652"/>
      <c r="E82" s="1652"/>
      <c r="F82" s="1652"/>
      <c r="G82" s="1604"/>
      <c r="H82" s="1604"/>
      <c r="I82" s="1604"/>
      <c r="J82" s="1604"/>
      <c r="K82" s="1604"/>
      <c r="L82" s="1655"/>
      <c r="M82" s="1663" t="s">
        <v>5</v>
      </c>
      <c r="N82" s="1664"/>
      <c r="O82" s="1665"/>
      <c r="P82" s="1683"/>
      <c r="Q82" s="1684"/>
      <c r="R82" s="1684"/>
      <c r="S82" s="1685"/>
      <c r="T82" s="1663" t="s">
        <v>6</v>
      </c>
      <c r="U82" s="1664"/>
      <c r="V82" s="1665"/>
      <c r="W82" s="1683"/>
      <c r="X82" s="1684"/>
      <c r="Y82" s="1684"/>
      <c r="Z82" s="1685"/>
      <c r="AA82" s="477"/>
    </row>
    <row r="83" spans="2:28" s="470" customFormat="1" ht="14.55" customHeight="1" x14ac:dyDescent="0.45">
      <c r="B83" s="1652"/>
      <c r="C83" s="1652"/>
      <c r="D83" s="1652"/>
      <c r="E83" s="1652"/>
      <c r="F83" s="1652"/>
      <c r="G83" s="1604"/>
      <c r="H83" s="1604"/>
      <c r="I83" s="1604"/>
      <c r="J83" s="1604"/>
      <c r="K83" s="1604"/>
      <c r="L83" s="1655"/>
      <c r="M83" s="1663" t="s">
        <v>8536</v>
      </c>
      <c r="N83" s="1664"/>
      <c r="O83" s="1665"/>
      <c r="P83" s="1683"/>
      <c r="Q83" s="1684"/>
      <c r="R83" s="1684"/>
      <c r="S83" s="1685"/>
      <c r="T83" s="1663" t="s">
        <v>7</v>
      </c>
      <c r="U83" s="1664"/>
      <c r="V83" s="1665"/>
      <c r="W83" s="1683"/>
      <c r="X83" s="1684"/>
      <c r="Y83" s="1684"/>
      <c r="Z83" s="1685"/>
      <c r="AA83" s="478"/>
    </row>
    <row r="84" spans="2:28" s="470" customFormat="1" ht="14.55" customHeight="1" x14ac:dyDescent="0.45">
      <c r="B84" s="1652"/>
      <c r="C84" s="1652"/>
      <c r="D84" s="1652"/>
      <c r="E84" s="1652"/>
      <c r="F84" s="1652"/>
      <c r="G84" s="1656"/>
      <c r="H84" s="1656"/>
      <c r="I84" s="1656"/>
      <c r="J84" s="1656"/>
      <c r="K84" s="1656"/>
      <c r="L84" s="1657"/>
      <c r="M84" s="1663" t="s">
        <v>8</v>
      </c>
      <c r="N84" s="1664"/>
      <c r="O84" s="1665"/>
      <c r="P84" s="1666"/>
      <c r="Q84" s="1667"/>
      <c r="R84" s="1667"/>
      <c r="S84" s="1667"/>
      <c r="T84" s="1667"/>
      <c r="U84" s="1667"/>
      <c r="V84" s="1667"/>
      <c r="W84" s="1667"/>
      <c r="X84" s="1667"/>
      <c r="Y84" s="1667"/>
      <c r="Z84" s="1668"/>
      <c r="AA84" s="477"/>
    </row>
    <row r="85" spans="2:28" s="470" customFormat="1" ht="14.55" customHeight="1" x14ac:dyDescent="0.45">
      <c r="B85" s="1669" t="s">
        <v>5814</v>
      </c>
      <c r="C85" s="1670"/>
      <c r="D85" s="1670"/>
      <c r="E85" s="1670"/>
      <c r="F85" s="1670"/>
      <c r="G85" s="1670"/>
      <c r="H85" s="1670"/>
      <c r="I85" s="1670"/>
      <c r="J85" s="1670"/>
      <c r="K85" s="1670"/>
      <c r="L85" s="1671"/>
      <c r="M85" s="1675"/>
      <c r="N85" s="1676"/>
      <c r="O85" s="1676"/>
      <c r="P85" s="1676"/>
      <c r="Q85" s="1676"/>
      <c r="R85" s="1676"/>
      <c r="S85" s="1676"/>
      <c r="T85" s="1676"/>
      <c r="U85" s="1676"/>
      <c r="V85" s="1676"/>
      <c r="W85" s="1676"/>
      <c r="X85" s="1676"/>
      <c r="Y85" s="1676"/>
      <c r="Z85" s="1677"/>
      <c r="AA85" s="479"/>
    </row>
    <row r="86" spans="2:28" s="470" customFormat="1" ht="14.55" customHeight="1" x14ac:dyDescent="0.45">
      <c r="B86" s="1672"/>
      <c r="C86" s="1673"/>
      <c r="D86" s="1673"/>
      <c r="E86" s="1673"/>
      <c r="F86" s="1673"/>
      <c r="G86" s="1673"/>
      <c r="H86" s="1673"/>
      <c r="I86" s="1673"/>
      <c r="J86" s="1673"/>
      <c r="K86" s="1673"/>
      <c r="L86" s="1674"/>
      <c r="M86" s="1678"/>
      <c r="N86" s="1679"/>
      <c r="O86" s="1679"/>
      <c r="P86" s="1679"/>
      <c r="Q86" s="1679"/>
      <c r="R86" s="1679"/>
      <c r="S86" s="1679"/>
      <c r="T86" s="1679"/>
      <c r="U86" s="1679"/>
      <c r="V86" s="1679"/>
      <c r="W86" s="1679"/>
      <c r="X86" s="1679"/>
      <c r="Y86" s="1679"/>
      <c r="Z86" s="1680"/>
      <c r="AA86" s="479"/>
      <c r="AB86" s="480"/>
    </row>
    <row r="87" spans="2:28" s="470" customFormat="1" ht="14.55" customHeight="1" x14ac:dyDescent="0.45">
      <c r="B87" s="1681" t="s">
        <v>5805</v>
      </c>
      <c r="C87" s="1544"/>
      <c r="D87" s="1544"/>
      <c r="E87" s="1544"/>
      <c r="F87" s="1544"/>
      <c r="G87" s="1544"/>
      <c r="H87" s="1544"/>
      <c r="I87" s="1544"/>
      <c r="J87" s="1544"/>
      <c r="K87" s="1544"/>
      <c r="L87" s="1682"/>
      <c r="M87" s="1670"/>
      <c r="N87" s="1670"/>
      <c r="O87" s="1670"/>
      <c r="P87" s="1670"/>
      <c r="Q87" s="1670"/>
      <c r="R87" s="1670"/>
      <c r="S87" s="1670"/>
      <c r="T87" s="1670"/>
      <c r="U87" s="1670"/>
      <c r="V87" s="1670"/>
      <c r="W87" s="1670"/>
      <c r="X87" s="1670"/>
      <c r="Y87" s="1670"/>
      <c r="Z87" s="1671"/>
      <c r="AA87" s="230"/>
    </row>
    <row r="88" spans="2:28" s="470" customFormat="1" ht="14.55" customHeight="1" x14ac:dyDescent="0.45">
      <c r="B88" s="1672"/>
      <c r="C88" s="1673"/>
      <c r="D88" s="1673"/>
      <c r="E88" s="1673"/>
      <c r="F88" s="1673"/>
      <c r="G88" s="1673"/>
      <c r="H88" s="1673"/>
      <c r="I88" s="1673"/>
      <c r="J88" s="1673"/>
      <c r="K88" s="1673"/>
      <c r="L88" s="1674"/>
      <c r="M88" s="1673"/>
      <c r="N88" s="1673"/>
      <c r="O88" s="1673"/>
      <c r="P88" s="1673"/>
      <c r="Q88" s="1673"/>
      <c r="R88" s="1673"/>
      <c r="S88" s="1673"/>
      <c r="T88" s="1673"/>
      <c r="U88" s="1673"/>
      <c r="V88" s="1673"/>
      <c r="W88" s="1673"/>
      <c r="X88" s="1673"/>
      <c r="Y88" s="1673"/>
      <c r="Z88" s="1674"/>
      <c r="AA88" s="230"/>
    </row>
    <row r="89" spans="2:28" ht="12" customHeight="1" x14ac:dyDescent="0.45">
      <c r="C89" s="469"/>
      <c r="D89" s="469"/>
    </row>
    <row r="90" spans="2:28" ht="12" customHeight="1" x14ac:dyDescent="0.45">
      <c r="E90" s="230" t="s">
        <v>5586</v>
      </c>
      <c r="M90" s="481"/>
    </row>
    <row r="91" spans="2:28" ht="12" customHeight="1" x14ac:dyDescent="0.45">
      <c r="D91" s="230" t="s">
        <v>5585</v>
      </c>
      <c r="G91" s="1611"/>
      <c r="H91" s="1612"/>
      <c r="I91" s="1613"/>
      <c r="J91" s="230" t="s">
        <v>5584</v>
      </c>
      <c r="M91" s="481"/>
    </row>
    <row r="94" spans="2:28" ht="12" customHeight="1" x14ac:dyDescent="0.45">
      <c r="B94" s="257" t="s">
        <v>57</v>
      </c>
    </row>
    <row r="95" spans="2:28" ht="13.35" customHeight="1" x14ac:dyDescent="0.45">
      <c r="C95" s="406">
        <v>1</v>
      </c>
      <c r="D95" s="1482" t="s">
        <v>5725</v>
      </c>
      <c r="E95" s="1482"/>
      <c r="F95" s="1482"/>
      <c r="G95" s="1482"/>
      <c r="H95" s="1482"/>
      <c r="I95" s="1482"/>
      <c r="J95" s="1482"/>
      <c r="K95" s="1482"/>
      <c r="L95" s="1482"/>
      <c r="M95" s="1482"/>
      <c r="N95" s="1482"/>
      <c r="O95" s="1482"/>
      <c r="P95" s="1482"/>
      <c r="Q95" s="1482"/>
      <c r="R95" s="1482"/>
      <c r="S95" s="1482"/>
      <c r="T95" s="1482"/>
      <c r="U95" s="1482"/>
      <c r="V95" s="1482"/>
      <c r="W95" s="1482"/>
      <c r="X95" s="1482"/>
      <c r="Y95" s="1482"/>
      <c r="Z95" s="1482"/>
      <c r="AA95" s="1482"/>
    </row>
    <row r="96" spans="2:28" ht="4.5" customHeight="1" x14ac:dyDescent="0.45">
      <c r="C96" s="406"/>
      <c r="D96" s="408"/>
      <c r="E96" s="408"/>
      <c r="F96" s="408"/>
      <c r="G96" s="408"/>
      <c r="H96" s="408"/>
      <c r="I96" s="408"/>
      <c r="J96" s="408"/>
      <c r="K96" s="408"/>
      <c r="L96" s="408"/>
      <c r="M96" s="408"/>
      <c r="N96" s="408"/>
      <c r="O96" s="408"/>
      <c r="P96" s="408"/>
      <c r="Q96" s="408"/>
      <c r="R96" s="408"/>
      <c r="S96" s="408"/>
      <c r="T96" s="408"/>
      <c r="U96" s="408"/>
      <c r="V96" s="408"/>
      <c r="W96" s="408"/>
      <c r="X96" s="408"/>
      <c r="Y96" s="408"/>
      <c r="Z96" s="408"/>
      <c r="AA96" s="408"/>
    </row>
    <row r="97" spans="3:27" ht="13.35" customHeight="1" x14ac:dyDescent="0.45">
      <c r="C97" s="406">
        <v>2</v>
      </c>
      <c r="D97" s="1482" t="s">
        <v>5713</v>
      </c>
      <c r="E97" s="1482"/>
      <c r="F97" s="1482"/>
      <c r="G97" s="1482"/>
      <c r="H97" s="1482"/>
      <c r="I97" s="1482"/>
      <c r="J97" s="1482"/>
      <c r="K97" s="1482"/>
      <c r="L97" s="1482"/>
      <c r="M97" s="1482"/>
      <c r="N97" s="1482"/>
      <c r="O97" s="1482"/>
      <c r="P97" s="1482"/>
      <c r="Q97" s="1482"/>
      <c r="R97" s="1482"/>
      <c r="S97" s="1482"/>
      <c r="T97" s="1482"/>
      <c r="U97" s="1482"/>
      <c r="V97" s="1482"/>
      <c r="W97" s="1482"/>
      <c r="X97" s="1482"/>
      <c r="Y97" s="1482"/>
      <c r="Z97" s="1482"/>
      <c r="AA97" s="1482"/>
    </row>
    <row r="98" spans="3:27" ht="4.5" customHeight="1" x14ac:dyDescent="0.45">
      <c r="C98" s="406"/>
      <c r="D98" s="408"/>
      <c r="E98" s="408"/>
      <c r="F98" s="408"/>
      <c r="G98" s="408"/>
      <c r="H98" s="408"/>
      <c r="I98" s="408"/>
      <c r="J98" s="408"/>
      <c r="K98" s="408"/>
      <c r="L98" s="408"/>
      <c r="M98" s="408"/>
      <c r="N98" s="408"/>
      <c r="O98" s="408"/>
      <c r="P98" s="408"/>
      <c r="Q98" s="408"/>
      <c r="R98" s="408"/>
      <c r="S98" s="408"/>
      <c r="T98" s="408"/>
      <c r="U98" s="408"/>
      <c r="V98" s="408"/>
      <c r="W98" s="408"/>
      <c r="X98" s="408"/>
      <c r="Y98" s="408"/>
      <c r="Z98" s="408"/>
      <c r="AA98" s="408"/>
    </row>
    <row r="99" spans="3:27" ht="228" customHeight="1" x14ac:dyDescent="0.45">
      <c r="C99" s="406">
        <v>3</v>
      </c>
      <c r="D99" s="1482" t="s">
        <v>5734</v>
      </c>
      <c r="E99" s="1482"/>
      <c r="F99" s="1482"/>
      <c r="G99" s="1482"/>
      <c r="H99" s="1482"/>
      <c r="I99" s="1482"/>
      <c r="J99" s="1482"/>
      <c r="K99" s="1482"/>
      <c r="L99" s="1482"/>
      <c r="M99" s="1482"/>
      <c r="N99" s="1482"/>
      <c r="O99" s="1482"/>
      <c r="P99" s="1482"/>
      <c r="Q99" s="1482"/>
      <c r="R99" s="1482"/>
      <c r="S99" s="1482"/>
      <c r="T99" s="1482"/>
      <c r="U99" s="1482"/>
      <c r="V99" s="1482"/>
      <c r="W99" s="1482"/>
      <c r="X99" s="1482"/>
      <c r="Y99" s="1482"/>
      <c r="Z99" s="1482"/>
      <c r="AA99" s="1482"/>
    </row>
    <row r="100" spans="3:27" ht="4.5" customHeight="1" x14ac:dyDescent="0.45">
      <c r="C100" s="406"/>
      <c r="D100" s="408"/>
      <c r="E100" s="408"/>
      <c r="F100" s="408"/>
      <c r="G100" s="408"/>
      <c r="H100" s="408"/>
      <c r="I100" s="408"/>
      <c r="J100" s="408"/>
      <c r="K100" s="408"/>
      <c r="L100" s="408"/>
      <c r="M100" s="408"/>
      <c r="N100" s="408"/>
      <c r="O100" s="408"/>
      <c r="P100" s="408"/>
      <c r="Q100" s="408"/>
      <c r="R100" s="408"/>
      <c r="S100" s="408"/>
      <c r="T100" s="408"/>
      <c r="U100" s="408"/>
      <c r="V100" s="408"/>
      <c r="W100" s="408"/>
      <c r="X100" s="408"/>
      <c r="Y100" s="408"/>
      <c r="Z100" s="408"/>
      <c r="AA100" s="408"/>
    </row>
    <row r="101" spans="3:27" ht="54.6" customHeight="1" x14ac:dyDescent="0.45">
      <c r="C101" s="406">
        <v>4</v>
      </c>
      <c r="D101" s="1482" t="s">
        <v>5735</v>
      </c>
      <c r="E101" s="1482"/>
      <c r="F101" s="1482"/>
      <c r="G101" s="1482"/>
      <c r="H101" s="1482"/>
      <c r="I101" s="1482"/>
      <c r="J101" s="1482"/>
      <c r="K101" s="1482"/>
      <c r="L101" s="1482"/>
      <c r="M101" s="1482"/>
      <c r="N101" s="1482"/>
      <c r="O101" s="1482"/>
      <c r="P101" s="1482"/>
      <c r="Q101" s="1482"/>
      <c r="R101" s="1482"/>
      <c r="S101" s="1482"/>
      <c r="T101" s="1482"/>
      <c r="U101" s="1482"/>
      <c r="V101" s="1482"/>
      <c r="W101" s="1482"/>
      <c r="X101" s="1482"/>
      <c r="Y101" s="1482"/>
      <c r="Z101" s="1482"/>
      <c r="AA101" s="1482"/>
    </row>
    <row r="102" spans="3:27" ht="4.5" customHeight="1" x14ac:dyDescent="0.45">
      <c r="C102" s="406"/>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row>
    <row r="103" spans="3:27" ht="26.1" customHeight="1" x14ac:dyDescent="0.45">
      <c r="C103" s="406">
        <v>5</v>
      </c>
      <c r="D103" s="1482" t="s">
        <v>5736</v>
      </c>
      <c r="E103" s="1482"/>
      <c r="F103" s="1482"/>
      <c r="G103" s="1482"/>
      <c r="H103" s="1482"/>
      <c r="I103" s="1482"/>
      <c r="J103" s="1482"/>
      <c r="K103" s="1482"/>
      <c r="L103" s="1482"/>
      <c r="M103" s="1482"/>
      <c r="N103" s="1482"/>
      <c r="O103" s="1482"/>
      <c r="P103" s="1482"/>
      <c r="Q103" s="1482"/>
      <c r="R103" s="1482"/>
      <c r="S103" s="1482"/>
      <c r="T103" s="1482"/>
      <c r="U103" s="1482"/>
      <c r="V103" s="1482"/>
      <c r="W103" s="1482"/>
      <c r="X103" s="1482"/>
      <c r="Y103" s="1482"/>
      <c r="Z103" s="1482"/>
      <c r="AA103" s="1482"/>
    </row>
    <row r="104" spans="3:27" ht="4.5" customHeight="1" x14ac:dyDescent="0.45">
      <c r="C104" s="406"/>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8"/>
      <c r="Z104" s="408"/>
      <c r="AA104" s="408"/>
    </row>
    <row r="105" spans="3:27" ht="31.8" customHeight="1" x14ac:dyDescent="0.45">
      <c r="C105" s="406">
        <v>6</v>
      </c>
      <c r="D105" s="1482" t="s">
        <v>5732</v>
      </c>
      <c r="E105" s="1482"/>
      <c r="F105" s="1482"/>
      <c r="G105" s="1482"/>
      <c r="H105" s="1482"/>
      <c r="I105" s="1482"/>
      <c r="J105" s="1482"/>
      <c r="K105" s="1482"/>
      <c r="L105" s="1482"/>
      <c r="M105" s="1482"/>
      <c r="N105" s="1482"/>
      <c r="O105" s="1482"/>
      <c r="P105" s="1482"/>
      <c r="Q105" s="1482"/>
      <c r="R105" s="1482"/>
      <c r="S105" s="1482"/>
      <c r="T105" s="1482"/>
      <c r="U105" s="1482"/>
      <c r="V105" s="1482"/>
      <c r="W105" s="1482"/>
      <c r="X105" s="1482"/>
      <c r="Y105" s="1482"/>
      <c r="Z105" s="1482"/>
      <c r="AA105" s="1482"/>
    </row>
    <row r="106" spans="3:27" ht="4.5" customHeight="1" x14ac:dyDescent="0.45">
      <c r="C106" s="406"/>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row>
    <row r="107" spans="3:27" ht="240" customHeight="1" x14ac:dyDescent="0.45">
      <c r="C107" s="406">
        <v>7</v>
      </c>
      <c r="D107" s="1482" t="s">
        <v>5737</v>
      </c>
      <c r="E107" s="1482"/>
      <c r="F107" s="1482"/>
      <c r="G107" s="1482"/>
      <c r="H107" s="1482"/>
      <c r="I107" s="1482"/>
      <c r="J107" s="1482"/>
      <c r="K107" s="1482"/>
      <c r="L107" s="1482"/>
      <c r="M107" s="1482"/>
      <c r="N107" s="1482"/>
      <c r="O107" s="1482"/>
      <c r="P107" s="1482"/>
      <c r="Q107" s="1482"/>
      <c r="R107" s="1482"/>
      <c r="S107" s="1482"/>
      <c r="T107" s="1482"/>
      <c r="U107" s="1482"/>
      <c r="V107" s="1482"/>
      <c r="W107" s="1482"/>
      <c r="X107" s="1482"/>
      <c r="Y107" s="1482"/>
      <c r="Z107" s="1482"/>
      <c r="AA107" s="1482"/>
    </row>
    <row r="108" spans="3:27" ht="4.5" customHeight="1" x14ac:dyDescent="0.45">
      <c r="C108" s="406"/>
      <c r="D108" s="408"/>
      <c r="E108" s="408"/>
      <c r="F108" s="408"/>
      <c r="G108" s="408"/>
      <c r="H108" s="408"/>
      <c r="I108" s="408"/>
      <c r="J108" s="408"/>
      <c r="K108" s="408"/>
      <c r="L108" s="408"/>
      <c r="M108" s="408"/>
      <c r="N108" s="408"/>
      <c r="O108" s="408"/>
      <c r="P108" s="408"/>
      <c r="Q108" s="408"/>
      <c r="R108" s="408"/>
      <c r="S108" s="408"/>
      <c r="T108" s="408"/>
      <c r="U108" s="408"/>
      <c r="V108" s="408"/>
      <c r="W108" s="408"/>
      <c r="X108" s="408"/>
      <c r="Y108" s="408"/>
      <c r="Z108" s="408"/>
      <c r="AA108" s="408"/>
    </row>
    <row r="109" spans="3:27" ht="42.6" customHeight="1" x14ac:dyDescent="0.45">
      <c r="C109" s="406">
        <v>8</v>
      </c>
      <c r="D109" s="1482" t="s">
        <v>5738</v>
      </c>
      <c r="E109" s="1482"/>
      <c r="F109" s="1482"/>
      <c r="G109" s="1482"/>
      <c r="H109" s="1482"/>
      <c r="I109" s="1482"/>
      <c r="J109" s="1482"/>
      <c r="K109" s="1482"/>
      <c r="L109" s="1482"/>
      <c r="M109" s="1482"/>
      <c r="N109" s="1482"/>
      <c r="O109" s="1482"/>
      <c r="P109" s="1482"/>
      <c r="Q109" s="1482"/>
      <c r="R109" s="1482"/>
      <c r="S109" s="1482"/>
      <c r="T109" s="1482"/>
      <c r="U109" s="1482"/>
      <c r="V109" s="1482"/>
      <c r="W109" s="1482"/>
      <c r="X109" s="1482"/>
      <c r="Y109" s="1482"/>
      <c r="Z109" s="1482"/>
      <c r="AA109" s="1482"/>
    </row>
    <row r="110" spans="3:27" ht="4.5" customHeight="1" x14ac:dyDescent="0.45">
      <c r="C110" s="406"/>
      <c r="D110" s="408"/>
      <c r="E110" s="408"/>
      <c r="F110" s="408"/>
      <c r="G110" s="408"/>
      <c r="H110" s="408"/>
      <c r="I110" s="408"/>
      <c r="J110" s="408"/>
      <c r="K110" s="408"/>
      <c r="L110" s="408"/>
      <c r="M110" s="408"/>
      <c r="N110" s="408"/>
      <c r="O110" s="408"/>
      <c r="P110" s="408"/>
      <c r="Q110" s="408"/>
      <c r="R110" s="408"/>
      <c r="S110" s="408"/>
      <c r="T110" s="408"/>
      <c r="U110" s="408"/>
      <c r="V110" s="408"/>
      <c r="W110" s="408"/>
      <c r="X110" s="408"/>
      <c r="Y110" s="408"/>
      <c r="Z110" s="408"/>
      <c r="AA110" s="408"/>
    </row>
    <row r="111" spans="3:27" ht="62.55" customHeight="1" x14ac:dyDescent="0.45">
      <c r="C111" s="406">
        <v>9</v>
      </c>
      <c r="D111" s="1482" t="s">
        <v>5739</v>
      </c>
      <c r="E111" s="1482"/>
      <c r="F111" s="1482"/>
      <c r="G111" s="1482"/>
      <c r="H111" s="1482"/>
      <c r="I111" s="1482"/>
      <c r="J111" s="1482"/>
      <c r="K111" s="1482"/>
      <c r="L111" s="1482"/>
      <c r="M111" s="1482"/>
      <c r="N111" s="1482"/>
      <c r="O111" s="1482"/>
      <c r="P111" s="1482"/>
      <c r="Q111" s="1482"/>
      <c r="R111" s="1482"/>
      <c r="S111" s="1482"/>
      <c r="T111" s="1482"/>
      <c r="U111" s="1482"/>
      <c r="V111" s="1482"/>
      <c r="W111" s="1482"/>
      <c r="X111" s="1482"/>
      <c r="Y111" s="1482"/>
      <c r="Z111" s="1482"/>
      <c r="AA111" s="1482"/>
    </row>
    <row r="112" spans="3:27" ht="4.5" customHeight="1" x14ac:dyDescent="0.45">
      <c r="C112" s="406"/>
      <c r="D112" s="408"/>
      <c r="E112" s="408"/>
      <c r="F112" s="408"/>
      <c r="G112" s="408"/>
      <c r="H112" s="408"/>
      <c r="I112" s="408"/>
      <c r="J112" s="408"/>
      <c r="K112" s="408"/>
      <c r="L112" s="408"/>
      <c r="M112" s="408"/>
      <c r="N112" s="408"/>
      <c r="O112" s="408"/>
      <c r="P112" s="408"/>
      <c r="Q112" s="408"/>
      <c r="R112" s="408"/>
      <c r="S112" s="408"/>
      <c r="T112" s="408"/>
      <c r="U112" s="408"/>
      <c r="V112" s="408"/>
      <c r="W112" s="408"/>
      <c r="X112" s="408"/>
      <c r="Y112" s="408"/>
      <c r="Z112" s="408"/>
      <c r="AA112" s="408"/>
    </row>
    <row r="113" spans="3:27" ht="46.35" customHeight="1" x14ac:dyDescent="0.45">
      <c r="C113" s="406">
        <v>10</v>
      </c>
      <c r="D113" s="1482" t="s">
        <v>5740</v>
      </c>
      <c r="E113" s="1482"/>
      <c r="F113" s="1482"/>
      <c r="G113" s="1482"/>
      <c r="H113" s="1482"/>
      <c r="I113" s="1482"/>
      <c r="J113" s="1482"/>
      <c r="K113" s="1482"/>
      <c r="L113" s="1482"/>
      <c r="M113" s="1482"/>
      <c r="N113" s="1482"/>
      <c r="O113" s="1482"/>
      <c r="P113" s="1482"/>
      <c r="Q113" s="1482"/>
      <c r="R113" s="1482"/>
      <c r="S113" s="1482"/>
      <c r="T113" s="1482"/>
      <c r="U113" s="1482"/>
      <c r="V113" s="1482"/>
      <c r="W113" s="1482"/>
      <c r="X113" s="1482"/>
      <c r="Y113" s="1482"/>
      <c r="Z113" s="1482"/>
      <c r="AA113" s="1482"/>
    </row>
    <row r="114" spans="3:27" ht="4.5" customHeight="1" x14ac:dyDescent="0.45">
      <c r="C114" s="406"/>
      <c r="D114" s="408"/>
      <c r="E114" s="408"/>
      <c r="F114" s="408"/>
      <c r="G114" s="408"/>
      <c r="H114" s="408"/>
      <c r="I114" s="408"/>
      <c r="J114" s="408"/>
      <c r="K114" s="408"/>
      <c r="L114" s="408"/>
      <c r="M114" s="408"/>
      <c r="N114" s="408"/>
      <c r="O114" s="408"/>
      <c r="P114" s="408"/>
      <c r="Q114" s="408"/>
      <c r="R114" s="408"/>
      <c r="S114" s="408"/>
      <c r="T114" s="408"/>
      <c r="U114" s="408"/>
      <c r="V114" s="408"/>
      <c r="W114" s="408"/>
      <c r="X114" s="408"/>
      <c r="Y114" s="408"/>
      <c r="Z114" s="408"/>
      <c r="AA114" s="408"/>
    </row>
    <row r="115" spans="3:27" ht="33" customHeight="1" x14ac:dyDescent="0.45">
      <c r="C115" s="406">
        <v>11</v>
      </c>
      <c r="D115" s="1482" t="s">
        <v>5733</v>
      </c>
      <c r="E115" s="1482"/>
      <c r="F115" s="1482"/>
      <c r="G115" s="1482"/>
      <c r="H115" s="1482"/>
      <c r="I115" s="1482"/>
      <c r="J115" s="1482"/>
      <c r="K115" s="1482"/>
      <c r="L115" s="1482"/>
      <c r="M115" s="1482"/>
      <c r="N115" s="1482"/>
      <c r="O115" s="1482"/>
      <c r="P115" s="1482"/>
      <c r="Q115" s="1482"/>
      <c r="R115" s="1482"/>
      <c r="S115" s="1482"/>
      <c r="T115" s="1482"/>
      <c r="U115" s="1482"/>
      <c r="V115" s="1482"/>
      <c r="W115" s="1482"/>
      <c r="X115" s="1482"/>
      <c r="Y115" s="1482"/>
      <c r="Z115" s="1482"/>
      <c r="AA115" s="1482"/>
    </row>
  </sheetData>
  <mergeCells count="114">
    <mergeCell ref="D105:AA105"/>
    <mergeCell ref="D107:AA107"/>
    <mergeCell ref="D109:AA109"/>
    <mergeCell ref="D111:AA111"/>
    <mergeCell ref="D113:AA113"/>
    <mergeCell ref="D115:AA115"/>
    <mergeCell ref="G91:I91"/>
    <mergeCell ref="D95:AA95"/>
    <mergeCell ref="D97:AA97"/>
    <mergeCell ref="D99:AA99"/>
    <mergeCell ref="D101:AA101"/>
    <mergeCell ref="D103:AA103"/>
    <mergeCell ref="B87:L88"/>
    <mergeCell ref="M87:Z88"/>
    <mergeCell ref="M82:O82"/>
    <mergeCell ref="P82:S82"/>
    <mergeCell ref="T82:V82"/>
    <mergeCell ref="W82:Z82"/>
    <mergeCell ref="M83:O83"/>
    <mergeCell ref="P83:S83"/>
    <mergeCell ref="T83:V83"/>
    <mergeCell ref="W83:Z83"/>
    <mergeCell ref="C79:D79"/>
    <mergeCell ref="B81:F84"/>
    <mergeCell ref="G81:L84"/>
    <mergeCell ref="M81:O81"/>
    <mergeCell ref="P81:Q81"/>
    <mergeCell ref="S81:T81"/>
    <mergeCell ref="M84:O84"/>
    <mergeCell ref="P84:Z84"/>
    <mergeCell ref="B85:L86"/>
    <mergeCell ref="M85:Z86"/>
    <mergeCell ref="J51:Y51"/>
    <mergeCell ref="J52:Y52"/>
    <mergeCell ref="B53:Z55"/>
    <mergeCell ref="B56:I75"/>
    <mergeCell ref="J56:Y56"/>
    <mergeCell ref="J57:Y57"/>
    <mergeCell ref="J58:Y58"/>
    <mergeCell ref="J59:Y59"/>
    <mergeCell ref="J66:Y66"/>
    <mergeCell ref="J67:Y67"/>
    <mergeCell ref="J68:Y68"/>
    <mergeCell ref="J69:Y69"/>
    <mergeCell ref="J70:Y70"/>
    <mergeCell ref="J71:Y71"/>
    <mergeCell ref="J60:Y60"/>
    <mergeCell ref="J61:Y61"/>
    <mergeCell ref="J62:Y62"/>
    <mergeCell ref="J63:Y63"/>
    <mergeCell ref="J64:Y64"/>
    <mergeCell ref="J65:Y65"/>
    <mergeCell ref="J72:Y72"/>
    <mergeCell ref="J73:Y73"/>
    <mergeCell ref="J74:Y74"/>
    <mergeCell ref="J75:Y75"/>
    <mergeCell ref="B23:I23"/>
    <mergeCell ref="J23:K23"/>
    <mergeCell ref="B24:I29"/>
    <mergeCell ref="J24:Z29"/>
    <mergeCell ref="B30:Z32"/>
    <mergeCell ref="B33:I52"/>
    <mergeCell ref="J33:Y33"/>
    <mergeCell ref="J34:Y34"/>
    <mergeCell ref="J35:Y35"/>
    <mergeCell ref="J36:Y36"/>
    <mergeCell ref="J43:Y43"/>
    <mergeCell ref="J44:Y44"/>
    <mergeCell ref="J45:Y45"/>
    <mergeCell ref="J46:Y46"/>
    <mergeCell ref="J47:Y47"/>
    <mergeCell ref="J48:Y48"/>
    <mergeCell ref="J37:Y37"/>
    <mergeCell ref="J38:Y38"/>
    <mergeCell ref="J39:Y39"/>
    <mergeCell ref="J40:Y40"/>
    <mergeCell ref="J41:Y41"/>
    <mergeCell ref="J42:Y42"/>
    <mergeCell ref="J49:Y49"/>
    <mergeCell ref="J50:Y50"/>
    <mergeCell ref="B20:G22"/>
    <mergeCell ref="H20:I22"/>
    <mergeCell ref="U12:U13"/>
    <mergeCell ref="V12:V13"/>
    <mergeCell ref="W12:W13"/>
    <mergeCell ref="X12:X13"/>
    <mergeCell ref="Y12:Y13"/>
    <mergeCell ref="Z12:Z13"/>
    <mergeCell ref="J16:L16"/>
    <mergeCell ref="J17:L17"/>
    <mergeCell ref="R17:T17"/>
    <mergeCell ref="J18:L18"/>
    <mergeCell ref="J19:L19"/>
    <mergeCell ref="R18:T18"/>
    <mergeCell ref="M17:Q17"/>
    <mergeCell ref="M18:Q18"/>
    <mergeCell ref="U17:Z17"/>
    <mergeCell ref="U18:Z18"/>
    <mergeCell ref="M19:Z19"/>
    <mergeCell ref="M16:O16"/>
    <mergeCell ref="Q16:S16"/>
    <mergeCell ref="B14:G19"/>
    <mergeCell ref="H14:I15"/>
    <mergeCell ref="J14:Z15"/>
    <mergeCell ref="H16:I19"/>
    <mergeCell ref="C2:Z5"/>
    <mergeCell ref="G7:W8"/>
    <mergeCell ref="B10:I11"/>
    <mergeCell ref="J10:Z11"/>
    <mergeCell ref="B12:I13"/>
    <mergeCell ref="J12:J13"/>
    <mergeCell ref="K12:Q13"/>
    <mergeCell ref="R12:R13"/>
    <mergeCell ref="S12:T13"/>
  </mergeCells>
  <phoneticPr fontId="4"/>
  <dataValidations count="11">
    <dataValidation type="list" allowBlank="1" showInputMessage="1" showErrorMessage="1" sqref="K21" xr:uid="{CCBB5304-31EA-4F2D-B1EC-C27EE122C02F}">
      <formula1>○</formula1>
    </dataValidation>
    <dataValidation type="list" allowBlank="1" showInputMessage="1" showErrorMessage="1" sqref="I89 E89 G89" xr:uid="{EACF345E-46EA-47C6-B7C7-D92E71F4E108}">
      <formula1>#REF!</formula1>
    </dataValidation>
    <dataValidation type="list" allowBlank="1" showInputMessage="1" showErrorMessage="1" sqref="S12:T13 J23:K23 C79:D79" xr:uid="{25B96008-48B9-4A30-8BDD-5DAB8038FF00}">
      <formula1>元号</formula1>
    </dataValidation>
    <dataValidation type="list" allowBlank="1" showInputMessage="1" showErrorMessage="1" sqref="U12:U13 L23 E79" xr:uid="{2C2AA6E7-A24A-4FBD-B288-02B5902009F5}">
      <formula1>年</formula1>
    </dataValidation>
    <dataValidation type="list" allowBlank="1" showInputMessage="1" showErrorMessage="1" sqref="W12:W13 N23 G79" xr:uid="{4A55F56E-BB89-4280-A8AC-2879119DB17A}">
      <formula1>月</formula1>
    </dataValidation>
    <dataValidation type="list" allowBlank="1" showInputMessage="1" showErrorMessage="1" sqref="Y12:Y13 P23 I79" xr:uid="{B3F7DC67-3E6D-443B-8E8B-041568824A59}">
      <formula1>日</formula1>
    </dataValidation>
    <dataValidation type="list" allowBlank="1" showErrorMessage="1" promptTitle="【学校】運営単位" prompt="学校の場合どちらかを選択してください。_x000a_共同調理場：給食センター等_x000a_単独実施：自校給食" sqref="J27 D27" xr:uid="{04CDF824-DB43-4B15-9D08-6E894886AA2C}">
      <formula1>選択</formula1>
    </dataValidation>
    <dataValidation type="list" allowBlank="1" showErrorMessage="1" promptTitle="【学校】運営単位" prompt="学校の場合どちらかを選択してください。_x000a_共同調理場：給食センター等_x000a_単独実施：自校給食" sqref="J28 D28" xr:uid="{05540E9E-54D9-4A89-80FF-17A347205846}">
      <formula1>"☐,☑"</formula1>
    </dataValidation>
    <dataValidation type="list" allowBlank="1" showInputMessage="1" showErrorMessage="1" sqref="C89:D89" xr:uid="{FB9D7C5A-8189-4D1E-BC6E-6BF1C5A9A17C}">
      <formula1>"昭和,平成,令和"</formula1>
    </dataValidation>
    <dataValidation type="list" allowBlank="1" showInputMessage="1" showErrorMessage="1" sqref="Z33:Z52 Z56:Z75" xr:uid="{FDCEAB71-00C8-4D3E-9693-8D0779707E3E}">
      <formula1>チェック</formula1>
    </dataValidation>
    <dataValidation type="list" allowBlank="1" showInputMessage="1" showErrorMessage="1" sqref="G91:I91" xr:uid="{6340BA5D-B63D-478B-9A2C-822C78D0F9F5}">
      <formula1>保健所</formula1>
    </dataValidation>
  </dataValidations>
  <pageMargins left="0.7" right="0.7" top="0.75" bottom="0.75" header="0.3" footer="0.3"/>
  <pageSetup paperSize="9" scale="82" orientation="portrait" r:id="rId1"/>
  <rowBreaks count="2" manualBreakCount="2">
    <brk id="52" max="26" man="1"/>
    <brk id="92" max="2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9EDCD-6076-4D58-AA57-113E2A0D0C6B}">
  <sheetPr codeName="Sheet12">
    <pageSetUpPr fitToPage="1"/>
  </sheetPr>
  <dimension ref="A1:AL1439"/>
  <sheetViews>
    <sheetView view="pageBreakPreview" zoomScaleNormal="100" zoomScaleSheetLayoutView="100" workbookViewId="0">
      <selection sqref="A1:AC1"/>
    </sheetView>
  </sheetViews>
  <sheetFormatPr defaultColWidth="8.59765625" defaultRowHeight="13.2" x14ac:dyDescent="0.45"/>
  <cols>
    <col min="1" max="30" width="2.59765625" style="230" customWidth="1"/>
    <col min="31" max="31" width="35.296875" style="314" hidden="1" customWidth="1"/>
    <col min="32" max="32" width="2.59765625" style="230" customWidth="1"/>
    <col min="33" max="16384" width="8.59765625" style="230"/>
  </cols>
  <sheetData>
    <row r="1" spans="1:29" ht="39.6" customHeight="1" x14ac:dyDescent="0.45">
      <c r="A1" s="1281" t="s">
        <v>5731</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c r="Z1" s="1586"/>
      <c r="AA1" s="1586"/>
      <c r="AB1" s="1586"/>
      <c r="AC1" s="1586"/>
    </row>
    <row r="2" spans="1:29" ht="15" customHeight="1" x14ac:dyDescent="0.45"/>
    <row r="3" spans="1:29" ht="3.75" customHeight="1" x14ac:dyDescent="0.45">
      <c r="E3" s="267"/>
      <c r="F3" s="267"/>
      <c r="G3" s="267"/>
      <c r="I3" s="267"/>
      <c r="K3" s="267"/>
      <c r="L3" s="1535" t="s">
        <v>5598</v>
      </c>
      <c r="M3" s="1535"/>
      <c r="N3" s="1535"/>
      <c r="O3" s="1535"/>
      <c r="P3" s="1535"/>
      <c r="Q3" s="1535"/>
      <c r="R3" s="1535"/>
      <c r="S3" s="267"/>
      <c r="T3" s="267"/>
      <c r="U3" s="267"/>
      <c r="V3" s="267"/>
      <c r="W3" s="267"/>
      <c r="X3" s="267"/>
    </row>
    <row r="4" spans="1:29" ht="20.100000000000001" customHeight="1" x14ac:dyDescent="0.45">
      <c r="E4" s="267"/>
      <c r="F4" s="267"/>
      <c r="G4" s="267"/>
      <c r="H4" s="267"/>
      <c r="I4" s="267"/>
      <c r="J4" s="267"/>
      <c r="K4" s="267"/>
      <c r="L4" s="1535"/>
      <c r="M4" s="1535"/>
      <c r="N4" s="1535"/>
      <c r="O4" s="1535"/>
      <c r="P4" s="1535"/>
      <c r="Q4" s="1535"/>
      <c r="R4" s="1535"/>
      <c r="S4" s="267"/>
      <c r="T4" s="267"/>
      <c r="U4" s="267"/>
      <c r="V4" s="267"/>
      <c r="W4" s="267"/>
      <c r="X4" s="267"/>
    </row>
    <row r="5" spans="1:29" ht="3.75" customHeight="1" x14ac:dyDescent="0.45">
      <c r="E5" s="267"/>
      <c r="F5" s="267"/>
      <c r="G5" s="267"/>
      <c r="H5" s="267"/>
      <c r="I5" s="267"/>
      <c r="J5" s="267"/>
      <c r="K5" s="267"/>
      <c r="L5" s="1535"/>
      <c r="M5" s="1535"/>
      <c r="N5" s="1535"/>
      <c r="O5" s="1535"/>
      <c r="P5" s="1535"/>
      <c r="Q5" s="1535"/>
      <c r="R5" s="1535"/>
      <c r="S5" s="267"/>
      <c r="T5" s="267"/>
      <c r="U5" s="267"/>
      <c r="V5" s="267"/>
      <c r="W5" s="267"/>
      <c r="X5" s="267"/>
    </row>
    <row r="6" spans="1:29" ht="15" customHeight="1" x14ac:dyDescent="0.45"/>
    <row r="7" spans="1:29" ht="3.75" customHeight="1" x14ac:dyDescent="0.45">
      <c r="A7" s="1508" t="s">
        <v>5597</v>
      </c>
      <c r="B7" s="1509"/>
      <c r="C7" s="1509"/>
      <c r="D7" s="1509"/>
      <c r="E7" s="1509"/>
      <c r="F7" s="1509"/>
      <c r="G7" s="1509"/>
      <c r="H7" s="1509"/>
      <c r="I7" s="1510"/>
      <c r="J7" s="1542"/>
      <c r="K7" s="1527"/>
      <c r="L7" s="1527"/>
      <c r="M7" s="1527"/>
      <c r="N7" s="1527"/>
      <c r="O7" s="1527"/>
      <c r="P7" s="1527"/>
      <c r="Q7" s="1527"/>
      <c r="R7" s="1527"/>
      <c r="S7" s="1527"/>
      <c r="T7" s="1527"/>
      <c r="U7" s="1527"/>
      <c r="V7" s="1527"/>
      <c r="W7" s="1527"/>
      <c r="X7" s="1527"/>
      <c r="Y7" s="1527"/>
      <c r="Z7" s="1527"/>
      <c r="AA7" s="1527"/>
      <c r="AB7" s="1527"/>
      <c r="AC7" s="1519"/>
    </row>
    <row r="8" spans="1:29" ht="20.100000000000001" customHeight="1" x14ac:dyDescent="0.45">
      <c r="A8" s="1579"/>
      <c r="B8" s="1535"/>
      <c r="C8" s="1535"/>
      <c r="D8" s="1535"/>
      <c r="E8" s="1535"/>
      <c r="F8" s="1535"/>
      <c r="G8" s="1535"/>
      <c r="H8" s="1535"/>
      <c r="I8" s="1536"/>
      <c r="J8" s="1543"/>
      <c r="K8" s="1544"/>
      <c r="L8" s="1544"/>
      <c r="M8" s="1544"/>
      <c r="N8" s="1544"/>
      <c r="O8" s="1544"/>
      <c r="P8" s="1544"/>
      <c r="Q8" s="1544"/>
      <c r="R8" s="1544"/>
      <c r="S8" s="1544"/>
      <c r="T8" s="1544"/>
      <c r="U8" s="1544"/>
      <c r="V8" s="1544"/>
      <c r="W8" s="1544"/>
      <c r="X8" s="1544"/>
      <c r="Y8" s="1544"/>
      <c r="Z8" s="1544"/>
      <c r="AA8" s="1544"/>
      <c r="AB8" s="1544"/>
      <c r="AC8" s="1545"/>
    </row>
    <row r="9" spans="1:29" ht="3.75" customHeight="1" x14ac:dyDescent="0.45">
      <c r="A9" s="1511"/>
      <c r="B9" s="1512"/>
      <c r="C9" s="1512"/>
      <c r="D9" s="1512"/>
      <c r="E9" s="1512"/>
      <c r="F9" s="1512"/>
      <c r="G9" s="1512"/>
      <c r="H9" s="1512"/>
      <c r="I9" s="1513"/>
      <c r="J9" s="1546"/>
      <c r="K9" s="1528"/>
      <c r="L9" s="1528"/>
      <c r="M9" s="1528"/>
      <c r="N9" s="1528"/>
      <c r="O9" s="1528"/>
      <c r="P9" s="1528"/>
      <c r="Q9" s="1528"/>
      <c r="R9" s="1528"/>
      <c r="S9" s="1528"/>
      <c r="T9" s="1528"/>
      <c r="U9" s="1528"/>
      <c r="V9" s="1528"/>
      <c r="W9" s="1528"/>
      <c r="X9" s="1528"/>
      <c r="Y9" s="1528"/>
      <c r="Z9" s="1528"/>
      <c r="AA9" s="1528"/>
      <c r="AB9" s="1528"/>
      <c r="AC9" s="1520"/>
    </row>
    <row r="10" spans="1:29" ht="3.75" customHeight="1" x14ac:dyDescent="0.45">
      <c r="A10" s="1570" t="s">
        <v>5596</v>
      </c>
      <c r="B10" s="1571"/>
      <c r="C10" s="1571"/>
      <c r="D10" s="1571"/>
      <c r="E10" s="1571"/>
      <c r="F10" s="1571"/>
      <c r="G10" s="1571"/>
      <c r="H10" s="1571"/>
      <c r="I10" s="1572"/>
      <c r="J10" s="1640" t="s">
        <v>5595</v>
      </c>
      <c r="K10" s="1641"/>
      <c r="L10" s="1642"/>
      <c r="M10" s="1557"/>
      <c r="N10" s="1557"/>
      <c r="O10" s="1557"/>
      <c r="P10" s="1557"/>
      <c r="Q10" s="1557"/>
      <c r="R10" s="1557"/>
      <c r="S10" s="1557"/>
      <c r="T10" s="1557"/>
      <c r="U10" s="1557"/>
      <c r="V10" s="1557"/>
      <c r="W10" s="1557"/>
      <c r="X10" s="1557"/>
      <c r="Y10" s="1557"/>
      <c r="Z10" s="1557"/>
      <c r="AA10" s="1557"/>
      <c r="AB10" s="1557"/>
      <c r="AC10" s="1557"/>
    </row>
    <row r="11" spans="1:29" ht="20.100000000000001" customHeight="1" x14ac:dyDescent="0.45">
      <c r="A11" s="1573"/>
      <c r="B11" s="1574"/>
      <c r="C11" s="1574"/>
      <c r="D11" s="1574"/>
      <c r="E11" s="1574"/>
      <c r="F11" s="1574"/>
      <c r="G11" s="1574"/>
      <c r="H11" s="1574"/>
      <c r="I11" s="1575"/>
      <c r="J11" s="1643"/>
      <c r="K11" s="1604"/>
      <c r="L11" s="1644"/>
      <c r="M11" s="1557"/>
      <c r="N11" s="1557"/>
      <c r="O11" s="1557"/>
      <c r="P11" s="1557"/>
      <c r="Q11" s="1557"/>
      <c r="R11" s="1557"/>
      <c r="S11" s="1557"/>
      <c r="T11" s="1557"/>
      <c r="U11" s="1557"/>
      <c r="V11" s="1557"/>
      <c r="W11" s="1557"/>
      <c r="X11" s="1557"/>
      <c r="Y11" s="1557"/>
      <c r="Z11" s="1557"/>
      <c r="AA11" s="1557"/>
      <c r="AB11" s="1557"/>
      <c r="AC11" s="1557"/>
    </row>
    <row r="12" spans="1:29" ht="3.75" customHeight="1" x14ac:dyDescent="0.45">
      <c r="A12" s="1573"/>
      <c r="B12" s="1574"/>
      <c r="C12" s="1574"/>
      <c r="D12" s="1574"/>
      <c r="E12" s="1574"/>
      <c r="F12" s="1574"/>
      <c r="G12" s="1574"/>
      <c r="H12" s="1574"/>
      <c r="I12" s="1575"/>
      <c r="J12" s="1645"/>
      <c r="K12" s="1646"/>
      <c r="L12" s="1647"/>
      <c r="M12" s="1557"/>
      <c r="N12" s="1557"/>
      <c r="O12" s="1557"/>
      <c r="P12" s="1557"/>
      <c r="Q12" s="1557"/>
      <c r="R12" s="1557"/>
      <c r="S12" s="1557"/>
      <c r="T12" s="1557"/>
      <c r="U12" s="1557"/>
      <c r="V12" s="1557"/>
      <c r="W12" s="1557"/>
      <c r="X12" s="1557"/>
      <c r="Y12" s="1557"/>
      <c r="Z12" s="1557"/>
      <c r="AA12" s="1557"/>
      <c r="AB12" s="1557"/>
      <c r="AC12" s="1557"/>
    </row>
    <row r="13" spans="1:29" ht="3.75" customHeight="1" x14ac:dyDescent="0.45">
      <c r="A13" s="1573"/>
      <c r="B13" s="1574"/>
      <c r="C13" s="1574"/>
      <c r="D13" s="1574"/>
      <c r="E13" s="1574"/>
      <c r="F13" s="1574"/>
      <c r="G13" s="1574"/>
      <c r="H13" s="1574"/>
      <c r="I13" s="1575"/>
      <c r="J13" s="1640" t="s">
        <v>5594</v>
      </c>
      <c r="K13" s="1641"/>
      <c r="L13" s="1642"/>
      <c r="AC13" s="256"/>
    </row>
    <row r="14" spans="1:29" ht="20.100000000000001" customHeight="1" x14ac:dyDescent="0.45">
      <c r="A14" s="1573"/>
      <c r="B14" s="1574"/>
      <c r="C14" s="1574"/>
      <c r="D14" s="1574"/>
      <c r="E14" s="1574"/>
      <c r="F14" s="1574"/>
      <c r="G14" s="1574"/>
      <c r="H14" s="1574"/>
      <c r="I14" s="1575"/>
      <c r="J14" s="1643"/>
      <c r="K14" s="1604"/>
      <c r="L14" s="1644"/>
      <c r="N14" s="1608"/>
      <c r="O14" s="1610"/>
      <c r="Q14" s="266"/>
      <c r="R14" s="230" t="s">
        <v>76</v>
      </c>
      <c r="S14" s="266"/>
      <c r="T14" s="230" t="s">
        <v>139</v>
      </c>
      <c r="U14" s="266"/>
      <c r="V14" s="230" t="s">
        <v>140</v>
      </c>
      <c r="AC14" s="256"/>
    </row>
    <row r="15" spans="1:29" ht="3.75" customHeight="1" x14ac:dyDescent="0.45">
      <c r="A15" s="1576"/>
      <c r="B15" s="1577"/>
      <c r="C15" s="1577"/>
      <c r="D15" s="1577"/>
      <c r="E15" s="1577"/>
      <c r="F15" s="1577"/>
      <c r="G15" s="1577"/>
      <c r="H15" s="1577"/>
      <c r="I15" s="1578"/>
      <c r="J15" s="1645"/>
      <c r="K15" s="1646"/>
      <c r="L15" s="1647"/>
      <c r="AC15" s="256"/>
    </row>
    <row r="16" spans="1:29" ht="3.75" customHeight="1" x14ac:dyDescent="0.45">
      <c r="A16" s="1570" t="s">
        <v>5593</v>
      </c>
      <c r="B16" s="1571"/>
      <c r="C16" s="1571"/>
      <c r="D16" s="1571"/>
      <c r="E16" s="1571"/>
      <c r="F16" s="1572"/>
      <c r="G16" s="1508" t="s">
        <v>806</v>
      </c>
      <c r="H16" s="1509"/>
      <c r="I16" s="1510"/>
      <c r="J16" s="1542"/>
      <c r="K16" s="1527"/>
      <c r="L16" s="1527"/>
      <c r="M16" s="1527"/>
      <c r="N16" s="1527"/>
      <c r="O16" s="1527"/>
      <c r="P16" s="1527"/>
      <c r="Q16" s="1527"/>
      <c r="R16" s="1527"/>
      <c r="S16" s="1527"/>
      <c r="T16" s="1527"/>
      <c r="U16" s="1527"/>
      <c r="V16" s="1527"/>
      <c r="W16" s="1527"/>
      <c r="X16" s="1527"/>
      <c r="Y16" s="1527"/>
      <c r="Z16" s="1527"/>
      <c r="AA16" s="1527"/>
      <c r="AB16" s="1527"/>
      <c r="AC16" s="1519"/>
    </row>
    <row r="17" spans="1:34" ht="15" customHeight="1" x14ac:dyDescent="0.45">
      <c r="A17" s="1573"/>
      <c r="B17" s="1574"/>
      <c r="C17" s="1574"/>
      <c r="D17" s="1574"/>
      <c r="E17" s="1574"/>
      <c r="F17" s="1575"/>
      <c r="G17" s="1579"/>
      <c r="H17" s="1535"/>
      <c r="I17" s="1536"/>
      <c r="J17" s="1543"/>
      <c r="K17" s="1544"/>
      <c r="L17" s="1544"/>
      <c r="M17" s="1544"/>
      <c r="N17" s="1544"/>
      <c r="O17" s="1544"/>
      <c r="P17" s="1544"/>
      <c r="Q17" s="1544"/>
      <c r="R17" s="1544"/>
      <c r="S17" s="1544"/>
      <c r="T17" s="1544"/>
      <c r="U17" s="1544"/>
      <c r="V17" s="1544"/>
      <c r="W17" s="1544"/>
      <c r="X17" s="1544"/>
      <c r="Y17" s="1544"/>
      <c r="Z17" s="1544"/>
      <c r="AA17" s="1544"/>
      <c r="AB17" s="1544"/>
      <c r="AC17" s="1545"/>
    </row>
    <row r="18" spans="1:34" ht="3.75" customHeight="1" x14ac:dyDescent="0.45">
      <c r="A18" s="1573"/>
      <c r="B18" s="1574"/>
      <c r="C18" s="1574"/>
      <c r="D18" s="1574"/>
      <c r="E18" s="1574"/>
      <c r="F18" s="1575"/>
      <c r="G18" s="1511"/>
      <c r="H18" s="1512"/>
      <c r="I18" s="1513"/>
      <c r="J18" s="1546"/>
      <c r="K18" s="1528"/>
      <c r="L18" s="1528"/>
      <c r="M18" s="1528"/>
      <c r="N18" s="1528"/>
      <c r="O18" s="1528"/>
      <c r="P18" s="1528"/>
      <c r="Q18" s="1528"/>
      <c r="R18" s="1528"/>
      <c r="S18" s="1528"/>
      <c r="T18" s="1528"/>
      <c r="U18" s="1528"/>
      <c r="V18" s="1528"/>
      <c r="W18" s="1528"/>
      <c r="X18" s="1528"/>
      <c r="Y18" s="1528"/>
      <c r="Z18" s="1528"/>
      <c r="AA18" s="1528"/>
      <c r="AB18" s="1528"/>
      <c r="AC18" s="1520"/>
    </row>
    <row r="19" spans="1:34" ht="3.75" customHeight="1" x14ac:dyDescent="0.45">
      <c r="A19" s="1573"/>
      <c r="B19" s="1574"/>
      <c r="C19" s="1574"/>
      <c r="D19" s="1574"/>
      <c r="E19" s="1574"/>
      <c r="F19" s="1575"/>
      <c r="G19" s="1508" t="s">
        <v>5578</v>
      </c>
      <c r="H19" s="1509"/>
      <c r="I19" s="1510"/>
      <c r="J19" s="1542" t="s">
        <v>612</v>
      </c>
      <c r="K19" s="1527"/>
      <c r="L19" s="1519"/>
      <c r="M19" s="1486"/>
      <c r="N19" s="1486"/>
      <c r="O19" s="1486"/>
      <c r="P19" s="1486"/>
      <c r="R19" s="1486"/>
      <c r="S19" s="1486"/>
      <c r="T19" s="1486"/>
      <c r="U19" s="1486"/>
      <c r="AC19" s="256"/>
    </row>
    <row r="20" spans="1:34" ht="15" customHeight="1" x14ac:dyDescent="0.45">
      <c r="A20" s="1573"/>
      <c r="B20" s="1574"/>
      <c r="C20" s="1574"/>
      <c r="D20" s="1574"/>
      <c r="E20" s="1574"/>
      <c r="F20" s="1575"/>
      <c r="G20" s="1579"/>
      <c r="H20" s="1535"/>
      <c r="I20" s="1536"/>
      <c r="J20" s="1543"/>
      <c r="K20" s="1544"/>
      <c r="L20" s="1545"/>
      <c r="M20" s="1486"/>
      <c r="N20" s="1486"/>
      <c r="O20" s="1486"/>
      <c r="P20" s="1486"/>
      <c r="Q20" s="206" t="s">
        <v>611</v>
      </c>
      <c r="R20" s="1486"/>
      <c r="S20" s="1486"/>
      <c r="T20" s="1486"/>
      <c r="U20" s="1486"/>
      <c r="AC20" s="256"/>
    </row>
    <row r="21" spans="1:34" ht="3.75" customHeight="1" x14ac:dyDescent="0.45">
      <c r="A21" s="1573"/>
      <c r="B21" s="1574"/>
      <c r="C21" s="1574"/>
      <c r="D21" s="1574"/>
      <c r="E21" s="1574"/>
      <c r="F21" s="1575"/>
      <c r="G21" s="1579"/>
      <c r="H21" s="1535"/>
      <c r="I21" s="1536"/>
      <c r="J21" s="1546"/>
      <c r="K21" s="1528"/>
      <c r="L21" s="1520"/>
      <c r="M21" s="1486"/>
      <c r="N21" s="1486"/>
      <c r="O21" s="1486"/>
      <c r="P21" s="1486"/>
      <c r="R21" s="1486"/>
      <c r="S21" s="1486"/>
      <c r="T21" s="1486"/>
      <c r="U21" s="1486"/>
      <c r="AC21" s="256"/>
    </row>
    <row r="22" spans="1:34" ht="3.75" customHeight="1" x14ac:dyDescent="0.45">
      <c r="A22" s="1573"/>
      <c r="B22" s="1574"/>
      <c r="C22" s="1574"/>
      <c r="D22" s="1574"/>
      <c r="E22" s="1574"/>
      <c r="F22" s="1575"/>
      <c r="G22" s="1579"/>
      <c r="H22" s="1535"/>
      <c r="I22" s="1536"/>
      <c r="J22" s="1542" t="s">
        <v>610</v>
      </c>
      <c r="K22" s="1527"/>
      <c r="L22" s="1519"/>
      <c r="M22" s="1486"/>
      <c r="N22" s="1486"/>
      <c r="O22" s="1486"/>
      <c r="P22" s="1486"/>
      <c r="Q22" s="1486"/>
      <c r="R22" s="1486"/>
      <c r="S22" s="1486"/>
      <c r="T22" s="1486" t="s">
        <v>609</v>
      </c>
      <c r="U22" s="1486"/>
      <c r="V22" s="1486"/>
      <c r="W22" s="1486"/>
      <c r="X22" s="1486"/>
      <c r="Y22" s="1486"/>
      <c r="Z22" s="1486"/>
      <c r="AA22" s="1486"/>
      <c r="AB22" s="1486"/>
      <c r="AC22" s="1486"/>
    </row>
    <row r="23" spans="1:34" ht="15" customHeight="1" x14ac:dyDescent="0.45">
      <c r="A23" s="1573"/>
      <c r="B23" s="1574"/>
      <c r="C23" s="1574"/>
      <c r="D23" s="1574"/>
      <c r="E23" s="1574"/>
      <c r="F23" s="1575"/>
      <c r="G23" s="1579"/>
      <c r="H23" s="1535"/>
      <c r="I23" s="1536"/>
      <c r="J23" s="1543"/>
      <c r="K23" s="1544"/>
      <c r="L23" s="1545"/>
      <c r="M23" s="1486"/>
      <c r="N23" s="1486"/>
      <c r="O23" s="1486"/>
      <c r="P23" s="1486"/>
      <c r="Q23" s="1486"/>
      <c r="R23" s="1486"/>
      <c r="S23" s="1486"/>
      <c r="T23" s="1486"/>
      <c r="U23" s="1486"/>
      <c r="V23" s="1486"/>
      <c r="W23" s="1486"/>
      <c r="X23" s="1486"/>
      <c r="Y23" s="1486"/>
      <c r="Z23" s="1486"/>
      <c r="AA23" s="1486"/>
      <c r="AB23" s="1486"/>
      <c r="AC23" s="1486"/>
    </row>
    <row r="24" spans="1:34" ht="3.75" customHeight="1" x14ac:dyDescent="0.45">
      <c r="A24" s="1573"/>
      <c r="B24" s="1574"/>
      <c r="C24" s="1574"/>
      <c r="D24" s="1574"/>
      <c r="E24" s="1574"/>
      <c r="F24" s="1575"/>
      <c r="G24" s="1579"/>
      <c r="H24" s="1535"/>
      <c r="I24" s="1536"/>
      <c r="J24" s="1546"/>
      <c r="K24" s="1528"/>
      <c r="L24" s="1520"/>
      <c r="M24" s="1486"/>
      <c r="N24" s="1486"/>
      <c r="O24" s="1486"/>
      <c r="P24" s="1486"/>
      <c r="Q24" s="1486"/>
      <c r="R24" s="1486"/>
      <c r="S24" s="1486"/>
      <c r="T24" s="1486"/>
      <c r="U24" s="1486"/>
      <c r="V24" s="1486"/>
      <c r="W24" s="1486"/>
      <c r="X24" s="1486"/>
      <c r="Y24" s="1486"/>
      <c r="Z24" s="1486"/>
      <c r="AA24" s="1486"/>
      <c r="AB24" s="1486"/>
      <c r="AC24" s="1486"/>
    </row>
    <row r="25" spans="1:34" ht="3.75" customHeight="1" x14ac:dyDescent="0.45">
      <c r="A25" s="1573"/>
      <c r="B25" s="1574"/>
      <c r="C25" s="1574"/>
      <c r="D25" s="1574"/>
      <c r="E25" s="1574"/>
      <c r="F25" s="1575"/>
      <c r="G25" s="1579"/>
      <c r="H25" s="1535"/>
      <c r="I25" s="1536"/>
      <c r="J25" s="1542" t="s">
        <v>5754</v>
      </c>
      <c r="K25" s="1527"/>
      <c r="L25" s="1519"/>
      <c r="M25" s="1486"/>
      <c r="N25" s="1486"/>
      <c r="O25" s="1486"/>
      <c r="P25" s="1486"/>
      <c r="Q25" s="1486"/>
      <c r="R25" s="1486"/>
      <c r="S25" s="1486"/>
      <c r="T25" s="1486" t="s">
        <v>608</v>
      </c>
      <c r="U25" s="1486"/>
      <c r="V25" s="1486"/>
      <c r="W25" s="1486"/>
      <c r="X25" s="1486"/>
      <c r="Y25" s="1486"/>
      <c r="Z25" s="1486"/>
      <c r="AA25" s="1486"/>
      <c r="AB25" s="1486"/>
      <c r="AC25" s="1486"/>
      <c r="AH25" s="265"/>
    </row>
    <row r="26" spans="1:34" ht="15" customHeight="1" x14ac:dyDescent="0.45">
      <c r="A26" s="1573"/>
      <c r="B26" s="1574"/>
      <c r="C26" s="1574"/>
      <c r="D26" s="1574"/>
      <c r="E26" s="1574"/>
      <c r="F26" s="1575"/>
      <c r="G26" s="1579"/>
      <c r="H26" s="1535"/>
      <c r="I26" s="1536"/>
      <c r="J26" s="1543"/>
      <c r="K26" s="1544"/>
      <c r="L26" s="1545"/>
      <c r="M26" s="1486"/>
      <c r="N26" s="1486"/>
      <c r="O26" s="1486"/>
      <c r="P26" s="1486"/>
      <c r="Q26" s="1486"/>
      <c r="R26" s="1486"/>
      <c r="S26" s="1486"/>
      <c r="T26" s="1486"/>
      <c r="U26" s="1486"/>
      <c r="V26" s="1486"/>
      <c r="W26" s="1486"/>
      <c r="X26" s="1486"/>
      <c r="Y26" s="1486"/>
      <c r="Z26" s="1486"/>
      <c r="AA26" s="1486"/>
      <c r="AB26" s="1486"/>
      <c r="AC26" s="1486"/>
    </row>
    <row r="27" spans="1:34" ht="3.75" customHeight="1" x14ac:dyDescent="0.45">
      <c r="A27" s="1573"/>
      <c r="B27" s="1574"/>
      <c r="C27" s="1574"/>
      <c r="D27" s="1574"/>
      <c r="E27" s="1574"/>
      <c r="F27" s="1575"/>
      <c r="G27" s="1579"/>
      <c r="H27" s="1535"/>
      <c r="I27" s="1536"/>
      <c r="J27" s="1546"/>
      <c r="K27" s="1528"/>
      <c r="L27" s="1520"/>
      <c r="M27" s="1486"/>
      <c r="N27" s="1486"/>
      <c r="O27" s="1486"/>
      <c r="P27" s="1486"/>
      <c r="Q27" s="1486"/>
      <c r="R27" s="1486"/>
      <c r="S27" s="1486"/>
      <c r="T27" s="1486"/>
      <c r="U27" s="1486"/>
      <c r="V27" s="1486"/>
      <c r="W27" s="1486"/>
      <c r="X27" s="1486"/>
      <c r="Y27" s="1486"/>
      <c r="Z27" s="1486"/>
      <c r="AA27" s="1486"/>
      <c r="AB27" s="1486"/>
      <c r="AC27" s="1486"/>
    </row>
    <row r="28" spans="1:34" ht="3.75" customHeight="1" x14ac:dyDescent="0.45">
      <c r="A28" s="1573"/>
      <c r="B28" s="1574"/>
      <c r="C28" s="1574"/>
      <c r="D28" s="1574"/>
      <c r="E28" s="1574"/>
      <c r="F28" s="1575"/>
      <c r="G28" s="1579"/>
      <c r="H28" s="1535"/>
      <c r="I28" s="1536"/>
      <c r="J28" s="1542" t="s">
        <v>607</v>
      </c>
      <c r="K28" s="1527"/>
      <c r="L28" s="1519"/>
      <c r="M28" s="1486"/>
      <c r="N28" s="1486"/>
      <c r="O28" s="1486"/>
      <c r="P28" s="1486"/>
      <c r="Q28" s="1486"/>
      <c r="R28" s="1486"/>
      <c r="S28" s="1486"/>
      <c r="T28" s="1486"/>
      <c r="U28" s="1486"/>
      <c r="V28" s="1486"/>
      <c r="W28" s="1486"/>
      <c r="X28" s="1486"/>
      <c r="Y28" s="1486"/>
      <c r="Z28" s="1486"/>
      <c r="AA28" s="1486"/>
      <c r="AB28" s="1486"/>
      <c r="AC28" s="1486"/>
    </row>
    <row r="29" spans="1:34" ht="15" customHeight="1" x14ac:dyDescent="0.45">
      <c r="A29" s="1573"/>
      <c r="B29" s="1574"/>
      <c r="C29" s="1574"/>
      <c r="D29" s="1574"/>
      <c r="E29" s="1574"/>
      <c r="F29" s="1575"/>
      <c r="G29" s="1579"/>
      <c r="H29" s="1535"/>
      <c r="I29" s="1536"/>
      <c r="J29" s="1543"/>
      <c r="K29" s="1544"/>
      <c r="L29" s="1545"/>
      <c r="M29" s="1486"/>
      <c r="N29" s="1486"/>
      <c r="O29" s="1486"/>
      <c r="P29" s="1486"/>
      <c r="Q29" s="1486"/>
      <c r="R29" s="1486"/>
      <c r="S29" s="1486"/>
      <c r="T29" s="1486"/>
      <c r="U29" s="1486"/>
      <c r="V29" s="1486"/>
      <c r="W29" s="1486"/>
      <c r="X29" s="1486"/>
      <c r="Y29" s="1486"/>
      <c r="Z29" s="1486"/>
      <c r="AA29" s="1486"/>
      <c r="AB29" s="1486"/>
      <c r="AC29" s="1486"/>
    </row>
    <row r="30" spans="1:34" ht="3.75" customHeight="1" x14ac:dyDescent="0.45">
      <c r="A30" s="1576"/>
      <c r="B30" s="1577"/>
      <c r="C30" s="1577"/>
      <c r="D30" s="1577"/>
      <c r="E30" s="1577"/>
      <c r="F30" s="1578"/>
      <c r="G30" s="1511"/>
      <c r="H30" s="1512"/>
      <c r="I30" s="1513"/>
      <c r="J30" s="1543"/>
      <c r="K30" s="1544"/>
      <c r="L30" s="1545"/>
      <c r="M30" s="1558"/>
      <c r="N30" s="1558"/>
      <c r="O30" s="1558"/>
      <c r="P30" s="1558"/>
      <c r="Q30" s="1558"/>
      <c r="R30" s="1558"/>
      <c r="S30" s="1558"/>
      <c r="T30" s="1558"/>
      <c r="U30" s="1558"/>
      <c r="V30" s="1558"/>
      <c r="W30" s="1558"/>
      <c r="X30" s="1558"/>
      <c r="Y30" s="1558"/>
      <c r="Z30" s="1558"/>
      <c r="AA30" s="1558"/>
      <c r="AB30" s="1558"/>
      <c r="AC30" s="1558"/>
    </row>
    <row r="31" spans="1:34" ht="3.75" customHeight="1" x14ac:dyDescent="0.45">
      <c r="A31" s="1533" t="s">
        <v>5592</v>
      </c>
      <c r="B31" s="1580"/>
      <c r="C31" s="1580"/>
      <c r="D31" s="1580"/>
      <c r="E31" s="1580"/>
      <c r="F31" s="1581"/>
      <c r="G31" s="1508" t="s">
        <v>5576</v>
      </c>
      <c r="H31" s="1509"/>
      <c r="I31" s="1510"/>
      <c r="J31" s="1521"/>
      <c r="K31" s="1522"/>
      <c r="L31" s="1522"/>
      <c r="M31" s="1522"/>
      <c r="N31" s="1522"/>
      <c r="O31" s="1522"/>
      <c r="P31" s="1522"/>
      <c r="Q31" s="1522"/>
      <c r="R31" s="1522"/>
      <c r="S31" s="1522"/>
      <c r="T31" s="1522"/>
      <c r="U31" s="1522"/>
      <c r="V31" s="1522"/>
      <c r="W31" s="1522"/>
      <c r="X31" s="1522"/>
      <c r="Y31" s="1522"/>
      <c r="Z31" s="1522"/>
      <c r="AA31" s="1522"/>
      <c r="AB31" s="1522"/>
      <c r="AC31" s="1537"/>
    </row>
    <row r="32" spans="1:34" ht="59.1" customHeight="1" x14ac:dyDescent="0.45">
      <c r="A32" s="1534"/>
      <c r="B32" s="1582"/>
      <c r="C32" s="1582"/>
      <c r="D32" s="1582"/>
      <c r="E32" s="1582"/>
      <c r="F32" s="1583"/>
      <c r="G32" s="1579"/>
      <c r="H32" s="1535"/>
      <c r="I32" s="1536"/>
      <c r="J32" s="1538"/>
      <c r="K32" s="1539"/>
      <c r="L32" s="1539"/>
      <c r="M32" s="1539"/>
      <c r="N32" s="1539"/>
      <c r="O32" s="1539"/>
      <c r="P32" s="1539"/>
      <c r="Q32" s="1539"/>
      <c r="R32" s="1539"/>
      <c r="S32" s="1539"/>
      <c r="T32" s="1539"/>
      <c r="U32" s="1539"/>
      <c r="V32" s="1539"/>
      <c r="W32" s="1539"/>
      <c r="X32" s="1539"/>
      <c r="Y32" s="1539"/>
      <c r="Z32" s="1539"/>
      <c r="AA32" s="1539"/>
      <c r="AB32" s="1539"/>
      <c r="AC32" s="1540"/>
    </row>
    <row r="33" spans="1:29" ht="3.75" customHeight="1" x14ac:dyDescent="0.45">
      <c r="A33" s="1534"/>
      <c r="B33" s="1582"/>
      <c r="C33" s="1582"/>
      <c r="D33" s="1582"/>
      <c r="E33" s="1582"/>
      <c r="F33" s="1583"/>
      <c r="G33" s="1579"/>
      <c r="H33" s="1535"/>
      <c r="I33" s="1536"/>
      <c r="J33" s="1523"/>
      <c r="K33" s="1524"/>
      <c r="L33" s="1524"/>
      <c r="M33" s="1524"/>
      <c r="N33" s="1524"/>
      <c r="O33" s="1524"/>
      <c r="P33" s="1524"/>
      <c r="Q33" s="1524"/>
      <c r="R33" s="1524"/>
      <c r="S33" s="1524"/>
      <c r="T33" s="1524"/>
      <c r="U33" s="1524"/>
      <c r="V33" s="1524"/>
      <c r="W33" s="1524"/>
      <c r="X33" s="1524"/>
      <c r="Y33" s="1524"/>
      <c r="Z33" s="1524"/>
      <c r="AA33" s="1524"/>
      <c r="AB33" s="1524"/>
      <c r="AC33" s="1541"/>
    </row>
    <row r="34" spans="1:29" ht="3.75" customHeight="1" x14ac:dyDescent="0.45">
      <c r="A34" s="1686" t="s">
        <v>5591</v>
      </c>
      <c r="B34" s="1687"/>
      <c r="C34" s="1687"/>
      <c r="D34" s="1687"/>
      <c r="E34" s="1687"/>
      <c r="F34" s="1687"/>
      <c r="G34" s="1687"/>
      <c r="H34" s="1687"/>
      <c r="I34" s="1688"/>
      <c r="J34" s="260"/>
      <c r="AC34" s="256"/>
    </row>
    <row r="35" spans="1:29" ht="20.100000000000001" customHeight="1" x14ac:dyDescent="0.45">
      <c r="A35" s="1689"/>
      <c r="B35" s="1690"/>
      <c r="C35" s="1690"/>
      <c r="D35" s="1690"/>
      <c r="E35" s="1690"/>
      <c r="F35" s="1690"/>
      <c r="G35" s="1690"/>
      <c r="H35" s="1690"/>
      <c r="I35" s="1691"/>
      <c r="J35" s="260"/>
      <c r="K35" s="1557"/>
      <c r="L35" s="1557"/>
      <c r="N35" s="252"/>
      <c r="O35" s="230" t="s">
        <v>76</v>
      </c>
      <c r="P35" s="252"/>
      <c r="Q35" s="230" t="s">
        <v>139</v>
      </c>
      <c r="R35" s="252"/>
      <c r="S35" s="230" t="s">
        <v>140</v>
      </c>
      <c r="AC35" s="256"/>
    </row>
    <row r="36" spans="1:29" ht="3.75" customHeight="1" x14ac:dyDescent="0.45">
      <c r="A36" s="1692"/>
      <c r="B36" s="1693"/>
      <c r="C36" s="1693"/>
      <c r="D36" s="1693"/>
      <c r="E36" s="1693"/>
      <c r="F36" s="1693"/>
      <c r="G36" s="1693"/>
      <c r="H36" s="1693"/>
      <c r="I36" s="1694"/>
      <c r="J36" s="264"/>
      <c r="K36" s="263"/>
      <c r="L36" s="263"/>
      <c r="M36" s="263"/>
      <c r="N36" s="263"/>
      <c r="O36" s="263"/>
      <c r="P36" s="263"/>
      <c r="Q36" s="263"/>
      <c r="R36" s="263"/>
      <c r="S36" s="263"/>
      <c r="T36" s="263"/>
      <c r="U36" s="263"/>
      <c r="V36" s="263"/>
      <c r="W36" s="263"/>
      <c r="X36" s="263"/>
      <c r="Y36" s="263"/>
      <c r="Z36" s="263"/>
      <c r="AA36" s="263"/>
      <c r="AB36" s="263"/>
      <c r="AC36" s="262"/>
    </row>
    <row r="37" spans="1:29" ht="3.75" customHeight="1" x14ac:dyDescent="0.45">
      <c r="A37" s="1561" t="s">
        <v>43</v>
      </c>
      <c r="B37" s="1562"/>
      <c r="C37" s="1562"/>
      <c r="D37" s="1562"/>
      <c r="E37" s="1562"/>
      <c r="F37" s="1562"/>
      <c r="G37" s="1562"/>
      <c r="H37" s="1562"/>
      <c r="I37" s="1563"/>
      <c r="J37" s="1521"/>
      <c r="K37" s="1522"/>
      <c r="L37" s="1522"/>
      <c r="M37" s="1522"/>
      <c r="N37" s="1522"/>
      <c r="O37" s="1522"/>
      <c r="P37" s="1522"/>
      <c r="Q37" s="1522"/>
      <c r="R37" s="1522"/>
      <c r="S37" s="1522"/>
      <c r="T37" s="1522"/>
      <c r="U37" s="1522"/>
      <c r="V37" s="1522"/>
      <c r="W37" s="1522"/>
      <c r="X37" s="1522"/>
      <c r="Y37" s="1522"/>
      <c r="Z37" s="1522"/>
      <c r="AA37" s="1522"/>
      <c r="AB37" s="1522"/>
      <c r="AC37" s="1537"/>
    </row>
    <row r="38" spans="1:29" ht="30" customHeight="1" x14ac:dyDescent="0.45">
      <c r="A38" s="1564"/>
      <c r="B38" s="1565"/>
      <c r="C38" s="1565"/>
      <c r="D38" s="1565"/>
      <c r="E38" s="1565"/>
      <c r="F38" s="1565"/>
      <c r="G38" s="1565"/>
      <c r="H38" s="1565"/>
      <c r="I38" s="1566"/>
      <c r="J38" s="1538"/>
      <c r="K38" s="1539"/>
      <c r="L38" s="1539"/>
      <c r="M38" s="1539"/>
      <c r="N38" s="1539"/>
      <c r="O38" s="1539"/>
      <c r="P38" s="1539"/>
      <c r="Q38" s="1539"/>
      <c r="R38" s="1539"/>
      <c r="S38" s="1539"/>
      <c r="T38" s="1539"/>
      <c r="U38" s="1539"/>
      <c r="V38" s="1539"/>
      <c r="W38" s="1539"/>
      <c r="X38" s="1539"/>
      <c r="Y38" s="1539"/>
      <c r="Z38" s="1539"/>
      <c r="AA38" s="1539"/>
      <c r="AB38" s="1539"/>
      <c r="AC38" s="1540"/>
    </row>
    <row r="39" spans="1:29" ht="3.75" customHeight="1" x14ac:dyDescent="0.45">
      <c r="A39" s="1567"/>
      <c r="B39" s="1568"/>
      <c r="C39" s="1568"/>
      <c r="D39" s="1568"/>
      <c r="E39" s="1568"/>
      <c r="F39" s="1568"/>
      <c r="G39" s="1568"/>
      <c r="H39" s="1568"/>
      <c r="I39" s="1569"/>
      <c r="J39" s="1523"/>
      <c r="K39" s="1524"/>
      <c r="L39" s="1524"/>
      <c r="M39" s="1524"/>
      <c r="N39" s="1524"/>
      <c r="O39" s="1524"/>
      <c r="P39" s="1524"/>
      <c r="Q39" s="1524"/>
      <c r="R39" s="1524"/>
      <c r="S39" s="1524"/>
      <c r="T39" s="1524"/>
      <c r="U39" s="1524"/>
      <c r="V39" s="1524"/>
      <c r="W39" s="1524"/>
      <c r="X39" s="1524"/>
      <c r="Y39" s="1524"/>
      <c r="Z39" s="1524"/>
      <c r="AA39" s="1524"/>
      <c r="AB39" s="1524"/>
      <c r="AC39" s="1541"/>
    </row>
    <row r="40" spans="1:29" ht="3.75" customHeight="1" x14ac:dyDescent="0.45">
      <c r="A40" s="259"/>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49"/>
    </row>
    <row r="41" spans="1:29" ht="13.35" customHeight="1" x14ac:dyDescent="0.45">
      <c r="A41" s="260"/>
      <c r="E41" s="205" t="s">
        <v>84</v>
      </c>
      <c r="F41" s="204" t="s">
        <v>830</v>
      </c>
      <c r="G41" s="204"/>
      <c r="H41" s="204"/>
      <c r="I41" s="204"/>
      <c r="J41" s="229"/>
      <c r="K41" s="204"/>
      <c r="M41" s="204"/>
      <c r="N41" s="204"/>
      <c r="O41" s="204"/>
      <c r="P41" s="229"/>
      <c r="Q41" s="204"/>
      <c r="AC41" s="256"/>
    </row>
    <row r="42" spans="1:29" ht="3.75" customHeight="1" x14ac:dyDescent="0.45">
      <c r="A42" s="260"/>
      <c r="AC42" s="256"/>
    </row>
    <row r="43" spans="1:29" ht="3.75" customHeight="1" x14ac:dyDescent="0.45">
      <c r="A43" s="260"/>
      <c r="AC43" s="256"/>
    </row>
    <row r="44" spans="1:29" ht="13.35" customHeight="1" x14ac:dyDescent="0.45">
      <c r="A44" s="260"/>
      <c r="E44" s="205" t="s">
        <v>84</v>
      </c>
      <c r="F44" s="204" t="s">
        <v>826</v>
      </c>
      <c r="G44" s="204"/>
      <c r="H44" s="204"/>
      <c r="I44" s="204"/>
      <c r="J44" s="205" t="s">
        <v>84</v>
      </c>
      <c r="K44" s="204" t="s">
        <v>825</v>
      </c>
      <c r="N44" s="204"/>
      <c r="O44" s="204"/>
      <c r="P44" s="205" t="s">
        <v>84</v>
      </c>
      <c r="Q44" s="204" t="s">
        <v>823</v>
      </c>
      <c r="W44" s="205" t="s">
        <v>84</v>
      </c>
      <c r="X44" s="204" t="s">
        <v>824</v>
      </c>
      <c r="AC44" s="256"/>
    </row>
    <row r="45" spans="1:29" ht="3.75" customHeight="1" x14ac:dyDescent="0.45">
      <c r="A45" s="260"/>
      <c r="AC45" s="256"/>
    </row>
    <row r="46" spans="1:29" ht="3.75" customHeight="1" x14ac:dyDescent="0.45">
      <c r="A46" s="260"/>
      <c r="AC46" s="256"/>
    </row>
    <row r="47" spans="1:29" ht="13.35" customHeight="1" x14ac:dyDescent="0.45">
      <c r="A47" s="260"/>
      <c r="E47" s="205" t="s">
        <v>84</v>
      </c>
      <c r="F47" s="204" t="s">
        <v>834</v>
      </c>
      <c r="G47" s="204"/>
      <c r="H47" s="204"/>
      <c r="I47" s="204"/>
      <c r="J47" s="205" t="s">
        <v>84</v>
      </c>
      <c r="K47" s="204" t="s">
        <v>833</v>
      </c>
      <c r="M47" s="204"/>
      <c r="N47" s="204"/>
      <c r="O47" s="204"/>
      <c r="P47" s="205" t="s">
        <v>84</v>
      </c>
      <c r="Q47" s="204" t="s">
        <v>832</v>
      </c>
      <c r="AC47" s="256"/>
    </row>
    <row r="48" spans="1:29" ht="3.75" customHeight="1" x14ac:dyDescent="0.45">
      <c r="A48" s="264"/>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2"/>
    </row>
    <row r="49" spans="1:31" ht="13.35" customHeight="1" x14ac:dyDescent="0.45">
      <c r="A49" s="260"/>
      <c r="AC49" s="256"/>
    </row>
    <row r="50" spans="1:31" s="254" customFormat="1" ht="20.100000000000001" customHeight="1" x14ac:dyDescent="0.15">
      <c r="A50" s="1490" t="s">
        <v>5623</v>
      </c>
      <c r="B50" s="1491"/>
      <c r="C50" s="1491"/>
      <c r="D50" s="1491"/>
      <c r="E50" s="1491"/>
      <c r="F50" s="1491"/>
      <c r="G50" s="1492"/>
      <c r="H50" s="1068" t="s">
        <v>299</v>
      </c>
      <c r="I50" s="1068"/>
      <c r="J50" s="1068" t="s">
        <v>628</v>
      </c>
      <c r="K50" s="1068"/>
      <c r="L50" s="1068"/>
      <c r="M50" s="1086"/>
      <c r="N50" s="1086"/>
      <c r="O50" s="1086"/>
      <c r="P50" s="1086"/>
      <c r="Q50" s="1086"/>
      <c r="R50" s="1086"/>
      <c r="S50" s="1086"/>
      <c r="T50" s="1086"/>
      <c r="U50" s="1086"/>
      <c r="V50" s="1086"/>
      <c r="W50" s="1086"/>
      <c r="X50" s="1086"/>
      <c r="Y50" s="1086"/>
      <c r="Z50" s="1086"/>
      <c r="AA50" s="1086"/>
      <c r="AB50" s="1086"/>
      <c r="AC50" s="1086"/>
      <c r="AE50" s="223" t="s">
        <v>5622</v>
      </c>
    </row>
    <row r="51" spans="1:31" s="254" customFormat="1" ht="20.100000000000001" customHeight="1" x14ac:dyDescent="0.15">
      <c r="A51" s="1505"/>
      <c r="B51" s="1057"/>
      <c r="C51" s="1057"/>
      <c r="D51" s="1057"/>
      <c r="E51" s="1057"/>
      <c r="F51" s="1057"/>
      <c r="G51" s="1506"/>
      <c r="H51" s="1068"/>
      <c r="I51" s="1068"/>
      <c r="J51" s="1068" t="s">
        <v>625</v>
      </c>
      <c r="K51" s="1068"/>
      <c r="L51" s="1068"/>
      <c r="M51" s="1086"/>
      <c r="N51" s="1086"/>
      <c r="O51" s="1086"/>
      <c r="P51" s="1086"/>
      <c r="Q51" s="1086"/>
      <c r="R51" s="1086"/>
      <c r="S51" s="1086"/>
      <c r="T51" s="1086"/>
      <c r="U51" s="1086"/>
      <c r="V51" s="1086"/>
      <c r="W51" s="1086"/>
      <c r="X51" s="1086"/>
      <c r="Y51" s="1086"/>
      <c r="Z51" s="1086"/>
      <c r="AA51" s="1086"/>
      <c r="AB51" s="1086"/>
      <c r="AC51" s="1086"/>
      <c r="AE51" s="223"/>
    </row>
    <row r="52" spans="1:31" s="254" customFormat="1" ht="20.100000000000001" customHeight="1" x14ac:dyDescent="0.15">
      <c r="A52" s="1505"/>
      <c r="B52" s="1057"/>
      <c r="C52" s="1057"/>
      <c r="D52" s="1057"/>
      <c r="E52" s="1057"/>
      <c r="F52" s="1057"/>
      <c r="G52" s="1506"/>
      <c r="H52" s="1068" t="s">
        <v>300</v>
      </c>
      <c r="I52" s="1068"/>
      <c r="J52" s="1068" t="s">
        <v>628</v>
      </c>
      <c r="K52" s="1068"/>
      <c r="L52" s="1068"/>
      <c r="M52" s="1086"/>
      <c r="N52" s="1086"/>
      <c r="O52" s="1086"/>
      <c r="P52" s="1086"/>
      <c r="Q52" s="1086"/>
      <c r="R52" s="1086"/>
      <c r="S52" s="1086"/>
      <c r="T52" s="1086"/>
      <c r="U52" s="1086"/>
      <c r="V52" s="1086"/>
      <c r="W52" s="1086"/>
      <c r="X52" s="1086"/>
      <c r="Y52" s="1086"/>
      <c r="Z52" s="1086"/>
      <c r="AA52" s="1086"/>
      <c r="AB52" s="1086"/>
      <c r="AC52" s="1086"/>
      <c r="AE52" s="223"/>
    </row>
    <row r="53" spans="1:31" s="254" customFormat="1" ht="20.100000000000001" customHeight="1" x14ac:dyDescent="0.15">
      <c r="A53" s="1505"/>
      <c r="B53" s="1057"/>
      <c r="C53" s="1057"/>
      <c r="D53" s="1057"/>
      <c r="E53" s="1057"/>
      <c r="F53" s="1057"/>
      <c r="G53" s="1506"/>
      <c r="H53" s="1068"/>
      <c r="I53" s="1068"/>
      <c r="J53" s="1068" t="s">
        <v>625</v>
      </c>
      <c r="K53" s="1068"/>
      <c r="L53" s="1068"/>
      <c r="M53" s="1086"/>
      <c r="N53" s="1086"/>
      <c r="O53" s="1086"/>
      <c r="P53" s="1086"/>
      <c r="Q53" s="1086"/>
      <c r="R53" s="1086"/>
      <c r="S53" s="1086"/>
      <c r="T53" s="1086"/>
      <c r="U53" s="1086"/>
      <c r="V53" s="1086"/>
      <c r="W53" s="1086"/>
      <c r="X53" s="1086"/>
      <c r="Y53" s="1086"/>
      <c r="Z53" s="1086"/>
      <c r="AA53" s="1086"/>
      <c r="AB53" s="1086"/>
      <c r="AC53" s="1086"/>
      <c r="AE53" s="223"/>
    </row>
    <row r="54" spans="1:31" s="254" customFormat="1" ht="20.100000000000001" customHeight="1" x14ac:dyDescent="0.15">
      <c r="A54" s="1505"/>
      <c r="B54" s="1057"/>
      <c r="C54" s="1057"/>
      <c r="D54" s="1057"/>
      <c r="E54" s="1057"/>
      <c r="F54" s="1057"/>
      <c r="G54" s="1506"/>
      <c r="H54" s="1068" t="s">
        <v>301</v>
      </c>
      <c r="I54" s="1068"/>
      <c r="J54" s="1068" t="s">
        <v>628</v>
      </c>
      <c r="K54" s="1068"/>
      <c r="L54" s="1068"/>
      <c r="M54" s="1086"/>
      <c r="N54" s="1086"/>
      <c r="O54" s="1086"/>
      <c r="P54" s="1086"/>
      <c r="Q54" s="1086"/>
      <c r="R54" s="1086"/>
      <c r="S54" s="1086"/>
      <c r="T54" s="1086"/>
      <c r="U54" s="1086"/>
      <c r="V54" s="1086"/>
      <c r="W54" s="1086"/>
      <c r="X54" s="1086"/>
      <c r="Y54" s="1086"/>
      <c r="Z54" s="1086"/>
      <c r="AA54" s="1086"/>
      <c r="AB54" s="1086"/>
      <c r="AC54" s="1086"/>
      <c r="AE54" s="223"/>
    </row>
    <row r="55" spans="1:31" s="254" customFormat="1" ht="20.100000000000001" customHeight="1" x14ac:dyDescent="0.15">
      <c r="A55" s="1505"/>
      <c r="B55" s="1057"/>
      <c r="C55" s="1057"/>
      <c r="D55" s="1057"/>
      <c r="E55" s="1057"/>
      <c r="F55" s="1057"/>
      <c r="G55" s="1506"/>
      <c r="H55" s="1068"/>
      <c r="I55" s="1068"/>
      <c r="J55" s="1068" t="s">
        <v>625</v>
      </c>
      <c r="K55" s="1068"/>
      <c r="L55" s="1068"/>
      <c r="M55" s="1086"/>
      <c r="N55" s="1086"/>
      <c r="O55" s="1086"/>
      <c r="P55" s="1086"/>
      <c r="Q55" s="1086"/>
      <c r="R55" s="1086"/>
      <c r="S55" s="1086"/>
      <c r="T55" s="1086"/>
      <c r="U55" s="1086"/>
      <c r="V55" s="1086"/>
      <c r="W55" s="1086"/>
      <c r="X55" s="1086"/>
      <c r="Y55" s="1086"/>
      <c r="Z55" s="1086"/>
      <c r="AA55" s="1086"/>
      <c r="AB55" s="1086"/>
      <c r="AC55" s="1086"/>
      <c r="AE55" s="223"/>
    </row>
    <row r="56" spans="1:31" s="254" customFormat="1" ht="20.100000000000001" customHeight="1" x14ac:dyDescent="0.15">
      <c r="A56" s="1505"/>
      <c r="B56" s="1057"/>
      <c r="C56" s="1057"/>
      <c r="D56" s="1057"/>
      <c r="E56" s="1057"/>
      <c r="F56" s="1057"/>
      <c r="G56" s="1506"/>
      <c r="H56" s="1068" t="s">
        <v>5621</v>
      </c>
      <c r="I56" s="1068"/>
      <c r="J56" s="1068" t="s">
        <v>628</v>
      </c>
      <c r="K56" s="1068"/>
      <c r="L56" s="1068"/>
      <c r="M56" s="1086"/>
      <c r="N56" s="1086"/>
      <c r="O56" s="1086"/>
      <c r="P56" s="1086"/>
      <c r="Q56" s="1086"/>
      <c r="R56" s="1086"/>
      <c r="S56" s="1086"/>
      <c r="T56" s="1086"/>
      <c r="U56" s="1086"/>
      <c r="V56" s="1086"/>
      <c r="W56" s="1086"/>
      <c r="X56" s="1086"/>
      <c r="Y56" s="1086"/>
      <c r="Z56" s="1086"/>
      <c r="AA56" s="1086"/>
      <c r="AB56" s="1086"/>
      <c r="AC56" s="1086"/>
      <c r="AE56" s="223"/>
    </row>
    <row r="57" spans="1:31" s="254" customFormat="1" ht="20.100000000000001" customHeight="1" x14ac:dyDescent="0.15">
      <c r="A57" s="1505"/>
      <c r="B57" s="1057"/>
      <c r="C57" s="1057"/>
      <c r="D57" s="1057"/>
      <c r="E57" s="1057"/>
      <c r="F57" s="1057"/>
      <c r="G57" s="1506"/>
      <c r="H57" s="1068"/>
      <c r="I57" s="1068"/>
      <c r="J57" s="1068" t="s">
        <v>625</v>
      </c>
      <c r="K57" s="1068"/>
      <c r="L57" s="1068"/>
      <c r="M57" s="1086"/>
      <c r="N57" s="1086"/>
      <c r="O57" s="1086"/>
      <c r="P57" s="1086"/>
      <c r="Q57" s="1086"/>
      <c r="R57" s="1086"/>
      <c r="S57" s="1086"/>
      <c r="T57" s="1086"/>
      <c r="U57" s="1086"/>
      <c r="V57" s="1086"/>
      <c r="W57" s="1086"/>
      <c r="X57" s="1086"/>
      <c r="Y57" s="1086"/>
      <c r="Z57" s="1086"/>
      <c r="AA57" s="1086"/>
      <c r="AB57" s="1086"/>
      <c r="AC57" s="1086"/>
      <c r="AE57" s="223"/>
    </row>
    <row r="58" spans="1:31" s="254" customFormat="1" ht="20.100000000000001" customHeight="1" x14ac:dyDescent="0.15">
      <c r="A58" s="228"/>
      <c r="B58" s="22"/>
      <c r="C58" s="22"/>
      <c r="D58" s="22"/>
      <c r="E58" s="22"/>
      <c r="F58" s="22"/>
      <c r="G58" s="227"/>
      <c r="H58" s="1695" t="s">
        <v>5620</v>
      </c>
      <c r="I58" s="1068"/>
      <c r="J58" s="1068" t="s">
        <v>628</v>
      </c>
      <c r="K58" s="1068"/>
      <c r="L58" s="1068"/>
      <c r="M58" s="1086"/>
      <c r="N58" s="1086"/>
      <c r="O58" s="1086"/>
      <c r="P58" s="1086"/>
      <c r="Q58" s="1086"/>
      <c r="R58" s="1086"/>
      <c r="S58" s="1086"/>
      <c r="T58" s="1086"/>
      <c r="U58" s="1086"/>
      <c r="V58" s="1086"/>
      <c r="W58" s="1086"/>
      <c r="X58" s="1086"/>
      <c r="Y58" s="1086"/>
      <c r="Z58" s="1086"/>
      <c r="AA58" s="1086"/>
      <c r="AB58" s="1086"/>
      <c r="AC58" s="1086"/>
      <c r="AE58" s="223"/>
    </row>
    <row r="59" spans="1:31" s="254" customFormat="1" ht="20.100000000000001" customHeight="1" x14ac:dyDescent="0.15">
      <c r="A59" s="228"/>
      <c r="B59" s="22"/>
      <c r="C59" s="22"/>
      <c r="D59" s="22"/>
      <c r="E59" s="22"/>
      <c r="F59" s="22"/>
      <c r="G59" s="227"/>
      <c r="H59" s="1695"/>
      <c r="I59" s="1068"/>
      <c r="J59" s="1068" t="s">
        <v>625</v>
      </c>
      <c r="K59" s="1068"/>
      <c r="L59" s="1068"/>
      <c r="M59" s="1086"/>
      <c r="N59" s="1086"/>
      <c r="O59" s="1086"/>
      <c r="P59" s="1086"/>
      <c r="Q59" s="1086"/>
      <c r="R59" s="1086"/>
      <c r="S59" s="1086"/>
      <c r="T59" s="1086"/>
      <c r="U59" s="1086"/>
      <c r="V59" s="1086"/>
      <c r="W59" s="1086"/>
      <c r="X59" s="1086"/>
      <c r="Y59" s="1086"/>
      <c r="Z59" s="1086"/>
      <c r="AA59" s="1086"/>
      <c r="AB59" s="1086"/>
      <c r="AC59" s="1086"/>
      <c r="AE59" s="223"/>
    </row>
    <row r="60" spans="1:31" s="254" customFormat="1" ht="20.100000000000001" customHeight="1" x14ac:dyDescent="0.15">
      <c r="A60" s="228"/>
      <c r="B60" s="22"/>
      <c r="C60" s="22"/>
      <c r="D60" s="22"/>
      <c r="E60" s="22"/>
      <c r="F60" s="22"/>
      <c r="G60" s="227"/>
      <c r="H60" s="1695" t="s">
        <v>5619</v>
      </c>
      <c r="I60" s="1068"/>
      <c r="J60" s="1068" t="s">
        <v>628</v>
      </c>
      <c r="K60" s="1068"/>
      <c r="L60" s="1068"/>
      <c r="M60" s="1086"/>
      <c r="N60" s="1086"/>
      <c r="O60" s="1086"/>
      <c r="P60" s="1086"/>
      <c r="Q60" s="1086"/>
      <c r="R60" s="1086"/>
      <c r="S60" s="1086"/>
      <c r="T60" s="1086"/>
      <c r="U60" s="1086"/>
      <c r="V60" s="1086"/>
      <c r="W60" s="1086"/>
      <c r="X60" s="1086"/>
      <c r="Y60" s="1086"/>
      <c r="Z60" s="1086"/>
      <c r="AA60" s="1086"/>
      <c r="AB60" s="1086"/>
      <c r="AC60" s="1086"/>
      <c r="AE60" s="223"/>
    </row>
    <row r="61" spans="1:31" s="254" customFormat="1" ht="20.100000000000001" customHeight="1" x14ac:dyDescent="0.15">
      <c r="A61" s="228"/>
      <c r="B61" s="22"/>
      <c r="C61" s="22"/>
      <c r="D61" s="22"/>
      <c r="E61" s="22"/>
      <c r="F61" s="22"/>
      <c r="G61" s="227"/>
      <c r="H61" s="1695"/>
      <c r="I61" s="1068"/>
      <c r="J61" s="1068" t="s">
        <v>625</v>
      </c>
      <c r="K61" s="1068"/>
      <c r="L61" s="1068"/>
      <c r="M61" s="1086"/>
      <c r="N61" s="1086"/>
      <c r="O61" s="1086"/>
      <c r="P61" s="1086"/>
      <c r="Q61" s="1086"/>
      <c r="R61" s="1086"/>
      <c r="S61" s="1086"/>
      <c r="T61" s="1086"/>
      <c r="U61" s="1086"/>
      <c r="V61" s="1086"/>
      <c r="W61" s="1086"/>
      <c r="X61" s="1086"/>
      <c r="Y61" s="1086"/>
      <c r="Z61" s="1086"/>
      <c r="AA61" s="1086"/>
      <c r="AB61" s="1086"/>
      <c r="AC61" s="1086"/>
      <c r="AE61" s="223"/>
    </row>
    <row r="62" spans="1:31" s="254" customFormat="1" ht="20.100000000000001" customHeight="1" x14ac:dyDescent="0.15">
      <c r="A62" s="228"/>
      <c r="B62" s="22"/>
      <c r="C62" s="22"/>
      <c r="D62" s="22"/>
      <c r="E62" s="22"/>
      <c r="F62" s="22"/>
      <c r="G62" s="227"/>
      <c r="H62" s="1695" t="s">
        <v>5618</v>
      </c>
      <c r="I62" s="1068"/>
      <c r="J62" s="1068" t="s">
        <v>628</v>
      </c>
      <c r="K62" s="1068"/>
      <c r="L62" s="1068"/>
      <c r="M62" s="1086"/>
      <c r="N62" s="1086"/>
      <c r="O62" s="1086"/>
      <c r="P62" s="1086"/>
      <c r="Q62" s="1086"/>
      <c r="R62" s="1086"/>
      <c r="S62" s="1086"/>
      <c r="T62" s="1086"/>
      <c r="U62" s="1086"/>
      <c r="V62" s="1086"/>
      <c r="W62" s="1086"/>
      <c r="X62" s="1086"/>
      <c r="Y62" s="1086"/>
      <c r="Z62" s="1086"/>
      <c r="AA62" s="1086"/>
      <c r="AB62" s="1086"/>
      <c r="AC62" s="1086"/>
      <c r="AE62" s="223"/>
    </row>
    <row r="63" spans="1:31" s="254" customFormat="1" ht="20.100000000000001" customHeight="1" x14ac:dyDescent="0.15">
      <c r="A63" s="228"/>
      <c r="B63" s="22"/>
      <c r="C63" s="22"/>
      <c r="D63" s="22"/>
      <c r="E63" s="22"/>
      <c r="F63" s="22"/>
      <c r="G63" s="227"/>
      <c r="H63" s="1695"/>
      <c r="I63" s="1068"/>
      <c r="J63" s="1068" t="s">
        <v>625</v>
      </c>
      <c r="K63" s="1068"/>
      <c r="L63" s="1068"/>
      <c r="M63" s="1086"/>
      <c r="N63" s="1086"/>
      <c r="O63" s="1086"/>
      <c r="P63" s="1086"/>
      <c r="Q63" s="1086"/>
      <c r="R63" s="1086"/>
      <c r="S63" s="1086"/>
      <c r="T63" s="1086"/>
      <c r="U63" s="1086"/>
      <c r="V63" s="1086"/>
      <c r="W63" s="1086"/>
      <c r="X63" s="1086"/>
      <c r="Y63" s="1086"/>
      <c r="Z63" s="1086"/>
      <c r="AA63" s="1086"/>
      <c r="AB63" s="1086"/>
      <c r="AC63" s="1086"/>
      <c r="AE63" s="223"/>
    </row>
    <row r="64" spans="1:31" s="254" customFormat="1" ht="20.100000000000001" customHeight="1" x14ac:dyDescent="0.15">
      <c r="A64" s="228"/>
      <c r="B64" s="22"/>
      <c r="C64" s="22"/>
      <c r="D64" s="22"/>
      <c r="E64" s="22"/>
      <c r="F64" s="22"/>
      <c r="G64" s="227"/>
      <c r="H64" s="1695" t="s">
        <v>5617</v>
      </c>
      <c r="I64" s="1068"/>
      <c r="J64" s="1068" t="s">
        <v>628</v>
      </c>
      <c r="K64" s="1068"/>
      <c r="L64" s="1068"/>
      <c r="M64" s="1086"/>
      <c r="N64" s="1086"/>
      <c r="O64" s="1086"/>
      <c r="P64" s="1086"/>
      <c r="Q64" s="1086"/>
      <c r="R64" s="1086"/>
      <c r="S64" s="1086"/>
      <c r="T64" s="1086"/>
      <c r="U64" s="1086"/>
      <c r="V64" s="1086"/>
      <c r="W64" s="1086"/>
      <c r="X64" s="1086"/>
      <c r="Y64" s="1086"/>
      <c r="Z64" s="1086"/>
      <c r="AA64" s="1086"/>
      <c r="AB64" s="1086"/>
      <c r="AC64" s="1086"/>
      <c r="AE64" s="223"/>
    </row>
    <row r="65" spans="1:31" s="254" customFormat="1" ht="20.100000000000001" customHeight="1" x14ac:dyDescent="0.15">
      <c r="A65" s="228"/>
      <c r="B65" s="22"/>
      <c r="C65" s="22"/>
      <c r="D65" s="22"/>
      <c r="E65" s="22"/>
      <c r="F65" s="22"/>
      <c r="G65" s="227"/>
      <c r="H65" s="1695"/>
      <c r="I65" s="1068"/>
      <c r="J65" s="1068" t="s">
        <v>625</v>
      </c>
      <c r="K65" s="1068"/>
      <c r="L65" s="1068"/>
      <c r="M65" s="1086"/>
      <c r="N65" s="1086"/>
      <c r="O65" s="1086"/>
      <c r="P65" s="1086"/>
      <c r="Q65" s="1086"/>
      <c r="R65" s="1086"/>
      <c r="S65" s="1086"/>
      <c r="T65" s="1086"/>
      <c r="U65" s="1086"/>
      <c r="V65" s="1086"/>
      <c r="W65" s="1086"/>
      <c r="X65" s="1086"/>
      <c r="Y65" s="1086"/>
      <c r="Z65" s="1086"/>
      <c r="AA65" s="1086"/>
      <c r="AB65" s="1086"/>
      <c r="AC65" s="1086"/>
      <c r="AE65" s="223"/>
    </row>
    <row r="66" spans="1:31" s="254" customFormat="1" ht="20.100000000000001" customHeight="1" x14ac:dyDescent="0.15">
      <c r="A66" s="228"/>
      <c r="B66" s="22"/>
      <c r="C66" s="22"/>
      <c r="D66" s="22"/>
      <c r="E66" s="22"/>
      <c r="F66" s="22"/>
      <c r="G66" s="227"/>
      <c r="H66" s="1695" t="s">
        <v>5616</v>
      </c>
      <c r="I66" s="1068"/>
      <c r="J66" s="1068" t="s">
        <v>628</v>
      </c>
      <c r="K66" s="1068"/>
      <c r="L66" s="1068"/>
      <c r="M66" s="1086"/>
      <c r="N66" s="1086"/>
      <c r="O66" s="1086"/>
      <c r="P66" s="1086"/>
      <c r="Q66" s="1086"/>
      <c r="R66" s="1086"/>
      <c r="S66" s="1086"/>
      <c r="T66" s="1086"/>
      <c r="U66" s="1086"/>
      <c r="V66" s="1086"/>
      <c r="W66" s="1086"/>
      <c r="X66" s="1086"/>
      <c r="Y66" s="1086"/>
      <c r="Z66" s="1086"/>
      <c r="AA66" s="1086"/>
      <c r="AB66" s="1086"/>
      <c r="AC66" s="1086"/>
      <c r="AE66" s="223"/>
    </row>
    <row r="67" spans="1:31" s="254" customFormat="1" ht="20.100000000000001" customHeight="1" x14ac:dyDescent="0.15">
      <c r="A67" s="228"/>
      <c r="B67" s="22"/>
      <c r="C67" s="22"/>
      <c r="D67" s="22"/>
      <c r="E67" s="22"/>
      <c r="F67" s="22"/>
      <c r="G67" s="227"/>
      <c r="H67" s="1695"/>
      <c r="I67" s="1068"/>
      <c r="J67" s="1068" t="s">
        <v>625</v>
      </c>
      <c r="K67" s="1068"/>
      <c r="L67" s="1068"/>
      <c r="M67" s="1086"/>
      <c r="N67" s="1086"/>
      <c r="O67" s="1086"/>
      <c r="P67" s="1086"/>
      <c r="Q67" s="1086"/>
      <c r="R67" s="1086"/>
      <c r="S67" s="1086"/>
      <c r="T67" s="1086"/>
      <c r="U67" s="1086"/>
      <c r="V67" s="1086"/>
      <c r="W67" s="1086"/>
      <c r="X67" s="1086"/>
      <c r="Y67" s="1086"/>
      <c r="Z67" s="1086"/>
      <c r="AA67" s="1086"/>
      <c r="AB67" s="1086"/>
      <c r="AC67" s="1086"/>
      <c r="AE67" s="223"/>
    </row>
    <row r="68" spans="1:31" s="254" customFormat="1" ht="20.100000000000001" customHeight="1" x14ac:dyDescent="0.15">
      <c r="A68" s="228"/>
      <c r="B68" s="22"/>
      <c r="C68" s="22"/>
      <c r="D68" s="22"/>
      <c r="E68" s="22"/>
      <c r="F68" s="22"/>
      <c r="G68" s="227"/>
      <c r="H68" s="1695" t="s">
        <v>5615</v>
      </c>
      <c r="I68" s="1068"/>
      <c r="J68" s="1068" t="s">
        <v>628</v>
      </c>
      <c r="K68" s="1068"/>
      <c r="L68" s="1068"/>
      <c r="M68" s="1086"/>
      <c r="N68" s="1086"/>
      <c r="O68" s="1086"/>
      <c r="P68" s="1086"/>
      <c r="Q68" s="1086"/>
      <c r="R68" s="1086"/>
      <c r="S68" s="1086"/>
      <c r="T68" s="1086"/>
      <c r="U68" s="1086"/>
      <c r="V68" s="1086"/>
      <c r="W68" s="1086"/>
      <c r="X68" s="1086"/>
      <c r="Y68" s="1086"/>
      <c r="Z68" s="1086"/>
      <c r="AA68" s="1086"/>
      <c r="AB68" s="1086"/>
      <c r="AC68" s="1086"/>
      <c r="AE68" s="223"/>
    </row>
    <row r="69" spans="1:31" s="254" customFormat="1" ht="20.100000000000001" customHeight="1" x14ac:dyDescent="0.15">
      <c r="A69" s="228"/>
      <c r="B69" s="22"/>
      <c r="C69" s="22"/>
      <c r="D69" s="22"/>
      <c r="E69" s="22"/>
      <c r="F69" s="22"/>
      <c r="G69" s="227"/>
      <c r="H69" s="1695"/>
      <c r="I69" s="1068"/>
      <c r="J69" s="1068" t="s">
        <v>625</v>
      </c>
      <c r="K69" s="1068"/>
      <c r="L69" s="1068"/>
      <c r="M69" s="1086"/>
      <c r="N69" s="1086"/>
      <c r="O69" s="1086"/>
      <c r="P69" s="1086"/>
      <c r="Q69" s="1086"/>
      <c r="R69" s="1086"/>
      <c r="S69" s="1086"/>
      <c r="T69" s="1086"/>
      <c r="U69" s="1086"/>
      <c r="V69" s="1086"/>
      <c r="W69" s="1086"/>
      <c r="X69" s="1086"/>
      <c r="Y69" s="1086"/>
      <c r="Z69" s="1086"/>
      <c r="AA69" s="1086"/>
      <c r="AB69" s="1086"/>
      <c r="AC69" s="1086"/>
      <c r="AE69" s="223"/>
    </row>
    <row r="70" spans="1:31" s="254" customFormat="1" ht="20.100000000000001" customHeight="1" x14ac:dyDescent="0.15">
      <c r="A70" s="228"/>
      <c r="B70" s="22"/>
      <c r="C70" s="22"/>
      <c r="D70" s="22"/>
      <c r="E70" s="22"/>
      <c r="F70" s="22"/>
      <c r="G70" s="227"/>
      <c r="H70" s="1695" t="s">
        <v>5614</v>
      </c>
      <c r="I70" s="1068"/>
      <c r="J70" s="1068" t="s">
        <v>628</v>
      </c>
      <c r="K70" s="1068"/>
      <c r="L70" s="1068"/>
      <c r="M70" s="1086"/>
      <c r="N70" s="1086"/>
      <c r="O70" s="1086"/>
      <c r="P70" s="1086"/>
      <c r="Q70" s="1086"/>
      <c r="R70" s="1086"/>
      <c r="S70" s="1086"/>
      <c r="T70" s="1086"/>
      <c r="U70" s="1086"/>
      <c r="V70" s="1086"/>
      <c r="W70" s="1086"/>
      <c r="X70" s="1086"/>
      <c r="Y70" s="1086"/>
      <c r="Z70" s="1086"/>
      <c r="AA70" s="1086"/>
      <c r="AB70" s="1086"/>
      <c r="AC70" s="1086"/>
      <c r="AE70" s="223"/>
    </row>
    <row r="71" spans="1:31" s="254" customFormat="1" ht="20.100000000000001" customHeight="1" x14ac:dyDescent="0.15">
      <c r="A71" s="228"/>
      <c r="B71" s="22"/>
      <c r="C71" s="22"/>
      <c r="D71" s="22"/>
      <c r="E71" s="22"/>
      <c r="F71" s="22"/>
      <c r="G71" s="227"/>
      <c r="H71" s="1695"/>
      <c r="I71" s="1068"/>
      <c r="J71" s="1068" t="s">
        <v>625</v>
      </c>
      <c r="K71" s="1068"/>
      <c r="L71" s="1068"/>
      <c r="M71" s="1086"/>
      <c r="N71" s="1086"/>
      <c r="O71" s="1086"/>
      <c r="P71" s="1086"/>
      <c r="Q71" s="1086"/>
      <c r="R71" s="1086"/>
      <c r="S71" s="1086"/>
      <c r="T71" s="1086"/>
      <c r="U71" s="1086"/>
      <c r="V71" s="1086"/>
      <c r="W71" s="1086"/>
      <c r="X71" s="1086"/>
      <c r="Y71" s="1086"/>
      <c r="Z71" s="1086"/>
      <c r="AA71" s="1086"/>
      <c r="AB71" s="1086"/>
      <c r="AC71" s="1086"/>
      <c r="AE71" s="223"/>
    </row>
    <row r="72" spans="1:31" s="254" customFormat="1" ht="20.100000000000001" customHeight="1" x14ac:dyDescent="0.15">
      <c r="A72" s="228"/>
      <c r="B72" s="22"/>
      <c r="C72" s="22"/>
      <c r="D72" s="22"/>
      <c r="E72" s="22"/>
      <c r="F72" s="22"/>
      <c r="G72" s="227"/>
      <c r="H72" s="1695" t="s">
        <v>5613</v>
      </c>
      <c r="I72" s="1068"/>
      <c r="J72" s="1068" t="s">
        <v>628</v>
      </c>
      <c r="K72" s="1068"/>
      <c r="L72" s="1068"/>
      <c r="M72" s="1086"/>
      <c r="N72" s="1086"/>
      <c r="O72" s="1086"/>
      <c r="P72" s="1086"/>
      <c r="Q72" s="1086"/>
      <c r="R72" s="1086"/>
      <c r="S72" s="1086"/>
      <c r="T72" s="1086"/>
      <c r="U72" s="1086"/>
      <c r="V72" s="1086"/>
      <c r="W72" s="1086"/>
      <c r="X72" s="1086"/>
      <c r="Y72" s="1086"/>
      <c r="Z72" s="1086"/>
      <c r="AA72" s="1086"/>
      <c r="AB72" s="1086"/>
      <c r="AC72" s="1086"/>
      <c r="AE72" s="223"/>
    </row>
    <row r="73" spans="1:31" s="254" customFormat="1" ht="20.100000000000001" customHeight="1" x14ac:dyDescent="0.15">
      <c r="A73" s="228"/>
      <c r="B73" s="22"/>
      <c r="C73" s="22"/>
      <c r="D73" s="22"/>
      <c r="E73" s="22"/>
      <c r="F73" s="22"/>
      <c r="G73" s="227"/>
      <c r="H73" s="1695"/>
      <c r="I73" s="1068"/>
      <c r="J73" s="1068" t="s">
        <v>625</v>
      </c>
      <c r="K73" s="1068"/>
      <c r="L73" s="1068"/>
      <c r="M73" s="1086"/>
      <c r="N73" s="1086"/>
      <c r="O73" s="1086"/>
      <c r="P73" s="1086"/>
      <c r="Q73" s="1086"/>
      <c r="R73" s="1086"/>
      <c r="S73" s="1086"/>
      <c r="T73" s="1086"/>
      <c r="U73" s="1086"/>
      <c r="V73" s="1086"/>
      <c r="W73" s="1086"/>
      <c r="X73" s="1086"/>
      <c r="Y73" s="1086"/>
      <c r="Z73" s="1086"/>
      <c r="AA73" s="1086"/>
      <c r="AB73" s="1086"/>
      <c r="AC73" s="1086"/>
      <c r="AE73" s="223"/>
    </row>
    <row r="74" spans="1:31" s="254" customFormat="1" ht="20.100000000000001" customHeight="1" x14ac:dyDescent="0.15">
      <c r="A74" s="228"/>
      <c r="B74" s="22"/>
      <c r="C74" s="22"/>
      <c r="D74" s="22"/>
      <c r="E74" s="22"/>
      <c r="F74" s="22"/>
      <c r="G74" s="227"/>
      <c r="H74" s="1695" t="s">
        <v>5612</v>
      </c>
      <c r="I74" s="1068"/>
      <c r="J74" s="1068" t="s">
        <v>628</v>
      </c>
      <c r="K74" s="1068"/>
      <c r="L74" s="1068"/>
      <c r="M74" s="1086"/>
      <c r="N74" s="1086"/>
      <c r="O74" s="1086"/>
      <c r="P74" s="1086"/>
      <c r="Q74" s="1086"/>
      <c r="R74" s="1086"/>
      <c r="S74" s="1086"/>
      <c r="T74" s="1086"/>
      <c r="U74" s="1086"/>
      <c r="V74" s="1086"/>
      <c r="W74" s="1086"/>
      <c r="X74" s="1086"/>
      <c r="Y74" s="1086"/>
      <c r="Z74" s="1086"/>
      <c r="AA74" s="1086"/>
      <c r="AB74" s="1086"/>
      <c r="AC74" s="1086"/>
      <c r="AE74" s="223"/>
    </row>
    <row r="75" spans="1:31" s="254" customFormat="1" ht="20.100000000000001" customHeight="1" x14ac:dyDescent="0.15">
      <c r="A75" s="228"/>
      <c r="B75" s="22"/>
      <c r="C75" s="22"/>
      <c r="D75" s="22"/>
      <c r="E75" s="22"/>
      <c r="F75" s="22"/>
      <c r="G75" s="227"/>
      <c r="H75" s="1695"/>
      <c r="I75" s="1068"/>
      <c r="J75" s="1068" t="s">
        <v>625</v>
      </c>
      <c r="K75" s="1068"/>
      <c r="L75" s="1068"/>
      <c r="M75" s="1086"/>
      <c r="N75" s="1086"/>
      <c r="O75" s="1086"/>
      <c r="P75" s="1086"/>
      <c r="Q75" s="1086"/>
      <c r="R75" s="1086"/>
      <c r="S75" s="1086"/>
      <c r="T75" s="1086"/>
      <c r="U75" s="1086"/>
      <c r="V75" s="1086"/>
      <c r="W75" s="1086"/>
      <c r="X75" s="1086"/>
      <c r="Y75" s="1086"/>
      <c r="Z75" s="1086"/>
      <c r="AA75" s="1086"/>
      <c r="AB75" s="1086"/>
      <c r="AC75" s="1086"/>
      <c r="AE75" s="223"/>
    </row>
    <row r="76" spans="1:31" s="254" customFormat="1" ht="20.100000000000001" customHeight="1" x14ac:dyDescent="0.15">
      <c r="A76" s="228"/>
      <c r="B76" s="22"/>
      <c r="C76" s="22"/>
      <c r="D76" s="22"/>
      <c r="E76" s="22"/>
      <c r="F76" s="22"/>
      <c r="G76" s="227"/>
      <c r="H76" s="1695" t="s">
        <v>5611</v>
      </c>
      <c r="I76" s="1068"/>
      <c r="J76" s="1068" t="s">
        <v>628</v>
      </c>
      <c r="K76" s="1068"/>
      <c r="L76" s="1068"/>
      <c r="M76" s="1086"/>
      <c r="N76" s="1086"/>
      <c r="O76" s="1086"/>
      <c r="P76" s="1086"/>
      <c r="Q76" s="1086"/>
      <c r="R76" s="1086"/>
      <c r="S76" s="1086"/>
      <c r="T76" s="1086"/>
      <c r="U76" s="1086"/>
      <c r="V76" s="1086"/>
      <c r="W76" s="1086"/>
      <c r="X76" s="1086"/>
      <c r="Y76" s="1086"/>
      <c r="Z76" s="1086"/>
      <c r="AA76" s="1086"/>
      <c r="AB76" s="1086"/>
      <c r="AC76" s="1086"/>
      <c r="AE76" s="223"/>
    </row>
    <row r="77" spans="1:31" s="254" customFormat="1" ht="20.100000000000001" customHeight="1" x14ac:dyDescent="0.15">
      <c r="A77" s="228"/>
      <c r="B77" s="22"/>
      <c r="C77" s="22"/>
      <c r="D77" s="22"/>
      <c r="E77" s="22"/>
      <c r="F77" s="22"/>
      <c r="G77" s="227"/>
      <c r="H77" s="1695"/>
      <c r="I77" s="1068"/>
      <c r="J77" s="1068" t="s">
        <v>625</v>
      </c>
      <c r="K77" s="1068"/>
      <c r="L77" s="1068"/>
      <c r="M77" s="1086"/>
      <c r="N77" s="1086"/>
      <c r="O77" s="1086"/>
      <c r="P77" s="1086"/>
      <c r="Q77" s="1086"/>
      <c r="R77" s="1086"/>
      <c r="S77" s="1086"/>
      <c r="T77" s="1086"/>
      <c r="U77" s="1086"/>
      <c r="V77" s="1086"/>
      <c r="W77" s="1086"/>
      <c r="X77" s="1086"/>
      <c r="Y77" s="1086"/>
      <c r="Z77" s="1086"/>
      <c r="AA77" s="1086"/>
      <c r="AB77" s="1086"/>
      <c r="AC77" s="1086"/>
      <c r="AE77" s="223"/>
    </row>
    <row r="78" spans="1:31" s="254" customFormat="1" ht="20.100000000000001" customHeight="1" x14ac:dyDescent="0.15">
      <c r="A78" s="228"/>
      <c r="B78" s="22"/>
      <c r="C78" s="22"/>
      <c r="D78" s="22"/>
      <c r="E78" s="22"/>
      <c r="F78" s="22"/>
      <c r="G78" s="227"/>
      <c r="H78" s="1695" t="s">
        <v>5610</v>
      </c>
      <c r="I78" s="1068"/>
      <c r="J78" s="1068" t="s">
        <v>628</v>
      </c>
      <c r="K78" s="1068"/>
      <c r="L78" s="1068"/>
      <c r="M78" s="1086"/>
      <c r="N78" s="1086"/>
      <c r="O78" s="1086"/>
      <c r="P78" s="1086"/>
      <c r="Q78" s="1086"/>
      <c r="R78" s="1086"/>
      <c r="S78" s="1086"/>
      <c r="T78" s="1086"/>
      <c r="U78" s="1086"/>
      <c r="V78" s="1086"/>
      <c r="W78" s="1086"/>
      <c r="X78" s="1086"/>
      <c r="Y78" s="1086"/>
      <c r="Z78" s="1086"/>
      <c r="AA78" s="1086"/>
      <c r="AB78" s="1086"/>
      <c r="AC78" s="1086"/>
      <c r="AE78" s="223"/>
    </row>
    <row r="79" spans="1:31" s="254" customFormat="1" ht="20.100000000000001" customHeight="1" x14ac:dyDescent="0.15">
      <c r="A79" s="228"/>
      <c r="B79" s="22"/>
      <c r="C79" s="22"/>
      <c r="D79" s="22"/>
      <c r="E79" s="22"/>
      <c r="F79" s="22"/>
      <c r="G79" s="227"/>
      <c r="H79" s="1695"/>
      <c r="I79" s="1068"/>
      <c r="J79" s="1068" t="s">
        <v>625</v>
      </c>
      <c r="K79" s="1068"/>
      <c r="L79" s="1068"/>
      <c r="M79" s="1086"/>
      <c r="N79" s="1086"/>
      <c r="O79" s="1086"/>
      <c r="P79" s="1086"/>
      <c r="Q79" s="1086"/>
      <c r="R79" s="1086"/>
      <c r="S79" s="1086"/>
      <c r="T79" s="1086"/>
      <c r="U79" s="1086"/>
      <c r="V79" s="1086"/>
      <c r="W79" s="1086"/>
      <c r="X79" s="1086"/>
      <c r="Y79" s="1086"/>
      <c r="Z79" s="1086"/>
      <c r="AA79" s="1086"/>
      <c r="AB79" s="1086"/>
      <c r="AC79" s="1086"/>
      <c r="AE79" s="223"/>
    </row>
    <row r="80" spans="1:31" s="254" customFormat="1" ht="20.100000000000001" customHeight="1" x14ac:dyDescent="0.15">
      <c r="A80" s="228"/>
      <c r="B80" s="22"/>
      <c r="C80" s="22"/>
      <c r="D80" s="22"/>
      <c r="E80" s="22"/>
      <c r="F80" s="22"/>
      <c r="G80" s="227"/>
      <c r="H80" s="1695" t="s">
        <v>5609</v>
      </c>
      <c r="I80" s="1068"/>
      <c r="J80" s="1068" t="s">
        <v>628</v>
      </c>
      <c r="K80" s="1068"/>
      <c r="L80" s="1068"/>
      <c r="M80" s="1086"/>
      <c r="N80" s="1086"/>
      <c r="O80" s="1086"/>
      <c r="P80" s="1086"/>
      <c r="Q80" s="1086"/>
      <c r="R80" s="1086"/>
      <c r="S80" s="1086"/>
      <c r="T80" s="1086"/>
      <c r="U80" s="1086"/>
      <c r="V80" s="1086"/>
      <c r="W80" s="1086"/>
      <c r="X80" s="1086"/>
      <c r="Y80" s="1086"/>
      <c r="Z80" s="1086"/>
      <c r="AA80" s="1086"/>
      <c r="AB80" s="1086"/>
      <c r="AC80" s="1086"/>
      <c r="AE80" s="223"/>
    </row>
    <row r="81" spans="1:31" s="254" customFormat="1" ht="20.100000000000001" customHeight="1" x14ac:dyDescent="0.15">
      <c r="A81" s="228"/>
      <c r="B81" s="22"/>
      <c r="C81" s="22"/>
      <c r="D81" s="22"/>
      <c r="E81" s="22"/>
      <c r="F81" s="22"/>
      <c r="G81" s="227"/>
      <c r="H81" s="1695"/>
      <c r="I81" s="1068"/>
      <c r="J81" s="1068" t="s">
        <v>625</v>
      </c>
      <c r="K81" s="1068"/>
      <c r="L81" s="1068"/>
      <c r="M81" s="1086"/>
      <c r="N81" s="1086"/>
      <c r="O81" s="1086"/>
      <c r="P81" s="1086"/>
      <c r="Q81" s="1086"/>
      <c r="R81" s="1086"/>
      <c r="S81" s="1086"/>
      <c r="T81" s="1086"/>
      <c r="U81" s="1086"/>
      <c r="V81" s="1086"/>
      <c r="W81" s="1086"/>
      <c r="X81" s="1086"/>
      <c r="Y81" s="1086"/>
      <c r="Z81" s="1086"/>
      <c r="AA81" s="1086"/>
      <c r="AB81" s="1086"/>
      <c r="AC81" s="1086"/>
      <c r="AE81" s="223"/>
    </row>
    <row r="82" spans="1:31" s="254" customFormat="1" ht="20.100000000000001" customHeight="1" x14ac:dyDescent="0.15">
      <c r="A82" s="228"/>
      <c r="B82" s="22"/>
      <c r="C82" s="22"/>
      <c r="D82" s="22"/>
      <c r="E82" s="22"/>
      <c r="F82" s="22"/>
      <c r="G82" s="227"/>
      <c r="H82" s="1695" t="s">
        <v>5608</v>
      </c>
      <c r="I82" s="1068"/>
      <c r="J82" s="1068" t="s">
        <v>628</v>
      </c>
      <c r="K82" s="1068"/>
      <c r="L82" s="1068"/>
      <c r="M82" s="1086"/>
      <c r="N82" s="1086"/>
      <c r="O82" s="1086"/>
      <c r="P82" s="1086"/>
      <c r="Q82" s="1086"/>
      <c r="R82" s="1086"/>
      <c r="S82" s="1086"/>
      <c r="T82" s="1086"/>
      <c r="U82" s="1086"/>
      <c r="V82" s="1086"/>
      <c r="W82" s="1086"/>
      <c r="X82" s="1086"/>
      <c r="Y82" s="1086"/>
      <c r="Z82" s="1086"/>
      <c r="AA82" s="1086"/>
      <c r="AB82" s="1086"/>
      <c r="AC82" s="1086"/>
      <c r="AE82" s="223"/>
    </row>
    <row r="83" spans="1:31" s="254" customFormat="1" ht="20.100000000000001" customHeight="1" x14ac:dyDescent="0.15">
      <c r="A83" s="228"/>
      <c r="B83" s="22"/>
      <c r="C83" s="22"/>
      <c r="D83" s="22"/>
      <c r="E83" s="22"/>
      <c r="F83" s="22"/>
      <c r="G83" s="227"/>
      <c r="H83" s="1695"/>
      <c r="I83" s="1068"/>
      <c r="J83" s="1068" t="s">
        <v>625</v>
      </c>
      <c r="K83" s="1068"/>
      <c r="L83" s="1068"/>
      <c r="M83" s="1086"/>
      <c r="N83" s="1086"/>
      <c r="O83" s="1086"/>
      <c r="P83" s="1086"/>
      <c r="Q83" s="1086"/>
      <c r="R83" s="1086"/>
      <c r="S83" s="1086"/>
      <c r="T83" s="1086"/>
      <c r="U83" s="1086"/>
      <c r="V83" s="1086"/>
      <c r="W83" s="1086"/>
      <c r="X83" s="1086"/>
      <c r="Y83" s="1086"/>
      <c r="Z83" s="1086"/>
      <c r="AA83" s="1086"/>
      <c r="AB83" s="1086"/>
      <c r="AC83" s="1086"/>
      <c r="AE83" s="223"/>
    </row>
    <row r="84" spans="1:31" s="254" customFormat="1" ht="20.100000000000001" customHeight="1" x14ac:dyDescent="0.15">
      <c r="A84" s="228"/>
      <c r="B84" s="22"/>
      <c r="C84" s="22"/>
      <c r="D84" s="22"/>
      <c r="E84" s="22"/>
      <c r="F84" s="22"/>
      <c r="G84" s="227"/>
      <c r="H84" s="1695" t="s">
        <v>5607</v>
      </c>
      <c r="I84" s="1068"/>
      <c r="J84" s="1068" t="s">
        <v>628</v>
      </c>
      <c r="K84" s="1068"/>
      <c r="L84" s="1068"/>
      <c r="M84" s="1086"/>
      <c r="N84" s="1086"/>
      <c r="O84" s="1086"/>
      <c r="P84" s="1086"/>
      <c r="Q84" s="1086"/>
      <c r="R84" s="1086"/>
      <c r="S84" s="1086"/>
      <c r="T84" s="1086"/>
      <c r="U84" s="1086"/>
      <c r="V84" s="1086"/>
      <c r="W84" s="1086"/>
      <c r="X84" s="1086"/>
      <c r="Y84" s="1086"/>
      <c r="Z84" s="1086"/>
      <c r="AA84" s="1086"/>
      <c r="AB84" s="1086"/>
      <c r="AC84" s="1086"/>
      <c r="AE84" s="223"/>
    </row>
    <row r="85" spans="1:31" s="254" customFormat="1" ht="20.100000000000001" customHeight="1" x14ac:dyDescent="0.15">
      <c r="A85" s="228"/>
      <c r="B85" s="22"/>
      <c r="C85" s="22"/>
      <c r="D85" s="22"/>
      <c r="E85" s="22"/>
      <c r="F85" s="22"/>
      <c r="G85" s="227"/>
      <c r="H85" s="1695"/>
      <c r="I85" s="1068"/>
      <c r="J85" s="1068" t="s">
        <v>625</v>
      </c>
      <c r="K85" s="1068"/>
      <c r="L85" s="1068"/>
      <c r="M85" s="1086"/>
      <c r="N85" s="1086"/>
      <c r="O85" s="1086"/>
      <c r="P85" s="1086"/>
      <c r="Q85" s="1086"/>
      <c r="R85" s="1086"/>
      <c r="S85" s="1086"/>
      <c r="T85" s="1086"/>
      <c r="U85" s="1086"/>
      <c r="V85" s="1086"/>
      <c r="W85" s="1086"/>
      <c r="X85" s="1086"/>
      <c r="Y85" s="1086"/>
      <c r="Z85" s="1086"/>
      <c r="AA85" s="1086"/>
      <c r="AB85" s="1086"/>
      <c r="AC85" s="1086"/>
      <c r="AE85" s="223"/>
    </row>
    <row r="86" spans="1:31" s="254" customFormat="1" ht="20.100000000000001" customHeight="1" x14ac:dyDescent="0.15">
      <c r="A86" s="228"/>
      <c r="B86" s="22"/>
      <c r="C86" s="22"/>
      <c r="D86" s="22"/>
      <c r="E86" s="22"/>
      <c r="F86" s="22"/>
      <c r="G86" s="227"/>
      <c r="H86" s="1695" t="s">
        <v>5606</v>
      </c>
      <c r="I86" s="1068"/>
      <c r="J86" s="1068" t="s">
        <v>628</v>
      </c>
      <c r="K86" s="1068"/>
      <c r="L86" s="1068"/>
      <c r="M86" s="1086"/>
      <c r="N86" s="1086"/>
      <c r="O86" s="1086"/>
      <c r="P86" s="1086"/>
      <c r="Q86" s="1086"/>
      <c r="R86" s="1086"/>
      <c r="S86" s="1086"/>
      <c r="T86" s="1086"/>
      <c r="U86" s="1086"/>
      <c r="V86" s="1086"/>
      <c r="W86" s="1086"/>
      <c r="X86" s="1086"/>
      <c r="Y86" s="1086"/>
      <c r="Z86" s="1086"/>
      <c r="AA86" s="1086"/>
      <c r="AB86" s="1086"/>
      <c r="AC86" s="1086"/>
      <c r="AE86" s="223"/>
    </row>
    <row r="87" spans="1:31" s="254" customFormat="1" ht="20.100000000000001" customHeight="1" x14ac:dyDescent="0.15">
      <c r="A87" s="228"/>
      <c r="B87" s="22"/>
      <c r="C87" s="22"/>
      <c r="D87" s="22"/>
      <c r="E87" s="22"/>
      <c r="F87" s="22"/>
      <c r="G87" s="227"/>
      <c r="H87" s="1695"/>
      <c r="I87" s="1068"/>
      <c r="J87" s="1068" t="s">
        <v>625</v>
      </c>
      <c r="K87" s="1068"/>
      <c r="L87" s="1068"/>
      <c r="M87" s="1086"/>
      <c r="N87" s="1086"/>
      <c r="O87" s="1086"/>
      <c r="P87" s="1086"/>
      <c r="Q87" s="1086"/>
      <c r="R87" s="1086"/>
      <c r="S87" s="1086"/>
      <c r="T87" s="1086"/>
      <c r="U87" s="1086"/>
      <c r="V87" s="1086"/>
      <c r="W87" s="1086"/>
      <c r="X87" s="1086"/>
      <c r="Y87" s="1086"/>
      <c r="Z87" s="1086"/>
      <c r="AA87" s="1086"/>
      <c r="AB87" s="1086"/>
      <c r="AC87" s="1086"/>
      <c r="AE87" s="223"/>
    </row>
    <row r="88" spans="1:31" s="254" customFormat="1" ht="20.100000000000001" customHeight="1" x14ac:dyDescent="0.15">
      <c r="A88" s="228"/>
      <c r="B88" s="22"/>
      <c r="C88" s="22"/>
      <c r="D88" s="22"/>
      <c r="E88" s="22"/>
      <c r="F88" s="22"/>
      <c r="G88" s="227"/>
      <c r="H88" s="1695" t="s">
        <v>5709</v>
      </c>
      <c r="I88" s="1068"/>
      <c r="J88" s="1068" t="s">
        <v>628</v>
      </c>
      <c r="K88" s="1068"/>
      <c r="L88" s="1068"/>
      <c r="M88" s="1086"/>
      <c r="N88" s="1086"/>
      <c r="O88" s="1086"/>
      <c r="P88" s="1086"/>
      <c r="Q88" s="1086"/>
      <c r="R88" s="1086"/>
      <c r="S88" s="1086"/>
      <c r="T88" s="1086"/>
      <c r="U88" s="1086"/>
      <c r="V88" s="1086"/>
      <c r="W88" s="1086"/>
      <c r="X88" s="1086"/>
      <c r="Y88" s="1086"/>
      <c r="Z88" s="1086"/>
      <c r="AA88" s="1086"/>
      <c r="AB88" s="1086"/>
      <c r="AC88" s="1086"/>
      <c r="AE88" s="223"/>
    </row>
    <row r="89" spans="1:31" s="254" customFormat="1" ht="20.100000000000001" customHeight="1" x14ac:dyDescent="0.15">
      <c r="A89" s="226"/>
      <c r="B89" s="225"/>
      <c r="C89" s="225"/>
      <c r="D89" s="225"/>
      <c r="E89" s="225"/>
      <c r="F89" s="225"/>
      <c r="G89" s="224"/>
      <c r="H89" s="1695"/>
      <c r="I89" s="1068"/>
      <c r="J89" s="1068" t="s">
        <v>625</v>
      </c>
      <c r="K89" s="1068"/>
      <c r="L89" s="1068"/>
      <c r="M89" s="1086"/>
      <c r="N89" s="1086"/>
      <c r="O89" s="1086"/>
      <c r="P89" s="1086"/>
      <c r="Q89" s="1086"/>
      <c r="R89" s="1086"/>
      <c r="S89" s="1086"/>
      <c r="T89" s="1086"/>
      <c r="U89" s="1086"/>
      <c r="V89" s="1086"/>
      <c r="W89" s="1086"/>
      <c r="X89" s="1086"/>
      <c r="Y89" s="1086"/>
      <c r="Z89" s="1086"/>
      <c r="AA89" s="1086"/>
      <c r="AB89" s="1086"/>
      <c r="AC89" s="1086"/>
      <c r="AE89" s="223"/>
    </row>
    <row r="90" spans="1:31" ht="13.35" customHeight="1" x14ac:dyDescent="0.45">
      <c r="H90" s="250"/>
      <c r="I90" s="250"/>
      <c r="J90" s="250"/>
      <c r="K90" s="250"/>
      <c r="L90" s="250"/>
      <c r="M90" s="250"/>
      <c r="N90" s="250"/>
      <c r="O90" s="250"/>
      <c r="P90" s="250"/>
      <c r="Q90" s="250"/>
      <c r="R90" s="250"/>
      <c r="S90" s="250"/>
      <c r="T90" s="250"/>
      <c r="U90" s="250"/>
      <c r="V90" s="250"/>
      <c r="W90" s="250"/>
      <c r="X90" s="250"/>
      <c r="Y90" s="250"/>
      <c r="Z90" s="250"/>
      <c r="AA90" s="250"/>
      <c r="AB90" s="250"/>
      <c r="AC90" s="250"/>
    </row>
    <row r="91" spans="1:31" ht="13.35" customHeight="1" x14ac:dyDescent="0.45"/>
    <row r="92" spans="1:31" s="32" customFormat="1" ht="25.35" customHeight="1" x14ac:dyDescent="0.45">
      <c r="B92" s="35" t="s">
        <v>61</v>
      </c>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E92" s="223" t="s">
        <v>5605</v>
      </c>
    </row>
    <row r="93" spans="1:31" s="32" customFormat="1" ht="17.55" customHeight="1" x14ac:dyDescent="0.45">
      <c r="B93" s="35" t="s">
        <v>5600</v>
      </c>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E93" s="223"/>
    </row>
    <row r="94" spans="1:31" s="32" customFormat="1" ht="12.6" customHeight="1" x14ac:dyDescent="0.45">
      <c r="B94" s="1185" t="s">
        <v>62</v>
      </c>
      <c r="C94" s="1186"/>
      <c r="D94" s="1186"/>
      <c r="E94" s="1186"/>
      <c r="F94" s="1186"/>
      <c r="G94" s="1186"/>
      <c r="H94" s="1186"/>
      <c r="I94" s="1187"/>
      <c r="J94" s="1221"/>
      <c r="K94" s="1222"/>
      <c r="L94" s="1222"/>
      <c r="M94" s="1222"/>
      <c r="N94" s="1222"/>
      <c r="O94" s="1222"/>
      <c r="P94" s="1222"/>
      <c r="Q94" s="1222"/>
      <c r="R94" s="1222"/>
      <c r="S94" s="1222"/>
      <c r="T94" s="1222"/>
      <c r="U94" s="1222"/>
      <c r="V94" s="1222"/>
      <c r="W94" s="1222"/>
      <c r="X94" s="1222"/>
      <c r="Y94" s="1222"/>
      <c r="Z94" s="1222"/>
      <c r="AA94" s="1222"/>
      <c r="AB94" s="1223"/>
      <c r="AE94" s="71"/>
    </row>
    <row r="95" spans="1:31" s="32" customFormat="1" ht="22.5" customHeight="1" x14ac:dyDescent="0.45">
      <c r="B95" s="1207" t="s">
        <v>50</v>
      </c>
      <c r="C95" s="1208"/>
      <c r="D95" s="1208"/>
      <c r="E95" s="1208"/>
      <c r="F95" s="1208"/>
      <c r="G95" s="1208"/>
      <c r="H95" s="1208"/>
      <c r="I95" s="1209"/>
      <c r="J95" s="1224"/>
      <c r="K95" s="1225"/>
      <c r="L95" s="1225"/>
      <c r="M95" s="1226"/>
      <c r="N95" s="1226"/>
      <c r="O95" s="1225"/>
      <c r="P95" s="1226"/>
      <c r="Q95" s="1226"/>
      <c r="R95" s="1225"/>
      <c r="S95" s="1225"/>
      <c r="T95" s="1225"/>
      <c r="U95" s="1225"/>
      <c r="V95" s="1225"/>
      <c r="W95" s="1225"/>
      <c r="X95" s="1225"/>
      <c r="Y95" s="1225"/>
      <c r="Z95" s="1225"/>
      <c r="AA95" s="1225"/>
      <c r="AB95" s="1227"/>
      <c r="AE95" s="71" t="s">
        <v>5604</v>
      </c>
    </row>
    <row r="96" spans="1:31" s="32" customFormat="1" ht="25.35" customHeight="1" x14ac:dyDescent="0.45">
      <c r="B96" s="1173" t="s">
        <v>48</v>
      </c>
      <c r="C96" s="1174"/>
      <c r="D96" s="1174"/>
      <c r="E96" s="1174"/>
      <c r="F96" s="1174"/>
      <c r="G96" s="1174"/>
      <c r="H96" s="1174"/>
      <c r="I96" s="1175"/>
      <c r="J96" s="1053" t="s">
        <v>3</v>
      </c>
      <c r="K96" s="1054"/>
      <c r="L96" s="1054"/>
      <c r="M96" s="1237"/>
      <c r="N96" s="1239"/>
      <c r="O96" s="37" t="s">
        <v>4</v>
      </c>
      <c r="P96" s="1237"/>
      <c r="Q96" s="1239"/>
      <c r="R96" s="1054"/>
      <c r="S96" s="1054"/>
      <c r="T96" s="1054"/>
      <c r="U96" s="1054"/>
      <c r="V96" s="1054"/>
      <c r="W96" s="1054"/>
      <c r="X96" s="1054"/>
      <c r="Y96" s="1054"/>
      <c r="Z96" s="1054"/>
      <c r="AA96" s="1054"/>
      <c r="AB96" s="1055"/>
      <c r="AE96" s="71" t="s">
        <v>5603</v>
      </c>
    </row>
    <row r="97" spans="2:38" s="32" customFormat="1" ht="25.35" customHeight="1" x14ac:dyDescent="0.45">
      <c r="B97" s="1179"/>
      <c r="C97" s="1180"/>
      <c r="D97" s="1180"/>
      <c r="E97" s="1180"/>
      <c r="F97" s="1180"/>
      <c r="G97" s="1180"/>
      <c r="H97" s="1180"/>
      <c r="I97" s="1181"/>
      <c r="J97" s="1053" t="s">
        <v>5</v>
      </c>
      <c r="K97" s="1054"/>
      <c r="L97" s="1054"/>
      <c r="M97" s="1237"/>
      <c r="N97" s="1238"/>
      <c r="O97" s="1238"/>
      <c r="P97" s="1238"/>
      <c r="Q97" s="1239"/>
      <c r="R97" s="1053" t="s">
        <v>6</v>
      </c>
      <c r="S97" s="1054"/>
      <c r="T97" s="1055"/>
      <c r="U97" s="1237"/>
      <c r="V97" s="1238"/>
      <c r="W97" s="1238"/>
      <c r="X97" s="1238"/>
      <c r="Y97" s="1238"/>
      <c r="Z97" s="1238"/>
      <c r="AA97" s="1238"/>
      <c r="AB97" s="1239"/>
      <c r="AE97" s="71"/>
    </row>
    <row r="98" spans="2:38" s="32" customFormat="1" ht="25.35" customHeight="1" x14ac:dyDescent="0.45">
      <c r="B98" s="1179"/>
      <c r="C98" s="1180"/>
      <c r="D98" s="1180"/>
      <c r="E98" s="1180"/>
      <c r="F98" s="1180"/>
      <c r="G98" s="1180"/>
      <c r="H98" s="1180"/>
      <c r="I98" s="1181"/>
      <c r="J98" s="1053" t="s">
        <v>5753</v>
      </c>
      <c r="K98" s="1054"/>
      <c r="L98" s="1054"/>
      <c r="M98" s="1234"/>
      <c r="N98" s="1235"/>
      <c r="O98" s="1235"/>
      <c r="P98" s="1235"/>
      <c r="Q98" s="1236"/>
      <c r="R98" s="1053" t="s">
        <v>7</v>
      </c>
      <c r="S98" s="1054"/>
      <c r="T98" s="1055"/>
      <c r="U98" s="1237"/>
      <c r="V98" s="1238"/>
      <c r="W98" s="1238"/>
      <c r="X98" s="1238"/>
      <c r="Y98" s="1238"/>
      <c r="Z98" s="1238"/>
      <c r="AA98" s="1238"/>
      <c r="AB98" s="1239"/>
      <c r="AE98" s="71"/>
    </row>
    <row r="99" spans="2:38" s="32" customFormat="1" ht="25.35" customHeight="1" x14ac:dyDescent="0.45">
      <c r="B99" s="1182"/>
      <c r="C99" s="1183"/>
      <c r="D99" s="1183"/>
      <c r="E99" s="1183"/>
      <c r="F99" s="1183"/>
      <c r="G99" s="1183"/>
      <c r="H99" s="1183"/>
      <c r="I99" s="1184"/>
      <c r="J99" s="1053" t="s">
        <v>8</v>
      </c>
      <c r="K99" s="1054"/>
      <c r="L99" s="1054"/>
      <c r="M99" s="1713"/>
      <c r="N99" s="1713"/>
      <c r="O99" s="1713"/>
      <c r="P99" s="1713"/>
      <c r="Q99" s="1713"/>
      <c r="R99" s="1713"/>
      <c r="S99" s="1713"/>
      <c r="T99" s="1713"/>
      <c r="U99" s="1713"/>
      <c r="V99" s="1713"/>
      <c r="W99" s="1713"/>
      <c r="X99" s="1713"/>
      <c r="Y99" s="1713"/>
      <c r="Z99" s="1713"/>
      <c r="AA99" s="1713"/>
      <c r="AB99" s="1713"/>
      <c r="AE99" s="71"/>
    </row>
    <row r="100" spans="2:38" s="32" customFormat="1" ht="30" customHeight="1" x14ac:dyDescent="0.45">
      <c r="B100" s="1696" t="s">
        <v>63</v>
      </c>
      <c r="C100" s="1697"/>
      <c r="D100" s="1697"/>
      <c r="E100" s="1697"/>
      <c r="F100" s="1697"/>
      <c r="G100" s="1697"/>
      <c r="H100" s="1697"/>
      <c r="I100" s="1698"/>
      <c r="J100" s="222"/>
      <c r="K100" s="221"/>
      <c r="L100" s="220" t="s">
        <v>65</v>
      </c>
      <c r="M100" s="219"/>
      <c r="N100" s="218" t="s">
        <v>64</v>
      </c>
      <c r="O100" s="42"/>
      <c r="P100" s="53"/>
      <c r="V100" s="82"/>
      <c r="W100" s="82"/>
      <c r="X100" s="82"/>
      <c r="Y100" s="82"/>
      <c r="Z100" s="82"/>
      <c r="AA100" s="82"/>
      <c r="AB100" s="83"/>
      <c r="AE100" s="71" t="s">
        <v>823</v>
      </c>
      <c r="AL100" s="39"/>
    </row>
    <row r="101" spans="2:38" s="32" customFormat="1" ht="15" customHeight="1" x14ac:dyDescent="0.45">
      <c r="B101" s="1699"/>
      <c r="C101" s="1700"/>
      <c r="D101" s="1700"/>
      <c r="E101" s="1700"/>
      <c r="F101" s="1700"/>
      <c r="G101" s="1700"/>
      <c r="H101" s="1700"/>
      <c r="I101" s="1701"/>
      <c r="J101" s="43" t="s">
        <v>66</v>
      </c>
      <c r="K101" s="44"/>
      <c r="L101" s="44"/>
      <c r="M101" s="44"/>
      <c r="N101" s="44"/>
      <c r="O101" s="44"/>
      <c r="P101" s="44"/>
      <c r="Q101" s="44"/>
      <c r="R101" s="44"/>
      <c r="S101" s="42"/>
      <c r="T101" s="45"/>
      <c r="U101" s="217"/>
      <c r="V101" s="216"/>
      <c r="W101" s="409"/>
      <c r="X101" s="102" t="s">
        <v>65</v>
      </c>
      <c r="Y101" s="215"/>
      <c r="Z101" s="45" t="s">
        <v>64</v>
      </c>
      <c r="AA101" s="45"/>
      <c r="AB101" s="46"/>
      <c r="AE101" s="71"/>
    </row>
    <row r="102" spans="2:38" s="32" customFormat="1" ht="15" customHeight="1" x14ac:dyDescent="0.45">
      <c r="B102" s="1702"/>
      <c r="C102" s="1703"/>
      <c r="D102" s="1703"/>
      <c r="E102" s="1703"/>
      <c r="F102" s="1703"/>
      <c r="G102" s="1703"/>
      <c r="H102" s="1703"/>
      <c r="I102" s="1704"/>
      <c r="J102" s="50" t="s">
        <v>67</v>
      </c>
      <c r="K102" s="295"/>
      <c r="L102" s="295"/>
      <c r="M102" s="295"/>
      <c r="N102" s="295"/>
      <c r="O102" s="295"/>
      <c r="P102" s="295"/>
      <c r="Q102" s="295"/>
      <c r="R102" s="295"/>
      <c r="S102" s="52"/>
      <c r="T102" s="72"/>
      <c r="U102" s="213"/>
      <c r="V102" s="212"/>
      <c r="W102" s="410"/>
      <c r="X102" s="295" t="s">
        <v>65</v>
      </c>
      <c r="Y102" s="211"/>
      <c r="Z102" s="72" t="s">
        <v>64</v>
      </c>
      <c r="AA102" s="72"/>
      <c r="AB102" s="214"/>
      <c r="AE102" s="71"/>
    </row>
    <row r="103" spans="2:38" s="32" customFormat="1" ht="18" customHeight="1" x14ac:dyDescent="0.45">
      <c r="B103" s="1167" t="s">
        <v>68</v>
      </c>
      <c r="C103" s="1168"/>
      <c r="D103" s="1168"/>
      <c r="E103" s="1168"/>
      <c r="F103" s="1168"/>
      <c r="G103" s="1168"/>
      <c r="H103" s="1168"/>
      <c r="I103" s="1169"/>
      <c r="J103" s="210" t="s">
        <v>70</v>
      </c>
      <c r="K103" s="52" t="s">
        <v>69</v>
      </c>
      <c r="L103" s="58"/>
      <c r="M103" s="58"/>
      <c r="N103" s="58"/>
      <c r="O103" s="57" t="s">
        <v>70</v>
      </c>
      <c r="P103" s="52" t="s">
        <v>71</v>
      </c>
      <c r="Q103" s="58"/>
      <c r="R103" s="58"/>
      <c r="S103" s="58"/>
      <c r="T103" s="58"/>
      <c r="U103" s="58"/>
      <c r="V103" s="58"/>
      <c r="W103" s="58"/>
      <c r="X103" s="58"/>
      <c r="Y103" s="58"/>
      <c r="Z103" s="58"/>
      <c r="AA103" s="58"/>
      <c r="AB103" s="59"/>
      <c r="AE103" s="71"/>
    </row>
    <row r="104" spans="2:38" s="32" customFormat="1" ht="15" customHeight="1" x14ac:dyDescent="0.45">
      <c r="B104" s="1118" t="s">
        <v>72</v>
      </c>
      <c r="C104" s="1119"/>
      <c r="D104" s="1119"/>
      <c r="E104" s="1119"/>
      <c r="F104" s="1119"/>
      <c r="G104" s="1119"/>
      <c r="H104" s="1119"/>
      <c r="I104" s="1120"/>
      <c r="J104" s="1130" t="s">
        <v>73</v>
      </c>
      <c r="K104" s="1139"/>
      <c r="L104" s="1711"/>
      <c r="M104" s="1218"/>
      <c r="N104" s="1218"/>
      <c r="O104" s="1712"/>
      <c r="P104" s="1711"/>
      <c r="Q104" s="1712"/>
      <c r="R104" s="1714"/>
      <c r="S104" s="1715"/>
      <c r="T104" s="1715"/>
      <c r="U104" s="1716"/>
      <c r="V104" s="1143" t="s">
        <v>74</v>
      </c>
      <c r="W104" s="1143"/>
      <c r="X104" s="1143"/>
      <c r="Y104" s="1143"/>
      <c r="Z104" s="1143"/>
      <c r="AA104" s="1143"/>
      <c r="AB104" s="1144"/>
      <c r="AE104" s="71"/>
    </row>
    <row r="105" spans="2:38" s="32" customFormat="1" ht="15" customHeight="1" x14ac:dyDescent="0.45">
      <c r="B105" s="1121"/>
      <c r="C105" s="1122"/>
      <c r="D105" s="1122"/>
      <c r="E105" s="1122"/>
      <c r="F105" s="1122"/>
      <c r="G105" s="1122"/>
      <c r="H105" s="1122"/>
      <c r="I105" s="1123"/>
      <c r="J105" s="1197"/>
      <c r="K105" s="1198"/>
      <c r="L105" s="1711"/>
      <c r="M105" s="1218"/>
      <c r="N105" s="1218"/>
      <c r="O105" s="1712"/>
      <c r="P105" s="1711"/>
      <c r="Q105" s="1712"/>
      <c r="R105" s="1714"/>
      <c r="S105" s="1715"/>
      <c r="T105" s="1715"/>
      <c r="U105" s="1716"/>
      <c r="V105" s="1146"/>
      <c r="W105" s="1146"/>
      <c r="X105" s="1146"/>
      <c r="Y105" s="1146"/>
      <c r="Z105" s="1146"/>
      <c r="AA105" s="1146"/>
      <c r="AB105" s="1147"/>
      <c r="AC105" s="63"/>
      <c r="AD105" s="63"/>
      <c r="AE105" s="207"/>
      <c r="AF105" s="63"/>
      <c r="AG105" s="63"/>
      <c r="AH105" s="63"/>
    </row>
    <row r="106" spans="2:38" s="32" customFormat="1" ht="15" customHeight="1" x14ac:dyDescent="0.45">
      <c r="B106" s="1118" t="s">
        <v>75</v>
      </c>
      <c r="C106" s="1119"/>
      <c r="D106" s="1119"/>
      <c r="E106" s="1119"/>
      <c r="F106" s="1119"/>
      <c r="G106" s="1119"/>
      <c r="H106" s="1119"/>
      <c r="I106" s="1119"/>
      <c r="J106" s="1705"/>
      <c r="K106" s="1706"/>
      <c r="L106" s="1709"/>
      <c r="M106" s="1134" t="s">
        <v>76</v>
      </c>
      <c r="N106" s="1709"/>
      <c r="O106" s="1134" t="s">
        <v>77</v>
      </c>
      <c r="P106" s="1709"/>
      <c r="Q106" s="1134" t="s">
        <v>78</v>
      </c>
      <c r="S106" s="60"/>
      <c r="T106" s="60"/>
      <c r="U106" s="60"/>
      <c r="V106" s="60"/>
      <c r="W106" s="60"/>
      <c r="X106" s="60"/>
      <c r="Y106" s="60"/>
      <c r="Z106" s="60"/>
      <c r="AA106" s="60"/>
      <c r="AB106" s="209"/>
      <c r="AC106" s="63"/>
      <c r="AD106" s="63"/>
      <c r="AE106" s="207"/>
      <c r="AF106" s="63"/>
      <c r="AG106" s="63"/>
      <c r="AH106" s="63"/>
    </row>
    <row r="107" spans="2:38" s="32" customFormat="1" ht="15" customHeight="1" x14ac:dyDescent="0.45">
      <c r="B107" s="1121"/>
      <c r="C107" s="1122"/>
      <c r="D107" s="1122"/>
      <c r="E107" s="1122"/>
      <c r="F107" s="1122"/>
      <c r="G107" s="1122"/>
      <c r="H107" s="1122"/>
      <c r="I107" s="1122"/>
      <c r="J107" s="1707"/>
      <c r="K107" s="1708"/>
      <c r="L107" s="1710"/>
      <c r="M107" s="1136"/>
      <c r="N107" s="1710"/>
      <c r="O107" s="1136"/>
      <c r="P107" s="1710"/>
      <c r="Q107" s="1136"/>
      <c r="R107" s="64"/>
      <c r="S107" s="62"/>
      <c r="T107" s="62"/>
      <c r="U107" s="62"/>
      <c r="V107" s="62"/>
      <c r="W107" s="62"/>
      <c r="X107" s="62"/>
      <c r="Y107" s="62"/>
      <c r="Z107" s="62"/>
      <c r="AA107" s="62"/>
      <c r="AB107" s="208"/>
      <c r="AC107" s="63"/>
      <c r="AD107" s="63"/>
      <c r="AE107" s="207"/>
      <c r="AF107" s="63"/>
      <c r="AG107" s="63"/>
      <c r="AH107" s="63"/>
    </row>
    <row r="108" spans="2:38" s="32" customFormat="1" ht="12" customHeight="1" x14ac:dyDescent="0.45">
      <c r="B108" s="65"/>
      <c r="C108" s="65"/>
      <c r="D108" s="65"/>
      <c r="E108" s="65"/>
      <c r="F108" s="65"/>
      <c r="G108" s="65"/>
      <c r="H108" s="65"/>
      <c r="I108" s="65"/>
      <c r="J108" s="66"/>
      <c r="K108" s="66"/>
      <c r="L108" s="67"/>
      <c r="M108" s="66"/>
      <c r="N108" s="67"/>
      <c r="O108" s="66"/>
      <c r="P108" s="67"/>
      <c r="Q108" s="66"/>
      <c r="R108" s="68"/>
      <c r="S108" s="61"/>
      <c r="T108" s="61"/>
      <c r="U108" s="61"/>
      <c r="V108" s="61"/>
      <c r="W108" s="61"/>
      <c r="X108" s="61"/>
      <c r="Y108" s="61"/>
      <c r="Z108" s="61"/>
      <c r="AA108" s="61"/>
      <c r="AB108" s="61"/>
      <c r="AC108" s="63"/>
      <c r="AD108" s="63"/>
      <c r="AE108" s="207"/>
      <c r="AF108" s="63"/>
      <c r="AG108" s="63"/>
      <c r="AH108" s="63"/>
    </row>
    <row r="109" spans="2:38" s="32" customFormat="1" ht="17.55" customHeight="1" x14ac:dyDescent="0.45">
      <c r="B109" s="35" t="s">
        <v>5599</v>
      </c>
      <c r="C109" s="35"/>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E109" s="223"/>
    </row>
    <row r="110" spans="2:38" s="32" customFormat="1" ht="12.6" customHeight="1" x14ac:dyDescent="0.45">
      <c r="B110" s="1185" t="s">
        <v>62</v>
      </c>
      <c r="C110" s="1186"/>
      <c r="D110" s="1186"/>
      <c r="E110" s="1186"/>
      <c r="F110" s="1186"/>
      <c r="G110" s="1186"/>
      <c r="H110" s="1186"/>
      <c r="I110" s="1187"/>
      <c r="J110" s="1221"/>
      <c r="K110" s="1222"/>
      <c r="L110" s="1222"/>
      <c r="M110" s="1222"/>
      <c r="N110" s="1222"/>
      <c r="O110" s="1222"/>
      <c r="P110" s="1222"/>
      <c r="Q110" s="1222"/>
      <c r="R110" s="1222"/>
      <c r="S110" s="1222"/>
      <c r="T110" s="1222"/>
      <c r="U110" s="1222"/>
      <c r="V110" s="1222"/>
      <c r="W110" s="1222"/>
      <c r="X110" s="1222"/>
      <c r="Y110" s="1222"/>
      <c r="Z110" s="1222"/>
      <c r="AA110" s="1222"/>
      <c r="AB110" s="1223"/>
      <c r="AE110" s="71"/>
    </row>
    <row r="111" spans="2:38" s="32" customFormat="1" ht="22.5" customHeight="1" x14ac:dyDescent="0.45">
      <c r="B111" s="1207" t="s">
        <v>50</v>
      </c>
      <c r="C111" s="1208"/>
      <c r="D111" s="1208"/>
      <c r="E111" s="1208"/>
      <c r="F111" s="1208"/>
      <c r="G111" s="1208"/>
      <c r="H111" s="1208"/>
      <c r="I111" s="1209"/>
      <c r="J111" s="1224"/>
      <c r="K111" s="1225"/>
      <c r="L111" s="1225"/>
      <c r="M111" s="1226"/>
      <c r="N111" s="1226"/>
      <c r="O111" s="1225"/>
      <c r="P111" s="1226"/>
      <c r="Q111" s="1226"/>
      <c r="R111" s="1225"/>
      <c r="S111" s="1225"/>
      <c r="T111" s="1225"/>
      <c r="U111" s="1225"/>
      <c r="V111" s="1225"/>
      <c r="W111" s="1225"/>
      <c r="X111" s="1225"/>
      <c r="Y111" s="1225"/>
      <c r="Z111" s="1225"/>
      <c r="AA111" s="1225"/>
      <c r="AB111" s="1227"/>
      <c r="AE111" s="71" t="s">
        <v>5604</v>
      </c>
    </row>
    <row r="112" spans="2:38" s="32" customFormat="1" ht="25.35" customHeight="1" x14ac:dyDescent="0.45">
      <c r="B112" s="1173" t="s">
        <v>48</v>
      </c>
      <c r="C112" s="1174"/>
      <c r="D112" s="1174"/>
      <c r="E112" s="1174"/>
      <c r="F112" s="1174"/>
      <c r="G112" s="1174"/>
      <c r="H112" s="1174"/>
      <c r="I112" s="1175"/>
      <c r="J112" s="1053" t="s">
        <v>3</v>
      </c>
      <c r="K112" s="1054"/>
      <c r="L112" s="1054"/>
      <c r="M112" s="1237"/>
      <c r="N112" s="1239"/>
      <c r="O112" s="37" t="s">
        <v>4</v>
      </c>
      <c r="P112" s="1237"/>
      <c r="Q112" s="1239"/>
      <c r="R112" s="1054"/>
      <c r="S112" s="1054"/>
      <c r="T112" s="1054"/>
      <c r="U112" s="1054"/>
      <c r="V112" s="1054"/>
      <c r="W112" s="1054"/>
      <c r="X112" s="1054"/>
      <c r="Y112" s="1054"/>
      <c r="Z112" s="1054"/>
      <c r="AA112" s="1054"/>
      <c r="AB112" s="1055"/>
      <c r="AE112" s="71" t="s">
        <v>5603</v>
      </c>
    </row>
    <row r="113" spans="2:38" s="32" customFormat="1" ht="25.35" customHeight="1" x14ac:dyDescent="0.45">
      <c r="B113" s="1179"/>
      <c r="C113" s="1180"/>
      <c r="D113" s="1180"/>
      <c r="E113" s="1180"/>
      <c r="F113" s="1180"/>
      <c r="G113" s="1180"/>
      <c r="H113" s="1180"/>
      <c r="I113" s="1181"/>
      <c r="J113" s="1053" t="s">
        <v>5</v>
      </c>
      <c r="K113" s="1054"/>
      <c r="L113" s="1054"/>
      <c r="M113" s="1237"/>
      <c r="N113" s="1238"/>
      <c r="O113" s="1238"/>
      <c r="P113" s="1238"/>
      <c r="Q113" s="1239"/>
      <c r="R113" s="1053" t="s">
        <v>6</v>
      </c>
      <c r="S113" s="1054"/>
      <c r="T113" s="1055"/>
      <c r="U113" s="1237"/>
      <c r="V113" s="1238"/>
      <c r="W113" s="1238"/>
      <c r="X113" s="1238"/>
      <c r="Y113" s="1238"/>
      <c r="Z113" s="1238"/>
      <c r="AA113" s="1238"/>
      <c r="AB113" s="1239"/>
      <c r="AE113" s="71"/>
    </row>
    <row r="114" spans="2:38" s="32" customFormat="1" ht="25.35" customHeight="1" x14ac:dyDescent="0.45">
      <c r="B114" s="1179"/>
      <c r="C114" s="1180"/>
      <c r="D114" s="1180"/>
      <c r="E114" s="1180"/>
      <c r="F114" s="1180"/>
      <c r="G114" s="1180"/>
      <c r="H114" s="1180"/>
      <c r="I114" s="1181"/>
      <c r="J114" s="1053" t="s">
        <v>5753</v>
      </c>
      <c r="K114" s="1054"/>
      <c r="L114" s="1054"/>
      <c r="M114" s="1234"/>
      <c r="N114" s="1235"/>
      <c r="O114" s="1235"/>
      <c r="P114" s="1235"/>
      <c r="Q114" s="1236"/>
      <c r="R114" s="1053" t="s">
        <v>7</v>
      </c>
      <c r="S114" s="1054"/>
      <c r="T114" s="1055"/>
      <c r="U114" s="1237"/>
      <c r="V114" s="1238"/>
      <c r="W114" s="1238"/>
      <c r="X114" s="1238"/>
      <c r="Y114" s="1238"/>
      <c r="Z114" s="1238"/>
      <c r="AA114" s="1238"/>
      <c r="AB114" s="1239"/>
      <c r="AE114" s="71"/>
    </row>
    <row r="115" spans="2:38" s="32" customFormat="1" ht="25.35" customHeight="1" x14ac:dyDescent="0.45">
      <c r="B115" s="1182"/>
      <c r="C115" s="1183"/>
      <c r="D115" s="1183"/>
      <c r="E115" s="1183"/>
      <c r="F115" s="1183"/>
      <c r="G115" s="1183"/>
      <c r="H115" s="1183"/>
      <c r="I115" s="1184"/>
      <c r="J115" s="1053" t="s">
        <v>8</v>
      </c>
      <c r="K115" s="1054"/>
      <c r="L115" s="1054"/>
      <c r="M115" s="1713"/>
      <c r="N115" s="1713"/>
      <c r="O115" s="1713"/>
      <c r="P115" s="1713"/>
      <c r="Q115" s="1713"/>
      <c r="R115" s="1713"/>
      <c r="S115" s="1713"/>
      <c r="T115" s="1713"/>
      <c r="U115" s="1713"/>
      <c r="V115" s="1713"/>
      <c r="W115" s="1713"/>
      <c r="X115" s="1713"/>
      <c r="Y115" s="1713"/>
      <c r="Z115" s="1713"/>
      <c r="AA115" s="1713"/>
      <c r="AB115" s="1713"/>
      <c r="AE115" s="71"/>
    </row>
    <row r="116" spans="2:38" s="32" customFormat="1" ht="30" customHeight="1" x14ac:dyDescent="0.45">
      <c r="B116" s="1696" t="s">
        <v>63</v>
      </c>
      <c r="C116" s="1697"/>
      <c r="D116" s="1697"/>
      <c r="E116" s="1697"/>
      <c r="F116" s="1697"/>
      <c r="G116" s="1697"/>
      <c r="H116" s="1697"/>
      <c r="I116" s="1698"/>
      <c r="J116" s="222"/>
      <c r="K116" s="221"/>
      <c r="L116" s="220" t="s">
        <v>65</v>
      </c>
      <c r="M116" s="219"/>
      <c r="N116" s="218" t="s">
        <v>64</v>
      </c>
      <c r="O116" s="42"/>
      <c r="P116" s="53"/>
      <c r="V116" s="82"/>
      <c r="W116" s="82"/>
      <c r="X116" s="82"/>
      <c r="Y116" s="82"/>
      <c r="Z116" s="82"/>
      <c r="AA116" s="82"/>
      <c r="AB116" s="83"/>
      <c r="AE116" s="71" t="s">
        <v>823</v>
      </c>
      <c r="AL116" s="39"/>
    </row>
    <row r="117" spans="2:38" s="32" customFormat="1" ht="15" customHeight="1" x14ac:dyDescent="0.45">
      <c r="B117" s="1699"/>
      <c r="C117" s="1700"/>
      <c r="D117" s="1700"/>
      <c r="E117" s="1700"/>
      <c r="F117" s="1700"/>
      <c r="G117" s="1700"/>
      <c r="H117" s="1700"/>
      <c r="I117" s="1701"/>
      <c r="J117" s="43" t="s">
        <v>66</v>
      </c>
      <c r="K117" s="44"/>
      <c r="L117" s="44"/>
      <c r="M117" s="44"/>
      <c r="N117" s="44"/>
      <c r="O117" s="44"/>
      <c r="P117" s="44"/>
      <c r="Q117" s="44"/>
      <c r="R117" s="44"/>
      <c r="S117" s="42"/>
      <c r="T117" s="45"/>
      <c r="U117" s="217"/>
      <c r="V117" s="216"/>
      <c r="W117" s="409"/>
      <c r="X117" s="102" t="s">
        <v>65</v>
      </c>
      <c r="Y117" s="215"/>
      <c r="Z117" s="45" t="s">
        <v>64</v>
      </c>
      <c r="AA117" s="45"/>
      <c r="AB117" s="46"/>
      <c r="AE117" s="71"/>
    </row>
    <row r="118" spans="2:38" s="32" customFormat="1" ht="15" customHeight="1" x14ac:dyDescent="0.45">
      <c r="B118" s="1702"/>
      <c r="C118" s="1703"/>
      <c r="D118" s="1703"/>
      <c r="E118" s="1703"/>
      <c r="F118" s="1703"/>
      <c r="G118" s="1703"/>
      <c r="H118" s="1703"/>
      <c r="I118" s="1704"/>
      <c r="J118" s="50" t="s">
        <v>67</v>
      </c>
      <c r="K118" s="295"/>
      <c r="L118" s="295"/>
      <c r="M118" s="295"/>
      <c r="N118" s="295"/>
      <c r="O118" s="295"/>
      <c r="P118" s="295"/>
      <c r="Q118" s="295"/>
      <c r="R118" s="295"/>
      <c r="S118" s="52"/>
      <c r="T118" s="72"/>
      <c r="U118" s="213"/>
      <c r="V118" s="212"/>
      <c r="W118" s="410"/>
      <c r="X118" s="295" t="s">
        <v>65</v>
      </c>
      <c r="Y118" s="211"/>
      <c r="Z118" s="72" t="s">
        <v>64</v>
      </c>
      <c r="AA118" s="72"/>
      <c r="AB118" s="214"/>
      <c r="AE118" s="71"/>
    </row>
    <row r="119" spans="2:38" s="32" customFormat="1" ht="18" customHeight="1" x14ac:dyDescent="0.45">
      <c r="B119" s="1167" t="s">
        <v>68</v>
      </c>
      <c r="C119" s="1168"/>
      <c r="D119" s="1168"/>
      <c r="E119" s="1168"/>
      <c r="F119" s="1168"/>
      <c r="G119" s="1168"/>
      <c r="H119" s="1168"/>
      <c r="I119" s="1169"/>
      <c r="J119" s="210" t="s">
        <v>70</v>
      </c>
      <c r="K119" s="52" t="s">
        <v>69</v>
      </c>
      <c r="L119" s="58"/>
      <c r="M119" s="58"/>
      <c r="N119" s="58"/>
      <c r="O119" s="57" t="s">
        <v>70</v>
      </c>
      <c r="P119" s="52" t="s">
        <v>71</v>
      </c>
      <c r="Q119" s="58"/>
      <c r="R119" s="58"/>
      <c r="S119" s="58"/>
      <c r="T119" s="58"/>
      <c r="U119" s="58"/>
      <c r="V119" s="58"/>
      <c r="W119" s="58"/>
      <c r="X119" s="58"/>
      <c r="Y119" s="58"/>
      <c r="Z119" s="58"/>
      <c r="AA119" s="58"/>
      <c r="AB119" s="59"/>
      <c r="AE119" s="71"/>
    </row>
    <row r="120" spans="2:38" s="32" customFormat="1" ht="15" customHeight="1" x14ac:dyDescent="0.45">
      <c r="B120" s="1118" t="s">
        <v>72</v>
      </c>
      <c r="C120" s="1119"/>
      <c r="D120" s="1119"/>
      <c r="E120" s="1119"/>
      <c r="F120" s="1119"/>
      <c r="G120" s="1119"/>
      <c r="H120" s="1119"/>
      <c r="I120" s="1120"/>
      <c r="J120" s="1130" t="s">
        <v>73</v>
      </c>
      <c r="K120" s="1139"/>
      <c r="L120" s="1711"/>
      <c r="M120" s="1218"/>
      <c r="N120" s="1218"/>
      <c r="O120" s="1712"/>
      <c r="P120" s="1711"/>
      <c r="Q120" s="1712"/>
      <c r="R120" s="1714"/>
      <c r="S120" s="1715"/>
      <c r="T120" s="1715"/>
      <c r="U120" s="1716"/>
      <c r="V120" s="1143" t="s">
        <v>74</v>
      </c>
      <c r="W120" s="1143"/>
      <c r="X120" s="1143"/>
      <c r="Y120" s="1143"/>
      <c r="Z120" s="1143"/>
      <c r="AA120" s="1143"/>
      <c r="AB120" s="1144"/>
      <c r="AE120" s="71"/>
    </row>
    <row r="121" spans="2:38" s="32" customFormat="1" ht="15" customHeight="1" x14ac:dyDescent="0.45">
      <c r="B121" s="1121"/>
      <c r="C121" s="1122"/>
      <c r="D121" s="1122"/>
      <c r="E121" s="1122"/>
      <c r="F121" s="1122"/>
      <c r="G121" s="1122"/>
      <c r="H121" s="1122"/>
      <c r="I121" s="1123"/>
      <c r="J121" s="1197"/>
      <c r="K121" s="1198"/>
      <c r="L121" s="1711"/>
      <c r="M121" s="1218"/>
      <c r="N121" s="1218"/>
      <c r="O121" s="1712"/>
      <c r="P121" s="1711"/>
      <c r="Q121" s="1712"/>
      <c r="R121" s="1714"/>
      <c r="S121" s="1715"/>
      <c r="T121" s="1715"/>
      <c r="U121" s="1716"/>
      <c r="V121" s="1146"/>
      <c r="W121" s="1146"/>
      <c r="X121" s="1146"/>
      <c r="Y121" s="1146"/>
      <c r="Z121" s="1146"/>
      <c r="AA121" s="1146"/>
      <c r="AB121" s="1147"/>
      <c r="AC121" s="63"/>
      <c r="AD121" s="63"/>
      <c r="AE121" s="207"/>
      <c r="AF121" s="63"/>
      <c r="AG121" s="63"/>
      <c r="AH121" s="63"/>
    </row>
    <row r="122" spans="2:38" s="32" customFormat="1" ht="15" customHeight="1" x14ac:dyDescent="0.45">
      <c r="B122" s="1118" t="s">
        <v>75</v>
      </c>
      <c r="C122" s="1119"/>
      <c r="D122" s="1119"/>
      <c r="E122" s="1119"/>
      <c r="F122" s="1119"/>
      <c r="G122" s="1119"/>
      <c r="H122" s="1119"/>
      <c r="I122" s="1119"/>
      <c r="J122" s="1705"/>
      <c r="K122" s="1706"/>
      <c r="L122" s="1709"/>
      <c r="M122" s="1134" t="s">
        <v>76</v>
      </c>
      <c r="N122" s="1709"/>
      <c r="O122" s="1134" t="s">
        <v>77</v>
      </c>
      <c r="P122" s="1709"/>
      <c r="Q122" s="1134" t="s">
        <v>78</v>
      </c>
      <c r="S122" s="60"/>
      <c r="T122" s="60"/>
      <c r="U122" s="60"/>
      <c r="V122" s="60"/>
      <c r="W122" s="60"/>
      <c r="X122" s="60"/>
      <c r="Y122" s="60"/>
      <c r="Z122" s="60"/>
      <c r="AA122" s="60"/>
      <c r="AB122" s="209"/>
      <c r="AC122" s="63"/>
      <c r="AD122" s="63"/>
      <c r="AE122" s="207"/>
      <c r="AF122" s="63"/>
      <c r="AG122" s="63"/>
      <c r="AH122" s="63"/>
    </row>
    <row r="123" spans="2:38" s="32" customFormat="1" ht="15" customHeight="1" x14ac:dyDescent="0.45">
      <c r="B123" s="1121"/>
      <c r="C123" s="1122"/>
      <c r="D123" s="1122"/>
      <c r="E123" s="1122"/>
      <c r="F123" s="1122"/>
      <c r="G123" s="1122"/>
      <c r="H123" s="1122"/>
      <c r="I123" s="1122"/>
      <c r="J123" s="1707"/>
      <c r="K123" s="1708"/>
      <c r="L123" s="1710"/>
      <c r="M123" s="1136"/>
      <c r="N123" s="1710"/>
      <c r="O123" s="1136"/>
      <c r="P123" s="1710"/>
      <c r="Q123" s="1136"/>
      <c r="R123" s="64"/>
      <c r="S123" s="62"/>
      <c r="T123" s="62"/>
      <c r="U123" s="62"/>
      <c r="V123" s="62"/>
      <c r="W123" s="62"/>
      <c r="X123" s="62"/>
      <c r="Y123" s="62"/>
      <c r="Z123" s="62"/>
      <c r="AA123" s="62"/>
      <c r="AB123" s="208"/>
      <c r="AC123" s="63"/>
      <c r="AD123" s="63"/>
      <c r="AE123" s="207"/>
      <c r="AF123" s="63"/>
      <c r="AG123" s="63"/>
      <c r="AH123" s="63"/>
    </row>
    <row r="124" spans="2:38" s="32" customFormat="1" ht="20.100000000000001" customHeight="1" x14ac:dyDescent="0.45">
      <c r="B124" s="65"/>
      <c r="C124" s="65"/>
      <c r="D124" s="65"/>
      <c r="E124" s="65"/>
      <c r="F124" s="65"/>
      <c r="G124" s="65"/>
      <c r="H124" s="65"/>
      <c r="I124" s="65"/>
      <c r="J124" s="66"/>
      <c r="K124" s="66"/>
      <c r="L124" s="67"/>
      <c r="M124" s="66"/>
      <c r="N124" s="67"/>
      <c r="O124" s="66"/>
      <c r="P124" s="67"/>
      <c r="Q124" s="66"/>
      <c r="R124" s="68"/>
      <c r="S124" s="61"/>
      <c r="T124" s="61"/>
      <c r="U124" s="61"/>
      <c r="V124" s="61"/>
      <c r="W124" s="61"/>
      <c r="X124" s="61"/>
      <c r="Y124" s="61"/>
      <c r="Z124" s="61"/>
      <c r="AA124" s="61"/>
      <c r="AB124" s="61"/>
      <c r="AC124" s="63"/>
      <c r="AD124" s="63"/>
      <c r="AE124" s="207"/>
      <c r="AF124" s="63"/>
      <c r="AG124" s="63"/>
      <c r="AH124" s="63"/>
    </row>
    <row r="125" spans="2:38" s="32" customFormat="1" ht="30" customHeight="1" x14ac:dyDescent="0.45">
      <c r="B125" s="1117" t="s">
        <v>5752</v>
      </c>
      <c r="C125" s="1213"/>
      <c r="D125" s="1213"/>
      <c r="E125" s="1213"/>
      <c r="F125" s="1213"/>
      <c r="G125" s="1213"/>
      <c r="H125" s="1213"/>
      <c r="I125" s="1213"/>
      <c r="J125" s="1213"/>
      <c r="K125" s="1213"/>
      <c r="L125" s="1213"/>
      <c r="M125" s="1213"/>
      <c r="N125" s="1213"/>
      <c r="O125" s="1213"/>
      <c r="P125" s="1213"/>
      <c r="Q125" s="1213"/>
      <c r="R125" s="1213"/>
      <c r="S125" s="1213"/>
      <c r="T125" s="1213"/>
      <c r="U125" s="1213"/>
      <c r="V125" s="1213"/>
      <c r="W125" s="1213"/>
      <c r="X125" s="1213"/>
      <c r="Y125" s="1213"/>
      <c r="Z125" s="1213"/>
      <c r="AA125" s="1213"/>
      <c r="AB125" s="1213"/>
      <c r="AC125" s="63"/>
      <c r="AD125" s="63"/>
      <c r="AE125" s="207"/>
      <c r="AF125" s="63"/>
      <c r="AG125" s="63"/>
      <c r="AH125" s="63"/>
    </row>
    <row r="126" spans="2:38" s="32" customFormat="1" ht="17.55" customHeight="1" x14ac:dyDescent="0.45">
      <c r="B126" s="35" t="s">
        <v>5600</v>
      </c>
      <c r="C126" s="35"/>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E126" s="223"/>
    </row>
    <row r="127" spans="2:38" s="32" customFormat="1" ht="12.6" customHeight="1" x14ac:dyDescent="0.45">
      <c r="B127" s="1185" t="s">
        <v>62</v>
      </c>
      <c r="C127" s="1186"/>
      <c r="D127" s="1186"/>
      <c r="E127" s="1186"/>
      <c r="F127" s="1186"/>
      <c r="G127" s="1186"/>
      <c r="H127" s="1186"/>
      <c r="I127" s="1187"/>
      <c r="J127" s="1221"/>
      <c r="K127" s="1222"/>
      <c r="L127" s="1222"/>
      <c r="M127" s="1222"/>
      <c r="N127" s="1222"/>
      <c r="O127" s="1222"/>
      <c r="P127" s="1222"/>
      <c r="Q127" s="1222"/>
      <c r="R127" s="1222"/>
      <c r="S127" s="1222"/>
      <c r="T127" s="1222"/>
      <c r="U127" s="1222"/>
      <c r="V127" s="1222"/>
      <c r="W127" s="1222"/>
      <c r="X127" s="1222"/>
      <c r="Y127" s="1222"/>
      <c r="Z127" s="1222"/>
      <c r="AA127" s="1222"/>
      <c r="AB127" s="1223"/>
      <c r="AE127" s="71"/>
    </row>
    <row r="128" spans="2:38" s="32" customFormat="1" ht="22.5" customHeight="1" x14ac:dyDescent="0.45">
      <c r="B128" s="1207" t="s">
        <v>50</v>
      </c>
      <c r="C128" s="1208"/>
      <c r="D128" s="1208"/>
      <c r="E128" s="1208"/>
      <c r="F128" s="1208"/>
      <c r="G128" s="1208"/>
      <c r="H128" s="1208"/>
      <c r="I128" s="1209"/>
      <c r="J128" s="1224"/>
      <c r="K128" s="1225"/>
      <c r="L128" s="1225"/>
      <c r="M128" s="1226"/>
      <c r="N128" s="1226"/>
      <c r="O128" s="1225"/>
      <c r="P128" s="1226"/>
      <c r="Q128" s="1226"/>
      <c r="R128" s="1225"/>
      <c r="S128" s="1225"/>
      <c r="T128" s="1225"/>
      <c r="U128" s="1225"/>
      <c r="V128" s="1225"/>
      <c r="W128" s="1225"/>
      <c r="X128" s="1225"/>
      <c r="Y128" s="1225"/>
      <c r="Z128" s="1225"/>
      <c r="AA128" s="1225"/>
      <c r="AB128" s="1227"/>
      <c r="AE128" s="71"/>
    </row>
    <row r="129" spans="2:34" s="32" customFormat="1" ht="25.35" customHeight="1" x14ac:dyDescent="0.45">
      <c r="B129" s="1173" t="s">
        <v>48</v>
      </c>
      <c r="C129" s="1174"/>
      <c r="D129" s="1174"/>
      <c r="E129" s="1174"/>
      <c r="F129" s="1174"/>
      <c r="G129" s="1174"/>
      <c r="H129" s="1174"/>
      <c r="I129" s="1175"/>
      <c r="J129" s="1053" t="s">
        <v>3</v>
      </c>
      <c r="K129" s="1054"/>
      <c r="L129" s="1054"/>
      <c r="M129" s="1237"/>
      <c r="N129" s="1239"/>
      <c r="O129" s="37" t="s">
        <v>4</v>
      </c>
      <c r="P129" s="1237"/>
      <c r="Q129" s="1239"/>
      <c r="R129" s="1054"/>
      <c r="S129" s="1054"/>
      <c r="T129" s="1054"/>
      <c r="U129" s="1054"/>
      <c r="V129" s="1054"/>
      <c r="W129" s="1054"/>
      <c r="X129" s="1054"/>
      <c r="Y129" s="1054"/>
      <c r="Z129" s="1054"/>
      <c r="AA129" s="1054"/>
      <c r="AB129" s="1055"/>
      <c r="AE129" s="71"/>
    </row>
    <row r="130" spans="2:34" s="32" customFormat="1" ht="25.35" customHeight="1" x14ac:dyDescent="0.45">
      <c r="B130" s="1179"/>
      <c r="C130" s="1180"/>
      <c r="D130" s="1180"/>
      <c r="E130" s="1180"/>
      <c r="F130" s="1180"/>
      <c r="G130" s="1180"/>
      <c r="H130" s="1180"/>
      <c r="I130" s="1181"/>
      <c r="J130" s="1053" t="s">
        <v>5</v>
      </c>
      <c r="K130" s="1054"/>
      <c r="L130" s="1054"/>
      <c r="M130" s="1237"/>
      <c r="N130" s="1238"/>
      <c r="O130" s="1238"/>
      <c r="P130" s="1238"/>
      <c r="Q130" s="1239"/>
      <c r="R130" s="1053" t="s">
        <v>6</v>
      </c>
      <c r="S130" s="1054"/>
      <c r="T130" s="1055"/>
      <c r="U130" s="1237"/>
      <c r="V130" s="1238"/>
      <c r="W130" s="1238"/>
      <c r="X130" s="1238"/>
      <c r="Y130" s="1238"/>
      <c r="Z130" s="1238"/>
      <c r="AA130" s="1238"/>
      <c r="AB130" s="1239"/>
      <c r="AE130" s="71"/>
    </row>
    <row r="131" spans="2:34" s="32" customFormat="1" ht="25.35" customHeight="1" x14ac:dyDescent="0.45">
      <c r="B131" s="1179"/>
      <c r="C131" s="1180"/>
      <c r="D131" s="1180"/>
      <c r="E131" s="1180"/>
      <c r="F131" s="1180"/>
      <c r="G131" s="1180"/>
      <c r="H131" s="1180"/>
      <c r="I131" s="1181"/>
      <c r="J131" s="1053" t="s">
        <v>5753</v>
      </c>
      <c r="K131" s="1054"/>
      <c r="L131" s="1054"/>
      <c r="M131" s="1234"/>
      <c r="N131" s="1235"/>
      <c r="O131" s="1235"/>
      <c r="P131" s="1235"/>
      <c r="Q131" s="1236"/>
      <c r="R131" s="1053" t="s">
        <v>7</v>
      </c>
      <c r="S131" s="1054"/>
      <c r="T131" s="1055"/>
      <c r="U131" s="1237"/>
      <c r="V131" s="1238"/>
      <c r="W131" s="1238"/>
      <c r="X131" s="1238"/>
      <c r="Y131" s="1238"/>
      <c r="Z131" s="1238"/>
      <c r="AA131" s="1238"/>
      <c r="AB131" s="1239"/>
      <c r="AE131" s="71"/>
      <c r="AH131" s="39"/>
    </row>
    <row r="132" spans="2:34" s="32" customFormat="1" ht="25.35" customHeight="1" x14ac:dyDescent="0.45">
      <c r="B132" s="1182"/>
      <c r="C132" s="1183"/>
      <c r="D132" s="1183"/>
      <c r="E132" s="1183"/>
      <c r="F132" s="1183"/>
      <c r="G132" s="1183"/>
      <c r="H132" s="1183"/>
      <c r="I132" s="1184"/>
      <c r="J132" s="1053" t="s">
        <v>8</v>
      </c>
      <c r="K132" s="1054"/>
      <c r="L132" s="1054"/>
      <c r="M132" s="1713"/>
      <c r="N132" s="1713"/>
      <c r="O132" s="1713"/>
      <c r="P132" s="1713"/>
      <c r="Q132" s="1713"/>
      <c r="R132" s="1713"/>
      <c r="S132" s="1713"/>
      <c r="T132" s="1713"/>
      <c r="U132" s="1713"/>
      <c r="V132" s="1713"/>
      <c r="W132" s="1713"/>
      <c r="X132" s="1713"/>
      <c r="Y132" s="1713"/>
      <c r="Z132" s="1713"/>
      <c r="AA132" s="1713"/>
      <c r="AB132" s="1713"/>
      <c r="AE132" s="71"/>
    </row>
    <row r="133" spans="2:34" s="32" customFormat="1" ht="17.55" customHeight="1" x14ac:dyDescent="0.45">
      <c r="B133" s="35" t="s">
        <v>5599</v>
      </c>
      <c r="C133" s="35"/>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E133" s="223"/>
    </row>
    <row r="134" spans="2:34" s="32" customFormat="1" ht="12.6" customHeight="1" x14ac:dyDescent="0.45">
      <c r="B134" s="1185" t="s">
        <v>62</v>
      </c>
      <c r="C134" s="1186"/>
      <c r="D134" s="1186"/>
      <c r="E134" s="1186"/>
      <c r="F134" s="1186"/>
      <c r="G134" s="1186"/>
      <c r="H134" s="1186"/>
      <c r="I134" s="1187"/>
      <c r="J134" s="1221"/>
      <c r="K134" s="1222"/>
      <c r="L134" s="1222"/>
      <c r="M134" s="1222"/>
      <c r="N134" s="1222"/>
      <c r="O134" s="1222"/>
      <c r="P134" s="1222"/>
      <c r="Q134" s="1222"/>
      <c r="R134" s="1222"/>
      <c r="S134" s="1222"/>
      <c r="T134" s="1222"/>
      <c r="U134" s="1222"/>
      <c r="V134" s="1222"/>
      <c r="W134" s="1222"/>
      <c r="X134" s="1222"/>
      <c r="Y134" s="1222"/>
      <c r="Z134" s="1222"/>
      <c r="AA134" s="1222"/>
      <c r="AB134" s="1223"/>
      <c r="AE134" s="71"/>
    </row>
    <row r="135" spans="2:34" s="32" customFormat="1" ht="22.5" customHeight="1" x14ac:dyDescent="0.45">
      <c r="B135" s="1207" t="s">
        <v>50</v>
      </c>
      <c r="C135" s="1208"/>
      <c r="D135" s="1208"/>
      <c r="E135" s="1208"/>
      <c r="F135" s="1208"/>
      <c r="G135" s="1208"/>
      <c r="H135" s="1208"/>
      <c r="I135" s="1209"/>
      <c r="J135" s="1224"/>
      <c r="K135" s="1225"/>
      <c r="L135" s="1225"/>
      <c r="M135" s="1226"/>
      <c r="N135" s="1226"/>
      <c r="O135" s="1225"/>
      <c r="P135" s="1226"/>
      <c r="Q135" s="1226"/>
      <c r="R135" s="1225"/>
      <c r="S135" s="1225"/>
      <c r="T135" s="1225"/>
      <c r="U135" s="1225"/>
      <c r="V135" s="1225"/>
      <c r="W135" s="1225"/>
      <c r="X135" s="1225"/>
      <c r="Y135" s="1225"/>
      <c r="Z135" s="1225"/>
      <c r="AA135" s="1225"/>
      <c r="AB135" s="1227"/>
      <c r="AE135" s="71"/>
    </row>
    <row r="136" spans="2:34" s="32" customFormat="1" ht="25.35" customHeight="1" x14ac:dyDescent="0.45">
      <c r="B136" s="1173" t="s">
        <v>48</v>
      </c>
      <c r="C136" s="1174"/>
      <c r="D136" s="1174"/>
      <c r="E136" s="1174"/>
      <c r="F136" s="1174"/>
      <c r="G136" s="1174"/>
      <c r="H136" s="1174"/>
      <c r="I136" s="1175"/>
      <c r="J136" s="1053" t="s">
        <v>3</v>
      </c>
      <c r="K136" s="1054"/>
      <c r="L136" s="1054"/>
      <c r="M136" s="1237"/>
      <c r="N136" s="1239"/>
      <c r="O136" s="37" t="s">
        <v>4</v>
      </c>
      <c r="P136" s="1237"/>
      <c r="Q136" s="1239"/>
      <c r="R136" s="1054"/>
      <c r="S136" s="1054"/>
      <c r="T136" s="1054"/>
      <c r="U136" s="1054"/>
      <c r="V136" s="1054"/>
      <c r="W136" s="1054"/>
      <c r="X136" s="1054"/>
      <c r="Y136" s="1054"/>
      <c r="Z136" s="1054"/>
      <c r="AA136" s="1054"/>
      <c r="AB136" s="1055"/>
      <c r="AE136" s="71"/>
    </row>
    <row r="137" spans="2:34" s="32" customFormat="1" ht="25.35" customHeight="1" x14ac:dyDescent="0.45">
      <c r="B137" s="1179"/>
      <c r="C137" s="1180"/>
      <c r="D137" s="1180"/>
      <c r="E137" s="1180"/>
      <c r="F137" s="1180"/>
      <c r="G137" s="1180"/>
      <c r="H137" s="1180"/>
      <c r="I137" s="1181"/>
      <c r="J137" s="1053" t="s">
        <v>5</v>
      </c>
      <c r="K137" s="1054"/>
      <c r="L137" s="1054"/>
      <c r="M137" s="1237"/>
      <c r="N137" s="1238"/>
      <c r="O137" s="1238"/>
      <c r="P137" s="1238"/>
      <c r="Q137" s="1239"/>
      <c r="R137" s="1053" t="s">
        <v>6</v>
      </c>
      <c r="S137" s="1054"/>
      <c r="T137" s="1055"/>
      <c r="U137" s="1237"/>
      <c r="V137" s="1238"/>
      <c r="W137" s="1238"/>
      <c r="X137" s="1238"/>
      <c r="Y137" s="1238"/>
      <c r="Z137" s="1238"/>
      <c r="AA137" s="1238"/>
      <c r="AB137" s="1239"/>
      <c r="AE137" s="71"/>
    </row>
    <row r="138" spans="2:34" s="32" customFormat="1" ht="25.35" customHeight="1" x14ac:dyDescent="0.45">
      <c r="B138" s="1179"/>
      <c r="C138" s="1180"/>
      <c r="D138" s="1180"/>
      <c r="E138" s="1180"/>
      <c r="F138" s="1180"/>
      <c r="G138" s="1180"/>
      <c r="H138" s="1180"/>
      <c r="I138" s="1181"/>
      <c r="J138" s="1053" t="s">
        <v>5753</v>
      </c>
      <c r="K138" s="1054"/>
      <c r="L138" s="1054"/>
      <c r="M138" s="1234"/>
      <c r="N138" s="1235"/>
      <c r="O138" s="1235"/>
      <c r="P138" s="1235"/>
      <c r="Q138" s="1236"/>
      <c r="R138" s="1053" t="s">
        <v>7</v>
      </c>
      <c r="S138" s="1054"/>
      <c r="T138" s="1055"/>
      <c r="U138" s="1237"/>
      <c r="V138" s="1238"/>
      <c r="W138" s="1238"/>
      <c r="X138" s="1238"/>
      <c r="Y138" s="1238"/>
      <c r="Z138" s="1238"/>
      <c r="AA138" s="1238"/>
      <c r="AB138" s="1239"/>
      <c r="AE138" s="71"/>
      <c r="AH138" s="39"/>
    </row>
    <row r="139" spans="2:34" s="32" customFormat="1" ht="25.35" customHeight="1" x14ac:dyDescent="0.45">
      <c r="B139" s="1182"/>
      <c r="C139" s="1183"/>
      <c r="D139" s="1183"/>
      <c r="E139" s="1183"/>
      <c r="F139" s="1183"/>
      <c r="G139" s="1183"/>
      <c r="H139" s="1183"/>
      <c r="I139" s="1184"/>
      <c r="J139" s="1053" t="s">
        <v>8</v>
      </c>
      <c r="K139" s="1054"/>
      <c r="L139" s="1054"/>
      <c r="M139" s="1713"/>
      <c r="N139" s="1713"/>
      <c r="O139" s="1713"/>
      <c r="P139" s="1713"/>
      <c r="Q139" s="1713"/>
      <c r="R139" s="1713"/>
      <c r="S139" s="1713"/>
      <c r="T139" s="1713"/>
      <c r="U139" s="1713"/>
      <c r="V139" s="1713"/>
      <c r="W139" s="1713"/>
      <c r="X139" s="1713"/>
      <c r="Y139" s="1713"/>
      <c r="Z139" s="1713"/>
      <c r="AA139" s="1713"/>
      <c r="AB139" s="1713"/>
      <c r="AE139" s="71"/>
    </row>
    <row r="140" spans="2:34" s="32" customFormat="1" ht="25.35" customHeight="1" x14ac:dyDescent="0.45">
      <c r="B140" s="39"/>
      <c r="C140" s="39"/>
      <c r="D140" s="39"/>
      <c r="E140" s="39"/>
      <c r="F140" s="39"/>
      <c r="G140" s="39"/>
      <c r="H140" s="39"/>
      <c r="I140" s="39"/>
      <c r="J140" s="26"/>
      <c r="K140" s="26"/>
      <c r="L140" s="26"/>
      <c r="M140" s="70"/>
      <c r="N140" s="70"/>
      <c r="O140" s="70"/>
      <c r="P140" s="70"/>
      <c r="Q140" s="70"/>
      <c r="R140" s="70"/>
      <c r="S140" s="70"/>
      <c r="T140" s="70"/>
      <c r="U140" s="70"/>
      <c r="V140" s="70"/>
      <c r="W140" s="70"/>
      <c r="X140" s="70"/>
      <c r="Y140" s="70"/>
      <c r="Z140" s="70"/>
      <c r="AA140" s="70"/>
      <c r="AB140" s="70"/>
      <c r="AE140" s="71"/>
    </row>
    <row r="141" spans="2:34" s="32" customFormat="1" ht="25.05" customHeight="1" x14ac:dyDescent="0.45">
      <c r="B141" s="35" t="s">
        <v>79</v>
      </c>
      <c r="I141" s="36"/>
      <c r="J141" s="36"/>
      <c r="W141" s="36"/>
      <c r="X141" s="36"/>
      <c r="Y141" s="36"/>
      <c r="Z141" s="36"/>
      <c r="AA141" s="36"/>
      <c r="AB141" s="36"/>
      <c r="AE141" s="223" t="s">
        <v>5602</v>
      </c>
    </row>
    <row r="142" spans="2:34" s="32" customFormat="1" ht="17.55" customHeight="1" x14ac:dyDescent="0.45">
      <c r="B142" s="35" t="s">
        <v>5600</v>
      </c>
      <c r="C142" s="35"/>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E142" s="223"/>
    </row>
    <row r="143" spans="2:34" s="32" customFormat="1" ht="12.6" customHeight="1" x14ac:dyDescent="0.45">
      <c r="B143" s="1185" t="s">
        <v>62</v>
      </c>
      <c r="C143" s="1186"/>
      <c r="D143" s="1186"/>
      <c r="E143" s="1186"/>
      <c r="F143" s="1186"/>
      <c r="G143" s="1186"/>
      <c r="H143" s="1186"/>
      <c r="I143" s="1187"/>
      <c r="J143" s="1221"/>
      <c r="K143" s="1222"/>
      <c r="L143" s="1222"/>
      <c r="M143" s="1222"/>
      <c r="N143" s="1222"/>
      <c r="O143" s="1222"/>
      <c r="P143" s="1222"/>
      <c r="Q143" s="1222"/>
      <c r="R143" s="1222"/>
      <c r="S143" s="1222"/>
      <c r="T143" s="1222"/>
      <c r="U143" s="1222"/>
      <c r="V143" s="1222"/>
      <c r="W143" s="1222"/>
      <c r="X143" s="1222"/>
      <c r="Y143" s="1222"/>
      <c r="Z143" s="1222"/>
      <c r="AA143" s="1222"/>
      <c r="AB143" s="1223"/>
      <c r="AE143" s="71"/>
    </row>
    <row r="144" spans="2:34" s="32" customFormat="1" ht="22.5" customHeight="1" x14ac:dyDescent="0.45">
      <c r="B144" s="1207" t="s">
        <v>50</v>
      </c>
      <c r="C144" s="1208"/>
      <c r="D144" s="1208"/>
      <c r="E144" s="1208"/>
      <c r="F144" s="1208"/>
      <c r="G144" s="1208"/>
      <c r="H144" s="1208"/>
      <c r="I144" s="1209"/>
      <c r="J144" s="1224"/>
      <c r="K144" s="1225"/>
      <c r="L144" s="1225"/>
      <c r="M144" s="1226"/>
      <c r="N144" s="1226"/>
      <c r="O144" s="1225"/>
      <c r="P144" s="1226"/>
      <c r="Q144" s="1226"/>
      <c r="R144" s="1225"/>
      <c r="S144" s="1225"/>
      <c r="T144" s="1225"/>
      <c r="U144" s="1225"/>
      <c r="V144" s="1225"/>
      <c r="W144" s="1225"/>
      <c r="X144" s="1225"/>
      <c r="Y144" s="1225"/>
      <c r="Z144" s="1225"/>
      <c r="AA144" s="1225"/>
      <c r="AB144" s="1227"/>
      <c r="AE144" s="71" t="s">
        <v>833</v>
      </c>
    </row>
    <row r="145" spans="2:38" s="32" customFormat="1" ht="25.35" customHeight="1" x14ac:dyDescent="0.45">
      <c r="B145" s="1173" t="s">
        <v>48</v>
      </c>
      <c r="C145" s="1174"/>
      <c r="D145" s="1174"/>
      <c r="E145" s="1174"/>
      <c r="F145" s="1174"/>
      <c r="G145" s="1174"/>
      <c r="H145" s="1174"/>
      <c r="I145" s="1175"/>
      <c r="J145" s="1053" t="s">
        <v>3</v>
      </c>
      <c r="K145" s="1054"/>
      <c r="L145" s="1054"/>
      <c r="M145" s="1237"/>
      <c r="N145" s="1239"/>
      <c r="O145" s="37" t="s">
        <v>4</v>
      </c>
      <c r="P145" s="1237"/>
      <c r="Q145" s="1239"/>
      <c r="R145" s="1054"/>
      <c r="S145" s="1054"/>
      <c r="T145" s="1054"/>
      <c r="U145" s="1054"/>
      <c r="V145" s="1054"/>
      <c r="W145" s="1054"/>
      <c r="X145" s="1054"/>
      <c r="Y145" s="1054"/>
      <c r="Z145" s="1054"/>
      <c r="AA145" s="1054"/>
      <c r="AB145" s="1055"/>
      <c r="AE145" s="71"/>
    </row>
    <row r="146" spans="2:38" s="32" customFormat="1" ht="25.35" customHeight="1" x14ac:dyDescent="0.45">
      <c r="B146" s="1179"/>
      <c r="C146" s="1180"/>
      <c r="D146" s="1180"/>
      <c r="E146" s="1180"/>
      <c r="F146" s="1180"/>
      <c r="G146" s="1180"/>
      <c r="H146" s="1180"/>
      <c r="I146" s="1181"/>
      <c r="J146" s="1053" t="s">
        <v>5</v>
      </c>
      <c r="K146" s="1054"/>
      <c r="L146" s="1054"/>
      <c r="M146" s="1237"/>
      <c r="N146" s="1238"/>
      <c r="O146" s="1238"/>
      <c r="P146" s="1238"/>
      <c r="Q146" s="1239"/>
      <c r="R146" s="1053" t="s">
        <v>6</v>
      </c>
      <c r="S146" s="1054"/>
      <c r="T146" s="1055"/>
      <c r="U146" s="1237"/>
      <c r="V146" s="1238"/>
      <c r="W146" s="1238"/>
      <c r="X146" s="1238"/>
      <c r="Y146" s="1238"/>
      <c r="Z146" s="1238"/>
      <c r="AA146" s="1238"/>
      <c r="AB146" s="1239"/>
      <c r="AE146" s="71"/>
    </row>
    <row r="147" spans="2:38" s="32" customFormat="1" ht="25.35" customHeight="1" x14ac:dyDescent="0.45">
      <c r="B147" s="1179"/>
      <c r="C147" s="1180"/>
      <c r="D147" s="1180"/>
      <c r="E147" s="1180"/>
      <c r="F147" s="1180"/>
      <c r="G147" s="1180"/>
      <c r="H147" s="1180"/>
      <c r="I147" s="1181"/>
      <c r="J147" s="1053" t="s">
        <v>5753</v>
      </c>
      <c r="K147" s="1054"/>
      <c r="L147" s="1054"/>
      <c r="M147" s="1234"/>
      <c r="N147" s="1235"/>
      <c r="O147" s="1235"/>
      <c r="P147" s="1235"/>
      <c r="Q147" s="1236"/>
      <c r="R147" s="1053" t="s">
        <v>7</v>
      </c>
      <c r="S147" s="1054"/>
      <c r="T147" s="1055"/>
      <c r="U147" s="1237"/>
      <c r="V147" s="1238"/>
      <c r="W147" s="1238"/>
      <c r="X147" s="1238"/>
      <c r="Y147" s="1238"/>
      <c r="Z147" s="1238"/>
      <c r="AA147" s="1238"/>
      <c r="AB147" s="1239"/>
      <c r="AE147" s="71"/>
    </row>
    <row r="148" spans="2:38" s="32" customFormat="1" ht="25.35" customHeight="1" x14ac:dyDescent="0.45">
      <c r="B148" s="1182"/>
      <c r="C148" s="1183"/>
      <c r="D148" s="1183"/>
      <c r="E148" s="1183"/>
      <c r="F148" s="1183"/>
      <c r="G148" s="1183"/>
      <c r="H148" s="1183"/>
      <c r="I148" s="1184"/>
      <c r="J148" s="1053" t="s">
        <v>8</v>
      </c>
      <c r="K148" s="1054"/>
      <c r="L148" s="1054"/>
      <c r="M148" s="1713"/>
      <c r="N148" s="1713"/>
      <c r="O148" s="1713"/>
      <c r="P148" s="1713"/>
      <c r="Q148" s="1713"/>
      <c r="R148" s="1713"/>
      <c r="S148" s="1713"/>
      <c r="T148" s="1713"/>
      <c r="U148" s="1713"/>
      <c r="V148" s="1713"/>
      <c r="W148" s="1713"/>
      <c r="X148" s="1713"/>
      <c r="Y148" s="1713"/>
      <c r="Z148" s="1713"/>
      <c r="AA148" s="1713"/>
      <c r="AB148" s="1713"/>
      <c r="AE148" s="71"/>
      <c r="AH148" s="71"/>
    </row>
    <row r="149" spans="2:38" s="32" customFormat="1" ht="30" customHeight="1" x14ac:dyDescent="0.45">
      <c r="B149" s="1696" t="s">
        <v>63</v>
      </c>
      <c r="C149" s="1697"/>
      <c r="D149" s="1697"/>
      <c r="E149" s="1697"/>
      <c r="F149" s="1697"/>
      <c r="G149" s="1697"/>
      <c r="H149" s="1697"/>
      <c r="I149" s="1698"/>
      <c r="J149" s="222"/>
      <c r="K149" s="221"/>
      <c r="L149" s="220" t="s">
        <v>65</v>
      </c>
      <c r="M149" s="219"/>
      <c r="N149" s="218" t="s">
        <v>64</v>
      </c>
      <c r="O149" s="42"/>
      <c r="P149" s="53"/>
      <c r="V149" s="82"/>
      <c r="W149" s="82"/>
      <c r="X149" s="82"/>
      <c r="Y149" s="82"/>
      <c r="Z149" s="82"/>
      <c r="AA149" s="82"/>
      <c r="AB149" s="83"/>
      <c r="AE149" s="71" t="s">
        <v>5601</v>
      </c>
      <c r="AL149" s="39"/>
    </row>
    <row r="150" spans="2:38" s="32" customFormat="1" ht="15" customHeight="1" x14ac:dyDescent="0.45">
      <c r="B150" s="1699"/>
      <c r="C150" s="1700"/>
      <c r="D150" s="1700"/>
      <c r="E150" s="1700"/>
      <c r="F150" s="1700"/>
      <c r="G150" s="1700"/>
      <c r="H150" s="1700"/>
      <c r="I150" s="1701"/>
      <c r="J150" s="43" t="s">
        <v>66</v>
      </c>
      <c r="K150" s="44"/>
      <c r="L150" s="44"/>
      <c r="M150" s="44"/>
      <c r="N150" s="44"/>
      <c r="O150" s="44"/>
      <c r="P150" s="44"/>
      <c r="Q150" s="44"/>
      <c r="R150" s="44"/>
      <c r="S150" s="42"/>
      <c r="T150" s="45"/>
      <c r="U150" s="217"/>
      <c r="V150" s="216"/>
      <c r="W150" s="409"/>
      <c r="X150" s="102" t="s">
        <v>65</v>
      </c>
      <c r="Y150" s="215"/>
      <c r="Z150" s="45" t="s">
        <v>64</v>
      </c>
      <c r="AA150" s="72"/>
      <c r="AB150" s="214"/>
      <c r="AE150" s="71"/>
    </row>
    <row r="151" spans="2:38" s="32" customFormat="1" ht="15" customHeight="1" x14ac:dyDescent="0.45">
      <c r="B151" s="1702"/>
      <c r="C151" s="1703"/>
      <c r="D151" s="1703"/>
      <c r="E151" s="1703"/>
      <c r="F151" s="1703"/>
      <c r="G151" s="1703"/>
      <c r="H151" s="1703"/>
      <c r="I151" s="1704"/>
      <c r="J151" s="50" t="s">
        <v>67</v>
      </c>
      <c r="K151" s="295"/>
      <c r="L151" s="295"/>
      <c r="M151" s="295"/>
      <c r="N151" s="295"/>
      <c r="O151" s="295"/>
      <c r="P151" s="295"/>
      <c r="Q151" s="295"/>
      <c r="R151" s="295"/>
      <c r="S151" s="52"/>
      <c r="T151" s="72"/>
      <c r="U151" s="213"/>
      <c r="V151" s="212"/>
      <c r="W151" s="410"/>
      <c r="X151" s="295" t="s">
        <v>65</v>
      </c>
      <c r="Y151" s="211"/>
      <c r="Z151" s="72" t="s">
        <v>64</v>
      </c>
      <c r="AA151" s="48"/>
      <c r="AB151" s="49"/>
      <c r="AE151" s="71"/>
    </row>
    <row r="152" spans="2:38" s="32" customFormat="1" ht="18" customHeight="1" x14ac:dyDescent="0.45">
      <c r="B152" s="1167" t="s">
        <v>68</v>
      </c>
      <c r="C152" s="1168"/>
      <c r="D152" s="1168"/>
      <c r="E152" s="1168"/>
      <c r="F152" s="1168"/>
      <c r="G152" s="1168"/>
      <c r="H152" s="1168"/>
      <c r="I152" s="1169"/>
      <c r="J152" s="210" t="s">
        <v>70</v>
      </c>
      <c r="K152" s="52" t="s">
        <v>69</v>
      </c>
      <c r="L152" s="58"/>
      <c r="M152" s="58"/>
      <c r="N152" s="58"/>
      <c r="O152" s="57" t="s">
        <v>70</v>
      </c>
      <c r="P152" s="52" t="s">
        <v>71</v>
      </c>
      <c r="Q152" s="58"/>
      <c r="R152" s="58"/>
      <c r="T152" s="72" t="s">
        <v>81</v>
      </c>
      <c r="U152" s="57" t="s">
        <v>70</v>
      </c>
      <c r="V152" s="72" t="s">
        <v>82</v>
      </c>
      <c r="X152" s="52"/>
      <c r="Y152" s="58"/>
      <c r="Z152" s="58"/>
      <c r="AA152" s="58"/>
      <c r="AB152" s="59"/>
      <c r="AE152" s="71"/>
      <c r="AH152" s="69"/>
    </row>
    <row r="153" spans="2:38" s="32" customFormat="1" ht="15" customHeight="1" x14ac:dyDescent="0.45">
      <c r="B153" s="1118" t="s">
        <v>72</v>
      </c>
      <c r="C153" s="1119"/>
      <c r="D153" s="1119"/>
      <c r="E153" s="1119"/>
      <c r="F153" s="1119"/>
      <c r="G153" s="1119"/>
      <c r="H153" s="1119"/>
      <c r="I153" s="1120"/>
      <c r="J153" s="1130" t="s">
        <v>73</v>
      </c>
      <c r="K153" s="1139"/>
      <c r="L153" s="1711"/>
      <c r="M153" s="1218"/>
      <c r="N153" s="1218"/>
      <c r="O153" s="1712"/>
      <c r="P153" s="1711"/>
      <c r="Q153" s="1712"/>
      <c r="R153" s="1714"/>
      <c r="S153" s="1715"/>
      <c r="T153" s="1715"/>
      <c r="U153" s="1716"/>
      <c r="V153" s="1143" t="s">
        <v>74</v>
      </c>
      <c r="W153" s="1143"/>
      <c r="X153" s="1143"/>
      <c r="Y153" s="1143"/>
      <c r="Z153" s="1143"/>
      <c r="AA153" s="1143"/>
      <c r="AB153" s="1144"/>
      <c r="AE153" s="71"/>
    </row>
    <row r="154" spans="2:38" s="32" customFormat="1" ht="15" customHeight="1" x14ac:dyDescent="0.45">
      <c r="B154" s="1121"/>
      <c r="C154" s="1122"/>
      <c r="D154" s="1122"/>
      <c r="E154" s="1122"/>
      <c r="F154" s="1122"/>
      <c r="G154" s="1122"/>
      <c r="H154" s="1122"/>
      <c r="I154" s="1123"/>
      <c r="J154" s="1197"/>
      <c r="K154" s="1198"/>
      <c r="L154" s="1711"/>
      <c r="M154" s="1218"/>
      <c r="N154" s="1218"/>
      <c r="O154" s="1712"/>
      <c r="P154" s="1711"/>
      <c r="Q154" s="1712"/>
      <c r="R154" s="1714"/>
      <c r="S154" s="1715"/>
      <c r="T154" s="1715"/>
      <c r="U154" s="1716"/>
      <c r="V154" s="1146"/>
      <c r="W154" s="1146"/>
      <c r="X154" s="1146"/>
      <c r="Y154" s="1146"/>
      <c r="Z154" s="1146"/>
      <c r="AA154" s="1146"/>
      <c r="AB154" s="1147"/>
      <c r="AC154" s="63"/>
      <c r="AD154" s="63"/>
      <c r="AE154" s="207"/>
      <c r="AF154" s="63"/>
      <c r="AG154" s="63"/>
      <c r="AH154" s="63"/>
    </row>
    <row r="155" spans="2:38" s="32" customFormat="1" ht="15" customHeight="1" x14ac:dyDescent="0.45">
      <c r="B155" s="1118" t="s">
        <v>75</v>
      </c>
      <c r="C155" s="1119"/>
      <c r="D155" s="1119"/>
      <c r="E155" s="1119"/>
      <c r="F155" s="1119"/>
      <c r="G155" s="1119"/>
      <c r="H155" s="1119"/>
      <c r="I155" s="1119"/>
      <c r="J155" s="1705"/>
      <c r="K155" s="1717"/>
      <c r="L155" s="1719"/>
      <c r="M155" s="1134" t="s">
        <v>76</v>
      </c>
      <c r="N155" s="1709"/>
      <c r="O155" s="1134" t="s">
        <v>77</v>
      </c>
      <c r="P155" s="1709"/>
      <c r="Q155" s="1134" t="s">
        <v>78</v>
      </c>
      <c r="S155" s="60"/>
      <c r="T155" s="60"/>
      <c r="U155" s="60"/>
      <c r="V155" s="60"/>
      <c r="W155" s="60"/>
      <c r="X155" s="60"/>
      <c r="Y155" s="60"/>
      <c r="Z155" s="60"/>
      <c r="AA155" s="60"/>
      <c r="AB155" s="209"/>
      <c r="AC155" s="63"/>
      <c r="AD155" s="63"/>
      <c r="AE155" s="207"/>
      <c r="AF155" s="63"/>
      <c r="AG155" s="63"/>
      <c r="AH155" s="63"/>
    </row>
    <row r="156" spans="2:38" s="32" customFormat="1" ht="15" customHeight="1" x14ac:dyDescent="0.45">
      <c r="B156" s="1121"/>
      <c r="C156" s="1122"/>
      <c r="D156" s="1122"/>
      <c r="E156" s="1122"/>
      <c r="F156" s="1122"/>
      <c r="G156" s="1122"/>
      <c r="H156" s="1122"/>
      <c r="I156" s="1122"/>
      <c r="J156" s="1707"/>
      <c r="K156" s="1718"/>
      <c r="L156" s="1720"/>
      <c r="M156" s="1136"/>
      <c r="N156" s="1710"/>
      <c r="O156" s="1136"/>
      <c r="P156" s="1710"/>
      <c r="Q156" s="1136"/>
      <c r="R156" s="64"/>
      <c r="S156" s="62"/>
      <c r="T156" s="62"/>
      <c r="U156" s="62"/>
      <c r="V156" s="62"/>
      <c r="W156" s="62"/>
      <c r="X156" s="62"/>
      <c r="Y156" s="62"/>
      <c r="Z156" s="62"/>
      <c r="AA156" s="62"/>
      <c r="AB156" s="208"/>
      <c r="AC156" s="63"/>
      <c r="AD156" s="63"/>
      <c r="AE156" s="207"/>
      <c r="AF156" s="63"/>
      <c r="AG156" s="63"/>
      <c r="AH156" s="63"/>
    </row>
    <row r="157" spans="2:38" s="32" customFormat="1" ht="17.55" customHeight="1" x14ac:dyDescent="0.45">
      <c r="B157" s="35" t="s">
        <v>5599</v>
      </c>
      <c r="C157" s="35"/>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E157" s="223"/>
    </row>
    <row r="158" spans="2:38" s="32" customFormat="1" ht="12.6" customHeight="1" x14ac:dyDescent="0.45">
      <c r="B158" s="1185" t="s">
        <v>62</v>
      </c>
      <c r="C158" s="1186"/>
      <c r="D158" s="1186"/>
      <c r="E158" s="1186"/>
      <c r="F158" s="1186"/>
      <c r="G158" s="1186"/>
      <c r="H158" s="1186"/>
      <c r="I158" s="1187"/>
      <c r="J158" s="1221"/>
      <c r="K158" s="1222"/>
      <c r="L158" s="1222"/>
      <c r="M158" s="1222"/>
      <c r="N158" s="1222"/>
      <c r="O158" s="1222"/>
      <c r="P158" s="1222"/>
      <c r="Q158" s="1222"/>
      <c r="R158" s="1222"/>
      <c r="S158" s="1222"/>
      <c r="T158" s="1222"/>
      <c r="U158" s="1222"/>
      <c r="V158" s="1222"/>
      <c r="W158" s="1222"/>
      <c r="X158" s="1222"/>
      <c r="Y158" s="1222"/>
      <c r="Z158" s="1222"/>
      <c r="AA158" s="1222"/>
      <c r="AB158" s="1223"/>
      <c r="AE158" s="71"/>
    </row>
    <row r="159" spans="2:38" s="32" customFormat="1" ht="22.5" customHeight="1" x14ac:dyDescent="0.45">
      <c r="B159" s="1207" t="s">
        <v>50</v>
      </c>
      <c r="C159" s="1208"/>
      <c r="D159" s="1208"/>
      <c r="E159" s="1208"/>
      <c r="F159" s="1208"/>
      <c r="G159" s="1208"/>
      <c r="H159" s="1208"/>
      <c r="I159" s="1209"/>
      <c r="J159" s="1224"/>
      <c r="K159" s="1225"/>
      <c r="L159" s="1225"/>
      <c r="M159" s="1226"/>
      <c r="N159" s="1226"/>
      <c r="O159" s="1225"/>
      <c r="P159" s="1226"/>
      <c r="Q159" s="1226"/>
      <c r="R159" s="1225"/>
      <c r="S159" s="1225"/>
      <c r="T159" s="1225"/>
      <c r="U159" s="1225"/>
      <c r="V159" s="1225"/>
      <c r="W159" s="1225"/>
      <c r="X159" s="1225"/>
      <c r="Y159" s="1225"/>
      <c r="Z159" s="1225"/>
      <c r="AA159" s="1225"/>
      <c r="AB159" s="1227"/>
      <c r="AE159" s="71" t="s">
        <v>833</v>
      </c>
    </row>
    <row r="160" spans="2:38" s="32" customFormat="1" ht="25.35" customHeight="1" x14ac:dyDescent="0.45">
      <c r="B160" s="1173" t="s">
        <v>48</v>
      </c>
      <c r="C160" s="1174"/>
      <c r="D160" s="1174"/>
      <c r="E160" s="1174"/>
      <c r="F160" s="1174"/>
      <c r="G160" s="1174"/>
      <c r="H160" s="1174"/>
      <c r="I160" s="1175"/>
      <c r="J160" s="1053" t="s">
        <v>3</v>
      </c>
      <c r="K160" s="1054"/>
      <c r="L160" s="1054"/>
      <c r="M160" s="1237"/>
      <c r="N160" s="1239"/>
      <c r="O160" s="37" t="s">
        <v>4</v>
      </c>
      <c r="P160" s="1237"/>
      <c r="Q160" s="1239"/>
      <c r="R160" s="1054"/>
      <c r="S160" s="1054"/>
      <c r="T160" s="1054"/>
      <c r="U160" s="1054"/>
      <c r="V160" s="1054"/>
      <c r="W160" s="1054"/>
      <c r="X160" s="1054"/>
      <c r="Y160" s="1054"/>
      <c r="Z160" s="1054"/>
      <c r="AA160" s="1054"/>
      <c r="AB160" s="1055"/>
      <c r="AE160" s="71"/>
    </row>
    <row r="161" spans="2:38" s="32" customFormat="1" ht="25.35" customHeight="1" x14ac:dyDescent="0.45">
      <c r="B161" s="1179"/>
      <c r="C161" s="1180"/>
      <c r="D161" s="1180"/>
      <c r="E161" s="1180"/>
      <c r="F161" s="1180"/>
      <c r="G161" s="1180"/>
      <c r="H161" s="1180"/>
      <c r="I161" s="1181"/>
      <c r="J161" s="1053" t="s">
        <v>5</v>
      </c>
      <c r="K161" s="1054"/>
      <c r="L161" s="1054"/>
      <c r="M161" s="1237"/>
      <c r="N161" s="1238"/>
      <c r="O161" s="1238"/>
      <c r="P161" s="1238"/>
      <c r="Q161" s="1239"/>
      <c r="R161" s="1053" t="s">
        <v>6</v>
      </c>
      <c r="S161" s="1054"/>
      <c r="T161" s="1055"/>
      <c r="U161" s="1237"/>
      <c r="V161" s="1238"/>
      <c r="W161" s="1238"/>
      <c r="X161" s="1238"/>
      <c r="Y161" s="1238"/>
      <c r="Z161" s="1238"/>
      <c r="AA161" s="1238"/>
      <c r="AB161" s="1239"/>
      <c r="AE161" s="71"/>
    </row>
    <row r="162" spans="2:38" s="32" customFormat="1" ht="25.35" customHeight="1" x14ac:dyDescent="0.45">
      <c r="B162" s="1179"/>
      <c r="C162" s="1180"/>
      <c r="D162" s="1180"/>
      <c r="E162" s="1180"/>
      <c r="F162" s="1180"/>
      <c r="G162" s="1180"/>
      <c r="H162" s="1180"/>
      <c r="I162" s="1181"/>
      <c r="J162" s="1053" t="s">
        <v>5753</v>
      </c>
      <c r="K162" s="1054"/>
      <c r="L162" s="1054"/>
      <c r="M162" s="1234"/>
      <c r="N162" s="1235"/>
      <c r="O162" s="1235"/>
      <c r="P162" s="1235"/>
      <c r="Q162" s="1236"/>
      <c r="R162" s="1053" t="s">
        <v>7</v>
      </c>
      <c r="S162" s="1054"/>
      <c r="T162" s="1055"/>
      <c r="U162" s="1237"/>
      <c r="V162" s="1238"/>
      <c r="W162" s="1238"/>
      <c r="X162" s="1238"/>
      <c r="Y162" s="1238"/>
      <c r="Z162" s="1238"/>
      <c r="AA162" s="1238"/>
      <c r="AB162" s="1239"/>
      <c r="AE162" s="71"/>
    </row>
    <row r="163" spans="2:38" s="32" customFormat="1" ht="25.35" customHeight="1" x14ac:dyDescent="0.45">
      <c r="B163" s="1182"/>
      <c r="C163" s="1183"/>
      <c r="D163" s="1183"/>
      <c r="E163" s="1183"/>
      <c r="F163" s="1183"/>
      <c r="G163" s="1183"/>
      <c r="H163" s="1183"/>
      <c r="I163" s="1184"/>
      <c r="J163" s="1053" t="s">
        <v>8</v>
      </c>
      <c r="K163" s="1054"/>
      <c r="L163" s="1054"/>
      <c r="M163" s="1713"/>
      <c r="N163" s="1713"/>
      <c r="O163" s="1713"/>
      <c r="P163" s="1713"/>
      <c r="Q163" s="1713"/>
      <c r="R163" s="1713"/>
      <c r="S163" s="1713"/>
      <c r="T163" s="1713"/>
      <c r="U163" s="1713"/>
      <c r="V163" s="1713"/>
      <c r="W163" s="1713"/>
      <c r="X163" s="1713"/>
      <c r="Y163" s="1713"/>
      <c r="Z163" s="1713"/>
      <c r="AA163" s="1713"/>
      <c r="AB163" s="1713"/>
      <c r="AE163" s="71"/>
      <c r="AH163" s="71"/>
    </row>
    <row r="164" spans="2:38" s="32" customFormat="1" ht="30" customHeight="1" x14ac:dyDescent="0.45">
      <c r="B164" s="1696" t="s">
        <v>63</v>
      </c>
      <c r="C164" s="1697"/>
      <c r="D164" s="1697"/>
      <c r="E164" s="1697"/>
      <c r="F164" s="1697"/>
      <c r="G164" s="1697"/>
      <c r="H164" s="1697"/>
      <c r="I164" s="1698"/>
      <c r="J164" s="222"/>
      <c r="K164" s="221"/>
      <c r="L164" s="220" t="s">
        <v>65</v>
      </c>
      <c r="M164" s="219"/>
      <c r="N164" s="218" t="s">
        <v>64</v>
      </c>
      <c r="O164" s="42"/>
      <c r="P164" s="53"/>
      <c r="V164" s="82"/>
      <c r="W164" s="82"/>
      <c r="X164" s="82"/>
      <c r="Y164" s="82"/>
      <c r="Z164" s="82"/>
      <c r="AA164" s="82"/>
      <c r="AB164" s="83"/>
      <c r="AE164" s="71" t="s">
        <v>5601</v>
      </c>
      <c r="AL164" s="39"/>
    </row>
    <row r="165" spans="2:38" s="32" customFormat="1" ht="15" customHeight="1" x14ac:dyDescent="0.45">
      <c r="B165" s="1699"/>
      <c r="C165" s="1700"/>
      <c r="D165" s="1700"/>
      <c r="E165" s="1700"/>
      <c r="F165" s="1700"/>
      <c r="G165" s="1700"/>
      <c r="H165" s="1700"/>
      <c r="I165" s="1701"/>
      <c r="J165" s="43" t="s">
        <v>66</v>
      </c>
      <c r="K165" s="44"/>
      <c r="L165" s="44"/>
      <c r="M165" s="44"/>
      <c r="N165" s="44"/>
      <c r="O165" s="44"/>
      <c r="P165" s="44"/>
      <c r="Q165" s="44"/>
      <c r="R165" s="44"/>
      <c r="S165" s="42"/>
      <c r="T165" s="45"/>
      <c r="U165" s="217"/>
      <c r="V165" s="216"/>
      <c r="W165" s="409"/>
      <c r="X165" s="102" t="s">
        <v>65</v>
      </c>
      <c r="Y165" s="215"/>
      <c r="Z165" s="45" t="s">
        <v>64</v>
      </c>
      <c r="AA165" s="72"/>
      <c r="AB165" s="214"/>
      <c r="AE165" s="71"/>
    </row>
    <row r="166" spans="2:38" s="32" customFormat="1" ht="15" customHeight="1" x14ac:dyDescent="0.45">
      <c r="B166" s="1702"/>
      <c r="C166" s="1703"/>
      <c r="D166" s="1703"/>
      <c r="E166" s="1703"/>
      <c r="F166" s="1703"/>
      <c r="G166" s="1703"/>
      <c r="H166" s="1703"/>
      <c r="I166" s="1704"/>
      <c r="J166" s="50" t="s">
        <v>67</v>
      </c>
      <c r="K166" s="295"/>
      <c r="L166" s="295"/>
      <c r="M166" s="295"/>
      <c r="N166" s="295"/>
      <c r="O166" s="295"/>
      <c r="P166" s="295"/>
      <c r="Q166" s="295"/>
      <c r="R166" s="295"/>
      <c r="S166" s="52"/>
      <c r="T166" s="72"/>
      <c r="U166" s="213"/>
      <c r="V166" s="212"/>
      <c r="W166" s="410"/>
      <c r="X166" s="295" t="s">
        <v>65</v>
      </c>
      <c r="Y166" s="211"/>
      <c r="Z166" s="72" t="s">
        <v>64</v>
      </c>
      <c r="AA166" s="48"/>
      <c r="AB166" s="49"/>
      <c r="AE166" s="71"/>
    </row>
    <row r="167" spans="2:38" s="32" customFormat="1" ht="18" customHeight="1" x14ac:dyDescent="0.45">
      <c r="B167" s="1167" t="s">
        <v>68</v>
      </c>
      <c r="C167" s="1168"/>
      <c r="D167" s="1168"/>
      <c r="E167" s="1168"/>
      <c r="F167" s="1168"/>
      <c r="G167" s="1168"/>
      <c r="H167" s="1168"/>
      <c r="I167" s="1169"/>
      <c r="J167" s="210" t="s">
        <v>70</v>
      </c>
      <c r="K167" s="52" t="s">
        <v>69</v>
      </c>
      <c r="L167" s="58"/>
      <c r="M167" s="58"/>
      <c r="N167" s="58"/>
      <c r="O167" s="57" t="s">
        <v>70</v>
      </c>
      <c r="P167" s="52" t="s">
        <v>71</v>
      </c>
      <c r="Q167" s="58"/>
      <c r="R167" s="58"/>
      <c r="T167" s="72" t="s">
        <v>81</v>
      </c>
      <c r="U167" s="57" t="s">
        <v>70</v>
      </c>
      <c r="V167" s="72" t="s">
        <v>82</v>
      </c>
      <c r="X167" s="52"/>
      <c r="Y167" s="58"/>
      <c r="Z167" s="58"/>
      <c r="AA167" s="58"/>
      <c r="AB167" s="59"/>
      <c r="AE167" s="71"/>
      <c r="AH167" s="69"/>
    </row>
    <row r="168" spans="2:38" s="32" customFormat="1" ht="15" customHeight="1" x14ac:dyDescent="0.45">
      <c r="B168" s="1118" t="s">
        <v>72</v>
      </c>
      <c r="C168" s="1119"/>
      <c r="D168" s="1119"/>
      <c r="E168" s="1119"/>
      <c r="F168" s="1119"/>
      <c r="G168" s="1119"/>
      <c r="H168" s="1119"/>
      <c r="I168" s="1120"/>
      <c r="J168" s="1130" t="s">
        <v>73</v>
      </c>
      <c r="K168" s="1139"/>
      <c r="L168" s="1711"/>
      <c r="M168" s="1218"/>
      <c r="N168" s="1218"/>
      <c r="O168" s="1712"/>
      <c r="P168" s="1711"/>
      <c r="Q168" s="1712"/>
      <c r="R168" s="1714"/>
      <c r="S168" s="1715"/>
      <c r="T168" s="1715"/>
      <c r="U168" s="1716"/>
      <c r="V168" s="1143" t="s">
        <v>74</v>
      </c>
      <c r="W168" s="1143"/>
      <c r="X168" s="1143"/>
      <c r="Y168" s="1143"/>
      <c r="Z168" s="1143"/>
      <c r="AA168" s="1143"/>
      <c r="AB168" s="1144"/>
      <c r="AE168" s="71"/>
    </row>
    <row r="169" spans="2:38" s="32" customFormat="1" ht="15" customHeight="1" x14ac:dyDescent="0.45">
      <c r="B169" s="1121"/>
      <c r="C169" s="1122"/>
      <c r="D169" s="1122"/>
      <c r="E169" s="1122"/>
      <c r="F169" s="1122"/>
      <c r="G169" s="1122"/>
      <c r="H169" s="1122"/>
      <c r="I169" s="1123"/>
      <c r="J169" s="1197"/>
      <c r="K169" s="1198"/>
      <c r="L169" s="1711"/>
      <c r="M169" s="1218"/>
      <c r="N169" s="1218"/>
      <c r="O169" s="1712"/>
      <c r="P169" s="1711"/>
      <c r="Q169" s="1712"/>
      <c r="R169" s="1714"/>
      <c r="S169" s="1715"/>
      <c r="T169" s="1715"/>
      <c r="U169" s="1716"/>
      <c r="V169" s="1146"/>
      <c r="W169" s="1146"/>
      <c r="X169" s="1146"/>
      <c r="Y169" s="1146"/>
      <c r="Z169" s="1146"/>
      <c r="AA169" s="1146"/>
      <c r="AB169" s="1147"/>
      <c r="AC169" s="63"/>
      <c r="AD169" s="63"/>
      <c r="AE169" s="207"/>
      <c r="AF169" s="63"/>
      <c r="AG169" s="63"/>
      <c r="AH169" s="63"/>
    </row>
    <row r="170" spans="2:38" s="32" customFormat="1" ht="15" customHeight="1" x14ac:dyDescent="0.45">
      <c r="B170" s="1118" t="s">
        <v>75</v>
      </c>
      <c r="C170" s="1119"/>
      <c r="D170" s="1119"/>
      <c r="E170" s="1119"/>
      <c r="F170" s="1119"/>
      <c r="G170" s="1119"/>
      <c r="H170" s="1119"/>
      <c r="I170" s="1119"/>
      <c r="J170" s="1705"/>
      <c r="K170" s="1717"/>
      <c r="L170" s="1719"/>
      <c r="M170" s="1134" t="s">
        <v>76</v>
      </c>
      <c r="N170" s="1709"/>
      <c r="O170" s="1134" t="s">
        <v>77</v>
      </c>
      <c r="P170" s="1709"/>
      <c r="Q170" s="1134" t="s">
        <v>78</v>
      </c>
      <c r="S170" s="60"/>
      <c r="T170" s="60"/>
      <c r="U170" s="60"/>
      <c r="V170" s="60"/>
      <c r="W170" s="60"/>
      <c r="X170" s="60"/>
      <c r="Y170" s="60"/>
      <c r="Z170" s="60"/>
      <c r="AA170" s="60"/>
      <c r="AB170" s="209"/>
      <c r="AC170" s="63"/>
      <c r="AD170" s="63"/>
      <c r="AE170" s="207"/>
      <c r="AF170" s="63"/>
      <c r="AG170" s="63"/>
      <c r="AH170" s="63"/>
    </row>
    <row r="171" spans="2:38" s="32" customFormat="1" ht="15" customHeight="1" x14ac:dyDescent="0.45">
      <c r="B171" s="1121"/>
      <c r="C171" s="1122"/>
      <c r="D171" s="1122"/>
      <c r="E171" s="1122"/>
      <c r="F171" s="1122"/>
      <c r="G171" s="1122"/>
      <c r="H171" s="1122"/>
      <c r="I171" s="1122"/>
      <c r="J171" s="1707"/>
      <c r="K171" s="1718"/>
      <c r="L171" s="1720"/>
      <c r="M171" s="1136"/>
      <c r="N171" s="1710"/>
      <c r="O171" s="1136"/>
      <c r="P171" s="1710"/>
      <c r="Q171" s="1136"/>
      <c r="R171" s="64"/>
      <c r="S171" s="62"/>
      <c r="T171" s="62"/>
      <c r="U171" s="62"/>
      <c r="V171" s="62"/>
      <c r="W171" s="62"/>
      <c r="X171" s="62"/>
      <c r="Y171" s="62"/>
      <c r="Z171" s="62"/>
      <c r="AA171" s="62"/>
      <c r="AB171" s="208"/>
      <c r="AC171" s="63"/>
      <c r="AD171" s="63"/>
      <c r="AE171" s="207"/>
      <c r="AF171" s="63"/>
      <c r="AG171" s="63"/>
      <c r="AH171" s="63"/>
    </row>
    <row r="172" spans="2:38" s="32" customFormat="1" ht="20.100000000000001" customHeight="1" x14ac:dyDescent="0.45">
      <c r="B172" s="65"/>
      <c r="C172" s="65"/>
      <c r="D172" s="65"/>
      <c r="E172" s="65"/>
      <c r="F172" s="65"/>
      <c r="G172" s="65"/>
      <c r="H172" s="65"/>
      <c r="I172" s="65"/>
      <c r="J172" s="66"/>
      <c r="K172" s="66"/>
      <c r="L172" s="68"/>
      <c r="M172" s="66"/>
      <c r="N172" s="68"/>
      <c r="O172" s="66"/>
      <c r="P172" s="68"/>
      <c r="Q172" s="66"/>
      <c r="R172" s="68"/>
      <c r="S172" s="61"/>
      <c r="T172" s="61"/>
      <c r="U172" s="61"/>
      <c r="V172" s="61"/>
      <c r="W172" s="61"/>
      <c r="X172" s="61"/>
      <c r="Y172" s="61"/>
      <c r="Z172" s="61"/>
      <c r="AA172" s="61"/>
      <c r="AB172" s="61"/>
      <c r="AC172" s="63"/>
      <c r="AD172" s="63"/>
      <c r="AE172" s="207"/>
      <c r="AF172" s="63"/>
      <c r="AG172" s="63"/>
      <c r="AH172" s="63"/>
    </row>
    <row r="173" spans="2:38" s="32" customFormat="1" ht="17.55" customHeight="1" x14ac:dyDescent="0.45">
      <c r="B173" s="35" t="s">
        <v>5600</v>
      </c>
      <c r="C173" s="35"/>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E173" s="223"/>
    </row>
    <row r="174" spans="2:38" s="32" customFormat="1" ht="12.6" customHeight="1" x14ac:dyDescent="0.45">
      <c r="B174" s="1185" t="s">
        <v>62</v>
      </c>
      <c r="C174" s="1186"/>
      <c r="D174" s="1186"/>
      <c r="E174" s="1186"/>
      <c r="F174" s="1186"/>
      <c r="G174" s="1186"/>
      <c r="H174" s="1186"/>
      <c r="I174" s="1187"/>
      <c r="J174" s="1221"/>
      <c r="K174" s="1222"/>
      <c r="L174" s="1222"/>
      <c r="M174" s="1222"/>
      <c r="N174" s="1222"/>
      <c r="O174" s="1222"/>
      <c r="P174" s="1222"/>
      <c r="Q174" s="1222"/>
      <c r="R174" s="1222"/>
      <c r="S174" s="1222"/>
      <c r="T174" s="1222"/>
      <c r="U174" s="1222"/>
      <c r="V174" s="1222"/>
      <c r="W174" s="1222"/>
      <c r="X174" s="1222"/>
      <c r="Y174" s="1222"/>
      <c r="Z174" s="1222"/>
      <c r="AA174" s="1222"/>
      <c r="AB174" s="1223"/>
      <c r="AE174" s="71"/>
    </row>
    <row r="175" spans="2:38" s="32" customFormat="1" ht="22.5" customHeight="1" x14ac:dyDescent="0.45">
      <c r="B175" s="1207" t="s">
        <v>50</v>
      </c>
      <c r="C175" s="1208"/>
      <c r="D175" s="1208"/>
      <c r="E175" s="1208"/>
      <c r="F175" s="1208"/>
      <c r="G175" s="1208"/>
      <c r="H175" s="1208"/>
      <c r="I175" s="1209"/>
      <c r="J175" s="1224"/>
      <c r="K175" s="1225"/>
      <c r="L175" s="1225"/>
      <c r="M175" s="1226"/>
      <c r="N175" s="1226"/>
      <c r="O175" s="1225"/>
      <c r="P175" s="1226"/>
      <c r="Q175" s="1226"/>
      <c r="R175" s="1225"/>
      <c r="S175" s="1225"/>
      <c r="T175" s="1225"/>
      <c r="U175" s="1225"/>
      <c r="V175" s="1225"/>
      <c r="W175" s="1225"/>
      <c r="X175" s="1225"/>
      <c r="Y175" s="1225"/>
      <c r="Z175" s="1225"/>
      <c r="AA175" s="1225"/>
      <c r="AB175" s="1227"/>
      <c r="AE175" s="71"/>
    </row>
    <row r="176" spans="2:38" s="32" customFormat="1" ht="25.35" customHeight="1" x14ac:dyDescent="0.45">
      <c r="B176" s="1173" t="s">
        <v>48</v>
      </c>
      <c r="C176" s="1174"/>
      <c r="D176" s="1174"/>
      <c r="E176" s="1174"/>
      <c r="F176" s="1174"/>
      <c r="G176" s="1174"/>
      <c r="H176" s="1174"/>
      <c r="I176" s="1175"/>
      <c r="J176" s="1053" t="s">
        <v>3</v>
      </c>
      <c r="K176" s="1054"/>
      <c r="L176" s="1054"/>
      <c r="M176" s="1237"/>
      <c r="N176" s="1239"/>
      <c r="O176" s="37" t="s">
        <v>4</v>
      </c>
      <c r="P176" s="1237"/>
      <c r="Q176" s="1239"/>
      <c r="R176" s="1054"/>
      <c r="S176" s="1054"/>
      <c r="T176" s="1054"/>
      <c r="U176" s="1054"/>
      <c r="V176" s="1054"/>
      <c r="W176" s="1054"/>
      <c r="X176" s="1054"/>
      <c r="Y176" s="1054"/>
      <c r="Z176" s="1054"/>
      <c r="AA176" s="1054"/>
      <c r="AB176" s="1055"/>
      <c r="AE176" s="71"/>
    </row>
    <row r="177" spans="2:38" s="32" customFormat="1" ht="25.35" customHeight="1" x14ac:dyDescent="0.45">
      <c r="B177" s="1179"/>
      <c r="C177" s="1180"/>
      <c r="D177" s="1180"/>
      <c r="E177" s="1180"/>
      <c r="F177" s="1180"/>
      <c r="G177" s="1180"/>
      <c r="H177" s="1180"/>
      <c r="I177" s="1181"/>
      <c r="J177" s="1053" t="s">
        <v>5</v>
      </c>
      <c r="K177" s="1054"/>
      <c r="L177" s="1054"/>
      <c r="M177" s="1237"/>
      <c r="N177" s="1238"/>
      <c r="O177" s="1238"/>
      <c r="P177" s="1238"/>
      <c r="Q177" s="1239"/>
      <c r="R177" s="1053" t="s">
        <v>6</v>
      </c>
      <c r="S177" s="1054"/>
      <c r="T177" s="1055"/>
      <c r="U177" s="1237"/>
      <c r="V177" s="1238"/>
      <c r="W177" s="1238"/>
      <c r="X177" s="1238"/>
      <c r="Y177" s="1238"/>
      <c r="Z177" s="1238"/>
      <c r="AA177" s="1238"/>
      <c r="AB177" s="1239"/>
      <c r="AE177" s="71"/>
    </row>
    <row r="178" spans="2:38" s="32" customFormat="1" ht="25.35" customHeight="1" x14ac:dyDescent="0.45">
      <c r="B178" s="1179"/>
      <c r="C178" s="1180"/>
      <c r="D178" s="1180"/>
      <c r="E178" s="1180"/>
      <c r="F178" s="1180"/>
      <c r="G178" s="1180"/>
      <c r="H178" s="1180"/>
      <c r="I178" s="1181"/>
      <c r="J178" s="1053" t="s">
        <v>5753</v>
      </c>
      <c r="K178" s="1054"/>
      <c r="L178" s="1054"/>
      <c r="M178" s="1234"/>
      <c r="N178" s="1235"/>
      <c r="O178" s="1235"/>
      <c r="P178" s="1235"/>
      <c r="Q178" s="1236"/>
      <c r="R178" s="1053" t="s">
        <v>7</v>
      </c>
      <c r="S178" s="1054"/>
      <c r="T178" s="1055"/>
      <c r="U178" s="1237"/>
      <c r="V178" s="1238"/>
      <c r="W178" s="1238"/>
      <c r="X178" s="1238"/>
      <c r="Y178" s="1238"/>
      <c r="Z178" s="1238"/>
      <c r="AA178" s="1238"/>
      <c r="AB178" s="1239"/>
      <c r="AE178" s="71"/>
    </row>
    <row r="179" spans="2:38" s="32" customFormat="1" ht="25.35" customHeight="1" x14ac:dyDescent="0.45">
      <c r="B179" s="1182"/>
      <c r="C179" s="1183"/>
      <c r="D179" s="1183"/>
      <c r="E179" s="1183"/>
      <c r="F179" s="1183"/>
      <c r="G179" s="1183"/>
      <c r="H179" s="1183"/>
      <c r="I179" s="1184"/>
      <c r="J179" s="1053" t="s">
        <v>8</v>
      </c>
      <c r="K179" s="1054"/>
      <c r="L179" s="1054"/>
      <c r="M179" s="1713"/>
      <c r="N179" s="1713"/>
      <c r="O179" s="1713"/>
      <c r="P179" s="1713"/>
      <c r="Q179" s="1713"/>
      <c r="R179" s="1713"/>
      <c r="S179" s="1713"/>
      <c r="T179" s="1713"/>
      <c r="U179" s="1713"/>
      <c r="V179" s="1713"/>
      <c r="W179" s="1713"/>
      <c r="X179" s="1713"/>
      <c r="Y179" s="1713"/>
      <c r="Z179" s="1713"/>
      <c r="AA179" s="1713"/>
      <c r="AB179" s="1713"/>
      <c r="AE179" s="71"/>
    </row>
    <row r="180" spans="2:38" s="32" customFormat="1" ht="30" customHeight="1" x14ac:dyDescent="0.45">
      <c r="B180" s="1696" t="s">
        <v>63</v>
      </c>
      <c r="C180" s="1697"/>
      <c r="D180" s="1697"/>
      <c r="E180" s="1697"/>
      <c r="F180" s="1697"/>
      <c r="G180" s="1697"/>
      <c r="H180" s="1697"/>
      <c r="I180" s="1698"/>
      <c r="J180" s="222"/>
      <c r="K180" s="221"/>
      <c r="L180" s="220" t="s">
        <v>65</v>
      </c>
      <c r="M180" s="219"/>
      <c r="N180" s="218" t="s">
        <v>64</v>
      </c>
      <c r="O180" s="42"/>
      <c r="P180" s="53"/>
      <c r="V180" s="82"/>
      <c r="W180" s="82"/>
      <c r="X180" s="82"/>
      <c r="Y180" s="82"/>
      <c r="Z180" s="82"/>
      <c r="AA180" s="82"/>
      <c r="AB180" s="83"/>
      <c r="AE180" s="71"/>
      <c r="AL180" s="39"/>
    </row>
    <row r="181" spans="2:38" s="32" customFormat="1" ht="15" customHeight="1" x14ac:dyDescent="0.45">
      <c r="B181" s="1699"/>
      <c r="C181" s="1700"/>
      <c r="D181" s="1700"/>
      <c r="E181" s="1700"/>
      <c r="F181" s="1700"/>
      <c r="G181" s="1700"/>
      <c r="H181" s="1700"/>
      <c r="I181" s="1701"/>
      <c r="J181" s="43" t="s">
        <v>66</v>
      </c>
      <c r="K181" s="44"/>
      <c r="L181" s="44"/>
      <c r="M181" s="44"/>
      <c r="N181" s="44"/>
      <c r="O181" s="44"/>
      <c r="P181" s="44"/>
      <c r="Q181" s="44"/>
      <c r="R181" s="44"/>
      <c r="S181" s="42"/>
      <c r="T181" s="45"/>
      <c r="U181" s="217"/>
      <c r="V181" s="216"/>
      <c r="W181" s="409"/>
      <c r="X181" s="102" t="s">
        <v>65</v>
      </c>
      <c r="Y181" s="215"/>
      <c r="Z181" s="72" t="s">
        <v>64</v>
      </c>
      <c r="AA181" s="72"/>
      <c r="AB181" s="214"/>
      <c r="AE181" s="71"/>
    </row>
    <row r="182" spans="2:38" s="32" customFormat="1" ht="15" customHeight="1" x14ac:dyDescent="0.45">
      <c r="B182" s="1702"/>
      <c r="C182" s="1703"/>
      <c r="D182" s="1703"/>
      <c r="E182" s="1703"/>
      <c r="F182" s="1703"/>
      <c r="G182" s="1703"/>
      <c r="H182" s="1703"/>
      <c r="I182" s="1704"/>
      <c r="J182" s="50" t="s">
        <v>67</v>
      </c>
      <c r="K182" s="295"/>
      <c r="L182" s="295"/>
      <c r="M182" s="295"/>
      <c r="N182" s="295"/>
      <c r="O182" s="295"/>
      <c r="P182" s="295"/>
      <c r="Q182" s="295"/>
      <c r="R182" s="295"/>
      <c r="S182" s="52"/>
      <c r="T182" s="72"/>
      <c r="U182" s="213"/>
      <c r="V182" s="212"/>
      <c r="W182" s="410"/>
      <c r="X182" s="295" t="s">
        <v>65</v>
      </c>
      <c r="Y182" s="211"/>
      <c r="Z182" s="48" t="s">
        <v>64</v>
      </c>
      <c r="AA182" s="48"/>
      <c r="AB182" s="49"/>
      <c r="AE182" s="71"/>
    </row>
    <row r="183" spans="2:38" s="32" customFormat="1" ht="18" customHeight="1" x14ac:dyDescent="0.45">
      <c r="B183" s="1167" t="s">
        <v>68</v>
      </c>
      <c r="C183" s="1168"/>
      <c r="D183" s="1168"/>
      <c r="E183" s="1168"/>
      <c r="F183" s="1168"/>
      <c r="G183" s="1168"/>
      <c r="H183" s="1168"/>
      <c r="I183" s="1169"/>
      <c r="J183" s="210" t="s">
        <v>84</v>
      </c>
      <c r="K183" s="52" t="s">
        <v>69</v>
      </c>
      <c r="L183" s="58"/>
      <c r="M183" s="58"/>
      <c r="N183" s="58"/>
      <c r="O183" s="57" t="s">
        <v>70</v>
      </c>
      <c r="P183" s="52" t="s">
        <v>71</v>
      </c>
      <c r="Q183" s="58"/>
      <c r="R183" s="58"/>
      <c r="T183" s="72" t="s">
        <v>81</v>
      </c>
      <c r="U183" s="57" t="s">
        <v>70</v>
      </c>
      <c r="V183" s="72" t="s">
        <v>82</v>
      </c>
      <c r="X183" s="52"/>
      <c r="Y183" s="58"/>
      <c r="Z183" s="58"/>
      <c r="AA183" s="58"/>
      <c r="AB183" s="59"/>
      <c r="AE183" s="71"/>
      <c r="AH183" s="69"/>
    </row>
    <row r="184" spans="2:38" s="32" customFormat="1" ht="15" customHeight="1" x14ac:dyDescent="0.45">
      <c r="B184" s="1118" t="s">
        <v>72</v>
      </c>
      <c r="C184" s="1119"/>
      <c r="D184" s="1119"/>
      <c r="E184" s="1119"/>
      <c r="F184" s="1119"/>
      <c r="G184" s="1119"/>
      <c r="H184" s="1119"/>
      <c r="I184" s="1120"/>
      <c r="J184" s="1130" t="s">
        <v>73</v>
      </c>
      <c r="K184" s="1139"/>
      <c r="L184" s="1711"/>
      <c r="M184" s="1218"/>
      <c r="N184" s="1218"/>
      <c r="O184" s="1218"/>
      <c r="P184" s="1218"/>
      <c r="Q184" s="1218"/>
      <c r="R184" s="1715"/>
      <c r="S184" s="1715"/>
      <c r="T184" s="1715"/>
      <c r="U184" s="1716"/>
      <c r="V184" s="1143" t="s">
        <v>74</v>
      </c>
      <c r="W184" s="1143"/>
      <c r="X184" s="1143"/>
      <c r="Y184" s="1143"/>
      <c r="Z184" s="1143"/>
      <c r="AA184" s="1143"/>
      <c r="AB184" s="1144"/>
      <c r="AE184" s="71"/>
    </row>
    <row r="185" spans="2:38" s="32" customFormat="1" ht="15" customHeight="1" x14ac:dyDescent="0.45">
      <c r="B185" s="1121"/>
      <c r="C185" s="1122"/>
      <c r="D185" s="1122"/>
      <c r="E185" s="1122"/>
      <c r="F185" s="1122"/>
      <c r="G185" s="1122"/>
      <c r="H185" s="1122"/>
      <c r="I185" s="1123"/>
      <c r="J185" s="1197"/>
      <c r="K185" s="1198"/>
      <c r="L185" s="1711"/>
      <c r="M185" s="1218"/>
      <c r="N185" s="1218"/>
      <c r="O185" s="1218"/>
      <c r="P185" s="1218"/>
      <c r="Q185" s="1218"/>
      <c r="R185" s="1715"/>
      <c r="S185" s="1715"/>
      <c r="T185" s="1715"/>
      <c r="U185" s="1716"/>
      <c r="V185" s="1146"/>
      <c r="W185" s="1146"/>
      <c r="X185" s="1146"/>
      <c r="Y185" s="1146"/>
      <c r="Z185" s="1146"/>
      <c r="AA185" s="1146"/>
      <c r="AB185" s="1147"/>
      <c r="AC185" s="63"/>
      <c r="AD185" s="63"/>
      <c r="AE185" s="207"/>
      <c r="AF185" s="63"/>
      <c r="AG185" s="63"/>
      <c r="AH185" s="63"/>
    </row>
    <row r="186" spans="2:38" s="32" customFormat="1" ht="15" customHeight="1" x14ac:dyDescent="0.45">
      <c r="B186" s="1118" t="s">
        <v>75</v>
      </c>
      <c r="C186" s="1119"/>
      <c r="D186" s="1119"/>
      <c r="E186" s="1119"/>
      <c r="F186" s="1119"/>
      <c r="G186" s="1119"/>
      <c r="H186" s="1119"/>
      <c r="I186" s="1119"/>
      <c r="J186" s="1705"/>
      <c r="K186" s="1717"/>
      <c r="L186" s="1719"/>
      <c r="M186" s="1134" t="s">
        <v>76</v>
      </c>
      <c r="N186" s="1709"/>
      <c r="O186" s="1134" t="s">
        <v>77</v>
      </c>
      <c r="P186" s="1709"/>
      <c r="Q186" s="1134" t="s">
        <v>78</v>
      </c>
      <c r="S186" s="60"/>
      <c r="T186" s="60"/>
      <c r="U186" s="60"/>
      <c r="V186" s="60"/>
      <c r="W186" s="60"/>
      <c r="X186" s="60"/>
      <c r="Y186" s="60"/>
      <c r="Z186" s="60"/>
      <c r="AA186" s="60"/>
      <c r="AB186" s="209"/>
      <c r="AC186" s="63"/>
      <c r="AD186" s="63"/>
      <c r="AE186" s="207"/>
      <c r="AF186" s="63"/>
      <c r="AG186" s="63"/>
      <c r="AH186" s="63"/>
    </row>
    <row r="187" spans="2:38" s="32" customFormat="1" ht="15" customHeight="1" x14ac:dyDescent="0.45">
      <c r="B187" s="1121"/>
      <c r="C187" s="1122"/>
      <c r="D187" s="1122"/>
      <c r="E187" s="1122"/>
      <c r="F187" s="1122"/>
      <c r="G187" s="1122"/>
      <c r="H187" s="1122"/>
      <c r="I187" s="1122"/>
      <c r="J187" s="1707"/>
      <c r="K187" s="1718"/>
      <c r="L187" s="1720"/>
      <c r="M187" s="1136"/>
      <c r="N187" s="1710"/>
      <c r="O187" s="1136"/>
      <c r="P187" s="1710"/>
      <c r="Q187" s="1136"/>
      <c r="R187" s="64"/>
      <c r="S187" s="62"/>
      <c r="T187" s="62"/>
      <c r="U187" s="62"/>
      <c r="V187" s="62"/>
      <c r="W187" s="62"/>
      <c r="X187" s="62"/>
      <c r="Y187" s="62"/>
      <c r="Z187" s="62"/>
      <c r="AA187" s="62"/>
      <c r="AB187" s="208"/>
      <c r="AC187" s="63"/>
      <c r="AD187" s="63"/>
      <c r="AE187" s="207"/>
      <c r="AF187" s="63"/>
      <c r="AG187" s="63"/>
      <c r="AH187" s="63"/>
    </row>
    <row r="188" spans="2:38" s="32" customFormat="1" ht="17.55" customHeight="1" x14ac:dyDescent="0.45">
      <c r="B188" s="35" t="s">
        <v>5599</v>
      </c>
      <c r="C188" s="35"/>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E188" s="223"/>
    </row>
    <row r="189" spans="2:38" s="32" customFormat="1" ht="12.6" customHeight="1" x14ac:dyDescent="0.45">
      <c r="B189" s="1185" t="s">
        <v>62</v>
      </c>
      <c r="C189" s="1186"/>
      <c r="D189" s="1186"/>
      <c r="E189" s="1186"/>
      <c r="F189" s="1186"/>
      <c r="G189" s="1186"/>
      <c r="H189" s="1186"/>
      <c r="I189" s="1187"/>
      <c r="J189" s="1221"/>
      <c r="K189" s="1222"/>
      <c r="L189" s="1222"/>
      <c r="M189" s="1222"/>
      <c r="N189" s="1222"/>
      <c r="O189" s="1222"/>
      <c r="P189" s="1222"/>
      <c r="Q189" s="1222"/>
      <c r="R189" s="1222"/>
      <c r="S189" s="1222"/>
      <c r="T189" s="1222"/>
      <c r="U189" s="1222"/>
      <c r="V189" s="1222"/>
      <c r="W189" s="1222"/>
      <c r="X189" s="1222"/>
      <c r="Y189" s="1222"/>
      <c r="Z189" s="1222"/>
      <c r="AA189" s="1222"/>
      <c r="AB189" s="1223"/>
      <c r="AE189" s="71"/>
    </row>
    <row r="190" spans="2:38" s="32" customFormat="1" ht="22.5" customHeight="1" x14ac:dyDescent="0.45">
      <c r="B190" s="1207" t="s">
        <v>50</v>
      </c>
      <c r="C190" s="1208"/>
      <c r="D190" s="1208"/>
      <c r="E190" s="1208"/>
      <c r="F190" s="1208"/>
      <c r="G190" s="1208"/>
      <c r="H190" s="1208"/>
      <c r="I190" s="1209"/>
      <c r="J190" s="1224"/>
      <c r="K190" s="1225"/>
      <c r="L190" s="1225"/>
      <c r="M190" s="1226"/>
      <c r="N190" s="1226"/>
      <c r="O190" s="1225"/>
      <c r="P190" s="1226"/>
      <c r="Q190" s="1226"/>
      <c r="R190" s="1225"/>
      <c r="S190" s="1225"/>
      <c r="T190" s="1225"/>
      <c r="U190" s="1225"/>
      <c r="V190" s="1225"/>
      <c r="W190" s="1225"/>
      <c r="X190" s="1225"/>
      <c r="Y190" s="1225"/>
      <c r="Z190" s="1225"/>
      <c r="AA190" s="1225"/>
      <c r="AB190" s="1227"/>
      <c r="AE190" s="71"/>
    </row>
    <row r="191" spans="2:38" s="32" customFormat="1" ht="25.35" customHeight="1" x14ac:dyDescent="0.45">
      <c r="B191" s="1173" t="s">
        <v>48</v>
      </c>
      <c r="C191" s="1174"/>
      <c r="D191" s="1174"/>
      <c r="E191" s="1174"/>
      <c r="F191" s="1174"/>
      <c r="G191" s="1174"/>
      <c r="H191" s="1174"/>
      <c r="I191" s="1175"/>
      <c r="J191" s="1053" t="s">
        <v>3</v>
      </c>
      <c r="K191" s="1054"/>
      <c r="L191" s="1054"/>
      <c r="M191" s="1237"/>
      <c r="N191" s="1239"/>
      <c r="O191" s="37" t="s">
        <v>4</v>
      </c>
      <c r="P191" s="1237"/>
      <c r="Q191" s="1239"/>
      <c r="R191" s="1054"/>
      <c r="S191" s="1054"/>
      <c r="T191" s="1054"/>
      <c r="U191" s="1054"/>
      <c r="V191" s="1054"/>
      <c r="W191" s="1054"/>
      <c r="X191" s="1054"/>
      <c r="Y191" s="1054"/>
      <c r="Z191" s="1054"/>
      <c r="AA191" s="1054"/>
      <c r="AB191" s="1055"/>
      <c r="AE191" s="71"/>
    </row>
    <row r="192" spans="2:38" s="32" customFormat="1" ht="25.35" customHeight="1" x14ac:dyDescent="0.45">
      <c r="B192" s="1179"/>
      <c r="C192" s="1180"/>
      <c r="D192" s="1180"/>
      <c r="E192" s="1180"/>
      <c r="F192" s="1180"/>
      <c r="G192" s="1180"/>
      <c r="H192" s="1180"/>
      <c r="I192" s="1181"/>
      <c r="J192" s="1053" t="s">
        <v>5</v>
      </c>
      <c r="K192" s="1054"/>
      <c r="L192" s="1054"/>
      <c r="M192" s="1237"/>
      <c r="N192" s="1238"/>
      <c r="O192" s="1238"/>
      <c r="P192" s="1238"/>
      <c r="Q192" s="1239"/>
      <c r="R192" s="1053" t="s">
        <v>6</v>
      </c>
      <c r="S192" s="1054"/>
      <c r="T192" s="1055"/>
      <c r="U192" s="1237"/>
      <c r="V192" s="1238"/>
      <c r="W192" s="1238"/>
      <c r="X192" s="1238"/>
      <c r="Y192" s="1238"/>
      <c r="Z192" s="1238"/>
      <c r="AA192" s="1238"/>
      <c r="AB192" s="1239"/>
      <c r="AE192" s="71"/>
    </row>
    <row r="193" spans="1:38" s="32" customFormat="1" ht="25.35" customHeight="1" x14ac:dyDescent="0.45">
      <c r="B193" s="1179"/>
      <c r="C193" s="1180"/>
      <c r="D193" s="1180"/>
      <c r="E193" s="1180"/>
      <c r="F193" s="1180"/>
      <c r="G193" s="1180"/>
      <c r="H193" s="1180"/>
      <c r="I193" s="1181"/>
      <c r="J193" s="1053" t="s">
        <v>5753</v>
      </c>
      <c r="K193" s="1054"/>
      <c r="L193" s="1054"/>
      <c r="M193" s="1234"/>
      <c r="N193" s="1235"/>
      <c r="O193" s="1235"/>
      <c r="P193" s="1235"/>
      <c r="Q193" s="1236"/>
      <c r="R193" s="1053" t="s">
        <v>7</v>
      </c>
      <c r="S193" s="1054"/>
      <c r="T193" s="1055"/>
      <c r="U193" s="1237"/>
      <c r="V193" s="1238"/>
      <c r="W193" s="1238"/>
      <c r="X193" s="1238"/>
      <c r="Y193" s="1238"/>
      <c r="Z193" s="1238"/>
      <c r="AA193" s="1238"/>
      <c r="AB193" s="1239"/>
      <c r="AE193" s="71"/>
    </row>
    <row r="194" spans="1:38" s="32" customFormat="1" ht="25.35" customHeight="1" x14ac:dyDescent="0.45">
      <c r="B194" s="1182"/>
      <c r="C194" s="1183"/>
      <c r="D194" s="1183"/>
      <c r="E194" s="1183"/>
      <c r="F194" s="1183"/>
      <c r="G194" s="1183"/>
      <c r="H194" s="1183"/>
      <c r="I194" s="1184"/>
      <c r="J194" s="1053" t="s">
        <v>8</v>
      </c>
      <c r="K194" s="1054"/>
      <c r="L194" s="1054"/>
      <c r="M194" s="1713"/>
      <c r="N194" s="1713"/>
      <c r="O194" s="1713"/>
      <c r="P194" s="1713"/>
      <c r="Q194" s="1713"/>
      <c r="R194" s="1713"/>
      <c r="S194" s="1713"/>
      <c r="T194" s="1713"/>
      <c r="U194" s="1713"/>
      <c r="V194" s="1713"/>
      <c r="W194" s="1713"/>
      <c r="X194" s="1713"/>
      <c r="Y194" s="1713"/>
      <c r="Z194" s="1713"/>
      <c r="AA194" s="1713"/>
      <c r="AB194" s="1713"/>
      <c r="AE194" s="71"/>
    </row>
    <row r="195" spans="1:38" s="32" customFormat="1" ht="30" customHeight="1" x14ac:dyDescent="0.45">
      <c r="B195" s="1696" t="s">
        <v>63</v>
      </c>
      <c r="C195" s="1697"/>
      <c r="D195" s="1697"/>
      <c r="E195" s="1697"/>
      <c r="F195" s="1697"/>
      <c r="G195" s="1697"/>
      <c r="H195" s="1697"/>
      <c r="I195" s="1698"/>
      <c r="J195" s="222"/>
      <c r="K195" s="221"/>
      <c r="L195" s="220" t="s">
        <v>65</v>
      </c>
      <c r="M195" s="219"/>
      <c r="N195" s="218" t="s">
        <v>64</v>
      </c>
      <c r="O195" s="42"/>
      <c r="P195" s="53"/>
      <c r="V195" s="82"/>
      <c r="W195" s="82"/>
      <c r="X195" s="82"/>
      <c r="Y195" s="82"/>
      <c r="Z195" s="82"/>
      <c r="AA195" s="82"/>
      <c r="AB195" s="83"/>
      <c r="AE195" s="71"/>
      <c r="AL195" s="39"/>
    </row>
    <row r="196" spans="1:38" s="32" customFormat="1" ht="15" customHeight="1" x14ac:dyDescent="0.45">
      <c r="B196" s="1699"/>
      <c r="C196" s="1700"/>
      <c r="D196" s="1700"/>
      <c r="E196" s="1700"/>
      <c r="F196" s="1700"/>
      <c r="G196" s="1700"/>
      <c r="H196" s="1700"/>
      <c r="I196" s="1701"/>
      <c r="J196" s="43" t="s">
        <v>66</v>
      </c>
      <c r="K196" s="44"/>
      <c r="L196" s="44"/>
      <c r="M196" s="44"/>
      <c r="N196" s="44"/>
      <c r="O196" s="44"/>
      <c r="P196" s="44"/>
      <c r="Q196" s="44"/>
      <c r="R196" s="44"/>
      <c r="S196" s="42"/>
      <c r="T196" s="45"/>
      <c r="U196" s="217"/>
      <c r="V196" s="216"/>
      <c r="W196" s="409"/>
      <c r="X196" s="102" t="s">
        <v>65</v>
      </c>
      <c r="Y196" s="215"/>
      <c r="Z196" s="72" t="s">
        <v>64</v>
      </c>
      <c r="AA196" s="72"/>
      <c r="AB196" s="214"/>
      <c r="AE196" s="71"/>
    </row>
    <row r="197" spans="1:38" s="32" customFormat="1" ht="15" customHeight="1" x14ac:dyDescent="0.45">
      <c r="B197" s="1702"/>
      <c r="C197" s="1703"/>
      <c r="D197" s="1703"/>
      <c r="E197" s="1703"/>
      <c r="F197" s="1703"/>
      <c r="G197" s="1703"/>
      <c r="H197" s="1703"/>
      <c r="I197" s="1704"/>
      <c r="J197" s="50" t="s">
        <v>67</v>
      </c>
      <c r="K197" s="295"/>
      <c r="L197" s="295"/>
      <c r="M197" s="295"/>
      <c r="N197" s="295"/>
      <c r="O197" s="295"/>
      <c r="P197" s="295"/>
      <c r="Q197" s="295"/>
      <c r="R197" s="295"/>
      <c r="S197" s="52"/>
      <c r="T197" s="72"/>
      <c r="U197" s="213"/>
      <c r="V197" s="212"/>
      <c r="W197" s="410"/>
      <c r="X197" s="295" t="s">
        <v>65</v>
      </c>
      <c r="Y197" s="211"/>
      <c r="Z197" s="48" t="s">
        <v>64</v>
      </c>
      <c r="AA197" s="48"/>
      <c r="AB197" s="49"/>
      <c r="AE197" s="71"/>
    </row>
    <row r="198" spans="1:38" s="32" customFormat="1" ht="18" customHeight="1" x14ac:dyDescent="0.45">
      <c r="B198" s="1167" t="s">
        <v>68</v>
      </c>
      <c r="C198" s="1168"/>
      <c r="D198" s="1168"/>
      <c r="E198" s="1168"/>
      <c r="F198" s="1168"/>
      <c r="G198" s="1168"/>
      <c r="H198" s="1168"/>
      <c r="I198" s="1169"/>
      <c r="J198" s="210" t="s">
        <v>84</v>
      </c>
      <c r="K198" s="52" t="s">
        <v>69</v>
      </c>
      <c r="L198" s="58"/>
      <c r="M198" s="58"/>
      <c r="N198" s="58"/>
      <c r="O198" s="57" t="s">
        <v>70</v>
      </c>
      <c r="P198" s="52" t="s">
        <v>71</v>
      </c>
      <c r="Q198" s="58"/>
      <c r="R198" s="58"/>
      <c r="T198" s="72" t="s">
        <v>81</v>
      </c>
      <c r="U198" s="57" t="s">
        <v>70</v>
      </c>
      <c r="V198" s="72" t="s">
        <v>82</v>
      </c>
      <c r="X198" s="52"/>
      <c r="Y198" s="58"/>
      <c r="Z198" s="58"/>
      <c r="AA198" s="58"/>
      <c r="AB198" s="59"/>
      <c r="AE198" s="71"/>
      <c r="AH198" s="69"/>
    </row>
    <row r="199" spans="1:38" s="32" customFormat="1" ht="15" customHeight="1" x14ac:dyDescent="0.45">
      <c r="B199" s="1118" t="s">
        <v>72</v>
      </c>
      <c r="C199" s="1119"/>
      <c r="D199" s="1119"/>
      <c r="E199" s="1119"/>
      <c r="F199" s="1119"/>
      <c r="G199" s="1119"/>
      <c r="H199" s="1119"/>
      <c r="I199" s="1120"/>
      <c r="J199" s="1130" t="s">
        <v>73</v>
      </c>
      <c r="K199" s="1139"/>
      <c r="L199" s="1711"/>
      <c r="M199" s="1218"/>
      <c r="N199" s="1218"/>
      <c r="O199" s="1218"/>
      <c r="P199" s="1218"/>
      <c r="Q199" s="1218"/>
      <c r="R199" s="1715"/>
      <c r="S199" s="1715"/>
      <c r="T199" s="1715"/>
      <c r="U199" s="1716"/>
      <c r="V199" s="1143" t="s">
        <v>74</v>
      </c>
      <c r="W199" s="1143"/>
      <c r="X199" s="1143"/>
      <c r="Y199" s="1143"/>
      <c r="Z199" s="1143"/>
      <c r="AA199" s="1143"/>
      <c r="AB199" s="1144"/>
      <c r="AE199" s="71"/>
    </row>
    <row r="200" spans="1:38" s="32" customFormat="1" ht="15" customHeight="1" x14ac:dyDescent="0.45">
      <c r="B200" s="1121"/>
      <c r="C200" s="1122"/>
      <c r="D200" s="1122"/>
      <c r="E200" s="1122"/>
      <c r="F200" s="1122"/>
      <c r="G200" s="1122"/>
      <c r="H200" s="1122"/>
      <c r="I200" s="1123"/>
      <c r="J200" s="1197"/>
      <c r="K200" s="1198"/>
      <c r="L200" s="1711"/>
      <c r="M200" s="1218"/>
      <c r="N200" s="1218"/>
      <c r="O200" s="1218"/>
      <c r="P200" s="1218"/>
      <c r="Q200" s="1218"/>
      <c r="R200" s="1715"/>
      <c r="S200" s="1715"/>
      <c r="T200" s="1715"/>
      <c r="U200" s="1716"/>
      <c r="V200" s="1146"/>
      <c r="W200" s="1146"/>
      <c r="X200" s="1146"/>
      <c r="Y200" s="1146"/>
      <c r="Z200" s="1146"/>
      <c r="AA200" s="1146"/>
      <c r="AB200" s="1147"/>
      <c r="AC200" s="63"/>
      <c r="AD200" s="63"/>
      <c r="AE200" s="207"/>
      <c r="AF200" s="63"/>
      <c r="AG200" s="63"/>
      <c r="AH200" s="63"/>
    </row>
    <row r="201" spans="1:38" s="32" customFormat="1" ht="15" customHeight="1" x14ac:dyDescent="0.45">
      <c r="B201" s="1118" t="s">
        <v>75</v>
      </c>
      <c r="C201" s="1119"/>
      <c r="D201" s="1119"/>
      <c r="E201" s="1119"/>
      <c r="F201" s="1119"/>
      <c r="G201" s="1119"/>
      <c r="H201" s="1119"/>
      <c r="I201" s="1119"/>
      <c r="J201" s="1705"/>
      <c r="K201" s="1717"/>
      <c r="L201" s="1719"/>
      <c r="M201" s="1134" t="s">
        <v>76</v>
      </c>
      <c r="N201" s="1709"/>
      <c r="O201" s="1134" t="s">
        <v>77</v>
      </c>
      <c r="P201" s="1709"/>
      <c r="Q201" s="1134" t="s">
        <v>78</v>
      </c>
      <c r="S201" s="60"/>
      <c r="T201" s="60"/>
      <c r="U201" s="60"/>
      <c r="V201" s="60"/>
      <c r="W201" s="60"/>
      <c r="X201" s="60"/>
      <c r="Y201" s="60"/>
      <c r="Z201" s="60"/>
      <c r="AA201" s="60"/>
      <c r="AB201" s="209"/>
      <c r="AC201" s="63"/>
      <c r="AD201" s="63"/>
      <c r="AE201" s="207"/>
      <c r="AF201" s="63"/>
      <c r="AG201" s="63"/>
      <c r="AH201" s="63"/>
    </row>
    <row r="202" spans="1:38" s="32" customFormat="1" ht="15" customHeight="1" x14ac:dyDescent="0.45">
      <c r="B202" s="1121"/>
      <c r="C202" s="1122"/>
      <c r="D202" s="1122"/>
      <c r="E202" s="1122"/>
      <c r="F202" s="1122"/>
      <c r="G202" s="1122"/>
      <c r="H202" s="1122"/>
      <c r="I202" s="1122"/>
      <c r="J202" s="1707"/>
      <c r="K202" s="1718"/>
      <c r="L202" s="1720"/>
      <c r="M202" s="1136"/>
      <c r="N202" s="1710"/>
      <c r="O202" s="1136"/>
      <c r="P202" s="1710"/>
      <c r="Q202" s="1136"/>
      <c r="R202" s="64"/>
      <c r="S202" s="62"/>
      <c r="T202" s="62"/>
      <c r="U202" s="62"/>
      <c r="V202" s="62"/>
      <c r="W202" s="62"/>
      <c r="X202" s="62"/>
      <c r="Y202" s="62"/>
      <c r="Z202" s="62"/>
      <c r="AA202" s="62"/>
      <c r="AB202" s="208"/>
      <c r="AC202" s="63"/>
      <c r="AD202" s="63"/>
      <c r="AE202" s="207"/>
      <c r="AF202" s="63"/>
      <c r="AG202" s="63"/>
      <c r="AH202" s="63"/>
    </row>
    <row r="203" spans="1:38" s="32" customFormat="1" ht="11.55" customHeight="1" x14ac:dyDescent="0.45">
      <c r="B203" s="65"/>
      <c r="C203" s="65"/>
      <c r="D203" s="65"/>
      <c r="E203" s="65"/>
      <c r="F203" s="65"/>
      <c r="G203" s="65"/>
      <c r="H203" s="65"/>
      <c r="I203" s="65"/>
      <c r="J203" s="66"/>
      <c r="K203" s="66"/>
      <c r="L203" s="68"/>
      <c r="M203" s="66"/>
      <c r="N203" s="68"/>
      <c r="O203" s="66"/>
      <c r="P203" s="68"/>
      <c r="Q203" s="66"/>
      <c r="R203" s="68"/>
      <c r="S203" s="61"/>
      <c r="T203" s="61"/>
      <c r="U203" s="61"/>
      <c r="V203" s="61"/>
      <c r="W203" s="61"/>
      <c r="X203" s="61"/>
      <c r="Y203" s="61"/>
      <c r="Z203" s="61"/>
      <c r="AA203" s="61"/>
      <c r="AB203" s="61"/>
      <c r="AC203" s="63"/>
      <c r="AD203" s="63"/>
      <c r="AE203" s="207"/>
      <c r="AF203" s="63"/>
      <c r="AG203" s="63"/>
      <c r="AH203" s="63"/>
    </row>
    <row r="204" spans="1:38" s="32" customFormat="1" ht="18" customHeight="1" x14ac:dyDescent="0.45">
      <c r="B204" s="291" t="s">
        <v>85</v>
      </c>
      <c r="C204" s="69" t="s">
        <v>5718</v>
      </c>
      <c r="E204" s="69"/>
      <c r="F204" s="69"/>
      <c r="G204" s="69"/>
      <c r="H204" s="69"/>
      <c r="I204" s="73"/>
      <c r="J204" s="73"/>
      <c r="K204" s="73"/>
      <c r="L204" s="73"/>
      <c r="M204" s="73"/>
      <c r="N204" s="73"/>
      <c r="O204" s="73"/>
      <c r="P204" s="73"/>
      <c r="Q204" s="73"/>
      <c r="R204" s="74"/>
      <c r="S204" s="73"/>
      <c r="T204" s="73"/>
      <c r="U204" s="73"/>
      <c r="V204" s="73"/>
      <c r="W204" s="69"/>
      <c r="X204" s="69"/>
      <c r="Y204" s="69"/>
      <c r="Z204" s="69"/>
      <c r="AA204" s="69"/>
      <c r="AB204" s="69"/>
      <c r="AE204" s="71"/>
    </row>
    <row r="205" spans="1:38" s="32" customFormat="1" ht="30" customHeight="1" x14ac:dyDescent="0.45">
      <c r="B205" s="296" t="s">
        <v>86</v>
      </c>
      <c r="C205" s="1117" t="s">
        <v>5719</v>
      </c>
      <c r="D205" s="1117"/>
      <c r="E205" s="1117"/>
      <c r="F205" s="1117"/>
      <c r="G205" s="1117"/>
      <c r="H205" s="1117"/>
      <c r="I205" s="1117"/>
      <c r="J205" s="1117"/>
      <c r="K205" s="1117"/>
      <c r="L205" s="1117"/>
      <c r="M205" s="1117"/>
      <c r="N205" s="1117"/>
      <c r="O205" s="1117"/>
      <c r="P205" s="1117"/>
      <c r="Q205" s="1117"/>
      <c r="R205" s="1117"/>
      <c r="S205" s="1117"/>
      <c r="T205" s="1117"/>
      <c r="U205" s="1117"/>
      <c r="V205" s="1117"/>
      <c r="W205" s="1117"/>
      <c r="X205" s="1117"/>
      <c r="Y205" s="1117"/>
      <c r="Z205" s="1117"/>
      <c r="AA205" s="1117"/>
      <c r="AE205" s="71"/>
    </row>
    <row r="206" spans="1:38" s="32" customFormat="1" ht="15" customHeight="1" x14ac:dyDescent="0.45">
      <c r="A206" s="69" t="s">
        <v>57</v>
      </c>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E206" s="71"/>
    </row>
    <row r="207" spans="1:38" s="32" customFormat="1" ht="30" customHeight="1" x14ac:dyDescent="0.45">
      <c r="A207" s="275">
        <v>1</v>
      </c>
      <c r="B207" s="1210" t="s">
        <v>5750</v>
      </c>
      <c r="C207" s="1210"/>
      <c r="D207" s="1210"/>
      <c r="E207" s="1210"/>
      <c r="F207" s="1210"/>
      <c r="G207" s="1210"/>
      <c r="H207" s="1210"/>
      <c r="I207" s="1210"/>
      <c r="J207" s="1210"/>
      <c r="K207" s="1210"/>
      <c r="L207" s="1210"/>
      <c r="M207" s="1210"/>
      <c r="N207" s="1210"/>
      <c r="O207" s="1210"/>
      <c r="P207" s="1210"/>
      <c r="Q207" s="1210"/>
      <c r="R207" s="1210"/>
      <c r="S207" s="1210"/>
      <c r="T207" s="1210"/>
      <c r="U207" s="1210"/>
      <c r="V207" s="1210"/>
      <c r="W207" s="1210"/>
      <c r="X207" s="1210"/>
      <c r="Y207" s="1210"/>
      <c r="Z207" s="1210"/>
      <c r="AA207" s="1210"/>
      <c r="AD207" s="71"/>
    </row>
    <row r="208" spans="1:38" s="32" customFormat="1" ht="30.6" customHeight="1" x14ac:dyDescent="0.45">
      <c r="A208" s="297">
        <v>2</v>
      </c>
      <c r="B208" s="1210" t="s">
        <v>5751</v>
      </c>
      <c r="C208" s="1210"/>
      <c r="D208" s="1210"/>
      <c r="E208" s="1210"/>
      <c r="F208" s="1210"/>
      <c r="G208" s="1210"/>
      <c r="H208" s="1210"/>
      <c r="I208" s="1210"/>
      <c r="J208" s="1210"/>
      <c r="K208" s="1210"/>
      <c r="L208" s="1210"/>
      <c r="M208" s="1210"/>
      <c r="N208" s="1210"/>
      <c r="O208" s="1210"/>
      <c r="P208" s="1210"/>
      <c r="Q208" s="1210"/>
      <c r="R208" s="1210"/>
      <c r="S208" s="1210"/>
      <c r="T208" s="1210"/>
      <c r="U208" s="1210"/>
      <c r="V208" s="1210"/>
      <c r="W208" s="1210"/>
      <c r="X208" s="1210"/>
      <c r="Y208" s="1210"/>
      <c r="Z208" s="1210"/>
      <c r="AA208" s="1210"/>
      <c r="AD208" s="71"/>
    </row>
    <row r="209" spans="2:38" s="32" customFormat="1" ht="8.1" customHeight="1" x14ac:dyDescent="0.45">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E209" s="71"/>
    </row>
    <row r="210" spans="2:38" s="32" customFormat="1" ht="25.05" customHeight="1" x14ac:dyDescent="0.45">
      <c r="B210" s="35" t="s">
        <v>87</v>
      </c>
      <c r="I210" s="36"/>
      <c r="J210" s="36"/>
      <c r="W210" s="36"/>
      <c r="X210" s="36"/>
      <c r="Y210" s="36"/>
      <c r="Z210" s="36"/>
      <c r="AA210" s="36"/>
      <c r="AB210" s="36"/>
      <c r="AE210" s="71"/>
    </row>
    <row r="211" spans="2:38" s="32" customFormat="1" ht="17.55" customHeight="1" x14ac:dyDescent="0.45">
      <c r="B211" s="35" t="s">
        <v>5600</v>
      </c>
      <c r="C211" s="35"/>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E211" s="223"/>
    </row>
    <row r="212" spans="2:38" s="32" customFormat="1" ht="12.6" customHeight="1" x14ac:dyDescent="0.45">
      <c r="B212" s="1185" t="s">
        <v>62</v>
      </c>
      <c r="C212" s="1186"/>
      <c r="D212" s="1186"/>
      <c r="E212" s="1186"/>
      <c r="F212" s="1186"/>
      <c r="G212" s="1186"/>
      <c r="H212" s="1186"/>
      <c r="I212" s="1187"/>
      <c r="J212" s="1221"/>
      <c r="K212" s="1222"/>
      <c r="L212" s="1222"/>
      <c r="M212" s="1222"/>
      <c r="N212" s="1222"/>
      <c r="O212" s="1222"/>
      <c r="P212" s="1222"/>
      <c r="Q212" s="1222"/>
      <c r="R212" s="1222"/>
      <c r="S212" s="1222"/>
      <c r="T212" s="1222"/>
      <c r="U212" s="1222"/>
      <c r="V212" s="1222"/>
      <c r="W212" s="1222"/>
      <c r="X212" s="1222"/>
      <c r="Y212" s="1222"/>
      <c r="Z212" s="1222"/>
      <c r="AA212" s="1222"/>
      <c r="AB212" s="1223"/>
      <c r="AE212" s="71"/>
    </row>
    <row r="213" spans="2:38" s="32" customFormat="1" ht="22.5" customHeight="1" x14ac:dyDescent="0.45">
      <c r="B213" s="1207" t="s">
        <v>50</v>
      </c>
      <c r="C213" s="1208"/>
      <c r="D213" s="1208"/>
      <c r="E213" s="1208"/>
      <c r="F213" s="1208"/>
      <c r="G213" s="1208"/>
      <c r="H213" s="1208"/>
      <c r="I213" s="1209"/>
      <c r="J213" s="1224"/>
      <c r="K213" s="1225"/>
      <c r="L213" s="1225"/>
      <c r="M213" s="1226"/>
      <c r="N213" s="1226"/>
      <c r="O213" s="1225"/>
      <c r="P213" s="1226"/>
      <c r="Q213" s="1226"/>
      <c r="R213" s="1225"/>
      <c r="S213" s="1225"/>
      <c r="T213" s="1225"/>
      <c r="U213" s="1225"/>
      <c r="V213" s="1225"/>
      <c r="W213" s="1225"/>
      <c r="X213" s="1225"/>
      <c r="Y213" s="1225"/>
      <c r="Z213" s="1225"/>
      <c r="AA213" s="1225"/>
      <c r="AB213" s="1227"/>
      <c r="AE213" s="71"/>
    </row>
    <row r="214" spans="2:38" s="32" customFormat="1" ht="25.35" customHeight="1" x14ac:dyDescent="0.45">
      <c r="B214" s="1173" t="s">
        <v>48</v>
      </c>
      <c r="C214" s="1174"/>
      <c r="D214" s="1174"/>
      <c r="E214" s="1174"/>
      <c r="F214" s="1174"/>
      <c r="G214" s="1174"/>
      <c r="H214" s="1174"/>
      <c r="I214" s="1175"/>
      <c r="J214" s="1053" t="s">
        <v>3</v>
      </c>
      <c r="K214" s="1054"/>
      <c r="L214" s="1054"/>
      <c r="M214" s="1237"/>
      <c r="N214" s="1239"/>
      <c r="O214" s="37" t="s">
        <v>4</v>
      </c>
      <c r="P214" s="1237"/>
      <c r="Q214" s="1239"/>
      <c r="R214" s="1054"/>
      <c r="S214" s="1054"/>
      <c r="T214" s="1054"/>
      <c r="U214" s="1054"/>
      <c r="V214" s="1054"/>
      <c r="W214" s="1054"/>
      <c r="X214" s="1054"/>
      <c r="Y214" s="1054"/>
      <c r="Z214" s="1054"/>
      <c r="AA214" s="1054"/>
      <c r="AB214" s="1055"/>
      <c r="AE214" s="71"/>
    </row>
    <row r="215" spans="2:38" s="32" customFormat="1" ht="25.35" customHeight="1" x14ac:dyDescent="0.45">
      <c r="B215" s="1179"/>
      <c r="C215" s="1180"/>
      <c r="D215" s="1180"/>
      <c r="E215" s="1180"/>
      <c r="F215" s="1180"/>
      <c r="G215" s="1180"/>
      <c r="H215" s="1180"/>
      <c r="I215" s="1181"/>
      <c r="J215" s="1053" t="s">
        <v>5</v>
      </c>
      <c r="K215" s="1054"/>
      <c r="L215" s="1054"/>
      <c r="M215" s="1237"/>
      <c r="N215" s="1238"/>
      <c r="O215" s="1238"/>
      <c r="P215" s="1238"/>
      <c r="Q215" s="1239"/>
      <c r="R215" s="1053" t="s">
        <v>6</v>
      </c>
      <c r="S215" s="1054"/>
      <c r="T215" s="1055"/>
      <c r="U215" s="1237"/>
      <c r="V215" s="1238"/>
      <c r="W215" s="1238"/>
      <c r="X215" s="1238"/>
      <c r="Y215" s="1238"/>
      <c r="Z215" s="1238"/>
      <c r="AA215" s="1238"/>
      <c r="AB215" s="1239"/>
      <c r="AE215" s="71"/>
    </row>
    <row r="216" spans="2:38" s="32" customFormat="1" ht="25.35" customHeight="1" x14ac:dyDescent="0.45">
      <c r="B216" s="1179"/>
      <c r="C216" s="1180"/>
      <c r="D216" s="1180"/>
      <c r="E216" s="1180"/>
      <c r="F216" s="1180"/>
      <c r="G216" s="1180"/>
      <c r="H216" s="1180"/>
      <c r="I216" s="1181"/>
      <c r="J216" s="1053" t="s">
        <v>5753</v>
      </c>
      <c r="K216" s="1054"/>
      <c r="L216" s="1054"/>
      <c r="M216" s="1234"/>
      <c r="N216" s="1235"/>
      <c r="O216" s="1235"/>
      <c r="P216" s="1235"/>
      <c r="Q216" s="1236"/>
      <c r="R216" s="1053" t="s">
        <v>7</v>
      </c>
      <c r="S216" s="1054"/>
      <c r="T216" s="1055"/>
      <c r="U216" s="1237"/>
      <c r="V216" s="1238"/>
      <c r="W216" s="1238"/>
      <c r="X216" s="1238"/>
      <c r="Y216" s="1238"/>
      <c r="Z216" s="1238"/>
      <c r="AA216" s="1238"/>
      <c r="AB216" s="1239"/>
      <c r="AE216" s="71"/>
    </row>
    <row r="217" spans="2:38" s="32" customFormat="1" ht="25.35" customHeight="1" x14ac:dyDescent="0.45">
      <c r="B217" s="1182"/>
      <c r="C217" s="1183"/>
      <c r="D217" s="1183"/>
      <c r="E217" s="1183"/>
      <c r="F217" s="1183"/>
      <c r="G217" s="1183"/>
      <c r="H217" s="1183"/>
      <c r="I217" s="1184"/>
      <c r="J217" s="1053" t="s">
        <v>8</v>
      </c>
      <c r="K217" s="1054"/>
      <c r="L217" s="1054"/>
      <c r="M217" s="1713"/>
      <c r="N217" s="1713"/>
      <c r="O217" s="1713"/>
      <c r="P217" s="1713"/>
      <c r="Q217" s="1713"/>
      <c r="R217" s="1713"/>
      <c r="S217" s="1713"/>
      <c r="T217" s="1713"/>
      <c r="U217" s="1713"/>
      <c r="V217" s="1713"/>
      <c r="W217" s="1713"/>
      <c r="X217" s="1713"/>
      <c r="Y217" s="1713"/>
      <c r="Z217" s="1713"/>
      <c r="AA217" s="1713"/>
      <c r="AB217" s="1713"/>
      <c r="AE217" s="71"/>
    </row>
    <row r="218" spans="2:38" s="32" customFormat="1" ht="30" customHeight="1" x14ac:dyDescent="0.45">
      <c r="B218" s="1696" t="s">
        <v>63</v>
      </c>
      <c r="C218" s="1697"/>
      <c r="D218" s="1697"/>
      <c r="E218" s="1697"/>
      <c r="F218" s="1697"/>
      <c r="G218" s="1697"/>
      <c r="H218" s="1697"/>
      <c r="I218" s="1698"/>
      <c r="J218" s="222"/>
      <c r="K218" s="221"/>
      <c r="L218" s="220" t="s">
        <v>65</v>
      </c>
      <c r="M218" s="219"/>
      <c r="N218" s="218" t="s">
        <v>64</v>
      </c>
      <c r="O218" s="42"/>
      <c r="P218" s="53"/>
      <c r="V218" s="82"/>
      <c r="W218" s="82"/>
      <c r="X218" s="82"/>
      <c r="Y218" s="82"/>
      <c r="Z218" s="82"/>
      <c r="AA218" s="82"/>
      <c r="AB218" s="83"/>
      <c r="AE218" s="71"/>
      <c r="AL218" s="39"/>
    </row>
    <row r="219" spans="2:38" s="32" customFormat="1" ht="15" customHeight="1" x14ac:dyDescent="0.45">
      <c r="B219" s="1699"/>
      <c r="C219" s="1700"/>
      <c r="D219" s="1700"/>
      <c r="E219" s="1700"/>
      <c r="F219" s="1700"/>
      <c r="G219" s="1700"/>
      <c r="H219" s="1700"/>
      <c r="I219" s="1701"/>
      <c r="J219" s="43" t="s">
        <v>66</v>
      </c>
      <c r="K219" s="44"/>
      <c r="L219" s="44"/>
      <c r="M219" s="44"/>
      <c r="N219" s="44"/>
      <c r="O219" s="44"/>
      <c r="P219" s="44"/>
      <c r="Q219" s="44"/>
      <c r="R219" s="44"/>
      <c r="S219" s="42"/>
      <c r="T219" s="45"/>
      <c r="U219" s="217"/>
      <c r="V219" s="216"/>
      <c r="W219" s="409"/>
      <c r="X219" s="102" t="s">
        <v>65</v>
      </c>
      <c r="Y219" s="215"/>
      <c r="Z219" s="72" t="s">
        <v>64</v>
      </c>
      <c r="AA219" s="72"/>
      <c r="AB219" s="214"/>
      <c r="AE219" s="71"/>
    </row>
    <row r="220" spans="2:38" s="32" customFormat="1" ht="15" customHeight="1" x14ac:dyDescent="0.45">
      <c r="B220" s="1702"/>
      <c r="C220" s="1703"/>
      <c r="D220" s="1703"/>
      <c r="E220" s="1703"/>
      <c r="F220" s="1703"/>
      <c r="G220" s="1703"/>
      <c r="H220" s="1703"/>
      <c r="I220" s="1704"/>
      <c r="J220" s="50" t="s">
        <v>67</v>
      </c>
      <c r="K220" s="295"/>
      <c r="L220" s="295"/>
      <c r="M220" s="295"/>
      <c r="N220" s="295"/>
      <c r="O220" s="295"/>
      <c r="P220" s="295"/>
      <c r="Q220" s="295"/>
      <c r="R220" s="295"/>
      <c r="S220" s="52"/>
      <c r="T220" s="72"/>
      <c r="U220" s="213"/>
      <c r="V220" s="212"/>
      <c r="W220" s="410"/>
      <c r="X220" s="295" t="s">
        <v>65</v>
      </c>
      <c r="Y220" s="211"/>
      <c r="Z220" s="48" t="s">
        <v>64</v>
      </c>
      <c r="AA220" s="48"/>
      <c r="AB220" s="49"/>
      <c r="AE220" s="71"/>
    </row>
    <row r="221" spans="2:38" s="32" customFormat="1" ht="18" customHeight="1" x14ac:dyDescent="0.45">
      <c r="B221" s="1167" t="s">
        <v>68</v>
      </c>
      <c r="C221" s="1168"/>
      <c r="D221" s="1168"/>
      <c r="E221" s="1168"/>
      <c r="F221" s="1168"/>
      <c r="G221" s="1168"/>
      <c r="H221" s="1168"/>
      <c r="I221" s="1169"/>
      <c r="J221" s="210" t="s">
        <v>84</v>
      </c>
      <c r="K221" s="52" t="s">
        <v>69</v>
      </c>
      <c r="L221" s="58"/>
      <c r="M221" s="58"/>
      <c r="N221" s="58"/>
      <c r="O221" s="57" t="s">
        <v>70</v>
      </c>
      <c r="P221" s="52" t="s">
        <v>71</v>
      </c>
      <c r="Q221" s="58"/>
      <c r="R221" s="58"/>
      <c r="T221" s="72" t="s">
        <v>81</v>
      </c>
      <c r="U221" s="57" t="s">
        <v>70</v>
      </c>
      <c r="V221" s="72" t="s">
        <v>82</v>
      </c>
      <c r="X221" s="52"/>
      <c r="Y221" s="58"/>
      <c r="Z221" s="58"/>
      <c r="AA221" s="58"/>
      <c r="AB221" s="59"/>
      <c r="AE221" s="71"/>
      <c r="AH221" s="69"/>
    </row>
    <row r="222" spans="2:38" s="32" customFormat="1" ht="15" customHeight="1" x14ac:dyDescent="0.45">
      <c r="B222" s="1118" t="s">
        <v>72</v>
      </c>
      <c r="C222" s="1119"/>
      <c r="D222" s="1119"/>
      <c r="E222" s="1119"/>
      <c r="F222" s="1119"/>
      <c r="G222" s="1119"/>
      <c r="H222" s="1119"/>
      <c r="I222" s="1120"/>
      <c r="J222" s="1130" t="s">
        <v>73</v>
      </c>
      <c r="K222" s="1139"/>
      <c r="L222" s="1711"/>
      <c r="M222" s="1218"/>
      <c r="N222" s="1218"/>
      <c r="O222" s="1218"/>
      <c r="P222" s="1218"/>
      <c r="Q222" s="1218"/>
      <c r="R222" s="1715"/>
      <c r="S222" s="1715"/>
      <c r="T222" s="1715"/>
      <c r="U222" s="1716"/>
      <c r="V222" s="1143" t="s">
        <v>74</v>
      </c>
      <c r="W222" s="1143"/>
      <c r="X222" s="1143"/>
      <c r="Y222" s="1143"/>
      <c r="Z222" s="1143"/>
      <c r="AA222" s="1143"/>
      <c r="AB222" s="1144"/>
      <c r="AE222" s="71"/>
    </row>
    <row r="223" spans="2:38" s="32" customFormat="1" ht="15" customHeight="1" x14ac:dyDescent="0.45">
      <c r="B223" s="1121"/>
      <c r="C223" s="1122"/>
      <c r="D223" s="1122"/>
      <c r="E223" s="1122"/>
      <c r="F223" s="1122"/>
      <c r="G223" s="1122"/>
      <c r="H223" s="1122"/>
      <c r="I223" s="1123"/>
      <c r="J223" s="1197"/>
      <c r="K223" s="1198"/>
      <c r="L223" s="1711"/>
      <c r="M223" s="1218"/>
      <c r="N223" s="1218"/>
      <c r="O223" s="1218"/>
      <c r="P223" s="1218"/>
      <c r="Q223" s="1218"/>
      <c r="R223" s="1715"/>
      <c r="S223" s="1715"/>
      <c r="T223" s="1715"/>
      <c r="U223" s="1716"/>
      <c r="V223" s="1146"/>
      <c r="W223" s="1146"/>
      <c r="X223" s="1146"/>
      <c r="Y223" s="1146"/>
      <c r="Z223" s="1146"/>
      <c r="AA223" s="1146"/>
      <c r="AB223" s="1147"/>
      <c r="AC223" s="63"/>
      <c r="AD223" s="63"/>
      <c r="AE223" s="207"/>
      <c r="AF223" s="63"/>
      <c r="AG223" s="63"/>
      <c r="AH223" s="63"/>
    </row>
    <row r="224" spans="2:38" s="32" customFormat="1" ht="15" customHeight="1" x14ac:dyDescent="0.45">
      <c r="B224" s="1118" t="s">
        <v>75</v>
      </c>
      <c r="C224" s="1119"/>
      <c r="D224" s="1119"/>
      <c r="E224" s="1119"/>
      <c r="F224" s="1119"/>
      <c r="G224" s="1119"/>
      <c r="H224" s="1119"/>
      <c r="I224" s="1119"/>
      <c r="J224" s="1705"/>
      <c r="K224" s="1717"/>
      <c r="L224" s="1719"/>
      <c r="M224" s="1134" t="s">
        <v>76</v>
      </c>
      <c r="N224" s="1709"/>
      <c r="O224" s="1134" t="s">
        <v>77</v>
      </c>
      <c r="P224" s="1709"/>
      <c r="Q224" s="1134" t="s">
        <v>78</v>
      </c>
      <c r="S224" s="60"/>
      <c r="T224" s="60"/>
      <c r="U224" s="60"/>
      <c r="V224" s="60"/>
      <c r="W224" s="60"/>
      <c r="X224" s="60"/>
      <c r="Y224" s="60"/>
      <c r="Z224" s="60"/>
      <c r="AA224" s="60"/>
      <c r="AB224" s="209"/>
      <c r="AC224" s="63"/>
      <c r="AD224" s="63"/>
      <c r="AE224" s="207"/>
      <c r="AF224" s="63"/>
      <c r="AG224" s="63"/>
      <c r="AH224" s="63"/>
    </row>
    <row r="225" spans="2:38" s="32" customFormat="1" ht="15" customHeight="1" x14ac:dyDescent="0.45">
      <c r="B225" s="1121"/>
      <c r="C225" s="1122"/>
      <c r="D225" s="1122"/>
      <c r="E225" s="1122"/>
      <c r="F225" s="1122"/>
      <c r="G225" s="1122"/>
      <c r="H225" s="1122"/>
      <c r="I225" s="1122"/>
      <c r="J225" s="1707"/>
      <c r="K225" s="1718"/>
      <c r="L225" s="1720"/>
      <c r="M225" s="1136"/>
      <c r="N225" s="1710"/>
      <c r="O225" s="1136"/>
      <c r="P225" s="1710"/>
      <c r="Q225" s="1136"/>
      <c r="R225" s="64"/>
      <c r="S225" s="62"/>
      <c r="T225" s="62"/>
      <c r="U225" s="62"/>
      <c r="V225" s="62"/>
      <c r="W225" s="62"/>
      <c r="X225" s="62"/>
      <c r="Y225" s="62"/>
      <c r="Z225" s="62"/>
      <c r="AA225" s="62"/>
      <c r="AB225" s="208"/>
      <c r="AC225" s="63"/>
      <c r="AD225" s="63"/>
      <c r="AE225" s="207"/>
      <c r="AF225" s="63"/>
      <c r="AG225" s="63"/>
      <c r="AH225" s="63"/>
    </row>
    <row r="226" spans="2:38" s="32" customFormat="1" ht="17.55" customHeight="1" x14ac:dyDescent="0.45">
      <c r="B226" s="35" t="s">
        <v>5599</v>
      </c>
      <c r="C226" s="35"/>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E226" s="223"/>
    </row>
    <row r="227" spans="2:38" s="32" customFormat="1" ht="12.6" customHeight="1" x14ac:dyDescent="0.45">
      <c r="B227" s="1185" t="s">
        <v>62</v>
      </c>
      <c r="C227" s="1186"/>
      <c r="D227" s="1186"/>
      <c r="E227" s="1186"/>
      <c r="F227" s="1186"/>
      <c r="G227" s="1186"/>
      <c r="H227" s="1186"/>
      <c r="I227" s="1187"/>
      <c r="J227" s="1221"/>
      <c r="K227" s="1222"/>
      <c r="L227" s="1222"/>
      <c r="M227" s="1222"/>
      <c r="N227" s="1222"/>
      <c r="O227" s="1222"/>
      <c r="P227" s="1222"/>
      <c r="Q227" s="1222"/>
      <c r="R227" s="1222"/>
      <c r="S227" s="1222"/>
      <c r="T227" s="1222"/>
      <c r="U227" s="1222"/>
      <c r="V227" s="1222"/>
      <c r="W227" s="1222"/>
      <c r="X227" s="1222"/>
      <c r="Y227" s="1222"/>
      <c r="Z227" s="1222"/>
      <c r="AA227" s="1222"/>
      <c r="AB227" s="1223"/>
      <c r="AE227" s="71"/>
    </row>
    <row r="228" spans="2:38" s="32" customFormat="1" ht="22.5" customHeight="1" x14ac:dyDescent="0.45">
      <c r="B228" s="1207" t="s">
        <v>50</v>
      </c>
      <c r="C228" s="1208"/>
      <c r="D228" s="1208"/>
      <c r="E228" s="1208"/>
      <c r="F228" s="1208"/>
      <c r="G228" s="1208"/>
      <c r="H228" s="1208"/>
      <c r="I228" s="1209"/>
      <c r="J228" s="1224"/>
      <c r="K228" s="1225"/>
      <c r="L228" s="1225"/>
      <c r="M228" s="1226"/>
      <c r="N228" s="1226"/>
      <c r="O228" s="1225"/>
      <c r="P228" s="1226"/>
      <c r="Q228" s="1226"/>
      <c r="R228" s="1225"/>
      <c r="S228" s="1225"/>
      <c r="T228" s="1225"/>
      <c r="U228" s="1225"/>
      <c r="V228" s="1225"/>
      <c r="W228" s="1225"/>
      <c r="X228" s="1225"/>
      <c r="Y228" s="1225"/>
      <c r="Z228" s="1225"/>
      <c r="AA228" s="1225"/>
      <c r="AB228" s="1227"/>
      <c r="AE228" s="71"/>
    </row>
    <row r="229" spans="2:38" s="32" customFormat="1" ht="25.35" customHeight="1" x14ac:dyDescent="0.45">
      <c r="B229" s="1173" t="s">
        <v>48</v>
      </c>
      <c r="C229" s="1174"/>
      <c r="D229" s="1174"/>
      <c r="E229" s="1174"/>
      <c r="F229" s="1174"/>
      <c r="G229" s="1174"/>
      <c r="H229" s="1174"/>
      <c r="I229" s="1175"/>
      <c r="J229" s="1053" t="s">
        <v>3</v>
      </c>
      <c r="K229" s="1054"/>
      <c r="L229" s="1054"/>
      <c r="M229" s="1237"/>
      <c r="N229" s="1239"/>
      <c r="O229" s="37" t="s">
        <v>4</v>
      </c>
      <c r="P229" s="1237"/>
      <c r="Q229" s="1239"/>
      <c r="R229" s="1054"/>
      <c r="S229" s="1054"/>
      <c r="T229" s="1054"/>
      <c r="U229" s="1054"/>
      <c r="V229" s="1054"/>
      <c r="W229" s="1054"/>
      <c r="X229" s="1054"/>
      <c r="Y229" s="1054"/>
      <c r="Z229" s="1054"/>
      <c r="AA229" s="1054"/>
      <c r="AB229" s="1055"/>
      <c r="AE229" s="71"/>
    </row>
    <row r="230" spans="2:38" s="32" customFormat="1" ht="25.35" customHeight="1" x14ac:dyDescent="0.45">
      <c r="B230" s="1179"/>
      <c r="C230" s="1180"/>
      <c r="D230" s="1180"/>
      <c r="E230" s="1180"/>
      <c r="F230" s="1180"/>
      <c r="G230" s="1180"/>
      <c r="H230" s="1180"/>
      <c r="I230" s="1181"/>
      <c r="J230" s="1053" t="s">
        <v>5</v>
      </c>
      <c r="K230" s="1054"/>
      <c r="L230" s="1054"/>
      <c r="M230" s="1237"/>
      <c r="N230" s="1238"/>
      <c r="O230" s="1238"/>
      <c r="P230" s="1238"/>
      <c r="Q230" s="1239"/>
      <c r="R230" s="1053" t="s">
        <v>6</v>
      </c>
      <c r="S230" s="1054"/>
      <c r="T230" s="1055"/>
      <c r="U230" s="1237"/>
      <c r="V230" s="1238"/>
      <c r="W230" s="1238"/>
      <c r="X230" s="1238"/>
      <c r="Y230" s="1238"/>
      <c r="Z230" s="1238"/>
      <c r="AA230" s="1238"/>
      <c r="AB230" s="1239"/>
      <c r="AE230" s="71"/>
    </row>
    <row r="231" spans="2:38" s="32" customFormat="1" ht="25.35" customHeight="1" x14ac:dyDescent="0.45">
      <c r="B231" s="1179"/>
      <c r="C231" s="1180"/>
      <c r="D231" s="1180"/>
      <c r="E231" s="1180"/>
      <c r="F231" s="1180"/>
      <c r="G231" s="1180"/>
      <c r="H231" s="1180"/>
      <c r="I231" s="1181"/>
      <c r="J231" s="1053" t="s">
        <v>5753</v>
      </c>
      <c r="K231" s="1054"/>
      <c r="L231" s="1054"/>
      <c r="M231" s="1234"/>
      <c r="N231" s="1235"/>
      <c r="O231" s="1235"/>
      <c r="P231" s="1235"/>
      <c r="Q231" s="1236"/>
      <c r="R231" s="1053" t="s">
        <v>7</v>
      </c>
      <c r="S231" s="1054"/>
      <c r="T231" s="1055"/>
      <c r="U231" s="1237"/>
      <c r="V231" s="1238"/>
      <c r="W231" s="1238"/>
      <c r="X231" s="1238"/>
      <c r="Y231" s="1238"/>
      <c r="Z231" s="1238"/>
      <c r="AA231" s="1238"/>
      <c r="AB231" s="1239"/>
      <c r="AE231" s="71"/>
    </row>
    <row r="232" spans="2:38" s="32" customFormat="1" ht="25.35" customHeight="1" x14ac:dyDescent="0.45">
      <c r="B232" s="1182"/>
      <c r="C232" s="1183"/>
      <c r="D232" s="1183"/>
      <c r="E232" s="1183"/>
      <c r="F232" s="1183"/>
      <c r="G232" s="1183"/>
      <c r="H232" s="1183"/>
      <c r="I232" s="1184"/>
      <c r="J232" s="1053" t="s">
        <v>8</v>
      </c>
      <c r="K232" s="1054"/>
      <c r="L232" s="1054"/>
      <c r="M232" s="1713"/>
      <c r="N232" s="1713"/>
      <c r="O232" s="1713"/>
      <c r="P232" s="1713"/>
      <c r="Q232" s="1713"/>
      <c r="R232" s="1713"/>
      <c r="S232" s="1713"/>
      <c r="T232" s="1713"/>
      <c r="U232" s="1713"/>
      <c r="V232" s="1713"/>
      <c r="W232" s="1713"/>
      <c r="X232" s="1713"/>
      <c r="Y232" s="1713"/>
      <c r="Z232" s="1713"/>
      <c r="AA232" s="1713"/>
      <c r="AB232" s="1713"/>
      <c r="AE232" s="71"/>
    </row>
    <row r="233" spans="2:38" s="32" customFormat="1" ht="30" customHeight="1" x14ac:dyDescent="0.45">
      <c r="B233" s="1696" t="s">
        <v>63</v>
      </c>
      <c r="C233" s="1697"/>
      <c r="D233" s="1697"/>
      <c r="E233" s="1697"/>
      <c r="F233" s="1697"/>
      <c r="G233" s="1697"/>
      <c r="H233" s="1697"/>
      <c r="I233" s="1698"/>
      <c r="J233" s="222"/>
      <c r="K233" s="221"/>
      <c r="L233" s="220" t="s">
        <v>65</v>
      </c>
      <c r="M233" s="219"/>
      <c r="N233" s="218" t="s">
        <v>64</v>
      </c>
      <c r="O233" s="42"/>
      <c r="P233" s="53"/>
      <c r="V233" s="82"/>
      <c r="W233" s="82"/>
      <c r="X233" s="82"/>
      <c r="Y233" s="82"/>
      <c r="Z233" s="82"/>
      <c r="AA233" s="82"/>
      <c r="AB233" s="83"/>
      <c r="AE233" s="71"/>
      <c r="AL233" s="39"/>
    </row>
    <row r="234" spans="2:38" s="32" customFormat="1" ht="15" customHeight="1" x14ac:dyDescent="0.45">
      <c r="B234" s="1699"/>
      <c r="C234" s="1700"/>
      <c r="D234" s="1700"/>
      <c r="E234" s="1700"/>
      <c r="F234" s="1700"/>
      <c r="G234" s="1700"/>
      <c r="H234" s="1700"/>
      <c r="I234" s="1701"/>
      <c r="J234" s="43" t="s">
        <v>66</v>
      </c>
      <c r="K234" s="44"/>
      <c r="L234" s="44"/>
      <c r="M234" s="44"/>
      <c r="N234" s="44"/>
      <c r="O234" s="44"/>
      <c r="P234" s="44"/>
      <c r="Q234" s="44"/>
      <c r="R234" s="44"/>
      <c r="S234" s="42"/>
      <c r="T234" s="45"/>
      <c r="U234" s="217"/>
      <c r="V234" s="216"/>
      <c r="W234" s="409"/>
      <c r="X234" s="102" t="s">
        <v>65</v>
      </c>
      <c r="Y234" s="215"/>
      <c r="Z234" s="45" t="s">
        <v>64</v>
      </c>
      <c r="AA234" s="72"/>
      <c r="AB234" s="214"/>
      <c r="AE234" s="71"/>
    </row>
    <row r="235" spans="2:38" s="32" customFormat="1" ht="15" customHeight="1" x14ac:dyDescent="0.45">
      <c r="B235" s="1702"/>
      <c r="C235" s="1703"/>
      <c r="D235" s="1703"/>
      <c r="E235" s="1703"/>
      <c r="F235" s="1703"/>
      <c r="G235" s="1703"/>
      <c r="H235" s="1703"/>
      <c r="I235" s="1704"/>
      <c r="J235" s="50" t="s">
        <v>67</v>
      </c>
      <c r="K235" s="295"/>
      <c r="L235" s="295"/>
      <c r="M235" s="295"/>
      <c r="N235" s="295"/>
      <c r="O235" s="295"/>
      <c r="P235" s="295"/>
      <c r="Q235" s="295"/>
      <c r="R235" s="295"/>
      <c r="S235" s="52"/>
      <c r="T235" s="72"/>
      <c r="U235" s="213"/>
      <c r="V235" s="212"/>
      <c r="W235" s="410"/>
      <c r="X235" s="295" t="s">
        <v>65</v>
      </c>
      <c r="Y235" s="211"/>
      <c r="Z235" s="72" t="s">
        <v>64</v>
      </c>
      <c r="AA235" s="48"/>
      <c r="AB235" s="49"/>
      <c r="AE235" s="71"/>
    </row>
    <row r="236" spans="2:38" s="32" customFormat="1" ht="18" customHeight="1" x14ac:dyDescent="0.45">
      <c r="B236" s="1167" t="s">
        <v>68</v>
      </c>
      <c r="C236" s="1168"/>
      <c r="D236" s="1168"/>
      <c r="E236" s="1168"/>
      <c r="F236" s="1168"/>
      <c r="G236" s="1168"/>
      <c r="H236" s="1168"/>
      <c r="I236" s="1169"/>
      <c r="J236" s="210" t="s">
        <v>84</v>
      </c>
      <c r="K236" s="52" t="s">
        <v>69</v>
      </c>
      <c r="L236" s="58"/>
      <c r="M236" s="58"/>
      <c r="N236" s="58"/>
      <c r="O236" s="57" t="s">
        <v>70</v>
      </c>
      <c r="P236" s="52" t="s">
        <v>71</v>
      </c>
      <c r="Q236" s="58"/>
      <c r="R236" s="58"/>
      <c r="T236" s="72" t="s">
        <v>81</v>
      </c>
      <c r="U236" s="57" t="s">
        <v>84</v>
      </c>
      <c r="V236" s="72" t="s">
        <v>82</v>
      </c>
      <c r="X236" s="52"/>
      <c r="Y236" s="58"/>
      <c r="Z236" s="58"/>
      <c r="AA236" s="58"/>
      <c r="AB236" s="59"/>
      <c r="AE236" s="71"/>
      <c r="AH236" s="69"/>
    </row>
    <row r="237" spans="2:38" s="32" customFormat="1" ht="15" customHeight="1" x14ac:dyDescent="0.45">
      <c r="B237" s="1118" t="s">
        <v>72</v>
      </c>
      <c r="C237" s="1119"/>
      <c r="D237" s="1119"/>
      <c r="E237" s="1119"/>
      <c r="F237" s="1119"/>
      <c r="G237" s="1119"/>
      <c r="H237" s="1119"/>
      <c r="I237" s="1120"/>
      <c r="J237" s="1130" t="s">
        <v>73</v>
      </c>
      <c r="K237" s="1139"/>
      <c r="L237" s="1711"/>
      <c r="M237" s="1218"/>
      <c r="N237" s="1218"/>
      <c r="O237" s="1712"/>
      <c r="P237" s="1711"/>
      <c r="Q237" s="1712"/>
      <c r="R237" s="1714"/>
      <c r="S237" s="1715"/>
      <c r="T237" s="1715"/>
      <c r="U237" s="1716"/>
      <c r="V237" s="1143" t="s">
        <v>74</v>
      </c>
      <c r="W237" s="1143"/>
      <c r="X237" s="1143"/>
      <c r="Y237" s="1143"/>
      <c r="Z237" s="1143"/>
      <c r="AA237" s="1143"/>
      <c r="AB237" s="1144"/>
      <c r="AE237" s="71"/>
    </row>
    <row r="238" spans="2:38" s="32" customFormat="1" ht="15" customHeight="1" x14ac:dyDescent="0.45">
      <c r="B238" s="1121"/>
      <c r="C238" s="1122"/>
      <c r="D238" s="1122"/>
      <c r="E238" s="1122"/>
      <c r="F238" s="1122"/>
      <c r="G238" s="1122"/>
      <c r="H238" s="1122"/>
      <c r="I238" s="1123"/>
      <c r="J238" s="1197"/>
      <c r="K238" s="1198"/>
      <c r="L238" s="1711"/>
      <c r="M238" s="1218"/>
      <c r="N238" s="1218"/>
      <c r="O238" s="1712"/>
      <c r="P238" s="1711"/>
      <c r="Q238" s="1712"/>
      <c r="R238" s="1714"/>
      <c r="S238" s="1715"/>
      <c r="T238" s="1715"/>
      <c r="U238" s="1716"/>
      <c r="V238" s="1146"/>
      <c r="W238" s="1146"/>
      <c r="X238" s="1146"/>
      <c r="Y238" s="1146"/>
      <c r="Z238" s="1146"/>
      <c r="AA238" s="1146"/>
      <c r="AB238" s="1147"/>
      <c r="AC238" s="63"/>
      <c r="AD238" s="63"/>
      <c r="AE238" s="207"/>
      <c r="AF238" s="63"/>
      <c r="AG238" s="63"/>
      <c r="AH238" s="63"/>
    </row>
    <row r="239" spans="2:38" s="32" customFormat="1" ht="15" customHeight="1" x14ac:dyDescent="0.45">
      <c r="B239" s="1118" t="s">
        <v>75</v>
      </c>
      <c r="C239" s="1119"/>
      <c r="D239" s="1119"/>
      <c r="E239" s="1119"/>
      <c r="F239" s="1119"/>
      <c r="G239" s="1119"/>
      <c r="H239" s="1119"/>
      <c r="I239" s="1119"/>
      <c r="J239" s="1705"/>
      <c r="K239" s="1717"/>
      <c r="L239" s="1719"/>
      <c r="M239" s="1134" t="s">
        <v>76</v>
      </c>
      <c r="N239" s="1709"/>
      <c r="O239" s="1134" t="s">
        <v>77</v>
      </c>
      <c r="P239" s="1709"/>
      <c r="Q239" s="1134" t="s">
        <v>78</v>
      </c>
      <c r="S239" s="60"/>
      <c r="T239" s="60"/>
      <c r="U239" s="60"/>
      <c r="V239" s="60"/>
      <c r="W239" s="60"/>
      <c r="X239" s="60"/>
      <c r="Y239" s="60"/>
      <c r="Z239" s="60"/>
      <c r="AA239" s="60"/>
      <c r="AB239" s="209"/>
      <c r="AC239" s="63"/>
      <c r="AD239" s="63"/>
      <c r="AE239" s="207"/>
      <c r="AF239" s="63"/>
      <c r="AG239" s="63"/>
      <c r="AH239" s="63"/>
    </row>
    <row r="240" spans="2:38" s="32" customFormat="1" ht="15" customHeight="1" x14ac:dyDescent="0.45">
      <c r="B240" s="1121"/>
      <c r="C240" s="1122"/>
      <c r="D240" s="1122"/>
      <c r="E240" s="1122"/>
      <c r="F240" s="1122"/>
      <c r="G240" s="1122"/>
      <c r="H240" s="1122"/>
      <c r="I240" s="1122"/>
      <c r="J240" s="1707"/>
      <c r="K240" s="1718"/>
      <c r="L240" s="1720"/>
      <c r="M240" s="1136"/>
      <c r="N240" s="1710"/>
      <c r="O240" s="1136"/>
      <c r="P240" s="1710"/>
      <c r="Q240" s="1136"/>
      <c r="R240" s="64"/>
      <c r="S240" s="62"/>
      <c r="T240" s="62"/>
      <c r="U240" s="62"/>
      <c r="V240" s="62"/>
      <c r="W240" s="62"/>
      <c r="X240" s="62"/>
      <c r="Y240" s="62"/>
      <c r="Z240" s="62"/>
      <c r="AA240" s="62"/>
      <c r="AB240" s="208"/>
      <c r="AC240" s="63"/>
      <c r="AD240" s="63"/>
      <c r="AE240" s="207"/>
      <c r="AF240" s="63"/>
      <c r="AG240" s="63"/>
      <c r="AH240" s="63"/>
    </row>
    <row r="241" spans="2:38" s="32" customFormat="1" ht="20.100000000000001" customHeight="1" x14ac:dyDescent="0.45">
      <c r="B241" s="65"/>
      <c r="C241" s="65"/>
      <c r="D241" s="65"/>
      <c r="E241" s="65"/>
      <c r="F241" s="65"/>
      <c r="G241" s="65"/>
      <c r="H241" s="65"/>
      <c r="I241" s="65"/>
      <c r="J241" s="66"/>
      <c r="K241" s="66"/>
      <c r="L241" s="68"/>
      <c r="M241" s="66"/>
      <c r="N241" s="68"/>
      <c r="O241" s="66"/>
      <c r="P241" s="68"/>
      <c r="Q241" s="66"/>
      <c r="R241" s="68"/>
      <c r="S241" s="61"/>
      <c r="T241" s="61"/>
      <c r="U241" s="61"/>
      <c r="V241" s="61"/>
      <c r="W241" s="61"/>
      <c r="X241" s="61"/>
      <c r="Y241" s="61"/>
      <c r="Z241" s="61"/>
      <c r="AA241" s="61"/>
      <c r="AB241" s="61"/>
      <c r="AC241" s="63"/>
      <c r="AD241" s="63"/>
      <c r="AE241" s="207"/>
      <c r="AF241" s="63"/>
      <c r="AG241" s="63"/>
      <c r="AH241" s="63"/>
    </row>
    <row r="242" spans="2:38" s="32" customFormat="1" ht="17.55" customHeight="1" x14ac:dyDescent="0.45">
      <c r="B242" s="35" t="s">
        <v>5600</v>
      </c>
      <c r="C242" s="35"/>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E242" s="223"/>
    </row>
    <row r="243" spans="2:38" s="32" customFormat="1" ht="12.6" customHeight="1" x14ac:dyDescent="0.45">
      <c r="B243" s="1185" t="s">
        <v>62</v>
      </c>
      <c r="C243" s="1186"/>
      <c r="D243" s="1186"/>
      <c r="E243" s="1186"/>
      <c r="F243" s="1186"/>
      <c r="G243" s="1186"/>
      <c r="H243" s="1186"/>
      <c r="I243" s="1187"/>
      <c r="J243" s="1221"/>
      <c r="K243" s="1222"/>
      <c r="L243" s="1222"/>
      <c r="M243" s="1222"/>
      <c r="N243" s="1222"/>
      <c r="O243" s="1222"/>
      <c r="P243" s="1222"/>
      <c r="Q243" s="1222"/>
      <c r="R243" s="1222"/>
      <c r="S243" s="1222"/>
      <c r="T243" s="1222"/>
      <c r="U243" s="1222"/>
      <c r="V243" s="1222"/>
      <c r="W243" s="1222"/>
      <c r="X243" s="1222"/>
      <c r="Y243" s="1222"/>
      <c r="Z243" s="1222"/>
      <c r="AA243" s="1222"/>
      <c r="AB243" s="1223"/>
      <c r="AE243" s="71"/>
    </row>
    <row r="244" spans="2:38" s="32" customFormat="1" ht="22.5" customHeight="1" x14ac:dyDescent="0.45">
      <c r="B244" s="1207" t="s">
        <v>50</v>
      </c>
      <c r="C244" s="1208"/>
      <c r="D244" s="1208"/>
      <c r="E244" s="1208"/>
      <c r="F244" s="1208"/>
      <c r="G244" s="1208"/>
      <c r="H244" s="1208"/>
      <c r="I244" s="1209"/>
      <c r="J244" s="1224"/>
      <c r="K244" s="1225"/>
      <c r="L244" s="1225"/>
      <c r="M244" s="1226"/>
      <c r="N244" s="1226"/>
      <c r="O244" s="1225"/>
      <c r="P244" s="1226"/>
      <c r="Q244" s="1226"/>
      <c r="R244" s="1225"/>
      <c r="S244" s="1225"/>
      <c r="T244" s="1225"/>
      <c r="U244" s="1225"/>
      <c r="V244" s="1225"/>
      <c r="W244" s="1225"/>
      <c r="X244" s="1225"/>
      <c r="Y244" s="1225"/>
      <c r="Z244" s="1225"/>
      <c r="AA244" s="1225"/>
      <c r="AB244" s="1227"/>
      <c r="AE244" s="71"/>
    </row>
    <row r="245" spans="2:38" s="32" customFormat="1" ht="25.35" customHeight="1" x14ac:dyDescent="0.45">
      <c r="B245" s="1173" t="s">
        <v>48</v>
      </c>
      <c r="C245" s="1174"/>
      <c r="D245" s="1174"/>
      <c r="E245" s="1174"/>
      <c r="F245" s="1174"/>
      <c r="G245" s="1174"/>
      <c r="H245" s="1174"/>
      <c r="I245" s="1175"/>
      <c r="J245" s="1053" t="s">
        <v>3</v>
      </c>
      <c r="K245" s="1054"/>
      <c r="L245" s="1054"/>
      <c r="M245" s="1237"/>
      <c r="N245" s="1239"/>
      <c r="O245" s="37" t="s">
        <v>4</v>
      </c>
      <c r="P245" s="1237"/>
      <c r="Q245" s="1239"/>
      <c r="R245" s="1054"/>
      <c r="S245" s="1054"/>
      <c r="T245" s="1054"/>
      <c r="U245" s="1054"/>
      <c r="V245" s="1054"/>
      <c r="W245" s="1054"/>
      <c r="X245" s="1054"/>
      <c r="Y245" s="1054"/>
      <c r="Z245" s="1054"/>
      <c r="AA245" s="1054"/>
      <c r="AB245" s="1055"/>
      <c r="AE245" s="71"/>
    </row>
    <row r="246" spans="2:38" s="32" customFormat="1" ht="25.35" customHeight="1" x14ac:dyDescent="0.45">
      <c r="B246" s="1179"/>
      <c r="C246" s="1180"/>
      <c r="D246" s="1180"/>
      <c r="E246" s="1180"/>
      <c r="F246" s="1180"/>
      <c r="G246" s="1180"/>
      <c r="H246" s="1180"/>
      <c r="I246" s="1181"/>
      <c r="J246" s="1053" t="s">
        <v>5</v>
      </c>
      <c r="K246" s="1054"/>
      <c r="L246" s="1054"/>
      <c r="M246" s="1237"/>
      <c r="N246" s="1238"/>
      <c r="O246" s="1238"/>
      <c r="P246" s="1238"/>
      <c r="Q246" s="1239"/>
      <c r="R246" s="1053" t="s">
        <v>6</v>
      </c>
      <c r="S246" s="1054"/>
      <c r="T246" s="1055"/>
      <c r="U246" s="1237"/>
      <c r="V246" s="1238"/>
      <c r="W246" s="1238"/>
      <c r="X246" s="1238"/>
      <c r="Y246" s="1238"/>
      <c r="Z246" s="1238"/>
      <c r="AA246" s="1238"/>
      <c r="AB246" s="1239"/>
      <c r="AE246" s="71"/>
    </row>
    <row r="247" spans="2:38" s="32" customFormat="1" ht="25.35" customHeight="1" x14ac:dyDescent="0.45">
      <c r="B247" s="1179"/>
      <c r="C247" s="1180"/>
      <c r="D247" s="1180"/>
      <c r="E247" s="1180"/>
      <c r="F247" s="1180"/>
      <c r="G247" s="1180"/>
      <c r="H247" s="1180"/>
      <c r="I247" s="1181"/>
      <c r="J247" s="1053" t="s">
        <v>5753</v>
      </c>
      <c r="K247" s="1054"/>
      <c r="L247" s="1054"/>
      <c r="M247" s="1234"/>
      <c r="N247" s="1235"/>
      <c r="O247" s="1235"/>
      <c r="P247" s="1235"/>
      <c r="Q247" s="1236"/>
      <c r="R247" s="1053" t="s">
        <v>7</v>
      </c>
      <c r="S247" s="1054"/>
      <c r="T247" s="1055"/>
      <c r="U247" s="1237"/>
      <c r="V247" s="1238"/>
      <c r="W247" s="1238"/>
      <c r="X247" s="1238"/>
      <c r="Y247" s="1238"/>
      <c r="Z247" s="1238"/>
      <c r="AA247" s="1238"/>
      <c r="AB247" s="1239"/>
      <c r="AE247" s="71"/>
    </row>
    <row r="248" spans="2:38" s="32" customFormat="1" ht="25.35" customHeight="1" x14ac:dyDescent="0.45">
      <c r="B248" s="1182"/>
      <c r="C248" s="1183"/>
      <c r="D248" s="1183"/>
      <c r="E248" s="1183"/>
      <c r="F248" s="1183"/>
      <c r="G248" s="1183"/>
      <c r="H248" s="1183"/>
      <c r="I248" s="1184"/>
      <c r="J248" s="1053" t="s">
        <v>8</v>
      </c>
      <c r="K248" s="1054"/>
      <c r="L248" s="1054"/>
      <c r="M248" s="1713"/>
      <c r="N248" s="1713"/>
      <c r="O248" s="1713"/>
      <c r="P248" s="1713"/>
      <c r="Q248" s="1713"/>
      <c r="R248" s="1713"/>
      <c r="S248" s="1713"/>
      <c r="T248" s="1713"/>
      <c r="U248" s="1713"/>
      <c r="V248" s="1713"/>
      <c r="W248" s="1713"/>
      <c r="X248" s="1713"/>
      <c r="Y248" s="1713"/>
      <c r="Z248" s="1713"/>
      <c r="AA248" s="1713"/>
      <c r="AB248" s="1713"/>
      <c r="AE248" s="71"/>
    </row>
    <row r="249" spans="2:38" s="32" customFormat="1" ht="30" customHeight="1" x14ac:dyDescent="0.45">
      <c r="B249" s="1696" t="s">
        <v>63</v>
      </c>
      <c r="C249" s="1697"/>
      <c r="D249" s="1697"/>
      <c r="E249" s="1697"/>
      <c r="F249" s="1697"/>
      <c r="G249" s="1697"/>
      <c r="H249" s="1697"/>
      <c r="I249" s="1698"/>
      <c r="J249" s="222"/>
      <c r="K249" s="221"/>
      <c r="L249" s="220" t="s">
        <v>65</v>
      </c>
      <c r="M249" s="219"/>
      <c r="N249" s="218" t="s">
        <v>64</v>
      </c>
      <c r="O249" s="42"/>
      <c r="P249" s="53"/>
      <c r="V249" s="82"/>
      <c r="W249" s="82"/>
      <c r="X249" s="82"/>
      <c r="Y249" s="82"/>
      <c r="Z249" s="82"/>
      <c r="AA249" s="82"/>
      <c r="AB249" s="83"/>
      <c r="AE249" s="71"/>
      <c r="AL249" s="39"/>
    </row>
    <row r="250" spans="2:38" s="32" customFormat="1" ht="15" customHeight="1" x14ac:dyDescent="0.45">
      <c r="B250" s="1699"/>
      <c r="C250" s="1700"/>
      <c r="D250" s="1700"/>
      <c r="E250" s="1700"/>
      <c r="F250" s="1700"/>
      <c r="G250" s="1700"/>
      <c r="H250" s="1700"/>
      <c r="I250" s="1701"/>
      <c r="J250" s="43" t="s">
        <v>66</v>
      </c>
      <c r="K250" s="44"/>
      <c r="L250" s="44"/>
      <c r="M250" s="44"/>
      <c r="N250" s="44"/>
      <c r="O250" s="44"/>
      <c r="P250" s="44"/>
      <c r="Q250" s="44"/>
      <c r="R250" s="44"/>
      <c r="S250" s="42"/>
      <c r="T250" s="45"/>
      <c r="U250" s="217"/>
      <c r="V250" s="216"/>
      <c r="W250" s="409"/>
      <c r="X250" s="102" t="s">
        <v>65</v>
      </c>
      <c r="Y250" s="215"/>
      <c r="Z250" s="72" t="s">
        <v>64</v>
      </c>
      <c r="AA250" s="72"/>
      <c r="AB250" s="214"/>
      <c r="AE250" s="71"/>
    </row>
    <row r="251" spans="2:38" s="32" customFormat="1" ht="15" customHeight="1" x14ac:dyDescent="0.45">
      <c r="B251" s="1702"/>
      <c r="C251" s="1703"/>
      <c r="D251" s="1703"/>
      <c r="E251" s="1703"/>
      <c r="F251" s="1703"/>
      <c r="G251" s="1703"/>
      <c r="H251" s="1703"/>
      <c r="I251" s="1704"/>
      <c r="J251" s="50" t="s">
        <v>67</v>
      </c>
      <c r="K251" s="295"/>
      <c r="L251" s="295"/>
      <c r="M251" s="295"/>
      <c r="N251" s="295"/>
      <c r="O251" s="295"/>
      <c r="P251" s="295"/>
      <c r="Q251" s="295"/>
      <c r="R251" s="295"/>
      <c r="S251" s="52"/>
      <c r="T251" s="72"/>
      <c r="U251" s="213"/>
      <c r="V251" s="212"/>
      <c r="W251" s="410"/>
      <c r="X251" s="295" t="s">
        <v>65</v>
      </c>
      <c r="Y251" s="211"/>
      <c r="Z251" s="48" t="s">
        <v>64</v>
      </c>
      <c r="AA251" s="48"/>
      <c r="AB251" s="49"/>
      <c r="AE251" s="71"/>
    </row>
    <row r="252" spans="2:38" s="32" customFormat="1" ht="18" customHeight="1" x14ac:dyDescent="0.45">
      <c r="B252" s="1167" t="s">
        <v>68</v>
      </c>
      <c r="C252" s="1168"/>
      <c r="D252" s="1168"/>
      <c r="E252" s="1168"/>
      <c r="F252" s="1168"/>
      <c r="G252" s="1168"/>
      <c r="H252" s="1168"/>
      <c r="I252" s="1169"/>
      <c r="J252" s="210" t="s">
        <v>84</v>
      </c>
      <c r="K252" s="52" t="s">
        <v>69</v>
      </c>
      <c r="L252" s="58"/>
      <c r="M252" s="58"/>
      <c r="N252" s="58"/>
      <c r="O252" s="57" t="s">
        <v>70</v>
      </c>
      <c r="P252" s="52" t="s">
        <v>71</v>
      </c>
      <c r="Q252" s="58"/>
      <c r="R252" s="58"/>
      <c r="T252" s="72" t="s">
        <v>81</v>
      </c>
      <c r="U252" s="57" t="s">
        <v>70</v>
      </c>
      <c r="V252" s="72" t="s">
        <v>82</v>
      </c>
      <c r="X252" s="52"/>
      <c r="Y252" s="58"/>
      <c r="Z252" s="58"/>
      <c r="AA252" s="58"/>
      <c r="AB252" s="59"/>
      <c r="AE252" s="71"/>
      <c r="AH252" s="69"/>
    </row>
    <row r="253" spans="2:38" s="32" customFormat="1" ht="15" customHeight="1" x14ac:dyDescent="0.45">
      <c r="B253" s="1118" t="s">
        <v>72</v>
      </c>
      <c r="C253" s="1119"/>
      <c r="D253" s="1119"/>
      <c r="E253" s="1119"/>
      <c r="F253" s="1119"/>
      <c r="G253" s="1119"/>
      <c r="H253" s="1119"/>
      <c r="I253" s="1120"/>
      <c r="J253" s="1130" t="s">
        <v>73</v>
      </c>
      <c r="K253" s="1139"/>
      <c r="L253" s="1711"/>
      <c r="M253" s="1218"/>
      <c r="N253" s="1218"/>
      <c r="O253" s="1218"/>
      <c r="P253" s="1218"/>
      <c r="Q253" s="1218"/>
      <c r="R253" s="1715"/>
      <c r="S253" s="1715"/>
      <c r="T253" s="1715"/>
      <c r="U253" s="1716"/>
      <c r="V253" s="1143" t="s">
        <v>74</v>
      </c>
      <c r="W253" s="1143"/>
      <c r="X253" s="1143"/>
      <c r="Y253" s="1143"/>
      <c r="Z253" s="1143"/>
      <c r="AA253" s="1143"/>
      <c r="AB253" s="1144"/>
      <c r="AE253" s="71"/>
    </row>
    <row r="254" spans="2:38" s="32" customFormat="1" ht="15" customHeight="1" x14ac:dyDescent="0.45">
      <c r="B254" s="1121"/>
      <c r="C254" s="1122"/>
      <c r="D254" s="1122"/>
      <c r="E254" s="1122"/>
      <c r="F254" s="1122"/>
      <c r="G254" s="1122"/>
      <c r="H254" s="1122"/>
      <c r="I254" s="1123"/>
      <c r="J254" s="1197"/>
      <c r="K254" s="1198"/>
      <c r="L254" s="1711"/>
      <c r="M254" s="1218"/>
      <c r="N254" s="1218"/>
      <c r="O254" s="1218"/>
      <c r="P254" s="1218"/>
      <c r="Q254" s="1218"/>
      <c r="R254" s="1715"/>
      <c r="S254" s="1715"/>
      <c r="T254" s="1715"/>
      <c r="U254" s="1716"/>
      <c r="V254" s="1146"/>
      <c r="W254" s="1146"/>
      <c r="X254" s="1146"/>
      <c r="Y254" s="1146"/>
      <c r="Z254" s="1146"/>
      <c r="AA254" s="1146"/>
      <c r="AB254" s="1147"/>
      <c r="AC254" s="63"/>
      <c r="AD254" s="63"/>
      <c r="AE254" s="207"/>
      <c r="AF254" s="63"/>
      <c r="AG254" s="63"/>
      <c r="AH254" s="63"/>
    </row>
    <row r="255" spans="2:38" s="32" customFormat="1" ht="15" customHeight="1" x14ac:dyDescent="0.45">
      <c r="B255" s="1118" t="s">
        <v>75</v>
      </c>
      <c r="C255" s="1119"/>
      <c r="D255" s="1119"/>
      <c r="E255" s="1119"/>
      <c r="F255" s="1119"/>
      <c r="G255" s="1119"/>
      <c r="H255" s="1119"/>
      <c r="I255" s="1119"/>
      <c r="J255" s="1705"/>
      <c r="K255" s="1717"/>
      <c r="L255" s="1719"/>
      <c r="M255" s="1134" t="s">
        <v>76</v>
      </c>
      <c r="N255" s="1709"/>
      <c r="O255" s="1134" t="s">
        <v>77</v>
      </c>
      <c r="P255" s="1709"/>
      <c r="Q255" s="1134" t="s">
        <v>78</v>
      </c>
      <c r="S255" s="60"/>
      <c r="T255" s="60"/>
      <c r="U255" s="60"/>
      <c r="V255" s="60"/>
      <c r="W255" s="60"/>
      <c r="X255" s="60"/>
      <c r="Y255" s="60"/>
      <c r="Z255" s="60"/>
      <c r="AA255" s="60"/>
      <c r="AB255" s="209"/>
      <c r="AC255" s="63"/>
      <c r="AD255" s="63"/>
      <c r="AE255" s="207"/>
      <c r="AF255" s="63"/>
      <c r="AG255" s="63"/>
      <c r="AH255" s="63"/>
    </row>
    <row r="256" spans="2:38" s="32" customFormat="1" ht="15" customHeight="1" x14ac:dyDescent="0.45">
      <c r="B256" s="1121"/>
      <c r="C256" s="1122"/>
      <c r="D256" s="1122"/>
      <c r="E256" s="1122"/>
      <c r="F256" s="1122"/>
      <c r="G256" s="1122"/>
      <c r="H256" s="1122"/>
      <c r="I256" s="1122"/>
      <c r="J256" s="1707"/>
      <c r="K256" s="1718"/>
      <c r="L256" s="1720"/>
      <c r="M256" s="1136"/>
      <c r="N256" s="1710"/>
      <c r="O256" s="1136"/>
      <c r="P256" s="1710"/>
      <c r="Q256" s="1136"/>
      <c r="R256" s="64"/>
      <c r="S256" s="62"/>
      <c r="T256" s="62"/>
      <c r="U256" s="62"/>
      <c r="V256" s="62"/>
      <c r="W256" s="62"/>
      <c r="X256" s="62"/>
      <c r="Y256" s="62"/>
      <c r="Z256" s="62"/>
      <c r="AA256" s="62"/>
      <c r="AB256" s="208"/>
      <c r="AC256" s="63"/>
      <c r="AD256" s="63"/>
      <c r="AE256" s="207"/>
      <c r="AF256" s="63"/>
      <c r="AG256" s="63"/>
      <c r="AH256" s="63"/>
    </row>
    <row r="257" spans="2:38" s="32" customFormat="1" ht="17.55" customHeight="1" x14ac:dyDescent="0.45">
      <c r="B257" s="35" t="s">
        <v>5599</v>
      </c>
      <c r="C257" s="35"/>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E257" s="223"/>
    </row>
    <row r="258" spans="2:38" s="32" customFormat="1" ht="12.6" customHeight="1" x14ac:dyDescent="0.45">
      <c r="B258" s="1185" t="s">
        <v>62</v>
      </c>
      <c r="C258" s="1186"/>
      <c r="D258" s="1186"/>
      <c r="E258" s="1186"/>
      <c r="F258" s="1186"/>
      <c r="G258" s="1186"/>
      <c r="H258" s="1186"/>
      <c r="I258" s="1187"/>
      <c r="J258" s="1221"/>
      <c r="K258" s="1222"/>
      <c r="L258" s="1222"/>
      <c r="M258" s="1222"/>
      <c r="N258" s="1222"/>
      <c r="O258" s="1222"/>
      <c r="P258" s="1222"/>
      <c r="Q258" s="1222"/>
      <c r="R258" s="1222"/>
      <c r="S258" s="1222"/>
      <c r="T258" s="1222"/>
      <c r="U258" s="1222"/>
      <c r="V258" s="1222"/>
      <c r="W258" s="1222"/>
      <c r="X258" s="1222"/>
      <c r="Y258" s="1222"/>
      <c r="Z258" s="1222"/>
      <c r="AA258" s="1222"/>
      <c r="AB258" s="1223"/>
      <c r="AE258" s="71"/>
    </row>
    <row r="259" spans="2:38" s="32" customFormat="1" ht="22.5" customHeight="1" x14ac:dyDescent="0.45">
      <c r="B259" s="1207" t="s">
        <v>50</v>
      </c>
      <c r="C259" s="1208"/>
      <c r="D259" s="1208"/>
      <c r="E259" s="1208"/>
      <c r="F259" s="1208"/>
      <c r="G259" s="1208"/>
      <c r="H259" s="1208"/>
      <c r="I259" s="1209"/>
      <c r="J259" s="1224"/>
      <c r="K259" s="1225"/>
      <c r="L259" s="1225"/>
      <c r="M259" s="1226"/>
      <c r="N259" s="1226"/>
      <c r="O259" s="1225"/>
      <c r="P259" s="1226"/>
      <c r="Q259" s="1226"/>
      <c r="R259" s="1225"/>
      <c r="S259" s="1225"/>
      <c r="T259" s="1225"/>
      <c r="U259" s="1225"/>
      <c r="V259" s="1225"/>
      <c r="W259" s="1225"/>
      <c r="X259" s="1225"/>
      <c r="Y259" s="1225"/>
      <c r="Z259" s="1225"/>
      <c r="AA259" s="1225"/>
      <c r="AB259" s="1227"/>
      <c r="AE259" s="71"/>
    </row>
    <row r="260" spans="2:38" s="32" customFormat="1" ht="25.35" customHeight="1" x14ac:dyDescent="0.45">
      <c r="B260" s="1173" t="s">
        <v>48</v>
      </c>
      <c r="C260" s="1174"/>
      <c r="D260" s="1174"/>
      <c r="E260" s="1174"/>
      <c r="F260" s="1174"/>
      <c r="G260" s="1174"/>
      <c r="H260" s="1174"/>
      <c r="I260" s="1175"/>
      <c r="J260" s="1053" t="s">
        <v>3</v>
      </c>
      <c r="K260" s="1054"/>
      <c r="L260" s="1054"/>
      <c r="M260" s="1237"/>
      <c r="N260" s="1239"/>
      <c r="O260" s="37" t="s">
        <v>4</v>
      </c>
      <c r="P260" s="1237"/>
      <c r="Q260" s="1239"/>
      <c r="R260" s="1054"/>
      <c r="S260" s="1054"/>
      <c r="T260" s="1054"/>
      <c r="U260" s="1054"/>
      <c r="V260" s="1054"/>
      <c r="W260" s="1054"/>
      <c r="X260" s="1054"/>
      <c r="Y260" s="1054"/>
      <c r="Z260" s="1054"/>
      <c r="AA260" s="1054"/>
      <c r="AB260" s="1055"/>
      <c r="AE260" s="71"/>
    </row>
    <row r="261" spans="2:38" s="32" customFormat="1" ht="25.35" customHeight="1" x14ac:dyDescent="0.45">
      <c r="B261" s="1179"/>
      <c r="C261" s="1180"/>
      <c r="D261" s="1180"/>
      <c r="E261" s="1180"/>
      <c r="F261" s="1180"/>
      <c r="G261" s="1180"/>
      <c r="H261" s="1180"/>
      <c r="I261" s="1181"/>
      <c r="J261" s="1053" t="s">
        <v>5</v>
      </c>
      <c r="K261" s="1054"/>
      <c r="L261" s="1054"/>
      <c r="M261" s="1237"/>
      <c r="N261" s="1238"/>
      <c r="O261" s="1238"/>
      <c r="P261" s="1238"/>
      <c r="Q261" s="1239"/>
      <c r="R261" s="1053" t="s">
        <v>6</v>
      </c>
      <c r="S261" s="1054"/>
      <c r="T261" s="1055"/>
      <c r="U261" s="1237"/>
      <c r="V261" s="1238"/>
      <c r="W261" s="1238"/>
      <c r="X261" s="1238"/>
      <c r="Y261" s="1238"/>
      <c r="Z261" s="1238"/>
      <c r="AA261" s="1238"/>
      <c r="AB261" s="1239"/>
      <c r="AE261" s="71"/>
    </row>
    <row r="262" spans="2:38" s="32" customFormat="1" ht="25.35" customHeight="1" x14ac:dyDescent="0.45">
      <c r="B262" s="1179"/>
      <c r="C262" s="1180"/>
      <c r="D262" s="1180"/>
      <c r="E262" s="1180"/>
      <c r="F262" s="1180"/>
      <c r="G262" s="1180"/>
      <c r="H262" s="1180"/>
      <c r="I262" s="1181"/>
      <c r="J262" s="1053" t="s">
        <v>5753</v>
      </c>
      <c r="K262" s="1054"/>
      <c r="L262" s="1054"/>
      <c r="M262" s="1234"/>
      <c r="N262" s="1235"/>
      <c r="O262" s="1235"/>
      <c r="P262" s="1235"/>
      <c r="Q262" s="1236"/>
      <c r="R262" s="1053" t="s">
        <v>7</v>
      </c>
      <c r="S262" s="1054"/>
      <c r="T262" s="1055"/>
      <c r="U262" s="1237"/>
      <c r="V262" s="1238"/>
      <c r="W262" s="1238"/>
      <c r="X262" s="1238"/>
      <c r="Y262" s="1238"/>
      <c r="Z262" s="1238"/>
      <c r="AA262" s="1238"/>
      <c r="AB262" s="1239"/>
      <c r="AE262" s="71"/>
    </row>
    <row r="263" spans="2:38" s="32" customFormat="1" ht="25.35" customHeight="1" x14ac:dyDescent="0.45">
      <c r="B263" s="1182"/>
      <c r="C263" s="1183"/>
      <c r="D263" s="1183"/>
      <c r="E263" s="1183"/>
      <c r="F263" s="1183"/>
      <c r="G263" s="1183"/>
      <c r="H263" s="1183"/>
      <c r="I263" s="1184"/>
      <c r="J263" s="1053" t="s">
        <v>8</v>
      </c>
      <c r="K263" s="1054"/>
      <c r="L263" s="1054"/>
      <c r="M263" s="1713"/>
      <c r="N263" s="1713"/>
      <c r="O263" s="1713"/>
      <c r="P263" s="1713"/>
      <c r="Q263" s="1713"/>
      <c r="R263" s="1713"/>
      <c r="S263" s="1713"/>
      <c r="T263" s="1713"/>
      <c r="U263" s="1713"/>
      <c r="V263" s="1713"/>
      <c r="W263" s="1713"/>
      <c r="X263" s="1713"/>
      <c r="Y263" s="1713"/>
      <c r="Z263" s="1713"/>
      <c r="AA263" s="1713"/>
      <c r="AB263" s="1713"/>
      <c r="AE263" s="71"/>
    </row>
    <row r="264" spans="2:38" s="32" customFormat="1" ht="30" customHeight="1" x14ac:dyDescent="0.45">
      <c r="B264" s="1696" t="s">
        <v>63</v>
      </c>
      <c r="C264" s="1697"/>
      <c r="D264" s="1697"/>
      <c r="E264" s="1697"/>
      <c r="F264" s="1697"/>
      <c r="G264" s="1697"/>
      <c r="H264" s="1697"/>
      <c r="I264" s="1698"/>
      <c r="J264" s="222"/>
      <c r="K264" s="221"/>
      <c r="L264" s="220" t="s">
        <v>65</v>
      </c>
      <c r="M264" s="219"/>
      <c r="N264" s="218" t="s">
        <v>64</v>
      </c>
      <c r="O264" s="42"/>
      <c r="P264" s="53"/>
      <c r="V264" s="82"/>
      <c r="W264" s="82"/>
      <c r="X264" s="82"/>
      <c r="Y264" s="82"/>
      <c r="Z264" s="82"/>
      <c r="AA264" s="82"/>
      <c r="AB264" s="83"/>
      <c r="AE264" s="71"/>
      <c r="AL264" s="39"/>
    </row>
    <row r="265" spans="2:38" s="32" customFormat="1" ht="15" customHeight="1" x14ac:dyDescent="0.45">
      <c r="B265" s="1699"/>
      <c r="C265" s="1700"/>
      <c r="D265" s="1700"/>
      <c r="E265" s="1700"/>
      <c r="F265" s="1700"/>
      <c r="G265" s="1700"/>
      <c r="H265" s="1700"/>
      <c r="I265" s="1701"/>
      <c r="J265" s="43" t="s">
        <v>66</v>
      </c>
      <c r="K265" s="44"/>
      <c r="L265" s="44"/>
      <c r="M265" s="44"/>
      <c r="N265" s="44"/>
      <c r="O265" s="44"/>
      <c r="P265" s="44"/>
      <c r="Q265" s="44"/>
      <c r="R265" s="44"/>
      <c r="S265" s="42"/>
      <c r="T265" s="45"/>
      <c r="U265" s="217"/>
      <c r="V265" s="216"/>
      <c r="W265" s="409"/>
      <c r="X265" s="102" t="s">
        <v>65</v>
      </c>
      <c r="Y265" s="215"/>
      <c r="Z265" s="45" t="s">
        <v>64</v>
      </c>
      <c r="AA265" s="72"/>
      <c r="AB265" s="214"/>
      <c r="AE265" s="71"/>
    </row>
    <row r="266" spans="2:38" s="32" customFormat="1" ht="15" customHeight="1" x14ac:dyDescent="0.45">
      <c r="B266" s="1702"/>
      <c r="C266" s="1703"/>
      <c r="D266" s="1703"/>
      <c r="E266" s="1703"/>
      <c r="F266" s="1703"/>
      <c r="G266" s="1703"/>
      <c r="H266" s="1703"/>
      <c r="I266" s="1704"/>
      <c r="J266" s="50" t="s">
        <v>67</v>
      </c>
      <c r="K266" s="295"/>
      <c r="L266" s="295"/>
      <c r="M266" s="295"/>
      <c r="N266" s="295"/>
      <c r="O266" s="295"/>
      <c r="P266" s="295"/>
      <c r="Q266" s="295"/>
      <c r="R266" s="295"/>
      <c r="S266" s="52"/>
      <c r="T266" s="72"/>
      <c r="U266" s="213"/>
      <c r="V266" s="212"/>
      <c r="W266" s="410"/>
      <c r="X266" s="295" t="s">
        <v>65</v>
      </c>
      <c r="Y266" s="211"/>
      <c r="Z266" s="72" t="s">
        <v>64</v>
      </c>
      <c r="AA266" s="48"/>
      <c r="AB266" s="49"/>
      <c r="AE266" s="71"/>
    </row>
    <row r="267" spans="2:38" s="32" customFormat="1" ht="18" customHeight="1" x14ac:dyDescent="0.45">
      <c r="B267" s="1167" t="s">
        <v>68</v>
      </c>
      <c r="C267" s="1168"/>
      <c r="D267" s="1168"/>
      <c r="E267" s="1168"/>
      <c r="F267" s="1168"/>
      <c r="G267" s="1168"/>
      <c r="H267" s="1168"/>
      <c r="I267" s="1169"/>
      <c r="J267" s="210" t="s">
        <v>70</v>
      </c>
      <c r="K267" s="52" t="s">
        <v>69</v>
      </c>
      <c r="L267" s="58"/>
      <c r="M267" s="58"/>
      <c r="N267" s="58"/>
      <c r="O267" s="57" t="s">
        <v>70</v>
      </c>
      <c r="P267" s="52" t="s">
        <v>71</v>
      </c>
      <c r="Q267" s="58"/>
      <c r="R267" s="58"/>
      <c r="T267" s="72" t="s">
        <v>81</v>
      </c>
      <c r="U267" s="57" t="s">
        <v>84</v>
      </c>
      <c r="V267" s="72" t="s">
        <v>82</v>
      </c>
      <c r="X267" s="52"/>
      <c r="Y267" s="58"/>
      <c r="Z267" s="58"/>
      <c r="AA267" s="58"/>
      <c r="AB267" s="59"/>
      <c r="AE267" s="71"/>
      <c r="AH267" s="69"/>
    </row>
    <row r="268" spans="2:38" s="32" customFormat="1" ht="15" customHeight="1" x14ac:dyDescent="0.45">
      <c r="B268" s="1118" t="s">
        <v>72</v>
      </c>
      <c r="C268" s="1119"/>
      <c r="D268" s="1119"/>
      <c r="E268" s="1119"/>
      <c r="F268" s="1119"/>
      <c r="G268" s="1119"/>
      <c r="H268" s="1119"/>
      <c r="I268" s="1120"/>
      <c r="J268" s="1130" t="s">
        <v>73</v>
      </c>
      <c r="K268" s="1139"/>
      <c r="L268" s="1711"/>
      <c r="M268" s="1218"/>
      <c r="N268" s="1218"/>
      <c r="O268" s="1712"/>
      <c r="P268" s="1711"/>
      <c r="Q268" s="1712"/>
      <c r="R268" s="1714"/>
      <c r="S268" s="1715"/>
      <c r="T268" s="1715"/>
      <c r="U268" s="1716"/>
      <c r="V268" s="1143" t="s">
        <v>74</v>
      </c>
      <c r="W268" s="1143"/>
      <c r="X268" s="1143"/>
      <c r="Y268" s="1143"/>
      <c r="Z268" s="1143"/>
      <c r="AA268" s="1143"/>
      <c r="AB268" s="1144"/>
      <c r="AE268" s="71"/>
    </row>
    <row r="269" spans="2:38" s="32" customFormat="1" ht="15" customHeight="1" x14ac:dyDescent="0.45">
      <c r="B269" s="1121"/>
      <c r="C269" s="1122"/>
      <c r="D269" s="1122"/>
      <c r="E269" s="1122"/>
      <c r="F269" s="1122"/>
      <c r="G269" s="1122"/>
      <c r="H269" s="1122"/>
      <c r="I269" s="1123"/>
      <c r="J269" s="1197"/>
      <c r="K269" s="1198"/>
      <c r="L269" s="1711"/>
      <c r="M269" s="1218"/>
      <c r="N269" s="1218"/>
      <c r="O269" s="1712"/>
      <c r="P269" s="1711"/>
      <c r="Q269" s="1712"/>
      <c r="R269" s="1714"/>
      <c r="S269" s="1715"/>
      <c r="T269" s="1715"/>
      <c r="U269" s="1716"/>
      <c r="V269" s="1146"/>
      <c r="W269" s="1146"/>
      <c r="X269" s="1146"/>
      <c r="Y269" s="1146"/>
      <c r="Z269" s="1146"/>
      <c r="AA269" s="1146"/>
      <c r="AB269" s="1147"/>
      <c r="AC269" s="63"/>
      <c r="AD269" s="63"/>
      <c r="AE269" s="207"/>
      <c r="AF269" s="63"/>
      <c r="AG269" s="63"/>
      <c r="AH269" s="63"/>
    </row>
    <row r="270" spans="2:38" s="32" customFormat="1" ht="15" customHeight="1" x14ac:dyDescent="0.45">
      <c r="B270" s="1118" t="s">
        <v>75</v>
      </c>
      <c r="C270" s="1119"/>
      <c r="D270" s="1119"/>
      <c r="E270" s="1119"/>
      <c r="F270" s="1119"/>
      <c r="G270" s="1119"/>
      <c r="H270" s="1119"/>
      <c r="I270" s="1119"/>
      <c r="J270" s="1705"/>
      <c r="K270" s="1717"/>
      <c r="L270" s="1719"/>
      <c r="M270" s="1134" t="s">
        <v>76</v>
      </c>
      <c r="N270" s="1709"/>
      <c r="O270" s="1134" t="s">
        <v>77</v>
      </c>
      <c r="P270" s="1709"/>
      <c r="Q270" s="1134" t="s">
        <v>78</v>
      </c>
      <c r="S270" s="60"/>
      <c r="T270" s="60"/>
      <c r="U270" s="60"/>
      <c r="V270" s="60"/>
      <c r="W270" s="60"/>
      <c r="X270" s="60"/>
      <c r="Y270" s="60"/>
      <c r="Z270" s="60"/>
      <c r="AA270" s="60"/>
      <c r="AB270" s="209"/>
      <c r="AC270" s="63"/>
      <c r="AD270" s="63"/>
      <c r="AE270" s="207"/>
      <c r="AF270" s="63"/>
      <c r="AG270" s="63"/>
      <c r="AH270" s="63"/>
    </row>
    <row r="271" spans="2:38" s="32" customFormat="1" ht="15" customHeight="1" x14ac:dyDescent="0.45">
      <c r="B271" s="1121"/>
      <c r="C271" s="1122"/>
      <c r="D271" s="1122"/>
      <c r="E271" s="1122"/>
      <c r="F271" s="1122"/>
      <c r="G271" s="1122"/>
      <c r="H271" s="1122"/>
      <c r="I271" s="1122"/>
      <c r="J271" s="1707"/>
      <c r="K271" s="1718"/>
      <c r="L271" s="1720"/>
      <c r="M271" s="1136"/>
      <c r="N271" s="1710"/>
      <c r="O271" s="1136"/>
      <c r="P271" s="1710"/>
      <c r="Q271" s="1136"/>
      <c r="R271" s="64"/>
      <c r="S271" s="62"/>
      <c r="T271" s="62"/>
      <c r="U271" s="62"/>
      <c r="V271" s="62"/>
      <c r="W271" s="62"/>
      <c r="X271" s="62"/>
      <c r="Y271" s="62"/>
      <c r="Z271" s="62"/>
      <c r="AA271" s="62"/>
      <c r="AB271" s="208"/>
      <c r="AC271" s="63"/>
      <c r="AD271" s="63"/>
      <c r="AE271" s="207"/>
      <c r="AF271" s="63"/>
      <c r="AG271" s="63"/>
      <c r="AH271" s="63"/>
    </row>
    <row r="272" spans="2:38" s="32" customFormat="1" ht="20.100000000000001" customHeight="1" x14ac:dyDescent="0.45">
      <c r="B272" s="65"/>
      <c r="C272" s="65"/>
      <c r="D272" s="65"/>
      <c r="E272" s="65"/>
      <c r="F272" s="65"/>
      <c r="G272" s="65"/>
      <c r="H272" s="65"/>
      <c r="I272" s="65"/>
      <c r="J272" s="66"/>
      <c r="K272" s="66"/>
      <c r="L272" s="68"/>
      <c r="M272" s="66"/>
      <c r="N272" s="68"/>
      <c r="O272" s="66"/>
      <c r="P272" s="68"/>
      <c r="Q272" s="66"/>
      <c r="R272" s="68"/>
      <c r="S272" s="61"/>
      <c r="T272" s="61"/>
      <c r="U272" s="61"/>
      <c r="V272" s="61"/>
      <c r="W272" s="61"/>
      <c r="X272" s="61"/>
      <c r="Y272" s="61"/>
      <c r="Z272" s="61"/>
      <c r="AA272" s="61"/>
      <c r="AB272" s="61"/>
      <c r="AC272" s="63"/>
      <c r="AD272" s="63"/>
      <c r="AE272" s="207"/>
      <c r="AF272" s="63"/>
      <c r="AG272" s="63"/>
      <c r="AH272" s="63"/>
    </row>
    <row r="273" spans="2:38" s="32" customFormat="1" ht="18" customHeight="1" x14ac:dyDescent="0.45">
      <c r="B273" s="291" t="s">
        <v>85</v>
      </c>
      <c r="C273" s="69" t="s">
        <v>5718</v>
      </c>
      <c r="E273" s="69"/>
      <c r="F273" s="69"/>
      <c r="G273" s="69"/>
      <c r="H273" s="69"/>
      <c r="I273" s="73"/>
      <c r="J273" s="73"/>
      <c r="K273" s="73"/>
      <c r="L273" s="73"/>
      <c r="M273" s="73"/>
      <c r="N273" s="73"/>
      <c r="O273" s="73"/>
      <c r="P273" s="73"/>
      <c r="Q273" s="73"/>
      <c r="R273" s="74"/>
      <c r="S273" s="73"/>
      <c r="T273" s="73"/>
      <c r="U273" s="73"/>
      <c r="V273" s="73"/>
      <c r="W273" s="69"/>
      <c r="X273" s="69"/>
      <c r="Y273" s="69"/>
      <c r="Z273" s="69"/>
      <c r="AA273" s="69"/>
      <c r="AB273" s="69"/>
      <c r="AE273" s="71"/>
    </row>
    <row r="274" spans="2:38" s="32" customFormat="1" ht="30" customHeight="1" x14ac:dyDescent="0.45">
      <c r="B274" s="296" t="s">
        <v>86</v>
      </c>
      <c r="C274" s="1117" t="s">
        <v>5719</v>
      </c>
      <c r="D274" s="1117"/>
      <c r="E274" s="1117"/>
      <c r="F274" s="1117"/>
      <c r="G274" s="1117"/>
      <c r="H274" s="1117"/>
      <c r="I274" s="1117"/>
      <c r="J274" s="1117"/>
      <c r="K274" s="1117"/>
      <c r="L274" s="1117"/>
      <c r="M274" s="1117"/>
      <c r="N274" s="1117"/>
      <c r="O274" s="1117"/>
      <c r="P274" s="1117"/>
      <c r="Q274" s="1117"/>
      <c r="R274" s="1117"/>
      <c r="S274" s="1117"/>
      <c r="T274" s="1117"/>
      <c r="U274" s="1117"/>
      <c r="V274" s="1117"/>
      <c r="W274" s="1117"/>
      <c r="X274" s="1117"/>
      <c r="Y274" s="1117"/>
      <c r="Z274" s="1117"/>
      <c r="AA274" s="1117"/>
      <c r="AE274" s="71"/>
    </row>
    <row r="275" spans="2:38" s="32" customFormat="1" ht="8.1" customHeight="1" x14ac:dyDescent="0.4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E275" s="71"/>
    </row>
    <row r="276" spans="2:38" s="32" customFormat="1" ht="25.35" customHeight="1" x14ac:dyDescent="0.45">
      <c r="B276" s="35" t="s">
        <v>87</v>
      </c>
      <c r="I276" s="36"/>
      <c r="J276" s="36"/>
      <c r="W276" s="36"/>
      <c r="X276" s="36"/>
      <c r="Y276" s="36"/>
      <c r="Z276" s="36"/>
      <c r="AA276" s="36"/>
      <c r="AB276" s="36"/>
      <c r="AE276" s="71"/>
    </row>
    <row r="277" spans="2:38" s="32" customFormat="1" ht="17.55" customHeight="1" x14ac:dyDescent="0.45">
      <c r="B277" s="35" t="s">
        <v>5600</v>
      </c>
      <c r="C277" s="35"/>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E277" s="223"/>
    </row>
    <row r="278" spans="2:38" s="32" customFormat="1" ht="12.6" customHeight="1" x14ac:dyDescent="0.45">
      <c r="B278" s="1185" t="s">
        <v>62</v>
      </c>
      <c r="C278" s="1186"/>
      <c r="D278" s="1186"/>
      <c r="E278" s="1186"/>
      <c r="F278" s="1186"/>
      <c r="G278" s="1186"/>
      <c r="H278" s="1186"/>
      <c r="I278" s="1187"/>
      <c r="J278" s="1221"/>
      <c r="K278" s="1222"/>
      <c r="L278" s="1222"/>
      <c r="M278" s="1222"/>
      <c r="N278" s="1222"/>
      <c r="O278" s="1222"/>
      <c r="P278" s="1222"/>
      <c r="Q278" s="1222"/>
      <c r="R278" s="1222"/>
      <c r="S278" s="1222"/>
      <c r="T278" s="1222"/>
      <c r="U278" s="1222"/>
      <c r="V278" s="1222"/>
      <c r="W278" s="1222"/>
      <c r="X278" s="1222"/>
      <c r="Y278" s="1222"/>
      <c r="Z278" s="1222"/>
      <c r="AA278" s="1222"/>
      <c r="AB278" s="1223"/>
      <c r="AE278" s="71"/>
    </row>
    <row r="279" spans="2:38" s="32" customFormat="1" ht="22.5" customHeight="1" x14ac:dyDescent="0.45">
      <c r="B279" s="1207" t="s">
        <v>50</v>
      </c>
      <c r="C279" s="1208"/>
      <c r="D279" s="1208"/>
      <c r="E279" s="1208"/>
      <c r="F279" s="1208"/>
      <c r="G279" s="1208"/>
      <c r="H279" s="1208"/>
      <c r="I279" s="1209"/>
      <c r="J279" s="1224"/>
      <c r="K279" s="1225"/>
      <c r="L279" s="1225"/>
      <c r="M279" s="1226"/>
      <c r="N279" s="1226"/>
      <c r="O279" s="1225"/>
      <c r="P279" s="1226"/>
      <c r="Q279" s="1226"/>
      <c r="R279" s="1225"/>
      <c r="S279" s="1225"/>
      <c r="T279" s="1225"/>
      <c r="U279" s="1225"/>
      <c r="V279" s="1225"/>
      <c r="W279" s="1225"/>
      <c r="X279" s="1225"/>
      <c r="Y279" s="1225"/>
      <c r="Z279" s="1225"/>
      <c r="AA279" s="1225"/>
      <c r="AB279" s="1227"/>
      <c r="AE279" s="71"/>
    </row>
    <row r="280" spans="2:38" s="32" customFormat="1" ht="25.35" customHeight="1" x14ac:dyDescent="0.45">
      <c r="B280" s="1173" t="s">
        <v>48</v>
      </c>
      <c r="C280" s="1174"/>
      <c r="D280" s="1174"/>
      <c r="E280" s="1174"/>
      <c r="F280" s="1174"/>
      <c r="G280" s="1174"/>
      <c r="H280" s="1174"/>
      <c r="I280" s="1175"/>
      <c r="J280" s="1053" t="s">
        <v>3</v>
      </c>
      <c r="K280" s="1054"/>
      <c r="L280" s="1054"/>
      <c r="M280" s="1237"/>
      <c r="N280" s="1239"/>
      <c r="O280" s="37" t="s">
        <v>4</v>
      </c>
      <c r="P280" s="1237"/>
      <c r="Q280" s="1239"/>
      <c r="R280" s="1054"/>
      <c r="S280" s="1054"/>
      <c r="T280" s="1054"/>
      <c r="U280" s="1054"/>
      <c r="V280" s="1054"/>
      <c r="W280" s="1054"/>
      <c r="X280" s="1054"/>
      <c r="Y280" s="1054"/>
      <c r="Z280" s="1054"/>
      <c r="AA280" s="1054"/>
      <c r="AB280" s="1055"/>
      <c r="AE280" s="71"/>
    </row>
    <row r="281" spans="2:38" s="32" customFormat="1" ht="25.35" customHeight="1" x14ac:dyDescent="0.45">
      <c r="B281" s="1179"/>
      <c r="C281" s="1180"/>
      <c r="D281" s="1180"/>
      <c r="E281" s="1180"/>
      <c r="F281" s="1180"/>
      <c r="G281" s="1180"/>
      <c r="H281" s="1180"/>
      <c r="I281" s="1181"/>
      <c r="J281" s="1053" t="s">
        <v>5</v>
      </c>
      <c r="K281" s="1054"/>
      <c r="L281" s="1054"/>
      <c r="M281" s="1237"/>
      <c r="N281" s="1238"/>
      <c r="O281" s="1238"/>
      <c r="P281" s="1238"/>
      <c r="Q281" s="1239"/>
      <c r="R281" s="1053" t="s">
        <v>6</v>
      </c>
      <c r="S281" s="1054"/>
      <c r="T281" s="1055"/>
      <c r="U281" s="1237"/>
      <c r="V281" s="1238"/>
      <c r="W281" s="1238"/>
      <c r="X281" s="1238"/>
      <c r="Y281" s="1238"/>
      <c r="Z281" s="1238"/>
      <c r="AA281" s="1238"/>
      <c r="AB281" s="1239"/>
      <c r="AE281" s="71"/>
    </row>
    <row r="282" spans="2:38" s="32" customFormat="1" ht="25.35" customHeight="1" x14ac:dyDescent="0.45">
      <c r="B282" s="1179"/>
      <c r="C282" s="1180"/>
      <c r="D282" s="1180"/>
      <c r="E282" s="1180"/>
      <c r="F282" s="1180"/>
      <c r="G282" s="1180"/>
      <c r="H282" s="1180"/>
      <c r="I282" s="1181"/>
      <c r="J282" s="1053" t="s">
        <v>5753</v>
      </c>
      <c r="K282" s="1054"/>
      <c r="L282" s="1054"/>
      <c r="M282" s="1234"/>
      <c r="N282" s="1235"/>
      <c r="O282" s="1235"/>
      <c r="P282" s="1235"/>
      <c r="Q282" s="1236"/>
      <c r="R282" s="1053" t="s">
        <v>7</v>
      </c>
      <c r="S282" s="1054"/>
      <c r="T282" s="1055"/>
      <c r="U282" s="1237"/>
      <c r="V282" s="1238"/>
      <c r="W282" s="1238"/>
      <c r="X282" s="1238"/>
      <c r="Y282" s="1238"/>
      <c r="Z282" s="1238"/>
      <c r="AA282" s="1238"/>
      <c r="AB282" s="1239"/>
      <c r="AE282" s="71"/>
    </row>
    <row r="283" spans="2:38" s="32" customFormat="1" ht="25.35" customHeight="1" x14ac:dyDescent="0.45">
      <c r="B283" s="1182"/>
      <c r="C283" s="1183"/>
      <c r="D283" s="1183"/>
      <c r="E283" s="1183"/>
      <c r="F283" s="1183"/>
      <c r="G283" s="1183"/>
      <c r="H283" s="1183"/>
      <c r="I283" s="1184"/>
      <c r="J283" s="1053" t="s">
        <v>8</v>
      </c>
      <c r="K283" s="1054"/>
      <c r="L283" s="1054"/>
      <c r="M283" s="1713"/>
      <c r="N283" s="1713"/>
      <c r="O283" s="1713"/>
      <c r="P283" s="1713"/>
      <c r="Q283" s="1713"/>
      <c r="R283" s="1713"/>
      <c r="S283" s="1713"/>
      <c r="T283" s="1713"/>
      <c r="U283" s="1713"/>
      <c r="V283" s="1713"/>
      <c r="W283" s="1713"/>
      <c r="X283" s="1713"/>
      <c r="Y283" s="1713"/>
      <c r="Z283" s="1713"/>
      <c r="AA283" s="1713"/>
      <c r="AB283" s="1713"/>
      <c r="AE283" s="71"/>
    </row>
    <row r="284" spans="2:38" s="32" customFormat="1" ht="30" customHeight="1" x14ac:dyDescent="0.45">
      <c r="B284" s="1696" t="s">
        <v>63</v>
      </c>
      <c r="C284" s="1697"/>
      <c r="D284" s="1697"/>
      <c r="E284" s="1697"/>
      <c r="F284" s="1697"/>
      <c r="G284" s="1697"/>
      <c r="H284" s="1697"/>
      <c r="I284" s="1698"/>
      <c r="J284" s="222"/>
      <c r="K284" s="221"/>
      <c r="L284" s="220" t="s">
        <v>65</v>
      </c>
      <c r="M284" s="219"/>
      <c r="N284" s="218" t="s">
        <v>64</v>
      </c>
      <c r="O284" s="42"/>
      <c r="P284" s="53"/>
      <c r="V284" s="82"/>
      <c r="W284" s="82"/>
      <c r="X284" s="82"/>
      <c r="Y284" s="82"/>
      <c r="Z284" s="82"/>
      <c r="AA284" s="82"/>
      <c r="AB284" s="83"/>
      <c r="AE284" s="71"/>
      <c r="AL284" s="39"/>
    </row>
    <row r="285" spans="2:38" s="32" customFormat="1" ht="15" customHeight="1" x14ac:dyDescent="0.45">
      <c r="B285" s="1699"/>
      <c r="C285" s="1700"/>
      <c r="D285" s="1700"/>
      <c r="E285" s="1700"/>
      <c r="F285" s="1700"/>
      <c r="G285" s="1700"/>
      <c r="H285" s="1700"/>
      <c r="I285" s="1701"/>
      <c r="J285" s="43" t="s">
        <v>66</v>
      </c>
      <c r="K285" s="44"/>
      <c r="L285" s="44"/>
      <c r="M285" s="44"/>
      <c r="N285" s="44"/>
      <c r="O285" s="44"/>
      <c r="P285" s="44"/>
      <c r="Q285" s="44"/>
      <c r="R285" s="44"/>
      <c r="S285" s="42"/>
      <c r="T285" s="45"/>
      <c r="U285" s="217"/>
      <c r="V285" s="216"/>
      <c r="W285" s="409"/>
      <c r="X285" s="102" t="s">
        <v>65</v>
      </c>
      <c r="Y285" s="215"/>
      <c r="Z285" s="72" t="s">
        <v>64</v>
      </c>
      <c r="AA285" s="72"/>
      <c r="AB285" s="214"/>
      <c r="AE285" s="71"/>
    </row>
    <row r="286" spans="2:38" s="32" customFormat="1" ht="15" customHeight="1" x14ac:dyDescent="0.45">
      <c r="B286" s="1702"/>
      <c r="C286" s="1703"/>
      <c r="D286" s="1703"/>
      <c r="E286" s="1703"/>
      <c r="F286" s="1703"/>
      <c r="G286" s="1703"/>
      <c r="H286" s="1703"/>
      <c r="I286" s="1704"/>
      <c r="J286" s="50" t="s">
        <v>67</v>
      </c>
      <c r="K286" s="295"/>
      <c r="L286" s="295"/>
      <c r="M286" s="295"/>
      <c r="N286" s="295"/>
      <c r="O286" s="295"/>
      <c r="P286" s="295"/>
      <c r="Q286" s="295"/>
      <c r="R286" s="295"/>
      <c r="S286" s="52"/>
      <c r="T286" s="72"/>
      <c r="U286" s="213"/>
      <c r="V286" s="212"/>
      <c r="W286" s="410"/>
      <c r="X286" s="295" t="s">
        <v>65</v>
      </c>
      <c r="Y286" s="211"/>
      <c r="Z286" s="48" t="s">
        <v>64</v>
      </c>
      <c r="AA286" s="48"/>
      <c r="AB286" s="49"/>
      <c r="AE286" s="71"/>
    </row>
    <row r="287" spans="2:38" s="32" customFormat="1" ht="18" customHeight="1" x14ac:dyDescent="0.45">
      <c r="B287" s="1167" t="s">
        <v>68</v>
      </c>
      <c r="C287" s="1168"/>
      <c r="D287" s="1168"/>
      <c r="E287" s="1168"/>
      <c r="F287" s="1168"/>
      <c r="G287" s="1168"/>
      <c r="H287" s="1168"/>
      <c r="I287" s="1169"/>
      <c r="J287" s="210" t="s">
        <v>84</v>
      </c>
      <c r="K287" s="52" t="s">
        <v>69</v>
      </c>
      <c r="L287" s="58"/>
      <c r="M287" s="58"/>
      <c r="N287" s="58"/>
      <c r="O287" s="57" t="s">
        <v>70</v>
      </c>
      <c r="P287" s="52" t="s">
        <v>71</v>
      </c>
      <c r="Q287" s="58"/>
      <c r="R287" s="58"/>
      <c r="T287" s="72" t="s">
        <v>81</v>
      </c>
      <c r="U287" s="57" t="s">
        <v>70</v>
      </c>
      <c r="V287" s="72" t="s">
        <v>82</v>
      </c>
      <c r="X287" s="52"/>
      <c r="Y287" s="58"/>
      <c r="Z287" s="58"/>
      <c r="AA287" s="58"/>
      <c r="AB287" s="59"/>
      <c r="AE287" s="71"/>
      <c r="AH287" s="69"/>
    </row>
    <row r="288" spans="2:38" s="32" customFormat="1" ht="15" customHeight="1" x14ac:dyDescent="0.45">
      <c r="B288" s="1118" t="s">
        <v>72</v>
      </c>
      <c r="C288" s="1119"/>
      <c r="D288" s="1119"/>
      <c r="E288" s="1119"/>
      <c r="F288" s="1119"/>
      <c r="G288" s="1119"/>
      <c r="H288" s="1119"/>
      <c r="I288" s="1120"/>
      <c r="J288" s="1130" t="s">
        <v>73</v>
      </c>
      <c r="K288" s="1139"/>
      <c r="L288" s="1711"/>
      <c r="M288" s="1218"/>
      <c r="N288" s="1218"/>
      <c r="O288" s="1218"/>
      <c r="P288" s="1218"/>
      <c r="Q288" s="1218"/>
      <c r="R288" s="1715"/>
      <c r="S288" s="1715"/>
      <c r="T288" s="1715"/>
      <c r="U288" s="1716"/>
      <c r="V288" s="1143" t="s">
        <v>74</v>
      </c>
      <c r="W288" s="1143"/>
      <c r="X288" s="1143"/>
      <c r="Y288" s="1143"/>
      <c r="Z288" s="1143"/>
      <c r="AA288" s="1143"/>
      <c r="AB288" s="1144"/>
      <c r="AE288" s="71"/>
    </row>
    <row r="289" spans="2:38" s="32" customFormat="1" ht="15" customHeight="1" x14ac:dyDescent="0.45">
      <c r="B289" s="1121"/>
      <c r="C289" s="1122"/>
      <c r="D289" s="1122"/>
      <c r="E289" s="1122"/>
      <c r="F289" s="1122"/>
      <c r="G289" s="1122"/>
      <c r="H289" s="1122"/>
      <c r="I289" s="1123"/>
      <c r="J289" s="1197"/>
      <c r="K289" s="1198"/>
      <c r="L289" s="1711"/>
      <c r="M289" s="1218"/>
      <c r="N289" s="1218"/>
      <c r="O289" s="1218"/>
      <c r="P289" s="1218"/>
      <c r="Q289" s="1218"/>
      <c r="R289" s="1715"/>
      <c r="S289" s="1715"/>
      <c r="T289" s="1715"/>
      <c r="U289" s="1716"/>
      <c r="V289" s="1146"/>
      <c r="W289" s="1146"/>
      <c r="X289" s="1146"/>
      <c r="Y289" s="1146"/>
      <c r="Z289" s="1146"/>
      <c r="AA289" s="1146"/>
      <c r="AB289" s="1147"/>
      <c r="AC289" s="63"/>
      <c r="AD289" s="63"/>
      <c r="AE289" s="207"/>
      <c r="AF289" s="63"/>
      <c r="AG289" s="63"/>
      <c r="AH289" s="63"/>
    </row>
    <row r="290" spans="2:38" s="32" customFormat="1" ht="15" customHeight="1" x14ac:dyDescent="0.45">
      <c r="B290" s="1118" t="s">
        <v>75</v>
      </c>
      <c r="C290" s="1119"/>
      <c r="D290" s="1119"/>
      <c r="E290" s="1119"/>
      <c r="F290" s="1119"/>
      <c r="G290" s="1119"/>
      <c r="H290" s="1119"/>
      <c r="I290" s="1119"/>
      <c r="J290" s="1705"/>
      <c r="K290" s="1717"/>
      <c r="L290" s="1719"/>
      <c r="M290" s="1134" t="s">
        <v>76</v>
      </c>
      <c r="N290" s="1709"/>
      <c r="O290" s="1134" t="s">
        <v>77</v>
      </c>
      <c r="P290" s="1709"/>
      <c r="Q290" s="1134" t="s">
        <v>78</v>
      </c>
      <c r="S290" s="60"/>
      <c r="T290" s="60"/>
      <c r="U290" s="60"/>
      <c r="V290" s="60"/>
      <c r="W290" s="60"/>
      <c r="X290" s="60"/>
      <c r="Y290" s="60"/>
      <c r="Z290" s="60"/>
      <c r="AA290" s="60"/>
      <c r="AB290" s="209"/>
      <c r="AC290" s="63"/>
      <c r="AD290" s="63"/>
      <c r="AE290" s="207"/>
      <c r="AF290" s="63"/>
      <c r="AG290" s="63"/>
      <c r="AH290" s="63"/>
    </row>
    <row r="291" spans="2:38" s="32" customFormat="1" ht="15" customHeight="1" x14ac:dyDescent="0.45">
      <c r="B291" s="1121"/>
      <c r="C291" s="1122"/>
      <c r="D291" s="1122"/>
      <c r="E291" s="1122"/>
      <c r="F291" s="1122"/>
      <c r="G291" s="1122"/>
      <c r="H291" s="1122"/>
      <c r="I291" s="1122"/>
      <c r="J291" s="1707"/>
      <c r="K291" s="1718"/>
      <c r="L291" s="1720"/>
      <c r="M291" s="1136"/>
      <c r="N291" s="1710"/>
      <c r="O291" s="1136"/>
      <c r="P291" s="1710"/>
      <c r="Q291" s="1136"/>
      <c r="R291" s="64"/>
      <c r="S291" s="62"/>
      <c r="T291" s="62"/>
      <c r="U291" s="62"/>
      <c r="V291" s="62"/>
      <c r="W291" s="62"/>
      <c r="X291" s="62"/>
      <c r="Y291" s="62"/>
      <c r="Z291" s="62"/>
      <c r="AA291" s="62"/>
      <c r="AB291" s="208"/>
      <c r="AC291" s="63"/>
      <c r="AD291" s="63"/>
      <c r="AE291" s="207"/>
      <c r="AF291" s="63"/>
      <c r="AG291" s="63"/>
      <c r="AH291" s="63"/>
    </row>
    <row r="292" spans="2:38" s="32" customFormat="1" ht="17.55" customHeight="1" x14ac:dyDescent="0.45">
      <c r="B292" s="35" t="s">
        <v>5599</v>
      </c>
      <c r="C292" s="35"/>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E292" s="223"/>
    </row>
    <row r="293" spans="2:38" s="32" customFormat="1" ht="12.6" customHeight="1" x14ac:dyDescent="0.45">
      <c r="B293" s="1185" t="s">
        <v>62</v>
      </c>
      <c r="C293" s="1186"/>
      <c r="D293" s="1186"/>
      <c r="E293" s="1186"/>
      <c r="F293" s="1186"/>
      <c r="G293" s="1186"/>
      <c r="H293" s="1186"/>
      <c r="I293" s="1187"/>
      <c r="J293" s="1221"/>
      <c r="K293" s="1222"/>
      <c r="L293" s="1222"/>
      <c r="M293" s="1222"/>
      <c r="N293" s="1222"/>
      <c r="O293" s="1222"/>
      <c r="P293" s="1222"/>
      <c r="Q293" s="1222"/>
      <c r="R293" s="1222"/>
      <c r="S293" s="1222"/>
      <c r="T293" s="1222"/>
      <c r="U293" s="1222"/>
      <c r="V293" s="1222"/>
      <c r="W293" s="1222"/>
      <c r="X293" s="1222"/>
      <c r="Y293" s="1222"/>
      <c r="Z293" s="1222"/>
      <c r="AA293" s="1222"/>
      <c r="AB293" s="1223"/>
      <c r="AE293" s="71"/>
    </row>
    <row r="294" spans="2:38" s="32" customFormat="1" ht="22.5" customHeight="1" x14ac:dyDescent="0.45">
      <c r="B294" s="1207" t="s">
        <v>50</v>
      </c>
      <c r="C294" s="1208"/>
      <c r="D294" s="1208"/>
      <c r="E294" s="1208"/>
      <c r="F294" s="1208"/>
      <c r="G294" s="1208"/>
      <c r="H294" s="1208"/>
      <c r="I294" s="1209"/>
      <c r="J294" s="1224"/>
      <c r="K294" s="1225"/>
      <c r="L294" s="1225"/>
      <c r="M294" s="1226"/>
      <c r="N294" s="1226"/>
      <c r="O294" s="1225"/>
      <c r="P294" s="1226"/>
      <c r="Q294" s="1226"/>
      <c r="R294" s="1225"/>
      <c r="S294" s="1225"/>
      <c r="T294" s="1225"/>
      <c r="U294" s="1225"/>
      <c r="V294" s="1225"/>
      <c r="W294" s="1225"/>
      <c r="X294" s="1225"/>
      <c r="Y294" s="1225"/>
      <c r="Z294" s="1225"/>
      <c r="AA294" s="1225"/>
      <c r="AB294" s="1227"/>
      <c r="AE294" s="71"/>
    </row>
    <row r="295" spans="2:38" s="32" customFormat="1" ht="25.35" customHeight="1" x14ac:dyDescent="0.45">
      <c r="B295" s="1173" t="s">
        <v>48</v>
      </c>
      <c r="C295" s="1174"/>
      <c r="D295" s="1174"/>
      <c r="E295" s="1174"/>
      <c r="F295" s="1174"/>
      <c r="G295" s="1174"/>
      <c r="H295" s="1174"/>
      <c r="I295" s="1175"/>
      <c r="J295" s="1053" t="s">
        <v>3</v>
      </c>
      <c r="K295" s="1054"/>
      <c r="L295" s="1054"/>
      <c r="M295" s="1237"/>
      <c r="N295" s="1239"/>
      <c r="O295" s="37" t="s">
        <v>4</v>
      </c>
      <c r="P295" s="1237"/>
      <c r="Q295" s="1239"/>
      <c r="R295" s="1054"/>
      <c r="S295" s="1054"/>
      <c r="T295" s="1054"/>
      <c r="U295" s="1054"/>
      <c r="V295" s="1054"/>
      <c r="W295" s="1054"/>
      <c r="X295" s="1054"/>
      <c r="Y295" s="1054"/>
      <c r="Z295" s="1054"/>
      <c r="AA295" s="1054"/>
      <c r="AB295" s="1055"/>
      <c r="AE295" s="71"/>
    </row>
    <row r="296" spans="2:38" s="32" customFormat="1" ht="25.35" customHeight="1" x14ac:dyDescent="0.45">
      <c r="B296" s="1179"/>
      <c r="C296" s="1180"/>
      <c r="D296" s="1180"/>
      <c r="E296" s="1180"/>
      <c r="F296" s="1180"/>
      <c r="G296" s="1180"/>
      <c r="H296" s="1180"/>
      <c r="I296" s="1181"/>
      <c r="J296" s="1053" t="s">
        <v>5</v>
      </c>
      <c r="K296" s="1054"/>
      <c r="L296" s="1054"/>
      <c r="M296" s="1237"/>
      <c r="N296" s="1238"/>
      <c r="O296" s="1238"/>
      <c r="P296" s="1238"/>
      <c r="Q296" s="1239"/>
      <c r="R296" s="1053" t="s">
        <v>6</v>
      </c>
      <c r="S296" s="1054"/>
      <c r="T296" s="1055"/>
      <c r="U296" s="1237"/>
      <c r="V296" s="1238"/>
      <c r="W296" s="1238"/>
      <c r="X296" s="1238"/>
      <c r="Y296" s="1238"/>
      <c r="Z296" s="1238"/>
      <c r="AA296" s="1238"/>
      <c r="AB296" s="1239"/>
      <c r="AE296" s="71"/>
    </row>
    <row r="297" spans="2:38" s="32" customFormat="1" ht="25.35" customHeight="1" x14ac:dyDescent="0.45">
      <c r="B297" s="1179"/>
      <c r="C297" s="1180"/>
      <c r="D297" s="1180"/>
      <c r="E297" s="1180"/>
      <c r="F297" s="1180"/>
      <c r="G297" s="1180"/>
      <c r="H297" s="1180"/>
      <c r="I297" s="1181"/>
      <c r="J297" s="1053" t="s">
        <v>5753</v>
      </c>
      <c r="K297" s="1054"/>
      <c r="L297" s="1054"/>
      <c r="M297" s="1234"/>
      <c r="N297" s="1235"/>
      <c r="O297" s="1235"/>
      <c r="P297" s="1235"/>
      <c r="Q297" s="1236"/>
      <c r="R297" s="1053" t="s">
        <v>7</v>
      </c>
      <c r="S297" s="1054"/>
      <c r="T297" s="1055"/>
      <c r="U297" s="1237"/>
      <c r="V297" s="1238"/>
      <c r="W297" s="1238"/>
      <c r="X297" s="1238"/>
      <c r="Y297" s="1238"/>
      <c r="Z297" s="1238"/>
      <c r="AA297" s="1238"/>
      <c r="AB297" s="1239"/>
      <c r="AE297" s="71"/>
    </row>
    <row r="298" spans="2:38" s="32" customFormat="1" ht="25.35" customHeight="1" x14ac:dyDescent="0.45">
      <c r="B298" s="1182"/>
      <c r="C298" s="1183"/>
      <c r="D298" s="1183"/>
      <c r="E298" s="1183"/>
      <c r="F298" s="1183"/>
      <c r="G298" s="1183"/>
      <c r="H298" s="1183"/>
      <c r="I298" s="1184"/>
      <c r="J298" s="1053" t="s">
        <v>8</v>
      </c>
      <c r="K298" s="1054"/>
      <c r="L298" s="1054"/>
      <c r="M298" s="1713"/>
      <c r="N298" s="1713"/>
      <c r="O298" s="1713"/>
      <c r="P298" s="1713"/>
      <c r="Q298" s="1713"/>
      <c r="R298" s="1713"/>
      <c r="S298" s="1713"/>
      <c r="T298" s="1713"/>
      <c r="U298" s="1713"/>
      <c r="V298" s="1713"/>
      <c r="W298" s="1713"/>
      <c r="X298" s="1713"/>
      <c r="Y298" s="1713"/>
      <c r="Z298" s="1713"/>
      <c r="AA298" s="1713"/>
      <c r="AB298" s="1713"/>
      <c r="AE298" s="71"/>
    </row>
    <row r="299" spans="2:38" s="32" customFormat="1" ht="30" customHeight="1" x14ac:dyDescent="0.45">
      <c r="B299" s="1696" t="s">
        <v>63</v>
      </c>
      <c r="C299" s="1697"/>
      <c r="D299" s="1697"/>
      <c r="E299" s="1697"/>
      <c r="F299" s="1697"/>
      <c r="G299" s="1697"/>
      <c r="H299" s="1697"/>
      <c r="I299" s="1698"/>
      <c r="J299" s="222"/>
      <c r="K299" s="221"/>
      <c r="L299" s="220" t="s">
        <v>65</v>
      </c>
      <c r="M299" s="219"/>
      <c r="N299" s="218" t="s">
        <v>64</v>
      </c>
      <c r="O299" s="42"/>
      <c r="P299" s="53"/>
      <c r="V299" s="82"/>
      <c r="W299" s="82"/>
      <c r="X299" s="82"/>
      <c r="Y299" s="82"/>
      <c r="Z299" s="82"/>
      <c r="AA299" s="82"/>
      <c r="AB299" s="83"/>
      <c r="AE299" s="71"/>
      <c r="AL299" s="39"/>
    </row>
    <row r="300" spans="2:38" s="32" customFormat="1" ht="15" customHeight="1" x14ac:dyDescent="0.45">
      <c r="B300" s="1699"/>
      <c r="C300" s="1700"/>
      <c r="D300" s="1700"/>
      <c r="E300" s="1700"/>
      <c r="F300" s="1700"/>
      <c r="G300" s="1700"/>
      <c r="H300" s="1700"/>
      <c r="I300" s="1701"/>
      <c r="J300" s="43" t="s">
        <v>66</v>
      </c>
      <c r="K300" s="44"/>
      <c r="L300" s="44"/>
      <c r="M300" s="44"/>
      <c r="N300" s="44"/>
      <c r="O300" s="44"/>
      <c r="P300" s="44"/>
      <c r="Q300" s="44"/>
      <c r="R300" s="44"/>
      <c r="S300" s="42"/>
      <c r="T300" s="45"/>
      <c r="U300" s="217"/>
      <c r="V300" s="216"/>
      <c r="W300" s="409"/>
      <c r="X300" s="102" t="s">
        <v>65</v>
      </c>
      <c r="Y300" s="215"/>
      <c r="Z300" s="45" t="s">
        <v>64</v>
      </c>
      <c r="AA300" s="72"/>
      <c r="AB300" s="214"/>
      <c r="AE300" s="71"/>
    </row>
    <row r="301" spans="2:38" s="32" customFormat="1" ht="15" customHeight="1" x14ac:dyDescent="0.45">
      <c r="B301" s="1702"/>
      <c r="C301" s="1703"/>
      <c r="D301" s="1703"/>
      <c r="E301" s="1703"/>
      <c r="F301" s="1703"/>
      <c r="G301" s="1703"/>
      <c r="H301" s="1703"/>
      <c r="I301" s="1704"/>
      <c r="J301" s="50" t="s">
        <v>67</v>
      </c>
      <c r="K301" s="295"/>
      <c r="L301" s="295"/>
      <c r="M301" s="295"/>
      <c r="N301" s="295"/>
      <c r="O301" s="295"/>
      <c r="P301" s="295"/>
      <c r="Q301" s="295"/>
      <c r="R301" s="295"/>
      <c r="S301" s="52"/>
      <c r="T301" s="72"/>
      <c r="U301" s="213"/>
      <c r="V301" s="212"/>
      <c r="W301" s="410"/>
      <c r="X301" s="295" t="s">
        <v>65</v>
      </c>
      <c r="Y301" s="211"/>
      <c r="Z301" s="72" t="s">
        <v>64</v>
      </c>
      <c r="AA301" s="48"/>
      <c r="AB301" s="49"/>
      <c r="AE301" s="71"/>
    </row>
    <row r="302" spans="2:38" s="32" customFormat="1" ht="18" customHeight="1" x14ac:dyDescent="0.45">
      <c r="B302" s="1167" t="s">
        <v>68</v>
      </c>
      <c r="C302" s="1168"/>
      <c r="D302" s="1168"/>
      <c r="E302" s="1168"/>
      <c r="F302" s="1168"/>
      <c r="G302" s="1168"/>
      <c r="H302" s="1168"/>
      <c r="I302" s="1169"/>
      <c r="J302" s="210" t="s">
        <v>84</v>
      </c>
      <c r="K302" s="52" t="s">
        <v>69</v>
      </c>
      <c r="L302" s="58"/>
      <c r="M302" s="58"/>
      <c r="N302" s="58"/>
      <c r="O302" s="57" t="s">
        <v>70</v>
      </c>
      <c r="P302" s="52" t="s">
        <v>71</v>
      </c>
      <c r="Q302" s="58"/>
      <c r="R302" s="58"/>
      <c r="T302" s="72" t="s">
        <v>81</v>
      </c>
      <c r="U302" s="57" t="s">
        <v>84</v>
      </c>
      <c r="V302" s="72" t="s">
        <v>82</v>
      </c>
      <c r="X302" s="52"/>
      <c r="Y302" s="58"/>
      <c r="Z302" s="58"/>
      <c r="AA302" s="58"/>
      <c r="AB302" s="59"/>
      <c r="AE302" s="71"/>
      <c r="AH302" s="69"/>
    </row>
    <row r="303" spans="2:38" s="32" customFormat="1" ht="15" customHeight="1" x14ac:dyDescent="0.45">
      <c r="B303" s="1118" t="s">
        <v>72</v>
      </c>
      <c r="C303" s="1119"/>
      <c r="D303" s="1119"/>
      <c r="E303" s="1119"/>
      <c r="F303" s="1119"/>
      <c r="G303" s="1119"/>
      <c r="H303" s="1119"/>
      <c r="I303" s="1120"/>
      <c r="J303" s="1130" t="s">
        <v>73</v>
      </c>
      <c r="K303" s="1139"/>
      <c r="L303" s="1711"/>
      <c r="M303" s="1218"/>
      <c r="N303" s="1218"/>
      <c r="O303" s="1712"/>
      <c r="P303" s="1711"/>
      <c r="Q303" s="1712"/>
      <c r="R303" s="1714"/>
      <c r="S303" s="1715"/>
      <c r="T303" s="1715"/>
      <c r="U303" s="1716"/>
      <c r="V303" s="1143" t="s">
        <v>74</v>
      </c>
      <c r="W303" s="1143"/>
      <c r="X303" s="1143"/>
      <c r="Y303" s="1143"/>
      <c r="Z303" s="1143"/>
      <c r="AA303" s="1143"/>
      <c r="AB303" s="1144"/>
      <c r="AE303" s="71"/>
    </row>
    <row r="304" spans="2:38" s="32" customFormat="1" ht="15" customHeight="1" x14ac:dyDescent="0.45">
      <c r="B304" s="1121"/>
      <c r="C304" s="1122"/>
      <c r="D304" s="1122"/>
      <c r="E304" s="1122"/>
      <c r="F304" s="1122"/>
      <c r="G304" s="1122"/>
      <c r="H304" s="1122"/>
      <c r="I304" s="1123"/>
      <c r="J304" s="1197"/>
      <c r="K304" s="1198"/>
      <c r="L304" s="1711"/>
      <c r="M304" s="1218"/>
      <c r="N304" s="1218"/>
      <c r="O304" s="1712"/>
      <c r="P304" s="1711"/>
      <c r="Q304" s="1712"/>
      <c r="R304" s="1714"/>
      <c r="S304" s="1715"/>
      <c r="T304" s="1715"/>
      <c r="U304" s="1716"/>
      <c r="V304" s="1146"/>
      <c r="W304" s="1146"/>
      <c r="X304" s="1146"/>
      <c r="Y304" s="1146"/>
      <c r="Z304" s="1146"/>
      <c r="AA304" s="1146"/>
      <c r="AB304" s="1147"/>
      <c r="AC304" s="63"/>
      <c r="AD304" s="63"/>
      <c r="AE304" s="207"/>
      <c r="AF304" s="63"/>
      <c r="AG304" s="63"/>
      <c r="AH304" s="63"/>
    </row>
    <row r="305" spans="2:38" s="32" customFormat="1" ht="15" customHeight="1" x14ac:dyDescent="0.45">
      <c r="B305" s="1118" t="s">
        <v>75</v>
      </c>
      <c r="C305" s="1119"/>
      <c r="D305" s="1119"/>
      <c r="E305" s="1119"/>
      <c r="F305" s="1119"/>
      <c r="G305" s="1119"/>
      <c r="H305" s="1119"/>
      <c r="I305" s="1119"/>
      <c r="J305" s="1705"/>
      <c r="K305" s="1717"/>
      <c r="L305" s="1719"/>
      <c r="M305" s="1134" t="s">
        <v>76</v>
      </c>
      <c r="N305" s="1709"/>
      <c r="O305" s="1134" t="s">
        <v>77</v>
      </c>
      <c r="P305" s="1709"/>
      <c r="Q305" s="1134" t="s">
        <v>78</v>
      </c>
      <c r="S305" s="60"/>
      <c r="T305" s="60"/>
      <c r="U305" s="60"/>
      <c r="V305" s="60"/>
      <c r="W305" s="60"/>
      <c r="X305" s="60"/>
      <c r="Y305" s="60"/>
      <c r="Z305" s="60"/>
      <c r="AA305" s="60"/>
      <c r="AB305" s="209"/>
      <c r="AC305" s="63"/>
      <c r="AD305" s="63"/>
      <c r="AE305" s="207"/>
      <c r="AF305" s="63"/>
      <c r="AG305" s="63"/>
      <c r="AH305" s="63"/>
    </row>
    <row r="306" spans="2:38" s="32" customFormat="1" ht="15" customHeight="1" x14ac:dyDescent="0.45">
      <c r="B306" s="1121"/>
      <c r="C306" s="1122"/>
      <c r="D306" s="1122"/>
      <c r="E306" s="1122"/>
      <c r="F306" s="1122"/>
      <c r="G306" s="1122"/>
      <c r="H306" s="1122"/>
      <c r="I306" s="1122"/>
      <c r="J306" s="1707"/>
      <c r="K306" s="1718"/>
      <c r="L306" s="1720"/>
      <c r="M306" s="1136"/>
      <c r="N306" s="1710"/>
      <c r="O306" s="1136"/>
      <c r="P306" s="1710"/>
      <c r="Q306" s="1136"/>
      <c r="R306" s="64"/>
      <c r="S306" s="62"/>
      <c r="T306" s="62"/>
      <c r="U306" s="62"/>
      <c r="V306" s="62"/>
      <c r="W306" s="62"/>
      <c r="X306" s="62"/>
      <c r="Y306" s="62"/>
      <c r="Z306" s="62"/>
      <c r="AA306" s="62"/>
      <c r="AB306" s="208"/>
      <c r="AC306" s="63"/>
      <c r="AD306" s="63"/>
      <c r="AE306" s="207"/>
      <c r="AF306" s="63"/>
      <c r="AG306" s="63"/>
      <c r="AH306" s="63"/>
    </row>
    <row r="307" spans="2:38" s="32" customFormat="1" ht="20.100000000000001" customHeight="1" x14ac:dyDescent="0.45">
      <c r="B307" s="65"/>
      <c r="C307" s="65"/>
      <c r="D307" s="65"/>
      <c r="E307" s="65"/>
      <c r="F307" s="65"/>
      <c r="G307" s="65"/>
      <c r="H307" s="65"/>
      <c r="I307" s="65"/>
      <c r="J307" s="66"/>
      <c r="K307" s="66"/>
      <c r="L307" s="68"/>
      <c r="M307" s="66"/>
      <c r="N307" s="68"/>
      <c r="O307" s="66"/>
      <c r="P307" s="68"/>
      <c r="Q307" s="66"/>
      <c r="R307" s="68"/>
      <c r="S307" s="61"/>
      <c r="T307" s="61"/>
      <c r="U307" s="61"/>
      <c r="V307" s="61"/>
      <c r="W307" s="61"/>
      <c r="X307" s="61"/>
      <c r="Y307" s="61"/>
      <c r="Z307" s="61"/>
      <c r="AA307" s="61"/>
      <c r="AB307" s="61"/>
      <c r="AC307" s="63"/>
      <c r="AD307" s="63"/>
      <c r="AE307" s="207"/>
      <c r="AF307" s="63"/>
      <c r="AG307" s="63"/>
      <c r="AH307" s="63"/>
    </row>
    <row r="308" spans="2:38" s="32" customFormat="1" ht="17.55" customHeight="1" x14ac:dyDescent="0.45">
      <c r="B308" s="35" t="s">
        <v>5600</v>
      </c>
      <c r="C308" s="35"/>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E308" s="223"/>
    </row>
    <row r="309" spans="2:38" s="32" customFormat="1" ht="12.6" customHeight="1" x14ac:dyDescent="0.45">
      <c r="B309" s="1185" t="s">
        <v>62</v>
      </c>
      <c r="C309" s="1186"/>
      <c r="D309" s="1186"/>
      <c r="E309" s="1186"/>
      <c r="F309" s="1186"/>
      <c r="G309" s="1186"/>
      <c r="H309" s="1186"/>
      <c r="I309" s="1187"/>
      <c r="J309" s="1221"/>
      <c r="K309" s="1222"/>
      <c r="L309" s="1222"/>
      <c r="M309" s="1222"/>
      <c r="N309" s="1222"/>
      <c r="O309" s="1222"/>
      <c r="P309" s="1222"/>
      <c r="Q309" s="1222"/>
      <c r="R309" s="1222"/>
      <c r="S309" s="1222"/>
      <c r="T309" s="1222"/>
      <c r="U309" s="1222"/>
      <c r="V309" s="1222"/>
      <c r="W309" s="1222"/>
      <c r="X309" s="1222"/>
      <c r="Y309" s="1222"/>
      <c r="Z309" s="1222"/>
      <c r="AA309" s="1222"/>
      <c r="AB309" s="1223"/>
      <c r="AE309" s="71"/>
    </row>
    <row r="310" spans="2:38" s="32" customFormat="1" ht="22.5" customHeight="1" x14ac:dyDescent="0.45">
      <c r="B310" s="1207" t="s">
        <v>50</v>
      </c>
      <c r="C310" s="1208"/>
      <c r="D310" s="1208"/>
      <c r="E310" s="1208"/>
      <c r="F310" s="1208"/>
      <c r="G310" s="1208"/>
      <c r="H310" s="1208"/>
      <c r="I310" s="1209"/>
      <c r="J310" s="1224"/>
      <c r="K310" s="1225"/>
      <c r="L310" s="1225"/>
      <c r="M310" s="1226"/>
      <c r="N310" s="1226"/>
      <c r="O310" s="1225"/>
      <c r="P310" s="1226"/>
      <c r="Q310" s="1226"/>
      <c r="R310" s="1225"/>
      <c r="S310" s="1225"/>
      <c r="T310" s="1225"/>
      <c r="U310" s="1225"/>
      <c r="V310" s="1225"/>
      <c r="W310" s="1225"/>
      <c r="X310" s="1225"/>
      <c r="Y310" s="1225"/>
      <c r="Z310" s="1225"/>
      <c r="AA310" s="1225"/>
      <c r="AB310" s="1227"/>
      <c r="AE310" s="71"/>
    </row>
    <row r="311" spans="2:38" s="32" customFormat="1" ht="25.35" customHeight="1" x14ac:dyDescent="0.45">
      <c r="B311" s="1173" t="s">
        <v>48</v>
      </c>
      <c r="C311" s="1174"/>
      <c r="D311" s="1174"/>
      <c r="E311" s="1174"/>
      <c r="F311" s="1174"/>
      <c r="G311" s="1174"/>
      <c r="H311" s="1174"/>
      <c r="I311" s="1175"/>
      <c r="J311" s="1053" t="s">
        <v>3</v>
      </c>
      <c r="K311" s="1054"/>
      <c r="L311" s="1054"/>
      <c r="M311" s="1237"/>
      <c r="N311" s="1239"/>
      <c r="O311" s="37" t="s">
        <v>4</v>
      </c>
      <c r="P311" s="1237"/>
      <c r="Q311" s="1239"/>
      <c r="R311" s="1054"/>
      <c r="S311" s="1054"/>
      <c r="T311" s="1054"/>
      <c r="U311" s="1054"/>
      <c r="V311" s="1054"/>
      <c r="W311" s="1054"/>
      <c r="X311" s="1054"/>
      <c r="Y311" s="1054"/>
      <c r="Z311" s="1054"/>
      <c r="AA311" s="1054"/>
      <c r="AB311" s="1055"/>
      <c r="AE311" s="71"/>
    </row>
    <row r="312" spans="2:38" s="32" customFormat="1" ht="25.35" customHeight="1" x14ac:dyDescent="0.45">
      <c r="B312" s="1179"/>
      <c r="C312" s="1180"/>
      <c r="D312" s="1180"/>
      <c r="E312" s="1180"/>
      <c r="F312" s="1180"/>
      <c r="G312" s="1180"/>
      <c r="H312" s="1180"/>
      <c r="I312" s="1181"/>
      <c r="J312" s="1053" t="s">
        <v>5</v>
      </c>
      <c r="K312" s="1054"/>
      <c r="L312" s="1054"/>
      <c r="M312" s="1237"/>
      <c r="N312" s="1238"/>
      <c r="O312" s="1238"/>
      <c r="P312" s="1238"/>
      <c r="Q312" s="1239"/>
      <c r="R312" s="1053" t="s">
        <v>6</v>
      </c>
      <c r="S312" s="1054"/>
      <c r="T312" s="1055"/>
      <c r="U312" s="1237"/>
      <c r="V312" s="1238"/>
      <c r="W312" s="1238"/>
      <c r="X312" s="1238"/>
      <c r="Y312" s="1238"/>
      <c r="Z312" s="1238"/>
      <c r="AA312" s="1238"/>
      <c r="AB312" s="1239"/>
      <c r="AE312" s="71"/>
    </row>
    <row r="313" spans="2:38" s="32" customFormat="1" ht="25.35" customHeight="1" x14ac:dyDescent="0.45">
      <c r="B313" s="1179"/>
      <c r="C313" s="1180"/>
      <c r="D313" s="1180"/>
      <c r="E313" s="1180"/>
      <c r="F313" s="1180"/>
      <c r="G313" s="1180"/>
      <c r="H313" s="1180"/>
      <c r="I313" s="1181"/>
      <c r="J313" s="1053" t="s">
        <v>5753</v>
      </c>
      <c r="K313" s="1054"/>
      <c r="L313" s="1054"/>
      <c r="M313" s="1234"/>
      <c r="N313" s="1235"/>
      <c r="O313" s="1235"/>
      <c r="P313" s="1235"/>
      <c r="Q313" s="1236"/>
      <c r="R313" s="1053" t="s">
        <v>7</v>
      </c>
      <c r="S313" s="1054"/>
      <c r="T313" s="1055"/>
      <c r="U313" s="1237"/>
      <c r="V313" s="1238"/>
      <c r="W313" s="1238"/>
      <c r="X313" s="1238"/>
      <c r="Y313" s="1238"/>
      <c r="Z313" s="1238"/>
      <c r="AA313" s="1238"/>
      <c r="AB313" s="1239"/>
      <c r="AE313" s="71"/>
    </row>
    <row r="314" spans="2:38" s="32" customFormat="1" ht="25.35" customHeight="1" x14ac:dyDescent="0.45">
      <c r="B314" s="1182"/>
      <c r="C314" s="1183"/>
      <c r="D314" s="1183"/>
      <c r="E314" s="1183"/>
      <c r="F314" s="1183"/>
      <c r="G314" s="1183"/>
      <c r="H314" s="1183"/>
      <c r="I314" s="1184"/>
      <c r="J314" s="1053" t="s">
        <v>8</v>
      </c>
      <c r="K314" s="1054"/>
      <c r="L314" s="1054"/>
      <c r="M314" s="1713"/>
      <c r="N314" s="1713"/>
      <c r="O314" s="1713"/>
      <c r="P314" s="1713"/>
      <c r="Q314" s="1713"/>
      <c r="R314" s="1713"/>
      <c r="S314" s="1713"/>
      <c r="T314" s="1713"/>
      <c r="U314" s="1713"/>
      <c r="V314" s="1713"/>
      <c r="W314" s="1713"/>
      <c r="X314" s="1713"/>
      <c r="Y314" s="1713"/>
      <c r="Z314" s="1713"/>
      <c r="AA314" s="1713"/>
      <c r="AB314" s="1713"/>
      <c r="AE314" s="71"/>
    </row>
    <row r="315" spans="2:38" s="32" customFormat="1" ht="30" customHeight="1" x14ac:dyDescent="0.45">
      <c r="B315" s="1696" t="s">
        <v>63</v>
      </c>
      <c r="C315" s="1697"/>
      <c r="D315" s="1697"/>
      <c r="E315" s="1697"/>
      <c r="F315" s="1697"/>
      <c r="G315" s="1697"/>
      <c r="H315" s="1697"/>
      <c r="I315" s="1698"/>
      <c r="J315" s="222"/>
      <c r="K315" s="221"/>
      <c r="L315" s="220" t="s">
        <v>65</v>
      </c>
      <c r="M315" s="219"/>
      <c r="N315" s="218" t="s">
        <v>64</v>
      </c>
      <c r="O315" s="42"/>
      <c r="P315" s="53"/>
      <c r="V315" s="82"/>
      <c r="W315" s="82"/>
      <c r="X315" s="82"/>
      <c r="Y315" s="82"/>
      <c r="Z315" s="82"/>
      <c r="AA315" s="82"/>
      <c r="AB315" s="83"/>
      <c r="AE315" s="71"/>
      <c r="AL315" s="39"/>
    </row>
    <row r="316" spans="2:38" s="32" customFormat="1" ht="15" customHeight="1" x14ac:dyDescent="0.45">
      <c r="B316" s="1699"/>
      <c r="C316" s="1700"/>
      <c r="D316" s="1700"/>
      <c r="E316" s="1700"/>
      <c r="F316" s="1700"/>
      <c r="G316" s="1700"/>
      <c r="H316" s="1700"/>
      <c r="I316" s="1701"/>
      <c r="J316" s="43" t="s">
        <v>66</v>
      </c>
      <c r="K316" s="44"/>
      <c r="L316" s="44"/>
      <c r="M316" s="44"/>
      <c r="N316" s="44"/>
      <c r="O316" s="44"/>
      <c r="P316" s="44"/>
      <c r="Q316" s="44"/>
      <c r="R316" s="44"/>
      <c r="S316" s="42"/>
      <c r="T316" s="45"/>
      <c r="U316" s="217"/>
      <c r="V316" s="216"/>
      <c r="W316" s="409"/>
      <c r="X316" s="102" t="s">
        <v>65</v>
      </c>
      <c r="Y316" s="215"/>
      <c r="Z316" s="72" t="s">
        <v>64</v>
      </c>
      <c r="AA316" s="72"/>
      <c r="AB316" s="214"/>
      <c r="AE316" s="71"/>
    </row>
    <row r="317" spans="2:38" s="32" customFormat="1" ht="15" customHeight="1" x14ac:dyDescent="0.45">
      <c r="B317" s="1702"/>
      <c r="C317" s="1703"/>
      <c r="D317" s="1703"/>
      <c r="E317" s="1703"/>
      <c r="F317" s="1703"/>
      <c r="G317" s="1703"/>
      <c r="H317" s="1703"/>
      <c r="I317" s="1704"/>
      <c r="J317" s="50" t="s">
        <v>67</v>
      </c>
      <c r="K317" s="295"/>
      <c r="L317" s="295"/>
      <c r="M317" s="295"/>
      <c r="N317" s="295"/>
      <c r="O317" s="295"/>
      <c r="P317" s="295"/>
      <c r="Q317" s="295"/>
      <c r="R317" s="295"/>
      <c r="S317" s="52"/>
      <c r="T317" s="72"/>
      <c r="U317" s="213"/>
      <c r="V317" s="212"/>
      <c r="W317" s="410"/>
      <c r="X317" s="295" t="s">
        <v>65</v>
      </c>
      <c r="Y317" s="211"/>
      <c r="Z317" s="48" t="s">
        <v>64</v>
      </c>
      <c r="AA317" s="48"/>
      <c r="AB317" s="49"/>
      <c r="AE317" s="71"/>
    </row>
    <row r="318" spans="2:38" s="32" customFormat="1" ht="18" customHeight="1" x14ac:dyDescent="0.45">
      <c r="B318" s="1167" t="s">
        <v>68</v>
      </c>
      <c r="C318" s="1168"/>
      <c r="D318" s="1168"/>
      <c r="E318" s="1168"/>
      <c r="F318" s="1168"/>
      <c r="G318" s="1168"/>
      <c r="H318" s="1168"/>
      <c r="I318" s="1169"/>
      <c r="J318" s="210" t="s">
        <v>84</v>
      </c>
      <c r="K318" s="52" t="s">
        <v>69</v>
      </c>
      <c r="L318" s="58"/>
      <c r="M318" s="58"/>
      <c r="N318" s="58"/>
      <c r="O318" s="57" t="s">
        <v>70</v>
      </c>
      <c r="P318" s="52" t="s">
        <v>71</v>
      </c>
      <c r="Q318" s="58"/>
      <c r="R318" s="58"/>
      <c r="T318" s="72" t="s">
        <v>81</v>
      </c>
      <c r="U318" s="57" t="s">
        <v>70</v>
      </c>
      <c r="V318" s="72" t="s">
        <v>82</v>
      </c>
      <c r="X318" s="52"/>
      <c r="Y318" s="58"/>
      <c r="Z318" s="58"/>
      <c r="AA318" s="58"/>
      <c r="AB318" s="59"/>
      <c r="AE318" s="71"/>
      <c r="AH318" s="69"/>
    </row>
    <row r="319" spans="2:38" s="32" customFormat="1" ht="15" customHeight="1" x14ac:dyDescent="0.45">
      <c r="B319" s="1118" t="s">
        <v>72</v>
      </c>
      <c r="C319" s="1119"/>
      <c r="D319" s="1119"/>
      <c r="E319" s="1119"/>
      <c r="F319" s="1119"/>
      <c r="G319" s="1119"/>
      <c r="H319" s="1119"/>
      <c r="I319" s="1120"/>
      <c r="J319" s="1130" t="s">
        <v>73</v>
      </c>
      <c r="K319" s="1139"/>
      <c r="L319" s="1711"/>
      <c r="M319" s="1218"/>
      <c r="N319" s="1218"/>
      <c r="O319" s="1218"/>
      <c r="P319" s="1218"/>
      <c r="Q319" s="1218"/>
      <c r="R319" s="1715"/>
      <c r="S319" s="1715"/>
      <c r="T319" s="1715"/>
      <c r="U319" s="1716"/>
      <c r="V319" s="1143" t="s">
        <v>74</v>
      </c>
      <c r="W319" s="1143"/>
      <c r="X319" s="1143"/>
      <c r="Y319" s="1143"/>
      <c r="Z319" s="1143"/>
      <c r="AA319" s="1143"/>
      <c r="AB319" s="1144"/>
      <c r="AE319" s="71"/>
    </row>
    <row r="320" spans="2:38" s="32" customFormat="1" ht="15" customHeight="1" x14ac:dyDescent="0.45">
      <c r="B320" s="1121"/>
      <c r="C320" s="1122"/>
      <c r="D320" s="1122"/>
      <c r="E320" s="1122"/>
      <c r="F320" s="1122"/>
      <c r="G320" s="1122"/>
      <c r="H320" s="1122"/>
      <c r="I320" s="1123"/>
      <c r="J320" s="1197"/>
      <c r="K320" s="1198"/>
      <c r="L320" s="1711"/>
      <c r="M320" s="1218"/>
      <c r="N320" s="1218"/>
      <c r="O320" s="1218"/>
      <c r="P320" s="1218"/>
      <c r="Q320" s="1218"/>
      <c r="R320" s="1715"/>
      <c r="S320" s="1715"/>
      <c r="T320" s="1715"/>
      <c r="U320" s="1716"/>
      <c r="V320" s="1146"/>
      <c r="W320" s="1146"/>
      <c r="X320" s="1146"/>
      <c r="Y320" s="1146"/>
      <c r="Z320" s="1146"/>
      <c r="AA320" s="1146"/>
      <c r="AB320" s="1147"/>
      <c r="AC320" s="63"/>
      <c r="AD320" s="63"/>
      <c r="AE320" s="207"/>
      <c r="AF320" s="63"/>
      <c r="AG320" s="63"/>
      <c r="AH320" s="63"/>
    </row>
    <row r="321" spans="2:38" s="32" customFormat="1" ht="15" customHeight="1" x14ac:dyDescent="0.45">
      <c r="B321" s="1118" t="s">
        <v>75</v>
      </c>
      <c r="C321" s="1119"/>
      <c r="D321" s="1119"/>
      <c r="E321" s="1119"/>
      <c r="F321" s="1119"/>
      <c r="G321" s="1119"/>
      <c r="H321" s="1119"/>
      <c r="I321" s="1119"/>
      <c r="J321" s="1705"/>
      <c r="K321" s="1717"/>
      <c r="L321" s="1719"/>
      <c r="M321" s="1134" t="s">
        <v>76</v>
      </c>
      <c r="N321" s="1709"/>
      <c r="O321" s="1134" t="s">
        <v>77</v>
      </c>
      <c r="P321" s="1709"/>
      <c r="Q321" s="1134" t="s">
        <v>78</v>
      </c>
      <c r="S321" s="60"/>
      <c r="T321" s="60"/>
      <c r="U321" s="60"/>
      <c r="V321" s="60"/>
      <c r="W321" s="60"/>
      <c r="X321" s="60"/>
      <c r="Y321" s="60"/>
      <c r="Z321" s="60"/>
      <c r="AA321" s="60"/>
      <c r="AB321" s="209"/>
      <c r="AC321" s="63"/>
      <c r="AD321" s="63"/>
      <c r="AE321" s="207"/>
      <c r="AF321" s="63"/>
      <c r="AG321" s="63"/>
      <c r="AH321" s="63"/>
    </row>
    <row r="322" spans="2:38" s="32" customFormat="1" ht="15" customHeight="1" x14ac:dyDescent="0.45">
      <c r="B322" s="1121"/>
      <c r="C322" s="1122"/>
      <c r="D322" s="1122"/>
      <c r="E322" s="1122"/>
      <c r="F322" s="1122"/>
      <c r="G322" s="1122"/>
      <c r="H322" s="1122"/>
      <c r="I322" s="1122"/>
      <c r="J322" s="1707"/>
      <c r="K322" s="1718"/>
      <c r="L322" s="1720"/>
      <c r="M322" s="1136"/>
      <c r="N322" s="1710"/>
      <c r="O322" s="1136"/>
      <c r="P322" s="1710"/>
      <c r="Q322" s="1136"/>
      <c r="R322" s="64"/>
      <c r="S322" s="62"/>
      <c r="T322" s="62"/>
      <c r="U322" s="62"/>
      <c r="V322" s="62"/>
      <c r="W322" s="62"/>
      <c r="X322" s="62"/>
      <c r="Y322" s="62"/>
      <c r="Z322" s="62"/>
      <c r="AA322" s="62"/>
      <c r="AB322" s="208"/>
      <c r="AC322" s="63"/>
      <c r="AD322" s="63"/>
      <c r="AE322" s="207"/>
      <c r="AF322" s="63"/>
      <c r="AG322" s="63"/>
      <c r="AH322" s="63"/>
    </row>
    <row r="323" spans="2:38" s="32" customFormat="1" ht="17.55" customHeight="1" x14ac:dyDescent="0.45">
      <c r="B323" s="35" t="s">
        <v>5599</v>
      </c>
      <c r="C323" s="35"/>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E323" s="223"/>
    </row>
    <row r="324" spans="2:38" s="32" customFormat="1" ht="12.6" customHeight="1" x14ac:dyDescent="0.45">
      <c r="B324" s="1185" t="s">
        <v>62</v>
      </c>
      <c r="C324" s="1186"/>
      <c r="D324" s="1186"/>
      <c r="E324" s="1186"/>
      <c r="F324" s="1186"/>
      <c r="G324" s="1186"/>
      <c r="H324" s="1186"/>
      <c r="I324" s="1187"/>
      <c r="J324" s="1221"/>
      <c r="K324" s="1222"/>
      <c r="L324" s="1222"/>
      <c r="M324" s="1222"/>
      <c r="N324" s="1222"/>
      <c r="O324" s="1222"/>
      <c r="P324" s="1222"/>
      <c r="Q324" s="1222"/>
      <c r="R324" s="1222"/>
      <c r="S324" s="1222"/>
      <c r="T324" s="1222"/>
      <c r="U324" s="1222"/>
      <c r="V324" s="1222"/>
      <c r="W324" s="1222"/>
      <c r="X324" s="1222"/>
      <c r="Y324" s="1222"/>
      <c r="Z324" s="1222"/>
      <c r="AA324" s="1222"/>
      <c r="AB324" s="1223"/>
      <c r="AE324" s="71"/>
    </row>
    <row r="325" spans="2:38" s="32" customFormat="1" ht="22.5" customHeight="1" x14ac:dyDescent="0.45">
      <c r="B325" s="1207" t="s">
        <v>50</v>
      </c>
      <c r="C325" s="1208"/>
      <c r="D325" s="1208"/>
      <c r="E325" s="1208"/>
      <c r="F325" s="1208"/>
      <c r="G325" s="1208"/>
      <c r="H325" s="1208"/>
      <c r="I325" s="1209"/>
      <c r="J325" s="1224"/>
      <c r="K325" s="1225"/>
      <c r="L325" s="1225"/>
      <c r="M325" s="1226"/>
      <c r="N325" s="1226"/>
      <c r="O325" s="1225"/>
      <c r="P325" s="1226"/>
      <c r="Q325" s="1226"/>
      <c r="R325" s="1225"/>
      <c r="S325" s="1225"/>
      <c r="T325" s="1225"/>
      <c r="U325" s="1225"/>
      <c r="V325" s="1225"/>
      <c r="W325" s="1225"/>
      <c r="X325" s="1225"/>
      <c r="Y325" s="1225"/>
      <c r="Z325" s="1225"/>
      <c r="AA325" s="1225"/>
      <c r="AB325" s="1227"/>
      <c r="AE325" s="71"/>
    </row>
    <row r="326" spans="2:38" s="32" customFormat="1" ht="25.35" customHeight="1" x14ac:dyDescent="0.45">
      <c r="B326" s="1173" t="s">
        <v>48</v>
      </c>
      <c r="C326" s="1174"/>
      <c r="D326" s="1174"/>
      <c r="E326" s="1174"/>
      <c r="F326" s="1174"/>
      <c r="G326" s="1174"/>
      <c r="H326" s="1174"/>
      <c r="I326" s="1175"/>
      <c r="J326" s="1053" t="s">
        <v>3</v>
      </c>
      <c r="K326" s="1054"/>
      <c r="L326" s="1054"/>
      <c r="M326" s="1237"/>
      <c r="N326" s="1239"/>
      <c r="O326" s="37" t="s">
        <v>4</v>
      </c>
      <c r="P326" s="1237"/>
      <c r="Q326" s="1239"/>
      <c r="R326" s="1054"/>
      <c r="S326" s="1054"/>
      <c r="T326" s="1054"/>
      <c r="U326" s="1054"/>
      <c r="V326" s="1054"/>
      <c r="W326" s="1054"/>
      <c r="X326" s="1054"/>
      <c r="Y326" s="1054"/>
      <c r="Z326" s="1054"/>
      <c r="AA326" s="1054"/>
      <c r="AB326" s="1055"/>
      <c r="AE326" s="71"/>
    </row>
    <row r="327" spans="2:38" s="32" customFormat="1" ht="25.35" customHeight="1" x14ac:dyDescent="0.45">
      <c r="B327" s="1179"/>
      <c r="C327" s="1180"/>
      <c r="D327" s="1180"/>
      <c r="E327" s="1180"/>
      <c r="F327" s="1180"/>
      <c r="G327" s="1180"/>
      <c r="H327" s="1180"/>
      <c r="I327" s="1181"/>
      <c r="J327" s="1053" t="s">
        <v>5</v>
      </c>
      <c r="K327" s="1054"/>
      <c r="L327" s="1054"/>
      <c r="M327" s="1237"/>
      <c r="N327" s="1238"/>
      <c r="O327" s="1238"/>
      <c r="P327" s="1238"/>
      <c r="Q327" s="1239"/>
      <c r="R327" s="1053" t="s">
        <v>6</v>
      </c>
      <c r="S327" s="1054"/>
      <c r="T327" s="1055"/>
      <c r="U327" s="1237"/>
      <c r="V327" s="1238"/>
      <c r="W327" s="1238"/>
      <c r="X327" s="1238"/>
      <c r="Y327" s="1238"/>
      <c r="Z327" s="1238"/>
      <c r="AA327" s="1238"/>
      <c r="AB327" s="1239"/>
      <c r="AE327" s="71"/>
    </row>
    <row r="328" spans="2:38" s="32" customFormat="1" ht="25.35" customHeight="1" x14ac:dyDescent="0.45">
      <c r="B328" s="1179"/>
      <c r="C328" s="1180"/>
      <c r="D328" s="1180"/>
      <c r="E328" s="1180"/>
      <c r="F328" s="1180"/>
      <c r="G328" s="1180"/>
      <c r="H328" s="1180"/>
      <c r="I328" s="1181"/>
      <c r="J328" s="1053" t="s">
        <v>5753</v>
      </c>
      <c r="K328" s="1054"/>
      <c r="L328" s="1054"/>
      <c r="M328" s="1234"/>
      <c r="N328" s="1235"/>
      <c r="O328" s="1235"/>
      <c r="P328" s="1235"/>
      <c r="Q328" s="1236"/>
      <c r="R328" s="1053" t="s">
        <v>7</v>
      </c>
      <c r="S328" s="1054"/>
      <c r="T328" s="1055"/>
      <c r="U328" s="1237"/>
      <c r="V328" s="1238"/>
      <c r="W328" s="1238"/>
      <c r="X328" s="1238"/>
      <c r="Y328" s="1238"/>
      <c r="Z328" s="1238"/>
      <c r="AA328" s="1238"/>
      <c r="AB328" s="1239"/>
      <c r="AE328" s="71"/>
    </row>
    <row r="329" spans="2:38" s="32" customFormat="1" ht="25.35" customHeight="1" x14ac:dyDescent="0.45">
      <c r="B329" s="1182"/>
      <c r="C329" s="1183"/>
      <c r="D329" s="1183"/>
      <c r="E329" s="1183"/>
      <c r="F329" s="1183"/>
      <c r="G329" s="1183"/>
      <c r="H329" s="1183"/>
      <c r="I329" s="1184"/>
      <c r="J329" s="1053" t="s">
        <v>8</v>
      </c>
      <c r="K329" s="1054"/>
      <c r="L329" s="1054"/>
      <c r="M329" s="1713"/>
      <c r="N329" s="1713"/>
      <c r="O329" s="1713"/>
      <c r="P329" s="1713"/>
      <c r="Q329" s="1713"/>
      <c r="R329" s="1713"/>
      <c r="S329" s="1713"/>
      <c r="T329" s="1713"/>
      <c r="U329" s="1713"/>
      <c r="V329" s="1713"/>
      <c r="W329" s="1713"/>
      <c r="X329" s="1713"/>
      <c r="Y329" s="1713"/>
      <c r="Z329" s="1713"/>
      <c r="AA329" s="1713"/>
      <c r="AB329" s="1713"/>
      <c r="AE329" s="71"/>
    </row>
    <row r="330" spans="2:38" s="32" customFormat="1" ht="30" customHeight="1" x14ac:dyDescent="0.45">
      <c r="B330" s="1696" t="s">
        <v>63</v>
      </c>
      <c r="C330" s="1697"/>
      <c r="D330" s="1697"/>
      <c r="E330" s="1697"/>
      <c r="F330" s="1697"/>
      <c r="G330" s="1697"/>
      <c r="H330" s="1697"/>
      <c r="I330" s="1698"/>
      <c r="J330" s="222"/>
      <c r="K330" s="221"/>
      <c r="L330" s="220" t="s">
        <v>65</v>
      </c>
      <c r="M330" s="219"/>
      <c r="N330" s="218" t="s">
        <v>64</v>
      </c>
      <c r="O330" s="42"/>
      <c r="P330" s="53"/>
      <c r="V330" s="82"/>
      <c r="W330" s="82"/>
      <c r="X330" s="82"/>
      <c r="Y330" s="82"/>
      <c r="Z330" s="82"/>
      <c r="AA330" s="82"/>
      <c r="AB330" s="83"/>
      <c r="AE330" s="71"/>
      <c r="AL330" s="39"/>
    </row>
    <row r="331" spans="2:38" s="32" customFormat="1" ht="15" customHeight="1" x14ac:dyDescent="0.45">
      <c r="B331" s="1699"/>
      <c r="C331" s="1700"/>
      <c r="D331" s="1700"/>
      <c r="E331" s="1700"/>
      <c r="F331" s="1700"/>
      <c r="G331" s="1700"/>
      <c r="H331" s="1700"/>
      <c r="I331" s="1701"/>
      <c r="J331" s="43" t="s">
        <v>66</v>
      </c>
      <c r="K331" s="44"/>
      <c r="L331" s="44"/>
      <c r="M331" s="44"/>
      <c r="N331" s="44"/>
      <c r="O331" s="44"/>
      <c r="P331" s="44"/>
      <c r="Q331" s="44"/>
      <c r="R331" s="44"/>
      <c r="S331" s="42"/>
      <c r="T331" s="45"/>
      <c r="U331" s="217"/>
      <c r="V331" s="216"/>
      <c r="W331" s="409"/>
      <c r="X331" s="102" t="s">
        <v>65</v>
      </c>
      <c r="Y331" s="215"/>
      <c r="Z331" s="45" t="s">
        <v>64</v>
      </c>
      <c r="AA331" s="72"/>
      <c r="AB331" s="214"/>
      <c r="AE331" s="71"/>
    </row>
    <row r="332" spans="2:38" s="32" customFormat="1" ht="15" customHeight="1" x14ac:dyDescent="0.45">
      <c r="B332" s="1702"/>
      <c r="C332" s="1703"/>
      <c r="D332" s="1703"/>
      <c r="E332" s="1703"/>
      <c r="F332" s="1703"/>
      <c r="G332" s="1703"/>
      <c r="H332" s="1703"/>
      <c r="I332" s="1704"/>
      <c r="J332" s="50" t="s">
        <v>67</v>
      </c>
      <c r="K332" s="295"/>
      <c r="L332" s="295"/>
      <c r="M332" s="295"/>
      <c r="N332" s="295"/>
      <c r="O332" s="295"/>
      <c r="P332" s="295"/>
      <c r="Q332" s="295"/>
      <c r="R332" s="295"/>
      <c r="S332" s="52"/>
      <c r="T332" s="72"/>
      <c r="U332" s="213"/>
      <c r="V332" s="212"/>
      <c r="W332" s="410"/>
      <c r="X332" s="295" t="s">
        <v>65</v>
      </c>
      <c r="Y332" s="211"/>
      <c r="Z332" s="72" t="s">
        <v>64</v>
      </c>
      <c r="AA332" s="48"/>
      <c r="AB332" s="49"/>
      <c r="AE332" s="71"/>
    </row>
    <row r="333" spans="2:38" s="32" customFormat="1" ht="18" customHeight="1" x14ac:dyDescent="0.45">
      <c r="B333" s="1167" t="s">
        <v>68</v>
      </c>
      <c r="C333" s="1168"/>
      <c r="D333" s="1168"/>
      <c r="E333" s="1168"/>
      <c r="F333" s="1168"/>
      <c r="G333" s="1168"/>
      <c r="H333" s="1168"/>
      <c r="I333" s="1169"/>
      <c r="J333" s="210" t="s">
        <v>84</v>
      </c>
      <c r="K333" s="52" t="s">
        <v>69</v>
      </c>
      <c r="L333" s="58"/>
      <c r="M333" s="58"/>
      <c r="N333" s="58"/>
      <c r="O333" s="57" t="s">
        <v>70</v>
      </c>
      <c r="P333" s="52" t="s">
        <v>71</v>
      </c>
      <c r="Q333" s="58"/>
      <c r="R333" s="58"/>
      <c r="T333" s="72" t="s">
        <v>81</v>
      </c>
      <c r="U333" s="57" t="s">
        <v>84</v>
      </c>
      <c r="V333" s="72" t="s">
        <v>82</v>
      </c>
      <c r="X333" s="52"/>
      <c r="Y333" s="58"/>
      <c r="Z333" s="58"/>
      <c r="AA333" s="58"/>
      <c r="AB333" s="59"/>
      <c r="AE333" s="71"/>
      <c r="AH333" s="69"/>
    </row>
    <row r="334" spans="2:38" s="32" customFormat="1" ht="15" customHeight="1" x14ac:dyDescent="0.45">
      <c r="B334" s="1118" t="s">
        <v>72</v>
      </c>
      <c r="C334" s="1119"/>
      <c r="D334" s="1119"/>
      <c r="E334" s="1119"/>
      <c r="F334" s="1119"/>
      <c r="G334" s="1119"/>
      <c r="H334" s="1119"/>
      <c r="I334" s="1120"/>
      <c r="J334" s="1130" t="s">
        <v>73</v>
      </c>
      <c r="K334" s="1139"/>
      <c r="L334" s="1711"/>
      <c r="M334" s="1218"/>
      <c r="N334" s="1218"/>
      <c r="O334" s="1712"/>
      <c r="P334" s="1711"/>
      <c r="Q334" s="1712"/>
      <c r="R334" s="1714"/>
      <c r="S334" s="1715"/>
      <c r="T334" s="1715"/>
      <c r="U334" s="1716"/>
      <c r="V334" s="1143" t="s">
        <v>74</v>
      </c>
      <c r="W334" s="1143"/>
      <c r="X334" s="1143"/>
      <c r="Y334" s="1143"/>
      <c r="Z334" s="1143"/>
      <c r="AA334" s="1143"/>
      <c r="AB334" s="1144"/>
      <c r="AE334" s="71"/>
    </row>
    <row r="335" spans="2:38" s="32" customFormat="1" ht="15" customHeight="1" x14ac:dyDescent="0.45">
      <c r="B335" s="1121"/>
      <c r="C335" s="1122"/>
      <c r="D335" s="1122"/>
      <c r="E335" s="1122"/>
      <c r="F335" s="1122"/>
      <c r="G335" s="1122"/>
      <c r="H335" s="1122"/>
      <c r="I335" s="1123"/>
      <c r="J335" s="1197"/>
      <c r="K335" s="1198"/>
      <c r="L335" s="1711"/>
      <c r="M335" s="1218"/>
      <c r="N335" s="1218"/>
      <c r="O335" s="1712"/>
      <c r="P335" s="1711"/>
      <c r="Q335" s="1712"/>
      <c r="R335" s="1714"/>
      <c r="S335" s="1715"/>
      <c r="T335" s="1715"/>
      <c r="U335" s="1716"/>
      <c r="V335" s="1146"/>
      <c r="W335" s="1146"/>
      <c r="X335" s="1146"/>
      <c r="Y335" s="1146"/>
      <c r="Z335" s="1146"/>
      <c r="AA335" s="1146"/>
      <c r="AB335" s="1147"/>
      <c r="AC335" s="63"/>
      <c r="AD335" s="63"/>
      <c r="AE335" s="207"/>
      <c r="AF335" s="63"/>
      <c r="AG335" s="63"/>
      <c r="AH335" s="63"/>
    </row>
    <row r="336" spans="2:38" s="32" customFormat="1" ht="15" customHeight="1" x14ac:dyDescent="0.45">
      <c r="B336" s="1118" t="s">
        <v>75</v>
      </c>
      <c r="C336" s="1119"/>
      <c r="D336" s="1119"/>
      <c r="E336" s="1119"/>
      <c r="F336" s="1119"/>
      <c r="G336" s="1119"/>
      <c r="H336" s="1119"/>
      <c r="I336" s="1119"/>
      <c r="J336" s="1705"/>
      <c r="K336" s="1717"/>
      <c r="L336" s="1719"/>
      <c r="M336" s="1134" t="s">
        <v>76</v>
      </c>
      <c r="N336" s="1709"/>
      <c r="O336" s="1134" t="s">
        <v>77</v>
      </c>
      <c r="P336" s="1709"/>
      <c r="Q336" s="1134" t="s">
        <v>78</v>
      </c>
      <c r="S336" s="60"/>
      <c r="T336" s="60"/>
      <c r="U336" s="60"/>
      <c r="V336" s="60"/>
      <c r="W336" s="60"/>
      <c r="X336" s="60"/>
      <c r="Y336" s="60"/>
      <c r="Z336" s="60"/>
      <c r="AA336" s="60"/>
      <c r="AB336" s="209"/>
      <c r="AC336" s="63"/>
      <c r="AD336" s="63"/>
      <c r="AE336" s="207"/>
      <c r="AF336" s="63"/>
      <c r="AG336" s="63"/>
      <c r="AH336" s="63"/>
    </row>
    <row r="337" spans="2:38" s="32" customFormat="1" ht="15" customHeight="1" x14ac:dyDescent="0.45">
      <c r="B337" s="1121"/>
      <c r="C337" s="1122"/>
      <c r="D337" s="1122"/>
      <c r="E337" s="1122"/>
      <c r="F337" s="1122"/>
      <c r="G337" s="1122"/>
      <c r="H337" s="1122"/>
      <c r="I337" s="1122"/>
      <c r="J337" s="1707"/>
      <c r="K337" s="1718"/>
      <c r="L337" s="1720"/>
      <c r="M337" s="1136"/>
      <c r="N337" s="1710"/>
      <c r="O337" s="1136"/>
      <c r="P337" s="1710"/>
      <c r="Q337" s="1136"/>
      <c r="R337" s="64"/>
      <c r="S337" s="62"/>
      <c r="T337" s="62"/>
      <c r="U337" s="62"/>
      <c r="V337" s="62"/>
      <c r="W337" s="62"/>
      <c r="X337" s="62"/>
      <c r="Y337" s="62"/>
      <c r="Z337" s="62"/>
      <c r="AA337" s="62"/>
      <c r="AB337" s="208"/>
      <c r="AC337" s="63"/>
      <c r="AD337" s="63"/>
      <c r="AE337" s="207"/>
      <c r="AF337" s="63"/>
      <c r="AG337" s="63"/>
      <c r="AH337" s="63"/>
    </row>
    <row r="338" spans="2:38" s="32" customFormat="1" ht="20.100000000000001" customHeight="1" x14ac:dyDescent="0.45">
      <c r="B338" s="65"/>
      <c r="C338" s="65"/>
      <c r="D338" s="65"/>
      <c r="E338" s="65"/>
      <c r="F338" s="65"/>
      <c r="G338" s="65"/>
      <c r="H338" s="65"/>
      <c r="I338" s="65"/>
      <c r="J338" s="66"/>
      <c r="K338" s="66"/>
      <c r="L338" s="68"/>
      <c r="M338" s="66"/>
      <c r="N338" s="68"/>
      <c r="O338" s="66"/>
      <c r="P338" s="68"/>
      <c r="Q338" s="66"/>
      <c r="R338" s="68"/>
      <c r="S338" s="61"/>
      <c r="T338" s="61"/>
      <c r="U338" s="61"/>
      <c r="V338" s="61"/>
      <c r="W338" s="61"/>
      <c r="X338" s="61"/>
      <c r="Y338" s="61"/>
      <c r="Z338" s="61"/>
      <c r="AA338" s="61"/>
      <c r="AB338" s="61"/>
      <c r="AC338" s="63"/>
      <c r="AD338" s="63"/>
      <c r="AE338" s="207"/>
      <c r="AF338" s="63"/>
      <c r="AG338" s="63"/>
      <c r="AH338" s="63"/>
    </row>
    <row r="339" spans="2:38" s="32" customFormat="1" ht="18" customHeight="1" x14ac:dyDescent="0.45">
      <c r="B339" s="291" t="s">
        <v>85</v>
      </c>
      <c r="C339" s="69" t="s">
        <v>5718</v>
      </c>
      <c r="E339" s="69"/>
      <c r="F339" s="69"/>
      <c r="G339" s="69"/>
      <c r="H339" s="69"/>
      <c r="I339" s="73"/>
      <c r="J339" s="73"/>
      <c r="K339" s="73"/>
      <c r="L339" s="73"/>
      <c r="M339" s="73"/>
      <c r="N339" s="73"/>
      <c r="O339" s="73"/>
      <c r="P339" s="73"/>
      <c r="Q339" s="73"/>
      <c r="R339" s="74"/>
      <c r="S339" s="73"/>
      <c r="T339" s="73"/>
      <c r="U339" s="73"/>
      <c r="V339" s="73"/>
      <c r="W339" s="69"/>
      <c r="X339" s="69"/>
      <c r="Y339" s="69"/>
      <c r="Z339" s="69"/>
      <c r="AA339" s="69"/>
      <c r="AB339" s="69"/>
      <c r="AE339" s="71"/>
    </row>
    <row r="340" spans="2:38" s="32" customFormat="1" ht="30" customHeight="1" x14ac:dyDescent="0.45">
      <c r="B340" s="296" t="s">
        <v>86</v>
      </c>
      <c r="C340" s="1117" t="s">
        <v>5719</v>
      </c>
      <c r="D340" s="1117"/>
      <c r="E340" s="1117"/>
      <c r="F340" s="1117"/>
      <c r="G340" s="1117"/>
      <c r="H340" s="1117"/>
      <c r="I340" s="1117"/>
      <c r="J340" s="1117"/>
      <c r="K340" s="1117"/>
      <c r="L340" s="1117"/>
      <c r="M340" s="1117"/>
      <c r="N340" s="1117"/>
      <c r="O340" s="1117"/>
      <c r="P340" s="1117"/>
      <c r="Q340" s="1117"/>
      <c r="R340" s="1117"/>
      <c r="S340" s="1117"/>
      <c r="T340" s="1117"/>
      <c r="U340" s="1117"/>
      <c r="V340" s="1117"/>
      <c r="W340" s="1117"/>
      <c r="X340" s="1117"/>
      <c r="Y340" s="1117"/>
      <c r="Z340" s="1117"/>
      <c r="AA340" s="1117"/>
      <c r="AE340" s="71"/>
    </row>
    <row r="341" spans="2:38" s="32" customFormat="1" ht="8.1" customHeight="1" x14ac:dyDescent="0.4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E341" s="71"/>
    </row>
    <row r="342" spans="2:38" s="32" customFormat="1" ht="25.35" customHeight="1" x14ac:dyDescent="0.45">
      <c r="B342" s="35" t="s">
        <v>87</v>
      </c>
      <c r="I342" s="36"/>
      <c r="J342" s="36"/>
      <c r="W342" s="36"/>
      <c r="X342" s="36"/>
      <c r="Y342" s="36"/>
      <c r="Z342" s="36"/>
      <c r="AA342" s="36"/>
      <c r="AB342" s="36"/>
      <c r="AE342" s="71"/>
    </row>
    <row r="343" spans="2:38" s="32" customFormat="1" ht="17.55" customHeight="1" x14ac:dyDescent="0.45">
      <c r="B343" s="35" t="s">
        <v>5600</v>
      </c>
      <c r="C343" s="35"/>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E343" s="223"/>
    </row>
    <row r="344" spans="2:38" s="32" customFormat="1" ht="12.6" customHeight="1" x14ac:dyDescent="0.45">
      <c r="B344" s="1185" t="s">
        <v>62</v>
      </c>
      <c r="C344" s="1186"/>
      <c r="D344" s="1186"/>
      <c r="E344" s="1186"/>
      <c r="F344" s="1186"/>
      <c r="G344" s="1186"/>
      <c r="H344" s="1186"/>
      <c r="I344" s="1187"/>
      <c r="J344" s="1221"/>
      <c r="K344" s="1222"/>
      <c r="L344" s="1222"/>
      <c r="M344" s="1222"/>
      <c r="N344" s="1222"/>
      <c r="O344" s="1222"/>
      <c r="P344" s="1222"/>
      <c r="Q344" s="1222"/>
      <c r="R344" s="1222"/>
      <c r="S344" s="1222"/>
      <c r="T344" s="1222"/>
      <c r="U344" s="1222"/>
      <c r="V344" s="1222"/>
      <c r="W344" s="1222"/>
      <c r="X344" s="1222"/>
      <c r="Y344" s="1222"/>
      <c r="Z344" s="1222"/>
      <c r="AA344" s="1222"/>
      <c r="AB344" s="1223"/>
      <c r="AE344" s="71"/>
    </row>
    <row r="345" spans="2:38" s="32" customFormat="1" ht="22.5" customHeight="1" x14ac:dyDescent="0.45">
      <c r="B345" s="1207" t="s">
        <v>50</v>
      </c>
      <c r="C345" s="1208"/>
      <c r="D345" s="1208"/>
      <c r="E345" s="1208"/>
      <c r="F345" s="1208"/>
      <c r="G345" s="1208"/>
      <c r="H345" s="1208"/>
      <c r="I345" s="1209"/>
      <c r="J345" s="1224"/>
      <c r="K345" s="1225"/>
      <c r="L345" s="1225"/>
      <c r="M345" s="1226"/>
      <c r="N345" s="1226"/>
      <c r="O345" s="1225"/>
      <c r="P345" s="1226"/>
      <c r="Q345" s="1226"/>
      <c r="R345" s="1225"/>
      <c r="S345" s="1225"/>
      <c r="T345" s="1225"/>
      <c r="U345" s="1225"/>
      <c r="V345" s="1225"/>
      <c r="W345" s="1225"/>
      <c r="X345" s="1225"/>
      <c r="Y345" s="1225"/>
      <c r="Z345" s="1225"/>
      <c r="AA345" s="1225"/>
      <c r="AB345" s="1227"/>
      <c r="AE345" s="71"/>
    </row>
    <row r="346" spans="2:38" s="32" customFormat="1" ht="25.35" customHeight="1" x14ac:dyDescent="0.45">
      <c r="B346" s="1173" t="s">
        <v>48</v>
      </c>
      <c r="C346" s="1174"/>
      <c r="D346" s="1174"/>
      <c r="E346" s="1174"/>
      <c r="F346" s="1174"/>
      <c r="G346" s="1174"/>
      <c r="H346" s="1174"/>
      <c r="I346" s="1175"/>
      <c r="J346" s="1053" t="s">
        <v>3</v>
      </c>
      <c r="K346" s="1054"/>
      <c r="L346" s="1054"/>
      <c r="M346" s="1237"/>
      <c r="N346" s="1239"/>
      <c r="O346" s="37" t="s">
        <v>4</v>
      </c>
      <c r="P346" s="1237"/>
      <c r="Q346" s="1239"/>
      <c r="R346" s="1054"/>
      <c r="S346" s="1054"/>
      <c r="T346" s="1054"/>
      <c r="U346" s="1054"/>
      <c r="V346" s="1054"/>
      <c r="W346" s="1054"/>
      <c r="X346" s="1054"/>
      <c r="Y346" s="1054"/>
      <c r="Z346" s="1054"/>
      <c r="AA346" s="1054"/>
      <c r="AB346" s="1055"/>
      <c r="AE346" s="71"/>
    </row>
    <row r="347" spans="2:38" s="32" customFormat="1" ht="25.35" customHeight="1" x14ac:dyDescent="0.45">
      <c r="B347" s="1179"/>
      <c r="C347" s="1180"/>
      <c r="D347" s="1180"/>
      <c r="E347" s="1180"/>
      <c r="F347" s="1180"/>
      <c r="G347" s="1180"/>
      <c r="H347" s="1180"/>
      <c r="I347" s="1181"/>
      <c r="J347" s="1053" t="s">
        <v>5</v>
      </c>
      <c r="K347" s="1054"/>
      <c r="L347" s="1054"/>
      <c r="M347" s="1237"/>
      <c r="N347" s="1238"/>
      <c r="O347" s="1238"/>
      <c r="P347" s="1238"/>
      <c r="Q347" s="1239"/>
      <c r="R347" s="1053" t="s">
        <v>6</v>
      </c>
      <c r="S347" s="1054"/>
      <c r="T347" s="1055"/>
      <c r="U347" s="1237"/>
      <c r="V347" s="1238"/>
      <c r="W347" s="1238"/>
      <c r="X347" s="1238"/>
      <c r="Y347" s="1238"/>
      <c r="Z347" s="1238"/>
      <c r="AA347" s="1238"/>
      <c r="AB347" s="1239"/>
      <c r="AE347" s="71"/>
    </row>
    <row r="348" spans="2:38" s="32" customFormat="1" ht="25.35" customHeight="1" x14ac:dyDescent="0.45">
      <c r="B348" s="1179"/>
      <c r="C348" s="1180"/>
      <c r="D348" s="1180"/>
      <c r="E348" s="1180"/>
      <c r="F348" s="1180"/>
      <c r="G348" s="1180"/>
      <c r="H348" s="1180"/>
      <c r="I348" s="1181"/>
      <c r="J348" s="1053" t="s">
        <v>5753</v>
      </c>
      <c r="K348" s="1054"/>
      <c r="L348" s="1054"/>
      <c r="M348" s="1234"/>
      <c r="N348" s="1235"/>
      <c r="O348" s="1235"/>
      <c r="P348" s="1235"/>
      <c r="Q348" s="1236"/>
      <c r="R348" s="1053" t="s">
        <v>7</v>
      </c>
      <c r="S348" s="1054"/>
      <c r="T348" s="1055"/>
      <c r="U348" s="1237"/>
      <c r="V348" s="1238"/>
      <c r="W348" s="1238"/>
      <c r="X348" s="1238"/>
      <c r="Y348" s="1238"/>
      <c r="Z348" s="1238"/>
      <c r="AA348" s="1238"/>
      <c r="AB348" s="1239"/>
      <c r="AE348" s="71"/>
    </row>
    <row r="349" spans="2:38" s="32" customFormat="1" ht="25.35" customHeight="1" x14ac:dyDescent="0.45">
      <c r="B349" s="1182"/>
      <c r="C349" s="1183"/>
      <c r="D349" s="1183"/>
      <c r="E349" s="1183"/>
      <c r="F349" s="1183"/>
      <c r="G349" s="1183"/>
      <c r="H349" s="1183"/>
      <c r="I349" s="1184"/>
      <c r="J349" s="1053" t="s">
        <v>8</v>
      </c>
      <c r="K349" s="1054"/>
      <c r="L349" s="1054"/>
      <c r="M349" s="1713"/>
      <c r="N349" s="1713"/>
      <c r="O349" s="1713"/>
      <c r="P349" s="1713"/>
      <c r="Q349" s="1713"/>
      <c r="R349" s="1713"/>
      <c r="S349" s="1713"/>
      <c r="T349" s="1713"/>
      <c r="U349" s="1713"/>
      <c r="V349" s="1713"/>
      <c r="W349" s="1713"/>
      <c r="X349" s="1713"/>
      <c r="Y349" s="1713"/>
      <c r="Z349" s="1713"/>
      <c r="AA349" s="1713"/>
      <c r="AB349" s="1713"/>
      <c r="AE349" s="71"/>
    </row>
    <row r="350" spans="2:38" s="32" customFormat="1" ht="30" customHeight="1" x14ac:dyDescent="0.45">
      <c r="B350" s="1696" t="s">
        <v>63</v>
      </c>
      <c r="C350" s="1697"/>
      <c r="D350" s="1697"/>
      <c r="E350" s="1697"/>
      <c r="F350" s="1697"/>
      <c r="G350" s="1697"/>
      <c r="H350" s="1697"/>
      <c r="I350" s="1698"/>
      <c r="J350" s="222"/>
      <c r="K350" s="221"/>
      <c r="L350" s="220" t="s">
        <v>65</v>
      </c>
      <c r="M350" s="219"/>
      <c r="N350" s="218" t="s">
        <v>64</v>
      </c>
      <c r="O350" s="42"/>
      <c r="P350" s="53"/>
      <c r="V350" s="82"/>
      <c r="W350" s="82"/>
      <c r="X350" s="82"/>
      <c r="Y350" s="82"/>
      <c r="Z350" s="82"/>
      <c r="AA350" s="82"/>
      <c r="AB350" s="83"/>
      <c r="AE350" s="71"/>
      <c r="AL350" s="39"/>
    </row>
    <row r="351" spans="2:38" s="32" customFormat="1" ht="15" customHeight="1" x14ac:dyDescent="0.45">
      <c r="B351" s="1699"/>
      <c r="C351" s="1700"/>
      <c r="D351" s="1700"/>
      <c r="E351" s="1700"/>
      <c r="F351" s="1700"/>
      <c r="G351" s="1700"/>
      <c r="H351" s="1700"/>
      <c r="I351" s="1701"/>
      <c r="J351" s="43" t="s">
        <v>66</v>
      </c>
      <c r="K351" s="44"/>
      <c r="L351" s="44"/>
      <c r="M351" s="44"/>
      <c r="N351" s="44"/>
      <c r="O351" s="44"/>
      <c r="P351" s="44"/>
      <c r="Q351" s="44"/>
      <c r="R351" s="44"/>
      <c r="S351" s="42"/>
      <c r="T351" s="45"/>
      <c r="U351" s="217"/>
      <c r="V351" s="216"/>
      <c r="W351" s="409"/>
      <c r="X351" s="102" t="s">
        <v>65</v>
      </c>
      <c r="Y351" s="215"/>
      <c r="Z351" s="72" t="s">
        <v>64</v>
      </c>
      <c r="AA351" s="72"/>
      <c r="AB351" s="214"/>
      <c r="AE351" s="71"/>
    </row>
    <row r="352" spans="2:38" s="32" customFormat="1" ht="15" customHeight="1" x14ac:dyDescent="0.45">
      <c r="B352" s="1702"/>
      <c r="C352" s="1703"/>
      <c r="D352" s="1703"/>
      <c r="E352" s="1703"/>
      <c r="F352" s="1703"/>
      <c r="G352" s="1703"/>
      <c r="H352" s="1703"/>
      <c r="I352" s="1704"/>
      <c r="J352" s="50" t="s">
        <v>67</v>
      </c>
      <c r="K352" s="295"/>
      <c r="L352" s="295"/>
      <c r="M352" s="295"/>
      <c r="N352" s="295"/>
      <c r="O352" s="295"/>
      <c r="P352" s="295"/>
      <c r="Q352" s="295"/>
      <c r="R352" s="295"/>
      <c r="S352" s="52"/>
      <c r="T352" s="72"/>
      <c r="U352" s="213"/>
      <c r="V352" s="212"/>
      <c r="W352" s="410"/>
      <c r="X352" s="295" t="s">
        <v>65</v>
      </c>
      <c r="Y352" s="211"/>
      <c r="Z352" s="48" t="s">
        <v>64</v>
      </c>
      <c r="AA352" s="48"/>
      <c r="AB352" s="49"/>
      <c r="AE352" s="71"/>
    </row>
    <row r="353" spans="2:38" s="32" customFormat="1" ht="18" customHeight="1" x14ac:dyDescent="0.45">
      <c r="B353" s="1167" t="s">
        <v>68</v>
      </c>
      <c r="C353" s="1168"/>
      <c r="D353" s="1168"/>
      <c r="E353" s="1168"/>
      <c r="F353" s="1168"/>
      <c r="G353" s="1168"/>
      <c r="H353" s="1168"/>
      <c r="I353" s="1169"/>
      <c r="J353" s="210" t="s">
        <v>84</v>
      </c>
      <c r="K353" s="52" t="s">
        <v>69</v>
      </c>
      <c r="L353" s="58"/>
      <c r="M353" s="58"/>
      <c r="N353" s="58"/>
      <c r="O353" s="57" t="s">
        <v>70</v>
      </c>
      <c r="P353" s="52" t="s">
        <v>71</v>
      </c>
      <c r="Q353" s="58"/>
      <c r="R353" s="58"/>
      <c r="T353" s="72" t="s">
        <v>81</v>
      </c>
      <c r="U353" s="57" t="s">
        <v>70</v>
      </c>
      <c r="V353" s="72" t="s">
        <v>82</v>
      </c>
      <c r="X353" s="52"/>
      <c r="Y353" s="58"/>
      <c r="Z353" s="58"/>
      <c r="AA353" s="58"/>
      <c r="AB353" s="59"/>
      <c r="AE353" s="71"/>
      <c r="AH353" s="69"/>
    </row>
    <row r="354" spans="2:38" s="32" customFormat="1" ht="15" customHeight="1" x14ac:dyDescent="0.45">
      <c r="B354" s="1118" t="s">
        <v>72</v>
      </c>
      <c r="C354" s="1119"/>
      <c r="D354" s="1119"/>
      <c r="E354" s="1119"/>
      <c r="F354" s="1119"/>
      <c r="G354" s="1119"/>
      <c r="H354" s="1119"/>
      <c r="I354" s="1120"/>
      <c r="J354" s="1130" t="s">
        <v>73</v>
      </c>
      <c r="K354" s="1139"/>
      <c r="L354" s="1711"/>
      <c r="M354" s="1218"/>
      <c r="N354" s="1218"/>
      <c r="O354" s="1218"/>
      <c r="P354" s="1218"/>
      <c r="Q354" s="1218"/>
      <c r="R354" s="1715"/>
      <c r="S354" s="1715"/>
      <c r="T354" s="1715"/>
      <c r="U354" s="1716"/>
      <c r="V354" s="1143" t="s">
        <v>74</v>
      </c>
      <c r="W354" s="1143"/>
      <c r="X354" s="1143"/>
      <c r="Y354" s="1143"/>
      <c r="Z354" s="1143"/>
      <c r="AA354" s="1143"/>
      <c r="AB354" s="1144"/>
      <c r="AE354" s="71"/>
    </row>
    <row r="355" spans="2:38" s="32" customFormat="1" ht="15" customHeight="1" x14ac:dyDescent="0.45">
      <c r="B355" s="1121"/>
      <c r="C355" s="1122"/>
      <c r="D355" s="1122"/>
      <c r="E355" s="1122"/>
      <c r="F355" s="1122"/>
      <c r="G355" s="1122"/>
      <c r="H355" s="1122"/>
      <c r="I355" s="1123"/>
      <c r="J355" s="1197"/>
      <c r="K355" s="1198"/>
      <c r="L355" s="1711"/>
      <c r="M355" s="1218"/>
      <c r="N355" s="1218"/>
      <c r="O355" s="1218"/>
      <c r="P355" s="1218"/>
      <c r="Q355" s="1218"/>
      <c r="R355" s="1715"/>
      <c r="S355" s="1715"/>
      <c r="T355" s="1715"/>
      <c r="U355" s="1716"/>
      <c r="V355" s="1146"/>
      <c r="W355" s="1146"/>
      <c r="X355" s="1146"/>
      <c r="Y355" s="1146"/>
      <c r="Z355" s="1146"/>
      <c r="AA355" s="1146"/>
      <c r="AB355" s="1147"/>
      <c r="AC355" s="63"/>
      <c r="AD355" s="63"/>
      <c r="AE355" s="207"/>
      <c r="AF355" s="63"/>
      <c r="AG355" s="63"/>
      <c r="AH355" s="63"/>
    </row>
    <row r="356" spans="2:38" s="32" customFormat="1" ht="15" customHeight="1" x14ac:dyDescent="0.45">
      <c r="B356" s="1118" t="s">
        <v>75</v>
      </c>
      <c r="C356" s="1119"/>
      <c r="D356" s="1119"/>
      <c r="E356" s="1119"/>
      <c r="F356" s="1119"/>
      <c r="G356" s="1119"/>
      <c r="H356" s="1119"/>
      <c r="I356" s="1119"/>
      <c r="J356" s="1705"/>
      <c r="K356" s="1717"/>
      <c r="L356" s="1719"/>
      <c r="M356" s="1134" t="s">
        <v>76</v>
      </c>
      <c r="N356" s="1709"/>
      <c r="O356" s="1134" t="s">
        <v>77</v>
      </c>
      <c r="P356" s="1709"/>
      <c r="Q356" s="1134" t="s">
        <v>78</v>
      </c>
      <c r="S356" s="60"/>
      <c r="T356" s="60"/>
      <c r="U356" s="60"/>
      <c r="V356" s="60"/>
      <c r="W356" s="60"/>
      <c r="X356" s="60"/>
      <c r="Y356" s="60"/>
      <c r="Z356" s="60"/>
      <c r="AA356" s="60"/>
      <c r="AB356" s="209"/>
      <c r="AC356" s="63"/>
      <c r="AD356" s="63"/>
      <c r="AE356" s="207"/>
      <c r="AF356" s="63"/>
      <c r="AG356" s="63"/>
      <c r="AH356" s="63"/>
    </row>
    <row r="357" spans="2:38" s="32" customFormat="1" ht="15" customHeight="1" x14ac:dyDescent="0.45">
      <c r="B357" s="1121"/>
      <c r="C357" s="1122"/>
      <c r="D357" s="1122"/>
      <c r="E357" s="1122"/>
      <c r="F357" s="1122"/>
      <c r="G357" s="1122"/>
      <c r="H357" s="1122"/>
      <c r="I357" s="1122"/>
      <c r="J357" s="1707"/>
      <c r="K357" s="1718"/>
      <c r="L357" s="1720"/>
      <c r="M357" s="1136"/>
      <c r="N357" s="1710"/>
      <c r="O357" s="1136"/>
      <c r="P357" s="1710"/>
      <c r="Q357" s="1136"/>
      <c r="R357" s="64"/>
      <c r="S357" s="62"/>
      <c r="T357" s="62"/>
      <c r="U357" s="62"/>
      <c r="V357" s="62"/>
      <c r="W357" s="62"/>
      <c r="X357" s="62"/>
      <c r="Y357" s="62"/>
      <c r="Z357" s="62"/>
      <c r="AA357" s="62"/>
      <c r="AB357" s="208"/>
      <c r="AC357" s="63"/>
      <c r="AD357" s="63"/>
      <c r="AE357" s="207"/>
      <c r="AF357" s="63"/>
      <c r="AG357" s="63"/>
      <c r="AH357" s="63"/>
    </row>
    <row r="358" spans="2:38" s="32" customFormat="1" ht="17.55" customHeight="1" x14ac:dyDescent="0.45">
      <c r="B358" s="35" t="s">
        <v>5599</v>
      </c>
      <c r="C358" s="35"/>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E358" s="223"/>
    </row>
    <row r="359" spans="2:38" s="32" customFormat="1" ht="12.6" customHeight="1" x14ac:dyDescent="0.45">
      <c r="B359" s="1185" t="s">
        <v>62</v>
      </c>
      <c r="C359" s="1186"/>
      <c r="D359" s="1186"/>
      <c r="E359" s="1186"/>
      <c r="F359" s="1186"/>
      <c r="G359" s="1186"/>
      <c r="H359" s="1186"/>
      <c r="I359" s="1187"/>
      <c r="J359" s="1221"/>
      <c r="K359" s="1222"/>
      <c r="L359" s="1222"/>
      <c r="M359" s="1222"/>
      <c r="N359" s="1222"/>
      <c r="O359" s="1222"/>
      <c r="P359" s="1222"/>
      <c r="Q359" s="1222"/>
      <c r="R359" s="1222"/>
      <c r="S359" s="1222"/>
      <c r="T359" s="1222"/>
      <c r="U359" s="1222"/>
      <c r="V359" s="1222"/>
      <c r="W359" s="1222"/>
      <c r="X359" s="1222"/>
      <c r="Y359" s="1222"/>
      <c r="Z359" s="1222"/>
      <c r="AA359" s="1222"/>
      <c r="AB359" s="1223"/>
      <c r="AE359" s="71"/>
    </row>
    <row r="360" spans="2:38" s="32" customFormat="1" ht="22.5" customHeight="1" x14ac:dyDescent="0.45">
      <c r="B360" s="1207" t="s">
        <v>50</v>
      </c>
      <c r="C360" s="1208"/>
      <c r="D360" s="1208"/>
      <c r="E360" s="1208"/>
      <c r="F360" s="1208"/>
      <c r="G360" s="1208"/>
      <c r="H360" s="1208"/>
      <c r="I360" s="1209"/>
      <c r="J360" s="1224"/>
      <c r="K360" s="1225"/>
      <c r="L360" s="1225"/>
      <c r="M360" s="1226"/>
      <c r="N360" s="1226"/>
      <c r="O360" s="1225"/>
      <c r="P360" s="1226"/>
      <c r="Q360" s="1226"/>
      <c r="R360" s="1225"/>
      <c r="S360" s="1225"/>
      <c r="T360" s="1225"/>
      <c r="U360" s="1225"/>
      <c r="V360" s="1225"/>
      <c r="W360" s="1225"/>
      <c r="X360" s="1225"/>
      <c r="Y360" s="1225"/>
      <c r="Z360" s="1225"/>
      <c r="AA360" s="1225"/>
      <c r="AB360" s="1227"/>
      <c r="AE360" s="71"/>
    </row>
    <row r="361" spans="2:38" s="32" customFormat="1" ht="25.35" customHeight="1" x14ac:dyDescent="0.45">
      <c r="B361" s="1173" t="s">
        <v>48</v>
      </c>
      <c r="C361" s="1174"/>
      <c r="D361" s="1174"/>
      <c r="E361" s="1174"/>
      <c r="F361" s="1174"/>
      <c r="G361" s="1174"/>
      <c r="H361" s="1174"/>
      <c r="I361" s="1175"/>
      <c r="J361" s="1053" t="s">
        <v>3</v>
      </c>
      <c r="K361" s="1054"/>
      <c r="L361" s="1054"/>
      <c r="M361" s="1237"/>
      <c r="N361" s="1239"/>
      <c r="O361" s="37" t="s">
        <v>4</v>
      </c>
      <c r="P361" s="1237"/>
      <c r="Q361" s="1239"/>
      <c r="R361" s="1054"/>
      <c r="S361" s="1054"/>
      <c r="T361" s="1054"/>
      <c r="U361" s="1054"/>
      <c r="V361" s="1054"/>
      <c r="W361" s="1054"/>
      <c r="X361" s="1054"/>
      <c r="Y361" s="1054"/>
      <c r="Z361" s="1054"/>
      <c r="AA361" s="1054"/>
      <c r="AB361" s="1055"/>
      <c r="AE361" s="71"/>
    </row>
    <row r="362" spans="2:38" s="32" customFormat="1" ht="25.35" customHeight="1" x14ac:dyDescent="0.45">
      <c r="B362" s="1179"/>
      <c r="C362" s="1180"/>
      <c r="D362" s="1180"/>
      <c r="E362" s="1180"/>
      <c r="F362" s="1180"/>
      <c r="G362" s="1180"/>
      <c r="H362" s="1180"/>
      <c r="I362" s="1181"/>
      <c r="J362" s="1053" t="s">
        <v>5</v>
      </c>
      <c r="K362" s="1054"/>
      <c r="L362" s="1054"/>
      <c r="M362" s="1237"/>
      <c r="N362" s="1238"/>
      <c r="O362" s="1238"/>
      <c r="P362" s="1238"/>
      <c r="Q362" s="1239"/>
      <c r="R362" s="1053" t="s">
        <v>6</v>
      </c>
      <c r="S362" s="1054"/>
      <c r="T362" s="1055"/>
      <c r="U362" s="1237"/>
      <c r="V362" s="1238"/>
      <c r="W362" s="1238"/>
      <c r="X362" s="1238"/>
      <c r="Y362" s="1238"/>
      <c r="Z362" s="1238"/>
      <c r="AA362" s="1238"/>
      <c r="AB362" s="1239"/>
      <c r="AE362" s="71"/>
    </row>
    <row r="363" spans="2:38" s="32" customFormat="1" ht="25.35" customHeight="1" x14ac:dyDescent="0.45">
      <c r="B363" s="1179"/>
      <c r="C363" s="1180"/>
      <c r="D363" s="1180"/>
      <c r="E363" s="1180"/>
      <c r="F363" s="1180"/>
      <c r="G363" s="1180"/>
      <c r="H363" s="1180"/>
      <c r="I363" s="1181"/>
      <c r="J363" s="1053" t="s">
        <v>5753</v>
      </c>
      <c r="K363" s="1054"/>
      <c r="L363" s="1054"/>
      <c r="M363" s="1234"/>
      <c r="N363" s="1235"/>
      <c r="O363" s="1235"/>
      <c r="P363" s="1235"/>
      <c r="Q363" s="1236"/>
      <c r="R363" s="1053" t="s">
        <v>7</v>
      </c>
      <c r="S363" s="1054"/>
      <c r="T363" s="1055"/>
      <c r="U363" s="1237"/>
      <c r="V363" s="1238"/>
      <c r="W363" s="1238"/>
      <c r="X363" s="1238"/>
      <c r="Y363" s="1238"/>
      <c r="Z363" s="1238"/>
      <c r="AA363" s="1238"/>
      <c r="AB363" s="1239"/>
      <c r="AE363" s="71"/>
    </row>
    <row r="364" spans="2:38" s="32" customFormat="1" ht="25.35" customHeight="1" x14ac:dyDescent="0.45">
      <c r="B364" s="1182"/>
      <c r="C364" s="1183"/>
      <c r="D364" s="1183"/>
      <c r="E364" s="1183"/>
      <c r="F364" s="1183"/>
      <c r="G364" s="1183"/>
      <c r="H364" s="1183"/>
      <c r="I364" s="1184"/>
      <c r="J364" s="1053" t="s">
        <v>8</v>
      </c>
      <c r="K364" s="1054"/>
      <c r="L364" s="1054"/>
      <c r="M364" s="1713"/>
      <c r="N364" s="1713"/>
      <c r="O364" s="1713"/>
      <c r="P364" s="1713"/>
      <c r="Q364" s="1713"/>
      <c r="R364" s="1713"/>
      <c r="S364" s="1713"/>
      <c r="T364" s="1713"/>
      <c r="U364" s="1713"/>
      <c r="V364" s="1713"/>
      <c r="W364" s="1713"/>
      <c r="X364" s="1713"/>
      <c r="Y364" s="1713"/>
      <c r="Z364" s="1713"/>
      <c r="AA364" s="1713"/>
      <c r="AB364" s="1713"/>
      <c r="AE364" s="71"/>
    </row>
    <row r="365" spans="2:38" s="32" customFormat="1" ht="30" customHeight="1" x14ac:dyDescent="0.45">
      <c r="B365" s="1696" t="s">
        <v>63</v>
      </c>
      <c r="C365" s="1697"/>
      <c r="D365" s="1697"/>
      <c r="E365" s="1697"/>
      <c r="F365" s="1697"/>
      <c r="G365" s="1697"/>
      <c r="H365" s="1697"/>
      <c r="I365" s="1698"/>
      <c r="J365" s="222"/>
      <c r="K365" s="221"/>
      <c r="L365" s="220" t="s">
        <v>65</v>
      </c>
      <c r="M365" s="219"/>
      <c r="N365" s="218" t="s">
        <v>64</v>
      </c>
      <c r="O365" s="42"/>
      <c r="P365" s="53"/>
      <c r="V365" s="82"/>
      <c r="W365" s="82"/>
      <c r="X365" s="82"/>
      <c r="Y365" s="82"/>
      <c r="Z365" s="82"/>
      <c r="AA365" s="82"/>
      <c r="AB365" s="83"/>
      <c r="AE365" s="71"/>
      <c r="AL365" s="39"/>
    </row>
    <row r="366" spans="2:38" s="32" customFormat="1" ht="15" customHeight="1" x14ac:dyDescent="0.45">
      <c r="B366" s="1699"/>
      <c r="C366" s="1700"/>
      <c r="D366" s="1700"/>
      <c r="E366" s="1700"/>
      <c r="F366" s="1700"/>
      <c r="G366" s="1700"/>
      <c r="H366" s="1700"/>
      <c r="I366" s="1701"/>
      <c r="J366" s="43" t="s">
        <v>66</v>
      </c>
      <c r="K366" s="44"/>
      <c r="L366" s="44"/>
      <c r="M366" s="44"/>
      <c r="N366" s="44"/>
      <c r="O366" s="44"/>
      <c r="P366" s="44"/>
      <c r="Q366" s="44"/>
      <c r="R366" s="44"/>
      <c r="S366" s="42"/>
      <c r="T366" s="45"/>
      <c r="U366" s="217"/>
      <c r="V366" s="216"/>
      <c r="W366" s="409"/>
      <c r="X366" s="102" t="s">
        <v>65</v>
      </c>
      <c r="Y366" s="215"/>
      <c r="Z366" s="45" t="s">
        <v>64</v>
      </c>
      <c r="AA366" s="72"/>
      <c r="AB366" s="214"/>
      <c r="AE366" s="71"/>
    </row>
    <row r="367" spans="2:38" s="32" customFormat="1" ht="15" customHeight="1" x14ac:dyDescent="0.45">
      <c r="B367" s="1702"/>
      <c r="C367" s="1703"/>
      <c r="D367" s="1703"/>
      <c r="E367" s="1703"/>
      <c r="F367" s="1703"/>
      <c r="G367" s="1703"/>
      <c r="H367" s="1703"/>
      <c r="I367" s="1704"/>
      <c r="J367" s="50" t="s">
        <v>67</v>
      </c>
      <c r="K367" s="295"/>
      <c r="L367" s="295"/>
      <c r="M367" s="295"/>
      <c r="N367" s="295"/>
      <c r="O367" s="295"/>
      <c r="P367" s="295"/>
      <c r="Q367" s="295"/>
      <c r="R367" s="295"/>
      <c r="S367" s="52"/>
      <c r="T367" s="72"/>
      <c r="U367" s="213"/>
      <c r="V367" s="212"/>
      <c r="W367" s="410"/>
      <c r="X367" s="295" t="s">
        <v>65</v>
      </c>
      <c r="Y367" s="211"/>
      <c r="Z367" s="72" t="s">
        <v>64</v>
      </c>
      <c r="AA367" s="48"/>
      <c r="AB367" s="49"/>
      <c r="AE367" s="71"/>
    </row>
    <row r="368" spans="2:38" s="32" customFormat="1" ht="18" customHeight="1" x14ac:dyDescent="0.45">
      <c r="B368" s="1167" t="s">
        <v>68</v>
      </c>
      <c r="C368" s="1168"/>
      <c r="D368" s="1168"/>
      <c r="E368" s="1168"/>
      <c r="F368" s="1168"/>
      <c r="G368" s="1168"/>
      <c r="H368" s="1168"/>
      <c r="I368" s="1169"/>
      <c r="J368" s="210" t="s">
        <v>84</v>
      </c>
      <c r="K368" s="52" t="s">
        <v>69</v>
      </c>
      <c r="L368" s="58"/>
      <c r="M368" s="58"/>
      <c r="N368" s="58"/>
      <c r="O368" s="57" t="s">
        <v>70</v>
      </c>
      <c r="P368" s="52" t="s">
        <v>71</v>
      </c>
      <c r="Q368" s="58"/>
      <c r="R368" s="58"/>
      <c r="T368" s="72" t="s">
        <v>81</v>
      </c>
      <c r="U368" s="57" t="s">
        <v>84</v>
      </c>
      <c r="V368" s="72" t="s">
        <v>82</v>
      </c>
      <c r="X368" s="52"/>
      <c r="Y368" s="58"/>
      <c r="Z368" s="58"/>
      <c r="AA368" s="58"/>
      <c r="AB368" s="59"/>
      <c r="AE368" s="71"/>
      <c r="AH368" s="69"/>
    </row>
    <row r="369" spans="2:38" s="32" customFormat="1" ht="15" customHeight="1" x14ac:dyDescent="0.45">
      <c r="B369" s="1118" t="s">
        <v>72</v>
      </c>
      <c r="C369" s="1119"/>
      <c r="D369" s="1119"/>
      <c r="E369" s="1119"/>
      <c r="F369" s="1119"/>
      <c r="G369" s="1119"/>
      <c r="H369" s="1119"/>
      <c r="I369" s="1120"/>
      <c r="J369" s="1130" t="s">
        <v>73</v>
      </c>
      <c r="K369" s="1139"/>
      <c r="L369" s="1711"/>
      <c r="M369" s="1218"/>
      <c r="N369" s="1218"/>
      <c r="O369" s="1712"/>
      <c r="P369" s="1711"/>
      <c r="Q369" s="1712"/>
      <c r="R369" s="1714"/>
      <c r="S369" s="1715"/>
      <c r="T369" s="1715"/>
      <c r="U369" s="1716"/>
      <c r="V369" s="1143" t="s">
        <v>74</v>
      </c>
      <c r="W369" s="1143"/>
      <c r="X369" s="1143"/>
      <c r="Y369" s="1143"/>
      <c r="Z369" s="1143"/>
      <c r="AA369" s="1143"/>
      <c r="AB369" s="1144"/>
      <c r="AE369" s="71"/>
    </row>
    <row r="370" spans="2:38" s="32" customFormat="1" ht="15" customHeight="1" x14ac:dyDescent="0.45">
      <c r="B370" s="1121"/>
      <c r="C370" s="1122"/>
      <c r="D370" s="1122"/>
      <c r="E370" s="1122"/>
      <c r="F370" s="1122"/>
      <c r="G370" s="1122"/>
      <c r="H370" s="1122"/>
      <c r="I370" s="1123"/>
      <c r="J370" s="1197"/>
      <c r="K370" s="1198"/>
      <c r="L370" s="1711"/>
      <c r="M370" s="1218"/>
      <c r="N370" s="1218"/>
      <c r="O370" s="1712"/>
      <c r="P370" s="1711"/>
      <c r="Q370" s="1712"/>
      <c r="R370" s="1714"/>
      <c r="S370" s="1715"/>
      <c r="T370" s="1715"/>
      <c r="U370" s="1716"/>
      <c r="V370" s="1146"/>
      <c r="W370" s="1146"/>
      <c r="X370" s="1146"/>
      <c r="Y370" s="1146"/>
      <c r="Z370" s="1146"/>
      <c r="AA370" s="1146"/>
      <c r="AB370" s="1147"/>
      <c r="AC370" s="63"/>
      <c r="AD370" s="63"/>
      <c r="AE370" s="207"/>
      <c r="AF370" s="63"/>
      <c r="AG370" s="63"/>
      <c r="AH370" s="63"/>
    </row>
    <row r="371" spans="2:38" s="32" customFormat="1" ht="15" customHeight="1" x14ac:dyDescent="0.45">
      <c r="B371" s="1118" t="s">
        <v>75</v>
      </c>
      <c r="C371" s="1119"/>
      <c r="D371" s="1119"/>
      <c r="E371" s="1119"/>
      <c r="F371" s="1119"/>
      <c r="G371" s="1119"/>
      <c r="H371" s="1119"/>
      <c r="I371" s="1119"/>
      <c r="J371" s="1705"/>
      <c r="K371" s="1717"/>
      <c r="L371" s="1719"/>
      <c r="M371" s="1134" t="s">
        <v>76</v>
      </c>
      <c r="N371" s="1709"/>
      <c r="O371" s="1134" t="s">
        <v>77</v>
      </c>
      <c r="P371" s="1709"/>
      <c r="Q371" s="1134" t="s">
        <v>78</v>
      </c>
      <c r="S371" s="60"/>
      <c r="T371" s="60"/>
      <c r="U371" s="60"/>
      <c r="V371" s="60"/>
      <c r="W371" s="60"/>
      <c r="X371" s="60"/>
      <c r="Y371" s="60"/>
      <c r="Z371" s="60"/>
      <c r="AA371" s="60"/>
      <c r="AB371" s="209"/>
      <c r="AC371" s="63"/>
      <c r="AD371" s="63"/>
      <c r="AE371" s="207"/>
      <c r="AF371" s="63"/>
      <c r="AG371" s="63"/>
      <c r="AH371" s="63"/>
    </row>
    <row r="372" spans="2:38" s="32" customFormat="1" ht="15" customHeight="1" x14ac:dyDescent="0.45">
      <c r="B372" s="1121"/>
      <c r="C372" s="1122"/>
      <c r="D372" s="1122"/>
      <c r="E372" s="1122"/>
      <c r="F372" s="1122"/>
      <c r="G372" s="1122"/>
      <c r="H372" s="1122"/>
      <c r="I372" s="1122"/>
      <c r="J372" s="1707"/>
      <c r="K372" s="1718"/>
      <c r="L372" s="1720"/>
      <c r="M372" s="1136"/>
      <c r="N372" s="1710"/>
      <c r="O372" s="1136"/>
      <c r="P372" s="1710"/>
      <c r="Q372" s="1136"/>
      <c r="R372" s="64"/>
      <c r="S372" s="62"/>
      <c r="T372" s="62"/>
      <c r="U372" s="62"/>
      <c r="V372" s="62"/>
      <c r="W372" s="62"/>
      <c r="X372" s="62"/>
      <c r="Y372" s="62"/>
      <c r="Z372" s="62"/>
      <c r="AA372" s="62"/>
      <c r="AB372" s="208"/>
      <c r="AC372" s="63"/>
      <c r="AD372" s="63"/>
      <c r="AE372" s="207"/>
      <c r="AF372" s="63"/>
      <c r="AG372" s="63"/>
      <c r="AH372" s="63"/>
    </row>
    <row r="373" spans="2:38" s="32" customFormat="1" ht="20.100000000000001" customHeight="1" x14ac:dyDescent="0.45">
      <c r="B373" s="65"/>
      <c r="C373" s="65"/>
      <c r="D373" s="65"/>
      <c r="E373" s="65"/>
      <c r="F373" s="65"/>
      <c r="G373" s="65"/>
      <c r="H373" s="65"/>
      <c r="I373" s="65"/>
      <c r="J373" s="66"/>
      <c r="K373" s="66"/>
      <c r="L373" s="68"/>
      <c r="M373" s="66"/>
      <c r="N373" s="68"/>
      <c r="O373" s="66"/>
      <c r="P373" s="68"/>
      <c r="Q373" s="66"/>
      <c r="R373" s="68"/>
      <c r="S373" s="61"/>
      <c r="T373" s="61"/>
      <c r="U373" s="61"/>
      <c r="V373" s="61"/>
      <c r="W373" s="61"/>
      <c r="X373" s="61"/>
      <c r="Y373" s="61"/>
      <c r="Z373" s="61"/>
      <c r="AA373" s="61"/>
      <c r="AB373" s="61"/>
      <c r="AC373" s="63"/>
      <c r="AD373" s="63"/>
      <c r="AE373" s="207"/>
      <c r="AF373" s="63"/>
      <c r="AG373" s="63"/>
      <c r="AH373" s="63"/>
    </row>
    <row r="374" spans="2:38" s="32" customFormat="1" ht="17.55" customHeight="1" x14ac:dyDescent="0.45">
      <c r="B374" s="35" t="s">
        <v>5600</v>
      </c>
      <c r="C374" s="35"/>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E374" s="223"/>
    </row>
    <row r="375" spans="2:38" s="32" customFormat="1" ht="12.6" customHeight="1" x14ac:dyDescent="0.45">
      <c r="B375" s="1185" t="s">
        <v>62</v>
      </c>
      <c r="C375" s="1186"/>
      <c r="D375" s="1186"/>
      <c r="E375" s="1186"/>
      <c r="F375" s="1186"/>
      <c r="G375" s="1186"/>
      <c r="H375" s="1186"/>
      <c r="I375" s="1187"/>
      <c r="J375" s="1221"/>
      <c r="K375" s="1222"/>
      <c r="L375" s="1222"/>
      <c r="M375" s="1222"/>
      <c r="N375" s="1222"/>
      <c r="O375" s="1222"/>
      <c r="P375" s="1222"/>
      <c r="Q375" s="1222"/>
      <c r="R375" s="1222"/>
      <c r="S375" s="1222"/>
      <c r="T375" s="1222"/>
      <c r="U375" s="1222"/>
      <c r="V375" s="1222"/>
      <c r="W375" s="1222"/>
      <c r="X375" s="1222"/>
      <c r="Y375" s="1222"/>
      <c r="Z375" s="1222"/>
      <c r="AA375" s="1222"/>
      <c r="AB375" s="1223"/>
      <c r="AE375" s="71"/>
    </row>
    <row r="376" spans="2:38" s="32" customFormat="1" ht="22.5" customHeight="1" x14ac:dyDescent="0.45">
      <c r="B376" s="1207" t="s">
        <v>50</v>
      </c>
      <c r="C376" s="1208"/>
      <c r="D376" s="1208"/>
      <c r="E376" s="1208"/>
      <c r="F376" s="1208"/>
      <c r="G376" s="1208"/>
      <c r="H376" s="1208"/>
      <c r="I376" s="1209"/>
      <c r="J376" s="1224"/>
      <c r="K376" s="1225"/>
      <c r="L376" s="1225"/>
      <c r="M376" s="1226"/>
      <c r="N376" s="1226"/>
      <c r="O376" s="1225"/>
      <c r="P376" s="1226"/>
      <c r="Q376" s="1226"/>
      <c r="R376" s="1225"/>
      <c r="S376" s="1225"/>
      <c r="T376" s="1225"/>
      <c r="U376" s="1225"/>
      <c r="V376" s="1225"/>
      <c r="W376" s="1225"/>
      <c r="X376" s="1225"/>
      <c r="Y376" s="1225"/>
      <c r="Z376" s="1225"/>
      <c r="AA376" s="1225"/>
      <c r="AB376" s="1227"/>
      <c r="AE376" s="71"/>
    </row>
    <row r="377" spans="2:38" s="32" customFormat="1" ht="25.35" customHeight="1" x14ac:dyDescent="0.45">
      <c r="B377" s="1173" t="s">
        <v>48</v>
      </c>
      <c r="C377" s="1174"/>
      <c r="D377" s="1174"/>
      <c r="E377" s="1174"/>
      <c r="F377" s="1174"/>
      <c r="G377" s="1174"/>
      <c r="H377" s="1174"/>
      <c r="I377" s="1175"/>
      <c r="J377" s="1053" t="s">
        <v>3</v>
      </c>
      <c r="K377" s="1054"/>
      <c r="L377" s="1054"/>
      <c r="M377" s="1237"/>
      <c r="N377" s="1239"/>
      <c r="O377" s="37" t="s">
        <v>4</v>
      </c>
      <c r="P377" s="1237"/>
      <c r="Q377" s="1239"/>
      <c r="R377" s="1054"/>
      <c r="S377" s="1054"/>
      <c r="T377" s="1054"/>
      <c r="U377" s="1054"/>
      <c r="V377" s="1054"/>
      <c r="W377" s="1054"/>
      <c r="X377" s="1054"/>
      <c r="Y377" s="1054"/>
      <c r="Z377" s="1054"/>
      <c r="AA377" s="1054"/>
      <c r="AB377" s="1055"/>
      <c r="AE377" s="71"/>
    </row>
    <row r="378" spans="2:38" s="32" customFormat="1" ht="25.35" customHeight="1" x14ac:dyDescent="0.45">
      <c r="B378" s="1179"/>
      <c r="C378" s="1180"/>
      <c r="D378" s="1180"/>
      <c r="E378" s="1180"/>
      <c r="F378" s="1180"/>
      <c r="G378" s="1180"/>
      <c r="H378" s="1180"/>
      <c r="I378" s="1181"/>
      <c r="J378" s="1053" t="s">
        <v>5</v>
      </c>
      <c r="K378" s="1054"/>
      <c r="L378" s="1054"/>
      <c r="M378" s="1237"/>
      <c r="N378" s="1238"/>
      <c r="O378" s="1238"/>
      <c r="P378" s="1238"/>
      <c r="Q378" s="1239"/>
      <c r="R378" s="1053" t="s">
        <v>6</v>
      </c>
      <c r="S378" s="1054"/>
      <c r="T378" s="1055"/>
      <c r="U378" s="1237"/>
      <c r="V378" s="1238"/>
      <c r="W378" s="1238"/>
      <c r="X378" s="1238"/>
      <c r="Y378" s="1238"/>
      <c r="Z378" s="1238"/>
      <c r="AA378" s="1238"/>
      <c r="AB378" s="1239"/>
      <c r="AE378" s="71"/>
    </row>
    <row r="379" spans="2:38" s="32" customFormat="1" ht="25.35" customHeight="1" x14ac:dyDescent="0.45">
      <c r="B379" s="1179"/>
      <c r="C379" s="1180"/>
      <c r="D379" s="1180"/>
      <c r="E379" s="1180"/>
      <c r="F379" s="1180"/>
      <c r="G379" s="1180"/>
      <c r="H379" s="1180"/>
      <c r="I379" s="1181"/>
      <c r="J379" s="1053" t="s">
        <v>5753</v>
      </c>
      <c r="K379" s="1054"/>
      <c r="L379" s="1054"/>
      <c r="M379" s="1234"/>
      <c r="N379" s="1235"/>
      <c r="O379" s="1235"/>
      <c r="P379" s="1235"/>
      <c r="Q379" s="1236"/>
      <c r="R379" s="1053" t="s">
        <v>7</v>
      </c>
      <c r="S379" s="1054"/>
      <c r="T379" s="1055"/>
      <c r="U379" s="1237"/>
      <c r="V379" s="1238"/>
      <c r="W379" s="1238"/>
      <c r="X379" s="1238"/>
      <c r="Y379" s="1238"/>
      <c r="Z379" s="1238"/>
      <c r="AA379" s="1238"/>
      <c r="AB379" s="1239"/>
      <c r="AE379" s="71"/>
    </row>
    <row r="380" spans="2:38" s="32" customFormat="1" ht="25.35" customHeight="1" x14ac:dyDescent="0.45">
      <c r="B380" s="1182"/>
      <c r="C380" s="1183"/>
      <c r="D380" s="1183"/>
      <c r="E380" s="1183"/>
      <c r="F380" s="1183"/>
      <c r="G380" s="1183"/>
      <c r="H380" s="1183"/>
      <c r="I380" s="1184"/>
      <c r="J380" s="1053" t="s">
        <v>8</v>
      </c>
      <c r="K380" s="1054"/>
      <c r="L380" s="1054"/>
      <c r="M380" s="1713"/>
      <c r="N380" s="1713"/>
      <c r="O380" s="1713"/>
      <c r="P380" s="1713"/>
      <c r="Q380" s="1713"/>
      <c r="R380" s="1713"/>
      <c r="S380" s="1713"/>
      <c r="T380" s="1713"/>
      <c r="U380" s="1713"/>
      <c r="V380" s="1713"/>
      <c r="W380" s="1713"/>
      <c r="X380" s="1713"/>
      <c r="Y380" s="1713"/>
      <c r="Z380" s="1713"/>
      <c r="AA380" s="1713"/>
      <c r="AB380" s="1713"/>
      <c r="AE380" s="71"/>
    </row>
    <row r="381" spans="2:38" s="32" customFormat="1" ht="30" customHeight="1" x14ac:dyDescent="0.45">
      <c r="B381" s="1696" t="s">
        <v>63</v>
      </c>
      <c r="C381" s="1697"/>
      <c r="D381" s="1697"/>
      <c r="E381" s="1697"/>
      <c r="F381" s="1697"/>
      <c r="G381" s="1697"/>
      <c r="H381" s="1697"/>
      <c r="I381" s="1698"/>
      <c r="J381" s="222"/>
      <c r="K381" s="221"/>
      <c r="L381" s="220" t="s">
        <v>65</v>
      </c>
      <c r="M381" s="219"/>
      <c r="N381" s="218" t="s">
        <v>64</v>
      </c>
      <c r="O381" s="42"/>
      <c r="P381" s="53"/>
      <c r="V381" s="82"/>
      <c r="W381" s="82"/>
      <c r="X381" s="82"/>
      <c r="Y381" s="82"/>
      <c r="Z381" s="82"/>
      <c r="AA381" s="82"/>
      <c r="AB381" s="83"/>
      <c r="AE381" s="71"/>
      <c r="AL381" s="39"/>
    </row>
    <row r="382" spans="2:38" s="32" customFormat="1" ht="15" customHeight="1" x14ac:dyDescent="0.45">
      <c r="B382" s="1699"/>
      <c r="C382" s="1700"/>
      <c r="D382" s="1700"/>
      <c r="E382" s="1700"/>
      <c r="F382" s="1700"/>
      <c r="G382" s="1700"/>
      <c r="H382" s="1700"/>
      <c r="I382" s="1701"/>
      <c r="J382" s="43" t="s">
        <v>66</v>
      </c>
      <c r="K382" s="44"/>
      <c r="L382" s="44"/>
      <c r="M382" s="44"/>
      <c r="N382" s="44"/>
      <c r="O382" s="44"/>
      <c r="P382" s="44"/>
      <c r="Q382" s="44"/>
      <c r="R382" s="44"/>
      <c r="S382" s="42"/>
      <c r="T382" s="45"/>
      <c r="U382" s="217"/>
      <c r="V382" s="216"/>
      <c r="W382" s="409"/>
      <c r="X382" s="102" t="s">
        <v>65</v>
      </c>
      <c r="Y382" s="215"/>
      <c r="Z382" s="72" t="s">
        <v>64</v>
      </c>
      <c r="AA382" s="72"/>
      <c r="AB382" s="214"/>
      <c r="AE382" s="71"/>
    </row>
    <row r="383" spans="2:38" s="32" customFormat="1" ht="15" customHeight="1" x14ac:dyDescent="0.45">
      <c r="B383" s="1702"/>
      <c r="C383" s="1703"/>
      <c r="D383" s="1703"/>
      <c r="E383" s="1703"/>
      <c r="F383" s="1703"/>
      <c r="G383" s="1703"/>
      <c r="H383" s="1703"/>
      <c r="I383" s="1704"/>
      <c r="J383" s="50" t="s">
        <v>67</v>
      </c>
      <c r="K383" s="295"/>
      <c r="L383" s="295"/>
      <c r="M383" s="295"/>
      <c r="N383" s="295"/>
      <c r="O383" s="295"/>
      <c r="P383" s="295"/>
      <c r="Q383" s="295"/>
      <c r="R383" s="295"/>
      <c r="S383" s="52"/>
      <c r="T383" s="72"/>
      <c r="U383" s="213"/>
      <c r="V383" s="212"/>
      <c r="W383" s="410"/>
      <c r="X383" s="295" t="s">
        <v>65</v>
      </c>
      <c r="Y383" s="211"/>
      <c r="Z383" s="48" t="s">
        <v>64</v>
      </c>
      <c r="AA383" s="48"/>
      <c r="AB383" s="49"/>
      <c r="AE383" s="71"/>
    </row>
    <row r="384" spans="2:38" s="32" customFormat="1" ht="18" customHeight="1" x14ac:dyDescent="0.45">
      <c r="B384" s="1167" t="s">
        <v>68</v>
      </c>
      <c r="C384" s="1168"/>
      <c r="D384" s="1168"/>
      <c r="E384" s="1168"/>
      <c r="F384" s="1168"/>
      <c r="G384" s="1168"/>
      <c r="H384" s="1168"/>
      <c r="I384" s="1169"/>
      <c r="J384" s="210" t="s">
        <v>84</v>
      </c>
      <c r="K384" s="52" t="s">
        <v>69</v>
      </c>
      <c r="L384" s="58"/>
      <c r="M384" s="58"/>
      <c r="N384" s="58"/>
      <c r="O384" s="57" t="s">
        <v>70</v>
      </c>
      <c r="P384" s="52" t="s">
        <v>71</v>
      </c>
      <c r="Q384" s="58"/>
      <c r="R384" s="58"/>
      <c r="T384" s="72" t="s">
        <v>81</v>
      </c>
      <c r="U384" s="57" t="s">
        <v>70</v>
      </c>
      <c r="V384" s="72" t="s">
        <v>82</v>
      </c>
      <c r="X384" s="52"/>
      <c r="Y384" s="58"/>
      <c r="Z384" s="58"/>
      <c r="AA384" s="58"/>
      <c r="AB384" s="59"/>
      <c r="AE384" s="71"/>
      <c r="AH384" s="69"/>
    </row>
    <row r="385" spans="2:38" s="32" customFormat="1" ht="15" customHeight="1" x14ac:dyDescent="0.45">
      <c r="B385" s="1118" t="s">
        <v>72</v>
      </c>
      <c r="C385" s="1119"/>
      <c r="D385" s="1119"/>
      <c r="E385" s="1119"/>
      <c r="F385" s="1119"/>
      <c r="G385" s="1119"/>
      <c r="H385" s="1119"/>
      <c r="I385" s="1120"/>
      <c r="J385" s="1130" t="s">
        <v>73</v>
      </c>
      <c r="K385" s="1139"/>
      <c r="L385" s="1711"/>
      <c r="M385" s="1218"/>
      <c r="N385" s="1218"/>
      <c r="O385" s="1218"/>
      <c r="P385" s="1218"/>
      <c r="Q385" s="1218"/>
      <c r="R385" s="1715"/>
      <c r="S385" s="1715"/>
      <c r="T385" s="1715"/>
      <c r="U385" s="1716"/>
      <c r="V385" s="1143" t="s">
        <v>74</v>
      </c>
      <c r="W385" s="1143"/>
      <c r="X385" s="1143"/>
      <c r="Y385" s="1143"/>
      <c r="Z385" s="1143"/>
      <c r="AA385" s="1143"/>
      <c r="AB385" s="1144"/>
      <c r="AE385" s="71"/>
    </row>
    <row r="386" spans="2:38" s="32" customFormat="1" ht="15" customHeight="1" x14ac:dyDescent="0.45">
      <c r="B386" s="1121"/>
      <c r="C386" s="1122"/>
      <c r="D386" s="1122"/>
      <c r="E386" s="1122"/>
      <c r="F386" s="1122"/>
      <c r="G386" s="1122"/>
      <c r="H386" s="1122"/>
      <c r="I386" s="1123"/>
      <c r="J386" s="1197"/>
      <c r="K386" s="1198"/>
      <c r="L386" s="1711"/>
      <c r="M386" s="1218"/>
      <c r="N386" s="1218"/>
      <c r="O386" s="1218"/>
      <c r="P386" s="1218"/>
      <c r="Q386" s="1218"/>
      <c r="R386" s="1715"/>
      <c r="S386" s="1715"/>
      <c r="T386" s="1715"/>
      <c r="U386" s="1716"/>
      <c r="V386" s="1146"/>
      <c r="W386" s="1146"/>
      <c r="X386" s="1146"/>
      <c r="Y386" s="1146"/>
      <c r="Z386" s="1146"/>
      <c r="AA386" s="1146"/>
      <c r="AB386" s="1147"/>
      <c r="AC386" s="63"/>
      <c r="AD386" s="63"/>
      <c r="AE386" s="207"/>
      <c r="AF386" s="63"/>
      <c r="AG386" s="63"/>
      <c r="AH386" s="63"/>
    </row>
    <row r="387" spans="2:38" s="32" customFormat="1" ht="15" customHeight="1" x14ac:dyDescent="0.45">
      <c r="B387" s="1118" t="s">
        <v>75</v>
      </c>
      <c r="C387" s="1119"/>
      <c r="D387" s="1119"/>
      <c r="E387" s="1119"/>
      <c r="F387" s="1119"/>
      <c r="G387" s="1119"/>
      <c r="H387" s="1119"/>
      <c r="I387" s="1119"/>
      <c r="J387" s="1705"/>
      <c r="K387" s="1717"/>
      <c r="L387" s="1719"/>
      <c r="M387" s="1134" t="s">
        <v>76</v>
      </c>
      <c r="N387" s="1709"/>
      <c r="O387" s="1134" t="s">
        <v>77</v>
      </c>
      <c r="P387" s="1709"/>
      <c r="Q387" s="1134" t="s">
        <v>78</v>
      </c>
      <c r="S387" s="60"/>
      <c r="T387" s="60"/>
      <c r="U387" s="60"/>
      <c r="V387" s="60"/>
      <c r="W387" s="60"/>
      <c r="X387" s="60"/>
      <c r="Y387" s="60"/>
      <c r="Z387" s="60"/>
      <c r="AA387" s="60"/>
      <c r="AB387" s="209"/>
      <c r="AC387" s="63"/>
      <c r="AD387" s="63"/>
      <c r="AE387" s="207"/>
      <c r="AF387" s="63"/>
      <c r="AG387" s="63"/>
      <c r="AH387" s="63"/>
    </row>
    <row r="388" spans="2:38" s="32" customFormat="1" ht="15" customHeight="1" x14ac:dyDescent="0.45">
      <c r="B388" s="1121"/>
      <c r="C388" s="1122"/>
      <c r="D388" s="1122"/>
      <c r="E388" s="1122"/>
      <c r="F388" s="1122"/>
      <c r="G388" s="1122"/>
      <c r="H388" s="1122"/>
      <c r="I388" s="1122"/>
      <c r="J388" s="1707"/>
      <c r="K388" s="1718"/>
      <c r="L388" s="1720"/>
      <c r="M388" s="1136"/>
      <c r="N388" s="1710"/>
      <c r="O388" s="1136"/>
      <c r="P388" s="1710"/>
      <c r="Q388" s="1136"/>
      <c r="R388" s="64"/>
      <c r="S388" s="62"/>
      <c r="T388" s="62"/>
      <c r="U388" s="62"/>
      <c r="V388" s="62"/>
      <c r="W388" s="62"/>
      <c r="X388" s="62"/>
      <c r="Y388" s="62"/>
      <c r="Z388" s="62"/>
      <c r="AA388" s="62"/>
      <c r="AB388" s="208"/>
      <c r="AC388" s="63"/>
      <c r="AD388" s="63"/>
      <c r="AE388" s="207"/>
      <c r="AF388" s="63"/>
      <c r="AG388" s="63"/>
      <c r="AH388" s="63"/>
    </row>
    <row r="389" spans="2:38" s="32" customFormat="1" ht="17.55" customHeight="1" x14ac:dyDescent="0.45">
      <c r="B389" s="35" t="s">
        <v>5599</v>
      </c>
      <c r="C389" s="35"/>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E389" s="223"/>
    </row>
    <row r="390" spans="2:38" s="32" customFormat="1" ht="12.6" customHeight="1" x14ac:dyDescent="0.45">
      <c r="B390" s="1185" t="s">
        <v>62</v>
      </c>
      <c r="C390" s="1186"/>
      <c r="D390" s="1186"/>
      <c r="E390" s="1186"/>
      <c r="F390" s="1186"/>
      <c r="G390" s="1186"/>
      <c r="H390" s="1186"/>
      <c r="I390" s="1187"/>
      <c r="J390" s="1221"/>
      <c r="K390" s="1222"/>
      <c r="L390" s="1222"/>
      <c r="M390" s="1222"/>
      <c r="N390" s="1222"/>
      <c r="O390" s="1222"/>
      <c r="P390" s="1222"/>
      <c r="Q390" s="1222"/>
      <c r="R390" s="1222"/>
      <c r="S390" s="1222"/>
      <c r="T390" s="1222"/>
      <c r="U390" s="1222"/>
      <c r="V390" s="1222"/>
      <c r="W390" s="1222"/>
      <c r="X390" s="1222"/>
      <c r="Y390" s="1222"/>
      <c r="Z390" s="1222"/>
      <c r="AA390" s="1222"/>
      <c r="AB390" s="1223"/>
      <c r="AE390" s="71"/>
    </row>
    <row r="391" spans="2:38" s="32" customFormat="1" ht="22.5" customHeight="1" x14ac:dyDescent="0.45">
      <c r="B391" s="1207" t="s">
        <v>50</v>
      </c>
      <c r="C391" s="1208"/>
      <c r="D391" s="1208"/>
      <c r="E391" s="1208"/>
      <c r="F391" s="1208"/>
      <c r="G391" s="1208"/>
      <c r="H391" s="1208"/>
      <c r="I391" s="1209"/>
      <c r="J391" s="1224"/>
      <c r="K391" s="1225"/>
      <c r="L391" s="1225"/>
      <c r="M391" s="1226"/>
      <c r="N391" s="1226"/>
      <c r="O391" s="1225"/>
      <c r="P391" s="1226"/>
      <c r="Q391" s="1226"/>
      <c r="R391" s="1225"/>
      <c r="S391" s="1225"/>
      <c r="T391" s="1225"/>
      <c r="U391" s="1225"/>
      <c r="V391" s="1225"/>
      <c r="W391" s="1225"/>
      <c r="X391" s="1225"/>
      <c r="Y391" s="1225"/>
      <c r="Z391" s="1225"/>
      <c r="AA391" s="1225"/>
      <c r="AB391" s="1227"/>
      <c r="AE391" s="71"/>
    </row>
    <row r="392" spans="2:38" s="32" customFormat="1" ht="25.35" customHeight="1" x14ac:dyDescent="0.45">
      <c r="B392" s="1173" t="s">
        <v>48</v>
      </c>
      <c r="C392" s="1174"/>
      <c r="D392" s="1174"/>
      <c r="E392" s="1174"/>
      <c r="F392" s="1174"/>
      <c r="G392" s="1174"/>
      <c r="H392" s="1174"/>
      <c r="I392" s="1175"/>
      <c r="J392" s="1053" t="s">
        <v>3</v>
      </c>
      <c r="K392" s="1054"/>
      <c r="L392" s="1054"/>
      <c r="M392" s="1237"/>
      <c r="N392" s="1239"/>
      <c r="O392" s="37" t="s">
        <v>4</v>
      </c>
      <c r="P392" s="1237"/>
      <c r="Q392" s="1239"/>
      <c r="R392" s="1054"/>
      <c r="S392" s="1054"/>
      <c r="T392" s="1054"/>
      <c r="U392" s="1054"/>
      <c r="V392" s="1054"/>
      <c r="W392" s="1054"/>
      <c r="X392" s="1054"/>
      <c r="Y392" s="1054"/>
      <c r="Z392" s="1054"/>
      <c r="AA392" s="1054"/>
      <c r="AB392" s="1055"/>
      <c r="AE392" s="71"/>
    </row>
    <row r="393" spans="2:38" s="32" customFormat="1" ht="25.35" customHeight="1" x14ac:dyDescent="0.45">
      <c r="B393" s="1179"/>
      <c r="C393" s="1180"/>
      <c r="D393" s="1180"/>
      <c r="E393" s="1180"/>
      <c r="F393" s="1180"/>
      <c r="G393" s="1180"/>
      <c r="H393" s="1180"/>
      <c r="I393" s="1181"/>
      <c r="J393" s="1053" t="s">
        <v>5</v>
      </c>
      <c r="K393" s="1054"/>
      <c r="L393" s="1054"/>
      <c r="M393" s="1237"/>
      <c r="N393" s="1238"/>
      <c r="O393" s="1238"/>
      <c r="P393" s="1238"/>
      <c r="Q393" s="1239"/>
      <c r="R393" s="1053" t="s">
        <v>6</v>
      </c>
      <c r="S393" s="1054"/>
      <c r="T393" s="1055"/>
      <c r="U393" s="1237"/>
      <c r="V393" s="1238"/>
      <c r="W393" s="1238"/>
      <c r="X393" s="1238"/>
      <c r="Y393" s="1238"/>
      <c r="Z393" s="1238"/>
      <c r="AA393" s="1238"/>
      <c r="AB393" s="1239"/>
      <c r="AE393" s="71"/>
    </row>
    <row r="394" spans="2:38" s="32" customFormat="1" ht="25.35" customHeight="1" x14ac:dyDescent="0.45">
      <c r="B394" s="1179"/>
      <c r="C394" s="1180"/>
      <c r="D394" s="1180"/>
      <c r="E394" s="1180"/>
      <c r="F394" s="1180"/>
      <c r="G394" s="1180"/>
      <c r="H394" s="1180"/>
      <c r="I394" s="1181"/>
      <c r="J394" s="1053" t="s">
        <v>5753</v>
      </c>
      <c r="K394" s="1054"/>
      <c r="L394" s="1054"/>
      <c r="M394" s="1234"/>
      <c r="N394" s="1235"/>
      <c r="O394" s="1235"/>
      <c r="P394" s="1235"/>
      <c r="Q394" s="1236"/>
      <c r="R394" s="1053" t="s">
        <v>7</v>
      </c>
      <c r="S394" s="1054"/>
      <c r="T394" s="1055"/>
      <c r="U394" s="1237"/>
      <c r="V394" s="1238"/>
      <c r="W394" s="1238"/>
      <c r="X394" s="1238"/>
      <c r="Y394" s="1238"/>
      <c r="Z394" s="1238"/>
      <c r="AA394" s="1238"/>
      <c r="AB394" s="1239"/>
      <c r="AE394" s="71"/>
    </row>
    <row r="395" spans="2:38" s="32" customFormat="1" ht="25.35" customHeight="1" x14ac:dyDescent="0.45">
      <c r="B395" s="1182"/>
      <c r="C395" s="1183"/>
      <c r="D395" s="1183"/>
      <c r="E395" s="1183"/>
      <c r="F395" s="1183"/>
      <c r="G395" s="1183"/>
      <c r="H395" s="1183"/>
      <c r="I395" s="1184"/>
      <c r="J395" s="1053" t="s">
        <v>8</v>
      </c>
      <c r="K395" s="1054"/>
      <c r="L395" s="1054"/>
      <c r="M395" s="1713"/>
      <c r="N395" s="1713"/>
      <c r="O395" s="1713"/>
      <c r="P395" s="1713"/>
      <c r="Q395" s="1713"/>
      <c r="R395" s="1713"/>
      <c r="S395" s="1713"/>
      <c r="T395" s="1713"/>
      <c r="U395" s="1713"/>
      <c r="V395" s="1713"/>
      <c r="W395" s="1713"/>
      <c r="X395" s="1713"/>
      <c r="Y395" s="1713"/>
      <c r="Z395" s="1713"/>
      <c r="AA395" s="1713"/>
      <c r="AB395" s="1713"/>
      <c r="AE395" s="71"/>
    </row>
    <row r="396" spans="2:38" s="32" customFormat="1" ht="30" customHeight="1" x14ac:dyDescent="0.45">
      <c r="B396" s="1696" t="s">
        <v>63</v>
      </c>
      <c r="C396" s="1697"/>
      <c r="D396" s="1697"/>
      <c r="E396" s="1697"/>
      <c r="F396" s="1697"/>
      <c r="G396" s="1697"/>
      <c r="H396" s="1697"/>
      <c r="I396" s="1698"/>
      <c r="J396" s="222"/>
      <c r="K396" s="221"/>
      <c r="L396" s="220" t="s">
        <v>65</v>
      </c>
      <c r="M396" s="219"/>
      <c r="N396" s="218" t="s">
        <v>64</v>
      </c>
      <c r="O396" s="42"/>
      <c r="P396" s="53"/>
      <c r="V396" s="82"/>
      <c r="W396" s="82"/>
      <c r="X396" s="82"/>
      <c r="Y396" s="82"/>
      <c r="Z396" s="82"/>
      <c r="AA396" s="82"/>
      <c r="AB396" s="83"/>
      <c r="AE396" s="71"/>
      <c r="AL396" s="39"/>
    </row>
    <row r="397" spans="2:38" s="32" customFormat="1" ht="15" customHeight="1" x14ac:dyDescent="0.45">
      <c r="B397" s="1699"/>
      <c r="C397" s="1700"/>
      <c r="D397" s="1700"/>
      <c r="E397" s="1700"/>
      <c r="F397" s="1700"/>
      <c r="G397" s="1700"/>
      <c r="H397" s="1700"/>
      <c r="I397" s="1701"/>
      <c r="J397" s="43" t="s">
        <v>66</v>
      </c>
      <c r="K397" s="44"/>
      <c r="L397" s="44"/>
      <c r="M397" s="44"/>
      <c r="N397" s="44"/>
      <c r="O397" s="44"/>
      <c r="P397" s="44"/>
      <c r="Q397" s="44"/>
      <c r="R397" s="44"/>
      <c r="S397" s="42"/>
      <c r="T397" s="45"/>
      <c r="U397" s="217"/>
      <c r="V397" s="216"/>
      <c r="W397" s="409"/>
      <c r="X397" s="102" t="s">
        <v>65</v>
      </c>
      <c r="Y397" s="215"/>
      <c r="Z397" s="45" t="s">
        <v>64</v>
      </c>
      <c r="AA397" s="72"/>
      <c r="AB397" s="214"/>
      <c r="AE397" s="71"/>
    </row>
    <row r="398" spans="2:38" s="32" customFormat="1" ht="15" customHeight="1" x14ac:dyDescent="0.45">
      <c r="B398" s="1702"/>
      <c r="C398" s="1703"/>
      <c r="D398" s="1703"/>
      <c r="E398" s="1703"/>
      <c r="F398" s="1703"/>
      <c r="G398" s="1703"/>
      <c r="H398" s="1703"/>
      <c r="I398" s="1704"/>
      <c r="J398" s="50" t="s">
        <v>67</v>
      </c>
      <c r="K398" s="295"/>
      <c r="L398" s="295"/>
      <c r="M398" s="295"/>
      <c r="N398" s="295"/>
      <c r="O398" s="295"/>
      <c r="P398" s="295"/>
      <c r="Q398" s="295"/>
      <c r="R398" s="295"/>
      <c r="S398" s="52"/>
      <c r="T398" s="72"/>
      <c r="U398" s="213"/>
      <c r="V398" s="212"/>
      <c r="W398" s="410"/>
      <c r="X398" s="295" t="s">
        <v>65</v>
      </c>
      <c r="Y398" s="211"/>
      <c r="Z398" s="72" t="s">
        <v>64</v>
      </c>
      <c r="AA398" s="48"/>
      <c r="AB398" s="49"/>
      <c r="AE398" s="71"/>
    </row>
    <row r="399" spans="2:38" s="32" customFormat="1" ht="18" customHeight="1" x14ac:dyDescent="0.45">
      <c r="B399" s="1167" t="s">
        <v>68</v>
      </c>
      <c r="C399" s="1168"/>
      <c r="D399" s="1168"/>
      <c r="E399" s="1168"/>
      <c r="F399" s="1168"/>
      <c r="G399" s="1168"/>
      <c r="H399" s="1168"/>
      <c r="I399" s="1169"/>
      <c r="J399" s="210" t="s">
        <v>84</v>
      </c>
      <c r="K399" s="52" t="s">
        <v>69</v>
      </c>
      <c r="L399" s="58"/>
      <c r="M399" s="58"/>
      <c r="N399" s="58"/>
      <c r="O399" s="57" t="s">
        <v>70</v>
      </c>
      <c r="P399" s="52" t="s">
        <v>71</v>
      </c>
      <c r="Q399" s="58"/>
      <c r="R399" s="58"/>
      <c r="T399" s="72" t="s">
        <v>81</v>
      </c>
      <c r="U399" s="57" t="s">
        <v>84</v>
      </c>
      <c r="V399" s="72" t="s">
        <v>82</v>
      </c>
      <c r="X399" s="52"/>
      <c r="Y399" s="58"/>
      <c r="Z399" s="58"/>
      <c r="AA399" s="58"/>
      <c r="AB399" s="59"/>
      <c r="AE399" s="71"/>
      <c r="AH399" s="69"/>
    </row>
    <row r="400" spans="2:38" s="32" customFormat="1" ht="15" customHeight="1" x14ac:dyDescent="0.45">
      <c r="B400" s="1118" t="s">
        <v>72</v>
      </c>
      <c r="C400" s="1119"/>
      <c r="D400" s="1119"/>
      <c r="E400" s="1119"/>
      <c r="F400" s="1119"/>
      <c r="G400" s="1119"/>
      <c r="H400" s="1119"/>
      <c r="I400" s="1120"/>
      <c r="J400" s="1130" t="s">
        <v>73</v>
      </c>
      <c r="K400" s="1139"/>
      <c r="L400" s="1711"/>
      <c r="M400" s="1218"/>
      <c r="N400" s="1218"/>
      <c r="O400" s="1712"/>
      <c r="P400" s="1711"/>
      <c r="Q400" s="1712"/>
      <c r="R400" s="1714"/>
      <c r="S400" s="1715"/>
      <c r="T400" s="1715"/>
      <c r="U400" s="1716"/>
      <c r="V400" s="1143" t="s">
        <v>74</v>
      </c>
      <c r="W400" s="1143"/>
      <c r="X400" s="1143"/>
      <c r="Y400" s="1143"/>
      <c r="Z400" s="1143"/>
      <c r="AA400" s="1143"/>
      <c r="AB400" s="1144"/>
      <c r="AE400" s="71"/>
    </row>
    <row r="401" spans="2:38" s="32" customFormat="1" ht="15" customHeight="1" x14ac:dyDescent="0.45">
      <c r="B401" s="1121"/>
      <c r="C401" s="1122"/>
      <c r="D401" s="1122"/>
      <c r="E401" s="1122"/>
      <c r="F401" s="1122"/>
      <c r="G401" s="1122"/>
      <c r="H401" s="1122"/>
      <c r="I401" s="1123"/>
      <c r="J401" s="1197"/>
      <c r="K401" s="1198"/>
      <c r="L401" s="1711"/>
      <c r="M401" s="1218"/>
      <c r="N401" s="1218"/>
      <c r="O401" s="1712"/>
      <c r="P401" s="1711"/>
      <c r="Q401" s="1712"/>
      <c r="R401" s="1714"/>
      <c r="S401" s="1715"/>
      <c r="T401" s="1715"/>
      <c r="U401" s="1716"/>
      <c r="V401" s="1146"/>
      <c r="W401" s="1146"/>
      <c r="X401" s="1146"/>
      <c r="Y401" s="1146"/>
      <c r="Z401" s="1146"/>
      <c r="AA401" s="1146"/>
      <c r="AB401" s="1147"/>
      <c r="AC401" s="63"/>
      <c r="AD401" s="63"/>
      <c r="AE401" s="207"/>
      <c r="AF401" s="63"/>
      <c r="AG401" s="63"/>
      <c r="AH401" s="63"/>
    </row>
    <row r="402" spans="2:38" s="32" customFormat="1" ht="15" customHeight="1" x14ac:dyDescent="0.45">
      <c r="B402" s="1118" t="s">
        <v>75</v>
      </c>
      <c r="C402" s="1119"/>
      <c r="D402" s="1119"/>
      <c r="E402" s="1119"/>
      <c r="F402" s="1119"/>
      <c r="G402" s="1119"/>
      <c r="H402" s="1119"/>
      <c r="I402" s="1119"/>
      <c r="J402" s="1705"/>
      <c r="K402" s="1717"/>
      <c r="L402" s="1719"/>
      <c r="M402" s="1134" t="s">
        <v>76</v>
      </c>
      <c r="N402" s="1709"/>
      <c r="O402" s="1134" t="s">
        <v>77</v>
      </c>
      <c r="P402" s="1709"/>
      <c r="Q402" s="1134" t="s">
        <v>78</v>
      </c>
      <c r="S402" s="60"/>
      <c r="T402" s="60"/>
      <c r="U402" s="60"/>
      <c r="V402" s="60"/>
      <c r="W402" s="60"/>
      <c r="X402" s="60"/>
      <c r="Y402" s="60"/>
      <c r="Z402" s="60"/>
      <c r="AA402" s="60"/>
      <c r="AB402" s="209"/>
      <c r="AC402" s="63"/>
      <c r="AD402" s="63"/>
      <c r="AE402" s="207"/>
      <c r="AF402" s="63"/>
      <c r="AG402" s="63"/>
      <c r="AH402" s="63"/>
    </row>
    <row r="403" spans="2:38" s="32" customFormat="1" ht="15" customHeight="1" x14ac:dyDescent="0.45">
      <c r="B403" s="1121"/>
      <c r="C403" s="1122"/>
      <c r="D403" s="1122"/>
      <c r="E403" s="1122"/>
      <c r="F403" s="1122"/>
      <c r="G403" s="1122"/>
      <c r="H403" s="1122"/>
      <c r="I403" s="1122"/>
      <c r="J403" s="1707"/>
      <c r="K403" s="1718"/>
      <c r="L403" s="1720"/>
      <c r="M403" s="1136"/>
      <c r="N403" s="1710"/>
      <c r="O403" s="1136"/>
      <c r="P403" s="1710"/>
      <c r="Q403" s="1136"/>
      <c r="R403" s="64"/>
      <c r="S403" s="62"/>
      <c r="T403" s="62"/>
      <c r="U403" s="62"/>
      <c r="V403" s="62"/>
      <c r="W403" s="62"/>
      <c r="X403" s="62"/>
      <c r="Y403" s="62"/>
      <c r="Z403" s="62"/>
      <c r="AA403" s="62"/>
      <c r="AB403" s="208"/>
      <c r="AC403" s="63"/>
      <c r="AD403" s="63"/>
      <c r="AE403" s="207"/>
      <c r="AF403" s="63"/>
      <c r="AG403" s="63"/>
      <c r="AH403" s="63"/>
    </row>
    <row r="404" spans="2:38" s="32" customFormat="1" ht="20.100000000000001" customHeight="1" x14ac:dyDescent="0.45">
      <c r="B404" s="65"/>
      <c r="C404" s="65"/>
      <c r="D404" s="65"/>
      <c r="E404" s="65"/>
      <c r="F404" s="65"/>
      <c r="G404" s="65"/>
      <c r="H404" s="65"/>
      <c r="I404" s="65"/>
      <c r="J404" s="66"/>
      <c r="K404" s="66"/>
      <c r="L404" s="68"/>
      <c r="M404" s="66"/>
      <c r="N404" s="68"/>
      <c r="O404" s="66"/>
      <c r="P404" s="68"/>
      <c r="Q404" s="66"/>
      <c r="R404" s="68"/>
      <c r="S404" s="61"/>
      <c r="T404" s="61"/>
      <c r="U404" s="61"/>
      <c r="V404" s="61"/>
      <c r="W404" s="61"/>
      <c r="X404" s="61"/>
      <c r="Y404" s="61"/>
      <c r="Z404" s="61"/>
      <c r="AA404" s="61"/>
      <c r="AB404" s="61"/>
      <c r="AC404" s="63"/>
      <c r="AD404" s="63"/>
      <c r="AE404" s="207"/>
      <c r="AF404" s="63"/>
      <c r="AG404" s="63"/>
      <c r="AH404" s="63"/>
    </row>
    <row r="405" spans="2:38" s="32" customFormat="1" ht="18" customHeight="1" x14ac:dyDescent="0.45">
      <c r="B405" s="291" t="s">
        <v>85</v>
      </c>
      <c r="C405" s="69" t="s">
        <v>5718</v>
      </c>
      <c r="E405" s="69"/>
      <c r="F405" s="69"/>
      <c r="G405" s="69"/>
      <c r="H405" s="69"/>
      <c r="I405" s="73"/>
      <c r="J405" s="73"/>
      <c r="K405" s="73"/>
      <c r="L405" s="73"/>
      <c r="M405" s="73"/>
      <c r="N405" s="73"/>
      <c r="O405" s="73"/>
      <c r="P405" s="73"/>
      <c r="Q405" s="73"/>
      <c r="R405" s="74"/>
      <c r="S405" s="73"/>
      <c r="T405" s="73"/>
      <c r="U405" s="73"/>
      <c r="V405" s="73"/>
      <c r="W405" s="69"/>
      <c r="X405" s="69"/>
      <c r="Y405" s="69"/>
      <c r="Z405" s="69"/>
      <c r="AA405" s="69"/>
      <c r="AB405" s="69"/>
      <c r="AE405" s="71"/>
    </row>
    <row r="406" spans="2:38" s="32" customFormat="1" ht="30" customHeight="1" x14ac:dyDescent="0.45">
      <c r="B406" s="296" t="s">
        <v>86</v>
      </c>
      <c r="C406" s="1117" t="s">
        <v>5719</v>
      </c>
      <c r="D406" s="1117"/>
      <c r="E406" s="1117"/>
      <c r="F406" s="1117"/>
      <c r="G406" s="1117"/>
      <c r="H406" s="1117"/>
      <c r="I406" s="1117"/>
      <c r="J406" s="1117"/>
      <c r="K406" s="1117"/>
      <c r="L406" s="1117"/>
      <c r="M406" s="1117"/>
      <c r="N406" s="1117"/>
      <c r="O406" s="1117"/>
      <c r="P406" s="1117"/>
      <c r="Q406" s="1117"/>
      <c r="R406" s="1117"/>
      <c r="S406" s="1117"/>
      <c r="T406" s="1117"/>
      <c r="U406" s="1117"/>
      <c r="V406" s="1117"/>
      <c r="W406" s="1117"/>
      <c r="X406" s="1117"/>
      <c r="Y406" s="1117"/>
      <c r="Z406" s="1117"/>
      <c r="AA406" s="1117"/>
      <c r="AE406" s="71"/>
    </row>
    <row r="407" spans="2:38" s="32" customFormat="1" ht="8.1" customHeight="1" x14ac:dyDescent="0.4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E407" s="71"/>
    </row>
    <row r="408" spans="2:38" s="32" customFormat="1" ht="25.35" customHeight="1" x14ac:dyDescent="0.45">
      <c r="B408" s="35" t="s">
        <v>87</v>
      </c>
      <c r="I408" s="36"/>
      <c r="J408" s="36"/>
      <c r="W408" s="36"/>
      <c r="X408" s="36"/>
      <c r="Y408" s="36"/>
      <c r="Z408" s="36"/>
      <c r="AA408" s="36"/>
      <c r="AB408" s="36"/>
      <c r="AE408" s="71"/>
    </row>
    <row r="409" spans="2:38" s="32" customFormat="1" ht="17.55" customHeight="1" x14ac:dyDescent="0.45">
      <c r="B409" s="35" t="s">
        <v>5600</v>
      </c>
      <c r="C409" s="35"/>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E409" s="223"/>
    </row>
    <row r="410" spans="2:38" s="32" customFormat="1" ht="12.6" customHeight="1" x14ac:dyDescent="0.45">
      <c r="B410" s="1185" t="s">
        <v>62</v>
      </c>
      <c r="C410" s="1186"/>
      <c r="D410" s="1186"/>
      <c r="E410" s="1186"/>
      <c r="F410" s="1186"/>
      <c r="G410" s="1186"/>
      <c r="H410" s="1186"/>
      <c r="I410" s="1187"/>
      <c r="J410" s="1221"/>
      <c r="K410" s="1222"/>
      <c r="L410" s="1222"/>
      <c r="M410" s="1222"/>
      <c r="N410" s="1222"/>
      <c r="O410" s="1222"/>
      <c r="P410" s="1222"/>
      <c r="Q410" s="1222"/>
      <c r="R410" s="1222"/>
      <c r="S410" s="1222"/>
      <c r="T410" s="1222"/>
      <c r="U410" s="1222"/>
      <c r="V410" s="1222"/>
      <c r="W410" s="1222"/>
      <c r="X410" s="1222"/>
      <c r="Y410" s="1222"/>
      <c r="Z410" s="1222"/>
      <c r="AA410" s="1222"/>
      <c r="AB410" s="1223"/>
      <c r="AE410" s="71"/>
    </row>
    <row r="411" spans="2:38" s="32" customFormat="1" ht="22.5" customHeight="1" x14ac:dyDescent="0.45">
      <c r="B411" s="1207" t="s">
        <v>50</v>
      </c>
      <c r="C411" s="1208"/>
      <c r="D411" s="1208"/>
      <c r="E411" s="1208"/>
      <c r="F411" s="1208"/>
      <c r="G411" s="1208"/>
      <c r="H411" s="1208"/>
      <c r="I411" s="1209"/>
      <c r="J411" s="1224"/>
      <c r="K411" s="1225"/>
      <c r="L411" s="1225"/>
      <c r="M411" s="1226"/>
      <c r="N411" s="1226"/>
      <c r="O411" s="1225"/>
      <c r="P411" s="1226"/>
      <c r="Q411" s="1226"/>
      <c r="R411" s="1225"/>
      <c r="S411" s="1225"/>
      <c r="T411" s="1225"/>
      <c r="U411" s="1225"/>
      <c r="V411" s="1225"/>
      <c r="W411" s="1225"/>
      <c r="X411" s="1225"/>
      <c r="Y411" s="1225"/>
      <c r="Z411" s="1225"/>
      <c r="AA411" s="1225"/>
      <c r="AB411" s="1227"/>
      <c r="AE411" s="71"/>
    </row>
    <row r="412" spans="2:38" s="32" customFormat="1" ht="25.35" customHeight="1" x14ac:dyDescent="0.45">
      <c r="B412" s="1173" t="s">
        <v>48</v>
      </c>
      <c r="C412" s="1174"/>
      <c r="D412" s="1174"/>
      <c r="E412" s="1174"/>
      <c r="F412" s="1174"/>
      <c r="G412" s="1174"/>
      <c r="H412" s="1174"/>
      <c r="I412" s="1175"/>
      <c r="J412" s="1053" t="s">
        <v>3</v>
      </c>
      <c r="K412" s="1054"/>
      <c r="L412" s="1054"/>
      <c r="M412" s="1237"/>
      <c r="N412" s="1239"/>
      <c r="O412" s="37" t="s">
        <v>4</v>
      </c>
      <c r="P412" s="1237"/>
      <c r="Q412" s="1239"/>
      <c r="R412" s="1054"/>
      <c r="S412" s="1054"/>
      <c r="T412" s="1054"/>
      <c r="U412" s="1054"/>
      <c r="V412" s="1054"/>
      <c r="W412" s="1054"/>
      <c r="X412" s="1054"/>
      <c r="Y412" s="1054"/>
      <c r="Z412" s="1054"/>
      <c r="AA412" s="1054"/>
      <c r="AB412" s="1055"/>
      <c r="AE412" s="71"/>
    </row>
    <row r="413" spans="2:38" s="32" customFormat="1" ht="25.35" customHeight="1" x14ac:dyDescent="0.45">
      <c r="B413" s="1179"/>
      <c r="C413" s="1180"/>
      <c r="D413" s="1180"/>
      <c r="E413" s="1180"/>
      <c r="F413" s="1180"/>
      <c r="G413" s="1180"/>
      <c r="H413" s="1180"/>
      <c r="I413" s="1181"/>
      <c r="J413" s="1053" t="s">
        <v>5</v>
      </c>
      <c r="K413" s="1054"/>
      <c r="L413" s="1054"/>
      <c r="M413" s="1237"/>
      <c r="N413" s="1238"/>
      <c r="O413" s="1238"/>
      <c r="P413" s="1238"/>
      <c r="Q413" s="1239"/>
      <c r="R413" s="1053" t="s">
        <v>6</v>
      </c>
      <c r="S413" s="1054"/>
      <c r="T413" s="1055"/>
      <c r="U413" s="1237"/>
      <c r="V413" s="1238"/>
      <c r="W413" s="1238"/>
      <c r="X413" s="1238"/>
      <c r="Y413" s="1238"/>
      <c r="Z413" s="1238"/>
      <c r="AA413" s="1238"/>
      <c r="AB413" s="1239"/>
      <c r="AE413" s="71"/>
    </row>
    <row r="414" spans="2:38" s="32" customFormat="1" ht="25.35" customHeight="1" x14ac:dyDescent="0.45">
      <c r="B414" s="1179"/>
      <c r="C414" s="1180"/>
      <c r="D414" s="1180"/>
      <c r="E414" s="1180"/>
      <c r="F414" s="1180"/>
      <c r="G414" s="1180"/>
      <c r="H414" s="1180"/>
      <c r="I414" s="1181"/>
      <c r="J414" s="1053" t="s">
        <v>5753</v>
      </c>
      <c r="K414" s="1054"/>
      <c r="L414" s="1054"/>
      <c r="M414" s="1234"/>
      <c r="N414" s="1235"/>
      <c r="O414" s="1235"/>
      <c r="P414" s="1235"/>
      <c r="Q414" s="1236"/>
      <c r="R414" s="1053" t="s">
        <v>7</v>
      </c>
      <c r="S414" s="1054"/>
      <c r="T414" s="1055"/>
      <c r="U414" s="1237"/>
      <c r="V414" s="1238"/>
      <c r="W414" s="1238"/>
      <c r="X414" s="1238"/>
      <c r="Y414" s="1238"/>
      <c r="Z414" s="1238"/>
      <c r="AA414" s="1238"/>
      <c r="AB414" s="1239"/>
      <c r="AE414" s="71"/>
    </row>
    <row r="415" spans="2:38" s="32" customFormat="1" ht="25.35" customHeight="1" x14ac:dyDescent="0.45">
      <c r="B415" s="1182"/>
      <c r="C415" s="1183"/>
      <c r="D415" s="1183"/>
      <c r="E415" s="1183"/>
      <c r="F415" s="1183"/>
      <c r="G415" s="1183"/>
      <c r="H415" s="1183"/>
      <c r="I415" s="1184"/>
      <c r="J415" s="1053" t="s">
        <v>8</v>
      </c>
      <c r="K415" s="1054"/>
      <c r="L415" s="1054"/>
      <c r="M415" s="1713"/>
      <c r="N415" s="1713"/>
      <c r="O415" s="1713"/>
      <c r="P415" s="1713"/>
      <c r="Q415" s="1713"/>
      <c r="R415" s="1713"/>
      <c r="S415" s="1713"/>
      <c r="T415" s="1713"/>
      <c r="U415" s="1713"/>
      <c r="V415" s="1713"/>
      <c r="W415" s="1713"/>
      <c r="X415" s="1713"/>
      <c r="Y415" s="1713"/>
      <c r="Z415" s="1713"/>
      <c r="AA415" s="1713"/>
      <c r="AB415" s="1713"/>
      <c r="AE415" s="71"/>
    </row>
    <row r="416" spans="2:38" s="32" customFormat="1" ht="30" customHeight="1" x14ac:dyDescent="0.45">
      <c r="B416" s="1696" t="s">
        <v>63</v>
      </c>
      <c r="C416" s="1697"/>
      <c r="D416" s="1697"/>
      <c r="E416" s="1697"/>
      <c r="F416" s="1697"/>
      <c r="G416" s="1697"/>
      <c r="H416" s="1697"/>
      <c r="I416" s="1698"/>
      <c r="J416" s="222"/>
      <c r="K416" s="221"/>
      <c r="L416" s="220" t="s">
        <v>65</v>
      </c>
      <c r="M416" s="219"/>
      <c r="N416" s="218" t="s">
        <v>64</v>
      </c>
      <c r="O416" s="42"/>
      <c r="P416" s="53"/>
      <c r="V416" s="82"/>
      <c r="W416" s="82"/>
      <c r="X416" s="82"/>
      <c r="Y416" s="82"/>
      <c r="Z416" s="82"/>
      <c r="AA416" s="82"/>
      <c r="AB416" s="83"/>
      <c r="AE416" s="71"/>
      <c r="AL416" s="39"/>
    </row>
    <row r="417" spans="2:38" s="32" customFormat="1" ht="15" customHeight="1" x14ac:dyDescent="0.45">
      <c r="B417" s="1699"/>
      <c r="C417" s="1700"/>
      <c r="D417" s="1700"/>
      <c r="E417" s="1700"/>
      <c r="F417" s="1700"/>
      <c r="G417" s="1700"/>
      <c r="H417" s="1700"/>
      <c r="I417" s="1701"/>
      <c r="J417" s="43" t="s">
        <v>66</v>
      </c>
      <c r="K417" s="44"/>
      <c r="L417" s="44"/>
      <c r="M417" s="44"/>
      <c r="N417" s="44"/>
      <c r="O417" s="44"/>
      <c r="P417" s="44"/>
      <c r="Q417" s="44"/>
      <c r="R417" s="44"/>
      <c r="S417" s="42"/>
      <c r="T417" s="45"/>
      <c r="U417" s="217"/>
      <c r="V417" s="216"/>
      <c r="W417" s="409"/>
      <c r="X417" s="102" t="s">
        <v>65</v>
      </c>
      <c r="Y417" s="215"/>
      <c r="Z417" s="72" t="s">
        <v>64</v>
      </c>
      <c r="AA417" s="72"/>
      <c r="AB417" s="214"/>
      <c r="AE417" s="71"/>
    </row>
    <row r="418" spans="2:38" s="32" customFormat="1" ht="15" customHeight="1" x14ac:dyDescent="0.45">
      <c r="B418" s="1702"/>
      <c r="C418" s="1703"/>
      <c r="D418" s="1703"/>
      <c r="E418" s="1703"/>
      <c r="F418" s="1703"/>
      <c r="G418" s="1703"/>
      <c r="H418" s="1703"/>
      <c r="I418" s="1704"/>
      <c r="J418" s="50" t="s">
        <v>67</v>
      </c>
      <c r="K418" s="295"/>
      <c r="L418" s="295"/>
      <c r="M418" s="295"/>
      <c r="N418" s="295"/>
      <c r="O418" s="295"/>
      <c r="P418" s="295"/>
      <c r="Q418" s="295"/>
      <c r="R418" s="295"/>
      <c r="S418" s="52"/>
      <c r="T418" s="72"/>
      <c r="U418" s="213"/>
      <c r="V418" s="212"/>
      <c r="W418" s="410"/>
      <c r="X418" s="295" t="s">
        <v>65</v>
      </c>
      <c r="Y418" s="211"/>
      <c r="Z418" s="48" t="s">
        <v>64</v>
      </c>
      <c r="AA418" s="48"/>
      <c r="AB418" s="49"/>
      <c r="AE418" s="71"/>
    </row>
    <row r="419" spans="2:38" s="32" customFormat="1" ht="18" customHeight="1" x14ac:dyDescent="0.45">
      <c r="B419" s="1167" t="s">
        <v>68</v>
      </c>
      <c r="C419" s="1168"/>
      <c r="D419" s="1168"/>
      <c r="E419" s="1168"/>
      <c r="F419" s="1168"/>
      <c r="G419" s="1168"/>
      <c r="H419" s="1168"/>
      <c r="I419" s="1169"/>
      <c r="J419" s="210" t="s">
        <v>84</v>
      </c>
      <c r="K419" s="52" t="s">
        <v>69</v>
      </c>
      <c r="L419" s="58"/>
      <c r="M419" s="58"/>
      <c r="N419" s="58"/>
      <c r="O419" s="57" t="s">
        <v>70</v>
      </c>
      <c r="P419" s="52" t="s">
        <v>71</v>
      </c>
      <c r="Q419" s="58"/>
      <c r="R419" s="58"/>
      <c r="T419" s="72" t="s">
        <v>81</v>
      </c>
      <c r="U419" s="57" t="s">
        <v>70</v>
      </c>
      <c r="V419" s="72" t="s">
        <v>82</v>
      </c>
      <c r="X419" s="52"/>
      <c r="Y419" s="58"/>
      <c r="Z419" s="58"/>
      <c r="AA419" s="58"/>
      <c r="AB419" s="59"/>
      <c r="AE419" s="71"/>
      <c r="AH419" s="69"/>
    </row>
    <row r="420" spans="2:38" s="32" customFormat="1" ht="15" customHeight="1" x14ac:dyDescent="0.45">
      <c r="B420" s="1118" t="s">
        <v>72</v>
      </c>
      <c r="C420" s="1119"/>
      <c r="D420" s="1119"/>
      <c r="E420" s="1119"/>
      <c r="F420" s="1119"/>
      <c r="G420" s="1119"/>
      <c r="H420" s="1119"/>
      <c r="I420" s="1120"/>
      <c r="J420" s="1130" t="s">
        <v>73</v>
      </c>
      <c r="K420" s="1139"/>
      <c r="L420" s="1711"/>
      <c r="M420" s="1218"/>
      <c r="N420" s="1218"/>
      <c r="O420" s="1218"/>
      <c r="P420" s="1218"/>
      <c r="Q420" s="1218"/>
      <c r="R420" s="1715"/>
      <c r="S420" s="1715"/>
      <c r="T420" s="1715"/>
      <c r="U420" s="1716"/>
      <c r="V420" s="1143" t="s">
        <v>74</v>
      </c>
      <c r="W420" s="1143"/>
      <c r="X420" s="1143"/>
      <c r="Y420" s="1143"/>
      <c r="Z420" s="1143"/>
      <c r="AA420" s="1143"/>
      <c r="AB420" s="1144"/>
      <c r="AE420" s="71"/>
    </row>
    <row r="421" spans="2:38" s="32" customFormat="1" ht="15" customHeight="1" x14ac:dyDescent="0.45">
      <c r="B421" s="1121"/>
      <c r="C421" s="1122"/>
      <c r="D421" s="1122"/>
      <c r="E421" s="1122"/>
      <c r="F421" s="1122"/>
      <c r="G421" s="1122"/>
      <c r="H421" s="1122"/>
      <c r="I421" s="1123"/>
      <c r="J421" s="1197"/>
      <c r="K421" s="1198"/>
      <c r="L421" s="1711"/>
      <c r="M421" s="1218"/>
      <c r="N421" s="1218"/>
      <c r="O421" s="1218"/>
      <c r="P421" s="1218"/>
      <c r="Q421" s="1218"/>
      <c r="R421" s="1715"/>
      <c r="S421" s="1715"/>
      <c r="T421" s="1715"/>
      <c r="U421" s="1716"/>
      <c r="V421" s="1146"/>
      <c r="W421" s="1146"/>
      <c r="X421" s="1146"/>
      <c r="Y421" s="1146"/>
      <c r="Z421" s="1146"/>
      <c r="AA421" s="1146"/>
      <c r="AB421" s="1147"/>
      <c r="AC421" s="63"/>
      <c r="AD421" s="63"/>
      <c r="AE421" s="207"/>
      <c r="AF421" s="63"/>
      <c r="AG421" s="63"/>
      <c r="AH421" s="63"/>
    </row>
    <row r="422" spans="2:38" s="32" customFormat="1" ht="15" customHeight="1" x14ac:dyDescent="0.45">
      <c r="B422" s="1118" t="s">
        <v>75</v>
      </c>
      <c r="C422" s="1119"/>
      <c r="D422" s="1119"/>
      <c r="E422" s="1119"/>
      <c r="F422" s="1119"/>
      <c r="G422" s="1119"/>
      <c r="H422" s="1119"/>
      <c r="I422" s="1119"/>
      <c r="J422" s="1705"/>
      <c r="K422" s="1717"/>
      <c r="L422" s="1719"/>
      <c r="M422" s="1134" t="s">
        <v>76</v>
      </c>
      <c r="N422" s="1709"/>
      <c r="O422" s="1134" t="s">
        <v>77</v>
      </c>
      <c r="P422" s="1709"/>
      <c r="Q422" s="1134" t="s">
        <v>78</v>
      </c>
      <c r="S422" s="60"/>
      <c r="T422" s="60"/>
      <c r="U422" s="60"/>
      <c r="V422" s="60"/>
      <c r="W422" s="60"/>
      <c r="X422" s="60"/>
      <c r="Y422" s="60"/>
      <c r="Z422" s="60"/>
      <c r="AA422" s="60"/>
      <c r="AB422" s="209"/>
      <c r="AC422" s="63"/>
      <c r="AD422" s="63"/>
      <c r="AE422" s="207"/>
      <c r="AF422" s="63"/>
      <c r="AG422" s="63"/>
      <c r="AH422" s="63"/>
    </row>
    <row r="423" spans="2:38" s="32" customFormat="1" ht="15" customHeight="1" x14ac:dyDescent="0.45">
      <c r="B423" s="1121"/>
      <c r="C423" s="1122"/>
      <c r="D423" s="1122"/>
      <c r="E423" s="1122"/>
      <c r="F423" s="1122"/>
      <c r="G423" s="1122"/>
      <c r="H423" s="1122"/>
      <c r="I423" s="1122"/>
      <c r="J423" s="1707"/>
      <c r="K423" s="1718"/>
      <c r="L423" s="1720"/>
      <c r="M423" s="1136"/>
      <c r="N423" s="1710"/>
      <c r="O423" s="1136"/>
      <c r="P423" s="1710"/>
      <c r="Q423" s="1136"/>
      <c r="R423" s="64"/>
      <c r="S423" s="62"/>
      <c r="T423" s="62"/>
      <c r="U423" s="62"/>
      <c r="V423" s="62"/>
      <c r="W423" s="62"/>
      <c r="X423" s="62"/>
      <c r="Y423" s="62"/>
      <c r="Z423" s="62"/>
      <c r="AA423" s="62"/>
      <c r="AB423" s="208"/>
      <c r="AC423" s="63"/>
      <c r="AD423" s="63"/>
      <c r="AE423" s="207"/>
      <c r="AF423" s="63"/>
      <c r="AG423" s="63"/>
      <c r="AH423" s="63"/>
    </row>
    <row r="424" spans="2:38" s="32" customFormat="1" ht="17.55" customHeight="1" x14ac:dyDescent="0.45">
      <c r="B424" s="35" t="s">
        <v>5599</v>
      </c>
      <c r="C424" s="35"/>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E424" s="223"/>
    </row>
    <row r="425" spans="2:38" s="32" customFormat="1" ht="12.6" customHeight="1" x14ac:dyDescent="0.45">
      <c r="B425" s="1185" t="s">
        <v>62</v>
      </c>
      <c r="C425" s="1186"/>
      <c r="D425" s="1186"/>
      <c r="E425" s="1186"/>
      <c r="F425" s="1186"/>
      <c r="G425" s="1186"/>
      <c r="H425" s="1186"/>
      <c r="I425" s="1187"/>
      <c r="J425" s="1221"/>
      <c r="K425" s="1222"/>
      <c r="L425" s="1222"/>
      <c r="M425" s="1222"/>
      <c r="N425" s="1222"/>
      <c r="O425" s="1222"/>
      <c r="P425" s="1222"/>
      <c r="Q425" s="1222"/>
      <c r="R425" s="1222"/>
      <c r="S425" s="1222"/>
      <c r="T425" s="1222"/>
      <c r="U425" s="1222"/>
      <c r="V425" s="1222"/>
      <c r="W425" s="1222"/>
      <c r="X425" s="1222"/>
      <c r="Y425" s="1222"/>
      <c r="Z425" s="1222"/>
      <c r="AA425" s="1222"/>
      <c r="AB425" s="1223"/>
      <c r="AE425" s="71"/>
    </row>
    <row r="426" spans="2:38" s="32" customFormat="1" ht="22.5" customHeight="1" x14ac:dyDescent="0.45">
      <c r="B426" s="1207" t="s">
        <v>50</v>
      </c>
      <c r="C426" s="1208"/>
      <c r="D426" s="1208"/>
      <c r="E426" s="1208"/>
      <c r="F426" s="1208"/>
      <c r="G426" s="1208"/>
      <c r="H426" s="1208"/>
      <c r="I426" s="1209"/>
      <c r="J426" s="1224"/>
      <c r="K426" s="1225"/>
      <c r="L426" s="1225"/>
      <c r="M426" s="1226"/>
      <c r="N426" s="1226"/>
      <c r="O426" s="1225"/>
      <c r="P426" s="1226"/>
      <c r="Q426" s="1226"/>
      <c r="R426" s="1225"/>
      <c r="S426" s="1225"/>
      <c r="T426" s="1225"/>
      <c r="U426" s="1225"/>
      <c r="V426" s="1225"/>
      <c r="W426" s="1225"/>
      <c r="X426" s="1225"/>
      <c r="Y426" s="1225"/>
      <c r="Z426" s="1225"/>
      <c r="AA426" s="1225"/>
      <c r="AB426" s="1227"/>
      <c r="AE426" s="71"/>
    </row>
    <row r="427" spans="2:38" s="32" customFormat="1" ht="25.35" customHeight="1" x14ac:dyDescent="0.45">
      <c r="B427" s="1173" t="s">
        <v>48</v>
      </c>
      <c r="C427" s="1174"/>
      <c r="D427" s="1174"/>
      <c r="E427" s="1174"/>
      <c r="F427" s="1174"/>
      <c r="G427" s="1174"/>
      <c r="H427" s="1174"/>
      <c r="I427" s="1175"/>
      <c r="J427" s="1053" t="s">
        <v>3</v>
      </c>
      <c r="K427" s="1054"/>
      <c r="L427" s="1054"/>
      <c r="M427" s="1237"/>
      <c r="N427" s="1239"/>
      <c r="O427" s="37" t="s">
        <v>4</v>
      </c>
      <c r="P427" s="1237"/>
      <c r="Q427" s="1239"/>
      <c r="R427" s="1054"/>
      <c r="S427" s="1054"/>
      <c r="T427" s="1054"/>
      <c r="U427" s="1054"/>
      <c r="V427" s="1054"/>
      <c r="W427" s="1054"/>
      <c r="X427" s="1054"/>
      <c r="Y427" s="1054"/>
      <c r="Z427" s="1054"/>
      <c r="AA427" s="1054"/>
      <c r="AB427" s="1055"/>
      <c r="AE427" s="71"/>
    </row>
    <row r="428" spans="2:38" s="32" customFormat="1" ht="25.35" customHeight="1" x14ac:dyDescent="0.45">
      <c r="B428" s="1179"/>
      <c r="C428" s="1180"/>
      <c r="D428" s="1180"/>
      <c r="E428" s="1180"/>
      <c r="F428" s="1180"/>
      <c r="G428" s="1180"/>
      <c r="H428" s="1180"/>
      <c r="I428" s="1181"/>
      <c r="J428" s="1053" t="s">
        <v>5</v>
      </c>
      <c r="K428" s="1054"/>
      <c r="L428" s="1054"/>
      <c r="M428" s="1237"/>
      <c r="N428" s="1238"/>
      <c r="O428" s="1238"/>
      <c r="P428" s="1238"/>
      <c r="Q428" s="1239"/>
      <c r="R428" s="1053" t="s">
        <v>6</v>
      </c>
      <c r="S428" s="1054"/>
      <c r="T428" s="1055"/>
      <c r="U428" s="1237"/>
      <c r="V428" s="1238"/>
      <c r="W428" s="1238"/>
      <c r="X428" s="1238"/>
      <c r="Y428" s="1238"/>
      <c r="Z428" s="1238"/>
      <c r="AA428" s="1238"/>
      <c r="AB428" s="1239"/>
      <c r="AE428" s="71"/>
    </row>
    <row r="429" spans="2:38" s="32" customFormat="1" ht="25.35" customHeight="1" x14ac:dyDescent="0.45">
      <c r="B429" s="1179"/>
      <c r="C429" s="1180"/>
      <c r="D429" s="1180"/>
      <c r="E429" s="1180"/>
      <c r="F429" s="1180"/>
      <c r="G429" s="1180"/>
      <c r="H429" s="1180"/>
      <c r="I429" s="1181"/>
      <c r="J429" s="1053" t="s">
        <v>5753</v>
      </c>
      <c r="K429" s="1054"/>
      <c r="L429" s="1054"/>
      <c r="M429" s="1234"/>
      <c r="N429" s="1235"/>
      <c r="O429" s="1235"/>
      <c r="P429" s="1235"/>
      <c r="Q429" s="1236"/>
      <c r="R429" s="1053" t="s">
        <v>7</v>
      </c>
      <c r="S429" s="1054"/>
      <c r="T429" s="1055"/>
      <c r="U429" s="1237"/>
      <c r="V429" s="1238"/>
      <c r="W429" s="1238"/>
      <c r="X429" s="1238"/>
      <c r="Y429" s="1238"/>
      <c r="Z429" s="1238"/>
      <c r="AA429" s="1238"/>
      <c r="AB429" s="1239"/>
      <c r="AE429" s="71"/>
    </row>
    <row r="430" spans="2:38" s="32" customFormat="1" ht="25.35" customHeight="1" x14ac:dyDescent="0.45">
      <c r="B430" s="1182"/>
      <c r="C430" s="1183"/>
      <c r="D430" s="1183"/>
      <c r="E430" s="1183"/>
      <c r="F430" s="1183"/>
      <c r="G430" s="1183"/>
      <c r="H430" s="1183"/>
      <c r="I430" s="1184"/>
      <c r="J430" s="1053" t="s">
        <v>8</v>
      </c>
      <c r="K430" s="1054"/>
      <c r="L430" s="1054"/>
      <c r="M430" s="1713"/>
      <c r="N430" s="1713"/>
      <c r="O430" s="1713"/>
      <c r="P430" s="1713"/>
      <c r="Q430" s="1713"/>
      <c r="R430" s="1713"/>
      <c r="S430" s="1713"/>
      <c r="T430" s="1713"/>
      <c r="U430" s="1713"/>
      <c r="V430" s="1713"/>
      <c r="W430" s="1713"/>
      <c r="X430" s="1713"/>
      <c r="Y430" s="1713"/>
      <c r="Z430" s="1713"/>
      <c r="AA430" s="1713"/>
      <c r="AB430" s="1713"/>
      <c r="AE430" s="71"/>
    </row>
    <row r="431" spans="2:38" s="32" customFormat="1" ht="30" customHeight="1" x14ac:dyDescent="0.45">
      <c r="B431" s="1696" t="s">
        <v>63</v>
      </c>
      <c r="C431" s="1697"/>
      <c r="D431" s="1697"/>
      <c r="E431" s="1697"/>
      <c r="F431" s="1697"/>
      <c r="G431" s="1697"/>
      <c r="H431" s="1697"/>
      <c r="I431" s="1698"/>
      <c r="J431" s="222"/>
      <c r="K431" s="221"/>
      <c r="L431" s="220" t="s">
        <v>65</v>
      </c>
      <c r="M431" s="219"/>
      <c r="N431" s="218" t="s">
        <v>64</v>
      </c>
      <c r="O431" s="42"/>
      <c r="P431" s="53"/>
      <c r="V431" s="82"/>
      <c r="W431" s="82"/>
      <c r="X431" s="82"/>
      <c r="Y431" s="82"/>
      <c r="Z431" s="82"/>
      <c r="AA431" s="82"/>
      <c r="AB431" s="83"/>
      <c r="AE431" s="71"/>
      <c r="AL431" s="39"/>
    </row>
    <row r="432" spans="2:38" s="32" customFormat="1" ht="15" customHeight="1" x14ac:dyDescent="0.45">
      <c r="B432" s="1699"/>
      <c r="C432" s="1700"/>
      <c r="D432" s="1700"/>
      <c r="E432" s="1700"/>
      <c r="F432" s="1700"/>
      <c r="G432" s="1700"/>
      <c r="H432" s="1700"/>
      <c r="I432" s="1701"/>
      <c r="J432" s="43" t="s">
        <v>66</v>
      </c>
      <c r="K432" s="44"/>
      <c r="L432" s="44"/>
      <c r="M432" s="44"/>
      <c r="N432" s="44"/>
      <c r="O432" s="44"/>
      <c r="P432" s="44"/>
      <c r="Q432" s="44"/>
      <c r="R432" s="44"/>
      <c r="S432" s="42"/>
      <c r="T432" s="45"/>
      <c r="U432" s="217"/>
      <c r="V432" s="216"/>
      <c r="W432" s="409"/>
      <c r="X432" s="102" t="s">
        <v>65</v>
      </c>
      <c r="Y432" s="215"/>
      <c r="Z432" s="45" t="s">
        <v>64</v>
      </c>
      <c r="AA432" s="72"/>
      <c r="AB432" s="214"/>
      <c r="AE432" s="71"/>
    </row>
    <row r="433" spans="2:38" s="32" customFormat="1" ht="15" customHeight="1" x14ac:dyDescent="0.45">
      <c r="B433" s="1702"/>
      <c r="C433" s="1703"/>
      <c r="D433" s="1703"/>
      <c r="E433" s="1703"/>
      <c r="F433" s="1703"/>
      <c r="G433" s="1703"/>
      <c r="H433" s="1703"/>
      <c r="I433" s="1704"/>
      <c r="J433" s="50" t="s">
        <v>67</v>
      </c>
      <c r="K433" s="295"/>
      <c r="L433" s="295"/>
      <c r="M433" s="295"/>
      <c r="N433" s="295"/>
      <c r="O433" s="295"/>
      <c r="P433" s="295"/>
      <c r="Q433" s="295"/>
      <c r="R433" s="295"/>
      <c r="S433" s="52"/>
      <c r="T433" s="72"/>
      <c r="U433" s="213"/>
      <c r="V433" s="212"/>
      <c r="W433" s="410"/>
      <c r="X433" s="295" t="s">
        <v>65</v>
      </c>
      <c r="Y433" s="211"/>
      <c r="Z433" s="72" t="s">
        <v>64</v>
      </c>
      <c r="AA433" s="48"/>
      <c r="AB433" s="49"/>
      <c r="AE433" s="71"/>
    </row>
    <row r="434" spans="2:38" s="32" customFormat="1" ht="18" customHeight="1" x14ac:dyDescent="0.45">
      <c r="B434" s="1167" t="s">
        <v>68</v>
      </c>
      <c r="C434" s="1168"/>
      <c r="D434" s="1168"/>
      <c r="E434" s="1168"/>
      <c r="F434" s="1168"/>
      <c r="G434" s="1168"/>
      <c r="H434" s="1168"/>
      <c r="I434" s="1169"/>
      <c r="J434" s="210" t="s">
        <v>84</v>
      </c>
      <c r="K434" s="52" t="s">
        <v>69</v>
      </c>
      <c r="L434" s="58"/>
      <c r="M434" s="58"/>
      <c r="N434" s="58"/>
      <c r="O434" s="57" t="s">
        <v>70</v>
      </c>
      <c r="P434" s="52" t="s">
        <v>71</v>
      </c>
      <c r="Q434" s="58"/>
      <c r="R434" s="58"/>
      <c r="T434" s="72" t="s">
        <v>81</v>
      </c>
      <c r="U434" s="57" t="s">
        <v>84</v>
      </c>
      <c r="V434" s="72" t="s">
        <v>82</v>
      </c>
      <c r="X434" s="52"/>
      <c r="Y434" s="58"/>
      <c r="Z434" s="58"/>
      <c r="AA434" s="58"/>
      <c r="AB434" s="59"/>
      <c r="AE434" s="71"/>
      <c r="AH434" s="69"/>
    </row>
    <row r="435" spans="2:38" s="32" customFormat="1" ht="15" customHeight="1" x14ac:dyDescent="0.45">
      <c r="B435" s="1118" t="s">
        <v>72</v>
      </c>
      <c r="C435" s="1119"/>
      <c r="D435" s="1119"/>
      <c r="E435" s="1119"/>
      <c r="F435" s="1119"/>
      <c r="G435" s="1119"/>
      <c r="H435" s="1119"/>
      <c r="I435" s="1120"/>
      <c r="J435" s="1130" t="s">
        <v>73</v>
      </c>
      <c r="K435" s="1139"/>
      <c r="L435" s="1711"/>
      <c r="M435" s="1218"/>
      <c r="N435" s="1218"/>
      <c r="O435" s="1712"/>
      <c r="P435" s="1711"/>
      <c r="Q435" s="1712"/>
      <c r="R435" s="1714"/>
      <c r="S435" s="1715"/>
      <c r="T435" s="1715"/>
      <c r="U435" s="1716"/>
      <c r="V435" s="1143" t="s">
        <v>74</v>
      </c>
      <c r="W435" s="1143"/>
      <c r="X435" s="1143"/>
      <c r="Y435" s="1143"/>
      <c r="Z435" s="1143"/>
      <c r="AA435" s="1143"/>
      <c r="AB435" s="1144"/>
      <c r="AE435" s="71"/>
    </row>
    <row r="436" spans="2:38" s="32" customFormat="1" ht="15" customHeight="1" x14ac:dyDescent="0.45">
      <c r="B436" s="1121"/>
      <c r="C436" s="1122"/>
      <c r="D436" s="1122"/>
      <c r="E436" s="1122"/>
      <c r="F436" s="1122"/>
      <c r="G436" s="1122"/>
      <c r="H436" s="1122"/>
      <c r="I436" s="1123"/>
      <c r="J436" s="1197"/>
      <c r="K436" s="1198"/>
      <c r="L436" s="1711"/>
      <c r="M436" s="1218"/>
      <c r="N436" s="1218"/>
      <c r="O436" s="1712"/>
      <c r="P436" s="1711"/>
      <c r="Q436" s="1712"/>
      <c r="R436" s="1714"/>
      <c r="S436" s="1715"/>
      <c r="T436" s="1715"/>
      <c r="U436" s="1716"/>
      <c r="V436" s="1146"/>
      <c r="W436" s="1146"/>
      <c r="X436" s="1146"/>
      <c r="Y436" s="1146"/>
      <c r="Z436" s="1146"/>
      <c r="AA436" s="1146"/>
      <c r="AB436" s="1147"/>
      <c r="AC436" s="63"/>
      <c r="AD436" s="63"/>
      <c r="AE436" s="207"/>
      <c r="AF436" s="63"/>
      <c r="AG436" s="63"/>
      <c r="AH436" s="63"/>
    </row>
    <row r="437" spans="2:38" s="32" customFormat="1" ht="15" customHeight="1" x14ac:dyDescent="0.45">
      <c r="B437" s="1118" t="s">
        <v>75</v>
      </c>
      <c r="C437" s="1119"/>
      <c r="D437" s="1119"/>
      <c r="E437" s="1119"/>
      <c r="F437" s="1119"/>
      <c r="G437" s="1119"/>
      <c r="H437" s="1119"/>
      <c r="I437" s="1119"/>
      <c r="J437" s="1705"/>
      <c r="K437" s="1717"/>
      <c r="L437" s="1719"/>
      <c r="M437" s="1134" t="s">
        <v>76</v>
      </c>
      <c r="N437" s="1709"/>
      <c r="O437" s="1134" t="s">
        <v>77</v>
      </c>
      <c r="P437" s="1709"/>
      <c r="Q437" s="1134" t="s">
        <v>78</v>
      </c>
      <c r="S437" s="60"/>
      <c r="T437" s="60"/>
      <c r="U437" s="60"/>
      <c r="V437" s="60"/>
      <c r="W437" s="60"/>
      <c r="X437" s="60"/>
      <c r="Y437" s="60"/>
      <c r="Z437" s="60"/>
      <c r="AA437" s="60"/>
      <c r="AB437" s="209"/>
      <c r="AC437" s="63"/>
      <c r="AD437" s="63"/>
      <c r="AE437" s="207"/>
      <c r="AF437" s="63"/>
      <c r="AG437" s="63"/>
      <c r="AH437" s="63"/>
    </row>
    <row r="438" spans="2:38" s="32" customFormat="1" ht="15" customHeight="1" x14ac:dyDescent="0.45">
      <c r="B438" s="1121"/>
      <c r="C438" s="1122"/>
      <c r="D438" s="1122"/>
      <c r="E438" s="1122"/>
      <c r="F438" s="1122"/>
      <c r="G438" s="1122"/>
      <c r="H438" s="1122"/>
      <c r="I438" s="1122"/>
      <c r="J438" s="1707"/>
      <c r="K438" s="1718"/>
      <c r="L438" s="1720"/>
      <c r="M438" s="1136"/>
      <c r="N438" s="1710"/>
      <c r="O438" s="1136"/>
      <c r="P438" s="1710"/>
      <c r="Q438" s="1136"/>
      <c r="R438" s="64"/>
      <c r="S438" s="62"/>
      <c r="T438" s="62"/>
      <c r="U438" s="62"/>
      <c r="V438" s="62"/>
      <c r="W438" s="62"/>
      <c r="X438" s="62"/>
      <c r="Y438" s="62"/>
      <c r="Z438" s="62"/>
      <c r="AA438" s="62"/>
      <c r="AB438" s="208"/>
      <c r="AC438" s="63"/>
      <c r="AD438" s="63"/>
      <c r="AE438" s="207"/>
      <c r="AF438" s="63"/>
      <c r="AG438" s="63"/>
      <c r="AH438" s="63"/>
    </row>
    <row r="439" spans="2:38" s="32" customFormat="1" ht="20.100000000000001" customHeight="1" x14ac:dyDescent="0.45">
      <c r="B439" s="65"/>
      <c r="C439" s="65"/>
      <c r="D439" s="65"/>
      <c r="E439" s="65"/>
      <c r="F439" s="65"/>
      <c r="G439" s="65"/>
      <c r="H439" s="65"/>
      <c r="I439" s="65"/>
      <c r="J439" s="66"/>
      <c r="K439" s="66"/>
      <c r="L439" s="68"/>
      <c r="M439" s="66"/>
      <c r="N439" s="68"/>
      <c r="O439" s="66"/>
      <c r="P439" s="68"/>
      <c r="Q439" s="66"/>
      <c r="R439" s="68"/>
      <c r="S439" s="61"/>
      <c r="T439" s="61"/>
      <c r="U439" s="61"/>
      <c r="V439" s="61"/>
      <c r="W439" s="61"/>
      <c r="X439" s="61"/>
      <c r="Y439" s="61"/>
      <c r="Z439" s="61"/>
      <c r="AA439" s="61"/>
      <c r="AB439" s="61"/>
      <c r="AC439" s="63"/>
      <c r="AD439" s="63"/>
      <c r="AE439" s="207"/>
      <c r="AF439" s="63"/>
      <c r="AG439" s="63"/>
      <c r="AH439" s="63"/>
    </row>
    <row r="440" spans="2:38" s="32" customFormat="1" ht="17.55" customHeight="1" x14ac:dyDescent="0.45">
      <c r="B440" s="35" t="s">
        <v>5600</v>
      </c>
      <c r="C440" s="35"/>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E440" s="223"/>
    </row>
    <row r="441" spans="2:38" s="32" customFormat="1" ht="12.6" customHeight="1" x14ac:dyDescent="0.45">
      <c r="B441" s="1185" t="s">
        <v>62</v>
      </c>
      <c r="C441" s="1186"/>
      <c r="D441" s="1186"/>
      <c r="E441" s="1186"/>
      <c r="F441" s="1186"/>
      <c r="G441" s="1186"/>
      <c r="H441" s="1186"/>
      <c r="I441" s="1187"/>
      <c r="J441" s="1221"/>
      <c r="K441" s="1222"/>
      <c r="L441" s="1222"/>
      <c r="M441" s="1222"/>
      <c r="N441" s="1222"/>
      <c r="O441" s="1222"/>
      <c r="P441" s="1222"/>
      <c r="Q441" s="1222"/>
      <c r="R441" s="1222"/>
      <c r="S441" s="1222"/>
      <c r="T441" s="1222"/>
      <c r="U441" s="1222"/>
      <c r="V441" s="1222"/>
      <c r="W441" s="1222"/>
      <c r="X441" s="1222"/>
      <c r="Y441" s="1222"/>
      <c r="Z441" s="1222"/>
      <c r="AA441" s="1222"/>
      <c r="AB441" s="1223"/>
      <c r="AE441" s="71"/>
    </row>
    <row r="442" spans="2:38" s="32" customFormat="1" ht="22.5" customHeight="1" x14ac:dyDescent="0.45">
      <c r="B442" s="1207" t="s">
        <v>50</v>
      </c>
      <c r="C442" s="1208"/>
      <c r="D442" s="1208"/>
      <c r="E442" s="1208"/>
      <c r="F442" s="1208"/>
      <c r="G442" s="1208"/>
      <c r="H442" s="1208"/>
      <c r="I442" s="1209"/>
      <c r="J442" s="1224"/>
      <c r="K442" s="1225"/>
      <c r="L442" s="1225"/>
      <c r="M442" s="1226"/>
      <c r="N442" s="1226"/>
      <c r="O442" s="1225"/>
      <c r="P442" s="1226"/>
      <c r="Q442" s="1226"/>
      <c r="R442" s="1225"/>
      <c r="S442" s="1225"/>
      <c r="T442" s="1225"/>
      <c r="U442" s="1225"/>
      <c r="V442" s="1225"/>
      <c r="W442" s="1225"/>
      <c r="X442" s="1225"/>
      <c r="Y442" s="1225"/>
      <c r="Z442" s="1225"/>
      <c r="AA442" s="1225"/>
      <c r="AB442" s="1227"/>
      <c r="AE442" s="71"/>
    </row>
    <row r="443" spans="2:38" s="32" customFormat="1" ht="25.35" customHeight="1" x14ac:dyDescent="0.45">
      <c r="B443" s="1173" t="s">
        <v>48</v>
      </c>
      <c r="C443" s="1174"/>
      <c r="D443" s="1174"/>
      <c r="E443" s="1174"/>
      <c r="F443" s="1174"/>
      <c r="G443" s="1174"/>
      <c r="H443" s="1174"/>
      <c r="I443" s="1175"/>
      <c r="J443" s="1053" t="s">
        <v>3</v>
      </c>
      <c r="K443" s="1054"/>
      <c r="L443" s="1054"/>
      <c r="M443" s="1237"/>
      <c r="N443" s="1239"/>
      <c r="O443" s="37" t="s">
        <v>4</v>
      </c>
      <c r="P443" s="1237"/>
      <c r="Q443" s="1239"/>
      <c r="R443" s="1054"/>
      <c r="S443" s="1054"/>
      <c r="T443" s="1054"/>
      <c r="U443" s="1054"/>
      <c r="V443" s="1054"/>
      <c r="W443" s="1054"/>
      <c r="X443" s="1054"/>
      <c r="Y443" s="1054"/>
      <c r="Z443" s="1054"/>
      <c r="AA443" s="1054"/>
      <c r="AB443" s="1055"/>
      <c r="AE443" s="71"/>
    </row>
    <row r="444" spans="2:38" s="32" customFormat="1" ht="25.35" customHeight="1" x14ac:dyDescent="0.45">
      <c r="B444" s="1179"/>
      <c r="C444" s="1180"/>
      <c r="D444" s="1180"/>
      <c r="E444" s="1180"/>
      <c r="F444" s="1180"/>
      <c r="G444" s="1180"/>
      <c r="H444" s="1180"/>
      <c r="I444" s="1181"/>
      <c r="J444" s="1053" t="s">
        <v>5</v>
      </c>
      <c r="K444" s="1054"/>
      <c r="L444" s="1054"/>
      <c r="M444" s="1237"/>
      <c r="N444" s="1238"/>
      <c r="O444" s="1238"/>
      <c r="P444" s="1238"/>
      <c r="Q444" s="1239"/>
      <c r="R444" s="1053" t="s">
        <v>6</v>
      </c>
      <c r="S444" s="1054"/>
      <c r="T444" s="1055"/>
      <c r="U444" s="1237"/>
      <c r="V444" s="1238"/>
      <c r="W444" s="1238"/>
      <c r="X444" s="1238"/>
      <c r="Y444" s="1238"/>
      <c r="Z444" s="1238"/>
      <c r="AA444" s="1238"/>
      <c r="AB444" s="1239"/>
      <c r="AE444" s="71"/>
    </row>
    <row r="445" spans="2:38" s="32" customFormat="1" ht="25.35" customHeight="1" x14ac:dyDescent="0.45">
      <c r="B445" s="1179"/>
      <c r="C445" s="1180"/>
      <c r="D445" s="1180"/>
      <c r="E445" s="1180"/>
      <c r="F445" s="1180"/>
      <c r="G445" s="1180"/>
      <c r="H445" s="1180"/>
      <c r="I445" s="1181"/>
      <c r="J445" s="1053" t="s">
        <v>5753</v>
      </c>
      <c r="K445" s="1054"/>
      <c r="L445" s="1054"/>
      <c r="M445" s="1234"/>
      <c r="N445" s="1235"/>
      <c r="O445" s="1235"/>
      <c r="P445" s="1235"/>
      <c r="Q445" s="1236"/>
      <c r="R445" s="1053" t="s">
        <v>7</v>
      </c>
      <c r="S445" s="1054"/>
      <c r="T445" s="1055"/>
      <c r="U445" s="1237"/>
      <c r="V445" s="1238"/>
      <c r="W445" s="1238"/>
      <c r="X445" s="1238"/>
      <c r="Y445" s="1238"/>
      <c r="Z445" s="1238"/>
      <c r="AA445" s="1238"/>
      <c r="AB445" s="1239"/>
      <c r="AE445" s="71"/>
    </row>
    <row r="446" spans="2:38" s="32" customFormat="1" ht="25.35" customHeight="1" x14ac:dyDescent="0.45">
      <c r="B446" s="1182"/>
      <c r="C446" s="1183"/>
      <c r="D446" s="1183"/>
      <c r="E446" s="1183"/>
      <c r="F446" s="1183"/>
      <c r="G446" s="1183"/>
      <c r="H446" s="1183"/>
      <c r="I446" s="1184"/>
      <c r="J446" s="1053" t="s">
        <v>8</v>
      </c>
      <c r="K446" s="1054"/>
      <c r="L446" s="1054"/>
      <c r="M446" s="1713"/>
      <c r="N446" s="1713"/>
      <c r="O446" s="1713"/>
      <c r="P446" s="1713"/>
      <c r="Q446" s="1713"/>
      <c r="R446" s="1713"/>
      <c r="S446" s="1713"/>
      <c r="T446" s="1713"/>
      <c r="U446" s="1713"/>
      <c r="V446" s="1713"/>
      <c r="W446" s="1713"/>
      <c r="X446" s="1713"/>
      <c r="Y446" s="1713"/>
      <c r="Z446" s="1713"/>
      <c r="AA446" s="1713"/>
      <c r="AB446" s="1713"/>
      <c r="AE446" s="71"/>
    </row>
    <row r="447" spans="2:38" s="32" customFormat="1" ht="30" customHeight="1" x14ac:dyDescent="0.45">
      <c r="B447" s="1696" t="s">
        <v>63</v>
      </c>
      <c r="C447" s="1697"/>
      <c r="D447" s="1697"/>
      <c r="E447" s="1697"/>
      <c r="F447" s="1697"/>
      <c r="G447" s="1697"/>
      <c r="H447" s="1697"/>
      <c r="I447" s="1698"/>
      <c r="J447" s="222"/>
      <c r="K447" s="221"/>
      <c r="L447" s="220" t="s">
        <v>65</v>
      </c>
      <c r="M447" s="219"/>
      <c r="N447" s="218" t="s">
        <v>64</v>
      </c>
      <c r="O447" s="42"/>
      <c r="P447" s="53"/>
      <c r="V447" s="82"/>
      <c r="W447" s="82"/>
      <c r="X447" s="82"/>
      <c r="Y447" s="82"/>
      <c r="Z447" s="82"/>
      <c r="AA447" s="82"/>
      <c r="AB447" s="83"/>
      <c r="AE447" s="71"/>
      <c r="AL447" s="39"/>
    </row>
    <row r="448" spans="2:38" s="32" customFormat="1" ht="15" customHeight="1" x14ac:dyDescent="0.45">
      <c r="B448" s="1699"/>
      <c r="C448" s="1700"/>
      <c r="D448" s="1700"/>
      <c r="E448" s="1700"/>
      <c r="F448" s="1700"/>
      <c r="G448" s="1700"/>
      <c r="H448" s="1700"/>
      <c r="I448" s="1701"/>
      <c r="J448" s="43" t="s">
        <v>66</v>
      </c>
      <c r="K448" s="44"/>
      <c r="L448" s="44"/>
      <c r="M448" s="44"/>
      <c r="N448" s="44"/>
      <c r="O448" s="44"/>
      <c r="P448" s="44"/>
      <c r="Q448" s="44"/>
      <c r="R448" s="44"/>
      <c r="S448" s="42"/>
      <c r="T448" s="45"/>
      <c r="U448" s="217"/>
      <c r="V448" s="216"/>
      <c r="W448" s="409"/>
      <c r="X448" s="102" t="s">
        <v>65</v>
      </c>
      <c r="Y448" s="215"/>
      <c r="Z448" s="72" t="s">
        <v>64</v>
      </c>
      <c r="AA448" s="72"/>
      <c r="AB448" s="214"/>
      <c r="AE448" s="71"/>
    </row>
    <row r="449" spans="2:38" s="32" customFormat="1" ht="15" customHeight="1" x14ac:dyDescent="0.45">
      <c r="B449" s="1702"/>
      <c r="C449" s="1703"/>
      <c r="D449" s="1703"/>
      <c r="E449" s="1703"/>
      <c r="F449" s="1703"/>
      <c r="G449" s="1703"/>
      <c r="H449" s="1703"/>
      <c r="I449" s="1704"/>
      <c r="J449" s="50" t="s">
        <v>67</v>
      </c>
      <c r="K449" s="295"/>
      <c r="L449" s="295"/>
      <c r="M449" s="295"/>
      <c r="N449" s="295"/>
      <c r="O449" s="295"/>
      <c r="P449" s="295"/>
      <c r="Q449" s="295"/>
      <c r="R449" s="295"/>
      <c r="S449" s="52"/>
      <c r="T449" s="72"/>
      <c r="U449" s="213"/>
      <c r="V449" s="212"/>
      <c r="W449" s="410"/>
      <c r="X449" s="295" t="s">
        <v>65</v>
      </c>
      <c r="Y449" s="211"/>
      <c r="Z449" s="48" t="s">
        <v>64</v>
      </c>
      <c r="AA449" s="48"/>
      <c r="AB449" s="49"/>
      <c r="AE449" s="71"/>
    </row>
    <row r="450" spans="2:38" s="32" customFormat="1" ht="18" customHeight="1" x14ac:dyDescent="0.45">
      <c r="B450" s="1167" t="s">
        <v>68</v>
      </c>
      <c r="C450" s="1168"/>
      <c r="D450" s="1168"/>
      <c r="E450" s="1168"/>
      <c r="F450" s="1168"/>
      <c r="G450" s="1168"/>
      <c r="H450" s="1168"/>
      <c r="I450" s="1169"/>
      <c r="J450" s="210" t="s">
        <v>84</v>
      </c>
      <c r="K450" s="52" t="s">
        <v>69</v>
      </c>
      <c r="L450" s="58"/>
      <c r="M450" s="58"/>
      <c r="N450" s="58"/>
      <c r="O450" s="57" t="s">
        <v>70</v>
      </c>
      <c r="P450" s="52" t="s">
        <v>71</v>
      </c>
      <c r="Q450" s="58"/>
      <c r="R450" s="58"/>
      <c r="T450" s="72" t="s">
        <v>81</v>
      </c>
      <c r="U450" s="57" t="s">
        <v>70</v>
      </c>
      <c r="V450" s="72" t="s">
        <v>82</v>
      </c>
      <c r="X450" s="52"/>
      <c r="Y450" s="58"/>
      <c r="Z450" s="58"/>
      <c r="AA450" s="58"/>
      <c r="AB450" s="59"/>
      <c r="AE450" s="71"/>
      <c r="AH450" s="69"/>
    </row>
    <row r="451" spans="2:38" s="32" customFormat="1" ht="15" customHeight="1" x14ac:dyDescent="0.45">
      <c r="B451" s="1118" t="s">
        <v>72</v>
      </c>
      <c r="C451" s="1119"/>
      <c r="D451" s="1119"/>
      <c r="E451" s="1119"/>
      <c r="F451" s="1119"/>
      <c r="G451" s="1119"/>
      <c r="H451" s="1119"/>
      <c r="I451" s="1120"/>
      <c r="J451" s="1130" t="s">
        <v>73</v>
      </c>
      <c r="K451" s="1139"/>
      <c r="L451" s="1711"/>
      <c r="M451" s="1218"/>
      <c r="N451" s="1218"/>
      <c r="O451" s="1218"/>
      <c r="P451" s="1218"/>
      <c r="Q451" s="1218"/>
      <c r="R451" s="1715"/>
      <c r="S451" s="1715"/>
      <c r="T451" s="1715"/>
      <c r="U451" s="1716"/>
      <c r="V451" s="1143" t="s">
        <v>74</v>
      </c>
      <c r="W451" s="1143"/>
      <c r="X451" s="1143"/>
      <c r="Y451" s="1143"/>
      <c r="Z451" s="1143"/>
      <c r="AA451" s="1143"/>
      <c r="AB451" s="1144"/>
      <c r="AE451" s="71"/>
    </row>
    <row r="452" spans="2:38" s="32" customFormat="1" ht="15" customHeight="1" x14ac:dyDescent="0.45">
      <c r="B452" s="1121"/>
      <c r="C452" s="1122"/>
      <c r="D452" s="1122"/>
      <c r="E452" s="1122"/>
      <c r="F452" s="1122"/>
      <c r="G452" s="1122"/>
      <c r="H452" s="1122"/>
      <c r="I452" s="1123"/>
      <c r="J452" s="1197"/>
      <c r="K452" s="1198"/>
      <c r="L452" s="1711"/>
      <c r="M452" s="1218"/>
      <c r="N452" s="1218"/>
      <c r="O452" s="1218"/>
      <c r="P452" s="1218"/>
      <c r="Q452" s="1218"/>
      <c r="R452" s="1715"/>
      <c r="S452" s="1715"/>
      <c r="T452" s="1715"/>
      <c r="U452" s="1716"/>
      <c r="V452" s="1146"/>
      <c r="W452" s="1146"/>
      <c r="X452" s="1146"/>
      <c r="Y452" s="1146"/>
      <c r="Z452" s="1146"/>
      <c r="AA452" s="1146"/>
      <c r="AB452" s="1147"/>
      <c r="AC452" s="63"/>
      <c r="AD452" s="63"/>
      <c r="AE452" s="207"/>
      <c r="AF452" s="63"/>
      <c r="AG452" s="63"/>
      <c r="AH452" s="63"/>
    </row>
    <row r="453" spans="2:38" s="32" customFormat="1" ht="15" customHeight="1" x14ac:dyDescent="0.45">
      <c r="B453" s="1118" t="s">
        <v>75</v>
      </c>
      <c r="C453" s="1119"/>
      <c r="D453" s="1119"/>
      <c r="E453" s="1119"/>
      <c r="F453" s="1119"/>
      <c r="G453" s="1119"/>
      <c r="H453" s="1119"/>
      <c r="I453" s="1119"/>
      <c r="J453" s="1705"/>
      <c r="K453" s="1717"/>
      <c r="L453" s="1719"/>
      <c r="M453" s="1134" t="s">
        <v>76</v>
      </c>
      <c r="N453" s="1709"/>
      <c r="O453" s="1134" t="s">
        <v>77</v>
      </c>
      <c r="P453" s="1709"/>
      <c r="Q453" s="1134" t="s">
        <v>78</v>
      </c>
      <c r="S453" s="60"/>
      <c r="T453" s="60"/>
      <c r="U453" s="60"/>
      <c r="V453" s="60"/>
      <c r="W453" s="60"/>
      <c r="X453" s="60"/>
      <c r="Y453" s="60"/>
      <c r="Z453" s="60"/>
      <c r="AA453" s="60"/>
      <c r="AB453" s="209"/>
      <c r="AC453" s="63"/>
      <c r="AD453" s="63"/>
      <c r="AE453" s="207"/>
      <c r="AF453" s="63"/>
      <c r="AG453" s="63"/>
      <c r="AH453" s="63"/>
    </row>
    <row r="454" spans="2:38" s="32" customFormat="1" ht="15" customHeight="1" x14ac:dyDescent="0.45">
      <c r="B454" s="1121"/>
      <c r="C454" s="1122"/>
      <c r="D454" s="1122"/>
      <c r="E454" s="1122"/>
      <c r="F454" s="1122"/>
      <c r="G454" s="1122"/>
      <c r="H454" s="1122"/>
      <c r="I454" s="1122"/>
      <c r="J454" s="1707"/>
      <c r="K454" s="1718"/>
      <c r="L454" s="1720"/>
      <c r="M454" s="1136"/>
      <c r="N454" s="1710"/>
      <c r="O454" s="1136"/>
      <c r="P454" s="1710"/>
      <c r="Q454" s="1136"/>
      <c r="R454" s="64"/>
      <c r="S454" s="62"/>
      <c r="T454" s="62"/>
      <c r="U454" s="62"/>
      <c r="V454" s="62"/>
      <c r="W454" s="62"/>
      <c r="X454" s="62"/>
      <c r="Y454" s="62"/>
      <c r="Z454" s="62"/>
      <c r="AA454" s="62"/>
      <c r="AB454" s="208"/>
      <c r="AC454" s="63"/>
      <c r="AD454" s="63"/>
      <c r="AE454" s="207"/>
      <c r="AF454" s="63"/>
      <c r="AG454" s="63"/>
      <c r="AH454" s="63"/>
    </row>
    <row r="455" spans="2:38" s="32" customFormat="1" ht="17.55" customHeight="1" x14ac:dyDescent="0.45">
      <c r="B455" s="35" t="s">
        <v>5599</v>
      </c>
      <c r="C455" s="35"/>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E455" s="223"/>
    </row>
    <row r="456" spans="2:38" s="32" customFormat="1" ht="12.6" customHeight="1" x14ac:dyDescent="0.45">
      <c r="B456" s="1185" t="s">
        <v>62</v>
      </c>
      <c r="C456" s="1186"/>
      <c r="D456" s="1186"/>
      <c r="E456" s="1186"/>
      <c r="F456" s="1186"/>
      <c r="G456" s="1186"/>
      <c r="H456" s="1186"/>
      <c r="I456" s="1187"/>
      <c r="J456" s="1221"/>
      <c r="K456" s="1222"/>
      <c r="L456" s="1222"/>
      <c r="M456" s="1222"/>
      <c r="N456" s="1222"/>
      <c r="O456" s="1222"/>
      <c r="P456" s="1222"/>
      <c r="Q456" s="1222"/>
      <c r="R456" s="1222"/>
      <c r="S456" s="1222"/>
      <c r="T456" s="1222"/>
      <c r="U456" s="1222"/>
      <c r="V456" s="1222"/>
      <c r="W456" s="1222"/>
      <c r="X456" s="1222"/>
      <c r="Y456" s="1222"/>
      <c r="Z456" s="1222"/>
      <c r="AA456" s="1222"/>
      <c r="AB456" s="1223"/>
      <c r="AE456" s="71"/>
    </row>
    <row r="457" spans="2:38" s="32" customFormat="1" ht="22.5" customHeight="1" x14ac:dyDescent="0.45">
      <c r="B457" s="1207" t="s">
        <v>50</v>
      </c>
      <c r="C457" s="1208"/>
      <c r="D457" s="1208"/>
      <c r="E457" s="1208"/>
      <c r="F457" s="1208"/>
      <c r="G457" s="1208"/>
      <c r="H457" s="1208"/>
      <c r="I457" s="1209"/>
      <c r="J457" s="1224"/>
      <c r="K457" s="1225"/>
      <c r="L457" s="1225"/>
      <c r="M457" s="1226"/>
      <c r="N457" s="1226"/>
      <c r="O457" s="1225"/>
      <c r="P457" s="1226"/>
      <c r="Q457" s="1226"/>
      <c r="R457" s="1225"/>
      <c r="S457" s="1225"/>
      <c r="T457" s="1225"/>
      <c r="U457" s="1225"/>
      <c r="V457" s="1225"/>
      <c r="W457" s="1225"/>
      <c r="X457" s="1225"/>
      <c r="Y457" s="1225"/>
      <c r="Z457" s="1225"/>
      <c r="AA457" s="1225"/>
      <c r="AB457" s="1227"/>
      <c r="AE457" s="71"/>
    </row>
    <row r="458" spans="2:38" s="32" customFormat="1" ht="25.35" customHeight="1" x14ac:dyDescent="0.45">
      <c r="B458" s="1173" t="s">
        <v>48</v>
      </c>
      <c r="C458" s="1174"/>
      <c r="D458" s="1174"/>
      <c r="E458" s="1174"/>
      <c r="F458" s="1174"/>
      <c r="G458" s="1174"/>
      <c r="H458" s="1174"/>
      <c r="I458" s="1175"/>
      <c r="J458" s="1053" t="s">
        <v>3</v>
      </c>
      <c r="K458" s="1054"/>
      <c r="L458" s="1054"/>
      <c r="M458" s="1237"/>
      <c r="N458" s="1239"/>
      <c r="O458" s="37" t="s">
        <v>4</v>
      </c>
      <c r="P458" s="1237"/>
      <c r="Q458" s="1239"/>
      <c r="R458" s="1054"/>
      <c r="S458" s="1054"/>
      <c r="T458" s="1054"/>
      <c r="U458" s="1054"/>
      <c r="V458" s="1054"/>
      <c r="W458" s="1054"/>
      <c r="X458" s="1054"/>
      <c r="Y458" s="1054"/>
      <c r="Z458" s="1054"/>
      <c r="AA458" s="1054"/>
      <c r="AB458" s="1055"/>
      <c r="AE458" s="71"/>
    </row>
    <row r="459" spans="2:38" s="32" customFormat="1" ht="25.35" customHeight="1" x14ac:dyDescent="0.45">
      <c r="B459" s="1179"/>
      <c r="C459" s="1180"/>
      <c r="D459" s="1180"/>
      <c r="E459" s="1180"/>
      <c r="F459" s="1180"/>
      <c r="G459" s="1180"/>
      <c r="H459" s="1180"/>
      <c r="I459" s="1181"/>
      <c r="J459" s="1053" t="s">
        <v>5</v>
      </c>
      <c r="K459" s="1054"/>
      <c r="L459" s="1054"/>
      <c r="M459" s="1237"/>
      <c r="N459" s="1238"/>
      <c r="O459" s="1238"/>
      <c r="P459" s="1238"/>
      <c r="Q459" s="1239"/>
      <c r="R459" s="1053" t="s">
        <v>6</v>
      </c>
      <c r="S459" s="1054"/>
      <c r="T459" s="1055"/>
      <c r="U459" s="1237"/>
      <c r="V459" s="1238"/>
      <c r="W459" s="1238"/>
      <c r="X459" s="1238"/>
      <c r="Y459" s="1238"/>
      <c r="Z459" s="1238"/>
      <c r="AA459" s="1238"/>
      <c r="AB459" s="1239"/>
      <c r="AE459" s="71"/>
    </row>
    <row r="460" spans="2:38" s="32" customFormat="1" ht="25.35" customHeight="1" x14ac:dyDescent="0.45">
      <c r="B460" s="1179"/>
      <c r="C460" s="1180"/>
      <c r="D460" s="1180"/>
      <c r="E460" s="1180"/>
      <c r="F460" s="1180"/>
      <c r="G460" s="1180"/>
      <c r="H460" s="1180"/>
      <c r="I460" s="1181"/>
      <c r="J460" s="1053" t="s">
        <v>5753</v>
      </c>
      <c r="K460" s="1054"/>
      <c r="L460" s="1054"/>
      <c r="M460" s="1234"/>
      <c r="N460" s="1235"/>
      <c r="O460" s="1235"/>
      <c r="P460" s="1235"/>
      <c r="Q460" s="1236"/>
      <c r="R460" s="1053" t="s">
        <v>7</v>
      </c>
      <c r="S460" s="1054"/>
      <c r="T460" s="1055"/>
      <c r="U460" s="1237"/>
      <c r="V460" s="1238"/>
      <c r="W460" s="1238"/>
      <c r="X460" s="1238"/>
      <c r="Y460" s="1238"/>
      <c r="Z460" s="1238"/>
      <c r="AA460" s="1238"/>
      <c r="AB460" s="1239"/>
      <c r="AE460" s="71"/>
    </row>
    <row r="461" spans="2:38" s="32" customFormat="1" ht="25.35" customHeight="1" x14ac:dyDescent="0.45">
      <c r="B461" s="1182"/>
      <c r="C461" s="1183"/>
      <c r="D461" s="1183"/>
      <c r="E461" s="1183"/>
      <c r="F461" s="1183"/>
      <c r="G461" s="1183"/>
      <c r="H461" s="1183"/>
      <c r="I461" s="1184"/>
      <c r="J461" s="1053" t="s">
        <v>8</v>
      </c>
      <c r="K461" s="1054"/>
      <c r="L461" s="1054"/>
      <c r="M461" s="1713"/>
      <c r="N461" s="1713"/>
      <c r="O461" s="1713"/>
      <c r="P461" s="1713"/>
      <c r="Q461" s="1713"/>
      <c r="R461" s="1713"/>
      <c r="S461" s="1713"/>
      <c r="T461" s="1713"/>
      <c r="U461" s="1713"/>
      <c r="V461" s="1713"/>
      <c r="W461" s="1713"/>
      <c r="X461" s="1713"/>
      <c r="Y461" s="1713"/>
      <c r="Z461" s="1713"/>
      <c r="AA461" s="1713"/>
      <c r="AB461" s="1713"/>
      <c r="AE461" s="71"/>
    </row>
    <row r="462" spans="2:38" s="32" customFormat="1" ht="30" customHeight="1" x14ac:dyDescent="0.45">
      <c r="B462" s="1696" t="s">
        <v>63</v>
      </c>
      <c r="C462" s="1697"/>
      <c r="D462" s="1697"/>
      <c r="E462" s="1697"/>
      <c r="F462" s="1697"/>
      <c r="G462" s="1697"/>
      <c r="H462" s="1697"/>
      <c r="I462" s="1698"/>
      <c r="J462" s="222"/>
      <c r="K462" s="221"/>
      <c r="L462" s="220" t="s">
        <v>65</v>
      </c>
      <c r="M462" s="219"/>
      <c r="N462" s="218" t="s">
        <v>64</v>
      </c>
      <c r="O462" s="42"/>
      <c r="P462" s="53"/>
      <c r="V462" s="82"/>
      <c r="W462" s="82"/>
      <c r="X462" s="82"/>
      <c r="Y462" s="82"/>
      <c r="Z462" s="82"/>
      <c r="AA462" s="82"/>
      <c r="AB462" s="83"/>
      <c r="AE462" s="71"/>
      <c r="AL462" s="39"/>
    </row>
    <row r="463" spans="2:38" s="32" customFormat="1" ht="15" customHeight="1" x14ac:dyDescent="0.45">
      <c r="B463" s="1699"/>
      <c r="C463" s="1700"/>
      <c r="D463" s="1700"/>
      <c r="E463" s="1700"/>
      <c r="F463" s="1700"/>
      <c r="G463" s="1700"/>
      <c r="H463" s="1700"/>
      <c r="I463" s="1701"/>
      <c r="J463" s="43" t="s">
        <v>66</v>
      </c>
      <c r="K463" s="44"/>
      <c r="L463" s="44"/>
      <c r="M463" s="44"/>
      <c r="N463" s="44"/>
      <c r="O463" s="44"/>
      <c r="P463" s="44"/>
      <c r="Q463" s="44"/>
      <c r="R463" s="44"/>
      <c r="S463" s="42"/>
      <c r="T463" s="45"/>
      <c r="U463" s="217"/>
      <c r="V463" s="216"/>
      <c r="W463" s="409"/>
      <c r="X463" s="102" t="s">
        <v>65</v>
      </c>
      <c r="Y463" s="215"/>
      <c r="Z463" s="45" t="s">
        <v>64</v>
      </c>
      <c r="AA463" s="72"/>
      <c r="AB463" s="214"/>
      <c r="AE463" s="71"/>
    </row>
    <row r="464" spans="2:38" s="32" customFormat="1" ht="15" customHeight="1" x14ac:dyDescent="0.45">
      <c r="B464" s="1702"/>
      <c r="C464" s="1703"/>
      <c r="D464" s="1703"/>
      <c r="E464" s="1703"/>
      <c r="F464" s="1703"/>
      <c r="G464" s="1703"/>
      <c r="H464" s="1703"/>
      <c r="I464" s="1704"/>
      <c r="J464" s="50" t="s">
        <v>67</v>
      </c>
      <c r="K464" s="295"/>
      <c r="L464" s="295"/>
      <c r="M464" s="295"/>
      <c r="N464" s="295"/>
      <c r="O464" s="295"/>
      <c r="P464" s="295"/>
      <c r="Q464" s="295"/>
      <c r="R464" s="295"/>
      <c r="S464" s="52"/>
      <c r="T464" s="72"/>
      <c r="U464" s="213"/>
      <c r="V464" s="212"/>
      <c r="W464" s="410"/>
      <c r="X464" s="295" t="s">
        <v>65</v>
      </c>
      <c r="Y464" s="211"/>
      <c r="Z464" s="72" t="s">
        <v>64</v>
      </c>
      <c r="AA464" s="48"/>
      <c r="AB464" s="49"/>
      <c r="AE464" s="71"/>
    </row>
    <row r="465" spans="2:34" s="32" customFormat="1" ht="18" customHeight="1" x14ac:dyDescent="0.45">
      <c r="B465" s="1167" t="s">
        <v>68</v>
      </c>
      <c r="C465" s="1168"/>
      <c r="D465" s="1168"/>
      <c r="E465" s="1168"/>
      <c r="F465" s="1168"/>
      <c r="G465" s="1168"/>
      <c r="H465" s="1168"/>
      <c r="I465" s="1169"/>
      <c r="J465" s="210" t="s">
        <v>84</v>
      </c>
      <c r="K465" s="52" t="s">
        <v>69</v>
      </c>
      <c r="L465" s="58"/>
      <c r="M465" s="58"/>
      <c r="N465" s="58"/>
      <c r="O465" s="57" t="s">
        <v>70</v>
      </c>
      <c r="P465" s="52" t="s">
        <v>71</v>
      </c>
      <c r="Q465" s="58"/>
      <c r="R465" s="58"/>
      <c r="T465" s="72" t="s">
        <v>81</v>
      </c>
      <c r="U465" s="57" t="s">
        <v>84</v>
      </c>
      <c r="V465" s="72" t="s">
        <v>82</v>
      </c>
      <c r="X465" s="52"/>
      <c r="Y465" s="58"/>
      <c r="Z465" s="58"/>
      <c r="AA465" s="58"/>
      <c r="AB465" s="59"/>
      <c r="AE465" s="71"/>
      <c r="AH465" s="69"/>
    </row>
    <row r="466" spans="2:34" s="32" customFormat="1" ht="15" customHeight="1" x14ac:dyDescent="0.45">
      <c r="B466" s="1118" t="s">
        <v>72</v>
      </c>
      <c r="C466" s="1119"/>
      <c r="D466" s="1119"/>
      <c r="E466" s="1119"/>
      <c r="F466" s="1119"/>
      <c r="G466" s="1119"/>
      <c r="H466" s="1119"/>
      <c r="I466" s="1120"/>
      <c r="J466" s="1130" t="s">
        <v>73</v>
      </c>
      <c r="K466" s="1139"/>
      <c r="L466" s="1711"/>
      <c r="M466" s="1218"/>
      <c r="N466" s="1218"/>
      <c r="O466" s="1712"/>
      <c r="P466" s="1711"/>
      <c r="Q466" s="1712"/>
      <c r="R466" s="1714"/>
      <c r="S466" s="1715"/>
      <c r="T466" s="1715"/>
      <c r="U466" s="1716"/>
      <c r="V466" s="1143" t="s">
        <v>74</v>
      </c>
      <c r="W466" s="1143"/>
      <c r="X466" s="1143"/>
      <c r="Y466" s="1143"/>
      <c r="Z466" s="1143"/>
      <c r="AA466" s="1143"/>
      <c r="AB466" s="1144"/>
      <c r="AE466" s="71"/>
    </row>
    <row r="467" spans="2:34" s="32" customFormat="1" ht="15" customHeight="1" x14ac:dyDescent="0.45">
      <c r="B467" s="1121"/>
      <c r="C467" s="1122"/>
      <c r="D467" s="1122"/>
      <c r="E467" s="1122"/>
      <c r="F467" s="1122"/>
      <c r="G467" s="1122"/>
      <c r="H467" s="1122"/>
      <c r="I467" s="1123"/>
      <c r="J467" s="1197"/>
      <c r="K467" s="1198"/>
      <c r="L467" s="1711"/>
      <c r="M467" s="1218"/>
      <c r="N467" s="1218"/>
      <c r="O467" s="1712"/>
      <c r="P467" s="1711"/>
      <c r="Q467" s="1712"/>
      <c r="R467" s="1714"/>
      <c r="S467" s="1715"/>
      <c r="T467" s="1715"/>
      <c r="U467" s="1716"/>
      <c r="V467" s="1146"/>
      <c r="W467" s="1146"/>
      <c r="X467" s="1146"/>
      <c r="Y467" s="1146"/>
      <c r="Z467" s="1146"/>
      <c r="AA467" s="1146"/>
      <c r="AB467" s="1147"/>
      <c r="AC467" s="63"/>
      <c r="AD467" s="63"/>
      <c r="AE467" s="207"/>
      <c r="AF467" s="63"/>
      <c r="AG467" s="63"/>
      <c r="AH467" s="63"/>
    </row>
    <row r="468" spans="2:34" s="32" customFormat="1" ht="15" customHeight="1" x14ac:dyDescent="0.45">
      <c r="B468" s="1118" t="s">
        <v>75</v>
      </c>
      <c r="C468" s="1119"/>
      <c r="D468" s="1119"/>
      <c r="E468" s="1119"/>
      <c r="F468" s="1119"/>
      <c r="G468" s="1119"/>
      <c r="H468" s="1119"/>
      <c r="I468" s="1119"/>
      <c r="J468" s="1705"/>
      <c r="K468" s="1717"/>
      <c r="L468" s="1719"/>
      <c r="M468" s="1134" t="s">
        <v>76</v>
      </c>
      <c r="N468" s="1709"/>
      <c r="O468" s="1134" t="s">
        <v>77</v>
      </c>
      <c r="P468" s="1709"/>
      <c r="Q468" s="1134" t="s">
        <v>78</v>
      </c>
      <c r="S468" s="60"/>
      <c r="T468" s="60"/>
      <c r="U468" s="60"/>
      <c r="V468" s="60"/>
      <c r="W468" s="60"/>
      <c r="X468" s="60"/>
      <c r="Y468" s="60"/>
      <c r="Z468" s="60"/>
      <c r="AA468" s="60"/>
      <c r="AB468" s="209"/>
      <c r="AC468" s="63"/>
      <c r="AD468" s="63"/>
      <c r="AE468" s="207"/>
      <c r="AF468" s="63"/>
      <c r="AG468" s="63"/>
      <c r="AH468" s="63"/>
    </row>
    <row r="469" spans="2:34" s="32" customFormat="1" ht="15" customHeight="1" x14ac:dyDescent="0.45">
      <c r="B469" s="1121"/>
      <c r="C469" s="1122"/>
      <c r="D469" s="1122"/>
      <c r="E469" s="1122"/>
      <c r="F469" s="1122"/>
      <c r="G469" s="1122"/>
      <c r="H469" s="1122"/>
      <c r="I469" s="1122"/>
      <c r="J469" s="1707"/>
      <c r="K469" s="1718"/>
      <c r="L469" s="1720"/>
      <c r="M469" s="1136"/>
      <c r="N469" s="1710"/>
      <c r="O469" s="1136"/>
      <c r="P469" s="1710"/>
      <c r="Q469" s="1136"/>
      <c r="R469" s="64"/>
      <c r="S469" s="62"/>
      <c r="T469" s="62"/>
      <c r="U469" s="62"/>
      <c r="V469" s="62"/>
      <c r="W469" s="62"/>
      <c r="X469" s="62"/>
      <c r="Y469" s="62"/>
      <c r="Z469" s="62"/>
      <c r="AA469" s="62"/>
      <c r="AB469" s="208"/>
      <c r="AC469" s="63"/>
      <c r="AD469" s="63"/>
      <c r="AE469" s="207"/>
      <c r="AF469" s="63"/>
      <c r="AG469" s="63"/>
      <c r="AH469" s="63"/>
    </row>
    <row r="470" spans="2:34" s="32" customFormat="1" ht="20.100000000000001" customHeight="1" x14ac:dyDescent="0.45">
      <c r="B470" s="65"/>
      <c r="C470" s="65"/>
      <c r="D470" s="65"/>
      <c r="E470" s="65"/>
      <c r="F470" s="65"/>
      <c r="G470" s="65"/>
      <c r="H470" s="65"/>
      <c r="I470" s="65"/>
      <c r="J470" s="66"/>
      <c r="K470" s="66"/>
      <c r="L470" s="68"/>
      <c r="M470" s="66"/>
      <c r="N470" s="68"/>
      <c r="O470" s="66"/>
      <c r="P470" s="68"/>
      <c r="Q470" s="66"/>
      <c r="R470" s="68"/>
      <c r="S470" s="61"/>
      <c r="T470" s="61"/>
      <c r="U470" s="61"/>
      <c r="V470" s="61"/>
      <c r="W470" s="61"/>
      <c r="X470" s="61"/>
      <c r="Y470" s="61"/>
      <c r="Z470" s="61"/>
      <c r="AA470" s="61"/>
      <c r="AB470" s="61"/>
      <c r="AC470" s="63"/>
      <c r="AD470" s="63"/>
      <c r="AE470" s="207"/>
      <c r="AF470" s="63"/>
      <c r="AG470" s="63"/>
      <c r="AH470" s="63"/>
    </row>
    <row r="471" spans="2:34" s="32" customFormat="1" ht="18" customHeight="1" x14ac:dyDescent="0.45">
      <c r="B471" s="291" t="s">
        <v>85</v>
      </c>
      <c r="C471" s="69" t="s">
        <v>5718</v>
      </c>
      <c r="E471" s="69"/>
      <c r="F471" s="69"/>
      <c r="G471" s="69"/>
      <c r="H471" s="69"/>
      <c r="I471" s="73"/>
      <c r="J471" s="73"/>
      <c r="K471" s="73"/>
      <c r="L471" s="73"/>
      <c r="M471" s="73"/>
      <c r="N471" s="73"/>
      <c r="O471" s="73"/>
      <c r="P471" s="73"/>
      <c r="Q471" s="73"/>
      <c r="R471" s="74"/>
      <c r="S471" s="73"/>
      <c r="T471" s="73"/>
      <c r="U471" s="73"/>
      <c r="V471" s="73"/>
      <c r="W471" s="69"/>
      <c r="X471" s="69"/>
      <c r="Y471" s="69"/>
      <c r="Z471" s="69"/>
      <c r="AA471" s="69"/>
      <c r="AB471" s="69"/>
      <c r="AE471" s="71"/>
    </row>
    <row r="472" spans="2:34" s="32" customFormat="1" ht="30" customHeight="1" x14ac:dyDescent="0.45">
      <c r="B472" s="296" t="s">
        <v>86</v>
      </c>
      <c r="C472" s="1117" t="s">
        <v>5719</v>
      </c>
      <c r="D472" s="1117"/>
      <c r="E472" s="1117"/>
      <c r="F472" s="1117"/>
      <c r="G472" s="1117"/>
      <c r="H472" s="1117"/>
      <c r="I472" s="1117"/>
      <c r="J472" s="1117"/>
      <c r="K472" s="1117"/>
      <c r="L472" s="1117"/>
      <c r="M472" s="1117"/>
      <c r="N472" s="1117"/>
      <c r="O472" s="1117"/>
      <c r="P472" s="1117"/>
      <c r="Q472" s="1117"/>
      <c r="R472" s="1117"/>
      <c r="S472" s="1117"/>
      <c r="T472" s="1117"/>
      <c r="U472" s="1117"/>
      <c r="V472" s="1117"/>
      <c r="W472" s="1117"/>
      <c r="X472" s="1117"/>
      <c r="Y472" s="1117"/>
      <c r="Z472" s="1117"/>
      <c r="AA472" s="1117"/>
      <c r="AE472" s="71"/>
    </row>
    <row r="473" spans="2:34" s="32" customFormat="1" ht="8.1" customHeight="1" x14ac:dyDescent="0.4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E473" s="71"/>
    </row>
    <row r="474" spans="2:34" s="32" customFormat="1" ht="25.35" customHeight="1" x14ac:dyDescent="0.45">
      <c r="B474" s="35" t="s">
        <v>87</v>
      </c>
      <c r="I474" s="36"/>
      <c r="J474" s="36"/>
      <c r="W474" s="36"/>
      <c r="X474" s="36"/>
      <c r="Y474" s="36"/>
      <c r="Z474" s="36"/>
      <c r="AA474" s="36"/>
      <c r="AB474" s="36"/>
      <c r="AE474" s="71"/>
    </row>
    <row r="475" spans="2:34" s="32" customFormat="1" ht="17.55" customHeight="1" x14ac:dyDescent="0.45">
      <c r="B475" s="35" t="s">
        <v>5600</v>
      </c>
      <c r="C475" s="35"/>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E475" s="223"/>
    </row>
    <row r="476" spans="2:34" s="32" customFormat="1" ht="12.6" customHeight="1" x14ac:dyDescent="0.45">
      <c r="B476" s="1185" t="s">
        <v>62</v>
      </c>
      <c r="C476" s="1186"/>
      <c r="D476" s="1186"/>
      <c r="E476" s="1186"/>
      <c r="F476" s="1186"/>
      <c r="G476" s="1186"/>
      <c r="H476" s="1186"/>
      <c r="I476" s="1187"/>
      <c r="J476" s="1221"/>
      <c r="K476" s="1222"/>
      <c r="L476" s="1222"/>
      <c r="M476" s="1222"/>
      <c r="N476" s="1222"/>
      <c r="O476" s="1222"/>
      <c r="P476" s="1222"/>
      <c r="Q476" s="1222"/>
      <c r="R476" s="1222"/>
      <c r="S476" s="1222"/>
      <c r="T476" s="1222"/>
      <c r="U476" s="1222"/>
      <c r="V476" s="1222"/>
      <c r="W476" s="1222"/>
      <c r="X476" s="1222"/>
      <c r="Y476" s="1222"/>
      <c r="Z476" s="1222"/>
      <c r="AA476" s="1222"/>
      <c r="AB476" s="1223"/>
      <c r="AE476" s="71"/>
    </row>
    <row r="477" spans="2:34" s="32" customFormat="1" ht="22.5" customHeight="1" x14ac:dyDescent="0.45">
      <c r="B477" s="1207" t="s">
        <v>50</v>
      </c>
      <c r="C477" s="1208"/>
      <c r="D477" s="1208"/>
      <c r="E477" s="1208"/>
      <c r="F477" s="1208"/>
      <c r="G477" s="1208"/>
      <c r="H477" s="1208"/>
      <c r="I477" s="1209"/>
      <c r="J477" s="1224"/>
      <c r="K477" s="1225"/>
      <c r="L477" s="1225"/>
      <c r="M477" s="1226"/>
      <c r="N477" s="1226"/>
      <c r="O477" s="1225"/>
      <c r="P477" s="1226"/>
      <c r="Q477" s="1226"/>
      <c r="R477" s="1225"/>
      <c r="S477" s="1225"/>
      <c r="T477" s="1225"/>
      <c r="U477" s="1225"/>
      <c r="V477" s="1225"/>
      <c r="W477" s="1225"/>
      <c r="X477" s="1225"/>
      <c r="Y477" s="1225"/>
      <c r="Z477" s="1225"/>
      <c r="AA477" s="1225"/>
      <c r="AB477" s="1227"/>
      <c r="AE477" s="71"/>
    </row>
    <row r="478" spans="2:34" s="32" customFormat="1" ht="25.35" customHeight="1" x14ac:dyDescent="0.45">
      <c r="B478" s="1173" t="s">
        <v>48</v>
      </c>
      <c r="C478" s="1174"/>
      <c r="D478" s="1174"/>
      <c r="E478" s="1174"/>
      <c r="F478" s="1174"/>
      <c r="G478" s="1174"/>
      <c r="H478" s="1174"/>
      <c r="I478" s="1175"/>
      <c r="J478" s="1053" t="s">
        <v>3</v>
      </c>
      <c r="K478" s="1054"/>
      <c r="L478" s="1054"/>
      <c r="M478" s="1237"/>
      <c r="N478" s="1239"/>
      <c r="O478" s="37" t="s">
        <v>4</v>
      </c>
      <c r="P478" s="1237"/>
      <c r="Q478" s="1239"/>
      <c r="R478" s="1054"/>
      <c r="S478" s="1054"/>
      <c r="T478" s="1054"/>
      <c r="U478" s="1054"/>
      <c r="V478" s="1054"/>
      <c r="W478" s="1054"/>
      <c r="X478" s="1054"/>
      <c r="Y478" s="1054"/>
      <c r="Z478" s="1054"/>
      <c r="AA478" s="1054"/>
      <c r="AB478" s="1055"/>
      <c r="AE478" s="71"/>
    </row>
    <row r="479" spans="2:34" s="32" customFormat="1" ht="25.35" customHeight="1" x14ac:dyDescent="0.45">
      <c r="B479" s="1179"/>
      <c r="C479" s="1180"/>
      <c r="D479" s="1180"/>
      <c r="E479" s="1180"/>
      <c r="F479" s="1180"/>
      <c r="G479" s="1180"/>
      <c r="H479" s="1180"/>
      <c r="I479" s="1181"/>
      <c r="J479" s="1053" t="s">
        <v>5</v>
      </c>
      <c r="K479" s="1054"/>
      <c r="L479" s="1054"/>
      <c r="M479" s="1237"/>
      <c r="N479" s="1238"/>
      <c r="O479" s="1238"/>
      <c r="P479" s="1238"/>
      <c r="Q479" s="1239"/>
      <c r="R479" s="1053" t="s">
        <v>6</v>
      </c>
      <c r="S479" s="1054"/>
      <c r="T479" s="1055"/>
      <c r="U479" s="1237"/>
      <c r="V479" s="1238"/>
      <c r="W479" s="1238"/>
      <c r="X479" s="1238"/>
      <c r="Y479" s="1238"/>
      <c r="Z479" s="1238"/>
      <c r="AA479" s="1238"/>
      <c r="AB479" s="1239"/>
      <c r="AE479" s="71"/>
    </row>
    <row r="480" spans="2:34" s="32" customFormat="1" ht="25.35" customHeight="1" x14ac:dyDescent="0.45">
      <c r="B480" s="1179"/>
      <c r="C480" s="1180"/>
      <c r="D480" s="1180"/>
      <c r="E480" s="1180"/>
      <c r="F480" s="1180"/>
      <c r="G480" s="1180"/>
      <c r="H480" s="1180"/>
      <c r="I480" s="1181"/>
      <c r="J480" s="1053" t="s">
        <v>5753</v>
      </c>
      <c r="K480" s="1054"/>
      <c r="L480" s="1054"/>
      <c r="M480" s="1234"/>
      <c r="N480" s="1235"/>
      <c r="O480" s="1235"/>
      <c r="P480" s="1235"/>
      <c r="Q480" s="1236"/>
      <c r="R480" s="1053" t="s">
        <v>7</v>
      </c>
      <c r="S480" s="1054"/>
      <c r="T480" s="1055"/>
      <c r="U480" s="1237"/>
      <c r="V480" s="1238"/>
      <c r="W480" s="1238"/>
      <c r="X480" s="1238"/>
      <c r="Y480" s="1238"/>
      <c r="Z480" s="1238"/>
      <c r="AA480" s="1238"/>
      <c r="AB480" s="1239"/>
      <c r="AE480" s="71"/>
    </row>
    <row r="481" spans="2:38" s="32" customFormat="1" ht="25.35" customHeight="1" x14ac:dyDescent="0.45">
      <c r="B481" s="1182"/>
      <c r="C481" s="1183"/>
      <c r="D481" s="1183"/>
      <c r="E481" s="1183"/>
      <c r="F481" s="1183"/>
      <c r="G481" s="1183"/>
      <c r="H481" s="1183"/>
      <c r="I481" s="1184"/>
      <c r="J481" s="1053" t="s">
        <v>8</v>
      </c>
      <c r="K481" s="1054"/>
      <c r="L481" s="1054"/>
      <c r="M481" s="1713"/>
      <c r="N481" s="1713"/>
      <c r="O481" s="1713"/>
      <c r="P481" s="1713"/>
      <c r="Q481" s="1713"/>
      <c r="R481" s="1713"/>
      <c r="S481" s="1713"/>
      <c r="T481" s="1713"/>
      <c r="U481" s="1713"/>
      <c r="V481" s="1713"/>
      <c r="W481" s="1713"/>
      <c r="X481" s="1713"/>
      <c r="Y481" s="1713"/>
      <c r="Z481" s="1713"/>
      <c r="AA481" s="1713"/>
      <c r="AB481" s="1713"/>
      <c r="AE481" s="71"/>
    </row>
    <row r="482" spans="2:38" s="32" customFormat="1" ht="30" customHeight="1" x14ac:dyDescent="0.45">
      <c r="B482" s="1696" t="s">
        <v>63</v>
      </c>
      <c r="C482" s="1697"/>
      <c r="D482" s="1697"/>
      <c r="E482" s="1697"/>
      <c r="F482" s="1697"/>
      <c r="G482" s="1697"/>
      <c r="H482" s="1697"/>
      <c r="I482" s="1698"/>
      <c r="J482" s="222"/>
      <c r="K482" s="221"/>
      <c r="L482" s="220" t="s">
        <v>65</v>
      </c>
      <c r="M482" s="219"/>
      <c r="N482" s="218" t="s">
        <v>64</v>
      </c>
      <c r="O482" s="42"/>
      <c r="P482" s="53"/>
      <c r="V482" s="82"/>
      <c r="W482" s="82"/>
      <c r="X482" s="82"/>
      <c r="Y482" s="82"/>
      <c r="Z482" s="82"/>
      <c r="AA482" s="82"/>
      <c r="AB482" s="83"/>
      <c r="AE482" s="71"/>
      <c r="AL482" s="39"/>
    </row>
    <row r="483" spans="2:38" s="32" customFormat="1" ht="15" customHeight="1" x14ac:dyDescent="0.45">
      <c r="B483" s="1699"/>
      <c r="C483" s="1700"/>
      <c r="D483" s="1700"/>
      <c r="E483" s="1700"/>
      <c r="F483" s="1700"/>
      <c r="G483" s="1700"/>
      <c r="H483" s="1700"/>
      <c r="I483" s="1701"/>
      <c r="J483" s="43" t="s">
        <v>66</v>
      </c>
      <c r="K483" s="44"/>
      <c r="L483" s="44"/>
      <c r="M483" s="44"/>
      <c r="N483" s="44"/>
      <c r="O483" s="44"/>
      <c r="P483" s="44"/>
      <c r="Q483" s="44"/>
      <c r="R483" s="44"/>
      <c r="S483" s="42"/>
      <c r="T483" s="45"/>
      <c r="U483" s="217"/>
      <c r="V483" s="216"/>
      <c r="W483" s="409"/>
      <c r="X483" s="102" t="s">
        <v>65</v>
      </c>
      <c r="Y483" s="215"/>
      <c r="Z483" s="72" t="s">
        <v>64</v>
      </c>
      <c r="AA483" s="72"/>
      <c r="AB483" s="214"/>
      <c r="AE483" s="71"/>
    </row>
    <row r="484" spans="2:38" s="32" customFormat="1" ht="15" customHeight="1" x14ac:dyDescent="0.45">
      <c r="B484" s="1702"/>
      <c r="C484" s="1703"/>
      <c r="D484" s="1703"/>
      <c r="E484" s="1703"/>
      <c r="F484" s="1703"/>
      <c r="G484" s="1703"/>
      <c r="H484" s="1703"/>
      <c r="I484" s="1704"/>
      <c r="J484" s="50" t="s">
        <v>67</v>
      </c>
      <c r="K484" s="295"/>
      <c r="L484" s="295"/>
      <c r="M484" s="295"/>
      <c r="N484" s="295"/>
      <c r="O484" s="295"/>
      <c r="P484" s="295"/>
      <c r="Q484" s="295"/>
      <c r="R484" s="295"/>
      <c r="S484" s="52"/>
      <c r="T484" s="72"/>
      <c r="U484" s="213"/>
      <c r="V484" s="212"/>
      <c r="W484" s="410"/>
      <c r="X484" s="295" t="s">
        <v>65</v>
      </c>
      <c r="Y484" s="211"/>
      <c r="Z484" s="48" t="s">
        <v>64</v>
      </c>
      <c r="AA484" s="48"/>
      <c r="AB484" s="49"/>
      <c r="AE484" s="71"/>
    </row>
    <row r="485" spans="2:38" s="32" customFormat="1" ht="18" customHeight="1" x14ac:dyDescent="0.45">
      <c r="B485" s="1167" t="s">
        <v>68</v>
      </c>
      <c r="C485" s="1168"/>
      <c r="D485" s="1168"/>
      <c r="E485" s="1168"/>
      <c r="F485" s="1168"/>
      <c r="G485" s="1168"/>
      <c r="H485" s="1168"/>
      <c r="I485" s="1169"/>
      <c r="J485" s="210" t="s">
        <v>84</v>
      </c>
      <c r="K485" s="52" t="s">
        <v>69</v>
      </c>
      <c r="L485" s="58"/>
      <c r="M485" s="58"/>
      <c r="N485" s="58"/>
      <c r="O485" s="57" t="s">
        <v>70</v>
      </c>
      <c r="P485" s="52" t="s">
        <v>71</v>
      </c>
      <c r="Q485" s="58"/>
      <c r="R485" s="58"/>
      <c r="T485" s="72" t="s">
        <v>81</v>
      </c>
      <c r="U485" s="57" t="s">
        <v>70</v>
      </c>
      <c r="V485" s="72" t="s">
        <v>82</v>
      </c>
      <c r="X485" s="52"/>
      <c r="Y485" s="58"/>
      <c r="Z485" s="58"/>
      <c r="AA485" s="58"/>
      <c r="AB485" s="59"/>
      <c r="AE485" s="71"/>
      <c r="AH485" s="69"/>
    </row>
    <row r="486" spans="2:38" s="32" customFormat="1" ht="15" customHeight="1" x14ac:dyDescent="0.45">
      <c r="B486" s="1118" t="s">
        <v>72</v>
      </c>
      <c r="C486" s="1119"/>
      <c r="D486" s="1119"/>
      <c r="E486" s="1119"/>
      <c r="F486" s="1119"/>
      <c r="G486" s="1119"/>
      <c r="H486" s="1119"/>
      <c r="I486" s="1120"/>
      <c r="J486" s="1130" t="s">
        <v>73</v>
      </c>
      <c r="K486" s="1139"/>
      <c r="L486" s="1711"/>
      <c r="M486" s="1218"/>
      <c r="N486" s="1218"/>
      <c r="O486" s="1218"/>
      <c r="P486" s="1218"/>
      <c r="Q486" s="1218"/>
      <c r="R486" s="1715"/>
      <c r="S486" s="1715"/>
      <c r="T486" s="1715"/>
      <c r="U486" s="1716"/>
      <c r="V486" s="1143" t="s">
        <v>74</v>
      </c>
      <c r="W486" s="1143"/>
      <c r="X486" s="1143"/>
      <c r="Y486" s="1143"/>
      <c r="Z486" s="1143"/>
      <c r="AA486" s="1143"/>
      <c r="AB486" s="1144"/>
      <c r="AE486" s="71"/>
    </row>
    <row r="487" spans="2:38" s="32" customFormat="1" ht="15" customHeight="1" x14ac:dyDescent="0.45">
      <c r="B487" s="1121"/>
      <c r="C487" s="1122"/>
      <c r="D487" s="1122"/>
      <c r="E487" s="1122"/>
      <c r="F487" s="1122"/>
      <c r="G487" s="1122"/>
      <c r="H487" s="1122"/>
      <c r="I487" s="1123"/>
      <c r="J487" s="1197"/>
      <c r="K487" s="1198"/>
      <c r="L487" s="1711"/>
      <c r="M487" s="1218"/>
      <c r="N487" s="1218"/>
      <c r="O487" s="1218"/>
      <c r="P487" s="1218"/>
      <c r="Q487" s="1218"/>
      <c r="R487" s="1715"/>
      <c r="S487" s="1715"/>
      <c r="T487" s="1715"/>
      <c r="U487" s="1716"/>
      <c r="V487" s="1146"/>
      <c r="W487" s="1146"/>
      <c r="X487" s="1146"/>
      <c r="Y487" s="1146"/>
      <c r="Z487" s="1146"/>
      <c r="AA487" s="1146"/>
      <c r="AB487" s="1147"/>
      <c r="AC487" s="63"/>
      <c r="AD487" s="63"/>
      <c r="AE487" s="207"/>
      <c r="AF487" s="63"/>
      <c r="AG487" s="63"/>
      <c r="AH487" s="63"/>
    </row>
    <row r="488" spans="2:38" s="32" customFormat="1" ht="15" customHeight="1" x14ac:dyDescent="0.45">
      <c r="B488" s="1118" t="s">
        <v>75</v>
      </c>
      <c r="C488" s="1119"/>
      <c r="D488" s="1119"/>
      <c r="E488" s="1119"/>
      <c r="F488" s="1119"/>
      <c r="G488" s="1119"/>
      <c r="H488" s="1119"/>
      <c r="I488" s="1119"/>
      <c r="J488" s="1705"/>
      <c r="K488" s="1717"/>
      <c r="L488" s="1719"/>
      <c r="M488" s="1134" t="s">
        <v>76</v>
      </c>
      <c r="N488" s="1709"/>
      <c r="O488" s="1134" t="s">
        <v>77</v>
      </c>
      <c r="P488" s="1709"/>
      <c r="Q488" s="1134" t="s">
        <v>78</v>
      </c>
      <c r="S488" s="60"/>
      <c r="T488" s="60"/>
      <c r="U488" s="60"/>
      <c r="V488" s="60"/>
      <c r="W488" s="60"/>
      <c r="X488" s="60"/>
      <c r="Y488" s="60"/>
      <c r="Z488" s="60"/>
      <c r="AA488" s="60"/>
      <c r="AB488" s="209"/>
      <c r="AC488" s="63"/>
      <c r="AD488" s="63"/>
      <c r="AE488" s="207"/>
      <c r="AF488" s="63"/>
      <c r="AG488" s="63"/>
      <c r="AH488" s="63"/>
    </row>
    <row r="489" spans="2:38" s="32" customFormat="1" ht="15" customHeight="1" x14ac:dyDescent="0.45">
      <c r="B489" s="1121"/>
      <c r="C489" s="1122"/>
      <c r="D489" s="1122"/>
      <c r="E489" s="1122"/>
      <c r="F489" s="1122"/>
      <c r="G489" s="1122"/>
      <c r="H489" s="1122"/>
      <c r="I489" s="1122"/>
      <c r="J489" s="1707"/>
      <c r="K489" s="1718"/>
      <c r="L489" s="1720"/>
      <c r="M489" s="1136"/>
      <c r="N489" s="1710"/>
      <c r="O489" s="1136"/>
      <c r="P489" s="1710"/>
      <c r="Q489" s="1136"/>
      <c r="R489" s="64"/>
      <c r="S489" s="62"/>
      <c r="T489" s="62"/>
      <c r="U489" s="62"/>
      <c r="V489" s="62"/>
      <c r="W489" s="62"/>
      <c r="X489" s="62"/>
      <c r="Y489" s="62"/>
      <c r="Z489" s="62"/>
      <c r="AA489" s="62"/>
      <c r="AB489" s="208"/>
      <c r="AC489" s="63"/>
      <c r="AD489" s="63"/>
      <c r="AE489" s="207"/>
      <c r="AF489" s="63"/>
      <c r="AG489" s="63"/>
      <c r="AH489" s="63"/>
    </row>
    <row r="490" spans="2:38" s="32" customFormat="1" ht="17.55" customHeight="1" x14ac:dyDescent="0.45">
      <c r="B490" s="35" t="s">
        <v>5599</v>
      </c>
      <c r="C490" s="35"/>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E490" s="223"/>
    </row>
    <row r="491" spans="2:38" s="32" customFormat="1" ht="12.6" customHeight="1" x14ac:dyDescent="0.45">
      <c r="B491" s="1185" t="s">
        <v>62</v>
      </c>
      <c r="C491" s="1186"/>
      <c r="D491" s="1186"/>
      <c r="E491" s="1186"/>
      <c r="F491" s="1186"/>
      <c r="G491" s="1186"/>
      <c r="H491" s="1186"/>
      <c r="I491" s="1187"/>
      <c r="J491" s="1221"/>
      <c r="K491" s="1222"/>
      <c r="L491" s="1222"/>
      <c r="M491" s="1222"/>
      <c r="N491" s="1222"/>
      <c r="O491" s="1222"/>
      <c r="P491" s="1222"/>
      <c r="Q491" s="1222"/>
      <c r="R491" s="1222"/>
      <c r="S491" s="1222"/>
      <c r="T491" s="1222"/>
      <c r="U491" s="1222"/>
      <c r="V491" s="1222"/>
      <c r="W491" s="1222"/>
      <c r="X491" s="1222"/>
      <c r="Y491" s="1222"/>
      <c r="Z491" s="1222"/>
      <c r="AA491" s="1222"/>
      <c r="AB491" s="1223"/>
      <c r="AE491" s="71"/>
    </row>
    <row r="492" spans="2:38" s="32" customFormat="1" ht="22.5" customHeight="1" x14ac:dyDescent="0.45">
      <c r="B492" s="1207" t="s">
        <v>50</v>
      </c>
      <c r="C492" s="1208"/>
      <c r="D492" s="1208"/>
      <c r="E492" s="1208"/>
      <c r="F492" s="1208"/>
      <c r="G492" s="1208"/>
      <c r="H492" s="1208"/>
      <c r="I492" s="1209"/>
      <c r="J492" s="1224"/>
      <c r="K492" s="1225"/>
      <c r="L492" s="1225"/>
      <c r="M492" s="1226"/>
      <c r="N492" s="1226"/>
      <c r="O492" s="1225"/>
      <c r="P492" s="1226"/>
      <c r="Q492" s="1226"/>
      <c r="R492" s="1225"/>
      <c r="S492" s="1225"/>
      <c r="T492" s="1225"/>
      <c r="U492" s="1225"/>
      <c r="V492" s="1225"/>
      <c r="W492" s="1225"/>
      <c r="X492" s="1225"/>
      <c r="Y492" s="1225"/>
      <c r="Z492" s="1225"/>
      <c r="AA492" s="1225"/>
      <c r="AB492" s="1227"/>
      <c r="AE492" s="71"/>
    </row>
    <row r="493" spans="2:38" s="32" customFormat="1" ht="25.35" customHeight="1" x14ac:dyDescent="0.45">
      <c r="B493" s="1173" t="s">
        <v>48</v>
      </c>
      <c r="C493" s="1174"/>
      <c r="D493" s="1174"/>
      <c r="E493" s="1174"/>
      <c r="F493" s="1174"/>
      <c r="G493" s="1174"/>
      <c r="H493" s="1174"/>
      <c r="I493" s="1175"/>
      <c r="J493" s="1053" t="s">
        <v>3</v>
      </c>
      <c r="K493" s="1054"/>
      <c r="L493" s="1054"/>
      <c r="M493" s="1237"/>
      <c r="N493" s="1239"/>
      <c r="O493" s="37" t="s">
        <v>4</v>
      </c>
      <c r="P493" s="1237"/>
      <c r="Q493" s="1239"/>
      <c r="R493" s="1054"/>
      <c r="S493" s="1054"/>
      <c r="T493" s="1054"/>
      <c r="U493" s="1054"/>
      <c r="V493" s="1054"/>
      <c r="W493" s="1054"/>
      <c r="X493" s="1054"/>
      <c r="Y493" s="1054"/>
      <c r="Z493" s="1054"/>
      <c r="AA493" s="1054"/>
      <c r="AB493" s="1055"/>
      <c r="AE493" s="71"/>
    </row>
    <row r="494" spans="2:38" s="32" customFormat="1" ht="25.35" customHeight="1" x14ac:dyDescent="0.45">
      <c r="B494" s="1179"/>
      <c r="C494" s="1180"/>
      <c r="D494" s="1180"/>
      <c r="E494" s="1180"/>
      <c r="F494" s="1180"/>
      <c r="G494" s="1180"/>
      <c r="H494" s="1180"/>
      <c r="I494" s="1181"/>
      <c r="J494" s="1053" t="s">
        <v>5</v>
      </c>
      <c r="K494" s="1054"/>
      <c r="L494" s="1054"/>
      <c r="M494" s="1237"/>
      <c r="N494" s="1238"/>
      <c r="O494" s="1238"/>
      <c r="P494" s="1238"/>
      <c r="Q494" s="1239"/>
      <c r="R494" s="1053" t="s">
        <v>6</v>
      </c>
      <c r="S494" s="1054"/>
      <c r="T494" s="1055"/>
      <c r="U494" s="1237"/>
      <c r="V494" s="1238"/>
      <c r="W494" s="1238"/>
      <c r="X494" s="1238"/>
      <c r="Y494" s="1238"/>
      <c r="Z494" s="1238"/>
      <c r="AA494" s="1238"/>
      <c r="AB494" s="1239"/>
      <c r="AE494" s="71"/>
    </row>
    <row r="495" spans="2:38" s="32" customFormat="1" ht="25.35" customHeight="1" x14ac:dyDescent="0.45">
      <c r="B495" s="1179"/>
      <c r="C495" s="1180"/>
      <c r="D495" s="1180"/>
      <c r="E495" s="1180"/>
      <c r="F495" s="1180"/>
      <c r="G495" s="1180"/>
      <c r="H495" s="1180"/>
      <c r="I495" s="1181"/>
      <c r="J495" s="1053" t="s">
        <v>5753</v>
      </c>
      <c r="K495" s="1054"/>
      <c r="L495" s="1054"/>
      <c r="M495" s="1234"/>
      <c r="N495" s="1235"/>
      <c r="O495" s="1235"/>
      <c r="P495" s="1235"/>
      <c r="Q495" s="1236"/>
      <c r="R495" s="1053" t="s">
        <v>7</v>
      </c>
      <c r="S495" s="1054"/>
      <c r="T495" s="1055"/>
      <c r="U495" s="1237"/>
      <c r="V495" s="1238"/>
      <c r="W495" s="1238"/>
      <c r="X495" s="1238"/>
      <c r="Y495" s="1238"/>
      <c r="Z495" s="1238"/>
      <c r="AA495" s="1238"/>
      <c r="AB495" s="1239"/>
      <c r="AE495" s="71"/>
    </row>
    <row r="496" spans="2:38" s="32" customFormat="1" ht="25.35" customHeight="1" x14ac:dyDescent="0.45">
      <c r="B496" s="1182"/>
      <c r="C496" s="1183"/>
      <c r="D496" s="1183"/>
      <c r="E496" s="1183"/>
      <c r="F496" s="1183"/>
      <c r="G496" s="1183"/>
      <c r="H496" s="1183"/>
      <c r="I496" s="1184"/>
      <c r="J496" s="1053" t="s">
        <v>8</v>
      </c>
      <c r="K496" s="1054"/>
      <c r="L496" s="1054"/>
      <c r="M496" s="1713"/>
      <c r="N496" s="1713"/>
      <c r="O496" s="1713"/>
      <c r="P496" s="1713"/>
      <c r="Q496" s="1713"/>
      <c r="R496" s="1713"/>
      <c r="S496" s="1713"/>
      <c r="T496" s="1713"/>
      <c r="U496" s="1713"/>
      <c r="V496" s="1713"/>
      <c r="W496" s="1713"/>
      <c r="X496" s="1713"/>
      <c r="Y496" s="1713"/>
      <c r="Z496" s="1713"/>
      <c r="AA496" s="1713"/>
      <c r="AB496" s="1713"/>
      <c r="AE496" s="71"/>
    </row>
    <row r="497" spans="2:38" s="32" customFormat="1" ht="30" customHeight="1" x14ac:dyDescent="0.45">
      <c r="B497" s="1696" t="s">
        <v>63</v>
      </c>
      <c r="C497" s="1697"/>
      <c r="D497" s="1697"/>
      <c r="E497" s="1697"/>
      <c r="F497" s="1697"/>
      <c r="G497" s="1697"/>
      <c r="H497" s="1697"/>
      <c r="I497" s="1698"/>
      <c r="J497" s="222"/>
      <c r="K497" s="221"/>
      <c r="L497" s="220" t="s">
        <v>65</v>
      </c>
      <c r="M497" s="219"/>
      <c r="N497" s="218" t="s">
        <v>64</v>
      </c>
      <c r="O497" s="42"/>
      <c r="P497" s="53"/>
      <c r="V497" s="82"/>
      <c r="W497" s="82"/>
      <c r="X497" s="82"/>
      <c r="Y497" s="82"/>
      <c r="Z497" s="82"/>
      <c r="AA497" s="82"/>
      <c r="AB497" s="83"/>
      <c r="AE497" s="71"/>
      <c r="AL497" s="39"/>
    </row>
    <row r="498" spans="2:38" s="32" customFormat="1" ht="15" customHeight="1" x14ac:dyDescent="0.45">
      <c r="B498" s="1699"/>
      <c r="C498" s="1700"/>
      <c r="D498" s="1700"/>
      <c r="E498" s="1700"/>
      <c r="F498" s="1700"/>
      <c r="G498" s="1700"/>
      <c r="H498" s="1700"/>
      <c r="I498" s="1701"/>
      <c r="J498" s="43" t="s">
        <v>66</v>
      </c>
      <c r="K498" s="44"/>
      <c r="L498" s="44"/>
      <c r="M498" s="44"/>
      <c r="N498" s="44"/>
      <c r="O498" s="44"/>
      <c r="P498" s="44"/>
      <c r="Q498" s="44"/>
      <c r="R498" s="44"/>
      <c r="S498" s="42"/>
      <c r="T498" s="45"/>
      <c r="U498" s="217"/>
      <c r="V498" s="216"/>
      <c r="W498" s="409"/>
      <c r="X498" s="102" t="s">
        <v>65</v>
      </c>
      <c r="Y498" s="215"/>
      <c r="Z498" s="45" t="s">
        <v>64</v>
      </c>
      <c r="AA498" s="72"/>
      <c r="AB498" s="214"/>
      <c r="AE498" s="71"/>
    </row>
    <row r="499" spans="2:38" s="32" customFormat="1" ht="15" customHeight="1" x14ac:dyDescent="0.45">
      <c r="B499" s="1702"/>
      <c r="C499" s="1703"/>
      <c r="D499" s="1703"/>
      <c r="E499" s="1703"/>
      <c r="F499" s="1703"/>
      <c r="G499" s="1703"/>
      <c r="H499" s="1703"/>
      <c r="I499" s="1704"/>
      <c r="J499" s="50" t="s">
        <v>67</v>
      </c>
      <c r="K499" s="295"/>
      <c r="L499" s="295"/>
      <c r="M499" s="295"/>
      <c r="N499" s="295"/>
      <c r="O499" s="295"/>
      <c r="P499" s="295"/>
      <c r="Q499" s="295"/>
      <c r="R499" s="295"/>
      <c r="S499" s="52"/>
      <c r="T499" s="72"/>
      <c r="U499" s="213"/>
      <c r="V499" s="212"/>
      <c r="W499" s="410"/>
      <c r="X499" s="295" t="s">
        <v>65</v>
      </c>
      <c r="Y499" s="211"/>
      <c r="Z499" s="72" t="s">
        <v>64</v>
      </c>
      <c r="AA499" s="48"/>
      <c r="AB499" s="49"/>
      <c r="AE499" s="71"/>
    </row>
    <row r="500" spans="2:38" s="32" customFormat="1" ht="18" customHeight="1" x14ac:dyDescent="0.45">
      <c r="B500" s="1167" t="s">
        <v>68</v>
      </c>
      <c r="C500" s="1168"/>
      <c r="D500" s="1168"/>
      <c r="E500" s="1168"/>
      <c r="F500" s="1168"/>
      <c r="G500" s="1168"/>
      <c r="H500" s="1168"/>
      <c r="I500" s="1169"/>
      <c r="J500" s="210" t="s">
        <v>84</v>
      </c>
      <c r="K500" s="52" t="s">
        <v>69</v>
      </c>
      <c r="L500" s="58"/>
      <c r="M500" s="58"/>
      <c r="N500" s="58"/>
      <c r="O500" s="57" t="s">
        <v>70</v>
      </c>
      <c r="P500" s="52" t="s">
        <v>71</v>
      </c>
      <c r="Q500" s="58"/>
      <c r="R500" s="58"/>
      <c r="T500" s="72" t="s">
        <v>81</v>
      </c>
      <c r="U500" s="57" t="s">
        <v>84</v>
      </c>
      <c r="V500" s="72" t="s">
        <v>82</v>
      </c>
      <c r="X500" s="52"/>
      <c r="Y500" s="58"/>
      <c r="Z500" s="58"/>
      <c r="AA500" s="58"/>
      <c r="AB500" s="59"/>
      <c r="AE500" s="71"/>
      <c r="AH500" s="69"/>
    </row>
    <row r="501" spans="2:38" s="32" customFormat="1" ht="15" customHeight="1" x14ac:dyDescent="0.45">
      <c r="B501" s="1118" t="s">
        <v>72</v>
      </c>
      <c r="C501" s="1119"/>
      <c r="D501" s="1119"/>
      <c r="E501" s="1119"/>
      <c r="F501" s="1119"/>
      <c r="G501" s="1119"/>
      <c r="H501" s="1119"/>
      <c r="I501" s="1120"/>
      <c r="J501" s="1130" t="s">
        <v>73</v>
      </c>
      <c r="K501" s="1139"/>
      <c r="L501" s="1711"/>
      <c r="M501" s="1218"/>
      <c r="N501" s="1218"/>
      <c r="O501" s="1712"/>
      <c r="P501" s="1711"/>
      <c r="Q501" s="1712"/>
      <c r="R501" s="1714"/>
      <c r="S501" s="1715"/>
      <c r="T501" s="1715"/>
      <c r="U501" s="1716"/>
      <c r="V501" s="1143" t="s">
        <v>74</v>
      </c>
      <c r="W501" s="1143"/>
      <c r="X501" s="1143"/>
      <c r="Y501" s="1143"/>
      <c r="Z501" s="1143"/>
      <c r="AA501" s="1143"/>
      <c r="AB501" s="1144"/>
      <c r="AE501" s="71"/>
    </row>
    <row r="502" spans="2:38" s="32" customFormat="1" ht="15" customHeight="1" x14ac:dyDescent="0.45">
      <c r="B502" s="1121"/>
      <c r="C502" s="1122"/>
      <c r="D502" s="1122"/>
      <c r="E502" s="1122"/>
      <c r="F502" s="1122"/>
      <c r="G502" s="1122"/>
      <c r="H502" s="1122"/>
      <c r="I502" s="1123"/>
      <c r="J502" s="1197"/>
      <c r="K502" s="1198"/>
      <c r="L502" s="1711"/>
      <c r="M502" s="1218"/>
      <c r="N502" s="1218"/>
      <c r="O502" s="1712"/>
      <c r="P502" s="1711"/>
      <c r="Q502" s="1712"/>
      <c r="R502" s="1714"/>
      <c r="S502" s="1715"/>
      <c r="T502" s="1715"/>
      <c r="U502" s="1716"/>
      <c r="V502" s="1146"/>
      <c r="W502" s="1146"/>
      <c r="X502" s="1146"/>
      <c r="Y502" s="1146"/>
      <c r="Z502" s="1146"/>
      <c r="AA502" s="1146"/>
      <c r="AB502" s="1147"/>
      <c r="AC502" s="63"/>
      <c r="AD502" s="63"/>
      <c r="AE502" s="207"/>
      <c r="AF502" s="63"/>
      <c r="AG502" s="63"/>
      <c r="AH502" s="63"/>
    </row>
    <row r="503" spans="2:38" s="32" customFormat="1" ht="15" customHeight="1" x14ac:dyDescent="0.45">
      <c r="B503" s="1118" t="s">
        <v>75</v>
      </c>
      <c r="C503" s="1119"/>
      <c r="D503" s="1119"/>
      <c r="E503" s="1119"/>
      <c r="F503" s="1119"/>
      <c r="G503" s="1119"/>
      <c r="H503" s="1119"/>
      <c r="I503" s="1119"/>
      <c r="J503" s="1705"/>
      <c r="K503" s="1717"/>
      <c r="L503" s="1719"/>
      <c r="M503" s="1134" t="s">
        <v>76</v>
      </c>
      <c r="N503" s="1709"/>
      <c r="O503" s="1134" t="s">
        <v>77</v>
      </c>
      <c r="P503" s="1709"/>
      <c r="Q503" s="1134" t="s">
        <v>78</v>
      </c>
      <c r="S503" s="60"/>
      <c r="T503" s="60"/>
      <c r="U503" s="60"/>
      <c r="V503" s="60"/>
      <c r="W503" s="60"/>
      <c r="X503" s="60"/>
      <c r="Y503" s="60"/>
      <c r="Z503" s="60"/>
      <c r="AA503" s="60"/>
      <c r="AB503" s="209"/>
      <c r="AC503" s="63"/>
      <c r="AD503" s="63"/>
      <c r="AE503" s="207"/>
      <c r="AF503" s="63"/>
      <c r="AG503" s="63"/>
      <c r="AH503" s="63"/>
    </row>
    <row r="504" spans="2:38" s="32" customFormat="1" ht="15" customHeight="1" x14ac:dyDescent="0.45">
      <c r="B504" s="1121"/>
      <c r="C504" s="1122"/>
      <c r="D504" s="1122"/>
      <c r="E504" s="1122"/>
      <c r="F504" s="1122"/>
      <c r="G504" s="1122"/>
      <c r="H504" s="1122"/>
      <c r="I504" s="1122"/>
      <c r="J504" s="1707"/>
      <c r="K504" s="1718"/>
      <c r="L504" s="1720"/>
      <c r="M504" s="1136"/>
      <c r="N504" s="1710"/>
      <c r="O504" s="1136"/>
      <c r="P504" s="1710"/>
      <c r="Q504" s="1136"/>
      <c r="R504" s="64"/>
      <c r="S504" s="62"/>
      <c r="T504" s="62"/>
      <c r="U504" s="62"/>
      <c r="V504" s="62"/>
      <c r="W504" s="62"/>
      <c r="X504" s="62"/>
      <c r="Y504" s="62"/>
      <c r="Z504" s="62"/>
      <c r="AA504" s="62"/>
      <c r="AB504" s="208"/>
      <c r="AC504" s="63"/>
      <c r="AD504" s="63"/>
      <c r="AE504" s="207"/>
      <c r="AF504" s="63"/>
      <c r="AG504" s="63"/>
      <c r="AH504" s="63"/>
    </row>
    <row r="505" spans="2:38" s="32" customFormat="1" ht="20.100000000000001" customHeight="1" x14ac:dyDescent="0.45">
      <c r="B505" s="65"/>
      <c r="C505" s="65"/>
      <c r="D505" s="65"/>
      <c r="E505" s="65"/>
      <c r="F505" s="65"/>
      <c r="G505" s="65"/>
      <c r="H505" s="65"/>
      <c r="I505" s="65"/>
      <c r="J505" s="66"/>
      <c r="K505" s="66"/>
      <c r="L505" s="68"/>
      <c r="M505" s="66"/>
      <c r="N505" s="68"/>
      <c r="O505" s="66"/>
      <c r="P505" s="68"/>
      <c r="Q505" s="66"/>
      <c r="R505" s="68"/>
      <c r="S505" s="61"/>
      <c r="T505" s="61"/>
      <c r="U505" s="61"/>
      <c r="V505" s="61"/>
      <c r="W505" s="61"/>
      <c r="X505" s="61"/>
      <c r="Y505" s="61"/>
      <c r="Z505" s="61"/>
      <c r="AA505" s="61"/>
      <c r="AB505" s="61"/>
      <c r="AC505" s="63"/>
      <c r="AD505" s="63"/>
      <c r="AE505" s="207"/>
      <c r="AF505" s="63"/>
      <c r="AG505" s="63"/>
      <c r="AH505" s="63"/>
    </row>
    <row r="506" spans="2:38" s="32" customFormat="1" ht="17.55" customHeight="1" x14ac:dyDescent="0.45">
      <c r="B506" s="35" t="s">
        <v>5600</v>
      </c>
      <c r="C506" s="35"/>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E506" s="223"/>
    </row>
    <row r="507" spans="2:38" s="32" customFormat="1" ht="12.6" customHeight="1" x14ac:dyDescent="0.45">
      <c r="B507" s="1185" t="s">
        <v>62</v>
      </c>
      <c r="C507" s="1186"/>
      <c r="D507" s="1186"/>
      <c r="E507" s="1186"/>
      <c r="F507" s="1186"/>
      <c r="G507" s="1186"/>
      <c r="H507" s="1186"/>
      <c r="I507" s="1187"/>
      <c r="J507" s="1221"/>
      <c r="K507" s="1222"/>
      <c r="L507" s="1222"/>
      <c r="M507" s="1222"/>
      <c r="N507" s="1222"/>
      <c r="O507" s="1222"/>
      <c r="P507" s="1222"/>
      <c r="Q507" s="1222"/>
      <c r="R507" s="1222"/>
      <c r="S507" s="1222"/>
      <c r="T507" s="1222"/>
      <c r="U507" s="1222"/>
      <c r="V507" s="1222"/>
      <c r="W507" s="1222"/>
      <c r="X507" s="1222"/>
      <c r="Y507" s="1222"/>
      <c r="Z507" s="1222"/>
      <c r="AA507" s="1222"/>
      <c r="AB507" s="1223"/>
      <c r="AE507" s="71"/>
    </row>
    <row r="508" spans="2:38" s="32" customFormat="1" ht="22.5" customHeight="1" x14ac:dyDescent="0.45">
      <c r="B508" s="1207" t="s">
        <v>50</v>
      </c>
      <c r="C508" s="1208"/>
      <c r="D508" s="1208"/>
      <c r="E508" s="1208"/>
      <c r="F508" s="1208"/>
      <c r="G508" s="1208"/>
      <c r="H508" s="1208"/>
      <c r="I508" s="1209"/>
      <c r="J508" s="1224"/>
      <c r="K508" s="1225"/>
      <c r="L508" s="1225"/>
      <c r="M508" s="1226"/>
      <c r="N508" s="1226"/>
      <c r="O508" s="1225"/>
      <c r="P508" s="1226"/>
      <c r="Q508" s="1226"/>
      <c r="R508" s="1225"/>
      <c r="S508" s="1225"/>
      <c r="T508" s="1225"/>
      <c r="U508" s="1225"/>
      <c r="V508" s="1225"/>
      <c r="W508" s="1225"/>
      <c r="X508" s="1225"/>
      <c r="Y508" s="1225"/>
      <c r="Z508" s="1225"/>
      <c r="AA508" s="1225"/>
      <c r="AB508" s="1227"/>
      <c r="AE508" s="71"/>
    </row>
    <row r="509" spans="2:38" s="32" customFormat="1" ht="25.35" customHeight="1" x14ac:dyDescent="0.45">
      <c r="B509" s="1173" t="s">
        <v>48</v>
      </c>
      <c r="C509" s="1174"/>
      <c r="D509" s="1174"/>
      <c r="E509" s="1174"/>
      <c r="F509" s="1174"/>
      <c r="G509" s="1174"/>
      <c r="H509" s="1174"/>
      <c r="I509" s="1175"/>
      <c r="J509" s="1053" t="s">
        <v>3</v>
      </c>
      <c r="K509" s="1054"/>
      <c r="L509" s="1054"/>
      <c r="M509" s="1237"/>
      <c r="N509" s="1239"/>
      <c r="O509" s="37" t="s">
        <v>4</v>
      </c>
      <c r="P509" s="1237"/>
      <c r="Q509" s="1239"/>
      <c r="R509" s="1054"/>
      <c r="S509" s="1054"/>
      <c r="T509" s="1054"/>
      <c r="U509" s="1054"/>
      <c r="V509" s="1054"/>
      <c r="W509" s="1054"/>
      <c r="X509" s="1054"/>
      <c r="Y509" s="1054"/>
      <c r="Z509" s="1054"/>
      <c r="AA509" s="1054"/>
      <c r="AB509" s="1055"/>
      <c r="AE509" s="71"/>
    </row>
    <row r="510" spans="2:38" s="32" customFormat="1" ht="25.35" customHeight="1" x14ac:dyDescent="0.45">
      <c r="B510" s="1179"/>
      <c r="C510" s="1180"/>
      <c r="D510" s="1180"/>
      <c r="E510" s="1180"/>
      <c r="F510" s="1180"/>
      <c r="G510" s="1180"/>
      <c r="H510" s="1180"/>
      <c r="I510" s="1181"/>
      <c r="J510" s="1053" t="s">
        <v>5</v>
      </c>
      <c r="K510" s="1054"/>
      <c r="L510" s="1054"/>
      <c r="M510" s="1237"/>
      <c r="N510" s="1238"/>
      <c r="O510" s="1238"/>
      <c r="P510" s="1238"/>
      <c r="Q510" s="1239"/>
      <c r="R510" s="1053" t="s">
        <v>6</v>
      </c>
      <c r="S510" s="1054"/>
      <c r="T510" s="1055"/>
      <c r="U510" s="1237"/>
      <c r="V510" s="1238"/>
      <c r="W510" s="1238"/>
      <c r="X510" s="1238"/>
      <c r="Y510" s="1238"/>
      <c r="Z510" s="1238"/>
      <c r="AA510" s="1238"/>
      <c r="AB510" s="1239"/>
      <c r="AE510" s="71"/>
    </row>
    <row r="511" spans="2:38" s="32" customFormat="1" ht="25.35" customHeight="1" x14ac:dyDescent="0.45">
      <c r="B511" s="1179"/>
      <c r="C511" s="1180"/>
      <c r="D511" s="1180"/>
      <c r="E511" s="1180"/>
      <c r="F511" s="1180"/>
      <c r="G511" s="1180"/>
      <c r="H511" s="1180"/>
      <c r="I511" s="1181"/>
      <c r="J511" s="1053" t="s">
        <v>5753</v>
      </c>
      <c r="K511" s="1054"/>
      <c r="L511" s="1054"/>
      <c r="M511" s="1234"/>
      <c r="N511" s="1235"/>
      <c r="O511" s="1235"/>
      <c r="P511" s="1235"/>
      <c r="Q511" s="1236"/>
      <c r="R511" s="1053" t="s">
        <v>7</v>
      </c>
      <c r="S511" s="1054"/>
      <c r="T511" s="1055"/>
      <c r="U511" s="1237"/>
      <c r="V511" s="1238"/>
      <c r="W511" s="1238"/>
      <c r="X511" s="1238"/>
      <c r="Y511" s="1238"/>
      <c r="Z511" s="1238"/>
      <c r="AA511" s="1238"/>
      <c r="AB511" s="1239"/>
      <c r="AE511" s="71"/>
    </row>
    <row r="512" spans="2:38" s="32" customFormat="1" ht="25.35" customHeight="1" x14ac:dyDescent="0.45">
      <c r="B512" s="1182"/>
      <c r="C512" s="1183"/>
      <c r="D512" s="1183"/>
      <c r="E512" s="1183"/>
      <c r="F512" s="1183"/>
      <c r="G512" s="1183"/>
      <c r="H512" s="1183"/>
      <c r="I512" s="1184"/>
      <c r="J512" s="1053" t="s">
        <v>8</v>
      </c>
      <c r="K512" s="1054"/>
      <c r="L512" s="1054"/>
      <c r="M512" s="1713"/>
      <c r="N512" s="1713"/>
      <c r="O512" s="1713"/>
      <c r="P512" s="1713"/>
      <c r="Q512" s="1713"/>
      <c r="R512" s="1713"/>
      <c r="S512" s="1713"/>
      <c r="T512" s="1713"/>
      <c r="U512" s="1713"/>
      <c r="V512" s="1713"/>
      <c r="W512" s="1713"/>
      <c r="X512" s="1713"/>
      <c r="Y512" s="1713"/>
      <c r="Z512" s="1713"/>
      <c r="AA512" s="1713"/>
      <c r="AB512" s="1713"/>
      <c r="AE512" s="71"/>
    </row>
    <row r="513" spans="2:38" s="32" customFormat="1" ht="30" customHeight="1" x14ac:dyDescent="0.45">
      <c r="B513" s="1696" t="s">
        <v>63</v>
      </c>
      <c r="C513" s="1697"/>
      <c r="D513" s="1697"/>
      <c r="E513" s="1697"/>
      <c r="F513" s="1697"/>
      <c r="G513" s="1697"/>
      <c r="H513" s="1697"/>
      <c r="I513" s="1698"/>
      <c r="J513" s="222"/>
      <c r="K513" s="221"/>
      <c r="L513" s="220" t="s">
        <v>65</v>
      </c>
      <c r="M513" s="219"/>
      <c r="N513" s="218" t="s">
        <v>64</v>
      </c>
      <c r="O513" s="42"/>
      <c r="P513" s="53"/>
      <c r="V513" s="82"/>
      <c r="W513" s="82"/>
      <c r="X513" s="82"/>
      <c r="Y513" s="82"/>
      <c r="Z513" s="82"/>
      <c r="AA513" s="82"/>
      <c r="AB513" s="83"/>
      <c r="AE513" s="71"/>
      <c r="AL513" s="39"/>
    </row>
    <row r="514" spans="2:38" s="32" customFormat="1" ht="15" customHeight="1" x14ac:dyDescent="0.45">
      <c r="B514" s="1699"/>
      <c r="C514" s="1700"/>
      <c r="D514" s="1700"/>
      <c r="E514" s="1700"/>
      <c r="F514" s="1700"/>
      <c r="G514" s="1700"/>
      <c r="H514" s="1700"/>
      <c r="I514" s="1701"/>
      <c r="J514" s="43" t="s">
        <v>66</v>
      </c>
      <c r="K514" s="44"/>
      <c r="L514" s="44"/>
      <c r="M514" s="44"/>
      <c r="N514" s="44"/>
      <c r="O514" s="44"/>
      <c r="P514" s="44"/>
      <c r="Q514" s="44"/>
      <c r="R514" s="44"/>
      <c r="S514" s="42"/>
      <c r="T514" s="45"/>
      <c r="U514" s="217"/>
      <c r="V514" s="216"/>
      <c r="W514" s="409"/>
      <c r="X514" s="102" t="s">
        <v>65</v>
      </c>
      <c r="Y514" s="215"/>
      <c r="Z514" s="72" t="s">
        <v>64</v>
      </c>
      <c r="AA514" s="72"/>
      <c r="AB514" s="214"/>
      <c r="AE514" s="71"/>
    </row>
    <row r="515" spans="2:38" s="32" customFormat="1" ht="15" customHeight="1" x14ac:dyDescent="0.45">
      <c r="B515" s="1702"/>
      <c r="C515" s="1703"/>
      <c r="D515" s="1703"/>
      <c r="E515" s="1703"/>
      <c r="F515" s="1703"/>
      <c r="G515" s="1703"/>
      <c r="H515" s="1703"/>
      <c r="I515" s="1704"/>
      <c r="J515" s="50" t="s">
        <v>67</v>
      </c>
      <c r="K515" s="295"/>
      <c r="L515" s="295"/>
      <c r="M515" s="295"/>
      <c r="N515" s="295"/>
      <c r="O515" s="295"/>
      <c r="P515" s="295"/>
      <c r="Q515" s="295"/>
      <c r="R515" s="295"/>
      <c r="S515" s="52"/>
      <c r="T515" s="72"/>
      <c r="U515" s="213"/>
      <c r="V515" s="212"/>
      <c r="W515" s="410"/>
      <c r="X515" s="295" t="s">
        <v>65</v>
      </c>
      <c r="Y515" s="211"/>
      <c r="Z515" s="48" t="s">
        <v>64</v>
      </c>
      <c r="AA515" s="48"/>
      <c r="AB515" s="49"/>
      <c r="AE515" s="71"/>
    </row>
    <row r="516" spans="2:38" s="32" customFormat="1" ht="18" customHeight="1" x14ac:dyDescent="0.45">
      <c r="B516" s="1167" t="s">
        <v>68</v>
      </c>
      <c r="C516" s="1168"/>
      <c r="D516" s="1168"/>
      <c r="E516" s="1168"/>
      <c r="F516" s="1168"/>
      <c r="G516" s="1168"/>
      <c r="H516" s="1168"/>
      <c r="I516" s="1169"/>
      <c r="J516" s="210" t="s">
        <v>84</v>
      </c>
      <c r="K516" s="52" t="s">
        <v>69</v>
      </c>
      <c r="L516" s="58"/>
      <c r="M516" s="58"/>
      <c r="N516" s="58"/>
      <c r="O516" s="57" t="s">
        <v>70</v>
      </c>
      <c r="P516" s="52" t="s">
        <v>71</v>
      </c>
      <c r="Q516" s="58"/>
      <c r="R516" s="58"/>
      <c r="T516" s="72" t="s">
        <v>81</v>
      </c>
      <c r="U516" s="57" t="s">
        <v>70</v>
      </c>
      <c r="V516" s="72" t="s">
        <v>82</v>
      </c>
      <c r="X516" s="52"/>
      <c r="Y516" s="58"/>
      <c r="Z516" s="58"/>
      <c r="AA516" s="58"/>
      <c r="AB516" s="59"/>
      <c r="AE516" s="71"/>
      <c r="AH516" s="69"/>
    </row>
    <row r="517" spans="2:38" s="32" customFormat="1" ht="15" customHeight="1" x14ac:dyDescent="0.45">
      <c r="B517" s="1118" t="s">
        <v>72</v>
      </c>
      <c r="C517" s="1119"/>
      <c r="D517" s="1119"/>
      <c r="E517" s="1119"/>
      <c r="F517" s="1119"/>
      <c r="G517" s="1119"/>
      <c r="H517" s="1119"/>
      <c r="I517" s="1120"/>
      <c r="J517" s="1130" t="s">
        <v>73</v>
      </c>
      <c r="K517" s="1139"/>
      <c r="L517" s="1711"/>
      <c r="M517" s="1218"/>
      <c r="N517" s="1218"/>
      <c r="O517" s="1218"/>
      <c r="P517" s="1218"/>
      <c r="Q517" s="1218"/>
      <c r="R517" s="1715"/>
      <c r="S517" s="1715"/>
      <c r="T517" s="1715"/>
      <c r="U517" s="1716"/>
      <c r="V517" s="1143" t="s">
        <v>74</v>
      </c>
      <c r="W517" s="1143"/>
      <c r="X517" s="1143"/>
      <c r="Y517" s="1143"/>
      <c r="Z517" s="1143"/>
      <c r="AA517" s="1143"/>
      <c r="AB517" s="1144"/>
      <c r="AE517" s="71"/>
    </row>
    <row r="518" spans="2:38" s="32" customFormat="1" ht="15" customHeight="1" x14ac:dyDescent="0.45">
      <c r="B518" s="1121"/>
      <c r="C518" s="1122"/>
      <c r="D518" s="1122"/>
      <c r="E518" s="1122"/>
      <c r="F518" s="1122"/>
      <c r="G518" s="1122"/>
      <c r="H518" s="1122"/>
      <c r="I518" s="1123"/>
      <c r="J518" s="1197"/>
      <c r="K518" s="1198"/>
      <c r="L518" s="1711"/>
      <c r="M518" s="1218"/>
      <c r="N518" s="1218"/>
      <c r="O518" s="1218"/>
      <c r="P518" s="1218"/>
      <c r="Q518" s="1218"/>
      <c r="R518" s="1715"/>
      <c r="S518" s="1715"/>
      <c r="T518" s="1715"/>
      <c r="U518" s="1716"/>
      <c r="V518" s="1146"/>
      <c r="W518" s="1146"/>
      <c r="X518" s="1146"/>
      <c r="Y518" s="1146"/>
      <c r="Z518" s="1146"/>
      <c r="AA518" s="1146"/>
      <c r="AB518" s="1147"/>
      <c r="AC518" s="63"/>
      <c r="AD518" s="63"/>
      <c r="AE518" s="207"/>
      <c r="AF518" s="63"/>
      <c r="AG518" s="63"/>
      <c r="AH518" s="63"/>
    </row>
    <row r="519" spans="2:38" s="32" customFormat="1" ht="15" customHeight="1" x14ac:dyDescent="0.45">
      <c r="B519" s="1118" t="s">
        <v>75</v>
      </c>
      <c r="C519" s="1119"/>
      <c r="D519" s="1119"/>
      <c r="E519" s="1119"/>
      <c r="F519" s="1119"/>
      <c r="G519" s="1119"/>
      <c r="H519" s="1119"/>
      <c r="I519" s="1119"/>
      <c r="J519" s="1705"/>
      <c r="K519" s="1717"/>
      <c r="L519" s="1719"/>
      <c r="M519" s="1134" t="s">
        <v>76</v>
      </c>
      <c r="N519" s="1709"/>
      <c r="O519" s="1134" t="s">
        <v>77</v>
      </c>
      <c r="P519" s="1709"/>
      <c r="Q519" s="1134" t="s">
        <v>78</v>
      </c>
      <c r="S519" s="60"/>
      <c r="T519" s="60"/>
      <c r="U519" s="60"/>
      <c r="V519" s="60"/>
      <c r="W519" s="60"/>
      <c r="X519" s="60"/>
      <c r="Y519" s="60"/>
      <c r="Z519" s="60"/>
      <c r="AA519" s="60"/>
      <c r="AB519" s="209"/>
      <c r="AC519" s="63"/>
      <c r="AD519" s="63"/>
      <c r="AE519" s="207"/>
      <c r="AF519" s="63"/>
      <c r="AG519" s="63"/>
      <c r="AH519" s="63"/>
    </row>
    <row r="520" spans="2:38" s="32" customFormat="1" ht="15" customHeight="1" x14ac:dyDescent="0.45">
      <c r="B520" s="1121"/>
      <c r="C520" s="1122"/>
      <c r="D520" s="1122"/>
      <c r="E520" s="1122"/>
      <c r="F520" s="1122"/>
      <c r="G520" s="1122"/>
      <c r="H520" s="1122"/>
      <c r="I520" s="1122"/>
      <c r="J520" s="1707"/>
      <c r="K520" s="1718"/>
      <c r="L520" s="1720"/>
      <c r="M520" s="1136"/>
      <c r="N520" s="1710"/>
      <c r="O520" s="1136"/>
      <c r="P520" s="1710"/>
      <c r="Q520" s="1136"/>
      <c r="R520" s="64"/>
      <c r="S520" s="62"/>
      <c r="T520" s="62"/>
      <c r="U520" s="62"/>
      <c r="V520" s="62"/>
      <c r="W520" s="62"/>
      <c r="X520" s="62"/>
      <c r="Y520" s="62"/>
      <c r="Z520" s="62"/>
      <c r="AA520" s="62"/>
      <c r="AB520" s="208"/>
      <c r="AC520" s="63"/>
      <c r="AD520" s="63"/>
      <c r="AE520" s="207"/>
      <c r="AF520" s="63"/>
      <c r="AG520" s="63"/>
      <c r="AH520" s="63"/>
    </row>
    <row r="521" spans="2:38" s="32" customFormat="1" ht="17.55" customHeight="1" x14ac:dyDescent="0.45">
      <c r="B521" s="35" t="s">
        <v>5599</v>
      </c>
      <c r="C521" s="35"/>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E521" s="223"/>
    </row>
    <row r="522" spans="2:38" s="32" customFormat="1" ht="12.6" customHeight="1" x14ac:dyDescent="0.45">
      <c r="B522" s="1185" t="s">
        <v>62</v>
      </c>
      <c r="C522" s="1186"/>
      <c r="D522" s="1186"/>
      <c r="E522" s="1186"/>
      <c r="F522" s="1186"/>
      <c r="G522" s="1186"/>
      <c r="H522" s="1186"/>
      <c r="I522" s="1187"/>
      <c r="J522" s="1221"/>
      <c r="K522" s="1222"/>
      <c r="L522" s="1222"/>
      <c r="M522" s="1222"/>
      <c r="N522" s="1222"/>
      <c r="O522" s="1222"/>
      <c r="P522" s="1222"/>
      <c r="Q522" s="1222"/>
      <c r="R522" s="1222"/>
      <c r="S522" s="1222"/>
      <c r="T522" s="1222"/>
      <c r="U522" s="1222"/>
      <c r="V522" s="1222"/>
      <c r="W522" s="1222"/>
      <c r="X522" s="1222"/>
      <c r="Y522" s="1222"/>
      <c r="Z522" s="1222"/>
      <c r="AA522" s="1222"/>
      <c r="AB522" s="1223"/>
      <c r="AE522" s="71"/>
    </row>
    <row r="523" spans="2:38" s="32" customFormat="1" ht="22.5" customHeight="1" x14ac:dyDescent="0.45">
      <c r="B523" s="1207" t="s">
        <v>50</v>
      </c>
      <c r="C523" s="1208"/>
      <c r="D523" s="1208"/>
      <c r="E523" s="1208"/>
      <c r="F523" s="1208"/>
      <c r="G523" s="1208"/>
      <c r="H523" s="1208"/>
      <c r="I523" s="1209"/>
      <c r="J523" s="1224"/>
      <c r="K523" s="1225"/>
      <c r="L523" s="1225"/>
      <c r="M523" s="1226"/>
      <c r="N523" s="1226"/>
      <c r="O523" s="1225"/>
      <c r="P523" s="1226"/>
      <c r="Q523" s="1226"/>
      <c r="R523" s="1225"/>
      <c r="S523" s="1225"/>
      <c r="T523" s="1225"/>
      <c r="U523" s="1225"/>
      <c r="V523" s="1225"/>
      <c r="W523" s="1225"/>
      <c r="X523" s="1225"/>
      <c r="Y523" s="1225"/>
      <c r="Z523" s="1225"/>
      <c r="AA523" s="1225"/>
      <c r="AB523" s="1227"/>
      <c r="AE523" s="71"/>
    </row>
    <row r="524" spans="2:38" s="32" customFormat="1" ht="25.35" customHeight="1" x14ac:dyDescent="0.45">
      <c r="B524" s="1173" t="s">
        <v>48</v>
      </c>
      <c r="C524" s="1174"/>
      <c r="D524" s="1174"/>
      <c r="E524" s="1174"/>
      <c r="F524" s="1174"/>
      <c r="G524" s="1174"/>
      <c r="H524" s="1174"/>
      <c r="I524" s="1175"/>
      <c r="J524" s="1053" t="s">
        <v>3</v>
      </c>
      <c r="K524" s="1054"/>
      <c r="L524" s="1054"/>
      <c r="M524" s="1237"/>
      <c r="N524" s="1239"/>
      <c r="O524" s="37" t="s">
        <v>4</v>
      </c>
      <c r="P524" s="1237"/>
      <c r="Q524" s="1239"/>
      <c r="R524" s="1054"/>
      <c r="S524" s="1054"/>
      <c r="T524" s="1054"/>
      <c r="U524" s="1054"/>
      <c r="V524" s="1054"/>
      <c r="W524" s="1054"/>
      <c r="X524" s="1054"/>
      <c r="Y524" s="1054"/>
      <c r="Z524" s="1054"/>
      <c r="AA524" s="1054"/>
      <c r="AB524" s="1055"/>
      <c r="AE524" s="71"/>
    </row>
    <row r="525" spans="2:38" s="32" customFormat="1" ht="25.35" customHeight="1" x14ac:dyDescent="0.45">
      <c r="B525" s="1179"/>
      <c r="C525" s="1180"/>
      <c r="D525" s="1180"/>
      <c r="E525" s="1180"/>
      <c r="F525" s="1180"/>
      <c r="G525" s="1180"/>
      <c r="H525" s="1180"/>
      <c r="I525" s="1181"/>
      <c r="J525" s="1053" t="s">
        <v>5</v>
      </c>
      <c r="K525" s="1054"/>
      <c r="L525" s="1054"/>
      <c r="M525" s="1237"/>
      <c r="N525" s="1238"/>
      <c r="O525" s="1238"/>
      <c r="P525" s="1238"/>
      <c r="Q525" s="1239"/>
      <c r="R525" s="1053" t="s">
        <v>6</v>
      </c>
      <c r="S525" s="1054"/>
      <c r="T525" s="1055"/>
      <c r="U525" s="1237"/>
      <c r="V525" s="1238"/>
      <c r="W525" s="1238"/>
      <c r="X525" s="1238"/>
      <c r="Y525" s="1238"/>
      <c r="Z525" s="1238"/>
      <c r="AA525" s="1238"/>
      <c r="AB525" s="1239"/>
      <c r="AE525" s="71"/>
    </row>
    <row r="526" spans="2:38" s="32" customFormat="1" ht="25.35" customHeight="1" x14ac:dyDescent="0.45">
      <c r="B526" s="1179"/>
      <c r="C526" s="1180"/>
      <c r="D526" s="1180"/>
      <c r="E526" s="1180"/>
      <c r="F526" s="1180"/>
      <c r="G526" s="1180"/>
      <c r="H526" s="1180"/>
      <c r="I526" s="1181"/>
      <c r="J526" s="1053" t="s">
        <v>5753</v>
      </c>
      <c r="K526" s="1054"/>
      <c r="L526" s="1054"/>
      <c r="M526" s="1234"/>
      <c r="N526" s="1235"/>
      <c r="O526" s="1235"/>
      <c r="P526" s="1235"/>
      <c r="Q526" s="1236"/>
      <c r="R526" s="1053" t="s">
        <v>7</v>
      </c>
      <c r="S526" s="1054"/>
      <c r="T526" s="1055"/>
      <c r="U526" s="1237"/>
      <c r="V526" s="1238"/>
      <c r="W526" s="1238"/>
      <c r="X526" s="1238"/>
      <c r="Y526" s="1238"/>
      <c r="Z526" s="1238"/>
      <c r="AA526" s="1238"/>
      <c r="AB526" s="1239"/>
      <c r="AE526" s="71"/>
    </row>
    <row r="527" spans="2:38" s="32" customFormat="1" ht="25.35" customHeight="1" x14ac:dyDescent="0.45">
      <c r="B527" s="1182"/>
      <c r="C527" s="1183"/>
      <c r="D527" s="1183"/>
      <c r="E527" s="1183"/>
      <c r="F527" s="1183"/>
      <c r="G527" s="1183"/>
      <c r="H527" s="1183"/>
      <c r="I527" s="1184"/>
      <c r="J527" s="1053" t="s">
        <v>8</v>
      </c>
      <c r="K527" s="1054"/>
      <c r="L527" s="1054"/>
      <c r="M527" s="1713"/>
      <c r="N527" s="1713"/>
      <c r="O527" s="1713"/>
      <c r="P527" s="1713"/>
      <c r="Q527" s="1713"/>
      <c r="R527" s="1713"/>
      <c r="S527" s="1713"/>
      <c r="T527" s="1713"/>
      <c r="U527" s="1713"/>
      <c r="V527" s="1713"/>
      <c r="W527" s="1713"/>
      <c r="X527" s="1713"/>
      <c r="Y527" s="1713"/>
      <c r="Z527" s="1713"/>
      <c r="AA527" s="1713"/>
      <c r="AB527" s="1713"/>
      <c r="AE527" s="71"/>
    </row>
    <row r="528" spans="2:38" s="32" customFormat="1" ht="30" customHeight="1" x14ac:dyDescent="0.45">
      <c r="B528" s="1696" t="s">
        <v>63</v>
      </c>
      <c r="C528" s="1697"/>
      <c r="D528" s="1697"/>
      <c r="E528" s="1697"/>
      <c r="F528" s="1697"/>
      <c r="G528" s="1697"/>
      <c r="H528" s="1697"/>
      <c r="I528" s="1698"/>
      <c r="J528" s="222"/>
      <c r="K528" s="221"/>
      <c r="L528" s="220" t="s">
        <v>65</v>
      </c>
      <c r="M528" s="219"/>
      <c r="N528" s="218" t="s">
        <v>64</v>
      </c>
      <c r="O528" s="42"/>
      <c r="P528" s="53"/>
      <c r="V528" s="82"/>
      <c r="W528" s="82"/>
      <c r="X528" s="82"/>
      <c r="Y528" s="82"/>
      <c r="Z528" s="82"/>
      <c r="AA528" s="82"/>
      <c r="AB528" s="83"/>
      <c r="AE528" s="71"/>
      <c r="AL528" s="39"/>
    </row>
    <row r="529" spans="2:34" s="32" customFormat="1" ht="15" customHeight="1" x14ac:dyDescent="0.45">
      <c r="B529" s="1699"/>
      <c r="C529" s="1700"/>
      <c r="D529" s="1700"/>
      <c r="E529" s="1700"/>
      <c r="F529" s="1700"/>
      <c r="G529" s="1700"/>
      <c r="H529" s="1700"/>
      <c r="I529" s="1701"/>
      <c r="J529" s="43" t="s">
        <v>66</v>
      </c>
      <c r="K529" s="44"/>
      <c r="L529" s="44"/>
      <c r="M529" s="44"/>
      <c r="N529" s="44"/>
      <c r="O529" s="44"/>
      <c r="P529" s="44"/>
      <c r="Q529" s="44"/>
      <c r="R529" s="44"/>
      <c r="S529" s="42"/>
      <c r="T529" s="45"/>
      <c r="U529" s="217"/>
      <c r="V529" s="216"/>
      <c r="W529" s="409"/>
      <c r="X529" s="102" t="s">
        <v>65</v>
      </c>
      <c r="Y529" s="215"/>
      <c r="Z529" s="45" t="s">
        <v>64</v>
      </c>
      <c r="AA529" s="72"/>
      <c r="AB529" s="214"/>
      <c r="AE529" s="71"/>
    </row>
    <row r="530" spans="2:34" s="32" customFormat="1" ht="15" customHeight="1" x14ac:dyDescent="0.45">
      <c r="B530" s="1702"/>
      <c r="C530" s="1703"/>
      <c r="D530" s="1703"/>
      <c r="E530" s="1703"/>
      <c r="F530" s="1703"/>
      <c r="G530" s="1703"/>
      <c r="H530" s="1703"/>
      <c r="I530" s="1704"/>
      <c r="J530" s="50" t="s">
        <v>67</v>
      </c>
      <c r="K530" s="295"/>
      <c r="L530" s="295"/>
      <c r="M530" s="295"/>
      <c r="N530" s="295"/>
      <c r="O530" s="295"/>
      <c r="P530" s="295"/>
      <c r="Q530" s="295"/>
      <c r="R530" s="295"/>
      <c r="S530" s="52"/>
      <c r="T530" s="72"/>
      <c r="U530" s="213"/>
      <c r="V530" s="212"/>
      <c r="W530" s="410"/>
      <c r="X530" s="295" t="s">
        <v>65</v>
      </c>
      <c r="Y530" s="211"/>
      <c r="Z530" s="72" t="s">
        <v>64</v>
      </c>
      <c r="AA530" s="48"/>
      <c r="AB530" s="49"/>
      <c r="AE530" s="71"/>
    </row>
    <row r="531" spans="2:34" s="32" customFormat="1" ht="18" customHeight="1" x14ac:dyDescent="0.45">
      <c r="B531" s="1167" t="s">
        <v>68</v>
      </c>
      <c r="C531" s="1168"/>
      <c r="D531" s="1168"/>
      <c r="E531" s="1168"/>
      <c r="F531" s="1168"/>
      <c r="G531" s="1168"/>
      <c r="H531" s="1168"/>
      <c r="I531" s="1169"/>
      <c r="J531" s="210" t="s">
        <v>84</v>
      </c>
      <c r="K531" s="52" t="s">
        <v>69</v>
      </c>
      <c r="L531" s="58"/>
      <c r="M531" s="58"/>
      <c r="N531" s="58"/>
      <c r="O531" s="57" t="s">
        <v>70</v>
      </c>
      <c r="P531" s="52" t="s">
        <v>71</v>
      </c>
      <c r="Q531" s="58"/>
      <c r="R531" s="58"/>
      <c r="T531" s="72" t="s">
        <v>81</v>
      </c>
      <c r="U531" s="57" t="s">
        <v>84</v>
      </c>
      <c r="V531" s="72" t="s">
        <v>82</v>
      </c>
      <c r="X531" s="52"/>
      <c r="Y531" s="58"/>
      <c r="Z531" s="58"/>
      <c r="AA531" s="58"/>
      <c r="AB531" s="59"/>
      <c r="AE531" s="71"/>
      <c r="AH531" s="69"/>
    </row>
    <row r="532" spans="2:34" s="32" customFormat="1" ht="15" customHeight="1" x14ac:dyDescent="0.45">
      <c r="B532" s="1118" t="s">
        <v>72</v>
      </c>
      <c r="C532" s="1119"/>
      <c r="D532" s="1119"/>
      <c r="E532" s="1119"/>
      <c r="F532" s="1119"/>
      <c r="G532" s="1119"/>
      <c r="H532" s="1119"/>
      <c r="I532" s="1120"/>
      <c r="J532" s="1130" t="s">
        <v>73</v>
      </c>
      <c r="K532" s="1139"/>
      <c r="L532" s="1711"/>
      <c r="M532" s="1218"/>
      <c r="N532" s="1218"/>
      <c r="O532" s="1712"/>
      <c r="P532" s="1711"/>
      <c r="Q532" s="1712"/>
      <c r="R532" s="1714"/>
      <c r="S532" s="1715"/>
      <c r="T532" s="1715"/>
      <c r="U532" s="1716"/>
      <c r="V532" s="1143" t="s">
        <v>74</v>
      </c>
      <c r="W532" s="1143"/>
      <c r="X532" s="1143"/>
      <c r="Y532" s="1143"/>
      <c r="Z532" s="1143"/>
      <c r="AA532" s="1143"/>
      <c r="AB532" s="1144"/>
      <c r="AE532" s="71"/>
    </row>
    <row r="533" spans="2:34" s="32" customFormat="1" ht="15" customHeight="1" x14ac:dyDescent="0.45">
      <c r="B533" s="1121"/>
      <c r="C533" s="1122"/>
      <c r="D533" s="1122"/>
      <c r="E533" s="1122"/>
      <c r="F533" s="1122"/>
      <c r="G533" s="1122"/>
      <c r="H533" s="1122"/>
      <c r="I533" s="1123"/>
      <c r="J533" s="1197"/>
      <c r="K533" s="1198"/>
      <c r="L533" s="1711"/>
      <c r="M533" s="1218"/>
      <c r="N533" s="1218"/>
      <c r="O533" s="1712"/>
      <c r="P533" s="1711"/>
      <c r="Q533" s="1712"/>
      <c r="R533" s="1714"/>
      <c r="S533" s="1715"/>
      <c r="T533" s="1715"/>
      <c r="U533" s="1716"/>
      <c r="V533" s="1146"/>
      <c r="W533" s="1146"/>
      <c r="X533" s="1146"/>
      <c r="Y533" s="1146"/>
      <c r="Z533" s="1146"/>
      <c r="AA533" s="1146"/>
      <c r="AB533" s="1147"/>
      <c r="AC533" s="63"/>
      <c r="AD533" s="63"/>
      <c r="AE533" s="207"/>
      <c r="AF533" s="63"/>
      <c r="AG533" s="63"/>
      <c r="AH533" s="63"/>
    </row>
    <row r="534" spans="2:34" s="32" customFormat="1" ht="15" customHeight="1" x14ac:dyDescent="0.45">
      <c r="B534" s="1118" t="s">
        <v>75</v>
      </c>
      <c r="C534" s="1119"/>
      <c r="D534" s="1119"/>
      <c r="E534" s="1119"/>
      <c r="F534" s="1119"/>
      <c r="G534" s="1119"/>
      <c r="H534" s="1119"/>
      <c r="I534" s="1119"/>
      <c r="J534" s="1705"/>
      <c r="K534" s="1717"/>
      <c r="L534" s="1719"/>
      <c r="M534" s="1134" t="s">
        <v>76</v>
      </c>
      <c r="N534" s="1709"/>
      <c r="O534" s="1134" t="s">
        <v>77</v>
      </c>
      <c r="P534" s="1709"/>
      <c r="Q534" s="1134" t="s">
        <v>78</v>
      </c>
      <c r="S534" s="60"/>
      <c r="T534" s="60"/>
      <c r="U534" s="60"/>
      <c r="V534" s="60"/>
      <c r="W534" s="60"/>
      <c r="X534" s="60"/>
      <c r="Y534" s="60"/>
      <c r="Z534" s="60"/>
      <c r="AA534" s="60"/>
      <c r="AB534" s="209"/>
      <c r="AC534" s="63"/>
      <c r="AD534" s="63"/>
      <c r="AE534" s="207"/>
      <c r="AF534" s="63"/>
      <c r="AG534" s="63"/>
      <c r="AH534" s="63"/>
    </row>
    <row r="535" spans="2:34" s="32" customFormat="1" ht="15" customHeight="1" x14ac:dyDescent="0.45">
      <c r="B535" s="1121"/>
      <c r="C535" s="1122"/>
      <c r="D535" s="1122"/>
      <c r="E535" s="1122"/>
      <c r="F535" s="1122"/>
      <c r="G535" s="1122"/>
      <c r="H535" s="1122"/>
      <c r="I535" s="1122"/>
      <c r="J535" s="1707"/>
      <c r="K535" s="1718"/>
      <c r="L535" s="1720"/>
      <c r="M535" s="1136"/>
      <c r="N535" s="1710"/>
      <c r="O535" s="1136"/>
      <c r="P535" s="1710"/>
      <c r="Q535" s="1136"/>
      <c r="R535" s="64"/>
      <c r="S535" s="62"/>
      <c r="T535" s="62"/>
      <c r="U535" s="62"/>
      <c r="V535" s="62"/>
      <c r="W535" s="62"/>
      <c r="X535" s="62"/>
      <c r="Y535" s="62"/>
      <c r="Z535" s="62"/>
      <c r="AA535" s="62"/>
      <c r="AB535" s="208"/>
      <c r="AC535" s="63"/>
      <c r="AD535" s="63"/>
      <c r="AE535" s="207"/>
      <c r="AF535" s="63"/>
      <c r="AG535" s="63"/>
      <c r="AH535" s="63"/>
    </row>
    <row r="536" spans="2:34" s="32" customFormat="1" ht="20.100000000000001" customHeight="1" x14ac:dyDescent="0.45">
      <c r="B536" s="65"/>
      <c r="C536" s="65"/>
      <c r="D536" s="65"/>
      <c r="E536" s="65"/>
      <c r="F536" s="65"/>
      <c r="G536" s="65"/>
      <c r="H536" s="65"/>
      <c r="I536" s="65"/>
      <c r="J536" s="66"/>
      <c r="K536" s="66"/>
      <c r="L536" s="68"/>
      <c r="M536" s="66"/>
      <c r="N536" s="68"/>
      <c r="O536" s="66"/>
      <c r="P536" s="68"/>
      <c r="Q536" s="66"/>
      <c r="R536" s="68"/>
      <c r="S536" s="61"/>
      <c r="T536" s="61"/>
      <c r="U536" s="61"/>
      <c r="V536" s="61"/>
      <c r="W536" s="61"/>
      <c r="X536" s="61"/>
      <c r="Y536" s="61"/>
      <c r="Z536" s="61"/>
      <c r="AA536" s="61"/>
      <c r="AB536" s="61"/>
      <c r="AC536" s="63"/>
      <c r="AD536" s="63"/>
      <c r="AE536" s="207"/>
      <c r="AF536" s="63"/>
      <c r="AG536" s="63"/>
      <c r="AH536" s="63"/>
    </row>
    <row r="537" spans="2:34" s="32" customFormat="1" ht="18" customHeight="1" x14ac:dyDescent="0.45">
      <c r="B537" s="291" t="s">
        <v>85</v>
      </c>
      <c r="C537" s="69" t="s">
        <v>5718</v>
      </c>
      <c r="E537" s="69"/>
      <c r="F537" s="69"/>
      <c r="G537" s="69"/>
      <c r="H537" s="69"/>
      <c r="I537" s="73"/>
      <c r="J537" s="73"/>
      <c r="K537" s="73"/>
      <c r="L537" s="73"/>
      <c r="M537" s="73"/>
      <c r="N537" s="73"/>
      <c r="O537" s="73"/>
      <c r="P537" s="73"/>
      <c r="Q537" s="73"/>
      <c r="R537" s="74"/>
      <c r="S537" s="73"/>
      <c r="T537" s="73"/>
      <c r="U537" s="73"/>
      <c r="V537" s="73"/>
      <c r="W537" s="69"/>
      <c r="X537" s="69"/>
      <c r="Y537" s="69"/>
      <c r="Z537" s="69"/>
      <c r="AA537" s="69"/>
      <c r="AB537" s="69"/>
      <c r="AE537" s="71"/>
    </row>
    <row r="538" spans="2:34" s="32" customFormat="1" ht="30" customHeight="1" x14ac:dyDescent="0.45">
      <c r="B538" s="296" t="s">
        <v>86</v>
      </c>
      <c r="C538" s="1117" t="s">
        <v>5719</v>
      </c>
      <c r="D538" s="1117"/>
      <c r="E538" s="1117"/>
      <c r="F538" s="1117"/>
      <c r="G538" s="1117"/>
      <c r="H538" s="1117"/>
      <c r="I538" s="1117"/>
      <c r="J538" s="1117"/>
      <c r="K538" s="1117"/>
      <c r="L538" s="1117"/>
      <c r="M538" s="1117"/>
      <c r="N538" s="1117"/>
      <c r="O538" s="1117"/>
      <c r="P538" s="1117"/>
      <c r="Q538" s="1117"/>
      <c r="R538" s="1117"/>
      <c r="S538" s="1117"/>
      <c r="T538" s="1117"/>
      <c r="U538" s="1117"/>
      <c r="V538" s="1117"/>
      <c r="W538" s="1117"/>
      <c r="X538" s="1117"/>
      <c r="Y538" s="1117"/>
      <c r="Z538" s="1117"/>
      <c r="AA538" s="1117"/>
      <c r="AE538" s="71"/>
    </row>
    <row r="539" spans="2:34" s="32" customFormat="1" ht="8.1" customHeight="1" x14ac:dyDescent="0.4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E539" s="71"/>
    </row>
    <row r="540" spans="2:34" s="32" customFormat="1" ht="25.35" customHeight="1" x14ac:dyDescent="0.45">
      <c r="B540" s="35" t="s">
        <v>87</v>
      </c>
      <c r="I540" s="36"/>
      <c r="J540" s="36"/>
      <c r="W540" s="36"/>
      <c r="X540" s="36"/>
      <c r="Y540" s="36"/>
      <c r="Z540" s="36"/>
      <c r="AA540" s="36"/>
      <c r="AB540" s="36"/>
      <c r="AE540" s="71"/>
    </row>
    <row r="541" spans="2:34" s="32" customFormat="1" ht="17.55" customHeight="1" x14ac:dyDescent="0.45">
      <c r="B541" s="35" t="s">
        <v>5600</v>
      </c>
      <c r="C541" s="35"/>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E541" s="223"/>
    </row>
    <row r="542" spans="2:34" s="32" customFormat="1" ht="12.6" customHeight="1" x14ac:dyDescent="0.45">
      <c r="B542" s="1185" t="s">
        <v>62</v>
      </c>
      <c r="C542" s="1186"/>
      <c r="D542" s="1186"/>
      <c r="E542" s="1186"/>
      <c r="F542" s="1186"/>
      <c r="G542" s="1186"/>
      <c r="H542" s="1186"/>
      <c r="I542" s="1187"/>
      <c r="J542" s="1221"/>
      <c r="K542" s="1222"/>
      <c r="L542" s="1222"/>
      <c r="M542" s="1222"/>
      <c r="N542" s="1222"/>
      <c r="O542" s="1222"/>
      <c r="P542" s="1222"/>
      <c r="Q542" s="1222"/>
      <c r="R542" s="1222"/>
      <c r="S542" s="1222"/>
      <c r="T542" s="1222"/>
      <c r="U542" s="1222"/>
      <c r="V542" s="1222"/>
      <c r="W542" s="1222"/>
      <c r="X542" s="1222"/>
      <c r="Y542" s="1222"/>
      <c r="Z542" s="1222"/>
      <c r="AA542" s="1222"/>
      <c r="AB542" s="1223"/>
      <c r="AE542" s="71"/>
    </row>
    <row r="543" spans="2:34" s="32" customFormat="1" ht="22.5" customHeight="1" x14ac:dyDescent="0.45">
      <c r="B543" s="1207" t="s">
        <v>50</v>
      </c>
      <c r="C543" s="1208"/>
      <c r="D543" s="1208"/>
      <c r="E543" s="1208"/>
      <c r="F543" s="1208"/>
      <c r="G543" s="1208"/>
      <c r="H543" s="1208"/>
      <c r="I543" s="1209"/>
      <c r="J543" s="1224"/>
      <c r="K543" s="1225"/>
      <c r="L543" s="1225"/>
      <c r="M543" s="1226"/>
      <c r="N543" s="1226"/>
      <c r="O543" s="1225"/>
      <c r="P543" s="1226"/>
      <c r="Q543" s="1226"/>
      <c r="R543" s="1225"/>
      <c r="S543" s="1225"/>
      <c r="T543" s="1225"/>
      <c r="U543" s="1225"/>
      <c r="V543" s="1225"/>
      <c r="W543" s="1225"/>
      <c r="X543" s="1225"/>
      <c r="Y543" s="1225"/>
      <c r="Z543" s="1225"/>
      <c r="AA543" s="1225"/>
      <c r="AB543" s="1227"/>
      <c r="AE543" s="71"/>
    </row>
    <row r="544" spans="2:34" s="32" customFormat="1" ht="25.35" customHeight="1" x14ac:dyDescent="0.45">
      <c r="B544" s="1173" t="s">
        <v>48</v>
      </c>
      <c r="C544" s="1174"/>
      <c r="D544" s="1174"/>
      <c r="E544" s="1174"/>
      <c r="F544" s="1174"/>
      <c r="G544" s="1174"/>
      <c r="H544" s="1174"/>
      <c r="I544" s="1175"/>
      <c r="J544" s="1053" t="s">
        <v>3</v>
      </c>
      <c r="K544" s="1054"/>
      <c r="L544" s="1054"/>
      <c r="M544" s="1237"/>
      <c r="N544" s="1239"/>
      <c r="O544" s="37" t="s">
        <v>4</v>
      </c>
      <c r="P544" s="1237"/>
      <c r="Q544" s="1239"/>
      <c r="R544" s="1054"/>
      <c r="S544" s="1054"/>
      <c r="T544" s="1054"/>
      <c r="U544" s="1054"/>
      <c r="V544" s="1054"/>
      <c r="W544" s="1054"/>
      <c r="X544" s="1054"/>
      <c r="Y544" s="1054"/>
      <c r="Z544" s="1054"/>
      <c r="AA544" s="1054"/>
      <c r="AB544" s="1055"/>
      <c r="AE544" s="71"/>
    </row>
    <row r="545" spans="2:38" s="32" customFormat="1" ht="25.35" customHeight="1" x14ac:dyDescent="0.45">
      <c r="B545" s="1179"/>
      <c r="C545" s="1180"/>
      <c r="D545" s="1180"/>
      <c r="E545" s="1180"/>
      <c r="F545" s="1180"/>
      <c r="G545" s="1180"/>
      <c r="H545" s="1180"/>
      <c r="I545" s="1181"/>
      <c r="J545" s="1053" t="s">
        <v>5</v>
      </c>
      <c r="K545" s="1054"/>
      <c r="L545" s="1054"/>
      <c r="M545" s="1237"/>
      <c r="N545" s="1238"/>
      <c r="O545" s="1238"/>
      <c r="P545" s="1238"/>
      <c r="Q545" s="1239"/>
      <c r="R545" s="1053" t="s">
        <v>6</v>
      </c>
      <c r="S545" s="1054"/>
      <c r="T545" s="1055"/>
      <c r="U545" s="1237"/>
      <c r="V545" s="1238"/>
      <c r="W545" s="1238"/>
      <c r="X545" s="1238"/>
      <c r="Y545" s="1238"/>
      <c r="Z545" s="1238"/>
      <c r="AA545" s="1238"/>
      <c r="AB545" s="1239"/>
      <c r="AE545" s="71"/>
    </row>
    <row r="546" spans="2:38" s="32" customFormat="1" ht="25.35" customHeight="1" x14ac:dyDescent="0.45">
      <c r="B546" s="1179"/>
      <c r="C546" s="1180"/>
      <c r="D546" s="1180"/>
      <c r="E546" s="1180"/>
      <c r="F546" s="1180"/>
      <c r="G546" s="1180"/>
      <c r="H546" s="1180"/>
      <c r="I546" s="1181"/>
      <c r="J546" s="1053" t="s">
        <v>5753</v>
      </c>
      <c r="K546" s="1054"/>
      <c r="L546" s="1054"/>
      <c r="M546" s="1234"/>
      <c r="N546" s="1235"/>
      <c r="O546" s="1235"/>
      <c r="P546" s="1235"/>
      <c r="Q546" s="1236"/>
      <c r="R546" s="1053" t="s">
        <v>7</v>
      </c>
      <c r="S546" s="1054"/>
      <c r="T546" s="1055"/>
      <c r="U546" s="1237"/>
      <c r="V546" s="1238"/>
      <c r="W546" s="1238"/>
      <c r="X546" s="1238"/>
      <c r="Y546" s="1238"/>
      <c r="Z546" s="1238"/>
      <c r="AA546" s="1238"/>
      <c r="AB546" s="1239"/>
      <c r="AE546" s="71"/>
    </row>
    <row r="547" spans="2:38" s="32" customFormat="1" ht="25.35" customHeight="1" x14ac:dyDescent="0.45">
      <c r="B547" s="1182"/>
      <c r="C547" s="1183"/>
      <c r="D547" s="1183"/>
      <c r="E547" s="1183"/>
      <c r="F547" s="1183"/>
      <c r="G547" s="1183"/>
      <c r="H547" s="1183"/>
      <c r="I547" s="1184"/>
      <c r="J547" s="1053" t="s">
        <v>8</v>
      </c>
      <c r="K547" s="1054"/>
      <c r="L547" s="1054"/>
      <c r="M547" s="1713"/>
      <c r="N547" s="1713"/>
      <c r="O547" s="1713"/>
      <c r="P547" s="1713"/>
      <c r="Q547" s="1713"/>
      <c r="R547" s="1713"/>
      <c r="S547" s="1713"/>
      <c r="T547" s="1713"/>
      <c r="U547" s="1713"/>
      <c r="V547" s="1713"/>
      <c r="W547" s="1713"/>
      <c r="X547" s="1713"/>
      <c r="Y547" s="1713"/>
      <c r="Z547" s="1713"/>
      <c r="AA547" s="1713"/>
      <c r="AB547" s="1713"/>
      <c r="AE547" s="71"/>
    </row>
    <row r="548" spans="2:38" s="32" customFormat="1" ht="30" customHeight="1" x14ac:dyDescent="0.45">
      <c r="B548" s="1696" t="s">
        <v>63</v>
      </c>
      <c r="C548" s="1697"/>
      <c r="D548" s="1697"/>
      <c r="E548" s="1697"/>
      <c r="F548" s="1697"/>
      <c r="G548" s="1697"/>
      <c r="H548" s="1697"/>
      <c r="I548" s="1698"/>
      <c r="J548" s="222"/>
      <c r="K548" s="221"/>
      <c r="L548" s="220" t="s">
        <v>65</v>
      </c>
      <c r="M548" s="219"/>
      <c r="N548" s="218" t="s">
        <v>64</v>
      </c>
      <c r="O548" s="42"/>
      <c r="P548" s="53"/>
      <c r="V548" s="82"/>
      <c r="W548" s="82"/>
      <c r="X548" s="82"/>
      <c r="Y548" s="82"/>
      <c r="Z548" s="82"/>
      <c r="AA548" s="82"/>
      <c r="AB548" s="83"/>
      <c r="AE548" s="71"/>
      <c r="AL548" s="39"/>
    </row>
    <row r="549" spans="2:38" s="32" customFormat="1" ht="15" customHeight="1" x14ac:dyDescent="0.45">
      <c r="B549" s="1699"/>
      <c r="C549" s="1700"/>
      <c r="D549" s="1700"/>
      <c r="E549" s="1700"/>
      <c r="F549" s="1700"/>
      <c r="G549" s="1700"/>
      <c r="H549" s="1700"/>
      <c r="I549" s="1701"/>
      <c r="J549" s="43" t="s">
        <v>66</v>
      </c>
      <c r="K549" s="44"/>
      <c r="L549" s="44"/>
      <c r="M549" s="44"/>
      <c r="N549" s="44"/>
      <c r="O549" s="44"/>
      <c r="P549" s="44"/>
      <c r="Q549" s="44"/>
      <c r="R549" s="44"/>
      <c r="S549" s="42"/>
      <c r="T549" s="45"/>
      <c r="U549" s="217"/>
      <c r="V549" s="216"/>
      <c r="W549" s="409"/>
      <c r="X549" s="102" t="s">
        <v>65</v>
      </c>
      <c r="Y549" s="215"/>
      <c r="Z549" s="72" t="s">
        <v>64</v>
      </c>
      <c r="AA549" s="72"/>
      <c r="AB549" s="214"/>
      <c r="AE549" s="71"/>
    </row>
    <row r="550" spans="2:38" s="32" customFormat="1" ht="15" customHeight="1" x14ac:dyDescent="0.45">
      <c r="B550" s="1702"/>
      <c r="C550" s="1703"/>
      <c r="D550" s="1703"/>
      <c r="E550" s="1703"/>
      <c r="F550" s="1703"/>
      <c r="G550" s="1703"/>
      <c r="H550" s="1703"/>
      <c r="I550" s="1704"/>
      <c r="J550" s="50" t="s">
        <v>67</v>
      </c>
      <c r="K550" s="295"/>
      <c r="L550" s="295"/>
      <c r="M550" s="295"/>
      <c r="N550" s="295"/>
      <c r="O550" s="295"/>
      <c r="P550" s="295"/>
      <c r="Q550" s="295"/>
      <c r="R550" s="295"/>
      <c r="S550" s="52"/>
      <c r="T550" s="72"/>
      <c r="U550" s="213"/>
      <c r="V550" s="212"/>
      <c r="W550" s="410"/>
      <c r="X550" s="295" t="s">
        <v>65</v>
      </c>
      <c r="Y550" s="211"/>
      <c r="Z550" s="48" t="s">
        <v>64</v>
      </c>
      <c r="AA550" s="48"/>
      <c r="AB550" s="49"/>
      <c r="AE550" s="71"/>
    </row>
    <row r="551" spans="2:38" s="32" customFormat="1" ht="18" customHeight="1" x14ac:dyDescent="0.45">
      <c r="B551" s="1167" t="s">
        <v>68</v>
      </c>
      <c r="C551" s="1168"/>
      <c r="D551" s="1168"/>
      <c r="E551" s="1168"/>
      <c r="F551" s="1168"/>
      <c r="G551" s="1168"/>
      <c r="H551" s="1168"/>
      <c r="I551" s="1169"/>
      <c r="J551" s="210" t="s">
        <v>84</v>
      </c>
      <c r="K551" s="52" t="s">
        <v>69</v>
      </c>
      <c r="L551" s="58"/>
      <c r="M551" s="58"/>
      <c r="N551" s="58"/>
      <c r="O551" s="57" t="s">
        <v>70</v>
      </c>
      <c r="P551" s="52" t="s">
        <v>71</v>
      </c>
      <c r="Q551" s="58"/>
      <c r="R551" s="58"/>
      <c r="T551" s="72" t="s">
        <v>81</v>
      </c>
      <c r="U551" s="57" t="s">
        <v>70</v>
      </c>
      <c r="V551" s="72" t="s">
        <v>82</v>
      </c>
      <c r="X551" s="52"/>
      <c r="Y551" s="58"/>
      <c r="Z551" s="58"/>
      <c r="AA551" s="58"/>
      <c r="AB551" s="59"/>
      <c r="AE551" s="71"/>
      <c r="AH551" s="69"/>
    </row>
    <row r="552" spans="2:38" s="32" customFormat="1" ht="15" customHeight="1" x14ac:dyDescent="0.45">
      <c r="B552" s="1118" t="s">
        <v>72</v>
      </c>
      <c r="C552" s="1119"/>
      <c r="D552" s="1119"/>
      <c r="E552" s="1119"/>
      <c r="F552" s="1119"/>
      <c r="G552" s="1119"/>
      <c r="H552" s="1119"/>
      <c r="I552" s="1120"/>
      <c r="J552" s="1130" t="s">
        <v>73</v>
      </c>
      <c r="K552" s="1139"/>
      <c r="L552" s="1711"/>
      <c r="M552" s="1218"/>
      <c r="N552" s="1218"/>
      <c r="O552" s="1218"/>
      <c r="P552" s="1218"/>
      <c r="Q552" s="1218"/>
      <c r="R552" s="1715"/>
      <c r="S552" s="1715"/>
      <c r="T552" s="1715"/>
      <c r="U552" s="1716"/>
      <c r="V552" s="1143" t="s">
        <v>74</v>
      </c>
      <c r="W552" s="1143"/>
      <c r="X552" s="1143"/>
      <c r="Y552" s="1143"/>
      <c r="Z552" s="1143"/>
      <c r="AA552" s="1143"/>
      <c r="AB552" s="1144"/>
      <c r="AE552" s="71"/>
    </row>
    <row r="553" spans="2:38" s="32" customFormat="1" ht="15" customHeight="1" x14ac:dyDescent="0.45">
      <c r="B553" s="1121"/>
      <c r="C553" s="1122"/>
      <c r="D553" s="1122"/>
      <c r="E553" s="1122"/>
      <c r="F553" s="1122"/>
      <c r="G553" s="1122"/>
      <c r="H553" s="1122"/>
      <c r="I553" s="1123"/>
      <c r="J553" s="1197"/>
      <c r="K553" s="1198"/>
      <c r="L553" s="1711"/>
      <c r="M553" s="1218"/>
      <c r="N553" s="1218"/>
      <c r="O553" s="1218"/>
      <c r="P553" s="1218"/>
      <c r="Q553" s="1218"/>
      <c r="R553" s="1715"/>
      <c r="S553" s="1715"/>
      <c r="T553" s="1715"/>
      <c r="U553" s="1716"/>
      <c r="V553" s="1146"/>
      <c r="W553" s="1146"/>
      <c r="X553" s="1146"/>
      <c r="Y553" s="1146"/>
      <c r="Z553" s="1146"/>
      <c r="AA553" s="1146"/>
      <c r="AB553" s="1147"/>
      <c r="AC553" s="63"/>
      <c r="AD553" s="63"/>
      <c r="AE553" s="207"/>
      <c r="AF553" s="63"/>
      <c r="AG553" s="63"/>
      <c r="AH553" s="63"/>
    </row>
    <row r="554" spans="2:38" s="32" customFormat="1" ht="15" customHeight="1" x14ac:dyDescent="0.45">
      <c r="B554" s="1118" t="s">
        <v>75</v>
      </c>
      <c r="C554" s="1119"/>
      <c r="D554" s="1119"/>
      <c r="E554" s="1119"/>
      <c r="F554" s="1119"/>
      <c r="G554" s="1119"/>
      <c r="H554" s="1119"/>
      <c r="I554" s="1119"/>
      <c r="J554" s="1705"/>
      <c r="K554" s="1717"/>
      <c r="L554" s="1719"/>
      <c r="M554" s="1134" t="s">
        <v>76</v>
      </c>
      <c r="N554" s="1709"/>
      <c r="O554" s="1134" t="s">
        <v>77</v>
      </c>
      <c r="P554" s="1709"/>
      <c r="Q554" s="1134" t="s">
        <v>78</v>
      </c>
      <c r="S554" s="60"/>
      <c r="T554" s="60"/>
      <c r="U554" s="60"/>
      <c r="V554" s="60"/>
      <c r="W554" s="60"/>
      <c r="X554" s="60"/>
      <c r="Y554" s="60"/>
      <c r="Z554" s="60"/>
      <c r="AA554" s="60"/>
      <c r="AB554" s="209"/>
      <c r="AC554" s="63"/>
      <c r="AD554" s="63"/>
      <c r="AE554" s="207"/>
      <c r="AF554" s="63"/>
      <c r="AG554" s="63"/>
      <c r="AH554" s="63"/>
    </row>
    <row r="555" spans="2:38" s="32" customFormat="1" ht="15" customHeight="1" x14ac:dyDescent="0.45">
      <c r="B555" s="1121"/>
      <c r="C555" s="1122"/>
      <c r="D555" s="1122"/>
      <c r="E555" s="1122"/>
      <c r="F555" s="1122"/>
      <c r="G555" s="1122"/>
      <c r="H555" s="1122"/>
      <c r="I555" s="1122"/>
      <c r="J555" s="1707"/>
      <c r="K555" s="1718"/>
      <c r="L555" s="1720"/>
      <c r="M555" s="1136"/>
      <c r="N555" s="1710"/>
      <c r="O555" s="1136"/>
      <c r="P555" s="1710"/>
      <c r="Q555" s="1136"/>
      <c r="R555" s="64"/>
      <c r="S555" s="62"/>
      <c r="T555" s="62"/>
      <c r="U555" s="62"/>
      <c r="V555" s="62"/>
      <c r="W555" s="62"/>
      <c r="X555" s="62"/>
      <c r="Y555" s="62"/>
      <c r="Z555" s="62"/>
      <c r="AA555" s="62"/>
      <c r="AB555" s="208"/>
      <c r="AC555" s="63"/>
      <c r="AD555" s="63"/>
      <c r="AE555" s="207"/>
      <c r="AF555" s="63"/>
      <c r="AG555" s="63"/>
      <c r="AH555" s="63"/>
    </row>
    <row r="556" spans="2:38" s="32" customFormat="1" ht="17.55" customHeight="1" x14ac:dyDescent="0.45">
      <c r="B556" s="35" t="s">
        <v>5599</v>
      </c>
      <c r="C556" s="35"/>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E556" s="223"/>
    </row>
    <row r="557" spans="2:38" s="32" customFormat="1" ht="12.6" customHeight="1" x14ac:dyDescent="0.45">
      <c r="B557" s="1185" t="s">
        <v>62</v>
      </c>
      <c r="C557" s="1186"/>
      <c r="D557" s="1186"/>
      <c r="E557" s="1186"/>
      <c r="F557" s="1186"/>
      <c r="G557" s="1186"/>
      <c r="H557" s="1186"/>
      <c r="I557" s="1187"/>
      <c r="J557" s="1221"/>
      <c r="K557" s="1222"/>
      <c r="L557" s="1222"/>
      <c r="M557" s="1222"/>
      <c r="N557" s="1222"/>
      <c r="O557" s="1222"/>
      <c r="P557" s="1222"/>
      <c r="Q557" s="1222"/>
      <c r="R557" s="1222"/>
      <c r="S557" s="1222"/>
      <c r="T557" s="1222"/>
      <c r="U557" s="1222"/>
      <c r="V557" s="1222"/>
      <c r="W557" s="1222"/>
      <c r="X557" s="1222"/>
      <c r="Y557" s="1222"/>
      <c r="Z557" s="1222"/>
      <c r="AA557" s="1222"/>
      <c r="AB557" s="1223"/>
      <c r="AE557" s="71"/>
    </row>
    <row r="558" spans="2:38" s="32" customFormat="1" ht="22.5" customHeight="1" x14ac:dyDescent="0.45">
      <c r="B558" s="1207" t="s">
        <v>50</v>
      </c>
      <c r="C558" s="1208"/>
      <c r="D558" s="1208"/>
      <c r="E558" s="1208"/>
      <c r="F558" s="1208"/>
      <c r="G558" s="1208"/>
      <c r="H558" s="1208"/>
      <c r="I558" s="1209"/>
      <c r="J558" s="1224"/>
      <c r="K558" s="1225"/>
      <c r="L558" s="1225"/>
      <c r="M558" s="1226"/>
      <c r="N558" s="1226"/>
      <c r="O558" s="1225"/>
      <c r="P558" s="1226"/>
      <c r="Q558" s="1226"/>
      <c r="R558" s="1225"/>
      <c r="S558" s="1225"/>
      <c r="T558" s="1225"/>
      <c r="U558" s="1225"/>
      <c r="V558" s="1225"/>
      <c r="W558" s="1225"/>
      <c r="X558" s="1225"/>
      <c r="Y558" s="1225"/>
      <c r="Z558" s="1225"/>
      <c r="AA558" s="1225"/>
      <c r="AB558" s="1227"/>
      <c r="AE558" s="71"/>
    </row>
    <row r="559" spans="2:38" s="32" customFormat="1" ht="25.35" customHeight="1" x14ac:dyDescent="0.45">
      <c r="B559" s="1173" t="s">
        <v>48</v>
      </c>
      <c r="C559" s="1174"/>
      <c r="D559" s="1174"/>
      <c r="E559" s="1174"/>
      <c r="F559" s="1174"/>
      <c r="G559" s="1174"/>
      <c r="H559" s="1174"/>
      <c r="I559" s="1175"/>
      <c r="J559" s="1053" t="s">
        <v>3</v>
      </c>
      <c r="K559" s="1054"/>
      <c r="L559" s="1054"/>
      <c r="M559" s="1237"/>
      <c r="N559" s="1239"/>
      <c r="O559" s="37" t="s">
        <v>4</v>
      </c>
      <c r="P559" s="1237"/>
      <c r="Q559" s="1239"/>
      <c r="R559" s="1054"/>
      <c r="S559" s="1054"/>
      <c r="T559" s="1054"/>
      <c r="U559" s="1054"/>
      <c r="V559" s="1054"/>
      <c r="W559" s="1054"/>
      <c r="X559" s="1054"/>
      <c r="Y559" s="1054"/>
      <c r="Z559" s="1054"/>
      <c r="AA559" s="1054"/>
      <c r="AB559" s="1055"/>
      <c r="AE559" s="71"/>
    </row>
    <row r="560" spans="2:38" s="32" customFormat="1" ht="25.35" customHeight="1" x14ac:dyDescent="0.45">
      <c r="B560" s="1179"/>
      <c r="C560" s="1180"/>
      <c r="D560" s="1180"/>
      <c r="E560" s="1180"/>
      <c r="F560" s="1180"/>
      <c r="G560" s="1180"/>
      <c r="H560" s="1180"/>
      <c r="I560" s="1181"/>
      <c r="J560" s="1053" t="s">
        <v>5</v>
      </c>
      <c r="K560" s="1054"/>
      <c r="L560" s="1054"/>
      <c r="M560" s="1237"/>
      <c r="N560" s="1238"/>
      <c r="O560" s="1238"/>
      <c r="P560" s="1238"/>
      <c r="Q560" s="1239"/>
      <c r="R560" s="1053" t="s">
        <v>6</v>
      </c>
      <c r="S560" s="1054"/>
      <c r="T560" s="1055"/>
      <c r="U560" s="1237"/>
      <c r="V560" s="1238"/>
      <c r="W560" s="1238"/>
      <c r="X560" s="1238"/>
      <c r="Y560" s="1238"/>
      <c r="Z560" s="1238"/>
      <c r="AA560" s="1238"/>
      <c r="AB560" s="1239"/>
      <c r="AE560" s="71"/>
    </row>
    <row r="561" spans="2:38" s="32" customFormat="1" ht="25.35" customHeight="1" x14ac:dyDescent="0.45">
      <c r="B561" s="1179"/>
      <c r="C561" s="1180"/>
      <c r="D561" s="1180"/>
      <c r="E561" s="1180"/>
      <c r="F561" s="1180"/>
      <c r="G561" s="1180"/>
      <c r="H561" s="1180"/>
      <c r="I561" s="1181"/>
      <c r="J561" s="1053" t="s">
        <v>5753</v>
      </c>
      <c r="K561" s="1054"/>
      <c r="L561" s="1054"/>
      <c r="M561" s="1234"/>
      <c r="N561" s="1235"/>
      <c r="O561" s="1235"/>
      <c r="P561" s="1235"/>
      <c r="Q561" s="1236"/>
      <c r="R561" s="1053" t="s">
        <v>7</v>
      </c>
      <c r="S561" s="1054"/>
      <c r="T561" s="1055"/>
      <c r="U561" s="1237"/>
      <c r="V561" s="1238"/>
      <c r="W561" s="1238"/>
      <c r="X561" s="1238"/>
      <c r="Y561" s="1238"/>
      <c r="Z561" s="1238"/>
      <c r="AA561" s="1238"/>
      <c r="AB561" s="1239"/>
      <c r="AE561" s="71"/>
    </row>
    <row r="562" spans="2:38" s="32" customFormat="1" ht="25.35" customHeight="1" x14ac:dyDescent="0.45">
      <c r="B562" s="1182"/>
      <c r="C562" s="1183"/>
      <c r="D562" s="1183"/>
      <c r="E562" s="1183"/>
      <c r="F562" s="1183"/>
      <c r="G562" s="1183"/>
      <c r="H562" s="1183"/>
      <c r="I562" s="1184"/>
      <c r="J562" s="1053" t="s">
        <v>8</v>
      </c>
      <c r="K562" s="1054"/>
      <c r="L562" s="1054"/>
      <c r="M562" s="1713"/>
      <c r="N562" s="1713"/>
      <c r="O562" s="1713"/>
      <c r="P562" s="1713"/>
      <c r="Q562" s="1713"/>
      <c r="R562" s="1713"/>
      <c r="S562" s="1713"/>
      <c r="T562" s="1713"/>
      <c r="U562" s="1713"/>
      <c r="V562" s="1713"/>
      <c r="W562" s="1713"/>
      <c r="X562" s="1713"/>
      <c r="Y562" s="1713"/>
      <c r="Z562" s="1713"/>
      <c r="AA562" s="1713"/>
      <c r="AB562" s="1713"/>
      <c r="AE562" s="71"/>
    </row>
    <row r="563" spans="2:38" s="32" customFormat="1" ht="30" customHeight="1" x14ac:dyDescent="0.45">
      <c r="B563" s="1696" t="s">
        <v>63</v>
      </c>
      <c r="C563" s="1697"/>
      <c r="D563" s="1697"/>
      <c r="E563" s="1697"/>
      <c r="F563" s="1697"/>
      <c r="G563" s="1697"/>
      <c r="H563" s="1697"/>
      <c r="I563" s="1698"/>
      <c r="J563" s="222"/>
      <c r="K563" s="221"/>
      <c r="L563" s="220" t="s">
        <v>65</v>
      </c>
      <c r="M563" s="219"/>
      <c r="N563" s="218" t="s">
        <v>64</v>
      </c>
      <c r="O563" s="42"/>
      <c r="P563" s="53"/>
      <c r="V563" s="82"/>
      <c r="W563" s="82"/>
      <c r="X563" s="82"/>
      <c r="Y563" s="82"/>
      <c r="Z563" s="82"/>
      <c r="AA563" s="82"/>
      <c r="AB563" s="83"/>
      <c r="AE563" s="71"/>
      <c r="AL563" s="39"/>
    </row>
    <row r="564" spans="2:38" s="32" customFormat="1" ht="15" customHeight="1" x14ac:dyDescent="0.45">
      <c r="B564" s="1699"/>
      <c r="C564" s="1700"/>
      <c r="D564" s="1700"/>
      <c r="E564" s="1700"/>
      <c r="F564" s="1700"/>
      <c r="G564" s="1700"/>
      <c r="H564" s="1700"/>
      <c r="I564" s="1701"/>
      <c r="J564" s="43" t="s">
        <v>66</v>
      </c>
      <c r="K564" s="44"/>
      <c r="L564" s="44"/>
      <c r="M564" s="44"/>
      <c r="N564" s="44"/>
      <c r="O564" s="44"/>
      <c r="P564" s="44"/>
      <c r="Q564" s="44"/>
      <c r="R564" s="44"/>
      <c r="S564" s="42"/>
      <c r="T564" s="45"/>
      <c r="U564" s="217"/>
      <c r="V564" s="216"/>
      <c r="W564" s="409"/>
      <c r="X564" s="102" t="s">
        <v>65</v>
      </c>
      <c r="Y564" s="215"/>
      <c r="Z564" s="45" t="s">
        <v>64</v>
      </c>
      <c r="AA564" s="72"/>
      <c r="AB564" s="214"/>
      <c r="AE564" s="71"/>
    </row>
    <row r="565" spans="2:38" s="32" customFormat="1" ht="15" customHeight="1" x14ac:dyDescent="0.45">
      <c r="B565" s="1702"/>
      <c r="C565" s="1703"/>
      <c r="D565" s="1703"/>
      <c r="E565" s="1703"/>
      <c r="F565" s="1703"/>
      <c r="G565" s="1703"/>
      <c r="H565" s="1703"/>
      <c r="I565" s="1704"/>
      <c r="J565" s="50" t="s">
        <v>67</v>
      </c>
      <c r="K565" s="295"/>
      <c r="L565" s="295"/>
      <c r="M565" s="295"/>
      <c r="N565" s="295"/>
      <c r="O565" s="295"/>
      <c r="P565" s="295"/>
      <c r="Q565" s="295"/>
      <c r="R565" s="295"/>
      <c r="S565" s="52"/>
      <c r="T565" s="72"/>
      <c r="U565" s="213"/>
      <c r="V565" s="212"/>
      <c r="W565" s="410"/>
      <c r="X565" s="295" t="s">
        <v>65</v>
      </c>
      <c r="Y565" s="211"/>
      <c r="Z565" s="72" t="s">
        <v>64</v>
      </c>
      <c r="AA565" s="48"/>
      <c r="AB565" s="49"/>
      <c r="AE565" s="71"/>
    </row>
    <row r="566" spans="2:38" s="32" customFormat="1" ht="18" customHeight="1" x14ac:dyDescent="0.45">
      <c r="B566" s="1167" t="s">
        <v>68</v>
      </c>
      <c r="C566" s="1168"/>
      <c r="D566" s="1168"/>
      <c r="E566" s="1168"/>
      <c r="F566" s="1168"/>
      <c r="G566" s="1168"/>
      <c r="H566" s="1168"/>
      <c r="I566" s="1169"/>
      <c r="J566" s="210" t="s">
        <v>84</v>
      </c>
      <c r="K566" s="52" t="s">
        <v>69</v>
      </c>
      <c r="L566" s="58"/>
      <c r="M566" s="58"/>
      <c r="N566" s="58"/>
      <c r="O566" s="57" t="s">
        <v>70</v>
      </c>
      <c r="P566" s="52" t="s">
        <v>71</v>
      </c>
      <c r="Q566" s="58"/>
      <c r="R566" s="58"/>
      <c r="T566" s="72" t="s">
        <v>81</v>
      </c>
      <c r="U566" s="57" t="s">
        <v>84</v>
      </c>
      <c r="V566" s="72" t="s">
        <v>82</v>
      </c>
      <c r="X566" s="52"/>
      <c r="Y566" s="58"/>
      <c r="Z566" s="58"/>
      <c r="AA566" s="58"/>
      <c r="AB566" s="59"/>
      <c r="AE566" s="71"/>
      <c r="AH566" s="69"/>
    </row>
    <row r="567" spans="2:38" s="32" customFormat="1" ht="15" customHeight="1" x14ac:dyDescent="0.45">
      <c r="B567" s="1118" t="s">
        <v>72</v>
      </c>
      <c r="C567" s="1119"/>
      <c r="D567" s="1119"/>
      <c r="E567" s="1119"/>
      <c r="F567" s="1119"/>
      <c r="G567" s="1119"/>
      <c r="H567" s="1119"/>
      <c r="I567" s="1120"/>
      <c r="J567" s="1130" t="s">
        <v>73</v>
      </c>
      <c r="K567" s="1139"/>
      <c r="L567" s="1711"/>
      <c r="M567" s="1218"/>
      <c r="N567" s="1218"/>
      <c r="O567" s="1712"/>
      <c r="P567" s="1711"/>
      <c r="Q567" s="1712"/>
      <c r="R567" s="1714"/>
      <c r="S567" s="1715"/>
      <c r="T567" s="1715"/>
      <c r="U567" s="1716"/>
      <c r="V567" s="1143" t="s">
        <v>74</v>
      </c>
      <c r="W567" s="1143"/>
      <c r="X567" s="1143"/>
      <c r="Y567" s="1143"/>
      <c r="Z567" s="1143"/>
      <c r="AA567" s="1143"/>
      <c r="AB567" s="1144"/>
      <c r="AE567" s="71"/>
    </row>
    <row r="568" spans="2:38" s="32" customFormat="1" ht="15" customHeight="1" x14ac:dyDescent="0.45">
      <c r="B568" s="1121"/>
      <c r="C568" s="1122"/>
      <c r="D568" s="1122"/>
      <c r="E568" s="1122"/>
      <c r="F568" s="1122"/>
      <c r="G568" s="1122"/>
      <c r="H568" s="1122"/>
      <c r="I568" s="1123"/>
      <c r="J568" s="1197"/>
      <c r="K568" s="1198"/>
      <c r="L568" s="1711"/>
      <c r="M568" s="1218"/>
      <c r="N568" s="1218"/>
      <c r="O568" s="1712"/>
      <c r="P568" s="1711"/>
      <c r="Q568" s="1712"/>
      <c r="R568" s="1714"/>
      <c r="S568" s="1715"/>
      <c r="T568" s="1715"/>
      <c r="U568" s="1716"/>
      <c r="V568" s="1146"/>
      <c r="W568" s="1146"/>
      <c r="X568" s="1146"/>
      <c r="Y568" s="1146"/>
      <c r="Z568" s="1146"/>
      <c r="AA568" s="1146"/>
      <c r="AB568" s="1147"/>
      <c r="AC568" s="63"/>
      <c r="AD568" s="63"/>
      <c r="AE568" s="207"/>
      <c r="AF568" s="63"/>
      <c r="AG568" s="63"/>
      <c r="AH568" s="63"/>
    </row>
    <row r="569" spans="2:38" s="32" customFormat="1" ht="15" customHeight="1" x14ac:dyDescent="0.45">
      <c r="B569" s="1118" t="s">
        <v>75</v>
      </c>
      <c r="C569" s="1119"/>
      <c r="D569" s="1119"/>
      <c r="E569" s="1119"/>
      <c r="F569" s="1119"/>
      <c r="G569" s="1119"/>
      <c r="H569" s="1119"/>
      <c r="I569" s="1119"/>
      <c r="J569" s="1705"/>
      <c r="K569" s="1717"/>
      <c r="L569" s="1719"/>
      <c r="M569" s="1134" t="s">
        <v>76</v>
      </c>
      <c r="N569" s="1709"/>
      <c r="O569" s="1134" t="s">
        <v>77</v>
      </c>
      <c r="P569" s="1709"/>
      <c r="Q569" s="1134" t="s">
        <v>78</v>
      </c>
      <c r="S569" s="60"/>
      <c r="T569" s="60"/>
      <c r="U569" s="60"/>
      <c r="V569" s="60"/>
      <c r="W569" s="60"/>
      <c r="X569" s="60"/>
      <c r="Y569" s="60"/>
      <c r="Z569" s="60"/>
      <c r="AA569" s="60"/>
      <c r="AB569" s="209"/>
      <c r="AC569" s="63"/>
      <c r="AD569" s="63"/>
      <c r="AE569" s="207"/>
      <c r="AF569" s="63"/>
      <c r="AG569" s="63"/>
      <c r="AH569" s="63"/>
    </row>
    <row r="570" spans="2:38" s="32" customFormat="1" ht="15" customHeight="1" x14ac:dyDescent="0.45">
      <c r="B570" s="1121"/>
      <c r="C570" s="1122"/>
      <c r="D570" s="1122"/>
      <c r="E570" s="1122"/>
      <c r="F570" s="1122"/>
      <c r="G570" s="1122"/>
      <c r="H570" s="1122"/>
      <c r="I570" s="1122"/>
      <c r="J570" s="1707"/>
      <c r="K570" s="1718"/>
      <c r="L570" s="1720"/>
      <c r="M570" s="1136"/>
      <c r="N570" s="1710"/>
      <c r="O570" s="1136"/>
      <c r="P570" s="1710"/>
      <c r="Q570" s="1136"/>
      <c r="R570" s="64"/>
      <c r="S570" s="62"/>
      <c r="T570" s="62"/>
      <c r="U570" s="62"/>
      <c r="V570" s="62"/>
      <c r="W570" s="62"/>
      <c r="X570" s="62"/>
      <c r="Y570" s="62"/>
      <c r="Z570" s="62"/>
      <c r="AA570" s="62"/>
      <c r="AB570" s="208"/>
      <c r="AC570" s="63"/>
      <c r="AD570" s="63"/>
      <c r="AE570" s="207"/>
      <c r="AF570" s="63"/>
      <c r="AG570" s="63"/>
      <c r="AH570" s="63"/>
    </row>
    <row r="571" spans="2:38" s="32" customFormat="1" ht="20.100000000000001" customHeight="1" x14ac:dyDescent="0.45">
      <c r="B571" s="65"/>
      <c r="C571" s="65"/>
      <c r="D571" s="65"/>
      <c r="E571" s="65"/>
      <c r="F571" s="65"/>
      <c r="G571" s="65"/>
      <c r="H571" s="65"/>
      <c r="I571" s="65"/>
      <c r="J571" s="66"/>
      <c r="K571" s="66"/>
      <c r="L571" s="68"/>
      <c r="M571" s="66"/>
      <c r="N571" s="68"/>
      <c r="O571" s="66"/>
      <c r="P571" s="68"/>
      <c r="Q571" s="66"/>
      <c r="R571" s="68"/>
      <c r="S571" s="61"/>
      <c r="T571" s="61"/>
      <c r="U571" s="61"/>
      <c r="V571" s="61"/>
      <c r="W571" s="61"/>
      <c r="X571" s="61"/>
      <c r="Y571" s="61"/>
      <c r="Z571" s="61"/>
      <c r="AA571" s="61"/>
      <c r="AB571" s="61"/>
      <c r="AC571" s="63"/>
      <c r="AD571" s="63"/>
      <c r="AE571" s="207"/>
      <c r="AF571" s="63"/>
      <c r="AG571" s="63"/>
      <c r="AH571" s="63"/>
    </row>
    <row r="572" spans="2:38" s="32" customFormat="1" ht="17.55" customHeight="1" x14ac:dyDescent="0.45">
      <c r="B572" s="35" t="s">
        <v>5600</v>
      </c>
      <c r="C572" s="35"/>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E572" s="223"/>
    </row>
    <row r="573" spans="2:38" s="32" customFormat="1" ht="12.6" customHeight="1" x14ac:dyDescent="0.45">
      <c r="B573" s="1185" t="s">
        <v>62</v>
      </c>
      <c r="C573" s="1186"/>
      <c r="D573" s="1186"/>
      <c r="E573" s="1186"/>
      <c r="F573" s="1186"/>
      <c r="G573" s="1186"/>
      <c r="H573" s="1186"/>
      <c r="I573" s="1187"/>
      <c r="J573" s="1221"/>
      <c r="K573" s="1222"/>
      <c r="L573" s="1222"/>
      <c r="M573" s="1222"/>
      <c r="N573" s="1222"/>
      <c r="O573" s="1222"/>
      <c r="P573" s="1222"/>
      <c r="Q573" s="1222"/>
      <c r="R573" s="1222"/>
      <c r="S573" s="1222"/>
      <c r="T573" s="1222"/>
      <c r="U573" s="1222"/>
      <c r="V573" s="1222"/>
      <c r="W573" s="1222"/>
      <c r="X573" s="1222"/>
      <c r="Y573" s="1222"/>
      <c r="Z573" s="1222"/>
      <c r="AA573" s="1222"/>
      <c r="AB573" s="1223"/>
      <c r="AE573" s="71"/>
    </row>
    <row r="574" spans="2:38" s="32" customFormat="1" ht="22.5" customHeight="1" x14ac:dyDescent="0.45">
      <c r="B574" s="1207" t="s">
        <v>50</v>
      </c>
      <c r="C574" s="1208"/>
      <c r="D574" s="1208"/>
      <c r="E574" s="1208"/>
      <c r="F574" s="1208"/>
      <c r="G574" s="1208"/>
      <c r="H574" s="1208"/>
      <c r="I574" s="1209"/>
      <c r="J574" s="1224"/>
      <c r="K574" s="1225"/>
      <c r="L574" s="1225"/>
      <c r="M574" s="1226"/>
      <c r="N574" s="1226"/>
      <c r="O574" s="1225"/>
      <c r="P574" s="1226"/>
      <c r="Q574" s="1226"/>
      <c r="R574" s="1225"/>
      <c r="S574" s="1225"/>
      <c r="T574" s="1225"/>
      <c r="U574" s="1225"/>
      <c r="V574" s="1225"/>
      <c r="W574" s="1225"/>
      <c r="X574" s="1225"/>
      <c r="Y574" s="1225"/>
      <c r="Z574" s="1225"/>
      <c r="AA574" s="1225"/>
      <c r="AB574" s="1227"/>
      <c r="AE574" s="71"/>
    </row>
    <row r="575" spans="2:38" s="32" customFormat="1" ht="25.35" customHeight="1" x14ac:dyDescent="0.45">
      <c r="B575" s="1173" t="s">
        <v>48</v>
      </c>
      <c r="C575" s="1174"/>
      <c r="D575" s="1174"/>
      <c r="E575" s="1174"/>
      <c r="F575" s="1174"/>
      <c r="G575" s="1174"/>
      <c r="H575" s="1174"/>
      <c r="I575" s="1175"/>
      <c r="J575" s="1053" t="s">
        <v>3</v>
      </c>
      <c r="K575" s="1054"/>
      <c r="L575" s="1054"/>
      <c r="M575" s="1237"/>
      <c r="N575" s="1239"/>
      <c r="O575" s="37" t="s">
        <v>4</v>
      </c>
      <c r="P575" s="1237"/>
      <c r="Q575" s="1239"/>
      <c r="R575" s="1054"/>
      <c r="S575" s="1054"/>
      <c r="T575" s="1054"/>
      <c r="U575" s="1054"/>
      <c r="V575" s="1054"/>
      <c r="W575" s="1054"/>
      <c r="X575" s="1054"/>
      <c r="Y575" s="1054"/>
      <c r="Z575" s="1054"/>
      <c r="AA575" s="1054"/>
      <c r="AB575" s="1055"/>
      <c r="AE575" s="71"/>
    </row>
    <row r="576" spans="2:38" s="32" customFormat="1" ht="25.35" customHeight="1" x14ac:dyDescent="0.45">
      <c r="B576" s="1179"/>
      <c r="C576" s="1180"/>
      <c r="D576" s="1180"/>
      <c r="E576" s="1180"/>
      <c r="F576" s="1180"/>
      <c r="G576" s="1180"/>
      <c r="H576" s="1180"/>
      <c r="I576" s="1181"/>
      <c r="J576" s="1053" t="s">
        <v>5</v>
      </c>
      <c r="K576" s="1054"/>
      <c r="L576" s="1054"/>
      <c r="M576" s="1237"/>
      <c r="N576" s="1238"/>
      <c r="O576" s="1238"/>
      <c r="P576" s="1238"/>
      <c r="Q576" s="1239"/>
      <c r="R576" s="1053" t="s">
        <v>6</v>
      </c>
      <c r="S576" s="1054"/>
      <c r="T576" s="1055"/>
      <c r="U576" s="1237"/>
      <c r="V576" s="1238"/>
      <c r="W576" s="1238"/>
      <c r="X576" s="1238"/>
      <c r="Y576" s="1238"/>
      <c r="Z576" s="1238"/>
      <c r="AA576" s="1238"/>
      <c r="AB576" s="1239"/>
      <c r="AE576" s="71"/>
    </row>
    <row r="577" spans="2:38" s="32" customFormat="1" ht="25.35" customHeight="1" x14ac:dyDescent="0.45">
      <c r="B577" s="1179"/>
      <c r="C577" s="1180"/>
      <c r="D577" s="1180"/>
      <c r="E577" s="1180"/>
      <c r="F577" s="1180"/>
      <c r="G577" s="1180"/>
      <c r="H577" s="1180"/>
      <c r="I577" s="1181"/>
      <c r="J577" s="1053" t="s">
        <v>5753</v>
      </c>
      <c r="K577" s="1054"/>
      <c r="L577" s="1054"/>
      <c r="M577" s="1234"/>
      <c r="N577" s="1235"/>
      <c r="O577" s="1235"/>
      <c r="P577" s="1235"/>
      <c r="Q577" s="1236"/>
      <c r="R577" s="1053" t="s">
        <v>7</v>
      </c>
      <c r="S577" s="1054"/>
      <c r="T577" s="1055"/>
      <c r="U577" s="1237"/>
      <c r="V577" s="1238"/>
      <c r="W577" s="1238"/>
      <c r="X577" s="1238"/>
      <c r="Y577" s="1238"/>
      <c r="Z577" s="1238"/>
      <c r="AA577" s="1238"/>
      <c r="AB577" s="1239"/>
      <c r="AE577" s="71"/>
    </row>
    <row r="578" spans="2:38" s="32" customFormat="1" ht="25.35" customHeight="1" x14ac:dyDescent="0.45">
      <c r="B578" s="1182"/>
      <c r="C578" s="1183"/>
      <c r="D578" s="1183"/>
      <c r="E578" s="1183"/>
      <c r="F578" s="1183"/>
      <c r="G578" s="1183"/>
      <c r="H578" s="1183"/>
      <c r="I578" s="1184"/>
      <c r="J578" s="1053" t="s">
        <v>8</v>
      </c>
      <c r="K578" s="1054"/>
      <c r="L578" s="1054"/>
      <c r="M578" s="1713"/>
      <c r="N578" s="1713"/>
      <c r="O578" s="1713"/>
      <c r="P578" s="1713"/>
      <c r="Q578" s="1713"/>
      <c r="R578" s="1713"/>
      <c r="S578" s="1713"/>
      <c r="T578" s="1713"/>
      <c r="U578" s="1713"/>
      <c r="V578" s="1713"/>
      <c r="W578" s="1713"/>
      <c r="X578" s="1713"/>
      <c r="Y578" s="1713"/>
      <c r="Z578" s="1713"/>
      <c r="AA578" s="1713"/>
      <c r="AB578" s="1713"/>
      <c r="AE578" s="71"/>
    </row>
    <row r="579" spans="2:38" s="32" customFormat="1" ht="30" customHeight="1" x14ac:dyDescent="0.45">
      <c r="B579" s="1696" t="s">
        <v>63</v>
      </c>
      <c r="C579" s="1697"/>
      <c r="D579" s="1697"/>
      <c r="E579" s="1697"/>
      <c r="F579" s="1697"/>
      <c r="G579" s="1697"/>
      <c r="H579" s="1697"/>
      <c r="I579" s="1698"/>
      <c r="J579" s="222"/>
      <c r="K579" s="221"/>
      <c r="L579" s="220" t="s">
        <v>65</v>
      </c>
      <c r="M579" s="219"/>
      <c r="N579" s="218" t="s">
        <v>64</v>
      </c>
      <c r="O579" s="42"/>
      <c r="P579" s="53"/>
      <c r="V579" s="82"/>
      <c r="W579" s="82"/>
      <c r="X579" s="82"/>
      <c r="Y579" s="82"/>
      <c r="Z579" s="82"/>
      <c r="AA579" s="82"/>
      <c r="AB579" s="83"/>
      <c r="AE579" s="71"/>
      <c r="AL579" s="39"/>
    </row>
    <row r="580" spans="2:38" s="32" customFormat="1" ht="15" customHeight="1" x14ac:dyDescent="0.45">
      <c r="B580" s="1699"/>
      <c r="C580" s="1700"/>
      <c r="D580" s="1700"/>
      <c r="E580" s="1700"/>
      <c r="F580" s="1700"/>
      <c r="G580" s="1700"/>
      <c r="H580" s="1700"/>
      <c r="I580" s="1701"/>
      <c r="J580" s="43" t="s">
        <v>66</v>
      </c>
      <c r="K580" s="44"/>
      <c r="L580" s="44"/>
      <c r="M580" s="44"/>
      <c r="N580" s="44"/>
      <c r="O580" s="44"/>
      <c r="P580" s="44"/>
      <c r="Q580" s="44"/>
      <c r="R580" s="44"/>
      <c r="S580" s="42"/>
      <c r="T580" s="45"/>
      <c r="U580" s="217"/>
      <c r="V580" s="216"/>
      <c r="W580" s="409"/>
      <c r="X580" s="102" t="s">
        <v>65</v>
      </c>
      <c r="Y580" s="215"/>
      <c r="Z580" s="72" t="s">
        <v>64</v>
      </c>
      <c r="AA580" s="72"/>
      <c r="AB580" s="214"/>
      <c r="AE580" s="71"/>
    </row>
    <row r="581" spans="2:38" s="32" customFormat="1" ht="15" customHeight="1" x14ac:dyDescent="0.45">
      <c r="B581" s="1702"/>
      <c r="C581" s="1703"/>
      <c r="D581" s="1703"/>
      <c r="E581" s="1703"/>
      <c r="F581" s="1703"/>
      <c r="G581" s="1703"/>
      <c r="H581" s="1703"/>
      <c r="I581" s="1704"/>
      <c r="J581" s="50" t="s">
        <v>67</v>
      </c>
      <c r="K581" s="295"/>
      <c r="L581" s="295"/>
      <c r="M581" s="295"/>
      <c r="N581" s="295"/>
      <c r="O581" s="295"/>
      <c r="P581" s="295"/>
      <c r="Q581" s="295"/>
      <c r="R581" s="295"/>
      <c r="S581" s="52"/>
      <c r="T581" s="72"/>
      <c r="U581" s="213"/>
      <c r="V581" s="212"/>
      <c r="W581" s="410"/>
      <c r="X581" s="295" t="s">
        <v>65</v>
      </c>
      <c r="Y581" s="211"/>
      <c r="Z581" s="48" t="s">
        <v>64</v>
      </c>
      <c r="AA581" s="48"/>
      <c r="AB581" s="49"/>
      <c r="AE581" s="71"/>
    </row>
    <row r="582" spans="2:38" s="32" customFormat="1" ht="18" customHeight="1" x14ac:dyDescent="0.45">
      <c r="B582" s="1167" t="s">
        <v>68</v>
      </c>
      <c r="C582" s="1168"/>
      <c r="D582" s="1168"/>
      <c r="E582" s="1168"/>
      <c r="F582" s="1168"/>
      <c r="G582" s="1168"/>
      <c r="H582" s="1168"/>
      <c r="I582" s="1169"/>
      <c r="J582" s="210" t="s">
        <v>84</v>
      </c>
      <c r="K582" s="52" t="s">
        <v>69</v>
      </c>
      <c r="L582" s="58"/>
      <c r="M582" s="58"/>
      <c r="N582" s="58"/>
      <c r="O582" s="57" t="s">
        <v>70</v>
      </c>
      <c r="P582" s="52" t="s">
        <v>71</v>
      </c>
      <c r="Q582" s="58"/>
      <c r="R582" s="58"/>
      <c r="T582" s="72" t="s">
        <v>81</v>
      </c>
      <c r="U582" s="57" t="s">
        <v>70</v>
      </c>
      <c r="V582" s="72" t="s">
        <v>82</v>
      </c>
      <c r="X582" s="52"/>
      <c r="Y582" s="58"/>
      <c r="Z582" s="58"/>
      <c r="AA582" s="58"/>
      <c r="AB582" s="59"/>
      <c r="AE582" s="71"/>
      <c r="AH582" s="69"/>
    </row>
    <row r="583" spans="2:38" s="32" customFormat="1" ht="15" customHeight="1" x14ac:dyDescent="0.45">
      <c r="B583" s="1118" t="s">
        <v>72</v>
      </c>
      <c r="C583" s="1119"/>
      <c r="D583" s="1119"/>
      <c r="E583" s="1119"/>
      <c r="F583" s="1119"/>
      <c r="G583" s="1119"/>
      <c r="H583" s="1119"/>
      <c r="I583" s="1120"/>
      <c r="J583" s="1130" t="s">
        <v>73</v>
      </c>
      <c r="K583" s="1139"/>
      <c r="L583" s="1711"/>
      <c r="M583" s="1218"/>
      <c r="N583" s="1218"/>
      <c r="O583" s="1218"/>
      <c r="P583" s="1218"/>
      <c r="Q583" s="1218"/>
      <c r="R583" s="1715"/>
      <c r="S583" s="1715"/>
      <c r="T583" s="1715"/>
      <c r="U583" s="1716"/>
      <c r="V583" s="1143" t="s">
        <v>74</v>
      </c>
      <c r="W583" s="1143"/>
      <c r="X583" s="1143"/>
      <c r="Y583" s="1143"/>
      <c r="Z583" s="1143"/>
      <c r="AA583" s="1143"/>
      <c r="AB583" s="1144"/>
      <c r="AE583" s="71"/>
    </row>
    <row r="584" spans="2:38" s="32" customFormat="1" ht="15" customHeight="1" x14ac:dyDescent="0.45">
      <c r="B584" s="1121"/>
      <c r="C584" s="1122"/>
      <c r="D584" s="1122"/>
      <c r="E584" s="1122"/>
      <c r="F584" s="1122"/>
      <c r="G584" s="1122"/>
      <c r="H584" s="1122"/>
      <c r="I584" s="1123"/>
      <c r="J584" s="1197"/>
      <c r="K584" s="1198"/>
      <c r="L584" s="1711"/>
      <c r="M584" s="1218"/>
      <c r="N584" s="1218"/>
      <c r="O584" s="1218"/>
      <c r="P584" s="1218"/>
      <c r="Q584" s="1218"/>
      <c r="R584" s="1715"/>
      <c r="S584" s="1715"/>
      <c r="T584" s="1715"/>
      <c r="U584" s="1716"/>
      <c r="V584" s="1146"/>
      <c r="W584" s="1146"/>
      <c r="X584" s="1146"/>
      <c r="Y584" s="1146"/>
      <c r="Z584" s="1146"/>
      <c r="AA584" s="1146"/>
      <c r="AB584" s="1147"/>
      <c r="AC584" s="63"/>
      <c r="AD584" s="63"/>
      <c r="AE584" s="207"/>
      <c r="AF584" s="63"/>
      <c r="AG584" s="63"/>
      <c r="AH584" s="63"/>
    </row>
    <row r="585" spans="2:38" s="32" customFormat="1" ht="15" customHeight="1" x14ac:dyDescent="0.45">
      <c r="B585" s="1118" t="s">
        <v>75</v>
      </c>
      <c r="C585" s="1119"/>
      <c r="D585" s="1119"/>
      <c r="E585" s="1119"/>
      <c r="F585" s="1119"/>
      <c r="G585" s="1119"/>
      <c r="H585" s="1119"/>
      <c r="I585" s="1119"/>
      <c r="J585" s="1705"/>
      <c r="K585" s="1717"/>
      <c r="L585" s="1719"/>
      <c r="M585" s="1134" t="s">
        <v>76</v>
      </c>
      <c r="N585" s="1709"/>
      <c r="O585" s="1134" t="s">
        <v>77</v>
      </c>
      <c r="P585" s="1709"/>
      <c r="Q585" s="1134" t="s">
        <v>78</v>
      </c>
      <c r="S585" s="60"/>
      <c r="T585" s="60"/>
      <c r="U585" s="60"/>
      <c r="V585" s="60"/>
      <c r="W585" s="60"/>
      <c r="X585" s="60"/>
      <c r="Y585" s="60"/>
      <c r="Z585" s="60"/>
      <c r="AA585" s="60"/>
      <c r="AB585" s="209"/>
      <c r="AC585" s="63"/>
      <c r="AD585" s="63"/>
      <c r="AE585" s="207"/>
      <c r="AF585" s="63"/>
      <c r="AG585" s="63"/>
      <c r="AH585" s="63"/>
    </row>
    <row r="586" spans="2:38" s="32" customFormat="1" ht="15" customHeight="1" x14ac:dyDescent="0.45">
      <c r="B586" s="1121"/>
      <c r="C586" s="1122"/>
      <c r="D586" s="1122"/>
      <c r="E586" s="1122"/>
      <c r="F586" s="1122"/>
      <c r="G586" s="1122"/>
      <c r="H586" s="1122"/>
      <c r="I586" s="1122"/>
      <c r="J586" s="1707"/>
      <c r="K586" s="1718"/>
      <c r="L586" s="1720"/>
      <c r="M586" s="1136"/>
      <c r="N586" s="1710"/>
      <c r="O586" s="1136"/>
      <c r="P586" s="1710"/>
      <c r="Q586" s="1136"/>
      <c r="R586" s="64"/>
      <c r="S586" s="62"/>
      <c r="T586" s="62"/>
      <c r="U586" s="62"/>
      <c r="V586" s="62"/>
      <c r="W586" s="62"/>
      <c r="X586" s="62"/>
      <c r="Y586" s="62"/>
      <c r="Z586" s="62"/>
      <c r="AA586" s="62"/>
      <c r="AB586" s="208"/>
      <c r="AC586" s="63"/>
      <c r="AD586" s="63"/>
      <c r="AE586" s="207"/>
      <c r="AF586" s="63"/>
      <c r="AG586" s="63"/>
      <c r="AH586" s="63"/>
    </row>
    <row r="587" spans="2:38" s="32" customFormat="1" ht="17.55" customHeight="1" x14ac:dyDescent="0.45">
      <c r="B587" s="35" t="s">
        <v>5599</v>
      </c>
      <c r="C587" s="35"/>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E587" s="223"/>
    </row>
    <row r="588" spans="2:38" s="32" customFormat="1" ht="12.6" customHeight="1" x14ac:dyDescent="0.45">
      <c r="B588" s="1185" t="s">
        <v>62</v>
      </c>
      <c r="C588" s="1186"/>
      <c r="D588" s="1186"/>
      <c r="E588" s="1186"/>
      <c r="F588" s="1186"/>
      <c r="G588" s="1186"/>
      <c r="H588" s="1186"/>
      <c r="I588" s="1187"/>
      <c r="J588" s="1221"/>
      <c r="K588" s="1222"/>
      <c r="L588" s="1222"/>
      <c r="M588" s="1222"/>
      <c r="N588" s="1222"/>
      <c r="O588" s="1222"/>
      <c r="P588" s="1222"/>
      <c r="Q588" s="1222"/>
      <c r="R588" s="1222"/>
      <c r="S588" s="1222"/>
      <c r="T588" s="1222"/>
      <c r="U588" s="1222"/>
      <c r="V588" s="1222"/>
      <c r="W588" s="1222"/>
      <c r="X588" s="1222"/>
      <c r="Y588" s="1222"/>
      <c r="Z588" s="1222"/>
      <c r="AA588" s="1222"/>
      <c r="AB588" s="1223"/>
      <c r="AE588" s="71"/>
    </row>
    <row r="589" spans="2:38" s="32" customFormat="1" ht="22.5" customHeight="1" x14ac:dyDescent="0.45">
      <c r="B589" s="1207" t="s">
        <v>50</v>
      </c>
      <c r="C589" s="1208"/>
      <c r="D589" s="1208"/>
      <c r="E589" s="1208"/>
      <c r="F589" s="1208"/>
      <c r="G589" s="1208"/>
      <c r="H589" s="1208"/>
      <c r="I589" s="1209"/>
      <c r="J589" s="1224"/>
      <c r="K589" s="1225"/>
      <c r="L589" s="1225"/>
      <c r="M589" s="1226"/>
      <c r="N589" s="1226"/>
      <c r="O589" s="1225"/>
      <c r="P589" s="1226"/>
      <c r="Q589" s="1226"/>
      <c r="R589" s="1225"/>
      <c r="S589" s="1225"/>
      <c r="T589" s="1225"/>
      <c r="U589" s="1225"/>
      <c r="V589" s="1225"/>
      <c r="W589" s="1225"/>
      <c r="X589" s="1225"/>
      <c r="Y589" s="1225"/>
      <c r="Z589" s="1225"/>
      <c r="AA589" s="1225"/>
      <c r="AB589" s="1227"/>
      <c r="AE589" s="71"/>
    </row>
    <row r="590" spans="2:38" s="32" customFormat="1" ht="25.35" customHeight="1" x14ac:dyDescent="0.45">
      <c r="B590" s="1173" t="s">
        <v>48</v>
      </c>
      <c r="C590" s="1174"/>
      <c r="D590" s="1174"/>
      <c r="E590" s="1174"/>
      <c r="F590" s="1174"/>
      <c r="G590" s="1174"/>
      <c r="H590" s="1174"/>
      <c r="I590" s="1175"/>
      <c r="J590" s="1053" t="s">
        <v>3</v>
      </c>
      <c r="K590" s="1054"/>
      <c r="L590" s="1054"/>
      <c r="M590" s="1237"/>
      <c r="N590" s="1239"/>
      <c r="O590" s="37" t="s">
        <v>4</v>
      </c>
      <c r="P590" s="1237"/>
      <c r="Q590" s="1239"/>
      <c r="R590" s="1054"/>
      <c r="S590" s="1054"/>
      <c r="T590" s="1054"/>
      <c r="U590" s="1054"/>
      <c r="V590" s="1054"/>
      <c r="W590" s="1054"/>
      <c r="X590" s="1054"/>
      <c r="Y590" s="1054"/>
      <c r="Z590" s="1054"/>
      <c r="AA590" s="1054"/>
      <c r="AB590" s="1055"/>
      <c r="AE590" s="71"/>
    </row>
    <row r="591" spans="2:38" s="32" customFormat="1" ht="25.35" customHeight="1" x14ac:dyDescent="0.45">
      <c r="B591" s="1179"/>
      <c r="C591" s="1180"/>
      <c r="D591" s="1180"/>
      <c r="E591" s="1180"/>
      <c r="F591" s="1180"/>
      <c r="G591" s="1180"/>
      <c r="H591" s="1180"/>
      <c r="I591" s="1181"/>
      <c r="J591" s="1053" t="s">
        <v>5</v>
      </c>
      <c r="K591" s="1054"/>
      <c r="L591" s="1054"/>
      <c r="M591" s="1237"/>
      <c r="N591" s="1238"/>
      <c r="O591" s="1238"/>
      <c r="P591" s="1238"/>
      <c r="Q591" s="1239"/>
      <c r="R591" s="1053" t="s">
        <v>6</v>
      </c>
      <c r="S591" s="1054"/>
      <c r="T591" s="1055"/>
      <c r="U591" s="1237"/>
      <c r="V591" s="1238"/>
      <c r="W591" s="1238"/>
      <c r="X591" s="1238"/>
      <c r="Y591" s="1238"/>
      <c r="Z591" s="1238"/>
      <c r="AA591" s="1238"/>
      <c r="AB591" s="1239"/>
      <c r="AE591" s="71"/>
    </row>
    <row r="592" spans="2:38" s="32" customFormat="1" ht="25.35" customHeight="1" x14ac:dyDescent="0.45">
      <c r="B592" s="1179"/>
      <c r="C592" s="1180"/>
      <c r="D592" s="1180"/>
      <c r="E592" s="1180"/>
      <c r="F592" s="1180"/>
      <c r="G592" s="1180"/>
      <c r="H592" s="1180"/>
      <c r="I592" s="1181"/>
      <c r="J592" s="1053" t="s">
        <v>5753</v>
      </c>
      <c r="K592" s="1054"/>
      <c r="L592" s="1054"/>
      <c r="M592" s="1234"/>
      <c r="N592" s="1235"/>
      <c r="O592" s="1235"/>
      <c r="P592" s="1235"/>
      <c r="Q592" s="1236"/>
      <c r="R592" s="1053" t="s">
        <v>7</v>
      </c>
      <c r="S592" s="1054"/>
      <c r="T592" s="1055"/>
      <c r="U592" s="1237"/>
      <c r="V592" s="1238"/>
      <c r="W592" s="1238"/>
      <c r="X592" s="1238"/>
      <c r="Y592" s="1238"/>
      <c r="Z592" s="1238"/>
      <c r="AA592" s="1238"/>
      <c r="AB592" s="1239"/>
      <c r="AE592" s="71"/>
    </row>
    <row r="593" spans="2:38" s="32" customFormat="1" ht="25.35" customHeight="1" x14ac:dyDescent="0.45">
      <c r="B593" s="1182"/>
      <c r="C593" s="1183"/>
      <c r="D593" s="1183"/>
      <c r="E593" s="1183"/>
      <c r="F593" s="1183"/>
      <c r="G593" s="1183"/>
      <c r="H593" s="1183"/>
      <c r="I593" s="1184"/>
      <c r="J593" s="1053" t="s">
        <v>8</v>
      </c>
      <c r="K593" s="1054"/>
      <c r="L593" s="1054"/>
      <c r="M593" s="1713"/>
      <c r="N593" s="1713"/>
      <c r="O593" s="1713"/>
      <c r="P593" s="1713"/>
      <c r="Q593" s="1713"/>
      <c r="R593" s="1713"/>
      <c r="S593" s="1713"/>
      <c r="T593" s="1713"/>
      <c r="U593" s="1713"/>
      <c r="V593" s="1713"/>
      <c r="W593" s="1713"/>
      <c r="X593" s="1713"/>
      <c r="Y593" s="1713"/>
      <c r="Z593" s="1713"/>
      <c r="AA593" s="1713"/>
      <c r="AB593" s="1713"/>
      <c r="AE593" s="71"/>
    </row>
    <row r="594" spans="2:38" s="32" customFormat="1" ht="30" customHeight="1" x14ac:dyDescent="0.45">
      <c r="B594" s="1696" t="s">
        <v>63</v>
      </c>
      <c r="C594" s="1697"/>
      <c r="D594" s="1697"/>
      <c r="E594" s="1697"/>
      <c r="F594" s="1697"/>
      <c r="G594" s="1697"/>
      <c r="H594" s="1697"/>
      <c r="I594" s="1698"/>
      <c r="J594" s="222"/>
      <c r="K594" s="221"/>
      <c r="L594" s="220" t="s">
        <v>65</v>
      </c>
      <c r="M594" s="219"/>
      <c r="N594" s="218" t="s">
        <v>64</v>
      </c>
      <c r="O594" s="42"/>
      <c r="P594" s="53"/>
      <c r="V594" s="82"/>
      <c r="W594" s="82"/>
      <c r="X594" s="82"/>
      <c r="Y594" s="82"/>
      <c r="Z594" s="82"/>
      <c r="AA594" s="82"/>
      <c r="AB594" s="83"/>
      <c r="AE594" s="71"/>
      <c r="AL594" s="39"/>
    </row>
    <row r="595" spans="2:38" s="32" customFormat="1" ht="15" customHeight="1" x14ac:dyDescent="0.45">
      <c r="B595" s="1699"/>
      <c r="C595" s="1700"/>
      <c r="D595" s="1700"/>
      <c r="E595" s="1700"/>
      <c r="F595" s="1700"/>
      <c r="G595" s="1700"/>
      <c r="H595" s="1700"/>
      <c r="I595" s="1701"/>
      <c r="J595" s="43" t="s">
        <v>66</v>
      </c>
      <c r="K595" s="44"/>
      <c r="L595" s="44"/>
      <c r="M595" s="44"/>
      <c r="N595" s="44"/>
      <c r="O595" s="44"/>
      <c r="P595" s="44"/>
      <c r="Q595" s="44"/>
      <c r="R595" s="44"/>
      <c r="S595" s="42"/>
      <c r="T595" s="45"/>
      <c r="U595" s="217"/>
      <c r="V595" s="216"/>
      <c r="W595" s="409"/>
      <c r="X595" s="102" t="s">
        <v>65</v>
      </c>
      <c r="Y595" s="215"/>
      <c r="Z595" s="45" t="s">
        <v>64</v>
      </c>
      <c r="AA595" s="72"/>
      <c r="AB595" s="214"/>
      <c r="AE595" s="71"/>
    </row>
    <row r="596" spans="2:38" s="32" customFormat="1" ht="15" customHeight="1" x14ac:dyDescent="0.45">
      <c r="B596" s="1702"/>
      <c r="C596" s="1703"/>
      <c r="D596" s="1703"/>
      <c r="E596" s="1703"/>
      <c r="F596" s="1703"/>
      <c r="G596" s="1703"/>
      <c r="H596" s="1703"/>
      <c r="I596" s="1704"/>
      <c r="J596" s="50" t="s">
        <v>67</v>
      </c>
      <c r="K596" s="295"/>
      <c r="L596" s="295"/>
      <c r="M596" s="295"/>
      <c r="N596" s="295"/>
      <c r="O596" s="295"/>
      <c r="P596" s="295"/>
      <c r="Q596" s="295"/>
      <c r="R596" s="295"/>
      <c r="S596" s="52"/>
      <c r="T596" s="72"/>
      <c r="U596" s="213"/>
      <c r="V596" s="212"/>
      <c r="W596" s="410"/>
      <c r="X596" s="295" t="s">
        <v>65</v>
      </c>
      <c r="Y596" s="211"/>
      <c r="Z596" s="72" t="s">
        <v>64</v>
      </c>
      <c r="AA596" s="48"/>
      <c r="AB596" s="49"/>
      <c r="AE596" s="71"/>
    </row>
    <row r="597" spans="2:38" s="32" customFormat="1" ht="18" customHeight="1" x14ac:dyDescent="0.45">
      <c r="B597" s="1167" t="s">
        <v>68</v>
      </c>
      <c r="C597" s="1168"/>
      <c r="D597" s="1168"/>
      <c r="E597" s="1168"/>
      <c r="F597" s="1168"/>
      <c r="G597" s="1168"/>
      <c r="H597" s="1168"/>
      <c r="I597" s="1169"/>
      <c r="J597" s="210" t="s">
        <v>84</v>
      </c>
      <c r="K597" s="52" t="s">
        <v>69</v>
      </c>
      <c r="L597" s="58"/>
      <c r="M597" s="58"/>
      <c r="N597" s="58"/>
      <c r="O597" s="57" t="s">
        <v>70</v>
      </c>
      <c r="P597" s="52" t="s">
        <v>71</v>
      </c>
      <c r="Q597" s="58"/>
      <c r="R597" s="58"/>
      <c r="T597" s="72" t="s">
        <v>81</v>
      </c>
      <c r="U597" s="57" t="s">
        <v>84</v>
      </c>
      <c r="V597" s="72" t="s">
        <v>82</v>
      </c>
      <c r="X597" s="52"/>
      <c r="Y597" s="58"/>
      <c r="Z597" s="58"/>
      <c r="AA597" s="58"/>
      <c r="AB597" s="59"/>
      <c r="AE597" s="71"/>
      <c r="AH597" s="69"/>
    </row>
    <row r="598" spans="2:38" s="32" customFormat="1" ht="15" customHeight="1" x14ac:dyDescent="0.45">
      <c r="B598" s="1118" t="s">
        <v>72</v>
      </c>
      <c r="C598" s="1119"/>
      <c r="D598" s="1119"/>
      <c r="E598" s="1119"/>
      <c r="F598" s="1119"/>
      <c r="G598" s="1119"/>
      <c r="H598" s="1119"/>
      <c r="I598" s="1120"/>
      <c r="J598" s="1130" t="s">
        <v>73</v>
      </c>
      <c r="K598" s="1139"/>
      <c r="L598" s="1711"/>
      <c r="M598" s="1218"/>
      <c r="N598" s="1218"/>
      <c r="O598" s="1712"/>
      <c r="P598" s="1711"/>
      <c r="Q598" s="1712"/>
      <c r="R598" s="1714"/>
      <c r="S598" s="1715"/>
      <c r="T598" s="1715"/>
      <c r="U598" s="1716"/>
      <c r="V598" s="1143" t="s">
        <v>74</v>
      </c>
      <c r="W598" s="1143"/>
      <c r="X598" s="1143"/>
      <c r="Y598" s="1143"/>
      <c r="Z598" s="1143"/>
      <c r="AA598" s="1143"/>
      <c r="AB598" s="1144"/>
      <c r="AE598" s="71"/>
    </row>
    <row r="599" spans="2:38" s="32" customFormat="1" ht="15" customHeight="1" x14ac:dyDescent="0.45">
      <c r="B599" s="1121"/>
      <c r="C599" s="1122"/>
      <c r="D599" s="1122"/>
      <c r="E599" s="1122"/>
      <c r="F599" s="1122"/>
      <c r="G599" s="1122"/>
      <c r="H599" s="1122"/>
      <c r="I599" s="1123"/>
      <c r="J599" s="1197"/>
      <c r="K599" s="1198"/>
      <c r="L599" s="1711"/>
      <c r="M599" s="1218"/>
      <c r="N599" s="1218"/>
      <c r="O599" s="1712"/>
      <c r="P599" s="1711"/>
      <c r="Q599" s="1712"/>
      <c r="R599" s="1714"/>
      <c r="S599" s="1715"/>
      <c r="T599" s="1715"/>
      <c r="U599" s="1716"/>
      <c r="V599" s="1146"/>
      <c r="W599" s="1146"/>
      <c r="X599" s="1146"/>
      <c r="Y599" s="1146"/>
      <c r="Z599" s="1146"/>
      <c r="AA599" s="1146"/>
      <c r="AB599" s="1147"/>
      <c r="AC599" s="63"/>
      <c r="AD599" s="63"/>
      <c r="AE599" s="207"/>
      <c r="AF599" s="63"/>
      <c r="AG599" s="63"/>
      <c r="AH599" s="63"/>
    </row>
    <row r="600" spans="2:38" s="32" customFormat="1" ht="15" customHeight="1" x14ac:dyDescent="0.45">
      <c r="B600" s="1118" t="s">
        <v>75</v>
      </c>
      <c r="C600" s="1119"/>
      <c r="D600" s="1119"/>
      <c r="E600" s="1119"/>
      <c r="F600" s="1119"/>
      <c r="G600" s="1119"/>
      <c r="H600" s="1119"/>
      <c r="I600" s="1119"/>
      <c r="J600" s="1705"/>
      <c r="K600" s="1717"/>
      <c r="L600" s="1719"/>
      <c r="M600" s="1134" t="s">
        <v>76</v>
      </c>
      <c r="N600" s="1709"/>
      <c r="O600" s="1134" t="s">
        <v>77</v>
      </c>
      <c r="P600" s="1709"/>
      <c r="Q600" s="1134" t="s">
        <v>78</v>
      </c>
      <c r="S600" s="60"/>
      <c r="T600" s="60"/>
      <c r="U600" s="60"/>
      <c r="V600" s="60"/>
      <c r="W600" s="60"/>
      <c r="X600" s="60"/>
      <c r="Y600" s="60"/>
      <c r="Z600" s="60"/>
      <c r="AA600" s="60"/>
      <c r="AB600" s="209"/>
      <c r="AC600" s="63"/>
      <c r="AD600" s="63"/>
      <c r="AE600" s="207"/>
      <c r="AF600" s="63"/>
      <c r="AG600" s="63"/>
      <c r="AH600" s="63"/>
    </row>
    <row r="601" spans="2:38" s="32" customFormat="1" ht="15" customHeight="1" x14ac:dyDescent="0.45">
      <c r="B601" s="1121"/>
      <c r="C601" s="1122"/>
      <c r="D601" s="1122"/>
      <c r="E601" s="1122"/>
      <c r="F601" s="1122"/>
      <c r="G601" s="1122"/>
      <c r="H601" s="1122"/>
      <c r="I601" s="1122"/>
      <c r="J601" s="1707"/>
      <c r="K601" s="1718"/>
      <c r="L601" s="1720"/>
      <c r="M601" s="1136"/>
      <c r="N601" s="1710"/>
      <c r="O601" s="1136"/>
      <c r="P601" s="1710"/>
      <c r="Q601" s="1136"/>
      <c r="R601" s="64"/>
      <c r="S601" s="62"/>
      <c r="T601" s="62"/>
      <c r="U601" s="62"/>
      <c r="V601" s="62"/>
      <c r="W601" s="62"/>
      <c r="X601" s="62"/>
      <c r="Y601" s="62"/>
      <c r="Z601" s="62"/>
      <c r="AA601" s="62"/>
      <c r="AB601" s="208"/>
      <c r="AC601" s="63"/>
      <c r="AD601" s="63"/>
      <c r="AE601" s="207"/>
      <c r="AF601" s="63"/>
      <c r="AG601" s="63"/>
      <c r="AH601" s="63"/>
    </row>
    <row r="602" spans="2:38" s="32" customFormat="1" ht="20.100000000000001" customHeight="1" x14ac:dyDescent="0.45">
      <c r="B602" s="65"/>
      <c r="C602" s="65"/>
      <c r="D602" s="65"/>
      <c r="E602" s="65"/>
      <c r="F602" s="65"/>
      <c r="G602" s="65"/>
      <c r="H602" s="65"/>
      <c r="I602" s="65"/>
      <c r="J602" s="66"/>
      <c r="K602" s="66"/>
      <c r="L602" s="68"/>
      <c r="M602" s="66"/>
      <c r="N602" s="68"/>
      <c r="O602" s="66"/>
      <c r="P602" s="68"/>
      <c r="Q602" s="66"/>
      <c r="R602" s="68"/>
      <c r="S602" s="61"/>
      <c r="T602" s="61"/>
      <c r="U602" s="61"/>
      <c r="V602" s="61"/>
      <c r="W602" s="61"/>
      <c r="X602" s="61"/>
      <c r="Y602" s="61"/>
      <c r="Z602" s="61"/>
      <c r="AA602" s="61"/>
      <c r="AB602" s="61"/>
      <c r="AC602" s="63"/>
      <c r="AD602" s="63"/>
      <c r="AE602" s="207"/>
      <c r="AF602" s="63"/>
      <c r="AG602" s="63"/>
      <c r="AH602" s="63"/>
    </row>
    <row r="603" spans="2:38" s="32" customFormat="1" ht="18" customHeight="1" x14ac:dyDescent="0.45">
      <c r="B603" s="291" t="s">
        <v>85</v>
      </c>
      <c r="C603" s="69" t="s">
        <v>5718</v>
      </c>
      <c r="E603" s="69"/>
      <c r="F603" s="69"/>
      <c r="G603" s="69"/>
      <c r="H603" s="69"/>
      <c r="I603" s="73"/>
      <c r="J603" s="73"/>
      <c r="K603" s="73"/>
      <c r="L603" s="73"/>
      <c r="M603" s="73"/>
      <c r="N603" s="73"/>
      <c r="O603" s="73"/>
      <c r="P603" s="73"/>
      <c r="Q603" s="73"/>
      <c r="R603" s="74"/>
      <c r="S603" s="73"/>
      <c r="T603" s="73"/>
      <c r="U603" s="73"/>
      <c r="V603" s="73"/>
      <c r="W603" s="69"/>
      <c r="X603" s="69"/>
      <c r="Y603" s="69"/>
      <c r="Z603" s="69"/>
      <c r="AA603" s="69"/>
      <c r="AB603" s="69"/>
      <c r="AE603" s="71"/>
    </row>
    <row r="604" spans="2:38" s="32" customFormat="1" ht="30" customHeight="1" x14ac:dyDescent="0.45">
      <c r="B604" s="296" t="s">
        <v>86</v>
      </c>
      <c r="C604" s="1117" t="s">
        <v>5719</v>
      </c>
      <c r="D604" s="1117"/>
      <c r="E604" s="1117"/>
      <c r="F604" s="1117"/>
      <c r="G604" s="1117"/>
      <c r="H604" s="1117"/>
      <c r="I604" s="1117"/>
      <c r="J604" s="1117"/>
      <c r="K604" s="1117"/>
      <c r="L604" s="1117"/>
      <c r="M604" s="1117"/>
      <c r="N604" s="1117"/>
      <c r="O604" s="1117"/>
      <c r="P604" s="1117"/>
      <c r="Q604" s="1117"/>
      <c r="R604" s="1117"/>
      <c r="S604" s="1117"/>
      <c r="T604" s="1117"/>
      <c r="U604" s="1117"/>
      <c r="V604" s="1117"/>
      <c r="W604" s="1117"/>
      <c r="X604" s="1117"/>
      <c r="Y604" s="1117"/>
      <c r="Z604" s="1117"/>
      <c r="AA604" s="1117"/>
      <c r="AE604" s="71"/>
    </row>
    <row r="605" spans="2:38" s="32" customFormat="1" ht="8.1" customHeight="1" x14ac:dyDescent="0.4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E605" s="71"/>
    </row>
    <row r="606" spans="2:38" s="32" customFormat="1" ht="25.35" customHeight="1" x14ac:dyDescent="0.45">
      <c r="B606" s="35" t="s">
        <v>87</v>
      </c>
      <c r="I606" s="36"/>
      <c r="J606" s="36"/>
      <c r="W606" s="36"/>
      <c r="X606" s="36"/>
      <c r="Y606" s="36"/>
      <c r="Z606" s="36"/>
      <c r="AA606" s="36"/>
      <c r="AB606" s="36"/>
      <c r="AE606" s="71"/>
    </row>
    <row r="607" spans="2:38" s="32" customFormat="1" ht="17.55" customHeight="1" x14ac:dyDescent="0.45">
      <c r="B607" s="35" t="s">
        <v>5600</v>
      </c>
      <c r="C607" s="35"/>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E607" s="223"/>
    </row>
    <row r="608" spans="2:38" s="32" customFormat="1" ht="12.6" customHeight="1" x14ac:dyDescent="0.45">
      <c r="B608" s="1185" t="s">
        <v>62</v>
      </c>
      <c r="C608" s="1186"/>
      <c r="D608" s="1186"/>
      <c r="E608" s="1186"/>
      <c r="F608" s="1186"/>
      <c r="G608" s="1186"/>
      <c r="H608" s="1186"/>
      <c r="I608" s="1187"/>
      <c r="J608" s="1221"/>
      <c r="K608" s="1222"/>
      <c r="L608" s="1222"/>
      <c r="M608" s="1222"/>
      <c r="N608" s="1222"/>
      <c r="O608" s="1222"/>
      <c r="P608" s="1222"/>
      <c r="Q608" s="1222"/>
      <c r="R608" s="1222"/>
      <c r="S608" s="1222"/>
      <c r="T608" s="1222"/>
      <c r="U608" s="1222"/>
      <c r="V608" s="1222"/>
      <c r="W608" s="1222"/>
      <c r="X608" s="1222"/>
      <c r="Y608" s="1222"/>
      <c r="Z608" s="1222"/>
      <c r="AA608" s="1222"/>
      <c r="AB608" s="1223"/>
      <c r="AE608" s="71"/>
    </row>
    <row r="609" spans="2:38" s="32" customFormat="1" ht="22.5" customHeight="1" x14ac:dyDescent="0.45">
      <c r="B609" s="1207" t="s">
        <v>50</v>
      </c>
      <c r="C609" s="1208"/>
      <c r="D609" s="1208"/>
      <c r="E609" s="1208"/>
      <c r="F609" s="1208"/>
      <c r="G609" s="1208"/>
      <c r="H609" s="1208"/>
      <c r="I609" s="1209"/>
      <c r="J609" s="1224"/>
      <c r="K609" s="1225"/>
      <c r="L609" s="1225"/>
      <c r="M609" s="1226"/>
      <c r="N609" s="1226"/>
      <c r="O609" s="1225"/>
      <c r="P609" s="1226"/>
      <c r="Q609" s="1226"/>
      <c r="R609" s="1225"/>
      <c r="S609" s="1225"/>
      <c r="T609" s="1225"/>
      <c r="U609" s="1225"/>
      <c r="V609" s="1225"/>
      <c r="W609" s="1225"/>
      <c r="X609" s="1225"/>
      <c r="Y609" s="1225"/>
      <c r="Z609" s="1225"/>
      <c r="AA609" s="1225"/>
      <c r="AB609" s="1227"/>
      <c r="AE609" s="71"/>
    </row>
    <row r="610" spans="2:38" s="32" customFormat="1" ht="25.35" customHeight="1" x14ac:dyDescent="0.45">
      <c r="B610" s="1173" t="s">
        <v>48</v>
      </c>
      <c r="C610" s="1174"/>
      <c r="D610" s="1174"/>
      <c r="E610" s="1174"/>
      <c r="F610" s="1174"/>
      <c r="G610" s="1174"/>
      <c r="H610" s="1174"/>
      <c r="I610" s="1175"/>
      <c r="J610" s="1053" t="s">
        <v>3</v>
      </c>
      <c r="K610" s="1054"/>
      <c r="L610" s="1054"/>
      <c r="M610" s="1237"/>
      <c r="N610" s="1239"/>
      <c r="O610" s="37" t="s">
        <v>4</v>
      </c>
      <c r="P610" s="1237"/>
      <c r="Q610" s="1239"/>
      <c r="R610" s="1054"/>
      <c r="S610" s="1054"/>
      <c r="T610" s="1054"/>
      <c r="U610" s="1054"/>
      <c r="V610" s="1054"/>
      <c r="W610" s="1054"/>
      <c r="X610" s="1054"/>
      <c r="Y610" s="1054"/>
      <c r="Z610" s="1054"/>
      <c r="AA610" s="1054"/>
      <c r="AB610" s="1055"/>
      <c r="AE610" s="71"/>
    </row>
    <row r="611" spans="2:38" s="32" customFormat="1" ht="25.35" customHeight="1" x14ac:dyDescent="0.45">
      <c r="B611" s="1179"/>
      <c r="C611" s="1180"/>
      <c r="D611" s="1180"/>
      <c r="E611" s="1180"/>
      <c r="F611" s="1180"/>
      <c r="G611" s="1180"/>
      <c r="H611" s="1180"/>
      <c r="I611" s="1181"/>
      <c r="J611" s="1053" t="s">
        <v>5</v>
      </c>
      <c r="K611" s="1054"/>
      <c r="L611" s="1054"/>
      <c r="M611" s="1237"/>
      <c r="N611" s="1238"/>
      <c r="O611" s="1238"/>
      <c r="P611" s="1238"/>
      <c r="Q611" s="1239"/>
      <c r="R611" s="1053" t="s">
        <v>6</v>
      </c>
      <c r="S611" s="1054"/>
      <c r="T611" s="1055"/>
      <c r="U611" s="1237"/>
      <c r="V611" s="1238"/>
      <c r="W611" s="1238"/>
      <c r="X611" s="1238"/>
      <c r="Y611" s="1238"/>
      <c r="Z611" s="1238"/>
      <c r="AA611" s="1238"/>
      <c r="AB611" s="1239"/>
      <c r="AE611" s="71"/>
    </row>
    <row r="612" spans="2:38" s="32" customFormat="1" ht="25.35" customHeight="1" x14ac:dyDescent="0.45">
      <c r="B612" s="1179"/>
      <c r="C612" s="1180"/>
      <c r="D612" s="1180"/>
      <c r="E612" s="1180"/>
      <c r="F612" s="1180"/>
      <c r="G612" s="1180"/>
      <c r="H612" s="1180"/>
      <c r="I612" s="1181"/>
      <c r="J612" s="1053" t="s">
        <v>5753</v>
      </c>
      <c r="K612" s="1054"/>
      <c r="L612" s="1054"/>
      <c r="M612" s="1234"/>
      <c r="N612" s="1235"/>
      <c r="O612" s="1235"/>
      <c r="P612" s="1235"/>
      <c r="Q612" s="1236"/>
      <c r="R612" s="1053" t="s">
        <v>7</v>
      </c>
      <c r="S612" s="1054"/>
      <c r="T612" s="1055"/>
      <c r="U612" s="1237"/>
      <c r="V612" s="1238"/>
      <c r="W612" s="1238"/>
      <c r="X612" s="1238"/>
      <c r="Y612" s="1238"/>
      <c r="Z612" s="1238"/>
      <c r="AA612" s="1238"/>
      <c r="AB612" s="1239"/>
      <c r="AE612" s="71"/>
    </row>
    <row r="613" spans="2:38" s="32" customFormat="1" ht="25.35" customHeight="1" x14ac:dyDescent="0.45">
      <c r="B613" s="1182"/>
      <c r="C613" s="1183"/>
      <c r="D613" s="1183"/>
      <c r="E613" s="1183"/>
      <c r="F613" s="1183"/>
      <c r="G613" s="1183"/>
      <c r="H613" s="1183"/>
      <c r="I613" s="1184"/>
      <c r="J613" s="1053" t="s">
        <v>8</v>
      </c>
      <c r="K613" s="1054"/>
      <c r="L613" s="1054"/>
      <c r="M613" s="1713"/>
      <c r="N613" s="1713"/>
      <c r="O613" s="1713"/>
      <c r="P613" s="1713"/>
      <c r="Q613" s="1713"/>
      <c r="R613" s="1713"/>
      <c r="S613" s="1713"/>
      <c r="T613" s="1713"/>
      <c r="U613" s="1713"/>
      <c r="V613" s="1713"/>
      <c r="W613" s="1713"/>
      <c r="X613" s="1713"/>
      <c r="Y613" s="1713"/>
      <c r="Z613" s="1713"/>
      <c r="AA613" s="1713"/>
      <c r="AB613" s="1713"/>
      <c r="AE613" s="71"/>
    </row>
    <row r="614" spans="2:38" s="32" customFormat="1" ht="30" customHeight="1" x14ac:dyDescent="0.45">
      <c r="B614" s="1696" t="s">
        <v>63</v>
      </c>
      <c r="C614" s="1697"/>
      <c r="D614" s="1697"/>
      <c r="E614" s="1697"/>
      <c r="F614" s="1697"/>
      <c r="G614" s="1697"/>
      <c r="H614" s="1697"/>
      <c r="I614" s="1698"/>
      <c r="J614" s="222"/>
      <c r="K614" s="221"/>
      <c r="L614" s="220" t="s">
        <v>65</v>
      </c>
      <c r="M614" s="219"/>
      <c r="N614" s="218" t="s">
        <v>64</v>
      </c>
      <c r="O614" s="42"/>
      <c r="P614" s="53"/>
      <c r="V614" s="82"/>
      <c r="W614" s="82"/>
      <c r="X614" s="82"/>
      <c r="Y614" s="82"/>
      <c r="Z614" s="82"/>
      <c r="AA614" s="82"/>
      <c r="AB614" s="83"/>
      <c r="AE614" s="71"/>
      <c r="AL614" s="39"/>
    </row>
    <row r="615" spans="2:38" s="32" customFormat="1" ht="15" customHeight="1" x14ac:dyDescent="0.45">
      <c r="B615" s="1699"/>
      <c r="C615" s="1700"/>
      <c r="D615" s="1700"/>
      <c r="E615" s="1700"/>
      <c r="F615" s="1700"/>
      <c r="G615" s="1700"/>
      <c r="H615" s="1700"/>
      <c r="I615" s="1701"/>
      <c r="J615" s="43" t="s">
        <v>66</v>
      </c>
      <c r="K615" s="44"/>
      <c r="L615" s="44"/>
      <c r="M615" s="44"/>
      <c r="N615" s="44"/>
      <c r="O615" s="44"/>
      <c r="P615" s="44"/>
      <c r="Q615" s="44"/>
      <c r="R615" s="44"/>
      <c r="S615" s="42"/>
      <c r="T615" s="45"/>
      <c r="U615" s="217"/>
      <c r="V615" s="216"/>
      <c r="W615" s="409"/>
      <c r="X615" s="102" t="s">
        <v>65</v>
      </c>
      <c r="Y615" s="215"/>
      <c r="Z615" s="72" t="s">
        <v>64</v>
      </c>
      <c r="AA615" s="72"/>
      <c r="AB615" s="214"/>
      <c r="AE615" s="71"/>
    </row>
    <row r="616" spans="2:38" s="32" customFormat="1" ht="15" customHeight="1" x14ac:dyDescent="0.45">
      <c r="B616" s="1702"/>
      <c r="C616" s="1703"/>
      <c r="D616" s="1703"/>
      <c r="E616" s="1703"/>
      <c r="F616" s="1703"/>
      <c r="G616" s="1703"/>
      <c r="H616" s="1703"/>
      <c r="I616" s="1704"/>
      <c r="J616" s="50" t="s">
        <v>67</v>
      </c>
      <c r="K616" s="295"/>
      <c r="L616" s="295"/>
      <c r="M616" s="295"/>
      <c r="N616" s="295"/>
      <c r="O616" s="295"/>
      <c r="P616" s="295"/>
      <c r="Q616" s="295"/>
      <c r="R616" s="295"/>
      <c r="S616" s="52"/>
      <c r="T616" s="72"/>
      <c r="U616" s="213"/>
      <c r="V616" s="212"/>
      <c r="W616" s="410"/>
      <c r="X616" s="295" t="s">
        <v>65</v>
      </c>
      <c r="Y616" s="211"/>
      <c r="Z616" s="48" t="s">
        <v>64</v>
      </c>
      <c r="AA616" s="48"/>
      <c r="AB616" s="49"/>
      <c r="AE616" s="71"/>
    </row>
    <row r="617" spans="2:38" s="32" customFormat="1" ht="18" customHeight="1" x14ac:dyDescent="0.45">
      <c r="B617" s="1167" t="s">
        <v>68</v>
      </c>
      <c r="C617" s="1168"/>
      <c r="D617" s="1168"/>
      <c r="E617" s="1168"/>
      <c r="F617" s="1168"/>
      <c r="G617" s="1168"/>
      <c r="H617" s="1168"/>
      <c r="I617" s="1169"/>
      <c r="J617" s="210" t="s">
        <v>84</v>
      </c>
      <c r="K617" s="52" t="s">
        <v>69</v>
      </c>
      <c r="L617" s="58"/>
      <c r="M617" s="58"/>
      <c r="N617" s="58"/>
      <c r="O617" s="57" t="s">
        <v>70</v>
      </c>
      <c r="P617" s="52" t="s">
        <v>71</v>
      </c>
      <c r="Q617" s="58"/>
      <c r="R617" s="58"/>
      <c r="T617" s="72" t="s">
        <v>81</v>
      </c>
      <c r="U617" s="57" t="s">
        <v>70</v>
      </c>
      <c r="V617" s="72" t="s">
        <v>82</v>
      </c>
      <c r="X617" s="52"/>
      <c r="Y617" s="58"/>
      <c r="Z617" s="58"/>
      <c r="AA617" s="58"/>
      <c r="AB617" s="59"/>
      <c r="AE617" s="71"/>
      <c r="AH617" s="69"/>
    </row>
    <row r="618" spans="2:38" s="32" customFormat="1" ht="15" customHeight="1" x14ac:dyDescent="0.45">
      <c r="B618" s="1118" t="s">
        <v>72</v>
      </c>
      <c r="C618" s="1119"/>
      <c r="D618" s="1119"/>
      <c r="E618" s="1119"/>
      <c r="F618" s="1119"/>
      <c r="G618" s="1119"/>
      <c r="H618" s="1119"/>
      <c r="I618" s="1120"/>
      <c r="J618" s="1130" t="s">
        <v>73</v>
      </c>
      <c r="K618" s="1139"/>
      <c r="L618" s="1711"/>
      <c r="M618" s="1218"/>
      <c r="N618" s="1218"/>
      <c r="O618" s="1218"/>
      <c r="P618" s="1218"/>
      <c r="Q618" s="1218"/>
      <c r="R618" s="1715"/>
      <c r="S618" s="1715"/>
      <c r="T618" s="1715"/>
      <c r="U618" s="1716"/>
      <c r="V618" s="1143" t="s">
        <v>74</v>
      </c>
      <c r="W618" s="1143"/>
      <c r="X618" s="1143"/>
      <c r="Y618" s="1143"/>
      <c r="Z618" s="1143"/>
      <c r="AA618" s="1143"/>
      <c r="AB618" s="1144"/>
      <c r="AE618" s="71"/>
    </row>
    <row r="619" spans="2:38" s="32" customFormat="1" ht="15" customHeight="1" x14ac:dyDescent="0.45">
      <c r="B619" s="1121"/>
      <c r="C619" s="1122"/>
      <c r="D619" s="1122"/>
      <c r="E619" s="1122"/>
      <c r="F619" s="1122"/>
      <c r="G619" s="1122"/>
      <c r="H619" s="1122"/>
      <c r="I619" s="1123"/>
      <c r="J619" s="1197"/>
      <c r="K619" s="1198"/>
      <c r="L619" s="1711"/>
      <c r="M619" s="1218"/>
      <c r="N619" s="1218"/>
      <c r="O619" s="1218"/>
      <c r="P619" s="1218"/>
      <c r="Q619" s="1218"/>
      <c r="R619" s="1715"/>
      <c r="S619" s="1715"/>
      <c r="T619" s="1715"/>
      <c r="U619" s="1716"/>
      <c r="V619" s="1146"/>
      <c r="W619" s="1146"/>
      <c r="X619" s="1146"/>
      <c r="Y619" s="1146"/>
      <c r="Z619" s="1146"/>
      <c r="AA619" s="1146"/>
      <c r="AB619" s="1147"/>
      <c r="AC619" s="63"/>
      <c r="AD619" s="63"/>
      <c r="AE619" s="207"/>
      <c r="AF619" s="63"/>
      <c r="AG619" s="63"/>
      <c r="AH619" s="63"/>
    </row>
    <row r="620" spans="2:38" s="32" customFormat="1" ht="15" customHeight="1" x14ac:dyDescent="0.45">
      <c r="B620" s="1118" t="s">
        <v>75</v>
      </c>
      <c r="C620" s="1119"/>
      <c r="D620" s="1119"/>
      <c r="E620" s="1119"/>
      <c r="F620" s="1119"/>
      <c r="G620" s="1119"/>
      <c r="H620" s="1119"/>
      <c r="I620" s="1119"/>
      <c r="J620" s="1705"/>
      <c r="K620" s="1717"/>
      <c r="L620" s="1719"/>
      <c r="M620" s="1134" t="s">
        <v>76</v>
      </c>
      <c r="N620" s="1709"/>
      <c r="O620" s="1134" t="s">
        <v>77</v>
      </c>
      <c r="P620" s="1709"/>
      <c r="Q620" s="1134" t="s">
        <v>78</v>
      </c>
      <c r="S620" s="60"/>
      <c r="T620" s="60"/>
      <c r="U620" s="60"/>
      <c r="V620" s="60"/>
      <c r="W620" s="60"/>
      <c r="X620" s="60"/>
      <c r="Y620" s="60"/>
      <c r="Z620" s="60"/>
      <c r="AA620" s="60"/>
      <c r="AB620" s="209"/>
      <c r="AC620" s="63"/>
      <c r="AD620" s="63"/>
      <c r="AE620" s="207"/>
      <c r="AF620" s="63"/>
      <c r="AG620" s="63"/>
      <c r="AH620" s="63"/>
    </row>
    <row r="621" spans="2:38" s="32" customFormat="1" ht="15" customHeight="1" x14ac:dyDescent="0.45">
      <c r="B621" s="1121"/>
      <c r="C621" s="1122"/>
      <c r="D621" s="1122"/>
      <c r="E621" s="1122"/>
      <c r="F621" s="1122"/>
      <c r="G621" s="1122"/>
      <c r="H621" s="1122"/>
      <c r="I621" s="1122"/>
      <c r="J621" s="1707"/>
      <c r="K621" s="1718"/>
      <c r="L621" s="1720"/>
      <c r="M621" s="1136"/>
      <c r="N621" s="1710"/>
      <c r="O621" s="1136"/>
      <c r="P621" s="1710"/>
      <c r="Q621" s="1136"/>
      <c r="R621" s="64"/>
      <c r="S621" s="62"/>
      <c r="T621" s="62"/>
      <c r="U621" s="62"/>
      <c r="V621" s="62"/>
      <c r="W621" s="62"/>
      <c r="X621" s="62"/>
      <c r="Y621" s="62"/>
      <c r="Z621" s="62"/>
      <c r="AA621" s="62"/>
      <c r="AB621" s="208"/>
      <c r="AC621" s="63"/>
      <c r="AD621" s="63"/>
      <c r="AE621" s="207"/>
      <c r="AF621" s="63"/>
      <c r="AG621" s="63"/>
      <c r="AH621" s="63"/>
    </row>
    <row r="622" spans="2:38" s="32" customFormat="1" ht="17.55" customHeight="1" x14ac:dyDescent="0.45">
      <c r="B622" s="35" t="s">
        <v>5599</v>
      </c>
      <c r="C622" s="35"/>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E622" s="223"/>
    </row>
    <row r="623" spans="2:38" s="32" customFormat="1" ht="12.6" customHeight="1" x14ac:dyDescent="0.45">
      <c r="B623" s="1185" t="s">
        <v>62</v>
      </c>
      <c r="C623" s="1186"/>
      <c r="D623" s="1186"/>
      <c r="E623" s="1186"/>
      <c r="F623" s="1186"/>
      <c r="G623" s="1186"/>
      <c r="H623" s="1186"/>
      <c r="I623" s="1187"/>
      <c r="J623" s="1221"/>
      <c r="K623" s="1222"/>
      <c r="L623" s="1222"/>
      <c r="M623" s="1222"/>
      <c r="N623" s="1222"/>
      <c r="O623" s="1222"/>
      <c r="P623" s="1222"/>
      <c r="Q623" s="1222"/>
      <c r="R623" s="1222"/>
      <c r="S623" s="1222"/>
      <c r="T623" s="1222"/>
      <c r="U623" s="1222"/>
      <c r="V623" s="1222"/>
      <c r="W623" s="1222"/>
      <c r="X623" s="1222"/>
      <c r="Y623" s="1222"/>
      <c r="Z623" s="1222"/>
      <c r="AA623" s="1222"/>
      <c r="AB623" s="1223"/>
      <c r="AE623" s="71"/>
    </row>
    <row r="624" spans="2:38" s="32" customFormat="1" ht="22.5" customHeight="1" x14ac:dyDescent="0.45">
      <c r="B624" s="1207" t="s">
        <v>50</v>
      </c>
      <c r="C624" s="1208"/>
      <c r="D624" s="1208"/>
      <c r="E624" s="1208"/>
      <c r="F624" s="1208"/>
      <c r="G624" s="1208"/>
      <c r="H624" s="1208"/>
      <c r="I624" s="1209"/>
      <c r="J624" s="1224"/>
      <c r="K624" s="1225"/>
      <c r="L624" s="1225"/>
      <c r="M624" s="1226"/>
      <c r="N624" s="1226"/>
      <c r="O624" s="1225"/>
      <c r="P624" s="1226"/>
      <c r="Q624" s="1226"/>
      <c r="R624" s="1225"/>
      <c r="S624" s="1225"/>
      <c r="T624" s="1225"/>
      <c r="U624" s="1225"/>
      <c r="V624" s="1225"/>
      <c r="W624" s="1225"/>
      <c r="X624" s="1225"/>
      <c r="Y624" s="1225"/>
      <c r="Z624" s="1225"/>
      <c r="AA624" s="1225"/>
      <c r="AB624" s="1227"/>
      <c r="AE624" s="71"/>
    </row>
    <row r="625" spans="2:38" s="32" customFormat="1" ht="25.35" customHeight="1" x14ac:dyDescent="0.45">
      <c r="B625" s="1173" t="s">
        <v>48</v>
      </c>
      <c r="C625" s="1174"/>
      <c r="D625" s="1174"/>
      <c r="E625" s="1174"/>
      <c r="F625" s="1174"/>
      <c r="G625" s="1174"/>
      <c r="H625" s="1174"/>
      <c r="I625" s="1175"/>
      <c r="J625" s="1053" t="s">
        <v>3</v>
      </c>
      <c r="K625" s="1054"/>
      <c r="L625" s="1054"/>
      <c r="M625" s="1237"/>
      <c r="N625" s="1239"/>
      <c r="O625" s="37" t="s">
        <v>4</v>
      </c>
      <c r="P625" s="1237"/>
      <c r="Q625" s="1239"/>
      <c r="R625" s="1054"/>
      <c r="S625" s="1054"/>
      <c r="T625" s="1054"/>
      <c r="U625" s="1054"/>
      <c r="V625" s="1054"/>
      <c r="W625" s="1054"/>
      <c r="X625" s="1054"/>
      <c r="Y625" s="1054"/>
      <c r="Z625" s="1054"/>
      <c r="AA625" s="1054"/>
      <c r="AB625" s="1055"/>
      <c r="AE625" s="71"/>
    </row>
    <row r="626" spans="2:38" s="32" customFormat="1" ht="25.35" customHeight="1" x14ac:dyDescent="0.45">
      <c r="B626" s="1179"/>
      <c r="C626" s="1180"/>
      <c r="D626" s="1180"/>
      <c r="E626" s="1180"/>
      <c r="F626" s="1180"/>
      <c r="G626" s="1180"/>
      <c r="H626" s="1180"/>
      <c r="I626" s="1181"/>
      <c r="J626" s="1053" t="s">
        <v>5</v>
      </c>
      <c r="K626" s="1054"/>
      <c r="L626" s="1054"/>
      <c r="M626" s="1237"/>
      <c r="N626" s="1238"/>
      <c r="O626" s="1238"/>
      <c r="P626" s="1238"/>
      <c r="Q626" s="1239"/>
      <c r="R626" s="1053" t="s">
        <v>6</v>
      </c>
      <c r="S626" s="1054"/>
      <c r="T626" s="1055"/>
      <c r="U626" s="1237"/>
      <c r="V626" s="1238"/>
      <c r="W626" s="1238"/>
      <c r="X626" s="1238"/>
      <c r="Y626" s="1238"/>
      <c r="Z626" s="1238"/>
      <c r="AA626" s="1238"/>
      <c r="AB626" s="1239"/>
      <c r="AE626" s="71"/>
    </row>
    <row r="627" spans="2:38" s="32" customFormat="1" ht="25.35" customHeight="1" x14ac:dyDescent="0.45">
      <c r="B627" s="1179"/>
      <c r="C627" s="1180"/>
      <c r="D627" s="1180"/>
      <c r="E627" s="1180"/>
      <c r="F627" s="1180"/>
      <c r="G627" s="1180"/>
      <c r="H627" s="1180"/>
      <c r="I627" s="1181"/>
      <c r="J627" s="1053" t="s">
        <v>5753</v>
      </c>
      <c r="K627" s="1054"/>
      <c r="L627" s="1054"/>
      <c r="M627" s="1234"/>
      <c r="N627" s="1235"/>
      <c r="O627" s="1235"/>
      <c r="P627" s="1235"/>
      <c r="Q627" s="1236"/>
      <c r="R627" s="1053" t="s">
        <v>7</v>
      </c>
      <c r="S627" s="1054"/>
      <c r="T627" s="1055"/>
      <c r="U627" s="1237"/>
      <c r="V627" s="1238"/>
      <c r="W627" s="1238"/>
      <c r="X627" s="1238"/>
      <c r="Y627" s="1238"/>
      <c r="Z627" s="1238"/>
      <c r="AA627" s="1238"/>
      <c r="AB627" s="1239"/>
      <c r="AE627" s="71"/>
    </row>
    <row r="628" spans="2:38" s="32" customFormat="1" ht="25.35" customHeight="1" x14ac:dyDescent="0.45">
      <c r="B628" s="1182"/>
      <c r="C628" s="1183"/>
      <c r="D628" s="1183"/>
      <c r="E628" s="1183"/>
      <c r="F628" s="1183"/>
      <c r="G628" s="1183"/>
      <c r="H628" s="1183"/>
      <c r="I628" s="1184"/>
      <c r="J628" s="1053" t="s">
        <v>8</v>
      </c>
      <c r="K628" s="1054"/>
      <c r="L628" s="1054"/>
      <c r="M628" s="1713"/>
      <c r="N628" s="1713"/>
      <c r="O628" s="1713"/>
      <c r="P628" s="1713"/>
      <c r="Q628" s="1713"/>
      <c r="R628" s="1713"/>
      <c r="S628" s="1713"/>
      <c r="T628" s="1713"/>
      <c r="U628" s="1713"/>
      <c r="V628" s="1713"/>
      <c r="W628" s="1713"/>
      <c r="X628" s="1713"/>
      <c r="Y628" s="1713"/>
      <c r="Z628" s="1713"/>
      <c r="AA628" s="1713"/>
      <c r="AB628" s="1713"/>
      <c r="AE628" s="71"/>
    </row>
    <row r="629" spans="2:38" s="32" customFormat="1" ht="30" customHeight="1" x14ac:dyDescent="0.45">
      <c r="B629" s="1696" t="s">
        <v>63</v>
      </c>
      <c r="C629" s="1697"/>
      <c r="D629" s="1697"/>
      <c r="E629" s="1697"/>
      <c r="F629" s="1697"/>
      <c r="G629" s="1697"/>
      <c r="H629" s="1697"/>
      <c r="I629" s="1698"/>
      <c r="J629" s="222"/>
      <c r="K629" s="221"/>
      <c r="L629" s="220" t="s">
        <v>65</v>
      </c>
      <c r="M629" s="219"/>
      <c r="N629" s="218" t="s">
        <v>64</v>
      </c>
      <c r="O629" s="42"/>
      <c r="P629" s="53"/>
      <c r="V629" s="82"/>
      <c r="W629" s="82"/>
      <c r="X629" s="82"/>
      <c r="Y629" s="82"/>
      <c r="Z629" s="82"/>
      <c r="AA629" s="82"/>
      <c r="AB629" s="83"/>
      <c r="AE629" s="71"/>
      <c r="AL629" s="39"/>
    </row>
    <row r="630" spans="2:38" s="32" customFormat="1" ht="15" customHeight="1" x14ac:dyDescent="0.45">
      <c r="B630" s="1699"/>
      <c r="C630" s="1700"/>
      <c r="D630" s="1700"/>
      <c r="E630" s="1700"/>
      <c r="F630" s="1700"/>
      <c r="G630" s="1700"/>
      <c r="H630" s="1700"/>
      <c r="I630" s="1701"/>
      <c r="J630" s="43" t="s">
        <v>66</v>
      </c>
      <c r="K630" s="44"/>
      <c r="L630" s="44"/>
      <c r="M630" s="44"/>
      <c r="N630" s="44"/>
      <c r="O630" s="44"/>
      <c r="P630" s="44"/>
      <c r="Q630" s="44"/>
      <c r="R630" s="44"/>
      <c r="S630" s="42"/>
      <c r="T630" s="45"/>
      <c r="U630" s="217"/>
      <c r="V630" s="216"/>
      <c r="W630" s="409"/>
      <c r="X630" s="102" t="s">
        <v>65</v>
      </c>
      <c r="Y630" s="215"/>
      <c r="Z630" s="45" t="s">
        <v>64</v>
      </c>
      <c r="AA630" s="72"/>
      <c r="AB630" s="214"/>
      <c r="AE630" s="71"/>
    </row>
    <row r="631" spans="2:38" s="32" customFormat="1" ht="15" customHeight="1" x14ac:dyDescent="0.45">
      <c r="B631" s="1702"/>
      <c r="C631" s="1703"/>
      <c r="D631" s="1703"/>
      <c r="E631" s="1703"/>
      <c r="F631" s="1703"/>
      <c r="G631" s="1703"/>
      <c r="H631" s="1703"/>
      <c r="I631" s="1704"/>
      <c r="J631" s="50" t="s">
        <v>67</v>
      </c>
      <c r="K631" s="295"/>
      <c r="L631" s="295"/>
      <c r="M631" s="295"/>
      <c r="N631" s="295"/>
      <c r="O631" s="295"/>
      <c r="P631" s="295"/>
      <c r="Q631" s="295"/>
      <c r="R631" s="295"/>
      <c r="S631" s="52"/>
      <c r="T631" s="72"/>
      <c r="U631" s="213"/>
      <c r="V631" s="212"/>
      <c r="W631" s="410"/>
      <c r="X631" s="295" t="s">
        <v>65</v>
      </c>
      <c r="Y631" s="211"/>
      <c r="Z631" s="72" t="s">
        <v>64</v>
      </c>
      <c r="AA631" s="48"/>
      <c r="AB631" s="49"/>
      <c r="AE631" s="71"/>
    </row>
    <row r="632" spans="2:38" s="32" customFormat="1" ht="18" customHeight="1" x14ac:dyDescent="0.45">
      <c r="B632" s="1167" t="s">
        <v>68</v>
      </c>
      <c r="C632" s="1168"/>
      <c r="D632" s="1168"/>
      <c r="E632" s="1168"/>
      <c r="F632" s="1168"/>
      <c r="G632" s="1168"/>
      <c r="H632" s="1168"/>
      <c r="I632" s="1169"/>
      <c r="J632" s="210" t="s">
        <v>84</v>
      </c>
      <c r="K632" s="52" t="s">
        <v>69</v>
      </c>
      <c r="L632" s="58"/>
      <c r="M632" s="58"/>
      <c r="N632" s="58"/>
      <c r="O632" s="57" t="s">
        <v>70</v>
      </c>
      <c r="P632" s="52" t="s">
        <v>71</v>
      </c>
      <c r="Q632" s="58"/>
      <c r="R632" s="58"/>
      <c r="T632" s="72" t="s">
        <v>81</v>
      </c>
      <c r="U632" s="57" t="s">
        <v>84</v>
      </c>
      <c r="V632" s="72" t="s">
        <v>82</v>
      </c>
      <c r="X632" s="52"/>
      <c r="Y632" s="58"/>
      <c r="Z632" s="58"/>
      <c r="AA632" s="58"/>
      <c r="AB632" s="59"/>
      <c r="AE632" s="71"/>
      <c r="AH632" s="69"/>
    </row>
    <row r="633" spans="2:38" s="32" customFormat="1" ht="15" customHeight="1" x14ac:dyDescent="0.45">
      <c r="B633" s="1118" t="s">
        <v>72</v>
      </c>
      <c r="C633" s="1119"/>
      <c r="D633" s="1119"/>
      <c r="E633" s="1119"/>
      <c r="F633" s="1119"/>
      <c r="G633" s="1119"/>
      <c r="H633" s="1119"/>
      <c r="I633" s="1120"/>
      <c r="J633" s="1130" t="s">
        <v>73</v>
      </c>
      <c r="K633" s="1139"/>
      <c r="L633" s="1711"/>
      <c r="M633" s="1218"/>
      <c r="N633" s="1218"/>
      <c r="O633" s="1712"/>
      <c r="P633" s="1711"/>
      <c r="Q633" s="1712"/>
      <c r="R633" s="1714"/>
      <c r="S633" s="1715"/>
      <c r="T633" s="1715"/>
      <c r="U633" s="1716"/>
      <c r="V633" s="1143" t="s">
        <v>74</v>
      </c>
      <c r="W633" s="1143"/>
      <c r="X633" s="1143"/>
      <c r="Y633" s="1143"/>
      <c r="Z633" s="1143"/>
      <c r="AA633" s="1143"/>
      <c r="AB633" s="1144"/>
      <c r="AE633" s="71"/>
    </row>
    <row r="634" spans="2:38" s="32" customFormat="1" ht="15" customHeight="1" x14ac:dyDescent="0.45">
      <c r="B634" s="1121"/>
      <c r="C634" s="1122"/>
      <c r="D634" s="1122"/>
      <c r="E634" s="1122"/>
      <c r="F634" s="1122"/>
      <c r="G634" s="1122"/>
      <c r="H634" s="1122"/>
      <c r="I634" s="1123"/>
      <c r="J634" s="1197"/>
      <c r="K634" s="1198"/>
      <c r="L634" s="1711"/>
      <c r="M634" s="1218"/>
      <c r="N634" s="1218"/>
      <c r="O634" s="1712"/>
      <c r="P634" s="1711"/>
      <c r="Q634" s="1712"/>
      <c r="R634" s="1714"/>
      <c r="S634" s="1715"/>
      <c r="T634" s="1715"/>
      <c r="U634" s="1716"/>
      <c r="V634" s="1146"/>
      <c r="W634" s="1146"/>
      <c r="X634" s="1146"/>
      <c r="Y634" s="1146"/>
      <c r="Z634" s="1146"/>
      <c r="AA634" s="1146"/>
      <c r="AB634" s="1147"/>
      <c r="AC634" s="63"/>
      <c r="AD634" s="63"/>
      <c r="AE634" s="207"/>
      <c r="AF634" s="63"/>
      <c r="AG634" s="63"/>
      <c r="AH634" s="63"/>
    </row>
    <row r="635" spans="2:38" s="32" customFormat="1" ht="15" customHeight="1" x14ac:dyDescent="0.45">
      <c r="B635" s="1118" t="s">
        <v>75</v>
      </c>
      <c r="C635" s="1119"/>
      <c r="D635" s="1119"/>
      <c r="E635" s="1119"/>
      <c r="F635" s="1119"/>
      <c r="G635" s="1119"/>
      <c r="H635" s="1119"/>
      <c r="I635" s="1119"/>
      <c r="J635" s="1705"/>
      <c r="K635" s="1717"/>
      <c r="L635" s="1719"/>
      <c r="M635" s="1134" t="s">
        <v>76</v>
      </c>
      <c r="N635" s="1709"/>
      <c r="O635" s="1134" t="s">
        <v>77</v>
      </c>
      <c r="P635" s="1709"/>
      <c r="Q635" s="1134" t="s">
        <v>78</v>
      </c>
      <c r="S635" s="60"/>
      <c r="T635" s="60"/>
      <c r="U635" s="60"/>
      <c r="V635" s="60"/>
      <c r="W635" s="60"/>
      <c r="X635" s="60"/>
      <c r="Y635" s="60"/>
      <c r="Z635" s="60"/>
      <c r="AA635" s="60"/>
      <c r="AB635" s="209"/>
      <c r="AC635" s="63"/>
      <c r="AD635" s="63"/>
      <c r="AE635" s="207"/>
      <c r="AF635" s="63"/>
      <c r="AG635" s="63"/>
      <c r="AH635" s="63"/>
    </row>
    <row r="636" spans="2:38" s="32" customFormat="1" ht="15" customHeight="1" x14ac:dyDescent="0.45">
      <c r="B636" s="1121"/>
      <c r="C636" s="1122"/>
      <c r="D636" s="1122"/>
      <c r="E636" s="1122"/>
      <c r="F636" s="1122"/>
      <c r="G636" s="1122"/>
      <c r="H636" s="1122"/>
      <c r="I636" s="1122"/>
      <c r="J636" s="1707"/>
      <c r="K636" s="1718"/>
      <c r="L636" s="1720"/>
      <c r="M636" s="1136"/>
      <c r="N636" s="1710"/>
      <c r="O636" s="1136"/>
      <c r="P636" s="1710"/>
      <c r="Q636" s="1136"/>
      <c r="R636" s="64"/>
      <c r="S636" s="62"/>
      <c r="T636" s="62"/>
      <c r="U636" s="62"/>
      <c r="V636" s="62"/>
      <c r="W636" s="62"/>
      <c r="X636" s="62"/>
      <c r="Y636" s="62"/>
      <c r="Z636" s="62"/>
      <c r="AA636" s="62"/>
      <c r="AB636" s="208"/>
      <c r="AC636" s="63"/>
      <c r="AD636" s="63"/>
      <c r="AE636" s="207"/>
      <c r="AF636" s="63"/>
      <c r="AG636" s="63"/>
      <c r="AH636" s="63"/>
    </row>
    <row r="637" spans="2:38" s="32" customFormat="1" ht="20.100000000000001" customHeight="1" x14ac:dyDescent="0.45">
      <c r="B637" s="65"/>
      <c r="C637" s="65"/>
      <c r="D637" s="65"/>
      <c r="E637" s="65"/>
      <c r="F637" s="65"/>
      <c r="G637" s="65"/>
      <c r="H637" s="65"/>
      <c r="I637" s="65"/>
      <c r="J637" s="66"/>
      <c r="K637" s="66"/>
      <c r="L637" s="68"/>
      <c r="M637" s="66"/>
      <c r="N637" s="68"/>
      <c r="O637" s="66"/>
      <c r="P637" s="68"/>
      <c r="Q637" s="66"/>
      <c r="R637" s="68"/>
      <c r="S637" s="61"/>
      <c r="T637" s="61"/>
      <c r="U637" s="61"/>
      <c r="V637" s="61"/>
      <c r="W637" s="61"/>
      <c r="X637" s="61"/>
      <c r="Y637" s="61"/>
      <c r="Z637" s="61"/>
      <c r="AA637" s="61"/>
      <c r="AB637" s="61"/>
      <c r="AC637" s="63"/>
      <c r="AD637" s="63"/>
      <c r="AE637" s="207"/>
      <c r="AF637" s="63"/>
      <c r="AG637" s="63"/>
      <c r="AH637" s="63"/>
    </row>
    <row r="638" spans="2:38" s="32" customFormat="1" ht="17.55" customHeight="1" x14ac:dyDescent="0.45">
      <c r="B638" s="35" t="s">
        <v>5600</v>
      </c>
      <c r="C638" s="35"/>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E638" s="223"/>
    </row>
    <row r="639" spans="2:38" s="32" customFormat="1" ht="12.6" customHeight="1" x14ac:dyDescent="0.45">
      <c r="B639" s="1185" t="s">
        <v>62</v>
      </c>
      <c r="C639" s="1186"/>
      <c r="D639" s="1186"/>
      <c r="E639" s="1186"/>
      <c r="F639" s="1186"/>
      <c r="G639" s="1186"/>
      <c r="H639" s="1186"/>
      <c r="I639" s="1187"/>
      <c r="J639" s="1221"/>
      <c r="K639" s="1222"/>
      <c r="L639" s="1222"/>
      <c r="M639" s="1222"/>
      <c r="N639" s="1222"/>
      <c r="O639" s="1222"/>
      <c r="P639" s="1222"/>
      <c r="Q639" s="1222"/>
      <c r="R639" s="1222"/>
      <c r="S639" s="1222"/>
      <c r="T639" s="1222"/>
      <c r="U639" s="1222"/>
      <c r="V639" s="1222"/>
      <c r="W639" s="1222"/>
      <c r="X639" s="1222"/>
      <c r="Y639" s="1222"/>
      <c r="Z639" s="1222"/>
      <c r="AA639" s="1222"/>
      <c r="AB639" s="1223"/>
      <c r="AE639" s="71"/>
    </row>
    <row r="640" spans="2:38" s="32" customFormat="1" ht="22.5" customHeight="1" x14ac:dyDescent="0.45">
      <c r="B640" s="1207" t="s">
        <v>50</v>
      </c>
      <c r="C640" s="1208"/>
      <c r="D640" s="1208"/>
      <c r="E640" s="1208"/>
      <c r="F640" s="1208"/>
      <c r="G640" s="1208"/>
      <c r="H640" s="1208"/>
      <c r="I640" s="1209"/>
      <c r="J640" s="1224"/>
      <c r="K640" s="1225"/>
      <c r="L640" s="1225"/>
      <c r="M640" s="1226"/>
      <c r="N640" s="1226"/>
      <c r="O640" s="1225"/>
      <c r="P640" s="1226"/>
      <c r="Q640" s="1226"/>
      <c r="R640" s="1225"/>
      <c r="S640" s="1225"/>
      <c r="T640" s="1225"/>
      <c r="U640" s="1225"/>
      <c r="V640" s="1225"/>
      <c r="W640" s="1225"/>
      <c r="X640" s="1225"/>
      <c r="Y640" s="1225"/>
      <c r="Z640" s="1225"/>
      <c r="AA640" s="1225"/>
      <c r="AB640" s="1227"/>
      <c r="AE640" s="71"/>
    </row>
    <row r="641" spans="2:38" s="32" customFormat="1" ht="25.35" customHeight="1" x14ac:dyDescent="0.45">
      <c r="B641" s="1173" t="s">
        <v>48</v>
      </c>
      <c r="C641" s="1174"/>
      <c r="D641" s="1174"/>
      <c r="E641" s="1174"/>
      <c r="F641" s="1174"/>
      <c r="G641" s="1174"/>
      <c r="H641" s="1174"/>
      <c r="I641" s="1175"/>
      <c r="J641" s="1053" t="s">
        <v>3</v>
      </c>
      <c r="K641" s="1054"/>
      <c r="L641" s="1054"/>
      <c r="M641" s="1237"/>
      <c r="N641" s="1239"/>
      <c r="O641" s="37" t="s">
        <v>4</v>
      </c>
      <c r="P641" s="1237"/>
      <c r="Q641" s="1239"/>
      <c r="R641" s="1054"/>
      <c r="S641" s="1054"/>
      <c r="T641" s="1054"/>
      <c r="U641" s="1054"/>
      <c r="V641" s="1054"/>
      <c r="W641" s="1054"/>
      <c r="X641" s="1054"/>
      <c r="Y641" s="1054"/>
      <c r="Z641" s="1054"/>
      <c r="AA641" s="1054"/>
      <c r="AB641" s="1055"/>
      <c r="AE641" s="71"/>
    </row>
    <row r="642" spans="2:38" s="32" customFormat="1" ht="25.35" customHeight="1" x14ac:dyDescent="0.45">
      <c r="B642" s="1179"/>
      <c r="C642" s="1180"/>
      <c r="D642" s="1180"/>
      <c r="E642" s="1180"/>
      <c r="F642" s="1180"/>
      <c r="G642" s="1180"/>
      <c r="H642" s="1180"/>
      <c r="I642" s="1181"/>
      <c r="J642" s="1053" t="s">
        <v>5</v>
      </c>
      <c r="K642" s="1054"/>
      <c r="L642" s="1054"/>
      <c r="M642" s="1237"/>
      <c r="N642" s="1238"/>
      <c r="O642" s="1238"/>
      <c r="P642" s="1238"/>
      <c r="Q642" s="1239"/>
      <c r="R642" s="1053" t="s">
        <v>6</v>
      </c>
      <c r="S642" s="1054"/>
      <c r="T642" s="1055"/>
      <c r="U642" s="1237"/>
      <c r="V642" s="1238"/>
      <c r="W642" s="1238"/>
      <c r="X642" s="1238"/>
      <c r="Y642" s="1238"/>
      <c r="Z642" s="1238"/>
      <c r="AA642" s="1238"/>
      <c r="AB642" s="1239"/>
      <c r="AE642" s="71"/>
    </row>
    <row r="643" spans="2:38" s="32" customFormat="1" ht="25.35" customHeight="1" x14ac:dyDescent="0.45">
      <c r="B643" s="1179"/>
      <c r="C643" s="1180"/>
      <c r="D643" s="1180"/>
      <c r="E643" s="1180"/>
      <c r="F643" s="1180"/>
      <c r="G643" s="1180"/>
      <c r="H643" s="1180"/>
      <c r="I643" s="1181"/>
      <c r="J643" s="1053" t="s">
        <v>5753</v>
      </c>
      <c r="K643" s="1054"/>
      <c r="L643" s="1054"/>
      <c r="M643" s="1234"/>
      <c r="N643" s="1235"/>
      <c r="O643" s="1235"/>
      <c r="P643" s="1235"/>
      <c r="Q643" s="1236"/>
      <c r="R643" s="1053" t="s">
        <v>7</v>
      </c>
      <c r="S643" s="1054"/>
      <c r="T643" s="1055"/>
      <c r="U643" s="1237"/>
      <c r="V643" s="1238"/>
      <c r="W643" s="1238"/>
      <c r="X643" s="1238"/>
      <c r="Y643" s="1238"/>
      <c r="Z643" s="1238"/>
      <c r="AA643" s="1238"/>
      <c r="AB643" s="1239"/>
      <c r="AE643" s="71"/>
    </row>
    <row r="644" spans="2:38" s="32" customFormat="1" ht="25.35" customHeight="1" x14ac:dyDescent="0.45">
      <c r="B644" s="1182"/>
      <c r="C644" s="1183"/>
      <c r="D644" s="1183"/>
      <c r="E644" s="1183"/>
      <c r="F644" s="1183"/>
      <c r="G644" s="1183"/>
      <c r="H644" s="1183"/>
      <c r="I644" s="1184"/>
      <c r="J644" s="1053" t="s">
        <v>8</v>
      </c>
      <c r="K644" s="1054"/>
      <c r="L644" s="1054"/>
      <c r="M644" s="1713"/>
      <c r="N644" s="1713"/>
      <c r="O644" s="1713"/>
      <c r="P644" s="1713"/>
      <c r="Q644" s="1713"/>
      <c r="R644" s="1713"/>
      <c r="S644" s="1713"/>
      <c r="T644" s="1713"/>
      <c r="U644" s="1713"/>
      <c r="V644" s="1713"/>
      <c r="W644" s="1713"/>
      <c r="X644" s="1713"/>
      <c r="Y644" s="1713"/>
      <c r="Z644" s="1713"/>
      <c r="AA644" s="1713"/>
      <c r="AB644" s="1713"/>
      <c r="AE644" s="71"/>
    </row>
    <row r="645" spans="2:38" s="32" customFormat="1" ht="30" customHeight="1" x14ac:dyDescent="0.45">
      <c r="B645" s="1696" t="s">
        <v>63</v>
      </c>
      <c r="C645" s="1697"/>
      <c r="D645" s="1697"/>
      <c r="E645" s="1697"/>
      <c r="F645" s="1697"/>
      <c r="G645" s="1697"/>
      <c r="H645" s="1697"/>
      <c r="I645" s="1698"/>
      <c r="J645" s="222"/>
      <c r="K645" s="221"/>
      <c r="L645" s="220" t="s">
        <v>65</v>
      </c>
      <c r="M645" s="219"/>
      <c r="N645" s="218" t="s">
        <v>64</v>
      </c>
      <c r="O645" s="42"/>
      <c r="P645" s="53"/>
      <c r="V645" s="82"/>
      <c r="W645" s="82"/>
      <c r="X645" s="82"/>
      <c r="Y645" s="82"/>
      <c r="Z645" s="82"/>
      <c r="AA645" s="82"/>
      <c r="AB645" s="83"/>
      <c r="AE645" s="71"/>
      <c r="AL645" s="39"/>
    </row>
    <row r="646" spans="2:38" s="32" customFormat="1" ht="15" customHeight="1" x14ac:dyDescent="0.45">
      <c r="B646" s="1699"/>
      <c r="C646" s="1700"/>
      <c r="D646" s="1700"/>
      <c r="E646" s="1700"/>
      <c r="F646" s="1700"/>
      <c r="G646" s="1700"/>
      <c r="H646" s="1700"/>
      <c r="I646" s="1701"/>
      <c r="J646" s="43" t="s">
        <v>66</v>
      </c>
      <c r="K646" s="44"/>
      <c r="L646" s="44"/>
      <c r="M646" s="44"/>
      <c r="N646" s="44"/>
      <c r="O646" s="44"/>
      <c r="P646" s="44"/>
      <c r="Q646" s="44"/>
      <c r="R646" s="44"/>
      <c r="S646" s="42"/>
      <c r="T646" s="45"/>
      <c r="U646" s="217"/>
      <c r="V646" s="216"/>
      <c r="W646" s="409"/>
      <c r="X646" s="102" t="s">
        <v>65</v>
      </c>
      <c r="Y646" s="215"/>
      <c r="Z646" s="72" t="s">
        <v>64</v>
      </c>
      <c r="AA646" s="72"/>
      <c r="AB646" s="214"/>
      <c r="AE646" s="71"/>
    </row>
    <row r="647" spans="2:38" s="32" customFormat="1" ht="15" customHeight="1" x14ac:dyDescent="0.45">
      <c r="B647" s="1702"/>
      <c r="C647" s="1703"/>
      <c r="D647" s="1703"/>
      <c r="E647" s="1703"/>
      <c r="F647" s="1703"/>
      <c r="G647" s="1703"/>
      <c r="H647" s="1703"/>
      <c r="I647" s="1704"/>
      <c r="J647" s="50" t="s">
        <v>67</v>
      </c>
      <c r="K647" s="295"/>
      <c r="L647" s="295"/>
      <c r="M647" s="295"/>
      <c r="N647" s="295"/>
      <c r="O647" s="295"/>
      <c r="P647" s="295"/>
      <c r="Q647" s="295"/>
      <c r="R647" s="295"/>
      <c r="S647" s="52"/>
      <c r="T647" s="72"/>
      <c r="U647" s="213"/>
      <c r="V647" s="212"/>
      <c r="W647" s="410"/>
      <c r="X647" s="295" t="s">
        <v>65</v>
      </c>
      <c r="Y647" s="211"/>
      <c r="Z647" s="48" t="s">
        <v>64</v>
      </c>
      <c r="AA647" s="48"/>
      <c r="AB647" s="49"/>
      <c r="AE647" s="71"/>
    </row>
    <row r="648" spans="2:38" s="32" customFormat="1" ht="18" customHeight="1" x14ac:dyDescent="0.45">
      <c r="B648" s="1167" t="s">
        <v>68</v>
      </c>
      <c r="C648" s="1168"/>
      <c r="D648" s="1168"/>
      <c r="E648" s="1168"/>
      <c r="F648" s="1168"/>
      <c r="G648" s="1168"/>
      <c r="H648" s="1168"/>
      <c r="I648" s="1169"/>
      <c r="J648" s="210" t="s">
        <v>84</v>
      </c>
      <c r="K648" s="52" t="s">
        <v>69</v>
      </c>
      <c r="L648" s="58"/>
      <c r="M648" s="58"/>
      <c r="N648" s="58"/>
      <c r="O648" s="57" t="s">
        <v>70</v>
      </c>
      <c r="P648" s="52" t="s">
        <v>71</v>
      </c>
      <c r="Q648" s="58"/>
      <c r="R648" s="58"/>
      <c r="T648" s="72" t="s">
        <v>81</v>
      </c>
      <c r="U648" s="57" t="s">
        <v>70</v>
      </c>
      <c r="V648" s="72" t="s">
        <v>82</v>
      </c>
      <c r="X648" s="52"/>
      <c r="Y648" s="58"/>
      <c r="Z648" s="58"/>
      <c r="AA648" s="58"/>
      <c r="AB648" s="59"/>
      <c r="AE648" s="71"/>
      <c r="AH648" s="69"/>
    </row>
    <row r="649" spans="2:38" s="32" customFormat="1" ht="15" customHeight="1" x14ac:dyDescent="0.45">
      <c r="B649" s="1118" t="s">
        <v>72</v>
      </c>
      <c r="C649" s="1119"/>
      <c r="D649" s="1119"/>
      <c r="E649" s="1119"/>
      <c r="F649" s="1119"/>
      <c r="G649" s="1119"/>
      <c r="H649" s="1119"/>
      <c r="I649" s="1120"/>
      <c r="J649" s="1130" t="s">
        <v>73</v>
      </c>
      <c r="K649" s="1139"/>
      <c r="L649" s="1711"/>
      <c r="M649" s="1218"/>
      <c r="N649" s="1218"/>
      <c r="O649" s="1218"/>
      <c r="P649" s="1218"/>
      <c r="Q649" s="1218"/>
      <c r="R649" s="1715"/>
      <c r="S649" s="1715"/>
      <c r="T649" s="1715"/>
      <c r="U649" s="1716"/>
      <c r="V649" s="1143" t="s">
        <v>74</v>
      </c>
      <c r="W649" s="1143"/>
      <c r="X649" s="1143"/>
      <c r="Y649" s="1143"/>
      <c r="Z649" s="1143"/>
      <c r="AA649" s="1143"/>
      <c r="AB649" s="1144"/>
      <c r="AE649" s="71"/>
    </row>
    <row r="650" spans="2:38" s="32" customFormat="1" ht="15" customHeight="1" x14ac:dyDescent="0.45">
      <c r="B650" s="1121"/>
      <c r="C650" s="1122"/>
      <c r="D650" s="1122"/>
      <c r="E650" s="1122"/>
      <c r="F650" s="1122"/>
      <c r="G650" s="1122"/>
      <c r="H650" s="1122"/>
      <c r="I650" s="1123"/>
      <c r="J650" s="1197"/>
      <c r="K650" s="1198"/>
      <c r="L650" s="1711"/>
      <c r="M650" s="1218"/>
      <c r="N650" s="1218"/>
      <c r="O650" s="1218"/>
      <c r="P650" s="1218"/>
      <c r="Q650" s="1218"/>
      <c r="R650" s="1715"/>
      <c r="S650" s="1715"/>
      <c r="T650" s="1715"/>
      <c r="U650" s="1716"/>
      <c r="V650" s="1146"/>
      <c r="W650" s="1146"/>
      <c r="X650" s="1146"/>
      <c r="Y650" s="1146"/>
      <c r="Z650" s="1146"/>
      <c r="AA650" s="1146"/>
      <c r="AB650" s="1147"/>
      <c r="AC650" s="63"/>
      <c r="AD650" s="63"/>
      <c r="AE650" s="207"/>
      <c r="AF650" s="63"/>
      <c r="AG650" s="63"/>
      <c r="AH650" s="63"/>
    </row>
    <row r="651" spans="2:38" s="32" customFormat="1" ht="15" customHeight="1" x14ac:dyDescent="0.45">
      <c r="B651" s="1118" t="s">
        <v>75</v>
      </c>
      <c r="C651" s="1119"/>
      <c r="D651" s="1119"/>
      <c r="E651" s="1119"/>
      <c r="F651" s="1119"/>
      <c r="G651" s="1119"/>
      <c r="H651" s="1119"/>
      <c r="I651" s="1119"/>
      <c r="J651" s="1705"/>
      <c r="K651" s="1717"/>
      <c r="L651" s="1719"/>
      <c r="M651" s="1134" t="s">
        <v>76</v>
      </c>
      <c r="N651" s="1709"/>
      <c r="O651" s="1134" t="s">
        <v>77</v>
      </c>
      <c r="P651" s="1709"/>
      <c r="Q651" s="1134" t="s">
        <v>78</v>
      </c>
      <c r="S651" s="60"/>
      <c r="T651" s="60"/>
      <c r="U651" s="60"/>
      <c r="V651" s="60"/>
      <c r="W651" s="60"/>
      <c r="X651" s="60"/>
      <c r="Y651" s="60"/>
      <c r="Z651" s="60"/>
      <c r="AA651" s="60"/>
      <c r="AB651" s="209"/>
      <c r="AC651" s="63"/>
      <c r="AD651" s="63"/>
      <c r="AE651" s="207"/>
      <c r="AF651" s="63"/>
      <c r="AG651" s="63"/>
      <c r="AH651" s="63"/>
    </row>
    <row r="652" spans="2:38" s="32" customFormat="1" ht="15" customHeight="1" x14ac:dyDescent="0.45">
      <c r="B652" s="1121"/>
      <c r="C652" s="1122"/>
      <c r="D652" s="1122"/>
      <c r="E652" s="1122"/>
      <c r="F652" s="1122"/>
      <c r="G652" s="1122"/>
      <c r="H652" s="1122"/>
      <c r="I652" s="1122"/>
      <c r="J652" s="1707"/>
      <c r="K652" s="1718"/>
      <c r="L652" s="1720"/>
      <c r="M652" s="1136"/>
      <c r="N652" s="1710"/>
      <c r="O652" s="1136"/>
      <c r="P652" s="1710"/>
      <c r="Q652" s="1136"/>
      <c r="R652" s="64"/>
      <c r="S652" s="62"/>
      <c r="T652" s="62"/>
      <c r="U652" s="62"/>
      <c r="V652" s="62"/>
      <c r="W652" s="62"/>
      <c r="X652" s="62"/>
      <c r="Y652" s="62"/>
      <c r="Z652" s="62"/>
      <c r="AA652" s="62"/>
      <c r="AB652" s="208"/>
      <c r="AC652" s="63"/>
      <c r="AD652" s="63"/>
      <c r="AE652" s="207"/>
      <c r="AF652" s="63"/>
      <c r="AG652" s="63"/>
      <c r="AH652" s="63"/>
    </row>
    <row r="653" spans="2:38" s="32" customFormat="1" ht="17.55" customHeight="1" x14ac:dyDescent="0.45">
      <c r="B653" s="35" t="s">
        <v>5599</v>
      </c>
      <c r="C653" s="35"/>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E653" s="223"/>
    </row>
    <row r="654" spans="2:38" s="32" customFormat="1" ht="12.6" customHeight="1" x14ac:dyDescent="0.45">
      <c r="B654" s="1185" t="s">
        <v>62</v>
      </c>
      <c r="C654" s="1186"/>
      <c r="D654" s="1186"/>
      <c r="E654" s="1186"/>
      <c r="F654" s="1186"/>
      <c r="G654" s="1186"/>
      <c r="H654" s="1186"/>
      <c r="I654" s="1187"/>
      <c r="J654" s="1221"/>
      <c r="K654" s="1222"/>
      <c r="L654" s="1222"/>
      <c r="M654" s="1222"/>
      <c r="N654" s="1222"/>
      <c r="O654" s="1222"/>
      <c r="P654" s="1222"/>
      <c r="Q654" s="1222"/>
      <c r="R654" s="1222"/>
      <c r="S654" s="1222"/>
      <c r="T654" s="1222"/>
      <c r="U654" s="1222"/>
      <c r="V654" s="1222"/>
      <c r="W654" s="1222"/>
      <c r="X654" s="1222"/>
      <c r="Y654" s="1222"/>
      <c r="Z654" s="1222"/>
      <c r="AA654" s="1222"/>
      <c r="AB654" s="1223"/>
      <c r="AE654" s="71"/>
    </row>
    <row r="655" spans="2:38" s="32" customFormat="1" ht="22.5" customHeight="1" x14ac:dyDescent="0.45">
      <c r="B655" s="1207" t="s">
        <v>50</v>
      </c>
      <c r="C655" s="1208"/>
      <c r="D655" s="1208"/>
      <c r="E655" s="1208"/>
      <c r="F655" s="1208"/>
      <c r="G655" s="1208"/>
      <c r="H655" s="1208"/>
      <c r="I655" s="1209"/>
      <c r="J655" s="1224"/>
      <c r="K655" s="1225"/>
      <c r="L655" s="1225"/>
      <c r="M655" s="1226"/>
      <c r="N655" s="1226"/>
      <c r="O655" s="1225"/>
      <c r="P655" s="1226"/>
      <c r="Q655" s="1226"/>
      <c r="R655" s="1225"/>
      <c r="S655" s="1225"/>
      <c r="T655" s="1225"/>
      <c r="U655" s="1225"/>
      <c r="V655" s="1225"/>
      <c r="W655" s="1225"/>
      <c r="X655" s="1225"/>
      <c r="Y655" s="1225"/>
      <c r="Z655" s="1225"/>
      <c r="AA655" s="1225"/>
      <c r="AB655" s="1227"/>
      <c r="AE655" s="71"/>
    </row>
    <row r="656" spans="2:38" s="32" customFormat="1" ht="25.35" customHeight="1" x14ac:dyDescent="0.45">
      <c r="B656" s="1173" t="s">
        <v>48</v>
      </c>
      <c r="C656" s="1174"/>
      <c r="D656" s="1174"/>
      <c r="E656" s="1174"/>
      <c r="F656" s="1174"/>
      <c r="G656" s="1174"/>
      <c r="H656" s="1174"/>
      <c r="I656" s="1175"/>
      <c r="J656" s="1053" t="s">
        <v>3</v>
      </c>
      <c r="K656" s="1054"/>
      <c r="L656" s="1054"/>
      <c r="M656" s="1237"/>
      <c r="N656" s="1239"/>
      <c r="O656" s="37" t="s">
        <v>4</v>
      </c>
      <c r="P656" s="1237"/>
      <c r="Q656" s="1239"/>
      <c r="R656" s="1054"/>
      <c r="S656" s="1054"/>
      <c r="T656" s="1054"/>
      <c r="U656" s="1054"/>
      <c r="V656" s="1054"/>
      <c r="W656" s="1054"/>
      <c r="X656" s="1054"/>
      <c r="Y656" s="1054"/>
      <c r="Z656" s="1054"/>
      <c r="AA656" s="1054"/>
      <c r="AB656" s="1055"/>
      <c r="AE656" s="71"/>
    </row>
    <row r="657" spans="2:38" s="32" customFormat="1" ht="25.35" customHeight="1" x14ac:dyDescent="0.45">
      <c r="B657" s="1179"/>
      <c r="C657" s="1180"/>
      <c r="D657" s="1180"/>
      <c r="E657" s="1180"/>
      <c r="F657" s="1180"/>
      <c r="G657" s="1180"/>
      <c r="H657" s="1180"/>
      <c r="I657" s="1181"/>
      <c r="J657" s="1053" t="s">
        <v>5</v>
      </c>
      <c r="K657" s="1054"/>
      <c r="L657" s="1054"/>
      <c r="M657" s="1237"/>
      <c r="N657" s="1238"/>
      <c r="O657" s="1238"/>
      <c r="P657" s="1238"/>
      <c r="Q657" s="1239"/>
      <c r="R657" s="1053" t="s">
        <v>6</v>
      </c>
      <c r="S657" s="1054"/>
      <c r="T657" s="1055"/>
      <c r="U657" s="1237"/>
      <c r="V657" s="1238"/>
      <c r="W657" s="1238"/>
      <c r="X657" s="1238"/>
      <c r="Y657" s="1238"/>
      <c r="Z657" s="1238"/>
      <c r="AA657" s="1238"/>
      <c r="AB657" s="1239"/>
      <c r="AE657" s="71"/>
    </row>
    <row r="658" spans="2:38" s="32" customFormat="1" ht="25.35" customHeight="1" x14ac:dyDescent="0.45">
      <c r="B658" s="1179"/>
      <c r="C658" s="1180"/>
      <c r="D658" s="1180"/>
      <c r="E658" s="1180"/>
      <c r="F658" s="1180"/>
      <c r="G658" s="1180"/>
      <c r="H658" s="1180"/>
      <c r="I658" s="1181"/>
      <c r="J658" s="1053" t="s">
        <v>5753</v>
      </c>
      <c r="K658" s="1054"/>
      <c r="L658" s="1054"/>
      <c r="M658" s="1234"/>
      <c r="N658" s="1235"/>
      <c r="O658" s="1235"/>
      <c r="P658" s="1235"/>
      <c r="Q658" s="1236"/>
      <c r="R658" s="1053" t="s">
        <v>7</v>
      </c>
      <c r="S658" s="1054"/>
      <c r="T658" s="1055"/>
      <c r="U658" s="1237"/>
      <c r="V658" s="1238"/>
      <c r="W658" s="1238"/>
      <c r="X658" s="1238"/>
      <c r="Y658" s="1238"/>
      <c r="Z658" s="1238"/>
      <c r="AA658" s="1238"/>
      <c r="AB658" s="1239"/>
      <c r="AE658" s="71"/>
    </row>
    <row r="659" spans="2:38" s="32" customFormat="1" ht="25.35" customHeight="1" x14ac:dyDescent="0.45">
      <c r="B659" s="1182"/>
      <c r="C659" s="1183"/>
      <c r="D659" s="1183"/>
      <c r="E659" s="1183"/>
      <c r="F659" s="1183"/>
      <c r="G659" s="1183"/>
      <c r="H659" s="1183"/>
      <c r="I659" s="1184"/>
      <c r="J659" s="1053" t="s">
        <v>8</v>
      </c>
      <c r="K659" s="1054"/>
      <c r="L659" s="1054"/>
      <c r="M659" s="1713"/>
      <c r="N659" s="1713"/>
      <c r="O659" s="1713"/>
      <c r="P659" s="1713"/>
      <c r="Q659" s="1713"/>
      <c r="R659" s="1713"/>
      <c r="S659" s="1713"/>
      <c r="T659" s="1713"/>
      <c r="U659" s="1713"/>
      <c r="V659" s="1713"/>
      <c r="W659" s="1713"/>
      <c r="X659" s="1713"/>
      <c r="Y659" s="1713"/>
      <c r="Z659" s="1713"/>
      <c r="AA659" s="1713"/>
      <c r="AB659" s="1713"/>
      <c r="AE659" s="71"/>
    </row>
    <row r="660" spans="2:38" s="32" customFormat="1" ht="30" customHeight="1" x14ac:dyDescent="0.45">
      <c r="B660" s="1696" t="s">
        <v>63</v>
      </c>
      <c r="C660" s="1697"/>
      <c r="D660" s="1697"/>
      <c r="E660" s="1697"/>
      <c r="F660" s="1697"/>
      <c r="G660" s="1697"/>
      <c r="H660" s="1697"/>
      <c r="I660" s="1698"/>
      <c r="J660" s="222"/>
      <c r="K660" s="221"/>
      <c r="L660" s="220" t="s">
        <v>65</v>
      </c>
      <c r="M660" s="219"/>
      <c r="N660" s="218" t="s">
        <v>64</v>
      </c>
      <c r="O660" s="42"/>
      <c r="P660" s="53"/>
      <c r="V660" s="82"/>
      <c r="W660" s="82"/>
      <c r="X660" s="82"/>
      <c r="Y660" s="82"/>
      <c r="Z660" s="82"/>
      <c r="AA660" s="82"/>
      <c r="AB660" s="83"/>
      <c r="AE660" s="71"/>
      <c r="AL660" s="39"/>
    </row>
    <row r="661" spans="2:38" s="32" customFormat="1" ht="15" customHeight="1" x14ac:dyDescent="0.45">
      <c r="B661" s="1699"/>
      <c r="C661" s="1700"/>
      <c r="D661" s="1700"/>
      <c r="E661" s="1700"/>
      <c r="F661" s="1700"/>
      <c r="G661" s="1700"/>
      <c r="H661" s="1700"/>
      <c r="I661" s="1701"/>
      <c r="J661" s="43" t="s">
        <v>66</v>
      </c>
      <c r="K661" s="44"/>
      <c r="L661" s="44"/>
      <c r="M661" s="44"/>
      <c r="N661" s="44"/>
      <c r="O661" s="44"/>
      <c r="P661" s="44"/>
      <c r="Q661" s="44"/>
      <c r="R661" s="44"/>
      <c r="S661" s="42"/>
      <c r="T661" s="45"/>
      <c r="U661" s="217"/>
      <c r="V661" s="216"/>
      <c r="W661" s="409"/>
      <c r="X661" s="102" t="s">
        <v>65</v>
      </c>
      <c r="Y661" s="215"/>
      <c r="Z661" s="45" t="s">
        <v>64</v>
      </c>
      <c r="AA661" s="72"/>
      <c r="AB661" s="214"/>
      <c r="AE661" s="71"/>
    </row>
    <row r="662" spans="2:38" s="32" customFormat="1" ht="15" customHeight="1" x14ac:dyDescent="0.45">
      <c r="B662" s="1702"/>
      <c r="C662" s="1703"/>
      <c r="D662" s="1703"/>
      <c r="E662" s="1703"/>
      <c r="F662" s="1703"/>
      <c r="G662" s="1703"/>
      <c r="H662" s="1703"/>
      <c r="I662" s="1704"/>
      <c r="J662" s="50" t="s">
        <v>67</v>
      </c>
      <c r="K662" s="295"/>
      <c r="L662" s="295"/>
      <c r="M662" s="295"/>
      <c r="N662" s="295"/>
      <c r="O662" s="295"/>
      <c r="P662" s="295"/>
      <c r="Q662" s="295"/>
      <c r="R662" s="295"/>
      <c r="S662" s="52"/>
      <c r="T662" s="72"/>
      <c r="U662" s="213"/>
      <c r="V662" s="212"/>
      <c r="W662" s="410"/>
      <c r="X662" s="295" t="s">
        <v>65</v>
      </c>
      <c r="Y662" s="211"/>
      <c r="Z662" s="72" t="s">
        <v>64</v>
      </c>
      <c r="AA662" s="48"/>
      <c r="AB662" s="49"/>
      <c r="AE662" s="71"/>
    </row>
    <row r="663" spans="2:38" s="32" customFormat="1" ht="18" customHeight="1" x14ac:dyDescent="0.45">
      <c r="B663" s="1167" t="s">
        <v>68</v>
      </c>
      <c r="C663" s="1168"/>
      <c r="D663" s="1168"/>
      <c r="E663" s="1168"/>
      <c r="F663" s="1168"/>
      <c r="G663" s="1168"/>
      <c r="H663" s="1168"/>
      <c r="I663" s="1169"/>
      <c r="J663" s="210" t="s">
        <v>84</v>
      </c>
      <c r="K663" s="52" t="s">
        <v>69</v>
      </c>
      <c r="L663" s="58"/>
      <c r="M663" s="58"/>
      <c r="N663" s="58"/>
      <c r="O663" s="57" t="s">
        <v>70</v>
      </c>
      <c r="P663" s="52" t="s">
        <v>71</v>
      </c>
      <c r="Q663" s="58"/>
      <c r="R663" s="58"/>
      <c r="T663" s="72" t="s">
        <v>81</v>
      </c>
      <c r="U663" s="57" t="s">
        <v>84</v>
      </c>
      <c r="V663" s="72" t="s">
        <v>82</v>
      </c>
      <c r="X663" s="52"/>
      <c r="Y663" s="58"/>
      <c r="Z663" s="58"/>
      <c r="AA663" s="58"/>
      <c r="AB663" s="59"/>
      <c r="AE663" s="71"/>
      <c r="AH663" s="69"/>
    </row>
    <row r="664" spans="2:38" s="32" customFormat="1" ht="15" customHeight="1" x14ac:dyDescent="0.45">
      <c r="B664" s="1118" t="s">
        <v>72</v>
      </c>
      <c r="C664" s="1119"/>
      <c r="D664" s="1119"/>
      <c r="E664" s="1119"/>
      <c r="F664" s="1119"/>
      <c r="G664" s="1119"/>
      <c r="H664" s="1119"/>
      <c r="I664" s="1120"/>
      <c r="J664" s="1130" t="s">
        <v>73</v>
      </c>
      <c r="K664" s="1139"/>
      <c r="L664" s="1711"/>
      <c r="M664" s="1218"/>
      <c r="N664" s="1218"/>
      <c r="O664" s="1712"/>
      <c r="P664" s="1711"/>
      <c r="Q664" s="1712"/>
      <c r="R664" s="1714"/>
      <c r="S664" s="1715"/>
      <c r="T664" s="1715"/>
      <c r="U664" s="1716"/>
      <c r="V664" s="1143" t="s">
        <v>74</v>
      </c>
      <c r="W664" s="1143"/>
      <c r="X664" s="1143"/>
      <c r="Y664" s="1143"/>
      <c r="Z664" s="1143"/>
      <c r="AA664" s="1143"/>
      <c r="AB664" s="1144"/>
      <c r="AE664" s="71"/>
    </row>
    <row r="665" spans="2:38" s="32" customFormat="1" ht="15" customHeight="1" x14ac:dyDescent="0.45">
      <c r="B665" s="1121"/>
      <c r="C665" s="1122"/>
      <c r="D665" s="1122"/>
      <c r="E665" s="1122"/>
      <c r="F665" s="1122"/>
      <c r="G665" s="1122"/>
      <c r="H665" s="1122"/>
      <c r="I665" s="1123"/>
      <c r="J665" s="1197"/>
      <c r="K665" s="1198"/>
      <c r="L665" s="1711"/>
      <c r="M665" s="1218"/>
      <c r="N665" s="1218"/>
      <c r="O665" s="1712"/>
      <c r="P665" s="1711"/>
      <c r="Q665" s="1712"/>
      <c r="R665" s="1714"/>
      <c r="S665" s="1715"/>
      <c r="T665" s="1715"/>
      <c r="U665" s="1716"/>
      <c r="V665" s="1146"/>
      <c r="W665" s="1146"/>
      <c r="X665" s="1146"/>
      <c r="Y665" s="1146"/>
      <c r="Z665" s="1146"/>
      <c r="AA665" s="1146"/>
      <c r="AB665" s="1147"/>
      <c r="AC665" s="63"/>
      <c r="AD665" s="63"/>
      <c r="AE665" s="207"/>
      <c r="AF665" s="63"/>
      <c r="AG665" s="63"/>
      <c r="AH665" s="63"/>
    </row>
    <row r="666" spans="2:38" s="32" customFormat="1" ht="15" customHeight="1" x14ac:dyDescent="0.45">
      <c r="B666" s="1118" t="s">
        <v>75</v>
      </c>
      <c r="C666" s="1119"/>
      <c r="D666" s="1119"/>
      <c r="E666" s="1119"/>
      <c r="F666" s="1119"/>
      <c r="G666" s="1119"/>
      <c r="H666" s="1119"/>
      <c r="I666" s="1119"/>
      <c r="J666" s="1705"/>
      <c r="K666" s="1717"/>
      <c r="L666" s="1719"/>
      <c r="M666" s="1134" t="s">
        <v>76</v>
      </c>
      <c r="N666" s="1709"/>
      <c r="O666" s="1134" t="s">
        <v>77</v>
      </c>
      <c r="P666" s="1709"/>
      <c r="Q666" s="1134" t="s">
        <v>78</v>
      </c>
      <c r="S666" s="60"/>
      <c r="T666" s="60"/>
      <c r="U666" s="60"/>
      <c r="V666" s="60"/>
      <c r="W666" s="60"/>
      <c r="X666" s="60"/>
      <c r="Y666" s="60"/>
      <c r="Z666" s="60"/>
      <c r="AA666" s="60"/>
      <c r="AB666" s="209"/>
      <c r="AC666" s="63"/>
      <c r="AD666" s="63"/>
      <c r="AE666" s="207"/>
      <c r="AF666" s="63"/>
      <c r="AG666" s="63"/>
      <c r="AH666" s="63"/>
    </row>
    <row r="667" spans="2:38" s="32" customFormat="1" ht="15" customHeight="1" x14ac:dyDescent="0.45">
      <c r="B667" s="1121"/>
      <c r="C667" s="1122"/>
      <c r="D667" s="1122"/>
      <c r="E667" s="1122"/>
      <c r="F667" s="1122"/>
      <c r="G667" s="1122"/>
      <c r="H667" s="1122"/>
      <c r="I667" s="1122"/>
      <c r="J667" s="1707"/>
      <c r="K667" s="1718"/>
      <c r="L667" s="1720"/>
      <c r="M667" s="1136"/>
      <c r="N667" s="1710"/>
      <c r="O667" s="1136"/>
      <c r="P667" s="1710"/>
      <c r="Q667" s="1136"/>
      <c r="R667" s="64"/>
      <c r="S667" s="62"/>
      <c r="T667" s="62"/>
      <c r="U667" s="62"/>
      <c r="V667" s="62"/>
      <c r="W667" s="62"/>
      <c r="X667" s="62"/>
      <c r="Y667" s="62"/>
      <c r="Z667" s="62"/>
      <c r="AA667" s="62"/>
      <c r="AB667" s="208"/>
      <c r="AC667" s="63"/>
      <c r="AD667" s="63"/>
      <c r="AE667" s="207"/>
      <c r="AF667" s="63"/>
      <c r="AG667" s="63"/>
      <c r="AH667" s="63"/>
    </row>
    <row r="668" spans="2:38" s="32" customFormat="1" ht="20.100000000000001" customHeight="1" x14ac:dyDescent="0.45">
      <c r="B668" s="65"/>
      <c r="C668" s="65"/>
      <c r="D668" s="65"/>
      <c r="E668" s="65"/>
      <c r="F668" s="65"/>
      <c r="G668" s="65"/>
      <c r="H668" s="65"/>
      <c r="I668" s="65"/>
      <c r="J668" s="66"/>
      <c r="K668" s="66"/>
      <c r="L668" s="68"/>
      <c r="M668" s="66"/>
      <c r="N668" s="68"/>
      <c r="O668" s="66"/>
      <c r="P668" s="68"/>
      <c r="Q668" s="66"/>
      <c r="R668" s="68"/>
      <c r="S668" s="61"/>
      <c r="T668" s="61"/>
      <c r="U668" s="61"/>
      <c r="V668" s="61"/>
      <c r="W668" s="61"/>
      <c r="X668" s="61"/>
      <c r="Y668" s="61"/>
      <c r="Z668" s="61"/>
      <c r="AA668" s="61"/>
      <c r="AB668" s="61"/>
      <c r="AC668" s="63"/>
      <c r="AD668" s="63"/>
      <c r="AE668" s="207"/>
      <c r="AF668" s="63"/>
      <c r="AG668" s="63"/>
      <c r="AH668" s="63"/>
    </row>
    <row r="669" spans="2:38" s="32" customFormat="1" ht="18" customHeight="1" x14ac:dyDescent="0.45">
      <c r="B669" s="291" t="s">
        <v>85</v>
      </c>
      <c r="C669" s="69" t="s">
        <v>5718</v>
      </c>
      <c r="E669" s="69"/>
      <c r="F669" s="69"/>
      <c r="G669" s="69"/>
      <c r="H669" s="69"/>
      <c r="I669" s="73"/>
      <c r="J669" s="73"/>
      <c r="K669" s="73"/>
      <c r="L669" s="73"/>
      <c r="M669" s="73"/>
      <c r="N669" s="73"/>
      <c r="O669" s="73"/>
      <c r="P669" s="73"/>
      <c r="Q669" s="73"/>
      <c r="R669" s="74"/>
      <c r="S669" s="73"/>
      <c r="T669" s="73"/>
      <c r="U669" s="73"/>
      <c r="V669" s="73"/>
      <c r="W669" s="69"/>
      <c r="X669" s="69"/>
      <c r="Y669" s="69"/>
      <c r="Z669" s="69"/>
      <c r="AA669" s="69"/>
      <c r="AB669" s="69"/>
      <c r="AE669" s="71"/>
    </row>
    <row r="670" spans="2:38" s="32" customFormat="1" ht="30" customHeight="1" x14ac:dyDescent="0.45">
      <c r="B670" s="296" t="s">
        <v>86</v>
      </c>
      <c r="C670" s="1117" t="s">
        <v>5719</v>
      </c>
      <c r="D670" s="1117"/>
      <c r="E670" s="1117"/>
      <c r="F670" s="1117"/>
      <c r="G670" s="1117"/>
      <c r="H670" s="1117"/>
      <c r="I670" s="1117"/>
      <c r="J670" s="1117"/>
      <c r="K670" s="1117"/>
      <c r="L670" s="1117"/>
      <c r="M670" s="1117"/>
      <c r="N670" s="1117"/>
      <c r="O670" s="1117"/>
      <c r="P670" s="1117"/>
      <c r="Q670" s="1117"/>
      <c r="R670" s="1117"/>
      <c r="S670" s="1117"/>
      <c r="T670" s="1117"/>
      <c r="U670" s="1117"/>
      <c r="V670" s="1117"/>
      <c r="W670" s="1117"/>
      <c r="X670" s="1117"/>
      <c r="Y670" s="1117"/>
      <c r="Z670" s="1117"/>
      <c r="AA670" s="1117"/>
      <c r="AE670" s="71"/>
    </row>
    <row r="671" spans="2:38" s="32" customFormat="1" ht="8.1" customHeight="1" x14ac:dyDescent="0.4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E671" s="71"/>
    </row>
    <row r="672" spans="2:38" s="32" customFormat="1" ht="25.35" customHeight="1" x14ac:dyDescent="0.45">
      <c r="B672" s="35" t="s">
        <v>87</v>
      </c>
      <c r="I672" s="36"/>
      <c r="J672" s="36"/>
      <c r="W672" s="36"/>
      <c r="X672" s="36"/>
      <c r="Y672" s="36"/>
      <c r="Z672" s="36"/>
      <c r="AA672" s="36"/>
      <c r="AB672" s="36"/>
      <c r="AE672" s="71"/>
    </row>
    <row r="673" spans="2:38" s="32" customFormat="1" ht="17.55" customHeight="1" x14ac:dyDescent="0.45">
      <c r="B673" s="35" t="s">
        <v>5600</v>
      </c>
      <c r="C673" s="35"/>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E673" s="223"/>
    </row>
    <row r="674" spans="2:38" s="32" customFormat="1" ht="12.6" customHeight="1" x14ac:dyDescent="0.45">
      <c r="B674" s="1185" t="s">
        <v>62</v>
      </c>
      <c r="C674" s="1186"/>
      <c r="D674" s="1186"/>
      <c r="E674" s="1186"/>
      <c r="F674" s="1186"/>
      <c r="G674" s="1186"/>
      <c r="H674" s="1186"/>
      <c r="I674" s="1187"/>
      <c r="J674" s="1221"/>
      <c r="K674" s="1222"/>
      <c r="L674" s="1222"/>
      <c r="M674" s="1222"/>
      <c r="N674" s="1222"/>
      <c r="O674" s="1222"/>
      <c r="P674" s="1222"/>
      <c r="Q674" s="1222"/>
      <c r="R674" s="1222"/>
      <c r="S674" s="1222"/>
      <c r="T674" s="1222"/>
      <c r="U674" s="1222"/>
      <c r="V674" s="1222"/>
      <c r="W674" s="1222"/>
      <c r="X674" s="1222"/>
      <c r="Y674" s="1222"/>
      <c r="Z674" s="1222"/>
      <c r="AA674" s="1222"/>
      <c r="AB674" s="1223"/>
      <c r="AE674" s="71"/>
    </row>
    <row r="675" spans="2:38" s="32" customFormat="1" ht="22.5" customHeight="1" x14ac:dyDescent="0.45">
      <c r="B675" s="1207" t="s">
        <v>50</v>
      </c>
      <c r="C675" s="1208"/>
      <c r="D675" s="1208"/>
      <c r="E675" s="1208"/>
      <c r="F675" s="1208"/>
      <c r="G675" s="1208"/>
      <c r="H675" s="1208"/>
      <c r="I675" s="1209"/>
      <c r="J675" s="1224"/>
      <c r="K675" s="1225"/>
      <c r="L675" s="1225"/>
      <c r="M675" s="1226"/>
      <c r="N675" s="1226"/>
      <c r="O675" s="1225"/>
      <c r="P675" s="1226"/>
      <c r="Q675" s="1226"/>
      <c r="R675" s="1225"/>
      <c r="S675" s="1225"/>
      <c r="T675" s="1225"/>
      <c r="U675" s="1225"/>
      <c r="V675" s="1225"/>
      <c r="W675" s="1225"/>
      <c r="X675" s="1225"/>
      <c r="Y675" s="1225"/>
      <c r="Z675" s="1225"/>
      <c r="AA675" s="1225"/>
      <c r="AB675" s="1227"/>
      <c r="AE675" s="71"/>
    </row>
    <row r="676" spans="2:38" s="32" customFormat="1" ht="25.35" customHeight="1" x14ac:dyDescent="0.45">
      <c r="B676" s="1173" t="s">
        <v>48</v>
      </c>
      <c r="C676" s="1174"/>
      <c r="D676" s="1174"/>
      <c r="E676" s="1174"/>
      <c r="F676" s="1174"/>
      <c r="G676" s="1174"/>
      <c r="H676" s="1174"/>
      <c r="I676" s="1175"/>
      <c r="J676" s="1053" t="s">
        <v>3</v>
      </c>
      <c r="K676" s="1054"/>
      <c r="L676" s="1054"/>
      <c r="M676" s="1237"/>
      <c r="N676" s="1239"/>
      <c r="O676" s="37" t="s">
        <v>4</v>
      </c>
      <c r="P676" s="1237"/>
      <c r="Q676" s="1239"/>
      <c r="R676" s="1054"/>
      <c r="S676" s="1054"/>
      <c r="T676" s="1054"/>
      <c r="U676" s="1054"/>
      <c r="V676" s="1054"/>
      <c r="W676" s="1054"/>
      <c r="X676" s="1054"/>
      <c r="Y676" s="1054"/>
      <c r="Z676" s="1054"/>
      <c r="AA676" s="1054"/>
      <c r="AB676" s="1055"/>
      <c r="AE676" s="71"/>
    </row>
    <row r="677" spans="2:38" s="32" customFormat="1" ht="25.35" customHeight="1" x14ac:dyDescent="0.45">
      <c r="B677" s="1179"/>
      <c r="C677" s="1180"/>
      <c r="D677" s="1180"/>
      <c r="E677" s="1180"/>
      <c r="F677" s="1180"/>
      <c r="G677" s="1180"/>
      <c r="H677" s="1180"/>
      <c r="I677" s="1181"/>
      <c r="J677" s="1053" t="s">
        <v>5</v>
      </c>
      <c r="K677" s="1054"/>
      <c r="L677" s="1054"/>
      <c r="M677" s="1237"/>
      <c r="N677" s="1238"/>
      <c r="O677" s="1238"/>
      <c r="P677" s="1238"/>
      <c r="Q677" s="1239"/>
      <c r="R677" s="1053" t="s">
        <v>6</v>
      </c>
      <c r="S677" s="1054"/>
      <c r="T677" s="1055"/>
      <c r="U677" s="1237"/>
      <c r="V677" s="1238"/>
      <c r="W677" s="1238"/>
      <c r="X677" s="1238"/>
      <c r="Y677" s="1238"/>
      <c r="Z677" s="1238"/>
      <c r="AA677" s="1238"/>
      <c r="AB677" s="1239"/>
      <c r="AE677" s="71"/>
    </row>
    <row r="678" spans="2:38" s="32" customFormat="1" ht="25.35" customHeight="1" x14ac:dyDescent="0.45">
      <c r="B678" s="1179"/>
      <c r="C678" s="1180"/>
      <c r="D678" s="1180"/>
      <c r="E678" s="1180"/>
      <c r="F678" s="1180"/>
      <c r="G678" s="1180"/>
      <c r="H678" s="1180"/>
      <c r="I678" s="1181"/>
      <c r="J678" s="1053" t="s">
        <v>5753</v>
      </c>
      <c r="K678" s="1054"/>
      <c r="L678" s="1054"/>
      <c r="M678" s="1234"/>
      <c r="N678" s="1235"/>
      <c r="O678" s="1235"/>
      <c r="P678" s="1235"/>
      <c r="Q678" s="1236"/>
      <c r="R678" s="1053" t="s">
        <v>7</v>
      </c>
      <c r="S678" s="1054"/>
      <c r="T678" s="1055"/>
      <c r="U678" s="1237"/>
      <c r="V678" s="1238"/>
      <c r="W678" s="1238"/>
      <c r="X678" s="1238"/>
      <c r="Y678" s="1238"/>
      <c r="Z678" s="1238"/>
      <c r="AA678" s="1238"/>
      <c r="AB678" s="1239"/>
      <c r="AE678" s="71"/>
    </row>
    <row r="679" spans="2:38" s="32" customFormat="1" ht="25.35" customHeight="1" x14ac:dyDescent="0.45">
      <c r="B679" s="1182"/>
      <c r="C679" s="1183"/>
      <c r="D679" s="1183"/>
      <c r="E679" s="1183"/>
      <c r="F679" s="1183"/>
      <c r="G679" s="1183"/>
      <c r="H679" s="1183"/>
      <c r="I679" s="1184"/>
      <c r="J679" s="1053" t="s">
        <v>8</v>
      </c>
      <c r="K679" s="1054"/>
      <c r="L679" s="1054"/>
      <c r="M679" s="1713"/>
      <c r="N679" s="1713"/>
      <c r="O679" s="1713"/>
      <c r="P679" s="1713"/>
      <c r="Q679" s="1713"/>
      <c r="R679" s="1713"/>
      <c r="S679" s="1713"/>
      <c r="T679" s="1713"/>
      <c r="U679" s="1713"/>
      <c r="V679" s="1713"/>
      <c r="W679" s="1713"/>
      <c r="X679" s="1713"/>
      <c r="Y679" s="1713"/>
      <c r="Z679" s="1713"/>
      <c r="AA679" s="1713"/>
      <c r="AB679" s="1713"/>
      <c r="AE679" s="71"/>
    </row>
    <row r="680" spans="2:38" s="32" customFormat="1" ht="30" customHeight="1" x14ac:dyDescent="0.45">
      <c r="B680" s="1696" t="s">
        <v>63</v>
      </c>
      <c r="C680" s="1697"/>
      <c r="D680" s="1697"/>
      <c r="E680" s="1697"/>
      <c r="F680" s="1697"/>
      <c r="G680" s="1697"/>
      <c r="H680" s="1697"/>
      <c r="I680" s="1698"/>
      <c r="J680" s="222"/>
      <c r="K680" s="221"/>
      <c r="L680" s="220" t="s">
        <v>65</v>
      </c>
      <c r="M680" s="219"/>
      <c r="N680" s="218" t="s">
        <v>64</v>
      </c>
      <c r="O680" s="42"/>
      <c r="P680" s="53"/>
      <c r="V680" s="82"/>
      <c r="W680" s="82"/>
      <c r="X680" s="82"/>
      <c r="Y680" s="82"/>
      <c r="Z680" s="82"/>
      <c r="AA680" s="82"/>
      <c r="AB680" s="83"/>
      <c r="AE680" s="71"/>
      <c r="AL680" s="39"/>
    </row>
    <row r="681" spans="2:38" s="32" customFormat="1" ht="15" customHeight="1" x14ac:dyDescent="0.45">
      <c r="B681" s="1699"/>
      <c r="C681" s="1700"/>
      <c r="D681" s="1700"/>
      <c r="E681" s="1700"/>
      <c r="F681" s="1700"/>
      <c r="G681" s="1700"/>
      <c r="H681" s="1700"/>
      <c r="I681" s="1701"/>
      <c r="J681" s="43" t="s">
        <v>66</v>
      </c>
      <c r="K681" s="44"/>
      <c r="L681" s="44"/>
      <c r="M681" s="44"/>
      <c r="N681" s="44"/>
      <c r="O681" s="44"/>
      <c r="P681" s="44"/>
      <c r="Q681" s="44"/>
      <c r="R681" s="44"/>
      <c r="S681" s="42"/>
      <c r="T681" s="45"/>
      <c r="U681" s="217"/>
      <c r="V681" s="216"/>
      <c r="W681" s="409"/>
      <c r="X681" s="102" t="s">
        <v>65</v>
      </c>
      <c r="Y681" s="215"/>
      <c r="Z681" s="72" t="s">
        <v>64</v>
      </c>
      <c r="AA681" s="72"/>
      <c r="AB681" s="214"/>
      <c r="AE681" s="71"/>
    </row>
    <row r="682" spans="2:38" s="32" customFormat="1" ht="15" customHeight="1" x14ac:dyDescent="0.45">
      <c r="B682" s="1702"/>
      <c r="C682" s="1703"/>
      <c r="D682" s="1703"/>
      <c r="E682" s="1703"/>
      <c r="F682" s="1703"/>
      <c r="G682" s="1703"/>
      <c r="H682" s="1703"/>
      <c r="I682" s="1704"/>
      <c r="J682" s="50" t="s">
        <v>67</v>
      </c>
      <c r="K682" s="295"/>
      <c r="L682" s="295"/>
      <c r="M682" s="295"/>
      <c r="N682" s="295"/>
      <c r="O682" s="295"/>
      <c r="P682" s="295"/>
      <c r="Q682" s="295"/>
      <c r="R682" s="295"/>
      <c r="S682" s="52"/>
      <c r="T682" s="72"/>
      <c r="U682" s="213"/>
      <c r="V682" s="212"/>
      <c r="W682" s="410"/>
      <c r="X682" s="295" t="s">
        <v>65</v>
      </c>
      <c r="Y682" s="211"/>
      <c r="Z682" s="48" t="s">
        <v>64</v>
      </c>
      <c r="AA682" s="48"/>
      <c r="AB682" s="49"/>
      <c r="AE682" s="71"/>
    </row>
    <row r="683" spans="2:38" s="32" customFormat="1" ht="18" customHeight="1" x14ac:dyDescent="0.45">
      <c r="B683" s="1167" t="s">
        <v>68</v>
      </c>
      <c r="C683" s="1168"/>
      <c r="D683" s="1168"/>
      <c r="E683" s="1168"/>
      <c r="F683" s="1168"/>
      <c r="G683" s="1168"/>
      <c r="H683" s="1168"/>
      <c r="I683" s="1169"/>
      <c r="J683" s="210" t="s">
        <v>84</v>
      </c>
      <c r="K683" s="52" t="s">
        <v>69</v>
      </c>
      <c r="L683" s="58"/>
      <c r="M683" s="58"/>
      <c r="N683" s="58"/>
      <c r="O683" s="57" t="s">
        <v>70</v>
      </c>
      <c r="P683" s="52" t="s">
        <v>71</v>
      </c>
      <c r="Q683" s="58"/>
      <c r="R683" s="58"/>
      <c r="T683" s="72" t="s">
        <v>81</v>
      </c>
      <c r="U683" s="57" t="s">
        <v>70</v>
      </c>
      <c r="V683" s="72" t="s">
        <v>82</v>
      </c>
      <c r="X683" s="52"/>
      <c r="Y683" s="58"/>
      <c r="Z683" s="58"/>
      <c r="AA683" s="58"/>
      <c r="AB683" s="59"/>
      <c r="AE683" s="71"/>
      <c r="AH683" s="69"/>
    </row>
    <row r="684" spans="2:38" s="32" customFormat="1" ht="15" customHeight="1" x14ac:dyDescent="0.45">
      <c r="B684" s="1118" t="s">
        <v>72</v>
      </c>
      <c r="C684" s="1119"/>
      <c r="D684" s="1119"/>
      <c r="E684" s="1119"/>
      <c r="F684" s="1119"/>
      <c r="G684" s="1119"/>
      <c r="H684" s="1119"/>
      <c r="I684" s="1120"/>
      <c r="J684" s="1130" t="s">
        <v>73</v>
      </c>
      <c r="K684" s="1139"/>
      <c r="L684" s="1711"/>
      <c r="M684" s="1218"/>
      <c r="N684" s="1218"/>
      <c r="O684" s="1218"/>
      <c r="P684" s="1218"/>
      <c r="Q684" s="1218"/>
      <c r="R684" s="1715"/>
      <c r="S684" s="1715"/>
      <c r="T684" s="1715"/>
      <c r="U684" s="1716"/>
      <c r="V684" s="1143" t="s">
        <v>74</v>
      </c>
      <c r="W684" s="1143"/>
      <c r="X684" s="1143"/>
      <c r="Y684" s="1143"/>
      <c r="Z684" s="1143"/>
      <c r="AA684" s="1143"/>
      <c r="AB684" s="1144"/>
      <c r="AE684" s="71"/>
    </row>
    <row r="685" spans="2:38" s="32" customFormat="1" ht="15" customHeight="1" x14ac:dyDescent="0.45">
      <c r="B685" s="1121"/>
      <c r="C685" s="1122"/>
      <c r="D685" s="1122"/>
      <c r="E685" s="1122"/>
      <c r="F685" s="1122"/>
      <c r="G685" s="1122"/>
      <c r="H685" s="1122"/>
      <c r="I685" s="1123"/>
      <c r="J685" s="1197"/>
      <c r="K685" s="1198"/>
      <c r="L685" s="1711"/>
      <c r="M685" s="1218"/>
      <c r="N685" s="1218"/>
      <c r="O685" s="1218"/>
      <c r="P685" s="1218"/>
      <c r="Q685" s="1218"/>
      <c r="R685" s="1715"/>
      <c r="S685" s="1715"/>
      <c r="T685" s="1715"/>
      <c r="U685" s="1716"/>
      <c r="V685" s="1146"/>
      <c r="W685" s="1146"/>
      <c r="X685" s="1146"/>
      <c r="Y685" s="1146"/>
      <c r="Z685" s="1146"/>
      <c r="AA685" s="1146"/>
      <c r="AB685" s="1147"/>
      <c r="AC685" s="63"/>
      <c r="AD685" s="63"/>
      <c r="AE685" s="207"/>
      <c r="AF685" s="63"/>
      <c r="AG685" s="63"/>
      <c r="AH685" s="63"/>
    </row>
    <row r="686" spans="2:38" s="32" customFormat="1" ht="15" customHeight="1" x14ac:dyDescent="0.45">
      <c r="B686" s="1118" t="s">
        <v>75</v>
      </c>
      <c r="C686" s="1119"/>
      <c r="D686" s="1119"/>
      <c r="E686" s="1119"/>
      <c r="F686" s="1119"/>
      <c r="G686" s="1119"/>
      <c r="H686" s="1119"/>
      <c r="I686" s="1119"/>
      <c r="J686" s="1705"/>
      <c r="K686" s="1717"/>
      <c r="L686" s="1719"/>
      <c r="M686" s="1134" t="s">
        <v>76</v>
      </c>
      <c r="N686" s="1709"/>
      <c r="O686" s="1134" t="s">
        <v>77</v>
      </c>
      <c r="P686" s="1709"/>
      <c r="Q686" s="1134" t="s">
        <v>78</v>
      </c>
      <c r="S686" s="60"/>
      <c r="T686" s="60"/>
      <c r="U686" s="60"/>
      <c r="V686" s="60"/>
      <c r="W686" s="60"/>
      <c r="X686" s="60"/>
      <c r="Y686" s="60"/>
      <c r="Z686" s="60"/>
      <c r="AA686" s="60"/>
      <c r="AB686" s="209"/>
      <c r="AC686" s="63"/>
      <c r="AD686" s="63"/>
      <c r="AE686" s="207"/>
      <c r="AF686" s="63"/>
      <c r="AG686" s="63"/>
      <c r="AH686" s="63"/>
    </row>
    <row r="687" spans="2:38" s="32" customFormat="1" ht="15" customHeight="1" x14ac:dyDescent="0.45">
      <c r="B687" s="1121"/>
      <c r="C687" s="1122"/>
      <c r="D687" s="1122"/>
      <c r="E687" s="1122"/>
      <c r="F687" s="1122"/>
      <c r="G687" s="1122"/>
      <c r="H687" s="1122"/>
      <c r="I687" s="1122"/>
      <c r="J687" s="1707"/>
      <c r="K687" s="1718"/>
      <c r="L687" s="1720"/>
      <c r="M687" s="1136"/>
      <c r="N687" s="1710"/>
      <c r="O687" s="1136"/>
      <c r="P687" s="1710"/>
      <c r="Q687" s="1136"/>
      <c r="R687" s="64"/>
      <c r="S687" s="62"/>
      <c r="T687" s="62"/>
      <c r="U687" s="62"/>
      <c r="V687" s="62"/>
      <c r="W687" s="62"/>
      <c r="X687" s="62"/>
      <c r="Y687" s="62"/>
      <c r="Z687" s="62"/>
      <c r="AA687" s="62"/>
      <c r="AB687" s="208"/>
      <c r="AC687" s="63"/>
      <c r="AD687" s="63"/>
      <c r="AE687" s="207"/>
      <c r="AF687" s="63"/>
      <c r="AG687" s="63"/>
      <c r="AH687" s="63"/>
    </row>
    <row r="688" spans="2:38" s="32" customFormat="1" ht="17.55" customHeight="1" x14ac:dyDescent="0.45">
      <c r="B688" s="35" t="s">
        <v>5599</v>
      </c>
      <c r="C688" s="35"/>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E688" s="223"/>
    </row>
    <row r="689" spans="2:38" s="32" customFormat="1" ht="12.6" customHeight="1" x14ac:dyDescent="0.45">
      <c r="B689" s="1185" t="s">
        <v>62</v>
      </c>
      <c r="C689" s="1186"/>
      <c r="D689" s="1186"/>
      <c r="E689" s="1186"/>
      <c r="F689" s="1186"/>
      <c r="G689" s="1186"/>
      <c r="H689" s="1186"/>
      <c r="I689" s="1187"/>
      <c r="J689" s="1221"/>
      <c r="K689" s="1222"/>
      <c r="L689" s="1222"/>
      <c r="M689" s="1222"/>
      <c r="N689" s="1222"/>
      <c r="O689" s="1222"/>
      <c r="P689" s="1222"/>
      <c r="Q689" s="1222"/>
      <c r="R689" s="1222"/>
      <c r="S689" s="1222"/>
      <c r="T689" s="1222"/>
      <c r="U689" s="1222"/>
      <c r="V689" s="1222"/>
      <c r="W689" s="1222"/>
      <c r="X689" s="1222"/>
      <c r="Y689" s="1222"/>
      <c r="Z689" s="1222"/>
      <c r="AA689" s="1222"/>
      <c r="AB689" s="1223"/>
      <c r="AE689" s="71"/>
    </row>
    <row r="690" spans="2:38" s="32" customFormat="1" ht="22.5" customHeight="1" x14ac:dyDescent="0.45">
      <c r="B690" s="1207" t="s">
        <v>50</v>
      </c>
      <c r="C690" s="1208"/>
      <c r="D690" s="1208"/>
      <c r="E690" s="1208"/>
      <c r="F690" s="1208"/>
      <c r="G690" s="1208"/>
      <c r="H690" s="1208"/>
      <c r="I690" s="1209"/>
      <c r="J690" s="1224"/>
      <c r="K690" s="1225"/>
      <c r="L690" s="1225"/>
      <c r="M690" s="1226"/>
      <c r="N690" s="1226"/>
      <c r="O690" s="1225"/>
      <c r="P690" s="1226"/>
      <c r="Q690" s="1226"/>
      <c r="R690" s="1225"/>
      <c r="S690" s="1225"/>
      <c r="T690" s="1225"/>
      <c r="U690" s="1225"/>
      <c r="V690" s="1225"/>
      <c r="W690" s="1225"/>
      <c r="X690" s="1225"/>
      <c r="Y690" s="1225"/>
      <c r="Z690" s="1225"/>
      <c r="AA690" s="1225"/>
      <c r="AB690" s="1227"/>
      <c r="AE690" s="71"/>
    </row>
    <row r="691" spans="2:38" s="32" customFormat="1" ht="25.35" customHeight="1" x14ac:dyDescent="0.45">
      <c r="B691" s="1173" t="s">
        <v>48</v>
      </c>
      <c r="C691" s="1174"/>
      <c r="D691" s="1174"/>
      <c r="E691" s="1174"/>
      <c r="F691" s="1174"/>
      <c r="G691" s="1174"/>
      <c r="H691" s="1174"/>
      <c r="I691" s="1175"/>
      <c r="J691" s="1053" t="s">
        <v>3</v>
      </c>
      <c r="K691" s="1054"/>
      <c r="L691" s="1054"/>
      <c r="M691" s="1237"/>
      <c r="N691" s="1239"/>
      <c r="O691" s="37" t="s">
        <v>4</v>
      </c>
      <c r="P691" s="1237"/>
      <c r="Q691" s="1239"/>
      <c r="R691" s="1054"/>
      <c r="S691" s="1054"/>
      <c r="T691" s="1054"/>
      <c r="U691" s="1054"/>
      <c r="V691" s="1054"/>
      <c r="W691" s="1054"/>
      <c r="X691" s="1054"/>
      <c r="Y691" s="1054"/>
      <c r="Z691" s="1054"/>
      <c r="AA691" s="1054"/>
      <c r="AB691" s="1055"/>
      <c r="AE691" s="71"/>
    </row>
    <row r="692" spans="2:38" s="32" customFormat="1" ht="25.35" customHeight="1" x14ac:dyDescent="0.45">
      <c r="B692" s="1179"/>
      <c r="C692" s="1180"/>
      <c r="D692" s="1180"/>
      <c r="E692" s="1180"/>
      <c r="F692" s="1180"/>
      <c r="G692" s="1180"/>
      <c r="H692" s="1180"/>
      <c r="I692" s="1181"/>
      <c r="J692" s="1053" t="s">
        <v>5</v>
      </c>
      <c r="K692" s="1054"/>
      <c r="L692" s="1054"/>
      <c r="M692" s="1237"/>
      <c r="N692" s="1238"/>
      <c r="O692" s="1238"/>
      <c r="P692" s="1238"/>
      <c r="Q692" s="1239"/>
      <c r="R692" s="1053" t="s">
        <v>6</v>
      </c>
      <c r="S692" s="1054"/>
      <c r="T692" s="1055"/>
      <c r="U692" s="1237"/>
      <c r="V692" s="1238"/>
      <c r="W692" s="1238"/>
      <c r="X692" s="1238"/>
      <c r="Y692" s="1238"/>
      <c r="Z692" s="1238"/>
      <c r="AA692" s="1238"/>
      <c r="AB692" s="1239"/>
      <c r="AE692" s="71"/>
    </row>
    <row r="693" spans="2:38" s="32" customFormat="1" ht="25.35" customHeight="1" x14ac:dyDescent="0.45">
      <c r="B693" s="1179"/>
      <c r="C693" s="1180"/>
      <c r="D693" s="1180"/>
      <c r="E693" s="1180"/>
      <c r="F693" s="1180"/>
      <c r="G693" s="1180"/>
      <c r="H693" s="1180"/>
      <c r="I693" s="1181"/>
      <c r="J693" s="1053" t="s">
        <v>5753</v>
      </c>
      <c r="K693" s="1054"/>
      <c r="L693" s="1054"/>
      <c r="M693" s="1234"/>
      <c r="N693" s="1235"/>
      <c r="O693" s="1235"/>
      <c r="P693" s="1235"/>
      <c r="Q693" s="1236"/>
      <c r="R693" s="1053" t="s">
        <v>7</v>
      </c>
      <c r="S693" s="1054"/>
      <c r="T693" s="1055"/>
      <c r="U693" s="1237"/>
      <c r="V693" s="1238"/>
      <c r="W693" s="1238"/>
      <c r="X693" s="1238"/>
      <c r="Y693" s="1238"/>
      <c r="Z693" s="1238"/>
      <c r="AA693" s="1238"/>
      <c r="AB693" s="1239"/>
      <c r="AE693" s="71"/>
    </row>
    <row r="694" spans="2:38" s="32" customFormat="1" ht="25.35" customHeight="1" x14ac:dyDescent="0.45">
      <c r="B694" s="1182"/>
      <c r="C694" s="1183"/>
      <c r="D694" s="1183"/>
      <c r="E694" s="1183"/>
      <c r="F694" s="1183"/>
      <c r="G694" s="1183"/>
      <c r="H694" s="1183"/>
      <c r="I694" s="1184"/>
      <c r="J694" s="1053" t="s">
        <v>8</v>
      </c>
      <c r="K694" s="1054"/>
      <c r="L694" s="1054"/>
      <c r="M694" s="1713"/>
      <c r="N694" s="1713"/>
      <c r="O694" s="1713"/>
      <c r="P694" s="1713"/>
      <c r="Q694" s="1713"/>
      <c r="R694" s="1713"/>
      <c r="S694" s="1713"/>
      <c r="T694" s="1713"/>
      <c r="U694" s="1713"/>
      <c r="V694" s="1713"/>
      <c r="W694" s="1713"/>
      <c r="X694" s="1713"/>
      <c r="Y694" s="1713"/>
      <c r="Z694" s="1713"/>
      <c r="AA694" s="1713"/>
      <c r="AB694" s="1713"/>
      <c r="AE694" s="71"/>
    </row>
    <row r="695" spans="2:38" s="32" customFormat="1" ht="30" customHeight="1" x14ac:dyDescent="0.45">
      <c r="B695" s="1696" t="s">
        <v>63</v>
      </c>
      <c r="C695" s="1697"/>
      <c r="D695" s="1697"/>
      <c r="E695" s="1697"/>
      <c r="F695" s="1697"/>
      <c r="G695" s="1697"/>
      <c r="H695" s="1697"/>
      <c r="I695" s="1698"/>
      <c r="J695" s="222"/>
      <c r="K695" s="221"/>
      <c r="L695" s="220" t="s">
        <v>65</v>
      </c>
      <c r="M695" s="219"/>
      <c r="N695" s="218" t="s">
        <v>64</v>
      </c>
      <c r="O695" s="42"/>
      <c r="P695" s="53"/>
      <c r="V695" s="82"/>
      <c r="W695" s="82"/>
      <c r="X695" s="82"/>
      <c r="Y695" s="82"/>
      <c r="Z695" s="82"/>
      <c r="AA695" s="82"/>
      <c r="AB695" s="83"/>
      <c r="AE695" s="71"/>
      <c r="AL695" s="39"/>
    </row>
    <row r="696" spans="2:38" s="32" customFormat="1" ht="15" customHeight="1" x14ac:dyDescent="0.45">
      <c r="B696" s="1699"/>
      <c r="C696" s="1700"/>
      <c r="D696" s="1700"/>
      <c r="E696" s="1700"/>
      <c r="F696" s="1700"/>
      <c r="G696" s="1700"/>
      <c r="H696" s="1700"/>
      <c r="I696" s="1701"/>
      <c r="J696" s="43" t="s">
        <v>66</v>
      </c>
      <c r="K696" s="44"/>
      <c r="L696" s="44"/>
      <c r="M696" s="44"/>
      <c r="N696" s="44"/>
      <c r="O696" s="44"/>
      <c r="P696" s="44"/>
      <c r="Q696" s="44"/>
      <c r="R696" s="44"/>
      <c r="S696" s="42"/>
      <c r="T696" s="45"/>
      <c r="U696" s="217"/>
      <c r="V696" s="216"/>
      <c r="W696" s="409"/>
      <c r="X696" s="102" t="s">
        <v>65</v>
      </c>
      <c r="Y696" s="215"/>
      <c r="Z696" s="45" t="s">
        <v>64</v>
      </c>
      <c r="AA696" s="72"/>
      <c r="AB696" s="214"/>
      <c r="AE696" s="71"/>
    </row>
    <row r="697" spans="2:38" s="32" customFormat="1" ht="15" customHeight="1" x14ac:dyDescent="0.45">
      <c r="B697" s="1702"/>
      <c r="C697" s="1703"/>
      <c r="D697" s="1703"/>
      <c r="E697" s="1703"/>
      <c r="F697" s="1703"/>
      <c r="G697" s="1703"/>
      <c r="H697" s="1703"/>
      <c r="I697" s="1704"/>
      <c r="J697" s="50" t="s">
        <v>67</v>
      </c>
      <c r="K697" s="295"/>
      <c r="L697" s="295"/>
      <c r="M697" s="295"/>
      <c r="N697" s="295"/>
      <c r="O697" s="295"/>
      <c r="P697" s="295"/>
      <c r="Q697" s="295"/>
      <c r="R697" s="295"/>
      <c r="S697" s="52"/>
      <c r="T697" s="72"/>
      <c r="U697" s="213"/>
      <c r="V697" s="212"/>
      <c r="W697" s="410"/>
      <c r="X697" s="295" t="s">
        <v>65</v>
      </c>
      <c r="Y697" s="211"/>
      <c r="Z697" s="72" t="s">
        <v>64</v>
      </c>
      <c r="AA697" s="48"/>
      <c r="AB697" s="49"/>
      <c r="AE697" s="71"/>
    </row>
    <row r="698" spans="2:38" s="32" customFormat="1" ht="18" customHeight="1" x14ac:dyDescent="0.45">
      <c r="B698" s="1167" t="s">
        <v>68</v>
      </c>
      <c r="C698" s="1168"/>
      <c r="D698" s="1168"/>
      <c r="E698" s="1168"/>
      <c r="F698" s="1168"/>
      <c r="G698" s="1168"/>
      <c r="H698" s="1168"/>
      <c r="I698" s="1169"/>
      <c r="J698" s="210" t="s">
        <v>84</v>
      </c>
      <c r="K698" s="52" t="s">
        <v>69</v>
      </c>
      <c r="L698" s="58"/>
      <c r="M698" s="58"/>
      <c r="N698" s="58"/>
      <c r="O698" s="57" t="s">
        <v>70</v>
      </c>
      <c r="P698" s="52" t="s">
        <v>71</v>
      </c>
      <c r="Q698" s="58"/>
      <c r="R698" s="58"/>
      <c r="T698" s="72" t="s">
        <v>81</v>
      </c>
      <c r="U698" s="57" t="s">
        <v>84</v>
      </c>
      <c r="V698" s="72" t="s">
        <v>82</v>
      </c>
      <c r="X698" s="52"/>
      <c r="Y698" s="58"/>
      <c r="Z698" s="58"/>
      <c r="AA698" s="58"/>
      <c r="AB698" s="59"/>
      <c r="AE698" s="71"/>
      <c r="AH698" s="69"/>
    </row>
    <row r="699" spans="2:38" s="32" customFormat="1" ht="15" customHeight="1" x14ac:dyDescent="0.45">
      <c r="B699" s="1118" t="s">
        <v>72</v>
      </c>
      <c r="C699" s="1119"/>
      <c r="D699" s="1119"/>
      <c r="E699" s="1119"/>
      <c r="F699" s="1119"/>
      <c r="G699" s="1119"/>
      <c r="H699" s="1119"/>
      <c r="I699" s="1120"/>
      <c r="J699" s="1130" t="s">
        <v>73</v>
      </c>
      <c r="K699" s="1139"/>
      <c r="L699" s="1711"/>
      <c r="M699" s="1218"/>
      <c r="N699" s="1218"/>
      <c r="O699" s="1712"/>
      <c r="P699" s="1711"/>
      <c r="Q699" s="1712"/>
      <c r="R699" s="1714"/>
      <c r="S699" s="1715"/>
      <c r="T699" s="1715"/>
      <c r="U699" s="1716"/>
      <c r="V699" s="1143" t="s">
        <v>74</v>
      </c>
      <c r="W699" s="1143"/>
      <c r="X699" s="1143"/>
      <c r="Y699" s="1143"/>
      <c r="Z699" s="1143"/>
      <c r="AA699" s="1143"/>
      <c r="AB699" s="1144"/>
      <c r="AE699" s="71"/>
    </row>
    <row r="700" spans="2:38" s="32" customFormat="1" ht="15" customHeight="1" x14ac:dyDescent="0.45">
      <c r="B700" s="1121"/>
      <c r="C700" s="1122"/>
      <c r="D700" s="1122"/>
      <c r="E700" s="1122"/>
      <c r="F700" s="1122"/>
      <c r="G700" s="1122"/>
      <c r="H700" s="1122"/>
      <c r="I700" s="1123"/>
      <c r="J700" s="1197"/>
      <c r="K700" s="1198"/>
      <c r="L700" s="1711"/>
      <c r="M700" s="1218"/>
      <c r="N700" s="1218"/>
      <c r="O700" s="1712"/>
      <c r="P700" s="1711"/>
      <c r="Q700" s="1712"/>
      <c r="R700" s="1714"/>
      <c r="S700" s="1715"/>
      <c r="T700" s="1715"/>
      <c r="U700" s="1716"/>
      <c r="V700" s="1146"/>
      <c r="W700" s="1146"/>
      <c r="X700" s="1146"/>
      <c r="Y700" s="1146"/>
      <c r="Z700" s="1146"/>
      <c r="AA700" s="1146"/>
      <c r="AB700" s="1147"/>
      <c r="AC700" s="63"/>
      <c r="AD700" s="63"/>
      <c r="AE700" s="207"/>
      <c r="AF700" s="63"/>
      <c r="AG700" s="63"/>
      <c r="AH700" s="63"/>
    </row>
    <row r="701" spans="2:38" s="32" customFormat="1" ht="15" customHeight="1" x14ac:dyDescent="0.45">
      <c r="B701" s="1118" t="s">
        <v>75</v>
      </c>
      <c r="C701" s="1119"/>
      <c r="D701" s="1119"/>
      <c r="E701" s="1119"/>
      <c r="F701" s="1119"/>
      <c r="G701" s="1119"/>
      <c r="H701" s="1119"/>
      <c r="I701" s="1119"/>
      <c r="J701" s="1705"/>
      <c r="K701" s="1717"/>
      <c r="L701" s="1719"/>
      <c r="M701" s="1134" t="s">
        <v>76</v>
      </c>
      <c r="N701" s="1709"/>
      <c r="O701" s="1134" t="s">
        <v>77</v>
      </c>
      <c r="P701" s="1709"/>
      <c r="Q701" s="1134" t="s">
        <v>78</v>
      </c>
      <c r="S701" s="60"/>
      <c r="T701" s="60"/>
      <c r="U701" s="60"/>
      <c r="V701" s="60"/>
      <c r="W701" s="60"/>
      <c r="X701" s="60"/>
      <c r="Y701" s="60"/>
      <c r="Z701" s="60"/>
      <c r="AA701" s="60"/>
      <c r="AB701" s="209"/>
      <c r="AC701" s="63"/>
      <c r="AD701" s="63"/>
      <c r="AE701" s="207"/>
      <c r="AF701" s="63"/>
      <c r="AG701" s="63"/>
      <c r="AH701" s="63"/>
    </row>
    <row r="702" spans="2:38" s="32" customFormat="1" ht="15" customHeight="1" x14ac:dyDescent="0.45">
      <c r="B702" s="1121"/>
      <c r="C702" s="1122"/>
      <c r="D702" s="1122"/>
      <c r="E702" s="1122"/>
      <c r="F702" s="1122"/>
      <c r="G702" s="1122"/>
      <c r="H702" s="1122"/>
      <c r="I702" s="1122"/>
      <c r="J702" s="1707"/>
      <c r="K702" s="1718"/>
      <c r="L702" s="1720"/>
      <c r="M702" s="1136"/>
      <c r="N702" s="1710"/>
      <c r="O702" s="1136"/>
      <c r="P702" s="1710"/>
      <c r="Q702" s="1136"/>
      <c r="R702" s="64"/>
      <c r="S702" s="62"/>
      <c r="T702" s="62"/>
      <c r="U702" s="62"/>
      <c r="V702" s="62"/>
      <c r="W702" s="62"/>
      <c r="X702" s="62"/>
      <c r="Y702" s="62"/>
      <c r="Z702" s="62"/>
      <c r="AA702" s="62"/>
      <c r="AB702" s="208"/>
      <c r="AC702" s="63"/>
      <c r="AD702" s="63"/>
      <c r="AE702" s="207"/>
      <c r="AF702" s="63"/>
      <c r="AG702" s="63"/>
      <c r="AH702" s="63"/>
    </row>
    <row r="703" spans="2:38" s="32" customFormat="1" ht="20.100000000000001" customHeight="1" x14ac:dyDescent="0.45">
      <c r="B703" s="65"/>
      <c r="C703" s="65"/>
      <c r="D703" s="65"/>
      <c r="E703" s="65"/>
      <c r="F703" s="65"/>
      <c r="G703" s="65"/>
      <c r="H703" s="65"/>
      <c r="I703" s="65"/>
      <c r="J703" s="66"/>
      <c r="K703" s="66"/>
      <c r="L703" s="68"/>
      <c r="M703" s="66"/>
      <c r="N703" s="68"/>
      <c r="O703" s="66"/>
      <c r="P703" s="68"/>
      <c r="Q703" s="66"/>
      <c r="R703" s="68"/>
      <c r="S703" s="61"/>
      <c r="T703" s="61"/>
      <c r="U703" s="61"/>
      <c r="V703" s="61"/>
      <c r="W703" s="61"/>
      <c r="X703" s="61"/>
      <c r="Y703" s="61"/>
      <c r="Z703" s="61"/>
      <c r="AA703" s="61"/>
      <c r="AB703" s="61"/>
      <c r="AC703" s="63"/>
      <c r="AD703" s="63"/>
      <c r="AE703" s="207"/>
      <c r="AF703" s="63"/>
      <c r="AG703" s="63"/>
      <c r="AH703" s="63"/>
    </row>
    <row r="704" spans="2:38" s="32" customFormat="1" ht="17.55" customHeight="1" x14ac:dyDescent="0.45">
      <c r="B704" s="35" t="s">
        <v>5600</v>
      </c>
      <c r="C704" s="35"/>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E704" s="223"/>
    </row>
    <row r="705" spans="2:38" s="32" customFormat="1" ht="12.6" customHeight="1" x14ac:dyDescent="0.45">
      <c r="B705" s="1185" t="s">
        <v>62</v>
      </c>
      <c r="C705" s="1186"/>
      <c r="D705" s="1186"/>
      <c r="E705" s="1186"/>
      <c r="F705" s="1186"/>
      <c r="G705" s="1186"/>
      <c r="H705" s="1186"/>
      <c r="I705" s="1187"/>
      <c r="J705" s="1221"/>
      <c r="K705" s="1222"/>
      <c r="L705" s="1222"/>
      <c r="M705" s="1222"/>
      <c r="N705" s="1222"/>
      <c r="O705" s="1222"/>
      <c r="P705" s="1222"/>
      <c r="Q705" s="1222"/>
      <c r="R705" s="1222"/>
      <c r="S705" s="1222"/>
      <c r="T705" s="1222"/>
      <c r="U705" s="1222"/>
      <c r="V705" s="1222"/>
      <c r="W705" s="1222"/>
      <c r="X705" s="1222"/>
      <c r="Y705" s="1222"/>
      <c r="Z705" s="1222"/>
      <c r="AA705" s="1222"/>
      <c r="AB705" s="1223"/>
      <c r="AE705" s="71"/>
    </row>
    <row r="706" spans="2:38" s="32" customFormat="1" ht="22.5" customHeight="1" x14ac:dyDescent="0.45">
      <c r="B706" s="1207" t="s">
        <v>50</v>
      </c>
      <c r="C706" s="1208"/>
      <c r="D706" s="1208"/>
      <c r="E706" s="1208"/>
      <c r="F706" s="1208"/>
      <c r="G706" s="1208"/>
      <c r="H706" s="1208"/>
      <c r="I706" s="1209"/>
      <c r="J706" s="1224"/>
      <c r="K706" s="1225"/>
      <c r="L706" s="1225"/>
      <c r="M706" s="1226"/>
      <c r="N706" s="1226"/>
      <c r="O706" s="1225"/>
      <c r="P706" s="1226"/>
      <c r="Q706" s="1226"/>
      <c r="R706" s="1225"/>
      <c r="S706" s="1225"/>
      <c r="T706" s="1225"/>
      <c r="U706" s="1225"/>
      <c r="V706" s="1225"/>
      <c r="W706" s="1225"/>
      <c r="X706" s="1225"/>
      <c r="Y706" s="1225"/>
      <c r="Z706" s="1225"/>
      <c r="AA706" s="1225"/>
      <c r="AB706" s="1227"/>
      <c r="AE706" s="71"/>
    </row>
    <row r="707" spans="2:38" s="32" customFormat="1" ht="25.35" customHeight="1" x14ac:dyDescent="0.45">
      <c r="B707" s="1173" t="s">
        <v>48</v>
      </c>
      <c r="C707" s="1174"/>
      <c r="D707" s="1174"/>
      <c r="E707" s="1174"/>
      <c r="F707" s="1174"/>
      <c r="G707" s="1174"/>
      <c r="H707" s="1174"/>
      <c r="I707" s="1175"/>
      <c r="J707" s="1053" t="s">
        <v>3</v>
      </c>
      <c r="K707" s="1054"/>
      <c r="L707" s="1054"/>
      <c r="M707" s="1237"/>
      <c r="N707" s="1239"/>
      <c r="O707" s="37" t="s">
        <v>4</v>
      </c>
      <c r="P707" s="1237"/>
      <c r="Q707" s="1239"/>
      <c r="R707" s="1054"/>
      <c r="S707" s="1054"/>
      <c r="T707" s="1054"/>
      <c r="U707" s="1054"/>
      <c r="V707" s="1054"/>
      <c r="W707" s="1054"/>
      <c r="X707" s="1054"/>
      <c r="Y707" s="1054"/>
      <c r="Z707" s="1054"/>
      <c r="AA707" s="1054"/>
      <c r="AB707" s="1055"/>
      <c r="AE707" s="71"/>
    </row>
    <row r="708" spans="2:38" s="32" customFormat="1" ht="25.35" customHeight="1" x14ac:dyDescent="0.45">
      <c r="B708" s="1179"/>
      <c r="C708" s="1180"/>
      <c r="D708" s="1180"/>
      <c r="E708" s="1180"/>
      <c r="F708" s="1180"/>
      <c r="G708" s="1180"/>
      <c r="H708" s="1180"/>
      <c r="I708" s="1181"/>
      <c r="J708" s="1053" t="s">
        <v>5</v>
      </c>
      <c r="K708" s="1054"/>
      <c r="L708" s="1054"/>
      <c r="M708" s="1237"/>
      <c r="N708" s="1238"/>
      <c r="O708" s="1238"/>
      <c r="P708" s="1238"/>
      <c r="Q708" s="1239"/>
      <c r="R708" s="1053" t="s">
        <v>6</v>
      </c>
      <c r="S708" s="1054"/>
      <c r="T708" s="1055"/>
      <c r="U708" s="1237"/>
      <c r="V708" s="1238"/>
      <c r="W708" s="1238"/>
      <c r="X708" s="1238"/>
      <c r="Y708" s="1238"/>
      <c r="Z708" s="1238"/>
      <c r="AA708" s="1238"/>
      <c r="AB708" s="1239"/>
      <c r="AE708" s="71"/>
    </row>
    <row r="709" spans="2:38" s="32" customFormat="1" ht="25.35" customHeight="1" x14ac:dyDescent="0.45">
      <c r="B709" s="1179"/>
      <c r="C709" s="1180"/>
      <c r="D709" s="1180"/>
      <c r="E709" s="1180"/>
      <c r="F709" s="1180"/>
      <c r="G709" s="1180"/>
      <c r="H709" s="1180"/>
      <c r="I709" s="1181"/>
      <c r="J709" s="1053" t="s">
        <v>5753</v>
      </c>
      <c r="K709" s="1054"/>
      <c r="L709" s="1054"/>
      <c r="M709" s="1234"/>
      <c r="N709" s="1235"/>
      <c r="O709" s="1235"/>
      <c r="P709" s="1235"/>
      <c r="Q709" s="1236"/>
      <c r="R709" s="1053" t="s">
        <v>7</v>
      </c>
      <c r="S709" s="1054"/>
      <c r="T709" s="1055"/>
      <c r="U709" s="1237"/>
      <c r="V709" s="1238"/>
      <c r="W709" s="1238"/>
      <c r="X709" s="1238"/>
      <c r="Y709" s="1238"/>
      <c r="Z709" s="1238"/>
      <c r="AA709" s="1238"/>
      <c r="AB709" s="1239"/>
      <c r="AE709" s="71"/>
    </row>
    <row r="710" spans="2:38" s="32" customFormat="1" ht="25.35" customHeight="1" x14ac:dyDescent="0.45">
      <c r="B710" s="1182"/>
      <c r="C710" s="1183"/>
      <c r="D710" s="1183"/>
      <c r="E710" s="1183"/>
      <c r="F710" s="1183"/>
      <c r="G710" s="1183"/>
      <c r="H710" s="1183"/>
      <c r="I710" s="1184"/>
      <c r="J710" s="1053" t="s">
        <v>8</v>
      </c>
      <c r="K710" s="1054"/>
      <c r="L710" s="1054"/>
      <c r="M710" s="1713"/>
      <c r="N710" s="1713"/>
      <c r="O710" s="1713"/>
      <c r="P710" s="1713"/>
      <c r="Q710" s="1713"/>
      <c r="R710" s="1713"/>
      <c r="S710" s="1713"/>
      <c r="T710" s="1713"/>
      <c r="U710" s="1713"/>
      <c r="V710" s="1713"/>
      <c r="W710" s="1713"/>
      <c r="X710" s="1713"/>
      <c r="Y710" s="1713"/>
      <c r="Z710" s="1713"/>
      <c r="AA710" s="1713"/>
      <c r="AB710" s="1713"/>
      <c r="AE710" s="71"/>
    </row>
    <row r="711" spans="2:38" s="32" customFormat="1" ht="30" customHeight="1" x14ac:dyDescent="0.45">
      <c r="B711" s="1696" t="s">
        <v>63</v>
      </c>
      <c r="C711" s="1697"/>
      <c r="D711" s="1697"/>
      <c r="E711" s="1697"/>
      <c r="F711" s="1697"/>
      <c r="G711" s="1697"/>
      <c r="H711" s="1697"/>
      <c r="I711" s="1698"/>
      <c r="J711" s="222"/>
      <c r="K711" s="221"/>
      <c r="L711" s="220" t="s">
        <v>65</v>
      </c>
      <c r="M711" s="219"/>
      <c r="N711" s="218" t="s">
        <v>64</v>
      </c>
      <c r="O711" s="42"/>
      <c r="P711" s="53"/>
      <c r="V711" s="82"/>
      <c r="W711" s="82"/>
      <c r="X711" s="82"/>
      <c r="Y711" s="82"/>
      <c r="Z711" s="82"/>
      <c r="AA711" s="82"/>
      <c r="AB711" s="83"/>
      <c r="AE711" s="71"/>
      <c r="AL711" s="39"/>
    </row>
    <row r="712" spans="2:38" s="32" customFormat="1" ht="15" customHeight="1" x14ac:dyDescent="0.45">
      <c r="B712" s="1699"/>
      <c r="C712" s="1700"/>
      <c r="D712" s="1700"/>
      <c r="E712" s="1700"/>
      <c r="F712" s="1700"/>
      <c r="G712" s="1700"/>
      <c r="H712" s="1700"/>
      <c r="I712" s="1701"/>
      <c r="J712" s="43" t="s">
        <v>66</v>
      </c>
      <c r="K712" s="44"/>
      <c r="L712" s="44"/>
      <c r="M712" s="44"/>
      <c r="N712" s="44"/>
      <c r="O712" s="44"/>
      <c r="P712" s="44"/>
      <c r="Q712" s="44"/>
      <c r="R712" s="44"/>
      <c r="S712" s="42"/>
      <c r="T712" s="45"/>
      <c r="U712" s="217"/>
      <c r="V712" s="216"/>
      <c r="W712" s="409"/>
      <c r="X712" s="102" t="s">
        <v>65</v>
      </c>
      <c r="Y712" s="215"/>
      <c r="Z712" s="72" t="s">
        <v>64</v>
      </c>
      <c r="AA712" s="72"/>
      <c r="AB712" s="214"/>
      <c r="AE712" s="71"/>
    </row>
    <row r="713" spans="2:38" s="32" customFormat="1" ht="15" customHeight="1" x14ac:dyDescent="0.45">
      <c r="B713" s="1702"/>
      <c r="C713" s="1703"/>
      <c r="D713" s="1703"/>
      <c r="E713" s="1703"/>
      <c r="F713" s="1703"/>
      <c r="G713" s="1703"/>
      <c r="H713" s="1703"/>
      <c r="I713" s="1704"/>
      <c r="J713" s="50" t="s">
        <v>67</v>
      </c>
      <c r="K713" s="295"/>
      <c r="L713" s="295"/>
      <c r="M713" s="295"/>
      <c r="N713" s="295"/>
      <c r="O713" s="295"/>
      <c r="P713" s="295"/>
      <c r="Q713" s="295"/>
      <c r="R713" s="295"/>
      <c r="S713" s="52"/>
      <c r="T713" s="72"/>
      <c r="U713" s="213"/>
      <c r="V713" s="212"/>
      <c r="W713" s="410"/>
      <c r="X713" s="295" t="s">
        <v>65</v>
      </c>
      <c r="Y713" s="211"/>
      <c r="Z713" s="48" t="s">
        <v>64</v>
      </c>
      <c r="AA713" s="48"/>
      <c r="AB713" s="49"/>
      <c r="AE713" s="71"/>
    </row>
    <row r="714" spans="2:38" s="32" customFormat="1" ht="18" customHeight="1" x14ac:dyDescent="0.45">
      <c r="B714" s="1167" t="s">
        <v>68</v>
      </c>
      <c r="C714" s="1168"/>
      <c r="D714" s="1168"/>
      <c r="E714" s="1168"/>
      <c r="F714" s="1168"/>
      <c r="G714" s="1168"/>
      <c r="H714" s="1168"/>
      <c r="I714" s="1169"/>
      <c r="J714" s="210" t="s">
        <v>84</v>
      </c>
      <c r="K714" s="52" t="s">
        <v>69</v>
      </c>
      <c r="L714" s="58"/>
      <c r="M714" s="58"/>
      <c r="N714" s="58"/>
      <c r="O714" s="57" t="s">
        <v>70</v>
      </c>
      <c r="P714" s="52" t="s">
        <v>71</v>
      </c>
      <c r="Q714" s="58"/>
      <c r="R714" s="58"/>
      <c r="T714" s="72" t="s">
        <v>81</v>
      </c>
      <c r="U714" s="57" t="s">
        <v>70</v>
      </c>
      <c r="V714" s="72" t="s">
        <v>82</v>
      </c>
      <c r="X714" s="52"/>
      <c r="Y714" s="58"/>
      <c r="Z714" s="58"/>
      <c r="AA714" s="58"/>
      <c r="AB714" s="59"/>
      <c r="AE714" s="71"/>
      <c r="AH714" s="69"/>
    </row>
    <row r="715" spans="2:38" s="32" customFormat="1" ht="15" customHeight="1" x14ac:dyDescent="0.45">
      <c r="B715" s="1118" t="s">
        <v>72</v>
      </c>
      <c r="C715" s="1119"/>
      <c r="D715" s="1119"/>
      <c r="E715" s="1119"/>
      <c r="F715" s="1119"/>
      <c r="G715" s="1119"/>
      <c r="H715" s="1119"/>
      <c r="I715" s="1120"/>
      <c r="J715" s="1130" t="s">
        <v>73</v>
      </c>
      <c r="K715" s="1139"/>
      <c r="L715" s="1711"/>
      <c r="M715" s="1218"/>
      <c r="N715" s="1218"/>
      <c r="O715" s="1218"/>
      <c r="P715" s="1218"/>
      <c r="Q715" s="1218"/>
      <c r="R715" s="1715"/>
      <c r="S715" s="1715"/>
      <c r="T715" s="1715"/>
      <c r="U715" s="1716"/>
      <c r="V715" s="1143" t="s">
        <v>74</v>
      </c>
      <c r="W715" s="1143"/>
      <c r="X715" s="1143"/>
      <c r="Y715" s="1143"/>
      <c r="Z715" s="1143"/>
      <c r="AA715" s="1143"/>
      <c r="AB715" s="1144"/>
      <c r="AE715" s="71"/>
    </row>
    <row r="716" spans="2:38" s="32" customFormat="1" ht="15" customHeight="1" x14ac:dyDescent="0.45">
      <c r="B716" s="1121"/>
      <c r="C716" s="1122"/>
      <c r="D716" s="1122"/>
      <c r="E716" s="1122"/>
      <c r="F716" s="1122"/>
      <c r="G716" s="1122"/>
      <c r="H716" s="1122"/>
      <c r="I716" s="1123"/>
      <c r="J716" s="1197"/>
      <c r="K716" s="1198"/>
      <c r="L716" s="1711"/>
      <c r="M716" s="1218"/>
      <c r="N716" s="1218"/>
      <c r="O716" s="1218"/>
      <c r="P716" s="1218"/>
      <c r="Q716" s="1218"/>
      <c r="R716" s="1715"/>
      <c r="S716" s="1715"/>
      <c r="T716" s="1715"/>
      <c r="U716" s="1716"/>
      <c r="V716" s="1146"/>
      <c r="W716" s="1146"/>
      <c r="X716" s="1146"/>
      <c r="Y716" s="1146"/>
      <c r="Z716" s="1146"/>
      <c r="AA716" s="1146"/>
      <c r="AB716" s="1147"/>
      <c r="AC716" s="63"/>
      <c r="AD716" s="63"/>
      <c r="AE716" s="207"/>
      <c r="AF716" s="63"/>
      <c r="AG716" s="63"/>
      <c r="AH716" s="63"/>
    </row>
    <row r="717" spans="2:38" s="32" customFormat="1" ht="15" customHeight="1" x14ac:dyDescent="0.45">
      <c r="B717" s="1118" t="s">
        <v>75</v>
      </c>
      <c r="C717" s="1119"/>
      <c r="D717" s="1119"/>
      <c r="E717" s="1119"/>
      <c r="F717" s="1119"/>
      <c r="G717" s="1119"/>
      <c r="H717" s="1119"/>
      <c r="I717" s="1119"/>
      <c r="J717" s="1705"/>
      <c r="K717" s="1717"/>
      <c r="L717" s="1719"/>
      <c r="M717" s="1134" t="s">
        <v>76</v>
      </c>
      <c r="N717" s="1709"/>
      <c r="O717" s="1134" t="s">
        <v>77</v>
      </c>
      <c r="P717" s="1709"/>
      <c r="Q717" s="1134" t="s">
        <v>78</v>
      </c>
      <c r="S717" s="60"/>
      <c r="T717" s="60"/>
      <c r="U717" s="60"/>
      <c r="V717" s="60"/>
      <c r="W717" s="60"/>
      <c r="X717" s="60"/>
      <c r="Y717" s="60"/>
      <c r="Z717" s="60"/>
      <c r="AA717" s="60"/>
      <c r="AB717" s="209"/>
      <c r="AC717" s="63"/>
      <c r="AD717" s="63"/>
      <c r="AE717" s="207"/>
      <c r="AF717" s="63"/>
      <c r="AG717" s="63"/>
      <c r="AH717" s="63"/>
    </row>
    <row r="718" spans="2:38" s="32" customFormat="1" ht="15" customHeight="1" x14ac:dyDescent="0.45">
      <c r="B718" s="1121"/>
      <c r="C718" s="1122"/>
      <c r="D718" s="1122"/>
      <c r="E718" s="1122"/>
      <c r="F718" s="1122"/>
      <c r="G718" s="1122"/>
      <c r="H718" s="1122"/>
      <c r="I718" s="1122"/>
      <c r="J718" s="1707"/>
      <c r="K718" s="1718"/>
      <c r="L718" s="1720"/>
      <c r="M718" s="1136"/>
      <c r="N718" s="1710"/>
      <c r="O718" s="1136"/>
      <c r="P718" s="1710"/>
      <c r="Q718" s="1136"/>
      <c r="R718" s="64"/>
      <c r="S718" s="62"/>
      <c r="T718" s="62"/>
      <c r="U718" s="62"/>
      <c r="V718" s="62"/>
      <c r="W718" s="62"/>
      <c r="X718" s="62"/>
      <c r="Y718" s="62"/>
      <c r="Z718" s="62"/>
      <c r="AA718" s="62"/>
      <c r="AB718" s="208"/>
      <c r="AC718" s="63"/>
      <c r="AD718" s="63"/>
      <c r="AE718" s="207"/>
      <c r="AF718" s="63"/>
      <c r="AG718" s="63"/>
      <c r="AH718" s="63"/>
    </row>
    <row r="719" spans="2:38" s="32" customFormat="1" ht="17.55" customHeight="1" x14ac:dyDescent="0.45">
      <c r="B719" s="35" t="s">
        <v>5599</v>
      </c>
      <c r="C719" s="35"/>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E719" s="223"/>
    </row>
    <row r="720" spans="2:38" s="32" customFormat="1" ht="12.6" customHeight="1" x14ac:dyDescent="0.45">
      <c r="B720" s="1185" t="s">
        <v>62</v>
      </c>
      <c r="C720" s="1186"/>
      <c r="D720" s="1186"/>
      <c r="E720" s="1186"/>
      <c r="F720" s="1186"/>
      <c r="G720" s="1186"/>
      <c r="H720" s="1186"/>
      <c r="I720" s="1187"/>
      <c r="J720" s="1221"/>
      <c r="K720" s="1222"/>
      <c r="L720" s="1222"/>
      <c r="M720" s="1222"/>
      <c r="N720" s="1222"/>
      <c r="O720" s="1222"/>
      <c r="P720" s="1222"/>
      <c r="Q720" s="1222"/>
      <c r="R720" s="1222"/>
      <c r="S720" s="1222"/>
      <c r="T720" s="1222"/>
      <c r="U720" s="1222"/>
      <c r="V720" s="1222"/>
      <c r="W720" s="1222"/>
      <c r="X720" s="1222"/>
      <c r="Y720" s="1222"/>
      <c r="Z720" s="1222"/>
      <c r="AA720" s="1222"/>
      <c r="AB720" s="1223"/>
      <c r="AE720" s="71"/>
    </row>
    <row r="721" spans="2:38" s="32" customFormat="1" ht="22.5" customHeight="1" x14ac:dyDescent="0.45">
      <c r="B721" s="1207" t="s">
        <v>50</v>
      </c>
      <c r="C721" s="1208"/>
      <c r="D721" s="1208"/>
      <c r="E721" s="1208"/>
      <c r="F721" s="1208"/>
      <c r="G721" s="1208"/>
      <c r="H721" s="1208"/>
      <c r="I721" s="1209"/>
      <c r="J721" s="1224"/>
      <c r="K721" s="1225"/>
      <c r="L721" s="1225"/>
      <c r="M721" s="1226"/>
      <c r="N721" s="1226"/>
      <c r="O721" s="1225"/>
      <c r="P721" s="1226"/>
      <c r="Q721" s="1226"/>
      <c r="R721" s="1225"/>
      <c r="S721" s="1225"/>
      <c r="T721" s="1225"/>
      <c r="U721" s="1225"/>
      <c r="V721" s="1225"/>
      <c r="W721" s="1225"/>
      <c r="X721" s="1225"/>
      <c r="Y721" s="1225"/>
      <c r="Z721" s="1225"/>
      <c r="AA721" s="1225"/>
      <c r="AB721" s="1227"/>
      <c r="AE721" s="71"/>
    </row>
    <row r="722" spans="2:38" s="32" customFormat="1" ht="25.35" customHeight="1" x14ac:dyDescent="0.45">
      <c r="B722" s="1173" t="s">
        <v>48</v>
      </c>
      <c r="C722" s="1174"/>
      <c r="D722" s="1174"/>
      <c r="E722" s="1174"/>
      <c r="F722" s="1174"/>
      <c r="G722" s="1174"/>
      <c r="H722" s="1174"/>
      <c r="I722" s="1175"/>
      <c r="J722" s="1053" t="s">
        <v>3</v>
      </c>
      <c r="K722" s="1054"/>
      <c r="L722" s="1054"/>
      <c r="M722" s="1237"/>
      <c r="N722" s="1239"/>
      <c r="O722" s="37" t="s">
        <v>4</v>
      </c>
      <c r="P722" s="1237"/>
      <c r="Q722" s="1239"/>
      <c r="R722" s="1054"/>
      <c r="S722" s="1054"/>
      <c r="T722" s="1054"/>
      <c r="U722" s="1054"/>
      <c r="V722" s="1054"/>
      <c r="W722" s="1054"/>
      <c r="X722" s="1054"/>
      <c r="Y722" s="1054"/>
      <c r="Z722" s="1054"/>
      <c r="AA722" s="1054"/>
      <c r="AB722" s="1055"/>
      <c r="AE722" s="71"/>
    </row>
    <row r="723" spans="2:38" s="32" customFormat="1" ht="25.35" customHeight="1" x14ac:dyDescent="0.45">
      <c r="B723" s="1179"/>
      <c r="C723" s="1180"/>
      <c r="D723" s="1180"/>
      <c r="E723" s="1180"/>
      <c r="F723" s="1180"/>
      <c r="G723" s="1180"/>
      <c r="H723" s="1180"/>
      <c r="I723" s="1181"/>
      <c r="J723" s="1053" t="s">
        <v>5</v>
      </c>
      <c r="K723" s="1054"/>
      <c r="L723" s="1054"/>
      <c r="M723" s="1237"/>
      <c r="N723" s="1238"/>
      <c r="O723" s="1238"/>
      <c r="P723" s="1238"/>
      <c r="Q723" s="1239"/>
      <c r="R723" s="1053" t="s">
        <v>6</v>
      </c>
      <c r="S723" s="1054"/>
      <c r="T723" s="1055"/>
      <c r="U723" s="1237"/>
      <c r="V723" s="1238"/>
      <c r="W723" s="1238"/>
      <c r="X723" s="1238"/>
      <c r="Y723" s="1238"/>
      <c r="Z723" s="1238"/>
      <c r="AA723" s="1238"/>
      <c r="AB723" s="1239"/>
      <c r="AE723" s="71"/>
    </row>
    <row r="724" spans="2:38" s="32" customFormat="1" ht="25.35" customHeight="1" x14ac:dyDescent="0.45">
      <c r="B724" s="1179"/>
      <c r="C724" s="1180"/>
      <c r="D724" s="1180"/>
      <c r="E724" s="1180"/>
      <c r="F724" s="1180"/>
      <c r="G724" s="1180"/>
      <c r="H724" s="1180"/>
      <c r="I724" s="1181"/>
      <c r="J724" s="1053" t="s">
        <v>5753</v>
      </c>
      <c r="K724" s="1054"/>
      <c r="L724" s="1054"/>
      <c r="M724" s="1234"/>
      <c r="N724" s="1235"/>
      <c r="O724" s="1235"/>
      <c r="P724" s="1235"/>
      <c r="Q724" s="1236"/>
      <c r="R724" s="1053" t="s">
        <v>7</v>
      </c>
      <c r="S724" s="1054"/>
      <c r="T724" s="1055"/>
      <c r="U724" s="1237"/>
      <c r="V724" s="1238"/>
      <c r="W724" s="1238"/>
      <c r="X724" s="1238"/>
      <c r="Y724" s="1238"/>
      <c r="Z724" s="1238"/>
      <c r="AA724" s="1238"/>
      <c r="AB724" s="1239"/>
      <c r="AE724" s="71"/>
    </row>
    <row r="725" spans="2:38" s="32" customFormat="1" ht="25.35" customHeight="1" x14ac:dyDescent="0.45">
      <c r="B725" s="1182"/>
      <c r="C725" s="1183"/>
      <c r="D725" s="1183"/>
      <c r="E725" s="1183"/>
      <c r="F725" s="1183"/>
      <c r="G725" s="1183"/>
      <c r="H725" s="1183"/>
      <c r="I725" s="1184"/>
      <c r="J725" s="1053" t="s">
        <v>8</v>
      </c>
      <c r="K725" s="1054"/>
      <c r="L725" s="1054"/>
      <c r="M725" s="1713"/>
      <c r="N725" s="1713"/>
      <c r="O725" s="1713"/>
      <c r="P725" s="1713"/>
      <c r="Q725" s="1713"/>
      <c r="R725" s="1713"/>
      <c r="S725" s="1713"/>
      <c r="T725" s="1713"/>
      <c r="U725" s="1713"/>
      <c r="V725" s="1713"/>
      <c r="W725" s="1713"/>
      <c r="X725" s="1713"/>
      <c r="Y725" s="1713"/>
      <c r="Z725" s="1713"/>
      <c r="AA725" s="1713"/>
      <c r="AB725" s="1713"/>
      <c r="AE725" s="71"/>
    </row>
    <row r="726" spans="2:38" s="32" customFormat="1" ht="30" customHeight="1" x14ac:dyDescent="0.45">
      <c r="B726" s="1696" t="s">
        <v>63</v>
      </c>
      <c r="C726" s="1697"/>
      <c r="D726" s="1697"/>
      <c r="E726" s="1697"/>
      <c r="F726" s="1697"/>
      <c r="G726" s="1697"/>
      <c r="H726" s="1697"/>
      <c r="I726" s="1698"/>
      <c r="J726" s="222"/>
      <c r="K726" s="221"/>
      <c r="L726" s="220" t="s">
        <v>65</v>
      </c>
      <c r="M726" s="219"/>
      <c r="N726" s="218" t="s">
        <v>64</v>
      </c>
      <c r="O726" s="42"/>
      <c r="P726" s="53"/>
      <c r="V726" s="82"/>
      <c r="W726" s="82"/>
      <c r="X726" s="82"/>
      <c r="Y726" s="82"/>
      <c r="Z726" s="82"/>
      <c r="AA726" s="82"/>
      <c r="AB726" s="83"/>
      <c r="AE726" s="71"/>
      <c r="AL726" s="39"/>
    </row>
    <row r="727" spans="2:38" s="32" customFormat="1" ht="15" customHeight="1" x14ac:dyDescent="0.45">
      <c r="B727" s="1699"/>
      <c r="C727" s="1700"/>
      <c r="D727" s="1700"/>
      <c r="E727" s="1700"/>
      <c r="F727" s="1700"/>
      <c r="G727" s="1700"/>
      <c r="H727" s="1700"/>
      <c r="I727" s="1701"/>
      <c r="J727" s="43" t="s">
        <v>66</v>
      </c>
      <c r="K727" s="44"/>
      <c r="L727" s="44"/>
      <c r="M727" s="44"/>
      <c r="N727" s="44"/>
      <c r="O727" s="44"/>
      <c r="P727" s="44"/>
      <c r="Q727" s="44"/>
      <c r="R727" s="44"/>
      <c r="S727" s="42"/>
      <c r="T727" s="45"/>
      <c r="U727" s="217"/>
      <c r="V727" s="216"/>
      <c r="W727" s="409"/>
      <c r="X727" s="102" t="s">
        <v>65</v>
      </c>
      <c r="Y727" s="215"/>
      <c r="Z727" s="45" t="s">
        <v>64</v>
      </c>
      <c r="AA727" s="72"/>
      <c r="AB727" s="214"/>
      <c r="AE727" s="71"/>
    </row>
    <row r="728" spans="2:38" s="32" customFormat="1" ht="15" customHeight="1" x14ac:dyDescent="0.45">
      <c r="B728" s="1702"/>
      <c r="C728" s="1703"/>
      <c r="D728" s="1703"/>
      <c r="E728" s="1703"/>
      <c r="F728" s="1703"/>
      <c r="G728" s="1703"/>
      <c r="H728" s="1703"/>
      <c r="I728" s="1704"/>
      <c r="J728" s="50" t="s">
        <v>67</v>
      </c>
      <c r="K728" s="295"/>
      <c r="L728" s="295"/>
      <c r="M728" s="295"/>
      <c r="N728" s="295"/>
      <c r="O728" s="295"/>
      <c r="P728" s="295"/>
      <c r="Q728" s="295"/>
      <c r="R728" s="295"/>
      <c r="S728" s="52"/>
      <c r="T728" s="72"/>
      <c r="U728" s="213"/>
      <c r="V728" s="212"/>
      <c r="W728" s="410"/>
      <c r="X728" s="295" t="s">
        <v>65</v>
      </c>
      <c r="Y728" s="211"/>
      <c r="Z728" s="72" t="s">
        <v>64</v>
      </c>
      <c r="AA728" s="48"/>
      <c r="AB728" s="49"/>
      <c r="AE728" s="71"/>
    </row>
    <row r="729" spans="2:38" s="32" customFormat="1" ht="18" customHeight="1" x14ac:dyDescent="0.45">
      <c r="B729" s="1167" t="s">
        <v>68</v>
      </c>
      <c r="C729" s="1168"/>
      <c r="D729" s="1168"/>
      <c r="E729" s="1168"/>
      <c r="F729" s="1168"/>
      <c r="G729" s="1168"/>
      <c r="H729" s="1168"/>
      <c r="I729" s="1169"/>
      <c r="J729" s="210" t="s">
        <v>84</v>
      </c>
      <c r="K729" s="52" t="s">
        <v>69</v>
      </c>
      <c r="L729" s="58"/>
      <c r="M729" s="58"/>
      <c r="N729" s="58"/>
      <c r="O729" s="57" t="s">
        <v>70</v>
      </c>
      <c r="P729" s="52" t="s">
        <v>71</v>
      </c>
      <c r="Q729" s="58"/>
      <c r="R729" s="58"/>
      <c r="T729" s="72" t="s">
        <v>81</v>
      </c>
      <c r="U729" s="57" t="s">
        <v>84</v>
      </c>
      <c r="V729" s="72" t="s">
        <v>82</v>
      </c>
      <c r="X729" s="52"/>
      <c r="Y729" s="58"/>
      <c r="Z729" s="58"/>
      <c r="AA729" s="58"/>
      <c r="AB729" s="59"/>
      <c r="AE729" s="71"/>
      <c r="AH729" s="69"/>
    </row>
    <row r="730" spans="2:38" s="32" customFormat="1" ht="15" customHeight="1" x14ac:dyDescent="0.45">
      <c r="B730" s="1118" t="s">
        <v>72</v>
      </c>
      <c r="C730" s="1119"/>
      <c r="D730" s="1119"/>
      <c r="E730" s="1119"/>
      <c r="F730" s="1119"/>
      <c r="G730" s="1119"/>
      <c r="H730" s="1119"/>
      <c r="I730" s="1120"/>
      <c r="J730" s="1130" t="s">
        <v>73</v>
      </c>
      <c r="K730" s="1139"/>
      <c r="L730" s="1711"/>
      <c r="M730" s="1218"/>
      <c r="N730" s="1218"/>
      <c r="O730" s="1712"/>
      <c r="P730" s="1711"/>
      <c r="Q730" s="1712"/>
      <c r="R730" s="1714"/>
      <c r="S730" s="1715"/>
      <c r="T730" s="1715"/>
      <c r="U730" s="1716"/>
      <c r="V730" s="1143" t="s">
        <v>74</v>
      </c>
      <c r="W730" s="1143"/>
      <c r="X730" s="1143"/>
      <c r="Y730" s="1143"/>
      <c r="Z730" s="1143"/>
      <c r="AA730" s="1143"/>
      <c r="AB730" s="1144"/>
      <c r="AE730" s="71"/>
    </row>
    <row r="731" spans="2:38" s="32" customFormat="1" ht="15" customHeight="1" x14ac:dyDescent="0.45">
      <c r="B731" s="1121"/>
      <c r="C731" s="1122"/>
      <c r="D731" s="1122"/>
      <c r="E731" s="1122"/>
      <c r="F731" s="1122"/>
      <c r="G731" s="1122"/>
      <c r="H731" s="1122"/>
      <c r="I731" s="1123"/>
      <c r="J731" s="1197"/>
      <c r="K731" s="1198"/>
      <c r="L731" s="1711"/>
      <c r="M731" s="1218"/>
      <c r="N731" s="1218"/>
      <c r="O731" s="1712"/>
      <c r="P731" s="1711"/>
      <c r="Q731" s="1712"/>
      <c r="R731" s="1714"/>
      <c r="S731" s="1715"/>
      <c r="T731" s="1715"/>
      <c r="U731" s="1716"/>
      <c r="V731" s="1146"/>
      <c r="W731" s="1146"/>
      <c r="X731" s="1146"/>
      <c r="Y731" s="1146"/>
      <c r="Z731" s="1146"/>
      <c r="AA731" s="1146"/>
      <c r="AB731" s="1147"/>
      <c r="AC731" s="63"/>
      <c r="AD731" s="63"/>
      <c r="AE731" s="207"/>
      <c r="AF731" s="63"/>
      <c r="AG731" s="63"/>
      <c r="AH731" s="63"/>
    </row>
    <row r="732" spans="2:38" s="32" customFormat="1" ht="15" customHeight="1" x14ac:dyDescent="0.45">
      <c r="B732" s="1118" t="s">
        <v>75</v>
      </c>
      <c r="C732" s="1119"/>
      <c r="D732" s="1119"/>
      <c r="E732" s="1119"/>
      <c r="F732" s="1119"/>
      <c r="G732" s="1119"/>
      <c r="H732" s="1119"/>
      <c r="I732" s="1119"/>
      <c r="J732" s="1705"/>
      <c r="K732" s="1717"/>
      <c r="L732" s="1719"/>
      <c r="M732" s="1134" t="s">
        <v>76</v>
      </c>
      <c r="N732" s="1709"/>
      <c r="O732" s="1134" t="s">
        <v>77</v>
      </c>
      <c r="P732" s="1709"/>
      <c r="Q732" s="1134" t="s">
        <v>78</v>
      </c>
      <c r="S732" s="60"/>
      <c r="T732" s="60"/>
      <c r="U732" s="60"/>
      <c r="V732" s="60"/>
      <c r="W732" s="60"/>
      <c r="X732" s="60"/>
      <c r="Y732" s="60"/>
      <c r="Z732" s="60"/>
      <c r="AA732" s="60"/>
      <c r="AB732" s="209"/>
      <c r="AC732" s="63"/>
      <c r="AD732" s="63"/>
      <c r="AE732" s="207"/>
      <c r="AF732" s="63"/>
      <c r="AG732" s="63"/>
      <c r="AH732" s="63"/>
    </row>
    <row r="733" spans="2:38" s="32" customFormat="1" ht="15" customHeight="1" x14ac:dyDescent="0.45">
      <c r="B733" s="1121"/>
      <c r="C733" s="1122"/>
      <c r="D733" s="1122"/>
      <c r="E733" s="1122"/>
      <c r="F733" s="1122"/>
      <c r="G733" s="1122"/>
      <c r="H733" s="1122"/>
      <c r="I733" s="1122"/>
      <c r="J733" s="1707"/>
      <c r="K733" s="1718"/>
      <c r="L733" s="1720"/>
      <c r="M733" s="1136"/>
      <c r="N733" s="1710"/>
      <c r="O733" s="1136"/>
      <c r="P733" s="1710"/>
      <c r="Q733" s="1136"/>
      <c r="R733" s="64"/>
      <c r="S733" s="62"/>
      <c r="T733" s="62"/>
      <c r="U733" s="62"/>
      <c r="V733" s="62"/>
      <c r="W733" s="62"/>
      <c r="X733" s="62"/>
      <c r="Y733" s="62"/>
      <c r="Z733" s="62"/>
      <c r="AA733" s="62"/>
      <c r="AB733" s="208"/>
      <c r="AC733" s="63"/>
      <c r="AD733" s="63"/>
      <c r="AE733" s="207"/>
      <c r="AF733" s="63"/>
      <c r="AG733" s="63"/>
      <c r="AH733" s="63"/>
    </row>
    <row r="734" spans="2:38" s="32" customFormat="1" ht="20.100000000000001" customHeight="1" x14ac:dyDescent="0.45">
      <c r="B734" s="65"/>
      <c r="C734" s="65"/>
      <c r="D734" s="65"/>
      <c r="E734" s="65"/>
      <c r="F734" s="65"/>
      <c r="G734" s="65"/>
      <c r="H734" s="65"/>
      <c r="I734" s="65"/>
      <c r="J734" s="66"/>
      <c r="K734" s="66"/>
      <c r="L734" s="68"/>
      <c r="M734" s="66"/>
      <c r="N734" s="68"/>
      <c r="O734" s="66"/>
      <c r="P734" s="68"/>
      <c r="Q734" s="66"/>
      <c r="R734" s="68"/>
      <c r="S734" s="61"/>
      <c r="T734" s="61"/>
      <c r="U734" s="61"/>
      <c r="V734" s="61"/>
      <c r="W734" s="61"/>
      <c r="X734" s="61"/>
      <c r="Y734" s="61"/>
      <c r="Z734" s="61"/>
      <c r="AA734" s="61"/>
      <c r="AB734" s="61"/>
      <c r="AC734" s="63"/>
      <c r="AD734" s="63"/>
      <c r="AE734" s="207"/>
      <c r="AF734" s="63"/>
      <c r="AG734" s="63"/>
      <c r="AH734" s="63"/>
    </row>
    <row r="735" spans="2:38" s="32" customFormat="1" ht="18" customHeight="1" x14ac:dyDescent="0.45">
      <c r="B735" s="291" t="s">
        <v>85</v>
      </c>
      <c r="C735" s="69" t="s">
        <v>5718</v>
      </c>
      <c r="E735" s="69"/>
      <c r="F735" s="69"/>
      <c r="G735" s="69"/>
      <c r="H735" s="69"/>
      <c r="I735" s="73"/>
      <c r="J735" s="73"/>
      <c r="K735" s="73"/>
      <c r="L735" s="73"/>
      <c r="M735" s="73"/>
      <c r="N735" s="73"/>
      <c r="O735" s="73"/>
      <c r="P735" s="73"/>
      <c r="Q735" s="73"/>
      <c r="R735" s="74"/>
      <c r="S735" s="73"/>
      <c r="T735" s="73"/>
      <c r="U735" s="73"/>
      <c r="V735" s="73"/>
      <c r="W735" s="69"/>
      <c r="X735" s="69"/>
      <c r="Y735" s="69"/>
      <c r="Z735" s="69"/>
      <c r="AA735" s="69"/>
      <c r="AB735" s="69"/>
      <c r="AE735" s="71"/>
    </row>
    <row r="736" spans="2:38" s="32" customFormat="1" ht="30" customHeight="1" x14ac:dyDescent="0.45">
      <c r="B736" s="296" t="s">
        <v>86</v>
      </c>
      <c r="C736" s="1117" t="s">
        <v>5719</v>
      </c>
      <c r="D736" s="1117"/>
      <c r="E736" s="1117"/>
      <c r="F736" s="1117"/>
      <c r="G736" s="1117"/>
      <c r="H736" s="1117"/>
      <c r="I736" s="1117"/>
      <c r="J736" s="1117"/>
      <c r="K736" s="1117"/>
      <c r="L736" s="1117"/>
      <c r="M736" s="1117"/>
      <c r="N736" s="1117"/>
      <c r="O736" s="1117"/>
      <c r="P736" s="1117"/>
      <c r="Q736" s="1117"/>
      <c r="R736" s="1117"/>
      <c r="S736" s="1117"/>
      <c r="T736" s="1117"/>
      <c r="U736" s="1117"/>
      <c r="V736" s="1117"/>
      <c r="W736" s="1117"/>
      <c r="X736" s="1117"/>
      <c r="Y736" s="1117"/>
      <c r="Z736" s="1117"/>
      <c r="AA736" s="1117"/>
      <c r="AE736" s="71"/>
    </row>
    <row r="737" spans="2:38" s="32" customFormat="1" ht="8.1" customHeight="1" x14ac:dyDescent="0.4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E737" s="71"/>
    </row>
    <row r="738" spans="2:38" s="32" customFormat="1" ht="25.35" customHeight="1" x14ac:dyDescent="0.45">
      <c r="B738" s="35" t="s">
        <v>87</v>
      </c>
      <c r="I738" s="36"/>
      <c r="J738" s="36"/>
      <c r="W738" s="36"/>
      <c r="X738" s="36"/>
      <c r="Y738" s="36"/>
      <c r="Z738" s="36"/>
      <c r="AA738" s="36"/>
      <c r="AB738" s="36"/>
      <c r="AE738" s="71"/>
    </row>
    <row r="739" spans="2:38" s="32" customFormat="1" ht="17.55" customHeight="1" x14ac:dyDescent="0.45">
      <c r="B739" s="35" t="s">
        <v>5600</v>
      </c>
      <c r="C739" s="35"/>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E739" s="223"/>
    </row>
    <row r="740" spans="2:38" s="32" customFormat="1" ht="12.6" customHeight="1" x14ac:dyDescent="0.45">
      <c r="B740" s="1185" t="s">
        <v>62</v>
      </c>
      <c r="C740" s="1186"/>
      <c r="D740" s="1186"/>
      <c r="E740" s="1186"/>
      <c r="F740" s="1186"/>
      <c r="G740" s="1186"/>
      <c r="H740" s="1186"/>
      <c r="I740" s="1187"/>
      <c r="J740" s="1221"/>
      <c r="K740" s="1222"/>
      <c r="L740" s="1222"/>
      <c r="M740" s="1222"/>
      <c r="N740" s="1222"/>
      <c r="O740" s="1222"/>
      <c r="P740" s="1222"/>
      <c r="Q740" s="1222"/>
      <c r="R740" s="1222"/>
      <c r="S740" s="1222"/>
      <c r="T740" s="1222"/>
      <c r="U740" s="1222"/>
      <c r="V740" s="1222"/>
      <c r="W740" s="1222"/>
      <c r="X740" s="1222"/>
      <c r="Y740" s="1222"/>
      <c r="Z740" s="1222"/>
      <c r="AA740" s="1222"/>
      <c r="AB740" s="1223"/>
      <c r="AE740" s="71"/>
    </row>
    <row r="741" spans="2:38" s="32" customFormat="1" ht="22.5" customHeight="1" x14ac:dyDescent="0.45">
      <c r="B741" s="1207" t="s">
        <v>50</v>
      </c>
      <c r="C741" s="1208"/>
      <c r="D741" s="1208"/>
      <c r="E741" s="1208"/>
      <c r="F741" s="1208"/>
      <c r="G741" s="1208"/>
      <c r="H741" s="1208"/>
      <c r="I741" s="1209"/>
      <c r="J741" s="1224"/>
      <c r="K741" s="1225"/>
      <c r="L741" s="1225"/>
      <c r="M741" s="1226"/>
      <c r="N741" s="1226"/>
      <c r="O741" s="1225"/>
      <c r="P741" s="1226"/>
      <c r="Q741" s="1226"/>
      <c r="R741" s="1225"/>
      <c r="S741" s="1225"/>
      <c r="T741" s="1225"/>
      <c r="U741" s="1225"/>
      <c r="V741" s="1225"/>
      <c r="W741" s="1225"/>
      <c r="X741" s="1225"/>
      <c r="Y741" s="1225"/>
      <c r="Z741" s="1225"/>
      <c r="AA741" s="1225"/>
      <c r="AB741" s="1227"/>
      <c r="AE741" s="71"/>
    </row>
    <row r="742" spans="2:38" s="32" customFormat="1" ht="25.35" customHeight="1" x14ac:dyDescent="0.45">
      <c r="B742" s="1173" t="s">
        <v>48</v>
      </c>
      <c r="C742" s="1174"/>
      <c r="D742" s="1174"/>
      <c r="E742" s="1174"/>
      <c r="F742" s="1174"/>
      <c r="G742" s="1174"/>
      <c r="H742" s="1174"/>
      <c r="I742" s="1175"/>
      <c r="J742" s="1053" t="s">
        <v>3</v>
      </c>
      <c r="K742" s="1054"/>
      <c r="L742" s="1054"/>
      <c r="M742" s="1237"/>
      <c r="N742" s="1239"/>
      <c r="O742" s="37" t="s">
        <v>4</v>
      </c>
      <c r="P742" s="1237"/>
      <c r="Q742" s="1239"/>
      <c r="R742" s="1054"/>
      <c r="S742" s="1054"/>
      <c r="T742" s="1054"/>
      <c r="U742" s="1054"/>
      <c r="V742" s="1054"/>
      <c r="W742" s="1054"/>
      <c r="X742" s="1054"/>
      <c r="Y742" s="1054"/>
      <c r="Z742" s="1054"/>
      <c r="AA742" s="1054"/>
      <c r="AB742" s="1055"/>
      <c r="AE742" s="71"/>
    </row>
    <row r="743" spans="2:38" s="32" customFormat="1" ht="25.35" customHeight="1" x14ac:dyDescent="0.45">
      <c r="B743" s="1179"/>
      <c r="C743" s="1180"/>
      <c r="D743" s="1180"/>
      <c r="E743" s="1180"/>
      <c r="F743" s="1180"/>
      <c r="G743" s="1180"/>
      <c r="H743" s="1180"/>
      <c r="I743" s="1181"/>
      <c r="J743" s="1053" t="s">
        <v>5</v>
      </c>
      <c r="K743" s="1054"/>
      <c r="L743" s="1054"/>
      <c r="M743" s="1237"/>
      <c r="N743" s="1238"/>
      <c r="O743" s="1238"/>
      <c r="P743" s="1238"/>
      <c r="Q743" s="1239"/>
      <c r="R743" s="1053" t="s">
        <v>6</v>
      </c>
      <c r="S743" s="1054"/>
      <c r="T743" s="1055"/>
      <c r="U743" s="1237"/>
      <c r="V743" s="1238"/>
      <c r="W743" s="1238"/>
      <c r="X743" s="1238"/>
      <c r="Y743" s="1238"/>
      <c r="Z743" s="1238"/>
      <c r="AA743" s="1238"/>
      <c r="AB743" s="1239"/>
      <c r="AE743" s="71"/>
    </row>
    <row r="744" spans="2:38" s="32" customFormat="1" ht="25.35" customHeight="1" x14ac:dyDescent="0.45">
      <c r="B744" s="1179"/>
      <c r="C744" s="1180"/>
      <c r="D744" s="1180"/>
      <c r="E744" s="1180"/>
      <c r="F744" s="1180"/>
      <c r="G744" s="1180"/>
      <c r="H744" s="1180"/>
      <c r="I744" s="1181"/>
      <c r="J744" s="1053" t="s">
        <v>5753</v>
      </c>
      <c r="K744" s="1054"/>
      <c r="L744" s="1054"/>
      <c r="M744" s="1234"/>
      <c r="N744" s="1235"/>
      <c r="O744" s="1235"/>
      <c r="P744" s="1235"/>
      <c r="Q744" s="1236"/>
      <c r="R744" s="1053" t="s">
        <v>7</v>
      </c>
      <c r="S744" s="1054"/>
      <c r="T744" s="1055"/>
      <c r="U744" s="1237"/>
      <c r="V744" s="1238"/>
      <c r="W744" s="1238"/>
      <c r="X744" s="1238"/>
      <c r="Y744" s="1238"/>
      <c r="Z744" s="1238"/>
      <c r="AA744" s="1238"/>
      <c r="AB744" s="1239"/>
      <c r="AE744" s="71"/>
    </row>
    <row r="745" spans="2:38" s="32" customFormat="1" ht="25.35" customHeight="1" x14ac:dyDescent="0.45">
      <c r="B745" s="1182"/>
      <c r="C745" s="1183"/>
      <c r="D745" s="1183"/>
      <c r="E745" s="1183"/>
      <c r="F745" s="1183"/>
      <c r="G745" s="1183"/>
      <c r="H745" s="1183"/>
      <c r="I745" s="1184"/>
      <c r="J745" s="1053" t="s">
        <v>8</v>
      </c>
      <c r="K745" s="1054"/>
      <c r="L745" s="1054"/>
      <c r="M745" s="1713"/>
      <c r="N745" s="1713"/>
      <c r="O745" s="1713"/>
      <c r="P745" s="1713"/>
      <c r="Q745" s="1713"/>
      <c r="R745" s="1713"/>
      <c r="S745" s="1713"/>
      <c r="T745" s="1713"/>
      <c r="U745" s="1713"/>
      <c r="V745" s="1713"/>
      <c r="W745" s="1713"/>
      <c r="X745" s="1713"/>
      <c r="Y745" s="1713"/>
      <c r="Z745" s="1713"/>
      <c r="AA745" s="1713"/>
      <c r="AB745" s="1713"/>
      <c r="AE745" s="71"/>
    </row>
    <row r="746" spans="2:38" s="32" customFormat="1" ht="30" customHeight="1" x14ac:dyDescent="0.45">
      <c r="B746" s="1696" t="s">
        <v>63</v>
      </c>
      <c r="C746" s="1697"/>
      <c r="D746" s="1697"/>
      <c r="E746" s="1697"/>
      <c r="F746" s="1697"/>
      <c r="G746" s="1697"/>
      <c r="H746" s="1697"/>
      <c r="I746" s="1698"/>
      <c r="J746" s="222"/>
      <c r="K746" s="221"/>
      <c r="L746" s="220" t="s">
        <v>65</v>
      </c>
      <c r="M746" s="219"/>
      <c r="N746" s="218" t="s">
        <v>64</v>
      </c>
      <c r="O746" s="42"/>
      <c r="P746" s="53"/>
      <c r="V746" s="82"/>
      <c r="W746" s="82"/>
      <c r="X746" s="82"/>
      <c r="Y746" s="82"/>
      <c r="Z746" s="82"/>
      <c r="AA746" s="82"/>
      <c r="AB746" s="83"/>
      <c r="AE746" s="71"/>
      <c r="AL746" s="39"/>
    </row>
    <row r="747" spans="2:38" s="32" customFormat="1" ht="15" customHeight="1" x14ac:dyDescent="0.45">
      <c r="B747" s="1699"/>
      <c r="C747" s="1700"/>
      <c r="D747" s="1700"/>
      <c r="E747" s="1700"/>
      <c r="F747" s="1700"/>
      <c r="G747" s="1700"/>
      <c r="H747" s="1700"/>
      <c r="I747" s="1701"/>
      <c r="J747" s="43" t="s">
        <v>66</v>
      </c>
      <c r="K747" s="44"/>
      <c r="L747" s="44"/>
      <c r="M747" s="44"/>
      <c r="N747" s="44"/>
      <c r="O747" s="44"/>
      <c r="P747" s="44"/>
      <c r="Q747" s="44"/>
      <c r="R747" s="44"/>
      <c r="S747" s="42"/>
      <c r="T747" s="45"/>
      <c r="U747" s="217"/>
      <c r="V747" s="216"/>
      <c r="W747" s="409"/>
      <c r="X747" s="102" t="s">
        <v>65</v>
      </c>
      <c r="Y747" s="215"/>
      <c r="Z747" s="72" t="s">
        <v>64</v>
      </c>
      <c r="AA747" s="72"/>
      <c r="AB747" s="214"/>
      <c r="AE747" s="71"/>
    </row>
    <row r="748" spans="2:38" s="32" customFormat="1" ht="15" customHeight="1" x14ac:dyDescent="0.45">
      <c r="B748" s="1702"/>
      <c r="C748" s="1703"/>
      <c r="D748" s="1703"/>
      <c r="E748" s="1703"/>
      <c r="F748" s="1703"/>
      <c r="G748" s="1703"/>
      <c r="H748" s="1703"/>
      <c r="I748" s="1704"/>
      <c r="J748" s="50" t="s">
        <v>67</v>
      </c>
      <c r="K748" s="295"/>
      <c r="L748" s="295"/>
      <c r="M748" s="295"/>
      <c r="N748" s="295"/>
      <c r="O748" s="295"/>
      <c r="P748" s="295"/>
      <c r="Q748" s="295"/>
      <c r="R748" s="295"/>
      <c r="S748" s="52"/>
      <c r="T748" s="72"/>
      <c r="U748" s="213"/>
      <c r="V748" s="212"/>
      <c r="W748" s="410"/>
      <c r="X748" s="295" t="s">
        <v>65</v>
      </c>
      <c r="Y748" s="211"/>
      <c r="Z748" s="48" t="s">
        <v>64</v>
      </c>
      <c r="AA748" s="48"/>
      <c r="AB748" s="49"/>
      <c r="AE748" s="71"/>
    </row>
    <row r="749" spans="2:38" s="32" customFormat="1" ht="18" customHeight="1" x14ac:dyDescent="0.45">
      <c r="B749" s="1167" t="s">
        <v>68</v>
      </c>
      <c r="C749" s="1168"/>
      <c r="D749" s="1168"/>
      <c r="E749" s="1168"/>
      <c r="F749" s="1168"/>
      <c r="G749" s="1168"/>
      <c r="H749" s="1168"/>
      <c r="I749" s="1169"/>
      <c r="J749" s="210" t="s">
        <v>84</v>
      </c>
      <c r="K749" s="52" t="s">
        <v>69</v>
      </c>
      <c r="L749" s="58"/>
      <c r="M749" s="58"/>
      <c r="N749" s="58"/>
      <c r="O749" s="57" t="s">
        <v>70</v>
      </c>
      <c r="P749" s="52" t="s">
        <v>71</v>
      </c>
      <c r="Q749" s="58"/>
      <c r="R749" s="58"/>
      <c r="T749" s="72" t="s">
        <v>81</v>
      </c>
      <c r="U749" s="57" t="s">
        <v>70</v>
      </c>
      <c r="V749" s="72" t="s">
        <v>82</v>
      </c>
      <c r="X749" s="52"/>
      <c r="Y749" s="58"/>
      <c r="Z749" s="58"/>
      <c r="AA749" s="58"/>
      <c r="AB749" s="59"/>
      <c r="AE749" s="71"/>
      <c r="AH749" s="69"/>
    </row>
    <row r="750" spans="2:38" s="32" customFormat="1" ht="15" customHeight="1" x14ac:dyDescent="0.45">
      <c r="B750" s="1118" t="s">
        <v>72</v>
      </c>
      <c r="C750" s="1119"/>
      <c r="D750" s="1119"/>
      <c r="E750" s="1119"/>
      <c r="F750" s="1119"/>
      <c r="G750" s="1119"/>
      <c r="H750" s="1119"/>
      <c r="I750" s="1120"/>
      <c r="J750" s="1130" t="s">
        <v>73</v>
      </c>
      <c r="K750" s="1139"/>
      <c r="L750" s="1711"/>
      <c r="M750" s="1218"/>
      <c r="N750" s="1218"/>
      <c r="O750" s="1218"/>
      <c r="P750" s="1218"/>
      <c r="Q750" s="1218"/>
      <c r="R750" s="1715"/>
      <c r="S750" s="1715"/>
      <c r="T750" s="1715"/>
      <c r="U750" s="1716"/>
      <c r="V750" s="1143" t="s">
        <v>74</v>
      </c>
      <c r="W750" s="1143"/>
      <c r="X750" s="1143"/>
      <c r="Y750" s="1143"/>
      <c r="Z750" s="1143"/>
      <c r="AA750" s="1143"/>
      <c r="AB750" s="1144"/>
      <c r="AE750" s="71"/>
    </row>
    <row r="751" spans="2:38" s="32" customFormat="1" ht="15" customHeight="1" x14ac:dyDescent="0.45">
      <c r="B751" s="1121"/>
      <c r="C751" s="1122"/>
      <c r="D751" s="1122"/>
      <c r="E751" s="1122"/>
      <c r="F751" s="1122"/>
      <c r="G751" s="1122"/>
      <c r="H751" s="1122"/>
      <c r="I751" s="1123"/>
      <c r="J751" s="1197"/>
      <c r="K751" s="1198"/>
      <c r="L751" s="1711"/>
      <c r="M751" s="1218"/>
      <c r="N751" s="1218"/>
      <c r="O751" s="1218"/>
      <c r="P751" s="1218"/>
      <c r="Q751" s="1218"/>
      <c r="R751" s="1715"/>
      <c r="S751" s="1715"/>
      <c r="T751" s="1715"/>
      <c r="U751" s="1716"/>
      <c r="V751" s="1146"/>
      <c r="W751" s="1146"/>
      <c r="X751" s="1146"/>
      <c r="Y751" s="1146"/>
      <c r="Z751" s="1146"/>
      <c r="AA751" s="1146"/>
      <c r="AB751" s="1147"/>
      <c r="AC751" s="63"/>
      <c r="AD751" s="63"/>
      <c r="AE751" s="207"/>
      <c r="AF751" s="63"/>
      <c r="AG751" s="63"/>
      <c r="AH751" s="63"/>
    </row>
    <row r="752" spans="2:38" s="32" customFormat="1" ht="15" customHeight="1" x14ac:dyDescent="0.45">
      <c r="B752" s="1118" t="s">
        <v>75</v>
      </c>
      <c r="C752" s="1119"/>
      <c r="D752" s="1119"/>
      <c r="E752" s="1119"/>
      <c r="F752" s="1119"/>
      <c r="G752" s="1119"/>
      <c r="H752" s="1119"/>
      <c r="I752" s="1119"/>
      <c r="J752" s="1705"/>
      <c r="K752" s="1717"/>
      <c r="L752" s="1719"/>
      <c r="M752" s="1134" t="s">
        <v>76</v>
      </c>
      <c r="N752" s="1709"/>
      <c r="O752" s="1134" t="s">
        <v>77</v>
      </c>
      <c r="P752" s="1709"/>
      <c r="Q752" s="1134" t="s">
        <v>78</v>
      </c>
      <c r="S752" s="60"/>
      <c r="T752" s="60"/>
      <c r="U752" s="60"/>
      <c r="V752" s="60"/>
      <c r="W752" s="60"/>
      <c r="X752" s="60"/>
      <c r="Y752" s="60"/>
      <c r="Z752" s="60"/>
      <c r="AA752" s="60"/>
      <c r="AB752" s="209"/>
      <c r="AC752" s="63"/>
      <c r="AD752" s="63"/>
      <c r="AE752" s="207"/>
      <c r="AF752" s="63"/>
      <c r="AG752" s="63"/>
      <c r="AH752" s="63"/>
    </row>
    <row r="753" spans="2:38" s="32" customFormat="1" ht="15" customHeight="1" x14ac:dyDescent="0.45">
      <c r="B753" s="1121"/>
      <c r="C753" s="1122"/>
      <c r="D753" s="1122"/>
      <c r="E753" s="1122"/>
      <c r="F753" s="1122"/>
      <c r="G753" s="1122"/>
      <c r="H753" s="1122"/>
      <c r="I753" s="1122"/>
      <c r="J753" s="1707"/>
      <c r="K753" s="1718"/>
      <c r="L753" s="1720"/>
      <c r="M753" s="1136"/>
      <c r="N753" s="1710"/>
      <c r="O753" s="1136"/>
      <c r="P753" s="1710"/>
      <c r="Q753" s="1136"/>
      <c r="R753" s="64"/>
      <c r="S753" s="62"/>
      <c r="T753" s="62"/>
      <c r="U753" s="62"/>
      <c r="V753" s="62"/>
      <c r="W753" s="62"/>
      <c r="X753" s="62"/>
      <c r="Y753" s="62"/>
      <c r="Z753" s="62"/>
      <c r="AA753" s="62"/>
      <c r="AB753" s="208"/>
      <c r="AC753" s="63"/>
      <c r="AD753" s="63"/>
      <c r="AE753" s="207"/>
      <c r="AF753" s="63"/>
      <c r="AG753" s="63"/>
      <c r="AH753" s="63"/>
    </row>
    <row r="754" spans="2:38" s="32" customFormat="1" ht="17.55" customHeight="1" x14ac:dyDescent="0.45">
      <c r="B754" s="35" t="s">
        <v>5599</v>
      </c>
      <c r="C754" s="35"/>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E754" s="223"/>
    </row>
    <row r="755" spans="2:38" s="32" customFormat="1" ht="12.6" customHeight="1" x14ac:dyDescent="0.45">
      <c r="B755" s="1185" t="s">
        <v>62</v>
      </c>
      <c r="C755" s="1186"/>
      <c r="D755" s="1186"/>
      <c r="E755" s="1186"/>
      <c r="F755" s="1186"/>
      <c r="G755" s="1186"/>
      <c r="H755" s="1186"/>
      <c r="I755" s="1187"/>
      <c r="J755" s="1221"/>
      <c r="K755" s="1222"/>
      <c r="L755" s="1222"/>
      <c r="M755" s="1222"/>
      <c r="N755" s="1222"/>
      <c r="O755" s="1222"/>
      <c r="P755" s="1222"/>
      <c r="Q755" s="1222"/>
      <c r="R755" s="1222"/>
      <c r="S755" s="1222"/>
      <c r="T755" s="1222"/>
      <c r="U755" s="1222"/>
      <c r="V755" s="1222"/>
      <c r="W755" s="1222"/>
      <c r="X755" s="1222"/>
      <c r="Y755" s="1222"/>
      <c r="Z755" s="1222"/>
      <c r="AA755" s="1222"/>
      <c r="AB755" s="1223"/>
      <c r="AE755" s="71"/>
    </row>
    <row r="756" spans="2:38" s="32" customFormat="1" ht="22.5" customHeight="1" x14ac:dyDescent="0.45">
      <c r="B756" s="1207" t="s">
        <v>50</v>
      </c>
      <c r="C756" s="1208"/>
      <c r="D756" s="1208"/>
      <c r="E756" s="1208"/>
      <c r="F756" s="1208"/>
      <c r="G756" s="1208"/>
      <c r="H756" s="1208"/>
      <c r="I756" s="1209"/>
      <c r="J756" s="1224"/>
      <c r="K756" s="1225"/>
      <c r="L756" s="1225"/>
      <c r="M756" s="1226"/>
      <c r="N756" s="1226"/>
      <c r="O756" s="1225"/>
      <c r="P756" s="1226"/>
      <c r="Q756" s="1226"/>
      <c r="R756" s="1225"/>
      <c r="S756" s="1225"/>
      <c r="T756" s="1225"/>
      <c r="U756" s="1225"/>
      <c r="V756" s="1225"/>
      <c r="W756" s="1225"/>
      <c r="X756" s="1225"/>
      <c r="Y756" s="1225"/>
      <c r="Z756" s="1225"/>
      <c r="AA756" s="1225"/>
      <c r="AB756" s="1227"/>
      <c r="AE756" s="71"/>
    </row>
    <row r="757" spans="2:38" s="32" customFormat="1" ht="25.35" customHeight="1" x14ac:dyDescent="0.45">
      <c r="B757" s="1173" t="s">
        <v>48</v>
      </c>
      <c r="C757" s="1174"/>
      <c r="D757" s="1174"/>
      <c r="E757" s="1174"/>
      <c r="F757" s="1174"/>
      <c r="G757" s="1174"/>
      <c r="H757" s="1174"/>
      <c r="I757" s="1175"/>
      <c r="J757" s="1053" t="s">
        <v>3</v>
      </c>
      <c r="K757" s="1054"/>
      <c r="L757" s="1054"/>
      <c r="M757" s="1237"/>
      <c r="N757" s="1239"/>
      <c r="O757" s="37" t="s">
        <v>4</v>
      </c>
      <c r="P757" s="1237"/>
      <c r="Q757" s="1239"/>
      <c r="R757" s="1054"/>
      <c r="S757" s="1054"/>
      <c r="T757" s="1054"/>
      <c r="U757" s="1054"/>
      <c r="V757" s="1054"/>
      <c r="W757" s="1054"/>
      <c r="X757" s="1054"/>
      <c r="Y757" s="1054"/>
      <c r="Z757" s="1054"/>
      <c r="AA757" s="1054"/>
      <c r="AB757" s="1055"/>
      <c r="AE757" s="71"/>
    </row>
    <row r="758" spans="2:38" s="32" customFormat="1" ht="25.35" customHeight="1" x14ac:dyDescent="0.45">
      <c r="B758" s="1179"/>
      <c r="C758" s="1180"/>
      <c r="D758" s="1180"/>
      <c r="E758" s="1180"/>
      <c r="F758" s="1180"/>
      <c r="G758" s="1180"/>
      <c r="H758" s="1180"/>
      <c r="I758" s="1181"/>
      <c r="J758" s="1053" t="s">
        <v>5</v>
      </c>
      <c r="K758" s="1054"/>
      <c r="L758" s="1054"/>
      <c r="M758" s="1237"/>
      <c r="N758" s="1238"/>
      <c r="O758" s="1238"/>
      <c r="P758" s="1238"/>
      <c r="Q758" s="1239"/>
      <c r="R758" s="1053" t="s">
        <v>6</v>
      </c>
      <c r="S758" s="1054"/>
      <c r="T758" s="1055"/>
      <c r="U758" s="1237"/>
      <c r="V758" s="1238"/>
      <c r="W758" s="1238"/>
      <c r="X758" s="1238"/>
      <c r="Y758" s="1238"/>
      <c r="Z758" s="1238"/>
      <c r="AA758" s="1238"/>
      <c r="AB758" s="1239"/>
      <c r="AE758" s="71"/>
    </row>
    <row r="759" spans="2:38" s="32" customFormat="1" ht="25.35" customHeight="1" x14ac:dyDescent="0.45">
      <c r="B759" s="1179"/>
      <c r="C759" s="1180"/>
      <c r="D759" s="1180"/>
      <c r="E759" s="1180"/>
      <c r="F759" s="1180"/>
      <c r="G759" s="1180"/>
      <c r="H759" s="1180"/>
      <c r="I759" s="1181"/>
      <c r="J759" s="1053" t="s">
        <v>5753</v>
      </c>
      <c r="K759" s="1054"/>
      <c r="L759" s="1054"/>
      <c r="M759" s="1234"/>
      <c r="N759" s="1235"/>
      <c r="O759" s="1235"/>
      <c r="P759" s="1235"/>
      <c r="Q759" s="1236"/>
      <c r="R759" s="1053" t="s">
        <v>7</v>
      </c>
      <c r="S759" s="1054"/>
      <c r="T759" s="1055"/>
      <c r="U759" s="1237"/>
      <c r="V759" s="1238"/>
      <c r="W759" s="1238"/>
      <c r="X759" s="1238"/>
      <c r="Y759" s="1238"/>
      <c r="Z759" s="1238"/>
      <c r="AA759" s="1238"/>
      <c r="AB759" s="1239"/>
      <c r="AE759" s="71"/>
    </row>
    <row r="760" spans="2:38" s="32" customFormat="1" ht="25.35" customHeight="1" x14ac:dyDescent="0.45">
      <c r="B760" s="1182"/>
      <c r="C760" s="1183"/>
      <c r="D760" s="1183"/>
      <c r="E760" s="1183"/>
      <c r="F760" s="1183"/>
      <c r="G760" s="1183"/>
      <c r="H760" s="1183"/>
      <c r="I760" s="1184"/>
      <c r="J760" s="1053" t="s">
        <v>8</v>
      </c>
      <c r="K760" s="1054"/>
      <c r="L760" s="1054"/>
      <c r="M760" s="1713"/>
      <c r="N760" s="1713"/>
      <c r="O760" s="1713"/>
      <c r="P760" s="1713"/>
      <c r="Q760" s="1713"/>
      <c r="R760" s="1713"/>
      <c r="S760" s="1713"/>
      <c r="T760" s="1713"/>
      <c r="U760" s="1713"/>
      <c r="V760" s="1713"/>
      <c r="W760" s="1713"/>
      <c r="X760" s="1713"/>
      <c r="Y760" s="1713"/>
      <c r="Z760" s="1713"/>
      <c r="AA760" s="1713"/>
      <c r="AB760" s="1713"/>
      <c r="AE760" s="71"/>
    </row>
    <row r="761" spans="2:38" s="32" customFormat="1" ht="30" customHeight="1" x14ac:dyDescent="0.45">
      <c r="B761" s="1696" t="s">
        <v>63</v>
      </c>
      <c r="C761" s="1697"/>
      <c r="D761" s="1697"/>
      <c r="E761" s="1697"/>
      <c r="F761" s="1697"/>
      <c r="G761" s="1697"/>
      <c r="H761" s="1697"/>
      <c r="I761" s="1698"/>
      <c r="J761" s="222"/>
      <c r="K761" s="221"/>
      <c r="L761" s="220" t="s">
        <v>65</v>
      </c>
      <c r="M761" s="219"/>
      <c r="N761" s="218" t="s">
        <v>64</v>
      </c>
      <c r="O761" s="42"/>
      <c r="P761" s="53"/>
      <c r="V761" s="82"/>
      <c r="W761" s="82"/>
      <c r="X761" s="82"/>
      <c r="Y761" s="82"/>
      <c r="Z761" s="82"/>
      <c r="AA761" s="82"/>
      <c r="AB761" s="83"/>
      <c r="AE761" s="71"/>
      <c r="AL761" s="39"/>
    </row>
    <row r="762" spans="2:38" s="32" customFormat="1" ht="15" customHeight="1" x14ac:dyDescent="0.45">
      <c r="B762" s="1699"/>
      <c r="C762" s="1700"/>
      <c r="D762" s="1700"/>
      <c r="E762" s="1700"/>
      <c r="F762" s="1700"/>
      <c r="G762" s="1700"/>
      <c r="H762" s="1700"/>
      <c r="I762" s="1701"/>
      <c r="J762" s="43" t="s">
        <v>66</v>
      </c>
      <c r="K762" s="44"/>
      <c r="L762" s="44"/>
      <c r="M762" s="44"/>
      <c r="N762" s="44"/>
      <c r="O762" s="44"/>
      <c r="P762" s="44"/>
      <c r="Q762" s="44"/>
      <c r="R762" s="44"/>
      <c r="S762" s="42"/>
      <c r="T762" s="45"/>
      <c r="U762" s="217"/>
      <c r="V762" s="216"/>
      <c r="W762" s="409"/>
      <c r="X762" s="102" t="s">
        <v>65</v>
      </c>
      <c r="Y762" s="215"/>
      <c r="Z762" s="45" t="s">
        <v>64</v>
      </c>
      <c r="AA762" s="72"/>
      <c r="AB762" s="214"/>
      <c r="AE762" s="71"/>
    </row>
    <row r="763" spans="2:38" s="32" customFormat="1" ht="15" customHeight="1" x14ac:dyDescent="0.45">
      <c r="B763" s="1702"/>
      <c r="C763" s="1703"/>
      <c r="D763" s="1703"/>
      <c r="E763" s="1703"/>
      <c r="F763" s="1703"/>
      <c r="G763" s="1703"/>
      <c r="H763" s="1703"/>
      <c r="I763" s="1704"/>
      <c r="J763" s="50" t="s">
        <v>67</v>
      </c>
      <c r="K763" s="295"/>
      <c r="L763" s="295"/>
      <c r="M763" s="295"/>
      <c r="N763" s="295"/>
      <c r="O763" s="295"/>
      <c r="P763" s="295"/>
      <c r="Q763" s="295"/>
      <c r="R763" s="295"/>
      <c r="S763" s="52"/>
      <c r="T763" s="72"/>
      <c r="U763" s="213"/>
      <c r="V763" s="212"/>
      <c r="W763" s="410"/>
      <c r="X763" s="295" t="s">
        <v>65</v>
      </c>
      <c r="Y763" s="211"/>
      <c r="Z763" s="72" t="s">
        <v>64</v>
      </c>
      <c r="AA763" s="48"/>
      <c r="AB763" s="49"/>
      <c r="AE763" s="71"/>
    </row>
    <row r="764" spans="2:38" s="32" customFormat="1" ht="18" customHeight="1" x14ac:dyDescent="0.45">
      <c r="B764" s="1167" t="s">
        <v>68</v>
      </c>
      <c r="C764" s="1168"/>
      <c r="D764" s="1168"/>
      <c r="E764" s="1168"/>
      <c r="F764" s="1168"/>
      <c r="G764" s="1168"/>
      <c r="H764" s="1168"/>
      <c r="I764" s="1169"/>
      <c r="J764" s="210" t="s">
        <v>84</v>
      </c>
      <c r="K764" s="52" t="s">
        <v>69</v>
      </c>
      <c r="L764" s="58"/>
      <c r="M764" s="58"/>
      <c r="N764" s="58"/>
      <c r="O764" s="57" t="s">
        <v>70</v>
      </c>
      <c r="P764" s="52" t="s">
        <v>71</v>
      </c>
      <c r="Q764" s="58"/>
      <c r="R764" s="58"/>
      <c r="T764" s="72" t="s">
        <v>81</v>
      </c>
      <c r="U764" s="57" t="s">
        <v>84</v>
      </c>
      <c r="V764" s="72" t="s">
        <v>82</v>
      </c>
      <c r="X764" s="52"/>
      <c r="Y764" s="58"/>
      <c r="Z764" s="58"/>
      <c r="AA764" s="58"/>
      <c r="AB764" s="59"/>
      <c r="AE764" s="71"/>
      <c r="AH764" s="69"/>
    </row>
    <row r="765" spans="2:38" s="32" customFormat="1" ht="15" customHeight="1" x14ac:dyDescent="0.45">
      <c r="B765" s="1118" t="s">
        <v>72</v>
      </c>
      <c r="C765" s="1119"/>
      <c r="D765" s="1119"/>
      <c r="E765" s="1119"/>
      <c r="F765" s="1119"/>
      <c r="G765" s="1119"/>
      <c r="H765" s="1119"/>
      <c r="I765" s="1120"/>
      <c r="J765" s="1130" t="s">
        <v>73</v>
      </c>
      <c r="K765" s="1139"/>
      <c r="L765" s="1711"/>
      <c r="M765" s="1218"/>
      <c r="N765" s="1218"/>
      <c r="O765" s="1712"/>
      <c r="P765" s="1711"/>
      <c r="Q765" s="1712"/>
      <c r="R765" s="1714"/>
      <c r="S765" s="1715"/>
      <c r="T765" s="1715"/>
      <c r="U765" s="1716"/>
      <c r="V765" s="1143" t="s">
        <v>74</v>
      </c>
      <c r="W765" s="1143"/>
      <c r="X765" s="1143"/>
      <c r="Y765" s="1143"/>
      <c r="Z765" s="1143"/>
      <c r="AA765" s="1143"/>
      <c r="AB765" s="1144"/>
      <c r="AE765" s="71"/>
    </row>
    <row r="766" spans="2:38" s="32" customFormat="1" ht="15" customHeight="1" x14ac:dyDescent="0.45">
      <c r="B766" s="1121"/>
      <c r="C766" s="1122"/>
      <c r="D766" s="1122"/>
      <c r="E766" s="1122"/>
      <c r="F766" s="1122"/>
      <c r="G766" s="1122"/>
      <c r="H766" s="1122"/>
      <c r="I766" s="1123"/>
      <c r="J766" s="1197"/>
      <c r="K766" s="1198"/>
      <c r="L766" s="1711"/>
      <c r="M766" s="1218"/>
      <c r="N766" s="1218"/>
      <c r="O766" s="1712"/>
      <c r="P766" s="1711"/>
      <c r="Q766" s="1712"/>
      <c r="R766" s="1714"/>
      <c r="S766" s="1715"/>
      <c r="T766" s="1715"/>
      <c r="U766" s="1716"/>
      <c r="V766" s="1146"/>
      <c r="W766" s="1146"/>
      <c r="X766" s="1146"/>
      <c r="Y766" s="1146"/>
      <c r="Z766" s="1146"/>
      <c r="AA766" s="1146"/>
      <c r="AB766" s="1147"/>
      <c r="AC766" s="63"/>
      <c r="AD766" s="63"/>
      <c r="AE766" s="207"/>
      <c r="AF766" s="63"/>
      <c r="AG766" s="63"/>
      <c r="AH766" s="63"/>
    </row>
    <row r="767" spans="2:38" s="32" customFormat="1" ht="15" customHeight="1" x14ac:dyDescent="0.45">
      <c r="B767" s="1118" t="s">
        <v>75</v>
      </c>
      <c r="C767" s="1119"/>
      <c r="D767" s="1119"/>
      <c r="E767" s="1119"/>
      <c r="F767" s="1119"/>
      <c r="G767" s="1119"/>
      <c r="H767" s="1119"/>
      <c r="I767" s="1119"/>
      <c r="J767" s="1705"/>
      <c r="K767" s="1717"/>
      <c r="L767" s="1719"/>
      <c r="M767" s="1134" t="s">
        <v>76</v>
      </c>
      <c r="N767" s="1709"/>
      <c r="O767" s="1134" t="s">
        <v>77</v>
      </c>
      <c r="P767" s="1709"/>
      <c r="Q767" s="1134" t="s">
        <v>78</v>
      </c>
      <c r="S767" s="60"/>
      <c r="T767" s="60"/>
      <c r="U767" s="60"/>
      <c r="V767" s="60"/>
      <c r="W767" s="60"/>
      <c r="X767" s="60"/>
      <c r="Y767" s="60"/>
      <c r="Z767" s="60"/>
      <c r="AA767" s="60"/>
      <c r="AB767" s="209"/>
      <c r="AC767" s="63"/>
      <c r="AD767" s="63"/>
      <c r="AE767" s="207"/>
      <c r="AF767" s="63"/>
      <c r="AG767" s="63"/>
      <c r="AH767" s="63"/>
    </row>
    <row r="768" spans="2:38" s="32" customFormat="1" ht="15" customHeight="1" x14ac:dyDescent="0.45">
      <c r="B768" s="1121"/>
      <c r="C768" s="1122"/>
      <c r="D768" s="1122"/>
      <c r="E768" s="1122"/>
      <c r="F768" s="1122"/>
      <c r="G768" s="1122"/>
      <c r="H768" s="1122"/>
      <c r="I768" s="1122"/>
      <c r="J768" s="1707"/>
      <c r="K768" s="1718"/>
      <c r="L768" s="1720"/>
      <c r="M768" s="1136"/>
      <c r="N768" s="1710"/>
      <c r="O768" s="1136"/>
      <c r="P768" s="1710"/>
      <c r="Q768" s="1136"/>
      <c r="R768" s="64"/>
      <c r="S768" s="62"/>
      <c r="T768" s="62"/>
      <c r="U768" s="62"/>
      <c r="V768" s="62"/>
      <c r="W768" s="62"/>
      <c r="X768" s="62"/>
      <c r="Y768" s="62"/>
      <c r="Z768" s="62"/>
      <c r="AA768" s="62"/>
      <c r="AB768" s="208"/>
      <c r="AC768" s="63"/>
      <c r="AD768" s="63"/>
      <c r="AE768" s="207"/>
      <c r="AF768" s="63"/>
      <c r="AG768" s="63"/>
      <c r="AH768" s="63"/>
    </row>
    <row r="769" spans="2:38" s="32" customFormat="1" ht="20.100000000000001" customHeight="1" x14ac:dyDescent="0.45">
      <c r="B769" s="65"/>
      <c r="C769" s="65"/>
      <c r="D769" s="65"/>
      <c r="E769" s="65"/>
      <c r="F769" s="65"/>
      <c r="G769" s="65"/>
      <c r="H769" s="65"/>
      <c r="I769" s="65"/>
      <c r="J769" s="66"/>
      <c r="K769" s="66"/>
      <c r="L769" s="68"/>
      <c r="M769" s="66"/>
      <c r="N769" s="68"/>
      <c r="O769" s="66"/>
      <c r="P769" s="68"/>
      <c r="Q769" s="66"/>
      <c r="R769" s="68"/>
      <c r="S769" s="61"/>
      <c r="T769" s="61"/>
      <c r="U769" s="61"/>
      <c r="V769" s="61"/>
      <c r="W769" s="61"/>
      <c r="X769" s="61"/>
      <c r="Y769" s="61"/>
      <c r="Z769" s="61"/>
      <c r="AA769" s="61"/>
      <c r="AB769" s="61"/>
      <c r="AC769" s="63"/>
      <c r="AD769" s="63"/>
      <c r="AE769" s="207"/>
      <c r="AF769" s="63"/>
      <c r="AG769" s="63"/>
      <c r="AH769" s="63"/>
    </row>
    <row r="770" spans="2:38" s="32" customFormat="1" ht="17.55" customHeight="1" x14ac:dyDescent="0.45">
      <c r="B770" s="35" t="s">
        <v>5600</v>
      </c>
      <c r="C770" s="35"/>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E770" s="223"/>
    </row>
    <row r="771" spans="2:38" s="32" customFormat="1" ht="12.6" customHeight="1" x14ac:dyDescent="0.45">
      <c r="B771" s="1185" t="s">
        <v>62</v>
      </c>
      <c r="C771" s="1186"/>
      <c r="D771" s="1186"/>
      <c r="E771" s="1186"/>
      <c r="F771" s="1186"/>
      <c r="G771" s="1186"/>
      <c r="H771" s="1186"/>
      <c r="I771" s="1187"/>
      <c r="J771" s="1221"/>
      <c r="K771" s="1222"/>
      <c r="L771" s="1222"/>
      <c r="M771" s="1222"/>
      <c r="N771" s="1222"/>
      <c r="O771" s="1222"/>
      <c r="P771" s="1222"/>
      <c r="Q771" s="1222"/>
      <c r="R771" s="1222"/>
      <c r="S771" s="1222"/>
      <c r="T771" s="1222"/>
      <c r="U771" s="1222"/>
      <c r="V771" s="1222"/>
      <c r="W771" s="1222"/>
      <c r="X771" s="1222"/>
      <c r="Y771" s="1222"/>
      <c r="Z771" s="1222"/>
      <c r="AA771" s="1222"/>
      <c r="AB771" s="1223"/>
      <c r="AE771" s="71"/>
    </row>
    <row r="772" spans="2:38" s="32" customFormat="1" ht="22.5" customHeight="1" x14ac:dyDescent="0.45">
      <c r="B772" s="1207" t="s">
        <v>50</v>
      </c>
      <c r="C772" s="1208"/>
      <c r="D772" s="1208"/>
      <c r="E772" s="1208"/>
      <c r="F772" s="1208"/>
      <c r="G772" s="1208"/>
      <c r="H772" s="1208"/>
      <c r="I772" s="1209"/>
      <c r="J772" s="1224"/>
      <c r="K772" s="1225"/>
      <c r="L772" s="1225"/>
      <c r="M772" s="1226"/>
      <c r="N772" s="1226"/>
      <c r="O772" s="1225"/>
      <c r="P772" s="1226"/>
      <c r="Q772" s="1226"/>
      <c r="R772" s="1225"/>
      <c r="S772" s="1225"/>
      <c r="T772" s="1225"/>
      <c r="U772" s="1225"/>
      <c r="V772" s="1225"/>
      <c r="W772" s="1225"/>
      <c r="X772" s="1225"/>
      <c r="Y772" s="1225"/>
      <c r="Z772" s="1225"/>
      <c r="AA772" s="1225"/>
      <c r="AB772" s="1227"/>
      <c r="AE772" s="71"/>
    </row>
    <row r="773" spans="2:38" s="32" customFormat="1" ht="25.35" customHeight="1" x14ac:dyDescent="0.45">
      <c r="B773" s="1173" t="s">
        <v>48</v>
      </c>
      <c r="C773" s="1174"/>
      <c r="D773" s="1174"/>
      <c r="E773" s="1174"/>
      <c r="F773" s="1174"/>
      <c r="G773" s="1174"/>
      <c r="H773" s="1174"/>
      <c r="I773" s="1175"/>
      <c r="J773" s="1053" t="s">
        <v>3</v>
      </c>
      <c r="K773" s="1054"/>
      <c r="L773" s="1054"/>
      <c r="M773" s="1237"/>
      <c r="N773" s="1239"/>
      <c r="O773" s="37" t="s">
        <v>4</v>
      </c>
      <c r="P773" s="1237"/>
      <c r="Q773" s="1239"/>
      <c r="R773" s="1054"/>
      <c r="S773" s="1054"/>
      <c r="T773" s="1054"/>
      <c r="U773" s="1054"/>
      <c r="V773" s="1054"/>
      <c r="W773" s="1054"/>
      <c r="X773" s="1054"/>
      <c r="Y773" s="1054"/>
      <c r="Z773" s="1054"/>
      <c r="AA773" s="1054"/>
      <c r="AB773" s="1055"/>
      <c r="AE773" s="71"/>
    </row>
    <row r="774" spans="2:38" s="32" customFormat="1" ht="25.35" customHeight="1" x14ac:dyDescent="0.45">
      <c r="B774" s="1179"/>
      <c r="C774" s="1180"/>
      <c r="D774" s="1180"/>
      <c r="E774" s="1180"/>
      <c r="F774" s="1180"/>
      <c r="G774" s="1180"/>
      <c r="H774" s="1180"/>
      <c r="I774" s="1181"/>
      <c r="J774" s="1053" t="s">
        <v>5</v>
      </c>
      <c r="K774" s="1054"/>
      <c r="L774" s="1054"/>
      <c r="M774" s="1237"/>
      <c r="N774" s="1238"/>
      <c r="O774" s="1238"/>
      <c r="P774" s="1238"/>
      <c r="Q774" s="1239"/>
      <c r="R774" s="1053" t="s">
        <v>6</v>
      </c>
      <c r="S774" s="1054"/>
      <c r="T774" s="1055"/>
      <c r="U774" s="1237"/>
      <c r="V774" s="1238"/>
      <c r="W774" s="1238"/>
      <c r="X774" s="1238"/>
      <c r="Y774" s="1238"/>
      <c r="Z774" s="1238"/>
      <c r="AA774" s="1238"/>
      <c r="AB774" s="1239"/>
      <c r="AE774" s="71"/>
    </row>
    <row r="775" spans="2:38" s="32" customFormat="1" ht="25.35" customHeight="1" x14ac:dyDescent="0.45">
      <c r="B775" s="1179"/>
      <c r="C775" s="1180"/>
      <c r="D775" s="1180"/>
      <c r="E775" s="1180"/>
      <c r="F775" s="1180"/>
      <c r="G775" s="1180"/>
      <c r="H775" s="1180"/>
      <c r="I775" s="1181"/>
      <c r="J775" s="1053" t="s">
        <v>5753</v>
      </c>
      <c r="K775" s="1054"/>
      <c r="L775" s="1054"/>
      <c r="M775" s="1234"/>
      <c r="N775" s="1235"/>
      <c r="O775" s="1235"/>
      <c r="P775" s="1235"/>
      <c r="Q775" s="1236"/>
      <c r="R775" s="1053" t="s">
        <v>7</v>
      </c>
      <c r="S775" s="1054"/>
      <c r="T775" s="1055"/>
      <c r="U775" s="1237"/>
      <c r="V775" s="1238"/>
      <c r="W775" s="1238"/>
      <c r="X775" s="1238"/>
      <c r="Y775" s="1238"/>
      <c r="Z775" s="1238"/>
      <c r="AA775" s="1238"/>
      <c r="AB775" s="1239"/>
      <c r="AE775" s="71"/>
    </row>
    <row r="776" spans="2:38" s="32" customFormat="1" ht="25.35" customHeight="1" x14ac:dyDescent="0.45">
      <c r="B776" s="1182"/>
      <c r="C776" s="1183"/>
      <c r="D776" s="1183"/>
      <c r="E776" s="1183"/>
      <c r="F776" s="1183"/>
      <c r="G776" s="1183"/>
      <c r="H776" s="1183"/>
      <c r="I776" s="1184"/>
      <c r="J776" s="1053" t="s">
        <v>8</v>
      </c>
      <c r="K776" s="1054"/>
      <c r="L776" s="1054"/>
      <c r="M776" s="1713"/>
      <c r="N776" s="1713"/>
      <c r="O776" s="1713"/>
      <c r="P776" s="1713"/>
      <c r="Q776" s="1713"/>
      <c r="R776" s="1713"/>
      <c r="S776" s="1713"/>
      <c r="T776" s="1713"/>
      <c r="U776" s="1713"/>
      <c r="V776" s="1713"/>
      <c r="W776" s="1713"/>
      <c r="X776" s="1713"/>
      <c r="Y776" s="1713"/>
      <c r="Z776" s="1713"/>
      <c r="AA776" s="1713"/>
      <c r="AB776" s="1713"/>
      <c r="AE776" s="71"/>
    </row>
    <row r="777" spans="2:38" s="32" customFormat="1" ht="30" customHeight="1" x14ac:dyDescent="0.45">
      <c r="B777" s="1696" t="s">
        <v>63</v>
      </c>
      <c r="C777" s="1697"/>
      <c r="D777" s="1697"/>
      <c r="E777" s="1697"/>
      <c r="F777" s="1697"/>
      <c r="G777" s="1697"/>
      <c r="H777" s="1697"/>
      <c r="I777" s="1698"/>
      <c r="J777" s="222"/>
      <c r="K777" s="221"/>
      <c r="L777" s="220" t="s">
        <v>65</v>
      </c>
      <c r="M777" s="219"/>
      <c r="N777" s="218" t="s">
        <v>64</v>
      </c>
      <c r="O777" s="42"/>
      <c r="P777" s="53"/>
      <c r="V777" s="82"/>
      <c r="W777" s="82"/>
      <c r="X777" s="82"/>
      <c r="Y777" s="82"/>
      <c r="Z777" s="82"/>
      <c r="AA777" s="82"/>
      <c r="AB777" s="83"/>
      <c r="AE777" s="71"/>
      <c r="AL777" s="39"/>
    </row>
    <row r="778" spans="2:38" s="32" customFormat="1" ht="15" customHeight="1" x14ac:dyDescent="0.45">
      <c r="B778" s="1699"/>
      <c r="C778" s="1700"/>
      <c r="D778" s="1700"/>
      <c r="E778" s="1700"/>
      <c r="F778" s="1700"/>
      <c r="G778" s="1700"/>
      <c r="H778" s="1700"/>
      <c r="I778" s="1701"/>
      <c r="J778" s="43" t="s">
        <v>66</v>
      </c>
      <c r="K778" s="44"/>
      <c r="L778" s="44"/>
      <c r="M778" s="44"/>
      <c r="N778" s="44"/>
      <c r="O778" s="44"/>
      <c r="P778" s="44"/>
      <c r="Q778" s="44"/>
      <c r="R778" s="44"/>
      <c r="S778" s="42"/>
      <c r="T778" s="45"/>
      <c r="U778" s="217"/>
      <c r="V778" s="216"/>
      <c r="W778" s="409"/>
      <c r="X778" s="102" t="s">
        <v>65</v>
      </c>
      <c r="Y778" s="215"/>
      <c r="Z778" s="72" t="s">
        <v>64</v>
      </c>
      <c r="AA778" s="72"/>
      <c r="AB778" s="214"/>
      <c r="AE778" s="71"/>
    </row>
    <row r="779" spans="2:38" s="32" customFormat="1" ht="15" customHeight="1" x14ac:dyDescent="0.45">
      <c r="B779" s="1702"/>
      <c r="C779" s="1703"/>
      <c r="D779" s="1703"/>
      <c r="E779" s="1703"/>
      <c r="F779" s="1703"/>
      <c r="G779" s="1703"/>
      <c r="H779" s="1703"/>
      <c r="I779" s="1704"/>
      <c r="J779" s="50" t="s">
        <v>67</v>
      </c>
      <c r="K779" s="295"/>
      <c r="L779" s="295"/>
      <c r="M779" s="295"/>
      <c r="N779" s="295"/>
      <c r="O779" s="295"/>
      <c r="P779" s="295"/>
      <c r="Q779" s="295"/>
      <c r="R779" s="295"/>
      <c r="S779" s="52"/>
      <c r="T779" s="72"/>
      <c r="U779" s="213"/>
      <c r="V779" s="212"/>
      <c r="W779" s="410"/>
      <c r="X779" s="295" t="s">
        <v>65</v>
      </c>
      <c r="Y779" s="211"/>
      <c r="Z779" s="48" t="s">
        <v>64</v>
      </c>
      <c r="AA779" s="48"/>
      <c r="AB779" s="49"/>
      <c r="AE779" s="71"/>
    </row>
    <row r="780" spans="2:38" s="32" customFormat="1" ht="18" customHeight="1" x14ac:dyDescent="0.45">
      <c r="B780" s="1167" t="s">
        <v>68</v>
      </c>
      <c r="C780" s="1168"/>
      <c r="D780" s="1168"/>
      <c r="E780" s="1168"/>
      <c r="F780" s="1168"/>
      <c r="G780" s="1168"/>
      <c r="H780" s="1168"/>
      <c r="I780" s="1169"/>
      <c r="J780" s="210" t="s">
        <v>84</v>
      </c>
      <c r="K780" s="52" t="s">
        <v>69</v>
      </c>
      <c r="L780" s="58"/>
      <c r="M780" s="58"/>
      <c r="N780" s="58"/>
      <c r="O780" s="57" t="s">
        <v>70</v>
      </c>
      <c r="P780" s="52" t="s">
        <v>71</v>
      </c>
      <c r="Q780" s="58"/>
      <c r="R780" s="58"/>
      <c r="T780" s="72" t="s">
        <v>81</v>
      </c>
      <c r="U780" s="57" t="s">
        <v>70</v>
      </c>
      <c r="V780" s="72" t="s">
        <v>82</v>
      </c>
      <c r="X780" s="52"/>
      <c r="Y780" s="58"/>
      <c r="Z780" s="58"/>
      <c r="AA780" s="58"/>
      <c r="AB780" s="59"/>
      <c r="AE780" s="71"/>
      <c r="AH780" s="69"/>
    </row>
    <row r="781" spans="2:38" s="32" customFormat="1" ht="15" customHeight="1" x14ac:dyDescent="0.45">
      <c r="B781" s="1118" t="s">
        <v>72</v>
      </c>
      <c r="C781" s="1119"/>
      <c r="D781" s="1119"/>
      <c r="E781" s="1119"/>
      <c r="F781" s="1119"/>
      <c r="G781" s="1119"/>
      <c r="H781" s="1119"/>
      <c r="I781" s="1120"/>
      <c r="J781" s="1130" t="s">
        <v>73</v>
      </c>
      <c r="K781" s="1139"/>
      <c r="L781" s="1711"/>
      <c r="M781" s="1218"/>
      <c r="N781" s="1218"/>
      <c r="O781" s="1218"/>
      <c r="P781" s="1218"/>
      <c r="Q781" s="1218"/>
      <c r="R781" s="1715"/>
      <c r="S781" s="1715"/>
      <c r="T781" s="1715"/>
      <c r="U781" s="1716"/>
      <c r="V781" s="1143" t="s">
        <v>74</v>
      </c>
      <c r="W781" s="1143"/>
      <c r="X781" s="1143"/>
      <c r="Y781" s="1143"/>
      <c r="Z781" s="1143"/>
      <c r="AA781" s="1143"/>
      <c r="AB781" s="1144"/>
      <c r="AE781" s="71"/>
    </row>
    <row r="782" spans="2:38" s="32" customFormat="1" ht="15" customHeight="1" x14ac:dyDescent="0.45">
      <c r="B782" s="1121"/>
      <c r="C782" s="1122"/>
      <c r="D782" s="1122"/>
      <c r="E782" s="1122"/>
      <c r="F782" s="1122"/>
      <c r="G782" s="1122"/>
      <c r="H782" s="1122"/>
      <c r="I782" s="1123"/>
      <c r="J782" s="1197"/>
      <c r="K782" s="1198"/>
      <c r="L782" s="1711"/>
      <c r="M782" s="1218"/>
      <c r="N782" s="1218"/>
      <c r="O782" s="1218"/>
      <c r="P782" s="1218"/>
      <c r="Q782" s="1218"/>
      <c r="R782" s="1715"/>
      <c r="S782" s="1715"/>
      <c r="T782" s="1715"/>
      <c r="U782" s="1716"/>
      <c r="V782" s="1146"/>
      <c r="W782" s="1146"/>
      <c r="X782" s="1146"/>
      <c r="Y782" s="1146"/>
      <c r="Z782" s="1146"/>
      <c r="AA782" s="1146"/>
      <c r="AB782" s="1147"/>
      <c r="AC782" s="63"/>
      <c r="AD782" s="63"/>
      <c r="AE782" s="207"/>
      <c r="AF782" s="63"/>
      <c r="AG782" s="63"/>
      <c r="AH782" s="63"/>
    </row>
    <row r="783" spans="2:38" s="32" customFormat="1" ht="15" customHeight="1" x14ac:dyDescent="0.45">
      <c r="B783" s="1118" t="s">
        <v>75</v>
      </c>
      <c r="C783" s="1119"/>
      <c r="D783" s="1119"/>
      <c r="E783" s="1119"/>
      <c r="F783" s="1119"/>
      <c r="G783" s="1119"/>
      <c r="H783" s="1119"/>
      <c r="I783" s="1119"/>
      <c r="J783" s="1705"/>
      <c r="K783" s="1717"/>
      <c r="L783" s="1719"/>
      <c r="M783" s="1134" t="s">
        <v>76</v>
      </c>
      <c r="N783" s="1709"/>
      <c r="O783" s="1134" t="s">
        <v>77</v>
      </c>
      <c r="P783" s="1709"/>
      <c r="Q783" s="1134" t="s">
        <v>78</v>
      </c>
      <c r="S783" s="60"/>
      <c r="T783" s="60"/>
      <c r="U783" s="60"/>
      <c r="V783" s="60"/>
      <c r="W783" s="60"/>
      <c r="X783" s="60"/>
      <c r="Y783" s="60"/>
      <c r="Z783" s="60"/>
      <c r="AA783" s="60"/>
      <c r="AB783" s="209"/>
      <c r="AC783" s="63"/>
      <c r="AD783" s="63"/>
      <c r="AE783" s="207"/>
      <c r="AF783" s="63"/>
      <c r="AG783" s="63"/>
      <c r="AH783" s="63"/>
    </row>
    <row r="784" spans="2:38" s="32" customFormat="1" ht="15" customHeight="1" x14ac:dyDescent="0.45">
      <c r="B784" s="1121"/>
      <c r="C784" s="1122"/>
      <c r="D784" s="1122"/>
      <c r="E784" s="1122"/>
      <c r="F784" s="1122"/>
      <c r="G784" s="1122"/>
      <c r="H784" s="1122"/>
      <c r="I784" s="1122"/>
      <c r="J784" s="1707"/>
      <c r="K784" s="1718"/>
      <c r="L784" s="1720"/>
      <c r="M784" s="1136"/>
      <c r="N784" s="1710"/>
      <c r="O784" s="1136"/>
      <c r="P784" s="1710"/>
      <c r="Q784" s="1136"/>
      <c r="R784" s="64"/>
      <c r="S784" s="62"/>
      <c r="T784" s="62"/>
      <c r="U784" s="62"/>
      <c r="V784" s="62"/>
      <c r="W784" s="62"/>
      <c r="X784" s="62"/>
      <c r="Y784" s="62"/>
      <c r="Z784" s="62"/>
      <c r="AA784" s="62"/>
      <c r="AB784" s="208"/>
      <c r="AC784" s="63"/>
      <c r="AD784" s="63"/>
      <c r="AE784" s="207"/>
      <c r="AF784" s="63"/>
      <c r="AG784" s="63"/>
      <c r="AH784" s="63"/>
    </row>
    <row r="785" spans="2:38" s="32" customFormat="1" ht="17.55" customHeight="1" x14ac:dyDescent="0.45">
      <c r="B785" s="35" t="s">
        <v>5599</v>
      </c>
      <c r="C785" s="35"/>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E785" s="223"/>
    </row>
    <row r="786" spans="2:38" s="32" customFormat="1" ht="12.6" customHeight="1" x14ac:dyDescent="0.45">
      <c r="B786" s="1185" t="s">
        <v>62</v>
      </c>
      <c r="C786" s="1186"/>
      <c r="D786" s="1186"/>
      <c r="E786" s="1186"/>
      <c r="F786" s="1186"/>
      <c r="G786" s="1186"/>
      <c r="H786" s="1186"/>
      <c r="I786" s="1187"/>
      <c r="J786" s="1221"/>
      <c r="K786" s="1222"/>
      <c r="L786" s="1222"/>
      <c r="M786" s="1222"/>
      <c r="N786" s="1222"/>
      <c r="O786" s="1222"/>
      <c r="P786" s="1222"/>
      <c r="Q786" s="1222"/>
      <c r="R786" s="1222"/>
      <c r="S786" s="1222"/>
      <c r="T786" s="1222"/>
      <c r="U786" s="1222"/>
      <c r="V786" s="1222"/>
      <c r="W786" s="1222"/>
      <c r="X786" s="1222"/>
      <c r="Y786" s="1222"/>
      <c r="Z786" s="1222"/>
      <c r="AA786" s="1222"/>
      <c r="AB786" s="1223"/>
      <c r="AE786" s="71"/>
    </row>
    <row r="787" spans="2:38" s="32" customFormat="1" ht="22.5" customHeight="1" x14ac:dyDescent="0.45">
      <c r="B787" s="1207" t="s">
        <v>50</v>
      </c>
      <c r="C787" s="1208"/>
      <c r="D787" s="1208"/>
      <c r="E787" s="1208"/>
      <c r="F787" s="1208"/>
      <c r="G787" s="1208"/>
      <c r="H787" s="1208"/>
      <c r="I787" s="1209"/>
      <c r="J787" s="1224"/>
      <c r="K787" s="1225"/>
      <c r="L787" s="1225"/>
      <c r="M787" s="1226"/>
      <c r="N787" s="1226"/>
      <c r="O787" s="1225"/>
      <c r="P787" s="1226"/>
      <c r="Q787" s="1226"/>
      <c r="R787" s="1225"/>
      <c r="S787" s="1225"/>
      <c r="T787" s="1225"/>
      <c r="U787" s="1225"/>
      <c r="V787" s="1225"/>
      <c r="W787" s="1225"/>
      <c r="X787" s="1225"/>
      <c r="Y787" s="1225"/>
      <c r="Z787" s="1225"/>
      <c r="AA787" s="1225"/>
      <c r="AB787" s="1227"/>
      <c r="AE787" s="71"/>
    </row>
    <row r="788" spans="2:38" s="32" customFormat="1" ht="25.35" customHeight="1" x14ac:dyDescent="0.45">
      <c r="B788" s="1173" t="s">
        <v>48</v>
      </c>
      <c r="C788" s="1174"/>
      <c r="D788" s="1174"/>
      <c r="E788" s="1174"/>
      <c r="F788" s="1174"/>
      <c r="G788" s="1174"/>
      <c r="H788" s="1174"/>
      <c r="I788" s="1175"/>
      <c r="J788" s="1053" t="s">
        <v>3</v>
      </c>
      <c r="K788" s="1054"/>
      <c r="L788" s="1054"/>
      <c r="M788" s="1237"/>
      <c r="N788" s="1239"/>
      <c r="O788" s="37" t="s">
        <v>4</v>
      </c>
      <c r="P788" s="1237"/>
      <c r="Q788" s="1239"/>
      <c r="R788" s="1054"/>
      <c r="S788" s="1054"/>
      <c r="T788" s="1054"/>
      <c r="U788" s="1054"/>
      <c r="V788" s="1054"/>
      <c r="W788" s="1054"/>
      <c r="X788" s="1054"/>
      <c r="Y788" s="1054"/>
      <c r="Z788" s="1054"/>
      <c r="AA788" s="1054"/>
      <c r="AB788" s="1055"/>
      <c r="AE788" s="71"/>
    </row>
    <row r="789" spans="2:38" s="32" customFormat="1" ht="25.35" customHeight="1" x14ac:dyDescent="0.45">
      <c r="B789" s="1179"/>
      <c r="C789" s="1180"/>
      <c r="D789" s="1180"/>
      <c r="E789" s="1180"/>
      <c r="F789" s="1180"/>
      <c r="G789" s="1180"/>
      <c r="H789" s="1180"/>
      <c r="I789" s="1181"/>
      <c r="J789" s="1053" t="s">
        <v>5</v>
      </c>
      <c r="K789" s="1054"/>
      <c r="L789" s="1054"/>
      <c r="M789" s="1237"/>
      <c r="N789" s="1238"/>
      <c r="O789" s="1238"/>
      <c r="P789" s="1238"/>
      <c r="Q789" s="1239"/>
      <c r="R789" s="1053" t="s">
        <v>6</v>
      </c>
      <c r="S789" s="1054"/>
      <c r="T789" s="1055"/>
      <c r="U789" s="1237"/>
      <c r="V789" s="1238"/>
      <c r="W789" s="1238"/>
      <c r="X789" s="1238"/>
      <c r="Y789" s="1238"/>
      <c r="Z789" s="1238"/>
      <c r="AA789" s="1238"/>
      <c r="AB789" s="1239"/>
      <c r="AE789" s="71"/>
    </row>
    <row r="790" spans="2:38" s="32" customFormat="1" ht="25.35" customHeight="1" x14ac:dyDescent="0.45">
      <c r="B790" s="1179"/>
      <c r="C790" s="1180"/>
      <c r="D790" s="1180"/>
      <c r="E790" s="1180"/>
      <c r="F790" s="1180"/>
      <c r="G790" s="1180"/>
      <c r="H790" s="1180"/>
      <c r="I790" s="1181"/>
      <c r="J790" s="1053" t="s">
        <v>5753</v>
      </c>
      <c r="K790" s="1054"/>
      <c r="L790" s="1054"/>
      <c r="M790" s="1234"/>
      <c r="N790" s="1235"/>
      <c r="O790" s="1235"/>
      <c r="P790" s="1235"/>
      <c r="Q790" s="1236"/>
      <c r="R790" s="1053" t="s">
        <v>7</v>
      </c>
      <c r="S790" s="1054"/>
      <c r="T790" s="1055"/>
      <c r="U790" s="1237"/>
      <c r="V790" s="1238"/>
      <c r="W790" s="1238"/>
      <c r="X790" s="1238"/>
      <c r="Y790" s="1238"/>
      <c r="Z790" s="1238"/>
      <c r="AA790" s="1238"/>
      <c r="AB790" s="1239"/>
      <c r="AE790" s="71"/>
    </row>
    <row r="791" spans="2:38" s="32" customFormat="1" ht="25.35" customHeight="1" x14ac:dyDescent="0.45">
      <c r="B791" s="1182"/>
      <c r="C791" s="1183"/>
      <c r="D791" s="1183"/>
      <c r="E791" s="1183"/>
      <c r="F791" s="1183"/>
      <c r="G791" s="1183"/>
      <c r="H791" s="1183"/>
      <c r="I791" s="1184"/>
      <c r="J791" s="1053" t="s">
        <v>8</v>
      </c>
      <c r="K791" s="1054"/>
      <c r="L791" s="1054"/>
      <c r="M791" s="1713"/>
      <c r="N791" s="1713"/>
      <c r="O791" s="1713"/>
      <c r="P791" s="1713"/>
      <c r="Q791" s="1713"/>
      <c r="R791" s="1713"/>
      <c r="S791" s="1713"/>
      <c r="T791" s="1713"/>
      <c r="U791" s="1713"/>
      <c r="V791" s="1713"/>
      <c r="W791" s="1713"/>
      <c r="X791" s="1713"/>
      <c r="Y791" s="1713"/>
      <c r="Z791" s="1713"/>
      <c r="AA791" s="1713"/>
      <c r="AB791" s="1713"/>
      <c r="AE791" s="71"/>
    </row>
    <row r="792" spans="2:38" s="32" customFormat="1" ht="30" customHeight="1" x14ac:dyDescent="0.45">
      <c r="B792" s="1696" t="s">
        <v>63</v>
      </c>
      <c r="C792" s="1697"/>
      <c r="D792" s="1697"/>
      <c r="E792" s="1697"/>
      <c r="F792" s="1697"/>
      <c r="G792" s="1697"/>
      <c r="H792" s="1697"/>
      <c r="I792" s="1698"/>
      <c r="J792" s="222"/>
      <c r="K792" s="221"/>
      <c r="L792" s="220" t="s">
        <v>65</v>
      </c>
      <c r="M792" s="219"/>
      <c r="N792" s="218" t="s">
        <v>64</v>
      </c>
      <c r="O792" s="42"/>
      <c r="P792" s="53"/>
      <c r="V792" s="82"/>
      <c r="W792" s="82"/>
      <c r="X792" s="82"/>
      <c r="Y792" s="82"/>
      <c r="Z792" s="82"/>
      <c r="AA792" s="82"/>
      <c r="AB792" s="83"/>
      <c r="AE792" s="71"/>
      <c r="AL792" s="39"/>
    </row>
    <row r="793" spans="2:38" s="32" customFormat="1" ht="15" customHeight="1" x14ac:dyDescent="0.45">
      <c r="B793" s="1699"/>
      <c r="C793" s="1700"/>
      <c r="D793" s="1700"/>
      <c r="E793" s="1700"/>
      <c r="F793" s="1700"/>
      <c r="G793" s="1700"/>
      <c r="H793" s="1700"/>
      <c r="I793" s="1701"/>
      <c r="J793" s="43" t="s">
        <v>66</v>
      </c>
      <c r="K793" s="44"/>
      <c r="L793" s="44"/>
      <c r="M793" s="44"/>
      <c r="N793" s="44"/>
      <c r="O793" s="44"/>
      <c r="P793" s="44"/>
      <c r="Q793" s="44"/>
      <c r="R793" s="44"/>
      <c r="S793" s="42"/>
      <c r="T793" s="45"/>
      <c r="U793" s="217"/>
      <c r="V793" s="216"/>
      <c r="W793" s="409"/>
      <c r="X793" s="102" t="s">
        <v>65</v>
      </c>
      <c r="Y793" s="215"/>
      <c r="Z793" s="45" t="s">
        <v>64</v>
      </c>
      <c r="AA793" s="72"/>
      <c r="AB793" s="214"/>
      <c r="AE793" s="71"/>
    </row>
    <row r="794" spans="2:38" s="32" customFormat="1" ht="15" customHeight="1" x14ac:dyDescent="0.45">
      <c r="B794" s="1702"/>
      <c r="C794" s="1703"/>
      <c r="D794" s="1703"/>
      <c r="E794" s="1703"/>
      <c r="F794" s="1703"/>
      <c r="G794" s="1703"/>
      <c r="H794" s="1703"/>
      <c r="I794" s="1704"/>
      <c r="J794" s="50" t="s">
        <v>67</v>
      </c>
      <c r="K794" s="295"/>
      <c r="L794" s="295"/>
      <c r="M794" s="295"/>
      <c r="N794" s="295"/>
      <c r="O794" s="295"/>
      <c r="P794" s="295"/>
      <c r="Q794" s="295"/>
      <c r="R794" s="295"/>
      <c r="S794" s="52"/>
      <c r="T794" s="72"/>
      <c r="U794" s="213"/>
      <c r="V794" s="212"/>
      <c r="W794" s="410"/>
      <c r="X794" s="295" t="s">
        <v>65</v>
      </c>
      <c r="Y794" s="211"/>
      <c r="Z794" s="72" t="s">
        <v>64</v>
      </c>
      <c r="AA794" s="48"/>
      <c r="AB794" s="49"/>
      <c r="AE794" s="71"/>
    </row>
    <row r="795" spans="2:38" s="32" customFormat="1" ht="18" customHeight="1" x14ac:dyDescent="0.45">
      <c r="B795" s="1167" t="s">
        <v>68</v>
      </c>
      <c r="C795" s="1168"/>
      <c r="D795" s="1168"/>
      <c r="E795" s="1168"/>
      <c r="F795" s="1168"/>
      <c r="G795" s="1168"/>
      <c r="H795" s="1168"/>
      <c r="I795" s="1169"/>
      <c r="J795" s="210" t="s">
        <v>84</v>
      </c>
      <c r="K795" s="52" t="s">
        <v>69</v>
      </c>
      <c r="L795" s="58"/>
      <c r="M795" s="58"/>
      <c r="N795" s="58"/>
      <c r="O795" s="57" t="s">
        <v>70</v>
      </c>
      <c r="P795" s="52" t="s">
        <v>71</v>
      </c>
      <c r="Q795" s="58"/>
      <c r="R795" s="58"/>
      <c r="T795" s="72" t="s">
        <v>81</v>
      </c>
      <c r="U795" s="57" t="s">
        <v>84</v>
      </c>
      <c r="V795" s="72" t="s">
        <v>82</v>
      </c>
      <c r="X795" s="52"/>
      <c r="Y795" s="58"/>
      <c r="Z795" s="58"/>
      <c r="AA795" s="58"/>
      <c r="AB795" s="59"/>
      <c r="AE795" s="71"/>
      <c r="AH795" s="69"/>
    </row>
    <row r="796" spans="2:38" s="32" customFormat="1" ht="15" customHeight="1" x14ac:dyDescent="0.45">
      <c r="B796" s="1118" t="s">
        <v>72</v>
      </c>
      <c r="C796" s="1119"/>
      <c r="D796" s="1119"/>
      <c r="E796" s="1119"/>
      <c r="F796" s="1119"/>
      <c r="G796" s="1119"/>
      <c r="H796" s="1119"/>
      <c r="I796" s="1120"/>
      <c r="J796" s="1130" t="s">
        <v>73</v>
      </c>
      <c r="K796" s="1139"/>
      <c r="L796" s="1711"/>
      <c r="M796" s="1218"/>
      <c r="N796" s="1218"/>
      <c r="O796" s="1712"/>
      <c r="P796" s="1711"/>
      <c r="Q796" s="1712"/>
      <c r="R796" s="1714"/>
      <c r="S796" s="1715"/>
      <c r="T796" s="1715"/>
      <c r="U796" s="1716"/>
      <c r="V796" s="1143" t="s">
        <v>74</v>
      </c>
      <c r="W796" s="1143"/>
      <c r="X796" s="1143"/>
      <c r="Y796" s="1143"/>
      <c r="Z796" s="1143"/>
      <c r="AA796" s="1143"/>
      <c r="AB796" s="1144"/>
      <c r="AE796" s="71"/>
    </row>
    <row r="797" spans="2:38" s="32" customFormat="1" ht="15" customHeight="1" x14ac:dyDescent="0.45">
      <c r="B797" s="1121"/>
      <c r="C797" s="1122"/>
      <c r="D797" s="1122"/>
      <c r="E797" s="1122"/>
      <c r="F797" s="1122"/>
      <c r="G797" s="1122"/>
      <c r="H797" s="1122"/>
      <c r="I797" s="1123"/>
      <c r="J797" s="1197"/>
      <c r="K797" s="1198"/>
      <c r="L797" s="1711"/>
      <c r="M797" s="1218"/>
      <c r="N797" s="1218"/>
      <c r="O797" s="1712"/>
      <c r="P797" s="1711"/>
      <c r="Q797" s="1712"/>
      <c r="R797" s="1714"/>
      <c r="S797" s="1715"/>
      <c r="T797" s="1715"/>
      <c r="U797" s="1716"/>
      <c r="V797" s="1146"/>
      <c r="W797" s="1146"/>
      <c r="X797" s="1146"/>
      <c r="Y797" s="1146"/>
      <c r="Z797" s="1146"/>
      <c r="AA797" s="1146"/>
      <c r="AB797" s="1147"/>
      <c r="AC797" s="63"/>
      <c r="AD797" s="63"/>
      <c r="AE797" s="207"/>
      <c r="AF797" s="63"/>
      <c r="AG797" s="63"/>
      <c r="AH797" s="63"/>
    </row>
    <row r="798" spans="2:38" s="32" customFormat="1" ht="15" customHeight="1" x14ac:dyDescent="0.45">
      <c r="B798" s="1118" t="s">
        <v>75</v>
      </c>
      <c r="C798" s="1119"/>
      <c r="D798" s="1119"/>
      <c r="E798" s="1119"/>
      <c r="F798" s="1119"/>
      <c r="G798" s="1119"/>
      <c r="H798" s="1119"/>
      <c r="I798" s="1119"/>
      <c r="J798" s="1705"/>
      <c r="K798" s="1717"/>
      <c r="L798" s="1719"/>
      <c r="M798" s="1134" t="s">
        <v>76</v>
      </c>
      <c r="N798" s="1709"/>
      <c r="O798" s="1134" t="s">
        <v>77</v>
      </c>
      <c r="P798" s="1709"/>
      <c r="Q798" s="1134" t="s">
        <v>78</v>
      </c>
      <c r="S798" s="60"/>
      <c r="T798" s="60"/>
      <c r="U798" s="60"/>
      <c r="V798" s="60"/>
      <c r="W798" s="60"/>
      <c r="X798" s="60"/>
      <c r="Y798" s="60"/>
      <c r="Z798" s="60"/>
      <c r="AA798" s="60"/>
      <c r="AB798" s="209"/>
      <c r="AC798" s="63"/>
      <c r="AD798" s="63"/>
      <c r="AE798" s="207"/>
      <c r="AF798" s="63"/>
      <c r="AG798" s="63"/>
      <c r="AH798" s="63"/>
    </row>
    <row r="799" spans="2:38" s="32" customFormat="1" ht="15" customHeight="1" x14ac:dyDescent="0.45">
      <c r="B799" s="1121"/>
      <c r="C799" s="1122"/>
      <c r="D799" s="1122"/>
      <c r="E799" s="1122"/>
      <c r="F799" s="1122"/>
      <c r="G799" s="1122"/>
      <c r="H799" s="1122"/>
      <c r="I799" s="1122"/>
      <c r="J799" s="1707"/>
      <c r="K799" s="1718"/>
      <c r="L799" s="1720"/>
      <c r="M799" s="1136"/>
      <c r="N799" s="1710"/>
      <c r="O799" s="1136"/>
      <c r="P799" s="1710"/>
      <c r="Q799" s="1136"/>
      <c r="R799" s="64"/>
      <c r="S799" s="62"/>
      <c r="T799" s="62"/>
      <c r="U799" s="62"/>
      <c r="V799" s="62"/>
      <c r="W799" s="62"/>
      <c r="X799" s="62"/>
      <c r="Y799" s="62"/>
      <c r="Z799" s="62"/>
      <c r="AA799" s="62"/>
      <c r="AB799" s="208"/>
      <c r="AC799" s="63"/>
      <c r="AD799" s="63"/>
      <c r="AE799" s="207"/>
      <c r="AF799" s="63"/>
      <c r="AG799" s="63"/>
      <c r="AH799" s="63"/>
    </row>
    <row r="800" spans="2:38" s="32" customFormat="1" ht="20.100000000000001" customHeight="1" x14ac:dyDescent="0.45">
      <c r="B800" s="65"/>
      <c r="C800" s="65"/>
      <c r="D800" s="65"/>
      <c r="E800" s="65"/>
      <c r="F800" s="65"/>
      <c r="G800" s="65"/>
      <c r="H800" s="65"/>
      <c r="I800" s="65"/>
      <c r="J800" s="66"/>
      <c r="K800" s="66"/>
      <c r="L800" s="68"/>
      <c r="M800" s="66"/>
      <c r="N800" s="68"/>
      <c r="O800" s="66"/>
      <c r="P800" s="68"/>
      <c r="Q800" s="66"/>
      <c r="R800" s="68"/>
      <c r="S800" s="61"/>
      <c r="T800" s="61"/>
      <c r="U800" s="61"/>
      <c r="V800" s="61"/>
      <c r="W800" s="61"/>
      <c r="X800" s="61"/>
      <c r="Y800" s="61"/>
      <c r="Z800" s="61"/>
      <c r="AA800" s="61"/>
      <c r="AB800" s="61"/>
      <c r="AC800" s="63"/>
      <c r="AD800" s="63"/>
      <c r="AE800" s="207"/>
      <c r="AF800" s="63"/>
      <c r="AG800" s="63"/>
      <c r="AH800" s="63"/>
    </row>
    <row r="801" spans="2:38" s="32" customFormat="1" ht="18" customHeight="1" x14ac:dyDescent="0.45">
      <c r="B801" s="291" t="s">
        <v>85</v>
      </c>
      <c r="C801" s="69" t="s">
        <v>5718</v>
      </c>
      <c r="E801" s="69"/>
      <c r="F801" s="69"/>
      <c r="G801" s="69"/>
      <c r="H801" s="69"/>
      <c r="I801" s="73"/>
      <c r="J801" s="73"/>
      <c r="K801" s="73"/>
      <c r="L801" s="73"/>
      <c r="M801" s="73"/>
      <c r="N801" s="73"/>
      <c r="O801" s="73"/>
      <c r="P801" s="73"/>
      <c r="Q801" s="73"/>
      <c r="R801" s="74"/>
      <c r="S801" s="73"/>
      <c r="T801" s="73"/>
      <c r="U801" s="73"/>
      <c r="V801" s="73"/>
      <c r="W801" s="69"/>
      <c r="X801" s="69"/>
      <c r="Y801" s="69"/>
      <c r="Z801" s="69"/>
      <c r="AA801" s="69"/>
      <c r="AB801" s="69"/>
      <c r="AE801" s="71"/>
    </row>
    <row r="802" spans="2:38" s="32" customFormat="1" ht="30" customHeight="1" x14ac:dyDescent="0.45">
      <c r="B802" s="296" t="s">
        <v>86</v>
      </c>
      <c r="C802" s="1117" t="s">
        <v>5719</v>
      </c>
      <c r="D802" s="1117"/>
      <c r="E802" s="1117"/>
      <c r="F802" s="1117"/>
      <c r="G802" s="1117"/>
      <c r="H802" s="1117"/>
      <c r="I802" s="1117"/>
      <c r="J802" s="1117"/>
      <c r="K802" s="1117"/>
      <c r="L802" s="1117"/>
      <c r="M802" s="1117"/>
      <c r="N802" s="1117"/>
      <c r="O802" s="1117"/>
      <c r="P802" s="1117"/>
      <c r="Q802" s="1117"/>
      <c r="R802" s="1117"/>
      <c r="S802" s="1117"/>
      <c r="T802" s="1117"/>
      <c r="U802" s="1117"/>
      <c r="V802" s="1117"/>
      <c r="W802" s="1117"/>
      <c r="X802" s="1117"/>
      <c r="Y802" s="1117"/>
      <c r="Z802" s="1117"/>
      <c r="AA802" s="1117"/>
      <c r="AE802" s="71"/>
    </row>
    <row r="803" spans="2:38" s="32" customFormat="1" ht="8.1" customHeight="1" x14ac:dyDescent="0.4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E803" s="71"/>
    </row>
    <row r="804" spans="2:38" s="32" customFormat="1" ht="25.35" customHeight="1" x14ac:dyDescent="0.45">
      <c r="B804" s="35" t="s">
        <v>87</v>
      </c>
      <c r="I804" s="36"/>
      <c r="J804" s="36"/>
      <c r="W804" s="36"/>
      <c r="X804" s="36"/>
      <c r="Y804" s="36"/>
      <c r="Z804" s="36"/>
      <c r="AA804" s="36"/>
      <c r="AB804" s="36"/>
      <c r="AE804" s="71"/>
    </row>
    <row r="805" spans="2:38" s="32" customFormat="1" ht="17.55" customHeight="1" x14ac:dyDescent="0.45">
      <c r="B805" s="35" t="s">
        <v>5600</v>
      </c>
      <c r="C805" s="35"/>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E805" s="223"/>
    </row>
    <row r="806" spans="2:38" s="32" customFormat="1" ht="12.6" customHeight="1" x14ac:dyDescent="0.45">
      <c r="B806" s="1185" t="s">
        <v>62</v>
      </c>
      <c r="C806" s="1186"/>
      <c r="D806" s="1186"/>
      <c r="E806" s="1186"/>
      <c r="F806" s="1186"/>
      <c r="G806" s="1186"/>
      <c r="H806" s="1186"/>
      <c r="I806" s="1187"/>
      <c r="J806" s="1221"/>
      <c r="K806" s="1222"/>
      <c r="L806" s="1222"/>
      <c r="M806" s="1222"/>
      <c r="N806" s="1222"/>
      <c r="O806" s="1222"/>
      <c r="P806" s="1222"/>
      <c r="Q806" s="1222"/>
      <c r="R806" s="1222"/>
      <c r="S806" s="1222"/>
      <c r="T806" s="1222"/>
      <c r="U806" s="1222"/>
      <c r="V806" s="1222"/>
      <c r="W806" s="1222"/>
      <c r="X806" s="1222"/>
      <c r="Y806" s="1222"/>
      <c r="Z806" s="1222"/>
      <c r="AA806" s="1222"/>
      <c r="AB806" s="1223"/>
      <c r="AE806" s="71"/>
    </row>
    <row r="807" spans="2:38" s="32" customFormat="1" ht="22.5" customHeight="1" x14ac:dyDescent="0.45">
      <c r="B807" s="1207" t="s">
        <v>50</v>
      </c>
      <c r="C807" s="1208"/>
      <c r="D807" s="1208"/>
      <c r="E807" s="1208"/>
      <c r="F807" s="1208"/>
      <c r="G807" s="1208"/>
      <c r="H807" s="1208"/>
      <c r="I807" s="1209"/>
      <c r="J807" s="1224"/>
      <c r="K807" s="1225"/>
      <c r="L807" s="1225"/>
      <c r="M807" s="1226"/>
      <c r="N807" s="1226"/>
      <c r="O807" s="1225"/>
      <c r="P807" s="1226"/>
      <c r="Q807" s="1226"/>
      <c r="R807" s="1225"/>
      <c r="S807" s="1225"/>
      <c r="T807" s="1225"/>
      <c r="U807" s="1225"/>
      <c r="V807" s="1225"/>
      <c r="W807" s="1225"/>
      <c r="X807" s="1225"/>
      <c r="Y807" s="1225"/>
      <c r="Z807" s="1225"/>
      <c r="AA807" s="1225"/>
      <c r="AB807" s="1227"/>
      <c r="AE807" s="71"/>
    </row>
    <row r="808" spans="2:38" s="32" customFormat="1" ht="25.35" customHeight="1" x14ac:dyDescent="0.45">
      <c r="B808" s="1173" t="s">
        <v>48</v>
      </c>
      <c r="C808" s="1174"/>
      <c r="D808" s="1174"/>
      <c r="E808" s="1174"/>
      <c r="F808" s="1174"/>
      <c r="G808" s="1174"/>
      <c r="H808" s="1174"/>
      <c r="I808" s="1175"/>
      <c r="J808" s="1053" t="s">
        <v>3</v>
      </c>
      <c r="K808" s="1054"/>
      <c r="L808" s="1054"/>
      <c r="M808" s="1237"/>
      <c r="N808" s="1239"/>
      <c r="O808" s="37" t="s">
        <v>4</v>
      </c>
      <c r="P808" s="1237"/>
      <c r="Q808" s="1239"/>
      <c r="R808" s="1054"/>
      <c r="S808" s="1054"/>
      <c r="T808" s="1054"/>
      <c r="U808" s="1054"/>
      <c r="V808" s="1054"/>
      <c r="W808" s="1054"/>
      <c r="X808" s="1054"/>
      <c r="Y808" s="1054"/>
      <c r="Z808" s="1054"/>
      <c r="AA808" s="1054"/>
      <c r="AB808" s="1055"/>
      <c r="AE808" s="71"/>
    </row>
    <row r="809" spans="2:38" s="32" customFormat="1" ht="25.35" customHeight="1" x14ac:dyDescent="0.45">
      <c r="B809" s="1179"/>
      <c r="C809" s="1180"/>
      <c r="D809" s="1180"/>
      <c r="E809" s="1180"/>
      <c r="F809" s="1180"/>
      <c r="G809" s="1180"/>
      <c r="H809" s="1180"/>
      <c r="I809" s="1181"/>
      <c r="J809" s="1053" t="s">
        <v>5</v>
      </c>
      <c r="K809" s="1054"/>
      <c r="L809" s="1054"/>
      <c r="M809" s="1237"/>
      <c r="N809" s="1238"/>
      <c r="O809" s="1238"/>
      <c r="P809" s="1238"/>
      <c r="Q809" s="1239"/>
      <c r="R809" s="1053" t="s">
        <v>6</v>
      </c>
      <c r="S809" s="1054"/>
      <c r="T809" s="1055"/>
      <c r="U809" s="1237"/>
      <c r="V809" s="1238"/>
      <c r="W809" s="1238"/>
      <c r="X809" s="1238"/>
      <c r="Y809" s="1238"/>
      <c r="Z809" s="1238"/>
      <c r="AA809" s="1238"/>
      <c r="AB809" s="1239"/>
      <c r="AE809" s="71"/>
    </row>
    <row r="810" spans="2:38" s="32" customFormat="1" ht="25.35" customHeight="1" x14ac:dyDescent="0.45">
      <c r="B810" s="1179"/>
      <c r="C810" s="1180"/>
      <c r="D810" s="1180"/>
      <c r="E810" s="1180"/>
      <c r="F810" s="1180"/>
      <c r="G810" s="1180"/>
      <c r="H810" s="1180"/>
      <c r="I810" s="1181"/>
      <c r="J810" s="1053" t="s">
        <v>5753</v>
      </c>
      <c r="K810" s="1054"/>
      <c r="L810" s="1054"/>
      <c r="M810" s="1234"/>
      <c r="N810" s="1235"/>
      <c r="O810" s="1235"/>
      <c r="P810" s="1235"/>
      <c r="Q810" s="1236"/>
      <c r="R810" s="1053" t="s">
        <v>7</v>
      </c>
      <c r="S810" s="1054"/>
      <c r="T810" s="1055"/>
      <c r="U810" s="1237"/>
      <c r="V810" s="1238"/>
      <c r="W810" s="1238"/>
      <c r="X810" s="1238"/>
      <c r="Y810" s="1238"/>
      <c r="Z810" s="1238"/>
      <c r="AA810" s="1238"/>
      <c r="AB810" s="1239"/>
      <c r="AE810" s="71"/>
    </row>
    <row r="811" spans="2:38" s="32" customFormat="1" ht="25.35" customHeight="1" x14ac:dyDescent="0.45">
      <c r="B811" s="1182"/>
      <c r="C811" s="1183"/>
      <c r="D811" s="1183"/>
      <c r="E811" s="1183"/>
      <c r="F811" s="1183"/>
      <c r="G811" s="1183"/>
      <c r="H811" s="1183"/>
      <c r="I811" s="1184"/>
      <c r="J811" s="1053" t="s">
        <v>8</v>
      </c>
      <c r="K811" s="1054"/>
      <c r="L811" s="1054"/>
      <c r="M811" s="1713"/>
      <c r="N811" s="1713"/>
      <c r="O811" s="1713"/>
      <c r="P811" s="1713"/>
      <c r="Q811" s="1713"/>
      <c r="R811" s="1713"/>
      <c r="S811" s="1713"/>
      <c r="T811" s="1713"/>
      <c r="U811" s="1713"/>
      <c r="V811" s="1713"/>
      <c r="W811" s="1713"/>
      <c r="X811" s="1713"/>
      <c r="Y811" s="1713"/>
      <c r="Z811" s="1713"/>
      <c r="AA811" s="1713"/>
      <c r="AB811" s="1713"/>
      <c r="AE811" s="71"/>
    </row>
    <row r="812" spans="2:38" s="32" customFormat="1" ht="30" customHeight="1" x14ac:dyDescent="0.45">
      <c r="B812" s="1696" t="s">
        <v>63</v>
      </c>
      <c r="C812" s="1697"/>
      <c r="D812" s="1697"/>
      <c r="E812" s="1697"/>
      <c r="F812" s="1697"/>
      <c r="G812" s="1697"/>
      <c r="H812" s="1697"/>
      <c r="I812" s="1698"/>
      <c r="J812" s="222"/>
      <c r="K812" s="221"/>
      <c r="L812" s="220" t="s">
        <v>65</v>
      </c>
      <c r="M812" s="219"/>
      <c r="N812" s="218" t="s">
        <v>64</v>
      </c>
      <c r="O812" s="42"/>
      <c r="P812" s="53"/>
      <c r="V812" s="82"/>
      <c r="W812" s="82"/>
      <c r="X812" s="82"/>
      <c r="Y812" s="82"/>
      <c r="Z812" s="82"/>
      <c r="AA812" s="82"/>
      <c r="AB812" s="83"/>
      <c r="AE812" s="71"/>
      <c r="AL812" s="39"/>
    </row>
    <row r="813" spans="2:38" s="32" customFormat="1" ht="15" customHeight="1" x14ac:dyDescent="0.45">
      <c r="B813" s="1699"/>
      <c r="C813" s="1700"/>
      <c r="D813" s="1700"/>
      <c r="E813" s="1700"/>
      <c r="F813" s="1700"/>
      <c r="G813" s="1700"/>
      <c r="H813" s="1700"/>
      <c r="I813" s="1701"/>
      <c r="J813" s="43" t="s">
        <v>66</v>
      </c>
      <c r="K813" s="44"/>
      <c r="L813" s="44"/>
      <c r="M813" s="44"/>
      <c r="N813" s="44"/>
      <c r="O813" s="44"/>
      <c r="P813" s="44"/>
      <c r="Q813" s="44"/>
      <c r="R813" s="44"/>
      <c r="S813" s="42"/>
      <c r="T813" s="45"/>
      <c r="U813" s="217"/>
      <c r="V813" s="216"/>
      <c r="W813" s="409"/>
      <c r="X813" s="102" t="s">
        <v>65</v>
      </c>
      <c r="Y813" s="215"/>
      <c r="Z813" s="72" t="s">
        <v>64</v>
      </c>
      <c r="AA813" s="72"/>
      <c r="AB813" s="214"/>
      <c r="AE813" s="71"/>
    </row>
    <row r="814" spans="2:38" s="32" customFormat="1" ht="15" customHeight="1" x14ac:dyDescent="0.45">
      <c r="B814" s="1702"/>
      <c r="C814" s="1703"/>
      <c r="D814" s="1703"/>
      <c r="E814" s="1703"/>
      <c r="F814" s="1703"/>
      <c r="G814" s="1703"/>
      <c r="H814" s="1703"/>
      <c r="I814" s="1704"/>
      <c r="J814" s="50" t="s">
        <v>67</v>
      </c>
      <c r="K814" s="295"/>
      <c r="L814" s="295"/>
      <c r="M814" s="295"/>
      <c r="N814" s="295"/>
      <c r="O814" s="295"/>
      <c r="P814" s="295"/>
      <c r="Q814" s="295"/>
      <c r="R814" s="295"/>
      <c r="S814" s="52"/>
      <c r="T814" s="72"/>
      <c r="U814" s="213"/>
      <c r="V814" s="212"/>
      <c r="W814" s="410"/>
      <c r="X814" s="295" t="s">
        <v>65</v>
      </c>
      <c r="Y814" s="211"/>
      <c r="Z814" s="48" t="s">
        <v>64</v>
      </c>
      <c r="AA814" s="48"/>
      <c r="AB814" s="49"/>
      <c r="AE814" s="71"/>
    </row>
    <row r="815" spans="2:38" s="32" customFormat="1" ht="18" customHeight="1" x14ac:dyDescent="0.45">
      <c r="B815" s="1167" t="s">
        <v>68</v>
      </c>
      <c r="C815" s="1168"/>
      <c r="D815" s="1168"/>
      <c r="E815" s="1168"/>
      <c r="F815" s="1168"/>
      <c r="G815" s="1168"/>
      <c r="H815" s="1168"/>
      <c r="I815" s="1169"/>
      <c r="J815" s="210" t="s">
        <v>84</v>
      </c>
      <c r="K815" s="52" t="s">
        <v>69</v>
      </c>
      <c r="L815" s="58"/>
      <c r="M815" s="58"/>
      <c r="N815" s="58"/>
      <c r="O815" s="57" t="s">
        <v>70</v>
      </c>
      <c r="P815" s="52" t="s">
        <v>71</v>
      </c>
      <c r="Q815" s="58"/>
      <c r="R815" s="58"/>
      <c r="T815" s="72" t="s">
        <v>81</v>
      </c>
      <c r="U815" s="57" t="s">
        <v>70</v>
      </c>
      <c r="V815" s="72" t="s">
        <v>82</v>
      </c>
      <c r="X815" s="52"/>
      <c r="Y815" s="58"/>
      <c r="Z815" s="58"/>
      <c r="AA815" s="58"/>
      <c r="AB815" s="59"/>
      <c r="AE815" s="71"/>
      <c r="AH815" s="69"/>
    </row>
    <row r="816" spans="2:38" s="32" customFormat="1" ht="15" customHeight="1" x14ac:dyDescent="0.45">
      <c r="B816" s="1118" t="s">
        <v>72</v>
      </c>
      <c r="C816" s="1119"/>
      <c r="D816" s="1119"/>
      <c r="E816" s="1119"/>
      <c r="F816" s="1119"/>
      <c r="G816" s="1119"/>
      <c r="H816" s="1119"/>
      <c r="I816" s="1120"/>
      <c r="J816" s="1130" t="s">
        <v>73</v>
      </c>
      <c r="K816" s="1139"/>
      <c r="L816" s="1711"/>
      <c r="M816" s="1218"/>
      <c r="N816" s="1218"/>
      <c r="O816" s="1218"/>
      <c r="P816" s="1218"/>
      <c r="Q816" s="1218"/>
      <c r="R816" s="1715"/>
      <c r="S816" s="1715"/>
      <c r="T816" s="1715"/>
      <c r="U816" s="1716"/>
      <c r="V816" s="1143" t="s">
        <v>74</v>
      </c>
      <c r="W816" s="1143"/>
      <c r="X816" s="1143"/>
      <c r="Y816" s="1143"/>
      <c r="Z816" s="1143"/>
      <c r="AA816" s="1143"/>
      <c r="AB816" s="1144"/>
      <c r="AE816" s="71"/>
    </row>
    <row r="817" spans="2:38" s="32" customFormat="1" ht="15" customHeight="1" x14ac:dyDescent="0.45">
      <c r="B817" s="1121"/>
      <c r="C817" s="1122"/>
      <c r="D817" s="1122"/>
      <c r="E817" s="1122"/>
      <c r="F817" s="1122"/>
      <c r="G817" s="1122"/>
      <c r="H817" s="1122"/>
      <c r="I817" s="1123"/>
      <c r="J817" s="1197"/>
      <c r="K817" s="1198"/>
      <c r="L817" s="1711"/>
      <c r="M817" s="1218"/>
      <c r="N817" s="1218"/>
      <c r="O817" s="1218"/>
      <c r="P817" s="1218"/>
      <c r="Q817" s="1218"/>
      <c r="R817" s="1715"/>
      <c r="S817" s="1715"/>
      <c r="T817" s="1715"/>
      <c r="U817" s="1716"/>
      <c r="V817" s="1146"/>
      <c r="W817" s="1146"/>
      <c r="X817" s="1146"/>
      <c r="Y817" s="1146"/>
      <c r="Z817" s="1146"/>
      <c r="AA817" s="1146"/>
      <c r="AB817" s="1147"/>
      <c r="AC817" s="63"/>
      <c r="AD817" s="63"/>
      <c r="AE817" s="207"/>
      <c r="AF817" s="63"/>
      <c r="AG817" s="63"/>
      <c r="AH817" s="63"/>
    </row>
    <row r="818" spans="2:38" s="32" customFormat="1" ht="15" customHeight="1" x14ac:dyDescent="0.45">
      <c r="B818" s="1118" t="s">
        <v>75</v>
      </c>
      <c r="C818" s="1119"/>
      <c r="D818" s="1119"/>
      <c r="E818" s="1119"/>
      <c r="F818" s="1119"/>
      <c r="G818" s="1119"/>
      <c r="H818" s="1119"/>
      <c r="I818" s="1119"/>
      <c r="J818" s="1705"/>
      <c r="K818" s="1717"/>
      <c r="L818" s="1719"/>
      <c r="M818" s="1134" t="s">
        <v>76</v>
      </c>
      <c r="N818" s="1709"/>
      <c r="O818" s="1134" t="s">
        <v>77</v>
      </c>
      <c r="P818" s="1709"/>
      <c r="Q818" s="1134" t="s">
        <v>78</v>
      </c>
      <c r="S818" s="60"/>
      <c r="T818" s="60"/>
      <c r="U818" s="60"/>
      <c r="V818" s="60"/>
      <c r="W818" s="60"/>
      <c r="X818" s="60"/>
      <c r="Y818" s="60"/>
      <c r="Z818" s="60"/>
      <c r="AA818" s="60"/>
      <c r="AB818" s="209"/>
      <c r="AC818" s="63"/>
      <c r="AD818" s="63"/>
      <c r="AE818" s="207"/>
      <c r="AF818" s="63"/>
      <c r="AG818" s="63"/>
      <c r="AH818" s="63"/>
    </row>
    <row r="819" spans="2:38" s="32" customFormat="1" ht="15" customHeight="1" x14ac:dyDescent="0.45">
      <c r="B819" s="1121"/>
      <c r="C819" s="1122"/>
      <c r="D819" s="1122"/>
      <c r="E819" s="1122"/>
      <c r="F819" s="1122"/>
      <c r="G819" s="1122"/>
      <c r="H819" s="1122"/>
      <c r="I819" s="1122"/>
      <c r="J819" s="1707"/>
      <c r="K819" s="1718"/>
      <c r="L819" s="1720"/>
      <c r="M819" s="1136"/>
      <c r="N819" s="1710"/>
      <c r="O819" s="1136"/>
      <c r="P819" s="1710"/>
      <c r="Q819" s="1136"/>
      <c r="R819" s="64"/>
      <c r="S819" s="62"/>
      <c r="T819" s="62"/>
      <c r="U819" s="62"/>
      <c r="V819" s="62"/>
      <c r="W819" s="62"/>
      <c r="X819" s="62"/>
      <c r="Y819" s="62"/>
      <c r="Z819" s="62"/>
      <c r="AA819" s="62"/>
      <c r="AB819" s="208"/>
      <c r="AC819" s="63"/>
      <c r="AD819" s="63"/>
      <c r="AE819" s="207"/>
      <c r="AF819" s="63"/>
      <c r="AG819" s="63"/>
      <c r="AH819" s="63"/>
    </row>
    <row r="820" spans="2:38" s="32" customFormat="1" ht="17.55" customHeight="1" x14ac:dyDescent="0.45">
      <c r="B820" s="35" t="s">
        <v>5599</v>
      </c>
      <c r="C820" s="35"/>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E820" s="223"/>
    </row>
    <row r="821" spans="2:38" s="32" customFormat="1" ht="12.6" customHeight="1" x14ac:dyDescent="0.45">
      <c r="B821" s="1185" t="s">
        <v>62</v>
      </c>
      <c r="C821" s="1186"/>
      <c r="D821" s="1186"/>
      <c r="E821" s="1186"/>
      <c r="F821" s="1186"/>
      <c r="G821" s="1186"/>
      <c r="H821" s="1186"/>
      <c r="I821" s="1187"/>
      <c r="J821" s="1221"/>
      <c r="K821" s="1222"/>
      <c r="L821" s="1222"/>
      <c r="M821" s="1222"/>
      <c r="N821" s="1222"/>
      <c r="O821" s="1222"/>
      <c r="P821" s="1222"/>
      <c r="Q821" s="1222"/>
      <c r="R821" s="1222"/>
      <c r="S821" s="1222"/>
      <c r="T821" s="1222"/>
      <c r="U821" s="1222"/>
      <c r="V821" s="1222"/>
      <c r="W821" s="1222"/>
      <c r="X821" s="1222"/>
      <c r="Y821" s="1222"/>
      <c r="Z821" s="1222"/>
      <c r="AA821" s="1222"/>
      <c r="AB821" s="1223"/>
      <c r="AE821" s="71"/>
    </row>
    <row r="822" spans="2:38" s="32" customFormat="1" ht="22.5" customHeight="1" x14ac:dyDescent="0.45">
      <c r="B822" s="1207" t="s">
        <v>50</v>
      </c>
      <c r="C822" s="1208"/>
      <c r="D822" s="1208"/>
      <c r="E822" s="1208"/>
      <c r="F822" s="1208"/>
      <c r="G822" s="1208"/>
      <c r="H822" s="1208"/>
      <c r="I822" s="1209"/>
      <c r="J822" s="1224"/>
      <c r="K822" s="1225"/>
      <c r="L822" s="1225"/>
      <c r="M822" s="1226"/>
      <c r="N822" s="1226"/>
      <c r="O822" s="1225"/>
      <c r="P822" s="1226"/>
      <c r="Q822" s="1226"/>
      <c r="R822" s="1225"/>
      <c r="S822" s="1225"/>
      <c r="T822" s="1225"/>
      <c r="U822" s="1225"/>
      <c r="V822" s="1225"/>
      <c r="W822" s="1225"/>
      <c r="X822" s="1225"/>
      <c r="Y822" s="1225"/>
      <c r="Z822" s="1225"/>
      <c r="AA822" s="1225"/>
      <c r="AB822" s="1227"/>
      <c r="AE822" s="71"/>
    </row>
    <row r="823" spans="2:38" s="32" customFormat="1" ht="25.35" customHeight="1" x14ac:dyDescent="0.45">
      <c r="B823" s="1173" t="s">
        <v>48</v>
      </c>
      <c r="C823" s="1174"/>
      <c r="D823" s="1174"/>
      <c r="E823" s="1174"/>
      <c r="F823" s="1174"/>
      <c r="G823" s="1174"/>
      <c r="H823" s="1174"/>
      <c r="I823" s="1175"/>
      <c r="J823" s="1053" t="s">
        <v>3</v>
      </c>
      <c r="K823" s="1054"/>
      <c r="L823" s="1054"/>
      <c r="M823" s="1237"/>
      <c r="N823" s="1239"/>
      <c r="O823" s="37" t="s">
        <v>4</v>
      </c>
      <c r="P823" s="1237"/>
      <c r="Q823" s="1239"/>
      <c r="R823" s="1054"/>
      <c r="S823" s="1054"/>
      <c r="T823" s="1054"/>
      <c r="U823" s="1054"/>
      <c r="V823" s="1054"/>
      <c r="W823" s="1054"/>
      <c r="X823" s="1054"/>
      <c r="Y823" s="1054"/>
      <c r="Z823" s="1054"/>
      <c r="AA823" s="1054"/>
      <c r="AB823" s="1055"/>
      <c r="AE823" s="71"/>
    </row>
    <row r="824" spans="2:38" s="32" customFormat="1" ht="25.35" customHeight="1" x14ac:dyDescent="0.45">
      <c r="B824" s="1179"/>
      <c r="C824" s="1180"/>
      <c r="D824" s="1180"/>
      <c r="E824" s="1180"/>
      <c r="F824" s="1180"/>
      <c r="G824" s="1180"/>
      <c r="H824" s="1180"/>
      <c r="I824" s="1181"/>
      <c r="J824" s="1053" t="s">
        <v>5</v>
      </c>
      <c r="K824" s="1054"/>
      <c r="L824" s="1054"/>
      <c r="M824" s="1237"/>
      <c r="N824" s="1238"/>
      <c r="O824" s="1238"/>
      <c r="P824" s="1238"/>
      <c r="Q824" s="1239"/>
      <c r="R824" s="1053" t="s">
        <v>6</v>
      </c>
      <c r="S824" s="1054"/>
      <c r="T824" s="1055"/>
      <c r="U824" s="1237"/>
      <c r="V824" s="1238"/>
      <c r="W824" s="1238"/>
      <c r="X824" s="1238"/>
      <c r="Y824" s="1238"/>
      <c r="Z824" s="1238"/>
      <c r="AA824" s="1238"/>
      <c r="AB824" s="1239"/>
      <c r="AE824" s="71"/>
    </row>
    <row r="825" spans="2:38" s="32" customFormat="1" ht="25.35" customHeight="1" x14ac:dyDescent="0.45">
      <c r="B825" s="1179"/>
      <c r="C825" s="1180"/>
      <c r="D825" s="1180"/>
      <c r="E825" s="1180"/>
      <c r="F825" s="1180"/>
      <c r="G825" s="1180"/>
      <c r="H825" s="1180"/>
      <c r="I825" s="1181"/>
      <c r="J825" s="1053" t="s">
        <v>5753</v>
      </c>
      <c r="K825" s="1054"/>
      <c r="L825" s="1054"/>
      <c r="M825" s="1234"/>
      <c r="N825" s="1235"/>
      <c r="O825" s="1235"/>
      <c r="P825" s="1235"/>
      <c r="Q825" s="1236"/>
      <c r="R825" s="1053" t="s">
        <v>7</v>
      </c>
      <c r="S825" s="1054"/>
      <c r="T825" s="1055"/>
      <c r="U825" s="1237"/>
      <c r="V825" s="1238"/>
      <c r="W825" s="1238"/>
      <c r="X825" s="1238"/>
      <c r="Y825" s="1238"/>
      <c r="Z825" s="1238"/>
      <c r="AA825" s="1238"/>
      <c r="AB825" s="1239"/>
      <c r="AE825" s="71"/>
    </row>
    <row r="826" spans="2:38" s="32" customFormat="1" ht="25.35" customHeight="1" x14ac:dyDescent="0.45">
      <c r="B826" s="1182"/>
      <c r="C826" s="1183"/>
      <c r="D826" s="1183"/>
      <c r="E826" s="1183"/>
      <c r="F826" s="1183"/>
      <c r="G826" s="1183"/>
      <c r="H826" s="1183"/>
      <c r="I826" s="1184"/>
      <c r="J826" s="1053" t="s">
        <v>8</v>
      </c>
      <c r="K826" s="1054"/>
      <c r="L826" s="1054"/>
      <c r="M826" s="1713"/>
      <c r="N826" s="1713"/>
      <c r="O826" s="1713"/>
      <c r="P826" s="1713"/>
      <c r="Q826" s="1713"/>
      <c r="R826" s="1713"/>
      <c r="S826" s="1713"/>
      <c r="T826" s="1713"/>
      <c r="U826" s="1713"/>
      <c r="V826" s="1713"/>
      <c r="W826" s="1713"/>
      <c r="X826" s="1713"/>
      <c r="Y826" s="1713"/>
      <c r="Z826" s="1713"/>
      <c r="AA826" s="1713"/>
      <c r="AB826" s="1713"/>
      <c r="AE826" s="71"/>
    </row>
    <row r="827" spans="2:38" s="32" customFormat="1" ht="30" customHeight="1" x14ac:dyDescent="0.45">
      <c r="B827" s="1696" t="s">
        <v>63</v>
      </c>
      <c r="C827" s="1697"/>
      <c r="D827" s="1697"/>
      <c r="E827" s="1697"/>
      <c r="F827" s="1697"/>
      <c r="G827" s="1697"/>
      <c r="H827" s="1697"/>
      <c r="I827" s="1698"/>
      <c r="J827" s="222"/>
      <c r="K827" s="221"/>
      <c r="L827" s="220" t="s">
        <v>65</v>
      </c>
      <c r="M827" s="219"/>
      <c r="N827" s="218" t="s">
        <v>64</v>
      </c>
      <c r="O827" s="42"/>
      <c r="P827" s="53"/>
      <c r="V827" s="82"/>
      <c r="W827" s="82"/>
      <c r="X827" s="82"/>
      <c r="Y827" s="82"/>
      <c r="Z827" s="82"/>
      <c r="AA827" s="82"/>
      <c r="AB827" s="83"/>
      <c r="AE827" s="71"/>
      <c r="AL827" s="39"/>
    </row>
    <row r="828" spans="2:38" s="32" customFormat="1" ht="15" customHeight="1" x14ac:dyDescent="0.45">
      <c r="B828" s="1699"/>
      <c r="C828" s="1700"/>
      <c r="D828" s="1700"/>
      <c r="E828" s="1700"/>
      <c r="F828" s="1700"/>
      <c r="G828" s="1700"/>
      <c r="H828" s="1700"/>
      <c r="I828" s="1701"/>
      <c r="J828" s="43" t="s">
        <v>66</v>
      </c>
      <c r="K828" s="44"/>
      <c r="L828" s="44"/>
      <c r="M828" s="44"/>
      <c r="N828" s="44"/>
      <c r="O828" s="44"/>
      <c r="P828" s="44"/>
      <c r="Q828" s="44"/>
      <c r="R828" s="44"/>
      <c r="S828" s="42"/>
      <c r="T828" s="45"/>
      <c r="U828" s="217"/>
      <c r="V828" s="216"/>
      <c r="W828" s="409"/>
      <c r="X828" s="102" t="s">
        <v>65</v>
      </c>
      <c r="Y828" s="215"/>
      <c r="Z828" s="45" t="s">
        <v>64</v>
      </c>
      <c r="AA828" s="72"/>
      <c r="AB828" s="214"/>
      <c r="AE828" s="71"/>
    </row>
    <row r="829" spans="2:38" s="32" customFormat="1" ht="15" customHeight="1" x14ac:dyDescent="0.45">
      <c r="B829" s="1702"/>
      <c r="C829" s="1703"/>
      <c r="D829" s="1703"/>
      <c r="E829" s="1703"/>
      <c r="F829" s="1703"/>
      <c r="G829" s="1703"/>
      <c r="H829" s="1703"/>
      <c r="I829" s="1704"/>
      <c r="J829" s="50" t="s">
        <v>67</v>
      </c>
      <c r="K829" s="295"/>
      <c r="L829" s="295"/>
      <c r="M829" s="295"/>
      <c r="N829" s="295"/>
      <c r="O829" s="295"/>
      <c r="P829" s="295"/>
      <c r="Q829" s="295"/>
      <c r="R829" s="295"/>
      <c r="S829" s="52"/>
      <c r="T829" s="72"/>
      <c r="U829" s="213"/>
      <c r="V829" s="212"/>
      <c r="W829" s="410"/>
      <c r="X829" s="295" t="s">
        <v>65</v>
      </c>
      <c r="Y829" s="211"/>
      <c r="Z829" s="72" t="s">
        <v>64</v>
      </c>
      <c r="AA829" s="48"/>
      <c r="AB829" s="49"/>
      <c r="AE829" s="71"/>
    </row>
    <row r="830" spans="2:38" s="32" customFormat="1" ht="18" customHeight="1" x14ac:dyDescent="0.45">
      <c r="B830" s="1167" t="s">
        <v>68</v>
      </c>
      <c r="C830" s="1168"/>
      <c r="D830" s="1168"/>
      <c r="E830" s="1168"/>
      <c r="F830" s="1168"/>
      <c r="G830" s="1168"/>
      <c r="H830" s="1168"/>
      <c r="I830" s="1169"/>
      <c r="J830" s="210" t="s">
        <v>84</v>
      </c>
      <c r="K830" s="52" t="s">
        <v>69</v>
      </c>
      <c r="L830" s="58"/>
      <c r="M830" s="58"/>
      <c r="N830" s="58"/>
      <c r="O830" s="57" t="s">
        <v>70</v>
      </c>
      <c r="P830" s="52" t="s">
        <v>71</v>
      </c>
      <c r="Q830" s="58"/>
      <c r="R830" s="58"/>
      <c r="T830" s="72" t="s">
        <v>81</v>
      </c>
      <c r="U830" s="57" t="s">
        <v>84</v>
      </c>
      <c r="V830" s="72" t="s">
        <v>82</v>
      </c>
      <c r="X830" s="52"/>
      <c r="Y830" s="58"/>
      <c r="Z830" s="58"/>
      <c r="AA830" s="58"/>
      <c r="AB830" s="59"/>
      <c r="AE830" s="71"/>
      <c r="AH830" s="69"/>
    </row>
    <row r="831" spans="2:38" s="32" customFormat="1" ht="15" customHeight="1" x14ac:dyDescent="0.45">
      <c r="B831" s="1118" t="s">
        <v>72</v>
      </c>
      <c r="C831" s="1119"/>
      <c r="D831" s="1119"/>
      <c r="E831" s="1119"/>
      <c r="F831" s="1119"/>
      <c r="G831" s="1119"/>
      <c r="H831" s="1119"/>
      <c r="I831" s="1120"/>
      <c r="J831" s="1130" t="s">
        <v>73</v>
      </c>
      <c r="K831" s="1139"/>
      <c r="L831" s="1711"/>
      <c r="M831" s="1218"/>
      <c r="N831" s="1218"/>
      <c r="O831" s="1712"/>
      <c r="P831" s="1711"/>
      <c r="Q831" s="1712"/>
      <c r="R831" s="1714"/>
      <c r="S831" s="1715"/>
      <c r="T831" s="1715"/>
      <c r="U831" s="1716"/>
      <c r="V831" s="1143" t="s">
        <v>74</v>
      </c>
      <c r="W831" s="1143"/>
      <c r="X831" s="1143"/>
      <c r="Y831" s="1143"/>
      <c r="Z831" s="1143"/>
      <c r="AA831" s="1143"/>
      <c r="AB831" s="1144"/>
      <c r="AE831" s="71"/>
    </row>
    <row r="832" spans="2:38" s="32" customFormat="1" ht="15" customHeight="1" x14ac:dyDescent="0.45">
      <c r="B832" s="1121"/>
      <c r="C832" s="1122"/>
      <c r="D832" s="1122"/>
      <c r="E832" s="1122"/>
      <c r="F832" s="1122"/>
      <c r="G832" s="1122"/>
      <c r="H832" s="1122"/>
      <c r="I832" s="1123"/>
      <c r="J832" s="1197"/>
      <c r="K832" s="1198"/>
      <c r="L832" s="1711"/>
      <c r="M832" s="1218"/>
      <c r="N832" s="1218"/>
      <c r="O832" s="1712"/>
      <c r="P832" s="1711"/>
      <c r="Q832" s="1712"/>
      <c r="R832" s="1714"/>
      <c r="S832" s="1715"/>
      <c r="T832" s="1715"/>
      <c r="U832" s="1716"/>
      <c r="V832" s="1146"/>
      <c r="W832" s="1146"/>
      <c r="X832" s="1146"/>
      <c r="Y832" s="1146"/>
      <c r="Z832" s="1146"/>
      <c r="AA832" s="1146"/>
      <c r="AB832" s="1147"/>
      <c r="AC832" s="63"/>
      <c r="AD832" s="63"/>
      <c r="AE832" s="207"/>
      <c r="AF832" s="63"/>
      <c r="AG832" s="63"/>
      <c r="AH832" s="63"/>
    </row>
    <row r="833" spans="2:38" s="32" customFormat="1" ht="15" customHeight="1" x14ac:dyDescent="0.45">
      <c r="B833" s="1118" t="s">
        <v>75</v>
      </c>
      <c r="C833" s="1119"/>
      <c r="D833" s="1119"/>
      <c r="E833" s="1119"/>
      <c r="F833" s="1119"/>
      <c r="G833" s="1119"/>
      <c r="H833" s="1119"/>
      <c r="I833" s="1119"/>
      <c r="J833" s="1705"/>
      <c r="K833" s="1717"/>
      <c r="L833" s="1719"/>
      <c r="M833" s="1134" t="s">
        <v>76</v>
      </c>
      <c r="N833" s="1709"/>
      <c r="O833" s="1134" t="s">
        <v>77</v>
      </c>
      <c r="P833" s="1709"/>
      <c r="Q833" s="1134" t="s">
        <v>78</v>
      </c>
      <c r="S833" s="60"/>
      <c r="T833" s="60"/>
      <c r="U833" s="60"/>
      <c r="V833" s="60"/>
      <c r="W833" s="60"/>
      <c r="X833" s="60"/>
      <c r="Y833" s="60"/>
      <c r="Z833" s="60"/>
      <c r="AA833" s="60"/>
      <c r="AB833" s="209"/>
      <c r="AC833" s="63"/>
      <c r="AD833" s="63"/>
      <c r="AE833" s="207"/>
      <c r="AF833" s="63"/>
      <c r="AG833" s="63"/>
      <c r="AH833" s="63"/>
    </row>
    <row r="834" spans="2:38" s="32" customFormat="1" ht="15" customHeight="1" x14ac:dyDescent="0.45">
      <c r="B834" s="1121"/>
      <c r="C834" s="1122"/>
      <c r="D834" s="1122"/>
      <c r="E834" s="1122"/>
      <c r="F834" s="1122"/>
      <c r="G834" s="1122"/>
      <c r="H834" s="1122"/>
      <c r="I834" s="1122"/>
      <c r="J834" s="1707"/>
      <c r="K834" s="1718"/>
      <c r="L834" s="1720"/>
      <c r="M834" s="1136"/>
      <c r="N834" s="1710"/>
      <c r="O834" s="1136"/>
      <c r="P834" s="1710"/>
      <c r="Q834" s="1136"/>
      <c r="R834" s="64"/>
      <c r="S834" s="62"/>
      <c r="T834" s="62"/>
      <c r="U834" s="62"/>
      <c r="V834" s="62"/>
      <c r="W834" s="62"/>
      <c r="X834" s="62"/>
      <c r="Y834" s="62"/>
      <c r="Z834" s="62"/>
      <c r="AA834" s="62"/>
      <c r="AB834" s="208"/>
      <c r="AC834" s="63"/>
      <c r="AD834" s="63"/>
      <c r="AE834" s="207"/>
      <c r="AF834" s="63"/>
      <c r="AG834" s="63"/>
      <c r="AH834" s="63"/>
    </row>
    <row r="835" spans="2:38" s="32" customFormat="1" ht="20.100000000000001" customHeight="1" x14ac:dyDescent="0.45">
      <c r="B835" s="65"/>
      <c r="C835" s="65"/>
      <c r="D835" s="65"/>
      <c r="E835" s="65"/>
      <c r="F835" s="65"/>
      <c r="G835" s="65"/>
      <c r="H835" s="65"/>
      <c r="I835" s="65"/>
      <c r="J835" s="66"/>
      <c r="K835" s="66"/>
      <c r="L835" s="68"/>
      <c r="M835" s="66"/>
      <c r="N835" s="68"/>
      <c r="O835" s="66"/>
      <c r="P835" s="68"/>
      <c r="Q835" s="66"/>
      <c r="R835" s="68"/>
      <c r="S835" s="61"/>
      <c r="T835" s="61"/>
      <c r="U835" s="61"/>
      <c r="V835" s="61"/>
      <c r="W835" s="61"/>
      <c r="X835" s="61"/>
      <c r="Y835" s="61"/>
      <c r="Z835" s="61"/>
      <c r="AA835" s="61"/>
      <c r="AB835" s="61"/>
      <c r="AC835" s="63"/>
      <c r="AD835" s="63"/>
      <c r="AE835" s="207"/>
      <c r="AF835" s="63"/>
      <c r="AG835" s="63"/>
      <c r="AH835" s="63"/>
    </row>
    <row r="836" spans="2:38" s="32" customFormat="1" ht="17.55" customHeight="1" x14ac:dyDescent="0.45">
      <c r="B836" s="35" t="s">
        <v>5600</v>
      </c>
      <c r="C836" s="35"/>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E836" s="223"/>
    </row>
    <row r="837" spans="2:38" s="32" customFormat="1" ht="12.6" customHeight="1" x14ac:dyDescent="0.45">
      <c r="B837" s="1185" t="s">
        <v>62</v>
      </c>
      <c r="C837" s="1186"/>
      <c r="D837" s="1186"/>
      <c r="E837" s="1186"/>
      <c r="F837" s="1186"/>
      <c r="G837" s="1186"/>
      <c r="H837" s="1186"/>
      <c r="I837" s="1187"/>
      <c r="J837" s="1221"/>
      <c r="K837" s="1222"/>
      <c r="L837" s="1222"/>
      <c r="M837" s="1222"/>
      <c r="N837" s="1222"/>
      <c r="O837" s="1222"/>
      <c r="P837" s="1222"/>
      <c r="Q837" s="1222"/>
      <c r="R837" s="1222"/>
      <c r="S837" s="1222"/>
      <c r="T837" s="1222"/>
      <c r="U837" s="1222"/>
      <c r="V837" s="1222"/>
      <c r="W837" s="1222"/>
      <c r="X837" s="1222"/>
      <c r="Y837" s="1222"/>
      <c r="Z837" s="1222"/>
      <c r="AA837" s="1222"/>
      <c r="AB837" s="1223"/>
      <c r="AE837" s="71"/>
    </row>
    <row r="838" spans="2:38" s="32" customFormat="1" ht="22.5" customHeight="1" x14ac:dyDescent="0.45">
      <c r="B838" s="1207" t="s">
        <v>50</v>
      </c>
      <c r="C838" s="1208"/>
      <c r="D838" s="1208"/>
      <c r="E838" s="1208"/>
      <c r="F838" s="1208"/>
      <c r="G838" s="1208"/>
      <c r="H838" s="1208"/>
      <c r="I838" s="1209"/>
      <c r="J838" s="1224"/>
      <c r="K838" s="1225"/>
      <c r="L838" s="1225"/>
      <c r="M838" s="1226"/>
      <c r="N838" s="1226"/>
      <c r="O838" s="1225"/>
      <c r="P838" s="1226"/>
      <c r="Q838" s="1226"/>
      <c r="R838" s="1225"/>
      <c r="S838" s="1225"/>
      <c r="T838" s="1225"/>
      <c r="U838" s="1225"/>
      <c r="V838" s="1225"/>
      <c r="W838" s="1225"/>
      <c r="X838" s="1225"/>
      <c r="Y838" s="1225"/>
      <c r="Z838" s="1225"/>
      <c r="AA838" s="1225"/>
      <c r="AB838" s="1227"/>
      <c r="AE838" s="71"/>
    </row>
    <row r="839" spans="2:38" s="32" customFormat="1" ht="25.35" customHeight="1" x14ac:dyDescent="0.45">
      <c r="B839" s="1173" t="s">
        <v>48</v>
      </c>
      <c r="C839" s="1174"/>
      <c r="D839" s="1174"/>
      <c r="E839" s="1174"/>
      <c r="F839" s="1174"/>
      <c r="G839" s="1174"/>
      <c r="H839" s="1174"/>
      <c r="I839" s="1175"/>
      <c r="J839" s="1053" t="s">
        <v>3</v>
      </c>
      <c r="K839" s="1054"/>
      <c r="L839" s="1054"/>
      <c r="M839" s="1237"/>
      <c r="N839" s="1239"/>
      <c r="O839" s="37" t="s">
        <v>4</v>
      </c>
      <c r="P839" s="1237"/>
      <c r="Q839" s="1239"/>
      <c r="R839" s="1054"/>
      <c r="S839" s="1054"/>
      <c r="T839" s="1054"/>
      <c r="U839" s="1054"/>
      <c r="V839" s="1054"/>
      <c r="W839" s="1054"/>
      <c r="X839" s="1054"/>
      <c r="Y839" s="1054"/>
      <c r="Z839" s="1054"/>
      <c r="AA839" s="1054"/>
      <c r="AB839" s="1055"/>
      <c r="AE839" s="71"/>
    </row>
    <row r="840" spans="2:38" s="32" customFormat="1" ht="25.35" customHeight="1" x14ac:dyDescent="0.45">
      <c r="B840" s="1179"/>
      <c r="C840" s="1180"/>
      <c r="D840" s="1180"/>
      <c r="E840" s="1180"/>
      <c r="F840" s="1180"/>
      <c r="G840" s="1180"/>
      <c r="H840" s="1180"/>
      <c r="I840" s="1181"/>
      <c r="J840" s="1053" t="s">
        <v>5</v>
      </c>
      <c r="K840" s="1054"/>
      <c r="L840" s="1054"/>
      <c r="M840" s="1237"/>
      <c r="N840" s="1238"/>
      <c r="O840" s="1238"/>
      <c r="P840" s="1238"/>
      <c r="Q840" s="1239"/>
      <c r="R840" s="1053" t="s">
        <v>6</v>
      </c>
      <c r="S840" s="1054"/>
      <c r="T840" s="1055"/>
      <c r="U840" s="1237"/>
      <c r="V840" s="1238"/>
      <c r="W840" s="1238"/>
      <c r="X840" s="1238"/>
      <c r="Y840" s="1238"/>
      <c r="Z840" s="1238"/>
      <c r="AA840" s="1238"/>
      <c r="AB840" s="1239"/>
      <c r="AE840" s="71"/>
    </row>
    <row r="841" spans="2:38" s="32" customFormat="1" ht="25.35" customHeight="1" x14ac:dyDescent="0.45">
      <c r="B841" s="1179"/>
      <c r="C841" s="1180"/>
      <c r="D841" s="1180"/>
      <c r="E841" s="1180"/>
      <c r="F841" s="1180"/>
      <c r="G841" s="1180"/>
      <c r="H841" s="1180"/>
      <c r="I841" s="1181"/>
      <c r="J841" s="1053" t="s">
        <v>5753</v>
      </c>
      <c r="K841" s="1054"/>
      <c r="L841" s="1054"/>
      <c r="M841" s="1234"/>
      <c r="N841" s="1235"/>
      <c r="O841" s="1235"/>
      <c r="P841" s="1235"/>
      <c r="Q841" s="1236"/>
      <c r="R841" s="1053" t="s">
        <v>7</v>
      </c>
      <c r="S841" s="1054"/>
      <c r="T841" s="1055"/>
      <c r="U841" s="1237"/>
      <c r="V841" s="1238"/>
      <c r="W841" s="1238"/>
      <c r="X841" s="1238"/>
      <c r="Y841" s="1238"/>
      <c r="Z841" s="1238"/>
      <c r="AA841" s="1238"/>
      <c r="AB841" s="1239"/>
      <c r="AE841" s="71"/>
    </row>
    <row r="842" spans="2:38" s="32" customFormat="1" ht="25.35" customHeight="1" x14ac:dyDescent="0.45">
      <c r="B842" s="1182"/>
      <c r="C842" s="1183"/>
      <c r="D842" s="1183"/>
      <c r="E842" s="1183"/>
      <c r="F842" s="1183"/>
      <c r="G842" s="1183"/>
      <c r="H842" s="1183"/>
      <c r="I842" s="1184"/>
      <c r="J842" s="1053" t="s">
        <v>8</v>
      </c>
      <c r="K842" s="1054"/>
      <c r="L842" s="1054"/>
      <c r="M842" s="1713"/>
      <c r="N842" s="1713"/>
      <c r="O842" s="1713"/>
      <c r="P842" s="1713"/>
      <c r="Q842" s="1713"/>
      <c r="R842" s="1713"/>
      <c r="S842" s="1713"/>
      <c r="T842" s="1713"/>
      <c r="U842" s="1713"/>
      <c r="V842" s="1713"/>
      <c r="W842" s="1713"/>
      <c r="X842" s="1713"/>
      <c r="Y842" s="1713"/>
      <c r="Z842" s="1713"/>
      <c r="AA842" s="1713"/>
      <c r="AB842" s="1713"/>
      <c r="AE842" s="71"/>
    </row>
    <row r="843" spans="2:38" s="32" customFormat="1" ht="30" customHeight="1" x14ac:dyDescent="0.45">
      <c r="B843" s="1696" t="s">
        <v>63</v>
      </c>
      <c r="C843" s="1697"/>
      <c r="D843" s="1697"/>
      <c r="E843" s="1697"/>
      <c r="F843" s="1697"/>
      <c r="G843" s="1697"/>
      <c r="H843" s="1697"/>
      <c r="I843" s="1698"/>
      <c r="J843" s="222"/>
      <c r="K843" s="221"/>
      <c r="L843" s="220" t="s">
        <v>65</v>
      </c>
      <c r="M843" s="219"/>
      <c r="N843" s="218" t="s">
        <v>64</v>
      </c>
      <c r="O843" s="42"/>
      <c r="P843" s="53"/>
      <c r="V843" s="82"/>
      <c r="W843" s="82"/>
      <c r="X843" s="82"/>
      <c r="Y843" s="82"/>
      <c r="Z843" s="82"/>
      <c r="AA843" s="82"/>
      <c r="AB843" s="83"/>
      <c r="AE843" s="71"/>
      <c r="AL843" s="39"/>
    </row>
    <row r="844" spans="2:38" s="32" customFormat="1" ht="15" customHeight="1" x14ac:dyDescent="0.45">
      <c r="B844" s="1699"/>
      <c r="C844" s="1700"/>
      <c r="D844" s="1700"/>
      <c r="E844" s="1700"/>
      <c r="F844" s="1700"/>
      <c r="G844" s="1700"/>
      <c r="H844" s="1700"/>
      <c r="I844" s="1701"/>
      <c r="J844" s="43" t="s">
        <v>66</v>
      </c>
      <c r="K844" s="44"/>
      <c r="L844" s="44"/>
      <c r="M844" s="44"/>
      <c r="N844" s="44"/>
      <c r="O844" s="44"/>
      <c r="P844" s="44"/>
      <c r="Q844" s="44"/>
      <c r="R844" s="44"/>
      <c r="S844" s="42"/>
      <c r="T844" s="45"/>
      <c r="U844" s="217"/>
      <c r="V844" s="216"/>
      <c r="W844" s="409"/>
      <c r="X844" s="102" t="s">
        <v>65</v>
      </c>
      <c r="Y844" s="215"/>
      <c r="Z844" s="72" t="s">
        <v>64</v>
      </c>
      <c r="AA844" s="72"/>
      <c r="AB844" s="214"/>
      <c r="AE844" s="71"/>
    </row>
    <row r="845" spans="2:38" s="32" customFormat="1" ht="15" customHeight="1" x14ac:dyDescent="0.45">
      <c r="B845" s="1702"/>
      <c r="C845" s="1703"/>
      <c r="D845" s="1703"/>
      <c r="E845" s="1703"/>
      <c r="F845" s="1703"/>
      <c r="G845" s="1703"/>
      <c r="H845" s="1703"/>
      <c r="I845" s="1704"/>
      <c r="J845" s="50" t="s">
        <v>67</v>
      </c>
      <c r="K845" s="295"/>
      <c r="L845" s="295"/>
      <c r="M845" s="295"/>
      <c r="N845" s="295"/>
      <c r="O845" s="295"/>
      <c r="P845" s="295"/>
      <c r="Q845" s="295"/>
      <c r="R845" s="295"/>
      <c r="S845" s="52"/>
      <c r="T845" s="72"/>
      <c r="U845" s="213"/>
      <c r="V845" s="212"/>
      <c r="W845" s="410"/>
      <c r="X845" s="295" t="s">
        <v>65</v>
      </c>
      <c r="Y845" s="211"/>
      <c r="Z845" s="48" t="s">
        <v>64</v>
      </c>
      <c r="AA845" s="48"/>
      <c r="AB845" s="49"/>
      <c r="AE845" s="71"/>
    </row>
    <row r="846" spans="2:38" s="32" customFormat="1" ht="18" customHeight="1" x14ac:dyDescent="0.45">
      <c r="B846" s="1167" t="s">
        <v>68</v>
      </c>
      <c r="C846" s="1168"/>
      <c r="D846" s="1168"/>
      <c r="E846" s="1168"/>
      <c r="F846" s="1168"/>
      <c r="G846" s="1168"/>
      <c r="H846" s="1168"/>
      <c r="I846" s="1169"/>
      <c r="J846" s="210" t="s">
        <v>84</v>
      </c>
      <c r="K846" s="52" t="s">
        <v>69</v>
      </c>
      <c r="L846" s="58"/>
      <c r="M846" s="58"/>
      <c r="N846" s="58"/>
      <c r="O846" s="57" t="s">
        <v>70</v>
      </c>
      <c r="P846" s="52" t="s">
        <v>71</v>
      </c>
      <c r="Q846" s="58"/>
      <c r="R846" s="58"/>
      <c r="T846" s="72" t="s">
        <v>81</v>
      </c>
      <c r="U846" s="57" t="s">
        <v>70</v>
      </c>
      <c r="V846" s="72" t="s">
        <v>82</v>
      </c>
      <c r="X846" s="52"/>
      <c r="Y846" s="58"/>
      <c r="Z846" s="58"/>
      <c r="AA846" s="58"/>
      <c r="AB846" s="59"/>
      <c r="AE846" s="71"/>
      <c r="AH846" s="69"/>
    </row>
    <row r="847" spans="2:38" s="32" customFormat="1" ht="15" customHeight="1" x14ac:dyDescent="0.45">
      <c r="B847" s="1118" t="s">
        <v>72</v>
      </c>
      <c r="C847" s="1119"/>
      <c r="D847" s="1119"/>
      <c r="E847" s="1119"/>
      <c r="F847" s="1119"/>
      <c r="G847" s="1119"/>
      <c r="H847" s="1119"/>
      <c r="I847" s="1120"/>
      <c r="J847" s="1130" t="s">
        <v>73</v>
      </c>
      <c r="K847" s="1139"/>
      <c r="L847" s="1711"/>
      <c r="M847" s="1218"/>
      <c r="N847" s="1218"/>
      <c r="O847" s="1218"/>
      <c r="P847" s="1218"/>
      <c r="Q847" s="1218"/>
      <c r="R847" s="1715"/>
      <c r="S847" s="1715"/>
      <c r="T847" s="1715"/>
      <c r="U847" s="1716"/>
      <c r="V847" s="1143" t="s">
        <v>74</v>
      </c>
      <c r="W847" s="1143"/>
      <c r="X847" s="1143"/>
      <c r="Y847" s="1143"/>
      <c r="Z847" s="1143"/>
      <c r="AA847" s="1143"/>
      <c r="AB847" s="1144"/>
      <c r="AE847" s="71"/>
    </row>
    <row r="848" spans="2:38" s="32" customFormat="1" ht="15" customHeight="1" x14ac:dyDescent="0.45">
      <c r="B848" s="1121"/>
      <c r="C848" s="1122"/>
      <c r="D848" s="1122"/>
      <c r="E848" s="1122"/>
      <c r="F848" s="1122"/>
      <c r="G848" s="1122"/>
      <c r="H848" s="1122"/>
      <c r="I848" s="1123"/>
      <c r="J848" s="1197"/>
      <c r="K848" s="1198"/>
      <c r="L848" s="1711"/>
      <c r="M848" s="1218"/>
      <c r="N848" s="1218"/>
      <c r="O848" s="1218"/>
      <c r="P848" s="1218"/>
      <c r="Q848" s="1218"/>
      <c r="R848" s="1715"/>
      <c r="S848" s="1715"/>
      <c r="T848" s="1715"/>
      <c r="U848" s="1716"/>
      <c r="V848" s="1146"/>
      <c r="W848" s="1146"/>
      <c r="X848" s="1146"/>
      <c r="Y848" s="1146"/>
      <c r="Z848" s="1146"/>
      <c r="AA848" s="1146"/>
      <c r="AB848" s="1147"/>
      <c r="AC848" s="63"/>
      <c r="AD848" s="63"/>
      <c r="AE848" s="207"/>
      <c r="AF848" s="63"/>
      <c r="AG848" s="63"/>
      <c r="AH848" s="63"/>
    </row>
    <row r="849" spans="2:38" s="32" customFormat="1" ht="15" customHeight="1" x14ac:dyDescent="0.45">
      <c r="B849" s="1118" t="s">
        <v>75</v>
      </c>
      <c r="C849" s="1119"/>
      <c r="D849" s="1119"/>
      <c r="E849" s="1119"/>
      <c r="F849" s="1119"/>
      <c r="G849" s="1119"/>
      <c r="H849" s="1119"/>
      <c r="I849" s="1119"/>
      <c r="J849" s="1705"/>
      <c r="K849" s="1717"/>
      <c r="L849" s="1719"/>
      <c r="M849" s="1134" t="s">
        <v>76</v>
      </c>
      <c r="N849" s="1709"/>
      <c r="O849" s="1134" t="s">
        <v>77</v>
      </c>
      <c r="P849" s="1709"/>
      <c r="Q849" s="1134" t="s">
        <v>78</v>
      </c>
      <c r="S849" s="60"/>
      <c r="T849" s="60"/>
      <c r="U849" s="60"/>
      <c r="V849" s="60"/>
      <c r="W849" s="60"/>
      <c r="X849" s="60"/>
      <c r="Y849" s="60"/>
      <c r="Z849" s="60"/>
      <c r="AA849" s="60"/>
      <c r="AB849" s="209"/>
      <c r="AC849" s="63"/>
      <c r="AD849" s="63"/>
      <c r="AE849" s="207"/>
      <c r="AF849" s="63"/>
      <c r="AG849" s="63"/>
      <c r="AH849" s="63"/>
    </row>
    <row r="850" spans="2:38" s="32" customFormat="1" ht="15" customHeight="1" x14ac:dyDescent="0.45">
      <c r="B850" s="1121"/>
      <c r="C850" s="1122"/>
      <c r="D850" s="1122"/>
      <c r="E850" s="1122"/>
      <c r="F850" s="1122"/>
      <c r="G850" s="1122"/>
      <c r="H850" s="1122"/>
      <c r="I850" s="1122"/>
      <c r="J850" s="1707"/>
      <c r="K850" s="1718"/>
      <c r="L850" s="1720"/>
      <c r="M850" s="1136"/>
      <c r="N850" s="1710"/>
      <c r="O850" s="1136"/>
      <c r="P850" s="1710"/>
      <c r="Q850" s="1136"/>
      <c r="R850" s="64"/>
      <c r="S850" s="62"/>
      <c r="T850" s="62"/>
      <c r="U850" s="62"/>
      <c r="V850" s="62"/>
      <c r="W850" s="62"/>
      <c r="X850" s="62"/>
      <c r="Y850" s="62"/>
      <c r="Z850" s="62"/>
      <c r="AA850" s="62"/>
      <c r="AB850" s="208"/>
      <c r="AC850" s="63"/>
      <c r="AD850" s="63"/>
      <c r="AE850" s="207"/>
      <c r="AF850" s="63"/>
      <c r="AG850" s="63"/>
      <c r="AH850" s="63"/>
    </row>
    <row r="851" spans="2:38" s="32" customFormat="1" ht="17.55" customHeight="1" x14ac:dyDescent="0.45">
      <c r="B851" s="35" t="s">
        <v>5599</v>
      </c>
      <c r="C851" s="35"/>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E851" s="223"/>
    </row>
    <row r="852" spans="2:38" s="32" customFormat="1" ht="12.6" customHeight="1" x14ac:dyDescent="0.45">
      <c r="B852" s="1185" t="s">
        <v>62</v>
      </c>
      <c r="C852" s="1186"/>
      <c r="D852" s="1186"/>
      <c r="E852" s="1186"/>
      <c r="F852" s="1186"/>
      <c r="G852" s="1186"/>
      <c r="H852" s="1186"/>
      <c r="I852" s="1187"/>
      <c r="J852" s="1221"/>
      <c r="K852" s="1222"/>
      <c r="L852" s="1222"/>
      <c r="M852" s="1222"/>
      <c r="N852" s="1222"/>
      <c r="O852" s="1222"/>
      <c r="P852" s="1222"/>
      <c r="Q852" s="1222"/>
      <c r="R852" s="1222"/>
      <c r="S852" s="1222"/>
      <c r="T852" s="1222"/>
      <c r="U852" s="1222"/>
      <c r="V852" s="1222"/>
      <c r="W852" s="1222"/>
      <c r="X852" s="1222"/>
      <c r="Y852" s="1222"/>
      <c r="Z852" s="1222"/>
      <c r="AA852" s="1222"/>
      <c r="AB852" s="1223"/>
      <c r="AE852" s="71"/>
    </row>
    <row r="853" spans="2:38" s="32" customFormat="1" ht="22.5" customHeight="1" x14ac:dyDescent="0.45">
      <c r="B853" s="1207" t="s">
        <v>50</v>
      </c>
      <c r="C853" s="1208"/>
      <c r="D853" s="1208"/>
      <c r="E853" s="1208"/>
      <c r="F853" s="1208"/>
      <c r="G853" s="1208"/>
      <c r="H853" s="1208"/>
      <c r="I853" s="1209"/>
      <c r="J853" s="1224"/>
      <c r="K853" s="1225"/>
      <c r="L853" s="1225"/>
      <c r="M853" s="1226"/>
      <c r="N853" s="1226"/>
      <c r="O853" s="1225"/>
      <c r="P853" s="1226"/>
      <c r="Q853" s="1226"/>
      <c r="R853" s="1225"/>
      <c r="S853" s="1225"/>
      <c r="T853" s="1225"/>
      <c r="U853" s="1225"/>
      <c r="V853" s="1225"/>
      <c r="W853" s="1225"/>
      <c r="X853" s="1225"/>
      <c r="Y853" s="1225"/>
      <c r="Z853" s="1225"/>
      <c r="AA853" s="1225"/>
      <c r="AB853" s="1227"/>
      <c r="AE853" s="71"/>
    </row>
    <row r="854" spans="2:38" s="32" customFormat="1" ht="25.35" customHeight="1" x14ac:dyDescent="0.45">
      <c r="B854" s="1173" t="s">
        <v>48</v>
      </c>
      <c r="C854" s="1174"/>
      <c r="D854" s="1174"/>
      <c r="E854" s="1174"/>
      <c r="F854" s="1174"/>
      <c r="G854" s="1174"/>
      <c r="H854" s="1174"/>
      <c r="I854" s="1175"/>
      <c r="J854" s="1053" t="s">
        <v>3</v>
      </c>
      <c r="K854" s="1054"/>
      <c r="L854" s="1054"/>
      <c r="M854" s="1237"/>
      <c r="N854" s="1239"/>
      <c r="O854" s="37" t="s">
        <v>4</v>
      </c>
      <c r="P854" s="1237"/>
      <c r="Q854" s="1239"/>
      <c r="R854" s="1054"/>
      <c r="S854" s="1054"/>
      <c r="T854" s="1054"/>
      <c r="U854" s="1054"/>
      <c r="V854" s="1054"/>
      <c r="W854" s="1054"/>
      <c r="X854" s="1054"/>
      <c r="Y854" s="1054"/>
      <c r="Z854" s="1054"/>
      <c r="AA854" s="1054"/>
      <c r="AB854" s="1055"/>
      <c r="AE854" s="71"/>
    </row>
    <row r="855" spans="2:38" s="32" customFormat="1" ht="25.35" customHeight="1" x14ac:dyDescent="0.45">
      <c r="B855" s="1179"/>
      <c r="C855" s="1180"/>
      <c r="D855" s="1180"/>
      <c r="E855" s="1180"/>
      <c r="F855" s="1180"/>
      <c r="G855" s="1180"/>
      <c r="H855" s="1180"/>
      <c r="I855" s="1181"/>
      <c r="J855" s="1053" t="s">
        <v>5</v>
      </c>
      <c r="K855" s="1054"/>
      <c r="L855" s="1054"/>
      <c r="M855" s="1237"/>
      <c r="N855" s="1238"/>
      <c r="O855" s="1238"/>
      <c r="P855" s="1238"/>
      <c r="Q855" s="1239"/>
      <c r="R855" s="1053" t="s">
        <v>6</v>
      </c>
      <c r="S855" s="1054"/>
      <c r="T855" s="1055"/>
      <c r="U855" s="1237"/>
      <c r="V855" s="1238"/>
      <c r="W855" s="1238"/>
      <c r="X855" s="1238"/>
      <c r="Y855" s="1238"/>
      <c r="Z855" s="1238"/>
      <c r="AA855" s="1238"/>
      <c r="AB855" s="1239"/>
      <c r="AE855" s="71"/>
    </row>
    <row r="856" spans="2:38" s="32" customFormat="1" ht="25.35" customHeight="1" x14ac:dyDescent="0.45">
      <c r="B856" s="1179"/>
      <c r="C856" s="1180"/>
      <c r="D856" s="1180"/>
      <c r="E856" s="1180"/>
      <c r="F856" s="1180"/>
      <c r="G856" s="1180"/>
      <c r="H856" s="1180"/>
      <c r="I856" s="1181"/>
      <c r="J856" s="1053" t="s">
        <v>5753</v>
      </c>
      <c r="K856" s="1054"/>
      <c r="L856" s="1054"/>
      <c r="M856" s="1234"/>
      <c r="N856" s="1235"/>
      <c r="O856" s="1235"/>
      <c r="P856" s="1235"/>
      <c r="Q856" s="1236"/>
      <c r="R856" s="1053" t="s">
        <v>7</v>
      </c>
      <c r="S856" s="1054"/>
      <c r="T856" s="1055"/>
      <c r="U856" s="1237"/>
      <c r="V856" s="1238"/>
      <c r="W856" s="1238"/>
      <c r="X856" s="1238"/>
      <c r="Y856" s="1238"/>
      <c r="Z856" s="1238"/>
      <c r="AA856" s="1238"/>
      <c r="AB856" s="1239"/>
      <c r="AE856" s="71"/>
    </row>
    <row r="857" spans="2:38" s="32" customFormat="1" ht="25.35" customHeight="1" x14ac:dyDescent="0.45">
      <c r="B857" s="1182"/>
      <c r="C857" s="1183"/>
      <c r="D857" s="1183"/>
      <c r="E857" s="1183"/>
      <c r="F857" s="1183"/>
      <c r="G857" s="1183"/>
      <c r="H857" s="1183"/>
      <c r="I857" s="1184"/>
      <c r="J857" s="1053" t="s">
        <v>8</v>
      </c>
      <c r="K857" s="1054"/>
      <c r="L857" s="1054"/>
      <c r="M857" s="1713"/>
      <c r="N857" s="1713"/>
      <c r="O857" s="1713"/>
      <c r="P857" s="1713"/>
      <c r="Q857" s="1713"/>
      <c r="R857" s="1713"/>
      <c r="S857" s="1713"/>
      <c r="T857" s="1713"/>
      <c r="U857" s="1713"/>
      <c r="V857" s="1713"/>
      <c r="W857" s="1713"/>
      <c r="X857" s="1713"/>
      <c r="Y857" s="1713"/>
      <c r="Z857" s="1713"/>
      <c r="AA857" s="1713"/>
      <c r="AB857" s="1713"/>
      <c r="AE857" s="71"/>
    </row>
    <row r="858" spans="2:38" s="32" customFormat="1" ht="30" customHeight="1" x14ac:dyDescent="0.45">
      <c r="B858" s="1696" t="s">
        <v>63</v>
      </c>
      <c r="C858" s="1697"/>
      <c r="D858" s="1697"/>
      <c r="E858" s="1697"/>
      <c r="F858" s="1697"/>
      <c r="G858" s="1697"/>
      <c r="H858" s="1697"/>
      <c r="I858" s="1698"/>
      <c r="J858" s="222"/>
      <c r="K858" s="221"/>
      <c r="L858" s="220" t="s">
        <v>65</v>
      </c>
      <c r="M858" s="219"/>
      <c r="N858" s="218" t="s">
        <v>64</v>
      </c>
      <c r="O858" s="42"/>
      <c r="P858" s="53"/>
      <c r="V858" s="82"/>
      <c r="W858" s="82"/>
      <c r="X858" s="82"/>
      <c r="Y858" s="82"/>
      <c r="Z858" s="82"/>
      <c r="AA858" s="82"/>
      <c r="AB858" s="83"/>
      <c r="AE858" s="71"/>
      <c r="AL858" s="39"/>
    </row>
    <row r="859" spans="2:38" s="32" customFormat="1" ht="15" customHeight="1" x14ac:dyDescent="0.45">
      <c r="B859" s="1699"/>
      <c r="C859" s="1700"/>
      <c r="D859" s="1700"/>
      <c r="E859" s="1700"/>
      <c r="F859" s="1700"/>
      <c r="G859" s="1700"/>
      <c r="H859" s="1700"/>
      <c r="I859" s="1701"/>
      <c r="J859" s="43" t="s">
        <v>66</v>
      </c>
      <c r="K859" s="44"/>
      <c r="L859" s="44"/>
      <c r="M859" s="44"/>
      <c r="N859" s="44"/>
      <c r="O859" s="44"/>
      <c r="P859" s="44"/>
      <c r="Q859" s="44"/>
      <c r="R859" s="44"/>
      <c r="S859" s="42"/>
      <c r="T859" s="45"/>
      <c r="U859" s="217"/>
      <c r="V859" s="216"/>
      <c r="W859" s="409"/>
      <c r="X859" s="102" t="s">
        <v>65</v>
      </c>
      <c r="Y859" s="215"/>
      <c r="Z859" s="45" t="s">
        <v>64</v>
      </c>
      <c r="AA859" s="72"/>
      <c r="AB859" s="214"/>
      <c r="AE859" s="71"/>
    </row>
    <row r="860" spans="2:38" s="32" customFormat="1" ht="15" customHeight="1" x14ac:dyDescent="0.45">
      <c r="B860" s="1702"/>
      <c r="C860" s="1703"/>
      <c r="D860" s="1703"/>
      <c r="E860" s="1703"/>
      <c r="F860" s="1703"/>
      <c r="G860" s="1703"/>
      <c r="H860" s="1703"/>
      <c r="I860" s="1704"/>
      <c r="J860" s="50" t="s">
        <v>67</v>
      </c>
      <c r="K860" s="295"/>
      <c r="L860" s="295"/>
      <c r="M860" s="295"/>
      <c r="N860" s="295"/>
      <c r="O860" s="295"/>
      <c r="P860" s="295"/>
      <c r="Q860" s="295"/>
      <c r="R860" s="295"/>
      <c r="S860" s="52"/>
      <c r="T860" s="72"/>
      <c r="U860" s="213"/>
      <c r="V860" s="212"/>
      <c r="W860" s="410"/>
      <c r="X860" s="295" t="s">
        <v>65</v>
      </c>
      <c r="Y860" s="211"/>
      <c r="Z860" s="72" t="s">
        <v>64</v>
      </c>
      <c r="AA860" s="48"/>
      <c r="AB860" s="49"/>
      <c r="AE860" s="71"/>
    </row>
    <row r="861" spans="2:38" s="32" customFormat="1" ht="18" customHeight="1" x14ac:dyDescent="0.45">
      <c r="B861" s="1167" t="s">
        <v>68</v>
      </c>
      <c r="C861" s="1168"/>
      <c r="D861" s="1168"/>
      <c r="E861" s="1168"/>
      <c r="F861" s="1168"/>
      <c r="G861" s="1168"/>
      <c r="H861" s="1168"/>
      <c r="I861" s="1169"/>
      <c r="J861" s="210" t="s">
        <v>84</v>
      </c>
      <c r="K861" s="52" t="s">
        <v>69</v>
      </c>
      <c r="L861" s="58"/>
      <c r="M861" s="58"/>
      <c r="N861" s="58"/>
      <c r="O861" s="57" t="s">
        <v>70</v>
      </c>
      <c r="P861" s="52" t="s">
        <v>71</v>
      </c>
      <c r="Q861" s="58"/>
      <c r="R861" s="58"/>
      <c r="T861" s="72" t="s">
        <v>81</v>
      </c>
      <c r="U861" s="57" t="s">
        <v>84</v>
      </c>
      <c r="V861" s="72" t="s">
        <v>82</v>
      </c>
      <c r="X861" s="52"/>
      <c r="Y861" s="58"/>
      <c r="Z861" s="58"/>
      <c r="AA861" s="58"/>
      <c r="AB861" s="59"/>
      <c r="AE861" s="71"/>
      <c r="AH861" s="69"/>
    </row>
    <row r="862" spans="2:38" s="32" customFormat="1" ht="15" customHeight="1" x14ac:dyDescent="0.45">
      <c r="B862" s="1118" t="s">
        <v>72</v>
      </c>
      <c r="C862" s="1119"/>
      <c r="D862" s="1119"/>
      <c r="E862" s="1119"/>
      <c r="F862" s="1119"/>
      <c r="G862" s="1119"/>
      <c r="H862" s="1119"/>
      <c r="I862" s="1120"/>
      <c r="J862" s="1130" t="s">
        <v>73</v>
      </c>
      <c r="K862" s="1139"/>
      <c r="L862" s="1711"/>
      <c r="M862" s="1218"/>
      <c r="N862" s="1218"/>
      <c r="O862" s="1712"/>
      <c r="P862" s="1711"/>
      <c r="Q862" s="1712"/>
      <c r="R862" s="1714"/>
      <c r="S862" s="1715"/>
      <c r="T862" s="1715"/>
      <c r="U862" s="1716"/>
      <c r="V862" s="1143" t="s">
        <v>74</v>
      </c>
      <c r="W862" s="1143"/>
      <c r="X862" s="1143"/>
      <c r="Y862" s="1143"/>
      <c r="Z862" s="1143"/>
      <c r="AA862" s="1143"/>
      <c r="AB862" s="1144"/>
      <c r="AE862" s="71"/>
    </row>
    <row r="863" spans="2:38" s="32" customFormat="1" ht="15" customHeight="1" x14ac:dyDescent="0.45">
      <c r="B863" s="1121"/>
      <c r="C863" s="1122"/>
      <c r="D863" s="1122"/>
      <c r="E863" s="1122"/>
      <c r="F863" s="1122"/>
      <c r="G863" s="1122"/>
      <c r="H863" s="1122"/>
      <c r="I863" s="1123"/>
      <c r="J863" s="1197"/>
      <c r="K863" s="1198"/>
      <c r="L863" s="1711"/>
      <c r="M863" s="1218"/>
      <c r="N863" s="1218"/>
      <c r="O863" s="1712"/>
      <c r="P863" s="1711"/>
      <c r="Q863" s="1712"/>
      <c r="R863" s="1714"/>
      <c r="S863" s="1715"/>
      <c r="T863" s="1715"/>
      <c r="U863" s="1716"/>
      <c r="V863" s="1146"/>
      <c r="W863" s="1146"/>
      <c r="X863" s="1146"/>
      <c r="Y863" s="1146"/>
      <c r="Z863" s="1146"/>
      <c r="AA863" s="1146"/>
      <c r="AB863" s="1147"/>
      <c r="AC863" s="63"/>
      <c r="AD863" s="63"/>
      <c r="AE863" s="207"/>
      <c r="AF863" s="63"/>
      <c r="AG863" s="63"/>
      <c r="AH863" s="63"/>
    </row>
    <row r="864" spans="2:38" s="32" customFormat="1" ht="15" customHeight="1" x14ac:dyDescent="0.45">
      <c r="B864" s="1118" t="s">
        <v>75</v>
      </c>
      <c r="C864" s="1119"/>
      <c r="D864" s="1119"/>
      <c r="E864" s="1119"/>
      <c r="F864" s="1119"/>
      <c r="G864" s="1119"/>
      <c r="H864" s="1119"/>
      <c r="I864" s="1119"/>
      <c r="J864" s="1705"/>
      <c r="K864" s="1717"/>
      <c r="L864" s="1719"/>
      <c r="M864" s="1134" t="s">
        <v>76</v>
      </c>
      <c r="N864" s="1709"/>
      <c r="O864" s="1134" t="s">
        <v>77</v>
      </c>
      <c r="P864" s="1709"/>
      <c r="Q864" s="1134" t="s">
        <v>78</v>
      </c>
      <c r="S864" s="60"/>
      <c r="T864" s="60"/>
      <c r="U864" s="60"/>
      <c r="V864" s="60"/>
      <c r="W864" s="60"/>
      <c r="X864" s="60"/>
      <c r="Y864" s="60"/>
      <c r="Z864" s="60"/>
      <c r="AA864" s="60"/>
      <c r="AB864" s="209"/>
      <c r="AC864" s="63"/>
      <c r="AD864" s="63"/>
      <c r="AE864" s="207"/>
      <c r="AF864" s="63"/>
      <c r="AG864" s="63"/>
      <c r="AH864" s="63"/>
    </row>
    <row r="865" spans="2:38" s="32" customFormat="1" ht="15" customHeight="1" x14ac:dyDescent="0.45">
      <c r="B865" s="1121"/>
      <c r="C865" s="1122"/>
      <c r="D865" s="1122"/>
      <c r="E865" s="1122"/>
      <c r="F865" s="1122"/>
      <c r="G865" s="1122"/>
      <c r="H865" s="1122"/>
      <c r="I865" s="1122"/>
      <c r="J865" s="1707"/>
      <c r="K865" s="1718"/>
      <c r="L865" s="1720"/>
      <c r="M865" s="1136"/>
      <c r="N865" s="1710"/>
      <c r="O865" s="1136"/>
      <c r="P865" s="1710"/>
      <c r="Q865" s="1136"/>
      <c r="R865" s="64"/>
      <c r="S865" s="62"/>
      <c r="T865" s="62"/>
      <c r="U865" s="62"/>
      <c r="V865" s="62"/>
      <c r="W865" s="62"/>
      <c r="X865" s="62"/>
      <c r="Y865" s="62"/>
      <c r="Z865" s="62"/>
      <c r="AA865" s="62"/>
      <c r="AB865" s="208"/>
      <c r="AC865" s="63"/>
      <c r="AD865" s="63"/>
      <c r="AE865" s="207"/>
      <c r="AF865" s="63"/>
      <c r="AG865" s="63"/>
      <c r="AH865" s="63"/>
    </row>
    <row r="866" spans="2:38" s="32" customFormat="1" ht="20.100000000000001" customHeight="1" x14ac:dyDescent="0.45">
      <c r="B866" s="65"/>
      <c r="C866" s="65"/>
      <c r="D866" s="65"/>
      <c r="E866" s="65"/>
      <c r="F866" s="65"/>
      <c r="G866" s="65"/>
      <c r="H866" s="65"/>
      <c r="I866" s="65"/>
      <c r="J866" s="66"/>
      <c r="K866" s="66"/>
      <c r="L866" s="68"/>
      <c r="M866" s="66"/>
      <c r="N866" s="68"/>
      <c r="O866" s="66"/>
      <c r="P866" s="68"/>
      <c r="Q866" s="66"/>
      <c r="R866" s="68"/>
      <c r="S866" s="61"/>
      <c r="T866" s="61"/>
      <c r="U866" s="61"/>
      <c r="V866" s="61"/>
      <c r="W866" s="61"/>
      <c r="X866" s="61"/>
      <c r="Y866" s="61"/>
      <c r="Z866" s="61"/>
      <c r="AA866" s="61"/>
      <c r="AB866" s="61"/>
      <c r="AC866" s="63"/>
      <c r="AD866" s="63"/>
      <c r="AE866" s="207"/>
      <c r="AF866" s="63"/>
      <c r="AG866" s="63"/>
      <c r="AH866" s="63"/>
    </row>
    <row r="867" spans="2:38" s="32" customFormat="1" ht="18" customHeight="1" x14ac:dyDescent="0.45">
      <c r="B867" s="291" t="s">
        <v>85</v>
      </c>
      <c r="C867" s="69" t="s">
        <v>5718</v>
      </c>
      <c r="E867" s="69"/>
      <c r="F867" s="69"/>
      <c r="G867" s="69"/>
      <c r="H867" s="69"/>
      <c r="I867" s="73"/>
      <c r="J867" s="73"/>
      <c r="K867" s="73"/>
      <c r="L867" s="73"/>
      <c r="M867" s="73"/>
      <c r="N867" s="73"/>
      <c r="O867" s="73"/>
      <c r="P867" s="73"/>
      <c r="Q867" s="73"/>
      <c r="R867" s="74"/>
      <c r="S867" s="73"/>
      <c r="T867" s="73"/>
      <c r="U867" s="73"/>
      <c r="V867" s="73"/>
      <c r="W867" s="69"/>
      <c r="X867" s="69"/>
      <c r="Y867" s="69"/>
      <c r="Z867" s="69"/>
      <c r="AA867" s="69"/>
      <c r="AB867" s="69"/>
      <c r="AE867" s="71"/>
    </row>
    <row r="868" spans="2:38" s="32" customFormat="1" ht="30" customHeight="1" x14ac:dyDescent="0.45">
      <c r="B868" s="296" t="s">
        <v>86</v>
      </c>
      <c r="C868" s="1117" t="s">
        <v>5719</v>
      </c>
      <c r="D868" s="1117"/>
      <c r="E868" s="1117"/>
      <c r="F868" s="1117"/>
      <c r="G868" s="1117"/>
      <c r="H868" s="1117"/>
      <c r="I868" s="1117"/>
      <c r="J868" s="1117"/>
      <c r="K868" s="1117"/>
      <c r="L868" s="1117"/>
      <c r="M868" s="1117"/>
      <c r="N868" s="1117"/>
      <c r="O868" s="1117"/>
      <c r="P868" s="1117"/>
      <c r="Q868" s="1117"/>
      <c r="R868" s="1117"/>
      <c r="S868" s="1117"/>
      <c r="T868" s="1117"/>
      <c r="U868" s="1117"/>
      <c r="V868" s="1117"/>
      <c r="W868" s="1117"/>
      <c r="X868" s="1117"/>
      <c r="Y868" s="1117"/>
      <c r="Z868" s="1117"/>
      <c r="AA868" s="1117"/>
      <c r="AE868" s="71"/>
    </row>
    <row r="869" spans="2:38" s="32" customFormat="1" ht="8.1" customHeight="1" x14ac:dyDescent="0.4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E869" s="71"/>
    </row>
    <row r="870" spans="2:38" s="32" customFormat="1" ht="25.35" customHeight="1" x14ac:dyDescent="0.45">
      <c r="B870" s="35" t="s">
        <v>87</v>
      </c>
      <c r="I870" s="36"/>
      <c r="J870" s="36"/>
      <c r="W870" s="36"/>
      <c r="X870" s="36"/>
      <c r="Y870" s="36"/>
      <c r="Z870" s="36"/>
      <c r="AA870" s="36"/>
      <c r="AB870" s="36"/>
      <c r="AE870" s="71"/>
    </row>
    <row r="871" spans="2:38" s="32" customFormat="1" ht="17.55" customHeight="1" x14ac:dyDescent="0.45">
      <c r="B871" s="35" t="s">
        <v>5600</v>
      </c>
      <c r="C871" s="35"/>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E871" s="223"/>
    </row>
    <row r="872" spans="2:38" s="32" customFormat="1" ht="12.6" customHeight="1" x14ac:dyDescent="0.45">
      <c r="B872" s="1185" t="s">
        <v>62</v>
      </c>
      <c r="C872" s="1186"/>
      <c r="D872" s="1186"/>
      <c r="E872" s="1186"/>
      <c r="F872" s="1186"/>
      <c r="G872" s="1186"/>
      <c r="H872" s="1186"/>
      <c r="I872" s="1187"/>
      <c r="J872" s="1221"/>
      <c r="K872" s="1222"/>
      <c r="L872" s="1222"/>
      <c r="M872" s="1222"/>
      <c r="N872" s="1222"/>
      <c r="O872" s="1222"/>
      <c r="P872" s="1222"/>
      <c r="Q872" s="1222"/>
      <c r="R872" s="1222"/>
      <c r="S872" s="1222"/>
      <c r="T872" s="1222"/>
      <c r="U872" s="1222"/>
      <c r="V872" s="1222"/>
      <c r="W872" s="1222"/>
      <c r="X872" s="1222"/>
      <c r="Y872" s="1222"/>
      <c r="Z872" s="1222"/>
      <c r="AA872" s="1222"/>
      <c r="AB872" s="1223"/>
      <c r="AE872" s="71"/>
    </row>
    <row r="873" spans="2:38" s="32" customFormat="1" ht="22.5" customHeight="1" x14ac:dyDescent="0.45">
      <c r="B873" s="1207" t="s">
        <v>50</v>
      </c>
      <c r="C873" s="1208"/>
      <c r="D873" s="1208"/>
      <c r="E873" s="1208"/>
      <c r="F873" s="1208"/>
      <c r="G873" s="1208"/>
      <c r="H873" s="1208"/>
      <c r="I873" s="1209"/>
      <c r="J873" s="1224"/>
      <c r="K873" s="1225"/>
      <c r="L873" s="1225"/>
      <c r="M873" s="1226"/>
      <c r="N873" s="1226"/>
      <c r="O873" s="1225"/>
      <c r="P873" s="1226"/>
      <c r="Q873" s="1226"/>
      <c r="R873" s="1225"/>
      <c r="S873" s="1225"/>
      <c r="T873" s="1225"/>
      <c r="U873" s="1225"/>
      <c r="V873" s="1225"/>
      <c r="W873" s="1225"/>
      <c r="X873" s="1225"/>
      <c r="Y873" s="1225"/>
      <c r="Z873" s="1225"/>
      <c r="AA873" s="1225"/>
      <c r="AB873" s="1227"/>
      <c r="AE873" s="71"/>
    </row>
    <row r="874" spans="2:38" s="32" customFormat="1" ht="25.35" customHeight="1" x14ac:dyDescent="0.45">
      <c r="B874" s="1173" t="s">
        <v>48</v>
      </c>
      <c r="C874" s="1174"/>
      <c r="D874" s="1174"/>
      <c r="E874" s="1174"/>
      <c r="F874" s="1174"/>
      <c r="G874" s="1174"/>
      <c r="H874" s="1174"/>
      <c r="I874" s="1175"/>
      <c r="J874" s="1053" t="s">
        <v>3</v>
      </c>
      <c r="K874" s="1054"/>
      <c r="L874" s="1054"/>
      <c r="M874" s="1237"/>
      <c r="N874" s="1239"/>
      <c r="O874" s="37" t="s">
        <v>4</v>
      </c>
      <c r="P874" s="1237"/>
      <c r="Q874" s="1239"/>
      <c r="R874" s="1054"/>
      <c r="S874" s="1054"/>
      <c r="T874" s="1054"/>
      <c r="U874" s="1054"/>
      <c r="V874" s="1054"/>
      <c r="W874" s="1054"/>
      <c r="X874" s="1054"/>
      <c r="Y874" s="1054"/>
      <c r="Z874" s="1054"/>
      <c r="AA874" s="1054"/>
      <c r="AB874" s="1055"/>
      <c r="AE874" s="71"/>
    </row>
    <row r="875" spans="2:38" s="32" customFormat="1" ht="25.35" customHeight="1" x14ac:dyDescent="0.45">
      <c r="B875" s="1179"/>
      <c r="C875" s="1180"/>
      <c r="D875" s="1180"/>
      <c r="E875" s="1180"/>
      <c r="F875" s="1180"/>
      <c r="G875" s="1180"/>
      <c r="H875" s="1180"/>
      <c r="I875" s="1181"/>
      <c r="J875" s="1053" t="s">
        <v>5</v>
      </c>
      <c r="K875" s="1054"/>
      <c r="L875" s="1054"/>
      <c r="M875" s="1237"/>
      <c r="N875" s="1238"/>
      <c r="O875" s="1238"/>
      <c r="P875" s="1238"/>
      <c r="Q875" s="1239"/>
      <c r="R875" s="1053" t="s">
        <v>6</v>
      </c>
      <c r="S875" s="1054"/>
      <c r="T875" s="1055"/>
      <c r="U875" s="1237"/>
      <c r="V875" s="1238"/>
      <c r="W875" s="1238"/>
      <c r="X875" s="1238"/>
      <c r="Y875" s="1238"/>
      <c r="Z875" s="1238"/>
      <c r="AA875" s="1238"/>
      <c r="AB875" s="1239"/>
      <c r="AE875" s="71"/>
    </row>
    <row r="876" spans="2:38" s="32" customFormat="1" ht="25.35" customHeight="1" x14ac:dyDescent="0.45">
      <c r="B876" s="1179"/>
      <c r="C876" s="1180"/>
      <c r="D876" s="1180"/>
      <c r="E876" s="1180"/>
      <c r="F876" s="1180"/>
      <c r="G876" s="1180"/>
      <c r="H876" s="1180"/>
      <c r="I876" s="1181"/>
      <c r="J876" s="1053" t="s">
        <v>5753</v>
      </c>
      <c r="K876" s="1054"/>
      <c r="L876" s="1054"/>
      <c r="M876" s="1234"/>
      <c r="N876" s="1235"/>
      <c r="O876" s="1235"/>
      <c r="P876" s="1235"/>
      <c r="Q876" s="1236"/>
      <c r="R876" s="1053" t="s">
        <v>7</v>
      </c>
      <c r="S876" s="1054"/>
      <c r="T876" s="1055"/>
      <c r="U876" s="1237"/>
      <c r="V876" s="1238"/>
      <c r="W876" s="1238"/>
      <c r="X876" s="1238"/>
      <c r="Y876" s="1238"/>
      <c r="Z876" s="1238"/>
      <c r="AA876" s="1238"/>
      <c r="AB876" s="1239"/>
      <c r="AE876" s="71"/>
    </row>
    <row r="877" spans="2:38" s="32" customFormat="1" ht="25.35" customHeight="1" x14ac:dyDescent="0.45">
      <c r="B877" s="1182"/>
      <c r="C877" s="1183"/>
      <c r="D877" s="1183"/>
      <c r="E877" s="1183"/>
      <c r="F877" s="1183"/>
      <c r="G877" s="1183"/>
      <c r="H877" s="1183"/>
      <c r="I877" s="1184"/>
      <c r="J877" s="1053" t="s">
        <v>8</v>
      </c>
      <c r="K877" s="1054"/>
      <c r="L877" s="1054"/>
      <c r="M877" s="1713"/>
      <c r="N877" s="1713"/>
      <c r="O877" s="1713"/>
      <c r="P877" s="1713"/>
      <c r="Q877" s="1713"/>
      <c r="R877" s="1713"/>
      <c r="S877" s="1713"/>
      <c r="T877" s="1713"/>
      <c r="U877" s="1713"/>
      <c r="V877" s="1713"/>
      <c r="W877" s="1713"/>
      <c r="X877" s="1713"/>
      <c r="Y877" s="1713"/>
      <c r="Z877" s="1713"/>
      <c r="AA877" s="1713"/>
      <c r="AB877" s="1713"/>
      <c r="AE877" s="71"/>
    </row>
    <row r="878" spans="2:38" s="32" customFormat="1" ht="30" customHeight="1" x14ac:dyDescent="0.45">
      <c r="B878" s="1696" t="s">
        <v>63</v>
      </c>
      <c r="C878" s="1697"/>
      <c r="D878" s="1697"/>
      <c r="E878" s="1697"/>
      <c r="F878" s="1697"/>
      <c r="G878" s="1697"/>
      <c r="H878" s="1697"/>
      <c r="I878" s="1698"/>
      <c r="J878" s="222"/>
      <c r="K878" s="221"/>
      <c r="L878" s="220" t="s">
        <v>65</v>
      </c>
      <c r="M878" s="219"/>
      <c r="N878" s="218" t="s">
        <v>64</v>
      </c>
      <c r="O878" s="42"/>
      <c r="P878" s="53"/>
      <c r="V878" s="82"/>
      <c r="W878" s="82"/>
      <c r="X878" s="82"/>
      <c r="Y878" s="82"/>
      <c r="Z878" s="82"/>
      <c r="AA878" s="82"/>
      <c r="AB878" s="83"/>
      <c r="AE878" s="71"/>
      <c r="AL878" s="39"/>
    </row>
    <row r="879" spans="2:38" s="32" customFormat="1" ht="15" customHeight="1" x14ac:dyDescent="0.45">
      <c r="B879" s="1699"/>
      <c r="C879" s="1700"/>
      <c r="D879" s="1700"/>
      <c r="E879" s="1700"/>
      <c r="F879" s="1700"/>
      <c r="G879" s="1700"/>
      <c r="H879" s="1700"/>
      <c r="I879" s="1701"/>
      <c r="J879" s="43" t="s">
        <v>66</v>
      </c>
      <c r="K879" s="44"/>
      <c r="L879" s="44"/>
      <c r="M879" s="44"/>
      <c r="N879" s="44"/>
      <c r="O879" s="44"/>
      <c r="P879" s="44"/>
      <c r="Q879" s="44"/>
      <c r="R879" s="44"/>
      <c r="S879" s="42"/>
      <c r="T879" s="45"/>
      <c r="U879" s="217"/>
      <c r="V879" s="216"/>
      <c r="W879" s="409"/>
      <c r="X879" s="102" t="s">
        <v>65</v>
      </c>
      <c r="Y879" s="215"/>
      <c r="Z879" s="72" t="s">
        <v>64</v>
      </c>
      <c r="AA879" s="72"/>
      <c r="AB879" s="214"/>
      <c r="AE879" s="71"/>
    </row>
    <row r="880" spans="2:38" s="32" customFormat="1" ht="15" customHeight="1" x14ac:dyDescent="0.45">
      <c r="B880" s="1702"/>
      <c r="C880" s="1703"/>
      <c r="D880" s="1703"/>
      <c r="E880" s="1703"/>
      <c r="F880" s="1703"/>
      <c r="G880" s="1703"/>
      <c r="H880" s="1703"/>
      <c r="I880" s="1704"/>
      <c r="J880" s="50" t="s">
        <v>67</v>
      </c>
      <c r="K880" s="295"/>
      <c r="L880" s="295"/>
      <c r="M880" s="295"/>
      <c r="N880" s="295"/>
      <c r="O880" s="295"/>
      <c r="P880" s="295"/>
      <c r="Q880" s="295"/>
      <c r="R880" s="295"/>
      <c r="S880" s="52"/>
      <c r="T880" s="72"/>
      <c r="U880" s="213"/>
      <c r="V880" s="212"/>
      <c r="W880" s="410"/>
      <c r="X880" s="295" t="s">
        <v>65</v>
      </c>
      <c r="Y880" s="211"/>
      <c r="Z880" s="48" t="s">
        <v>64</v>
      </c>
      <c r="AA880" s="48"/>
      <c r="AB880" s="49"/>
      <c r="AE880" s="71"/>
    </row>
    <row r="881" spans="2:38" s="32" customFormat="1" ht="18" customHeight="1" x14ac:dyDescent="0.45">
      <c r="B881" s="1167" t="s">
        <v>68</v>
      </c>
      <c r="C881" s="1168"/>
      <c r="D881" s="1168"/>
      <c r="E881" s="1168"/>
      <c r="F881" s="1168"/>
      <c r="G881" s="1168"/>
      <c r="H881" s="1168"/>
      <c r="I881" s="1169"/>
      <c r="J881" s="210" t="s">
        <v>84</v>
      </c>
      <c r="K881" s="52" t="s">
        <v>69</v>
      </c>
      <c r="L881" s="58"/>
      <c r="M881" s="58"/>
      <c r="N881" s="58"/>
      <c r="O881" s="57" t="s">
        <v>70</v>
      </c>
      <c r="P881" s="52" t="s">
        <v>71</v>
      </c>
      <c r="Q881" s="58"/>
      <c r="R881" s="58"/>
      <c r="T881" s="72" t="s">
        <v>81</v>
      </c>
      <c r="U881" s="57" t="s">
        <v>70</v>
      </c>
      <c r="V881" s="72" t="s">
        <v>82</v>
      </c>
      <c r="X881" s="52"/>
      <c r="Y881" s="58"/>
      <c r="Z881" s="58"/>
      <c r="AA881" s="58"/>
      <c r="AB881" s="59"/>
      <c r="AE881" s="71"/>
      <c r="AH881" s="69"/>
    </row>
    <row r="882" spans="2:38" s="32" customFormat="1" ht="15" customHeight="1" x14ac:dyDescent="0.45">
      <c r="B882" s="1118" t="s">
        <v>72</v>
      </c>
      <c r="C882" s="1119"/>
      <c r="D882" s="1119"/>
      <c r="E882" s="1119"/>
      <c r="F882" s="1119"/>
      <c r="G882" s="1119"/>
      <c r="H882" s="1119"/>
      <c r="I882" s="1120"/>
      <c r="J882" s="1130" t="s">
        <v>73</v>
      </c>
      <c r="K882" s="1139"/>
      <c r="L882" s="1711"/>
      <c r="M882" s="1218"/>
      <c r="N882" s="1218"/>
      <c r="O882" s="1218"/>
      <c r="P882" s="1218"/>
      <c r="Q882" s="1218"/>
      <c r="R882" s="1715"/>
      <c r="S882" s="1715"/>
      <c r="T882" s="1715"/>
      <c r="U882" s="1716"/>
      <c r="V882" s="1143" t="s">
        <v>74</v>
      </c>
      <c r="W882" s="1143"/>
      <c r="X882" s="1143"/>
      <c r="Y882" s="1143"/>
      <c r="Z882" s="1143"/>
      <c r="AA882" s="1143"/>
      <c r="AB882" s="1144"/>
      <c r="AE882" s="71"/>
    </row>
    <row r="883" spans="2:38" s="32" customFormat="1" ht="15" customHeight="1" x14ac:dyDescent="0.45">
      <c r="B883" s="1121"/>
      <c r="C883" s="1122"/>
      <c r="D883" s="1122"/>
      <c r="E883" s="1122"/>
      <c r="F883" s="1122"/>
      <c r="G883" s="1122"/>
      <c r="H883" s="1122"/>
      <c r="I883" s="1123"/>
      <c r="J883" s="1197"/>
      <c r="K883" s="1198"/>
      <c r="L883" s="1711"/>
      <c r="M883" s="1218"/>
      <c r="N883" s="1218"/>
      <c r="O883" s="1218"/>
      <c r="P883" s="1218"/>
      <c r="Q883" s="1218"/>
      <c r="R883" s="1715"/>
      <c r="S883" s="1715"/>
      <c r="T883" s="1715"/>
      <c r="U883" s="1716"/>
      <c r="V883" s="1146"/>
      <c r="W883" s="1146"/>
      <c r="X883" s="1146"/>
      <c r="Y883" s="1146"/>
      <c r="Z883" s="1146"/>
      <c r="AA883" s="1146"/>
      <c r="AB883" s="1147"/>
      <c r="AC883" s="63"/>
      <c r="AD883" s="63"/>
      <c r="AE883" s="207"/>
      <c r="AF883" s="63"/>
      <c r="AG883" s="63"/>
      <c r="AH883" s="63"/>
    </row>
    <row r="884" spans="2:38" s="32" customFormat="1" ht="15" customHeight="1" x14ac:dyDescent="0.45">
      <c r="B884" s="1118" t="s">
        <v>75</v>
      </c>
      <c r="C884" s="1119"/>
      <c r="D884" s="1119"/>
      <c r="E884" s="1119"/>
      <c r="F884" s="1119"/>
      <c r="G884" s="1119"/>
      <c r="H884" s="1119"/>
      <c r="I884" s="1119"/>
      <c r="J884" s="1705"/>
      <c r="K884" s="1717"/>
      <c r="L884" s="1719"/>
      <c r="M884" s="1134" t="s">
        <v>76</v>
      </c>
      <c r="N884" s="1709"/>
      <c r="O884" s="1134" t="s">
        <v>77</v>
      </c>
      <c r="P884" s="1709"/>
      <c r="Q884" s="1134" t="s">
        <v>78</v>
      </c>
      <c r="S884" s="60"/>
      <c r="T884" s="60"/>
      <c r="U884" s="60"/>
      <c r="V884" s="60"/>
      <c r="W884" s="60"/>
      <c r="X884" s="60"/>
      <c r="Y884" s="60"/>
      <c r="Z884" s="60"/>
      <c r="AA884" s="60"/>
      <c r="AB884" s="209"/>
      <c r="AC884" s="63"/>
      <c r="AD884" s="63"/>
      <c r="AE884" s="207"/>
      <c r="AF884" s="63"/>
      <c r="AG884" s="63"/>
      <c r="AH884" s="63"/>
    </row>
    <row r="885" spans="2:38" s="32" customFormat="1" ht="15" customHeight="1" x14ac:dyDescent="0.45">
      <c r="B885" s="1121"/>
      <c r="C885" s="1122"/>
      <c r="D885" s="1122"/>
      <c r="E885" s="1122"/>
      <c r="F885" s="1122"/>
      <c r="G885" s="1122"/>
      <c r="H885" s="1122"/>
      <c r="I885" s="1122"/>
      <c r="J885" s="1707"/>
      <c r="K885" s="1718"/>
      <c r="L885" s="1720"/>
      <c r="M885" s="1136"/>
      <c r="N885" s="1710"/>
      <c r="O885" s="1136"/>
      <c r="P885" s="1710"/>
      <c r="Q885" s="1136"/>
      <c r="R885" s="64"/>
      <c r="S885" s="62"/>
      <c r="T885" s="62"/>
      <c r="U885" s="62"/>
      <c r="V885" s="62"/>
      <c r="W885" s="62"/>
      <c r="X885" s="62"/>
      <c r="Y885" s="62"/>
      <c r="Z885" s="62"/>
      <c r="AA885" s="62"/>
      <c r="AB885" s="208"/>
      <c r="AC885" s="63"/>
      <c r="AD885" s="63"/>
      <c r="AE885" s="207"/>
      <c r="AF885" s="63"/>
      <c r="AG885" s="63"/>
      <c r="AH885" s="63"/>
    </row>
    <row r="886" spans="2:38" s="32" customFormat="1" ht="17.55" customHeight="1" x14ac:dyDescent="0.45">
      <c r="B886" s="35" t="s">
        <v>5599</v>
      </c>
      <c r="C886" s="35"/>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E886" s="223"/>
    </row>
    <row r="887" spans="2:38" s="32" customFormat="1" ht="12.6" customHeight="1" x14ac:dyDescent="0.45">
      <c r="B887" s="1185" t="s">
        <v>62</v>
      </c>
      <c r="C887" s="1186"/>
      <c r="D887" s="1186"/>
      <c r="E887" s="1186"/>
      <c r="F887" s="1186"/>
      <c r="G887" s="1186"/>
      <c r="H887" s="1186"/>
      <c r="I887" s="1187"/>
      <c r="J887" s="1221"/>
      <c r="K887" s="1222"/>
      <c r="L887" s="1222"/>
      <c r="M887" s="1222"/>
      <c r="N887" s="1222"/>
      <c r="O887" s="1222"/>
      <c r="P887" s="1222"/>
      <c r="Q887" s="1222"/>
      <c r="R887" s="1222"/>
      <c r="S887" s="1222"/>
      <c r="T887" s="1222"/>
      <c r="U887" s="1222"/>
      <c r="V887" s="1222"/>
      <c r="W887" s="1222"/>
      <c r="X887" s="1222"/>
      <c r="Y887" s="1222"/>
      <c r="Z887" s="1222"/>
      <c r="AA887" s="1222"/>
      <c r="AB887" s="1223"/>
      <c r="AE887" s="71"/>
    </row>
    <row r="888" spans="2:38" s="32" customFormat="1" ht="22.5" customHeight="1" x14ac:dyDescent="0.45">
      <c r="B888" s="1207" t="s">
        <v>50</v>
      </c>
      <c r="C888" s="1208"/>
      <c r="D888" s="1208"/>
      <c r="E888" s="1208"/>
      <c r="F888" s="1208"/>
      <c r="G888" s="1208"/>
      <c r="H888" s="1208"/>
      <c r="I888" s="1209"/>
      <c r="J888" s="1224"/>
      <c r="K888" s="1225"/>
      <c r="L888" s="1225"/>
      <c r="M888" s="1226"/>
      <c r="N888" s="1226"/>
      <c r="O888" s="1225"/>
      <c r="P888" s="1226"/>
      <c r="Q888" s="1226"/>
      <c r="R888" s="1225"/>
      <c r="S888" s="1225"/>
      <c r="T888" s="1225"/>
      <c r="U888" s="1225"/>
      <c r="V888" s="1225"/>
      <c r="W888" s="1225"/>
      <c r="X888" s="1225"/>
      <c r="Y888" s="1225"/>
      <c r="Z888" s="1225"/>
      <c r="AA888" s="1225"/>
      <c r="AB888" s="1227"/>
      <c r="AE888" s="71"/>
    </row>
    <row r="889" spans="2:38" s="32" customFormat="1" ht="25.35" customHeight="1" x14ac:dyDescent="0.45">
      <c r="B889" s="1173" t="s">
        <v>48</v>
      </c>
      <c r="C889" s="1174"/>
      <c r="D889" s="1174"/>
      <c r="E889" s="1174"/>
      <c r="F889" s="1174"/>
      <c r="G889" s="1174"/>
      <c r="H889" s="1174"/>
      <c r="I889" s="1175"/>
      <c r="J889" s="1053" t="s">
        <v>3</v>
      </c>
      <c r="K889" s="1054"/>
      <c r="L889" s="1054"/>
      <c r="M889" s="1237"/>
      <c r="N889" s="1239"/>
      <c r="O889" s="37" t="s">
        <v>4</v>
      </c>
      <c r="P889" s="1237"/>
      <c r="Q889" s="1239"/>
      <c r="R889" s="1054"/>
      <c r="S889" s="1054"/>
      <c r="T889" s="1054"/>
      <c r="U889" s="1054"/>
      <c r="V889" s="1054"/>
      <c r="W889" s="1054"/>
      <c r="X889" s="1054"/>
      <c r="Y889" s="1054"/>
      <c r="Z889" s="1054"/>
      <c r="AA889" s="1054"/>
      <c r="AB889" s="1055"/>
      <c r="AE889" s="71"/>
    </row>
    <row r="890" spans="2:38" s="32" customFormat="1" ht="25.35" customHeight="1" x14ac:dyDescent="0.45">
      <c r="B890" s="1179"/>
      <c r="C890" s="1180"/>
      <c r="D890" s="1180"/>
      <c r="E890" s="1180"/>
      <c r="F890" s="1180"/>
      <c r="G890" s="1180"/>
      <c r="H890" s="1180"/>
      <c r="I890" s="1181"/>
      <c r="J890" s="1053" t="s">
        <v>5</v>
      </c>
      <c r="K890" s="1054"/>
      <c r="L890" s="1054"/>
      <c r="M890" s="1237"/>
      <c r="N890" s="1238"/>
      <c r="O890" s="1238"/>
      <c r="P890" s="1238"/>
      <c r="Q890" s="1239"/>
      <c r="R890" s="1053" t="s">
        <v>6</v>
      </c>
      <c r="S890" s="1054"/>
      <c r="T890" s="1055"/>
      <c r="U890" s="1237"/>
      <c r="V890" s="1238"/>
      <c r="W890" s="1238"/>
      <c r="X890" s="1238"/>
      <c r="Y890" s="1238"/>
      <c r="Z890" s="1238"/>
      <c r="AA890" s="1238"/>
      <c r="AB890" s="1239"/>
      <c r="AE890" s="71"/>
    </row>
    <row r="891" spans="2:38" s="32" customFormat="1" ht="25.35" customHeight="1" x14ac:dyDescent="0.45">
      <c r="B891" s="1179"/>
      <c r="C891" s="1180"/>
      <c r="D891" s="1180"/>
      <c r="E891" s="1180"/>
      <c r="F891" s="1180"/>
      <c r="G891" s="1180"/>
      <c r="H891" s="1180"/>
      <c r="I891" s="1181"/>
      <c r="J891" s="1053" t="s">
        <v>5753</v>
      </c>
      <c r="K891" s="1054"/>
      <c r="L891" s="1054"/>
      <c r="M891" s="1234"/>
      <c r="N891" s="1235"/>
      <c r="O891" s="1235"/>
      <c r="P891" s="1235"/>
      <c r="Q891" s="1236"/>
      <c r="R891" s="1053" t="s">
        <v>7</v>
      </c>
      <c r="S891" s="1054"/>
      <c r="T891" s="1055"/>
      <c r="U891" s="1237"/>
      <c r="V891" s="1238"/>
      <c r="W891" s="1238"/>
      <c r="X891" s="1238"/>
      <c r="Y891" s="1238"/>
      <c r="Z891" s="1238"/>
      <c r="AA891" s="1238"/>
      <c r="AB891" s="1239"/>
      <c r="AE891" s="71"/>
    </row>
    <row r="892" spans="2:38" s="32" customFormat="1" ht="25.35" customHeight="1" x14ac:dyDescent="0.45">
      <c r="B892" s="1182"/>
      <c r="C892" s="1183"/>
      <c r="D892" s="1183"/>
      <c r="E892" s="1183"/>
      <c r="F892" s="1183"/>
      <c r="G892" s="1183"/>
      <c r="H892" s="1183"/>
      <c r="I892" s="1184"/>
      <c r="J892" s="1053" t="s">
        <v>8</v>
      </c>
      <c r="K892" s="1054"/>
      <c r="L892" s="1054"/>
      <c r="M892" s="1713"/>
      <c r="N892" s="1713"/>
      <c r="O892" s="1713"/>
      <c r="P892" s="1713"/>
      <c r="Q892" s="1713"/>
      <c r="R892" s="1713"/>
      <c r="S892" s="1713"/>
      <c r="T892" s="1713"/>
      <c r="U892" s="1713"/>
      <c r="V892" s="1713"/>
      <c r="W892" s="1713"/>
      <c r="X892" s="1713"/>
      <c r="Y892" s="1713"/>
      <c r="Z892" s="1713"/>
      <c r="AA892" s="1713"/>
      <c r="AB892" s="1713"/>
      <c r="AE892" s="71"/>
    </row>
    <row r="893" spans="2:38" s="32" customFormat="1" ht="30" customHeight="1" x14ac:dyDescent="0.45">
      <c r="B893" s="1696" t="s">
        <v>63</v>
      </c>
      <c r="C893" s="1697"/>
      <c r="D893" s="1697"/>
      <c r="E893" s="1697"/>
      <c r="F893" s="1697"/>
      <c r="G893" s="1697"/>
      <c r="H893" s="1697"/>
      <c r="I893" s="1698"/>
      <c r="J893" s="222"/>
      <c r="K893" s="221"/>
      <c r="L893" s="220" t="s">
        <v>65</v>
      </c>
      <c r="M893" s="219"/>
      <c r="N893" s="218" t="s">
        <v>64</v>
      </c>
      <c r="O893" s="42"/>
      <c r="P893" s="53"/>
      <c r="V893" s="82"/>
      <c r="W893" s="82"/>
      <c r="X893" s="82"/>
      <c r="Y893" s="82"/>
      <c r="Z893" s="82"/>
      <c r="AA893" s="82"/>
      <c r="AB893" s="83"/>
      <c r="AE893" s="71"/>
      <c r="AL893" s="39"/>
    </row>
    <row r="894" spans="2:38" s="32" customFormat="1" ht="15" customHeight="1" x14ac:dyDescent="0.45">
      <c r="B894" s="1699"/>
      <c r="C894" s="1700"/>
      <c r="D894" s="1700"/>
      <c r="E894" s="1700"/>
      <c r="F894" s="1700"/>
      <c r="G894" s="1700"/>
      <c r="H894" s="1700"/>
      <c r="I894" s="1701"/>
      <c r="J894" s="43" t="s">
        <v>66</v>
      </c>
      <c r="K894" s="44"/>
      <c r="L894" s="44"/>
      <c r="M894" s="44"/>
      <c r="N894" s="44"/>
      <c r="O894" s="44"/>
      <c r="P894" s="44"/>
      <c r="Q894" s="44"/>
      <c r="R894" s="44"/>
      <c r="S894" s="42"/>
      <c r="T894" s="45"/>
      <c r="U894" s="217"/>
      <c r="V894" s="216"/>
      <c r="W894" s="409"/>
      <c r="X894" s="102" t="s">
        <v>65</v>
      </c>
      <c r="Y894" s="215"/>
      <c r="Z894" s="45" t="s">
        <v>64</v>
      </c>
      <c r="AA894" s="72"/>
      <c r="AB894" s="214"/>
      <c r="AE894" s="71"/>
    </row>
    <row r="895" spans="2:38" s="32" customFormat="1" ht="15" customHeight="1" x14ac:dyDescent="0.45">
      <c r="B895" s="1702"/>
      <c r="C895" s="1703"/>
      <c r="D895" s="1703"/>
      <c r="E895" s="1703"/>
      <c r="F895" s="1703"/>
      <c r="G895" s="1703"/>
      <c r="H895" s="1703"/>
      <c r="I895" s="1704"/>
      <c r="J895" s="50" t="s">
        <v>67</v>
      </c>
      <c r="K895" s="295"/>
      <c r="L895" s="295"/>
      <c r="M895" s="295"/>
      <c r="N895" s="295"/>
      <c r="O895" s="295"/>
      <c r="P895" s="295"/>
      <c r="Q895" s="295"/>
      <c r="R895" s="295"/>
      <c r="S895" s="52"/>
      <c r="T895" s="72"/>
      <c r="U895" s="213"/>
      <c r="V895" s="212"/>
      <c r="W895" s="410"/>
      <c r="X895" s="295" t="s">
        <v>65</v>
      </c>
      <c r="Y895" s="211"/>
      <c r="Z895" s="72" t="s">
        <v>64</v>
      </c>
      <c r="AA895" s="48"/>
      <c r="AB895" s="49"/>
      <c r="AE895" s="71"/>
    </row>
    <row r="896" spans="2:38" s="32" customFormat="1" ht="18" customHeight="1" x14ac:dyDescent="0.45">
      <c r="B896" s="1167" t="s">
        <v>68</v>
      </c>
      <c r="C896" s="1168"/>
      <c r="D896" s="1168"/>
      <c r="E896" s="1168"/>
      <c r="F896" s="1168"/>
      <c r="G896" s="1168"/>
      <c r="H896" s="1168"/>
      <c r="I896" s="1169"/>
      <c r="J896" s="210" t="s">
        <v>84</v>
      </c>
      <c r="K896" s="52" t="s">
        <v>69</v>
      </c>
      <c r="L896" s="58"/>
      <c r="M896" s="58"/>
      <c r="N896" s="58"/>
      <c r="O896" s="57" t="s">
        <v>70</v>
      </c>
      <c r="P896" s="52" t="s">
        <v>71</v>
      </c>
      <c r="Q896" s="58"/>
      <c r="R896" s="58"/>
      <c r="T896" s="72" t="s">
        <v>81</v>
      </c>
      <c r="U896" s="57" t="s">
        <v>84</v>
      </c>
      <c r="V896" s="72" t="s">
        <v>82</v>
      </c>
      <c r="X896" s="52"/>
      <c r="Y896" s="58"/>
      <c r="Z896" s="58"/>
      <c r="AA896" s="58"/>
      <c r="AB896" s="59"/>
      <c r="AE896" s="71"/>
      <c r="AH896" s="69"/>
    </row>
    <row r="897" spans="2:38" s="32" customFormat="1" ht="15" customHeight="1" x14ac:dyDescent="0.45">
      <c r="B897" s="1118" t="s">
        <v>72</v>
      </c>
      <c r="C897" s="1119"/>
      <c r="D897" s="1119"/>
      <c r="E897" s="1119"/>
      <c r="F897" s="1119"/>
      <c r="G897" s="1119"/>
      <c r="H897" s="1119"/>
      <c r="I897" s="1120"/>
      <c r="J897" s="1130" t="s">
        <v>73</v>
      </c>
      <c r="K897" s="1139"/>
      <c r="L897" s="1711"/>
      <c r="M897" s="1218"/>
      <c r="N897" s="1218"/>
      <c r="O897" s="1712"/>
      <c r="P897" s="1711"/>
      <c r="Q897" s="1712"/>
      <c r="R897" s="1714"/>
      <c r="S897" s="1715"/>
      <c r="T897" s="1715"/>
      <c r="U897" s="1716"/>
      <c r="V897" s="1143" t="s">
        <v>74</v>
      </c>
      <c r="W897" s="1143"/>
      <c r="X897" s="1143"/>
      <c r="Y897" s="1143"/>
      <c r="Z897" s="1143"/>
      <c r="AA897" s="1143"/>
      <c r="AB897" s="1144"/>
      <c r="AE897" s="71"/>
    </row>
    <row r="898" spans="2:38" s="32" customFormat="1" ht="15" customHeight="1" x14ac:dyDescent="0.45">
      <c r="B898" s="1121"/>
      <c r="C898" s="1122"/>
      <c r="D898" s="1122"/>
      <c r="E898" s="1122"/>
      <c r="F898" s="1122"/>
      <c r="G898" s="1122"/>
      <c r="H898" s="1122"/>
      <c r="I898" s="1123"/>
      <c r="J898" s="1197"/>
      <c r="K898" s="1198"/>
      <c r="L898" s="1711"/>
      <c r="M898" s="1218"/>
      <c r="N898" s="1218"/>
      <c r="O898" s="1712"/>
      <c r="P898" s="1711"/>
      <c r="Q898" s="1712"/>
      <c r="R898" s="1714"/>
      <c r="S898" s="1715"/>
      <c r="T898" s="1715"/>
      <c r="U898" s="1716"/>
      <c r="V898" s="1146"/>
      <c r="W898" s="1146"/>
      <c r="X898" s="1146"/>
      <c r="Y898" s="1146"/>
      <c r="Z898" s="1146"/>
      <c r="AA898" s="1146"/>
      <c r="AB898" s="1147"/>
      <c r="AC898" s="63"/>
      <c r="AD898" s="63"/>
      <c r="AE898" s="207"/>
      <c r="AF898" s="63"/>
      <c r="AG898" s="63"/>
      <c r="AH898" s="63"/>
    </row>
    <row r="899" spans="2:38" s="32" customFormat="1" ht="15" customHeight="1" x14ac:dyDescent="0.45">
      <c r="B899" s="1118" t="s">
        <v>75</v>
      </c>
      <c r="C899" s="1119"/>
      <c r="D899" s="1119"/>
      <c r="E899" s="1119"/>
      <c r="F899" s="1119"/>
      <c r="G899" s="1119"/>
      <c r="H899" s="1119"/>
      <c r="I899" s="1119"/>
      <c r="J899" s="1705"/>
      <c r="K899" s="1717"/>
      <c r="L899" s="1719"/>
      <c r="M899" s="1134" t="s">
        <v>76</v>
      </c>
      <c r="N899" s="1709"/>
      <c r="O899" s="1134" t="s">
        <v>77</v>
      </c>
      <c r="P899" s="1709"/>
      <c r="Q899" s="1134" t="s">
        <v>78</v>
      </c>
      <c r="S899" s="60"/>
      <c r="T899" s="60"/>
      <c r="U899" s="60"/>
      <c r="V899" s="60"/>
      <c r="W899" s="60"/>
      <c r="X899" s="60"/>
      <c r="Y899" s="60"/>
      <c r="Z899" s="60"/>
      <c r="AA899" s="60"/>
      <c r="AB899" s="209"/>
      <c r="AC899" s="63"/>
      <c r="AD899" s="63"/>
      <c r="AE899" s="207"/>
      <c r="AF899" s="63"/>
      <c r="AG899" s="63"/>
      <c r="AH899" s="63"/>
    </row>
    <row r="900" spans="2:38" s="32" customFormat="1" ht="15" customHeight="1" x14ac:dyDescent="0.45">
      <c r="B900" s="1121"/>
      <c r="C900" s="1122"/>
      <c r="D900" s="1122"/>
      <c r="E900" s="1122"/>
      <c r="F900" s="1122"/>
      <c r="G900" s="1122"/>
      <c r="H900" s="1122"/>
      <c r="I900" s="1122"/>
      <c r="J900" s="1707"/>
      <c r="K900" s="1718"/>
      <c r="L900" s="1720"/>
      <c r="M900" s="1136"/>
      <c r="N900" s="1710"/>
      <c r="O900" s="1136"/>
      <c r="P900" s="1710"/>
      <c r="Q900" s="1136"/>
      <c r="R900" s="64"/>
      <c r="S900" s="62"/>
      <c r="T900" s="62"/>
      <c r="U900" s="62"/>
      <c r="V900" s="62"/>
      <c r="W900" s="62"/>
      <c r="X900" s="62"/>
      <c r="Y900" s="62"/>
      <c r="Z900" s="62"/>
      <c r="AA900" s="62"/>
      <c r="AB900" s="208"/>
      <c r="AC900" s="63"/>
      <c r="AD900" s="63"/>
      <c r="AE900" s="207"/>
      <c r="AF900" s="63"/>
      <c r="AG900" s="63"/>
      <c r="AH900" s="63"/>
    </row>
    <row r="901" spans="2:38" s="32" customFormat="1" ht="20.100000000000001" customHeight="1" x14ac:dyDescent="0.45">
      <c r="B901" s="65"/>
      <c r="C901" s="65"/>
      <c r="D901" s="65"/>
      <c r="E901" s="65"/>
      <c r="F901" s="65"/>
      <c r="G901" s="65"/>
      <c r="H901" s="65"/>
      <c r="I901" s="65"/>
      <c r="J901" s="66"/>
      <c r="K901" s="66"/>
      <c r="L901" s="68"/>
      <c r="M901" s="66"/>
      <c r="N901" s="68"/>
      <c r="O901" s="66"/>
      <c r="P901" s="68"/>
      <c r="Q901" s="66"/>
      <c r="R901" s="68"/>
      <c r="S901" s="61"/>
      <c r="T901" s="61"/>
      <c r="U901" s="61"/>
      <c r="V901" s="61"/>
      <c r="W901" s="61"/>
      <c r="X901" s="61"/>
      <c r="Y901" s="61"/>
      <c r="Z901" s="61"/>
      <c r="AA901" s="61"/>
      <c r="AB901" s="61"/>
      <c r="AC901" s="63"/>
      <c r="AD901" s="63"/>
      <c r="AE901" s="207"/>
      <c r="AF901" s="63"/>
      <c r="AG901" s="63"/>
      <c r="AH901" s="63"/>
    </row>
    <row r="902" spans="2:38" s="32" customFormat="1" ht="17.55" customHeight="1" x14ac:dyDescent="0.45">
      <c r="B902" s="35" t="s">
        <v>5600</v>
      </c>
      <c r="C902" s="35"/>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E902" s="223"/>
    </row>
    <row r="903" spans="2:38" s="32" customFormat="1" ht="12.6" customHeight="1" x14ac:dyDescent="0.45">
      <c r="B903" s="1185" t="s">
        <v>62</v>
      </c>
      <c r="C903" s="1186"/>
      <c r="D903" s="1186"/>
      <c r="E903" s="1186"/>
      <c r="F903" s="1186"/>
      <c r="G903" s="1186"/>
      <c r="H903" s="1186"/>
      <c r="I903" s="1187"/>
      <c r="J903" s="1221"/>
      <c r="K903" s="1222"/>
      <c r="L903" s="1222"/>
      <c r="M903" s="1222"/>
      <c r="N903" s="1222"/>
      <c r="O903" s="1222"/>
      <c r="P903" s="1222"/>
      <c r="Q903" s="1222"/>
      <c r="R903" s="1222"/>
      <c r="S903" s="1222"/>
      <c r="T903" s="1222"/>
      <c r="U903" s="1222"/>
      <c r="V903" s="1222"/>
      <c r="W903" s="1222"/>
      <c r="X903" s="1222"/>
      <c r="Y903" s="1222"/>
      <c r="Z903" s="1222"/>
      <c r="AA903" s="1222"/>
      <c r="AB903" s="1223"/>
      <c r="AE903" s="71"/>
    </row>
    <row r="904" spans="2:38" s="32" customFormat="1" ht="22.5" customHeight="1" x14ac:dyDescent="0.45">
      <c r="B904" s="1207" t="s">
        <v>50</v>
      </c>
      <c r="C904" s="1208"/>
      <c r="D904" s="1208"/>
      <c r="E904" s="1208"/>
      <c r="F904" s="1208"/>
      <c r="G904" s="1208"/>
      <c r="H904" s="1208"/>
      <c r="I904" s="1209"/>
      <c r="J904" s="1224"/>
      <c r="K904" s="1225"/>
      <c r="L904" s="1225"/>
      <c r="M904" s="1226"/>
      <c r="N904" s="1226"/>
      <c r="O904" s="1225"/>
      <c r="P904" s="1226"/>
      <c r="Q904" s="1226"/>
      <c r="R904" s="1225"/>
      <c r="S904" s="1225"/>
      <c r="T904" s="1225"/>
      <c r="U904" s="1225"/>
      <c r="V904" s="1225"/>
      <c r="W904" s="1225"/>
      <c r="X904" s="1225"/>
      <c r="Y904" s="1225"/>
      <c r="Z904" s="1225"/>
      <c r="AA904" s="1225"/>
      <c r="AB904" s="1227"/>
      <c r="AE904" s="71"/>
    </row>
    <row r="905" spans="2:38" s="32" customFormat="1" ht="25.35" customHeight="1" x14ac:dyDescent="0.45">
      <c r="B905" s="1173" t="s">
        <v>48</v>
      </c>
      <c r="C905" s="1174"/>
      <c r="D905" s="1174"/>
      <c r="E905" s="1174"/>
      <c r="F905" s="1174"/>
      <c r="G905" s="1174"/>
      <c r="H905" s="1174"/>
      <c r="I905" s="1175"/>
      <c r="J905" s="1053" t="s">
        <v>3</v>
      </c>
      <c r="K905" s="1054"/>
      <c r="L905" s="1054"/>
      <c r="M905" s="1237"/>
      <c r="N905" s="1239"/>
      <c r="O905" s="37" t="s">
        <v>4</v>
      </c>
      <c r="P905" s="1237"/>
      <c r="Q905" s="1239"/>
      <c r="R905" s="1054"/>
      <c r="S905" s="1054"/>
      <c r="T905" s="1054"/>
      <c r="U905" s="1054"/>
      <c r="V905" s="1054"/>
      <c r="W905" s="1054"/>
      <c r="X905" s="1054"/>
      <c r="Y905" s="1054"/>
      <c r="Z905" s="1054"/>
      <c r="AA905" s="1054"/>
      <c r="AB905" s="1055"/>
      <c r="AE905" s="71"/>
    </row>
    <row r="906" spans="2:38" s="32" customFormat="1" ht="25.35" customHeight="1" x14ac:dyDescent="0.45">
      <c r="B906" s="1179"/>
      <c r="C906" s="1180"/>
      <c r="D906" s="1180"/>
      <c r="E906" s="1180"/>
      <c r="F906" s="1180"/>
      <c r="G906" s="1180"/>
      <c r="H906" s="1180"/>
      <c r="I906" s="1181"/>
      <c r="J906" s="1053" t="s">
        <v>5</v>
      </c>
      <c r="K906" s="1054"/>
      <c r="L906" s="1054"/>
      <c r="M906" s="1237"/>
      <c r="N906" s="1238"/>
      <c r="O906" s="1238"/>
      <c r="P906" s="1238"/>
      <c r="Q906" s="1239"/>
      <c r="R906" s="1053" t="s">
        <v>6</v>
      </c>
      <c r="S906" s="1054"/>
      <c r="T906" s="1055"/>
      <c r="U906" s="1237"/>
      <c r="V906" s="1238"/>
      <c r="W906" s="1238"/>
      <c r="X906" s="1238"/>
      <c r="Y906" s="1238"/>
      <c r="Z906" s="1238"/>
      <c r="AA906" s="1238"/>
      <c r="AB906" s="1239"/>
      <c r="AE906" s="71"/>
    </row>
    <row r="907" spans="2:38" s="32" customFormat="1" ht="25.35" customHeight="1" x14ac:dyDescent="0.45">
      <c r="B907" s="1179"/>
      <c r="C907" s="1180"/>
      <c r="D907" s="1180"/>
      <c r="E907" s="1180"/>
      <c r="F907" s="1180"/>
      <c r="G907" s="1180"/>
      <c r="H907" s="1180"/>
      <c r="I907" s="1181"/>
      <c r="J907" s="1053" t="s">
        <v>5753</v>
      </c>
      <c r="K907" s="1054"/>
      <c r="L907" s="1054"/>
      <c r="M907" s="1234"/>
      <c r="N907" s="1235"/>
      <c r="O907" s="1235"/>
      <c r="P907" s="1235"/>
      <c r="Q907" s="1236"/>
      <c r="R907" s="1053" t="s">
        <v>7</v>
      </c>
      <c r="S907" s="1054"/>
      <c r="T907" s="1055"/>
      <c r="U907" s="1237"/>
      <c r="V907" s="1238"/>
      <c r="W907" s="1238"/>
      <c r="X907" s="1238"/>
      <c r="Y907" s="1238"/>
      <c r="Z907" s="1238"/>
      <c r="AA907" s="1238"/>
      <c r="AB907" s="1239"/>
      <c r="AE907" s="71"/>
    </row>
    <row r="908" spans="2:38" s="32" customFormat="1" ht="25.35" customHeight="1" x14ac:dyDescent="0.45">
      <c r="B908" s="1182"/>
      <c r="C908" s="1183"/>
      <c r="D908" s="1183"/>
      <c r="E908" s="1183"/>
      <c r="F908" s="1183"/>
      <c r="G908" s="1183"/>
      <c r="H908" s="1183"/>
      <c r="I908" s="1184"/>
      <c r="J908" s="1053" t="s">
        <v>8</v>
      </c>
      <c r="K908" s="1054"/>
      <c r="L908" s="1054"/>
      <c r="M908" s="1713"/>
      <c r="N908" s="1713"/>
      <c r="O908" s="1713"/>
      <c r="P908" s="1713"/>
      <c r="Q908" s="1713"/>
      <c r="R908" s="1713"/>
      <c r="S908" s="1713"/>
      <c r="T908" s="1713"/>
      <c r="U908" s="1713"/>
      <c r="V908" s="1713"/>
      <c r="W908" s="1713"/>
      <c r="X908" s="1713"/>
      <c r="Y908" s="1713"/>
      <c r="Z908" s="1713"/>
      <c r="AA908" s="1713"/>
      <c r="AB908" s="1713"/>
      <c r="AE908" s="71"/>
    </row>
    <row r="909" spans="2:38" s="32" customFormat="1" ht="30" customHeight="1" x14ac:dyDescent="0.45">
      <c r="B909" s="1696" t="s">
        <v>63</v>
      </c>
      <c r="C909" s="1697"/>
      <c r="D909" s="1697"/>
      <c r="E909" s="1697"/>
      <c r="F909" s="1697"/>
      <c r="G909" s="1697"/>
      <c r="H909" s="1697"/>
      <c r="I909" s="1698"/>
      <c r="J909" s="222"/>
      <c r="K909" s="221"/>
      <c r="L909" s="220" t="s">
        <v>65</v>
      </c>
      <c r="M909" s="219"/>
      <c r="N909" s="218" t="s">
        <v>64</v>
      </c>
      <c r="O909" s="42"/>
      <c r="P909" s="53"/>
      <c r="V909" s="82"/>
      <c r="W909" s="82"/>
      <c r="X909" s="82"/>
      <c r="Y909" s="82"/>
      <c r="Z909" s="82"/>
      <c r="AA909" s="82"/>
      <c r="AB909" s="83"/>
      <c r="AE909" s="71"/>
      <c r="AL909" s="39"/>
    </row>
    <row r="910" spans="2:38" s="32" customFormat="1" ht="15" customHeight="1" x14ac:dyDescent="0.45">
      <c r="B910" s="1699"/>
      <c r="C910" s="1700"/>
      <c r="D910" s="1700"/>
      <c r="E910" s="1700"/>
      <c r="F910" s="1700"/>
      <c r="G910" s="1700"/>
      <c r="H910" s="1700"/>
      <c r="I910" s="1701"/>
      <c r="J910" s="43" t="s">
        <v>66</v>
      </c>
      <c r="K910" s="44"/>
      <c r="L910" s="44"/>
      <c r="M910" s="44"/>
      <c r="N910" s="44"/>
      <c r="O910" s="44"/>
      <c r="P910" s="44"/>
      <c r="Q910" s="44"/>
      <c r="R910" s="44"/>
      <c r="S910" s="42"/>
      <c r="T910" s="45"/>
      <c r="U910" s="217"/>
      <c r="V910" s="216"/>
      <c r="W910" s="409"/>
      <c r="X910" s="102" t="s">
        <v>65</v>
      </c>
      <c r="Y910" s="215"/>
      <c r="Z910" s="72" t="s">
        <v>64</v>
      </c>
      <c r="AA910" s="72"/>
      <c r="AB910" s="214"/>
      <c r="AE910" s="71"/>
    </row>
    <row r="911" spans="2:38" s="32" customFormat="1" ht="15" customHeight="1" x14ac:dyDescent="0.45">
      <c r="B911" s="1702"/>
      <c r="C911" s="1703"/>
      <c r="D911" s="1703"/>
      <c r="E911" s="1703"/>
      <c r="F911" s="1703"/>
      <c r="G911" s="1703"/>
      <c r="H911" s="1703"/>
      <c r="I911" s="1704"/>
      <c r="J911" s="50" t="s">
        <v>67</v>
      </c>
      <c r="K911" s="295"/>
      <c r="L911" s="295"/>
      <c r="M911" s="295"/>
      <c r="N911" s="295"/>
      <c r="O911" s="295"/>
      <c r="P911" s="295"/>
      <c r="Q911" s="295"/>
      <c r="R911" s="295"/>
      <c r="S911" s="52"/>
      <c r="T911" s="72"/>
      <c r="U911" s="213"/>
      <c r="V911" s="212"/>
      <c r="W911" s="410"/>
      <c r="X911" s="295" t="s">
        <v>65</v>
      </c>
      <c r="Y911" s="211"/>
      <c r="Z911" s="48" t="s">
        <v>64</v>
      </c>
      <c r="AA911" s="48"/>
      <c r="AB911" s="49"/>
      <c r="AE911" s="71"/>
    </row>
    <row r="912" spans="2:38" s="32" customFormat="1" ht="18" customHeight="1" x14ac:dyDescent="0.45">
      <c r="B912" s="1167" t="s">
        <v>68</v>
      </c>
      <c r="C912" s="1168"/>
      <c r="D912" s="1168"/>
      <c r="E912" s="1168"/>
      <c r="F912" s="1168"/>
      <c r="G912" s="1168"/>
      <c r="H912" s="1168"/>
      <c r="I912" s="1169"/>
      <c r="J912" s="210" t="s">
        <v>84</v>
      </c>
      <c r="K912" s="52" t="s">
        <v>69</v>
      </c>
      <c r="L912" s="58"/>
      <c r="M912" s="58"/>
      <c r="N912" s="58"/>
      <c r="O912" s="57" t="s">
        <v>70</v>
      </c>
      <c r="P912" s="52" t="s">
        <v>71</v>
      </c>
      <c r="Q912" s="58"/>
      <c r="R912" s="58"/>
      <c r="T912" s="72" t="s">
        <v>81</v>
      </c>
      <c r="U912" s="57" t="s">
        <v>70</v>
      </c>
      <c r="V912" s="72" t="s">
        <v>82</v>
      </c>
      <c r="X912" s="52"/>
      <c r="Y912" s="58"/>
      <c r="Z912" s="58"/>
      <c r="AA912" s="58"/>
      <c r="AB912" s="59"/>
      <c r="AE912" s="71"/>
      <c r="AH912" s="69"/>
    </row>
    <row r="913" spans="2:38" s="32" customFormat="1" ht="15" customHeight="1" x14ac:dyDescent="0.45">
      <c r="B913" s="1118" t="s">
        <v>72</v>
      </c>
      <c r="C913" s="1119"/>
      <c r="D913" s="1119"/>
      <c r="E913" s="1119"/>
      <c r="F913" s="1119"/>
      <c r="G913" s="1119"/>
      <c r="H913" s="1119"/>
      <c r="I913" s="1120"/>
      <c r="J913" s="1130" t="s">
        <v>73</v>
      </c>
      <c r="K913" s="1139"/>
      <c r="L913" s="1711"/>
      <c r="M913" s="1218"/>
      <c r="N913" s="1218"/>
      <c r="O913" s="1218"/>
      <c r="P913" s="1218"/>
      <c r="Q913" s="1218"/>
      <c r="R913" s="1715"/>
      <c r="S913" s="1715"/>
      <c r="T913" s="1715"/>
      <c r="U913" s="1716"/>
      <c r="V913" s="1143" t="s">
        <v>74</v>
      </c>
      <c r="W913" s="1143"/>
      <c r="X913" s="1143"/>
      <c r="Y913" s="1143"/>
      <c r="Z913" s="1143"/>
      <c r="AA913" s="1143"/>
      <c r="AB913" s="1144"/>
      <c r="AE913" s="71"/>
    </row>
    <row r="914" spans="2:38" s="32" customFormat="1" ht="15" customHeight="1" x14ac:dyDescent="0.45">
      <c r="B914" s="1121"/>
      <c r="C914" s="1122"/>
      <c r="D914" s="1122"/>
      <c r="E914" s="1122"/>
      <c r="F914" s="1122"/>
      <c r="G914" s="1122"/>
      <c r="H914" s="1122"/>
      <c r="I914" s="1123"/>
      <c r="J914" s="1197"/>
      <c r="K914" s="1198"/>
      <c r="L914" s="1711"/>
      <c r="M914" s="1218"/>
      <c r="N914" s="1218"/>
      <c r="O914" s="1218"/>
      <c r="P914" s="1218"/>
      <c r="Q914" s="1218"/>
      <c r="R914" s="1715"/>
      <c r="S914" s="1715"/>
      <c r="T914" s="1715"/>
      <c r="U914" s="1716"/>
      <c r="V914" s="1146"/>
      <c r="W914" s="1146"/>
      <c r="X914" s="1146"/>
      <c r="Y914" s="1146"/>
      <c r="Z914" s="1146"/>
      <c r="AA914" s="1146"/>
      <c r="AB914" s="1147"/>
      <c r="AC914" s="63"/>
      <c r="AD914" s="63"/>
      <c r="AE914" s="207"/>
      <c r="AF914" s="63"/>
      <c r="AG914" s="63"/>
      <c r="AH914" s="63"/>
    </row>
    <row r="915" spans="2:38" s="32" customFormat="1" ht="15" customHeight="1" x14ac:dyDescent="0.45">
      <c r="B915" s="1118" t="s">
        <v>75</v>
      </c>
      <c r="C915" s="1119"/>
      <c r="D915" s="1119"/>
      <c r="E915" s="1119"/>
      <c r="F915" s="1119"/>
      <c r="G915" s="1119"/>
      <c r="H915" s="1119"/>
      <c r="I915" s="1119"/>
      <c r="J915" s="1705"/>
      <c r="K915" s="1717"/>
      <c r="L915" s="1719"/>
      <c r="M915" s="1134" t="s">
        <v>76</v>
      </c>
      <c r="N915" s="1709"/>
      <c r="O915" s="1134" t="s">
        <v>77</v>
      </c>
      <c r="P915" s="1709"/>
      <c r="Q915" s="1134" t="s">
        <v>78</v>
      </c>
      <c r="S915" s="60"/>
      <c r="T915" s="60"/>
      <c r="U915" s="60"/>
      <c r="V915" s="60"/>
      <c r="W915" s="60"/>
      <c r="X915" s="60"/>
      <c r="Y915" s="60"/>
      <c r="Z915" s="60"/>
      <c r="AA915" s="60"/>
      <c r="AB915" s="209"/>
      <c r="AC915" s="63"/>
      <c r="AD915" s="63"/>
      <c r="AE915" s="207"/>
      <c r="AF915" s="63"/>
      <c r="AG915" s="63"/>
      <c r="AH915" s="63"/>
    </row>
    <row r="916" spans="2:38" s="32" customFormat="1" ht="15" customHeight="1" x14ac:dyDescent="0.45">
      <c r="B916" s="1121"/>
      <c r="C916" s="1122"/>
      <c r="D916" s="1122"/>
      <c r="E916" s="1122"/>
      <c r="F916" s="1122"/>
      <c r="G916" s="1122"/>
      <c r="H916" s="1122"/>
      <c r="I916" s="1122"/>
      <c r="J916" s="1707"/>
      <c r="K916" s="1718"/>
      <c r="L916" s="1720"/>
      <c r="M916" s="1136"/>
      <c r="N916" s="1710"/>
      <c r="O916" s="1136"/>
      <c r="P916" s="1710"/>
      <c r="Q916" s="1136"/>
      <c r="R916" s="64"/>
      <c r="S916" s="62"/>
      <c r="T916" s="62"/>
      <c r="U916" s="62"/>
      <c r="V916" s="62"/>
      <c r="W916" s="62"/>
      <c r="X916" s="62"/>
      <c r="Y916" s="62"/>
      <c r="Z916" s="62"/>
      <c r="AA916" s="62"/>
      <c r="AB916" s="208"/>
      <c r="AC916" s="63"/>
      <c r="AD916" s="63"/>
      <c r="AE916" s="207"/>
      <c r="AF916" s="63"/>
      <c r="AG916" s="63"/>
      <c r="AH916" s="63"/>
    </row>
    <row r="917" spans="2:38" s="32" customFormat="1" ht="17.55" customHeight="1" x14ac:dyDescent="0.45">
      <c r="B917" s="35" t="s">
        <v>5599</v>
      </c>
      <c r="C917" s="35"/>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E917" s="223"/>
    </row>
    <row r="918" spans="2:38" s="32" customFormat="1" ht="12.6" customHeight="1" x14ac:dyDescent="0.45">
      <c r="B918" s="1185" t="s">
        <v>62</v>
      </c>
      <c r="C918" s="1186"/>
      <c r="D918" s="1186"/>
      <c r="E918" s="1186"/>
      <c r="F918" s="1186"/>
      <c r="G918" s="1186"/>
      <c r="H918" s="1186"/>
      <c r="I918" s="1187"/>
      <c r="J918" s="1221"/>
      <c r="K918" s="1222"/>
      <c r="L918" s="1222"/>
      <c r="M918" s="1222"/>
      <c r="N918" s="1222"/>
      <c r="O918" s="1222"/>
      <c r="P918" s="1222"/>
      <c r="Q918" s="1222"/>
      <c r="R918" s="1222"/>
      <c r="S918" s="1222"/>
      <c r="T918" s="1222"/>
      <c r="U918" s="1222"/>
      <c r="V918" s="1222"/>
      <c r="W918" s="1222"/>
      <c r="X918" s="1222"/>
      <c r="Y918" s="1222"/>
      <c r="Z918" s="1222"/>
      <c r="AA918" s="1222"/>
      <c r="AB918" s="1223"/>
      <c r="AE918" s="71"/>
    </row>
    <row r="919" spans="2:38" s="32" customFormat="1" ht="22.5" customHeight="1" x14ac:dyDescent="0.45">
      <c r="B919" s="1207" t="s">
        <v>50</v>
      </c>
      <c r="C919" s="1208"/>
      <c r="D919" s="1208"/>
      <c r="E919" s="1208"/>
      <c r="F919" s="1208"/>
      <c r="G919" s="1208"/>
      <c r="H919" s="1208"/>
      <c r="I919" s="1209"/>
      <c r="J919" s="1224"/>
      <c r="K919" s="1225"/>
      <c r="L919" s="1225"/>
      <c r="M919" s="1226"/>
      <c r="N919" s="1226"/>
      <c r="O919" s="1225"/>
      <c r="P919" s="1226"/>
      <c r="Q919" s="1226"/>
      <c r="R919" s="1225"/>
      <c r="S919" s="1225"/>
      <c r="T919" s="1225"/>
      <c r="U919" s="1225"/>
      <c r="V919" s="1225"/>
      <c r="W919" s="1225"/>
      <c r="X919" s="1225"/>
      <c r="Y919" s="1225"/>
      <c r="Z919" s="1225"/>
      <c r="AA919" s="1225"/>
      <c r="AB919" s="1227"/>
      <c r="AE919" s="71"/>
    </row>
    <row r="920" spans="2:38" s="32" customFormat="1" ht="25.35" customHeight="1" x14ac:dyDescent="0.45">
      <c r="B920" s="1173" t="s">
        <v>48</v>
      </c>
      <c r="C920" s="1174"/>
      <c r="D920" s="1174"/>
      <c r="E920" s="1174"/>
      <c r="F920" s="1174"/>
      <c r="G920" s="1174"/>
      <c r="H920" s="1174"/>
      <c r="I920" s="1175"/>
      <c r="J920" s="1053" t="s">
        <v>3</v>
      </c>
      <c r="K920" s="1054"/>
      <c r="L920" s="1054"/>
      <c r="M920" s="1237"/>
      <c r="N920" s="1239"/>
      <c r="O920" s="37" t="s">
        <v>4</v>
      </c>
      <c r="P920" s="1237"/>
      <c r="Q920" s="1239"/>
      <c r="R920" s="1054"/>
      <c r="S920" s="1054"/>
      <c r="T920" s="1054"/>
      <c r="U920" s="1054"/>
      <c r="V920" s="1054"/>
      <c r="W920" s="1054"/>
      <c r="X920" s="1054"/>
      <c r="Y920" s="1054"/>
      <c r="Z920" s="1054"/>
      <c r="AA920" s="1054"/>
      <c r="AB920" s="1055"/>
      <c r="AE920" s="71"/>
    </row>
    <row r="921" spans="2:38" s="32" customFormat="1" ht="25.35" customHeight="1" x14ac:dyDescent="0.45">
      <c r="B921" s="1179"/>
      <c r="C921" s="1180"/>
      <c r="D921" s="1180"/>
      <c r="E921" s="1180"/>
      <c r="F921" s="1180"/>
      <c r="G921" s="1180"/>
      <c r="H921" s="1180"/>
      <c r="I921" s="1181"/>
      <c r="J921" s="1053" t="s">
        <v>5</v>
      </c>
      <c r="K921" s="1054"/>
      <c r="L921" s="1054"/>
      <c r="M921" s="1237"/>
      <c r="N921" s="1238"/>
      <c r="O921" s="1238"/>
      <c r="P921" s="1238"/>
      <c r="Q921" s="1239"/>
      <c r="R921" s="1053" t="s">
        <v>6</v>
      </c>
      <c r="S921" s="1054"/>
      <c r="T921" s="1055"/>
      <c r="U921" s="1237"/>
      <c r="V921" s="1238"/>
      <c r="W921" s="1238"/>
      <c r="X921" s="1238"/>
      <c r="Y921" s="1238"/>
      <c r="Z921" s="1238"/>
      <c r="AA921" s="1238"/>
      <c r="AB921" s="1239"/>
      <c r="AE921" s="71"/>
    </row>
    <row r="922" spans="2:38" s="32" customFormat="1" ht="25.35" customHeight="1" x14ac:dyDescent="0.45">
      <c r="B922" s="1179"/>
      <c r="C922" s="1180"/>
      <c r="D922" s="1180"/>
      <c r="E922" s="1180"/>
      <c r="F922" s="1180"/>
      <c r="G922" s="1180"/>
      <c r="H922" s="1180"/>
      <c r="I922" s="1181"/>
      <c r="J922" s="1053" t="s">
        <v>5753</v>
      </c>
      <c r="K922" s="1054"/>
      <c r="L922" s="1054"/>
      <c r="M922" s="1234"/>
      <c r="N922" s="1235"/>
      <c r="O922" s="1235"/>
      <c r="P922" s="1235"/>
      <c r="Q922" s="1236"/>
      <c r="R922" s="1053" t="s">
        <v>7</v>
      </c>
      <c r="S922" s="1054"/>
      <c r="T922" s="1055"/>
      <c r="U922" s="1237"/>
      <c r="V922" s="1238"/>
      <c r="W922" s="1238"/>
      <c r="X922" s="1238"/>
      <c r="Y922" s="1238"/>
      <c r="Z922" s="1238"/>
      <c r="AA922" s="1238"/>
      <c r="AB922" s="1239"/>
      <c r="AE922" s="71"/>
    </row>
    <row r="923" spans="2:38" s="32" customFormat="1" ht="25.35" customHeight="1" x14ac:dyDescent="0.45">
      <c r="B923" s="1182"/>
      <c r="C923" s="1183"/>
      <c r="D923" s="1183"/>
      <c r="E923" s="1183"/>
      <c r="F923" s="1183"/>
      <c r="G923" s="1183"/>
      <c r="H923" s="1183"/>
      <c r="I923" s="1184"/>
      <c r="J923" s="1053" t="s">
        <v>8</v>
      </c>
      <c r="K923" s="1054"/>
      <c r="L923" s="1054"/>
      <c r="M923" s="1713"/>
      <c r="N923" s="1713"/>
      <c r="O923" s="1713"/>
      <c r="P923" s="1713"/>
      <c r="Q923" s="1713"/>
      <c r="R923" s="1713"/>
      <c r="S923" s="1713"/>
      <c r="T923" s="1713"/>
      <c r="U923" s="1713"/>
      <c r="V923" s="1713"/>
      <c r="W923" s="1713"/>
      <c r="X923" s="1713"/>
      <c r="Y923" s="1713"/>
      <c r="Z923" s="1713"/>
      <c r="AA923" s="1713"/>
      <c r="AB923" s="1713"/>
      <c r="AE923" s="71"/>
    </row>
    <row r="924" spans="2:38" s="32" customFormat="1" ht="30" customHeight="1" x14ac:dyDescent="0.45">
      <c r="B924" s="1696" t="s">
        <v>63</v>
      </c>
      <c r="C924" s="1697"/>
      <c r="D924" s="1697"/>
      <c r="E924" s="1697"/>
      <c r="F924" s="1697"/>
      <c r="G924" s="1697"/>
      <c r="H924" s="1697"/>
      <c r="I924" s="1698"/>
      <c r="J924" s="222"/>
      <c r="K924" s="221"/>
      <c r="L924" s="220" t="s">
        <v>65</v>
      </c>
      <c r="M924" s="219"/>
      <c r="N924" s="218" t="s">
        <v>64</v>
      </c>
      <c r="O924" s="42"/>
      <c r="P924" s="53"/>
      <c r="V924" s="82"/>
      <c r="W924" s="82"/>
      <c r="X924" s="82"/>
      <c r="Y924" s="82"/>
      <c r="Z924" s="82"/>
      <c r="AA924" s="82"/>
      <c r="AB924" s="83"/>
      <c r="AE924" s="71"/>
      <c r="AL924" s="39"/>
    </row>
    <row r="925" spans="2:38" s="32" customFormat="1" ht="15" customHeight="1" x14ac:dyDescent="0.45">
      <c r="B925" s="1699"/>
      <c r="C925" s="1700"/>
      <c r="D925" s="1700"/>
      <c r="E925" s="1700"/>
      <c r="F925" s="1700"/>
      <c r="G925" s="1700"/>
      <c r="H925" s="1700"/>
      <c r="I925" s="1701"/>
      <c r="J925" s="43" t="s">
        <v>66</v>
      </c>
      <c r="K925" s="44"/>
      <c r="L925" s="44"/>
      <c r="M925" s="44"/>
      <c r="N925" s="44"/>
      <c r="O925" s="44"/>
      <c r="P925" s="44"/>
      <c r="Q925" s="44"/>
      <c r="R925" s="44"/>
      <c r="S925" s="42"/>
      <c r="T925" s="45"/>
      <c r="U925" s="217"/>
      <c r="V925" s="216"/>
      <c r="W925" s="409"/>
      <c r="X925" s="102" t="s">
        <v>65</v>
      </c>
      <c r="Y925" s="215"/>
      <c r="Z925" s="45" t="s">
        <v>64</v>
      </c>
      <c r="AA925" s="72"/>
      <c r="AB925" s="214"/>
      <c r="AE925" s="71"/>
    </row>
    <row r="926" spans="2:38" s="32" customFormat="1" ht="15" customHeight="1" x14ac:dyDescent="0.45">
      <c r="B926" s="1702"/>
      <c r="C926" s="1703"/>
      <c r="D926" s="1703"/>
      <c r="E926" s="1703"/>
      <c r="F926" s="1703"/>
      <c r="G926" s="1703"/>
      <c r="H926" s="1703"/>
      <c r="I926" s="1704"/>
      <c r="J926" s="50" t="s">
        <v>67</v>
      </c>
      <c r="K926" s="295"/>
      <c r="L926" s="295"/>
      <c r="M926" s="295"/>
      <c r="N926" s="295"/>
      <c r="O926" s="295"/>
      <c r="P926" s="295"/>
      <c r="Q926" s="295"/>
      <c r="R926" s="295"/>
      <c r="S926" s="52"/>
      <c r="T926" s="72"/>
      <c r="U926" s="213"/>
      <c r="V926" s="212"/>
      <c r="W926" s="410"/>
      <c r="X926" s="295" t="s">
        <v>65</v>
      </c>
      <c r="Y926" s="211"/>
      <c r="Z926" s="72" t="s">
        <v>64</v>
      </c>
      <c r="AA926" s="48"/>
      <c r="AB926" s="49"/>
      <c r="AE926" s="71"/>
    </row>
    <row r="927" spans="2:38" s="32" customFormat="1" ht="18" customHeight="1" x14ac:dyDescent="0.45">
      <c r="B927" s="1167" t="s">
        <v>68</v>
      </c>
      <c r="C927" s="1168"/>
      <c r="D927" s="1168"/>
      <c r="E927" s="1168"/>
      <c r="F927" s="1168"/>
      <c r="G927" s="1168"/>
      <c r="H927" s="1168"/>
      <c r="I927" s="1169"/>
      <c r="J927" s="210" t="s">
        <v>84</v>
      </c>
      <c r="K927" s="52" t="s">
        <v>69</v>
      </c>
      <c r="L927" s="58"/>
      <c r="M927" s="58"/>
      <c r="N927" s="58"/>
      <c r="O927" s="57" t="s">
        <v>70</v>
      </c>
      <c r="P927" s="52" t="s">
        <v>71</v>
      </c>
      <c r="Q927" s="58"/>
      <c r="R927" s="58"/>
      <c r="T927" s="72" t="s">
        <v>81</v>
      </c>
      <c r="U927" s="57" t="s">
        <v>84</v>
      </c>
      <c r="V927" s="72" t="s">
        <v>82</v>
      </c>
      <c r="X927" s="52"/>
      <c r="Y927" s="58"/>
      <c r="Z927" s="58"/>
      <c r="AA927" s="58"/>
      <c r="AB927" s="59"/>
      <c r="AE927" s="71"/>
      <c r="AH927" s="69"/>
    </row>
    <row r="928" spans="2:38" s="32" customFormat="1" ht="15" customHeight="1" x14ac:dyDescent="0.45">
      <c r="B928" s="1118" t="s">
        <v>72</v>
      </c>
      <c r="C928" s="1119"/>
      <c r="D928" s="1119"/>
      <c r="E928" s="1119"/>
      <c r="F928" s="1119"/>
      <c r="G928" s="1119"/>
      <c r="H928" s="1119"/>
      <c r="I928" s="1120"/>
      <c r="J928" s="1130" t="s">
        <v>73</v>
      </c>
      <c r="K928" s="1139"/>
      <c r="L928" s="1711"/>
      <c r="M928" s="1218"/>
      <c r="N928" s="1218"/>
      <c r="O928" s="1712"/>
      <c r="P928" s="1711"/>
      <c r="Q928" s="1712"/>
      <c r="R928" s="1714"/>
      <c r="S928" s="1715"/>
      <c r="T928" s="1715"/>
      <c r="U928" s="1716"/>
      <c r="V928" s="1143" t="s">
        <v>74</v>
      </c>
      <c r="W928" s="1143"/>
      <c r="X928" s="1143"/>
      <c r="Y928" s="1143"/>
      <c r="Z928" s="1143"/>
      <c r="AA928" s="1143"/>
      <c r="AB928" s="1144"/>
      <c r="AE928" s="71"/>
    </row>
    <row r="929" spans="2:38" s="32" customFormat="1" ht="15" customHeight="1" x14ac:dyDescent="0.45">
      <c r="B929" s="1121"/>
      <c r="C929" s="1122"/>
      <c r="D929" s="1122"/>
      <c r="E929" s="1122"/>
      <c r="F929" s="1122"/>
      <c r="G929" s="1122"/>
      <c r="H929" s="1122"/>
      <c r="I929" s="1123"/>
      <c r="J929" s="1197"/>
      <c r="K929" s="1198"/>
      <c r="L929" s="1711"/>
      <c r="M929" s="1218"/>
      <c r="N929" s="1218"/>
      <c r="O929" s="1712"/>
      <c r="P929" s="1711"/>
      <c r="Q929" s="1712"/>
      <c r="R929" s="1714"/>
      <c r="S929" s="1715"/>
      <c r="T929" s="1715"/>
      <c r="U929" s="1716"/>
      <c r="V929" s="1146"/>
      <c r="W929" s="1146"/>
      <c r="X929" s="1146"/>
      <c r="Y929" s="1146"/>
      <c r="Z929" s="1146"/>
      <c r="AA929" s="1146"/>
      <c r="AB929" s="1147"/>
      <c r="AC929" s="63"/>
      <c r="AD929" s="63"/>
      <c r="AE929" s="207"/>
      <c r="AF929" s="63"/>
      <c r="AG929" s="63"/>
      <c r="AH929" s="63"/>
    </row>
    <row r="930" spans="2:38" s="32" customFormat="1" ht="15" customHeight="1" x14ac:dyDescent="0.45">
      <c r="B930" s="1118" t="s">
        <v>75</v>
      </c>
      <c r="C930" s="1119"/>
      <c r="D930" s="1119"/>
      <c r="E930" s="1119"/>
      <c r="F930" s="1119"/>
      <c r="G930" s="1119"/>
      <c r="H930" s="1119"/>
      <c r="I930" s="1119"/>
      <c r="J930" s="1705"/>
      <c r="K930" s="1717"/>
      <c r="L930" s="1719"/>
      <c r="M930" s="1134" t="s">
        <v>76</v>
      </c>
      <c r="N930" s="1709"/>
      <c r="O930" s="1134" t="s">
        <v>77</v>
      </c>
      <c r="P930" s="1709"/>
      <c r="Q930" s="1134" t="s">
        <v>78</v>
      </c>
      <c r="S930" s="60"/>
      <c r="T930" s="60"/>
      <c r="U930" s="60"/>
      <c r="V930" s="60"/>
      <c r="W930" s="60"/>
      <c r="X930" s="60"/>
      <c r="Y930" s="60"/>
      <c r="Z930" s="60"/>
      <c r="AA930" s="60"/>
      <c r="AB930" s="209"/>
      <c r="AC930" s="63"/>
      <c r="AD930" s="63"/>
      <c r="AE930" s="207"/>
      <c r="AF930" s="63"/>
      <c r="AG930" s="63"/>
      <c r="AH930" s="63"/>
    </row>
    <row r="931" spans="2:38" s="32" customFormat="1" ht="15" customHeight="1" x14ac:dyDescent="0.45">
      <c r="B931" s="1121"/>
      <c r="C931" s="1122"/>
      <c r="D931" s="1122"/>
      <c r="E931" s="1122"/>
      <c r="F931" s="1122"/>
      <c r="G931" s="1122"/>
      <c r="H931" s="1122"/>
      <c r="I931" s="1122"/>
      <c r="J931" s="1707"/>
      <c r="K931" s="1718"/>
      <c r="L931" s="1720"/>
      <c r="M931" s="1136"/>
      <c r="N931" s="1710"/>
      <c r="O931" s="1136"/>
      <c r="P931" s="1710"/>
      <c r="Q931" s="1136"/>
      <c r="R931" s="64"/>
      <c r="S931" s="62"/>
      <c r="T931" s="62"/>
      <c r="U931" s="62"/>
      <c r="V931" s="62"/>
      <c r="W931" s="62"/>
      <c r="X931" s="62"/>
      <c r="Y931" s="62"/>
      <c r="Z931" s="62"/>
      <c r="AA931" s="62"/>
      <c r="AB931" s="208"/>
      <c r="AC931" s="63"/>
      <c r="AD931" s="63"/>
      <c r="AE931" s="207"/>
      <c r="AF931" s="63"/>
      <c r="AG931" s="63"/>
      <c r="AH931" s="63"/>
    </row>
    <row r="932" spans="2:38" s="32" customFormat="1" ht="20.100000000000001" customHeight="1" x14ac:dyDescent="0.45">
      <c r="B932" s="65"/>
      <c r="C932" s="65"/>
      <c r="D932" s="65"/>
      <c r="E932" s="65"/>
      <c r="F932" s="65"/>
      <c r="G932" s="65"/>
      <c r="H932" s="65"/>
      <c r="I932" s="65"/>
      <c r="J932" s="66"/>
      <c r="K932" s="66"/>
      <c r="L932" s="68"/>
      <c r="M932" s="66"/>
      <c r="N932" s="68"/>
      <c r="O932" s="66"/>
      <c r="P932" s="68"/>
      <c r="Q932" s="66"/>
      <c r="R932" s="68"/>
      <c r="S932" s="61"/>
      <c r="T932" s="61"/>
      <c r="U932" s="61"/>
      <c r="V932" s="61"/>
      <c r="W932" s="61"/>
      <c r="X932" s="61"/>
      <c r="Y932" s="61"/>
      <c r="Z932" s="61"/>
      <c r="AA932" s="61"/>
      <c r="AB932" s="61"/>
      <c r="AC932" s="63"/>
      <c r="AD932" s="63"/>
      <c r="AE932" s="207"/>
      <c r="AF932" s="63"/>
      <c r="AG932" s="63"/>
      <c r="AH932" s="63"/>
    </row>
    <row r="933" spans="2:38" s="32" customFormat="1" ht="18" customHeight="1" x14ac:dyDescent="0.45">
      <c r="B933" s="291" t="s">
        <v>85</v>
      </c>
      <c r="C933" s="69" t="s">
        <v>5718</v>
      </c>
      <c r="E933" s="69"/>
      <c r="F933" s="69"/>
      <c r="G933" s="69"/>
      <c r="H933" s="69"/>
      <c r="I933" s="73"/>
      <c r="J933" s="73"/>
      <c r="K933" s="73"/>
      <c r="L933" s="73"/>
      <c r="M933" s="73"/>
      <c r="N933" s="73"/>
      <c r="O933" s="73"/>
      <c r="P933" s="73"/>
      <c r="Q933" s="73"/>
      <c r="R933" s="74"/>
      <c r="S933" s="73"/>
      <c r="T933" s="73"/>
      <c r="U933" s="73"/>
      <c r="V933" s="73"/>
      <c r="W933" s="69"/>
      <c r="X933" s="69"/>
      <c r="Y933" s="69"/>
      <c r="Z933" s="69"/>
      <c r="AA933" s="69"/>
      <c r="AB933" s="69"/>
      <c r="AE933" s="71"/>
    </row>
    <row r="934" spans="2:38" s="32" customFormat="1" ht="30" customHeight="1" x14ac:dyDescent="0.45">
      <c r="B934" s="296" t="s">
        <v>86</v>
      </c>
      <c r="C934" s="1117" t="s">
        <v>5719</v>
      </c>
      <c r="D934" s="1117"/>
      <c r="E934" s="1117"/>
      <c r="F934" s="1117"/>
      <c r="G934" s="1117"/>
      <c r="H934" s="1117"/>
      <c r="I934" s="1117"/>
      <c r="J934" s="1117"/>
      <c r="K934" s="1117"/>
      <c r="L934" s="1117"/>
      <c r="M934" s="1117"/>
      <c r="N934" s="1117"/>
      <c r="O934" s="1117"/>
      <c r="P934" s="1117"/>
      <c r="Q934" s="1117"/>
      <c r="R934" s="1117"/>
      <c r="S934" s="1117"/>
      <c r="T934" s="1117"/>
      <c r="U934" s="1117"/>
      <c r="V934" s="1117"/>
      <c r="W934" s="1117"/>
      <c r="X934" s="1117"/>
      <c r="Y934" s="1117"/>
      <c r="Z934" s="1117"/>
      <c r="AA934" s="1117"/>
      <c r="AE934" s="71"/>
    </row>
    <row r="935" spans="2:38" s="32" customFormat="1" ht="8.1" customHeight="1" x14ac:dyDescent="0.4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E935" s="71"/>
    </row>
    <row r="936" spans="2:38" s="32" customFormat="1" ht="25.35" customHeight="1" x14ac:dyDescent="0.45">
      <c r="B936" s="35" t="s">
        <v>87</v>
      </c>
      <c r="I936" s="36"/>
      <c r="J936" s="36"/>
      <c r="W936" s="36"/>
      <c r="X936" s="36"/>
      <c r="Y936" s="36"/>
      <c r="Z936" s="36"/>
      <c r="AA936" s="36"/>
      <c r="AB936" s="36"/>
      <c r="AE936" s="71"/>
    </row>
    <row r="937" spans="2:38" s="32" customFormat="1" ht="17.55" customHeight="1" x14ac:dyDescent="0.45">
      <c r="B937" s="35" t="s">
        <v>5600</v>
      </c>
      <c r="C937" s="35"/>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E937" s="223"/>
    </row>
    <row r="938" spans="2:38" s="32" customFormat="1" ht="12.6" customHeight="1" x14ac:dyDescent="0.45">
      <c r="B938" s="1185" t="s">
        <v>62</v>
      </c>
      <c r="C938" s="1186"/>
      <c r="D938" s="1186"/>
      <c r="E938" s="1186"/>
      <c r="F938" s="1186"/>
      <c r="G938" s="1186"/>
      <c r="H938" s="1186"/>
      <c r="I938" s="1187"/>
      <c r="J938" s="1221"/>
      <c r="K938" s="1222"/>
      <c r="L938" s="1222"/>
      <c r="M938" s="1222"/>
      <c r="N938" s="1222"/>
      <c r="O938" s="1222"/>
      <c r="P938" s="1222"/>
      <c r="Q938" s="1222"/>
      <c r="R938" s="1222"/>
      <c r="S938" s="1222"/>
      <c r="T938" s="1222"/>
      <c r="U938" s="1222"/>
      <c r="V938" s="1222"/>
      <c r="W938" s="1222"/>
      <c r="X938" s="1222"/>
      <c r="Y938" s="1222"/>
      <c r="Z938" s="1222"/>
      <c r="AA938" s="1222"/>
      <c r="AB938" s="1223"/>
      <c r="AE938" s="71"/>
    </row>
    <row r="939" spans="2:38" s="32" customFormat="1" ht="22.5" customHeight="1" x14ac:dyDescent="0.45">
      <c r="B939" s="1207" t="s">
        <v>50</v>
      </c>
      <c r="C939" s="1208"/>
      <c r="D939" s="1208"/>
      <c r="E939" s="1208"/>
      <c r="F939" s="1208"/>
      <c r="G939" s="1208"/>
      <c r="H939" s="1208"/>
      <c r="I939" s="1209"/>
      <c r="J939" s="1224"/>
      <c r="K939" s="1225"/>
      <c r="L939" s="1225"/>
      <c r="M939" s="1226"/>
      <c r="N939" s="1226"/>
      <c r="O939" s="1225"/>
      <c r="P939" s="1226"/>
      <c r="Q939" s="1226"/>
      <c r="R939" s="1225"/>
      <c r="S939" s="1225"/>
      <c r="T939" s="1225"/>
      <c r="U939" s="1225"/>
      <c r="V939" s="1225"/>
      <c r="W939" s="1225"/>
      <c r="X939" s="1225"/>
      <c r="Y939" s="1225"/>
      <c r="Z939" s="1225"/>
      <c r="AA939" s="1225"/>
      <c r="AB939" s="1227"/>
      <c r="AE939" s="71"/>
    </row>
    <row r="940" spans="2:38" s="32" customFormat="1" ht="25.35" customHeight="1" x14ac:dyDescent="0.45">
      <c r="B940" s="1173" t="s">
        <v>48</v>
      </c>
      <c r="C940" s="1174"/>
      <c r="D940" s="1174"/>
      <c r="E940" s="1174"/>
      <c r="F940" s="1174"/>
      <c r="G940" s="1174"/>
      <c r="H940" s="1174"/>
      <c r="I940" s="1175"/>
      <c r="J940" s="1053" t="s">
        <v>3</v>
      </c>
      <c r="K940" s="1054"/>
      <c r="L940" s="1054"/>
      <c r="M940" s="1237"/>
      <c r="N940" s="1239"/>
      <c r="O940" s="37" t="s">
        <v>4</v>
      </c>
      <c r="P940" s="1237"/>
      <c r="Q940" s="1239"/>
      <c r="R940" s="1054"/>
      <c r="S940" s="1054"/>
      <c r="T940" s="1054"/>
      <c r="U940" s="1054"/>
      <c r="V940" s="1054"/>
      <c r="W940" s="1054"/>
      <c r="X940" s="1054"/>
      <c r="Y940" s="1054"/>
      <c r="Z940" s="1054"/>
      <c r="AA940" s="1054"/>
      <c r="AB940" s="1055"/>
      <c r="AE940" s="71"/>
    </row>
    <row r="941" spans="2:38" s="32" customFormat="1" ht="25.35" customHeight="1" x14ac:dyDescent="0.45">
      <c r="B941" s="1179"/>
      <c r="C941" s="1180"/>
      <c r="D941" s="1180"/>
      <c r="E941" s="1180"/>
      <c r="F941" s="1180"/>
      <c r="G941" s="1180"/>
      <c r="H941" s="1180"/>
      <c r="I941" s="1181"/>
      <c r="J941" s="1053" t="s">
        <v>5</v>
      </c>
      <c r="K941" s="1054"/>
      <c r="L941" s="1054"/>
      <c r="M941" s="1237"/>
      <c r="N941" s="1238"/>
      <c r="O941" s="1238"/>
      <c r="P941" s="1238"/>
      <c r="Q941" s="1239"/>
      <c r="R941" s="1053" t="s">
        <v>6</v>
      </c>
      <c r="S941" s="1054"/>
      <c r="T941" s="1055"/>
      <c r="U941" s="1237"/>
      <c r="V941" s="1238"/>
      <c r="W941" s="1238"/>
      <c r="X941" s="1238"/>
      <c r="Y941" s="1238"/>
      <c r="Z941" s="1238"/>
      <c r="AA941" s="1238"/>
      <c r="AB941" s="1239"/>
      <c r="AE941" s="71"/>
    </row>
    <row r="942" spans="2:38" s="32" customFormat="1" ht="25.35" customHeight="1" x14ac:dyDescent="0.45">
      <c r="B942" s="1179"/>
      <c r="C942" s="1180"/>
      <c r="D942" s="1180"/>
      <c r="E942" s="1180"/>
      <c r="F942" s="1180"/>
      <c r="G942" s="1180"/>
      <c r="H942" s="1180"/>
      <c r="I942" s="1181"/>
      <c r="J942" s="1053" t="s">
        <v>5753</v>
      </c>
      <c r="K942" s="1054"/>
      <c r="L942" s="1054"/>
      <c r="M942" s="1234"/>
      <c r="N942" s="1235"/>
      <c r="O942" s="1235"/>
      <c r="P942" s="1235"/>
      <c r="Q942" s="1236"/>
      <c r="R942" s="1053" t="s">
        <v>7</v>
      </c>
      <c r="S942" s="1054"/>
      <c r="T942" s="1055"/>
      <c r="U942" s="1237"/>
      <c r="V942" s="1238"/>
      <c r="W942" s="1238"/>
      <c r="X942" s="1238"/>
      <c r="Y942" s="1238"/>
      <c r="Z942" s="1238"/>
      <c r="AA942" s="1238"/>
      <c r="AB942" s="1239"/>
      <c r="AE942" s="71"/>
    </row>
    <row r="943" spans="2:38" s="32" customFormat="1" ht="25.35" customHeight="1" x14ac:dyDescent="0.45">
      <c r="B943" s="1182"/>
      <c r="C943" s="1183"/>
      <c r="D943" s="1183"/>
      <c r="E943" s="1183"/>
      <c r="F943" s="1183"/>
      <c r="G943" s="1183"/>
      <c r="H943" s="1183"/>
      <c r="I943" s="1184"/>
      <c r="J943" s="1053" t="s">
        <v>8</v>
      </c>
      <c r="K943" s="1054"/>
      <c r="L943" s="1054"/>
      <c r="M943" s="1713"/>
      <c r="N943" s="1713"/>
      <c r="O943" s="1713"/>
      <c r="P943" s="1713"/>
      <c r="Q943" s="1713"/>
      <c r="R943" s="1713"/>
      <c r="S943" s="1713"/>
      <c r="T943" s="1713"/>
      <c r="U943" s="1713"/>
      <c r="V943" s="1713"/>
      <c r="W943" s="1713"/>
      <c r="X943" s="1713"/>
      <c r="Y943" s="1713"/>
      <c r="Z943" s="1713"/>
      <c r="AA943" s="1713"/>
      <c r="AB943" s="1713"/>
      <c r="AE943" s="71"/>
    </row>
    <row r="944" spans="2:38" s="32" customFormat="1" ht="30" customHeight="1" x14ac:dyDescent="0.45">
      <c r="B944" s="1696" t="s">
        <v>63</v>
      </c>
      <c r="C944" s="1697"/>
      <c r="D944" s="1697"/>
      <c r="E944" s="1697"/>
      <c r="F944" s="1697"/>
      <c r="G944" s="1697"/>
      <c r="H944" s="1697"/>
      <c r="I944" s="1698"/>
      <c r="J944" s="222"/>
      <c r="K944" s="221"/>
      <c r="L944" s="220" t="s">
        <v>65</v>
      </c>
      <c r="M944" s="219"/>
      <c r="N944" s="218" t="s">
        <v>64</v>
      </c>
      <c r="O944" s="42"/>
      <c r="P944" s="53"/>
      <c r="V944" s="82"/>
      <c r="W944" s="82"/>
      <c r="X944" s="82"/>
      <c r="Y944" s="82"/>
      <c r="Z944" s="82"/>
      <c r="AA944" s="82"/>
      <c r="AB944" s="83"/>
      <c r="AE944" s="71"/>
      <c r="AL944" s="39"/>
    </row>
    <row r="945" spans="2:38" s="32" customFormat="1" ht="15" customHeight="1" x14ac:dyDescent="0.45">
      <c r="B945" s="1699"/>
      <c r="C945" s="1700"/>
      <c r="D945" s="1700"/>
      <c r="E945" s="1700"/>
      <c r="F945" s="1700"/>
      <c r="G945" s="1700"/>
      <c r="H945" s="1700"/>
      <c r="I945" s="1701"/>
      <c r="J945" s="43" t="s">
        <v>66</v>
      </c>
      <c r="K945" s="44"/>
      <c r="L945" s="44"/>
      <c r="M945" s="44"/>
      <c r="N945" s="44"/>
      <c r="O945" s="44"/>
      <c r="P945" s="44"/>
      <c r="Q945" s="44"/>
      <c r="R945" s="44"/>
      <c r="S945" s="42"/>
      <c r="T945" s="45"/>
      <c r="U945" s="217"/>
      <c r="V945" s="216"/>
      <c r="W945" s="409"/>
      <c r="X945" s="102" t="s">
        <v>65</v>
      </c>
      <c r="Y945" s="215"/>
      <c r="Z945" s="72" t="s">
        <v>64</v>
      </c>
      <c r="AA945" s="72"/>
      <c r="AB945" s="214"/>
      <c r="AE945" s="71"/>
    </row>
    <row r="946" spans="2:38" s="32" customFormat="1" ht="15" customHeight="1" x14ac:dyDescent="0.45">
      <c r="B946" s="1702"/>
      <c r="C946" s="1703"/>
      <c r="D946" s="1703"/>
      <c r="E946" s="1703"/>
      <c r="F946" s="1703"/>
      <c r="G946" s="1703"/>
      <c r="H946" s="1703"/>
      <c r="I946" s="1704"/>
      <c r="J946" s="50" t="s">
        <v>67</v>
      </c>
      <c r="K946" s="295"/>
      <c r="L946" s="295"/>
      <c r="M946" s="295"/>
      <c r="N946" s="295"/>
      <c r="O946" s="295"/>
      <c r="P946" s="295"/>
      <c r="Q946" s="295"/>
      <c r="R946" s="295"/>
      <c r="S946" s="52"/>
      <c r="T946" s="72"/>
      <c r="U946" s="213"/>
      <c r="V946" s="212"/>
      <c r="W946" s="410"/>
      <c r="X946" s="295" t="s">
        <v>65</v>
      </c>
      <c r="Y946" s="211"/>
      <c r="Z946" s="48" t="s">
        <v>64</v>
      </c>
      <c r="AA946" s="48"/>
      <c r="AB946" s="49"/>
      <c r="AE946" s="71"/>
    </row>
    <row r="947" spans="2:38" s="32" customFormat="1" ht="18" customHeight="1" x14ac:dyDescent="0.45">
      <c r="B947" s="1167" t="s">
        <v>68</v>
      </c>
      <c r="C947" s="1168"/>
      <c r="D947" s="1168"/>
      <c r="E947" s="1168"/>
      <c r="F947" s="1168"/>
      <c r="G947" s="1168"/>
      <c r="H947" s="1168"/>
      <c r="I947" s="1169"/>
      <c r="J947" s="210" t="s">
        <v>84</v>
      </c>
      <c r="K947" s="52" t="s">
        <v>69</v>
      </c>
      <c r="L947" s="58"/>
      <c r="M947" s="58"/>
      <c r="N947" s="58"/>
      <c r="O947" s="57" t="s">
        <v>70</v>
      </c>
      <c r="P947" s="52" t="s">
        <v>71</v>
      </c>
      <c r="Q947" s="58"/>
      <c r="R947" s="58"/>
      <c r="T947" s="72" t="s">
        <v>81</v>
      </c>
      <c r="U947" s="57" t="s">
        <v>70</v>
      </c>
      <c r="V947" s="72" t="s">
        <v>82</v>
      </c>
      <c r="X947" s="52"/>
      <c r="Y947" s="58"/>
      <c r="Z947" s="58"/>
      <c r="AA947" s="58"/>
      <c r="AB947" s="59"/>
      <c r="AE947" s="71"/>
      <c r="AH947" s="69"/>
    </row>
    <row r="948" spans="2:38" s="32" customFormat="1" ht="15" customHeight="1" x14ac:dyDescent="0.45">
      <c r="B948" s="1118" t="s">
        <v>72</v>
      </c>
      <c r="C948" s="1119"/>
      <c r="D948" s="1119"/>
      <c r="E948" s="1119"/>
      <c r="F948" s="1119"/>
      <c r="G948" s="1119"/>
      <c r="H948" s="1119"/>
      <c r="I948" s="1120"/>
      <c r="J948" s="1130" t="s">
        <v>73</v>
      </c>
      <c r="K948" s="1139"/>
      <c r="L948" s="1711"/>
      <c r="M948" s="1218"/>
      <c r="N948" s="1218"/>
      <c r="O948" s="1218"/>
      <c r="P948" s="1218"/>
      <c r="Q948" s="1218"/>
      <c r="R948" s="1715"/>
      <c r="S948" s="1715"/>
      <c r="T948" s="1715"/>
      <c r="U948" s="1716"/>
      <c r="V948" s="1143" t="s">
        <v>74</v>
      </c>
      <c r="W948" s="1143"/>
      <c r="X948" s="1143"/>
      <c r="Y948" s="1143"/>
      <c r="Z948" s="1143"/>
      <c r="AA948" s="1143"/>
      <c r="AB948" s="1144"/>
      <c r="AE948" s="71"/>
    </row>
    <row r="949" spans="2:38" s="32" customFormat="1" ht="15" customHeight="1" x14ac:dyDescent="0.45">
      <c r="B949" s="1121"/>
      <c r="C949" s="1122"/>
      <c r="D949" s="1122"/>
      <c r="E949" s="1122"/>
      <c r="F949" s="1122"/>
      <c r="G949" s="1122"/>
      <c r="H949" s="1122"/>
      <c r="I949" s="1123"/>
      <c r="J949" s="1197"/>
      <c r="K949" s="1198"/>
      <c r="L949" s="1711"/>
      <c r="M949" s="1218"/>
      <c r="N949" s="1218"/>
      <c r="O949" s="1218"/>
      <c r="P949" s="1218"/>
      <c r="Q949" s="1218"/>
      <c r="R949" s="1715"/>
      <c r="S949" s="1715"/>
      <c r="T949" s="1715"/>
      <c r="U949" s="1716"/>
      <c r="V949" s="1146"/>
      <c r="W949" s="1146"/>
      <c r="X949" s="1146"/>
      <c r="Y949" s="1146"/>
      <c r="Z949" s="1146"/>
      <c r="AA949" s="1146"/>
      <c r="AB949" s="1147"/>
      <c r="AC949" s="63"/>
      <c r="AD949" s="63"/>
      <c r="AE949" s="207"/>
      <c r="AF949" s="63"/>
      <c r="AG949" s="63"/>
      <c r="AH949" s="63"/>
    </row>
    <row r="950" spans="2:38" s="32" customFormat="1" ht="15" customHeight="1" x14ac:dyDescent="0.45">
      <c r="B950" s="1118" t="s">
        <v>75</v>
      </c>
      <c r="C950" s="1119"/>
      <c r="D950" s="1119"/>
      <c r="E950" s="1119"/>
      <c r="F950" s="1119"/>
      <c r="G950" s="1119"/>
      <c r="H950" s="1119"/>
      <c r="I950" s="1119"/>
      <c r="J950" s="1705"/>
      <c r="K950" s="1717"/>
      <c r="L950" s="1719"/>
      <c r="M950" s="1134" t="s">
        <v>76</v>
      </c>
      <c r="N950" s="1709"/>
      <c r="O950" s="1134" t="s">
        <v>77</v>
      </c>
      <c r="P950" s="1709"/>
      <c r="Q950" s="1134" t="s">
        <v>78</v>
      </c>
      <c r="S950" s="60"/>
      <c r="T950" s="60"/>
      <c r="U950" s="60"/>
      <c r="V950" s="60"/>
      <c r="W950" s="60"/>
      <c r="X950" s="60"/>
      <c r="Y950" s="60"/>
      <c r="Z950" s="60"/>
      <c r="AA950" s="60"/>
      <c r="AB950" s="209"/>
      <c r="AC950" s="63"/>
      <c r="AD950" s="63"/>
      <c r="AE950" s="207"/>
      <c r="AF950" s="63"/>
      <c r="AG950" s="63"/>
      <c r="AH950" s="63"/>
    </row>
    <row r="951" spans="2:38" s="32" customFormat="1" ht="15" customHeight="1" x14ac:dyDescent="0.45">
      <c r="B951" s="1121"/>
      <c r="C951" s="1122"/>
      <c r="D951" s="1122"/>
      <c r="E951" s="1122"/>
      <c r="F951" s="1122"/>
      <c r="G951" s="1122"/>
      <c r="H951" s="1122"/>
      <c r="I951" s="1122"/>
      <c r="J951" s="1707"/>
      <c r="K951" s="1718"/>
      <c r="L951" s="1720"/>
      <c r="M951" s="1136"/>
      <c r="N951" s="1710"/>
      <c r="O951" s="1136"/>
      <c r="P951" s="1710"/>
      <c r="Q951" s="1136"/>
      <c r="R951" s="64"/>
      <c r="S951" s="62"/>
      <c r="T951" s="62"/>
      <c r="U951" s="62"/>
      <c r="V951" s="62"/>
      <c r="W951" s="62"/>
      <c r="X951" s="62"/>
      <c r="Y951" s="62"/>
      <c r="Z951" s="62"/>
      <c r="AA951" s="62"/>
      <c r="AB951" s="208"/>
      <c r="AC951" s="63"/>
      <c r="AD951" s="63"/>
      <c r="AE951" s="207"/>
      <c r="AF951" s="63"/>
      <c r="AG951" s="63"/>
      <c r="AH951" s="63"/>
    </row>
    <row r="952" spans="2:38" s="32" customFormat="1" ht="17.55" customHeight="1" x14ac:dyDescent="0.45">
      <c r="B952" s="35" t="s">
        <v>5599</v>
      </c>
      <c r="C952" s="35"/>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E952" s="223"/>
    </row>
    <row r="953" spans="2:38" s="32" customFormat="1" ht="12.6" customHeight="1" x14ac:dyDescent="0.45">
      <c r="B953" s="1185" t="s">
        <v>62</v>
      </c>
      <c r="C953" s="1186"/>
      <c r="D953" s="1186"/>
      <c r="E953" s="1186"/>
      <c r="F953" s="1186"/>
      <c r="G953" s="1186"/>
      <c r="H953" s="1186"/>
      <c r="I953" s="1187"/>
      <c r="J953" s="1221"/>
      <c r="K953" s="1222"/>
      <c r="L953" s="1222"/>
      <c r="M953" s="1222"/>
      <c r="N953" s="1222"/>
      <c r="O953" s="1222"/>
      <c r="P953" s="1222"/>
      <c r="Q953" s="1222"/>
      <c r="R953" s="1222"/>
      <c r="S953" s="1222"/>
      <c r="T953" s="1222"/>
      <c r="U953" s="1222"/>
      <c r="V953" s="1222"/>
      <c r="W953" s="1222"/>
      <c r="X953" s="1222"/>
      <c r="Y953" s="1222"/>
      <c r="Z953" s="1222"/>
      <c r="AA953" s="1222"/>
      <c r="AB953" s="1223"/>
      <c r="AE953" s="71"/>
    </row>
    <row r="954" spans="2:38" s="32" customFormat="1" ht="22.5" customHeight="1" x14ac:dyDescent="0.45">
      <c r="B954" s="1207" t="s">
        <v>50</v>
      </c>
      <c r="C954" s="1208"/>
      <c r="D954" s="1208"/>
      <c r="E954" s="1208"/>
      <c r="F954" s="1208"/>
      <c r="G954" s="1208"/>
      <c r="H954" s="1208"/>
      <c r="I954" s="1209"/>
      <c r="J954" s="1224"/>
      <c r="K954" s="1225"/>
      <c r="L954" s="1225"/>
      <c r="M954" s="1226"/>
      <c r="N954" s="1226"/>
      <c r="O954" s="1225"/>
      <c r="P954" s="1226"/>
      <c r="Q954" s="1226"/>
      <c r="R954" s="1225"/>
      <c r="S954" s="1225"/>
      <c r="T954" s="1225"/>
      <c r="U954" s="1225"/>
      <c r="V954" s="1225"/>
      <c r="W954" s="1225"/>
      <c r="X954" s="1225"/>
      <c r="Y954" s="1225"/>
      <c r="Z954" s="1225"/>
      <c r="AA954" s="1225"/>
      <c r="AB954" s="1227"/>
      <c r="AE954" s="71"/>
    </row>
    <row r="955" spans="2:38" s="32" customFormat="1" ht="25.35" customHeight="1" x14ac:dyDescent="0.45">
      <c r="B955" s="1173" t="s">
        <v>48</v>
      </c>
      <c r="C955" s="1174"/>
      <c r="D955" s="1174"/>
      <c r="E955" s="1174"/>
      <c r="F955" s="1174"/>
      <c r="G955" s="1174"/>
      <c r="H955" s="1174"/>
      <c r="I955" s="1175"/>
      <c r="J955" s="1053" t="s">
        <v>3</v>
      </c>
      <c r="K955" s="1054"/>
      <c r="L955" s="1054"/>
      <c r="M955" s="1237"/>
      <c r="N955" s="1239"/>
      <c r="O955" s="37" t="s">
        <v>4</v>
      </c>
      <c r="P955" s="1237"/>
      <c r="Q955" s="1239"/>
      <c r="R955" s="1054"/>
      <c r="S955" s="1054"/>
      <c r="T955" s="1054"/>
      <c r="U955" s="1054"/>
      <c r="V955" s="1054"/>
      <c r="W955" s="1054"/>
      <c r="X955" s="1054"/>
      <c r="Y955" s="1054"/>
      <c r="Z955" s="1054"/>
      <c r="AA955" s="1054"/>
      <c r="AB955" s="1055"/>
      <c r="AE955" s="71"/>
    </row>
    <row r="956" spans="2:38" s="32" customFormat="1" ht="25.35" customHeight="1" x14ac:dyDescent="0.45">
      <c r="B956" s="1179"/>
      <c r="C956" s="1180"/>
      <c r="D956" s="1180"/>
      <c r="E956" s="1180"/>
      <c r="F956" s="1180"/>
      <c r="G956" s="1180"/>
      <c r="H956" s="1180"/>
      <c r="I956" s="1181"/>
      <c r="J956" s="1053" t="s">
        <v>5</v>
      </c>
      <c r="K956" s="1054"/>
      <c r="L956" s="1054"/>
      <c r="M956" s="1237"/>
      <c r="N956" s="1238"/>
      <c r="O956" s="1238"/>
      <c r="P956" s="1238"/>
      <c r="Q956" s="1239"/>
      <c r="R956" s="1053" t="s">
        <v>6</v>
      </c>
      <c r="S956" s="1054"/>
      <c r="T956" s="1055"/>
      <c r="U956" s="1237"/>
      <c r="V956" s="1238"/>
      <c r="W956" s="1238"/>
      <c r="X956" s="1238"/>
      <c r="Y956" s="1238"/>
      <c r="Z956" s="1238"/>
      <c r="AA956" s="1238"/>
      <c r="AB956" s="1239"/>
      <c r="AE956" s="71"/>
    </row>
    <row r="957" spans="2:38" s="32" customFormat="1" ht="25.35" customHeight="1" x14ac:dyDescent="0.45">
      <c r="B957" s="1179"/>
      <c r="C957" s="1180"/>
      <c r="D957" s="1180"/>
      <c r="E957" s="1180"/>
      <c r="F957" s="1180"/>
      <c r="G957" s="1180"/>
      <c r="H957" s="1180"/>
      <c r="I957" s="1181"/>
      <c r="J957" s="1053" t="s">
        <v>5753</v>
      </c>
      <c r="K957" s="1054"/>
      <c r="L957" s="1054"/>
      <c r="M957" s="1234"/>
      <c r="N957" s="1235"/>
      <c r="O957" s="1235"/>
      <c r="P957" s="1235"/>
      <c r="Q957" s="1236"/>
      <c r="R957" s="1053" t="s">
        <v>7</v>
      </c>
      <c r="S957" s="1054"/>
      <c r="T957" s="1055"/>
      <c r="U957" s="1237"/>
      <c r="V957" s="1238"/>
      <c r="W957" s="1238"/>
      <c r="X957" s="1238"/>
      <c r="Y957" s="1238"/>
      <c r="Z957" s="1238"/>
      <c r="AA957" s="1238"/>
      <c r="AB957" s="1239"/>
      <c r="AE957" s="71"/>
    </row>
    <row r="958" spans="2:38" s="32" customFormat="1" ht="25.35" customHeight="1" x14ac:dyDescent="0.45">
      <c r="B958" s="1182"/>
      <c r="C958" s="1183"/>
      <c r="D958" s="1183"/>
      <c r="E958" s="1183"/>
      <c r="F958" s="1183"/>
      <c r="G958" s="1183"/>
      <c r="H958" s="1183"/>
      <c r="I958" s="1184"/>
      <c r="J958" s="1053" t="s">
        <v>8</v>
      </c>
      <c r="K958" s="1054"/>
      <c r="L958" s="1054"/>
      <c r="M958" s="1713"/>
      <c r="N958" s="1713"/>
      <c r="O958" s="1713"/>
      <c r="P958" s="1713"/>
      <c r="Q958" s="1713"/>
      <c r="R958" s="1713"/>
      <c r="S958" s="1713"/>
      <c r="T958" s="1713"/>
      <c r="U958" s="1713"/>
      <c r="V958" s="1713"/>
      <c r="W958" s="1713"/>
      <c r="X958" s="1713"/>
      <c r="Y958" s="1713"/>
      <c r="Z958" s="1713"/>
      <c r="AA958" s="1713"/>
      <c r="AB958" s="1713"/>
      <c r="AE958" s="71"/>
    </row>
    <row r="959" spans="2:38" s="32" customFormat="1" ht="30" customHeight="1" x14ac:dyDescent="0.45">
      <c r="B959" s="1696" t="s">
        <v>63</v>
      </c>
      <c r="C959" s="1697"/>
      <c r="D959" s="1697"/>
      <c r="E959" s="1697"/>
      <c r="F959" s="1697"/>
      <c r="G959" s="1697"/>
      <c r="H959" s="1697"/>
      <c r="I959" s="1698"/>
      <c r="J959" s="222"/>
      <c r="K959" s="221"/>
      <c r="L959" s="220" t="s">
        <v>65</v>
      </c>
      <c r="M959" s="219"/>
      <c r="N959" s="218" t="s">
        <v>64</v>
      </c>
      <c r="O959" s="42"/>
      <c r="P959" s="53"/>
      <c r="V959" s="82"/>
      <c r="W959" s="82"/>
      <c r="X959" s="82"/>
      <c r="Y959" s="82"/>
      <c r="Z959" s="82"/>
      <c r="AA959" s="82"/>
      <c r="AB959" s="83"/>
      <c r="AE959" s="71"/>
      <c r="AL959" s="39"/>
    </row>
    <row r="960" spans="2:38" s="32" customFormat="1" ht="15" customHeight="1" x14ac:dyDescent="0.45">
      <c r="B960" s="1699"/>
      <c r="C960" s="1700"/>
      <c r="D960" s="1700"/>
      <c r="E960" s="1700"/>
      <c r="F960" s="1700"/>
      <c r="G960" s="1700"/>
      <c r="H960" s="1700"/>
      <c r="I960" s="1701"/>
      <c r="J960" s="43" t="s">
        <v>66</v>
      </c>
      <c r="K960" s="44"/>
      <c r="L960" s="44"/>
      <c r="M960" s="44"/>
      <c r="N960" s="44"/>
      <c r="O960" s="44"/>
      <c r="P960" s="44"/>
      <c r="Q960" s="44"/>
      <c r="R960" s="44"/>
      <c r="S960" s="42"/>
      <c r="T960" s="45"/>
      <c r="U960" s="217"/>
      <c r="V960" s="216"/>
      <c r="W960" s="409"/>
      <c r="X960" s="102" t="s">
        <v>65</v>
      </c>
      <c r="Y960" s="215"/>
      <c r="Z960" s="45" t="s">
        <v>64</v>
      </c>
      <c r="AA960" s="72"/>
      <c r="AB960" s="214"/>
      <c r="AE960" s="71"/>
    </row>
    <row r="961" spans="2:38" s="32" customFormat="1" ht="15" customHeight="1" x14ac:dyDescent="0.45">
      <c r="B961" s="1702"/>
      <c r="C961" s="1703"/>
      <c r="D961" s="1703"/>
      <c r="E961" s="1703"/>
      <c r="F961" s="1703"/>
      <c r="G961" s="1703"/>
      <c r="H961" s="1703"/>
      <c r="I961" s="1704"/>
      <c r="J961" s="50" t="s">
        <v>67</v>
      </c>
      <c r="K961" s="295"/>
      <c r="L961" s="295"/>
      <c r="M961" s="295"/>
      <c r="N961" s="295"/>
      <c r="O961" s="295"/>
      <c r="P961" s="295"/>
      <c r="Q961" s="295"/>
      <c r="R961" s="295"/>
      <c r="S961" s="52"/>
      <c r="T961" s="72"/>
      <c r="U961" s="213"/>
      <c r="V961" s="212"/>
      <c r="W961" s="410"/>
      <c r="X961" s="295" t="s">
        <v>65</v>
      </c>
      <c r="Y961" s="211"/>
      <c r="Z961" s="72" t="s">
        <v>64</v>
      </c>
      <c r="AA961" s="48"/>
      <c r="AB961" s="49"/>
      <c r="AE961" s="71"/>
    </row>
    <row r="962" spans="2:38" s="32" customFormat="1" ht="18" customHeight="1" x14ac:dyDescent="0.45">
      <c r="B962" s="1167" t="s">
        <v>68</v>
      </c>
      <c r="C962" s="1168"/>
      <c r="D962" s="1168"/>
      <c r="E962" s="1168"/>
      <c r="F962" s="1168"/>
      <c r="G962" s="1168"/>
      <c r="H962" s="1168"/>
      <c r="I962" s="1169"/>
      <c r="J962" s="210" t="s">
        <v>84</v>
      </c>
      <c r="K962" s="52" t="s">
        <v>69</v>
      </c>
      <c r="L962" s="58"/>
      <c r="M962" s="58"/>
      <c r="N962" s="58"/>
      <c r="O962" s="57" t="s">
        <v>70</v>
      </c>
      <c r="P962" s="52" t="s">
        <v>71</v>
      </c>
      <c r="Q962" s="58"/>
      <c r="R962" s="58"/>
      <c r="T962" s="72" t="s">
        <v>81</v>
      </c>
      <c r="U962" s="57" t="s">
        <v>84</v>
      </c>
      <c r="V962" s="72" t="s">
        <v>82</v>
      </c>
      <c r="X962" s="52"/>
      <c r="Y962" s="58"/>
      <c r="Z962" s="58"/>
      <c r="AA962" s="58"/>
      <c r="AB962" s="59"/>
      <c r="AE962" s="71"/>
      <c r="AH962" s="69"/>
    </row>
    <row r="963" spans="2:38" s="32" customFormat="1" ht="15" customHeight="1" x14ac:dyDescent="0.45">
      <c r="B963" s="1118" t="s">
        <v>72</v>
      </c>
      <c r="C963" s="1119"/>
      <c r="D963" s="1119"/>
      <c r="E963" s="1119"/>
      <c r="F963" s="1119"/>
      <c r="G963" s="1119"/>
      <c r="H963" s="1119"/>
      <c r="I963" s="1120"/>
      <c r="J963" s="1130" t="s">
        <v>73</v>
      </c>
      <c r="K963" s="1139"/>
      <c r="L963" s="1711"/>
      <c r="M963" s="1218"/>
      <c r="N963" s="1218"/>
      <c r="O963" s="1712"/>
      <c r="P963" s="1711"/>
      <c r="Q963" s="1712"/>
      <c r="R963" s="1714"/>
      <c r="S963" s="1715"/>
      <c r="T963" s="1715"/>
      <c r="U963" s="1716"/>
      <c r="V963" s="1143" t="s">
        <v>74</v>
      </c>
      <c r="W963" s="1143"/>
      <c r="X963" s="1143"/>
      <c r="Y963" s="1143"/>
      <c r="Z963" s="1143"/>
      <c r="AA963" s="1143"/>
      <c r="AB963" s="1144"/>
      <c r="AE963" s="71"/>
    </row>
    <row r="964" spans="2:38" s="32" customFormat="1" ht="15" customHeight="1" x14ac:dyDescent="0.45">
      <c r="B964" s="1121"/>
      <c r="C964" s="1122"/>
      <c r="D964" s="1122"/>
      <c r="E964" s="1122"/>
      <c r="F964" s="1122"/>
      <c r="G964" s="1122"/>
      <c r="H964" s="1122"/>
      <c r="I964" s="1123"/>
      <c r="J964" s="1197"/>
      <c r="K964" s="1198"/>
      <c r="L964" s="1711"/>
      <c r="M964" s="1218"/>
      <c r="N964" s="1218"/>
      <c r="O964" s="1712"/>
      <c r="P964" s="1711"/>
      <c r="Q964" s="1712"/>
      <c r="R964" s="1714"/>
      <c r="S964" s="1715"/>
      <c r="T964" s="1715"/>
      <c r="U964" s="1716"/>
      <c r="V964" s="1146"/>
      <c r="W964" s="1146"/>
      <c r="X964" s="1146"/>
      <c r="Y964" s="1146"/>
      <c r="Z964" s="1146"/>
      <c r="AA964" s="1146"/>
      <c r="AB964" s="1147"/>
      <c r="AC964" s="63"/>
      <c r="AD964" s="63"/>
      <c r="AE964" s="207"/>
      <c r="AF964" s="63"/>
      <c r="AG964" s="63"/>
      <c r="AH964" s="63"/>
    </row>
    <row r="965" spans="2:38" s="32" customFormat="1" ht="15" customHeight="1" x14ac:dyDescent="0.45">
      <c r="B965" s="1118" t="s">
        <v>75</v>
      </c>
      <c r="C965" s="1119"/>
      <c r="D965" s="1119"/>
      <c r="E965" s="1119"/>
      <c r="F965" s="1119"/>
      <c r="G965" s="1119"/>
      <c r="H965" s="1119"/>
      <c r="I965" s="1119"/>
      <c r="J965" s="1705"/>
      <c r="K965" s="1717"/>
      <c r="L965" s="1719"/>
      <c r="M965" s="1134" t="s">
        <v>76</v>
      </c>
      <c r="N965" s="1709"/>
      <c r="O965" s="1134" t="s">
        <v>77</v>
      </c>
      <c r="P965" s="1709"/>
      <c r="Q965" s="1134" t="s">
        <v>78</v>
      </c>
      <c r="S965" s="60"/>
      <c r="T965" s="60"/>
      <c r="U965" s="60"/>
      <c r="V965" s="60"/>
      <c r="W965" s="60"/>
      <c r="X965" s="60"/>
      <c r="Y965" s="60"/>
      <c r="Z965" s="60"/>
      <c r="AA965" s="60"/>
      <c r="AB965" s="209"/>
      <c r="AC965" s="63"/>
      <c r="AD965" s="63"/>
      <c r="AE965" s="207"/>
      <c r="AF965" s="63"/>
      <c r="AG965" s="63"/>
      <c r="AH965" s="63"/>
    </row>
    <row r="966" spans="2:38" s="32" customFormat="1" ht="15" customHeight="1" x14ac:dyDescent="0.45">
      <c r="B966" s="1121"/>
      <c r="C966" s="1122"/>
      <c r="D966" s="1122"/>
      <c r="E966" s="1122"/>
      <c r="F966" s="1122"/>
      <c r="G966" s="1122"/>
      <c r="H966" s="1122"/>
      <c r="I966" s="1122"/>
      <c r="J966" s="1707"/>
      <c r="K966" s="1718"/>
      <c r="L966" s="1720"/>
      <c r="M966" s="1136"/>
      <c r="N966" s="1710"/>
      <c r="O966" s="1136"/>
      <c r="P966" s="1710"/>
      <c r="Q966" s="1136"/>
      <c r="R966" s="64"/>
      <c r="S966" s="62"/>
      <c r="T966" s="62"/>
      <c r="U966" s="62"/>
      <c r="V966" s="62"/>
      <c r="W966" s="62"/>
      <c r="X966" s="62"/>
      <c r="Y966" s="62"/>
      <c r="Z966" s="62"/>
      <c r="AA966" s="62"/>
      <c r="AB966" s="208"/>
      <c r="AC966" s="63"/>
      <c r="AD966" s="63"/>
      <c r="AE966" s="207"/>
      <c r="AF966" s="63"/>
      <c r="AG966" s="63"/>
      <c r="AH966" s="63"/>
    </row>
    <row r="967" spans="2:38" s="32" customFormat="1" ht="20.100000000000001" customHeight="1" x14ac:dyDescent="0.45">
      <c r="B967" s="65"/>
      <c r="C967" s="65"/>
      <c r="D967" s="65"/>
      <c r="E967" s="65"/>
      <c r="F967" s="65"/>
      <c r="G967" s="65"/>
      <c r="H967" s="65"/>
      <c r="I967" s="65"/>
      <c r="J967" s="66"/>
      <c r="K967" s="66"/>
      <c r="L967" s="68"/>
      <c r="M967" s="66"/>
      <c r="N967" s="68"/>
      <c r="O967" s="66"/>
      <c r="P967" s="68"/>
      <c r="Q967" s="66"/>
      <c r="R967" s="68"/>
      <c r="S967" s="61"/>
      <c r="T967" s="61"/>
      <c r="U967" s="61"/>
      <c r="V967" s="61"/>
      <c r="W967" s="61"/>
      <c r="X967" s="61"/>
      <c r="Y967" s="61"/>
      <c r="Z967" s="61"/>
      <c r="AA967" s="61"/>
      <c r="AB967" s="61"/>
      <c r="AC967" s="63"/>
      <c r="AD967" s="63"/>
      <c r="AE967" s="207"/>
      <c r="AF967" s="63"/>
      <c r="AG967" s="63"/>
      <c r="AH967" s="63"/>
    </row>
    <row r="968" spans="2:38" s="32" customFormat="1" ht="17.55" customHeight="1" x14ac:dyDescent="0.45">
      <c r="B968" s="35" t="s">
        <v>5600</v>
      </c>
      <c r="C968" s="35"/>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E968" s="223"/>
    </row>
    <row r="969" spans="2:38" s="32" customFormat="1" ht="12.6" customHeight="1" x14ac:dyDescent="0.45">
      <c r="B969" s="1185" t="s">
        <v>62</v>
      </c>
      <c r="C969" s="1186"/>
      <c r="D969" s="1186"/>
      <c r="E969" s="1186"/>
      <c r="F969" s="1186"/>
      <c r="G969" s="1186"/>
      <c r="H969" s="1186"/>
      <c r="I969" s="1187"/>
      <c r="J969" s="1221"/>
      <c r="K969" s="1222"/>
      <c r="L969" s="1222"/>
      <c r="M969" s="1222"/>
      <c r="N969" s="1222"/>
      <c r="O969" s="1222"/>
      <c r="P969" s="1222"/>
      <c r="Q969" s="1222"/>
      <c r="R969" s="1222"/>
      <c r="S969" s="1222"/>
      <c r="T969" s="1222"/>
      <c r="U969" s="1222"/>
      <c r="V969" s="1222"/>
      <c r="W969" s="1222"/>
      <c r="X969" s="1222"/>
      <c r="Y969" s="1222"/>
      <c r="Z969" s="1222"/>
      <c r="AA969" s="1222"/>
      <c r="AB969" s="1223"/>
      <c r="AE969" s="71"/>
    </row>
    <row r="970" spans="2:38" s="32" customFormat="1" ht="22.5" customHeight="1" x14ac:dyDescent="0.45">
      <c r="B970" s="1207" t="s">
        <v>50</v>
      </c>
      <c r="C970" s="1208"/>
      <c r="D970" s="1208"/>
      <c r="E970" s="1208"/>
      <c r="F970" s="1208"/>
      <c r="G970" s="1208"/>
      <c r="H970" s="1208"/>
      <c r="I970" s="1209"/>
      <c r="J970" s="1224"/>
      <c r="K970" s="1225"/>
      <c r="L970" s="1225"/>
      <c r="M970" s="1226"/>
      <c r="N970" s="1226"/>
      <c r="O970" s="1225"/>
      <c r="P970" s="1226"/>
      <c r="Q970" s="1226"/>
      <c r="R970" s="1225"/>
      <c r="S970" s="1225"/>
      <c r="T970" s="1225"/>
      <c r="U970" s="1225"/>
      <c r="V970" s="1225"/>
      <c r="W970" s="1225"/>
      <c r="X970" s="1225"/>
      <c r="Y970" s="1225"/>
      <c r="Z970" s="1225"/>
      <c r="AA970" s="1225"/>
      <c r="AB970" s="1227"/>
      <c r="AE970" s="71"/>
    </row>
    <row r="971" spans="2:38" s="32" customFormat="1" ht="25.35" customHeight="1" x14ac:dyDescent="0.45">
      <c r="B971" s="1173" t="s">
        <v>48</v>
      </c>
      <c r="C971" s="1174"/>
      <c r="D971" s="1174"/>
      <c r="E971" s="1174"/>
      <c r="F971" s="1174"/>
      <c r="G971" s="1174"/>
      <c r="H971" s="1174"/>
      <c r="I971" s="1175"/>
      <c r="J971" s="1053" t="s">
        <v>3</v>
      </c>
      <c r="K971" s="1054"/>
      <c r="L971" s="1054"/>
      <c r="M971" s="1237"/>
      <c r="N971" s="1239"/>
      <c r="O971" s="37" t="s">
        <v>4</v>
      </c>
      <c r="P971" s="1237"/>
      <c r="Q971" s="1239"/>
      <c r="R971" s="1054"/>
      <c r="S971" s="1054"/>
      <c r="T971" s="1054"/>
      <c r="U971" s="1054"/>
      <c r="V971" s="1054"/>
      <c r="W971" s="1054"/>
      <c r="X971" s="1054"/>
      <c r="Y971" s="1054"/>
      <c r="Z971" s="1054"/>
      <c r="AA971" s="1054"/>
      <c r="AB971" s="1055"/>
      <c r="AE971" s="71"/>
    </row>
    <row r="972" spans="2:38" s="32" customFormat="1" ht="25.35" customHeight="1" x14ac:dyDescent="0.45">
      <c r="B972" s="1179"/>
      <c r="C972" s="1180"/>
      <c r="D972" s="1180"/>
      <c r="E972" s="1180"/>
      <c r="F972" s="1180"/>
      <c r="G972" s="1180"/>
      <c r="H972" s="1180"/>
      <c r="I972" s="1181"/>
      <c r="J972" s="1053" t="s">
        <v>5</v>
      </c>
      <c r="K972" s="1054"/>
      <c r="L972" s="1054"/>
      <c r="M972" s="1237"/>
      <c r="N972" s="1238"/>
      <c r="O972" s="1238"/>
      <c r="P972" s="1238"/>
      <c r="Q972" s="1239"/>
      <c r="R972" s="1053" t="s">
        <v>6</v>
      </c>
      <c r="S972" s="1054"/>
      <c r="T972" s="1055"/>
      <c r="U972" s="1237"/>
      <c r="V972" s="1238"/>
      <c r="W972" s="1238"/>
      <c r="X972" s="1238"/>
      <c r="Y972" s="1238"/>
      <c r="Z972" s="1238"/>
      <c r="AA972" s="1238"/>
      <c r="AB972" s="1239"/>
      <c r="AE972" s="71"/>
    </row>
    <row r="973" spans="2:38" s="32" customFormat="1" ht="25.35" customHeight="1" x14ac:dyDescent="0.45">
      <c r="B973" s="1179"/>
      <c r="C973" s="1180"/>
      <c r="D973" s="1180"/>
      <c r="E973" s="1180"/>
      <c r="F973" s="1180"/>
      <c r="G973" s="1180"/>
      <c r="H973" s="1180"/>
      <c r="I973" s="1181"/>
      <c r="J973" s="1053" t="s">
        <v>5753</v>
      </c>
      <c r="K973" s="1054"/>
      <c r="L973" s="1054"/>
      <c r="M973" s="1234"/>
      <c r="N973" s="1235"/>
      <c r="O973" s="1235"/>
      <c r="P973" s="1235"/>
      <c r="Q973" s="1236"/>
      <c r="R973" s="1053" t="s">
        <v>7</v>
      </c>
      <c r="S973" s="1054"/>
      <c r="T973" s="1055"/>
      <c r="U973" s="1237"/>
      <c r="V973" s="1238"/>
      <c r="W973" s="1238"/>
      <c r="X973" s="1238"/>
      <c r="Y973" s="1238"/>
      <c r="Z973" s="1238"/>
      <c r="AA973" s="1238"/>
      <c r="AB973" s="1239"/>
      <c r="AE973" s="71"/>
    </row>
    <row r="974" spans="2:38" s="32" customFormat="1" ht="25.35" customHeight="1" x14ac:dyDescent="0.45">
      <c r="B974" s="1182"/>
      <c r="C974" s="1183"/>
      <c r="D974" s="1183"/>
      <c r="E974" s="1183"/>
      <c r="F974" s="1183"/>
      <c r="G974" s="1183"/>
      <c r="H974" s="1183"/>
      <c r="I974" s="1184"/>
      <c r="J974" s="1053" t="s">
        <v>8</v>
      </c>
      <c r="K974" s="1054"/>
      <c r="L974" s="1054"/>
      <c r="M974" s="1713"/>
      <c r="N974" s="1713"/>
      <c r="O974" s="1713"/>
      <c r="P974" s="1713"/>
      <c r="Q974" s="1713"/>
      <c r="R974" s="1713"/>
      <c r="S974" s="1713"/>
      <c r="T974" s="1713"/>
      <c r="U974" s="1713"/>
      <c r="V974" s="1713"/>
      <c r="W974" s="1713"/>
      <c r="X974" s="1713"/>
      <c r="Y974" s="1713"/>
      <c r="Z974" s="1713"/>
      <c r="AA974" s="1713"/>
      <c r="AB974" s="1713"/>
      <c r="AE974" s="71"/>
    </row>
    <row r="975" spans="2:38" s="32" customFormat="1" ht="30" customHeight="1" x14ac:dyDescent="0.45">
      <c r="B975" s="1696" t="s">
        <v>63</v>
      </c>
      <c r="C975" s="1697"/>
      <c r="D975" s="1697"/>
      <c r="E975" s="1697"/>
      <c r="F975" s="1697"/>
      <c r="G975" s="1697"/>
      <c r="H975" s="1697"/>
      <c r="I975" s="1698"/>
      <c r="J975" s="222"/>
      <c r="K975" s="221"/>
      <c r="L975" s="220" t="s">
        <v>65</v>
      </c>
      <c r="M975" s="219"/>
      <c r="N975" s="218" t="s">
        <v>64</v>
      </c>
      <c r="O975" s="42"/>
      <c r="P975" s="53"/>
      <c r="V975" s="82"/>
      <c r="W975" s="82"/>
      <c r="X975" s="82"/>
      <c r="Y975" s="82"/>
      <c r="Z975" s="82"/>
      <c r="AA975" s="82"/>
      <c r="AB975" s="83"/>
      <c r="AE975" s="71"/>
      <c r="AL975" s="39"/>
    </row>
    <row r="976" spans="2:38" s="32" customFormat="1" ht="15" customHeight="1" x14ac:dyDescent="0.45">
      <c r="B976" s="1699"/>
      <c r="C976" s="1700"/>
      <c r="D976" s="1700"/>
      <c r="E976" s="1700"/>
      <c r="F976" s="1700"/>
      <c r="G976" s="1700"/>
      <c r="H976" s="1700"/>
      <c r="I976" s="1701"/>
      <c r="J976" s="43" t="s">
        <v>66</v>
      </c>
      <c r="K976" s="44"/>
      <c r="L976" s="44"/>
      <c r="M976" s="44"/>
      <c r="N976" s="44"/>
      <c r="O976" s="44"/>
      <c r="P976" s="44"/>
      <c r="Q976" s="44"/>
      <c r="R976" s="44"/>
      <c r="S976" s="42"/>
      <c r="T976" s="45"/>
      <c r="U976" s="217"/>
      <c r="V976" s="216"/>
      <c r="W976" s="409"/>
      <c r="X976" s="102" t="s">
        <v>65</v>
      </c>
      <c r="Y976" s="215"/>
      <c r="Z976" s="72" t="s">
        <v>64</v>
      </c>
      <c r="AA976" s="72"/>
      <c r="AB976" s="214"/>
      <c r="AE976" s="71"/>
    </row>
    <row r="977" spans="2:38" s="32" customFormat="1" ht="15" customHeight="1" x14ac:dyDescent="0.45">
      <c r="B977" s="1702"/>
      <c r="C977" s="1703"/>
      <c r="D977" s="1703"/>
      <c r="E977" s="1703"/>
      <c r="F977" s="1703"/>
      <c r="G977" s="1703"/>
      <c r="H977" s="1703"/>
      <c r="I977" s="1704"/>
      <c r="J977" s="50" t="s">
        <v>67</v>
      </c>
      <c r="K977" s="295"/>
      <c r="L977" s="295"/>
      <c r="M977" s="295"/>
      <c r="N977" s="295"/>
      <c r="O977" s="295"/>
      <c r="P977" s="295"/>
      <c r="Q977" s="295"/>
      <c r="R977" s="295"/>
      <c r="S977" s="52"/>
      <c r="T977" s="72"/>
      <c r="U977" s="213"/>
      <c r="V977" s="212"/>
      <c r="W977" s="410"/>
      <c r="X977" s="295" t="s">
        <v>65</v>
      </c>
      <c r="Y977" s="211"/>
      <c r="Z977" s="48" t="s">
        <v>64</v>
      </c>
      <c r="AA977" s="48"/>
      <c r="AB977" s="49"/>
      <c r="AE977" s="71"/>
    </row>
    <row r="978" spans="2:38" s="32" customFormat="1" ht="18" customHeight="1" x14ac:dyDescent="0.45">
      <c r="B978" s="1167" t="s">
        <v>68</v>
      </c>
      <c r="C978" s="1168"/>
      <c r="D978" s="1168"/>
      <c r="E978" s="1168"/>
      <c r="F978" s="1168"/>
      <c r="G978" s="1168"/>
      <c r="H978" s="1168"/>
      <c r="I978" s="1169"/>
      <c r="J978" s="210" t="s">
        <v>84</v>
      </c>
      <c r="K978" s="52" t="s">
        <v>69</v>
      </c>
      <c r="L978" s="58"/>
      <c r="M978" s="58"/>
      <c r="N978" s="58"/>
      <c r="O978" s="57" t="s">
        <v>70</v>
      </c>
      <c r="P978" s="52" t="s">
        <v>71</v>
      </c>
      <c r="Q978" s="58"/>
      <c r="R978" s="58"/>
      <c r="T978" s="72" t="s">
        <v>81</v>
      </c>
      <c r="U978" s="57" t="s">
        <v>70</v>
      </c>
      <c r="V978" s="72" t="s">
        <v>82</v>
      </c>
      <c r="X978" s="52"/>
      <c r="Y978" s="58"/>
      <c r="Z978" s="58"/>
      <c r="AA978" s="58"/>
      <c r="AB978" s="59"/>
      <c r="AE978" s="71"/>
      <c r="AH978" s="69"/>
    </row>
    <row r="979" spans="2:38" s="32" customFormat="1" ht="15" customHeight="1" x14ac:dyDescent="0.45">
      <c r="B979" s="1118" t="s">
        <v>72</v>
      </c>
      <c r="C979" s="1119"/>
      <c r="D979" s="1119"/>
      <c r="E979" s="1119"/>
      <c r="F979" s="1119"/>
      <c r="G979" s="1119"/>
      <c r="H979" s="1119"/>
      <c r="I979" s="1120"/>
      <c r="J979" s="1130" t="s">
        <v>73</v>
      </c>
      <c r="K979" s="1139"/>
      <c r="L979" s="1711"/>
      <c r="M979" s="1218"/>
      <c r="N979" s="1218"/>
      <c r="O979" s="1218"/>
      <c r="P979" s="1218"/>
      <c r="Q979" s="1218"/>
      <c r="R979" s="1715"/>
      <c r="S979" s="1715"/>
      <c r="T979" s="1715"/>
      <c r="U979" s="1716"/>
      <c r="V979" s="1143" t="s">
        <v>74</v>
      </c>
      <c r="W979" s="1143"/>
      <c r="X979" s="1143"/>
      <c r="Y979" s="1143"/>
      <c r="Z979" s="1143"/>
      <c r="AA979" s="1143"/>
      <c r="AB979" s="1144"/>
      <c r="AE979" s="71"/>
    </row>
    <row r="980" spans="2:38" s="32" customFormat="1" ht="15" customHeight="1" x14ac:dyDescent="0.45">
      <c r="B980" s="1121"/>
      <c r="C980" s="1122"/>
      <c r="D980" s="1122"/>
      <c r="E980" s="1122"/>
      <c r="F980" s="1122"/>
      <c r="G980" s="1122"/>
      <c r="H980" s="1122"/>
      <c r="I980" s="1123"/>
      <c r="J980" s="1197"/>
      <c r="K980" s="1198"/>
      <c r="L980" s="1711"/>
      <c r="M980" s="1218"/>
      <c r="N980" s="1218"/>
      <c r="O980" s="1218"/>
      <c r="P980" s="1218"/>
      <c r="Q980" s="1218"/>
      <c r="R980" s="1715"/>
      <c r="S980" s="1715"/>
      <c r="T980" s="1715"/>
      <c r="U980" s="1716"/>
      <c r="V980" s="1146"/>
      <c r="W980" s="1146"/>
      <c r="X980" s="1146"/>
      <c r="Y980" s="1146"/>
      <c r="Z980" s="1146"/>
      <c r="AA980" s="1146"/>
      <c r="AB980" s="1147"/>
      <c r="AC980" s="63"/>
      <c r="AD980" s="63"/>
      <c r="AE980" s="207"/>
      <c r="AF980" s="63"/>
      <c r="AG980" s="63"/>
      <c r="AH980" s="63"/>
    </row>
    <row r="981" spans="2:38" s="32" customFormat="1" ht="15" customHeight="1" x14ac:dyDescent="0.45">
      <c r="B981" s="1118" t="s">
        <v>75</v>
      </c>
      <c r="C981" s="1119"/>
      <c r="D981" s="1119"/>
      <c r="E981" s="1119"/>
      <c r="F981" s="1119"/>
      <c r="G981" s="1119"/>
      <c r="H981" s="1119"/>
      <c r="I981" s="1119"/>
      <c r="J981" s="1705"/>
      <c r="K981" s="1717"/>
      <c r="L981" s="1719"/>
      <c r="M981" s="1134" t="s">
        <v>76</v>
      </c>
      <c r="N981" s="1709"/>
      <c r="O981" s="1134" t="s">
        <v>77</v>
      </c>
      <c r="P981" s="1709"/>
      <c r="Q981" s="1134" t="s">
        <v>78</v>
      </c>
      <c r="S981" s="60"/>
      <c r="T981" s="60"/>
      <c r="U981" s="60"/>
      <c r="V981" s="60"/>
      <c r="W981" s="60"/>
      <c r="X981" s="60"/>
      <c r="Y981" s="60"/>
      <c r="Z981" s="60"/>
      <c r="AA981" s="60"/>
      <c r="AB981" s="209"/>
      <c r="AC981" s="63"/>
      <c r="AD981" s="63"/>
      <c r="AE981" s="207"/>
      <c r="AF981" s="63"/>
      <c r="AG981" s="63"/>
      <c r="AH981" s="63"/>
    </row>
    <row r="982" spans="2:38" s="32" customFormat="1" ht="15" customHeight="1" x14ac:dyDescent="0.45">
      <c r="B982" s="1121"/>
      <c r="C982" s="1122"/>
      <c r="D982" s="1122"/>
      <c r="E982" s="1122"/>
      <c r="F982" s="1122"/>
      <c r="G982" s="1122"/>
      <c r="H982" s="1122"/>
      <c r="I982" s="1122"/>
      <c r="J982" s="1707"/>
      <c r="K982" s="1718"/>
      <c r="L982" s="1720"/>
      <c r="M982" s="1136"/>
      <c r="N982" s="1710"/>
      <c r="O982" s="1136"/>
      <c r="P982" s="1710"/>
      <c r="Q982" s="1136"/>
      <c r="R982" s="64"/>
      <c r="S982" s="62"/>
      <c r="T982" s="62"/>
      <c r="U982" s="62"/>
      <c r="V982" s="62"/>
      <c r="W982" s="62"/>
      <c r="X982" s="62"/>
      <c r="Y982" s="62"/>
      <c r="Z982" s="62"/>
      <c r="AA982" s="62"/>
      <c r="AB982" s="208"/>
      <c r="AC982" s="63"/>
      <c r="AD982" s="63"/>
      <c r="AE982" s="207"/>
      <c r="AF982" s="63"/>
      <c r="AG982" s="63"/>
      <c r="AH982" s="63"/>
    </row>
    <row r="983" spans="2:38" s="32" customFormat="1" ht="17.55" customHeight="1" x14ac:dyDescent="0.45">
      <c r="B983" s="35" t="s">
        <v>5599</v>
      </c>
      <c r="C983" s="35"/>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E983" s="223"/>
    </row>
    <row r="984" spans="2:38" s="32" customFormat="1" ht="12.6" customHeight="1" x14ac:dyDescent="0.45">
      <c r="B984" s="1185" t="s">
        <v>62</v>
      </c>
      <c r="C984" s="1186"/>
      <c r="D984" s="1186"/>
      <c r="E984" s="1186"/>
      <c r="F984" s="1186"/>
      <c r="G984" s="1186"/>
      <c r="H984" s="1186"/>
      <c r="I984" s="1187"/>
      <c r="J984" s="1221"/>
      <c r="K984" s="1222"/>
      <c r="L984" s="1222"/>
      <c r="M984" s="1222"/>
      <c r="N984" s="1222"/>
      <c r="O984" s="1222"/>
      <c r="P984" s="1222"/>
      <c r="Q984" s="1222"/>
      <c r="R984" s="1222"/>
      <c r="S984" s="1222"/>
      <c r="T984" s="1222"/>
      <c r="U984" s="1222"/>
      <c r="V984" s="1222"/>
      <c r="W984" s="1222"/>
      <c r="X984" s="1222"/>
      <c r="Y984" s="1222"/>
      <c r="Z984" s="1222"/>
      <c r="AA984" s="1222"/>
      <c r="AB984" s="1223"/>
      <c r="AE984" s="71"/>
    </row>
    <row r="985" spans="2:38" s="32" customFormat="1" ht="22.5" customHeight="1" x14ac:dyDescent="0.45">
      <c r="B985" s="1207" t="s">
        <v>50</v>
      </c>
      <c r="C985" s="1208"/>
      <c r="D985" s="1208"/>
      <c r="E985" s="1208"/>
      <c r="F985" s="1208"/>
      <c r="G985" s="1208"/>
      <c r="H985" s="1208"/>
      <c r="I985" s="1209"/>
      <c r="J985" s="1224"/>
      <c r="K985" s="1225"/>
      <c r="L985" s="1225"/>
      <c r="M985" s="1226"/>
      <c r="N985" s="1226"/>
      <c r="O985" s="1225"/>
      <c r="P985" s="1226"/>
      <c r="Q985" s="1226"/>
      <c r="R985" s="1225"/>
      <c r="S985" s="1225"/>
      <c r="T985" s="1225"/>
      <c r="U985" s="1225"/>
      <c r="V985" s="1225"/>
      <c r="W985" s="1225"/>
      <c r="X985" s="1225"/>
      <c r="Y985" s="1225"/>
      <c r="Z985" s="1225"/>
      <c r="AA985" s="1225"/>
      <c r="AB985" s="1227"/>
      <c r="AE985" s="71"/>
    </row>
    <row r="986" spans="2:38" s="32" customFormat="1" ht="25.35" customHeight="1" x14ac:dyDescent="0.45">
      <c r="B986" s="1173" t="s">
        <v>48</v>
      </c>
      <c r="C986" s="1174"/>
      <c r="D986" s="1174"/>
      <c r="E986" s="1174"/>
      <c r="F986" s="1174"/>
      <c r="G986" s="1174"/>
      <c r="H986" s="1174"/>
      <c r="I986" s="1175"/>
      <c r="J986" s="1053" t="s">
        <v>3</v>
      </c>
      <c r="K986" s="1054"/>
      <c r="L986" s="1054"/>
      <c r="M986" s="1237"/>
      <c r="N986" s="1239"/>
      <c r="O986" s="37" t="s">
        <v>4</v>
      </c>
      <c r="P986" s="1237"/>
      <c r="Q986" s="1239"/>
      <c r="R986" s="1054"/>
      <c r="S986" s="1054"/>
      <c r="T986" s="1054"/>
      <c r="U986" s="1054"/>
      <c r="V986" s="1054"/>
      <c r="W986" s="1054"/>
      <c r="X986" s="1054"/>
      <c r="Y986" s="1054"/>
      <c r="Z986" s="1054"/>
      <c r="AA986" s="1054"/>
      <c r="AB986" s="1055"/>
      <c r="AE986" s="71"/>
    </row>
    <row r="987" spans="2:38" s="32" customFormat="1" ht="25.35" customHeight="1" x14ac:dyDescent="0.45">
      <c r="B987" s="1179"/>
      <c r="C987" s="1180"/>
      <c r="D987" s="1180"/>
      <c r="E987" s="1180"/>
      <c r="F987" s="1180"/>
      <c r="G987" s="1180"/>
      <c r="H987" s="1180"/>
      <c r="I987" s="1181"/>
      <c r="J987" s="1053" t="s">
        <v>5</v>
      </c>
      <c r="K987" s="1054"/>
      <c r="L987" s="1054"/>
      <c r="M987" s="1237"/>
      <c r="N987" s="1238"/>
      <c r="O987" s="1238"/>
      <c r="P987" s="1238"/>
      <c r="Q987" s="1239"/>
      <c r="R987" s="1053" t="s">
        <v>6</v>
      </c>
      <c r="S987" s="1054"/>
      <c r="T987" s="1055"/>
      <c r="U987" s="1237"/>
      <c r="V987" s="1238"/>
      <c r="W987" s="1238"/>
      <c r="X987" s="1238"/>
      <c r="Y987" s="1238"/>
      <c r="Z987" s="1238"/>
      <c r="AA987" s="1238"/>
      <c r="AB987" s="1239"/>
      <c r="AE987" s="71"/>
    </row>
    <row r="988" spans="2:38" s="32" customFormat="1" ht="25.35" customHeight="1" x14ac:dyDescent="0.45">
      <c r="B988" s="1179"/>
      <c r="C988" s="1180"/>
      <c r="D988" s="1180"/>
      <c r="E988" s="1180"/>
      <c r="F988" s="1180"/>
      <c r="G988" s="1180"/>
      <c r="H988" s="1180"/>
      <c r="I988" s="1181"/>
      <c r="J988" s="1053" t="s">
        <v>5753</v>
      </c>
      <c r="K988" s="1054"/>
      <c r="L988" s="1054"/>
      <c r="M988" s="1234"/>
      <c r="N988" s="1235"/>
      <c r="O988" s="1235"/>
      <c r="P988" s="1235"/>
      <c r="Q988" s="1236"/>
      <c r="R988" s="1053" t="s">
        <v>7</v>
      </c>
      <c r="S988" s="1054"/>
      <c r="T988" s="1055"/>
      <c r="U988" s="1237"/>
      <c r="V988" s="1238"/>
      <c r="W988" s="1238"/>
      <c r="X988" s="1238"/>
      <c r="Y988" s="1238"/>
      <c r="Z988" s="1238"/>
      <c r="AA988" s="1238"/>
      <c r="AB988" s="1239"/>
      <c r="AE988" s="71"/>
    </row>
    <row r="989" spans="2:38" s="32" customFormat="1" ht="25.35" customHeight="1" x14ac:dyDescent="0.45">
      <c r="B989" s="1182"/>
      <c r="C989" s="1183"/>
      <c r="D989" s="1183"/>
      <c r="E989" s="1183"/>
      <c r="F989" s="1183"/>
      <c r="G989" s="1183"/>
      <c r="H989" s="1183"/>
      <c r="I989" s="1184"/>
      <c r="J989" s="1053" t="s">
        <v>8</v>
      </c>
      <c r="K989" s="1054"/>
      <c r="L989" s="1054"/>
      <c r="M989" s="1713"/>
      <c r="N989" s="1713"/>
      <c r="O989" s="1713"/>
      <c r="P989" s="1713"/>
      <c r="Q989" s="1713"/>
      <c r="R989" s="1713"/>
      <c r="S989" s="1713"/>
      <c r="T989" s="1713"/>
      <c r="U989" s="1713"/>
      <c r="V989" s="1713"/>
      <c r="W989" s="1713"/>
      <c r="X989" s="1713"/>
      <c r="Y989" s="1713"/>
      <c r="Z989" s="1713"/>
      <c r="AA989" s="1713"/>
      <c r="AB989" s="1713"/>
      <c r="AE989" s="71"/>
    </row>
    <row r="990" spans="2:38" s="32" customFormat="1" ht="30" customHeight="1" x14ac:dyDescent="0.45">
      <c r="B990" s="1696" t="s">
        <v>63</v>
      </c>
      <c r="C990" s="1697"/>
      <c r="D990" s="1697"/>
      <c r="E990" s="1697"/>
      <c r="F990" s="1697"/>
      <c r="G990" s="1697"/>
      <c r="H990" s="1697"/>
      <c r="I990" s="1698"/>
      <c r="J990" s="222"/>
      <c r="K990" s="221"/>
      <c r="L990" s="220" t="s">
        <v>65</v>
      </c>
      <c r="M990" s="219"/>
      <c r="N990" s="218" t="s">
        <v>64</v>
      </c>
      <c r="O990" s="42"/>
      <c r="P990" s="53"/>
      <c r="V990" s="82"/>
      <c r="W990" s="82"/>
      <c r="X990" s="82"/>
      <c r="Y990" s="82"/>
      <c r="Z990" s="82"/>
      <c r="AA990" s="82"/>
      <c r="AB990" s="83"/>
      <c r="AE990" s="71"/>
      <c r="AL990" s="39"/>
    </row>
    <row r="991" spans="2:38" s="32" customFormat="1" ht="15" customHeight="1" x14ac:dyDescent="0.45">
      <c r="B991" s="1699"/>
      <c r="C991" s="1700"/>
      <c r="D991" s="1700"/>
      <c r="E991" s="1700"/>
      <c r="F991" s="1700"/>
      <c r="G991" s="1700"/>
      <c r="H991" s="1700"/>
      <c r="I991" s="1701"/>
      <c r="J991" s="43" t="s">
        <v>66</v>
      </c>
      <c r="K991" s="44"/>
      <c r="L991" s="44"/>
      <c r="M991" s="44"/>
      <c r="N991" s="44"/>
      <c r="O991" s="44"/>
      <c r="P991" s="44"/>
      <c r="Q991" s="44"/>
      <c r="R991" s="44"/>
      <c r="S991" s="42"/>
      <c r="T991" s="45"/>
      <c r="U991" s="217"/>
      <c r="V991" s="216"/>
      <c r="W991" s="409"/>
      <c r="X991" s="102" t="s">
        <v>65</v>
      </c>
      <c r="Y991" s="215"/>
      <c r="Z991" s="45" t="s">
        <v>64</v>
      </c>
      <c r="AA991" s="72"/>
      <c r="AB991" s="214"/>
      <c r="AE991" s="71"/>
    </row>
    <row r="992" spans="2:38" s="32" customFormat="1" ht="15" customHeight="1" x14ac:dyDescent="0.45">
      <c r="B992" s="1702"/>
      <c r="C992" s="1703"/>
      <c r="D992" s="1703"/>
      <c r="E992" s="1703"/>
      <c r="F992" s="1703"/>
      <c r="G992" s="1703"/>
      <c r="H992" s="1703"/>
      <c r="I992" s="1704"/>
      <c r="J992" s="50" t="s">
        <v>67</v>
      </c>
      <c r="K992" s="295"/>
      <c r="L992" s="295"/>
      <c r="M992" s="295"/>
      <c r="N992" s="295"/>
      <c r="O992" s="295"/>
      <c r="P992" s="295"/>
      <c r="Q992" s="295"/>
      <c r="R992" s="295"/>
      <c r="S992" s="52"/>
      <c r="T992" s="72"/>
      <c r="U992" s="213"/>
      <c r="V992" s="212"/>
      <c r="W992" s="410"/>
      <c r="X992" s="295" t="s">
        <v>65</v>
      </c>
      <c r="Y992" s="211"/>
      <c r="Z992" s="72" t="s">
        <v>64</v>
      </c>
      <c r="AA992" s="48"/>
      <c r="AB992" s="49"/>
      <c r="AE992" s="71"/>
    </row>
    <row r="993" spans="2:34" s="32" customFormat="1" ht="18" customHeight="1" x14ac:dyDescent="0.45">
      <c r="B993" s="1167" t="s">
        <v>68</v>
      </c>
      <c r="C993" s="1168"/>
      <c r="D993" s="1168"/>
      <c r="E993" s="1168"/>
      <c r="F993" s="1168"/>
      <c r="G993" s="1168"/>
      <c r="H993" s="1168"/>
      <c r="I993" s="1169"/>
      <c r="J993" s="210" t="s">
        <v>84</v>
      </c>
      <c r="K993" s="52" t="s">
        <v>69</v>
      </c>
      <c r="L993" s="58"/>
      <c r="M993" s="58"/>
      <c r="N993" s="58"/>
      <c r="O993" s="57" t="s">
        <v>70</v>
      </c>
      <c r="P993" s="52" t="s">
        <v>71</v>
      </c>
      <c r="Q993" s="58"/>
      <c r="R993" s="58"/>
      <c r="T993" s="72" t="s">
        <v>81</v>
      </c>
      <c r="U993" s="57" t="s">
        <v>84</v>
      </c>
      <c r="V993" s="72" t="s">
        <v>82</v>
      </c>
      <c r="X993" s="52"/>
      <c r="Y993" s="58"/>
      <c r="Z993" s="58"/>
      <c r="AA993" s="58"/>
      <c r="AB993" s="59"/>
      <c r="AE993" s="71"/>
      <c r="AH993" s="69"/>
    </row>
    <row r="994" spans="2:34" s="32" customFormat="1" ht="15" customHeight="1" x14ac:dyDescent="0.45">
      <c r="B994" s="1118" t="s">
        <v>72</v>
      </c>
      <c r="C994" s="1119"/>
      <c r="D994" s="1119"/>
      <c r="E994" s="1119"/>
      <c r="F994" s="1119"/>
      <c r="G994" s="1119"/>
      <c r="H994" s="1119"/>
      <c r="I994" s="1120"/>
      <c r="J994" s="1130" t="s">
        <v>73</v>
      </c>
      <c r="K994" s="1139"/>
      <c r="L994" s="1711"/>
      <c r="M994" s="1218"/>
      <c r="N994" s="1218"/>
      <c r="O994" s="1712"/>
      <c r="P994" s="1711"/>
      <c r="Q994" s="1712"/>
      <c r="R994" s="1714"/>
      <c r="S994" s="1715"/>
      <c r="T994" s="1715"/>
      <c r="U994" s="1716"/>
      <c r="V994" s="1143" t="s">
        <v>74</v>
      </c>
      <c r="W994" s="1143"/>
      <c r="X994" s="1143"/>
      <c r="Y994" s="1143"/>
      <c r="Z994" s="1143"/>
      <c r="AA994" s="1143"/>
      <c r="AB994" s="1144"/>
      <c r="AE994" s="71"/>
    </row>
    <row r="995" spans="2:34" s="32" customFormat="1" ht="15" customHeight="1" x14ac:dyDescent="0.45">
      <c r="B995" s="1121"/>
      <c r="C995" s="1122"/>
      <c r="D995" s="1122"/>
      <c r="E995" s="1122"/>
      <c r="F995" s="1122"/>
      <c r="G995" s="1122"/>
      <c r="H995" s="1122"/>
      <c r="I995" s="1123"/>
      <c r="J995" s="1197"/>
      <c r="K995" s="1198"/>
      <c r="L995" s="1711"/>
      <c r="M995" s="1218"/>
      <c r="N995" s="1218"/>
      <c r="O995" s="1712"/>
      <c r="P995" s="1711"/>
      <c r="Q995" s="1712"/>
      <c r="R995" s="1714"/>
      <c r="S995" s="1715"/>
      <c r="T995" s="1715"/>
      <c r="U995" s="1716"/>
      <c r="V995" s="1146"/>
      <c r="W995" s="1146"/>
      <c r="X995" s="1146"/>
      <c r="Y995" s="1146"/>
      <c r="Z995" s="1146"/>
      <c r="AA995" s="1146"/>
      <c r="AB995" s="1147"/>
      <c r="AC995" s="63"/>
      <c r="AD995" s="63"/>
      <c r="AE995" s="207"/>
      <c r="AF995" s="63"/>
      <c r="AG995" s="63"/>
      <c r="AH995" s="63"/>
    </row>
    <row r="996" spans="2:34" s="32" customFormat="1" ht="15" customHeight="1" x14ac:dyDescent="0.45">
      <c r="B996" s="1118" t="s">
        <v>75</v>
      </c>
      <c r="C996" s="1119"/>
      <c r="D996" s="1119"/>
      <c r="E996" s="1119"/>
      <c r="F996" s="1119"/>
      <c r="G996" s="1119"/>
      <c r="H996" s="1119"/>
      <c r="I996" s="1119"/>
      <c r="J996" s="1705"/>
      <c r="K996" s="1717"/>
      <c r="L996" s="1719"/>
      <c r="M996" s="1134" t="s">
        <v>76</v>
      </c>
      <c r="N996" s="1709"/>
      <c r="O996" s="1134" t="s">
        <v>77</v>
      </c>
      <c r="P996" s="1709"/>
      <c r="Q996" s="1134" t="s">
        <v>78</v>
      </c>
      <c r="S996" s="60"/>
      <c r="T996" s="60"/>
      <c r="U996" s="60"/>
      <c r="V996" s="60"/>
      <c r="W996" s="60"/>
      <c r="X996" s="60"/>
      <c r="Y996" s="60"/>
      <c r="Z996" s="60"/>
      <c r="AA996" s="60"/>
      <c r="AB996" s="209"/>
      <c r="AC996" s="63"/>
      <c r="AD996" s="63"/>
      <c r="AE996" s="207"/>
      <c r="AF996" s="63"/>
      <c r="AG996" s="63"/>
      <c r="AH996" s="63"/>
    </row>
    <row r="997" spans="2:34" s="32" customFormat="1" ht="15" customHeight="1" x14ac:dyDescent="0.45">
      <c r="B997" s="1121"/>
      <c r="C997" s="1122"/>
      <c r="D997" s="1122"/>
      <c r="E997" s="1122"/>
      <c r="F997" s="1122"/>
      <c r="G997" s="1122"/>
      <c r="H997" s="1122"/>
      <c r="I997" s="1122"/>
      <c r="J997" s="1707"/>
      <c r="K997" s="1718"/>
      <c r="L997" s="1720"/>
      <c r="M997" s="1136"/>
      <c r="N997" s="1710"/>
      <c r="O997" s="1136"/>
      <c r="P997" s="1710"/>
      <c r="Q997" s="1136"/>
      <c r="R997" s="64"/>
      <c r="S997" s="62"/>
      <c r="T997" s="62"/>
      <c r="U997" s="62"/>
      <c r="V997" s="62"/>
      <c r="W997" s="62"/>
      <c r="X997" s="62"/>
      <c r="Y997" s="62"/>
      <c r="Z997" s="62"/>
      <c r="AA997" s="62"/>
      <c r="AB997" s="208"/>
      <c r="AC997" s="63"/>
      <c r="AD997" s="63"/>
      <c r="AE997" s="207"/>
      <c r="AF997" s="63"/>
      <c r="AG997" s="63"/>
      <c r="AH997" s="63"/>
    </row>
    <row r="998" spans="2:34" s="32" customFormat="1" ht="20.100000000000001" customHeight="1" x14ac:dyDescent="0.45">
      <c r="B998" s="65"/>
      <c r="C998" s="65"/>
      <c r="D998" s="65"/>
      <c r="E998" s="65"/>
      <c r="F998" s="65"/>
      <c r="G998" s="65"/>
      <c r="H998" s="65"/>
      <c r="I998" s="65"/>
      <c r="J998" s="66"/>
      <c r="K998" s="66"/>
      <c r="L998" s="68"/>
      <c r="M998" s="66"/>
      <c r="N998" s="68"/>
      <c r="O998" s="66"/>
      <c r="P998" s="68"/>
      <c r="Q998" s="66"/>
      <c r="R998" s="68"/>
      <c r="S998" s="61"/>
      <c r="T998" s="61"/>
      <c r="U998" s="61"/>
      <c r="V998" s="61"/>
      <c r="W998" s="61"/>
      <c r="X998" s="61"/>
      <c r="Y998" s="61"/>
      <c r="Z998" s="61"/>
      <c r="AA998" s="61"/>
      <c r="AB998" s="61"/>
      <c r="AC998" s="63"/>
      <c r="AD998" s="63"/>
      <c r="AE998" s="207"/>
      <c r="AF998" s="63"/>
      <c r="AG998" s="63"/>
      <c r="AH998" s="63"/>
    </row>
    <row r="999" spans="2:34" s="32" customFormat="1" ht="18" customHeight="1" x14ac:dyDescent="0.45">
      <c r="B999" s="291" t="s">
        <v>85</v>
      </c>
      <c r="C999" s="69" t="s">
        <v>5718</v>
      </c>
      <c r="E999" s="69"/>
      <c r="F999" s="69"/>
      <c r="G999" s="69"/>
      <c r="H999" s="69"/>
      <c r="I999" s="73"/>
      <c r="J999" s="73"/>
      <c r="K999" s="73"/>
      <c r="L999" s="73"/>
      <c r="M999" s="73"/>
      <c r="N999" s="73"/>
      <c r="O999" s="73"/>
      <c r="P999" s="73"/>
      <c r="Q999" s="73"/>
      <c r="R999" s="74"/>
      <c r="S999" s="73"/>
      <c r="T999" s="73"/>
      <c r="U999" s="73"/>
      <c r="V999" s="73"/>
      <c r="W999" s="69"/>
      <c r="X999" s="69"/>
      <c r="Y999" s="69"/>
      <c r="Z999" s="69"/>
      <c r="AA999" s="69"/>
      <c r="AB999" s="69"/>
      <c r="AE999" s="71"/>
    </row>
    <row r="1000" spans="2:34" s="32" customFormat="1" ht="30" customHeight="1" x14ac:dyDescent="0.45">
      <c r="B1000" s="296" t="s">
        <v>86</v>
      </c>
      <c r="C1000" s="1117" t="s">
        <v>5719</v>
      </c>
      <c r="D1000" s="1117"/>
      <c r="E1000" s="1117"/>
      <c r="F1000" s="1117"/>
      <c r="G1000" s="1117"/>
      <c r="H1000" s="1117"/>
      <c r="I1000" s="1117"/>
      <c r="J1000" s="1117"/>
      <c r="K1000" s="1117"/>
      <c r="L1000" s="1117"/>
      <c r="M1000" s="1117"/>
      <c r="N1000" s="1117"/>
      <c r="O1000" s="1117"/>
      <c r="P1000" s="1117"/>
      <c r="Q1000" s="1117"/>
      <c r="R1000" s="1117"/>
      <c r="S1000" s="1117"/>
      <c r="T1000" s="1117"/>
      <c r="U1000" s="1117"/>
      <c r="V1000" s="1117"/>
      <c r="W1000" s="1117"/>
      <c r="X1000" s="1117"/>
      <c r="Y1000" s="1117"/>
      <c r="Z1000" s="1117"/>
      <c r="AA1000" s="1117"/>
      <c r="AE1000" s="71"/>
    </row>
    <row r="1001" spans="2:34" s="32" customFormat="1" ht="8.1" customHeight="1" x14ac:dyDescent="0.4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E1001" s="71"/>
    </row>
    <row r="1002" spans="2:34" s="32" customFormat="1" ht="25.35" customHeight="1" x14ac:dyDescent="0.45">
      <c r="B1002" s="35" t="s">
        <v>87</v>
      </c>
      <c r="I1002" s="36"/>
      <c r="J1002" s="36"/>
      <c r="W1002" s="36"/>
      <c r="X1002" s="36"/>
      <c r="Y1002" s="36"/>
      <c r="Z1002" s="36"/>
      <c r="AA1002" s="36"/>
      <c r="AB1002" s="36"/>
      <c r="AE1002" s="71"/>
    </row>
    <row r="1003" spans="2:34" s="32" customFormat="1" ht="17.55" customHeight="1" x14ac:dyDescent="0.45">
      <c r="B1003" s="35" t="s">
        <v>5600</v>
      </c>
      <c r="C1003" s="35"/>
      <c r="D1003" s="36"/>
      <c r="E1003" s="36"/>
      <c r="F1003" s="36"/>
      <c r="G1003" s="36"/>
      <c r="H1003" s="36"/>
      <c r="I1003" s="36"/>
      <c r="J1003" s="36"/>
      <c r="K1003" s="36"/>
      <c r="L1003" s="36"/>
      <c r="M1003" s="36"/>
      <c r="N1003" s="36"/>
      <c r="O1003" s="36"/>
      <c r="P1003" s="36"/>
      <c r="Q1003" s="36"/>
      <c r="R1003" s="36"/>
      <c r="S1003" s="36"/>
      <c r="T1003" s="36"/>
      <c r="U1003" s="36"/>
      <c r="V1003" s="36"/>
      <c r="W1003" s="36"/>
      <c r="X1003" s="36"/>
      <c r="Y1003" s="36"/>
      <c r="Z1003" s="36"/>
      <c r="AA1003" s="36"/>
      <c r="AB1003" s="36"/>
      <c r="AE1003" s="223"/>
    </row>
    <row r="1004" spans="2:34" s="32" customFormat="1" ht="12.6" customHeight="1" x14ac:dyDescent="0.45">
      <c r="B1004" s="1185" t="s">
        <v>62</v>
      </c>
      <c r="C1004" s="1186"/>
      <c r="D1004" s="1186"/>
      <c r="E1004" s="1186"/>
      <c r="F1004" s="1186"/>
      <c r="G1004" s="1186"/>
      <c r="H1004" s="1186"/>
      <c r="I1004" s="1187"/>
      <c r="J1004" s="1221"/>
      <c r="K1004" s="1222"/>
      <c r="L1004" s="1222"/>
      <c r="M1004" s="1222"/>
      <c r="N1004" s="1222"/>
      <c r="O1004" s="1222"/>
      <c r="P1004" s="1222"/>
      <c r="Q1004" s="1222"/>
      <c r="R1004" s="1222"/>
      <c r="S1004" s="1222"/>
      <c r="T1004" s="1222"/>
      <c r="U1004" s="1222"/>
      <c r="V1004" s="1222"/>
      <c r="W1004" s="1222"/>
      <c r="X1004" s="1222"/>
      <c r="Y1004" s="1222"/>
      <c r="Z1004" s="1222"/>
      <c r="AA1004" s="1222"/>
      <c r="AB1004" s="1223"/>
      <c r="AE1004" s="71"/>
    </row>
    <row r="1005" spans="2:34" s="32" customFormat="1" ht="22.5" customHeight="1" x14ac:dyDescent="0.45">
      <c r="B1005" s="1207" t="s">
        <v>50</v>
      </c>
      <c r="C1005" s="1208"/>
      <c r="D1005" s="1208"/>
      <c r="E1005" s="1208"/>
      <c r="F1005" s="1208"/>
      <c r="G1005" s="1208"/>
      <c r="H1005" s="1208"/>
      <c r="I1005" s="1209"/>
      <c r="J1005" s="1224"/>
      <c r="K1005" s="1225"/>
      <c r="L1005" s="1225"/>
      <c r="M1005" s="1226"/>
      <c r="N1005" s="1226"/>
      <c r="O1005" s="1225"/>
      <c r="P1005" s="1226"/>
      <c r="Q1005" s="1226"/>
      <c r="R1005" s="1225"/>
      <c r="S1005" s="1225"/>
      <c r="T1005" s="1225"/>
      <c r="U1005" s="1225"/>
      <c r="V1005" s="1225"/>
      <c r="W1005" s="1225"/>
      <c r="X1005" s="1225"/>
      <c r="Y1005" s="1225"/>
      <c r="Z1005" s="1225"/>
      <c r="AA1005" s="1225"/>
      <c r="AB1005" s="1227"/>
      <c r="AE1005" s="71"/>
    </row>
    <row r="1006" spans="2:34" s="32" customFormat="1" ht="25.35" customHeight="1" x14ac:dyDescent="0.45">
      <c r="B1006" s="1173" t="s">
        <v>48</v>
      </c>
      <c r="C1006" s="1174"/>
      <c r="D1006" s="1174"/>
      <c r="E1006" s="1174"/>
      <c r="F1006" s="1174"/>
      <c r="G1006" s="1174"/>
      <c r="H1006" s="1174"/>
      <c r="I1006" s="1175"/>
      <c r="J1006" s="1053" t="s">
        <v>3</v>
      </c>
      <c r="K1006" s="1054"/>
      <c r="L1006" s="1054"/>
      <c r="M1006" s="1237"/>
      <c r="N1006" s="1239"/>
      <c r="O1006" s="37" t="s">
        <v>4</v>
      </c>
      <c r="P1006" s="1237"/>
      <c r="Q1006" s="1239"/>
      <c r="R1006" s="1054"/>
      <c r="S1006" s="1054"/>
      <c r="T1006" s="1054"/>
      <c r="U1006" s="1054"/>
      <c r="V1006" s="1054"/>
      <c r="W1006" s="1054"/>
      <c r="X1006" s="1054"/>
      <c r="Y1006" s="1054"/>
      <c r="Z1006" s="1054"/>
      <c r="AA1006" s="1054"/>
      <c r="AB1006" s="1055"/>
      <c r="AE1006" s="71"/>
    </row>
    <row r="1007" spans="2:34" s="32" customFormat="1" ht="25.35" customHeight="1" x14ac:dyDescent="0.45">
      <c r="B1007" s="1179"/>
      <c r="C1007" s="1180"/>
      <c r="D1007" s="1180"/>
      <c r="E1007" s="1180"/>
      <c r="F1007" s="1180"/>
      <c r="G1007" s="1180"/>
      <c r="H1007" s="1180"/>
      <c r="I1007" s="1181"/>
      <c r="J1007" s="1053" t="s">
        <v>5</v>
      </c>
      <c r="K1007" s="1054"/>
      <c r="L1007" s="1054"/>
      <c r="M1007" s="1237"/>
      <c r="N1007" s="1238"/>
      <c r="O1007" s="1238"/>
      <c r="P1007" s="1238"/>
      <c r="Q1007" s="1239"/>
      <c r="R1007" s="1053" t="s">
        <v>6</v>
      </c>
      <c r="S1007" s="1054"/>
      <c r="T1007" s="1055"/>
      <c r="U1007" s="1237"/>
      <c r="V1007" s="1238"/>
      <c r="W1007" s="1238"/>
      <c r="X1007" s="1238"/>
      <c r="Y1007" s="1238"/>
      <c r="Z1007" s="1238"/>
      <c r="AA1007" s="1238"/>
      <c r="AB1007" s="1239"/>
      <c r="AE1007" s="71"/>
    </row>
    <row r="1008" spans="2:34" s="32" customFormat="1" ht="25.35" customHeight="1" x14ac:dyDescent="0.45">
      <c r="B1008" s="1179"/>
      <c r="C1008" s="1180"/>
      <c r="D1008" s="1180"/>
      <c r="E1008" s="1180"/>
      <c r="F1008" s="1180"/>
      <c r="G1008" s="1180"/>
      <c r="H1008" s="1180"/>
      <c r="I1008" s="1181"/>
      <c r="J1008" s="1053" t="s">
        <v>5753</v>
      </c>
      <c r="K1008" s="1054"/>
      <c r="L1008" s="1054"/>
      <c r="M1008" s="1234"/>
      <c r="N1008" s="1235"/>
      <c r="O1008" s="1235"/>
      <c r="P1008" s="1235"/>
      <c r="Q1008" s="1236"/>
      <c r="R1008" s="1053" t="s">
        <v>7</v>
      </c>
      <c r="S1008" s="1054"/>
      <c r="T1008" s="1055"/>
      <c r="U1008" s="1237"/>
      <c r="V1008" s="1238"/>
      <c r="W1008" s="1238"/>
      <c r="X1008" s="1238"/>
      <c r="Y1008" s="1238"/>
      <c r="Z1008" s="1238"/>
      <c r="AA1008" s="1238"/>
      <c r="AB1008" s="1239"/>
      <c r="AE1008" s="71"/>
    </row>
    <row r="1009" spans="2:38" s="32" customFormat="1" ht="25.35" customHeight="1" x14ac:dyDescent="0.45">
      <c r="B1009" s="1182"/>
      <c r="C1009" s="1183"/>
      <c r="D1009" s="1183"/>
      <c r="E1009" s="1183"/>
      <c r="F1009" s="1183"/>
      <c r="G1009" s="1183"/>
      <c r="H1009" s="1183"/>
      <c r="I1009" s="1184"/>
      <c r="J1009" s="1053" t="s">
        <v>8</v>
      </c>
      <c r="K1009" s="1054"/>
      <c r="L1009" s="1054"/>
      <c r="M1009" s="1713"/>
      <c r="N1009" s="1713"/>
      <c r="O1009" s="1713"/>
      <c r="P1009" s="1713"/>
      <c r="Q1009" s="1713"/>
      <c r="R1009" s="1713"/>
      <c r="S1009" s="1713"/>
      <c r="T1009" s="1713"/>
      <c r="U1009" s="1713"/>
      <c r="V1009" s="1713"/>
      <c r="W1009" s="1713"/>
      <c r="X1009" s="1713"/>
      <c r="Y1009" s="1713"/>
      <c r="Z1009" s="1713"/>
      <c r="AA1009" s="1713"/>
      <c r="AB1009" s="1713"/>
      <c r="AE1009" s="71"/>
    </row>
    <row r="1010" spans="2:38" s="32" customFormat="1" ht="30" customHeight="1" x14ac:dyDescent="0.45">
      <c r="B1010" s="1696" t="s">
        <v>63</v>
      </c>
      <c r="C1010" s="1697"/>
      <c r="D1010" s="1697"/>
      <c r="E1010" s="1697"/>
      <c r="F1010" s="1697"/>
      <c r="G1010" s="1697"/>
      <c r="H1010" s="1697"/>
      <c r="I1010" s="1698"/>
      <c r="J1010" s="222"/>
      <c r="K1010" s="221"/>
      <c r="L1010" s="220" t="s">
        <v>65</v>
      </c>
      <c r="M1010" s="219"/>
      <c r="N1010" s="218" t="s">
        <v>64</v>
      </c>
      <c r="O1010" s="42"/>
      <c r="P1010" s="53"/>
      <c r="V1010" s="82"/>
      <c r="W1010" s="82"/>
      <c r="X1010" s="82"/>
      <c r="Y1010" s="82"/>
      <c r="Z1010" s="82"/>
      <c r="AA1010" s="82"/>
      <c r="AB1010" s="83"/>
      <c r="AE1010" s="71"/>
      <c r="AL1010" s="39"/>
    </row>
    <row r="1011" spans="2:38" s="32" customFormat="1" ht="15" customHeight="1" x14ac:dyDescent="0.45">
      <c r="B1011" s="1699"/>
      <c r="C1011" s="1700"/>
      <c r="D1011" s="1700"/>
      <c r="E1011" s="1700"/>
      <c r="F1011" s="1700"/>
      <c r="G1011" s="1700"/>
      <c r="H1011" s="1700"/>
      <c r="I1011" s="1701"/>
      <c r="J1011" s="43" t="s">
        <v>66</v>
      </c>
      <c r="K1011" s="44"/>
      <c r="L1011" s="44"/>
      <c r="M1011" s="44"/>
      <c r="N1011" s="44"/>
      <c r="O1011" s="44"/>
      <c r="P1011" s="44"/>
      <c r="Q1011" s="44"/>
      <c r="R1011" s="44"/>
      <c r="S1011" s="42"/>
      <c r="T1011" s="45"/>
      <c r="U1011" s="217"/>
      <c r="V1011" s="216"/>
      <c r="W1011" s="409"/>
      <c r="X1011" s="102" t="s">
        <v>65</v>
      </c>
      <c r="Y1011" s="215"/>
      <c r="Z1011" s="72" t="s">
        <v>64</v>
      </c>
      <c r="AA1011" s="72"/>
      <c r="AB1011" s="214"/>
      <c r="AE1011" s="71"/>
    </row>
    <row r="1012" spans="2:38" s="32" customFormat="1" ht="15" customHeight="1" x14ac:dyDescent="0.45">
      <c r="B1012" s="1702"/>
      <c r="C1012" s="1703"/>
      <c r="D1012" s="1703"/>
      <c r="E1012" s="1703"/>
      <c r="F1012" s="1703"/>
      <c r="G1012" s="1703"/>
      <c r="H1012" s="1703"/>
      <c r="I1012" s="1704"/>
      <c r="J1012" s="50" t="s">
        <v>67</v>
      </c>
      <c r="K1012" s="295"/>
      <c r="L1012" s="295"/>
      <c r="M1012" s="295"/>
      <c r="N1012" s="295"/>
      <c r="O1012" s="295"/>
      <c r="P1012" s="295"/>
      <c r="Q1012" s="295"/>
      <c r="R1012" s="295"/>
      <c r="S1012" s="52"/>
      <c r="T1012" s="72"/>
      <c r="U1012" s="213"/>
      <c r="V1012" s="212"/>
      <c r="W1012" s="410"/>
      <c r="X1012" s="295" t="s">
        <v>65</v>
      </c>
      <c r="Y1012" s="211"/>
      <c r="Z1012" s="48" t="s">
        <v>64</v>
      </c>
      <c r="AA1012" s="48"/>
      <c r="AB1012" s="49"/>
      <c r="AE1012" s="71"/>
    </row>
    <row r="1013" spans="2:38" s="32" customFormat="1" ht="18" customHeight="1" x14ac:dyDescent="0.45">
      <c r="B1013" s="1167" t="s">
        <v>68</v>
      </c>
      <c r="C1013" s="1168"/>
      <c r="D1013" s="1168"/>
      <c r="E1013" s="1168"/>
      <c r="F1013" s="1168"/>
      <c r="G1013" s="1168"/>
      <c r="H1013" s="1168"/>
      <c r="I1013" s="1169"/>
      <c r="J1013" s="210" t="s">
        <v>84</v>
      </c>
      <c r="K1013" s="52" t="s">
        <v>69</v>
      </c>
      <c r="L1013" s="58"/>
      <c r="M1013" s="58"/>
      <c r="N1013" s="58"/>
      <c r="O1013" s="57" t="s">
        <v>70</v>
      </c>
      <c r="P1013" s="52" t="s">
        <v>71</v>
      </c>
      <c r="Q1013" s="58"/>
      <c r="R1013" s="58"/>
      <c r="T1013" s="72" t="s">
        <v>81</v>
      </c>
      <c r="U1013" s="57" t="s">
        <v>70</v>
      </c>
      <c r="V1013" s="72" t="s">
        <v>82</v>
      </c>
      <c r="X1013" s="52"/>
      <c r="Y1013" s="58"/>
      <c r="Z1013" s="58"/>
      <c r="AA1013" s="58"/>
      <c r="AB1013" s="59"/>
      <c r="AE1013" s="71"/>
      <c r="AH1013" s="69"/>
    </row>
    <row r="1014" spans="2:38" s="32" customFormat="1" ht="15" customHeight="1" x14ac:dyDescent="0.45">
      <c r="B1014" s="1118" t="s">
        <v>72</v>
      </c>
      <c r="C1014" s="1119"/>
      <c r="D1014" s="1119"/>
      <c r="E1014" s="1119"/>
      <c r="F1014" s="1119"/>
      <c r="G1014" s="1119"/>
      <c r="H1014" s="1119"/>
      <c r="I1014" s="1120"/>
      <c r="J1014" s="1130" t="s">
        <v>73</v>
      </c>
      <c r="K1014" s="1139"/>
      <c r="L1014" s="1711"/>
      <c r="M1014" s="1218"/>
      <c r="N1014" s="1218"/>
      <c r="O1014" s="1218"/>
      <c r="P1014" s="1218"/>
      <c r="Q1014" s="1218"/>
      <c r="R1014" s="1715"/>
      <c r="S1014" s="1715"/>
      <c r="T1014" s="1715"/>
      <c r="U1014" s="1716"/>
      <c r="V1014" s="1143" t="s">
        <v>74</v>
      </c>
      <c r="W1014" s="1143"/>
      <c r="X1014" s="1143"/>
      <c r="Y1014" s="1143"/>
      <c r="Z1014" s="1143"/>
      <c r="AA1014" s="1143"/>
      <c r="AB1014" s="1144"/>
      <c r="AE1014" s="71"/>
    </row>
    <row r="1015" spans="2:38" s="32" customFormat="1" ht="15" customHeight="1" x14ac:dyDescent="0.45">
      <c r="B1015" s="1121"/>
      <c r="C1015" s="1122"/>
      <c r="D1015" s="1122"/>
      <c r="E1015" s="1122"/>
      <c r="F1015" s="1122"/>
      <c r="G1015" s="1122"/>
      <c r="H1015" s="1122"/>
      <c r="I1015" s="1123"/>
      <c r="J1015" s="1197"/>
      <c r="K1015" s="1198"/>
      <c r="L1015" s="1711"/>
      <c r="M1015" s="1218"/>
      <c r="N1015" s="1218"/>
      <c r="O1015" s="1218"/>
      <c r="P1015" s="1218"/>
      <c r="Q1015" s="1218"/>
      <c r="R1015" s="1715"/>
      <c r="S1015" s="1715"/>
      <c r="T1015" s="1715"/>
      <c r="U1015" s="1716"/>
      <c r="V1015" s="1146"/>
      <c r="W1015" s="1146"/>
      <c r="X1015" s="1146"/>
      <c r="Y1015" s="1146"/>
      <c r="Z1015" s="1146"/>
      <c r="AA1015" s="1146"/>
      <c r="AB1015" s="1147"/>
      <c r="AC1015" s="63"/>
      <c r="AD1015" s="63"/>
      <c r="AE1015" s="207"/>
      <c r="AF1015" s="63"/>
      <c r="AG1015" s="63"/>
      <c r="AH1015" s="63"/>
    </row>
    <row r="1016" spans="2:38" s="32" customFormat="1" ht="15" customHeight="1" x14ac:dyDescent="0.45">
      <c r="B1016" s="1118" t="s">
        <v>75</v>
      </c>
      <c r="C1016" s="1119"/>
      <c r="D1016" s="1119"/>
      <c r="E1016" s="1119"/>
      <c r="F1016" s="1119"/>
      <c r="G1016" s="1119"/>
      <c r="H1016" s="1119"/>
      <c r="I1016" s="1119"/>
      <c r="J1016" s="1705"/>
      <c r="K1016" s="1717"/>
      <c r="L1016" s="1719"/>
      <c r="M1016" s="1134" t="s">
        <v>76</v>
      </c>
      <c r="N1016" s="1709"/>
      <c r="O1016" s="1134" t="s">
        <v>77</v>
      </c>
      <c r="P1016" s="1709"/>
      <c r="Q1016" s="1134" t="s">
        <v>78</v>
      </c>
      <c r="S1016" s="60"/>
      <c r="T1016" s="60"/>
      <c r="U1016" s="60"/>
      <c r="V1016" s="60"/>
      <c r="W1016" s="60"/>
      <c r="X1016" s="60"/>
      <c r="Y1016" s="60"/>
      <c r="Z1016" s="60"/>
      <c r="AA1016" s="60"/>
      <c r="AB1016" s="209"/>
      <c r="AC1016" s="63"/>
      <c r="AD1016" s="63"/>
      <c r="AE1016" s="207"/>
      <c r="AF1016" s="63"/>
      <c r="AG1016" s="63"/>
      <c r="AH1016" s="63"/>
    </row>
    <row r="1017" spans="2:38" s="32" customFormat="1" ht="15" customHeight="1" x14ac:dyDescent="0.45">
      <c r="B1017" s="1121"/>
      <c r="C1017" s="1122"/>
      <c r="D1017" s="1122"/>
      <c r="E1017" s="1122"/>
      <c r="F1017" s="1122"/>
      <c r="G1017" s="1122"/>
      <c r="H1017" s="1122"/>
      <c r="I1017" s="1122"/>
      <c r="J1017" s="1707"/>
      <c r="K1017" s="1718"/>
      <c r="L1017" s="1720"/>
      <c r="M1017" s="1136"/>
      <c r="N1017" s="1710"/>
      <c r="O1017" s="1136"/>
      <c r="P1017" s="1710"/>
      <c r="Q1017" s="1136"/>
      <c r="R1017" s="64"/>
      <c r="S1017" s="62"/>
      <c r="T1017" s="62"/>
      <c r="U1017" s="62"/>
      <c r="V1017" s="62"/>
      <c r="W1017" s="62"/>
      <c r="X1017" s="62"/>
      <c r="Y1017" s="62"/>
      <c r="Z1017" s="62"/>
      <c r="AA1017" s="62"/>
      <c r="AB1017" s="208"/>
      <c r="AC1017" s="63"/>
      <c r="AD1017" s="63"/>
      <c r="AE1017" s="207"/>
      <c r="AF1017" s="63"/>
      <c r="AG1017" s="63"/>
      <c r="AH1017" s="63"/>
    </row>
    <row r="1018" spans="2:38" s="32" customFormat="1" ht="17.55" customHeight="1" x14ac:dyDescent="0.45">
      <c r="B1018" s="35" t="s">
        <v>5599</v>
      </c>
      <c r="C1018" s="35"/>
      <c r="D1018" s="36"/>
      <c r="E1018" s="36"/>
      <c r="F1018" s="36"/>
      <c r="G1018" s="36"/>
      <c r="H1018" s="36"/>
      <c r="I1018" s="36"/>
      <c r="J1018" s="36"/>
      <c r="K1018" s="36"/>
      <c r="L1018" s="36"/>
      <c r="M1018" s="36"/>
      <c r="N1018" s="36"/>
      <c r="O1018" s="36"/>
      <c r="P1018" s="36"/>
      <c r="Q1018" s="36"/>
      <c r="R1018" s="36"/>
      <c r="S1018" s="36"/>
      <c r="T1018" s="36"/>
      <c r="U1018" s="36"/>
      <c r="V1018" s="36"/>
      <c r="W1018" s="36"/>
      <c r="X1018" s="36"/>
      <c r="Y1018" s="36"/>
      <c r="Z1018" s="36"/>
      <c r="AA1018" s="36"/>
      <c r="AB1018" s="36"/>
      <c r="AE1018" s="223"/>
    </row>
    <row r="1019" spans="2:38" s="32" customFormat="1" ht="12.6" customHeight="1" x14ac:dyDescent="0.45">
      <c r="B1019" s="1185" t="s">
        <v>62</v>
      </c>
      <c r="C1019" s="1186"/>
      <c r="D1019" s="1186"/>
      <c r="E1019" s="1186"/>
      <c r="F1019" s="1186"/>
      <c r="G1019" s="1186"/>
      <c r="H1019" s="1186"/>
      <c r="I1019" s="1187"/>
      <c r="J1019" s="1221"/>
      <c r="K1019" s="1222"/>
      <c r="L1019" s="1222"/>
      <c r="M1019" s="1222"/>
      <c r="N1019" s="1222"/>
      <c r="O1019" s="1222"/>
      <c r="P1019" s="1222"/>
      <c r="Q1019" s="1222"/>
      <c r="R1019" s="1222"/>
      <c r="S1019" s="1222"/>
      <c r="T1019" s="1222"/>
      <c r="U1019" s="1222"/>
      <c r="V1019" s="1222"/>
      <c r="W1019" s="1222"/>
      <c r="X1019" s="1222"/>
      <c r="Y1019" s="1222"/>
      <c r="Z1019" s="1222"/>
      <c r="AA1019" s="1222"/>
      <c r="AB1019" s="1223"/>
      <c r="AE1019" s="71"/>
    </row>
    <row r="1020" spans="2:38" s="32" customFormat="1" ht="22.5" customHeight="1" x14ac:dyDescent="0.45">
      <c r="B1020" s="1207" t="s">
        <v>50</v>
      </c>
      <c r="C1020" s="1208"/>
      <c r="D1020" s="1208"/>
      <c r="E1020" s="1208"/>
      <c r="F1020" s="1208"/>
      <c r="G1020" s="1208"/>
      <c r="H1020" s="1208"/>
      <c r="I1020" s="1209"/>
      <c r="J1020" s="1224"/>
      <c r="K1020" s="1225"/>
      <c r="L1020" s="1225"/>
      <c r="M1020" s="1226"/>
      <c r="N1020" s="1226"/>
      <c r="O1020" s="1225"/>
      <c r="P1020" s="1226"/>
      <c r="Q1020" s="1226"/>
      <c r="R1020" s="1225"/>
      <c r="S1020" s="1225"/>
      <c r="T1020" s="1225"/>
      <c r="U1020" s="1225"/>
      <c r="V1020" s="1225"/>
      <c r="W1020" s="1225"/>
      <c r="X1020" s="1225"/>
      <c r="Y1020" s="1225"/>
      <c r="Z1020" s="1225"/>
      <c r="AA1020" s="1225"/>
      <c r="AB1020" s="1227"/>
      <c r="AE1020" s="71"/>
    </row>
    <row r="1021" spans="2:38" s="32" customFormat="1" ht="25.35" customHeight="1" x14ac:dyDescent="0.45">
      <c r="B1021" s="1173" t="s">
        <v>48</v>
      </c>
      <c r="C1021" s="1174"/>
      <c r="D1021" s="1174"/>
      <c r="E1021" s="1174"/>
      <c r="F1021" s="1174"/>
      <c r="G1021" s="1174"/>
      <c r="H1021" s="1174"/>
      <c r="I1021" s="1175"/>
      <c r="J1021" s="1053" t="s">
        <v>3</v>
      </c>
      <c r="K1021" s="1054"/>
      <c r="L1021" s="1054"/>
      <c r="M1021" s="1237"/>
      <c r="N1021" s="1239"/>
      <c r="O1021" s="37" t="s">
        <v>4</v>
      </c>
      <c r="P1021" s="1237"/>
      <c r="Q1021" s="1239"/>
      <c r="R1021" s="1054"/>
      <c r="S1021" s="1054"/>
      <c r="T1021" s="1054"/>
      <c r="U1021" s="1054"/>
      <c r="V1021" s="1054"/>
      <c r="W1021" s="1054"/>
      <c r="X1021" s="1054"/>
      <c r="Y1021" s="1054"/>
      <c r="Z1021" s="1054"/>
      <c r="AA1021" s="1054"/>
      <c r="AB1021" s="1055"/>
      <c r="AE1021" s="71"/>
    </row>
    <row r="1022" spans="2:38" s="32" customFormat="1" ht="25.35" customHeight="1" x14ac:dyDescent="0.45">
      <c r="B1022" s="1179"/>
      <c r="C1022" s="1180"/>
      <c r="D1022" s="1180"/>
      <c r="E1022" s="1180"/>
      <c r="F1022" s="1180"/>
      <c r="G1022" s="1180"/>
      <c r="H1022" s="1180"/>
      <c r="I1022" s="1181"/>
      <c r="J1022" s="1053" t="s">
        <v>5</v>
      </c>
      <c r="K1022" s="1054"/>
      <c r="L1022" s="1054"/>
      <c r="M1022" s="1237"/>
      <c r="N1022" s="1238"/>
      <c r="O1022" s="1238"/>
      <c r="P1022" s="1238"/>
      <c r="Q1022" s="1239"/>
      <c r="R1022" s="1053" t="s">
        <v>6</v>
      </c>
      <c r="S1022" s="1054"/>
      <c r="T1022" s="1055"/>
      <c r="U1022" s="1237"/>
      <c r="V1022" s="1238"/>
      <c r="W1022" s="1238"/>
      <c r="X1022" s="1238"/>
      <c r="Y1022" s="1238"/>
      <c r="Z1022" s="1238"/>
      <c r="AA1022" s="1238"/>
      <c r="AB1022" s="1239"/>
      <c r="AE1022" s="71"/>
    </row>
    <row r="1023" spans="2:38" s="32" customFormat="1" ht="25.35" customHeight="1" x14ac:dyDescent="0.45">
      <c r="B1023" s="1179"/>
      <c r="C1023" s="1180"/>
      <c r="D1023" s="1180"/>
      <c r="E1023" s="1180"/>
      <c r="F1023" s="1180"/>
      <c r="G1023" s="1180"/>
      <c r="H1023" s="1180"/>
      <c r="I1023" s="1181"/>
      <c r="J1023" s="1053" t="s">
        <v>5753</v>
      </c>
      <c r="K1023" s="1054"/>
      <c r="L1023" s="1054"/>
      <c r="M1023" s="1234"/>
      <c r="N1023" s="1235"/>
      <c r="O1023" s="1235"/>
      <c r="P1023" s="1235"/>
      <c r="Q1023" s="1236"/>
      <c r="R1023" s="1053" t="s">
        <v>7</v>
      </c>
      <c r="S1023" s="1054"/>
      <c r="T1023" s="1055"/>
      <c r="U1023" s="1237"/>
      <c r="V1023" s="1238"/>
      <c r="W1023" s="1238"/>
      <c r="X1023" s="1238"/>
      <c r="Y1023" s="1238"/>
      <c r="Z1023" s="1238"/>
      <c r="AA1023" s="1238"/>
      <c r="AB1023" s="1239"/>
      <c r="AE1023" s="71"/>
    </row>
    <row r="1024" spans="2:38" s="32" customFormat="1" ht="25.35" customHeight="1" x14ac:dyDescent="0.45">
      <c r="B1024" s="1182"/>
      <c r="C1024" s="1183"/>
      <c r="D1024" s="1183"/>
      <c r="E1024" s="1183"/>
      <c r="F1024" s="1183"/>
      <c r="G1024" s="1183"/>
      <c r="H1024" s="1183"/>
      <c r="I1024" s="1184"/>
      <c r="J1024" s="1053" t="s">
        <v>8</v>
      </c>
      <c r="K1024" s="1054"/>
      <c r="L1024" s="1054"/>
      <c r="M1024" s="1713"/>
      <c r="N1024" s="1713"/>
      <c r="O1024" s="1713"/>
      <c r="P1024" s="1713"/>
      <c r="Q1024" s="1713"/>
      <c r="R1024" s="1713"/>
      <c r="S1024" s="1713"/>
      <c r="T1024" s="1713"/>
      <c r="U1024" s="1713"/>
      <c r="V1024" s="1713"/>
      <c r="W1024" s="1713"/>
      <c r="X1024" s="1713"/>
      <c r="Y1024" s="1713"/>
      <c r="Z1024" s="1713"/>
      <c r="AA1024" s="1713"/>
      <c r="AB1024" s="1713"/>
      <c r="AE1024" s="71"/>
    </row>
    <row r="1025" spans="2:38" s="32" customFormat="1" ht="30" customHeight="1" x14ac:dyDescent="0.45">
      <c r="B1025" s="1696" t="s">
        <v>63</v>
      </c>
      <c r="C1025" s="1697"/>
      <c r="D1025" s="1697"/>
      <c r="E1025" s="1697"/>
      <c r="F1025" s="1697"/>
      <c r="G1025" s="1697"/>
      <c r="H1025" s="1697"/>
      <c r="I1025" s="1698"/>
      <c r="J1025" s="222"/>
      <c r="K1025" s="221"/>
      <c r="L1025" s="220" t="s">
        <v>65</v>
      </c>
      <c r="M1025" s="219"/>
      <c r="N1025" s="218" t="s">
        <v>64</v>
      </c>
      <c r="O1025" s="42"/>
      <c r="P1025" s="53"/>
      <c r="V1025" s="82"/>
      <c r="W1025" s="82"/>
      <c r="X1025" s="82"/>
      <c r="Y1025" s="82"/>
      <c r="Z1025" s="82"/>
      <c r="AA1025" s="82"/>
      <c r="AB1025" s="83"/>
      <c r="AE1025" s="71"/>
      <c r="AL1025" s="39"/>
    </row>
    <row r="1026" spans="2:38" s="32" customFormat="1" ht="15" customHeight="1" x14ac:dyDescent="0.45">
      <c r="B1026" s="1699"/>
      <c r="C1026" s="1700"/>
      <c r="D1026" s="1700"/>
      <c r="E1026" s="1700"/>
      <c r="F1026" s="1700"/>
      <c r="G1026" s="1700"/>
      <c r="H1026" s="1700"/>
      <c r="I1026" s="1701"/>
      <c r="J1026" s="43" t="s">
        <v>66</v>
      </c>
      <c r="K1026" s="44"/>
      <c r="L1026" s="44"/>
      <c r="M1026" s="44"/>
      <c r="N1026" s="44"/>
      <c r="O1026" s="44"/>
      <c r="P1026" s="44"/>
      <c r="Q1026" s="44"/>
      <c r="R1026" s="44"/>
      <c r="S1026" s="42"/>
      <c r="T1026" s="45"/>
      <c r="U1026" s="217"/>
      <c r="V1026" s="216"/>
      <c r="W1026" s="409"/>
      <c r="X1026" s="102" t="s">
        <v>65</v>
      </c>
      <c r="Y1026" s="215"/>
      <c r="Z1026" s="45" t="s">
        <v>64</v>
      </c>
      <c r="AA1026" s="72"/>
      <c r="AB1026" s="214"/>
      <c r="AE1026" s="71"/>
    </row>
    <row r="1027" spans="2:38" s="32" customFormat="1" ht="15" customHeight="1" x14ac:dyDescent="0.45">
      <c r="B1027" s="1702"/>
      <c r="C1027" s="1703"/>
      <c r="D1027" s="1703"/>
      <c r="E1027" s="1703"/>
      <c r="F1027" s="1703"/>
      <c r="G1027" s="1703"/>
      <c r="H1027" s="1703"/>
      <c r="I1027" s="1704"/>
      <c r="J1027" s="50" t="s">
        <v>67</v>
      </c>
      <c r="K1027" s="295"/>
      <c r="L1027" s="295"/>
      <c r="M1027" s="295"/>
      <c r="N1027" s="295"/>
      <c r="O1027" s="295"/>
      <c r="P1027" s="295"/>
      <c r="Q1027" s="295"/>
      <c r="R1027" s="295"/>
      <c r="S1027" s="52"/>
      <c r="T1027" s="72"/>
      <c r="U1027" s="213"/>
      <c r="V1027" s="212"/>
      <c r="W1027" s="410"/>
      <c r="X1027" s="295" t="s">
        <v>65</v>
      </c>
      <c r="Y1027" s="211"/>
      <c r="Z1027" s="72" t="s">
        <v>64</v>
      </c>
      <c r="AA1027" s="48"/>
      <c r="AB1027" s="49"/>
      <c r="AE1027" s="71"/>
    </row>
    <row r="1028" spans="2:38" s="32" customFormat="1" ht="18" customHeight="1" x14ac:dyDescent="0.45">
      <c r="B1028" s="1167" t="s">
        <v>68</v>
      </c>
      <c r="C1028" s="1168"/>
      <c r="D1028" s="1168"/>
      <c r="E1028" s="1168"/>
      <c r="F1028" s="1168"/>
      <c r="G1028" s="1168"/>
      <c r="H1028" s="1168"/>
      <c r="I1028" s="1169"/>
      <c r="J1028" s="210" t="s">
        <v>84</v>
      </c>
      <c r="K1028" s="52" t="s">
        <v>69</v>
      </c>
      <c r="L1028" s="58"/>
      <c r="M1028" s="58"/>
      <c r="N1028" s="58"/>
      <c r="O1028" s="57" t="s">
        <v>70</v>
      </c>
      <c r="P1028" s="52" t="s">
        <v>71</v>
      </c>
      <c r="Q1028" s="58"/>
      <c r="R1028" s="58"/>
      <c r="T1028" s="72" t="s">
        <v>81</v>
      </c>
      <c r="U1028" s="57" t="s">
        <v>84</v>
      </c>
      <c r="V1028" s="72" t="s">
        <v>82</v>
      </c>
      <c r="X1028" s="52"/>
      <c r="Y1028" s="58"/>
      <c r="Z1028" s="58"/>
      <c r="AA1028" s="58"/>
      <c r="AB1028" s="59"/>
      <c r="AE1028" s="71"/>
      <c r="AH1028" s="69"/>
    </row>
    <row r="1029" spans="2:38" s="32" customFormat="1" ht="15" customHeight="1" x14ac:dyDescent="0.45">
      <c r="B1029" s="1118" t="s">
        <v>72</v>
      </c>
      <c r="C1029" s="1119"/>
      <c r="D1029" s="1119"/>
      <c r="E1029" s="1119"/>
      <c r="F1029" s="1119"/>
      <c r="G1029" s="1119"/>
      <c r="H1029" s="1119"/>
      <c r="I1029" s="1120"/>
      <c r="J1029" s="1130" t="s">
        <v>73</v>
      </c>
      <c r="K1029" s="1139"/>
      <c r="L1029" s="1711"/>
      <c r="M1029" s="1218"/>
      <c r="N1029" s="1218"/>
      <c r="O1029" s="1712"/>
      <c r="P1029" s="1711"/>
      <c r="Q1029" s="1712"/>
      <c r="R1029" s="1714"/>
      <c r="S1029" s="1715"/>
      <c r="T1029" s="1715"/>
      <c r="U1029" s="1716"/>
      <c r="V1029" s="1143" t="s">
        <v>74</v>
      </c>
      <c r="W1029" s="1143"/>
      <c r="X1029" s="1143"/>
      <c r="Y1029" s="1143"/>
      <c r="Z1029" s="1143"/>
      <c r="AA1029" s="1143"/>
      <c r="AB1029" s="1144"/>
      <c r="AE1029" s="71"/>
    </row>
    <row r="1030" spans="2:38" s="32" customFormat="1" ht="15" customHeight="1" x14ac:dyDescent="0.45">
      <c r="B1030" s="1121"/>
      <c r="C1030" s="1122"/>
      <c r="D1030" s="1122"/>
      <c r="E1030" s="1122"/>
      <c r="F1030" s="1122"/>
      <c r="G1030" s="1122"/>
      <c r="H1030" s="1122"/>
      <c r="I1030" s="1123"/>
      <c r="J1030" s="1197"/>
      <c r="K1030" s="1198"/>
      <c r="L1030" s="1711"/>
      <c r="M1030" s="1218"/>
      <c r="N1030" s="1218"/>
      <c r="O1030" s="1712"/>
      <c r="P1030" s="1711"/>
      <c r="Q1030" s="1712"/>
      <c r="R1030" s="1714"/>
      <c r="S1030" s="1715"/>
      <c r="T1030" s="1715"/>
      <c r="U1030" s="1716"/>
      <c r="V1030" s="1146"/>
      <c r="W1030" s="1146"/>
      <c r="X1030" s="1146"/>
      <c r="Y1030" s="1146"/>
      <c r="Z1030" s="1146"/>
      <c r="AA1030" s="1146"/>
      <c r="AB1030" s="1147"/>
      <c r="AC1030" s="63"/>
      <c r="AD1030" s="63"/>
      <c r="AE1030" s="207"/>
      <c r="AF1030" s="63"/>
      <c r="AG1030" s="63"/>
      <c r="AH1030" s="63"/>
    </row>
    <row r="1031" spans="2:38" s="32" customFormat="1" ht="15" customHeight="1" x14ac:dyDescent="0.45">
      <c r="B1031" s="1118" t="s">
        <v>75</v>
      </c>
      <c r="C1031" s="1119"/>
      <c r="D1031" s="1119"/>
      <c r="E1031" s="1119"/>
      <c r="F1031" s="1119"/>
      <c r="G1031" s="1119"/>
      <c r="H1031" s="1119"/>
      <c r="I1031" s="1119"/>
      <c r="J1031" s="1705"/>
      <c r="K1031" s="1717"/>
      <c r="L1031" s="1719"/>
      <c r="M1031" s="1134" t="s">
        <v>76</v>
      </c>
      <c r="N1031" s="1709"/>
      <c r="O1031" s="1134" t="s">
        <v>77</v>
      </c>
      <c r="P1031" s="1709"/>
      <c r="Q1031" s="1134" t="s">
        <v>78</v>
      </c>
      <c r="S1031" s="60"/>
      <c r="T1031" s="60"/>
      <c r="U1031" s="60"/>
      <c r="V1031" s="60"/>
      <c r="W1031" s="60"/>
      <c r="X1031" s="60"/>
      <c r="Y1031" s="60"/>
      <c r="Z1031" s="60"/>
      <c r="AA1031" s="60"/>
      <c r="AB1031" s="209"/>
      <c r="AC1031" s="63"/>
      <c r="AD1031" s="63"/>
      <c r="AE1031" s="207"/>
      <c r="AF1031" s="63"/>
      <c r="AG1031" s="63"/>
      <c r="AH1031" s="63"/>
    </row>
    <row r="1032" spans="2:38" s="32" customFormat="1" ht="15" customHeight="1" x14ac:dyDescent="0.45">
      <c r="B1032" s="1121"/>
      <c r="C1032" s="1122"/>
      <c r="D1032" s="1122"/>
      <c r="E1032" s="1122"/>
      <c r="F1032" s="1122"/>
      <c r="G1032" s="1122"/>
      <c r="H1032" s="1122"/>
      <c r="I1032" s="1122"/>
      <c r="J1032" s="1707"/>
      <c r="K1032" s="1718"/>
      <c r="L1032" s="1720"/>
      <c r="M1032" s="1136"/>
      <c r="N1032" s="1710"/>
      <c r="O1032" s="1136"/>
      <c r="P1032" s="1710"/>
      <c r="Q1032" s="1136"/>
      <c r="R1032" s="64"/>
      <c r="S1032" s="62"/>
      <c r="T1032" s="62"/>
      <c r="U1032" s="62"/>
      <c r="V1032" s="62"/>
      <c r="W1032" s="62"/>
      <c r="X1032" s="62"/>
      <c r="Y1032" s="62"/>
      <c r="Z1032" s="62"/>
      <c r="AA1032" s="62"/>
      <c r="AB1032" s="208"/>
      <c r="AC1032" s="63"/>
      <c r="AD1032" s="63"/>
      <c r="AE1032" s="207"/>
      <c r="AF1032" s="63"/>
      <c r="AG1032" s="63"/>
      <c r="AH1032" s="63"/>
    </row>
    <row r="1033" spans="2:38" s="32" customFormat="1" ht="20.100000000000001" customHeight="1" x14ac:dyDescent="0.45">
      <c r="B1033" s="65"/>
      <c r="C1033" s="65"/>
      <c r="D1033" s="65"/>
      <c r="E1033" s="65"/>
      <c r="F1033" s="65"/>
      <c r="G1033" s="65"/>
      <c r="H1033" s="65"/>
      <c r="I1033" s="65"/>
      <c r="J1033" s="66"/>
      <c r="K1033" s="66"/>
      <c r="L1033" s="68"/>
      <c r="M1033" s="66"/>
      <c r="N1033" s="68"/>
      <c r="O1033" s="66"/>
      <c r="P1033" s="68"/>
      <c r="Q1033" s="66"/>
      <c r="R1033" s="68"/>
      <c r="S1033" s="61"/>
      <c r="T1033" s="61"/>
      <c r="U1033" s="61"/>
      <c r="V1033" s="61"/>
      <c r="W1033" s="61"/>
      <c r="X1033" s="61"/>
      <c r="Y1033" s="61"/>
      <c r="Z1033" s="61"/>
      <c r="AA1033" s="61"/>
      <c r="AB1033" s="61"/>
      <c r="AC1033" s="63"/>
      <c r="AD1033" s="63"/>
      <c r="AE1033" s="207"/>
      <c r="AF1033" s="63"/>
      <c r="AG1033" s="63"/>
      <c r="AH1033" s="63"/>
    </row>
    <row r="1034" spans="2:38" s="32" customFormat="1" ht="17.55" customHeight="1" x14ac:dyDescent="0.45">
      <c r="B1034" s="35" t="s">
        <v>5600</v>
      </c>
      <c r="C1034" s="35"/>
      <c r="D1034" s="36"/>
      <c r="E1034" s="36"/>
      <c r="F1034" s="36"/>
      <c r="G1034" s="36"/>
      <c r="H1034" s="36"/>
      <c r="I1034" s="36"/>
      <c r="J1034" s="36"/>
      <c r="K1034" s="36"/>
      <c r="L1034" s="36"/>
      <c r="M1034" s="36"/>
      <c r="N1034" s="36"/>
      <c r="O1034" s="36"/>
      <c r="P1034" s="36"/>
      <c r="Q1034" s="36"/>
      <c r="R1034" s="36"/>
      <c r="S1034" s="36"/>
      <c r="T1034" s="36"/>
      <c r="U1034" s="36"/>
      <c r="V1034" s="36"/>
      <c r="W1034" s="36"/>
      <c r="X1034" s="36"/>
      <c r="Y1034" s="36"/>
      <c r="Z1034" s="36"/>
      <c r="AA1034" s="36"/>
      <c r="AB1034" s="36"/>
      <c r="AE1034" s="223"/>
    </row>
    <row r="1035" spans="2:38" s="32" customFormat="1" ht="12.6" customHeight="1" x14ac:dyDescent="0.45">
      <c r="B1035" s="1185" t="s">
        <v>62</v>
      </c>
      <c r="C1035" s="1186"/>
      <c r="D1035" s="1186"/>
      <c r="E1035" s="1186"/>
      <c r="F1035" s="1186"/>
      <c r="G1035" s="1186"/>
      <c r="H1035" s="1186"/>
      <c r="I1035" s="1187"/>
      <c r="J1035" s="1221"/>
      <c r="K1035" s="1222"/>
      <c r="L1035" s="1222"/>
      <c r="M1035" s="1222"/>
      <c r="N1035" s="1222"/>
      <c r="O1035" s="1222"/>
      <c r="P1035" s="1222"/>
      <c r="Q1035" s="1222"/>
      <c r="R1035" s="1222"/>
      <c r="S1035" s="1222"/>
      <c r="T1035" s="1222"/>
      <c r="U1035" s="1222"/>
      <c r="V1035" s="1222"/>
      <c r="W1035" s="1222"/>
      <c r="X1035" s="1222"/>
      <c r="Y1035" s="1222"/>
      <c r="Z1035" s="1222"/>
      <c r="AA1035" s="1222"/>
      <c r="AB1035" s="1223"/>
      <c r="AE1035" s="71"/>
    </row>
    <row r="1036" spans="2:38" s="32" customFormat="1" ht="22.5" customHeight="1" x14ac:dyDescent="0.45">
      <c r="B1036" s="1207" t="s">
        <v>50</v>
      </c>
      <c r="C1036" s="1208"/>
      <c r="D1036" s="1208"/>
      <c r="E1036" s="1208"/>
      <c r="F1036" s="1208"/>
      <c r="G1036" s="1208"/>
      <c r="H1036" s="1208"/>
      <c r="I1036" s="1209"/>
      <c r="J1036" s="1224"/>
      <c r="K1036" s="1225"/>
      <c r="L1036" s="1225"/>
      <c r="M1036" s="1226"/>
      <c r="N1036" s="1226"/>
      <c r="O1036" s="1225"/>
      <c r="P1036" s="1226"/>
      <c r="Q1036" s="1226"/>
      <c r="R1036" s="1225"/>
      <c r="S1036" s="1225"/>
      <c r="T1036" s="1225"/>
      <c r="U1036" s="1225"/>
      <c r="V1036" s="1225"/>
      <c r="W1036" s="1225"/>
      <c r="X1036" s="1225"/>
      <c r="Y1036" s="1225"/>
      <c r="Z1036" s="1225"/>
      <c r="AA1036" s="1225"/>
      <c r="AB1036" s="1227"/>
      <c r="AE1036" s="71"/>
    </row>
    <row r="1037" spans="2:38" s="32" customFormat="1" ht="25.35" customHeight="1" x14ac:dyDescent="0.45">
      <c r="B1037" s="1173" t="s">
        <v>48</v>
      </c>
      <c r="C1037" s="1174"/>
      <c r="D1037" s="1174"/>
      <c r="E1037" s="1174"/>
      <c r="F1037" s="1174"/>
      <c r="G1037" s="1174"/>
      <c r="H1037" s="1174"/>
      <c r="I1037" s="1175"/>
      <c r="J1037" s="1053" t="s">
        <v>3</v>
      </c>
      <c r="K1037" s="1054"/>
      <c r="L1037" s="1054"/>
      <c r="M1037" s="1237"/>
      <c r="N1037" s="1239"/>
      <c r="O1037" s="37" t="s">
        <v>4</v>
      </c>
      <c r="P1037" s="1237"/>
      <c r="Q1037" s="1239"/>
      <c r="R1037" s="1054"/>
      <c r="S1037" s="1054"/>
      <c r="T1037" s="1054"/>
      <c r="U1037" s="1054"/>
      <c r="V1037" s="1054"/>
      <c r="W1037" s="1054"/>
      <c r="X1037" s="1054"/>
      <c r="Y1037" s="1054"/>
      <c r="Z1037" s="1054"/>
      <c r="AA1037" s="1054"/>
      <c r="AB1037" s="1055"/>
      <c r="AE1037" s="71"/>
    </row>
    <row r="1038" spans="2:38" s="32" customFormat="1" ht="25.35" customHeight="1" x14ac:dyDescent="0.45">
      <c r="B1038" s="1179"/>
      <c r="C1038" s="1180"/>
      <c r="D1038" s="1180"/>
      <c r="E1038" s="1180"/>
      <c r="F1038" s="1180"/>
      <c r="G1038" s="1180"/>
      <c r="H1038" s="1180"/>
      <c r="I1038" s="1181"/>
      <c r="J1038" s="1053" t="s">
        <v>5</v>
      </c>
      <c r="K1038" s="1054"/>
      <c r="L1038" s="1054"/>
      <c r="M1038" s="1237"/>
      <c r="N1038" s="1238"/>
      <c r="O1038" s="1238"/>
      <c r="P1038" s="1238"/>
      <c r="Q1038" s="1239"/>
      <c r="R1038" s="1053" t="s">
        <v>6</v>
      </c>
      <c r="S1038" s="1054"/>
      <c r="T1038" s="1055"/>
      <c r="U1038" s="1237"/>
      <c r="V1038" s="1238"/>
      <c r="W1038" s="1238"/>
      <c r="X1038" s="1238"/>
      <c r="Y1038" s="1238"/>
      <c r="Z1038" s="1238"/>
      <c r="AA1038" s="1238"/>
      <c r="AB1038" s="1239"/>
      <c r="AE1038" s="71"/>
    </row>
    <row r="1039" spans="2:38" s="32" customFormat="1" ht="25.35" customHeight="1" x14ac:dyDescent="0.45">
      <c r="B1039" s="1179"/>
      <c r="C1039" s="1180"/>
      <c r="D1039" s="1180"/>
      <c r="E1039" s="1180"/>
      <c r="F1039" s="1180"/>
      <c r="G1039" s="1180"/>
      <c r="H1039" s="1180"/>
      <c r="I1039" s="1181"/>
      <c r="J1039" s="1053" t="s">
        <v>5753</v>
      </c>
      <c r="K1039" s="1054"/>
      <c r="L1039" s="1054"/>
      <c r="M1039" s="1234"/>
      <c r="N1039" s="1235"/>
      <c r="O1039" s="1235"/>
      <c r="P1039" s="1235"/>
      <c r="Q1039" s="1236"/>
      <c r="R1039" s="1053" t="s">
        <v>7</v>
      </c>
      <c r="S1039" s="1054"/>
      <c r="T1039" s="1055"/>
      <c r="U1039" s="1237"/>
      <c r="V1039" s="1238"/>
      <c r="W1039" s="1238"/>
      <c r="X1039" s="1238"/>
      <c r="Y1039" s="1238"/>
      <c r="Z1039" s="1238"/>
      <c r="AA1039" s="1238"/>
      <c r="AB1039" s="1239"/>
      <c r="AE1039" s="71"/>
    </row>
    <row r="1040" spans="2:38" s="32" customFormat="1" ht="25.35" customHeight="1" x14ac:dyDescent="0.45">
      <c r="B1040" s="1182"/>
      <c r="C1040" s="1183"/>
      <c r="D1040" s="1183"/>
      <c r="E1040" s="1183"/>
      <c r="F1040" s="1183"/>
      <c r="G1040" s="1183"/>
      <c r="H1040" s="1183"/>
      <c r="I1040" s="1184"/>
      <c r="J1040" s="1053" t="s">
        <v>8</v>
      </c>
      <c r="K1040" s="1054"/>
      <c r="L1040" s="1054"/>
      <c r="M1040" s="1713"/>
      <c r="N1040" s="1713"/>
      <c r="O1040" s="1713"/>
      <c r="P1040" s="1713"/>
      <c r="Q1040" s="1713"/>
      <c r="R1040" s="1713"/>
      <c r="S1040" s="1713"/>
      <c r="T1040" s="1713"/>
      <c r="U1040" s="1713"/>
      <c r="V1040" s="1713"/>
      <c r="W1040" s="1713"/>
      <c r="X1040" s="1713"/>
      <c r="Y1040" s="1713"/>
      <c r="Z1040" s="1713"/>
      <c r="AA1040" s="1713"/>
      <c r="AB1040" s="1713"/>
      <c r="AE1040" s="71"/>
    </row>
    <row r="1041" spans="2:38" s="32" customFormat="1" ht="30" customHeight="1" x14ac:dyDescent="0.45">
      <c r="B1041" s="1696" t="s">
        <v>63</v>
      </c>
      <c r="C1041" s="1697"/>
      <c r="D1041" s="1697"/>
      <c r="E1041" s="1697"/>
      <c r="F1041" s="1697"/>
      <c r="G1041" s="1697"/>
      <c r="H1041" s="1697"/>
      <c r="I1041" s="1698"/>
      <c r="J1041" s="222"/>
      <c r="K1041" s="221"/>
      <c r="L1041" s="220" t="s">
        <v>65</v>
      </c>
      <c r="M1041" s="219"/>
      <c r="N1041" s="218" t="s">
        <v>64</v>
      </c>
      <c r="O1041" s="42"/>
      <c r="P1041" s="53"/>
      <c r="V1041" s="82"/>
      <c r="W1041" s="82"/>
      <c r="X1041" s="82"/>
      <c r="Y1041" s="82"/>
      <c r="Z1041" s="82"/>
      <c r="AA1041" s="82"/>
      <c r="AB1041" s="83"/>
      <c r="AE1041" s="71"/>
      <c r="AL1041" s="39"/>
    </row>
    <row r="1042" spans="2:38" s="32" customFormat="1" ht="15" customHeight="1" x14ac:dyDescent="0.45">
      <c r="B1042" s="1699"/>
      <c r="C1042" s="1700"/>
      <c r="D1042" s="1700"/>
      <c r="E1042" s="1700"/>
      <c r="F1042" s="1700"/>
      <c r="G1042" s="1700"/>
      <c r="H1042" s="1700"/>
      <c r="I1042" s="1701"/>
      <c r="J1042" s="43" t="s">
        <v>66</v>
      </c>
      <c r="K1042" s="44"/>
      <c r="L1042" s="44"/>
      <c r="M1042" s="44"/>
      <c r="N1042" s="44"/>
      <c r="O1042" s="44"/>
      <c r="P1042" s="44"/>
      <c r="Q1042" s="44"/>
      <c r="R1042" s="44"/>
      <c r="S1042" s="42"/>
      <c r="T1042" s="45"/>
      <c r="U1042" s="217"/>
      <c r="V1042" s="216"/>
      <c r="W1042" s="409"/>
      <c r="X1042" s="102" t="s">
        <v>65</v>
      </c>
      <c r="Y1042" s="215"/>
      <c r="Z1042" s="72" t="s">
        <v>64</v>
      </c>
      <c r="AA1042" s="72"/>
      <c r="AB1042" s="214"/>
      <c r="AE1042" s="71"/>
    </row>
    <row r="1043" spans="2:38" s="32" customFormat="1" ht="15" customHeight="1" x14ac:dyDescent="0.45">
      <c r="B1043" s="1702"/>
      <c r="C1043" s="1703"/>
      <c r="D1043" s="1703"/>
      <c r="E1043" s="1703"/>
      <c r="F1043" s="1703"/>
      <c r="G1043" s="1703"/>
      <c r="H1043" s="1703"/>
      <c r="I1043" s="1704"/>
      <c r="J1043" s="50" t="s">
        <v>67</v>
      </c>
      <c r="K1043" s="295"/>
      <c r="L1043" s="295"/>
      <c r="M1043" s="295"/>
      <c r="N1043" s="295"/>
      <c r="O1043" s="295"/>
      <c r="P1043" s="295"/>
      <c r="Q1043" s="295"/>
      <c r="R1043" s="295"/>
      <c r="S1043" s="52"/>
      <c r="T1043" s="72"/>
      <c r="U1043" s="213"/>
      <c r="V1043" s="212"/>
      <c r="W1043" s="410"/>
      <c r="X1043" s="295" t="s">
        <v>65</v>
      </c>
      <c r="Y1043" s="211"/>
      <c r="Z1043" s="48" t="s">
        <v>64</v>
      </c>
      <c r="AA1043" s="48"/>
      <c r="AB1043" s="49"/>
      <c r="AE1043" s="71"/>
    </row>
    <row r="1044" spans="2:38" s="32" customFormat="1" ht="18" customHeight="1" x14ac:dyDescent="0.45">
      <c r="B1044" s="1167" t="s">
        <v>68</v>
      </c>
      <c r="C1044" s="1168"/>
      <c r="D1044" s="1168"/>
      <c r="E1044" s="1168"/>
      <c r="F1044" s="1168"/>
      <c r="G1044" s="1168"/>
      <c r="H1044" s="1168"/>
      <c r="I1044" s="1169"/>
      <c r="J1044" s="210" t="s">
        <v>84</v>
      </c>
      <c r="K1044" s="52" t="s">
        <v>69</v>
      </c>
      <c r="L1044" s="58"/>
      <c r="M1044" s="58"/>
      <c r="N1044" s="58"/>
      <c r="O1044" s="57" t="s">
        <v>70</v>
      </c>
      <c r="P1044" s="52" t="s">
        <v>71</v>
      </c>
      <c r="Q1044" s="58"/>
      <c r="R1044" s="58"/>
      <c r="T1044" s="72" t="s">
        <v>81</v>
      </c>
      <c r="U1044" s="57" t="s">
        <v>70</v>
      </c>
      <c r="V1044" s="72" t="s">
        <v>82</v>
      </c>
      <c r="X1044" s="52"/>
      <c r="Y1044" s="58"/>
      <c r="Z1044" s="58"/>
      <c r="AA1044" s="58"/>
      <c r="AB1044" s="59"/>
      <c r="AE1044" s="71"/>
      <c r="AH1044" s="69"/>
    </row>
    <row r="1045" spans="2:38" s="32" customFormat="1" ht="15" customHeight="1" x14ac:dyDescent="0.45">
      <c r="B1045" s="1118" t="s">
        <v>72</v>
      </c>
      <c r="C1045" s="1119"/>
      <c r="D1045" s="1119"/>
      <c r="E1045" s="1119"/>
      <c r="F1045" s="1119"/>
      <c r="G1045" s="1119"/>
      <c r="H1045" s="1119"/>
      <c r="I1045" s="1120"/>
      <c r="J1045" s="1130" t="s">
        <v>73</v>
      </c>
      <c r="K1045" s="1139"/>
      <c r="L1045" s="1711"/>
      <c r="M1045" s="1218"/>
      <c r="N1045" s="1218"/>
      <c r="O1045" s="1218"/>
      <c r="P1045" s="1218"/>
      <c r="Q1045" s="1218"/>
      <c r="R1045" s="1715"/>
      <c r="S1045" s="1715"/>
      <c r="T1045" s="1715"/>
      <c r="U1045" s="1716"/>
      <c r="V1045" s="1143" t="s">
        <v>74</v>
      </c>
      <c r="W1045" s="1143"/>
      <c r="X1045" s="1143"/>
      <c r="Y1045" s="1143"/>
      <c r="Z1045" s="1143"/>
      <c r="AA1045" s="1143"/>
      <c r="AB1045" s="1144"/>
      <c r="AE1045" s="71"/>
    </row>
    <row r="1046" spans="2:38" s="32" customFormat="1" ht="15" customHeight="1" x14ac:dyDescent="0.45">
      <c r="B1046" s="1121"/>
      <c r="C1046" s="1122"/>
      <c r="D1046" s="1122"/>
      <c r="E1046" s="1122"/>
      <c r="F1046" s="1122"/>
      <c r="G1046" s="1122"/>
      <c r="H1046" s="1122"/>
      <c r="I1046" s="1123"/>
      <c r="J1046" s="1197"/>
      <c r="K1046" s="1198"/>
      <c r="L1046" s="1711"/>
      <c r="M1046" s="1218"/>
      <c r="N1046" s="1218"/>
      <c r="O1046" s="1218"/>
      <c r="P1046" s="1218"/>
      <c r="Q1046" s="1218"/>
      <c r="R1046" s="1715"/>
      <c r="S1046" s="1715"/>
      <c r="T1046" s="1715"/>
      <c r="U1046" s="1716"/>
      <c r="V1046" s="1146"/>
      <c r="W1046" s="1146"/>
      <c r="X1046" s="1146"/>
      <c r="Y1046" s="1146"/>
      <c r="Z1046" s="1146"/>
      <c r="AA1046" s="1146"/>
      <c r="AB1046" s="1147"/>
      <c r="AC1046" s="63"/>
      <c r="AD1046" s="63"/>
      <c r="AE1046" s="207"/>
      <c r="AF1046" s="63"/>
      <c r="AG1046" s="63"/>
      <c r="AH1046" s="63"/>
    </row>
    <row r="1047" spans="2:38" s="32" customFormat="1" ht="15" customHeight="1" x14ac:dyDescent="0.45">
      <c r="B1047" s="1118" t="s">
        <v>75</v>
      </c>
      <c r="C1047" s="1119"/>
      <c r="D1047" s="1119"/>
      <c r="E1047" s="1119"/>
      <c r="F1047" s="1119"/>
      <c r="G1047" s="1119"/>
      <c r="H1047" s="1119"/>
      <c r="I1047" s="1119"/>
      <c r="J1047" s="1705"/>
      <c r="K1047" s="1717"/>
      <c r="L1047" s="1719"/>
      <c r="M1047" s="1134" t="s">
        <v>76</v>
      </c>
      <c r="N1047" s="1709"/>
      <c r="O1047" s="1134" t="s">
        <v>77</v>
      </c>
      <c r="P1047" s="1709"/>
      <c r="Q1047" s="1134" t="s">
        <v>78</v>
      </c>
      <c r="S1047" s="60"/>
      <c r="T1047" s="60"/>
      <c r="U1047" s="60"/>
      <c r="V1047" s="60"/>
      <c r="W1047" s="60"/>
      <c r="X1047" s="60"/>
      <c r="Y1047" s="60"/>
      <c r="Z1047" s="60"/>
      <c r="AA1047" s="60"/>
      <c r="AB1047" s="209"/>
      <c r="AC1047" s="63"/>
      <c r="AD1047" s="63"/>
      <c r="AE1047" s="207"/>
      <c r="AF1047" s="63"/>
      <c r="AG1047" s="63"/>
      <c r="AH1047" s="63"/>
    </row>
    <row r="1048" spans="2:38" s="32" customFormat="1" ht="15" customHeight="1" x14ac:dyDescent="0.45">
      <c r="B1048" s="1121"/>
      <c r="C1048" s="1122"/>
      <c r="D1048" s="1122"/>
      <c r="E1048" s="1122"/>
      <c r="F1048" s="1122"/>
      <c r="G1048" s="1122"/>
      <c r="H1048" s="1122"/>
      <c r="I1048" s="1122"/>
      <c r="J1048" s="1707"/>
      <c r="K1048" s="1718"/>
      <c r="L1048" s="1720"/>
      <c r="M1048" s="1136"/>
      <c r="N1048" s="1710"/>
      <c r="O1048" s="1136"/>
      <c r="P1048" s="1710"/>
      <c r="Q1048" s="1136"/>
      <c r="R1048" s="64"/>
      <c r="S1048" s="62"/>
      <c r="T1048" s="62"/>
      <c r="U1048" s="62"/>
      <c r="V1048" s="62"/>
      <c r="W1048" s="62"/>
      <c r="X1048" s="62"/>
      <c r="Y1048" s="62"/>
      <c r="Z1048" s="62"/>
      <c r="AA1048" s="62"/>
      <c r="AB1048" s="208"/>
      <c r="AC1048" s="63"/>
      <c r="AD1048" s="63"/>
      <c r="AE1048" s="207"/>
      <c r="AF1048" s="63"/>
      <c r="AG1048" s="63"/>
      <c r="AH1048" s="63"/>
    </row>
    <row r="1049" spans="2:38" s="32" customFormat="1" ht="17.55" customHeight="1" x14ac:dyDescent="0.45">
      <c r="B1049" s="35" t="s">
        <v>5599</v>
      </c>
      <c r="C1049" s="35"/>
      <c r="D1049" s="36"/>
      <c r="E1049" s="36"/>
      <c r="F1049" s="36"/>
      <c r="G1049" s="36"/>
      <c r="H1049" s="36"/>
      <c r="I1049" s="36"/>
      <c r="J1049" s="36"/>
      <c r="K1049" s="36"/>
      <c r="L1049" s="36"/>
      <c r="M1049" s="36"/>
      <c r="N1049" s="36"/>
      <c r="O1049" s="36"/>
      <c r="P1049" s="36"/>
      <c r="Q1049" s="36"/>
      <c r="R1049" s="36"/>
      <c r="S1049" s="36"/>
      <c r="T1049" s="36"/>
      <c r="U1049" s="36"/>
      <c r="V1049" s="36"/>
      <c r="W1049" s="36"/>
      <c r="X1049" s="36"/>
      <c r="Y1049" s="36"/>
      <c r="Z1049" s="36"/>
      <c r="AA1049" s="36"/>
      <c r="AB1049" s="36"/>
      <c r="AE1049" s="223"/>
    </row>
    <row r="1050" spans="2:38" s="32" customFormat="1" ht="12.6" customHeight="1" x14ac:dyDescent="0.45">
      <c r="B1050" s="1185" t="s">
        <v>62</v>
      </c>
      <c r="C1050" s="1186"/>
      <c r="D1050" s="1186"/>
      <c r="E1050" s="1186"/>
      <c r="F1050" s="1186"/>
      <c r="G1050" s="1186"/>
      <c r="H1050" s="1186"/>
      <c r="I1050" s="1187"/>
      <c r="J1050" s="1221"/>
      <c r="K1050" s="1222"/>
      <c r="L1050" s="1222"/>
      <c r="M1050" s="1222"/>
      <c r="N1050" s="1222"/>
      <c r="O1050" s="1222"/>
      <c r="P1050" s="1222"/>
      <c r="Q1050" s="1222"/>
      <c r="R1050" s="1222"/>
      <c r="S1050" s="1222"/>
      <c r="T1050" s="1222"/>
      <c r="U1050" s="1222"/>
      <c r="V1050" s="1222"/>
      <c r="W1050" s="1222"/>
      <c r="X1050" s="1222"/>
      <c r="Y1050" s="1222"/>
      <c r="Z1050" s="1222"/>
      <c r="AA1050" s="1222"/>
      <c r="AB1050" s="1223"/>
      <c r="AE1050" s="71"/>
    </row>
    <row r="1051" spans="2:38" s="32" customFormat="1" ht="22.5" customHeight="1" x14ac:dyDescent="0.45">
      <c r="B1051" s="1207" t="s">
        <v>50</v>
      </c>
      <c r="C1051" s="1208"/>
      <c r="D1051" s="1208"/>
      <c r="E1051" s="1208"/>
      <c r="F1051" s="1208"/>
      <c r="G1051" s="1208"/>
      <c r="H1051" s="1208"/>
      <c r="I1051" s="1209"/>
      <c r="J1051" s="1224"/>
      <c r="K1051" s="1225"/>
      <c r="L1051" s="1225"/>
      <c r="M1051" s="1226"/>
      <c r="N1051" s="1226"/>
      <c r="O1051" s="1225"/>
      <c r="P1051" s="1226"/>
      <c r="Q1051" s="1226"/>
      <c r="R1051" s="1225"/>
      <c r="S1051" s="1225"/>
      <c r="T1051" s="1225"/>
      <c r="U1051" s="1225"/>
      <c r="V1051" s="1225"/>
      <c r="W1051" s="1225"/>
      <c r="X1051" s="1225"/>
      <c r="Y1051" s="1225"/>
      <c r="Z1051" s="1225"/>
      <c r="AA1051" s="1225"/>
      <c r="AB1051" s="1227"/>
      <c r="AE1051" s="71"/>
    </row>
    <row r="1052" spans="2:38" s="32" customFormat="1" ht="25.35" customHeight="1" x14ac:dyDescent="0.45">
      <c r="B1052" s="1173" t="s">
        <v>48</v>
      </c>
      <c r="C1052" s="1174"/>
      <c r="D1052" s="1174"/>
      <c r="E1052" s="1174"/>
      <c r="F1052" s="1174"/>
      <c r="G1052" s="1174"/>
      <c r="H1052" s="1174"/>
      <c r="I1052" s="1175"/>
      <c r="J1052" s="1053" t="s">
        <v>3</v>
      </c>
      <c r="K1052" s="1054"/>
      <c r="L1052" s="1054"/>
      <c r="M1052" s="1237"/>
      <c r="N1052" s="1239"/>
      <c r="O1052" s="37" t="s">
        <v>4</v>
      </c>
      <c r="P1052" s="1237"/>
      <c r="Q1052" s="1239"/>
      <c r="R1052" s="1054"/>
      <c r="S1052" s="1054"/>
      <c r="T1052" s="1054"/>
      <c r="U1052" s="1054"/>
      <c r="V1052" s="1054"/>
      <c r="W1052" s="1054"/>
      <c r="X1052" s="1054"/>
      <c r="Y1052" s="1054"/>
      <c r="Z1052" s="1054"/>
      <c r="AA1052" s="1054"/>
      <c r="AB1052" s="1055"/>
      <c r="AE1052" s="71"/>
    </row>
    <row r="1053" spans="2:38" s="32" customFormat="1" ht="25.35" customHeight="1" x14ac:dyDescent="0.45">
      <c r="B1053" s="1179"/>
      <c r="C1053" s="1180"/>
      <c r="D1053" s="1180"/>
      <c r="E1053" s="1180"/>
      <c r="F1053" s="1180"/>
      <c r="G1053" s="1180"/>
      <c r="H1053" s="1180"/>
      <c r="I1053" s="1181"/>
      <c r="J1053" s="1053" t="s">
        <v>5</v>
      </c>
      <c r="K1053" s="1054"/>
      <c r="L1053" s="1054"/>
      <c r="M1053" s="1237"/>
      <c r="N1053" s="1238"/>
      <c r="O1053" s="1238"/>
      <c r="P1053" s="1238"/>
      <c r="Q1053" s="1239"/>
      <c r="R1053" s="1053" t="s">
        <v>6</v>
      </c>
      <c r="S1053" s="1054"/>
      <c r="T1053" s="1055"/>
      <c r="U1053" s="1237"/>
      <c r="V1053" s="1238"/>
      <c r="W1053" s="1238"/>
      <c r="X1053" s="1238"/>
      <c r="Y1053" s="1238"/>
      <c r="Z1053" s="1238"/>
      <c r="AA1053" s="1238"/>
      <c r="AB1053" s="1239"/>
      <c r="AE1053" s="71"/>
    </row>
    <row r="1054" spans="2:38" s="32" customFormat="1" ht="25.35" customHeight="1" x14ac:dyDescent="0.45">
      <c r="B1054" s="1179"/>
      <c r="C1054" s="1180"/>
      <c r="D1054" s="1180"/>
      <c r="E1054" s="1180"/>
      <c r="F1054" s="1180"/>
      <c r="G1054" s="1180"/>
      <c r="H1054" s="1180"/>
      <c r="I1054" s="1181"/>
      <c r="J1054" s="1053" t="s">
        <v>5753</v>
      </c>
      <c r="K1054" s="1054"/>
      <c r="L1054" s="1054"/>
      <c r="M1054" s="1234"/>
      <c r="N1054" s="1235"/>
      <c r="O1054" s="1235"/>
      <c r="P1054" s="1235"/>
      <c r="Q1054" s="1236"/>
      <c r="R1054" s="1053" t="s">
        <v>7</v>
      </c>
      <c r="S1054" s="1054"/>
      <c r="T1054" s="1055"/>
      <c r="U1054" s="1237"/>
      <c r="V1054" s="1238"/>
      <c r="W1054" s="1238"/>
      <c r="X1054" s="1238"/>
      <c r="Y1054" s="1238"/>
      <c r="Z1054" s="1238"/>
      <c r="AA1054" s="1238"/>
      <c r="AB1054" s="1239"/>
      <c r="AE1054" s="71"/>
    </row>
    <row r="1055" spans="2:38" s="32" customFormat="1" ht="25.35" customHeight="1" x14ac:dyDescent="0.45">
      <c r="B1055" s="1182"/>
      <c r="C1055" s="1183"/>
      <c r="D1055" s="1183"/>
      <c r="E1055" s="1183"/>
      <c r="F1055" s="1183"/>
      <c r="G1055" s="1183"/>
      <c r="H1055" s="1183"/>
      <c r="I1055" s="1184"/>
      <c r="J1055" s="1053" t="s">
        <v>8</v>
      </c>
      <c r="K1055" s="1054"/>
      <c r="L1055" s="1054"/>
      <c r="M1055" s="1713"/>
      <c r="N1055" s="1713"/>
      <c r="O1055" s="1713"/>
      <c r="P1055" s="1713"/>
      <c r="Q1055" s="1713"/>
      <c r="R1055" s="1713"/>
      <c r="S1055" s="1713"/>
      <c r="T1055" s="1713"/>
      <c r="U1055" s="1713"/>
      <c r="V1055" s="1713"/>
      <c r="W1055" s="1713"/>
      <c r="X1055" s="1713"/>
      <c r="Y1055" s="1713"/>
      <c r="Z1055" s="1713"/>
      <c r="AA1055" s="1713"/>
      <c r="AB1055" s="1713"/>
      <c r="AE1055" s="71"/>
    </row>
    <row r="1056" spans="2:38" s="32" customFormat="1" ht="30" customHeight="1" x14ac:dyDescent="0.45">
      <c r="B1056" s="1696" t="s">
        <v>63</v>
      </c>
      <c r="C1056" s="1697"/>
      <c r="D1056" s="1697"/>
      <c r="E1056" s="1697"/>
      <c r="F1056" s="1697"/>
      <c r="G1056" s="1697"/>
      <c r="H1056" s="1697"/>
      <c r="I1056" s="1698"/>
      <c r="J1056" s="222"/>
      <c r="K1056" s="221"/>
      <c r="L1056" s="220" t="s">
        <v>65</v>
      </c>
      <c r="M1056" s="219"/>
      <c r="N1056" s="218" t="s">
        <v>64</v>
      </c>
      <c r="O1056" s="42"/>
      <c r="P1056" s="53"/>
      <c r="V1056" s="82"/>
      <c r="W1056" s="82"/>
      <c r="X1056" s="82"/>
      <c r="Y1056" s="82"/>
      <c r="Z1056" s="82"/>
      <c r="AA1056" s="82"/>
      <c r="AB1056" s="83"/>
      <c r="AE1056" s="71"/>
      <c r="AL1056" s="39"/>
    </row>
    <row r="1057" spans="2:34" s="32" customFormat="1" ht="15" customHeight="1" x14ac:dyDescent="0.45">
      <c r="B1057" s="1699"/>
      <c r="C1057" s="1700"/>
      <c r="D1057" s="1700"/>
      <c r="E1057" s="1700"/>
      <c r="F1057" s="1700"/>
      <c r="G1057" s="1700"/>
      <c r="H1057" s="1700"/>
      <c r="I1057" s="1701"/>
      <c r="J1057" s="43" t="s">
        <v>66</v>
      </c>
      <c r="K1057" s="44"/>
      <c r="L1057" s="44"/>
      <c r="M1057" s="44"/>
      <c r="N1057" s="44"/>
      <c r="O1057" s="44"/>
      <c r="P1057" s="44"/>
      <c r="Q1057" s="44"/>
      <c r="R1057" s="44"/>
      <c r="S1057" s="42"/>
      <c r="T1057" s="45"/>
      <c r="U1057" s="217"/>
      <c r="V1057" s="216"/>
      <c r="W1057" s="409"/>
      <c r="X1057" s="102" t="s">
        <v>65</v>
      </c>
      <c r="Y1057" s="215"/>
      <c r="Z1057" s="45" t="s">
        <v>64</v>
      </c>
      <c r="AA1057" s="72"/>
      <c r="AB1057" s="214"/>
      <c r="AE1057" s="71"/>
    </row>
    <row r="1058" spans="2:34" s="32" customFormat="1" ht="15" customHeight="1" x14ac:dyDescent="0.45">
      <c r="B1058" s="1702"/>
      <c r="C1058" s="1703"/>
      <c r="D1058" s="1703"/>
      <c r="E1058" s="1703"/>
      <c r="F1058" s="1703"/>
      <c r="G1058" s="1703"/>
      <c r="H1058" s="1703"/>
      <c r="I1058" s="1704"/>
      <c r="J1058" s="50" t="s">
        <v>67</v>
      </c>
      <c r="K1058" s="295"/>
      <c r="L1058" s="295"/>
      <c r="M1058" s="295"/>
      <c r="N1058" s="295"/>
      <c r="O1058" s="295"/>
      <c r="P1058" s="295"/>
      <c r="Q1058" s="295"/>
      <c r="R1058" s="295"/>
      <c r="S1058" s="52"/>
      <c r="T1058" s="72"/>
      <c r="U1058" s="213"/>
      <c r="V1058" s="212"/>
      <c r="W1058" s="410"/>
      <c r="X1058" s="295" t="s">
        <v>65</v>
      </c>
      <c r="Y1058" s="211"/>
      <c r="Z1058" s="72" t="s">
        <v>64</v>
      </c>
      <c r="AA1058" s="48"/>
      <c r="AB1058" s="49"/>
      <c r="AE1058" s="71"/>
    </row>
    <row r="1059" spans="2:34" s="32" customFormat="1" ht="18" customHeight="1" x14ac:dyDescent="0.45">
      <c r="B1059" s="1167" t="s">
        <v>68</v>
      </c>
      <c r="C1059" s="1168"/>
      <c r="D1059" s="1168"/>
      <c r="E1059" s="1168"/>
      <c r="F1059" s="1168"/>
      <c r="G1059" s="1168"/>
      <c r="H1059" s="1168"/>
      <c r="I1059" s="1169"/>
      <c r="J1059" s="210" t="s">
        <v>84</v>
      </c>
      <c r="K1059" s="52" t="s">
        <v>69</v>
      </c>
      <c r="L1059" s="58"/>
      <c r="M1059" s="58"/>
      <c r="N1059" s="58"/>
      <c r="O1059" s="57" t="s">
        <v>70</v>
      </c>
      <c r="P1059" s="52" t="s">
        <v>71</v>
      </c>
      <c r="Q1059" s="58"/>
      <c r="R1059" s="58"/>
      <c r="T1059" s="72" t="s">
        <v>81</v>
      </c>
      <c r="U1059" s="57" t="s">
        <v>84</v>
      </c>
      <c r="V1059" s="72" t="s">
        <v>82</v>
      </c>
      <c r="X1059" s="52"/>
      <c r="Y1059" s="58"/>
      <c r="Z1059" s="58"/>
      <c r="AA1059" s="58"/>
      <c r="AB1059" s="59"/>
      <c r="AE1059" s="71"/>
      <c r="AH1059" s="69"/>
    </row>
    <row r="1060" spans="2:34" s="32" customFormat="1" ht="15" customHeight="1" x14ac:dyDescent="0.45">
      <c r="B1060" s="1118" t="s">
        <v>72</v>
      </c>
      <c r="C1060" s="1119"/>
      <c r="D1060" s="1119"/>
      <c r="E1060" s="1119"/>
      <c r="F1060" s="1119"/>
      <c r="G1060" s="1119"/>
      <c r="H1060" s="1119"/>
      <c r="I1060" s="1120"/>
      <c r="J1060" s="1130" t="s">
        <v>73</v>
      </c>
      <c r="K1060" s="1139"/>
      <c r="L1060" s="1711"/>
      <c r="M1060" s="1218"/>
      <c r="N1060" s="1218"/>
      <c r="O1060" s="1712"/>
      <c r="P1060" s="1711"/>
      <c r="Q1060" s="1712"/>
      <c r="R1060" s="1714"/>
      <c r="S1060" s="1715"/>
      <c r="T1060" s="1715"/>
      <c r="U1060" s="1716"/>
      <c r="V1060" s="1143" t="s">
        <v>74</v>
      </c>
      <c r="W1060" s="1143"/>
      <c r="X1060" s="1143"/>
      <c r="Y1060" s="1143"/>
      <c r="Z1060" s="1143"/>
      <c r="AA1060" s="1143"/>
      <c r="AB1060" s="1144"/>
      <c r="AE1060" s="71"/>
    </row>
    <row r="1061" spans="2:34" s="32" customFormat="1" ht="15" customHeight="1" x14ac:dyDescent="0.45">
      <c r="B1061" s="1121"/>
      <c r="C1061" s="1122"/>
      <c r="D1061" s="1122"/>
      <c r="E1061" s="1122"/>
      <c r="F1061" s="1122"/>
      <c r="G1061" s="1122"/>
      <c r="H1061" s="1122"/>
      <c r="I1061" s="1123"/>
      <c r="J1061" s="1197"/>
      <c r="K1061" s="1198"/>
      <c r="L1061" s="1711"/>
      <c r="M1061" s="1218"/>
      <c r="N1061" s="1218"/>
      <c r="O1061" s="1712"/>
      <c r="P1061" s="1711"/>
      <c r="Q1061" s="1712"/>
      <c r="R1061" s="1714"/>
      <c r="S1061" s="1715"/>
      <c r="T1061" s="1715"/>
      <c r="U1061" s="1716"/>
      <c r="V1061" s="1146"/>
      <c r="W1061" s="1146"/>
      <c r="X1061" s="1146"/>
      <c r="Y1061" s="1146"/>
      <c r="Z1061" s="1146"/>
      <c r="AA1061" s="1146"/>
      <c r="AB1061" s="1147"/>
      <c r="AC1061" s="63"/>
      <c r="AD1061" s="63"/>
      <c r="AE1061" s="207"/>
      <c r="AF1061" s="63"/>
      <c r="AG1061" s="63"/>
      <c r="AH1061" s="63"/>
    </row>
    <row r="1062" spans="2:34" s="32" customFormat="1" ht="15" customHeight="1" x14ac:dyDescent="0.45">
      <c r="B1062" s="1118" t="s">
        <v>75</v>
      </c>
      <c r="C1062" s="1119"/>
      <c r="D1062" s="1119"/>
      <c r="E1062" s="1119"/>
      <c r="F1062" s="1119"/>
      <c r="G1062" s="1119"/>
      <c r="H1062" s="1119"/>
      <c r="I1062" s="1119"/>
      <c r="J1062" s="1705"/>
      <c r="K1062" s="1717"/>
      <c r="L1062" s="1719"/>
      <c r="M1062" s="1134" t="s">
        <v>76</v>
      </c>
      <c r="N1062" s="1709"/>
      <c r="O1062" s="1134" t="s">
        <v>77</v>
      </c>
      <c r="P1062" s="1709"/>
      <c r="Q1062" s="1134" t="s">
        <v>78</v>
      </c>
      <c r="S1062" s="60"/>
      <c r="T1062" s="60"/>
      <c r="U1062" s="60"/>
      <c r="V1062" s="60"/>
      <c r="W1062" s="60"/>
      <c r="X1062" s="60"/>
      <c r="Y1062" s="60"/>
      <c r="Z1062" s="60"/>
      <c r="AA1062" s="60"/>
      <c r="AB1062" s="209"/>
      <c r="AC1062" s="63"/>
      <c r="AD1062" s="63"/>
      <c r="AE1062" s="207"/>
      <c r="AF1062" s="63"/>
      <c r="AG1062" s="63"/>
      <c r="AH1062" s="63"/>
    </row>
    <row r="1063" spans="2:34" s="32" customFormat="1" ht="15" customHeight="1" x14ac:dyDescent="0.45">
      <c r="B1063" s="1121"/>
      <c r="C1063" s="1122"/>
      <c r="D1063" s="1122"/>
      <c r="E1063" s="1122"/>
      <c r="F1063" s="1122"/>
      <c r="G1063" s="1122"/>
      <c r="H1063" s="1122"/>
      <c r="I1063" s="1122"/>
      <c r="J1063" s="1707"/>
      <c r="K1063" s="1718"/>
      <c r="L1063" s="1720"/>
      <c r="M1063" s="1136"/>
      <c r="N1063" s="1710"/>
      <c r="O1063" s="1136"/>
      <c r="P1063" s="1710"/>
      <c r="Q1063" s="1136"/>
      <c r="R1063" s="64"/>
      <c r="S1063" s="62"/>
      <c r="T1063" s="62"/>
      <c r="U1063" s="62"/>
      <c r="V1063" s="62"/>
      <c r="W1063" s="62"/>
      <c r="X1063" s="62"/>
      <c r="Y1063" s="62"/>
      <c r="Z1063" s="62"/>
      <c r="AA1063" s="62"/>
      <c r="AB1063" s="208"/>
      <c r="AC1063" s="63"/>
      <c r="AD1063" s="63"/>
      <c r="AE1063" s="207"/>
      <c r="AF1063" s="63"/>
      <c r="AG1063" s="63"/>
      <c r="AH1063" s="63"/>
    </row>
    <row r="1064" spans="2:34" s="32" customFormat="1" ht="20.100000000000001" customHeight="1" x14ac:dyDescent="0.45">
      <c r="B1064" s="65"/>
      <c r="C1064" s="65"/>
      <c r="D1064" s="65"/>
      <c r="E1064" s="65"/>
      <c r="F1064" s="65"/>
      <c r="G1064" s="65"/>
      <c r="H1064" s="65"/>
      <c r="I1064" s="65"/>
      <c r="J1064" s="66"/>
      <c r="K1064" s="66"/>
      <c r="L1064" s="68"/>
      <c r="M1064" s="66"/>
      <c r="N1064" s="68"/>
      <c r="O1064" s="66"/>
      <c r="P1064" s="68"/>
      <c r="Q1064" s="66"/>
      <c r="R1064" s="68"/>
      <c r="S1064" s="61"/>
      <c r="T1064" s="61"/>
      <c r="U1064" s="61"/>
      <c r="V1064" s="61"/>
      <c r="W1064" s="61"/>
      <c r="X1064" s="61"/>
      <c r="Y1064" s="61"/>
      <c r="Z1064" s="61"/>
      <c r="AA1064" s="61"/>
      <c r="AB1064" s="61"/>
      <c r="AC1064" s="63"/>
      <c r="AD1064" s="63"/>
      <c r="AE1064" s="207"/>
      <c r="AF1064" s="63"/>
      <c r="AG1064" s="63"/>
      <c r="AH1064" s="63"/>
    </row>
    <row r="1065" spans="2:34" s="32" customFormat="1" ht="18" customHeight="1" x14ac:dyDescent="0.45">
      <c r="B1065" s="291" t="s">
        <v>85</v>
      </c>
      <c r="C1065" s="69" t="s">
        <v>5718</v>
      </c>
      <c r="E1065" s="69"/>
      <c r="F1065" s="69"/>
      <c r="G1065" s="69"/>
      <c r="H1065" s="69"/>
      <c r="I1065" s="73"/>
      <c r="J1065" s="73"/>
      <c r="K1065" s="73"/>
      <c r="L1065" s="73"/>
      <c r="M1065" s="73"/>
      <c r="N1065" s="73"/>
      <c r="O1065" s="73"/>
      <c r="P1065" s="73"/>
      <c r="Q1065" s="73"/>
      <c r="R1065" s="74"/>
      <c r="S1065" s="73"/>
      <c r="T1065" s="73"/>
      <c r="U1065" s="73"/>
      <c r="V1065" s="73"/>
      <c r="W1065" s="69"/>
      <c r="X1065" s="69"/>
      <c r="Y1065" s="69"/>
      <c r="Z1065" s="69"/>
      <c r="AA1065" s="69"/>
      <c r="AB1065" s="69"/>
      <c r="AE1065" s="71"/>
    </row>
    <row r="1066" spans="2:34" s="32" customFormat="1" ht="30" customHeight="1" x14ac:dyDescent="0.45">
      <c r="B1066" s="296" t="s">
        <v>86</v>
      </c>
      <c r="C1066" s="1117" t="s">
        <v>5719</v>
      </c>
      <c r="D1066" s="1117"/>
      <c r="E1066" s="1117"/>
      <c r="F1066" s="1117"/>
      <c r="G1066" s="1117"/>
      <c r="H1066" s="1117"/>
      <c r="I1066" s="1117"/>
      <c r="J1066" s="1117"/>
      <c r="K1066" s="1117"/>
      <c r="L1066" s="1117"/>
      <c r="M1066" s="1117"/>
      <c r="N1066" s="1117"/>
      <c r="O1066" s="1117"/>
      <c r="P1066" s="1117"/>
      <c r="Q1066" s="1117"/>
      <c r="R1066" s="1117"/>
      <c r="S1066" s="1117"/>
      <c r="T1066" s="1117"/>
      <c r="U1066" s="1117"/>
      <c r="V1066" s="1117"/>
      <c r="W1066" s="1117"/>
      <c r="X1066" s="1117"/>
      <c r="Y1066" s="1117"/>
      <c r="Z1066" s="1117"/>
      <c r="AA1066" s="1117"/>
      <c r="AE1066" s="71"/>
    </row>
    <row r="1067" spans="2:34" s="32" customFormat="1" ht="8.1" customHeight="1" x14ac:dyDescent="0.45">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E1067" s="71"/>
    </row>
    <row r="1068" spans="2:34" s="32" customFormat="1" ht="25.35" customHeight="1" x14ac:dyDescent="0.45">
      <c r="B1068" s="35" t="s">
        <v>87</v>
      </c>
      <c r="I1068" s="36"/>
      <c r="J1068" s="36"/>
      <c r="W1068" s="36"/>
      <c r="X1068" s="36"/>
      <c r="Y1068" s="36"/>
      <c r="Z1068" s="36"/>
      <c r="AA1068" s="36"/>
      <c r="AB1068" s="36"/>
      <c r="AE1068" s="71"/>
    </row>
    <row r="1069" spans="2:34" s="32" customFormat="1" ht="17.55" customHeight="1" x14ac:dyDescent="0.45">
      <c r="B1069" s="35" t="s">
        <v>5600</v>
      </c>
      <c r="C1069" s="35"/>
      <c r="D1069" s="36"/>
      <c r="E1069" s="36"/>
      <c r="F1069" s="36"/>
      <c r="G1069" s="36"/>
      <c r="H1069" s="36"/>
      <c r="I1069" s="36"/>
      <c r="J1069" s="36"/>
      <c r="K1069" s="36"/>
      <c r="L1069" s="36"/>
      <c r="M1069" s="36"/>
      <c r="N1069" s="36"/>
      <c r="O1069" s="36"/>
      <c r="P1069" s="36"/>
      <c r="Q1069" s="36"/>
      <c r="R1069" s="36"/>
      <c r="S1069" s="36"/>
      <c r="T1069" s="36"/>
      <c r="U1069" s="36"/>
      <c r="V1069" s="36"/>
      <c r="W1069" s="36"/>
      <c r="X1069" s="36"/>
      <c r="Y1069" s="36"/>
      <c r="Z1069" s="36"/>
      <c r="AA1069" s="36"/>
      <c r="AB1069" s="36"/>
      <c r="AE1069" s="223"/>
    </row>
    <row r="1070" spans="2:34" s="32" customFormat="1" ht="12.6" customHeight="1" x14ac:dyDescent="0.45">
      <c r="B1070" s="1185" t="s">
        <v>62</v>
      </c>
      <c r="C1070" s="1186"/>
      <c r="D1070" s="1186"/>
      <c r="E1070" s="1186"/>
      <c r="F1070" s="1186"/>
      <c r="G1070" s="1186"/>
      <c r="H1070" s="1186"/>
      <c r="I1070" s="1187"/>
      <c r="J1070" s="1221"/>
      <c r="K1070" s="1222"/>
      <c r="L1070" s="1222"/>
      <c r="M1070" s="1222"/>
      <c r="N1070" s="1222"/>
      <c r="O1070" s="1222"/>
      <c r="P1070" s="1222"/>
      <c r="Q1070" s="1222"/>
      <c r="R1070" s="1222"/>
      <c r="S1070" s="1222"/>
      <c r="T1070" s="1222"/>
      <c r="U1070" s="1222"/>
      <c r="V1070" s="1222"/>
      <c r="W1070" s="1222"/>
      <c r="X1070" s="1222"/>
      <c r="Y1070" s="1222"/>
      <c r="Z1070" s="1222"/>
      <c r="AA1070" s="1222"/>
      <c r="AB1070" s="1223"/>
      <c r="AE1070" s="71"/>
    </row>
    <row r="1071" spans="2:34" s="32" customFormat="1" ht="22.5" customHeight="1" x14ac:dyDescent="0.45">
      <c r="B1071" s="1207" t="s">
        <v>50</v>
      </c>
      <c r="C1071" s="1208"/>
      <c r="D1071" s="1208"/>
      <c r="E1071" s="1208"/>
      <c r="F1071" s="1208"/>
      <c r="G1071" s="1208"/>
      <c r="H1071" s="1208"/>
      <c r="I1071" s="1209"/>
      <c r="J1071" s="1224"/>
      <c r="K1071" s="1225"/>
      <c r="L1071" s="1225"/>
      <c r="M1071" s="1226"/>
      <c r="N1071" s="1226"/>
      <c r="O1071" s="1225"/>
      <c r="P1071" s="1226"/>
      <c r="Q1071" s="1226"/>
      <c r="R1071" s="1225"/>
      <c r="S1071" s="1225"/>
      <c r="T1071" s="1225"/>
      <c r="U1071" s="1225"/>
      <c r="V1071" s="1225"/>
      <c r="W1071" s="1225"/>
      <c r="X1071" s="1225"/>
      <c r="Y1071" s="1225"/>
      <c r="Z1071" s="1225"/>
      <c r="AA1071" s="1225"/>
      <c r="AB1071" s="1227"/>
      <c r="AE1071" s="71"/>
    </row>
    <row r="1072" spans="2:34" s="32" customFormat="1" ht="25.35" customHeight="1" x14ac:dyDescent="0.45">
      <c r="B1072" s="1173" t="s">
        <v>48</v>
      </c>
      <c r="C1072" s="1174"/>
      <c r="D1072" s="1174"/>
      <c r="E1072" s="1174"/>
      <c r="F1072" s="1174"/>
      <c r="G1072" s="1174"/>
      <c r="H1072" s="1174"/>
      <c r="I1072" s="1175"/>
      <c r="J1072" s="1053" t="s">
        <v>3</v>
      </c>
      <c r="K1072" s="1054"/>
      <c r="L1072" s="1054"/>
      <c r="M1072" s="1237"/>
      <c r="N1072" s="1239"/>
      <c r="O1072" s="37" t="s">
        <v>4</v>
      </c>
      <c r="P1072" s="1237"/>
      <c r="Q1072" s="1239"/>
      <c r="R1072" s="1054"/>
      <c r="S1072" s="1054"/>
      <c r="T1072" s="1054"/>
      <c r="U1072" s="1054"/>
      <c r="V1072" s="1054"/>
      <c r="W1072" s="1054"/>
      <c r="X1072" s="1054"/>
      <c r="Y1072" s="1054"/>
      <c r="Z1072" s="1054"/>
      <c r="AA1072" s="1054"/>
      <c r="AB1072" s="1055"/>
      <c r="AE1072" s="71"/>
    </row>
    <row r="1073" spans="2:38" s="32" customFormat="1" ht="25.35" customHeight="1" x14ac:dyDescent="0.45">
      <c r="B1073" s="1179"/>
      <c r="C1073" s="1180"/>
      <c r="D1073" s="1180"/>
      <c r="E1073" s="1180"/>
      <c r="F1073" s="1180"/>
      <c r="G1073" s="1180"/>
      <c r="H1073" s="1180"/>
      <c r="I1073" s="1181"/>
      <c r="J1073" s="1053" t="s">
        <v>5</v>
      </c>
      <c r="K1073" s="1054"/>
      <c r="L1073" s="1054"/>
      <c r="M1073" s="1237"/>
      <c r="N1073" s="1238"/>
      <c r="O1073" s="1238"/>
      <c r="P1073" s="1238"/>
      <c r="Q1073" s="1239"/>
      <c r="R1073" s="1053" t="s">
        <v>6</v>
      </c>
      <c r="S1073" s="1054"/>
      <c r="T1073" s="1055"/>
      <c r="U1073" s="1237"/>
      <c r="V1073" s="1238"/>
      <c r="W1073" s="1238"/>
      <c r="X1073" s="1238"/>
      <c r="Y1073" s="1238"/>
      <c r="Z1073" s="1238"/>
      <c r="AA1073" s="1238"/>
      <c r="AB1073" s="1239"/>
      <c r="AE1073" s="71"/>
    </row>
    <row r="1074" spans="2:38" s="32" customFormat="1" ht="25.35" customHeight="1" x14ac:dyDescent="0.45">
      <c r="B1074" s="1179"/>
      <c r="C1074" s="1180"/>
      <c r="D1074" s="1180"/>
      <c r="E1074" s="1180"/>
      <c r="F1074" s="1180"/>
      <c r="G1074" s="1180"/>
      <c r="H1074" s="1180"/>
      <c r="I1074" s="1181"/>
      <c r="J1074" s="1053" t="s">
        <v>5753</v>
      </c>
      <c r="K1074" s="1054"/>
      <c r="L1074" s="1054"/>
      <c r="M1074" s="1234"/>
      <c r="N1074" s="1235"/>
      <c r="O1074" s="1235"/>
      <c r="P1074" s="1235"/>
      <c r="Q1074" s="1236"/>
      <c r="R1074" s="1053" t="s">
        <v>7</v>
      </c>
      <c r="S1074" s="1054"/>
      <c r="T1074" s="1055"/>
      <c r="U1074" s="1237"/>
      <c r="V1074" s="1238"/>
      <c r="W1074" s="1238"/>
      <c r="X1074" s="1238"/>
      <c r="Y1074" s="1238"/>
      <c r="Z1074" s="1238"/>
      <c r="AA1074" s="1238"/>
      <c r="AB1074" s="1239"/>
      <c r="AE1074" s="71"/>
    </row>
    <row r="1075" spans="2:38" s="32" customFormat="1" ht="25.35" customHeight="1" x14ac:dyDescent="0.45">
      <c r="B1075" s="1182"/>
      <c r="C1075" s="1183"/>
      <c r="D1075" s="1183"/>
      <c r="E1075" s="1183"/>
      <c r="F1075" s="1183"/>
      <c r="G1075" s="1183"/>
      <c r="H1075" s="1183"/>
      <c r="I1075" s="1184"/>
      <c r="J1075" s="1053" t="s">
        <v>8</v>
      </c>
      <c r="K1075" s="1054"/>
      <c r="L1075" s="1054"/>
      <c r="M1075" s="1713"/>
      <c r="N1075" s="1713"/>
      <c r="O1075" s="1713"/>
      <c r="P1075" s="1713"/>
      <c r="Q1075" s="1713"/>
      <c r="R1075" s="1713"/>
      <c r="S1075" s="1713"/>
      <c r="T1075" s="1713"/>
      <c r="U1075" s="1713"/>
      <c r="V1075" s="1713"/>
      <c r="W1075" s="1713"/>
      <c r="X1075" s="1713"/>
      <c r="Y1075" s="1713"/>
      <c r="Z1075" s="1713"/>
      <c r="AA1075" s="1713"/>
      <c r="AB1075" s="1713"/>
      <c r="AE1075" s="71"/>
    </row>
    <row r="1076" spans="2:38" s="32" customFormat="1" ht="30" customHeight="1" x14ac:dyDescent="0.45">
      <c r="B1076" s="1696" t="s">
        <v>63</v>
      </c>
      <c r="C1076" s="1697"/>
      <c r="D1076" s="1697"/>
      <c r="E1076" s="1697"/>
      <c r="F1076" s="1697"/>
      <c r="G1076" s="1697"/>
      <c r="H1076" s="1697"/>
      <c r="I1076" s="1698"/>
      <c r="J1076" s="222"/>
      <c r="K1076" s="221"/>
      <c r="L1076" s="220" t="s">
        <v>65</v>
      </c>
      <c r="M1076" s="219"/>
      <c r="N1076" s="218" t="s">
        <v>64</v>
      </c>
      <c r="O1076" s="42"/>
      <c r="P1076" s="53"/>
      <c r="V1076" s="82"/>
      <c r="W1076" s="82"/>
      <c r="X1076" s="82"/>
      <c r="Y1076" s="82"/>
      <c r="Z1076" s="82"/>
      <c r="AA1076" s="82"/>
      <c r="AB1076" s="83"/>
      <c r="AE1076" s="71"/>
      <c r="AL1076" s="39"/>
    </row>
    <row r="1077" spans="2:38" s="32" customFormat="1" ht="15" customHeight="1" x14ac:dyDescent="0.45">
      <c r="B1077" s="1699"/>
      <c r="C1077" s="1700"/>
      <c r="D1077" s="1700"/>
      <c r="E1077" s="1700"/>
      <c r="F1077" s="1700"/>
      <c r="G1077" s="1700"/>
      <c r="H1077" s="1700"/>
      <c r="I1077" s="1701"/>
      <c r="J1077" s="43" t="s">
        <v>66</v>
      </c>
      <c r="K1077" s="44"/>
      <c r="L1077" s="44"/>
      <c r="M1077" s="44"/>
      <c r="N1077" s="44"/>
      <c r="O1077" s="44"/>
      <c r="P1077" s="44"/>
      <c r="Q1077" s="44"/>
      <c r="R1077" s="44"/>
      <c r="S1077" s="42"/>
      <c r="T1077" s="45"/>
      <c r="U1077" s="217"/>
      <c r="V1077" s="216"/>
      <c r="W1077" s="409"/>
      <c r="X1077" s="102" t="s">
        <v>65</v>
      </c>
      <c r="Y1077" s="215"/>
      <c r="Z1077" s="72" t="s">
        <v>64</v>
      </c>
      <c r="AA1077" s="72"/>
      <c r="AB1077" s="214"/>
      <c r="AE1077" s="71"/>
    </row>
    <row r="1078" spans="2:38" s="32" customFormat="1" ht="15" customHeight="1" x14ac:dyDescent="0.45">
      <c r="B1078" s="1702"/>
      <c r="C1078" s="1703"/>
      <c r="D1078" s="1703"/>
      <c r="E1078" s="1703"/>
      <c r="F1078" s="1703"/>
      <c r="G1078" s="1703"/>
      <c r="H1078" s="1703"/>
      <c r="I1078" s="1704"/>
      <c r="J1078" s="50" t="s">
        <v>67</v>
      </c>
      <c r="K1078" s="295"/>
      <c r="L1078" s="295"/>
      <c r="M1078" s="295"/>
      <c r="N1078" s="295"/>
      <c r="O1078" s="295"/>
      <c r="P1078" s="295"/>
      <c r="Q1078" s="295"/>
      <c r="R1078" s="295"/>
      <c r="S1078" s="52"/>
      <c r="T1078" s="72"/>
      <c r="U1078" s="213"/>
      <c r="V1078" s="212"/>
      <c r="W1078" s="410"/>
      <c r="X1078" s="295" t="s">
        <v>65</v>
      </c>
      <c r="Y1078" s="211"/>
      <c r="Z1078" s="48" t="s">
        <v>64</v>
      </c>
      <c r="AA1078" s="48"/>
      <c r="AB1078" s="49"/>
      <c r="AE1078" s="71"/>
    </row>
    <row r="1079" spans="2:38" s="32" customFormat="1" ht="18" customHeight="1" x14ac:dyDescent="0.45">
      <c r="B1079" s="1167" t="s">
        <v>68</v>
      </c>
      <c r="C1079" s="1168"/>
      <c r="D1079" s="1168"/>
      <c r="E1079" s="1168"/>
      <c r="F1079" s="1168"/>
      <c r="G1079" s="1168"/>
      <c r="H1079" s="1168"/>
      <c r="I1079" s="1169"/>
      <c r="J1079" s="210" t="s">
        <v>84</v>
      </c>
      <c r="K1079" s="52" t="s">
        <v>69</v>
      </c>
      <c r="L1079" s="58"/>
      <c r="M1079" s="58"/>
      <c r="N1079" s="58"/>
      <c r="O1079" s="57" t="s">
        <v>70</v>
      </c>
      <c r="P1079" s="52" t="s">
        <v>71</v>
      </c>
      <c r="Q1079" s="58"/>
      <c r="R1079" s="58"/>
      <c r="T1079" s="72" t="s">
        <v>81</v>
      </c>
      <c r="U1079" s="57" t="s">
        <v>70</v>
      </c>
      <c r="V1079" s="72" t="s">
        <v>82</v>
      </c>
      <c r="X1079" s="52"/>
      <c r="Y1079" s="58"/>
      <c r="Z1079" s="58"/>
      <c r="AA1079" s="58"/>
      <c r="AB1079" s="59"/>
      <c r="AE1079" s="71"/>
      <c r="AH1079" s="69"/>
    </row>
    <row r="1080" spans="2:38" s="32" customFormat="1" ht="15" customHeight="1" x14ac:dyDescent="0.45">
      <c r="B1080" s="1118" t="s">
        <v>72</v>
      </c>
      <c r="C1080" s="1119"/>
      <c r="D1080" s="1119"/>
      <c r="E1080" s="1119"/>
      <c r="F1080" s="1119"/>
      <c r="G1080" s="1119"/>
      <c r="H1080" s="1119"/>
      <c r="I1080" s="1120"/>
      <c r="J1080" s="1130" t="s">
        <v>73</v>
      </c>
      <c r="K1080" s="1139"/>
      <c r="L1080" s="1711"/>
      <c r="M1080" s="1218"/>
      <c r="N1080" s="1218"/>
      <c r="O1080" s="1218"/>
      <c r="P1080" s="1218"/>
      <c r="Q1080" s="1218"/>
      <c r="R1080" s="1715"/>
      <c r="S1080" s="1715"/>
      <c r="T1080" s="1715"/>
      <c r="U1080" s="1716"/>
      <c r="V1080" s="1143" t="s">
        <v>74</v>
      </c>
      <c r="W1080" s="1143"/>
      <c r="X1080" s="1143"/>
      <c r="Y1080" s="1143"/>
      <c r="Z1080" s="1143"/>
      <c r="AA1080" s="1143"/>
      <c r="AB1080" s="1144"/>
      <c r="AE1080" s="71"/>
    </row>
    <row r="1081" spans="2:38" s="32" customFormat="1" ht="15" customHeight="1" x14ac:dyDescent="0.45">
      <c r="B1081" s="1121"/>
      <c r="C1081" s="1122"/>
      <c r="D1081" s="1122"/>
      <c r="E1081" s="1122"/>
      <c r="F1081" s="1122"/>
      <c r="G1081" s="1122"/>
      <c r="H1081" s="1122"/>
      <c r="I1081" s="1123"/>
      <c r="J1081" s="1197"/>
      <c r="K1081" s="1198"/>
      <c r="L1081" s="1711"/>
      <c r="M1081" s="1218"/>
      <c r="N1081" s="1218"/>
      <c r="O1081" s="1218"/>
      <c r="P1081" s="1218"/>
      <c r="Q1081" s="1218"/>
      <c r="R1081" s="1715"/>
      <c r="S1081" s="1715"/>
      <c r="T1081" s="1715"/>
      <c r="U1081" s="1716"/>
      <c r="V1081" s="1146"/>
      <c r="W1081" s="1146"/>
      <c r="X1081" s="1146"/>
      <c r="Y1081" s="1146"/>
      <c r="Z1081" s="1146"/>
      <c r="AA1081" s="1146"/>
      <c r="AB1081" s="1147"/>
      <c r="AC1081" s="63"/>
      <c r="AD1081" s="63"/>
      <c r="AE1081" s="207"/>
      <c r="AF1081" s="63"/>
      <c r="AG1081" s="63"/>
      <c r="AH1081" s="63"/>
    </row>
    <row r="1082" spans="2:38" s="32" customFormat="1" ht="15" customHeight="1" x14ac:dyDescent="0.45">
      <c r="B1082" s="1118" t="s">
        <v>75</v>
      </c>
      <c r="C1082" s="1119"/>
      <c r="D1082" s="1119"/>
      <c r="E1082" s="1119"/>
      <c r="F1082" s="1119"/>
      <c r="G1082" s="1119"/>
      <c r="H1082" s="1119"/>
      <c r="I1082" s="1119"/>
      <c r="J1082" s="1705"/>
      <c r="K1082" s="1717"/>
      <c r="L1082" s="1719"/>
      <c r="M1082" s="1134" t="s">
        <v>76</v>
      </c>
      <c r="N1082" s="1709"/>
      <c r="O1082" s="1134" t="s">
        <v>77</v>
      </c>
      <c r="P1082" s="1709"/>
      <c r="Q1082" s="1134" t="s">
        <v>78</v>
      </c>
      <c r="S1082" s="60"/>
      <c r="T1082" s="60"/>
      <c r="U1082" s="60"/>
      <c r="V1082" s="60"/>
      <c r="W1082" s="60"/>
      <c r="X1082" s="60"/>
      <c r="Y1082" s="60"/>
      <c r="Z1082" s="60"/>
      <c r="AA1082" s="60"/>
      <c r="AB1082" s="209"/>
      <c r="AC1082" s="63"/>
      <c r="AD1082" s="63"/>
      <c r="AE1082" s="207"/>
      <c r="AF1082" s="63"/>
      <c r="AG1082" s="63"/>
      <c r="AH1082" s="63"/>
    </row>
    <row r="1083" spans="2:38" s="32" customFormat="1" ht="15" customHeight="1" x14ac:dyDescent="0.45">
      <c r="B1083" s="1121"/>
      <c r="C1083" s="1122"/>
      <c r="D1083" s="1122"/>
      <c r="E1083" s="1122"/>
      <c r="F1083" s="1122"/>
      <c r="G1083" s="1122"/>
      <c r="H1083" s="1122"/>
      <c r="I1083" s="1122"/>
      <c r="J1083" s="1707"/>
      <c r="K1083" s="1718"/>
      <c r="L1083" s="1720"/>
      <c r="M1083" s="1136"/>
      <c r="N1083" s="1710"/>
      <c r="O1083" s="1136"/>
      <c r="P1083" s="1710"/>
      <c r="Q1083" s="1136"/>
      <c r="R1083" s="64"/>
      <c r="S1083" s="62"/>
      <c r="T1083" s="62"/>
      <c r="U1083" s="62"/>
      <c r="V1083" s="62"/>
      <c r="W1083" s="62"/>
      <c r="X1083" s="62"/>
      <c r="Y1083" s="62"/>
      <c r="Z1083" s="62"/>
      <c r="AA1083" s="62"/>
      <c r="AB1083" s="208"/>
      <c r="AC1083" s="63"/>
      <c r="AD1083" s="63"/>
      <c r="AE1083" s="207"/>
      <c r="AF1083" s="63"/>
      <c r="AG1083" s="63"/>
      <c r="AH1083" s="63"/>
    </row>
    <row r="1084" spans="2:38" s="32" customFormat="1" ht="17.55" customHeight="1" x14ac:dyDescent="0.45">
      <c r="B1084" s="35" t="s">
        <v>5599</v>
      </c>
      <c r="C1084" s="35"/>
      <c r="D1084" s="36"/>
      <c r="E1084" s="36"/>
      <c r="F1084" s="36"/>
      <c r="G1084" s="36"/>
      <c r="H1084" s="36"/>
      <c r="I1084" s="36"/>
      <c r="J1084" s="36"/>
      <c r="K1084" s="36"/>
      <c r="L1084" s="36"/>
      <c r="M1084" s="36"/>
      <c r="N1084" s="36"/>
      <c r="O1084" s="36"/>
      <c r="P1084" s="36"/>
      <c r="Q1084" s="36"/>
      <c r="R1084" s="36"/>
      <c r="S1084" s="36"/>
      <c r="T1084" s="36"/>
      <c r="U1084" s="36"/>
      <c r="V1084" s="36"/>
      <c r="W1084" s="36"/>
      <c r="X1084" s="36"/>
      <c r="Y1084" s="36"/>
      <c r="Z1084" s="36"/>
      <c r="AA1084" s="36"/>
      <c r="AB1084" s="36"/>
      <c r="AE1084" s="223"/>
    </row>
    <row r="1085" spans="2:38" s="32" customFormat="1" ht="12.6" customHeight="1" x14ac:dyDescent="0.45">
      <c r="B1085" s="1185" t="s">
        <v>62</v>
      </c>
      <c r="C1085" s="1186"/>
      <c r="D1085" s="1186"/>
      <c r="E1085" s="1186"/>
      <c r="F1085" s="1186"/>
      <c r="G1085" s="1186"/>
      <c r="H1085" s="1186"/>
      <c r="I1085" s="1187"/>
      <c r="J1085" s="1221"/>
      <c r="K1085" s="1222"/>
      <c r="L1085" s="1222"/>
      <c r="M1085" s="1222"/>
      <c r="N1085" s="1222"/>
      <c r="O1085" s="1222"/>
      <c r="P1085" s="1222"/>
      <c r="Q1085" s="1222"/>
      <c r="R1085" s="1222"/>
      <c r="S1085" s="1222"/>
      <c r="T1085" s="1222"/>
      <c r="U1085" s="1222"/>
      <c r="V1085" s="1222"/>
      <c r="W1085" s="1222"/>
      <c r="X1085" s="1222"/>
      <c r="Y1085" s="1222"/>
      <c r="Z1085" s="1222"/>
      <c r="AA1085" s="1222"/>
      <c r="AB1085" s="1223"/>
      <c r="AE1085" s="71"/>
    </row>
    <row r="1086" spans="2:38" s="32" customFormat="1" ht="22.5" customHeight="1" x14ac:dyDescent="0.45">
      <c r="B1086" s="1207" t="s">
        <v>50</v>
      </c>
      <c r="C1086" s="1208"/>
      <c r="D1086" s="1208"/>
      <c r="E1086" s="1208"/>
      <c r="F1086" s="1208"/>
      <c r="G1086" s="1208"/>
      <c r="H1086" s="1208"/>
      <c r="I1086" s="1209"/>
      <c r="J1086" s="1224"/>
      <c r="K1086" s="1225"/>
      <c r="L1086" s="1225"/>
      <c r="M1086" s="1226"/>
      <c r="N1086" s="1226"/>
      <c r="O1086" s="1225"/>
      <c r="P1086" s="1226"/>
      <c r="Q1086" s="1226"/>
      <c r="R1086" s="1225"/>
      <c r="S1086" s="1225"/>
      <c r="T1086" s="1225"/>
      <c r="U1086" s="1225"/>
      <c r="V1086" s="1225"/>
      <c r="W1086" s="1225"/>
      <c r="X1086" s="1225"/>
      <c r="Y1086" s="1225"/>
      <c r="Z1086" s="1225"/>
      <c r="AA1086" s="1225"/>
      <c r="AB1086" s="1227"/>
      <c r="AE1086" s="71"/>
    </row>
    <row r="1087" spans="2:38" s="32" customFormat="1" ht="25.35" customHeight="1" x14ac:dyDescent="0.45">
      <c r="B1087" s="1173" t="s">
        <v>48</v>
      </c>
      <c r="C1087" s="1174"/>
      <c r="D1087" s="1174"/>
      <c r="E1087" s="1174"/>
      <c r="F1087" s="1174"/>
      <c r="G1087" s="1174"/>
      <c r="H1087" s="1174"/>
      <c r="I1087" s="1175"/>
      <c r="J1087" s="1053" t="s">
        <v>3</v>
      </c>
      <c r="K1087" s="1054"/>
      <c r="L1087" s="1054"/>
      <c r="M1087" s="1237"/>
      <c r="N1087" s="1239"/>
      <c r="O1087" s="37" t="s">
        <v>4</v>
      </c>
      <c r="P1087" s="1237"/>
      <c r="Q1087" s="1239"/>
      <c r="R1087" s="1054"/>
      <c r="S1087" s="1054"/>
      <c r="T1087" s="1054"/>
      <c r="U1087" s="1054"/>
      <c r="V1087" s="1054"/>
      <c r="W1087" s="1054"/>
      <c r="X1087" s="1054"/>
      <c r="Y1087" s="1054"/>
      <c r="Z1087" s="1054"/>
      <c r="AA1087" s="1054"/>
      <c r="AB1087" s="1055"/>
      <c r="AE1087" s="71"/>
    </row>
    <row r="1088" spans="2:38" s="32" customFormat="1" ht="25.35" customHeight="1" x14ac:dyDescent="0.45">
      <c r="B1088" s="1179"/>
      <c r="C1088" s="1180"/>
      <c r="D1088" s="1180"/>
      <c r="E1088" s="1180"/>
      <c r="F1088" s="1180"/>
      <c r="G1088" s="1180"/>
      <c r="H1088" s="1180"/>
      <c r="I1088" s="1181"/>
      <c r="J1088" s="1053" t="s">
        <v>5</v>
      </c>
      <c r="K1088" s="1054"/>
      <c r="L1088" s="1054"/>
      <c r="M1088" s="1237"/>
      <c r="N1088" s="1238"/>
      <c r="O1088" s="1238"/>
      <c r="P1088" s="1238"/>
      <c r="Q1088" s="1239"/>
      <c r="R1088" s="1053" t="s">
        <v>6</v>
      </c>
      <c r="S1088" s="1054"/>
      <c r="T1088" s="1055"/>
      <c r="U1088" s="1237"/>
      <c r="V1088" s="1238"/>
      <c r="W1088" s="1238"/>
      <c r="X1088" s="1238"/>
      <c r="Y1088" s="1238"/>
      <c r="Z1088" s="1238"/>
      <c r="AA1088" s="1238"/>
      <c r="AB1088" s="1239"/>
      <c r="AE1088" s="71"/>
    </row>
    <row r="1089" spans="2:38" s="32" customFormat="1" ht="25.35" customHeight="1" x14ac:dyDescent="0.45">
      <c r="B1089" s="1179"/>
      <c r="C1089" s="1180"/>
      <c r="D1089" s="1180"/>
      <c r="E1089" s="1180"/>
      <c r="F1089" s="1180"/>
      <c r="G1089" s="1180"/>
      <c r="H1089" s="1180"/>
      <c r="I1089" s="1181"/>
      <c r="J1089" s="1053" t="s">
        <v>5753</v>
      </c>
      <c r="K1089" s="1054"/>
      <c r="L1089" s="1054"/>
      <c r="M1089" s="1234"/>
      <c r="N1089" s="1235"/>
      <c r="O1089" s="1235"/>
      <c r="P1089" s="1235"/>
      <c r="Q1089" s="1236"/>
      <c r="R1089" s="1053" t="s">
        <v>7</v>
      </c>
      <c r="S1089" s="1054"/>
      <c r="T1089" s="1055"/>
      <c r="U1089" s="1237"/>
      <c r="V1089" s="1238"/>
      <c r="W1089" s="1238"/>
      <c r="X1089" s="1238"/>
      <c r="Y1089" s="1238"/>
      <c r="Z1089" s="1238"/>
      <c r="AA1089" s="1238"/>
      <c r="AB1089" s="1239"/>
      <c r="AE1089" s="71"/>
    </row>
    <row r="1090" spans="2:38" s="32" customFormat="1" ht="25.35" customHeight="1" x14ac:dyDescent="0.45">
      <c r="B1090" s="1182"/>
      <c r="C1090" s="1183"/>
      <c r="D1090" s="1183"/>
      <c r="E1090" s="1183"/>
      <c r="F1090" s="1183"/>
      <c r="G1090" s="1183"/>
      <c r="H1090" s="1183"/>
      <c r="I1090" s="1184"/>
      <c r="J1090" s="1053" t="s">
        <v>8</v>
      </c>
      <c r="K1090" s="1054"/>
      <c r="L1090" s="1054"/>
      <c r="M1090" s="1713"/>
      <c r="N1090" s="1713"/>
      <c r="O1090" s="1713"/>
      <c r="P1090" s="1713"/>
      <c r="Q1090" s="1713"/>
      <c r="R1090" s="1713"/>
      <c r="S1090" s="1713"/>
      <c r="T1090" s="1713"/>
      <c r="U1090" s="1713"/>
      <c r="V1090" s="1713"/>
      <c r="W1090" s="1713"/>
      <c r="X1090" s="1713"/>
      <c r="Y1090" s="1713"/>
      <c r="Z1090" s="1713"/>
      <c r="AA1090" s="1713"/>
      <c r="AB1090" s="1713"/>
      <c r="AE1090" s="71"/>
    </row>
    <row r="1091" spans="2:38" s="32" customFormat="1" ht="30" customHeight="1" x14ac:dyDescent="0.45">
      <c r="B1091" s="1696" t="s">
        <v>63</v>
      </c>
      <c r="C1091" s="1697"/>
      <c r="D1091" s="1697"/>
      <c r="E1091" s="1697"/>
      <c r="F1091" s="1697"/>
      <c r="G1091" s="1697"/>
      <c r="H1091" s="1697"/>
      <c r="I1091" s="1698"/>
      <c r="J1091" s="222"/>
      <c r="K1091" s="221"/>
      <c r="L1091" s="220" t="s">
        <v>65</v>
      </c>
      <c r="M1091" s="219"/>
      <c r="N1091" s="218" t="s">
        <v>64</v>
      </c>
      <c r="O1091" s="42"/>
      <c r="P1091" s="53"/>
      <c r="V1091" s="82"/>
      <c r="W1091" s="82"/>
      <c r="X1091" s="82"/>
      <c r="Y1091" s="82"/>
      <c r="Z1091" s="82"/>
      <c r="AA1091" s="82"/>
      <c r="AB1091" s="83"/>
      <c r="AE1091" s="71"/>
      <c r="AL1091" s="39"/>
    </row>
    <row r="1092" spans="2:38" s="32" customFormat="1" ht="15" customHeight="1" x14ac:dyDescent="0.45">
      <c r="B1092" s="1699"/>
      <c r="C1092" s="1700"/>
      <c r="D1092" s="1700"/>
      <c r="E1092" s="1700"/>
      <c r="F1092" s="1700"/>
      <c r="G1092" s="1700"/>
      <c r="H1092" s="1700"/>
      <c r="I1092" s="1701"/>
      <c r="J1092" s="43" t="s">
        <v>66</v>
      </c>
      <c r="K1092" s="44"/>
      <c r="L1092" s="44"/>
      <c r="M1092" s="44"/>
      <c r="N1092" s="44"/>
      <c r="O1092" s="44"/>
      <c r="P1092" s="44"/>
      <c r="Q1092" s="44"/>
      <c r="R1092" s="44"/>
      <c r="S1092" s="42"/>
      <c r="T1092" s="45"/>
      <c r="U1092" s="217"/>
      <c r="V1092" s="216"/>
      <c r="W1092" s="409"/>
      <c r="X1092" s="102" t="s">
        <v>65</v>
      </c>
      <c r="Y1092" s="215"/>
      <c r="Z1092" s="45" t="s">
        <v>64</v>
      </c>
      <c r="AA1092" s="72"/>
      <c r="AB1092" s="214"/>
      <c r="AE1092" s="71"/>
    </row>
    <row r="1093" spans="2:38" s="32" customFormat="1" ht="15" customHeight="1" x14ac:dyDescent="0.45">
      <c r="B1093" s="1702"/>
      <c r="C1093" s="1703"/>
      <c r="D1093" s="1703"/>
      <c r="E1093" s="1703"/>
      <c r="F1093" s="1703"/>
      <c r="G1093" s="1703"/>
      <c r="H1093" s="1703"/>
      <c r="I1093" s="1704"/>
      <c r="J1093" s="50" t="s">
        <v>67</v>
      </c>
      <c r="K1093" s="295"/>
      <c r="L1093" s="295"/>
      <c r="M1093" s="295"/>
      <c r="N1093" s="295"/>
      <c r="O1093" s="295"/>
      <c r="P1093" s="295"/>
      <c r="Q1093" s="295"/>
      <c r="R1093" s="295"/>
      <c r="S1093" s="52"/>
      <c r="T1093" s="72"/>
      <c r="U1093" s="213"/>
      <c r="V1093" s="212"/>
      <c r="W1093" s="410"/>
      <c r="X1093" s="295" t="s">
        <v>65</v>
      </c>
      <c r="Y1093" s="211"/>
      <c r="Z1093" s="72" t="s">
        <v>64</v>
      </c>
      <c r="AA1093" s="48"/>
      <c r="AB1093" s="49"/>
      <c r="AE1093" s="71"/>
    </row>
    <row r="1094" spans="2:38" s="32" customFormat="1" ht="18" customHeight="1" x14ac:dyDescent="0.45">
      <c r="B1094" s="1167" t="s">
        <v>68</v>
      </c>
      <c r="C1094" s="1168"/>
      <c r="D1094" s="1168"/>
      <c r="E1094" s="1168"/>
      <c r="F1094" s="1168"/>
      <c r="G1094" s="1168"/>
      <c r="H1094" s="1168"/>
      <c r="I1094" s="1169"/>
      <c r="J1094" s="210" t="s">
        <v>84</v>
      </c>
      <c r="K1094" s="52" t="s">
        <v>69</v>
      </c>
      <c r="L1094" s="58"/>
      <c r="M1094" s="58"/>
      <c r="N1094" s="58"/>
      <c r="O1094" s="57" t="s">
        <v>70</v>
      </c>
      <c r="P1094" s="52" t="s">
        <v>71</v>
      </c>
      <c r="Q1094" s="58"/>
      <c r="R1094" s="58"/>
      <c r="T1094" s="72" t="s">
        <v>81</v>
      </c>
      <c r="U1094" s="57" t="s">
        <v>84</v>
      </c>
      <c r="V1094" s="72" t="s">
        <v>82</v>
      </c>
      <c r="X1094" s="52"/>
      <c r="Y1094" s="58"/>
      <c r="Z1094" s="58"/>
      <c r="AA1094" s="58"/>
      <c r="AB1094" s="59"/>
      <c r="AE1094" s="71"/>
      <c r="AH1094" s="69"/>
    </row>
    <row r="1095" spans="2:38" s="32" customFormat="1" ht="15" customHeight="1" x14ac:dyDescent="0.45">
      <c r="B1095" s="1118" t="s">
        <v>72</v>
      </c>
      <c r="C1095" s="1119"/>
      <c r="D1095" s="1119"/>
      <c r="E1095" s="1119"/>
      <c r="F1095" s="1119"/>
      <c r="G1095" s="1119"/>
      <c r="H1095" s="1119"/>
      <c r="I1095" s="1120"/>
      <c r="J1095" s="1130" t="s">
        <v>73</v>
      </c>
      <c r="K1095" s="1139"/>
      <c r="L1095" s="1711"/>
      <c r="M1095" s="1218"/>
      <c r="N1095" s="1218"/>
      <c r="O1095" s="1712"/>
      <c r="P1095" s="1711"/>
      <c r="Q1095" s="1712"/>
      <c r="R1095" s="1714"/>
      <c r="S1095" s="1715"/>
      <c r="T1095" s="1715"/>
      <c r="U1095" s="1716"/>
      <c r="V1095" s="1143" t="s">
        <v>74</v>
      </c>
      <c r="W1095" s="1143"/>
      <c r="X1095" s="1143"/>
      <c r="Y1095" s="1143"/>
      <c r="Z1095" s="1143"/>
      <c r="AA1095" s="1143"/>
      <c r="AB1095" s="1144"/>
      <c r="AE1095" s="71"/>
    </row>
    <row r="1096" spans="2:38" s="32" customFormat="1" ht="15" customHeight="1" x14ac:dyDescent="0.45">
      <c r="B1096" s="1121"/>
      <c r="C1096" s="1122"/>
      <c r="D1096" s="1122"/>
      <c r="E1096" s="1122"/>
      <c r="F1096" s="1122"/>
      <c r="G1096" s="1122"/>
      <c r="H1096" s="1122"/>
      <c r="I1096" s="1123"/>
      <c r="J1096" s="1197"/>
      <c r="K1096" s="1198"/>
      <c r="L1096" s="1711"/>
      <c r="M1096" s="1218"/>
      <c r="N1096" s="1218"/>
      <c r="O1096" s="1712"/>
      <c r="P1096" s="1711"/>
      <c r="Q1096" s="1712"/>
      <c r="R1096" s="1714"/>
      <c r="S1096" s="1715"/>
      <c r="T1096" s="1715"/>
      <c r="U1096" s="1716"/>
      <c r="V1096" s="1146"/>
      <c r="W1096" s="1146"/>
      <c r="X1096" s="1146"/>
      <c r="Y1096" s="1146"/>
      <c r="Z1096" s="1146"/>
      <c r="AA1096" s="1146"/>
      <c r="AB1096" s="1147"/>
      <c r="AC1096" s="63"/>
      <c r="AD1096" s="63"/>
      <c r="AE1096" s="207"/>
      <c r="AF1096" s="63"/>
      <c r="AG1096" s="63"/>
      <c r="AH1096" s="63"/>
    </row>
    <row r="1097" spans="2:38" s="32" customFormat="1" ht="15" customHeight="1" x14ac:dyDescent="0.45">
      <c r="B1097" s="1118" t="s">
        <v>75</v>
      </c>
      <c r="C1097" s="1119"/>
      <c r="D1097" s="1119"/>
      <c r="E1097" s="1119"/>
      <c r="F1097" s="1119"/>
      <c r="G1097" s="1119"/>
      <c r="H1097" s="1119"/>
      <c r="I1097" s="1119"/>
      <c r="J1097" s="1705"/>
      <c r="K1097" s="1717"/>
      <c r="L1097" s="1719"/>
      <c r="M1097" s="1134" t="s">
        <v>76</v>
      </c>
      <c r="N1097" s="1709"/>
      <c r="O1097" s="1134" t="s">
        <v>77</v>
      </c>
      <c r="P1097" s="1709"/>
      <c r="Q1097" s="1134" t="s">
        <v>78</v>
      </c>
      <c r="S1097" s="60"/>
      <c r="T1097" s="60"/>
      <c r="U1097" s="60"/>
      <c r="V1097" s="60"/>
      <c r="W1097" s="60"/>
      <c r="X1097" s="60"/>
      <c r="Y1097" s="60"/>
      <c r="Z1097" s="60"/>
      <c r="AA1097" s="60"/>
      <c r="AB1097" s="209"/>
      <c r="AC1097" s="63"/>
      <c r="AD1097" s="63"/>
      <c r="AE1097" s="207"/>
      <c r="AF1097" s="63"/>
      <c r="AG1097" s="63"/>
      <c r="AH1097" s="63"/>
    </row>
    <row r="1098" spans="2:38" s="32" customFormat="1" ht="15" customHeight="1" x14ac:dyDescent="0.45">
      <c r="B1098" s="1121"/>
      <c r="C1098" s="1122"/>
      <c r="D1098" s="1122"/>
      <c r="E1098" s="1122"/>
      <c r="F1098" s="1122"/>
      <c r="G1098" s="1122"/>
      <c r="H1098" s="1122"/>
      <c r="I1098" s="1122"/>
      <c r="J1098" s="1707"/>
      <c r="K1098" s="1718"/>
      <c r="L1098" s="1720"/>
      <c r="M1098" s="1136"/>
      <c r="N1098" s="1710"/>
      <c r="O1098" s="1136"/>
      <c r="P1098" s="1710"/>
      <c r="Q1098" s="1136"/>
      <c r="R1098" s="64"/>
      <c r="S1098" s="62"/>
      <c r="T1098" s="62"/>
      <c r="U1098" s="62"/>
      <c r="V1098" s="62"/>
      <c r="W1098" s="62"/>
      <c r="X1098" s="62"/>
      <c r="Y1098" s="62"/>
      <c r="Z1098" s="62"/>
      <c r="AA1098" s="62"/>
      <c r="AB1098" s="208"/>
      <c r="AC1098" s="63"/>
      <c r="AD1098" s="63"/>
      <c r="AE1098" s="207"/>
      <c r="AF1098" s="63"/>
      <c r="AG1098" s="63"/>
      <c r="AH1098" s="63"/>
    </row>
    <row r="1099" spans="2:38" s="32" customFormat="1" ht="20.100000000000001" customHeight="1" x14ac:dyDescent="0.45">
      <c r="B1099" s="65"/>
      <c r="C1099" s="65"/>
      <c r="D1099" s="65"/>
      <c r="E1099" s="65"/>
      <c r="F1099" s="65"/>
      <c r="G1099" s="65"/>
      <c r="H1099" s="65"/>
      <c r="I1099" s="65"/>
      <c r="J1099" s="66"/>
      <c r="K1099" s="66"/>
      <c r="L1099" s="68"/>
      <c r="M1099" s="66"/>
      <c r="N1099" s="68"/>
      <c r="O1099" s="66"/>
      <c r="P1099" s="68"/>
      <c r="Q1099" s="66"/>
      <c r="R1099" s="68"/>
      <c r="S1099" s="61"/>
      <c r="T1099" s="61"/>
      <c r="U1099" s="61"/>
      <c r="V1099" s="61"/>
      <c r="W1099" s="61"/>
      <c r="X1099" s="61"/>
      <c r="Y1099" s="61"/>
      <c r="Z1099" s="61"/>
      <c r="AA1099" s="61"/>
      <c r="AB1099" s="61"/>
      <c r="AC1099" s="63"/>
      <c r="AD1099" s="63"/>
      <c r="AE1099" s="207"/>
      <c r="AF1099" s="63"/>
      <c r="AG1099" s="63"/>
      <c r="AH1099" s="63"/>
    </row>
    <row r="1100" spans="2:38" s="32" customFormat="1" ht="17.55" customHeight="1" x14ac:dyDescent="0.45">
      <c r="B1100" s="35" t="s">
        <v>5600</v>
      </c>
      <c r="C1100" s="35"/>
      <c r="D1100" s="36"/>
      <c r="E1100" s="36"/>
      <c r="F1100" s="36"/>
      <c r="G1100" s="36"/>
      <c r="H1100" s="36"/>
      <c r="I1100" s="36"/>
      <c r="J1100" s="36"/>
      <c r="K1100" s="36"/>
      <c r="L1100" s="36"/>
      <c r="M1100" s="36"/>
      <c r="N1100" s="36"/>
      <c r="O1100" s="36"/>
      <c r="P1100" s="36"/>
      <c r="Q1100" s="36"/>
      <c r="R1100" s="36"/>
      <c r="S1100" s="36"/>
      <c r="T1100" s="36"/>
      <c r="U1100" s="36"/>
      <c r="V1100" s="36"/>
      <c r="W1100" s="36"/>
      <c r="X1100" s="36"/>
      <c r="Y1100" s="36"/>
      <c r="Z1100" s="36"/>
      <c r="AA1100" s="36"/>
      <c r="AB1100" s="36"/>
      <c r="AE1100" s="223"/>
    </row>
    <row r="1101" spans="2:38" s="32" customFormat="1" ht="12.6" customHeight="1" x14ac:dyDescent="0.45">
      <c r="B1101" s="1185" t="s">
        <v>62</v>
      </c>
      <c r="C1101" s="1186"/>
      <c r="D1101" s="1186"/>
      <c r="E1101" s="1186"/>
      <c r="F1101" s="1186"/>
      <c r="G1101" s="1186"/>
      <c r="H1101" s="1186"/>
      <c r="I1101" s="1187"/>
      <c r="J1101" s="1221"/>
      <c r="K1101" s="1222"/>
      <c r="L1101" s="1222"/>
      <c r="M1101" s="1222"/>
      <c r="N1101" s="1222"/>
      <c r="O1101" s="1222"/>
      <c r="P1101" s="1222"/>
      <c r="Q1101" s="1222"/>
      <c r="R1101" s="1222"/>
      <c r="S1101" s="1222"/>
      <c r="T1101" s="1222"/>
      <c r="U1101" s="1222"/>
      <c r="V1101" s="1222"/>
      <c r="W1101" s="1222"/>
      <c r="X1101" s="1222"/>
      <c r="Y1101" s="1222"/>
      <c r="Z1101" s="1222"/>
      <c r="AA1101" s="1222"/>
      <c r="AB1101" s="1223"/>
      <c r="AE1101" s="71"/>
    </row>
    <row r="1102" spans="2:38" s="32" customFormat="1" ht="22.5" customHeight="1" x14ac:dyDescent="0.45">
      <c r="B1102" s="1207" t="s">
        <v>50</v>
      </c>
      <c r="C1102" s="1208"/>
      <c r="D1102" s="1208"/>
      <c r="E1102" s="1208"/>
      <c r="F1102" s="1208"/>
      <c r="G1102" s="1208"/>
      <c r="H1102" s="1208"/>
      <c r="I1102" s="1209"/>
      <c r="J1102" s="1224"/>
      <c r="K1102" s="1225"/>
      <c r="L1102" s="1225"/>
      <c r="M1102" s="1226"/>
      <c r="N1102" s="1226"/>
      <c r="O1102" s="1225"/>
      <c r="P1102" s="1226"/>
      <c r="Q1102" s="1226"/>
      <c r="R1102" s="1225"/>
      <c r="S1102" s="1225"/>
      <c r="T1102" s="1225"/>
      <c r="U1102" s="1225"/>
      <c r="V1102" s="1225"/>
      <c r="W1102" s="1225"/>
      <c r="X1102" s="1225"/>
      <c r="Y1102" s="1225"/>
      <c r="Z1102" s="1225"/>
      <c r="AA1102" s="1225"/>
      <c r="AB1102" s="1227"/>
      <c r="AE1102" s="71"/>
    </row>
    <row r="1103" spans="2:38" s="32" customFormat="1" ht="25.35" customHeight="1" x14ac:dyDescent="0.45">
      <c r="B1103" s="1173" t="s">
        <v>48</v>
      </c>
      <c r="C1103" s="1174"/>
      <c r="D1103" s="1174"/>
      <c r="E1103" s="1174"/>
      <c r="F1103" s="1174"/>
      <c r="G1103" s="1174"/>
      <c r="H1103" s="1174"/>
      <c r="I1103" s="1175"/>
      <c r="J1103" s="1053" t="s">
        <v>3</v>
      </c>
      <c r="K1103" s="1054"/>
      <c r="L1103" s="1054"/>
      <c r="M1103" s="1237"/>
      <c r="N1103" s="1239"/>
      <c r="O1103" s="37" t="s">
        <v>4</v>
      </c>
      <c r="P1103" s="1237"/>
      <c r="Q1103" s="1239"/>
      <c r="R1103" s="1054"/>
      <c r="S1103" s="1054"/>
      <c r="T1103" s="1054"/>
      <c r="U1103" s="1054"/>
      <c r="V1103" s="1054"/>
      <c r="W1103" s="1054"/>
      <c r="X1103" s="1054"/>
      <c r="Y1103" s="1054"/>
      <c r="Z1103" s="1054"/>
      <c r="AA1103" s="1054"/>
      <c r="AB1103" s="1055"/>
      <c r="AE1103" s="71"/>
    </row>
    <row r="1104" spans="2:38" s="32" customFormat="1" ht="25.35" customHeight="1" x14ac:dyDescent="0.45">
      <c r="B1104" s="1179"/>
      <c r="C1104" s="1180"/>
      <c r="D1104" s="1180"/>
      <c r="E1104" s="1180"/>
      <c r="F1104" s="1180"/>
      <c r="G1104" s="1180"/>
      <c r="H1104" s="1180"/>
      <c r="I1104" s="1181"/>
      <c r="J1104" s="1053" t="s">
        <v>5</v>
      </c>
      <c r="K1104" s="1054"/>
      <c r="L1104" s="1054"/>
      <c r="M1104" s="1237"/>
      <c r="N1104" s="1238"/>
      <c r="O1104" s="1238"/>
      <c r="P1104" s="1238"/>
      <c r="Q1104" s="1239"/>
      <c r="R1104" s="1053" t="s">
        <v>6</v>
      </c>
      <c r="S1104" s="1054"/>
      <c r="T1104" s="1055"/>
      <c r="U1104" s="1237"/>
      <c r="V1104" s="1238"/>
      <c r="W1104" s="1238"/>
      <c r="X1104" s="1238"/>
      <c r="Y1104" s="1238"/>
      <c r="Z1104" s="1238"/>
      <c r="AA1104" s="1238"/>
      <c r="AB1104" s="1239"/>
      <c r="AE1104" s="71"/>
    </row>
    <row r="1105" spans="2:38" s="32" customFormat="1" ht="25.35" customHeight="1" x14ac:dyDescent="0.45">
      <c r="B1105" s="1179"/>
      <c r="C1105" s="1180"/>
      <c r="D1105" s="1180"/>
      <c r="E1105" s="1180"/>
      <c r="F1105" s="1180"/>
      <c r="G1105" s="1180"/>
      <c r="H1105" s="1180"/>
      <c r="I1105" s="1181"/>
      <c r="J1105" s="1053" t="s">
        <v>5753</v>
      </c>
      <c r="K1105" s="1054"/>
      <c r="L1105" s="1054"/>
      <c r="M1105" s="1234"/>
      <c r="N1105" s="1235"/>
      <c r="O1105" s="1235"/>
      <c r="P1105" s="1235"/>
      <c r="Q1105" s="1236"/>
      <c r="R1105" s="1053" t="s">
        <v>7</v>
      </c>
      <c r="S1105" s="1054"/>
      <c r="T1105" s="1055"/>
      <c r="U1105" s="1237"/>
      <c r="V1105" s="1238"/>
      <c r="W1105" s="1238"/>
      <c r="X1105" s="1238"/>
      <c r="Y1105" s="1238"/>
      <c r="Z1105" s="1238"/>
      <c r="AA1105" s="1238"/>
      <c r="AB1105" s="1239"/>
      <c r="AE1105" s="71"/>
    </row>
    <row r="1106" spans="2:38" s="32" customFormat="1" ht="25.35" customHeight="1" x14ac:dyDescent="0.45">
      <c r="B1106" s="1182"/>
      <c r="C1106" s="1183"/>
      <c r="D1106" s="1183"/>
      <c r="E1106" s="1183"/>
      <c r="F1106" s="1183"/>
      <c r="G1106" s="1183"/>
      <c r="H1106" s="1183"/>
      <c r="I1106" s="1184"/>
      <c r="J1106" s="1053" t="s">
        <v>8</v>
      </c>
      <c r="K1106" s="1054"/>
      <c r="L1106" s="1054"/>
      <c r="M1106" s="1713"/>
      <c r="N1106" s="1713"/>
      <c r="O1106" s="1713"/>
      <c r="P1106" s="1713"/>
      <c r="Q1106" s="1713"/>
      <c r="R1106" s="1713"/>
      <c r="S1106" s="1713"/>
      <c r="T1106" s="1713"/>
      <c r="U1106" s="1713"/>
      <c r="V1106" s="1713"/>
      <c r="W1106" s="1713"/>
      <c r="X1106" s="1713"/>
      <c r="Y1106" s="1713"/>
      <c r="Z1106" s="1713"/>
      <c r="AA1106" s="1713"/>
      <c r="AB1106" s="1713"/>
      <c r="AE1106" s="71"/>
    </row>
    <row r="1107" spans="2:38" s="32" customFormat="1" ht="30" customHeight="1" x14ac:dyDescent="0.45">
      <c r="B1107" s="1696" t="s">
        <v>63</v>
      </c>
      <c r="C1107" s="1697"/>
      <c r="D1107" s="1697"/>
      <c r="E1107" s="1697"/>
      <c r="F1107" s="1697"/>
      <c r="G1107" s="1697"/>
      <c r="H1107" s="1697"/>
      <c r="I1107" s="1698"/>
      <c r="J1107" s="222"/>
      <c r="K1107" s="221"/>
      <c r="L1107" s="220" t="s">
        <v>65</v>
      </c>
      <c r="M1107" s="219"/>
      <c r="N1107" s="218" t="s">
        <v>64</v>
      </c>
      <c r="O1107" s="42"/>
      <c r="P1107" s="53"/>
      <c r="V1107" s="82"/>
      <c r="W1107" s="82"/>
      <c r="X1107" s="82"/>
      <c r="Y1107" s="82"/>
      <c r="Z1107" s="82"/>
      <c r="AA1107" s="82"/>
      <c r="AB1107" s="83"/>
      <c r="AE1107" s="71"/>
      <c r="AL1107" s="39"/>
    </row>
    <row r="1108" spans="2:38" s="32" customFormat="1" ht="15" customHeight="1" x14ac:dyDescent="0.45">
      <c r="B1108" s="1699"/>
      <c r="C1108" s="1700"/>
      <c r="D1108" s="1700"/>
      <c r="E1108" s="1700"/>
      <c r="F1108" s="1700"/>
      <c r="G1108" s="1700"/>
      <c r="H1108" s="1700"/>
      <c r="I1108" s="1701"/>
      <c r="J1108" s="43" t="s">
        <v>66</v>
      </c>
      <c r="K1108" s="44"/>
      <c r="L1108" s="44"/>
      <c r="M1108" s="44"/>
      <c r="N1108" s="44"/>
      <c r="O1108" s="44"/>
      <c r="P1108" s="44"/>
      <c r="Q1108" s="44"/>
      <c r="R1108" s="44"/>
      <c r="S1108" s="42"/>
      <c r="T1108" s="45"/>
      <c r="U1108" s="217"/>
      <c r="V1108" s="216"/>
      <c r="W1108" s="409"/>
      <c r="X1108" s="102" t="s">
        <v>65</v>
      </c>
      <c r="Y1108" s="215"/>
      <c r="Z1108" s="72" t="s">
        <v>64</v>
      </c>
      <c r="AA1108" s="72"/>
      <c r="AB1108" s="214"/>
      <c r="AE1108" s="71"/>
    </row>
    <row r="1109" spans="2:38" s="32" customFormat="1" ht="15" customHeight="1" x14ac:dyDescent="0.45">
      <c r="B1109" s="1702"/>
      <c r="C1109" s="1703"/>
      <c r="D1109" s="1703"/>
      <c r="E1109" s="1703"/>
      <c r="F1109" s="1703"/>
      <c r="G1109" s="1703"/>
      <c r="H1109" s="1703"/>
      <c r="I1109" s="1704"/>
      <c r="J1109" s="50" t="s">
        <v>67</v>
      </c>
      <c r="K1109" s="295"/>
      <c r="L1109" s="295"/>
      <c r="M1109" s="295"/>
      <c r="N1109" s="295"/>
      <c r="O1109" s="295"/>
      <c r="P1109" s="295"/>
      <c r="Q1109" s="295"/>
      <c r="R1109" s="295"/>
      <c r="S1109" s="52"/>
      <c r="T1109" s="72"/>
      <c r="U1109" s="213"/>
      <c r="V1109" s="212"/>
      <c r="W1109" s="410"/>
      <c r="X1109" s="295" t="s">
        <v>65</v>
      </c>
      <c r="Y1109" s="211"/>
      <c r="Z1109" s="48" t="s">
        <v>64</v>
      </c>
      <c r="AA1109" s="48"/>
      <c r="AB1109" s="49"/>
      <c r="AE1109" s="71"/>
    </row>
    <row r="1110" spans="2:38" s="32" customFormat="1" ht="18" customHeight="1" x14ac:dyDescent="0.45">
      <c r="B1110" s="1167" t="s">
        <v>68</v>
      </c>
      <c r="C1110" s="1168"/>
      <c r="D1110" s="1168"/>
      <c r="E1110" s="1168"/>
      <c r="F1110" s="1168"/>
      <c r="G1110" s="1168"/>
      <c r="H1110" s="1168"/>
      <c r="I1110" s="1169"/>
      <c r="J1110" s="210" t="s">
        <v>84</v>
      </c>
      <c r="K1110" s="52" t="s">
        <v>69</v>
      </c>
      <c r="L1110" s="58"/>
      <c r="M1110" s="58"/>
      <c r="N1110" s="58"/>
      <c r="O1110" s="57" t="s">
        <v>70</v>
      </c>
      <c r="P1110" s="52" t="s">
        <v>71</v>
      </c>
      <c r="Q1110" s="58"/>
      <c r="R1110" s="58"/>
      <c r="T1110" s="72" t="s">
        <v>81</v>
      </c>
      <c r="U1110" s="57" t="s">
        <v>70</v>
      </c>
      <c r="V1110" s="72" t="s">
        <v>82</v>
      </c>
      <c r="X1110" s="52"/>
      <c r="Y1110" s="58"/>
      <c r="Z1110" s="58"/>
      <c r="AA1110" s="58"/>
      <c r="AB1110" s="59"/>
      <c r="AE1110" s="71"/>
      <c r="AH1110" s="69"/>
    </row>
    <row r="1111" spans="2:38" s="32" customFormat="1" ht="15" customHeight="1" x14ac:dyDescent="0.45">
      <c r="B1111" s="1118" t="s">
        <v>72</v>
      </c>
      <c r="C1111" s="1119"/>
      <c r="D1111" s="1119"/>
      <c r="E1111" s="1119"/>
      <c r="F1111" s="1119"/>
      <c r="G1111" s="1119"/>
      <c r="H1111" s="1119"/>
      <c r="I1111" s="1120"/>
      <c r="J1111" s="1130" t="s">
        <v>73</v>
      </c>
      <c r="K1111" s="1139"/>
      <c r="L1111" s="1711"/>
      <c r="M1111" s="1218"/>
      <c r="N1111" s="1218"/>
      <c r="O1111" s="1218"/>
      <c r="P1111" s="1218"/>
      <c r="Q1111" s="1218"/>
      <c r="R1111" s="1715"/>
      <c r="S1111" s="1715"/>
      <c r="T1111" s="1715"/>
      <c r="U1111" s="1716"/>
      <c r="V1111" s="1143" t="s">
        <v>74</v>
      </c>
      <c r="W1111" s="1143"/>
      <c r="X1111" s="1143"/>
      <c r="Y1111" s="1143"/>
      <c r="Z1111" s="1143"/>
      <c r="AA1111" s="1143"/>
      <c r="AB1111" s="1144"/>
      <c r="AE1111" s="71"/>
    </row>
    <row r="1112" spans="2:38" s="32" customFormat="1" ht="15" customHeight="1" x14ac:dyDescent="0.45">
      <c r="B1112" s="1121"/>
      <c r="C1112" s="1122"/>
      <c r="D1112" s="1122"/>
      <c r="E1112" s="1122"/>
      <c r="F1112" s="1122"/>
      <c r="G1112" s="1122"/>
      <c r="H1112" s="1122"/>
      <c r="I1112" s="1123"/>
      <c r="J1112" s="1197"/>
      <c r="K1112" s="1198"/>
      <c r="L1112" s="1711"/>
      <c r="M1112" s="1218"/>
      <c r="N1112" s="1218"/>
      <c r="O1112" s="1218"/>
      <c r="P1112" s="1218"/>
      <c r="Q1112" s="1218"/>
      <c r="R1112" s="1715"/>
      <c r="S1112" s="1715"/>
      <c r="T1112" s="1715"/>
      <c r="U1112" s="1716"/>
      <c r="V1112" s="1146"/>
      <c r="W1112" s="1146"/>
      <c r="X1112" s="1146"/>
      <c r="Y1112" s="1146"/>
      <c r="Z1112" s="1146"/>
      <c r="AA1112" s="1146"/>
      <c r="AB1112" s="1147"/>
      <c r="AC1112" s="63"/>
      <c r="AD1112" s="63"/>
      <c r="AE1112" s="207"/>
      <c r="AF1112" s="63"/>
      <c r="AG1112" s="63"/>
      <c r="AH1112" s="63"/>
    </row>
    <row r="1113" spans="2:38" s="32" customFormat="1" ht="15" customHeight="1" x14ac:dyDescent="0.45">
      <c r="B1113" s="1118" t="s">
        <v>75</v>
      </c>
      <c r="C1113" s="1119"/>
      <c r="D1113" s="1119"/>
      <c r="E1113" s="1119"/>
      <c r="F1113" s="1119"/>
      <c r="G1113" s="1119"/>
      <c r="H1113" s="1119"/>
      <c r="I1113" s="1119"/>
      <c r="J1113" s="1705"/>
      <c r="K1113" s="1717"/>
      <c r="L1113" s="1719"/>
      <c r="M1113" s="1134" t="s">
        <v>76</v>
      </c>
      <c r="N1113" s="1709"/>
      <c r="O1113" s="1134" t="s">
        <v>77</v>
      </c>
      <c r="P1113" s="1709"/>
      <c r="Q1113" s="1134" t="s">
        <v>78</v>
      </c>
      <c r="S1113" s="60"/>
      <c r="T1113" s="60"/>
      <c r="U1113" s="60"/>
      <c r="V1113" s="60"/>
      <c r="W1113" s="60"/>
      <c r="X1113" s="60"/>
      <c r="Y1113" s="60"/>
      <c r="Z1113" s="60"/>
      <c r="AA1113" s="60"/>
      <c r="AB1113" s="209"/>
      <c r="AC1113" s="63"/>
      <c r="AD1113" s="63"/>
      <c r="AE1113" s="207"/>
      <c r="AF1113" s="63"/>
      <c r="AG1113" s="63"/>
      <c r="AH1113" s="63"/>
    </row>
    <row r="1114" spans="2:38" s="32" customFormat="1" ht="15" customHeight="1" x14ac:dyDescent="0.45">
      <c r="B1114" s="1121"/>
      <c r="C1114" s="1122"/>
      <c r="D1114" s="1122"/>
      <c r="E1114" s="1122"/>
      <c r="F1114" s="1122"/>
      <c r="G1114" s="1122"/>
      <c r="H1114" s="1122"/>
      <c r="I1114" s="1122"/>
      <c r="J1114" s="1707"/>
      <c r="K1114" s="1718"/>
      <c r="L1114" s="1720"/>
      <c r="M1114" s="1136"/>
      <c r="N1114" s="1710"/>
      <c r="O1114" s="1136"/>
      <c r="P1114" s="1710"/>
      <c r="Q1114" s="1136"/>
      <c r="R1114" s="64"/>
      <c r="S1114" s="62"/>
      <c r="T1114" s="62"/>
      <c r="U1114" s="62"/>
      <c r="V1114" s="62"/>
      <c r="W1114" s="62"/>
      <c r="X1114" s="62"/>
      <c r="Y1114" s="62"/>
      <c r="Z1114" s="62"/>
      <c r="AA1114" s="62"/>
      <c r="AB1114" s="208"/>
      <c r="AC1114" s="63"/>
      <c r="AD1114" s="63"/>
      <c r="AE1114" s="207"/>
      <c r="AF1114" s="63"/>
      <c r="AG1114" s="63"/>
      <c r="AH1114" s="63"/>
    </row>
    <row r="1115" spans="2:38" s="32" customFormat="1" ht="17.55" customHeight="1" x14ac:dyDescent="0.45">
      <c r="B1115" s="35" t="s">
        <v>5599</v>
      </c>
      <c r="C1115" s="35"/>
      <c r="D1115" s="36"/>
      <c r="E1115" s="36"/>
      <c r="F1115" s="36"/>
      <c r="G1115" s="36"/>
      <c r="H1115" s="36"/>
      <c r="I1115" s="36"/>
      <c r="J1115" s="36"/>
      <c r="K1115" s="36"/>
      <c r="L1115" s="36"/>
      <c r="M1115" s="36"/>
      <c r="N1115" s="36"/>
      <c r="O1115" s="36"/>
      <c r="P1115" s="36"/>
      <c r="Q1115" s="36"/>
      <c r="R1115" s="36"/>
      <c r="S1115" s="36"/>
      <c r="T1115" s="36"/>
      <c r="U1115" s="36"/>
      <c r="V1115" s="36"/>
      <c r="W1115" s="36"/>
      <c r="X1115" s="36"/>
      <c r="Y1115" s="36"/>
      <c r="Z1115" s="36"/>
      <c r="AA1115" s="36"/>
      <c r="AB1115" s="36"/>
      <c r="AE1115" s="223"/>
    </row>
    <row r="1116" spans="2:38" s="32" customFormat="1" ht="12.6" customHeight="1" x14ac:dyDescent="0.45">
      <c r="B1116" s="1185" t="s">
        <v>62</v>
      </c>
      <c r="C1116" s="1186"/>
      <c r="D1116" s="1186"/>
      <c r="E1116" s="1186"/>
      <c r="F1116" s="1186"/>
      <c r="G1116" s="1186"/>
      <c r="H1116" s="1186"/>
      <c r="I1116" s="1187"/>
      <c r="J1116" s="1221"/>
      <c r="K1116" s="1222"/>
      <c r="L1116" s="1222"/>
      <c r="M1116" s="1222"/>
      <c r="N1116" s="1222"/>
      <c r="O1116" s="1222"/>
      <c r="P1116" s="1222"/>
      <c r="Q1116" s="1222"/>
      <c r="R1116" s="1222"/>
      <c r="S1116" s="1222"/>
      <c r="T1116" s="1222"/>
      <c r="U1116" s="1222"/>
      <c r="V1116" s="1222"/>
      <c r="W1116" s="1222"/>
      <c r="X1116" s="1222"/>
      <c r="Y1116" s="1222"/>
      <c r="Z1116" s="1222"/>
      <c r="AA1116" s="1222"/>
      <c r="AB1116" s="1223"/>
      <c r="AE1116" s="71"/>
    </row>
    <row r="1117" spans="2:38" s="32" customFormat="1" ht="22.5" customHeight="1" x14ac:dyDescent="0.45">
      <c r="B1117" s="1207" t="s">
        <v>50</v>
      </c>
      <c r="C1117" s="1208"/>
      <c r="D1117" s="1208"/>
      <c r="E1117" s="1208"/>
      <c r="F1117" s="1208"/>
      <c r="G1117" s="1208"/>
      <c r="H1117" s="1208"/>
      <c r="I1117" s="1209"/>
      <c r="J1117" s="1224"/>
      <c r="K1117" s="1225"/>
      <c r="L1117" s="1225"/>
      <c r="M1117" s="1226"/>
      <c r="N1117" s="1226"/>
      <c r="O1117" s="1225"/>
      <c r="P1117" s="1226"/>
      <c r="Q1117" s="1226"/>
      <c r="R1117" s="1225"/>
      <c r="S1117" s="1225"/>
      <c r="T1117" s="1225"/>
      <c r="U1117" s="1225"/>
      <c r="V1117" s="1225"/>
      <c r="W1117" s="1225"/>
      <c r="X1117" s="1225"/>
      <c r="Y1117" s="1225"/>
      <c r="Z1117" s="1225"/>
      <c r="AA1117" s="1225"/>
      <c r="AB1117" s="1227"/>
      <c r="AE1117" s="71"/>
    </row>
    <row r="1118" spans="2:38" s="32" customFormat="1" ht="25.35" customHeight="1" x14ac:dyDescent="0.45">
      <c r="B1118" s="1173" t="s">
        <v>48</v>
      </c>
      <c r="C1118" s="1174"/>
      <c r="D1118" s="1174"/>
      <c r="E1118" s="1174"/>
      <c r="F1118" s="1174"/>
      <c r="G1118" s="1174"/>
      <c r="H1118" s="1174"/>
      <c r="I1118" s="1175"/>
      <c r="J1118" s="1053" t="s">
        <v>3</v>
      </c>
      <c r="K1118" s="1054"/>
      <c r="L1118" s="1054"/>
      <c r="M1118" s="1237"/>
      <c r="N1118" s="1239"/>
      <c r="O1118" s="37" t="s">
        <v>4</v>
      </c>
      <c r="P1118" s="1237"/>
      <c r="Q1118" s="1239"/>
      <c r="R1118" s="1054"/>
      <c r="S1118" s="1054"/>
      <c r="T1118" s="1054"/>
      <c r="U1118" s="1054"/>
      <c r="V1118" s="1054"/>
      <c r="W1118" s="1054"/>
      <c r="X1118" s="1054"/>
      <c r="Y1118" s="1054"/>
      <c r="Z1118" s="1054"/>
      <c r="AA1118" s="1054"/>
      <c r="AB1118" s="1055"/>
      <c r="AE1118" s="71"/>
    </row>
    <row r="1119" spans="2:38" s="32" customFormat="1" ht="25.35" customHeight="1" x14ac:dyDescent="0.45">
      <c r="B1119" s="1179"/>
      <c r="C1119" s="1180"/>
      <c r="D1119" s="1180"/>
      <c r="E1119" s="1180"/>
      <c r="F1119" s="1180"/>
      <c r="G1119" s="1180"/>
      <c r="H1119" s="1180"/>
      <c r="I1119" s="1181"/>
      <c r="J1119" s="1053" t="s">
        <v>5</v>
      </c>
      <c r="K1119" s="1054"/>
      <c r="L1119" s="1054"/>
      <c r="M1119" s="1237"/>
      <c r="N1119" s="1238"/>
      <c r="O1119" s="1238"/>
      <c r="P1119" s="1238"/>
      <c r="Q1119" s="1239"/>
      <c r="R1119" s="1053" t="s">
        <v>6</v>
      </c>
      <c r="S1119" s="1054"/>
      <c r="T1119" s="1055"/>
      <c r="U1119" s="1237"/>
      <c r="V1119" s="1238"/>
      <c r="W1119" s="1238"/>
      <c r="X1119" s="1238"/>
      <c r="Y1119" s="1238"/>
      <c r="Z1119" s="1238"/>
      <c r="AA1119" s="1238"/>
      <c r="AB1119" s="1239"/>
      <c r="AE1119" s="71"/>
    </row>
    <row r="1120" spans="2:38" s="32" customFormat="1" ht="25.35" customHeight="1" x14ac:dyDescent="0.45">
      <c r="B1120" s="1179"/>
      <c r="C1120" s="1180"/>
      <c r="D1120" s="1180"/>
      <c r="E1120" s="1180"/>
      <c r="F1120" s="1180"/>
      <c r="G1120" s="1180"/>
      <c r="H1120" s="1180"/>
      <c r="I1120" s="1181"/>
      <c r="J1120" s="1053" t="s">
        <v>5753</v>
      </c>
      <c r="K1120" s="1054"/>
      <c r="L1120" s="1054"/>
      <c r="M1120" s="1234"/>
      <c r="N1120" s="1235"/>
      <c r="O1120" s="1235"/>
      <c r="P1120" s="1235"/>
      <c r="Q1120" s="1236"/>
      <c r="R1120" s="1053" t="s">
        <v>7</v>
      </c>
      <c r="S1120" s="1054"/>
      <c r="T1120" s="1055"/>
      <c r="U1120" s="1237"/>
      <c r="V1120" s="1238"/>
      <c r="W1120" s="1238"/>
      <c r="X1120" s="1238"/>
      <c r="Y1120" s="1238"/>
      <c r="Z1120" s="1238"/>
      <c r="AA1120" s="1238"/>
      <c r="AB1120" s="1239"/>
      <c r="AE1120" s="71"/>
    </row>
    <row r="1121" spans="2:38" s="32" customFormat="1" ht="25.35" customHeight="1" x14ac:dyDescent="0.45">
      <c r="B1121" s="1182"/>
      <c r="C1121" s="1183"/>
      <c r="D1121" s="1183"/>
      <c r="E1121" s="1183"/>
      <c r="F1121" s="1183"/>
      <c r="G1121" s="1183"/>
      <c r="H1121" s="1183"/>
      <c r="I1121" s="1184"/>
      <c r="J1121" s="1053" t="s">
        <v>8</v>
      </c>
      <c r="K1121" s="1054"/>
      <c r="L1121" s="1054"/>
      <c r="M1121" s="1713"/>
      <c r="N1121" s="1713"/>
      <c r="O1121" s="1713"/>
      <c r="P1121" s="1713"/>
      <c r="Q1121" s="1713"/>
      <c r="R1121" s="1713"/>
      <c r="S1121" s="1713"/>
      <c r="T1121" s="1713"/>
      <c r="U1121" s="1713"/>
      <c r="V1121" s="1713"/>
      <c r="W1121" s="1713"/>
      <c r="X1121" s="1713"/>
      <c r="Y1121" s="1713"/>
      <c r="Z1121" s="1713"/>
      <c r="AA1121" s="1713"/>
      <c r="AB1121" s="1713"/>
      <c r="AE1121" s="71"/>
    </row>
    <row r="1122" spans="2:38" s="32" customFormat="1" ht="30" customHeight="1" x14ac:dyDescent="0.45">
      <c r="B1122" s="1696" t="s">
        <v>63</v>
      </c>
      <c r="C1122" s="1697"/>
      <c r="D1122" s="1697"/>
      <c r="E1122" s="1697"/>
      <c r="F1122" s="1697"/>
      <c r="G1122" s="1697"/>
      <c r="H1122" s="1697"/>
      <c r="I1122" s="1698"/>
      <c r="J1122" s="222"/>
      <c r="K1122" s="221"/>
      <c r="L1122" s="220" t="s">
        <v>65</v>
      </c>
      <c r="M1122" s="219"/>
      <c r="N1122" s="218" t="s">
        <v>64</v>
      </c>
      <c r="O1122" s="42"/>
      <c r="P1122" s="53"/>
      <c r="V1122" s="82"/>
      <c r="W1122" s="82"/>
      <c r="X1122" s="82"/>
      <c r="Y1122" s="82"/>
      <c r="Z1122" s="82"/>
      <c r="AA1122" s="82"/>
      <c r="AB1122" s="83"/>
      <c r="AE1122" s="71"/>
      <c r="AL1122" s="39"/>
    </row>
    <row r="1123" spans="2:38" s="32" customFormat="1" ht="15" customHeight="1" x14ac:dyDescent="0.45">
      <c r="B1123" s="1699"/>
      <c r="C1123" s="1700"/>
      <c r="D1123" s="1700"/>
      <c r="E1123" s="1700"/>
      <c r="F1123" s="1700"/>
      <c r="G1123" s="1700"/>
      <c r="H1123" s="1700"/>
      <c r="I1123" s="1701"/>
      <c r="J1123" s="43" t="s">
        <v>66</v>
      </c>
      <c r="K1123" s="44"/>
      <c r="L1123" s="44"/>
      <c r="M1123" s="44"/>
      <c r="N1123" s="44"/>
      <c r="O1123" s="44"/>
      <c r="P1123" s="44"/>
      <c r="Q1123" s="44"/>
      <c r="R1123" s="44"/>
      <c r="S1123" s="42"/>
      <c r="T1123" s="45"/>
      <c r="U1123" s="217"/>
      <c r="V1123" s="216"/>
      <c r="W1123" s="409"/>
      <c r="X1123" s="102" t="s">
        <v>65</v>
      </c>
      <c r="Y1123" s="215"/>
      <c r="Z1123" s="45" t="s">
        <v>64</v>
      </c>
      <c r="AA1123" s="72"/>
      <c r="AB1123" s="214"/>
      <c r="AE1123" s="71"/>
    </row>
    <row r="1124" spans="2:38" s="32" customFormat="1" ht="15" customHeight="1" x14ac:dyDescent="0.45">
      <c r="B1124" s="1702"/>
      <c r="C1124" s="1703"/>
      <c r="D1124" s="1703"/>
      <c r="E1124" s="1703"/>
      <c r="F1124" s="1703"/>
      <c r="G1124" s="1703"/>
      <c r="H1124" s="1703"/>
      <c r="I1124" s="1704"/>
      <c r="J1124" s="50" t="s">
        <v>67</v>
      </c>
      <c r="K1124" s="295"/>
      <c r="L1124" s="295"/>
      <c r="M1124" s="295"/>
      <c r="N1124" s="295"/>
      <c r="O1124" s="295"/>
      <c r="P1124" s="295"/>
      <c r="Q1124" s="295"/>
      <c r="R1124" s="295"/>
      <c r="S1124" s="52"/>
      <c r="T1124" s="72"/>
      <c r="U1124" s="213"/>
      <c r="V1124" s="212"/>
      <c r="W1124" s="410"/>
      <c r="X1124" s="295" t="s">
        <v>65</v>
      </c>
      <c r="Y1124" s="211"/>
      <c r="Z1124" s="72" t="s">
        <v>64</v>
      </c>
      <c r="AA1124" s="48"/>
      <c r="AB1124" s="49"/>
      <c r="AE1124" s="71"/>
    </row>
    <row r="1125" spans="2:38" s="32" customFormat="1" ht="18" customHeight="1" x14ac:dyDescent="0.45">
      <c r="B1125" s="1167" t="s">
        <v>68</v>
      </c>
      <c r="C1125" s="1168"/>
      <c r="D1125" s="1168"/>
      <c r="E1125" s="1168"/>
      <c r="F1125" s="1168"/>
      <c r="G1125" s="1168"/>
      <c r="H1125" s="1168"/>
      <c r="I1125" s="1169"/>
      <c r="J1125" s="210" t="s">
        <v>84</v>
      </c>
      <c r="K1125" s="52" t="s">
        <v>69</v>
      </c>
      <c r="L1125" s="58"/>
      <c r="M1125" s="58"/>
      <c r="N1125" s="58"/>
      <c r="O1125" s="57" t="s">
        <v>70</v>
      </c>
      <c r="P1125" s="52" t="s">
        <v>71</v>
      </c>
      <c r="Q1125" s="58"/>
      <c r="R1125" s="58"/>
      <c r="T1125" s="72" t="s">
        <v>81</v>
      </c>
      <c r="U1125" s="57" t="s">
        <v>84</v>
      </c>
      <c r="V1125" s="72" t="s">
        <v>82</v>
      </c>
      <c r="X1125" s="52"/>
      <c r="Y1125" s="58"/>
      <c r="Z1125" s="58"/>
      <c r="AA1125" s="58"/>
      <c r="AB1125" s="59"/>
      <c r="AE1125" s="71"/>
      <c r="AH1125" s="69"/>
    </row>
    <row r="1126" spans="2:38" s="32" customFormat="1" ht="15" customHeight="1" x14ac:dyDescent="0.45">
      <c r="B1126" s="1118" t="s">
        <v>72</v>
      </c>
      <c r="C1126" s="1119"/>
      <c r="D1126" s="1119"/>
      <c r="E1126" s="1119"/>
      <c r="F1126" s="1119"/>
      <c r="G1126" s="1119"/>
      <c r="H1126" s="1119"/>
      <c r="I1126" s="1120"/>
      <c r="J1126" s="1130" t="s">
        <v>73</v>
      </c>
      <c r="K1126" s="1139"/>
      <c r="L1126" s="1711"/>
      <c r="M1126" s="1218"/>
      <c r="N1126" s="1218"/>
      <c r="O1126" s="1712"/>
      <c r="P1126" s="1711"/>
      <c r="Q1126" s="1712"/>
      <c r="R1126" s="1714"/>
      <c r="S1126" s="1715"/>
      <c r="T1126" s="1715"/>
      <c r="U1126" s="1716"/>
      <c r="V1126" s="1143" t="s">
        <v>74</v>
      </c>
      <c r="W1126" s="1143"/>
      <c r="X1126" s="1143"/>
      <c r="Y1126" s="1143"/>
      <c r="Z1126" s="1143"/>
      <c r="AA1126" s="1143"/>
      <c r="AB1126" s="1144"/>
      <c r="AE1126" s="71"/>
    </row>
    <row r="1127" spans="2:38" s="32" customFormat="1" ht="15" customHeight="1" x14ac:dyDescent="0.45">
      <c r="B1127" s="1121"/>
      <c r="C1127" s="1122"/>
      <c r="D1127" s="1122"/>
      <c r="E1127" s="1122"/>
      <c r="F1127" s="1122"/>
      <c r="G1127" s="1122"/>
      <c r="H1127" s="1122"/>
      <c r="I1127" s="1123"/>
      <c r="J1127" s="1197"/>
      <c r="K1127" s="1198"/>
      <c r="L1127" s="1711"/>
      <c r="M1127" s="1218"/>
      <c r="N1127" s="1218"/>
      <c r="O1127" s="1712"/>
      <c r="P1127" s="1711"/>
      <c r="Q1127" s="1712"/>
      <c r="R1127" s="1714"/>
      <c r="S1127" s="1715"/>
      <c r="T1127" s="1715"/>
      <c r="U1127" s="1716"/>
      <c r="V1127" s="1146"/>
      <c r="W1127" s="1146"/>
      <c r="X1127" s="1146"/>
      <c r="Y1127" s="1146"/>
      <c r="Z1127" s="1146"/>
      <c r="AA1127" s="1146"/>
      <c r="AB1127" s="1147"/>
      <c r="AC1127" s="63"/>
      <c r="AD1127" s="63"/>
      <c r="AE1127" s="207"/>
      <c r="AF1127" s="63"/>
      <c r="AG1127" s="63"/>
      <c r="AH1127" s="63"/>
    </row>
    <row r="1128" spans="2:38" s="32" customFormat="1" ht="15" customHeight="1" x14ac:dyDescent="0.45">
      <c r="B1128" s="1118" t="s">
        <v>75</v>
      </c>
      <c r="C1128" s="1119"/>
      <c r="D1128" s="1119"/>
      <c r="E1128" s="1119"/>
      <c r="F1128" s="1119"/>
      <c r="G1128" s="1119"/>
      <c r="H1128" s="1119"/>
      <c r="I1128" s="1119"/>
      <c r="J1128" s="1705"/>
      <c r="K1128" s="1717"/>
      <c r="L1128" s="1719"/>
      <c r="M1128" s="1134" t="s">
        <v>76</v>
      </c>
      <c r="N1128" s="1709"/>
      <c r="O1128" s="1134" t="s">
        <v>77</v>
      </c>
      <c r="P1128" s="1709"/>
      <c r="Q1128" s="1134" t="s">
        <v>78</v>
      </c>
      <c r="S1128" s="60"/>
      <c r="T1128" s="60"/>
      <c r="U1128" s="60"/>
      <c r="V1128" s="60"/>
      <c r="W1128" s="60"/>
      <c r="X1128" s="60"/>
      <c r="Y1128" s="60"/>
      <c r="Z1128" s="60"/>
      <c r="AA1128" s="60"/>
      <c r="AB1128" s="209"/>
      <c r="AC1128" s="63"/>
      <c r="AD1128" s="63"/>
      <c r="AE1128" s="207"/>
      <c r="AF1128" s="63"/>
      <c r="AG1128" s="63"/>
      <c r="AH1128" s="63"/>
    </row>
    <row r="1129" spans="2:38" s="32" customFormat="1" ht="15" customHeight="1" x14ac:dyDescent="0.45">
      <c r="B1129" s="1121"/>
      <c r="C1129" s="1122"/>
      <c r="D1129" s="1122"/>
      <c r="E1129" s="1122"/>
      <c r="F1129" s="1122"/>
      <c r="G1129" s="1122"/>
      <c r="H1129" s="1122"/>
      <c r="I1129" s="1122"/>
      <c r="J1129" s="1707"/>
      <c r="K1129" s="1718"/>
      <c r="L1129" s="1720"/>
      <c r="M1129" s="1136"/>
      <c r="N1129" s="1710"/>
      <c r="O1129" s="1136"/>
      <c r="P1129" s="1710"/>
      <c r="Q1129" s="1136"/>
      <c r="R1129" s="64"/>
      <c r="S1129" s="62"/>
      <c r="T1129" s="62"/>
      <c r="U1129" s="62"/>
      <c r="V1129" s="62"/>
      <c r="W1129" s="62"/>
      <c r="X1129" s="62"/>
      <c r="Y1129" s="62"/>
      <c r="Z1129" s="62"/>
      <c r="AA1129" s="62"/>
      <c r="AB1129" s="208"/>
      <c r="AC1129" s="63"/>
      <c r="AD1129" s="63"/>
      <c r="AE1129" s="207"/>
      <c r="AF1129" s="63"/>
      <c r="AG1129" s="63"/>
      <c r="AH1129" s="63"/>
    </row>
    <row r="1130" spans="2:38" s="32" customFormat="1" ht="20.100000000000001" customHeight="1" x14ac:dyDescent="0.45">
      <c r="B1130" s="65"/>
      <c r="C1130" s="65"/>
      <c r="D1130" s="65"/>
      <c r="E1130" s="65"/>
      <c r="F1130" s="65"/>
      <c r="G1130" s="65"/>
      <c r="H1130" s="65"/>
      <c r="I1130" s="65"/>
      <c r="J1130" s="66"/>
      <c r="K1130" s="66"/>
      <c r="L1130" s="68"/>
      <c r="M1130" s="66"/>
      <c r="N1130" s="68"/>
      <c r="O1130" s="66"/>
      <c r="P1130" s="68"/>
      <c r="Q1130" s="66"/>
      <c r="R1130" s="68"/>
      <c r="S1130" s="61"/>
      <c r="T1130" s="61"/>
      <c r="U1130" s="61"/>
      <c r="V1130" s="61"/>
      <c r="W1130" s="61"/>
      <c r="X1130" s="61"/>
      <c r="Y1130" s="61"/>
      <c r="Z1130" s="61"/>
      <c r="AA1130" s="61"/>
      <c r="AB1130" s="61"/>
      <c r="AC1130" s="63"/>
      <c r="AD1130" s="63"/>
      <c r="AE1130" s="207"/>
      <c r="AF1130" s="63"/>
      <c r="AG1130" s="63"/>
      <c r="AH1130" s="63"/>
    </row>
    <row r="1131" spans="2:38" s="32" customFormat="1" ht="18" customHeight="1" x14ac:dyDescent="0.45">
      <c r="B1131" s="291" t="s">
        <v>85</v>
      </c>
      <c r="C1131" s="69" t="s">
        <v>5718</v>
      </c>
      <c r="E1131" s="69"/>
      <c r="F1131" s="69"/>
      <c r="G1131" s="69"/>
      <c r="H1131" s="69"/>
      <c r="I1131" s="73"/>
      <c r="J1131" s="73"/>
      <c r="K1131" s="73"/>
      <c r="L1131" s="73"/>
      <c r="M1131" s="73"/>
      <c r="N1131" s="73"/>
      <c r="O1131" s="73"/>
      <c r="P1131" s="73"/>
      <c r="Q1131" s="73"/>
      <c r="R1131" s="74"/>
      <c r="S1131" s="73"/>
      <c r="T1131" s="73"/>
      <c r="U1131" s="73"/>
      <c r="V1131" s="73"/>
      <c r="W1131" s="69"/>
      <c r="X1131" s="69"/>
      <c r="Y1131" s="69"/>
      <c r="Z1131" s="69"/>
      <c r="AA1131" s="69"/>
      <c r="AB1131" s="69"/>
      <c r="AE1131" s="71"/>
    </row>
    <row r="1132" spans="2:38" s="32" customFormat="1" ht="30" customHeight="1" x14ac:dyDescent="0.45">
      <c r="B1132" s="296" t="s">
        <v>86</v>
      </c>
      <c r="C1132" s="1117" t="s">
        <v>5719</v>
      </c>
      <c r="D1132" s="1117"/>
      <c r="E1132" s="1117"/>
      <c r="F1132" s="1117"/>
      <c r="G1132" s="1117"/>
      <c r="H1132" s="1117"/>
      <c r="I1132" s="1117"/>
      <c r="J1132" s="1117"/>
      <c r="K1132" s="1117"/>
      <c r="L1132" s="1117"/>
      <c r="M1132" s="1117"/>
      <c r="N1132" s="1117"/>
      <c r="O1132" s="1117"/>
      <c r="P1132" s="1117"/>
      <c r="Q1132" s="1117"/>
      <c r="R1132" s="1117"/>
      <c r="S1132" s="1117"/>
      <c r="T1132" s="1117"/>
      <c r="U1132" s="1117"/>
      <c r="V1132" s="1117"/>
      <c r="W1132" s="1117"/>
      <c r="X1132" s="1117"/>
      <c r="Y1132" s="1117"/>
      <c r="Z1132" s="1117"/>
      <c r="AA1132" s="1117"/>
      <c r="AE1132" s="71"/>
    </row>
    <row r="1133" spans="2:38" s="32" customFormat="1" ht="8.1" customHeight="1" x14ac:dyDescent="0.45">
      <c r="E1133" s="75"/>
      <c r="F1133" s="75"/>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E1133" s="71"/>
    </row>
    <row r="1134" spans="2:38" s="32" customFormat="1" ht="25.35" customHeight="1" x14ac:dyDescent="0.45">
      <c r="B1134" s="35" t="s">
        <v>87</v>
      </c>
      <c r="I1134" s="36"/>
      <c r="J1134" s="36"/>
      <c r="W1134" s="36"/>
      <c r="X1134" s="36"/>
      <c r="Y1134" s="36"/>
      <c r="Z1134" s="36"/>
      <c r="AA1134" s="36"/>
      <c r="AB1134" s="36"/>
      <c r="AE1134" s="71"/>
    </row>
    <row r="1135" spans="2:38" s="32" customFormat="1" ht="17.55" customHeight="1" x14ac:dyDescent="0.45">
      <c r="B1135" s="35" t="s">
        <v>5600</v>
      </c>
      <c r="C1135" s="35"/>
      <c r="D1135" s="36"/>
      <c r="E1135" s="36"/>
      <c r="F1135" s="36"/>
      <c r="G1135" s="36"/>
      <c r="H1135" s="36"/>
      <c r="I1135" s="36"/>
      <c r="J1135" s="36"/>
      <c r="K1135" s="36"/>
      <c r="L1135" s="36"/>
      <c r="M1135" s="36"/>
      <c r="N1135" s="36"/>
      <c r="O1135" s="36"/>
      <c r="P1135" s="36"/>
      <c r="Q1135" s="36"/>
      <c r="R1135" s="36"/>
      <c r="S1135" s="36"/>
      <c r="T1135" s="36"/>
      <c r="U1135" s="36"/>
      <c r="V1135" s="36"/>
      <c r="W1135" s="36"/>
      <c r="X1135" s="36"/>
      <c r="Y1135" s="36"/>
      <c r="Z1135" s="36"/>
      <c r="AA1135" s="36"/>
      <c r="AB1135" s="36"/>
      <c r="AE1135" s="223"/>
    </row>
    <row r="1136" spans="2:38" s="32" customFormat="1" ht="12.6" customHeight="1" x14ac:dyDescent="0.45">
      <c r="B1136" s="1185" t="s">
        <v>62</v>
      </c>
      <c r="C1136" s="1186"/>
      <c r="D1136" s="1186"/>
      <c r="E1136" s="1186"/>
      <c r="F1136" s="1186"/>
      <c r="G1136" s="1186"/>
      <c r="H1136" s="1186"/>
      <c r="I1136" s="1187"/>
      <c r="J1136" s="1221"/>
      <c r="K1136" s="1222"/>
      <c r="L1136" s="1222"/>
      <c r="M1136" s="1222"/>
      <c r="N1136" s="1222"/>
      <c r="O1136" s="1222"/>
      <c r="P1136" s="1222"/>
      <c r="Q1136" s="1222"/>
      <c r="R1136" s="1222"/>
      <c r="S1136" s="1222"/>
      <c r="T1136" s="1222"/>
      <c r="U1136" s="1222"/>
      <c r="V1136" s="1222"/>
      <c r="W1136" s="1222"/>
      <c r="X1136" s="1222"/>
      <c r="Y1136" s="1222"/>
      <c r="Z1136" s="1222"/>
      <c r="AA1136" s="1222"/>
      <c r="AB1136" s="1223"/>
      <c r="AE1136" s="71"/>
    </row>
    <row r="1137" spans="2:38" s="32" customFormat="1" ht="22.5" customHeight="1" x14ac:dyDescent="0.45">
      <c r="B1137" s="1207" t="s">
        <v>50</v>
      </c>
      <c r="C1137" s="1208"/>
      <c r="D1137" s="1208"/>
      <c r="E1137" s="1208"/>
      <c r="F1137" s="1208"/>
      <c r="G1137" s="1208"/>
      <c r="H1137" s="1208"/>
      <c r="I1137" s="1209"/>
      <c r="J1137" s="1224"/>
      <c r="K1137" s="1225"/>
      <c r="L1137" s="1225"/>
      <c r="M1137" s="1226"/>
      <c r="N1137" s="1226"/>
      <c r="O1137" s="1225"/>
      <c r="P1137" s="1226"/>
      <c r="Q1137" s="1226"/>
      <c r="R1137" s="1225"/>
      <c r="S1137" s="1225"/>
      <c r="T1137" s="1225"/>
      <c r="U1137" s="1225"/>
      <c r="V1137" s="1225"/>
      <c r="W1137" s="1225"/>
      <c r="X1137" s="1225"/>
      <c r="Y1137" s="1225"/>
      <c r="Z1137" s="1225"/>
      <c r="AA1137" s="1225"/>
      <c r="AB1137" s="1227"/>
      <c r="AE1137" s="71"/>
    </row>
    <row r="1138" spans="2:38" s="32" customFormat="1" ht="25.35" customHeight="1" x14ac:dyDescent="0.45">
      <c r="B1138" s="1173" t="s">
        <v>48</v>
      </c>
      <c r="C1138" s="1174"/>
      <c r="D1138" s="1174"/>
      <c r="E1138" s="1174"/>
      <c r="F1138" s="1174"/>
      <c r="G1138" s="1174"/>
      <c r="H1138" s="1174"/>
      <c r="I1138" s="1175"/>
      <c r="J1138" s="1053" t="s">
        <v>3</v>
      </c>
      <c r="K1138" s="1054"/>
      <c r="L1138" s="1054"/>
      <c r="M1138" s="1237"/>
      <c r="N1138" s="1239"/>
      <c r="O1138" s="37" t="s">
        <v>4</v>
      </c>
      <c r="P1138" s="1237"/>
      <c r="Q1138" s="1239"/>
      <c r="R1138" s="1054"/>
      <c r="S1138" s="1054"/>
      <c r="T1138" s="1054"/>
      <c r="U1138" s="1054"/>
      <c r="V1138" s="1054"/>
      <c r="W1138" s="1054"/>
      <c r="X1138" s="1054"/>
      <c r="Y1138" s="1054"/>
      <c r="Z1138" s="1054"/>
      <c r="AA1138" s="1054"/>
      <c r="AB1138" s="1055"/>
      <c r="AE1138" s="71"/>
    </row>
    <row r="1139" spans="2:38" s="32" customFormat="1" ht="25.35" customHeight="1" x14ac:dyDescent="0.45">
      <c r="B1139" s="1179"/>
      <c r="C1139" s="1180"/>
      <c r="D1139" s="1180"/>
      <c r="E1139" s="1180"/>
      <c r="F1139" s="1180"/>
      <c r="G1139" s="1180"/>
      <c r="H1139" s="1180"/>
      <c r="I1139" s="1181"/>
      <c r="J1139" s="1053" t="s">
        <v>5</v>
      </c>
      <c r="K1139" s="1054"/>
      <c r="L1139" s="1054"/>
      <c r="M1139" s="1237"/>
      <c r="N1139" s="1238"/>
      <c r="O1139" s="1238"/>
      <c r="P1139" s="1238"/>
      <c r="Q1139" s="1239"/>
      <c r="R1139" s="1053" t="s">
        <v>6</v>
      </c>
      <c r="S1139" s="1054"/>
      <c r="T1139" s="1055"/>
      <c r="U1139" s="1237"/>
      <c r="V1139" s="1238"/>
      <c r="W1139" s="1238"/>
      <c r="X1139" s="1238"/>
      <c r="Y1139" s="1238"/>
      <c r="Z1139" s="1238"/>
      <c r="AA1139" s="1238"/>
      <c r="AB1139" s="1239"/>
      <c r="AE1139" s="71"/>
    </row>
    <row r="1140" spans="2:38" s="32" customFormat="1" ht="25.35" customHeight="1" x14ac:dyDescent="0.45">
      <c r="B1140" s="1179"/>
      <c r="C1140" s="1180"/>
      <c r="D1140" s="1180"/>
      <c r="E1140" s="1180"/>
      <c r="F1140" s="1180"/>
      <c r="G1140" s="1180"/>
      <c r="H1140" s="1180"/>
      <c r="I1140" s="1181"/>
      <c r="J1140" s="1053" t="s">
        <v>5753</v>
      </c>
      <c r="K1140" s="1054"/>
      <c r="L1140" s="1054"/>
      <c r="M1140" s="1234"/>
      <c r="N1140" s="1235"/>
      <c r="O1140" s="1235"/>
      <c r="P1140" s="1235"/>
      <c r="Q1140" s="1236"/>
      <c r="R1140" s="1053" t="s">
        <v>7</v>
      </c>
      <c r="S1140" s="1054"/>
      <c r="T1140" s="1055"/>
      <c r="U1140" s="1237"/>
      <c r="V1140" s="1238"/>
      <c r="W1140" s="1238"/>
      <c r="X1140" s="1238"/>
      <c r="Y1140" s="1238"/>
      <c r="Z1140" s="1238"/>
      <c r="AA1140" s="1238"/>
      <c r="AB1140" s="1239"/>
      <c r="AE1140" s="71"/>
    </row>
    <row r="1141" spans="2:38" s="32" customFormat="1" ht="25.35" customHeight="1" x14ac:dyDescent="0.45">
      <c r="B1141" s="1182"/>
      <c r="C1141" s="1183"/>
      <c r="D1141" s="1183"/>
      <c r="E1141" s="1183"/>
      <c r="F1141" s="1183"/>
      <c r="G1141" s="1183"/>
      <c r="H1141" s="1183"/>
      <c r="I1141" s="1184"/>
      <c r="J1141" s="1053" t="s">
        <v>8</v>
      </c>
      <c r="K1141" s="1054"/>
      <c r="L1141" s="1054"/>
      <c r="M1141" s="1713"/>
      <c r="N1141" s="1713"/>
      <c r="O1141" s="1713"/>
      <c r="P1141" s="1713"/>
      <c r="Q1141" s="1713"/>
      <c r="R1141" s="1713"/>
      <c r="S1141" s="1713"/>
      <c r="T1141" s="1713"/>
      <c r="U1141" s="1713"/>
      <c r="V1141" s="1713"/>
      <c r="W1141" s="1713"/>
      <c r="X1141" s="1713"/>
      <c r="Y1141" s="1713"/>
      <c r="Z1141" s="1713"/>
      <c r="AA1141" s="1713"/>
      <c r="AB1141" s="1713"/>
      <c r="AE1141" s="71"/>
    </row>
    <row r="1142" spans="2:38" s="32" customFormat="1" ht="30" customHeight="1" x14ac:dyDescent="0.45">
      <c r="B1142" s="1696" t="s">
        <v>63</v>
      </c>
      <c r="C1142" s="1697"/>
      <c r="D1142" s="1697"/>
      <c r="E1142" s="1697"/>
      <c r="F1142" s="1697"/>
      <c r="G1142" s="1697"/>
      <c r="H1142" s="1697"/>
      <c r="I1142" s="1698"/>
      <c r="J1142" s="222"/>
      <c r="K1142" s="221"/>
      <c r="L1142" s="220" t="s">
        <v>65</v>
      </c>
      <c r="M1142" s="219"/>
      <c r="N1142" s="218" t="s">
        <v>64</v>
      </c>
      <c r="O1142" s="42"/>
      <c r="P1142" s="53"/>
      <c r="V1142" s="82"/>
      <c r="W1142" s="82"/>
      <c r="X1142" s="82"/>
      <c r="Y1142" s="82"/>
      <c r="Z1142" s="82"/>
      <c r="AA1142" s="82"/>
      <c r="AB1142" s="83"/>
      <c r="AE1142" s="71"/>
      <c r="AL1142" s="39"/>
    </row>
    <row r="1143" spans="2:38" s="32" customFormat="1" ht="15" customHeight="1" x14ac:dyDescent="0.45">
      <c r="B1143" s="1699"/>
      <c r="C1143" s="1700"/>
      <c r="D1143" s="1700"/>
      <c r="E1143" s="1700"/>
      <c r="F1143" s="1700"/>
      <c r="G1143" s="1700"/>
      <c r="H1143" s="1700"/>
      <c r="I1143" s="1701"/>
      <c r="J1143" s="43" t="s">
        <v>66</v>
      </c>
      <c r="K1143" s="44"/>
      <c r="L1143" s="44"/>
      <c r="M1143" s="44"/>
      <c r="N1143" s="44"/>
      <c r="O1143" s="44"/>
      <c r="P1143" s="44"/>
      <c r="Q1143" s="44"/>
      <c r="R1143" s="44"/>
      <c r="S1143" s="42"/>
      <c r="T1143" s="45"/>
      <c r="U1143" s="217"/>
      <c r="V1143" s="216"/>
      <c r="W1143" s="409"/>
      <c r="X1143" s="102" t="s">
        <v>65</v>
      </c>
      <c r="Y1143" s="215"/>
      <c r="Z1143" s="72" t="s">
        <v>64</v>
      </c>
      <c r="AA1143" s="72"/>
      <c r="AB1143" s="214"/>
      <c r="AE1143" s="71"/>
    </row>
    <row r="1144" spans="2:38" s="32" customFormat="1" ht="15" customHeight="1" x14ac:dyDescent="0.45">
      <c r="B1144" s="1702"/>
      <c r="C1144" s="1703"/>
      <c r="D1144" s="1703"/>
      <c r="E1144" s="1703"/>
      <c r="F1144" s="1703"/>
      <c r="G1144" s="1703"/>
      <c r="H1144" s="1703"/>
      <c r="I1144" s="1704"/>
      <c r="J1144" s="50" t="s">
        <v>67</v>
      </c>
      <c r="K1144" s="295"/>
      <c r="L1144" s="295"/>
      <c r="M1144" s="295"/>
      <c r="N1144" s="295"/>
      <c r="O1144" s="295"/>
      <c r="P1144" s="295"/>
      <c r="Q1144" s="295"/>
      <c r="R1144" s="295"/>
      <c r="S1144" s="52"/>
      <c r="T1144" s="72"/>
      <c r="U1144" s="213"/>
      <c r="V1144" s="212"/>
      <c r="W1144" s="410"/>
      <c r="X1144" s="295" t="s">
        <v>65</v>
      </c>
      <c r="Y1144" s="211"/>
      <c r="Z1144" s="48" t="s">
        <v>64</v>
      </c>
      <c r="AA1144" s="48"/>
      <c r="AB1144" s="49"/>
      <c r="AE1144" s="71"/>
    </row>
    <row r="1145" spans="2:38" s="32" customFormat="1" ht="18" customHeight="1" x14ac:dyDescent="0.45">
      <c r="B1145" s="1167" t="s">
        <v>68</v>
      </c>
      <c r="C1145" s="1168"/>
      <c r="D1145" s="1168"/>
      <c r="E1145" s="1168"/>
      <c r="F1145" s="1168"/>
      <c r="G1145" s="1168"/>
      <c r="H1145" s="1168"/>
      <c r="I1145" s="1169"/>
      <c r="J1145" s="210" t="s">
        <v>84</v>
      </c>
      <c r="K1145" s="52" t="s">
        <v>69</v>
      </c>
      <c r="L1145" s="58"/>
      <c r="M1145" s="58"/>
      <c r="N1145" s="58"/>
      <c r="O1145" s="57" t="s">
        <v>70</v>
      </c>
      <c r="P1145" s="52" t="s">
        <v>71</v>
      </c>
      <c r="Q1145" s="58"/>
      <c r="R1145" s="58"/>
      <c r="T1145" s="72" t="s">
        <v>81</v>
      </c>
      <c r="U1145" s="57" t="s">
        <v>70</v>
      </c>
      <c r="V1145" s="72" t="s">
        <v>82</v>
      </c>
      <c r="X1145" s="52"/>
      <c r="Y1145" s="58"/>
      <c r="Z1145" s="58"/>
      <c r="AA1145" s="58"/>
      <c r="AB1145" s="59"/>
      <c r="AE1145" s="71"/>
      <c r="AH1145" s="69"/>
    </row>
    <row r="1146" spans="2:38" s="32" customFormat="1" ht="15" customHeight="1" x14ac:dyDescent="0.45">
      <c r="B1146" s="1118" t="s">
        <v>72</v>
      </c>
      <c r="C1146" s="1119"/>
      <c r="D1146" s="1119"/>
      <c r="E1146" s="1119"/>
      <c r="F1146" s="1119"/>
      <c r="G1146" s="1119"/>
      <c r="H1146" s="1119"/>
      <c r="I1146" s="1120"/>
      <c r="J1146" s="1130" t="s">
        <v>73</v>
      </c>
      <c r="K1146" s="1139"/>
      <c r="L1146" s="1711"/>
      <c r="M1146" s="1218"/>
      <c r="N1146" s="1218"/>
      <c r="O1146" s="1218"/>
      <c r="P1146" s="1218"/>
      <c r="Q1146" s="1218"/>
      <c r="R1146" s="1715"/>
      <c r="S1146" s="1715"/>
      <c r="T1146" s="1715"/>
      <c r="U1146" s="1716"/>
      <c r="V1146" s="1143" t="s">
        <v>74</v>
      </c>
      <c r="W1146" s="1143"/>
      <c r="X1146" s="1143"/>
      <c r="Y1146" s="1143"/>
      <c r="Z1146" s="1143"/>
      <c r="AA1146" s="1143"/>
      <c r="AB1146" s="1144"/>
      <c r="AE1146" s="71"/>
    </row>
    <row r="1147" spans="2:38" s="32" customFormat="1" ht="15" customHeight="1" x14ac:dyDescent="0.45">
      <c r="B1147" s="1121"/>
      <c r="C1147" s="1122"/>
      <c r="D1147" s="1122"/>
      <c r="E1147" s="1122"/>
      <c r="F1147" s="1122"/>
      <c r="G1147" s="1122"/>
      <c r="H1147" s="1122"/>
      <c r="I1147" s="1123"/>
      <c r="J1147" s="1197"/>
      <c r="K1147" s="1198"/>
      <c r="L1147" s="1711"/>
      <c r="M1147" s="1218"/>
      <c r="N1147" s="1218"/>
      <c r="O1147" s="1218"/>
      <c r="P1147" s="1218"/>
      <c r="Q1147" s="1218"/>
      <c r="R1147" s="1715"/>
      <c r="S1147" s="1715"/>
      <c r="T1147" s="1715"/>
      <c r="U1147" s="1716"/>
      <c r="V1147" s="1146"/>
      <c r="W1147" s="1146"/>
      <c r="X1147" s="1146"/>
      <c r="Y1147" s="1146"/>
      <c r="Z1147" s="1146"/>
      <c r="AA1147" s="1146"/>
      <c r="AB1147" s="1147"/>
      <c r="AC1147" s="63"/>
      <c r="AD1147" s="63"/>
      <c r="AE1147" s="207"/>
      <c r="AF1147" s="63"/>
      <c r="AG1147" s="63"/>
      <c r="AH1147" s="63"/>
    </row>
    <row r="1148" spans="2:38" s="32" customFormat="1" ht="15" customHeight="1" x14ac:dyDescent="0.45">
      <c r="B1148" s="1118" t="s">
        <v>75</v>
      </c>
      <c r="C1148" s="1119"/>
      <c r="D1148" s="1119"/>
      <c r="E1148" s="1119"/>
      <c r="F1148" s="1119"/>
      <c r="G1148" s="1119"/>
      <c r="H1148" s="1119"/>
      <c r="I1148" s="1119"/>
      <c r="J1148" s="1705"/>
      <c r="K1148" s="1717"/>
      <c r="L1148" s="1719"/>
      <c r="M1148" s="1134" t="s">
        <v>76</v>
      </c>
      <c r="N1148" s="1709"/>
      <c r="O1148" s="1134" t="s">
        <v>77</v>
      </c>
      <c r="P1148" s="1709"/>
      <c r="Q1148" s="1134" t="s">
        <v>78</v>
      </c>
      <c r="S1148" s="60"/>
      <c r="T1148" s="60"/>
      <c r="U1148" s="60"/>
      <c r="V1148" s="60"/>
      <c r="W1148" s="60"/>
      <c r="X1148" s="60"/>
      <c r="Y1148" s="60"/>
      <c r="Z1148" s="60"/>
      <c r="AA1148" s="60"/>
      <c r="AB1148" s="209"/>
      <c r="AC1148" s="63"/>
      <c r="AD1148" s="63"/>
      <c r="AE1148" s="207"/>
      <c r="AF1148" s="63"/>
      <c r="AG1148" s="63"/>
      <c r="AH1148" s="63"/>
    </row>
    <row r="1149" spans="2:38" s="32" customFormat="1" ht="15" customHeight="1" x14ac:dyDescent="0.45">
      <c r="B1149" s="1121"/>
      <c r="C1149" s="1122"/>
      <c r="D1149" s="1122"/>
      <c r="E1149" s="1122"/>
      <c r="F1149" s="1122"/>
      <c r="G1149" s="1122"/>
      <c r="H1149" s="1122"/>
      <c r="I1149" s="1122"/>
      <c r="J1149" s="1707"/>
      <c r="K1149" s="1718"/>
      <c r="L1149" s="1720"/>
      <c r="M1149" s="1136"/>
      <c r="N1149" s="1710"/>
      <c r="O1149" s="1136"/>
      <c r="P1149" s="1710"/>
      <c r="Q1149" s="1136"/>
      <c r="R1149" s="64"/>
      <c r="S1149" s="62"/>
      <c r="T1149" s="62"/>
      <c r="U1149" s="62"/>
      <c r="V1149" s="62"/>
      <c r="W1149" s="62"/>
      <c r="X1149" s="62"/>
      <c r="Y1149" s="62"/>
      <c r="Z1149" s="62"/>
      <c r="AA1149" s="62"/>
      <c r="AB1149" s="208"/>
      <c r="AC1149" s="63"/>
      <c r="AD1149" s="63"/>
      <c r="AE1149" s="207"/>
      <c r="AF1149" s="63"/>
      <c r="AG1149" s="63"/>
      <c r="AH1149" s="63"/>
    </row>
    <row r="1150" spans="2:38" s="32" customFormat="1" ht="17.55" customHeight="1" x14ac:dyDescent="0.45">
      <c r="B1150" s="35" t="s">
        <v>5599</v>
      </c>
      <c r="C1150" s="35"/>
      <c r="D1150" s="36"/>
      <c r="E1150" s="36"/>
      <c r="F1150" s="36"/>
      <c r="G1150" s="36"/>
      <c r="H1150" s="36"/>
      <c r="I1150" s="36"/>
      <c r="J1150" s="36"/>
      <c r="K1150" s="36"/>
      <c r="L1150" s="36"/>
      <c r="M1150" s="36"/>
      <c r="N1150" s="36"/>
      <c r="O1150" s="36"/>
      <c r="P1150" s="36"/>
      <c r="Q1150" s="36"/>
      <c r="R1150" s="36"/>
      <c r="S1150" s="36"/>
      <c r="T1150" s="36"/>
      <c r="U1150" s="36"/>
      <c r="V1150" s="36"/>
      <c r="W1150" s="36"/>
      <c r="X1150" s="36"/>
      <c r="Y1150" s="36"/>
      <c r="Z1150" s="36"/>
      <c r="AA1150" s="36"/>
      <c r="AB1150" s="36"/>
      <c r="AE1150" s="223"/>
    </row>
    <row r="1151" spans="2:38" s="32" customFormat="1" ht="12.6" customHeight="1" x14ac:dyDescent="0.45">
      <c r="B1151" s="1185" t="s">
        <v>62</v>
      </c>
      <c r="C1151" s="1186"/>
      <c r="D1151" s="1186"/>
      <c r="E1151" s="1186"/>
      <c r="F1151" s="1186"/>
      <c r="G1151" s="1186"/>
      <c r="H1151" s="1186"/>
      <c r="I1151" s="1187"/>
      <c r="J1151" s="1221"/>
      <c r="K1151" s="1222"/>
      <c r="L1151" s="1222"/>
      <c r="M1151" s="1222"/>
      <c r="N1151" s="1222"/>
      <c r="O1151" s="1222"/>
      <c r="P1151" s="1222"/>
      <c r="Q1151" s="1222"/>
      <c r="R1151" s="1222"/>
      <c r="S1151" s="1222"/>
      <c r="T1151" s="1222"/>
      <c r="U1151" s="1222"/>
      <c r="V1151" s="1222"/>
      <c r="W1151" s="1222"/>
      <c r="X1151" s="1222"/>
      <c r="Y1151" s="1222"/>
      <c r="Z1151" s="1222"/>
      <c r="AA1151" s="1222"/>
      <c r="AB1151" s="1223"/>
      <c r="AE1151" s="71"/>
    </row>
    <row r="1152" spans="2:38" s="32" customFormat="1" ht="22.5" customHeight="1" x14ac:dyDescent="0.45">
      <c r="B1152" s="1207" t="s">
        <v>50</v>
      </c>
      <c r="C1152" s="1208"/>
      <c r="D1152" s="1208"/>
      <c r="E1152" s="1208"/>
      <c r="F1152" s="1208"/>
      <c r="G1152" s="1208"/>
      <c r="H1152" s="1208"/>
      <c r="I1152" s="1209"/>
      <c r="J1152" s="1224"/>
      <c r="K1152" s="1225"/>
      <c r="L1152" s="1225"/>
      <c r="M1152" s="1226"/>
      <c r="N1152" s="1226"/>
      <c r="O1152" s="1225"/>
      <c r="P1152" s="1226"/>
      <c r="Q1152" s="1226"/>
      <c r="R1152" s="1225"/>
      <c r="S1152" s="1225"/>
      <c r="T1152" s="1225"/>
      <c r="U1152" s="1225"/>
      <c r="V1152" s="1225"/>
      <c r="W1152" s="1225"/>
      <c r="X1152" s="1225"/>
      <c r="Y1152" s="1225"/>
      <c r="Z1152" s="1225"/>
      <c r="AA1152" s="1225"/>
      <c r="AB1152" s="1227"/>
      <c r="AE1152" s="71"/>
    </row>
    <row r="1153" spans="2:38" s="32" customFormat="1" ht="25.35" customHeight="1" x14ac:dyDescent="0.45">
      <c r="B1153" s="1173" t="s">
        <v>48</v>
      </c>
      <c r="C1153" s="1174"/>
      <c r="D1153" s="1174"/>
      <c r="E1153" s="1174"/>
      <c r="F1153" s="1174"/>
      <c r="G1153" s="1174"/>
      <c r="H1153" s="1174"/>
      <c r="I1153" s="1175"/>
      <c r="J1153" s="1053" t="s">
        <v>3</v>
      </c>
      <c r="K1153" s="1054"/>
      <c r="L1153" s="1054"/>
      <c r="M1153" s="1237"/>
      <c r="N1153" s="1239"/>
      <c r="O1153" s="37" t="s">
        <v>4</v>
      </c>
      <c r="P1153" s="1237"/>
      <c r="Q1153" s="1239"/>
      <c r="R1153" s="1054"/>
      <c r="S1153" s="1054"/>
      <c r="T1153" s="1054"/>
      <c r="U1153" s="1054"/>
      <c r="V1153" s="1054"/>
      <c r="W1153" s="1054"/>
      <c r="X1153" s="1054"/>
      <c r="Y1153" s="1054"/>
      <c r="Z1153" s="1054"/>
      <c r="AA1153" s="1054"/>
      <c r="AB1153" s="1055"/>
      <c r="AE1153" s="71"/>
    </row>
    <row r="1154" spans="2:38" s="32" customFormat="1" ht="25.35" customHeight="1" x14ac:dyDescent="0.45">
      <c r="B1154" s="1179"/>
      <c r="C1154" s="1180"/>
      <c r="D1154" s="1180"/>
      <c r="E1154" s="1180"/>
      <c r="F1154" s="1180"/>
      <c r="G1154" s="1180"/>
      <c r="H1154" s="1180"/>
      <c r="I1154" s="1181"/>
      <c r="J1154" s="1053" t="s">
        <v>5</v>
      </c>
      <c r="K1154" s="1054"/>
      <c r="L1154" s="1054"/>
      <c r="M1154" s="1237"/>
      <c r="N1154" s="1238"/>
      <c r="O1154" s="1238"/>
      <c r="P1154" s="1238"/>
      <c r="Q1154" s="1239"/>
      <c r="R1154" s="1053" t="s">
        <v>6</v>
      </c>
      <c r="S1154" s="1054"/>
      <c r="T1154" s="1055"/>
      <c r="U1154" s="1237"/>
      <c r="V1154" s="1238"/>
      <c r="W1154" s="1238"/>
      <c r="X1154" s="1238"/>
      <c r="Y1154" s="1238"/>
      <c r="Z1154" s="1238"/>
      <c r="AA1154" s="1238"/>
      <c r="AB1154" s="1239"/>
      <c r="AE1154" s="71"/>
    </row>
    <row r="1155" spans="2:38" s="32" customFormat="1" ht="25.35" customHeight="1" x14ac:dyDescent="0.45">
      <c r="B1155" s="1179"/>
      <c r="C1155" s="1180"/>
      <c r="D1155" s="1180"/>
      <c r="E1155" s="1180"/>
      <c r="F1155" s="1180"/>
      <c r="G1155" s="1180"/>
      <c r="H1155" s="1180"/>
      <c r="I1155" s="1181"/>
      <c r="J1155" s="1053" t="s">
        <v>5753</v>
      </c>
      <c r="K1155" s="1054"/>
      <c r="L1155" s="1054"/>
      <c r="M1155" s="1234"/>
      <c r="N1155" s="1235"/>
      <c r="O1155" s="1235"/>
      <c r="P1155" s="1235"/>
      <c r="Q1155" s="1236"/>
      <c r="R1155" s="1053" t="s">
        <v>7</v>
      </c>
      <c r="S1155" s="1054"/>
      <c r="T1155" s="1055"/>
      <c r="U1155" s="1237"/>
      <c r="V1155" s="1238"/>
      <c r="W1155" s="1238"/>
      <c r="X1155" s="1238"/>
      <c r="Y1155" s="1238"/>
      <c r="Z1155" s="1238"/>
      <c r="AA1155" s="1238"/>
      <c r="AB1155" s="1239"/>
      <c r="AE1155" s="71"/>
    </row>
    <row r="1156" spans="2:38" s="32" customFormat="1" ht="25.35" customHeight="1" x14ac:dyDescent="0.45">
      <c r="B1156" s="1182"/>
      <c r="C1156" s="1183"/>
      <c r="D1156" s="1183"/>
      <c r="E1156" s="1183"/>
      <c r="F1156" s="1183"/>
      <c r="G1156" s="1183"/>
      <c r="H1156" s="1183"/>
      <c r="I1156" s="1184"/>
      <c r="J1156" s="1053" t="s">
        <v>8</v>
      </c>
      <c r="K1156" s="1054"/>
      <c r="L1156" s="1054"/>
      <c r="M1156" s="1713"/>
      <c r="N1156" s="1713"/>
      <c r="O1156" s="1713"/>
      <c r="P1156" s="1713"/>
      <c r="Q1156" s="1713"/>
      <c r="R1156" s="1713"/>
      <c r="S1156" s="1713"/>
      <c r="T1156" s="1713"/>
      <c r="U1156" s="1713"/>
      <c r="V1156" s="1713"/>
      <c r="W1156" s="1713"/>
      <c r="X1156" s="1713"/>
      <c r="Y1156" s="1713"/>
      <c r="Z1156" s="1713"/>
      <c r="AA1156" s="1713"/>
      <c r="AB1156" s="1713"/>
      <c r="AE1156" s="71"/>
    </row>
    <row r="1157" spans="2:38" s="32" customFormat="1" ht="30" customHeight="1" x14ac:dyDescent="0.45">
      <c r="B1157" s="1696" t="s">
        <v>63</v>
      </c>
      <c r="C1157" s="1697"/>
      <c r="D1157" s="1697"/>
      <c r="E1157" s="1697"/>
      <c r="F1157" s="1697"/>
      <c r="G1157" s="1697"/>
      <c r="H1157" s="1697"/>
      <c r="I1157" s="1698"/>
      <c r="J1157" s="222"/>
      <c r="K1157" s="221"/>
      <c r="L1157" s="220" t="s">
        <v>65</v>
      </c>
      <c r="M1157" s="219"/>
      <c r="N1157" s="218" t="s">
        <v>64</v>
      </c>
      <c r="O1157" s="42"/>
      <c r="P1157" s="53"/>
      <c r="V1157" s="82"/>
      <c r="W1157" s="82"/>
      <c r="X1157" s="82"/>
      <c r="Y1157" s="82"/>
      <c r="Z1157" s="82"/>
      <c r="AA1157" s="82"/>
      <c r="AB1157" s="83"/>
      <c r="AE1157" s="71"/>
      <c r="AL1157" s="39"/>
    </row>
    <row r="1158" spans="2:38" s="32" customFormat="1" ht="15" customHeight="1" x14ac:dyDescent="0.45">
      <c r="B1158" s="1699"/>
      <c r="C1158" s="1700"/>
      <c r="D1158" s="1700"/>
      <c r="E1158" s="1700"/>
      <c r="F1158" s="1700"/>
      <c r="G1158" s="1700"/>
      <c r="H1158" s="1700"/>
      <c r="I1158" s="1701"/>
      <c r="J1158" s="43" t="s">
        <v>66</v>
      </c>
      <c r="K1158" s="44"/>
      <c r="L1158" s="44"/>
      <c r="M1158" s="44"/>
      <c r="N1158" s="44"/>
      <c r="O1158" s="44"/>
      <c r="P1158" s="44"/>
      <c r="Q1158" s="44"/>
      <c r="R1158" s="44"/>
      <c r="S1158" s="42"/>
      <c r="T1158" s="45"/>
      <c r="U1158" s="217"/>
      <c r="V1158" s="216"/>
      <c r="W1158" s="409"/>
      <c r="X1158" s="102" t="s">
        <v>65</v>
      </c>
      <c r="Y1158" s="215"/>
      <c r="Z1158" s="45" t="s">
        <v>64</v>
      </c>
      <c r="AA1158" s="72"/>
      <c r="AB1158" s="214"/>
      <c r="AE1158" s="71"/>
    </row>
    <row r="1159" spans="2:38" s="32" customFormat="1" ht="15" customHeight="1" x14ac:dyDescent="0.45">
      <c r="B1159" s="1702"/>
      <c r="C1159" s="1703"/>
      <c r="D1159" s="1703"/>
      <c r="E1159" s="1703"/>
      <c r="F1159" s="1703"/>
      <c r="G1159" s="1703"/>
      <c r="H1159" s="1703"/>
      <c r="I1159" s="1704"/>
      <c r="J1159" s="50" t="s">
        <v>67</v>
      </c>
      <c r="K1159" s="295"/>
      <c r="L1159" s="295"/>
      <c r="M1159" s="295"/>
      <c r="N1159" s="295"/>
      <c r="O1159" s="295"/>
      <c r="P1159" s="295"/>
      <c r="Q1159" s="295"/>
      <c r="R1159" s="295"/>
      <c r="S1159" s="52"/>
      <c r="T1159" s="72"/>
      <c r="U1159" s="213"/>
      <c r="V1159" s="212"/>
      <c r="W1159" s="410"/>
      <c r="X1159" s="295" t="s">
        <v>65</v>
      </c>
      <c r="Y1159" s="211"/>
      <c r="Z1159" s="72" t="s">
        <v>64</v>
      </c>
      <c r="AA1159" s="48"/>
      <c r="AB1159" s="49"/>
      <c r="AE1159" s="71"/>
    </row>
    <row r="1160" spans="2:38" s="32" customFormat="1" ht="18" customHeight="1" x14ac:dyDescent="0.45">
      <c r="B1160" s="1167" t="s">
        <v>68</v>
      </c>
      <c r="C1160" s="1168"/>
      <c r="D1160" s="1168"/>
      <c r="E1160" s="1168"/>
      <c r="F1160" s="1168"/>
      <c r="G1160" s="1168"/>
      <c r="H1160" s="1168"/>
      <c r="I1160" s="1169"/>
      <c r="J1160" s="210" t="s">
        <v>84</v>
      </c>
      <c r="K1160" s="52" t="s">
        <v>69</v>
      </c>
      <c r="L1160" s="58"/>
      <c r="M1160" s="58"/>
      <c r="N1160" s="58"/>
      <c r="O1160" s="57" t="s">
        <v>70</v>
      </c>
      <c r="P1160" s="52" t="s">
        <v>71</v>
      </c>
      <c r="Q1160" s="58"/>
      <c r="R1160" s="58"/>
      <c r="T1160" s="72" t="s">
        <v>81</v>
      </c>
      <c r="U1160" s="57" t="s">
        <v>84</v>
      </c>
      <c r="V1160" s="72" t="s">
        <v>82</v>
      </c>
      <c r="X1160" s="52"/>
      <c r="Y1160" s="58"/>
      <c r="Z1160" s="58"/>
      <c r="AA1160" s="58"/>
      <c r="AB1160" s="59"/>
      <c r="AE1160" s="71"/>
      <c r="AH1160" s="69"/>
    </row>
    <row r="1161" spans="2:38" s="32" customFormat="1" ht="15" customHeight="1" x14ac:dyDescent="0.45">
      <c r="B1161" s="1118" t="s">
        <v>72</v>
      </c>
      <c r="C1161" s="1119"/>
      <c r="D1161" s="1119"/>
      <c r="E1161" s="1119"/>
      <c r="F1161" s="1119"/>
      <c r="G1161" s="1119"/>
      <c r="H1161" s="1119"/>
      <c r="I1161" s="1120"/>
      <c r="J1161" s="1130" t="s">
        <v>73</v>
      </c>
      <c r="K1161" s="1139"/>
      <c r="L1161" s="1711"/>
      <c r="M1161" s="1218"/>
      <c r="N1161" s="1218"/>
      <c r="O1161" s="1712"/>
      <c r="P1161" s="1711"/>
      <c r="Q1161" s="1712"/>
      <c r="R1161" s="1714"/>
      <c r="S1161" s="1715"/>
      <c r="T1161" s="1715"/>
      <c r="U1161" s="1716"/>
      <c r="V1161" s="1143" t="s">
        <v>74</v>
      </c>
      <c r="W1161" s="1143"/>
      <c r="X1161" s="1143"/>
      <c r="Y1161" s="1143"/>
      <c r="Z1161" s="1143"/>
      <c r="AA1161" s="1143"/>
      <c r="AB1161" s="1144"/>
      <c r="AE1161" s="71"/>
    </row>
    <row r="1162" spans="2:38" s="32" customFormat="1" ht="15" customHeight="1" x14ac:dyDescent="0.45">
      <c r="B1162" s="1121"/>
      <c r="C1162" s="1122"/>
      <c r="D1162" s="1122"/>
      <c r="E1162" s="1122"/>
      <c r="F1162" s="1122"/>
      <c r="G1162" s="1122"/>
      <c r="H1162" s="1122"/>
      <c r="I1162" s="1123"/>
      <c r="J1162" s="1197"/>
      <c r="K1162" s="1198"/>
      <c r="L1162" s="1711"/>
      <c r="M1162" s="1218"/>
      <c r="N1162" s="1218"/>
      <c r="O1162" s="1712"/>
      <c r="P1162" s="1711"/>
      <c r="Q1162" s="1712"/>
      <c r="R1162" s="1714"/>
      <c r="S1162" s="1715"/>
      <c r="T1162" s="1715"/>
      <c r="U1162" s="1716"/>
      <c r="V1162" s="1146"/>
      <c r="W1162" s="1146"/>
      <c r="X1162" s="1146"/>
      <c r="Y1162" s="1146"/>
      <c r="Z1162" s="1146"/>
      <c r="AA1162" s="1146"/>
      <c r="AB1162" s="1147"/>
      <c r="AC1162" s="63"/>
      <c r="AD1162" s="63"/>
      <c r="AE1162" s="207"/>
      <c r="AF1162" s="63"/>
      <c r="AG1162" s="63"/>
      <c r="AH1162" s="63"/>
    </row>
    <row r="1163" spans="2:38" s="32" customFormat="1" ht="15" customHeight="1" x14ac:dyDescent="0.45">
      <c r="B1163" s="1118" t="s">
        <v>75</v>
      </c>
      <c r="C1163" s="1119"/>
      <c r="D1163" s="1119"/>
      <c r="E1163" s="1119"/>
      <c r="F1163" s="1119"/>
      <c r="G1163" s="1119"/>
      <c r="H1163" s="1119"/>
      <c r="I1163" s="1119"/>
      <c r="J1163" s="1705"/>
      <c r="K1163" s="1717"/>
      <c r="L1163" s="1719"/>
      <c r="M1163" s="1134" t="s">
        <v>76</v>
      </c>
      <c r="N1163" s="1709"/>
      <c r="O1163" s="1134" t="s">
        <v>77</v>
      </c>
      <c r="P1163" s="1709"/>
      <c r="Q1163" s="1134" t="s">
        <v>78</v>
      </c>
      <c r="S1163" s="60"/>
      <c r="T1163" s="60"/>
      <c r="U1163" s="60"/>
      <c r="V1163" s="60"/>
      <c r="W1163" s="60"/>
      <c r="X1163" s="60"/>
      <c r="Y1163" s="60"/>
      <c r="Z1163" s="60"/>
      <c r="AA1163" s="60"/>
      <c r="AB1163" s="209"/>
      <c r="AC1163" s="63"/>
      <c r="AD1163" s="63"/>
      <c r="AE1163" s="207"/>
      <c r="AF1163" s="63"/>
      <c r="AG1163" s="63"/>
      <c r="AH1163" s="63"/>
    </row>
    <row r="1164" spans="2:38" s="32" customFormat="1" ht="15" customHeight="1" x14ac:dyDescent="0.45">
      <c r="B1164" s="1121"/>
      <c r="C1164" s="1122"/>
      <c r="D1164" s="1122"/>
      <c r="E1164" s="1122"/>
      <c r="F1164" s="1122"/>
      <c r="G1164" s="1122"/>
      <c r="H1164" s="1122"/>
      <c r="I1164" s="1122"/>
      <c r="J1164" s="1707"/>
      <c r="K1164" s="1718"/>
      <c r="L1164" s="1720"/>
      <c r="M1164" s="1136"/>
      <c r="N1164" s="1710"/>
      <c r="O1164" s="1136"/>
      <c r="P1164" s="1710"/>
      <c r="Q1164" s="1136"/>
      <c r="R1164" s="64"/>
      <c r="S1164" s="62"/>
      <c r="T1164" s="62"/>
      <c r="U1164" s="62"/>
      <c r="V1164" s="62"/>
      <c r="W1164" s="62"/>
      <c r="X1164" s="62"/>
      <c r="Y1164" s="62"/>
      <c r="Z1164" s="62"/>
      <c r="AA1164" s="62"/>
      <c r="AB1164" s="208"/>
      <c r="AC1164" s="63"/>
      <c r="AD1164" s="63"/>
      <c r="AE1164" s="207"/>
      <c r="AF1164" s="63"/>
      <c r="AG1164" s="63"/>
      <c r="AH1164" s="63"/>
    </row>
    <row r="1165" spans="2:38" s="32" customFormat="1" ht="20.100000000000001" customHeight="1" x14ac:dyDescent="0.45">
      <c r="B1165" s="65"/>
      <c r="C1165" s="65"/>
      <c r="D1165" s="65"/>
      <c r="E1165" s="65"/>
      <c r="F1165" s="65"/>
      <c r="G1165" s="65"/>
      <c r="H1165" s="65"/>
      <c r="I1165" s="65"/>
      <c r="J1165" s="66"/>
      <c r="K1165" s="66"/>
      <c r="L1165" s="68"/>
      <c r="M1165" s="66"/>
      <c r="N1165" s="68"/>
      <c r="O1165" s="66"/>
      <c r="P1165" s="68"/>
      <c r="Q1165" s="66"/>
      <c r="R1165" s="68"/>
      <c r="S1165" s="61"/>
      <c r="T1165" s="61"/>
      <c r="U1165" s="61"/>
      <c r="V1165" s="61"/>
      <c r="W1165" s="61"/>
      <c r="X1165" s="61"/>
      <c r="Y1165" s="61"/>
      <c r="Z1165" s="61"/>
      <c r="AA1165" s="61"/>
      <c r="AB1165" s="61"/>
      <c r="AC1165" s="63"/>
      <c r="AD1165" s="63"/>
      <c r="AE1165" s="207"/>
      <c r="AF1165" s="63"/>
      <c r="AG1165" s="63"/>
      <c r="AH1165" s="63"/>
    </row>
    <row r="1166" spans="2:38" s="32" customFormat="1" ht="17.55" customHeight="1" x14ac:dyDescent="0.45">
      <c r="B1166" s="35" t="s">
        <v>5600</v>
      </c>
      <c r="C1166" s="35"/>
      <c r="D1166" s="36"/>
      <c r="E1166" s="36"/>
      <c r="F1166" s="36"/>
      <c r="G1166" s="36"/>
      <c r="H1166" s="36"/>
      <c r="I1166" s="36"/>
      <c r="J1166" s="36"/>
      <c r="K1166" s="36"/>
      <c r="L1166" s="36"/>
      <c r="M1166" s="36"/>
      <c r="N1166" s="36"/>
      <c r="O1166" s="36"/>
      <c r="P1166" s="36"/>
      <c r="Q1166" s="36"/>
      <c r="R1166" s="36"/>
      <c r="S1166" s="36"/>
      <c r="T1166" s="36"/>
      <c r="U1166" s="36"/>
      <c r="V1166" s="36"/>
      <c r="W1166" s="36"/>
      <c r="X1166" s="36"/>
      <c r="Y1166" s="36"/>
      <c r="Z1166" s="36"/>
      <c r="AA1166" s="36"/>
      <c r="AB1166" s="36"/>
      <c r="AE1166" s="223"/>
    </row>
    <row r="1167" spans="2:38" s="32" customFormat="1" ht="12.6" customHeight="1" x14ac:dyDescent="0.45">
      <c r="B1167" s="1185" t="s">
        <v>62</v>
      </c>
      <c r="C1167" s="1186"/>
      <c r="D1167" s="1186"/>
      <c r="E1167" s="1186"/>
      <c r="F1167" s="1186"/>
      <c r="G1167" s="1186"/>
      <c r="H1167" s="1186"/>
      <c r="I1167" s="1187"/>
      <c r="J1167" s="1221"/>
      <c r="K1167" s="1222"/>
      <c r="L1167" s="1222"/>
      <c r="M1167" s="1222"/>
      <c r="N1167" s="1222"/>
      <c r="O1167" s="1222"/>
      <c r="P1167" s="1222"/>
      <c r="Q1167" s="1222"/>
      <c r="R1167" s="1222"/>
      <c r="S1167" s="1222"/>
      <c r="T1167" s="1222"/>
      <c r="U1167" s="1222"/>
      <c r="V1167" s="1222"/>
      <c r="W1167" s="1222"/>
      <c r="X1167" s="1222"/>
      <c r="Y1167" s="1222"/>
      <c r="Z1167" s="1222"/>
      <c r="AA1167" s="1222"/>
      <c r="AB1167" s="1223"/>
      <c r="AE1167" s="71"/>
    </row>
    <row r="1168" spans="2:38" s="32" customFormat="1" ht="22.5" customHeight="1" x14ac:dyDescent="0.45">
      <c r="B1168" s="1207" t="s">
        <v>50</v>
      </c>
      <c r="C1168" s="1208"/>
      <c r="D1168" s="1208"/>
      <c r="E1168" s="1208"/>
      <c r="F1168" s="1208"/>
      <c r="G1168" s="1208"/>
      <c r="H1168" s="1208"/>
      <c r="I1168" s="1209"/>
      <c r="J1168" s="1224"/>
      <c r="K1168" s="1225"/>
      <c r="L1168" s="1225"/>
      <c r="M1168" s="1226"/>
      <c r="N1168" s="1226"/>
      <c r="O1168" s="1225"/>
      <c r="P1168" s="1226"/>
      <c r="Q1168" s="1226"/>
      <c r="R1168" s="1225"/>
      <c r="S1168" s="1225"/>
      <c r="T1168" s="1225"/>
      <c r="U1168" s="1225"/>
      <c r="V1168" s="1225"/>
      <c r="W1168" s="1225"/>
      <c r="X1168" s="1225"/>
      <c r="Y1168" s="1225"/>
      <c r="Z1168" s="1225"/>
      <c r="AA1168" s="1225"/>
      <c r="AB1168" s="1227"/>
      <c r="AE1168" s="71"/>
    </row>
    <row r="1169" spans="2:38" s="32" customFormat="1" ht="25.35" customHeight="1" x14ac:dyDescent="0.45">
      <c r="B1169" s="1173" t="s">
        <v>48</v>
      </c>
      <c r="C1169" s="1174"/>
      <c r="D1169" s="1174"/>
      <c r="E1169" s="1174"/>
      <c r="F1169" s="1174"/>
      <c r="G1169" s="1174"/>
      <c r="H1169" s="1174"/>
      <c r="I1169" s="1175"/>
      <c r="J1169" s="1053" t="s">
        <v>3</v>
      </c>
      <c r="K1169" s="1054"/>
      <c r="L1169" s="1054"/>
      <c r="M1169" s="1237"/>
      <c r="N1169" s="1239"/>
      <c r="O1169" s="37" t="s">
        <v>4</v>
      </c>
      <c r="P1169" s="1237"/>
      <c r="Q1169" s="1239"/>
      <c r="R1169" s="1054"/>
      <c r="S1169" s="1054"/>
      <c r="T1169" s="1054"/>
      <c r="U1169" s="1054"/>
      <c r="V1169" s="1054"/>
      <c r="W1169" s="1054"/>
      <c r="X1169" s="1054"/>
      <c r="Y1169" s="1054"/>
      <c r="Z1169" s="1054"/>
      <c r="AA1169" s="1054"/>
      <c r="AB1169" s="1055"/>
      <c r="AE1169" s="71"/>
    </row>
    <row r="1170" spans="2:38" s="32" customFormat="1" ht="25.35" customHeight="1" x14ac:dyDescent="0.45">
      <c r="B1170" s="1179"/>
      <c r="C1170" s="1180"/>
      <c r="D1170" s="1180"/>
      <c r="E1170" s="1180"/>
      <c r="F1170" s="1180"/>
      <c r="G1170" s="1180"/>
      <c r="H1170" s="1180"/>
      <c r="I1170" s="1181"/>
      <c r="J1170" s="1053" t="s">
        <v>5</v>
      </c>
      <c r="K1170" s="1054"/>
      <c r="L1170" s="1054"/>
      <c r="M1170" s="1237"/>
      <c r="N1170" s="1238"/>
      <c r="O1170" s="1238"/>
      <c r="P1170" s="1238"/>
      <c r="Q1170" s="1239"/>
      <c r="R1170" s="1053" t="s">
        <v>6</v>
      </c>
      <c r="S1170" s="1054"/>
      <c r="T1170" s="1055"/>
      <c r="U1170" s="1237"/>
      <c r="V1170" s="1238"/>
      <c r="W1170" s="1238"/>
      <c r="X1170" s="1238"/>
      <c r="Y1170" s="1238"/>
      <c r="Z1170" s="1238"/>
      <c r="AA1170" s="1238"/>
      <c r="AB1170" s="1239"/>
      <c r="AE1170" s="71"/>
    </row>
    <row r="1171" spans="2:38" s="32" customFormat="1" ht="25.35" customHeight="1" x14ac:dyDescent="0.45">
      <c r="B1171" s="1179"/>
      <c r="C1171" s="1180"/>
      <c r="D1171" s="1180"/>
      <c r="E1171" s="1180"/>
      <c r="F1171" s="1180"/>
      <c r="G1171" s="1180"/>
      <c r="H1171" s="1180"/>
      <c r="I1171" s="1181"/>
      <c r="J1171" s="1053" t="s">
        <v>5753</v>
      </c>
      <c r="K1171" s="1054"/>
      <c r="L1171" s="1054"/>
      <c r="M1171" s="1234"/>
      <c r="N1171" s="1235"/>
      <c r="O1171" s="1235"/>
      <c r="P1171" s="1235"/>
      <c r="Q1171" s="1236"/>
      <c r="R1171" s="1053" t="s">
        <v>7</v>
      </c>
      <c r="S1171" s="1054"/>
      <c r="T1171" s="1055"/>
      <c r="U1171" s="1237"/>
      <c r="V1171" s="1238"/>
      <c r="W1171" s="1238"/>
      <c r="X1171" s="1238"/>
      <c r="Y1171" s="1238"/>
      <c r="Z1171" s="1238"/>
      <c r="AA1171" s="1238"/>
      <c r="AB1171" s="1239"/>
      <c r="AE1171" s="71"/>
    </row>
    <row r="1172" spans="2:38" s="32" customFormat="1" ht="25.35" customHeight="1" x14ac:dyDescent="0.45">
      <c r="B1172" s="1182"/>
      <c r="C1172" s="1183"/>
      <c r="D1172" s="1183"/>
      <c r="E1172" s="1183"/>
      <c r="F1172" s="1183"/>
      <c r="G1172" s="1183"/>
      <c r="H1172" s="1183"/>
      <c r="I1172" s="1184"/>
      <c r="J1172" s="1053" t="s">
        <v>8</v>
      </c>
      <c r="K1172" s="1054"/>
      <c r="L1172" s="1054"/>
      <c r="M1172" s="1713"/>
      <c r="N1172" s="1713"/>
      <c r="O1172" s="1713"/>
      <c r="P1172" s="1713"/>
      <c r="Q1172" s="1713"/>
      <c r="R1172" s="1713"/>
      <c r="S1172" s="1713"/>
      <c r="T1172" s="1713"/>
      <c r="U1172" s="1713"/>
      <c r="V1172" s="1713"/>
      <c r="W1172" s="1713"/>
      <c r="X1172" s="1713"/>
      <c r="Y1172" s="1713"/>
      <c r="Z1172" s="1713"/>
      <c r="AA1172" s="1713"/>
      <c r="AB1172" s="1713"/>
      <c r="AE1172" s="71"/>
    </row>
    <row r="1173" spans="2:38" s="32" customFormat="1" ht="30" customHeight="1" x14ac:dyDescent="0.45">
      <c r="B1173" s="1696" t="s">
        <v>63</v>
      </c>
      <c r="C1173" s="1697"/>
      <c r="D1173" s="1697"/>
      <c r="E1173" s="1697"/>
      <c r="F1173" s="1697"/>
      <c r="G1173" s="1697"/>
      <c r="H1173" s="1697"/>
      <c r="I1173" s="1698"/>
      <c r="J1173" s="222"/>
      <c r="K1173" s="221"/>
      <c r="L1173" s="220" t="s">
        <v>65</v>
      </c>
      <c r="M1173" s="219"/>
      <c r="N1173" s="218" t="s">
        <v>64</v>
      </c>
      <c r="O1173" s="42"/>
      <c r="P1173" s="53"/>
      <c r="V1173" s="82"/>
      <c r="W1173" s="82"/>
      <c r="X1173" s="82"/>
      <c r="Y1173" s="82"/>
      <c r="Z1173" s="82"/>
      <c r="AA1173" s="82"/>
      <c r="AB1173" s="83"/>
      <c r="AE1173" s="71"/>
      <c r="AL1173" s="39"/>
    </row>
    <row r="1174" spans="2:38" s="32" customFormat="1" ht="15" customHeight="1" x14ac:dyDescent="0.45">
      <c r="B1174" s="1699"/>
      <c r="C1174" s="1700"/>
      <c r="D1174" s="1700"/>
      <c r="E1174" s="1700"/>
      <c r="F1174" s="1700"/>
      <c r="G1174" s="1700"/>
      <c r="H1174" s="1700"/>
      <c r="I1174" s="1701"/>
      <c r="J1174" s="43" t="s">
        <v>66</v>
      </c>
      <c r="K1174" s="44"/>
      <c r="L1174" s="44"/>
      <c r="M1174" s="44"/>
      <c r="N1174" s="44"/>
      <c r="O1174" s="44"/>
      <c r="P1174" s="44"/>
      <c r="Q1174" s="44"/>
      <c r="R1174" s="44"/>
      <c r="S1174" s="42"/>
      <c r="T1174" s="45"/>
      <c r="U1174" s="217"/>
      <c r="V1174" s="216"/>
      <c r="W1174" s="409"/>
      <c r="X1174" s="102" t="s">
        <v>65</v>
      </c>
      <c r="Y1174" s="215"/>
      <c r="Z1174" s="72" t="s">
        <v>64</v>
      </c>
      <c r="AA1174" s="72"/>
      <c r="AB1174" s="214"/>
      <c r="AE1174" s="71"/>
    </row>
    <row r="1175" spans="2:38" s="32" customFormat="1" ht="15" customHeight="1" x14ac:dyDescent="0.45">
      <c r="B1175" s="1702"/>
      <c r="C1175" s="1703"/>
      <c r="D1175" s="1703"/>
      <c r="E1175" s="1703"/>
      <c r="F1175" s="1703"/>
      <c r="G1175" s="1703"/>
      <c r="H1175" s="1703"/>
      <c r="I1175" s="1704"/>
      <c r="J1175" s="50" t="s">
        <v>67</v>
      </c>
      <c r="K1175" s="295"/>
      <c r="L1175" s="295"/>
      <c r="M1175" s="295"/>
      <c r="N1175" s="295"/>
      <c r="O1175" s="295"/>
      <c r="P1175" s="295"/>
      <c r="Q1175" s="295"/>
      <c r="R1175" s="295"/>
      <c r="S1175" s="52"/>
      <c r="T1175" s="72"/>
      <c r="U1175" s="213"/>
      <c r="V1175" s="212"/>
      <c r="W1175" s="410"/>
      <c r="X1175" s="295" t="s">
        <v>65</v>
      </c>
      <c r="Y1175" s="211"/>
      <c r="Z1175" s="48" t="s">
        <v>64</v>
      </c>
      <c r="AA1175" s="48"/>
      <c r="AB1175" s="49"/>
      <c r="AE1175" s="71"/>
    </row>
    <row r="1176" spans="2:38" s="32" customFormat="1" ht="18" customHeight="1" x14ac:dyDescent="0.45">
      <c r="B1176" s="1167" t="s">
        <v>68</v>
      </c>
      <c r="C1176" s="1168"/>
      <c r="D1176" s="1168"/>
      <c r="E1176" s="1168"/>
      <c r="F1176" s="1168"/>
      <c r="G1176" s="1168"/>
      <c r="H1176" s="1168"/>
      <c r="I1176" s="1169"/>
      <c r="J1176" s="210" t="s">
        <v>84</v>
      </c>
      <c r="K1176" s="52" t="s">
        <v>69</v>
      </c>
      <c r="L1176" s="58"/>
      <c r="M1176" s="58"/>
      <c r="N1176" s="58"/>
      <c r="O1176" s="57" t="s">
        <v>70</v>
      </c>
      <c r="P1176" s="52" t="s">
        <v>71</v>
      </c>
      <c r="Q1176" s="58"/>
      <c r="R1176" s="58"/>
      <c r="T1176" s="72" t="s">
        <v>81</v>
      </c>
      <c r="U1176" s="57" t="s">
        <v>70</v>
      </c>
      <c r="V1176" s="72" t="s">
        <v>82</v>
      </c>
      <c r="X1176" s="52"/>
      <c r="Y1176" s="58"/>
      <c r="Z1176" s="58"/>
      <c r="AA1176" s="58"/>
      <c r="AB1176" s="59"/>
      <c r="AE1176" s="71"/>
      <c r="AH1176" s="69"/>
    </row>
    <row r="1177" spans="2:38" s="32" customFormat="1" ht="15" customHeight="1" x14ac:dyDescent="0.45">
      <c r="B1177" s="1118" t="s">
        <v>72</v>
      </c>
      <c r="C1177" s="1119"/>
      <c r="D1177" s="1119"/>
      <c r="E1177" s="1119"/>
      <c r="F1177" s="1119"/>
      <c r="G1177" s="1119"/>
      <c r="H1177" s="1119"/>
      <c r="I1177" s="1120"/>
      <c r="J1177" s="1130" t="s">
        <v>73</v>
      </c>
      <c r="K1177" s="1139"/>
      <c r="L1177" s="1711"/>
      <c r="M1177" s="1218"/>
      <c r="N1177" s="1218"/>
      <c r="O1177" s="1218"/>
      <c r="P1177" s="1218"/>
      <c r="Q1177" s="1218"/>
      <c r="R1177" s="1715"/>
      <c r="S1177" s="1715"/>
      <c r="T1177" s="1715"/>
      <c r="U1177" s="1716"/>
      <c r="V1177" s="1143" t="s">
        <v>74</v>
      </c>
      <c r="W1177" s="1143"/>
      <c r="X1177" s="1143"/>
      <c r="Y1177" s="1143"/>
      <c r="Z1177" s="1143"/>
      <c r="AA1177" s="1143"/>
      <c r="AB1177" s="1144"/>
      <c r="AE1177" s="71"/>
    </row>
    <row r="1178" spans="2:38" s="32" customFormat="1" ht="15" customHeight="1" x14ac:dyDescent="0.45">
      <c r="B1178" s="1121"/>
      <c r="C1178" s="1122"/>
      <c r="D1178" s="1122"/>
      <c r="E1178" s="1122"/>
      <c r="F1178" s="1122"/>
      <c r="G1178" s="1122"/>
      <c r="H1178" s="1122"/>
      <c r="I1178" s="1123"/>
      <c r="J1178" s="1197"/>
      <c r="K1178" s="1198"/>
      <c r="L1178" s="1711"/>
      <c r="M1178" s="1218"/>
      <c r="N1178" s="1218"/>
      <c r="O1178" s="1218"/>
      <c r="P1178" s="1218"/>
      <c r="Q1178" s="1218"/>
      <c r="R1178" s="1715"/>
      <c r="S1178" s="1715"/>
      <c r="T1178" s="1715"/>
      <c r="U1178" s="1716"/>
      <c r="V1178" s="1146"/>
      <c r="W1178" s="1146"/>
      <c r="X1178" s="1146"/>
      <c r="Y1178" s="1146"/>
      <c r="Z1178" s="1146"/>
      <c r="AA1178" s="1146"/>
      <c r="AB1178" s="1147"/>
      <c r="AC1178" s="63"/>
      <c r="AD1178" s="63"/>
      <c r="AE1178" s="207"/>
      <c r="AF1178" s="63"/>
      <c r="AG1178" s="63"/>
      <c r="AH1178" s="63"/>
    </row>
    <row r="1179" spans="2:38" s="32" customFormat="1" ht="15" customHeight="1" x14ac:dyDescent="0.45">
      <c r="B1179" s="1118" t="s">
        <v>75</v>
      </c>
      <c r="C1179" s="1119"/>
      <c r="D1179" s="1119"/>
      <c r="E1179" s="1119"/>
      <c r="F1179" s="1119"/>
      <c r="G1179" s="1119"/>
      <c r="H1179" s="1119"/>
      <c r="I1179" s="1119"/>
      <c r="J1179" s="1705"/>
      <c r="K1179" s="1717"/>
      <c r="L1179" s="1719"/>
      <c r="M1179" s="1134" t="s">
        <v>76</v>
      </c>
      <c r="N1179" s="1709"/>
      <c r="O1179" s="1134" t="s">
        <v>77</v>
      </c>
      <c r="P1179" s="1709"/>
      <c r="Q1179" s="1134" t="s">
        <v>78</v>
      </c>
      <c r="S1179" s="60"/>
      <c r="T1179" s="60"/>
      <c r="U1179" s="60"/>
      <c r="V1179" s="60"/>
      <c r="W1179" s="60"/>
      <c r="X1179" s="60"/>
      <c r="Y1179" s="60"/>
      <c r="Z1179" s="60"/>
      <c r="AA1179" s="60"/>
      <c r="AB1179" s="209"/>
      <c r="AC1179" s="63"/>
      <c r="AD1179" s="63"/>
      <c r="AE1179" s="207"/>
      <c r="AF1179" s="63"/>
      <c r="AG1179" s="63"/>
      <c r="AH1179" s="63"/>
    </row>
    <row r="1180" spans="2:38" s="32" customFormat="1" ht="15" customHeight="1" x14ac:dyDescent="0.45">
      <c r="B1180" s="1121"/>
      <c r="C1180" s="1122"/>
      <c r="D1180" s="1122"/>
      <c r="E1180" s="1122"/>
      <c r="F1180" s="1122"/>
      <c r="G1180" s="1122"/>
      <c r="H1180" s="1122"/>
      <c r="I1180" s="1122"/>
      <c r="J1180" s="1707"/>
      <c r="K1180" s="1718"/>
      <c r="L1180" s="1720"/>
      <c r="M1180" s="1136"/>
      <c r="N1180" s="1710"/>
      <c r="O1180" s="1136"/>
      <c r="P1180" s="1710"/>
      <c r="Q1180" s="1136"/>
      <c r="R1180" s="64"/>
      <c r="S1180" s="62"/>
      <c r="T1180" s="62"/>
      <c r="U1180" s="62"/>
      <c r="V1180" s="62"/>
      <c r="W1180" s="62"/>
      <c r="X1180" s="62"/>
      <c r="Y1180" s="62"/>
      <c r="Z1180" s="62"/>
      <c r="AA1180" s="62"/>
      <c r="AB1180" s="208"/>
      <c r="AC1180" s="63"/>
      <c r="AD1180" s="63"/>
      <c r="AE1180" s="207"/>
      <c r="AF1180" s="63"/>
      <c r="AG1180" s="63"/>
      <c r="AH1180" s="63"/>
    </row>
    <row r="1181" spans="2:38" s="32" customFormat="1" ht="17.55" customHeight="1" x14ac:dyDescent="0.45">
      <c r="B1181" s="35" t="s">
        <v>5599</v>
      </c>
      <c r="C1181" s="35"/>
      <c r="D1181" s="36"/>
      <c r="E1181" s="36"/>
      <c r="F1181" s="36"/>
      <c r="G1181" s="36"/>
      <c r="H1181" s="36"/>
      <c r="I1181" s="36"/>
      <c r="J1181" s="36"/>
      <c r="K1181" s="36"/>
      <c r="L1181" s="36"/>
      <c r="M1181" s="36"/>
      <c r="N1181" s="36"/>
      <c r="O1181" s="36"/>
      <c r="P1181" s="36"/>
      <c r="Q1181" s="36"/>
      <c r="R1181" s="36"/>
      <c r="S1181" s="36"/>
      <c r="T1181" s="36"/>
      <c r="U1181" s="36"/>
      <c r="V1181" s="36"/>
      <c r="W1181" s="36"/>
      <c r="X1181" s="36"/>
      <c r="Y1181" s="36"/>
      <c r="Z1181" s="36"/>
      <c r="AA1181" s="36"/>
      <c r="AB1181" s="36"/>
      <c r="AE1181" s="223"/>
    </row>
    <row r="1182" spans="2:38" s="32" customFormat="1" ht="12.6" customHeight="1" x14ac:dyDescent="0.45">
      <c r="B1182" s="1185" t="s">
        <v>62</v>
      </c>
      <c r="C1182" s="1186"/>
      <c r="D1182" s="1186"/>
      <c r="E1182" s="1186"/>
      <c r="F1182" s="1186"/>
      <c r="G1182" s="1186"/>
      <c r="H1182" s="1186"/>
      <c r="I1182" s="1187"/>
      <c r="J1182" s="1221"/>
      <c r="K1182" s="1222"/>
      <c r="L1182" s="1222"/>
      <c r="M1182" s="1222"/>
      <c r="N1182" s="1222"/>
      <c r="O1182" s="1222"/>
      <c r="P1182" s="1222"/>
      <c r="Q1182" s="1222"/>
      <c r="R1182" s="1222"/>
      <c r="S1182" s="1222"/>
      <c r="T1182" s="1222"/>
      <c r="U1182" s="1222"/>
      <c r="V1182" s="1222"/>
      <c r="W1182" s="1222"/>
      <c r="X1182" s="1222"/>
      <c r="Y1182" s="1222"/>
      <c r="Z1182" s="1222"/>
      <c r="AA1182" s="1222"/>
      <c r="AB1182" s="1223"/>
      <c r="AE1182" s="71"/>
    </row>
    <row r="1183" spans="2:38" s="32" customFormat="1" ht="22.5" customHeight="1" x14ac:dyDescent="0.45">
      <c r="B1183" s="1207" t="s">
        <v>50</v>
      </c>
      <c r="C1183" s="1208"/>
      <c r="D1183" s="1208"/>
      <c r="E1183" s="1208"/>
      <c r="F1183" s="1208"/>
      <c r="G1183" s="1208"/>
      <c r="H1183" s="1208"/>
      <c r="I1183" s="1209"/>
      <c r="J1183" s="1224"/>
      <c r="K1183" s="1225"/>
      <c r="L1183" s="1225"/>
      <c r="M1183" s="1226"/>
      <c r="N1183" s="1226"/>
      <c r="O1183" s="1225"/>
      <c r="P1183" s="1226"/>
      <c r="Q1183" s="1226"/>
      <c r="R1183" s="1225"/>
      <c r="S1183" s="1225"/>
      <c r="T1183" s="1225"/>
      <c r="U1183" s="1225"/>
      <c r="V1183" s="1225"/>
      <c r="W1183" s="1225"/>
      <c r="X1183" s="1225"/>
      <c r="Y1183" s="1225"/>
      <c r="Z1183" s="1225"/>
      <c r="AA1183" s="1225"/>
      <c r="AB1183" s="1227"/>
      <c r="AE1183" s="71"/>
    </row>
    <row r="1184" spans="2:38" s="32" customFormat="1" ht="25.35" customHeight="1" x14ac:dyDescent="0.45">
      <c r="B1184" s="1173" t="s">
        <v>48</v>
      </c>
      <c r="C1184" s="1174"/>
      <c r="D1184" s="1174"/>
      <c r="E1184" s="1174"/>
      <c r="F1184" s="1174"/>
      <c r="G1184" s="1174"/>
      <c r="H1184" s="1174"/>
      <c r="I1184" s="1175"/>
      <c r="J1184" s="1053" t="s">
        <v>3</v>
      </c>
      <c r="K1184" s="1054"/>
      <c r="L1184" s="1054"/>
      <c r="M1184" s="1237"/>
      <c r="N1184" s="1239"/>
      <c r="O1184" s="37" t="s">
        <v>4</v>
      </c>
      <c r="P1184" s="1237"/>
      <c r="Q1184" s="1239"/>
      <c r="R1184" s="1054"/>
      <c r="S1184" s="1054"/>
      <c r="T1184" s="1054"/>
      <c r="U1184" s="1054"/>
      <c r="V1184" s="1054"/>
      <c r="W1184" s="1054"/>
      <c r="X1184" s="1054"/>
      <c r="Y1184" s="1054"/>
      <c r="Z1184" s="1054"/>
      <c r="AA1184" s="1054"/>
      <c r="AB1184" s="1055"/>
      <c r="AE1184" s="71"/>
    </row>
    <row r="1185" spans="2:38" s="32" customFormat="1" ht="25.35" customHeight="1" x14ac:dyDescent="0.45">
      <c r="B1185" s="1179"/>
      <c r="C1185" s="1180"/>
      <c r="D1185" s="1180"/>
      <c r="E1185" s="1180"/>
      <c r="F1185" s="1180"/>
      <c r="G1185" s="1180"/>
      <c r="H1185" s="1180"/>
      <c r="I1185" s="1181"/>
      <c r="J1185" s="1053" t="s">
        <v>5</v>
      </c>
      <c r="K1185" s="1054"/>
      <c r="L1185" s="1054"/>
      <c r="M1185" s="1237"/>
      <c r="N1185" s="1238"/>
      <c r="O1185" s="1238"/>
      <c r="P1185" s="1238"/>
      <c r="Q1185" s="1239"/>
      <c r="R1185" s="1053" t="s">
        <v>6</v>
      </c>
      <c r="S1185" s="1054"/>
      <c r="T1185" s="1055"/>
      <c r="U1185" s="1237"/>
      <c r="V1185" s="1238"/>
      <c r="W1185" s="1238"/>
      <c r="X1185" s="1238"/>
      <c r="Y1185" s="1238"/>
      <c r="Z1185" s="1238"/>
      <c r="AA1185" s="1238"/>
      <c r="AB1185" s="1239"/>
      <c r="AE1185" s="71"/>
    </row>
    <row r="1186" spans="2:38" s="32" customFormat="1" ht="25.35" customHeight="1" x14ac:dyDescent="0.45">
      <c r="B1186" s="1179"/>
      <c r="C1186" s="1180"/>
      <c r="D1186" s="1180"/>
      <c r="E1186" s="1180"/>
      <c r="F1186" s="1180"/>
      <c r="G1186" s="1180"/>
      <c r="H1186" s="1180"/>
      <c r="I1186" s="1181"/>
      <c r="J1186" s="1053" t="s">
        <v>5753</v>
      </c>
      <c r="K1186" s="1054"/>
      <c r="L1186" s="1054"/>
      <c r="M1186" s="1234"/>
      <c r="N1186" s="1235"/>
      <c r="O1186" s="1235"/>
      <c r="P1186" s="1235"/>
      <c r="Q1186" s="1236"/>
      <c r="R1186" s="1053" t="s">
        <v>7</v>
      </c>
      <c r="S1186" s="1054"/>
      <c r="T1186" s="1055"/>
      <c r="U1186" s="1237"/>
      <c r="V1186" s="1238"/>
      <c r="W1186" s="1238"/>
      <c r="X1186" s="1238"/>
      <c r="Y1186" s="1238"/>
      <c r="Z1186" s="1238"/>
      <c r="AA1186" s="1238"/>
      <c r="AB1186" s="1239"/>
      <c r="AE1186" s="71"/>
    </row>
    <row r="1187" spans="2:38" s="32" customFormat="1" ht="25.35" customHeight="1" x14ac:dyDescent="0.45">
      <c r="B1187" s="1182"/>
      <c r="C1187" s="1183"/>
      <c r="D1187" s="1183"/>
      <c r="E1187" s="1183"/>
      <c r="F1187" s="1183"/>
      <c r="G1187" s="1183"/>
      <c r="H1187" s="1183"/>
      <c r="I1187" s="1184"/>
      <c r="J1187" s="1053" t="s">
        <v>8</v>
      </c>
      <c r="K1187" s="1054"/>
      <c r="L1187" s="1054"/>
      <c r="M1187" s="1713"/>
      <c r="N1187" s="1713"/>
      <c r="O1187" s="1713"/>
      <c r="P1187" s="1713"/>
      <c r="Q1187" s="1713"/>
      <c r="R1187" s="1713"/>
      <c r="S1187" s="1713"/>
      <c r="T1187" s="1713"/>
      <c r="U1187" s="1713"/>
      <c r="V1187" s="1713"/>
      <c r="W1187" s="1713"/>
      <c r="X1187" s="1713"/>
      <c r="Y1187" s="1713"/>
      <c r="Z1187" s="1713"/>
      <c r="AA1187" s="1713"/>
      <c r="AB1187" s="1713"/>
      <c r="AE1187" s="71"/>
    </row>
    <row r="1188" spans="2:38" s="32" customFormat="1" ht="30" customHeight="1" x14ac:dyDescent="0.45">
      <c r="B1188" s="1696" t="s">
        <v>63</v>
      </c>
      <c r="C1188" s="1697"/>
      <c r="D1188" s="1697"/>
      <c r="E1188" s="1697"/>
      <c r="F1188" s="1697"/>
      <c r="G1188" s="1697"/>
      <c r="H1188" s="1697"/>
      <c r="I1188" s="1698"/>
      <c r="J1188" s="222"/>
      <c r="K1188" s="221"/>
      <c r="L1188" s="220" t="s">
        <v>65</v>
      </c>
      <c r="M1188" s="219"/>
      <c r="N1188" s="218" t="s">
        <v>64</v>
      </c>
      <c r="O1188" s="42"/>
      <c r="P1188" s="53"/>
      <c r="V1188" s="82"/>
      <c r="W1188" s="82"/>
      <c r="X1188" s="82"/>
      <c r="Y1188" s="82"/>
      <c r="Z1188" s="82"/>
      <c r="AA1188" s="82"/>
      <c r="AB1188" s="83"/>
      <c r="AE1188" s="71"/>
      <c r="AL1188" s="39"/>
    </row>
    <row r="1189" spans="2:38" s="32" customFormat="1" ht="15" customHeight="1" x14ac:dyDescent="0.45">
      <c r="B1189" s="1699"/>
      <c r="C1189" s="1700"/>
      <c r="D1189" s="1700"/>
      <c r="E1189" s="1700"/>
      <c r="F1189" s="1700"/>
      <c r="G1189" s="1700"/>
      <c r="H1189" s="1700"/>
      <c r="I1189" s="1701"/>
      <c r="J1189" s="43" t="s">
        <v>66</v>
      </c>
      <c r="K1189" s="44"/>
      <c r="L1189" s="44"/>
      <c r="M1189" s="44"/>
      <c r="N1189" s="44"/>
      <c r="O1189" s="44"/>
      <c r="P1189" s="44"/>
      <c r="Q1189" s="44"/>
      <c r="R1189" s="44"/>
      <c r="S1189" s="42"/>
      <c r="T1189" s="45"/>
      <c r="U1189" s="217"/>
      <c r="V1189" s="216"/>
      <c r="W1189" s="409"/>
      <c r="X1189" s="102" t="s">
        <v>65</v>
      </c>
      <c r="Y1189" s="215"/>
      <c r="Z1189" s="45" t="s">
        <v>64</v>
      </c>
      <c r="AA1189" s="72"/>
      <c r="AB1189" s="214"/>
      <c r="AE1189" s="71"/>
    </row>
    <row r="1190" spans="2:38" s="32" customFormat="1" ht="15" customHeight="1" x14ac:dyDescent="0.45">
      <c r="B1190" s="1702"/>
      <c r="C1190" s="1703"/>
      <c r="D1190" s="1703"/>
      <c r="E1190" s="1703"/>
      <c r="F1190" s="1703"/>
      <c r="G1190" s="1703"/>
      <c r="H1190" s="1703"/>
      <c r="I1190" s="1704"/>
      <c r="J1190" s="50" t="s">
        <v>67</v>
      </c>
      <c r="K1190" s="295"/>
      <c r="L1190" s="295"/>
      <c r="M1190" s="295"/>
      <c r="N1190" s="295"/>
      <c r="O1190" s="295"/>
      <c r="P1190" s="295"/>
      <c r="Q1190" s="295"/>
      <c r="R1190" s="295"/>
      <c r="S1190" s="52"/>
      <c r="T1190" s="72"/>
      <c r="U1190" s="213"/>
      <c r="V1190" s="212"/>
      <c r="W1190" s="410"/>
      <c r="X1190" s="295" t="s">
        <v>65</v>
      </c>
      <c r="Y1190" s="211"/>
      <c r="Z1190" s="72" t="s">
        <v>64</v>
      </c>
      <c r="AA1190" s="48"/>
      <c r="AB1190" s="49"/>
      <c r="AE1190" s="71"/>
    </row>
    <row r="1191" spans="2:38" s="32" customFormat="1" ht="18" customHeight="1" x14ac:dyDescent="0.45">
      <c r="B1191" s="1167" t="s">
        <v>68</v>
      </c>
      <c r="C1191" s="1168"/>
      <c r="D1191" s="1168"/>
      <c r="E1191" s="1168"/>
      <c r="F1191" s="1168"/>
      <c r="G1191" s="1168"/>
      <c r="H1191" s="1168"/>
      <c r="I1191" s="1169"/>
      <c r="J1191" s="210" t="s">
        <v>84</v>
      </c>
      <c r="K1191" s="52" t="s">
        <v>69</v>
      </c>
      <c r="L1191" s="58"/>
      <c r="M1191" s="58"/>
      <c r="N1191" s="58"/>
      <c r="O1191" s="57" t="s">
        <v>70</v>
      </c>
      <c r="P1191" s="52" t="s">
        <v>71</v>
      </c>
      <c r="Q1191" s="58"/>
      <c r="R1191" s="58"/>
      <c r="T1191" s="72" t="s">
        <v>81</v>
      </c>
      <c r="U1191" s="57" t="s">
        <v>84</v>
      </c>
      <c r="V1191" s="72" t="s">
        <v>82</v>
      </c>
      <c r="X1191" s="52"/>
      <c r="Y1191" s="58"/>
      <c r="Z1191" s="58"/>
      <c r="AA1191" s="58"/>
      <c r="AB1191" s="59"/>
      <c r="AE1191" s="71"/>
      <c r="AH1191" s="69"/>
    </row>
    <row r="1192" spans="2:38" s="32" customFormat="1" ht="15" customHeight="1" x14ac:dyDescent="0.45">
      <c r="B1192" s="1118" t="s">
        <v>72</v>
      </c>
      <c r="C1192" s="1119"/>
      <c r="D1192" s="1119"/>
      <c r="E1192" s="1119"/>
      <c r="F1192" s="1119"/>
      <c r="G1192" s="1119"/>
      <c r="H1192" s="1119"/>
      <c r="I1192" s="1120"/>
      <c r="J1192" s="1130" t="s">
        <v>73</v>
      </c>
      <c r="K1192" s="1139"/>
      <c r="L1192" s="1711"/>
      <c r="M1192" s="1218"/>
      <c r="N1192" s="1218"/>
      <c r="O1192" s="1712"/>
      <c r="P1192" s="1711"/>
      <c r="Q1192" s="1712"/>
      <c r="R1192" s="1714"/>
      <c r="S1192" s="1715"/>
      <c r="T1192" s="1715"/>
      <c r="U1192" s="1716"/>
      <c r="V1192" s="1143" t="s">
        <v>74</v>
      </c>
      <c r="W1192" s="1143"/>
      <c r="X1192" s="1143"/>
      <c r="Y1192" s="1143"/>
      <c r="Z1192" s="1143"/>
      <c r="AA1192" s="1143"/>
      <c r="AB1192" s="1144"/>
      <c r="AE1192" s="71"/>
    </row>
    <row r="1193" spans="2:38" s="32" customFormat="1" ht="15" customHeight="1" x14ac:dyDescent="0.45">
      <c r="B1193" s="1121"/>
      <c r="C1193" s="1122"/>
      <c r="D1193" s="1122"/>
      <c r="E1193" s="1122"/>
      <c r="F1193" s="1122"/>
      <c r="G1193" s="1122"/>
      <c r="H1193" s="1122"/>
      <c r="I1193" s="1123"/>
      <c r="J1193" s="1197"/>
      <c r="K1193" s="1198"/>
      <c r="L1193" s="1711"/>
      <c r="M1193" s="1218"/>
      <c r="N1193" s="1218"/>
      <c r="O1193" s="1712"/>
      <c r="P1193" s="1711"/>
      <c r="Q1193" s="1712"/>
      <c r="R1193" s="1714"/>
      <c r="S1193" s="1715"/>
      <c r="T1193" s="1715"/>
      <c r="U1193" s="1716"/>
      <c r="V1193" s="1146"/>
      <c r="W1193" s="1146"/>
      <c r="X1193" s="1146"/>
      <c r="Y1193" s="1146"/>
      <c r="Z1193" s="1146"/>
      <c r="AA1193" s="1146"/>
      <c r="AB1193" s="1147"/>
      <c r="AC1193" s="63"/>
      <c r="AD1193" s="63"/>
      <c r="AE1193" s="207"/>
      <c r="AF1193" s="63"/>
      <c r="AG1193" s="63"/>
      <c r="AH1193" s="63"/>
    </row>
    <row r="1194" spans="2:38" s="32" customFormat="1" ht="15" customHeight="1" x14ac:dyDescent="0.45">
      <c r="B1194" s="1118" t="s">
        <v>75</v>
      </c>
      <c r="C1194" s="1119"/>
      <c r="D1194" s="1119"/>
      <c r="E1194" s="1119"/>
      <c r="F1194" s="1119"/>
      <c r="G1194" s="1119"/>
      <c r="H1194" s="1119"/>
      <c r="I1194" s="1119"/>
      <c r="J1194" s="1705"/>
      <c r="K1194" s="1717"/>
      <c r="L1194" s="1719"/>
      <c r="M1194" s="1134" t="s">
        <v>76</v>
      </c>
      <c r="N1194" s="1709"/>
      <c r="O1194" s="1134" t="s">
        <v>77</v>
      </c>
      <c r="P1194" s="1709"/>
      <c r="Q1194" s="1134" t="s">
        <v>78</v>
      </c>
      <c r="S1194" s="60"/>
      <c r="T1194" s="60"/>
      <c r="U1194" s="60"/>
      <c r="V1194" s="60"/>
      <c r="W1194" s="60"/>
      <c r="X1194" s="60"/>
      <c r="Y1194" s="60"/>
      <c r="Z1194" s="60"/>
      <c r="AA1194" s="60"/>
      <c r="AB1194" s="209"/>
      <c r="AC1194" s="63"/>
      <c r="AD1194" s="63"/>
      <c r="AE1194" s="207"/>
      <c r="AF1194" s="63"/>
      <c r="AG1194" s="63"/>
      <c r="AH1194" s="63"/>
    </row>
    <row r="1195" spans="2:38" s="32" customFormat="1" ht="15" customHeight="1" x14ac:dyDescent="0.45">
      <c r="B1195" s="1121"/>
      <c r="C1195" s="1122"/>
      <c r="D1195" s="1122"/>
      <c r="E1195" s="1122"/>
      <c r="F1195" s="1122"/>
      <c r="G1195" s="1122"/>
      <c r="H1195" s="1122"/>
      <c r="I1195" s="1122"/>
      <c r="J1195" s="1707"/>
      <c r="K1195" s="1718"/>
      <c r="L1195" s="1720"/>
      <c r="M1195" s="1136"/>
      <c r="N1195" s="1710"/>
      <c r="O1195" s="1136"/>
      <c r="P1195" s="1710"/>
      <c r="Q1195" s="1136"/>
      <c r="R1195" s="64"/>
      <c r="S1195" s="62"/>
      <c r="T1195" s="62"/>
      <c r="U1195" s="62"/>
      <c r="V1195" s="62"/>
      <c r="W1195" s="62"/>
      <c r="X1195" s="62"/>
      <c r="Y1195" s="62"/>
      <c r="Z1195" s="62"/>
      <c r="AA1195" s="62"/>
      <c r="AB1195" s="208"/>
      <c r="AC1195" s="63"/>
      <c r="AD1195" s="63"/>
      <c r="AE1195" s="207"/>
      <c r="AF1195" s="63"/>
      <c r="AG1195" s="63"/>
      <c r="AH1195" s="63"/>
    </row>
    <row r="1196" spans="2:38" s="32" customFormat="1" ht="20.100000000000001" customHeight="1" x14ac:dyDescent="0.45">
      <c r="B1196" s="65"/>
      <c r="C1196" s="65"/>
      <c r="D1196" s="65"/>
      <c r="E1196" s="65"/>
      <c r="F1196" s="65"/>
      <c r="G1196" s="65"/>
      <c r="H1196" s="65"/>
      <c r="I1196" s="65"/>
      <c r="J1196" s="66"/>
      <c r="K1196" s="66"/>
      <c r="L1196" s="68"/>
      <c r="M1196" s="66"/>
      <c r="N1196" s="68"/>
      <c r="O1196" s="66"/>
      <c r="P1196" s="68"/>
      <c r="Q1196" s="66"/>
      <c r="R1196" s="68"/>
      <c r="S1196" s="61"/>
      <c r="T1196" s="61"/>
      <c r="U1196" s="61"/>
      <c r="V1196" s="61"/>
      <c r="W1196" s="61"/>
      <c r="X1196" s="61"/>
      <c r="Y1196" s="61"/>
      <c r="Z1196" s="61"/>
      <c r="AA1196" s="61"/>
      <c r="AB1196" s="61"/>
      <c r="AC1196" s="63"/>
      <c r="AD1196" s="63"/>
      <c r="AE1196" s="207"/>
      <c r="AF1196" s="63"/>
      <c r="AG1196" s="63"/>
      <c r="AH1196" s="63"/>
    </row>
    <row r="1197" spans="2:38" s="32" customFormat="1" ht="18" customHeight="1" x14ac:dyDescent="0.45">
      <c r="B1197" s="291" t="s">
        <v>85</v>
      </c>
      <c r="C1197" s="69" t="s">
        <v>5718</v>
      </c>
      <c r="E1197" s="69"/>
      <c r="F1197" s="69"/>
      <c r="G1197" s="69"/>
      <c r="H1197" s="69"/>
      <c r="I1197" s="73"/>
      <c r="J1197" s="73"/>
      <c r="K1197" s="73"/>
      <c r="L1197" s="73"/>
      <c r="M1197" s="73"/>
      <c r="N1197" s="73"/>
      <c r="O1197" s="73"/>
      <c r="P1197" s="73"/>
      <c r="Q1197" s="73"/>
      <c r="R1197" s="74"/>
      <c r="S1197" s="73"/>
      <c r="T1197" s="73"/>
      <c r="U1197" s="73"/>
      <c r="V1197" s="73"/>
      <c r="W1197" s="69"/>
      <c r="X1197" s="69"/>
      <c r="Y1197" s="69"/>
      <c r="Z1197" s="69"/>
      <c r="AA1197" s="69"/>
      <c r="AB1197" s="69"/>
      <c r="AE1197" s="71"/>
    </row>
    <row r="1198" spans="2:38" s="32" customFormat="1" ht="30" customHeight="1" x14ac:dyDescent="0.45">
      <c r="B1198" s="296" t="s">
        <v>86</v>
      </c>
      <c r="C1198" s="1117" t="s">
        <v>5719</v>
      </c>
      <c r="D1198" s="1117"/>
      <c r="E1198" s="1117"/>
      <c r="F1198" s="1117"/>
      <c r="G1198" s="1117"/>
      <c r="H1198" s="1117"/>
      <c r="I1198" s="1117"/>
      <c r="J1198" s="1117"/>
      <c r="K1198" s="1117"/>
      <c r="L1198" s="1117"/>
      <c r="M1198" s="1117"/>
      <c r="N1198" s="1117"/>
      <c r="O1198" s="1117"/>
      <c r="P1198" s="1117"/>
      <c r="Q1198" s="1117"/>
      <c r="R1198" s="1117"/>
      <c r="S1198" s="1117"/>
      <c r="T1198" s="1117"/>
      <c r="U1198" s="1117"/>
      <c r="V1198" s="1117"/>
      <c r="W1198" s="1117"/>
      <c r="X1198" s="1117"/>
      <c r="Y1198" s="1117"/>
      <c r="Z1198" s="1117"/>
      <c r="AA1198" s="1117"/>
      <c r="AE1198" s="71"/>
    </row>
    <row r="1199" spans="2:38" s="32" customFormat="1" ht="8.1" customHeight="1" x14ac:dyDescent="0.45">
      <c r="E1199" s="75"/>
      <c r="F1199" s="75"/>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E1199" s="71"/>
    </row>
    <row r="1200" spans="2:38" s="32" customFormat="1" ht="25.35" customHeight="1" x14ac:dyDescent="0.45">
      <c r="B1200" s="35" t="s">
        <v>87</v>
      </c>
      <c r="I1200" s="36"/>
      <c r="J1200" s="36"/>
      <c r="W1200" s="36"/>
      <c r="X1200" s="36"/>
      <c r="Y1200" s="36"/>
      <c r="Z1200" s="36"/>
      <c r="AA1200" s="36"/>
      <c r="AB1200" s="36"/>
      <c r="AE1200" s="71"/>
    </row>
    <row r="1201" spans="2:38" s="32" customFormat="1" ht="17.55" customHeight="1" x14ac:dyDescent="0.45">
      <c r="B1201" s="35" t="s">
        <v>5600</v>
      </c>
      <c r="C1201" s="35"/>
      <c r="D1201" s="36"/>
      <c r="E1201" s="36"/>
      <c r="F1201" s="36"/>
      <c r="G1201" s="36"/>
      <c r="H1201" s="36"/>
      <c r="I1201" s="36"/>
      <c r="J1201" s="36"/>
      <c r="K1201" s="36"/>
      <c r="L1201" s="36"/>
      <c r="M1201" s="36"/>
      <c r="N1201" s="36"/>
      <c r="O1201" s="36"/>
      <c r="P1201" s="36"/>
      <c r="Q1201" s="36"/>
      <c r="R1201" s="36"/>
      <c r="S1201" s="36"/>
      <c r="T1201" s="36"/>
      <c r="U1201" s="36"/>
      <c r="V1201" s="36"/>
      <c r="W1201" s="36"/>
      <c r="X1201" s="36"/>
      <c r="Y1201" s="36"/>
      <c r="Z1201" s="36"/>
      <c r="AA1201" s="36"/>
      <c r="AB1201" s="36"/>
      <c r="AE1201" s="223"/>
    </row>
    <row r="1202" spans="2:38" s="32" customFormat="1" ht="12.6" customHeight="1" x14ac:dyDescent="0.45">
      <c r="B1202" s="1185" t="s">
        <v>62</v>
      </c>
      <c r="C1202" s="1186"/>
      <c r="D1202" s="1186"/>
      <c r="E1202" s="1186"/>
      <c r="F1202" s="1186"/>
      <c r="G1202" s="1186"/>
      <c r="H1202" s="1186"/>
      <c r="I1202" s="1187"/>
      <c r="J1202" s="1221"/>
      <c r="K1202" s="1222"/>
      <c r="L1202" s="1222"/>
      <c r="M1202" s="1222"/>
      <c r="N1202" s="1222"/>
      <c r="O1202" s="1222"/>
      <c r="P1202" s="1222"/>
      <c r="Q1202" s="1222"/>
      <c r="R1202" s="1222"/>
      <c r="S1202" s="1222"/>
      <c r="T1202" s="1222"/>
      <c r="U1202" s="1222"/>
      <c r="V1202" s="1222"/>
      <c r="W1202" s="1222"/>
      <c r="X1202" s="1222"/>
      <c r="Y1202" s="1222"/>
      <c r="Z1202" s="1222"/>
      <c r="AA1202" s="1222"/>
      <c r="AB1202" s="1223"/>
      <c r="AE1202" s="71"/>
    </row>
    <row r="1203" spans="2:38" s="32" customFormat="1" ht="22.5" customHeight="1" x14ac:dyDescent="0.45">
      <c r="B1203" s="1207" t="s">
        <v>50</v>
      </c>
      <c r="C1203" s="1208"/>
      <c r="D1203" s="1208"/>
      <c r="E1203" s="1208"/>
      <c r="F1203" s="1208"/>
      <c r="G1203" s="1208"/>
      <c r="H1203" s="1208"/>
      <c r="I1203" s="1209"/>
      <c r="J1203" s="1224"/>
      <c r="K1203" s="1225"/>
      <c r="L1203" s="1225"/>
      <c r="M1203" s="1226"/>
      <c r="N1203" s="1226"/>
      <c r="O1203" s="1225"/>
      <c r="P1203" s="1226"/>
      <c r="Q1203" s="1226"/>
      <c r="R1203" s="1225"/>
      <c r="S1203" s="1225"/>
      <c r="T1203" s="1225"/>
      <c r="U1203" s="1225"/>
      <c r="V1203" s="1225"/>
      <c r="W1203" s="1225"/>
      <c r="X1203" s="1225"/>
      <c r="Y1203" s="1225"/>
      <c r="Z1203" s="1225"/>
      <c r="AA1203" s="1225"/>
      <c r="AB1203" s="1227"/>
      <c r="AE1203" s="71"/>
    </row>
    <row r="1204" spans="2:38" s="32" customFormat="1" ht="25.35" customHeight="1" x14ac:dyDescent="0.45">
      <c r="B1204" s="1173" t="s">
        <v>48</v>
      </c>
      <c r="C1204" s="1174"/>
      <c r="D1204" s="1174"/>
      <c r="E1204" s="1174"/>
      <c r="F1204" s="1174"/>
      <c r="G1204" s="1174"/>
      <c r="H1204" s="1174"/>
      <c r="I1204" s="1175"/>
      <c r="J1204" s="1053" t="s">
        <v>3</v>
      </c>
      <c r="K1204" s="1054"/>
      <c r="L1204" s="1054"/>
      <c r="M1204" s="1237"/>
      <c r="N1204" s="1239"/>
      <c r="O1204" s="37" t="s">
        <v>4</v>
      </c>
      <c r="P1204" s="1237"/>
      <c r="Q1204" s="1239"/>
      <c r="R1204" s="1054"/>
      <c r="S1204" s="1054"/>
      <c r="T1204" s="1054"/>
      <c r="U1204" s="1054"/>
      <c r="V1204" s="1054"/>
      <c r="W1204" s="1054"/>
      <c r="X1204" s="1054"/>
      <c r="Y1204" s="1054"/>
      <c r="Z1204" s="1054"/>
      <c r="AA1204" s="1054"/>
      <c r="AB1204" s="1055"/>
      <c r="AE1204" s="71"/>
    </row>
    <row r="1205" spans="2:38" s="32" customFormat="1" ht="25.35" customHeight="1" x14ac:dyDescent="0.45">
      <c r="B1205" s="1179"/>
      <c r="C1205" s="1180"/>
      <c r="D1205" s="1180"/>
      <c r="E1205" s="1180"/>
      <c r="F1205" s="1180"/>
      <c r="G1205" s="1180"/>
      <c r="H1205" s="1180"/>
      <c r="I1205" s="1181"/>
      <c r="J1205" s="1053" t="s">
        <v>5</v>
      </c>
      <c r="K1205" s="1054"/>
      <c r="L1205" s="1054"/>
      <c r="M1205" s="1237"/>
      <c r="N1205" s="1238"/>
      <c r="O1205" s="1238"/>
      <c r="P1205" s="1238"/>
      <c r="Q1205" s="1239"/>
      <c r="R1205" s="1053" t="s">
        <v>6</v>
      </c>
      <c r="S1205" s="1054"/>
      <c r="T1205" s="1055"/>
      <c r="U1205" s="1237"/>
      <c r="V1205" s="1238"/>
      <c r="W1205" s="1238"/>
      <c r="X1205" s="1238"/>
      <c r="Y1205" s="1238"/>
      <c r="Z1205" s="1238"/>
      <c r="AA1205" s="1238"/>
      <c r="AB1205" s="1239"/>
      <c r="AE1205" s="71"/>
    </row>
    <row r="1206" spans="2:38" s="32" customFormat="1" ht="25.35" customHeight="1" x14ac:dyDescent="0.45">
      <c r="B1206" s="1179"/>
      <c r="C1206" s="1180"/>
      <c r="D1206" s="1180"/>
      <c r="E1206" s="1180"/>
      <c r="F1206" s="1180"/>
      <c r="G1206" s="1180"/>
      <c r="H1206" s="1180"/>
      <c r="I1206" s="1181"/>
      <c r="J1206" s="1053" t="s">
        <v>5753</v>
      </c>
      <c r="K1206" s="1054"/>
      <c r="L1206" s="1054"/>
      <c r="M1206" s="1234"/>
      <c r="N1206" s="1235"/>
      <c r="O1206" s="1235"/>
      <c r="P1206" s="1235"/>
      <c r="Q1206" s="1236"/>
      <c r="R1206" s="1053" t="s">
        <v>7</v>
      </c>
      <c r="S1206" s="1054"/>
      <c r="T1206" s="1055"/>
      <c r="U1206" s="1237"/>
      <c r="V1206" s="1238"/>
      <c r="W1206" s="1238"/>
      <c r="X1206" s="1238"/>
      <c r="Y1206" s="1238"/>
      <c r="Z1206" s="1238"/>
      <c r="AA1206" s="1238"/>
      <c r="AB1206" s="1239"/>
      <c r="AE1206" s="71"/>
    </row>
    <row r="1207" spans="2:38" s="32" customFormat="1" ht="25.35" customHeight="1" x14ac:dyDescent="0.45">
      <c r="B1207" s="1182"/>
      <c r="C1207" s="1183"/>
      <c r="D1207" s="1183"/>
      <c r="E1207" s="1183"/>
      <c r="F1207" s="1183"/>
      <c r="G1207" s="1183"/>
      <c r="H1207" s="1183"/>
      <c r="I1207" s="1184"/>
      <c r="J1207" s="1053" t="s">
        <v>8</v>
      </c>
      <c r="K1207" s="1054"/>
      <c r="L1207" s="1054"/>
      <c r="M1207" s="1713"/>
      <c r="N1207" s="1713"/>
      <c r="O1207" s="1713"/>
      <c r="P1207" s="1713"/>
      <c r="Q1207" s="1713"/>
      <c r="R1207" s="1713"/>
      <c r="S1207" s="1713"/>
      <c r="T1207" s="1713"/>
      <c r="U1207" s="1713"/>
      <c r="V1207" s="1713"/>
      <c r="W1207" s="1713"/>
      <c r="X1207" s="1713"/>
      <c r="Y1207" s="1713"/>
      <c r="Z1207" s="1713"/>
      <c r="AA1207" s="1713"/>
      <c r="AB1207" s="1713"/>
      <c r="AE1207" s="71"/>
    </row>
    <row r="1208" spans="2:38" s="32" customFormat="1" ht="30" customHeight="1" x14ac:dyDescent="0.45">
      <c r="B1208" s="1696" t="s">
        <v>63</v>
      </c>
      <c r="C1208" s="1697"/>
      <c r="D1208" s="1697"/>
      <c r="E1208" s="1697"/>
      <c r="F1208" s="1697"/>
      <c r="G1208" s="1697"/>
      <c r="H1208" s="1697"/>
      <c r="I1208" s="1698"/>
      <c r="J1208" s="222"/>
      <c r="K1208" s="221"/>
      <c r="L1208" s="220" t="s">
        <v>65</v>
      </c>
      <c r="M1208" s="219"/>
      <c r="N1208" s="218" t="s">
        <v>64</v>
      </c>
      <c r="O1208" s="42"/>
      <c r="P1208" s="53"/>
      <c r="V1208" s="82"/>
      <c r="W1208" s="82"/>
      <c r="X1208" s="82"/>
      <c r="Y1208" s="82"/>
      <c r="Z1208" s="82"/>
      <c r="AA1208" s="82"/>
      <c r="AB1208" s="83"/>
      <c r="AE1208" s="71"/>
      <c r="AL1208" s="39"/>
    </row>
    <row r="1209" spans="2:38" s="32" customFormat="1" ht="15" customHeight="1" x14ac:dyDescent="0.45">
      <c r="B1209" s="1699"/>
      <c r="C1209" s="1700"/>
      <c r="D1209" s="1700"/>
      <c r="E1209" s="1700"/>
      <c r="F1209" s="1700"/>
      <c r="G1209" s="1700"/>
      <c r="H1209" s="1700"/>
      <c r="I1209" s="1701"/>
      <c r="J1209" s="43" t="s">
        <v>66</v>
      </c>
      <c r="K1209" s="44"/>
      <c r="L1209" s="44"/>
      <c r="M1209" s="44"/>
      <c r="N1209" s="44"/>
      <c r="O1209" s="44"/>
      <c r="P1209" s="44"/>
      <c r="Q1209" s="44"/>
      <c r="R1209" s="44"/>
      <c r="S1209" s="42"/>
      <c r="T1209" s="45"/>
      <c r="U1209" s="217"/>
      <c r="V1209" s="216"/>
      <c r="W1209" s="409"/>
      <c r="X1209" s="102" t="s">
        <v>65</v>
      </c>
      <c r="Y1209" s="215"/>
      <c r="Z1209" s="72" t="s">
        <v>64</v>
      </c>
      <c r="AA1209" s="72"/>
      <c r="AB1209" s="214"/>
      <c r="AE1209" s="71"/>
    </row>
    <row r="1210" spans="2:38" s="32" customFormat="1" ht="15" customHeight="1" x14ac:dyDescent="0.45">
      <c r="B1210" s="1702"/>
      <c r="C1210" s="1703"/>
      <c r="D1210" s="1703"/>
      <c r="E1210" s="1703"/>
      <c r="F1210" s="1703"/>
      <c r="G1210" s="1703"/>
      <c r="H1210" s="1703"/>
      <c r="I1210" s="1704"/>
      <c r="J1210" s="50" t="s">
        <v>67</v>
      </c>
      <c r="K1210" s="295"/>
      <c r="L1210" s="295"/>
      <c r="M1210" s="295"/>
      <c r="N1210" s="295"/>
      <c r="O1210" s="295"/>
      <c r="P1210" s="295"/>
      <c r="Q1210" s="295"/>
      <c r="R1210" s="295"/>
      <c r="S1210" s="52"/>
      <c r="T1210" s="72"/>
      <c r="U1210" s="213"/>
      <c r="V1210" s="212"/>
      <c r="W1210" s="410"/>
      <c r="X1210" s="295" t="s">
        <v>65</v>
      </c>
      <c r="Y1210" s="211"/>
      <c r="Z1210" s="48" t="s">
        <v>64</v>
      </c>
      <c r="AA1210" s="48"/>
      <c r="AB1210" s="49"/>
      <c r="AE1210" s="71"/>
    </row>
    <row r="1211" spans="2:38" s="32" customFormat="1" ht="18" customHeight="1" x14ac:dyDescent="0.45">
      <c r="B1211" s="1167" t="s">
        <v>68</v>
      </c>
      <c r="C1211" s="1168"/>
      <c r="D1211" s="1168"/>
      <c r="E1211" s="1168"/>
      <c r="F1211" s="1168"/>
      <c r="G1211" s="1168"/>
      <c r="H1211" s="1168"/>
      <c r="I1211" s="1169"/>
      <c r="J1211" s="210" t="s">
        <v>84</v>
      </c>
      <c r="K1211" s="52" t="s">
        <v>69</v>
      </c>
      <c r="L1211" s="58"/>
      <c r="M1211" s="58"/>
      <c r="N1211" s="58"/>
      <c r="O1211" s="57" t="s">
        <v>70</v>
      </c>
      <c r="P1211" s="52" t="s">
        <v>71</v>
      </c>
      <c r="Q1211" s="58"/>
      <c r="R1211" s="58"/>
      <c r="T1211" s="72" t="s">
        <v>81</v>
      </c>
      <c r="U1211" s="57" t="s">
        <v>70</v>
      </c>
      <c r="V1211" s="72" t="s">
        <v>82</v>
      </c>
      <c r="X1211" s="52"/>
      <c r="Y1211" s="58"/>
      <c r="Z1211" s="58"/>
      <c r="AA1211" s="58"/>
      <c r="AB1211" s="59"/>
      <c r="AE1211" s="71"/>
      <c r="AH1211" s="69"/>
    </row>
    <row r="1212" spans="2:38" s="32" customFormat="1" ht="15" customHeight="1" x14ac:dyDescent="0.45">
      <c r="B1212" s="1118" t="s">
        <v>72</v>
      </c>
      <c r="C1212" s="1119"/>
      <c r="D1212" s="1119"/>
      <c r="E1212" s="1119"/>
      <c r="F1212" s="1119"/>
      <c r="G1212" s="1119"/>
      <c r="H1212" s="1119"/>
      <c r="I1212" s="1120"/>
      <c r="J1212" s="1130" t="s">
        <v>73</v>
      </c>
      <c r="K1212" s="1139"/>
      <c r="L1212" s="1711"/>
      <c r="M1212" s="1218"/>
      <c r="N1212" s="1218"/>
      <c r="O1212" s="1218"/>
      <c r="P1212" s="1218"/>
      <c r="Q1212" s="1218"/>
      <c r="R1212" s="1715"/>
      <c r="S1212" s="1715"/>
      <c r="T1212" s="1715"/>
      <c r="U1212" s="1716"/>
      <c r="V1212" s="1143" t="s">
        <v>74</v>
      </c>
      <c r="W1212" s="1143"/>
      <c r="X1212" s="1143"/>
      <c r="Y1212" s="1143"/>
      <c r="Z1212" s="1143"/>
      <c r="AA1212" s="1143"/>
      <c r="AB1212" s="1144"/>
      <c r="AE1212" s="71"/>
    </row>
    <row r="1213" spans="2:38" s="32" customFormat="1" ht="15" customHeight="1" x14ac:dyDescent="0.45">
      <c r="B1213" s="1121"/>
      <c r="C1213" s="1122"/>
      <c r="D1213" s="1122"/>
      <c r="E1213" s="1122"/>
      <c r="F1213" s="1122"/>
      <c r="G1213" s="1122"/>
      <c r="H1213" s="1122"/>
      <c r="I1213" s="1123"/>
      <c r="J1213" s="1197"/>
      <c r="K1213" s="1198"/>
      <c r="L1213" s="1711"/>
      <c r="M1213" s="1218"/>
      <c r="N1213" s="1218"/>
      <c r="O1213" s="1218"/>
      <c r="P1213" s="1218"/>
      <c r="Q1213" s="1218"/>
      <c r="R1213" s="1715"/>
      <c r="S1213" s="1715"/>
      <c r="T1213" s="1715"/>
      <c r="U1213" s="1716"/>
      <c r="V1213" s="1146"/>
      <c r="W1213" s="1146"/>
      <c r="X1213" s="1146"/>
      <c r="Y1213" s="1146"/>
      <c r="Z1213" s="1146"/>
      <c r="AA1213" s="1146"/>
      <c r="AB1213" s="1147"/>
      <c r="AC1213" s="63"/>
      <c r="AD1213" s="63"/>
      <c r="AE1213" s="207"/>
      <c r="AF1213" s="63"/>
      <c r="AG1213" s="63"/>
      <c r="AH1213" s="63"/>
    </row>
    <row r="1214" spans="2:38" s="32" customFormat="1" ht="15" customHeight="1" x14ac:dyDescent="0.45">
      <c r="B1214" s="1118" t="s">
        <v>75</v>
      </c>
      <c r="C1214" s="1119"/>
      <c r="D1214" s="1119"/>
      <c r="E1214" s="1119"/>
      <c r="F1214" s="1119"/>
      <c r="G1214" s="1119"/>
      <c r="H1214" s="1119"/>
      <c r="I1214" s="1119"/>
      <c r="J1214" s="1705"/>
      <c r="K1214" s="1717"/>
      <c r="L1214" s="1719"/>
      <c r="M1214" s="1134" t="s">
        <v>76</v>
      </c>
      <c r="N1214" s="1709"/>
      <c r="O1214" s="1134" t="s">
        <v>77</v>
      </c>
      <c r="P1214" s="1709"/>
      <c r="Q1214" s="1134" t="s">
        <v>78</v>
      </c>
      <c r="S1214" s="60"/>
      <c r="T1214" s="60"/>
      <c r="U1214" s="60"/>
      <c r="V1214" s="60"/>
      <c r="W1214" s="60"/>
      <c r="X1214" s="60"/>
      <c r="Y1214" s="60"/>
      <c r="Z1214" s="60"/>
      <c r="AA1214" s="60"/>
      <c r="AB1214" s="209"/>
      <c r="AC1214" s="63"/>
      <c r="AD1214" s="63"/>
      <c r="AE1214" s="207"/>
      <c r="AF1214" s="63"/>
      <c r="AG1214" s="63"/>
      <c r="AH1214" s="63"/>
    </row>
    <row r="1215" spans="2:38" s="32" customFormat="1" ht="15" customHeight="1" x14ac:dyDescent="0.45">
      <c r="B1215" s="1121"/>
      <c r="C1215" s="1122"/>
      <c r="D1215" s="1122"/>
      <c r="E1215" s="1122"/>
      <c r="F1215" s="1122"/>
      <c r="G1215" s="1122"/>
      <c r="H1215" s="1122"/>
      <c r="I1215" s="1122"/>
      <c r="J1215" s="1707"/>
      <c r="K1215" s="1718"/>
      <c r="L1215" s="1720"/>
      <c r="M1215" s="1136"/>
      <c r="N1215" s="1710"/>
      <c r="O1215" s="1136"/>
      <c r="P1215" s="1710"/>
      <c r="Q1215" s="1136"/>
      <c r="R1215" s="64"/>
      <c r="S1215" s="62"/>
      <c r="T1215" s="62"/>
      <c r="U1215" s="62"/>
      <c r="V1215" s="62"/>
      <c r="W1215" s="62"/>
      <c r="X1215" s="62"/>
      <c r="Y1215" s="62"/>
      <c r="Z1215" s="62"/>
      <c r="AA1215" s="62"/>
      <c r="AB1215" s="208"/>
      <c r="AC1215" s="63"/>
      <c r="AD1215" s="63"/>
      <c r="AE1215" s="207"/>
      <c r="AF1215" s="63"/>
      <c r="AG1215" s="63"/>
      <c r="AH1215" s="63"/>
    </row>
    <row r="1216" spans="2:38" s="32" customFormat="1" ht="17.55" customHeight="1" x14ac:dyDescent="0.45">
      <c r="B1216" s="35" t="s">
        <v>5599</v>
      </c>
      <c r="C1216" s="35"/>
      <c r="D1216" s="36"/>
      <c r="E1216" s="36"/>
      <c r="F1216" s="36"/>
      <c r="G1216" s="36"/>
      <c r="H1216" s="36"/>
      <c r="I1216" s="36"/>
      <c r="J1216" s="36"/>
      <c r="K1216" s="36"/>
      <c r="L1216" s="36"/>
      <c r="M1216" s="36"/>
      <c r="N1216" s="36"/>
      <c r="O1216" s="36"/>
      <c r="P1216" s="36"/>
      <c r="Q1216" s="36"/>
      <c r="R1216" s="36"/>
      <c r="S1216" s="36"/>
      <c r="T1216" s="36"/>
      <c r="U1216" s="36"/>
      <c r="V1216" s="36"/>
      <c r="W1216" s="36"/>
      <c r="X1216" s="36"/>
      <c r="Y1216" s="36"/>
      <c r="Z1216" s="36"/>
      <c r="AA1216" s="36"/>
      <c r="AB1216" s="36"/>
      <c r="AE1216" s="223"/>
    </row>
    <row r="1217" spans="2:38" s="32" customFormat="1" ht="12.6" customHeight="1" x14ac:dyDescent="0.45">
      <c r="B1217" s="1185" t="s">
        <v>62</v>
      </c>
      <c r="C1217" s="1186"/>
      <c r="D1217" s="1186"/>
      <c r="E1217" s="1186"/>
      <c r="F1217" s="1186"/>
      <c r="G1217" s="1186"/>
      <c r="H1217" s="1186"/>
      <c r="I1217" s="1187"/>
      <c r="J1217" s="1221"/>
      <c r="K1217" s="1222"/>
      <c r="L1217" s="1222"/>
      <c r="M1217" s="1222"/>
      <c r="N1217" s="1222"/>
      <c r="O1217" s="1222"/>
      <c r="P1217" s="1222"/>
      <c r="Q1217" s="1222"/>
      <c r="R1217" s="1222"/>
      <c r="S1217" s="1222"/>
      <c r="T1217" s="1222"/>
      <c r="U1217" s="1222"/>
      <c r="V1217" s="1222"/>
      <c r="W1217" s="1222"/>
      <c r="X1217" s="1222"/>
      <c r="Y1217" s="1222"/>
      <c r="Z1217" s="1222"/>
      <c r="AA1217" s="1222"/>
      <c r="AB1217" s="1223"/>
      <c r="AE1217" s="71"/>
    </row>
    <row r="1218" spans="2:38" s="32" customFormat="1" ht="22.5" customHeight="1" x14ac:dyDescent="0.45">
      <c r="B1218" s="1207" t="s">
        <v>50</v>
      </c>
      <c r="C1218" s="1208"/>
      <c r="D1218" s="1208"/>
      <c r="E1218" s="1208"/>
      <c r="F1218" s="1208"/>
      <c r="G1218" s="1208"/>
      <c r="H1218" s="1208"/>
      <c r="I1218" s="1209"/>
      <c r="J1218" s="1224"/>
      <c r="K1218" s="1225"/>
      <c r="L1218" s="1225"/>
      <c r="M1218" s="1226"/>
      <c r="N1218" s="1226"/>
      <c r="O1218" s="1225"/>
      <c r="P1218" s="1226"/>
      <c r="Q1218" s="1226"/>
      <c r="R1218" s="1225"/>
      <c r="S1218" s="1225"/>
      <c r="T1218" s="1225"/>
      <c r="U1218" s="1225"/>
      <c r="V1218" s="1225"/>
      <c r="W1218" s="1225"/>
      <c r="X1218" s="1225"/>
      <c r="Y1218" s="1225"/>
      <c r="Z1218" s="1225"/>
      <c r="AA1218" s="1225"/>
      <c r="AB1218" s="1227"/>
      <c r="AE1218" s="71"/>
    </row>
    <row r="1219" spans="2:38" s="32" customFormat="1" ht="25.35" customHeight="1" x14ac:dyDescent="0.45">
      <c r="B1219" s="1173" t="s">
        <v>48</v>
      </c>
      <c r="C1219" s="1174"/>
      <c r="D1219" s="1174"/>
      <c r="E1219" s="1174"/>
      <c r="F1219" s="1174"/>
      <c r="G1219" s="1174"/>
      <c r="H1219" s="1174"/>
      <c r="I1219" s="1175"/>
      <c r="J1219" s="1053" t="s">
        <v>3</v>
      </c>
      <c r="K1219" s="1054"/>
      <c r="L1219" s="1054"/>
      <c r="M1219" s="1237"/>
      <c r="N1219" s="1239"/>
      <c r="O1219" s="37" t="s">
        <v>4</v>
      </c>
      <c r="P1219" s="1237"/>
      <c r="Q1219" s="1239"/>
      <c r="R1219" s="1054"/>
      <c r="S1219" s="1054"/>
      <c r="T1219" s="1054"/>
      <c r="U1219" s="1054"/>
      <c r="V1219" s="1054"/>
      <c r="W1219" s="1054"/>
      <c r="X1219" s="1054"/>
      <c r="Y1219" s="1054"/>
      <c r="Z1219" s="1054"/>
      <c r="AA1219" s="1054"/>
      <c r="AB1219" s="1055"/>
      <c r="AE1219" s="71"/>
    </row>
    <row r="1220" spans="2:38" s="32" customFormat="1" ht="25.35" customHeight="1" x14ac:dyDescent="0.45">
      <c r="B1220" s="1179"/>
      <c r="C1220" s="1180"/>
      <c r="D1220" s="1180"/>
      <c r="E1220" s="1180"/>
      <c r="F1220" s="1180"/>
      <c r="G1220" s="1180"/>
      <c r="H1220" s="1180"/>
      <c r="I1220" s="1181"/>
      <c r="J1220" s="1053" t="s">
        <v>5</v>
      </c>
      <c r="K1220" s="1054"/>
      <c r="L1220" s="1054"/>
      <c r="M1220" s="1237"/>
      <c r="N1220" s="1238"/>
      <c r="O1220" s="1238"/>
      <c r="P1220" s="1238"/>
      <c r="Q1220" s="1239"/>
      <c r="R1220" s="1053" t="s">
        <v>6</v>
      </c>
      <c r="S1220" s="1054"/>
      <c r="T1220" s="1055"/>
      <c r="U1220" s="1237"/>
      <c r="V1220" s="1238"/>
      <c r="W1220" s="1238"/>
      <c r="X1220" s="1238"/>
      <c r="Y1220" s="1238"/>
      <c r="Z1220" s="1238"/>
      <c r="AA1220" s="1238"/>
      <c r="AB1220" s="1239"/>
      <c r="AE1220" s="71"/>
    </row>
    <row r="1221" spans="2:38" s="32" customFormat="1" ht="25.35" customHeight="1" x14ac:dyDescent="0.45">
      <c r="B1221" s="1179"/>
      <c r="C1221" s="1180"/>
      <c r="D1221" s="1180"/>
      <c r="E1221" s="1180"/>
      <c r="F1221" s="1180"/>
      <c r="G1221" s="1180"/>
      <c r="H1221" s="1180"/>
      <c r="I1221" s="1181"/>
      <c r="J1221" s="1053" t="s">
        <v>5753</v>
      </c>
      <c r="K1221" s="1054"/>
      <c r="L1221" s="1054"/>
      <c r="M1221" s="1234"/>
      <c r="N1221" s="1235"/>
      <c r="O1221" s="1235"/>
      <c r="P1221" s="1235"/>
      <c r="Q1221" s="1236"/>
      <c r="R1221" s="1053" t="s">
        <v>7</v>
      </c>
      <c r="S1221" s="1054"/>
      <c r="T1221" s="1055"/>
      <c r="U1221" s="1237"/>
      <c r="V1221" s="1238"/>
      <c r="W1221" s="1238"/>
      <c r="X1221" s="1238"/>
      <c r="Y1221" s="1238"/>
      <c r="Z1221" s="1238"/>
      <c r="AA1221" s="1238"/>
      <c r="AB1221" s="1239"/>
      <c r="AE1221" s="71"/>
    </row>
    <row r="1222" spans="2:38" s="32" customFormat="1" ht="25.35" customHeight="1" x14ac:dyDescent="0.45">
      <c r="B1222" s="1182"/>
      <c r="C1222" s="1183"/>
      <c r="D1222" s="1183"/>
      <c r="E1222" s="1183"/>
      <c r="F1222" s="1183"/>
      <c r="G1222" s="1183"/>
      <c r="H1222" s="1183"/>
      <c r="I1222" s="1184"/>
      <c r="J1222" s="1053" t="s">
        <v>8</v>
      </c>
      <c r="K1222" s="1054"/>
      <c r="L1222" s="1054"/>
      <c r="M1222" s="1713"/>
      <c r="N1222" s="1713"/>
      <c r="O1222" s="1713"/>
      <c r="P1222" s="1713"/>
      <c r="Q1222" s="1713"/>
      <c r="R1222" s="1713"/>
      <c r="S1222" s="1713"/>
      <c r="T1222" s="1713"/>
      <c r="U1222" s="1713"/>
      <c r="V1222" s="1713"/>
      <c r="W1222" s="1713"/>
      <c r="X1222" s="1713"/>
      <c r="Y1222" s="1713"/>
      <c r="Z1222" s="1713"/>
      <c r="AA1222" s="1713"/>
      <c r="AB1222" s="1713"/>
      <c r="AE1222" s="71"/>
    </row>
    <row r="1223" spans="2:38" s="32" customFormat="1" ht="30" customHeight="1" x14ac:dyDescent="0.45">
      <c r="B1223" s="1696" t="s">
        <v>63</v>
      </c>
      <c r="C1223" s="1697"/>
      <c r="D1223" s="1697"/>
      <c r="E1223" s="1697"/>
      <c r="F1223" s="1697"/>
      <c r="G1223" s="1697"/>
      <c r="H1223" s="1697"/>
      <c r="I1223" s="1698"/>
      <c r="J1223" s="222"/>
      <c r="K1223" s="221"/>
      <c r="L1223" s="220" t="s">
        <v>65</v>
      </c>
      <c r="M1223" s="219"/>
      <c r="N1223" s="218" t="s">
        <v>64</v>
      </c>
      <c r="O1223" s="42"/>
      <c r="P1223" s="53"/>
      <c r="V1223" s="82"/>
      <c r="W1223" s="82"/>
      <c r="X1223" s="82"/>
      <c r="Y1223" s="82"/>
      <c r="Z1223" s="82"/>
      <c r="AA1223" s="82"/>
      <c r="AB1223" s="83"/>
      <c r="AE1223" s="71"/>
      <c r="AL1223" s="39"/>
    </row>
    <row r="1224" spans="2:38" s="32" customFormat="1" ht="15" customHeight="1" x14ac:dyDescent="0.45">
      <c r="B1224" s="1699"/>
      <c r="C1224" s="1700"/>
      <c r="D1224" s="1700"/>
      <c r="E1224" s="1700"/>
      <c r="F1224" s="1700"/>
      <c r="G1224" s="1700"/>
      <c r="H1224" s="1700"/>
      <c r="I1224" s="1701"/>
      <c r="J1224" s="43" t="s">
        <v>66</v>
      </c>
      <c r="K1224" s="44"/>
      <c r="L1224" s="44"/>
      <c r="M1224" s="44"/>
      <c r="N1224" s="44"/>
      <c r="O1224" s="44"/>
      <c r="P1224" s="44"/>
      <c r="Q1224" s="44"/>
      <c r="R1224" s="44"/>
      <c r="S1224" s="42"/>
      <c r="T1224" s="45"/>
      <c r="U1224" s="217"/>
      <c r="V1224" s="216"/>
      <c r="W1224" s="409"/>
      <c r="X1224" s="102" t="s">
        <v>65</v>
      </c>
      <c r="Y1224" s="215"/>
      <c r="Z1224" s="45" t="s">
        <v>64</v>
      </c>
      <c r="AA1224" s="72"/>
      <c r="AB1224" s="214"/>
      <c r="AE1224" s="71"/>
    </row>
    <row r="1225" spans="2:38" s="32" customFormat="1" ht="15" customHeight="1" x14ac:dyDescent="0.45">
      <c r="B1225" s="1702"/>
      <c r="C1225" s="1703"/>
      <c r="D1225" s="1703"/>
      <c r="E1225" s="1703"/>
      <c r="F1225" s="1703"/>
      <c r="G1225" s="1703"/>
      <c r="H1225" s="1703"/>
      <c r="I1225" s="1704"/>
      <c r="J1225" s="50" t="s">
        <v>67</v>
      </c>
      <c r="K1225" s="295"/>
      <c r="L1225" s="295"/>
      <c r="M1225" s="295"/>
      <c r="N1225" s="295"/>
      <c r="O1225" s="295"/>
      <c r="P1225" s="295"/>
      <c r="Q1225" s="295"/>
      <c r="R1225" s="295"/>
      <c r="S1225" s="52"/>
      <c r="T1225" s="72"/>
      <c r="U1225" s="213"/>
      <c r="V1225" s="212"/>
      <c r="W1225" s="410"/>
      <c r="X1225" s="295" t="s">
        <v>65</v>
      </c>
      <c r="Y1225" s="211"/>
      <c r="Z1225" s="72" t="s">
        <v>64</v>
      </c>
      <c r="AA1225" s="48"/>
      <c r="AB1225" s="49"/>
      <c r="AE1225" s="71"/>
    </row>
    <row r="1226" spans="2:38" s="32" customFormat="1" ht="18" customHeight="1" x14ac:dyDescent="0.45">
      <c r="B1226" s="1167" t="s">
        <v>68</v>
      </c>
      <c r="C1226" s="1168"/>
      <c r="D1226" s="1168"/>
      <c r="E1226" s="1168"/>
      <c r="F1226" s="1168"/>
      <c r="G1226" s="1168"/>
      <c r="H1226" s="1168"/>
      <c r="I1226" s="1169"/>
      <c r="J1226" s="210" t="s">
        <v>84</v>
      </c>
      <c r="K1226" s="52" t="s">
        <v>69</v>
      </c>
      <c r="L1226" s="58"/>
      <c r="M1226" s="58"/>
      <c r="N1226" s="58"/>
      <c r="O1226" s="57" t="s">
        <v>70</v>
      </c>
      <c r="P1226" s="52" t="s">
        <v>71</v>
      </c>
      <c r="Q1226" s="58"/>
      <c r="R1226" s="58"/>
      <c r="T1226" s="72" t="s">
        <v>81</v>
      </c>
      <c r="U1226" s="57" t="s">
        <v>84</v>
      </c>
      <c r="V1226" s="72" t="s">
        <v>82</v>
      </c>
      <c r="X1226" s="52"/>
      <c r="Y1226" s="58"/>
      <c r="Z1226" s="58"/>
      <c r="AA1226" s="58"/>
      <c r="AB1226" s="59"/>
      <c r="AE1226" s="71"/>
      <c r="AH1226" s="69"/>
    </row>
    <row r="1227" spans="2:38" s="32" customFormat="1" ht="15" customHeight="1" x14ac:dyDescent="0.45">
      <c r="B1227" s="1118" t="s">
        <v>72</v>
      </c>
      <c r="C1227" s="1119"/>
      <c r="D1227" s="1119"/>
      <c r="E1227" s="1119"/>
      <c r="F1227" s="1119"/>
      <c r="G1227" s="1119"/>
      <c r="H1227" s="1119"/>
      <c r="I1227" s="1120"/>
      <c r="J1227" s="1130" t="s">
        <v>73</v>
      </c>
      <c r="K1227" s="1139"/>
      <c r="L1227" s="1711"/>
      <c r="M1227" s="1218"/>
      <c r="N1227" s="1218"/>
      <c r="O1227" s="1712"/>
      <c r="P1227" s="1711"/>
      <c r="Q1227" s="1712"/>
      <c r="R1227" s="1714"/>
      <c r="S1227" s="1715"/>
      <c r="T1227" s="1715"/>
      <c r="U1227" s="1716"/>
      <c r="V1227" s="1143" t="s">
        <v>74</v>
      </c>
      <c r="W1227" s="1143"/>
      <c r="X1227" s="1143"/>
      <c r="Y1227" s="1143"/>
      <c r="Z1227" s="1143"/>
      <c r="AA1227" s="1143"/>
      <c r="AB1227" s="1144"/>
      <c r="AE1227" s="71"/>
    </row>
    <row r="1228" spans="2:38" s="32" customFormat="1" ht="15" customHeight="1" x14ac:dyDescent="0.45">
      <c r="B1228" s="1121"/>
      <c r="C1228" s="1122"/>
      <c r="D1228" s="1122"/>
      <c r="E1228" s="1122"/>
      <c r="F1228" s="1122"/>
      <c r="G1228" s="1122"/>
      <c r="H1228" s="1122"/>
      <c r="I1228" s="1123"/>
      <c r="J1228" s="1197"/>
      <c r="K1228" s="1198"/>
      <c r="L1228" s="1711"/>
      <c r="M1228" s="1218"/>
      <c r="N1228" s="1218"/>
      <c r="O1228" s="1712"/>
      <c r="P1228" s="1711"/>
      <c r="Q1228" s="1712"/>
      <c r="R1228" s="1714"/>
      <c r="S1228" s="1715"/>
      <c r="T1228" s="1715"/>
      <c r="U1228" s="1716"/>
      <c r="V1228" s="1146"/>
      <c r="W1228" s="1146"/>
      <c r="X1228" s="1146"/>
      <c r="Y1228" s="1146"/>
      <c r="Z1228" s="1146"/>
      <c r="AA1228" s="1146"/>
      <c r="AB1228" s="1147"/>
      <c r="AC1228" s="63"/>
      <c r="AD1228" s="63"/>
      <c r="AE1228" s="207"/>
      <c r="AF1228" s="63"/>
      <c r="AG1228" s="63"/>
      <c r="AH1228" s="63"/>
    </row>
    <row r="1229" spans="2:38" s="32" customFormat="1" ht="15" customHeight="1" x14ac:dyDescent="0.45">
      <c r="B1229" s="1118" t="s">
        <v>75</v>
      </c>
      <c r="C1229" s="1119"/>
      <c r="D1229" s="1119"/>
      <c r="E1229" s="1119"/>
      <c r="F1229" s="1119"/>
      <c r="G1229" s="1119"/>
      <c r="H1229" s="1119"/>
      <c r="I1229" s="1119"/>
      <c r="J1229" s="1705"/>
      <c r="K1229" s="1717"/>
      <c r="L1229" s="1719"/>
      <c r="M1229" s="1134" t="s">
        <v>76</v>
      </c>
      <c r="N1229" s="1709"/>
      <c r="O1229" s="1134" t="s">
        <v>77</v>
      </c>
      <c r="P1229" s="1709"/>
      <c r="Q1229" s="1134" t="s">
        <v>78</v>
      </c>
      <c r="S1229" s="60"/>
      <c r="T1229" s="60"/>
      <c r="U1229" s="60"/>
      <c r="V1229" s="60"/>
      <c r="W1229" s="60"/>
      <c r="X1229" s="60"/>
      <c r="Y1229" s="60"/>
      <c r="Z1229" s="60"/>
      <c r="AA1229" s="60"/>
      <c r="AB1229" s="209"/>
      <c r="AC1229" s="63"/>
      <c r="AD1229" s="63"/>
      <c r="AE1229" s="207"/>
      <c r="AF1229" s="63"/>
      <c r="AG1229" s="63"/>
      <c r="AH1229" s="63"/>
    </row>
    <row r="1230" spans="2:38" s="32" customFormat="1" ht="15" customHeight="1" x14ac:dyDescent="0.45">
      <c r="B1230" s="1121"/>
      <c r="C1230" s="1122"/>
      <c r="D1230" s="1122"/>
      <c r="E1230" s="1122"/>
      <c r="F1230" s="1122"/>
      <c r="G1230" s="1122"/>
      <c r="H1230" s="1122"/>
      <c r="I1230" s="1122"/>
      <c r="J1230" s="1707"/>
      <c r="K1230" s="1718"/>
      <c r="L1230" s="1720"/>
      <c r="M1230" s="1136"/>
      <c r="N1230" s="1710"/>
      <c r="O1230" s="1136"/>
      <c r="P1230" s="1710"/>
      <c r="Q1230" s="1136"/>
      <c r="R1230" s="64"/>
      <c r="S1230" s="62"/>
      <c r="T1230" s="62"/>
      <c r="U1230" s="62"/>
      <c r="V1230" s="62"/>
      <c r="W1230" s="62"/>
      <c r="X1230" s="62"/>
      <c r="Y1230" s="62"/>
      <c r="Z1230" s="62"/>
      <c r="AA1230" s="62"/>
      <c r="AB1230" s="208"/>
      <c r="AC1230" s="63"/>
      <c r="AD1230" s="63"/>
      <c r="AE1230" s="207"/>
      <c r="AF1230" s="63"/>
      <c r="AG1230" s="63"/>
      <c r="AH1230" s="63"/>
    </row>
    <row r="1231" spans="2:38" s="32" customFormat="1" ht="20.100000000000001" customHeight="1" x14ac:dyDescent="0.45">
      <c r="B1231" s="65"/>
      <c r="C1231" s="65"/>
      <c r="D1231" s="65"/>
      <c r="E1231" s="65"/>
      <c r="F1231" s="65"/>
      <c r="G1231" s="65"/>
      <c r="H1231" s="65"/>
      <c r="I1231" s="65"/>
      <c r="J1231" s="66"/>
      <c r="K1231" s="66"/>
      <c r="L1231" s="68"/>
      <c r="M1231" s="66"/>
      <c r="N1231" s="68"/>
      <c r="O1231" s="66"/>
      <c r="P1231" s="68"/>
      <c r="Q1231" s="66"/>
      <c r="R1231" s="68"/>
      <c r="S1231" s="61"/>
      <c r="T1231" s="61"/>
      <c r="U1231" s="61"/>
      <c r="V1231" s="61"/>
      <c r="W1231" s="61"/>
      <c r="X1231" s="61"/>
      <c r="Y1231" s="61"/>
      <c r="Z1231" s="61"/>
      <c r="AA1231" s="61"/>
      <c r="AB1231" s="61"/>
      <c r="AC1231" s="63"/>
      <c r="AD1231" s="63"/>
      <c r="AE1231" s="207"/>
      <c r="AF1231" s="63"/>
      <c r="AG1231" s="63"/>
      <c r="AH1231" s="63"/>
    </row>
    <row r="1232" spans="2:38" s="32" customFormat="1" ht="17.55" customHeight="1" x14ac:dyDescent="0.45">
      <c r="B1232" s="35" t="s">
        <v>5600</v>
      </c>
      <c r="C1232" s="35"/>
      <c r="D1232" s="36"/>
      <c r="E1232" s="36"/>
      <c r="F1232" s="36"/>
      <c r="G1232" s="36"/>
      <c r="H1232" s="36"/>
      <c r="I1232" s="36"/>
      <c r="J1232" s="36"/>
      <c r="K1232" s="36"/>
      <c r="L1232" s="36"/>
      <c r="M1232" s="36"/>
      <c r="N1232" s="36"/>
      <c r="O1232" s="36"/>
      <c r="P1232" s="36"/>
      <c r="Q1232" s="36"/>
      <c r="R1232" s="36"/>
      <c r="S1232" s="36"/>
      <c r="T1232" s="36"/>
      <c r="U1232" s="36"/>
      <c r="V1232" s="36"/>
      <c r="W1232" s="36"/>
      <c r="X1232" s="36"/>
      <c r="Y1232" s="36"/>
      <c r="Z1232" s="36"/>
      <c r="AA1232" s="36"/>
      <c r="AB1232" s="36"/>
      <c r="AE1232" s="223"/>
    </row>
    <row r="1233" spans="2:38" s="32" customFormat="1" ht="12.6" customHeight="1" x14ac:dyDescent="0.45">
      <c r="B1233" s="1185" t="s">
        <v>62</v>
      </c>
      <c r="C1233" s="1186"/>
      <c r="D1233" s="1186"/>
      <c r="E1233" s="1186"/>
      <c r="F1233" s="1186"/>
      <c r="G1233" s="1186"/>
      <c r="H1233" s="1186"/>
      <c r="I1233" s="1187"/>
      <c r="J1233" s="1221"/>
      <c r="K1233" s="1222"/>
      <c r="L1233" s="1222"/>
      <c r="M1233" s="1222"/>
      <c r="N1233" s="1222"/>
      <c r="O1233" s="1222"/>
      <c r="P1233" s="1222"/>
      <c r="Q1233" s="1222"/>
      <c r="R1233" s="1222"/>
      <c r="S1233" s="1222"/>
      <c r="T1233" s="1222"/>
      <c r="U1233" s="1222"/>
      <c r="V1233" s="1222"/>
      <c r="W1233" s="1222"/>
      <c r="X1233" s="1222"/>
      <c r="Y1233" s="1222"/>
      <c r="Z1233" s="1222"/>
      <c r="AA1233" s="1222"/>
      <c r="AB1233" s="1223"/>
      <c r="AE1233" s="71"/>
    </row>
    <row r="1234" spans="2:38" s="32" customFormat="1" ht="22.5" customHeight="1" x14ac:dyDescent="0.45">
      <c r="B1234" s="1207" t="s">
        <v>50</v>
      </c>
      <c r="C1234" s="1208"/>
      <c r="D1234" s="1208"/>
      <c r="E1234" s="1208"/>
      <c r="F1234" s="1208"/>
      <c r="G1234" s="1208"/>
      <c r="H1234" s="1208"/>
      <c r="I1234" s="1209"/>
      <c r="J1234" s="1224"/>
      <c r="K1234" s="1225"/>
      <c r="L1234" s="1225"/>
      <c r="M1234" s="1226"/>
      <c r="N1234" s="1226"/>
      <c r="O1234" s="1225"/>
      <c r="P1234" s="1226"/>
      <c r="Q1234" s="1226"/>
      <c r="R1234" s="1225"/>
      <c r="S1234" s="1225"/>
      <c r="T1234" s="1225"/>
      <c r="U1234" s="1225"/>
      <c r="V1234" s="1225"/>
      <c r="W1234" s="1225"/>
      <c r="X1234" s="1225"/>
      <c r="Y1234" s="1225"/>
      <c r="Z1234" s="1225"/>
      <c r="AA1234" s="1225"/>
      <c r="AB1234" s="1227"/>
      <c r="AE1234" s="71"/>
    </row>
    <row r="1235" spans="2:38" s="32" customFormat="1" ht="25.35" customHeight="1" x14ac:dyDescent="0.45">
      <c r="B1235" s="1173" t="s">
        <v>48</v>
      </c>
      <c r="C1235" s="1174"/>
      <c r="D1235" s="1174"/>
      <c r="E1235" s="1174"/>
      <c r="F1235" s="1174"/>
      <c r="G1235" s="1174"/>
      <c r="H1235" s="1174"/>
      <c r="I1235" s="1175"/>
      <c r="J1235" s="1053" t="s">
        <v>3</v>
      </c>
      <c r="K1235" s="1054"/>
      <c r="L1235" s="1054"/>
      <c r="M1235" s="1237"/>
      <c r="N1235" s="1239"/>
      <c r="O1235" s="37" t="s">
        <v>4</v>
      </c>
      <c r="P1235" s="1237"/>
      <c r="Q1235" s="1239"/>
      <c r="R1235" s="1054"/>
      <c r="S1235" s="1054"/>
      <c r="T1235" s="1054"/>
      <c r="U1235" s="1054"/>
      <c r="V1235" s="1054"/>
      <c r="W1235" s="1054"/>
      <c r="X1235" s="1054"/>
      <c r="Y1235" s="1054"/>
      <c r="Z1235" s="1054"/>
      <c r="AA1235" s="1054"/>
      <c r="AB1235" s="1055"/>
      <c r="AE1235" s="71"/>
    </row>
    <row r="1236" spans="2:38" s="32" customFormat="1" ht="25.35" customHeight="1" x14ac:dyDescent="0.45">
      <c r="B1236" s="1179"/>
      <c r="C1236" s="1180"/>
      <c r="D1236" s="1180"/>
      <c r="E1236" s="1180"/>
      <c r="F1236" s="1180"/>
      <c r="G1236" s="1180"/>
      <c r="H1236" s="1180"/>
      <c r="I1236" s="1181"/>
      <c r="J1236" s="1053" t="s">
        <v>5</v>
      </c>
      <c r="K1236" s="1054"/>
      <c r="L1236" s="1054"/>
      <c r="M1236" s="1237"/>
      <c r="N1236" s="1238"/>
      <c r="O1236" s="1238"/>
      <c r="P1236" s="1238"/>
      <c r="Q1236" s="1239"/>
      <c r="R1236" s="1053" t="s">
        <v>6</v>
      </c>
      <c r="S1236" s="1054"/>
      <c r="T1236" s="1055"/>
      <c r="U1236" s="1237"/>
      <c r="V1236" s="1238"/>
      <c r="W1236" s="1238"/>
      <c r="X1236" s="1238"/>
      <c r="Y1236" s="1238"/>
      <c r="Z1236" s="1238"/>
      <c r="AA1236" s="1238"/>
      <c r="AB1236" s="1239"/>
      <c r="AE1236" s="71"/>
    </row>
    <row r="1237" spans="2:38" s="32" customFormat="1" ht="25.35" customHeight="1" x14ac:dyDescent="0.45">
      <c r="B1237" s="1179"/>
      <c r="C1237" s="1180"/>
      <c r="D1237" s="1180"/>
      <c r="E1237" s="1180"/>
      <c r="F1237" s="1180"/>
      <c r="G1237" s="1180"/>
      <c r="H1237" s="1180"/>
      <c r="I1237" s="1181"/>
      <c r="J1237" s="1053" t="s">
        <v>5753</v>
      </c>
      <c r="K1237" s="1054"/>
      <c r="L1237" s="1054"/>
      <c r="M1237" s="1234"/>
      <c r="N1237" s="1235"/>
      <c r="O1237" s="1235"/>
      <c r="P1237" s="1235"/>
      <c r="Q1237" s="1236"/>
      <c r="R1237" s="1053" t="s">
        <v>7</v>
      </c>
      <c r="S1237" s="1054"/>
      <c r="T1237" s="1055"/>
      <c r="U1237" s="1237"/>
      <c r="V1237" s="1238"/>
      <c r="W1237" s="1238"/>
      <c r="X1237" s="1238"/>
      <c r="Y1237" s="1238"/>
      <c r="Z1237" s="1238"/>
      <c r="AA1237" s="1238"/>
      <c r="AB1237" s="1239"/>
      <c r="AE1237" s="71"/>
    </row>
    <row r="1238" spans="2:38" s="32" customFormat="1" ht="25.35" customHeight="1" x14ac:dyDescent="0.45">
      <c r="B1238" s="1182"/>
      <c r="C1238" s="1183"/>
      <c r="D1238" s="1183"/>
      <c r="E1238" s="1183"/>
      <c r="F1238" s="1183"/>
      <c r="G1238" s="1183"/>
      <c r="H1238" s="1183"/>
      <c r="I1238" s="1184"/>
      <c r="J1238" s="1053" t="s">
        <v>8</v>
      </c>
      <c r="K1238" s="1054"/>
      <c r="L1238" s="1054"/>
      <c r="M1238" s="1713"/>
      <c r="N1238" s="1713"/>
      <c r="O1238" s="1713"/>
      <c r="P1238" s="1713"/>
      <c r="Q1238" s="1713"/>
      <c r="R1238" s="1713"/>
      <c r="S1238" s="1713"/>
      <c r="T1238" s="1713"/>
      <c r="U1238" s="1713"/>
      <c r="V1238" s="1713"/>
      <c r="W1238" s="1713"/>
      <c r="X1238" s="1713"/>
      <c r="Y1238" s="1713"/>
      <c r="Z1238" s="1713"/>
      <c r="AA1238" s="1713"/>
      <c r="AB1238" s="1713"/>
      <c r="AE1238" s="71"/>
    </row>
    <row r="1239" spans="2:38" s="32" customFormat="1" ht="30" customHeight="1" x14ac:dyDescent="0.45">
      <c r="B1239" s="1696" t="s">
        <v>63</v>
      </c>
      <c r="C1239" s="1697"/>
      <c r="D1239" s="1697"/>
      <c r="E1239" s="1697"/>
      <c r="F1239" s="1697"/>
      <c r="G1239" s="1697"/>
      <c r="H1239" s="1697"/>
      <c r="I1239" s="1698"/>
      <c r="J1239" s="222"/>
      <c r="K1239" s="221"/>
      <c r="L1239" s="220" t="s">
        <v>65</v>
      </c>
      <c r="M1239" s="219"/>
      <c r="N1239" s="218" t="s">
        <v>64</v>
      </c>
      <c r="O1239" s="42"/>
      <c r="P1239" s="53"/>
      <c r="V1239" s="82"/>
      <c r="W1239" s="82"/>
      <c r="X1239" s="82"/>
      <c r="Y1239" s="82"/>
      <c r="Z1239" s="82"/>
      <c r="AA1239" s="82"/>
      <c r="AB1239" s="83"/>
      <c r="AE1239" s="71"/>
      <c r="AL1239" s="39"/>
    </row>
    <row r="1240" spans="2:38" s="32" customFormat="1" ht="15" customHeight="1" x14ac:dyDescent="0.45">
      <c r="B1240" s="1699"/>
      <c r="C1240" s="1700"/>
      <c r="D1240" s="1700"/>
      <c r="E1240" s="1700"/>
      <c r="F1240" s="1700"/>
      <c r="G1240" s="1700"/>
      <c r="H1240" s="1700"/>
      <c r="I1240" s="1701"/>
      <c r="J1240" s="43" t="s">
        <v>66</v>
      </c>
      <c r="K1240" s="44"/>
      <c r="L1240" s="44"/>
      <c r="M1240" s="44"/>
      <c r="N1240" s="44"/>
      <c r="O1240" s="44"/>
      <c r="P1240" s="44"/>
      <c r="Q1240" s="44"/>
      <c r="R1240" s="44"/>
      <c r="S1240" s="42"/>
      <c r="T1240" s="45"/>
      <c r="U1240" s="217"/>
      <c r="V1240" s="216"/>
      <c r="W1240" s="409"/>
      <c r="X1240" s="102" t="s">
        <v>65</v>
      </c>
      <c r="Y1240" s="215"/>
      <c r="Z1240" s="72" t="s">
        <v>64</v>
      </c>
      <c r="AA1240" s="72"/>
      <c r="AB1240" s="214"/>
      <c r="AE1240" s="71"/>
    </row>
    <row r="1241" spans="2:38" s="32" customFormat="1" ht="15" customHeight="1" x14ac:dyDescent="0.45">
      <c r="B1241" s="1702"/>
      <c r="C1241" s="1703"/>
      <c r="D1241" s="1703"/>
      <c r="E1241" s="1703"/>
      <c r="F1241" s="1703"/>
      <c r="G1241" s="1703"/>
      <c r="H1241" s="1703"/>
      <c r="I1241" s="1704"/>
      <c r="J1241" s="50" t="s">
        <v>67</v>
      </c>
      <c r="K1241" s="295"/>
      <c r="L1241" s="295"/>
      <c r="M1241" s="295"/>
      <c r="N1241" s="295"/>
      <c r="O1241" s="295"/>
      <c r="P1241" s="295"/>
      <c r="Q1241" s="295"/>
      <c r="R1241" s="295"/>
      <c r="S1241" s="52"/>
      <c r="T1241" s="72"/>
      <c r="U1241" s="213"/>
      <c r="V1241" s="212"/>
      <c r="W1241" s="410"/>
      <c r="X1241" s="295" t="s">
        <v>65</v>
      </c>
      <c r="Y1241" s="211"/>
      <c r="Z1241" s="48" t="s">
        <v>64</v>
      </c>
      <c r="AA1241" s="48"/>
      <c r="AB1241" s="49"/>
      <c r="AE1241" s="71"/>
    </row>
    <row r="1242" spans="2:38" s="32" customFormat="1" ht="18" customHeight="1" x14ac:dyDescent="0.45">
      <c r="B1242" s="1167" t="s">
        <v>68</v>
      </c>
      <c r="C1242" s="1168"/>
      <c r="D1242" s="1168"/>
      <c r="E1242" s="1168"/>
      <c r="F1242" s="1168"/>
      <c r="G1242" s="1168"/>
      <c r="H1242" s="1168"/>
      <c r="I1242" s="1169"/>
      <c r="J1242" s="210" t="s">
        <v>84</v>
      </c>
      <c r="K1242" s="52" t="s">
        <v>69</v>
      </c>
      <c r="L1242" s="58"/>
      <c r="M1242" s="58"/>
      <c r="N1242" s="58"/>
      <c r="O1242" s="57" t="s">
        <v>70</v>
      </c>
      <c r="P1242" s="52" t="s">
        <v>71</v>
      </c>
      <c r="Q1242" s="58"/>
      <c r="R1242" s="58"/>
      <c r="T1242" s="72" t="s">
        <v>81</v>
      </c>
      <c r="U1242" s="57" t="s">
        <v>70</v>
      </c>
      <c r="V1242" s="72" t="s">
        <v>82</v>
      </c>
      <c r="X1242" s="52"/>
      <c r="Y1242" s="58"/>
      <c r="Z1242" s="58"/>
      <c r="AA1242" s="58"/>
      <c r="AB1242" s="59"/>
      <c r="AE1242" s="71"/>
      <c r="AH1242" s="69"/>
    </row>
    <row r="1243" spans="2:38" s="32" customFormat="1" ht="15" customHeight="1" x14ac:dyDescent="0.45">
      <c r="B1243" s="1118" t="s">
        <v>72</v>
      </c>
      <c r="C1243" s="1119"/>
      <c r="D1243" s="1119"/>
      <c r="E1243" s="1119"/>
      <c r="F1243" s="1119"/>
      <c r="G1243" s="1119"/>
      <c r="H1243" s="1119"/>
      <c r="I1243" s="1120"/>
      <c r="J1243" s="1130" t="s">
        <v>73</v>
      </c>
      <c r="K1243" s="1139"/>
      <c r="L1243" s="1711"/>
      <c r="M1243" s="1218"/>
      <c r="N1243" s="1218"/>
      <c r="O1243" s="1218"/>
      <c r="P1243" s="1218"/>
      <c r="Q1243" s="1218"/>
      <c r="R1243" s="1715"/>
      <c r="S1243" s="1715"/>
      <c r="T1243" s="1715"/>
      <c r="U1243" s="1716"/>
      <c r="V1243" s="1143" t="s">
        <v>74</v>
      </c>
      <c r="W1243" s="1143"/>
      <c r="X1243" s="1143"/>
      <c r="Y1243" s="1143"/>
      <c r="Z1243" s="1143"/>
      <c r="AA1243" s="1143"/>
      <c r="AB1243" s="1144"/>
      <c r="AE1243" s="71"/>
    </row>
    <row r="1244" spans="2:38" s="32" customFormat="1" ht="15" customHeight="1" x14ac:dyDescent="0.45">
      <c r="B1244" s="1121"/>
      <c r="C1244" s="1122"/>
      <c r="D1244" s="1122"/>
      <c r="E1244" s="1122"/>
      <c r="F1244" s="1122"/>
      <c r="G1244" s="1122"/>
      <c r="H1244" s="1122"/>
      <c r="I1244" s="1123"/>
      <c r="J1244" s="1197"/>
      <c r="K1244" s="1198"/>
      <c r="L1244" s="1711"/>
      <c r="M1244" s="1218"/>
      <c r="N1244" s="1218"/>
      <c r="O1244" s="1218"/>
      <c r="P1244" s="1218"/>
      <c r="Q1244" s="1218"/>
      <c r="R1244" s="1715"/>
      <c r="S1244" s="1715"/>
      <c r="T1244" s="1715"/>
      <c r="U1244" s="1716"/>
      <c r="V1244" s="1146"/>
      <c r="W1244" s="1146"/>
      <c r="X1244" s="1146"/>
      <c r="Y1244" s="1146"/>
      <c r="Z1244" s="1146"/>
      <c r="AA1244" s="1146"/>
      <c r="AB1244" s="1147"/>
      <c r="AC1244" s="63"/>
      <c r="AD1244" s="63"/>
      <c r="AE1244" s="207"/>
      <c r="AF1244" s="63"/>
      <c r="AG1244" s="63"/>
      <c r="AH1244" s="63"/>
    </row>
    <row r="1245" spans="2:38" s="32" customFormat="1" ht="15" customHeight="1" x14ac:dyDescent="0.45">
      <c r="B1245" s="1118" t="s">
        <v>75</v>
      </c>
      <c r="C1245" s="1119"/>
      <c r="D1245" s="1119"/>
      <c r="E1245" s="1119"/>
      <c r="F1245" s="1119"/>
      <c r="G1245" s="1119"/>
      <c r="H1245" s="1119"/>
      <c r="I1245" s="1119"/>
      <c r="J1245" s="1705"/>
      <c r="K1245" s="1717"/>
      <c r="L1245" s="1719"/>
      <c r="M1245" s="1134" t="s">
        <v>76</v>
      </c>
      <c r="N1245" s="1709"/>
      <c r="O1245" s="1134" t="s">
        <v>77</v>
      </c>
      <c r="P1245" s="1709"/>
      <c r="Q1245" s="1134" t="s">
        <v>78</v>
      </c>
      <c r="S1245" s="60"/>
      <c r="T1245" s="60"/>
      <c r="U1245" s="60"/>
      <c r="V1245" s="60"/>
      <c r="W1245" s="60"/>
      <c r="X1245" s="60"/>
      <c r="Y1245" s="60"/>
      <c r="Z1245" s="60"/>
      <c r="AA1245" s="60"/>
      <c r="AB1245" s="209"/>
      <c r="AC1245" s="63"/>
      <c r="AD1245" s="63"/>
      <c r="AE1245" s="207"/>
      <c r="AF1245" s="63"/>
      <c r="AG1245" s="63"/>
      <c r="AH1245" s="63"/>
    </row>
    <row r="1246" spans="2:38" s="32" customFormat="1" ht="15" customHeight="1" x14ac:dyDescent="0.45">
      <c r="B1246" s="1121"/>
      <c r="C1246" s="1122"/>
      <c r="D1246" s="1122"/>
      <c r="E1246" s="1122"/>
      <c r="F1246" s="1122"/>
      <c r="G1246" s="1122"/>
      <c r="H1246" s="1122"/>
      <c r="I1246" s="1122"/>
      <c r="J1246" s="1707"/>
      <c r="K1246" s="1718"/>
      <c r="L1246" s="1720"/>
      <c r="M1246" s="1136"/>
      <c r="N1246" s="1710"/>
      <c r="O1246" s="1136"/>
      <c r="P1246" s="1710"/>
      <c r="Q1246" s="1136"/>
      <c r="R1246" s="64"/>
      <c r="S1246" s="62"/>
      <c r="T1246" s="62"/>
      <c r="U1246" s="62"/>
      <c r="V1246" s="62"/>
      <c r="W1246" s="62"/>
      <c r="X1246" s="62"/>
      <c r="Y1246" s="62"/>
      <c r="Z1246" s="62"/>
      <c r="AA1246" s="62"/>
      <c r="AB1246" s="208"/>
      <c r="AC1246" s="63"/>
      <c r="AD1246" s="63"/>
      <c r="AE1246" s="207"/>
      <c r="AF1246" s="63"/>
      <c r="AG1246" s="63"/>
      <c r="AH1246" s="63"/>
    </row>
    <row r="1247" spans="2:38" s="32" customFormat="1" ht="17.55" customHeight="1" x14ac:dyDescent="0.45">
      <c r="B1247" s="35" t="s">
        <v>5599</v>
      </c>
      <c r="C1247" s="35"/>
      <c r="D1247" s="36"/>
      <c r="E1247" s="36"/>
      <c r="F1247" s="36"/>
      <c r="G1247" s="36"/>
      <c r="H1247" s="36"/>
      <c r="I1247" s="36"/>
      <c r="J1247" s="36"/>
      <c r="K1247" s="36"/>
      <c r="L1247" s="36"/>
      <c r="M1247" s="36"/>
      <c r="N1247" s="36"/>
      <c r="O1247" s="36"/>
      <c r="P1247" s="36"/>
      <c r="Q1247" s="36"/>
      <c r="R1247" s="36"/>
      <c r="S1247" s="36"/>
      <c r="T1247" s="36"/>
      <c r="U1247" s="36"/>
      <c r="V1247" s="36"/>
      <c r="W1247" s="36"/>
      <c r="X1247" s="36"/>
      <c r="Y1247" s="36"/>
      <c r="Z1247" s="36"/>
      <c r="AA1247" s="36"/>
      <c r="AB1247" s="36"/>
      <c r="AE1247" s="223"/>
    </row>
    <row r="1248" spans="2:38" s="32" customFormat="1" ht="12.6" customHeight="1" x14ac:dyDescent="0.45">
      <c r="B1248" s="1185" t="s">
        <v>62</v>
      </c>
      <c r="C1248" s="1186"/>
      <c r="D1248" s="1186"/>
      <c r="E1248" s="1186"/>
      <c r="F1248" s="1186"/>
      <c r="G1248" s="1186"/>
      <c r="H1248" s="1186"/>
      <c r="I1248" s="1187"/>
      <c r="J1248" s="1221"/>
      <c r="K1248" s="1222"/>
      <c r="L1248" s="1222"/>
      <c r="M1248" s="1222"/>
      <c r="N1248" s="1222"/>
      <c r="O1248" s="1222"/>
      <c r="P1248" s="1222"/>
      <c r="Q1248" s="1222"/>
      <c r="R1248" s="1222"/>
      <c r="S1248" s="1222"/>
      <c r="T1248" s="1222"/>
      <c r="U1248" s="1222"/>
      <c r="V1248" s="1222"/>
      <c r="W1248" s="1222"/>
      <c r="X1248" s="1222"/>
      <c r="Y1248" s="1222"/>
      <c r="Z1248" s="1222"/>
      <c r="AA1248" s="1222"/>
      <c r="AB1248" s="1223"/>
      <c r="AE1248" s="71"/>
    </row>
    <row r="1249" spans="2:38" s="32" customFormat="1" ht="22.5" customHeight="1" x14ac:dyDescent="0.45">
      <c r="B1249" s="1207" t="s">
        <v>50</v>
      </c>
      <c r="C1249" s="1208"/>
      <c r="D1249" s="1208"/>
      <c r="E1249" s="1208"/>
      <c r="F1249" s="1208"/>
      <c r="G1249" s="1208"/>
      <c r="H1249" s="1208"/>
      <c r="I1249" s="1209"/>
      <c r="J1249" s="1224"/>
      <c r="K1249" s="1225"/>
      <c r="L1249" s="1225"/>
      <c r="M1249" s="1226"/>
      <c r="N1249" s="1226"/>
      <c r="O1249" s="1225"/>
      <c r="P1249" s="1226"/>
      <c r="Q1249" s="1226"/>
      <c r="R1249" s="1225"/>
      <c r="S1249" s="1225"/>
      <c r="T1249" s="1225"/>
      <c r="U1249" s="1225"/>
      <c r="V1249" s="1225"/>
      <c r="W1249" s="1225"/>
      <c r="X1249" s="1225"/>
      <c r="Y1249" s="1225"/>
      <c r="Z1249" s="1225"/>
      <c r="AA1249" s="1225"/>
      <c r="AB1249" s="1227"/>
      <c r="AE1249" s="71"/>
    </row>
    <row r="1250" spans="2:38" s="32" customFormat="1" ht="25.35" customHeight="1" x14ac:dyDescent="0.45">
      <c r="B1250" s="1173" t="s">
        <v>48</v>
      </c>
      <c r="C1250" s="1174"/>
      <c r="D1250" s="1174"/>
      <c r="E1250" s="1174"/>
      <c r="F1250" s="1174"/>
      <c r="G1250" s="1174"/>
      <c r="H1250" s="1174"/>
      <c r="I1250" s="1175"/>
      <c r="J1250" s="1053" t="s">
        <v>3</v>
      </c>
      <c r="K1250" s="1054"/>
      <c r="L1250" s="1054"/>
      <c r="M1250" s="1237"/>
      <c r="N1250" s="1239"/>
      <c r="O1250" s="37" t="s">
        <v>4</v>
      </c>
      <c r="P1250" s="1237"/>
      <c r="Q1250" s="1239"/>
      <c r="R1250" s="1054"/>
      <c r="S1250" s="1054"/>
      <c r="T1250" s="1054"/>
      <c r="U1250" s="1054"/>
      <c r="V1250" s="1054"/>
      <c r="W1250" s="1054"/>
      <c r="X1250" s="1054"/>
      <c r="Y1250" s="1054"/>
      <c r="Z1250" s="1054"/>
      <c r="AA1250" s="1054"/>
      <c r="AB1250" s="1055"/>
      <c r="AE1250" s="71"/>
    </row>
    <row r="1251" spans="2:38" s="32" customFormat="1" ht="25.35" customHeight="1" x14ac:dyDescent="0.45">
      <c r="B1251" s="1179"/>
      <c r="C1251" s="1180"/>
      <c r="D1251" s="1180"/>
      <c r="E1251" s="1180"/>
      <c r="F1251" s="1180"/>
      <c r="G1251" s="1180"/>
      <c r="H1251" s="1180"/>
      <c r="I1251" s="1181"/>
      <c r="J1251" s="1053" t="s">
        <v>5</v>
      </c>
      <c r="K1251" s="1054"/>
      <c r="L1251" s="1054"/>
      <c r="M1251" s="1237"/>
      <c r="N1251" s="1238"/>
      <c r="O1251" s="1238"/>
      <c r="P1251" s="1238"/>
      <c r="Q1251" s="1239"/>
      <c r="R1251" s="1053" t="s">
        <v>6</v>
      </c>
      <c r="S1251" s="1054"/>
      <c r="T1251" s="1055"/>
      <c r="U1251" s="1237"/>
      <c r="V1251" s="1238"/>
      <c r="W1251" s="1238"/>
      <c r="X1251" s="1238"/>
      <c r="Y1251" s="1238"/>
      <c r="Z1251" s="1238"/>
      <c r="AA1251" s="1238"/>
      <c r="AB1251" s="1239"/>
      <c r="AE1251" s="71"/>
    </row>
    <row r="1252" spans="2:38" s="32" customFormat="1" ht="25.35" customHeight="1" x14ac:dyDescent="0.45">
      <c r="B1252" s="1179"/>
      <c r="C1252" s="1180"/>
      <c r="D1252" s="1180"/>
      <c r="E1252" s="1180"/>
      <c r="F1252" s="1180"/>
      <c r="G1252" s="1180"/>
      <c r="H1252" s="1180"/>
      <c r="I1252" s="1181"/>
      <c r="J1252" s="1053" t="s">
        <v>5753</v>
      </c>
      <c r="K1252" s="1054"/>
      <c r="L1252" s="1054"/>
      <c r="M1252" s="1234"/>
      <c r="N1252" s="1235"/>
      <c r="O1252" s="1235"/>
      <c r="P1252" s="1235"/>
      <c r="Q1252" s="1236"/>
      <c r="R1252" s="1053" t="s">
        <v>7</v>
      </c>
      <c r="S1252" s="1054"/>
      <c r="T1252" s="1055"/>
      <c r="U1252" s="1237"/>
      <c r="V1252" s="1238"/>
      <c r="W1252" s="1238"/>
      <c r="X1252" s="1238"/>
      <c r="Y1252" s="1238"/>
      <c r="Z1252" s="1238"/>
      <c r="AA1252" s="1238"/>
      <c r="AB1252" s="1239"/>
      <c r="AE1252" s="71"/>
    </row>
    <row r="1253" spans="2:38" s="32" customFormat="1" ht="25.35" customHeight="1" x14ac:dyDescent="0.45">
      <c r="B1253" s="1182"/>
      <c r="C1253" s="1183"/>
      <c r="D1253" s="1183"/>
      <c r="E1253" s="1183"/>
      <c r="F1253" s="1183"/>
      <c r="G1253" s="1183"/>
      <c r="H1253" s="1183"/>
      <c r="I1253" s="1184"/>
      <c r="J1253" s="1053" t="s">
        <v>8</v>
      </c>
      <c r="K1253" s="1054"/>
      <c r="L1253" s="1054"/>
      <c r="M1253" s="1713"/>
      <c r="N1253" s="1713"/>
      <c r="O1253" s="1713"/>
      <c r="P1253" s="1713"/>
      <c r="Q1253" s="1713"/>
      <c r="R1253" s="1713"/>
      <c r="S1253" s="1713"/>
      <c r="T1253" s="1713"/>
      <c r="U1253" s="1713"/>
      <c r="V1253" s="1713"/>
      <c r="W1253" s="1713"/>
      <c r="X1253" s="1713"/>
      <c r="Y1253" s="1713"/>
      <c r="Z1253" s="1713"/>
      <c r="AA1253" s="1713"/>
      <c r="AB1253" s="1713"/>
      <c r="AE1253" s="71"/>
    </row>
    <row r="1254" spans="2:38" s="32" customFormat="1" ht="30" customHeight="1" x14ac:dyDescent="0.45">
      <c r="B1254" s="1696" t="s">
        <v>63</v>
      </c>
      <c r="C1254" s="1697"/>
      <c r="D1254" s="1697"/>
      <c r="E1254" s="1697"/>
      <c r="F1254" s="1697"/>
      <c r="G1254" s="1697"/>
      <c r="H1254" s="1697"/>
      <c r="I1254" s="1698"/>
      <c r="J1254" s="222"/>
      <c r="K1254" s="221"/>
      <c r="L1254" s="220" t="s">
        <v>65</v>
      </c>
      <c r="M1254" s="219"/>
      <c r="N1254" s="218" t="s">
        <v>64</v>
      </c>
      <c r="O1254" s="42"/>
      <c r="P1254" s="53"/>
      <c r="V1254" s="82"/>
      <c r="W1254" s="82"/>
      <c r="X1254" s="82"/>
      <c r="Y1254" s="82"/>
      <c r="Z1254" s="82"/>
      <c r="AA1254" s="82"/>
      <c r="AB1254" s="83"/>
      <c r="AE1254" s="71"/>
      <c r="AL1254" s="39"/>
    </row>
    <row r="1255" spans="2:38" s="32" customFormat="1" ht="15" customHeight="1" x14ac:dyDescent="0.45">
      <c r="B1255" s="1699"/>
      <c r="C1255" s="1700"/>
      <c r="D1255" s="1700"/>
      <c r="E1255" s="1700"/>
      <c r="F1255" s="1700"/>
      <c r="G1255" s="1700"/>
      <c r="H1255" s="1700"/>
      <c r="I1255" s="1701"/>
      <c r="J1255" s="43" t="s">
        <v>66</v>
      </c>
      <c r="K1255" s="44"/>
      <c r="L1255" s="44"/>
      <c r="M1255" s="44"/>
      <c r="N1255" s="44"/>
      <c r="O1255" s="44"/>
      <c r="P1255" s="44"/>
      <c r="Q1255" s="44"/>
      <c r="R1255" s="44"/>
      <c r="S1255" s="42"/>
      <c r="T1255" s="45"/>
      <c r="U1255" s="217"/>
      <c r="V1255" s="216"/>
      <c r="W1255" s="409"/>
      <c r="X1255" s="102" t="s">
        <v>65</v>
      </c>
      <c r="Y1255" s="215"/>
      <c r="Z1255" s="45" t="s">
        <v>64</v>
      </c>
      <c r="AA1255" s="72"/>
      <c r="AB1255" s="214"/>
      <c r="AE1255" s="71"/>
    </row>
    <row r="1256" spans="2:38" s="32" customFormat="1" ht="15" customHeight="1" x14ac:dyDescent="0.45">
      <c r="B1256" s="1702"/>
      <c r="C1256" s="1703"/>
      <c r="D1256" s="1703"/>
      <c r="E1256" s="1703"/>
      <c r="F1256" s="1703"/>
      <c r="G1256" s="1703"/>
      <c r="H1256" s="1703"/>
      <c r="I1256" s="1704"/>
      <c r="J1256" s="50" t="s">
        <v>67</v>
      </c>
      <c r="K1256" s="295"/>
      <c r="L1256" s="295"/>
      <c r="M1256" s="295"/>
      <c r="N1256" s="295"/>
      <c r="O1256" s="295"/>
      <c r="P1256" s="295"/>
      <c r="Q1256" s="295"/>
      <c r="R1256" s="295"/>
      <c r="S1256" s="52"/>
      <c r="T1256" s="72"/>
      <c r="U1256" s="213"/>
      <c r="V1256" s="212"/>
      <c r="W1256" s="410"/>
      <c r="X1256" s="295" t="s">
        <v>65</v>
      </c>
      <c r="Y1256" s="211"/>
      <c r="Z1256" s="72" t="s">
        <v>64</v>
      </c>
      <c r="AA1256" s="48"/>
      <c r="AB1256" s="49"/>
      <c r="AE1256" s="71"/>
    </row>
    <row r="1257" spans="2:38" s="32" customFormat="1" ht="18" customHeight="1" x14ac:dyDescent="0.45">
      <c r="B1257" s="1167" t="s">
        <v>68</v>
      </c>
      <c r="C1257" s="1168"/>
      <c r="D1257" s="1168"/>
      <c r="E1257" s="1168"/>
      <c r="F1257" s="1168"/>
      <c r="G1257" s="1168"/>
      <c r="H1257" s="1168"/>
      <c r="I1257" s="1169"/>
      <c r="J1257" s="210" t="s">
        <v>84</v>
      </c>
      <c r="K1257" s="52" t="s">
        <v>69</v>
      </c>
      <c r="L1257" s="58"/>
      <c r="M1257" s="58"/>
      <c r="N1257" s="58"/>
      <c r="O1257" s="57" t="s">
        <v>70</v>
      </c>
      <c r="P1257" s="52" t="s">
        <v>71</v>
      </c>
      <c r="Q1257" s="58"/>
      <c r="R1257" s="58"/>
      <c r="T1257" s="72" t="s">
        <v>81</v>
      </c>
      <c r="U1257" s="57" t="s">
        <v>84</v>
      </c>
      <c r="V1257" s="72" t="s">
        <v>82</v>
      </c>
      <c r="X1257" s="52"/>
      <c r="Y1257" s="58"/>
      <c r="Z1257" s="58"/>
      <c r="AA1257" s="58"/>
      <c r="AB1257" s="59"/>
      <c r="AE1257" s="71"/>
      <c r="AH1257" s="69"/>
    </row>
    <row r="1258" spans="2:38" s="32" customFormat="1" ht="15" customHeight="1" x14ac:dyDescent="0.45">
      <c r="B1258" s="1118" t="s">
        <v>72</v>
      </c>
      <c r="C1258" s="1119"/>
      <c r="D1258" s="1119"/>
      <c r="E1258" s="1119"/>
      <c r="F1258" s="1119"/>
      <c r="G1258" s="1119"/>
      <c r="H1258" s="1119"/>
      <c r="I1258" s="1120"/>
      <c r="J1258" s="1130" t="s">
        <v>73</v>
      </c>
      <c r="K1258" s="1139"/>
      <c r="L1258" s="1711"/>
      <c r="M1258" s="1218"/>
      <c r="N1258" s="1218"/>
      <c r="O1258" s="1712"/>
      <c r="P1258" s="1711"/>
      <c r="Q1258" s="1712"/>
      <c r="R1258" s="1714"/>
      <c r="S1258" s="1715"/>
      <c r="T1258" s="1715"/>
      <c r="U1258" s="1716"/>
      <c r="V1258" s="1143" t="s">
        <v>74</v>
      </c>
      <c r="W1258" s="1143"/>
      <c r="X1258" s="1143"/>
      <c r="Y1258" s="1143"/>
      <c r="Z1258" s="1143"/>
      <c r="AA1258" s="1143"/>
      <c r="AB1258" s="1144"/>
      <c r="AE1258" s="71"/>
    </row>
    <row r="1259" spans="2:38" s="32" customFormat="1" ht="15" customHeight="1" x14ac:dyDescent="0.45">
      <c r="B1259" s="1121"/>
      <c r="C1259" s="1122"/>
      <c r="D1259" s="1122"/>
      <c r="E1259" s="1122"/>
      <c r="F1259" s="1122"/>
      <c r="G1259" s="1122"/>
      <c r="H1259" s="1122"/>
      <c r="I1259" s="1123"/>
      <c r="J1259" s="1197"/>
      <c r="K1259" s="1198"/>
      <c r="L1259" s="1711"/>
      <c r="M1259" s="1218"/>
      <c r="N1259" s="1218"/>
      <c r="O1259" s="1712"/>
      <c r="P1259" s="1711"/>
      <c r="Q1259" s="1712"/>
      <c r="R1259" s="1714"/>
      <c r="S1259" s="1715"/>
      <c r="T1259" s="1715"/>
      <c r="U1259" s="1716"/>
      <c r="V1259" s="1146"/>
      <c r="W1259" s="1146"/>
      <c r="X1259" s="1146"/>
      <c r="Y1259" s="1146"/>
      <c r="Z1259" s="1146"/>
      <c r="AA1259" s="1146"/>
      <c r="AB1259" s="1147"/>
      <c r="AC1259" s="63"/>
      <c r="AD1259" s="63"/>
      <c r="AE1259" s="207"/>
      <c r="AF1259" s="63"/>
      <c r="AG1259" s="63"/>
      <c r="AH1259" s="63"/>
    </row>
    <row r="1260" spans="2:38" s="32" customFormat="1" ht="15" customHeight="1" x14ac:dyDescent="0.45">
      <c r="B1260" s="1118" t="s">
        <v>75</v>
      </c>
      <c r="C1260" s="1119"/>
      <c r="D1260" s="1119"/>
      <c r="E1260" s="1119"/>
      <c r="F1260" s="1119"/>
      <c r="G1260" s="1119"/>
      <c r="H1260" s="1119"/>
      <c r="I1260" s="1119"/>
      <c r="J1260" s="1705"/>
      <c r="K1260" s="1717"/>
      <c r="L1260" s="1719"/>
      <c r="M1260" s="1134" t="s">
        <v>76</v>
      </c>
      <c r="N1260" s="1709"/>
      <c r="O1260" s="1134" t="s">
        <v>77</v>
      </c>
      <c r="P1260" s="1709"/>
      <c r="Q1260" s="1134" t="s">
        <v>78</v>
      </c>
      <c r="S1260" s="60"/>
      <c r="T1260" s="60"/>
      <c r="U1260" s="60"/>
      <c r="V1260" s="60"/>
      <c r="W1260" s="60"/>
      <c r="X1260" s="60"/>
      <c r="Y1260" s="60"/>
      <c r="Z1260" s="60"/>
      <c r="AA1260" s="60"/>
      <c r="AB1260" s="209"/>
      <c r="AC1260" s="63"/>
      <c r="AD1260" s="63"/>
      <c r="AE1260" s="207"/>
      <c r="AF1260" s="63"/>
      <c r="AG1260" s="63"/>
      <c r="AH1260" s="63"/>
    </row>
    <row r="1261" spans="2:38" s="32" customFormat="1" ht="15" customHeight="1" x14ac:dyDescent="0.45">
      <c r="B1261" s="1121"/>
      <c r="C1261" s="1122"/>
      <c r="D1261" s="1122"/>
      <c r="E1261" s="1122"/>
      <c r="F1261" s="1122"/>
      <c r="G1261" s="1122"/>
      <c r="H1261" s="1122"/>
      <c r="I1261" s="1122"/>
      <c r="J1261" s="1707"/>
      <c r="K1261" s="1718"/>
      <c r="L1261" s="1720"/>
      <c r="M1261" s="1136"/>
      <c r="N1261" s="1710"/>
      <c r="O1261" s="1136"/>
      <c r="P1261" s="1710"/>
      <c r="Q1261" s="1136"/>
      <c r="R1261" s="64"/>
      <c r="S1261" s="62"/>
      <c r="T1261" s="62"/>
      <c r="U1261" s="62"/>
      <c r="V1261" s="62"/>
      <c r="W1261" s="62"/>
      <c r="X1261" s="62"/>
      <c r="Y1261" s="62"/>
      <c r="Z1261" s="62"/>
      <c r="AA1261" s="62"/>
      <c r="AB1261" s="208"/>
      <c r="AC1261" s="63"/>
      <c r="AD1261" s="63"/>
      <c r="AE1261" s="207"/>
      <c r="AF1261" s="63"/>
      <c r="AG1261" s="63"/>
      <c r="AH1261" s="63"/>
    </row>
    <row r="1262" spans="2:38" s="32" customFormat="1" ht="21" customHeight="1" x14ac:dyDescent="0.45">
      <c r="B1262" s="65"/>
      <c r="C1262" s="65"/>
      <c r="D1262" s="65"/>
      <c r="E1262" s="65"/>
      <c r="F1262" s="65"/>
      <c r="G1262" s="65"/>
      <c r="H1262" s="65"/>
      <c r="I1262" s="65"/>
      <c r="J1262" s="66"/>
      <c r="K1262" s="66"/>
      <c r="L1262" s="68"/>
      <c r="M1262" s="66"/>
      <c r="N1262" s="68"/>
      <c r="O1262" s="66"/>
      <c r="P1262" s="68"/>
      <c r="Q1262" s="66"/>
      <c r="R1262" s="68"/>
      <c r="S1262" s="61"/>
      <c r="T1262" s="61"/>
      <c r="U1262" s="61"/>
      <c r="V1262" s="61"/>
      <c r="W1262" s="61"/>
      <c r="X1262" s="61"/>
      <c r="Y1262" s="61"/>
      <c r="Z1262" s="61"/>
      <c r="AA1262" s="61"/>
      <c r="AB1262" s="61"/>
      <c r="AC1262" s="63"/>
      <c r="AD1262" s="63"/>
      <c r="AE1262" s="207"/>
      <c r="AF1262" s="63"/>
      <c r="AG1262" s="63"/>
      <c r="AH1262" s="63"/>
    </row>
    <row r="1263" spans="2:38" s="32" customFormat="1" ht="18" customHeight="1" x14ac:dyDescent="0.45">
      <c r="B1263" s="291" t="s">
        <v>85</v>
      </c>
      <c r="C1263" s="69" t="s">
        <v>5718</v>
      </c>
      <c r="E1263" s="69"/>
      <c r="F1263" s="69"/>
      <c r="G1263" s="69"/>
      <c r="H1263" s="69"/>
      <c r="I1263" s="73"/>
      <c r="J1263" s="73"/>
      <c r="K1263" s="73"/>
      <c r="L1263" s="73"/>
      <c r="M1263" s="73"/>
      <c r="N1263" s="73"/>
      <c r="O1263" s="73"/>
      <c r="P1263" s="73"/>
      <c r="Q1263" s="73"/>
      <c r="R1263" s="74"/>
      <c r="S1263" s="73"/>
      <c r="T1263" s="73"/>
      <c r="U1263" s="73"/>
      <c r="V1263" s="73"/>
      <c r="W1263" s="69"/>
      <c r="X1263" s="69"/>
      <c r="Y1263" s="69"/>
      <c r="Z1263" s="69"/>
      <c r="AA1263" s="69"/>
      <c r="AB1263" s="69"/>
      <c r="AE1263" s="71"/>
    </row>
    <row r="1264" spans="2:38" s="32" customFormat="1" ht="30" customHeight="1" x14ac:dyDescent="0.45">
      <c r="B1264" s="296" t="s">
        <v>86</v>
      </c>
      <c r="C1264" s="1117" t="s">
        <v>5719</v>
      </c>
      <c r="D1264" s="1117"/>
      <c r="E1264" s="1117"/>
      <c r="F1264" s="1117"/>
      <c r="G1264" s="1117"/>
      <c r="H1264" s="1117"/>
      <c r="I1264" s="1117"/>
      <c r="J1264" s="1117"/>
      <c r="K1264" s="1117"/>
      <c r="L1264" s="1117"/>
      <c r="M1264" s="1117"/>
      <c r="N1264" s="1117"/>
      <c r="O1264" s="1117"/>
      <c r="P1264" s="1117"/>
      <c r="Q1264" s="1117"/>
      <c r="R1264" s="1117"/>
      <c r="S1264" s="1117"/>
      <c r="T1264" s="1117"/>
      <c r="U1264" s="1117"/>
      <c r="V1264" s="1117"/>
      <c r="W1264" s="1117"/>
      <c r="X1264" s="1117"/>
      <c r="Y1264" s="1117"/>
      <c r="Z1264" s="1117"/>
      <c r="AA1264" s="1117"/>
      <c r="AE1264" s="71"/>
    </row>
    <row r="1265" spans="2:38" s="32" customFormat="1" ht="8.1" customHeight="1" x14ac:dyDescent="0.45">
      <c r="E1265" s="75"/>
      <c r="F1265" s="75"/>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E1265" s="71"/>
    </row>
    <row r="1266" spans="2:38" s="32" customFormat="1" ht="25.35" customHeight="1" x14ac:dyDescent="0.45">
      <c r="B1266" s="35" t="s">
        <v>87</v>
      </c>
      <c r="I1266" s="36"/>
      <c r="J1266" s="36"/>
      <c r="W1266" s="36"/>
      <c r="X1266" s="36"/>
      <c r="Y1266" s="36"/>
      <c r="Z1266" s="36"/>
      <c r="AA1266" s="36"/>
      <c r="AB1266" s="36"/>
      <c r="AE1266" s="71"/>
    </row>
    <row r="1267" spans="2:38" s="32" customFormat="1" ht="17.55" customHeight="1" x14ac:dyDescent="0.45">
      <c r="B1267" s="35" t="s">
        <v>5600</v>
      </c>
      <c r="C1267" s="35"/>
      <c r="D1267" s="36"/>
      <c r="E1267" s="36"/>
      <c r="F1267" s="36"/>
      <c r="G1267" s="36"/>
      <c r="H1267" s="36"/>
      <c r="I1267" s="36"/>
      <c r="J1267" s="36"/>
      <c r="K1267" s="36"/>
      <c r="L1267" s="36"/>
      <c r="M1267" s="36"/>
      <c r="N1267" s="36"/>
      <c r="O1267" s="36"/>
      <c r="P1267" s="36"/>
      <c r="Q1267" s="36"/>
      <c r="R1267" s="36"/>
      <c r="S1267" s="36"/>
      <c r="T1267" s="36"/>
      <c r="U1267" s="36"/>
      <c r="V1267" s="36"/>
      <c r="W1267" s="36"/>
      <c r="X1267" s="36"/>
      <c r="Y1267" s="36"/>
      <c r="Z1267" s="36"/>
      <c r="AA1267" s="36"/>
      <c r="AB1267" s="36"/>
      <c r="AE1267" s="223"/>
    </row>
    <row r="1268" spans="2:38" s="32" customFormat="1" ht="12.6" customHeight="1" x14ac:dyDescent="0.45">
      <c r="B1268" s="1185" t="s">
        <v>62</v>
      </c>
      <c r="C1268" s="1186"/>
      <c r="D1268" s="1186"/>
      <c r="E1268" s="1186"/>
      <c r="F1268" s="1186"/>
      <c r="G1268" s="1186"/>
      <c r="H1268" s="1186"/>
      <c r="I1268" s="1187"/>
      <c r="J1268" s="1221"/>
      <c r="K1268" s="1222"/>
      <c r="L1268" s="1222"/>
      <c r="M1268" s="1222"/>
      <c r="N1268" s="1222"/>
      <c r="O1268" s="1222"/>
      <c r="P1268" s="1222"/>
      <c r="Q1268" s="1222"/>
      <c r="R1268" s="1222"/>
      <c r="S1268" s="1222"/>
      <c r="T1268" s="1222"/>
      <c r="U1268" s="1222"/>
      <c r="V1268" s="1222"/>
      <c r="W1268" s="1222"/>
      <c r="X1268" s="1222"/>
      <c r="Y1268" s="1222"/>
      <c r="Z1268" s="1222"/>
      <c r="AA1268" s="1222"/>
      <c r="AB1268" s="1223"/>
      <c r="AE1268" s="71"/>
    </row>
    <row r="1269" spans="2:38" s="32" customFormat="1" ht="22.5" customHeight="1" x14ac:dyDescent="0.45">
      <c r="B1269" s="1207" t="s">
        <v>50</v>
      </c>
      <c r="C1269" s="1208"/>
      <c r="D1269" s="1208"/>
      <c r="E1269" s="1208"/>
      <c r="F1269" s="1208"/>
      <c r="G1269" s="1208"/>
      <c r="H1269" s="1208"/>
      <c r="I1269" s="1209"/>
      <c r="J1269" s="1224"/>
      <c r="K1269" s="1225"/>
      <c r="L1269" s="1225"/>
      <c r="M1269" s="1226"/>
      <c r="N1269" s="1226"/>
      <c r="O1269" s="1225"/>
      <c r="P1269" s="1226"/>
      <c r="Q1269" s="1226"/>
      <c r="R1269" s="1225"/>
      <c r="S1269" s="1225"/>
      <c r="T1269" s="1225"/>
      <c r="U1269" s="1225"/>
      <c r="V1269" s="1225"/>
      <c r="W1269" s="1225"/>
      <c r="X1269" s="1225"/>
      <c r="Y1269" s="1225"/>
      <c r="Z1269" s="1225"/>
      <c r="AA1269" s="1225"/>
      <c r="AB1269" s="1227"/>
      <c r="AE1269" s="71"/>
    </row>
    <row r="1270" spans="2:38" s="32" customFormat="1" ht="25.35" customHeight="1" x14ac:dyDescent="0.45">
      <c r="B1270" s="1173" t="s">
        <v>48</v>
      </c>
      <c r="C1270" s="1174"/>
      <c r="D1270" s="1174"/>
      <c r="E1270" s="1174"/>
      <c r="F1270" s="1174"/>
      <c r="G1270" s="1174"/>
      <c r="H1270" s="1174"/>
      <c r="I1270" s="1175"/>
      <c r="J1270" s="1053" t="s">
        <v>3</v>
      </c>
      <c r="K1270" s="1054"/>
      <c r="L1270" s="1054"/>
      <c r="M1270" s="1237"/>
      <c r="N1270" s="1239"/>
      <c r="O1270" s="37" t="s">
        <v>4</v>
      </c>
      <c r="P1270" s="1237"/>
      <c r="Q1270" s="1239"/>
      <c r="R1270" s="1054"/>
      <c r="S1270" s="1054"/>
      <c r="T1270" s="1054"/>
      <c r="U1270" s="1054"/>
      <c r="V1270" s="1054"/>
      <c r="W1270" s="1054"/>
      <c r="X1270" s="1054"/>
      <c r="Y1270" s="1054"/>
      <c r="Z1270" s="1054"/>
      <c r="AA1270" s="1054"/>
      <c r="AB1270" s="1055"/>
      <c r="AE1270" s="71"/>
    </row>
    <row r="1271" spans="2:38" s="32" customFormat="1" ht="25.35" customHeight="1" x14ac:dyDescent="0.45">
      <c r="B1271" s="1179"/>
      <c r="C1271" s="1180"/>
      <c r="D1271" s="1180"/>
      <c r="E1271" s="1180"/>
      <c r="F1271" s="1180"/>
      <c r="G1271" s="1180"/>
      <c r="H1271" s="1180"/>
      <c r="I1271" s="1181"/>
      <c r="J1271" s="1053" t="s">
        <v>5</v>
      </c>
      <c r="K1271" s="1054"/>
      <c r="L1271" s="1054"/>
      <c r="M1271" s="1237"/>
      <c r="N1271" s="1238"/>
      <c r="O1271" s="1238"/>
      <c r="P1271" s="1238"/>
      <c r="Q1271" s="1239"/>
      <c r="R1271" s="1053" t="s">
        <v>6</v>
      </c>
      <c r="S1271" s="1054"/>
      <c r="T1271" s="1055"/>
      <c r="U1271" s="1237"/>
      <c r="V1271" s="1238"/>
      <c r="W1271" s="1238"/>
      <c r="X1271" s="1238"/>
      <c r="Y1271" s="1238"/>
      <c r="Z1271" s="1238"/>
      <c r="AA1271" s="1238"/>
      <c r="AB1271" s="1239"/>
      <c r="AE1271" s="71"/>
    </row>
    <row r="1272" spans="2:38" s="32" customFormat="1" ht="25.35" customHeight="1" x14ac:dyDescent="0.45">
      <c r="B1272" s="1179"/>
      <c r="C1272" s="1180"/>
      <c r="D1272" s="1180"/>
      <c r="E1272" s="1180"/>
      <c r="F1272" s="1180"/>
      <c r="G1272" s="1180"/>
      <c r="H1272" s="1180"/>
      <c r="I1272" s="1181"/>
      <c r="J1272" s="1053" t="s">
        <v>5753</v>
      </c>
      <c r="K1272" s="1054"/>
      <c r="L1272" s="1054"/>
      <c r="M1272" s="1234"/>
      <c r="N1272" s="1235"/>
      <c r="O1272" s="1235"/>
      <c r="P1272" s="1235"/>
      <c r="Q1272" s="1236"/>
      <c r="R1272" s="1053" t="s">
        <v>7</v>
      </c>
      <c r="S1272" s="1054"/>
      <c r="T1272" s="1055"/>
      <c r="U1272" s="1237"/>
      <c r="V1272" s="1238"/>
      <c r="W1272" s="1238"/>
      <c r="X1272" s="1238"/>
      <c r="Y1272" s="1238"/>
      <c r="Z1272" s="1238"/>
      <c r="AA1272" s="1238"/>
      <c r="AB1272" s="1239"/>
      <c r="AE1272" s="71"/>
    </row>
    <row r="1273" spans="2:38" s="32" customFormat="1" ht="25.35" customHeight="1" x14ac:dyDescent="0.45">
      <c r="B1273" s="1182"/>
      <c r="C1273" s="1183"/>
      <c r="D1273" s="1183"/>
      <c r="E1273" s="1183"/>
      <c r="F1273" s="1183"/>
      <c r="G1273" s="1183"/>
      <c r="H1273" s="1183"/>
      <c r="I1273" s="1184"/>
      <c r="J1273" s="1053" t="s">
        <v>8</v>
      </c>
      <c r="K1273" s="1054"/>
      <c r="L1273" s="1054"/>
      <c r="M1273" s="1713"/>
      <c r="N1273" s="1713"/>
      <c r="O1273" s="1713"/>
      <c r="P1273" s="1713"/>
      <c r="Q1273" s="1713"/>
      <c r="R1273" s="1713"/>
      <c r="S1273" s="1713"/>
      <c r="T1273" s="1713"/>
      <c r="U1273" s="1713"/>
      <c r="V1273" s="1713"/>
      <c r="W1273" s="1713"/>
      <c r="X1273" s="1713"/>
      <c r="Y1273" s="1713"/>
      <c r="Z1273" s="1713"/>
      <c r="AA1273" s="1713"/>
      <c r="AB1273" s="1713"/>
      <c r="AE1273" s="71"/>
    </row>
    <row r="1274" spans="2:38" s="32" customFormat="1" ht="30" customHeight="1" x14ac:dyDescent="0.45">
      <c r="B1274" s="1696" t="s">
        <v>63</v>
      </c>
      <c r="C1274" s="1697"/>
      <c r="D1274" s="1697"/>
      <c r="E1274" s="1697"/>
      <c r="F1274" s="1697"/>
      <c r="G1274" s="1697"/>
      <c r="H1274" s="1697"/>
      <c r="I1274" s="1698"/>
      <c r="J1274" s="222"/>
      <c r="K1274" s="221"/>
      <c r="L1274" s="220" t="s">
        <v>65</v>
      </c>
      <c r="M1274" s="219"/>
      <c r="N1274" s="218" t="s">
        <v>64</v>
      </c>
      <c r="O1274" s="42"/>
      <c r="P1274" s="53"/>
      <c r="V1274" s="82"/>
      <c r="W1274" s="82"/>
      <c r="X1274" s="82"/>
      <c r="Y1274" s="82"/>
      <c r="Z1274" s="82"/>
      <c r="AA1274" s="82"/>
      <c r="AB1274" s="83"/>
      <c r="AE1274" s="71"/>
      <c r="AL1274" s="39"/>
    </row>
    <row r="1275" spans="2:38" s="32" customFormat="1" ht="15" customHeight="1" x14ac:dyDescent="0.45">
      <c r="B1275" s="1699"/>
      <c r="C1275" s="1700"/>
      <c r="D1275" s="1700"/>
      <c r="E1275" s="1700"/>
      <c r="F1275" s="1700"/>
      <c r="G1275" s="1700"/>
      <c r="H1275" s="1700"/>
      <c r="I1275" s="1701"/>
      <c r="J1275" s="43" t="s">
        <v>66</v>
      </c>
      <c r="K1275" s="44"/>
      <c r="L1275" s="44"/>
      <c r="M1275" s="44"/>
      <c r="N1275" s="44"/>
      <c r="O1275" s="44"/>
      <c r="P1275" s="44"/>
      <c r="Q1275" s="44"/>
      <c r="R1275" s="44"/>
      <c r="S1275" s="42"/>
      <c r="T1275" s="45"/>
      <c r="U1275" s="217"/>
      <c r="V1275" s="216"/>
      <c r="W1275" s="409"/>
      <c r="X1275" s="102" t="s">
        <v>65</v>
      </c>
      <c r="Y1275" s="215"/>
      <c r="Z1275" s="72" t="s">
        <v>64</v>
      </c>
      <c r="AA1275" s="72"/>
      <c r="AB1275" s="214"/>
      <c r="AE1275" s="71"/>
    </row>
    <row r="1276" spans="2:38" s="32" customFormat="1" ht="15" customHeight="1" x14ac:dyDescent="0.45">
      <c r="B1276" s="1702"/>
      <c r="C1276" s="1703"/>
      <c r="D1276" s="1703"/>
      <c r="E1276" s="1703"/>
      <c r="F1276" s="1703"/>
      <c r="G1276" s="1703"/>
      <c r="H1276" s="1703"/>
      <c r="I1276" s="1704"/>
      <c r="J1276" s="50" t="s">
        <v>67</v>
      </c>
      <c r="K1276" s="295"/>
      <c r="L1276" s="295"/>
      <c r="M1276" s="295"/>
      <c r="N1276" s="295"/>
      <c r="O1276" s="295"/>
      <c r="P1276" s="295"/>
      <c r="Q1276" s="295"/>
      <c r="R1276" s="295"/>
      <c r="S1276" s="52"/>
      <c r="T1276" s="72"/>
      <c r="U1276" s="213"/>
      <c r="V1276" s="212"/>
      <c r="W1276" s="410"/>
      <c r="X1276" s="295" t="s">
        <v>65</v>
      </c>
      <c r="Y1276" s="211"/>
      <c r="Z1276" s="48" t="s">
        <v>64</v>
      </c>
      <c r="AA1276" s="48"/>
      <c r="AB1276" s="49"/>
      <c r="AE1276" s="71"/>
    </row>
    <row r="1277" spans="2:38" s="32" customFormat="1" ht="18" customHeight="1" x14ac:dyDescent="0.45">
      <c r="B1277" s="1167" t="s">
        <v>68</v>
      </c>
      <c r="C1277" s="1168"/>
      <c r="D1277" s="1168"/>
      <c r="E1277" s="1168"/>
      <c r="F1277" s="1168"/>
      <c r="G1277" s="1168"/>
      <c r="H1277" s="1168"/>
      <c r="I1277" s="1169"/>
      <c r="J1277" s="210" t="s">
        <v>84</v>
      </c>
      <c r="K1277" s="52" t="s">
        <v>69</v>
      </c>
      <c r="L1277" s="58"/>
      <c r="M1277" s="58"/>
      <c r="N1277" s="58"/>
      <c r="O1277" s="57" t="s">
        <v>70</v>
      </c>
      <c r="P1277" s="52" t="s">
        <v>71</v>
      </c>
      <c r="Q1277" s="58"/>
      <c r="R1277" s="58"/>
      <c r="T1277" s="72" t="s">
        <v>81</v>
      </c>
      <c r="U1277" s="57" t="s">
        <v>70</v>
      </c>
      <c r="V1277" s="72" t="s">
        <v>82</v>
      </c>
      <c r="X1277" s="52"/>
      <c r="Y1277" s="58"/>
      <c r="Z1277" s="58"/>
      <c r="AA1277" s="58"/>
      <c r="AB1277" s="59"/>
      <c r="AE1277" s="71"/>
      <c r="AH1277" s="69"/>
    </row>
    <row r="1278" spans="2:38" s="32" customFormat="1" ht="15" customHeight="1" x14ac:dyDescent="0.45">
      <c r="B1278" s="1118" t="s">
        <v>72</v>
      </c>
      <c r="C1278" s="1119"/>
      <c r="D1278" s="1119"/>
      <c r="E1278" s="1119"/>
      <c r="F1278" s="1119"/>
      <c r="G1278" s="1119"/>
      <c r="H1278" s="1119"/>
      <c r="I1278" s="1120"/>
      <c r="J1278" s="1130" t="s">
        <v>73</v>
      </c>
      <c r="K1278" s="1139"/>
      <c r="L1278" s="1711"/>
      <c r="M1278" s="1218"/>
      <c r="N1278" s="1218"/>
      <c r="O1278" s="1218"/>
      <c r="P1278" s="1218"/>
      <c r="Q1278" s="1218"/>
      <c r="R1278" s="1715"/>
      <c r="S1278" s="1715"/>
      <c r="T1278" s="1715"/>
      <c r="U1278" s="1716"/>
      <c r="V1278" s="1143" t="s">
        <v>74</v>
      </c>
      <c r="W1278" s="1143"/>
      <c r="X1278" s="1143"/>
      <c r="Y1278" s="1143"/>
      <c r="Z1278" s="1143"/>
      <c r="AA1278" s="1143"/>
      <c r="AB1278" s="1144"/>
      <c r="AE1278" s="71"/>
    </row>
    <row r="1279" spans="2:38" s="32" customFormat="1" ht="15" customHeight="1" x14ac:dyDescent="0.45">
      <c r="B1279" s="1121"/>
      <c r="C1279" s="1122"/>
      <c r="D1279" s="1122"/>
      <c r="E1279" s="1122"/>
      <c r="F1279" s="1122"/>
      <c r="G1279" s="1122"/>
      <c r="H1279" s="1122"/>
      <c r="I1279" s="1123"/>
      <c r="J1279" s="1197"/>
      <c r="K1279" s="1198"/>
      <c r="L1279" s="1711"/>
      <c r="M1279" s="1218"/>
      <c r="N1279" s="1218"/>
      <c r="O1279" s="1218"/>
      <c r="P1279" s="1218"/>
      <c r="Q1279" s="1218"/>
      <c r="R1279" s="1715"/>
      <c r="S1279" s="1715"/>
      <c r="T1279" s="1715"/>
      <c r="U1279" s="1716"/>
      <c r="V1279" s="1146"/>
      <c r="W1279" s="1146"/>
      <c r="X1279" s="1146"/>
      <c r="Y1279" s="1146"/>
      <c r="Z1279" s="1146"/>
      <c r="AA1279" s="1146"/>
      <c r="AB1279" s="1147"/>
      <c r="AC1279" s="63"/>
      <c r="AD1279" s="63"/>
      <c r="AE1279" s="207"/>
      <c r="AF1279" s="63"/>
      <c r="AG1279" s="63"/>
      <c r="AH1279" s="63"/>
    </row>
    <row r="1280" spans="2:38" s="32" customFormat="1" ht="15" customHeight="1" x14ac:dyDescent="0.45">
      <c r="B1280" s="1118" t="s">
        <v>75</v>
      </c>
      <c r="C1280" s="1119"/>
      <c r="D1280" s="1119"/>
      <c r="E1280" s="1119"/>
      <c r="F1280" s="1119"/>
      <c r="G1280" s="1119"/>
      <c r="H1280" s="1119"/>
      <c r="I1280" s="1119"/>
      <c r="J1280" s="1705"/>
      <c r="K1280" s="1717"/>
      <c r="L1280" s="1719"/>
      <c r="M1280" s="1134" t="s">
        <v>76</v>
      </c>
      <c r="N1280" s="1709"/>
      <c r="O1280" s="1134" t="s">
        <v>77</v>
      </c>
      <c r="P1280" s="1709"/>
      <c r="Q1280" s="1134" t="s">
        <v>78</v>
      </c>
      <c r="S1280" s="60"/>
      <c r="T1280" s="60"/>
      <c r="U1280" s="60"/>
      <c r="V1280" s="60"/>
      <c r="W1280" s="60"/>
      <c r="X1280" s="60"/>
      <c r="Y1280" s="60"/>
      <c r="Z1280" s="60"/>
      <c r="AA1280" s="60"/>
      <c r="AB1280" s="209"/>
      <c r="AC1280" s="63"/>
      <c r="AD1280" s="63"/>
      <c r="AE1280" s="207"/>
      <c r="AF1280" s="63"/>
      <c r="AG1280" s="63"/>
      <c r="AH1280" s="63"/>
    </row>
    <row r="1281" spans="2:38" s="32" customFormat="1" ht="15" customHeight="1" x14ac:dyDescent="0.45">
      <c r="B1281" s="1121"/>
      <c r="C1281" s="1122"/>
      <c r="D1281" s="1122"/>
      <c r="E1281" s="1122"/>
      <c r="F1281" s="1122"/>
      <c r="G1281" s="1122"/>
      <c r="H1281" s="1122"/>
      <c r="I1281" s="1122"/>
      <c r="J1281" s="1707"/>
      <c r="K1281" s="1718"/>
      <c r="L1281" s="1720"/>
      <c r="M1281" s="1136"/>
      <c r="N1281" s="1710"/>
      <c r="O1281" s="1136"/>
      <c r="P1281" s="1710"/>
      <c r="Q1281" s="1136"/>
      <c r="R1281" s="64"/>
      <c r="S1281" s="62"/>
      <c r="T1281" s="62"/>
      <c r="U1281" s="62"/>
      <c r="V1281" s="62"/>
      <c r="W1281" s="62"/>
      <c r="X1281" s="62"/>
      <c r="Y1281" s="62"/>
      <c r="Z1281" s="62"/>
      <c r="AA1281" s="62"/>
      <c r="AB1281" s="208"/>
      <c r="AC1281" s="63"/>
      <c r="AD1281" s="63"/>
      <c r="AE1281" s="207"/>
      <c r="AF1281" s="63"/>
      <c r="AG1281" s="63"/>
      <c r="AH1281" s="63"/>
    </row>
    <row r="1282" spans="2:38" s="32" customFormat="1" ht="17.55" customHeight="1" x14ac:dyDescent="0.45">
      <c r="B1282" s="35" t="s">
        <v>5599</v>
      </c>
      <c r="C1282" s="35"/>
      <c r="D1282" s="36"/>
      <c r="E1282" s="36"/>
      <c r="F1282" s="36"/>
      <c r="G1282" s="36"/>
      <c r="H1282" s="36"/>
      <c r="I1282" s="36"/>
      <c r="J1282" s="36"/>
      <c r="K1282" s="36"/>
      <c r="L1282" s="36"/>
      <c r="M1282" s="36"/>
      <c r="N1282" s="36"/>
      <c r="O1282" s="36"/>
      <c r="P1282" s="36"/>
      <c r="Q1282" s="36"/>
      <c r="R1282" s="36"/>
      <c r="S1282" s="36"/>
      <c r="T1282" s="36"/>
      <c r="U1282" s="36"/>
      <c r="V1282" s="36"/>
      <c r="W1282" s="36"/>
      <c r="X1282" s="36"/>
      <c r="Y1282" s="36"/>
      <c r="Z1282" s="36"/>
      <c r="AA1282" s="36"/>
      <c r="AB1282" s="36"/>
      <c r="AE1282" s="223"/>
    </row>
    <row r="1283" spans="2:38" s="32" customFormat="1" ht="12.6" customHeight="1" x14ac:dyDescent="0.45">
      <c r="B1283" s="1185" t="s">
        <v>62</v>
      </c>
      <c r="C1283" s="1186"/>
      <c r="D1283" s="1186"/>
      <c r="E1283" s="1186"/>
      <c r="F1283" s="1186"/>
      <c r="G1283" s="1186"/>
      <c r="H1283" s="1186"/>
      <c r="I1283" s="1187"/>
      <c r="J1283" s="1221"/>
      <c r="K1283" s="1222"/>
      <c r="L1283" s="1222"/>
      <c r="M1283" s="1222"/>
      <c r="N1283" s="1222"/>
      <c r="O1283" s="1222"/>
      <c r="P1283" s="1222"/>
      <c r="Q1283" s="1222"/>
      <c r="R1283" s="1222"/>
      <c r="S1283" s="1222"/>
      <c r="T1283" s="1222"/>
      <c r="U1283" s="1222"/>
      <c r="V1283" s="1222"/>
      <c r="W1283" s="1222"/>
      <c r="X1283" s="1222"/>
      <c r="Y1283" s="1222"/>
      <c r="Z1283" s="1222"/>
      <c r="AA1283" s="1222"/>
      <c r="AB1283" s="1223"/>
      <c r="AE1283" s="71"/>
    </row>
    <row r="1284" spans="2:38" s="32" customFormat="1" ht="22.5" customHeight="1" x14ac:dyDescent="0.45">
      <c r="B1284" s="1207" t="s">
        <v>50</v>
      </c>
      <c r="C1284" s="1208"/>
      <c r="D1284" s="1208"/>
      <c r="E1284" s="1208"/>
      <c r="F1284" s="1208"/>
      <c r="G1284" s="1208"/>
      <c r="H1284" s="1208"/>
      <c r="I1284" s="1209"/>
      <c r="J1284" s="1224"/>
      <c r="K1284" s="1225"/>
      <c r="L1284" s="1225"/>
      <c r="M1284" s="1226"/>
      <c r="N1284" s="1226"/>
      <c r="O1284" s="1225"/>
      <c r="P1284" s="1226"/>
      <c r="Q1284" s="1226"/>
      <c r="R1284" s="1225"/>
      <c r="S1284" s="1225"/>
      <c r="T1284" s="1225"/>
      <c r="U1284" s="1225"/>
      <c r="V1284" s="1225"/>
      <c r="W1284" s="1225"/>
      <c r="X1284" s="1225"/>
      <c r="Y1284" s="1225"/>
      <c r="Z1284" s="1225"/>
      <c r="AA1284" s="1225"/>
      <c r="AB1284" s="1227"/>
      <c r="AE1284" s="71"/>
    </row>
    <row r="1285" spans="2:38" s="32" customFormat="1" ht="25.35" customHeight="1" x14ac:dyDescent="0.45">
      <c r="B1285" s="1173" t="s">
        <v>48</v>
      </c>
      <c r="C1285" s="1174"/>
      <c r="D1285" s="1174"/>
      <c r="E1285" s="1174"/>
      <c r="F1285" s="1174"/>
      <c r="G1285" s="1174"/>
      <c r="H1285" s="1174"/>
      <c r="I1285" s="1175"/>
      <c r="J1285" s="1053" t="s">
        <v>3</v>
      </c>
      <c r="K1285" s="1054"/>
      <c r="L1285" s="1054"/>
      <c r="M1285" s="1237"/>
      <c r="N1285" s="1239"/>
      <c r="O1285" s="37" t="s">
        <v>4</v>
      </c>
      <c r="P1285" s="1237"/>
      <c r="Q1285" s="1239"/>
      <c r="R1285" s="1054"/>
      <c r="S1285" s="1054"/>
      <c r="T1285" s="1054"/>
      <c r="U1285" s="1054"/>
      <c r="V1285" s="1054"/>
      <c r="W1285" s="1054"/>
      <c r="X1285" s="1054"/>
      <c r="Y1285" s="1054"/>
      <c r="Z1285" s="1054"/>
      <c r="AA1285" s="1054"/>
      <c r="AB1285" s="1055"/>
      <c r="AE1285" s="71"/>
    </row>
    <row r="1286" spans="2:38" s="32" customFormat="1" ht="25.35" customHeight="1" x14ac:dyDescent="0.45">
      <c r="B1286" s="1179"/>
      <c r="C1286" s="1180"/>
      <c r="D1286" s="1180"/>
      <c r="E1286" s="1180"/>
      <c r="F1286" s="1180"/>
      <c r="G1286" s="1180"/>
      <c r="H1286" s="1180"/>
      <c r="I1286" s="1181"/>
      <c r="J1286" s="1053" t="s">
        <v>5</v>
      </c>
      <c r="K1286" s="1054"/>
      <c r="L1286" s="1054"/>
      <c r="M1286" s="1237"/>
      <c r="N1286" s="1238"/>
      <c r="O1286" s="1238"/>
      <c r="P1286" s="1238"/>
      <c r="Q1286" s="1239"/>
      <c r="R1286" s="1053" t="s">
        <v>6</v>
      </c>
      <c r="S1286" s="1054"/>
      <c r="T1286" s="1055"/>
      <c r="U1286" s="1237"/>
      <c r="V1286" s="1238"/>
      <c r="W1286" s="1238"/>
      <c r="X1286" s="1238"/>
      <c r="Y1286" s="1238"/>
      <c r="Z1286" s="1238"/>
      <c r="AA1286" s="1238"/>
      <c r="AB1286" s="1239"/>
      <c r="AE1286" s="71"/>
    </row>
    <row r="1287" spans="2:38" s="32" customFormat="1" ht="25.35" customHeight="1" x14ac:dyDescent="0.45">
      <c r="B1287" s="1179"/>
      <c r="C1287" s="1180"/>
      <c r="D1287" s="1180"/>
      <c r="E1287" s="1180"/>
      <c r="F1287" s="1180"/>
      <c r="G1287" s="1180"/>
      <c r="H1287" s="1180"/>
      <c r="I1287" s="1181"/>
      <c r="J1287" s="1053" t="s">
        <v>5753</v>
      </c>
      <c r="K1287" s="1054"/>
      <c r="L1287" s="1054"/>
      <c r="M1287" s="1234"/>
      <c r="N1287" s="1235"/>
      <c r="O1287" s="1235"/>
      <c r="P1287" s="1235"/>
      <c r="Q1287" s="1236"/>
      <c r="R1287" s="1053" t="s">
        <v>7</v>
      </c>
      <c r="S1287" s="1054"/>
      <c r="T1287" s="1055"/>
      <c r="U1287" s="1237"/>
      <c r="V1287" s="1238"/>
      <c r="W1287" s="1238"/>
      <c r="X1287" s="1238"/>
      <c r="Y1287" s="1238"/>
      <c r="Z1287" s="1238"/>
      <c r="AA1287" s="1238"/>
      <c r="AB1287" s="1239"/>
      <c r="AE1287" s="71"/>
    </row>
    <row r="1288" spans="2:38" s="32" customFormat="1" ht="25.35" customHeight="1" x14ac:dyDescent="0.45">
      <c r="B1288" s="1182"/>
      <c r="C1288" s="1183"/>
      <c r="D1288" s="1183"/>
      <c r="E1288" s="1183"/>
      <c r="F1288" s="1183"/>
      <c r="G1288" s="1183"/>
      <c r="H1288" s="1183"/>
      <c r="I1288" s="1184"/>
      <c r="J1288" s="1053" t="s">
        <v>8</v>
      </c>
      <c r="K1288" s="1054"/>
      <c r="L1288" s="1054"/>
      <c r="M1288" s="1713"/>
      <c r="N1288" s="1713"/>
      <c r="O1288" s="1713"/>
      <c r="P1288" s="1713"/>
      <c r="Q1288" s="1713"/>
      <c r="R1288" s="1713"/>
      <c r="S1288" s="1713"/>
      <c r="T1288" s="1713"/>
      <c r="U1288" s="1713"/>
      <c r="V1288" s="1713"/>
      <c r="W1288" s="1713"/>
      <c r="X1288" s="1713"/>
      <c r="Y1288" s="1713"/>
      <c r="Z1288" s="1713"/>
      <c r="AA1288" s="1713"/>
      <c r="AB1288" s="1713"/>
      <c r="AE1288" s="71"/>
    </row>
    <row r="1289" spans="2:38" s="32" customFormat="1" ht="30" customHeight="1" x14ac:dyDescent="0.45">
      <c r="B1289" s="1696" t="s">
        <v>63</v>
      </c>
      <c r="C1289" s="1697"/>
      <c r="D1289" s="1697"/>
      <c r="E1289" s="1697"/>
      <c r="F1289" s="1697"/>
      <c r="G1289" s="1697"/>
      <c r="H1289" s="1697"/>
      <c r="I1289" s="1698"/>
      <c r="J1289" s="222"/>
      <c r="K1289" s="221"/>
      <c r="L1289" s="220" t="s">
        <v>65</v>
      </c>
      <c r="M1289" s="219"/>
      <c r="N1289" s="218" t="s">
        <v>64</v>
      </c>
      <c r="O1289" s="42"/>
      <c r="P1289" s="53"/>
      <c r="V1289" s="82"/>
      <c r="W1289" s="82"/>
      <c r="X1289" s="82"/>
      <c r="Y1289" s="82"/>
      <c r="Z1289" s="82"/>
      <c r="AA1289" s="82"/>
      <c r="AB1289" s="83"/>
      <c r="AE1289" s="71"/>
      <c r="AL1289" s="39"/>
    </row>
    <row r="1290" spans="2:38" s="32" customFormat="1" ht="15" customHeight="1" x14ac:dyDescent="0.45">
      <c r="B1290" s="1699"/>
      <c r="C1290" s="1700"/>
      <c r="D1290" s="1700"/>
      <c r="E1290" s="1700"/>
      <c r="F1290" s="1700"/>
      <c r="G1290" s="1700"/>
      <c r="H1290" s="1700"/>
      <c r="I1290" s="1701"/>
      <c r="J1290" s="43" t="s">
        <v>66</v>
      </c>
      <c r="K1290" s="44"/>
      <c r="L1290" s="44"/>
      <c r="M1290" s="44"/>
      <c r="N1290" s="44"/>
      <c r="O1290" s="44"/>
      <c r="P1290" s="44"/>
      <c r="Q1290" s="44"/>
      <c r="R1290" s="44"/>
      <c r="S1290" s="42"/>
      <c r="T1290" s="45"/>
      <c r="U1290" s="217"/>
      <c r="V1290" s="216"/>
      <c r="W1290" s="409"/>
      <c r="X1290" s="102" t="s">
        <v>65</v>
      </c>
      <c r="Y1290" s="215"/>
      <c r="Z1290" s="45" t="s">
        <v>64</v>
      </c>
      <c r="AA1290" s="72"/>
      <c r="AB1290" s="214"/>
      <c r="AE1290" s="71"/>
    </row>
    <row r="1291" spans="2:38" s="32" customFormat="1" ht="15" customHeight="1" x14ac:dyDescent="0.45">
      <c r="B1291" s="1702"/>
      <c r="C1291" s="1703"/>
      <c r="D1291" s="1703"/>
      <c r="E1291" s="1703"/>
      <c r="F1291" s="1703"/>
      <c r="G1291" s="1703"/>
      <c r="H1291" s="1703"/>
      <c r="I1291" s="1704"/>
      <c r="J1291" s="50" t="s">
        <v>67</v>
      </c>
      <c r="K1291" s="295"/>
      <c r="L1291" s="295"/>
      <c r="M1291" s="295"/>
      <c r="N1291" s="295"/>
      <c r="O1291" s="295"/>
      <c r="P1291" s="295"/>
      <c r="Q1291" s="295"/>
      <c r="R1291" s="295"/>
      <c r="S1291" s="52"/>
      <c r="T1291" s="72"/>
      <c r="U1291" s="213"/>
      <c r="V1291" s="212"/>
      <c r="W1291" s="410"/>
      <c r="X1291" s="295" t="s">
        <v>65</v>
      </c>
      <c r="Y1291" s="211"/>
      <c r="Z1291" s="72" t="s">
        <v>64</v>
      </c>
      <c r="AA1291" s="48"/>
      <c r="AB1291" s="49"/>
      <c r="AE1291" s="71"/>
    </row>
    <row r="1292" spans="2:38" s="32" customFormat="1" ht="18" customHeight="1" x14ac:dyDescent="0.45">
      <c r="B1292" s="1167" t="s">
        <v>68</v>
      </c>
      <c r="C1292" s="1168"/>
      <c r="D1292" s="1168"/>
      <c r="E1292" s="1168"/>
      <c r="F1292" s="1168"/>
      <c r="G1292" s="1168"/>
      <c r="H1292" s="1168"/>
      <c r="I1292" s="1169"/>
      <c r="J1292" s="210" t="s">
        <v>84</v>
      </c>
      <c r="K1292" s="52" t="s">
        <v>69</v>
      </c>
      <c r="L1292" s="58"/>
      <c r="M1292" s="58"/>
      <c r="N1292" s="58"/>
      <c r="O1292" s="57" t="s">
        <v>70</v>
      </c>
      <c r="P1292" s="52" t="s">
        <v>71</v>
      </c>
      <c r="Q1292" s="58"/>
      <c r="R1292" s="58"/>
      <c r="T1292" s="72" t="s">
        <v>81</v>
      </c>
      <c r="U1292" s="57" t="s">
        <v>84</v>
      </c>
      <c r="V1292" s="72" t="s">
        <v>82</v>
      </c>
      <c r="X1292" s="52"/>
      <c r="Y1292" s="58"/>
      <c r="Z1292" s="58"/>
      <c r="AA1292" s="58"/>
      <c r="AB1292" s="59"/>
      <c r="AE1292" s="71"/>
      <c r="AH1292" s="69"/>
    </row>
    <row r="1293" spans="2:38" s="32" customFormat="1" ht="15" customHeight="1" x14ac:dyDescent="0.45">
      <c r="B1293" s="1118" t="s">
        <v>72</v>
      </c>
      <c r="C1293" s="1119"/>
      <c r="D1293" s="1119"/>
      <c r="E1293" s="1119"/>
      <c r="F1293" s="1119"/>
      <c r="G1293" s="1119"/>
      <c r="H1293" s="1119"/>
      <c r="I1293" s="1120"/>
      <c r="J1293" s="1130" t="s">
        <v>73</v>
      </c>
      <c r="K1293" s="1139"/>
      <c r="L1293" s="1711"/>
      <c r="M1293" s="1218"/>
      <c r="N1293" s="1218"/>
      <c r="O1293" s="1712"/>
      <c r="P1293" s="1711"/>
      <c r="Q1293" s="1712"/>
      <c r="R1293" s="1714"/>
      <c r="S1293" s="1715"/>
      <c r="T1293" s="1715"/>
      <c r="U1293" s="1716"/>
      <c r="V1293" s="1143" t="s">
        <v>74</v>
      </c>
      <c r="W1293" s="1143"/>
      <c r="X1293" s="1143"/>
      <c r="Y1293" s="1143"/>
      <c r="Z1293" s="1143"/>
      <c r="AA1293" s="1143"/>
      <c r="AB1293" s="1144"/>
      <c r="AE1293" s="71"/>
    </row>
    <row r="1294" spans="2:38" s="32" customFormat="1" ht="15" customHeight="1" x14ac:dyDescent="0.45">
      <c r="B1294" s="1121"/>
      <c r="C1294" s="1122"/>
      <c r="D1294" s="1122"/>
      <c r="E1294" s="1122"/>
      <c r="F1294" s="1122"/>
      <c r="G1294" s="1122"/>
      <c r="H1294" s="1122"/>
      <c r="I1294" s="1123"/>
      <c r="J1294" s="1197"/>
      <c r="K1294" s="1198"/>
      <c r="L1294" s="1711"/>
      <c r="M1294" s="1218"/>
      <c r="N1294" s="1218"/>
      <c r="O1294" s="1712"/>
      <c r="P1294" s="1711"/>
      <c r="Q1294" s="1712"/>
      <c r="R1294" s="1714"/>
      <c r="S1294" s="1715"/>
      <c r="T1294" s="1715"/>
      <c r="U1294" s="1716"/>
      <c r="V1294" s="1146"/>
      <c r="W1294" s="1146"/>
      <c r="X1294" s="1146"/>
      <c r="Y1294" s="1146"/>
      <c r="Z1294" s="1146"/>
      <c r="AA1294" s="1146"/>
      <c r="AB1294" s="1147"/>
      <c r="AC1294" s="63"/>
      <c r="AD1294" s="63"/>
      <c r="AE1294" s="207"/>
      <c r="AF1294" s="63"/>
      <c r="AG1294" s="63"/>
      <c r="AH1294" s="63"/>
    </row>
    <row r="1295" spans="2:38" s="32" customFormat="1" ht="15" customHeight="1" x14ac:dyDescent="0.45">
      <c r="B1295" s="1118" t="s">
        <v>75</v>
      </c>
      <c r="C1295" s="1119"/>
      <c r="D1295" s="1119"/>
      <c r="E1295" s="1119"/>
      <c r="F1295" s="1119"/>
      <c r="G1295" s="1119"/>
      <c r="H1295" s="1119"/>
      <c r="I1295" s="1119"/>
      <c r="J1295" s="1705"/>
      <c r="K1295" s="1717"/>
      <c r="L1295" s="1719"/>
      <c r="M1295" s="1134" t="s">
        <v>76</v>
      </c>
      <c r="N1295" s="1709"/>
      <c r="O1295" s="1134" t="s">
        <v>77</v>
      </c>
      <c r="P1295" s="1709"/>
      <c r="Q1295" s="1134" t="s">
        <v>78</v>
      </c>
      <c r="S1295" s="60"/>
      <c r="T1295" s="60"/>
      <c r="U1295" s="60"/>
      <c r="V1295" s="60"/>
      <c r="W1295" s="60"/>
      <c r="X1295" s="60"/>
      <c r="Y1295" s="60"/>
      <c r="Z1295" s="60"/>
      <c r="AA1295" s="60"/>
      <c r="AB1295" s="209"/>
      <c r="AC1295" s="63"/>
      <c r="AD1295" s="63"/>
      <c r="AE1295" s="207"/>
      <c r="AF1295" s="63"/>
      <c r="AG1295" s="63"/>
      <c r="AH1295" s="63"/>
    </row>
    <row r="1296" spans="2:38" s="32" customFormat="1" ht="15" customHeight="1" x14ac:dyDescent="0.45">
      <c r="B1296" s="1121"/>
      <c r="C1296" s="1122"/>
      <c r="D1296" s="1122"/>
      <c r="E1296" s="1122"/>
      <c r="F1296" s="1122"/>
      <c r="G1296" s="1122"/>
      <c r="H1296" s="1122"/>
      <c r="I1296" s="1122"/>
      <c r="J1296" s="1707"/>
      <c r="K1296" s="1718"/>
      <c r="L1296" s="1720"/>
      <c r="M1296" s="1136"/>
      <c r="N1296" s="1710"/>
      <c r="O1296" s="1136"/>
      <c r="P1296" s="1710"/>
      <c r="Q1296" s="1136"/>
      <c r="R1296" s="64"/>
      <c r="S1296" s="62"/>
      <c r="T1296" s="62"/>
      <c r="U1296" s="62"/>
      <c r="V1296" s="62"/>
      <c r="W1296" s="62"/>
      <c r="X1296" s="62"/>
      <c r="Y1296" s="62"/>
      <c r="Z1296" s="62"/>
      <c r="AA1296" s="62"/>
      <c r="AB1296" s="208"/>
      <c r="AC1296" s="63"/>
      <c r="AD1296" s="63"/>
      <c r="AE1296" s="207"/>
      <c r="AF1296" s="63"/>
      <c r="AG1296" s="63"/>
      <c r="AH1296" s="63"/>
    </row>
    <row r="1297" spans="2:38" s="32" customFormat="1" ht="20.100000000000001" customHeight="1" x14ac:dyDescent="0.45">
      <c r="B1297" s="65"/>
      <c r="C1297" s="65"/>
      <c r="D1297" s="65"/>
      <c r="E1297" s="65"/>
      <c r="F1297" s="65"/>
      <c r="G1297" s="65"/>
      <c r="H1297" s="65"/>
      <c r="I1297" s="65"/>
      <c r="J1297" s="66"/>
      <c r="K1297" s="66"/>
      <c r="L1297" s="68"/>
      <c r="M1297" s="66"/>
      <c r="N1297" s="68"/>
      <c r="O1297" s="66"/>
      <c r="P1297" s="68"/>
      <c r="Q1297" s="66"/>
      <c r="R1297" s="68"/>
      <c r="S1297" s="61"/>
      <c r="T1297" s="61"/>
      <c r="U1297" s="61"/>
      <c r="V1297" s="61"/>
      <c r="W1297" s="61"/>
      <c r="X1297" s="61"/>
      <c r="Y1297" s="61"/>
      <c r="Z1297" s="61"/>
      <c r="AA1297" s="61"/>
      <c r="AB1297" s="61"/>
      <c r="AC1297" s="63"/>
      <c r="AD1297" s="63"/>
      <c r="AE1297" s="207"/>
      <c r="AF1297" s="63"/>
      <c r="AG1297" s="63"/>
      <c r="AH1297" s="63"/>
    </row>
    <row r="1298" spans="2:38" s="32" customFormat="1" ht="17.55" customHeight="1" x14ac:dyDescent="0.45">
      <c r="B1298" s="35" t="s">
        <v>5600</v>
      </c>
      <c r="C1298" s="35"/>
      <c r="D1298" s="36"/>
      <c r="E1298" s="36"/>
      <c r="F1298" s="36"/>
      <c r="G1298" s="36"/>
      <c r="H1298" s="36"/>
      <c r="I1298" s="36"/>
      <c r="J1298" s="36"/>
      <c r="K1298" s="36"/>
      <c r="L1298" s="36"/>
      <c r="M1298" s="36"/>
      <c r="N1298" s="36"/>
      <c r="O1298" s="36"/>
      <c r="P1298" s="36"/>
      <c r="Q1298" s="36"/>
      <c r="R1298" s="36"/>
      <c r="S1298" s="36"/>
      <c r="T1298" s="36"/>
      <c r="U1298" s="36"/>
      <c r="V1298" s="36"/>
      <c r="W1298" s="36"/>
      <c r="X1298" s="36"/>
      <c r="Y1298" s="36"/>
      <c r="Z1298" s="36"/>
      <c r="AA1298" s="36"/>
      <c r="AB1298" s="36"/>
      <c r="AE1298" s="223"/>
    </row>
    <row r="1299" spans="2:38" s="32" customFormat="1" ht="12.6" customHeight="1" x14ac:dyDescent="0.45">
      <c r="B1299" s="1185" t="s">
        <v>62</v>
      </c>
      <c r="C1299" s="1186"/>
      <c r="D1299" s="1186"/>
      <c r="E1299" s="1186"/>
      <c r="F1299" s="1186"/>
      <c r="G1299" s="1186"/>
      <c r="H1299" s="1186"/>
      <c r="I1299" s="1187"/>
      <c r="J1299" s="1221"/>
      <c r="K1299" s="1222"/>
      <c r="L1299" s="1222"/>
      <c r="M1299" s="1222"/>
      <c r="N1299" s="1222"/>
      <c r="O1299" s="1222"/>
      <c r="P1299" s="1222"/>
      <c r="Q1299" s="1222"/>
      <c r="R1299" s="1222"/>
      <c r="S1299" s="1222"/>
      <c r="T1299" s="1222"/>
      <c r="U1299" s="1222"/>
      <c r="V1299" s="1222"/>
      <c r="W1299" s="1222"/>
      <c r="X1299" s="1222"/>
      <c r="Y1299" s="1222"/>
      <c r="Z1299" s="1222"/>
      <c r="AA1299" s="1222"/>
      <c r="AB1299" s="1223"/>
      <c r="AE1299" s="71"/>
    </row>
    <row r="1300" spans="2:38" s="32" customFormat="1" ht="22.5" customHeight="1" x14ac:dyDescent="0.45">
      <c r="B1300" s="1207" t="s">
        <v>50</v>
      </c>
      <c r="C1300" s="1208"/>
      <c r="D1300" s="1208"/>
      <c r="E1300" s="1208"/>
      <c r="F1300" s="1208"/>
      <c r="G1300" s="1208"/>
      <c r="H1300" s="1208"/>
      <c r="I1300" s="1209"/>
      <c r="J1300" s="1224"/>
      <c r="K1300" s="1225"/>
      <c r="L1300" s="1225"/>
      <c r="M1300" s="1226"/>
      <c r="N1300" s="1226"/>
      <c r="O1300" s="1225"/>
      <c r="P1300" s="1226"/>
      <c r="Q1300" s="1226"/>
      <c r="R1300" s="1225"/>
      <c r="S1300" s="1225"/>
      <c r="T1300" s="1225"/>
      <c r="U1300" s="1225"/>
      <c r="V1300" s="1225"/>
      <c r="W1300" s="1225"/>
      <c r="X1300" s="1225"/>
      <c r="Y1300" s="1225"/>
      <c r="Z1300" s="1225"/>
      <c r="AA1300" s="1225"/>
      <c r="AB1300" s="1227"/>
      <c r="AE1300" s="71"/>
    </row>
    <row r="1301" spans="2:38" s="32" customFormat="1" ht="25.35" customHeight="1" x14ac:dyDescent="0.45">
      <c r="B1301" s="1173" t="s">
        <v>48</v>
      </c>
      <c r="C1301" s="1174"/>
      <c r="D1301" s="1174"/>
      <c r="E1301" s="1174"/>
      <c r="F1301" s="1174"/>
      <c r="G1301" s="1174"/>
      <c r="H1301" s="1174"/>
      <c r="I1301" s="1175"/>
      <c r="J1301" s="1053" t="s">
        <v>3</v>
      </c>
      <c r="K1301" s="1054"/>
      <c r="L1301" s="1054"/>
      <c r="M1301" s="1237"/>
      <c r="N1301" s="1239"/>
      <c r="O1301" s="37" t="s">
        <v>4</v>
      </c>
      <c r="P1301" s="1237"/>
      <c r="Q1301" s="1239"/>
      <c r="R1301" s="1054"/>
      <c r="S1301" s="1054"/>
      <c r="T1301" s="1054"/>
      <c r="U1301" s="1054"/>
      <c r="V1301" s="1054"/>
      <c r="W1301" s="1054"/>
      <c r="X1301" s="1054"/>
      <c r="Y1301" s="1054"/>
      <c r="Z1301" s="1054"/>
      <c r="AA1301" s="1054"/>
      <c r="AB1301" s="1055"/>
      <c r="AE1301" s="71"/>
    </row>
    <row r="1302" spans="2:38" s="32" customFormat="1" ht="25.35" customHeight="1" x14ac:dyDescent="0.45">
      <c r="B1302" s="1179"/>
      <c r="C1302" s="1180"/>
      <c r="D1302" s="1180"/>
      <c r="E1302" s="1180"/>
      <c r="F1302" s="1180"/>
      <c r="G1302" s="1180"/>
      <c r="H1302" s="1180"/>
      <c r="I1302" s="1181"/>
      <c r="J1302" s="1053" t="s">
        <v>5</v>
      </c>
      <c r="K1302" s="1054"/>
      <c r="L1302" s="1054"/>
      <c r="M1302" s="1237"/>
      <c r="N1302" s="1238"/>
      <c r="O1302" s="1238"/>
      <c r="P1302" s="1238"/>
      <c r="Q1302" s="1239"/>
      <c r="R1302" s="1053" t="s">
        <v>6</v>
      </c>
      <c r="S1302" s="1054"/>
      <c r="T1302" s="1055"/>
      <c r="U1302" s="1237"/>
      <c r="V1302" s="1238"/>
      <c r="W1302" s="1238"/>
      <c r="X1302" s="1238"/>
      <c r="Y1302" s="1238"/>
      <c r="Z1302" s="1238"/>
      <c r="AA1302" s="1238"/>
      <c r="AB1302" s="1239"/>
      <c r="AE1302" s="71"/>
    </row>
    <row r="1303" spans="2:38" s="32" customFormat="1" ht="25.35" customHeight="1" x14ac:dyDescent="0.45">
      <c r="B1303" s="1179"/>
      <c r="C1303" s="1180"/>
      <c r="D1303" s="1180"/>
      <c r="E1303" s="1180"/>
      <c r="F1303" s="1180"/>
      <c r="G1303" s="1180"/>
      <c r="H1303" s="1180"/>
      <c r="I1303" s="1181"/>
      <c r="J1303" s="1053" t="s">
        <v>5753</v>
      </c>
      <c r="K1303" s="1054"/>
      <c r="L1303" s="1054"/>
      <c r="M1303" s="1234"/>
      <c r="N1303" s="1235"/>
      <c r="O1303" s="1235"/>
      <c r="P1303" s="1235"/>
      <c r="Q1303" s="1236"/>
      <c r="R1303" s="1053" t="s">
        <v>7</v>
      </c>
      <c r="S1303" s="1054"/>
      <c r="T1303" s="1055"/>
      <c r="U1303" s="1237"/>
      <c r="V1303" s="1238"/>
      <c r="W1303" s="1238"/>
      <c r="X1303" s="1238"/>
      <c r="Y1303" s="1238"/>
      <c r="Z1303" s="1238"/>
      <c r="AA1303" s="1238"/>
      <c r="AB1303" s="1239"/>
      <c r="AE1303" s="71"/>
    </row>
    <row r="1304" spans="2:38" s="32" customFormat="1" ht="25.35" customHeight="1" x14ac:dyDescent="0.45">
      <c r="B1304" s="1182"/>
      <c r="C1304" s="1183"/>
      <c r="D1304" s="1183"/>
      <c r="E1304" s="1183"/>
      <c r="F1304" s="1183"/>
      <c r="G1304" s="1183"/>
      <c r="H1304" s="1183"/>
      <c r="I1304" s="1184"/>
      <c r="J1304" s="1053" t="s">
        <v>8</v>
      </c>
      <c r="K1304" s="1054"/>
      <c r="L1304" s="1054"/>
      <c r="M1304" s="1713"/>
      <c r="N1304" s="1713"/>
      <c r="O1304" s="1713"/>
      <c r="P1304" s="1713"/>
      <c r="Q1304" s="1713"/>
      <c r="R1304" s="1713"/>
      <c r="S1304" s="1713"/>
      <c r="T1304" s="1713"/>
      <c r="U1304" s="1713"/>
      <c r="V1304" s="1713"/>
      <c r="W1304" s="1713"/>
      <c r="X1304" s="1713"/>
      <c r="Y1304" s="1713"/>
      <c r="Z1304" s="1713"/>
      <c r="AA1304" s="1713"/>
      <c r="AB1304" s="1713"/>
      <c r="AE1304" s="71"/>
    </row>
    <row r="1305" spans="2:38" s="32" customFormat="1" ht="30" customHeight="1" x14ac:dyDescent="0.45">
      <c r="B1305" s="1696" t="s">
        <v>63</v>
      </c>
      <c r="C1305" s="1697"/>
      <c r="D1305" s="1697"/>
      <c r="E1305" s="1697"/>
      <c r="F1305" s="1697"/>
      <c r="G1305" s="1697"/>
      <c r="H1305" s="1697"/>
      <c r="I1305" s="1698"/>
      <c r="J1305" s="222"/>
      <c r="K1305" s="221"/>
      <c r="L1305" s="220" t="s">
        <v>65</v>
      </c>
      <c r="M1305" s="219"/>
      <c r="N1305" s="218" t="s">
        <v>64</v>
      </c>
      <c r="O1305" s="42"/>
      <c r="P1305" s="53"/>
      <c r="V1305" s="82"/>
      <c r="W1305" s="82"/>
      <c r="X1305" s="82"/>
      <c r="Y1305" s="82"/>
      <c r="Z1305" s="82"/>
      <c r="AA1305" s="82"/>
      <c r="AB1305" s="83"/>
      <c r="AE1305" s="71"/>
      <c r="AL1305" s="39"/>
    </row>
    <row r="1306" spans="2:38" s="32" customFormat="1" ht="15" customHeight="1" x14ac:dyDescent="0.45">
      <c r="B1306" s="1699"/>
      <c r="C1306" s="1700"/>
      <c r="D1306" s="1700"/>
      <c r="E1306" s="1700"/>
      <c r="F1306" s="1700"/>
      <c r="G1306" s="1700"/>
      <c r="H1306" s="1700"/>
      <c r="I1306" s="1701"/>
      <c r="J1306" s="43" t="s">
        <v>66</v>
      </c>
      <c r="K1306" s="44"/>
      <c r="L1306" s="44"/>
      <c r="M1306" s="44"/>
      <c r="N1306" s="44"/>
      <c r="O1306" s="44"/>
      <c r="P1306" s="44"/>
      <c r="Q1306" s="44"/>
      <c r="R1306" s="44"/>
      <c r="S1306" s="42"/>
      <c r="T1306" s="45"/>
      <c r="U1306" s="217"/>
      <c r="V1306" s="216"/>
      <c r="W1306" s="409"/>
      <c r="X1306" s="102" t="s">
        <v>65</v>
      </c>
      <c r="Y1306" s="215"/>
      <c r="Z1306" s="72" t="s">
        <v>64</v>
      </c>
      <c r="AA1306" s="72"/>
      <c r="AB1306" s="214"/>
      <c r="AE1306" s="71"/>
    </row>
    <row r="1307" spans="2:38" s="32" customFormat="1" ht="15" customHeight="1" x14ac:dyDescent="0.45">
      <c r="B1307" s="1702"/>
      <c r="C1307" s="1703"/>
      <c r="D1307" s="1703"/>
      <c r="E1307" s="1703"/>
      <c r="F1307" s="1703"/>
      <c r="G1307" s="1703"/>
      <c r="H1307" s="1703"/>
      <c r="I1307" s="1704"/>
      <c r="J1307" s="50" t="s">
        <v>67</v>
      </c>
      <c r="K1307" s="295"/>
      <c r="L1307" s="295"/>
      <c r="M1307" s="295"/>
      <c r="N1307" s="295"/>
      <c r="O1307" s="295"/>
      <c r="P1307" s="295"/>
      <c r="Q1307" s="295"/>
      <c r="R1307" s="295"/>
      <c r="S1307" s="52"/>
      <c r="T1307" s="72"/>
      <c r="U1307" s="213"/>
      <c r="V1307" s="212"/>
      <c r="W1307" s="410"/>
      <c r="X1307" s="295" t="s">
        <v>65</v>
      </c>
      <c r="Y1307" s="211"/>
      <c r="Z1307" s="48" t="s">
        <v>64</v>
      </c>
      <c r="AA1307" s="48"/>
      <c r="AB1307" s="49"/>
      <c r="AE1307" s="71"/>
    </row>
    <row r="1308" spans="2:38" s="32" customFormat="1" ht="18" customHeight="1" x14ac:dyDescent="0.45">
      <c r="B1308" s="1167" t="s">
        <v>68</v>
      </c>
      <c r="C1308" s="1168"/>
      <c r="D1308" s="1168"/>
      <c r="E1308" s="1168"/>
      <c r="F1308" s="1168"/>
      <c r="G1308" s="1168"/>
      <c r="H1308" s="1168"/>
      <c r="I1308" s="1169"/>
      <c r="J1308" s="210" t="s">
        <v>84</v>
      </c>
      <c r="K1308" s="52" t="s">
        <v>69</v>
      </c>
      <c r="L1308" s="58"/>
      <c r="M1308" s="58"/>
      <c r="N1308" s="58"/>
      <c r="O1308" s="57" t="s">
        <v>70</v>
      </c>
      <c r="P1308" s="52" t="s">
        <v>71</v>
      </c>
      <c r="Q1308" s="58"/>
      <c r="R1308" s="58"/>
      <c r="T1308" s="72" t="s">
        <v>81</v>
      </c>
      <c r="U1308" s="57" t="s">
        <v>70</v>
      </c>
      <c r="V1308" s="72" t="s">
        <v>82</v>
      </c>
      <c r="X1308" s="52"/>
      <c r="Y1308" s="58"/>
      <c r="Z1308" s="58"/>
      <c r="AA1308" s="58"/>
      <c r="AB1308" s="59"/>
      <c r="AE1308" s="71"/>
      <c r="AH1308" s="69"/>
    </row>
    <row r="1309" spans="2:38" s="32" customFormat="1" ht="15" customHeight="1" x14ac:dyDescent="0.45">
      <c r="B1309" s="1118" t="s">
        <v>72</v>
      </c>
      <c r="C1309" s="1119"/>
      <c r="D1309" s="1119"/>
      <c r="E1309" s="1119"/>
      <c r="F1309" s="1119"/>
      <c r="G1309" s="1119"/>
      <c r="H1309" s="1119"/>
      <c r="I1309" s="1120"/>
      <c r="J1309" s="1130" t="s">
        <v>73</v>
      </c>
      <c r="K1309" s="1139"/>
      <c r="L1309" s="1711"/>
      <c r="M1309" s="1218"/>
      <c r="N1309" s="1218"/>
      <c r="O1309" s="1218"/>
      <c r="P1309" s="1218"/>
      <c r="Q1309" s="1218"/>
      <c r="R1309" s="1715"/>
      <c r="S1309" s="1715"/>
      <c r="T1309" s="1715"/>
      <c r="U1309" s="1716"/>
      <c r="V1309" s="1143" t="s">
        <v>74</v>
      </c>
      <c r="W1309" s="1143"/>
      <c r="X1309" s="1143"/>
      <c r="Y1309" s="1143"/>
      <c r="Z1309" s="1143"/>
      <c r="AA1309" s="1143"/>
      <c r="AB1309" s="1144"/>
      <c r="AE1309" s="71"/>
    </row>
    <row r="1310" spans="2:38" s="32" customFormat="1" ht="15" customHeight="1" x14ac:dyDescent="0.45">
      <c r="B1310" s="1121"/>
      <c r="C1310" s="1122"/>
      <c r="D1310" s="1122"/>
      <c r="E1310" s="1122"/>
      <c r="F1310" s="1122"/>
      <c r="G1310" s="1122"/>
      <c r="H1310" s="1122"/>
      <c r="I1310" s="1123"/>
      <c r="J1310" s="1197"/>
      <c r="K1310" s="1198"/>
      <c r="L1310" s="1711"/>
      <c r="M1310" s="1218"/>
      <c r="N1310" s="1218"/>
      <c r="O1310" s="1218"/>
      <c r="P1310" s="1218"/>
      <c r="Q1310" s="1218"/>
      <c r="R1310" s="1715"/>
      <c r="S1310" s="1715"/>
      <c r="T1310" s="1715"/>
      <c r="U1310" s="1716"/>
      <c r="V1310" s="1146"/>
      <c r="W1310" s="1146"/>
      <c r="X1310" s="1146"/>
      <c r="Y1310" s="1146"/>
      <c r="Z1310" s="1146"/>
      <c r="AA1310" s="1146"/>
      <c r="AB1310" s="1147"/>
      <c r="AC1310" s="63"/>
      <c r="AD1310" s="63"/>
      <c r="AE1310" s="207"/>
      <c r="AF1310" s="63"/>
      <c r="AG1310" s="63"/>
      <c r="AH1310" s="63"/>
    </row>
    <row r="1311" spans="2:38" s="32" customFormat="1" ht="15" customHeight="1" x14ac:dyDescent="0.45">
      <c r="B1311" s="1118" t="s">
        <v>75</v>
      </c>
      <c r="C1311" s="1119"/>
      <c r="D1311" s="1119"/>
      <c r="E1311" s="1119"/>
      <c r="F1311" s="1119"/>
      <c r="G1311" s="1119"/>
      <c r="H1311" s="1119"/>
      <c r="I1311" s="1119"/>
      <c r="J1311" s="1705"/>
      <c r="K1311" s="1717"/>
      <c r="L1311" s="1719"/>
      <c r="M1311" s="1134" t="s">
        <v>76</v>
      </c>
      <c r="N1311" s="1709"/>
      <c r="O1311" s="1134" t="s">
        <v>77</v>
      </c>
      <c r="P1311" s="1709"/>
      <c r="Q1311" s="1134" t="s">
        <v>78</v>
      </c>
      <c r="S1311" s="60"/>
      <c r="T1311" s="60"/>
      <c r="U1311" s="60"/>
      <c r="V1311" s="60"/>
      <c r="W1311" s="60"/>
      <c r="X1311" s="60"/>
      <c r="Y1311" s="60"/>
      <c r="Z1311" s="60"/>
      <c r="AA1311" s="60"/>
      <c r="AB1311" s="209"/>
      <c r="AC1311" s="63"/>
      <c r="AD1311" s="63"/>
      <c r="AE1311" s="207"/>
      <c r="AF1311" s="63"/>
      <c r="AG1311" s="63"/>
      <c r="AH1311" s="63"/>
    </row>
    <row r="1312" spans="2:38" s="32" customFormat="1" ht="15" customHeight="1" x14ac:dyDescent="0.45">
      <c r="B1312" s="1121"/>
      <c r="C1312" s="1122"/>
      <c r="D1312" s="1122"/>
      <c r="E1312" s="1122"/>
      <c r="F1312" s="1122"/>
      <c r="G1312" s="1122"/>
      <c r="H1312" s="1122"/>
      <c r="I1312" s="1122"/>
      <c r="J1312" s="1707"/>
      <c r="K1312" s="1718"/>
      <c r="L1312" s="1720"/>
      <c r="M1312" s="1136"/>
      <c r="N1312" s="1710"/>
      <c r="O1312" s="1136"/>
      <c r="P1312" s="1710"/>
      <c r="Q1312" s="1136"/>
      <c r="R1312" s="64"/>
      <c r="S1312" s="62"/>
      <c r="T1312" s="62"/>
      <c r="U1312" s="62"/>
      <c r="V1312" s="62"/>
      <c r="W1312" s="62"/>
      <c r="X1312" s="62"/>
      <c r="Y1312" s="62"/>
      <c r="Z1312" s="62"/>
      <c r="AA1312" s="62"/>
      <c r="AB1312" s="208"/>
      <c r="AC1312" s="63"/>
      <c r="AD1312" s="63"/>
      <c r="AE1312" s="207"/>
      <c r="AF1312" s="63"/>
      <c r="AG1312" s="63"/>
      <c r="AH1312" s="63"/>
    </row>
    <row r="1313" spans="2:38" s="32" customFormat="1" ht="17.55" customHeight="1" x14ac:dyDescent="0.45">
      <c r="B1313" s="35" t="s">
        <v>5599</v>
      </c>
      <c r="C1313" s="35"/>
      <c r="D1313" s="36"/>
      <c r="E1313" s="36"/>
      <c r="F1313" s="36"/>
      <c r="G1313" s="36"/>
      <c r="H1313" s="36"/>
      <c r="I1313" s="36"/>
      <c r="J1313" s="36"/>
      <c r="K1313" s="36"/>
      <c r="L1313" s="36"/>
      <c r="M1313" s="36"/>
      <c r="N1313" s="36"/>
      <c r="O1313" s="36"/>
      <c r="P1313" s="36"/>
      <c r="Q1313" s="36"/>
      <c r="R1313" s="36"/>
      <c r="S1313" s="36"/>
      <c r="T1313" s="36"/>
      <c r="U1313" s="36"/>
      <c r="V1313" s="36"/>
      <c r="W1313" s="36"/>
      <c r="X1313" s="36"/>
      <c r="Y1313" s="36"/>
      <c r="Z1313" s="36"/>
      <c r="AA1313" s="36"/>
      <c r="AB1313" s="36"/>
      <c r="AE1313" s="223"/>
    </row>
    <row r="1314" spans="2:38" s="32" customFormat="1" ht="12.6" customHeight="1" x14ac:dyDescent="0.45">
      <c r="B1314" s="1185" t="s">
        <v>62</v>
      </c>
      <c r="C1314" s="1186"/>
      <c r="D1314" s="1186"/>
      <c r="E1314" s="1186"/>
      <c r="F1314" s="1186"/>
      <c r="G1314" s="1186"/>
      <c r="H1314" s="1186"/>
      <c r="I1314" s="1187"/>
      <c r="J1314" s="1221"/>
      <c r="K1314" s="1222"/>
      <c r="L1314" s="1222"/>
      <c r="M1314" s="1222"/>
      <c r="N1314" s="1222"/>
      <c r="O1314" s="1222"/>
      <c r="P1314" s="1222"/>
      <c r="Q1314" s="1222"/>
      <c r="R1314" s="1222"/>
      <c r="S1314" s="1222"/>
      <c r="T1314" s="1222"/>
      <c r="U1314" s="1222"/>
      <c r="V1314" s="1222"/>
      <c r="W1314" s="1222"/>
      <c r="X1314" s="1222"/>
      <c r="Y1314" s="1222"/>
      <c r="Z1314" s="1222"/>
      <c r="AA1314" s="1222"/>
      <c r="AB1314" s="1223"/>
      <c r="AE1314" s="71"/>
    </row>
    <row r="1315" spans="2:38" s="32" customFormat="1" ht="22.5" customHeight="1" x14ac:dyDescent="0.45">
      <c r="B1315" s="1207" t="s">
        <v>50</v>
      </c>
      <c r="C1315" s="1208"/>
      <c r="D1315" s="1208"/>
      <c r="E1315" s="1208"/>
      <c r="F1315" s="1208"/>
      <c r="G1315" s="1208"/>
      <c r="H1315" s="1208"/>
      <c r="I1315" s="1209"/>
      <c r="J1315" s="1224"/>
      <c r="K1315" s="1225"/>
      <c r="L1315" s="1225"/>
      <c r="M1315" s="1226"/>
      <c r="N1315" s="1226"/>
      <c r="O1315" s="1225"/>
      <c r="P1315" s="1226"/>
      <c r="Q1315" s="1226"/>
      <c r="R1315" s="1225"/>
      <c r="S1315" s="1225"/>
      <c r="T1315" s="1225"/>
      <c r="U1315" s="1225"/>
      <c r="V1315" s="1225"/>
      <c r="W1315" s="1225"/>
      <c r="X1315" s="1225"/>
      <c r="Y1315" s="1225"/>
      <c r="Z1315" s="1225"/>
      <c r="AA1315" s="1225"/>
      <c r="AB1315" s="1227"/>
      <c r="AE1315" s="71"/>
    </row>
    <row r="1316" spans="2:38" s="32" customFormat="1" ht="25.35" customHeight="1" x14ac:dyDescent="0.45">
      <c r="B1316" s="1173" t="s">
        <v>48</v>
      </c>
      <c r="C1316" s="1174"/>
      <c r="D1316" s="1174"/>
      <c r="E1316" s="1174"/>
      <c r="F1316" s="1174"/>
      <c r="G1316" s="1174"/>
      <c r="H1316" s="1174"/>
      <c r="I1316" s="1175"/>
      <c r="J1316" s="1053" t="s">
        <v>3</v>
      </c>
      <c r="K1316" s="1054"/>
      <c r="L1316" s="1054"/>
      <c r="M1316" s="1237"/>
      <c r="N1316" s="1239"/>
      <c r="O1316" s="37" t="s">
        <v>4</v>
      </c>
      <c r="P1316" s="1237"/>
      <c r="Q1316" s="1239"/>
      <c r="R1316" s="1054"/>
      <c r="S1316" s="1054"/>
      <c r="T1316" s="1054"/>
      <c r="U1316" s="1054"/>
      <c r="V1316" s="1054"/>
      <c r="W1316" s="1054"/>
      <c r="X1316" s="1054"/>
      <c r="Y1316" s="1054"/>
      <c r="Z1316" s="1054"/>
      <c r="AA1316" s="1054"/>
      <c r="AB1316" s="1055"/>
      <c r="AE1316" s="71"/>
    </row>
    <row r="1317" spans="2:38" s="32" customFormat="1" ht="25.35" customHeight="1" x14ac:dyDescent="0.45">
      <c r="B1317" s="1179"/>
      <c r="C1317" s="1180"/>
      <c r="D1317" s="1180"/>
      <c r="E1317" s="1180"/>
      <c r="F1317" s="1180"/>
      <c r="G1317" s="1180"/>
      <c r="H1317" s="1180"/>
      <c r="I1317" s="1181"/>
      <c r="J1317" s="1053" t="s">
        <v>5</v>
      </c>
      <c r="K1317" s="1054"/>
      <c r="L1317" s="1054"/>
      <c r="M1317" s="1237"/>
      <c r="N1317" s="1238"/>
      <c r="O1317" s="1238"/>
      <c r="P1317" s="1238"/>
      <c r="Q1317" s="1239"/>
      <c r="R1317" s="1053" t="s">
        <v>6</v>
      </c>
      <c r="S1317" s="1054"/>
      <c r="T1317" s="1055"/>
      <c r="U1317" s="1237"/>
      <c r="V1317" s="1238"/>
      <c r="W1317" s="1238"/>
      <c r="X1317" s="1238"/>
      <c r="Y1317" s="1238"/>
      <c r="Z1317" s="1238"/>
      <c r="AA1317" s="1238"/>
      <c r="AB1317" s="1239"/>
      <c r="AE1317" s="71"/>
    </row>
    <row r="1318" spans="2:38" s="32" customFormat="1" ht="25.35" customHeight="1" x14ac:dyDescent="0.45">
      <c r="B1318" s="1179"/>
      <c r="C1318" s="1180"/>
      <c r="D1318" s="1180"/>
      <c r="E1318" s="1180"/>
      <c r="F1318" s="1180"/>
      <c r="G1318" s="1180"/>
      <c r="H1318" s="1180"/>
      <c r="I1318" s="1181"/>
      <c r="J1318" s="1053" t="s">
        <v>5753</v>
      </c>
      <c r="K1318" s="1054"/>
      <c r="L1318" s="1054"/>
      <c r="M1318" s="1234"/>
      <c r="N1318" s="1235"/>
      <c r="O1318" s="1235"/>
      <c r="P1318" s="1235"/>
      <c r="Q1318" s="1236"/>
      <c r="R1318" s="1053" t="s">
        <v>7</v>
      </c>
      <c r="S1318" s="1054"/>
      <c r="T1318" s="1055"/>
      <c r="U1318" s="1237"/>
      <c r="V1318" s="1238"/>
      <c r="W1318" s="1238"/>
      <c r="X1318" s="1238"/>
      <c r="Y1318" s="1238"/>
      <c r="Z1318" s="1238"/>
      <c r="AA1318" s="1238"/>
      <c r="AB1318" s="1239"/>
      <c r="AE1318" s="71"/>
    </row>
    <row r="1319" spans="2:38" s="32" customFormat="1" ht="25.35" customHeight="1" x14ac:dyDescent="0.45">
      <c r="B1319" s="1182"/>
      <c r="C1319" s="1183"/>
      <c r="D1319" s="1183"/>
      <c r="E1319" s="1183"/>
      <c r="F1319" s="1183"/>
      <c r="G1319" s="1183"/>
      <c r="H1319" s="1183"/>
      <c r="I1319" s="1184"/>
      <c r="J1319" s="1053" t="s">
        <v>8</v>
      </c>
      <c r="K1319" s="1054"/>
      <c r="L1319" s="1054"/>
      <c r="M1319" s="1713"/>
      <c r="N1319" s="1713"/>
      <c r="O1319" s="1713"/>
      <c r="P1319" s="1713"/>
      <c r="Q1319" s="1713"/>
      <c r="R1319" s="1713"/>
      <c r="S1319" s="1713"/>
      <c r="T1319" s="1713"/>
      <c r="U1319" s="1713"/>
      <c r="V1319" s="1713"/>
      <c r="W1319" s="1713"/>
      <c r="X1319" s="1713"/>
      <c r="Y1319" s="1713"/>
      <c r="Z1319" s="1713"/>
      <c r="AA1319" s="1713"/>
      <c r="AB1319" s="1713"/>
      <c r="AE1319" s="71"/>
    </row>
    <row r="1320" spans="2:38" s="32" customFormat="1" ht="30" customHeight="1" x14ac:dyDescent="0.45">
      <c r="B1320" s="1696" t="s">
        <v>63</v>
      </c>
      <c r="C1320" s="1697"/>
      <c r="D1320" s="1697"/>
      <c r="E1320" s="1697"/>
      <c r="F1320" s="1697"/>
      <c r="G1320" s="1697"/>
      <c r="H1320" s="1697"/>
      <c r="I1320" s="1698"/>
      <c r="J1320" s="222"/>
      <c r="K1320" s="221"/>
      <c r="L1320" s="220" t="s">
        <v>65</v>
      </c>
      <c r="M1320" s="219"/>
      <c r="N1320" s="218" t="s">
        <v>64</v>
      </c>
      <c r="O1320" s="42"/>
      <c r="P1320" s="53"/>
      <c r="V1320" s="82"/>
      <c r="W1320" s="82"/>
      <c r="X1320" s="82"/>
      <c r="Y1320" s="82"/>
      <c r="Z1320" s="82"/>
      <c r="AA1320" s="82"/>
      <c r="AB1320" s="83"/>
      <c r="AE1320" s="71"/>
      <c r="AL1320" s="39"/>
    </row>
    <row r="1321" spans="2:38" s="32" customFormat="1" ht="15" customHeight="1" x14ac:dyDescent="0.45">
      <c r="B1321" s="1699"/>
      <c r="C1321" s="1700"/>
      <c r="D1321" s="1700"/>
      <c r="E1321" s="1700"/>
      <c r="F1321" s="1700"/>
      <c r="G1321" s="1700"/>
      <c r="H1321" s="1700"/>
      <c r="I1321" s="1701"/>
      <c r="J1321" s="43" t="s">
        <v>66</v>
      </c>
      <c r="K1321" s="44"/>
      <c r="L1321" s="44"/>
      <c r="M1321" s="44"/>
      <c r="N1321" s="44"/>
      <c r="O1321" s="44"/>
      <c r="P1321" s="44"/>
      <c r="Q1321" s="44"/>
      <c r="R1321" s="44"/>
      <c r="S1321" s="42"/>
      <c r="T1321" s="45"/>
      <c r="U1321" s="217"/>
      <c r="V1321" s="216"/>
      <c r="W1321" s="409"/>
      <c r="X1321" s="102" t="s">
        <v>65</v>
      </c>
      <c r="Y1321" s="215"/>
      <c r="Z1321" s="45" t="s">
        <v>64</v>
      </c>
      <c r="AA1321" s="72"/>
      <c r="AB1321" s="214"/>
      <c r="AE1321" s="71"/>
    </row>
    <row r="1322" spans="2:38" s="32" customFormat="1" ht="15" customHeight="1" x14ac:dyDescent="0.45">
      <c r="B1322" s="1702"/>
      <c r="C1322" s="1703"/>
      <c r="D1322" s="1703"/>
      <c r="E1322" s="1703"/>
      <c r="F1322" s="1703"/>
      <c r="G1322" s="1703"/>
      <c r="H1322" s="1703"/>
      <c r="I1322" s="1704"/>
      <c r="J1322" s="50" t="s">
        <v>67</v>
      </c>
      <c r="K1322" s="295"/>
      <c r="L1322" s="295"/>
      <c r="M1322" s="295"/>
      <c r="N1322" s="295"/>
      <c r="O1322" s="295"/>
      <c r="P1322" s="295"/>
      <c r="Q1322" s="295"/>
      <c r="R1322" s="295"/>
      <c r="S1322" s="52"/>
      <c r="T1322" s="72"/>
      <c r="U1322" s="213"/>
      <c r="V1322" s="212"/>
      <c r="W1322" s="410"/>
      <c r="X1322" s="295" t="s">
        <v>65</v>
      </c>
      <c r="Y1322" s="211"/>
      <c r="Z1322" s="72" t="s">
        <v>64</v>
      </c>
      <c r="AA1322" s="48"/>
      <c r="AB1322" s="49"/>
      <c r="AE1322" s="71"/>
    </row>
    <row r="1323" spans="2:38" s="32" customFormat="1" ht="18" customHeight="1" x14ac:dyDescent="0.45">
      <c r="B1323" s="1167" t="s">
        <v>68</v>
      </c>
      <c r="C1323" s="1168"/>
      <c r="D1323" s="1168"/>
      <c r="E1323" s="1168"/>
      <c r="F1323" s="1168"/>
      <c r="G1323" s="1168"/>
      <c r="H1323" s="1168"/>
      <c r="I1323" s="1169"/>
      <c r="J1323" s="210" t="s">
        <v>84</v>
      </c>
      <c r="K1323" s="52" t="s">
        <v>69</v>
      </c>
      <c r="L1323" s="58"/>
      <c r="M1323" s="58"/>
      <c r="N1323" s="58"/>
      <c r="O1323" s="57" t="s">
        <v>70</v>
      </c>
      <c r="P1323" s="52" t="s">
        <v>71</v>
      </c>
      <c r="Q1323" s="58"/>
      <c r="R1323" s="58"/>
      <c r="T1323" s="72" t="s">
        <v>81</v>
      </c>
      <c r="U1323" s="57" t="s">
        <v>84</v>
      </c>
      <c r="V1323" s="72" t="s">
        <v>82</v>
      </c>
      <c r="X1323" s="52"/>
      <c r="Y1323" s="58"/>
      <c r="Z1323" s="58"/>
      <c r="AA1323" s="58"/>
      <c r="AB1323" s="59"/>
      <c r="AE1323" s="71"/>
      <c r="AH1323" s="69"/>
    </row>
    <row r="1324" spans="2:38" s="32" customFormat="1" ht="15" customHeight="1" x14ac:dyDescent="0.45">
      <c r="B1324" s="1118" t="s">
        <v>72</v>
      </c>
      <c r="C1324" s="1119"/>
      <c r="D1324" s="1119"/>
      <c r="E1324" s="1119"/>
      <c r="F1324" s="1119"/>
      <c r="G1324" s="1119"/>
      <c r="H1324" s="1119"/>
      <c r="I1324" s="1120"/>
      <c r="J1324" s="1130" t="s">
        <v>73</v>
      </c>
      <c r="K1324" s="1139"/>
      <c r="L1324" s="1711"/>
      <c r="M1324" s="1218"/>
      <c r="N1324" s="1218"/>
      <c r="O1324" s="1712"/>
      <c r="P1324" s="1711"/>
      <c r="Q1324" s="1712"/>
      <c r="R1324" s="1714"/>
      <c r="S1324" s="1715"/>
      <c r="T1324" s="1715"/>
      <c r="U1324" s="1716"/>
      <c r="V1324" s="1143" t="s">
        <v>74</v>
      </c>
      <c r="W1324" s="1143"/>
      <c r="X1324" s="1143"/>
      <c r="Y1324" s="1143"/>
      <c r="Z1324" s="1143"/>
      <c r="AA1324" s="1143"/>
      <c r="AB1324" s="1144"/>
      <c r="AE1324" s="71"/>
    </row>
    <row r="1325" spans="2:38" s="32" customFormat="1" ht="15" customHeight="1" x14ac:dyDescent="0.45">
      <c r="B1325" s="1121"/>
      <c r="C1325" s="1122"/>
      <c r="D1325" s="1122"/>
      <c r="E1325" s="1122"/>
      <c r="F1325" s="1122"/>
      <c r="G1325" s="1122"/>
      <c r="H1325" s="1122"/>
      <c r="I1325" s="1123"/>
      <c r="J1325" s="1197"/>
      <c r="K1325" s="1198"/>
      <c r="L1325" s="1711"/>
      <c r="M1325" s="1218"/>
      <c r="N1325" s="1218"/>
      <c r="O1325" s="1712"/>
      <c r="P1325" s="1711"/>
      <c r="Q1325" s="1712"/>
      <c r="R1325" s="1714"/>
      <c r="S1325" s="1715"/>
      <c r="T1325" s="1715"/>
      <c r="U1325" s="1716"/>
      <c r="V1325" s="1146"/>
      <c r="W1325" s="1146"/>
      <c r="X1325" s="1146"/>
      <c r="Y1325" s="1146"/>
      <c r="Z1325" s="1146"/>
      <c r="AA1325" s="1146"/>
      <c r="AB1325" s="1147"/>
      <c r="AC1325" s="63"/>
      <c r="AD1325" s="63"/>
      <c r="AE1325" s="207"/>
      <c r="AF1325" s="63"/>
      <c r="AG1325" s="63"/>
      <c r="AH1325" s="63"/>
    </row>
    <row r="1326" spans="2:38" s="32" customFormat="1" ht="15" customHeight="1" x14ac:dyDescent="0.45">
      <c r="B1326" s="1118" t="s">
        <v>75</v>
      </c>
      <c r="C1326" s="1119"/>
      <c r="D1326" s="1119"/>
      <c r="E1326" s="1119"/>
      <c r="F1326" s="1119"/>
      <c r="G1326" s="1119"/>
      <c r="H1326" s="1119"/>
      <c r="I1326" s="1119"/>
      <c r="J1326" s="1705"/>
      <c r="K1326" s="1717"/>
      <c r="L1326" s="1719"/>
      <c r="M1326" s="1134" t="s">
        <v>76</v>
      </c>
      <c r="N1326" s="1709"/>
      <c r="O1326" s="1134" t="s">
        <v>77</v>
      </c>
      <c r="P1326" s="1709"/>
      <c r="Q1326" s="1134" t="s">
        <v>78</v>
      </c>
      <c r="S1326" s="60"/>
      <c r="T1326" s="60"/>
      <c r="U1326" s="60"/>
      <c r="V1326" s="60"/>
      <c r="W1326" s="60"/>
      <c r="X1326" s="60"/>
      <c r="Y1326" s="60"/>
      <c r="Z1326" s="60"/>
      <c r="AA1326" s="60"/>
      <c r="AB1326" s="209"/>
      <c r="AC1326" s="63"/>
      <c r="AD1326" s="63"/>
      <c r="AE1326" s="207"/>
      <c r="AF1326" s="63"/>
      <c r="AG1326" s="63"/>
      <c r="AH1326" s="63"/>
    </row>
    <row r="1327" spans="2:38" s="32" customFormat="1" ht="15" customHeight="1" x14ac:dyDescent="0.45">
      <c r="B1327" s="1121"/>
      <c r="C1327" s="1122"/>
      <c r="D1327" s="1122"/>
      <c r="E1327" s="1122"/>
      <c r="F1327" s="1122"/>
      <c r="G1327" s="1122"/>
      <c r="H1327" s="1122"/>
      <c r="I1327" s="1122"/>
      <c r="J1327" s="1707"/>
      <c r="K1327" s="1718"/>
      <c r="L1327" s="1720"/>
      <c r="M1327" s="1136"/>
      <c r="N1327" s="1710"/>
      <c r="O1327" s="1136"/>
      <c r="P1327" s="1710"/>
      <c r="Q1327" s="1136"/>
      <c r="R1327" s="64"/>
      <c r="S1327" s="62"/>
      <c r="T1327" s="62"/>
      <c r="U1327" s="62"/>
      <c r="V1327" s="62"/>
      <c r="W1327" s="62"/>
      <c r="X1327" s="62"/>
      <c r="Y1327" s="62"/>
      <c r="Z1327" s="62"/>
      <c r="AA1327" s="62"/>
      <c r="AB1327" s="208"/>
      <c r="AC1327" s="63"/>
      <c r="AD1327" s="63"/>
      <c r="AE1327" s="207"/>
      <c r="AF1327" s="63"/>
      <c r="AG1327" s="63"/>
      <c r="AH1327" s="63"/>
    </row>
    <row r="1328" spans="2:38" s="32" customFormat="1" ht="20.100000000000001" customHeight="1" x14ac:dyDescent="0.45">
      <c r="B1328" s="65"/>
      <c r="C1328" s="65"/>
      <c r="D1328" s="65"/>
      <c r="E1328" s="65"/>
      <c r="F1328" s="65"/>
      <c r="G1328" s="65"/>
      <c r="H1328" s="65"/>
      <c r="I1328" s="65"/>
      <c r="J1328" s="66"/>
      <c r="K1328" s="66"/>
      <c r="L1328" s="68"/>
      <c r="M1328" s="66"/>
      <c r="N1328" s="68"/>
      <c r="O1328" s="66"/>
      <c r="P1328" s="68"/>
      <c r="Q1328" s="66"/>
      <c r="R1328" s="68"/>
      <c r="S1328" s="61"/>
      <c r="T1328" s="61"/>
      <c r="U1328" s="61"/>
      <c r="V1328" s="61"/>
      <c r="W1328" s="61"/>
      <c r="X1328" s="61"/>
      <c r="Y1328" s="61"/>
      <c r="Z1328" s="61"/>
      <c r="AA1328" s="61"/>
      <c r="AB1328" s="61"/>
      <c r="AC1328" s="63"/>
      <c r="AD1328" s="63"/>
      <c r="AE1328" s="207"/>
      <c r="AF1328" s="63"/>
      <c r="AG1328" s="63"/>
      <c r="AH1328" s="63"/>
    </row>
    <row r="1329" spans="2:38" s="32" customFormat="1" ht="18" customHeight="1" x14ac:dyDescent="0.45">
      <c r="B1329" s="291" t="s">
        <v>85</v>
      </c>
      <c r="C1329" s="69" t="s">
        <v>5718</v>
      </c>
      <c r="E1329" s="69"/>
      <c r="F1329" s="69"/>
      <c r="G1329" s="69"/>
      <c r="H1329" s="69"/>
      <c r="I1329" s="73"/>
      <c r="J1329" s="73"/>
      <c r="K1329" s="73"/>
      <c r="L1329" s="73"/>
      <c r="M1329" s="73"/>
      <c r="N1329" s="73"/>
      <c r="O1329" s="73"/>
      <c r="P1329" s="73"/>
      <c r="Q1329" s="73"/>
      <c r="R1329" s="74"/>
      <c r="S1329" s="73"/>
      <c r="T1329" s="73"/>
      <c r="U1329" s="73"/>
      <c r="V1329" s="73"/>
      <c r="W1329" s="69"/>
      <c r="X1329" s="69"/>
      <c r="Y1329" s="69"/>
      <c r="Z1329" s="69"/>
      <c r="AA1329" s="69"/>
      <c r="AB1329" s="69"/>
      <c r="AE1329" s="71"/>
    </row>
    <row r="1330" spans="2:38" s="32" customFormat="1" ht="30" customHeight="1" x14ac:dyDescent="0.45">
      <c r="B1330" s="296" t="s">
        <v>86</v>
      </c>
      <c r="C1330" s="1117" t="s">
        <v>5719</v>
      </c>
      <c r="D1330" s="1117"/>
      <c r="E1330" s="1117"/>
      <c r="F1330" s="1117"/>
      <c r="G1330" s="1117"/>
      <c r="H1330" s="1117"/>
      <c r="I1330" s="1117"/>
      <c r="J1330" s="1117"/>
      <c r="K1330" s="1117"/>
      <c r="L1330" s="1117"/>
      <c r="M1330" s="1117"/>
      <c r="N1330" s="1117"/>
      <c r="O1330" s="1117"/>
      <c r="P1330" s="1117"/>
      <c r="Q1330" s="1117"/>
      <c r="R1330" s="1117"/>
      <c r="S1330" s="1117"/>
      <c r="T1330" s="1117"/>
      <c r="U1330" s="1117"/>
      <c r="V1330" s="1117"/>
      <c r="W1330" s="1117"/>
      <c r="X1330" s="1117"/>
      <c r="Y1330" s="1117"/>
      <c r="Z1330" s="1117"/>
      <c r="AA1330" s="1117"/>
      <c r="AE1330" s="71"/>
    </row>
    <row r="1331" spans="2:38" s="32" customFormat="1" ht="8.1" customHeight="1" x14ac:dyDescent="0.45">
      <c r="E1331" s="75"/>
      <c r="F1331" s="75"/>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E1331" s="71"/>
    </row>
    <row r="1332" spans="2:38" s="32" customFormat="1" ht="25.35" customHeight="1" x14ac:dyDescent="0.45">
      <c r="B1332" s="35" t="s">
        <v>87</v>
      </c>
      <c r="I1332" s="36"/>
      <c r="J1332" s="36"/>
      <c r="W1332" s="36"/>
      <c r="X1332" s="36"/>
      <c r="Y1332" s="36"/>
      <c r="Z1332" s="36"/>
      <c r="AA1332" s="36"/>
      <c r="AB1332" s="36"/>
      <c r="AE1332" s="71"/>
    </row>
    <row r="1333" spans="2:38" s="32" customFormat="1" ht="17.55" customHeight="1" x14ac:dyDescent="0.45">
      <c r="B1333" s="35" t="s">
        <v>5600</v>
      </c>
      <c r="C1333" s="35"/>
      <c r="D1333" s="36"/>
      <c r="E1333" s="36"/>
      <c r="F1333" s="36"/>
      <c r="G1333" s="36"/>
      <c r="H1333" s="36"/>
      <c r="I1333" s="36"/>
      <c r="J1333" s="36"/>
      <c r="K1333" s="36"/>
      <c r="L1333" s="36"/>
      <c r="M1333" s="36"/>
      <c r="N1333" s="36"/>
      <c r="O1333" s="36"/>
      <c r="P1333" s="36"/>
      <c r="Q1333" s="36"/>
      <c r="R1333" s="36"/>
      <c r="S1333" s="36"/>
      <c r="T1333" s="36"/>
      <c r="U1333" s="36"/>
      <c r="V1333" s="36"/>
      <c r="W1333" s="36"/>
      <c r="X1333" s="36"/>
      <c r="Y1333" s="36"/>
      <c r="Z1333" s="36"/>
      <c r="AA1333" s="36"/>
      <c r="AB1333" s="36"/>
      <c r="AE1333" s="223"/>
    </row>
    <row r="1334" spans="2:38" s="32" customFormat="1" ht="12.6" customHeight="1" x14ac:dyDescent="0.45">
      <c r="B1334" s="1185" t="s">
        <v>62</v>
      </c>
      <c r="C1334" s="1186"/>
      <c r="D1334" s="1186"/>
      <c r="E1334" s="1186"/>
      <c r="F1334" s="1186"/>
      <c r="G1334" s="1186"/>
      <c r="H1334" s="1186"/>
      <c r="I1334" s="1187"/>
      <c r="J1334" s="1221"/>
      <c r="K1334" s="1222"/>
      <c r="L1334" s="1222"/>
      <c r="M1334" s="1222"/>
      <c r="N1334" s="1222"/>
      <c r="O1334" s="1222"/>
      <c r="P1334" s="1222"/>
      <c r="Q1334" s="1222"/>
      <c r="R1334" s="1222"/>
      <c r="S1334" s="1222"/>
      <c r="T1334" s="1222"/>
      <c r="U1334" s="1222"/>
      <c r="V1334" s="1222"/>
      <c r="W1334" s="1222"/>
      <c r="X1334" s="1222"/>
      <c r="Y1334" s="1222"/>
      <c r="Z1334" s="1222"/>
      <c r="AA1334" s="1222"/>
      <c r="AB1334" s="1223"/>
      <c r="AE1334" s="71"/>
    </row>
    <row r="1335" spans="2:38" s="32" customFormat="1" ht="22.5" customHeight="1" x14ac:dyDescent="0.45">
      <c r="B1335" s="1207" t="s">
        <v>50</v>
      </c>
      <c r="C1335" s="1208"/>
      <c r="D1335" s="1208"/>
      <c r="E1335" s="1208"/>
      <c r="F1335" s="1208"/>
      <c r="G1335" s="1208"/>
      <c r="H1335" s="1208"/>
      <c r="I1335" s="1209"/>
      <c r="J1335" s="1224"/>
      <c r="K1335" s="1225"/>
      <c r="L1335" s="1225"/>
      <c r="M1335" s="1226"/>
      <c r="N1335" s="1226"/>
      <c r="O1335" s="1225"/>
      <c r="P1335" s="1226"/>
      <c r="Q1335" s="1226"/>
      <c r="R1335" s="1225"/>
      <c r="S1335" s="1225"/>
      <c r="T1335" s="1225"/>
      <c r="U1335" s="1225"/>
      <c r="V1335" s="1225"/>
      <c r="W1335" s="1225"/>
      <c r="X1335" s="1225"/>
      <c r="Y1335" s="1225"/>
      <c r="Z1335" s="1225"/>
      <c r="AA1335" s="1225"/>
      <c r="AB1335" s="1227"/>
      <c r="AE1335" s="71"/>
    </row>
    <row r="1336" spans="2:38" s="32" customFormat="1" ht="25.35" customHeight="1" x14ac:dyDescent="0.45">
      <c r="B1336" s="1173" t="s">
        <v>48</v>
      </c>
      <c r="C1336" s="1174"/>
      <c r="D1336" s="1174"/>
      <c r="E1336" s="1174"/>
      <c r="F1336" s="1174"/>
      <c r="G1336" s="1174"/>
      <c r="H1336" s="1174"/>
      <c r="I1336" s="1175"/>
      <c r="J1336" s="1053" t="s">
        <v>3</v>
      </c>
      <c r="K1336" s="1054"/>
      <c r="L1336" s="1054"/>
      <c r="M1336" s="1237"/>
      <c r="N1336" s="1239"/>
      <c r="O1336" s="37" t="s">
        <v>4</v>
      </c>
      <c r="P1336" s="1237"/>
      <c r="Q1336" s="1239"/>
      <c r="R1336" s="1054"/>
      <c r="S1336" s="1054"/>
      <c r="T1336" s="1054"/>
      <c r="U1336" s="1054"/>
      <c r="V1336" s="1054"/>
      <c r="W1336" s="1054"/>
      <c r="X1336" s="1054"/>
      <c r="Y1336" s="1054"/>
      <c r="Z1336" s="1054"/>
      <c r="AA1336" s="1054"/>
      <c r="AB1336" s="1055"/>
      <c r="AE1336" s="71"/>
    </row>
    <row r="1337" spans="2:38" s="32" customFormat="1" ht="25.35" customHeight="1" x14ac:dyDescent="0.45">
      <c r="B1337" s="1179"/>
      <c r="C1337" s="1180"/>
      <c r="D1337" s="1180"/>
      <c r="E1337" s="1180"/>
      <c r="F1337" s="1180"/>
      <c r="G1337" s="1180"/>
      <c r="H1337" s="1180"/>
      <c r="I1337" s="1181"/>
      <c r="J1337" s="1053" t="s">
        <v>5</v>
      </c>
      <c r="K1337" s="1054"/>
      <c r="L1337" s="1054"/>
      <c r="M1337" s="1237"/>
      <c r="N1337" s="1238"/>
      <c r="O1337" s="1238"/>
      <c r="P1337" s="1238"/>
      <c r="Q1337" s="1239"/>
      <c r="R1337" s="1053" t="s">
        <v>6</v>
      </c>
      <c r="S1337" s="1054"/>
      <c r="T1337" s="1055"/>
      <c r="U1337" s="1237"/>
      <c r="V1337" s="1238"/>
      <c r="W1337" s="1238"/>
      <c r="X1337" s="1238"/>
      <c r="Y1337" s="1238"/>
      <c r="Z1337" s="1238"/>
      <c r="AA1337" s="1238"/>
      <c r="AB1337" s="1239"/>
      <c r="AE1337" s="71"/>
    </row>
    <row r="1338" spans="2:38" s="32" customFormat="1" ht="25.35" customHeight="1" x14ac:dyDescent="0.45">
      <c r="B1338" s="1179"/>
      <c r="C1338" s="1180"/>
      <c r="D1338" s="1180"/>
      <c r="E1338" s="1180"/>
      <c r="F1338" s="1180"/>
      <c r="G1338" s="1180"/>
      <c r="H1338" s="1180"/>
      <c r="I1338" s="1181"/>
      <c r="J1338" s="1053" t="s">
        <v>5753</v>
      </c>
      <c r="K1338" s="1054"/>
      <c r="L1338" s="1054"/>
      <c r="M1338" s="1234"/>
      <c r="N1338" s="1235"/>
      <c r="O1338" s="1235"/>
      <c r="P1338" s="1235"/>
      <c r="Q1338" s="1236"/>
      <c r="R1338" s="1053" t="s">
        <v>7</v>
      </c>
      <c r="S1338" s="1054"/>
      <c r="T1338" s="1055"/>
      <c r="U1338" s="1237"/>
      <c r="V1338" s="1238"/>
      <c r="W1338" s="1238"/>
      <c r="X1338" s="1238"/>
      <c r="Y1338" s="1238"/>
      <c r="Z1338" s="1238"/>
      <c r="AA1338" s="1238"/>
      <c r="AB1338" s="1239"/>
      <c r="AE1338" s="71"/>
    </row>
    <row r="1339" spans="2:38" s="32" customFormat="1" ht="25.35" customHeight="1" x14ac:dyDescent="0.45">
      <c r="B1339" s="1182"/>
      <c r="C1339" s="1183"/>
      <c r="D1339" s="1183"/>
      <c r="E1339" s="1183"/>
      <c r="F1339" s="1183"/>
      <c r="G1339" s="1183"/>
      <c r="H1339" s="1183"/>
      <c r="I1339" s="1184"/>
      <c r="J1339" s="1053" t="s">
        <v>8</v>
      </c>
      <c r="K1339" s="1054"/>
      <c r="L1339" s="1054"/>
      <c r="M1339" s="1713"/>
      <c r="N1339" s="1713"/>
      <c r="O1339" s="1713"/>
      <c r="P1339" s="1713"/>
      <c r="Q1339" s="1713"/>
      <c r="R1339" s="1713"/>
      <c r="S1339" s="1713"/>
      <c r="T1339" s="1713"/>
      <c r="U1339" s="1713"/>
      <c r="V1339" s="1713"/>
      <c r="W1339" s="1713"/>
      <c r="X1339" s="1713"/>
      <c r="Y1339" s="1713"/>
      <c r="Z1339" s="1713"/>
      <c r="AA1339" s="1713"/>
      <c r="AB1339" s="1713"/>
      <c r="AE1339" s="71"/>
    </row>
    <row r="1340" spans="2:38" s="32" customFormat="1" ht="30" customHeight="1" x14ac:dyDescent="0.45">
      <c r="B1340" s="1696" t="s">
        <v>63</v>
      </c>
      <c r="C1340" s="1697"/>
      <c r="D1340" s="1697"/>
      <c r="E1340" s="1697"/>
      <c r="F1340" s="1697"/>
      <c r="G1340" s="1697"/>
      <c r="H1340" s="1697"/>
      <c r="I1340" s="1698"/>
      <c r="J1340" s="222"/>
      <c r="K1340" s="221"/>
      <c r="L1340" s="220" t="s">
        <v>65</v>
      </c>
      <c r="M1340" s="219"/>
      <c r="N1340" s="218" t="s">
        <v>64</v>
      </c>
      <c r="O1340" s="42"/>
      <c r="P1340" s="53"/>
      <c r="V1340" s="82"/>
      <c r="W1340" s="82"/>
      <c r="X1340" s="82"/>
      <c r="Y1340" s="82"/>
      <c r="Z1340" s="82"/>
      <c r="AA1340" s="82"/>
      <c r="AB1340" s="83"/>
      <c r="AE1340" s="71"/>
      <c r="AL1340" s="39"/>
    </row>
    <row r="1341" spans="2:38" s="32" customFormat="1" ht="15" customHeight="1" x14ac:dyDescent="0.45">
      <c r="B1341" s="1699"/>
      <c r="C1341" s="1700"/>
      <c r="D1341" s="1700"/>
      <c r="E1341" s="1700"/>
      <c r="F1341" s="1700"/>
      <c r="G1341" s="1700"/>
      <c r="H1341" s="1700"/>
      <c r="I1341" s="1701"/>
      <c r="J1341" s="43" t="s">
        <v>66</v>
      </c>
      <c r="K1341" s="44"/>
      <c r="L1341" s="44"/>
      <c r="M1341" s="44"/>
      <c r="N1341" s="44"/>
      <c r="O1341" s="44"/>
      <c r="P1341" s="44"/>
      <c r="Q1341" s="44"/>
      <c r="R1341" s="44"/>
      <c r="S1341" s="42"/>
      <c r="T1341" s="45"/>
      <c r="U1341" s="217"/>
      <c r="V1341" s="216"/>
      <c r="W1341" s="409"/>
      <c r="X1341" s="102" t="s">
        <v>65</v>
      </c>
      <c r="Y1341" s="215"/>
      <c r="Z1341" s="72" t="s">
        <v>64</v>
      </c>
      <c r="AA1341" s="72"/>
      <c r="AB1341" s="214"/>
      <c r="AE1341" s="71"/>
    </row>
    <row r="1342" spans="2:38" s="32" customFormat="1" ht="15" customHeight="1" x14ac:dyDescent="0.45">
      <c r="B1342" s="1702"/>
      <c r="C1342" s="1703"/>
      <c r="D1342" s="1703"/>
      <c r="E1342" s="1703"/>
      <c r="F1342" s="1703"/>
      <c r="G1342" s="1703"/>
      <c r="H1342" s="1703"/>
      <c r="I1342" s="1704"/>
      <c r="J1342" s="50" t="s">
        <v>67</v>
      </c>
      <c r="K1342" s="295"/>
      <c r="L1342" s="295"/>
      <c r="M1342" s="295"/>
      <c r="N1342" s="295"/>
      <c r="O1342" s="295"/>
      <c r="P1342" s="295"/>
      <c r="Q1342" s="295"/>
      <c r="R1342" s="295"/>
      <c r="S1342" s="52"/>
      <c r="T1342" s="72"/>
      <c r="U1342" s="213"/>
      <c r="V1342" s="212"/>
      <c r="W1342" s="410"/>
      <c r="X1342" s="295" t="s">
        <v>65</v>
      </c>
      <c r="Y1342" s="211"/>
      <c r="Z1342" s="48" t="s">
        <v>64</v>
      </c>
      <c r="AA1342" s="48"/>
      <c r="AB1342" s="49"/>
      <c r="AE1342" s="71"/>
    </row>
    <row r="1343" spans="2:38" s="32" customFormat="1" ht="18" customHeight="1" x14ac:dyDescent="0.45">
      <c r="B1343" s="1167" t="s">
        <v>68</v>
      </c>
      <c r="C1343" s="1168"/>
      <c r="D1343" s="1168"/>
      <c r="E1343" s="1168"/>
      <c r="F1343" s="1168"/>
      <c r="G1343" s="1168"/>
      <c r="H1343" s="1168"/>
      <c r="I1343" s="1169"/>
      <c r="J1343" s="210" t="s">
        <v>84</v>
      </c>
      <c r="K1343" s="52" t="s">
        <v>69</v>
      </c>
      <c r="L1343" s="58"/>
      <c r="M1343" s="58"/>
      <c r="N1343" s="58"/>
      <c r="O1343" s="57" t="s">
        <v>70</v>
      </c>
      <c r="P1343" s="52" t="s">
        <v>71</v>
      </c>
      <c r="Q1343" s="58"/>
      <c r="R1343" s="58"/>
      <c r="T1343" s="72" t="s">
        <v>81</v>
      </c>
      <c r="U1343" s="57" t="s">
        <v>70</v>
      </c>
      <c r="V1343" s="72" t="s">
        <v>82</v>
      </c>
      <c r="X1343" s="52"/>
      <c r="Y1343" s="58"/>
      <c r="Z1343" s="58"/>
      <c r="AA1343" s="58"/>
      <c r="AB1343" s="59"/>
      <c r="AE1343" s="71"/>
      <c r="AH1343" s="69"/>
    </row>
    <row r="1344" spans="2:38" s="32" customFormat="1" ht="15" customHeight="1" x14ac:dyDescent="0.45">
      <c r="B1344" s="1118" t="s">
        <v>72</v>
      </c>
      <c r="C1344" s="1119"/>
      <c r="D1344" s="1119"/>
      <c r="E1344" s="1119"/>
      <c r="F1344" s="1119"/>
      <c r="G1344" s="1119"/>
      <c r="H1344" s="1119"/>
      <c r="I1344" s="1120"/>
      <c r="J1344" s="1130" t="s">
        <v>73</v>
      </c>
      <c r="K1344" s="1139"/>
      <c r="L1344" s="1711"/>
      <c r="M1344" s="1218"/>
      <c r="N1344" s="1218"/>
      <c r="O1344" s="1218"/>
      <c r="P1344" s="1218"/>
      <c r="Q1344" s="1218"/>
      <c r="R1344" s="1715"/>
      <c r="S1344" s="1715"/>
      <c r="T1344" s="1715"/>
      <c r="U1344" s="1716"/>
      <c r="V1344" s="1143" t="s">
        <v>74</v>
      </c>
      <c r="W1344" s="1143"/>
      <c r="X1344" s="1143"/>
      <c r="Y1344" s="1143"/>
      <c r="Z1344" s="1143"/>
      <c r="AA1344" s="1143"/>
      <c r="AB1344" s="1144"/>
      <c r="AE1344" s="71"/>
    </row>
    <row r="1345" spans="2:38" s="32" customFormat="1" ht="15" customHeight="1" x14ac:dyDescent="0.45">
      <c r="B1345" s="1121"/>
      <c r="C1345" s="1122"/>
      <c r="D1345" s="1122"/>
      <c r="E1345" s="1122"/>
      <c r="F1345" s="1122"/>
      <c r="G1345" s="1122"/>
      <c r="H1345" s="1122"/>
      <c r="I1345" s="1123"/>
      <c r="J1345" s="1197"/>
      <c r="K1345" s="1198"/>
      <c r="L1345" s="1711"/>
      <c r="M1345" s="1218"/>
      <c r="N1345" s="1218"/>
      <c r="O1345" s="1218"/>
      <c r="P1345" s="1218"/>
      <c r="Q1345" s="1218"/>
      <c r="R1345" s="1715"/>
      <c r="S1345" s="1715"/>
      <c r="T1345" s="1715"/>
      <c r="U1345" s="1716"/>
      <c r="V1345" s="1146"/>
      <c r="W1345" s="1146"/>
      <c r="X1345" s="1146"/>
      <c r="Y1345" s="1146"/>
      <c r="Z1345" s="1146"/>
      <c r="AA1345" s="1146"/>
      <c r="AB1345" s="1147"/>
      <c r="AC1345" s="63"/>
      <c r="AD1345" s="63"/>
      <c r="AE1345" s="207"/>
      <c r="AF1345" s="63"/>
      <c r="AG1345" s="63"/>
      <c r="AH1345" s="63"/>
    </row>
    <row r="1346" spans="2:38" s="32" customFormat="1" ht="15" customHeight="1" x14ac:dyDescent="0.45">
      <c r="B1346" s="1118" t="s">
        <v>75</v>
      </c>
      <c r="C1346" s="1119"/>
      <c r="D1346" s="1119"/>
      <c r="E1346" s="1119"/>
      <c r="F1346" s="1119"/>
      <c r="G1346" s="1119"/>
      <c r="H1346" s="1119"/>
      <c r="I1346" s="1119"/>
      <c r="J1346" s="1705"/>
      <c r="K1346" s="1717"/>
      <c r="L1346" s="1719"/>
      <c r="M1346" s="1134" t="s">
        <v>76</v>
      </c>
      <c r="N1346" s="1709"/>
      <c r="O1346" s="1134" t="s">
        <v>77</v>
      </c>
      <c r="P1346" s="1709"/>
      <c r="Q1346" s="1134" t="s">
        <v>78</v>
      </c>
      <c r="S1346" s="60"/>
      <c r="T1346" s="60"/>
      <c r="U1346" s="60"/>
      <c r="V1346" s="60"/>
      <c r="W1346" s="60"/>
      <c r="X1346" s="60"/>
      <c r="Y1346" s="60"/>
      <c r="Z1346" s="60"/>
      <c r="AA1346" s="60"/>
      <c r="AB1346" s="209"/>
      <c r="AC1346" s="63"/>
      <c r="AD1346" s="63"/>
      <c r="AE1346" s="207"/>
      <c r="AF1346" s="63"/>
      <c r="AG1346" s="63"/>
      <c r="AH1346" s="63"/>
    </row>
    <row r="1347" spans="2:38" s="32" customFormat="1" ht="15" customHeight="1" x14ac:dyDescent="0.45">
      <c r="B1347" s="1121"/>
      <c r="C1347" s="1122"/>
      <c r="D1347" s="1122"/>
      <c r="E1347" s="1122"/>
      <c r="F1347" s="1122"/>
      <c r="G1347" s="1122"/>
      <c r="H1347" s="1122"/>
      <c r="I1347" s="1122"/>
      <c r="J1347" s="1707"/>
      <c r="K1347" s="1718"/>
      <c r="L1347" s="1720"/>
      <c r="M1347" s="1136"/>
      <c r="N1347" s="1710"/>
      <c r="O1347" s="1136"/>
      <c r="P1347" s="1710"/>
      <c r="Q1347" s="1136"/>
      <c r="R1347" s="64"/>
      <c r="S1347" s="62"/>
      <c r="T1347" s="62"/>
      <c r="U1347" s="62"/>
      <c r="V1347" s="62"/>
      <c r="W1347" s="62"/>
      <c r="X1347" s="62"/>
      <c r="Y1347" s="62"/>
      <c r="Z1347" s="62"/>
      <c r="AA1347" s="62"/>
      <c r="AB1347" s="208"/>
      <c r="AC1347" s="63"/>
      <c r="AD1347" s="63"/>
      <c r="AE1347" s="207"/>
      <c r="AF1347" s="63"/>
      <c r="AG1347" s="63"/>
      <c r="AH1347" s="63"/>
    </row>
    <row r="1348" spans="2:38" s="32" customFormat="1" ht="17.55" customHeight="1" x14ac:dyDescent="0.45">
      <c r="B1348" s="35" t="s">
        <v>5599</v>
      </c>
      <c r="C1348" s="35"/>
      <c r="D1348" s="36"/>
      <c r="E1348" s="36"/>
      <c r="F1348" s="36"/>
      <c r="G1348" s="36"/>
      <c r="H1348" s="36"/>
      <c r="I1348" s="36"/>
      <c r="J1348" s="36"/>
      <c r="K1348" s="36"/>
      <c r="L1348" s="36"/>
      <c r="M1348" s="36"/>
      <c r="N1348" s="36"/>
      <c r="O1348" s="36"/>
      <c r="P1348" s="36"/>
      <c r="Q1348" s="36"/>
      <c r="R1348" s="36"/>
      <c r="S1348" s="36"/>
      <c r="T1348" s="36"/>
      <c r="U1348" s="36"/>
      <c r="V1348" s="36"/>
      <c r="W1348" s="36"/>
      <c r="X1348" s="36"/>
      <c r="Y1348" s="36"/>
      <c r="Z1348" s="36"/>
      <c r="AA1348" s="36"/>
      <c r="AB1348" s="36"/>
      <c r="AE1348" s="223"/>
    </row>
    <row r="1349" spans="2:38" s="32" customFormat="1" ht="12.6" customHeight="1" x14ac:dyDescent="0.45">
      <c r="B1349" s="1185" t="s">
        <v>62</v>
      </c>
      <c r="C1349" s="1186"/>
      <c r="D1349" s="1186"/>
      <c r="E1349" s="1186"/>
      <c r="F1349" s="1186"/>
      <c r="G1349" s="1186"/>
      <c r="H1349" s="1186"/>
      <c r="I1349" s="1187"/>
      <c r="J1349" s="1221"/>
      <c r="K1349" s="1222"/>
      <c r="L1349" s="1222"/>
      <c r="M1349" s="1222"/>
      <c r="N1349" s="1222"/>
      <c r="O1349" s="1222"/>
      <c r="P1349" s="1222"/>
      <c r="Q1349" s="1222"/>
      <c r="R1349" s="1222"/>
      <c r="S1349" s="1222"/>
      <c r="T1349" s="1222"/>
      <c r="U1349" s="1222"/>
      <c r="V1349" s="1222"/>
      <c r="W1349" s="1222"/>
      <c r="X1349" s="1222"/>
      <c r="Y1349" s="1222"/>
      <c r="Z1349" s="1222"/>
      <c r="AA1349" s="1222"/>
      <c r="AB1349" s="1223"/>
      <c r="AE1349" s="71"/>
    </row>
    <row r="1350" spans="2:38" s="32" customFormat="1" ht="22.5" customHeight="1" x14ac:dyDescent="0.45">
      <c r="B1350" s="1207" t="s">
        <v>50</v>
      </c>
      <c r="C1350" s="1208"/>
      <c r="D1350" s="1208"/>
      <c r="E1350" s="1208"/>
      <c r="F1350" s="1208"/>
      <c r="G1350" s="1208"/>
      <c r="H1350" s="1208"/>
      <c r="I1350" s="1209"/>
      <c r="J1350" s="1224"/>
      <c r="K1350" s="1225"/>
      <c r="L1350" s="1225"/>
      <c r="M1350" s="1226"/>
      <c r="N1350" s="1226"/>
      <c r="O1350" s="1225"/>
      <c r="P1350" s="1226"/>
      <c r="Q1350" s="1226"/>
      <c r="R1350" s="1225"/>
      <c r="S1350" s="1225"/>
      <c r="T1350" s="1225"/>
      <c r="U1350" s="1225"/>
      <c r="V1350" s="1225"/>
      <c r="W1350" s="1225"/>
      <c r="X1350" s="1225"/>
      <c r="Y1350" s="1225"/>
      <c r="Z1350" s="1225"/>
      <c r="AA1350" s="1225"/>
      <c r="AB1350" s="1227"/>
      <c r="AE1350" s="71"/>
    </row>
    <row r="1351" spans="2:38" s="32" customFormat="1" ht="25.35" customHeight="1" x14ac:dyDescent="0.45">
      <c r="B1351" s="1173" t="s">
        <v>48</v>
      </c>
      <c r="C1351" s="1174"/>
      <c r="D1351" s="1174"/>
      <c r="E1351" s="1174"/>
      <c r="F1351" s="1174"/>
      <c r="G1351" s="1174"/>
      <c r="H1351" s="1174"/>
      <c r="I1351" s="1175"/>
      <c r="J1351" s="1053" t="s">
        <v>3</v>
      </c>
      <c r="K1351" s="1054"/>
      <c r="L1351" s="1054"/>
      <c r="M1351" s="1237"/>
      <c r="N1351" s="1239"/>
      <c r="O1351" s="37" t="s">
        <v>4</v>
      </c>
      <c r="P1351" s="1237"/>
      <c r="Q1351" s="1239"/>
      <c r="R1351" s="1054"/>
      <c r="S1351" s="1054"/>
      <c r="T1351" s="1054"/>
      <c r="U1351" s="1054"/>
      <c r="V1351" s="1054"/>
      <c r="W1351" s="1054"/>
      <c r="X1351" s="1054"/>
      <c r="Y1351" s="1054"/>
      <c r="Z1351" s="1054"/>
      <c r="AA1351" s="1054"/>
      <c r="AB1351" s="1055"/>
      <c r="AE1351" s="71"/>
    </row>
    <row r="1352" spans="2:38" s="32" customFormat="1" ht="25.35" customHeight="1" x14ac:dyDescent="0.45">
      <c r="B1352" s="1179"/>
      <c r="C1352" s="1180"/>
      <c r="D1352" s="1180"/>
      <c r="E1352" s="1180"/>
      <c r="F1352" s="1180"/>
      <c r="G1352" s="1180"/>
      <c r="H1352" s="1180"/>
      <c r="I1352" s="1181"/>
      <c r="J1352" s="1053" t="s">
        <v>5</v>
      </c>
      <c r="K1352" s="1054"/>
      <c r="L1352" s="1054"/>
      <c r="M1352" s="1237"/>
      <c r="N1352" s="1238"/>
      <c r="O1352" s="1238"/>
      <c r="P1352" s="1238"/>
      <c r="Q1352" s="1239"/>
      <c r="R1352" s="1053" t="s">
        <v>6</v>
      </c>
      <c r="S1352" s="1054"/>
      <c r="T1352" s="1055"/>
      <c r="U1352" s="1237"/>
      <c r="V1352" s="1238"/>
      <c r="W1352" s="1238"/>
      <c r="X1352" s="1238"/>
      <c r="Y1352" s="1238"/>
      <c r="Z1352" s="1238"/>
      <c r="AA1352" s="1238"/>
      <c r="AB1352" s="1239"/>
      <c r="AE1352" s="71"/>
    </row>
    <row r="1353" spans="2:38" s="32" customFormat="1" ht="25.35" customHeight="1" x14ac:dyDescent="0.45">
      <c r="B1353" s="1179"/>
      <c r="C1353" s="1180"/>
      <c r="D1353" s="1180"/>
      <c r="E1353" s="1180"/>
      <c r="F1353" s="1180"/>
      <c r="G1353" s="1180"/>
      <c r="H1353" s="1180"/>
      <c r="I1353" s="1181"/>
      <c r="J1353" s="1053" t="s">
        <v>5753</v>
      </c>
      <c r="K1353" s="1054"/>
      <c r="L1353" s="1054"/>
      <c r="M1353" s="1234"/>
      <c r="N1353" s="1235"/>
      <c r="O1353" s="1235"/>
      <c r="P1353" s="1235"/>
      <c r="Q1353" s="1236"/>
      <c r="R1353" s="1053" t="s">
        <v>7</v>
      </c>
      <c r="S1353" s="1054"/>
      <c r="T1353" s="1055"/>
      <c r="U1353" s="1237"/>
      <c r="V1353" s="1238"/>
      <c r="W1353" s="1238"/>
      <c r="X1353" s="1238"/>
      <c r="Y1353" s="1238"/>
      <c r="Z1353" s="1238"/>
      <c r="AA1353" s="1238"/>
      <c r="AB1353" s="1239"/>
      <c r="AE1353" s="71"/>
    </row>
    <row r="1354" spans="2:38" s="32" customFormat="1" ht="25.35" customHeight="1" x14ac:dyDescent="0.45">
      <c r="B1354" s="1182"/>
      <c r="C1354" s="1183"/>
      <c r="D1354" s="1183"/>
      <c r="E1354" s="1183"/>
      <c r="F1354" s="1183"/>
      <c r="G1354" s="1183"/>
      <c r="H1354" s="1183"/>
      <c r="I1354" s="1184"/>
      <c r="J1354" s="1053" t="s">
        <v>8</v>
      </c>
      <c r="K1354" s="1054"/>
      <c r="L1354" s="1054"/>
      <c r="M1354" s="1713"/>
      <c r="N1354" s="1713"/>
      <c r="O1354" s="1713"/>
      <c r="P1354" s="1713"/>
      <c r="Q1354" s="1713"/>
      <c r="R1354" s="1713"/>
      <c r="S1354" s="1713"/>
      <c r="T1354" s="1713"/>
      <c r="U1354" s="1713"/>
      <c r="V1354" s="1713"/>
      <c r="W1354" s="1713"/>
      <c r="X1354" s="1713"/>
      <c r="Y1354" s="1713"/>
      <c r="Z1354" s="1713"/>
      <c r="AA1354" s="1713"/>
      <c r="AB1354" s="1713"/>
      <c r="AE1354" s="71"/>
    </row>
    <row r="1355" spans="2:38" s="32" customFormat="1" ht="30" customHeight="1" x14ac:dyDescent="0.45">
      <c r="B1355" s="1696" t="s">
        <v>63</v>
      </c>
      <c r="C1355" s="1697"/>
      <c r="D1355" s="1697"/>
      <c r="E1355" s="1697"/>
      <c r="F1355" s="1697"/>
      <c r="G1355" s="1697"/>
      <c r="H1355" s="1697"/>
      <c r="I1355" s="1698"/>
      <c r="J1355" s="222"/>
      <c r="K1355" s="221"/>
      <c r="L1355" s="220" t="s">
        <v>65</v>
      </c>
      <c r="M1355" s="219"/>
      <c r="N1355" s="218" t="s">
        <v>64</v>
      </c>
      <c r="O1355" s="42"/>
      <c r="P1355" s="53"/>
      <c r="V1355" s="82"/>
      <c r="W1355" s="82"/>
      <c r="X1355" s="82"/>
      <c r="Y1355" s="82"/>
      <c r="Z1355" s="82"/>
      <c r="AA1355" s="82"/>
      <c r="AB1355" s="83"/>
      <c r="AE1355" s="71"/>
      <c r="AL1355" s="39"/>
    </row>
    <row r="1356" spans="2:38" s="32" customFormat="1" ht="15" customHeight="1" x14ac:dyDescent="0.45">
      <c r="B1356" s="1699"/>
      <c r="C1356" s="1700"/>
      <c r="D1356" s="1700"/>
      <c r="E1356" s="1700"/>
      <c r="F1356" s="1700"/>
      <c r="G1356" s="1700"/>
      <c r="H1356" s="1700"/>
      <c r="I1356" s="1701"/>
      <c r="J1356" s="43" t="s">
        <v>66</v>
      </c>
      <c r="K1356" s="44"/>
      <c r="L1356" s="44"/>
      <c r="M1356" s="44"/>
      <c r="N1356" s="44"/>
      <c r="O1356" s="44"/>
      <c r="P1356" s="44"/>
      <c r="Q1356" s="44"/>
      <c r="R1356" s="44"/>
      <c r="S1356" s="42"/>
      <c r="T1356" s="45"/>
      <c r="U1356" s="217"/>
      <c r="V1356" s="216"/>
      <c r="W1356" s="409"/>
      <c r="X1356" s="102" t="s">
        <v>65</v>
      </c>
      <c r="Y1356" s="215"/>
      <c r="Z1356" s="45" t="s">
        <v>64</v>
      </c>
      <c r="AA1356" s="72"/>
      <c r="AB1356" s="214"/>
      <c r="AE1356" s="71"/>
    </row>
    <row r="1357" spans="2:38" s="32" customFormat="1" ht="15" customHeight="1" x14ac:dyDescent="0.45">
      <c r="B1357" s="1702"/>
      <c r="C1357" s="1703"/>
      <c r="D1357" s="1703"/>
      <c r="E1357" s="1703"/>
      <c r="F1357" s="1703"/>
      <c r="G1357" s="1703"/>
      <c r="H1357" s="1703"/>
      <c r="I1357" s="1704"/>
      <c r="J1357" s="50" t="s">
        <v>67</v>
      </c>
      <c r="K1357" s="295"/>
      <c r="L1357" s="295"/>
      <c r="M1357" s="295"/>
      <c r="N1357" s="295"/>
      <c r="O1357" s="295"/>
      <c r="P1357" s="295"/>
      <c r="Q1357" s="295"/>
      <c r="R1357" s="295"/>
      <c r="S1357" s="52"/>
      <c r="T1357" s="72"/>
      <c r="U1357" s="213"/>
      <c r="V1357" s="212"/>
      <c r="W1357" s="410"/>
      <c r="X1357" s="295" t="s">
        <v>65</v>
      </c>
      <c r="Y1357" s="211"/>
      <c r="Z1357" s="72" t="s">
        <v>64</v>
      </c>
      <c r="AA1357" s="48"/>
      <c r="AB1357" s="49"/>
      <c r="AE1357" s="71"/>
    </row>
    <row r="1358" spans="2:38" s="32" customFormat="1" ht="18" customHeight="1" x14ac:dyDescent="0.45">
      <c r="B1358" s="1167" t="s">
        <v>68</v>
      </c>
      <c r="C1358" s="1168"/>
      <c r="D1358" s="1168"/>
      <c r="E1358" s="1168"/>
      <c r="F1358" s="1168"/>
      <c r="G1358" s="1168"/>
      <c r="H1358" s="1168"/>
      <c r="I1358" s="1169"/>
      <c r="J1358" s="210" t="s">
        <v>84</v>
      </c>
      <c r="K1358" s="52" t="s">
        <v>69</v>
      </c>
      <c r="L1358" s="58"/>
      <c r="M1358" s="58"/>
      <c r="N1358" s="58"/>
      <c r="O1358" s="57" t="s">
        <v>70</v>
      </c>
      <c r="P1358" s="52" t="s">
        <v>71</v>
      </c>
      <c r="Q1358" s="58"/>
      <c r="R1358" s="58"/>
      <c r="T1358" s="72" t="s">
        <v>81</v>
      </c>
      <c r="U1358" s="57" t="s">
        <v>84</v>
      </c>
      <c r="V1358" s="72" t="s">
        <v>82</v>
      </c>
      <c r="X1358" s="52"/>
      <c r="Y1358" s="58"/>
      <c r="Z1358" s="58"/>
      <c r="AA1358" s="58"/>
      <c r="AB1358" s="59"/>
      <c r="AE1358" s="71"/>
      <c r="AH1358" s="69"/>
    </row>
    <row r="1359" spans="2:38" s="32" customFormat="1" ht="15" customHeight="1" x14ac:dyDescent="0.45">
      <c r="B1359" s="1118" t="s">
        <v>72</v>
      </c>
      <c r="C1359" s="1119"/>
      <c r="D1359" s="1119"/>
      <c r="E1359" s="1119"/>
      <c r="F1359" s="1119"/>
      <c r="G1359" s="1119"/>
      <c r="H1359" s="1119"/>
      <c r="I1359" s="1120"/>
      <c r="J1359" s="1130" t="s">
        <v>73</v>
      </c>
      <c r="K1359" s="1139"/>
      <c r="L1359" s="1711"/>
      <c r="M1359" s="1218"/>
      <c r="N1359" s="1218"/>
      <c r="O1359" s="1712"/>
      <c r="P1359" s="1711"/>
      <c r="Q1359" s="1712"/>
      <c r="R1359" s="1714"/>
      <c r="S1359" s="1715"/>
      <c r="T1359" s="1715"/>
      <c r="U1359" s="1716"/>
      <c r="V1359" s="1143" t="s">
        <v>74</v>
      </c>
      <c r="W1359" s="1143"/>
      <c r="X1359" s="1143"/>
      <c r="Y1359" s="1143"/>
      <c r="Z1359" s="1143"/>
      <c r="AA1359" s="1143"/>
      <c r="AB1359" s="1144"/>
      <c r="AE1359" s="71"/>
    </row>
    <row r="1360" spans="2:38" s="32" customFormat="1" ht="15" customHeight="1" x14ac:dyDescent="0.45">
      <c r="B1360" s="1121"/>
      <c r="C1360" s="1122"/>
      <c r="D1360" s="1122"/>
      <c r="E1360" s="1122"/>
      <c r="F1360" s="1122"/>
      <c r="G1360" s="1122"/>
      <c r="H1360" s="1122"/>
      <c r="I1360" s="1123"/>
      <c r="J1360" s="1197"/>
      <c r="K1360" s="1198"/>
      <c r="L1360" s="1711"/>
      <c r="M1360" s="1218"/>
      <c r="N1360" s="1218"/>
      <c r="O1360" s="1712"/>
      <c r="P1360" s="1711"/>
      <c r="Q1360" s="1712"/>
      <c r="R1360" s="1714"/>
      <c r="S1360" s="1715"/>
      <c r="T1360" s="1715"/>
      <c r="U1360" s="1716"/>
      <c r="V1360" s="1146"/>
      <c r="W1360" s="1146"/>
      <c r="X1360" s="1146"/>
      <c r="Y1360" s="1146"/>
      <c r="Z1360" s="1146"/>
      <c r="AA1360" s="1146"/>
      <c r="AB1360" s="1147"/>
      <c r="AC1360" s="63"/>
      <c r="AD1360" s="63"/>
      <c r="AE1360" s="207"/>
      <c r="AF1360" s="63"/>
      <c r="AG1360" s="63"/>
      <c r="AH1360" s="63"/>
    </row>
    <row r="1361" spans="2:38" s="32" customFormat="1" ht="15" customHeight="1" x14ac:dyDescent="0.45">
      <c r="B1361" s="1118" t="s">
        <v>75</v>
      </c>
      <c r="C1361" s="1119"/>
      <c r="D1361" s="1119"/>
      <c r="E1361" s="1119"/>
      <c r="F1361" s="1119"/>
      <c r="G1361" s="1119"/>
      <c r="H1361" s="1119"/>
      <c r="I1361" s="1119"/>
      <c r="J1361" s="1705"/>
      <c r="K1361" s="1717"/>
      <c r="L1361" s="1719"/>
      <c r="M1361" s="1134" t="s">
        <v>76</v>
      </c>
      <c r="N1361" s="1709"/>
      <c r="O1361" s="1134" t="s">
        <v>77</v>
      </c>
      <c r="P1361" s="1709"/>
      <c r="Q1361" s="1134" t="s">
        <v>78</v>
      </c>
      <c r="S1361" s="60"/>
      <c r="T1361" s="60"/>
      <c r="U1361" s="60"/>
      <c r="V1361" s="60"/>
      <c r="W1361" s="60"/>
      <c r="X1361" s="60"/>
      <c r="Y1361" s="60"/>
      <c r="Z1361" s="60"/>
      <c r="AA1361" s="60"/>
      <c r="AB1361" s="209"/>
      <c r="AC1361" s="63"/>
      <c r="AD1361" s="63"/>
      <c r="AE1361" s="207"/>
      <c r="AF1361" s="63"/>
      <c r="AG1361" s="63"/>
      <c r="AH1361" s="63"/>
    </row>
    <row r="1362" spans="2:38" s="32" customFormat="1" ht="15" customHeight="1" x14ac:dyDescent="0.45">
      <c r="B1362" s="1121"/>
      <c r="C1362" s="1122"/>
      <c r="D1362" s="1122"/>
      <c r="E1362" s="1122"/>
      <c r="F1362" s="1122"/>
      <c r="G1362" s="1122"/>
      <c r="H1362" s="1122"/>
      <c r="I1362" s="1122"/>
      <c r="J1362" s="1707"/>
      <c r="K1362" s="1718"/>
      <c r="L1362" s="1720"/>
      <c r="M1362" s="1136"/>
      <c r="N1362" s="1710"/>
      <c r="O1362" s="1136"/>
      <c r="P1362" s="1710"/>
      <c r="Q1362" s="1136"/>
      <c r="R1362" s="64"/>
      <c r="S1362" s="62"/>
      <c r="T1362" s="62"/>
      <c r="U1362" s="62"/>
      <c r="V1362" s="62"/>
      <c r="W1362" s="62"/>
      <c r="X1362" s="62"/>
      <c r="Y1362" s="62"/>
      <c r="Z1362" s="62"/>
      <c r="AA1362" s="62"/>
      <c r="AB1362" s="208"/>
      <c r="AC1362" s="63"/>
      <c r="AD1362" s="63"/>
      <c r="AE1362" s="207"/>
      <c r="AF1362" s="63"/>
      <c r="AG1362" s="63"/>
      <c r="AH1362" s="63"/>
    </row>
    <row r="1363" spans="2:38" s="32" customFormat="1" ht="20.100000000000001" customHeight="1" x14ac:dyDescent="0.45">
      <c r="B1363" s="65"/>
      <c r="C1363" s="65"/>
      <c r="D1363" s="65"/>
      <c r="E1363" s="65"/>
      <c r="F1363" s="65"/>
      <c r="G1363" s="65"/>
      <c r="H1363" s="65"/>
      <c r="I1363" s="65"/>
      <c r="J1363" s="66"/>
      <c r="K1363" s="66"/>
      <c r="L1363" s="68"/>
      <c r="M1363" s="66"/>
      <c r="N1363" s="68"/>
      <c r="O1363" s="66"/>
      <c r="P1363" s="68"/>
      <c r="Q1363" s="66"/>
      <c r="R1363" s="68"/>
      <c r="S1363" s="61"/>
      <c r="T1363" s="61"/>
      <c r="U1363" s="61"/>
      <c r="V1363" s="61"/>
      <c r="W1363" s="61"/>
      <c r="X1363" s="61"/>
      <c r="Y1363" s="61"/>
      <c r="Z1363" s="61"/>
      <c r="AA1363" s="61"/>
      <c r="AB1363" s="61"/>
      <c r="AC1363" s="63"/>
      <c r="AD1363" s="63"/>
      <c r="AE1363" s="207"/>
      <c r="AF1363" s="63"/>
      <c r="AG1363" s="63"/>
      <c r="AH1363" s="63"/>
    </row>
    <row r="1364" spans="2:38" s="32" customFormat="1" ht="17.55" customHeight="1" x14ac:dyDescent="0.45">
      <c r="B1364" s="35" t="s">
        <v>5600</v>
      </c>
      <c r="C1364" s="35"/>
      <c r="D1364" s="36"/>
      <c r="E1364" s="36"/>
      <c r="F1364" s="36"/>
      <c r="G1364" s="36"/>
      <c r="H1364" s="36"/>
      <c r="I1364" s="36"/>
      <c r="J1364" s="36"/>
      <c r="K1364" s="36"/>
      <c r="L1364" s="36"/>
      <c r="M1364" s="36"/>
      <c r="N1364" s="36"/>
      <c r="O1364" s="36"/>
      <c r="P1364" s="36"/>
      <c r="Q1364" s="36"/>
      <c r="R1364" s="36"/>
      <c r="S1364" s="36"/>
      <c r="T1364" s="36"/>
      <c r="U1364" s="36"/>
      <c r="V1364" s="36"/>
      <c r="W1364" s="36"/>
      <c r="X1364" s="36"/>
      <c r="Y1364" s="36"/>
      <c r="Z1364" s="36"/>
      <c r="AA1364" s="36"/>
      <c r="AB1364" s="36"/>
      <c r="AE1364" s="223"/>
    </row>
    <row r="1365" spans="2:38" s="32" customFormat="1" ht="12.6" customHeight="1" x14ac:dyDescent="0.45">
      <c r="B1365" s="1185" t="s">
        <v>62</v>
      </c>
      <c r="C1365" s="1186"/>
      <c r="D1365" s="1186"/>
      <c r="E1365" s="1186"/>
      <c r="F1365" s="1186"/>
      <c r="G1365" s="1186"/>
      <c r="H1365" s="1186"/>
      <c r="I1365" s="1187"/>
      <c r="J1365" s="1221"/>
      <c r="K1365" s="1222"/>
      <c r="L1365" s="1222"/>
      <c r="M1365" s="1222"/>
      <c r="N1365" s="1222"/>
      <c r="O1365" s="1222"/>
      <c r="P1365" s="1222"/>
      <c r="Q1365" s="1222"/>
      <c r="R1365" s="1222"/>
      <c r="S1365" s="1222"/>
      <c r="T1365" s="1222"/>
      <c r="U1365" s="1222"/>
      <c r="V1365" s="1222"/>
      <c r="W1365" s="1222"/>
      <c r="X1365" s="1222"/>
      <c r="Y1365" s="1222"/>
      <c r="Z1365" s="1222"/>
      <c r="AA1365" s="1222"/>
      <c r="AB1365" s="1223"/>
      <c r="AE1365" s="71"/>
    </row>
    <row r="1366" spans="2:38" s="32" customFormat="1" ht="22.5" customHeight="1" x14ac:dyDescent="0.45">
      <c r="B1366" s="1207" t="s">
        <v>50</v>
      </c>
      <c r="C1366" s="1208"/>
      <c r="D1366" s="1208"/>
      <c r="E1366" s="1208"/>
      <c r="F1366" s="1208"/>
      <c r="G1366" s="1208"/>
      <c r="H1366" s="1208"/>
      <c r="I1366" s="1209"/>
      <c r="J1366" s="1224"/>
      <c r="K1366" s="1225"/>
      <c r="L1366" s="1225"/>
      <c r="M1366" s="1226"/>
      <c r="N1366" s="1226"/>
      <c r="O1366" s="1225"/>
      <c r="P1366" s="1226"/>
      <c r="Q1366" s="1226"/>
      <c r="R1366" s="1225"/>
      <c r="S1366" s="1225"/>
      <c r="T1366" s="1225"/>
      <c r="U1366" s="1225"/>
      <c r="V1366" s="1225"/>
      <c r="W1366" s="1225"/>
      <c r="X1366" s="1225"/>
      <c r="Y1366" s="1225"/>
      <c r="Z1366" s="1225"/>
      <c r="AA1366" s="1225"/>
      <c r="AB1366" s="1227"/>
      <c r="AE1366" s="71"/>
    </row>
    <row r="1367" spans="2:38" s="32" customFormat="1" ht="25.35" customHeight="1" x14ac:dyDescent="0.45">
      <c r="B1367" s="1173" t="s">
        <v>48</v>
      </c>
      <c r="C1367" s="1174"/>
      <c r="D1367" s="1174"/>
      <c r="E1367" s="1174"/>
      <c r="F1367" s="1174"/>
      <c r="G1367" s="1174"/>
      <c r="H1367" s="1174"/>
      <c r="I1367" s="1175"/>
      <c r="J1367" s="1053" t="s">
        <v>3</v>
      </c>
      <c r="K1367" s="1054"/>
      <c r="L1367" s="1054"/>
      <c r="M1367" s="1237"/>
      <c r="N1367" s="1239"/>
      <c r="O1367" s="37" t="s">
        <v>4</v>
      </c>
      <c r="P1367" s="1237"/>
      <c r="Q1367" s="1239"/>
      <c r="R1367" s="1054"/>
      <c r="S1367" s="1054"/>
      <c r="T1367" s="1054"/>
      <c r="U1367" s="1054"/>
      <c r="V1367" s="1054"/>
      <c r="W1367" s="1054"/>
      <c r="X1367" s="1054"/>
      <c r="Y1367" s="1054"/>
      <c r="Z1367" s="1054"/>
      <c r="AA1367" s="1054"/>
      <c r="AB1367" s="1055"/>
      <c r="AE1367" s="71"/>
    </row>
    <row r="1368" spans="2:38" s="32" customFormat="1" ht="25.35" customHeight="1" x14ac:dyDescent="0.45">
      <c r="B1368" s="1179"/>
      <c r="C1368" s="1180"/>
      <c r="D1368" s="1180"/>
      <c r="E1368" s="1180"/>
      <c r="F1368" s="1180"/>
      <c r="G1368" s="1180"/>
      <c r="H1368" s="1180"/>
      <c r="I1368" s="1181"/>
      <c r="J1368" s="1053" t="s">
        <v>5</v>
      </c>
      <c r="K1368" s="1054"/>
      <c r="L1368" s="1054"/>
      <c r="M1368" s="1237"/>
      <c r="N1368" s="1238"/>
      <c r="O1368" s="1238"/>
      <c r="P1368" s="1238"/>
      <c r="Q1368" s="1239"/>
      <c r="R1368" s="1053" t="s">
        <v>6</v>
      </c>
      <c r="S1368" s="1054"/>
      <c r="T1368" s="1055"/>
      <c r="U1368" s="1237"/>
      <c r="V1368" s="1238"/>
      <c r="W1368" s="1238"/>
      <c r="X1368" s="1238"/>
      <c r="Y1368" s="1238"/>
      <c r="Z1368" s="1238"/>
      <c r="AA1368" s="1238"/>
      <c r="AB1368" s="1239"/>
      <c r="AE1368" s="71"/>
    </row>
    <row r="1369" spans="2:38" s="32" customFormat="1" ht="25.35" customHeight="1" x14ac:dyDescent="0.45">
      <c r="B1369" s="1179"/>
      <c r="C1369" s="1180"/>
      <c r="D1369" s="1180"/>
      <c r="E1369" s="1180"/>
      <c r="F1369" s="1180"/>
      <c r="G1369" s="1180"/>
      <c r="H1369" s="1180"/>
      <c r="I1369" s="1181"/>
      <c r="J1369" s="1053" t="s">
        <v>5753</v>
      </c>
      <c r="K1369" s="1054"/>
      <c r="L1369" s="1054"/>
      <c r="M1369" s="1234"/>
      <c r="N1369" s="1235"/>
      <c r="O1369" s="1235"/>
      <c r="P1369" s="1235"/>
      <c r="Q1369" s="1236"/>
      <c r="R1369" s="1053" t="s">
        <v>7</v>
      </c>
      <c r="S1369" s="1054"/>
      <c r="T1369" s="1055"/>
      <c r="U1369" s="1237"/>
      <c r="V1369" s="1238"/>
      <c r="W1369" s="1238"/>
      <c r="X1369" s="1238"/>
      <c r="Y1369" s="1238"/>
      <c r="Z1369" s="1238"/>
      <c r="AA1369" s="1238"/>
      <c r="AB1369" s="1239"/>
      <c r="AE1369" s="71"/>
    </row>
    <row r="1370" spans="2:38" s="32" customFormat="1" ht="25.35" customHeight="1" x14ac:dyDescent="0.45">
      <c r="B1370" s="1182"/>
      <c r="C1370" s="1183"/>
      <c r="D1370" s="1183"/>
      <c r="E1370" s="1183"/>
      <c r="F1370" s="1183"/>
      <c r="G1370" s="1183"/>
      <c r="H1370" s="1183"/>
      <c r="I1370" s="1184"/>
      <c r="J1370" s="1053" t="s">
        <v>8</v>
      </c>
      <c r="K1370" s="1054"/>
      <c r="L1370" s="1054"/>
      <c r="M1370" s="1713"/>
      <c r="N1370" s="1713"/>
      <c r="O1370" s="1713"/>
      <c r="P1370" s="1713"/>
      <c r="Q1370" s="1713"/>
      <c r="R1370" s="1713"/>
      <c r="S1370" s="1713"/>
      <c r="T1370" s="1713"/>
      <c r="U1370" s="1713"/>
      <c r="V1370" s="1713"/>
      <c r="W1370" s="1713"/>
      <c r="X1370" s="1713"/>
      <c r="Y1370" s="1713"/>
      <c r="Z1370" s="1713"/>
      <c r="AA1370" s="1713"/>
      <c r="AB1370" s="1713"/>
      <c r="AE1370" s="71"/>
    </row>
    <row r="1371" spans="2:38" s="32" customFormat="1" ht="30" customHeight="1" x14ac:dyDescent="0.45">
      <c r="B1371" s="1696" t="s">
        <v>63</v>
      </c>
      <c r="C1371" s="1697"/>
      <c r="D1371" s="1697"/>
      <c r="E1371" s="1697"/>
      <c r="F1371" s="1697"/>
      <c r="G1371" s="1697"/>
      <c r="H1371" s="1697"/>
      <c r="I1371" s="1698"/>
      <c r="J1371" s="222"/>
      <c r="K1371" s="221"/>
      <c r="L1371" s="220" t="s">
        <v>65</v>
      </c>
      <c r="M1371" s="219"/>
      <c r="N1371" s="218" t="s">
        <v>64</v>
      </c>
      <c r="O1371" s="42"/>
      <c r="P1371" s="53"/>
      <c r="V1371" s="82"/>
      <c r="W1371" s="82"/>
      <c r="X1371" s="82"/>
      <c r="Y1371" s="82"/>
      <c r="Z1371" s="82"/>
      <c r="AA1371" s="82"/>
      <c r="AB1371" s="83"/>
      <c r="AE1371" s="71"/>
      <c r="AL1371" s="39"/>
    </row>
    <row r="1372" spans="2:38" s="32" customFormat="1" ht="15" customHeight="1" x14ac:dyDescent="0.45">
      <c r="B1372" s="1699"/>
      <c r="C1372" s="1700"/>
      <c r="D1372" s="1700"/>
      <c r="E1372" s="1700"/>
      <c r="F1372" s="1700"/>
      <c r="G1372" s="1700"/>
      <c r="H1372" s="1700"/>
      <c r="I1372" s="1701"/>
      <c r="J1372" s="43" t="s">
        <v>66</v>
      </c>
      <c r="K1372" s="44"/>
      <c r="L1372" s="44"/>
      <c r="M1372" s="44"/>
      <c r="N1372" s="44"/>
      <c r="O1372" s="44"/>
      <c r="P1372" s="44"/>
      <c r="Q1372" s="44"/>
      <c r="R1372" s="44"/>
      <c r="S1372" s="42"/>
      <c r="T1372" s="45"/>
      <c r="U1372" s="217"/>
      <c r="V1372" s="216"/>
      <c r="W1372" s="409"/>
      <c r="X1372" s="102" t="s">
        <v>65</v>
      </c>
      <c r="Y1372" s="215"/>
      <c r="Z1372" s="72" t="s">
        <v>64</v>
      </c>
      <c r="AA1372" s="72"/>
      <c r="AB1372" s="214"/>
      <c r="AE1372" s="71"/>
    </row>
    <row r="1373" spans="2:38" s="32" customFormat="1" ht="15" customHeight="1" x14ac:dyDescent="0.45">
      <c r="B1373" s="1702"/>
      <c r="C1373" s="1703"/>
      <c r="D1373" s="1703"/>
      <c r="E1373" s="1703"/>
      <c r="F1373" s="1703"/>
      <c r="G1373" s="1703"/>
      <c r="H1373" s="1703"/>
      <c r="I1373" s="1704"/>
      <c r="J1373" s="50" t="s">
        <v>67</v>
      </c>
      <c r="K1373" s="295"/>
      <c r="L1373" s="295"/>
      <c r="M1373" s="295"/>
      <c r="N1373" s="295"/>
      <c r="O1373" s="295"/>
      <c r="P1373" s="295"/>
      <c r="Q1373" s="295"/>
      <c r="R1373" s="295"/>
      <c r="S1373" s="52"/>
      <c r="T1373" s="72"/>
      <c r="U1373" s="213"/>
      <c r="V1373" s="212"/>
      <c r="W1373" s="410"/>
      <c r="X1373" s="295" t="s">
        <v>65</v>
      </c>
      <c r="Y1373" s="211"/>
      <c r="Z1373" s="48" t="s">
        <v>64</v>
      </c>
      <c r="AA1373" s="48"/>
      <c r="AB1373" s="49"/>
      <c r="AE1373" s="71"/>
    </row>
    <row r="1374" spans="2:38" s="32" customFormat="1" ht="18" customHeight="1" x14ac:dyDescent="0.45">
      <c r="B1374" s="1167" t="s">
        <v>68</v>
      </c>
      <c r="C1374" s="1168"/>
      <c r="D1374" s="1168"/>
      <c r="E1374" s="1168"/>
      <c r="F1374" s="1168"/>
      <c r="G1374" s="1168"/>
      <c r="H1374" s="1168"/>
      <c r="I1374" s="1169"/>
      <c r="J1374" s="210" t="s">
        <v>84</v>
      </c>
      <c r="K1374" s="52" t="s">
        <v>69</v>
      </c>
      <c r="L1374" s="58"/>
      <c r="M1374" s="58"/>
      <c r="N1374" s="58"/>
      <c r="O1374" s="57" t="s">
        <v>70</v>
      </c>
      <c r="P1374" s="52" t="s">
        <v>71</v>
      </c>
      <c r="Q1374" s="58"/>
      <c r="R1374" s="58"/>
      <c r="T1374" s="72" t="s">
        <v>81</v>
      </c>
      <c r="U1374" s="57" t="s">
        <v>70</v>
      </c>
      <c r="V1374" s="72" t="s">
        <v>82</v>
      </c>
      <c r="X1374" s="52"/>
      <c r="Y1374" s="58"/>
      <c r="Z1374" s="58"/>
      <c r="AA1374" s="58"/>
      <c r="AB1374" s="59"/>
      <c r="AE1374" s="71"/>
      <c r="AH1374" s="69"/>
    </row>
    <row r="1375" spans="2:38" s="32" customFormat="1" ht="15" customHeight="1" x14ac:dyDescent="0.45">
      <c r="B1375" s="1118" t="s">
        <v>72</v>
      </c>
      <c r="C1375" s="1119"/>
      <c r="D1375" s="1119"/>
      <c r="E1375" s="1119"/>
      <c r="F1375" s="1119"/>
      <c r="G1375" s="1119"/>
      <c r="H1375" s="1119"/>
      <c r="I1375" s="1120"/>
      <c r="J1375" s="1130" t="s">
        <v>73</v>
      </c>
      <c r="K1375" s="1139"/>
      <c r="L1375" s="1711"/>
      <c r="M1375" s="1218"/>
      <c r="N1375" s="1218"/>
      <c r="O1375" s="1218"/>
      <c r="P1375" s="1218"/>
      <c r="Q1375" s="1218"/>
      <c r="R1375" s="1715"/>
      <c r="S1375" s="1715"/>
      <c r="T1375" s="1715"/>
      <c r="U1375" s="1716"/>
      <c r="V1375" s="1143" t="s">
        <v>74</v>
      </c>
      <c r="W1375" s="1143"/>
      <c r="X1375" s="1143"/>
      <c r="Y1375" s="1143"/>
      <c r="Z1375" s="1143"/>
      <c r="AA1375" s="1143"/>
      <c r="AB1375" s="1144"/>
      <c r="AE1375" s="71"/>
    </row>
    <row r="1376" spans="2:38" s="32" customFormat="1" ht="15" customHeight="1" x14ac:dyDescent="0.45">
      <c r="B1376" s="1121"/>
      <c r="C1376" s="1122"/>
      <c r="D1376" s="1122"/>
      <c r="E1376" s="1122"/>
      <c r="F1376" s="1122"/>
      <c r="G1376" s="1122"/>
      <c r="H1376" s="1122"/>
      <c r="I1376" s="1123"/>
      <c r="J1376" s="1197"/>
      <c r="K1376" s="1198"/>
      <c r="L1376" s="1711"/>
      <c r="M1376" s="1218"/>
      <c r="N1376" s="1218"/>
      <c r="O1376" s="1218"/>
      <c r="P1376" s="1218"/>
      <c r="Q1376" s="1218"/>
      <c r="R1376" s="1715"/>
      <c r="S1376" s="1715"/>
      <c r="T1376" s="1715"/>
      <c r="U1376" s="1716"/>
      <c r="V1376" s="1146"/>
      <c r="W1376" s="1146"/>
      <c r="X1376" s="1146"/>
      <c r="Y1376" s="1146"/>
      <c r="Z1376" s="1146"/>
      <c r="AA1376" s="1146"/>
      <c r="AB1376" s="1147"/>
      <c r="AC1376" s="63"/>
      <c r="AD1376" s="63"/>
      <c r="AE1376" s="207"/>
      <c r="AF1376" s="63"/>
      <c r="AG1376" s="63"/>
      <c r="AH1376" s="63"/>
    </row>
    <row r="1377" spans="2:38" s="32" customFormat="1" ht="15" customHeight="1" x14ac:dyDescent="0.45">
      <c r="B1377" s="1118" t="s">
        <v>75</v>
      </c>
      <c r="C1377" s="1119"/>
      <c r="D1377" s="1119"/>
      <c r="E1377" s="1119"/>
      <c r="F1377" s="1119"/>
      <c r="G1377" s="1119"/>
      <c r="H1377" s="1119"/>
      <c r="I1377" s="1119"/>
      <c r="J1377" s="1705"/>
      <c r="K1377" s="1717"/>
      <c r="L1377" s="1719"/>
      <c r="M1377" s="1134" t="s">
        <v>76</v>
      </c>
      <c r="N1377" s="1709"/>
      <c r="O1377" s="1134" t="s">
        <v>77</v>
      </c>
      <c r="P1377" s="1709"/>
      <c r="Q1377" s="1134" t="s">
        <v>78</v>
      </c>
      <c r="S1377" s="60"/>
      <c r="T1377" s="60"/>
      <c r="U1377" s="60"/>
      <c r="V1377" s="60"/>
      <c r="W1377" s="60"/>
      <c r="X1377" s="60"/>
      <c r="Y1377" s="60"/>
      <c r="Z1377" s="60"/>
      <c r="AA1377" s="60"/>
      <c r="AB1377" s="209"/>
      <c r="AC1377" s="63"/>
      <c r="AD1377" s="63"/>
      <c r="AE1377" s="207"/>
      <c r="AF1377" s="63"/>
      <c r="AG1377" s="63"/>
      <c r="AH1377" s="63"/>
    </row>
    <row r="1378" spans="2:38" s="32" customFormat="1" ht="15" customHeight="1" x14ac:dyDescent="0.45">
      <c r="B1378" s="1121"/>
      <c r="C1378" s="1122"/>
      <c r="D1378" s="1122"/>
      <c r="E1378" s="1122"/>
      <c r="F1378" s="1122"/>
      <c r="G1378" s="1122"/>
      <c r="H1378" s="1122"/>
      <c r="I1378" s="1122"/>
      <c r="J1378" s="1707"/>
      <c r="K1378" s="1718"/>
      <c r="L1378" s="1720"/>
      <c r="M1378" s="1136"/>
      <c r="N1378" s="1710"/>
      <c r="O1378" s="1136"/>
      <c r="P1378" s="1710"/>
      <c r="Q1378" s="1136"/>
      <c r="R1378" s="64"/>
      <c r="S1378" s="62"/>
      <c r="T1378" s="62"/>
      <c r="U1378" s="62"/>
      <c r="V1378" s="62"/>
      <c r="W1378" s="62"/>
      <c r="X1378" s="62"/>
      <c r="Y1378" s="62"/>
      <c r="Z1378" s="62"/>
      <c r="AA1378" s="62"/>
      <c r="AB1378" s="208"/>
      <c r="AC1378" s="63"/>
      <c r="AD1378" s="63"/>
      <c r="AE1378" s="207"/>
      <c r="AF1378" s="63"/>
      <c r="AG1378" s="63"/>
      <c r="AH1378" s="63"/>
    </row>
    <row r="1379" spans="2:38" s="32" customFormat="1" ht="17.55" customHeight="1" x14ac:dyDescent="0.45">
      <c r="B1379" s="35" t="s">
        <v>5599</v>
      </c>
      <c r="C1379" s="35"/>
      <c r="D1379" s="36"/>
      <c r="E1379" s="36"/>
      <c r="F1379" s="36"/>
      <c r="G1379" s="36"/>
      <c r="H1379" s="36"/>
      <c r="I1379" s="36"/>
      <c r="J1379" s="36"/>
      <c r="K1379" s="36"/>
      <c r="L1379" s="36"/>
      <c r="M1379" s="36"/>
      <c r="N1379" s="36"/>
      <c r="O1379" s="36"/>
      <c r="P1379" s="36"/>
      <c r="Q1379" s="36"/>
      <c r="R1379" s="36"/>
      <c r="S1379" s="36"/>
      <c r="T1379" s="36"/>
      <c r="U1379" s="36"/>
      <c r="V1379" s="36"/>
      <c r="W1379" s="36"/>
      <c r="X1379" s="36"/>
      <c r="Y1379" s="36"/>
      <c r="Z1379" s="36"/>
      <c r="AA1379" s="36"/>
      <c r="AB1379" s="36"/>
      <c r="AE1379" s="223"/>
    </row>
    <row r="1380" spans="2:38" s="32" customFormat="1" ht="12.6" customHeight="1" x14ac:dyDescent="0.45">
      <c r="B1380" s="1185" t="s">
        <v>62</v>
      </c>
      <c r="C1380" s="1186"/>
      <c r="D1380" s="1186"/>
      <c r="E1380" s="1186"/>
      <c r="F1380" s="1186"/>
      <c r="G1380" s="1186"/>
      <c r="H1380" s="1186"/>
      <c r="I1380" s="1187"/>
      <c r="J1380" s="1221"/>
      <c r="K1380" s="1222"/>
      <c r="L1380" s="1222"/>
      <c r="M1380" s="1222"/>
      <c r="N1380" s="1222"/>
      <c r="O1380" s="1222"/>
      <c r="P1380" s="1222"/>
      <c r="Q1380" s="1222"/>
      <c r="R1380" s="1222"/>
      <c r="S1380" s="1222"/>
      <c r="T1380" s="1222"/>
      <c r="U1380" s="1222"/>
      <c r="V1380" s="1222"/>
      <c r="W1380" s="1222"/>
      <c r="X1380" s="1222"/>
      <c r="Y1380" s="1222"/>
      <c r="Z1380" s="1222"/>
      <c r="AA1380" s="1222"/>
      <c r="AB1380" s="1223"/>
      <c r="AE1380" s="71"/>
    </row>
    <row r="1381" spans="2:38" s="32" customFormat="1" ht="22.5" customHeight="1" x14ac:dyDescent="0.45">
      <c r="B1381" s="1207" t="s">
        <v>50</v>
      </c>
      <c r="C1381" s="1208"/>
      <c r="D1381" s="1208"/>
      <c r="E1381" s="1208"/>
      <c r="F1381" s="1208"/>
      <c r="G1381" s="1208"/>
      <c r="H1381" s="1208"/>
      <c r="I1381" s="1209"/>
      <c r="J1381" s="1224"/>
      <c r="K1381" s="1225"/>
      <c r="L1381" s="1225"/>
      <c r="M1381" s="1226"/>
      <c r="N1381" s="1226"/>
      <c r="O1381" s="1225"/>
      <c r="P1381" s="1226"/>
      <c r="Q1381" s="1226"/>
      <c r="R1381" s="1225"/>
      <c r="S1381" s="1225"/>
      <c r="T1381" s="1225"/>
      <c r="U1381" s="1225"/>
      <c r="V1381" s="1225"/>
      <c r="W1381" s="1225"/>
      <c r="X1381" s="1225"/>
      <c r="Y1381" s="1225"/>
      <c r="Z1381" s="1225"/>
      <c r="AA1381" s="1225"/>
      <c r="AB1381" s="1227"/>
      <c r="AE1381" s="71"/>
    </row>
    <row r="1382" spans="2:38" s="32" customFormat="1" ht="25.35" customHeight="1" x14ac:dyDescent="0.45">
      <c r="B1382" s="1173" t="s">
        <v>48</v>
      </c>
      <c r="C1382" s="1174"/>
      <c r="D1382" s="1174"/>
      <c r="E1382" s="1174"/>
      <c r="F1382" s="1174"/>
      <c r="G1382" s="1174"/>
      <c r="H1382" s="1174"/>
      <c r="I1382" s="1175"/>
      <c r="J1382" s="1053" t="s">
        <v>3</v>
      </c>
      <c r="K1382" s="1054"/>
      <c r="L1382" s="1054"/>
      <c r="M1382" s="1237"/>
      <c r="N1382" s="1239"/>
      <c r="O1382" s="37" t="s">
        <v>4</v>
      </c>
      <c r="P1382" s="1237"/>
      <c r="Q1382" s="1239"/>
      <c r="R1382" s="1054"/>
      <c r="S1382" s="1054"/>
      <c r="T1382" s="1054"/>
      <c r="U1382" s="1054"/>
      <c r="V1382" s="1054"/>
      <c r="W1382" s="1054"/>
      <c r="X1382" s="1054"/>
      <c r="Y1382" s="1054"/>
      <c r="Z1382" s="1054"/>
      <c r="AA1382" s="1054"/>
      <c r="AB1382" s="1055"/>
      <c r="AE1382" s="71"/>
    </row>
    <row r="1383" spans="2:38" s="32" customFormat="1" ht="25.35" customHeight="1" x14ac:dyDescent="0.45">
      <c r="B1383" s="1179"/>
      <c r="C1383" s="1180"/>
      <c r="D1383" s="1180"/>
      <c r="E1383" s="1180"/>
      <c r="F1383" s="1180"/>
      <c r="G1383" s="1180"/>
      <c r="H1383" s="1180"/>
      <c r="I1383" s="1181"/>
      <c r="J1383" s="1053" t="s">
        <v>5</v>
      </c>
      <c r="K1383" s="1054"/>
      <c r="L1383" s="1054"/>
      <c r="M1383" s="1237"/>
      <c r="N1383" s="1238"/>
      <c r="O1383" s="1238"/>
      <c r="P1383" s="1238"/>
      <c r="Q1383" s="1239"/>
      <c r="R1383" s="1053" t="s">
        <v>6</v>
      </c>
      <c r="S1383" s="1054"/>
      <c r="T1383" s="1055"/>
      <c r="U1383" s="1237"/>
      <c r="V1383" s="1238"/>
      <c r="W1383" s="1238"/>
      <c r="X1383" s="1238"/>
      <c r="Y1383" s="1238"/>
      <c r="Z1383" s="1238"/>
      <c r="AA1383" s="1238"/>
      <c r="AB1383" s="1239"/>
      <c r="AE1383" s="71"/>
    </row>
    <row r="1384" spans="2:38" s="32" customFormat="1" ht="25.35" customHeight="1" x14ac:dyDescent="0.45">
      <c r="B1384" s="1179"/>
      <c r="C1384" s="1180"/>
      <c r="D1384" s="1180"/>
      <c r="E1384" s="1180"/>
      <c r="F1384" s="1180"/>
      <c r="G1384" s="1180"/>
      <c r="H1384" s="1180"/>
      <c r="I1384" s="1181"/>
      <c r="J1384" s="1053" t="s">
        <v>5753</v>
      </c>
      <c r="K1384" s="1054"/>
      <c r="L1384" s="1054"/>
      <c r="M1384" s="1234"/>
      <c r="N1384" s="1235"/>
      <c r="O1384" s="1235"/>
      <c r="P1384" s="1235"/>
      <c r="Q1384" s="1236"/>
      <c r="R1384" s="1053" t="s">
        <v>7</v>
      </c>
      <c r="S1384" s="1054"/>
      <c r="T1384" s="1055"/>
      <c r="U1384" s="1237"/>
      <c r="V1384" s="1238"/>
      <c r="W1384" s="1238"/>
      <c r="X1384" s="1238"/>
      <c r="Y1384" s="1238"/>
      <c r="Z1384" s="1238"/>
      <c r="AA1384" s="1238"/>
      <c r="AB1384" s="1239"/>
      <c r="AE1384" s="71"/>
    </row>
    <row r="1385" spans="2:38" s="32" customFormat="1" ht="25.35" customHeight="1" x14ac:dyDescent="0.45">
      <c r="B1385" s="1182"/>
      <c r="C1385" s="1183"/>
      <c r="D1385" s="1183"/>
      <c r="E1385" s="1183"/>
      <c r="F1385" s="1183"/>
      <c r="G1385" s="1183"/>
      <c r="H1385" s="1183"/>
      <c r="I1385" s="1184"/>
      <c r="J1385" s="1053" t="s">
        <v>8</v>
      </c>
      <c r="K1385" s="1054"/>
      <c r="L1385" s="1054"/>
      <c r="M1385" s="1713"/>
      <c r="N1385" s="1713"/>
      <c r="O1385" s="1713"/>
      <c r="P1385" s="1713"/>
      <c r="Q1385" s="1713"/>
      <c r="R1385" s="1713"/>
      <c r="S1385" s="1713"/>
      <c r="T1385" s="1713"/>
      <c r="U1385" s="1713"/>
      <c r="V1385" s="1713"/>
      <c r="W1385" s="1713"/>
      <c r="X1385" s="1713"/>
      <c r="Y1385" s="1713"/>
      <c r="Z1385" s="1713"/>
      <c r="AA1385" s="1713"/>
      <c r="AB1385" s="1713"/>
      <c r="AE1385" s="71"/>
    </row>
    <row r="1386" spans="2:38" s="32" customFormat="1" ht="30" customHeight="1" x14ac:dyDescent="0.45">
      <c r="B1386" s="1696" t="s">
        <v>63</v>
      </c>
      <c r="C1386" s="1697"/>
      <c r="D1386" s="1697"/>
      <c r="E1386" s="1697"/>
      <c r="F1386" s="1697"/>
      <c r="G1386" s="1697"/>
      <c r="H1386" s="1697"/>
      <c r="I1386" s="1698"/>
      <c r="J1386" s="222"/>
      <c r="K1386" s="221"/>
      <c r="L1386" s="220" t="s">
        <v>65</v>
      </c>
      <c r="M1386" s="219"/>
      <c r="N1386" s="218" t="s">
        <v>64</v>
      </c>
      <c r="O1386" s="42"/>
      <c r="P1386" s="53"/>
      <c r="V1386" s="82"/>
      <c r="W1386" s="82"/>
      <c r="X1386" s="82"/>
      <c r="Y1386" s="82"/>
      <c r="Z1386" s="82"/>
      <c r="AA1386" s="82"/>
      <c r="AB1386" s="83"/>
      <c r="AE1386" s="71"/>
      <c r="AL1386" s="39"/>
    </row>
    <row r="1387" spans="2:38" s="32" customFormat="1" ht="15" customHeight="1" x14ac:dyDescent="0.45">
      <c r="B1387" s="1699"/>
      <c r="C1387" s="1700"/>
      <c r="D1387" s="1700"/>
      <c r="E1387" s="1700"/>
      <c r="F1387" s="1700"/>
      <c r="G1387" s="1700"/>
      <c r="H1387" s="1700"/>
      <c r="I1387" s="1701"/>
      <c r="J1387" s="43" t="s">
        <v>66</v>
      </c>
      <c r="K1387" s="44"/>
      <c r="L1387" s="44"/>
      <c r="M1387" s="44"/>
      <c r="N1387" s="44"/>
      <c r="O1387" s="44"/>
      <c r="P1387" s="44"/>
      <c r="Q1387" s="44"/>
      <c r="R1387" s="44"/>
      <c r="S1387" s="42"/>
      <c r="T1387" s="45"/>
      <c r="U1387" s="217"/>
      <c r="V1387" s="216"/>
      <c r="W1387" s="409"/>
      <c r="X1387" s="102" t="s">
        <v>65</v>
      </c>
      <c r="Y1387" s="215"/>
      <c r="Z1387" s="45" t="s">
        <v>64</v>
      </c>
      <c r="AA1387" s="72"/>
      <c r="AB1387" s="214"/>
      <c r="AE1387" s="71"/>
    </row>
    <row r="1388" spans="2:38" s="32" customFormat="1" ht="15" customHeight="1" x14ac:dyDescent="0.45">
      <c r="B1388" s="1702"/>
      <c r="C1388" s="1703"/>
      <c r="D1388" s="1703"/>
      <c r="E1388" s="1703"/>
      <c r="F1388" s="1703"/>
      <c r="G1388" s="1703"/>
      <c r="H1388" s="1703"/>
      <c r="I1388" s="1704"/>
      <c r="J1388" s="50" t="s">
        <v>67</v>
      </c>
      <c r="K1388" s="295"/>
      <c r="L1388" s="295"/>
      <c r="M1388" s="295"/>
      <c r="N1388" s="295"/>
      <c r="O1388" s="295"/>
      <c r="P1388" s="295"/>
      <c r="Q1388" s="295"/>
      <c r="R1388" s="295"/>
      <c r="S1388" s="52"/>
      <c r="T1388" s="72"/>
      <c r="U1388" s="213"/>
      <c r="V1388" s="212"/>
      <c r="W1388" s="410"/>
      <c r="X1388" s="295" t="s">
        <v>65</v>
      </c>
      <c r="Y1388" s="211"/>
      <c r="Z1388" s="72" t="s">
        <v>64</v>
      </c>
      <c r="AA1388" s="48"/>
      <c r="AB1388" s="49"/>
      <c r="AE1388" s="71"/>
    </row>
    <row r="1389" spans="2:38" s="32" customFormat="1" ht="18" customHeight="1" x14ac:dyDescent="0.45">
      <c r="B1389" s="1167" t="s">
        <v>68</v>
      </c>
      <c r="C1389" s="1168"/>
      <c r="D1389" s="1168"/>
      <c r="E1389" s="1168"/>
      <c r="F1389" s="1168"/>
      <c r="G1389" s="1168"/>
      <c r="H1389" s="1168"/>
      <c r="I1389" s="1169"/>
      <c r="J1389" s="210" t="s">
        <v>84</v>
      </c>
      <c r="K1389" s="52" t="s">
        <v>69</v>
      </c>
      <c r="L1389" s="58"/>
      <c r="M1389" s="58"/>
      <c r="N1389" s="58"/>
      <c r="O1389" s="57" t="s">
        <v>70</v>
      </c>
      <c r="P1389" s="52" t="s">
        <v>71</v>
      </c>
      <c r="Q1389" s="58"/>
      <c r="R1389" s="58"/>
      <c r="T1389" s="72" t="s">
        <v>81</v>
      </c>
      <c r="U1389" s="57" t="s">
        <v>84</v>
      </c>
      <c r="V1389" s="72" t="s">
        <v>82</v>
      </c>
      <c r="X1389" s="52"/>
      <c r="Y1389" s="58"/>
      <c r="Z1389" s="58"/>
      <c r="AA1389" s="58"/>
      <c r="AB1389" s="59"/>
      <c r="AE1389" s="71"/>
      <c r="AH1389" s="69"/>
    </row>
    <row r="1390" spans="2:38" s="32" customFormat="1" ht="15" customHeight="1" x14ac:dyDescent="0.45">
      <c r="B1390" s="1118" t="s">
        <v>72</v>
      </c>
      <c r="C1390" s="1119"/>
      <c r="D1390" s="1119"/>
      <c r="E1390" s="1119"/>
      <c r="F1390" s="1119"/>
      <c r="G1390" s="1119"/>
      <c r="H1390" s="1119"/>
      <c r="I1390" s="1120"/>
      <c r="J1390" s="1130" t="s">
        <v>73</v>
      </c>
      <c r="K1390" s="1139"/>
      <c r="L1390" s="1711"/>
      <c r="M1390" s="1218"/>
      <c r="N1390" s="1218"/>
      <c r="O1390" s="1712"/>
      <c r="P1390" s="1711"/>
      <c r="Q1390" s="1712"/>
      <c r="R1390" s="1714"/>
      <c r="S1390" s="1715"/>
      <c r="T1390" s="1715"/>
      <c r="U1390" s="1716"/>
      <c r="V1390" s="1143" t="s">
        <v>74</v>
      </c>
      <c r="W1390" s="1143"/>
      <c r="X1390" s="1143"/>
      <c r="Y1390" s="1143"/>
      <c r="Z1390" s="1143"/>
      <c r="AA1390" s="1143"/>
      <c r="AB1390" s="1144"/>
      <c r="AE1390" s="71"/>
    </row>
    <row r="1391" spans="2:38" s="32" customFormat="1" ht="15" customHeight="1" x14ac:dyDescent="0.45">
      <c r="B1391" s="1121"/>
      <c r="C1391" s="1122"/>
      <c r="D1391" s="1122"/>
      <c r="E1391" s="1122"/>
      <c r="F1391" s="1122"/>
      <c r="G1391" s="1122"/>
      <c r="H1391" s="1122"/>
      <c r="I1391" s="1123"/>
      <c r="J1391" s="1197"/>
      <c r="K1391" s="1198"/>
      <c r="L1391" s="1711"/>
      <c r="M1391" s="1218"/>
      <c r="N1391" s="1218"/>
      <c r="O1391" s="1712"/>
      <c r="P1391" s="1711"/>
      <c r="Q1391" s="1712"/>
      <c r="R1391" s="1714"/>
      <c r="S1391" s="1715"/>
      <c r="T1391" s="1715"/>
      <c r="U1391" s="1716"/>
      <c r="V1391" s="1146"/>
      <c r="W1391" s="1146"/>
      <c r="X1391" s="1146"/>
      <c r="Y1391" s="1146"/>
      <c r="Z1391" s="1146"/>
      <c r="AA1391" s="1146"/>
      <c r="AB1391" s="1147"/>
      <c r="AC1391" s="63"/>
      <c r="AD1391" s="63"/>
      <c r="AE1391" s="207"/>
      <c r="AF1391" s="63"/>
      <c r="AG1391" s="63"/>
      <c r="AH1391" s="63"/>
    </row>
    <row r="1392" spans="2:38" s="32" customFormat="1" ht="15" customHeight="1" x14ac:dyDescent="0.45">
      <c r="B1392" s="1118" t="s">
        <v>75</v>
      </c>
      <c r="C1392" s="1119"/>
      <c r="D1392" s="1119"/>
      <c r="E1392" s="1119"/>
      <c r="F1392" s="1119"/>
      <c r="G1392" s="1119"/>
      <c r="H1392" s="1119"/>
      <c r="I1392" s="1119"/>
      <c r="J1392" s="1705"/>
      <c r="K1392" s="1717"/>
      <c r="L1392" s="1719"/>
      <c r="M1392" s="1134" t="s">
        <v>76</v>
      </c>
      <c r="N1392" s="1709"/>
      <c r="O1392" s="1134" t="s">
        <v>77</v>
      </c>
      <c r="P1392" s="1709"/>
      <c r="Q1392" s="1134" t="s">
        <v>78</v>
      </c>
      <c r="S1392" s="60"/>
      <c r="T1392" s="60"/>
      <c r="U1392" s="60"/>
      <c r="V1392" s="60"/>
      <c r="W1392" s="60"/>
      <c r="X1392" s="60"/>
      <c r="Y1392" s="60"/>
      <c r="Z1392" s="60"/>
      <c r="AA1392" s="60"/>
      <c r="AB1392" s="209"/>
      <c r="AC1392" s="63"/>
      <c r="AD1392" s="63"/>
      <c r="AE1392" s="207"/>
      <c r="AF1392" s="63"/>
      <c r="AG1392" s="63"/>
      <c r="AH1392" s="63"/>
    </row>
    <row r="1393" spans="1:34" s="32" customFormat="1" ht="15" customHeight="1" x14ac:dyDescent="0.45">
      <c r="B1393" s="1121"/>
      <c r="C1393" s="1122"/>
      <c r="D1393" s="1122"/>
      <c r="E1393" s="1122"/>
      <c r="F1393" s="1122"/>
      <c r="G1393" s="1122"/>
      <c r="H1393" s="1122"/>
      <c r="I1393" s="1122"/>
      <c r="J1393" s="1707"/>
      <c r="K1393" s="1718"/>
      <c r="L1393" s="1720"/>
      <c r="M1393" s="1136"/>
      <c r="N1393" s="1710"/>
      <c r="O1393" s="1136"/>
      <c r="P1393" s="1710"/>
      <c r="Q1393" s="1136"/>
      <c r="R1393" s="64"/>
      <c r="S1393" s="62"/>
      <c r="T1393" s="62"/>
      <c r="U1393" s="62"/>
      <c r="V1393" s="62"/>
      <c r="W1393" s="62"/>
      <c r="X1393" s="62"/>
      <c r="Y1393" s="62"/>
      <c r="Z1393" s="62"/>
      <c r="AA1393" s="62"/>
      <c r="AB1393" s="208"/>
      <c r="AC1393" s="63"/>
      <c r="AD1393" s="63"/>
      <c r="AE1393" s="207"/>
      <c r="AF1393" s="63"/>
      <c r="AG1393" s="63"/>
      <c r="AH1393" s="63"/>
    </row>
    <row r="1394" spans="1:34" s="32" customFormat="1" ht="20.55" customHeight="1" x14ac:dyDescent="0.45">
      <c r="B1394" s="65"/>
      <c r="C1394" s="65"/>
      <c r="D1394" s="65"/>
      <c r="E1394" s="65"/>
      <c r="F1394" s="65"/>
      <c r="G1394" s="65"/>
      <c r="H1394" s="65"/>
      <c r="I1394" s="65"/>
      <c r="J1394" s="66"/>
      <c r="K1394" s="66"/>
      <c r="L1394" s="68"/>
      <c r="M1394" s="66"/>
      <c r="N1394" s="68"/>
      <c r="O1394" s="66"/>
      <c r="P1394" s="68"/>
      <c r="Q1394" s="66"/>
      <c r="R1394" s="68"/>
      <c r="S1394" s="61"/>
      <c r="T1394" s="61"/>
      <c r="U1394" s="61"/>
      <c r="V1394" s="61"/>
      <c r="W1394" s="61"/>
      <c r="X1394" s="61"/>
      <c r="Y1394" s="61"/>
      <c r="Z1394" s="61"/>
      <c r="AA1394" s="61"/>
      <c r="AB1394" s="61"/>
      <c r="AC1394" s="63"/>
      <c r="AD1394" s="63"/>
      <c r="AE1394" s="207"/>
      <c r="AF1394" s="63"/>
      <c r="AG1394" s="63"/>
      <c r="AH1394" s="63"/>
    </row>
    <row r="1395" spans="1:34" s="32" customFormat="1" ht="18" customHeight="1" x14ac:dyDescent="0.45">
      <c r="B1395" s="291" t="s">
        <v>85</v>
      </c>
      <c r="C1395" s="69" t="s">
        <v>5718</v>
      </c>
      <c r="E1395" s="69"/>
      <c r="F1395" s="69"/>
      <c r="G1395" s="69"/>
      <c r="H1395" s="69"/>
      <c r="I1395" s="73"/>
      <c r="J1395" s="73"/>
      <c r="K1395" s="73"/>
      <c r="L1395" s="73"/>
      <c r="M1395" s="73"/>
      <c r="N1395" s="73"/>
      <c r="O1395" s="73"/>
      <c r="P1395" s="73"/>
      <c r="Q1395" s="73"/>
      <c r="R1395" s="74"/>
      <c r="S1395" s="73"/>
      <c r="T1395" s="73"/>
      <c r="U1395" s="73"/>
      <c r="V1395" s="73"/>
      <c r="W1395" s="69"/>
      <c r="X1395" s="69"/>
      <c r="Y1395" s="69"/>
      <c r="Z1395" s="69"/>
      <c r="AA1395" s="69"/>
      <c r="AB1395" s="69"/>
      <c r="AE1395" s="71"/>
    </row>
    <row r="1396" spans="1:34" s="32" customFormat="1" ht="30" customHeight="1" x14ac:dyDescent="0.45">
      <c r="B1396" s="296" t="s">
        <v>86</v>
      </c>
      <c r="C1396" s="1117" t="s">
        <v>5719</v>
      </c>
      <c r="D1396" s="1117"/>
      <c r="E1396" s="1117"/>
      <c r="F1396" s="1117"/>
      <c r="G1396" s="1117"/>
      <c r="H1396" s="1117"/>
      <c r="I1396" s="1117"/>
      <c r="J1396" s="1117"/>
      <c r="K1396" s="1117"/>
      <c r="L1396" s="1117"/>
      <c r="M1396" s="1117"/>
      <c r="N1396" s="1117"/>
      <c r="O1396" s="1117"/>
      <c r="P1396" s="1117"/>
      <c r="Q1396" s="1117"/>
      <c r="R1396" s="1117"/>
      <c r="S1396" s="1117"/>
      <c r="T1396" s="1117"/>
      <c r="U1396" s="1117"/>
      <c r="V1396" s="1117"/>
      <c r="W1396" s="1117"/>
      <c r="X1396" s="1117"/>
      <c r="Y1396" s="1117"/>
      <c r="Z1396" s="1117"/>
      <c r="AA1396" s="1117"/>
      <c r="AE1396" s="71"/>
    </row>
    <row r="1397" spans="1:34" s="32" customFormat="1" ht="8.1" customHeight="1" x14ac:dyDescent="0.45">
      <c r="A1397" s="64"/>
      <c r="B1397" s="64"/>
      <c r="C1397" s="64"/>
      <c r="D1397" s="64"/>
      <c r="E1397" s="110"/>
      <c r="F1397" s="110"/>
      <c r="G1397" s="110"/>
      <c r="H1397" s="110"/>
      <c r="I1397" s="110"/>
      <c r="J1397" s="110"/>
      <c r="K1397" s="110"/>
      <c r="L1397" s="110"/>
      <c r="M1397" s="110"/>
      <c r="N1397" s="110"/>
      <c r="O1397" s="110"/>
      <c r="P1397" s="110"/>
      <c r="Q1397" s="110"/>
      <c r="R1397" s="110"/>
      <c r="S1397" s="110"/>
      <c r="T1397" s="110"/>
      <c r="U1397" s="110"/>
      <c r="V1397" s="110"/>
      <c r="W1397" s="110"/>
      <c r="X1397" s="110"/>
      <c r="Y1397" s="110"/>
      <c r="Z1397" s="110"/>
      <c r="AA1397" s="110"/>
      <c r="AB1397" s="110"/>
      <c r="AC1397" s="64"/>
      <c r="AE1397" s="71"/>
    </row>
    <row r="1398" spans="1:34" ht="7.05" customHeight="1" x14ac:dyDescent="0.45">
      <c r="A1398" s="250"/>
      <c r="B1398" s="250"/>
      <c r="C1398" s="250"/>
      <c r="D1398" s="250"/>
      <c r="E1398" s="250"/>
      <c r="F1398" s="250"/>
      <c r="G1398" s="250"/>
      <c r="H1398" s="250"/>
      <c r="I1398" s="250"/>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E1398" s="230"/>
    </row>
    <row r="1399" spans="1:34" ht="13.35" customHeight="1" x14ac:dyDescent="0.45">
      <c r="A1399" s="230" t="s">
        <v>5588</v>
      </c>
      <c r="AE1399" s="230"/>
    </row>
    <row r="1400" spans="1:34" ht="7.05" customHeight="1" x14ac:dyDescent="0.45">
      <c r="AE1400" s="230"/>
    </row>
    <row r="1401" spans="1:34" ht="7.05" customHeight="1" x14ac:dyDescent="0.45">
      <c r="AE1401" s="230"/>
    </row>
    <row r="1402" spans="1:34" ht="13.35" customHeight="1" x14ac:dyDescent="0.45">
      <c r="C1402" s="1605"/>
      <c r="D1402" s="1607"/>
      <c r="E1402" s="253"/>
      <c r="F1402" s="230" t="s">
        <v>76</v>
      </c>
      <c r="G1402" s="252"/>
      <c r="H1402" s="230" t="s">
        <v>139</v>
      </c>
      <c r="I1402" s="252"/>
      <c r="J1402" s="230" t="s">
        <v>140</v>
      </c>
      <c r="AE1402" s="230"/>
    </row>
    <row r="1403" spans="1:34" ht="7.05" customHeight="1" x14ac:dyDescent="0.45">
      <c r="M1403" s="206"/>
      <c r="N1403" s="206"/>
      <c r="O1403" s="206"/>
      <c r="P1403" s="206"/>
      <c r="AE1403" s="230"/>
    </row>
    <row r="1404" spans="1:34" ht="17.100000000000001" customHeight="1" x14ac:dyDescent="0.45">
      <c r="B1404" s="1544" t="s">
        <v>48</v>
      </c>
      <c r="C1404" s="1544"/>
      <c r="D1404" s="1544"/>
      <c r="E1404" s="1604" t="s">
        <v>5587</v>
      </c>
      <c r="F1404" s="1604"/>
      <c r="G1404" s="1604"/>
      <c r="H1404" s="1604"/>
      <c r="I1404" s="1604"/>
      <c r="J1404" s="1604"/>
      <c r="K1404" s="1604"/>
      <c r="M1404" s="1608" t="s">
        <v>612</v>
      </c>
      <c r="N1404" s="1609"/>
      <c r="O1404" s="1610"/>
      <c r="P1404" s="1608"/>
      <c r="Q1404" s="1609"/>
      <c r="R1404" s="1610"/>
      <c r="S1404" s="202" t="s">
        <v>611</v>
      </c>
      <c r="T1404" s="1608"/>
      <c r="U1404" s="1609"/>
      <c r="V1404" s="1610"/>
      <c r="W1404" s="250"/>
      <c r="X1404" s="250"/>
      <c r="Y1404" s="250"/>
      <c r="Z1404" s="251"/>
      <c r="AA1404" s="250"/>
      <c r="AB1404" s="249"/>
      <c r="AE1404" s="230"/>
    </row>
    <row r="1405" spans="1:34" ht="17.100000000000001" customHeight="1" x14ac:dyDescent="0.45">
      <c r="B1405" s="1544"/>
      <c r="C1405" s="1544"/>
      <c r="D1405" s="1544"/>
      <c r="E1405" s="1604"/>
      <c r="F1405" s="1604"/>
      <c r="G1405" s="1604"/>
      <c r="H1405" s="1604"/>
      <c r="I1405" s="1604"/>
      <c r="J1405" s="1604"/>
      <c r="K1405" s="1604"/>
      <c r="M1405" s="1608" t="s">
        <v>610</v>
      </c>
      <c r="N1405" s="1609"/>
      <c r="O1405" s="1610"/>
      <c r="P1405" s="1608"/>
      <c r="Q1405" s="1609"/>
      <c r="R1405" s="1609"/>
      <c r="S1405" s="1610"/>
      <c r="T1405" s="202"/>
      <c r="U1405" s="202" t="s">
        <v>609</v>
      </c>
      <c r="V1405" s="202"/>
      <c r="W1405" s="1608"/>
      <c r="X1405" s="1609"/>
      <c r="Y1405" s="1609"/>
      <c r="Z1405" s="1609"/>
      <c r="AA1405" s="1609"/>
      <c r="AB1405" s="1610"/>
      <c r="AE1405" s="230"/>
    </row>
    <row r="1406" spans="1:34" ht="17.100000000000001" customHeight="1" x14ac:dyDescent="0.45">
      <c r="B1406" s="1544"/>
      <c r="C1406" s="1544"/>
      <c r="D1406" s="1544"/>
      <c r="E1406" s="1604"/>
      <c r="F1406" s="1604"/>
      <c r="G1406" s="1604"/>
      <c r="H1406" s="1604"/>
      <c r="I1406" s="1604"/>
      <c r="J1406" s="1604"/>
      <c r="K1406" s="1604"/>
      <c r="M1406" s="1608" t="s">
        <v>5754</v>
      </c>
      <c r="N1406" s="1609"/>
      <c r="O1406" s="1610"/>
      <c r="P1406" s="1608"/>
      <c r="Q1406" s="1609"/>
      <c r="R1406" s="1609"/>
      <c r="S1406" s="1610"/>
      <c r="T1406" s="202"/>
      <c r="U1406" s="202" t="s">
        <v>608</v>
      </c>
      <c r="V1406" s="202"/>
      <c r="W1406" s="1608"/>
      <c r="X1406" s="1609"/>
      <c r="Y1406" s="1609"/>
      <c r="Z1406" s="1609"/>
      <c r="AA1406" s="1609"/>
      <c r="AB1406" s="1610"/>
      <c r="AE1406" s="230"/>
    </row>
    <row r="1407" spans="1:34" ht="17.100000000000001" customHeight="1" x14ac:dyDescent="0.45">
      <c r="B1407" s="1544"/>
      <c r="C1407" s="1544"/>
      <c r="D1407" s="1544"/>
      <c r="E1407" s="1604"/>
      <c r="F1407" s="1604"/>
      <c r="G1407" s="1604"/>
      <c r="H1407" s="1604"/>
      <c r="I1407" s="1604"/>
      <c r="J1407" s="1604"/>
      <c r="K1407" s="1604"/>
      <c r="M1407" s="1608" t="s">
        <v>607</v>
      </c>
      <c r="N1407" s="1609"/>
      <c r="O1407" s="1610"/>
      <c r="P1407" s="1608"/>
      <c r="Q1407" s="1609"/>
      <c r="R1407" s="1609"/>
      <c r="S1407" s="1609"/>
      <c r="T1407" s="1609"/>
      <c r="U1407" s="1609"/>
      <c r="V1407" s="1609"/>
      <c r="W1407" s="1609"/>
      <c r="X1407" s="1609"/>
      <c r="Y1407" s="1609"/>
      <c r="Z1407" s="1609"/>
      <c r="AA1407" s="1609"/>
      <c r="AB1407" s="1610"/>
      <c r="AE1407" s="230"/>
    </row>
    <row r="1408" spans="1:34" ht="7.05" customHeight="1" x14ac:dyDescent="0.45">
      <c r="M1408" s="206"/>
      <c r="N1408" s="206"/>
      <c r="O1408" s="206"/>
      <c r="Z1408" s="246"/>
      <c r="AE1408" s="230"/>
    </row>
    <row r="1409" spans="1:33" ht="7.05" customHeight="1" x14ac:dyDescent="0.45">
      <c r="Z1409" s="246"/>
      <c r="AE1409" s="230"/>
    </row>
    <row r="1410" spans="1:33" s="254" customFormat="1" ht="17.100000000000001" customHeight="1" x14ac:dyDescent="0.15">
      <c r="A1410" s="3"/>
      <c r="C1410" s="1063" t="s">
        <v>50</v>
      </c>
      <c r="D1410" s="1063"/>
      <c r="E1410" s="1057" t="s">
        <v>51</v>
      </c>
      <c r="F1410" s="1057"/>
      <c r="G1410" s="1057"/>
      <c r="H1410" s="1057"/>
      <c r="I1410" s="1057"/>
      <c r="J1410" s="1057"/>
      <c r="K1410" s="1057"/>
      <c r="M1410" s="1721" t="s">
        <v>52</v>
      </c>
      <c r="N1410" s="1721"/>
      <c r="O1410" s="1721"/>
      <c r="P1410" s="1721"/>
      <c r="Q1410" s="1721"/>
      <c r="R1410" s="1721"/>
      <c r="S1410" s="1721"/>
      <c r="T1410" s="1722"/>
      <c r="U1410" s="1722"/>
      <c r="V1410" s="1722"/>
      <c r="W1410" s="1722"/>
      <c r="X1410" s="1722"/>
      <c r="Y1410" s="1722"/>
      <c r="Z1410" s="1722"/>
      <c r="AA1410" s="1722"/>
      <c r="AB1410" s="1722"/>
    </row>
    <row r="1411" spans="1:33" s="254" customFormat="1" ht="17.100000000000001" customHeight="1" x14ac:dyDescent="0.15">
      <c r="A1411" s="3"/>
      <c r="C1411" s="1063"/>
      <c r="D1411" s="1063"/>
      <c r="E1411" s="1057"/>
      <c r="F1411" s="1057"/>
      <c r="G1411" s="1057"/>
      <c r="H1411" s="1057"/>
      <c r="I1411" s="1057"/>
      <c r="J1411" s="1057"/>
      <c r="K1411" s="1057"/>
      <c r="M1411" s="1721" t="s">
        <v>53</v>
      </c>
      <c r="N1411" s="1721"/>
      <c r="O1411" s="1721"/>
      <c r="P1411" s="1721"/>
      <c r="Q1411" s="1721"/>
      <c r="R1411" s="1721"/>
      <c r="S1411" s="1721"/>
      <c r="T1411" s="1486"/>
      <c r="U1411" s="1486"/>
      <c r="V1411" s="1486"/>
      <c r="W1411" s="1486"/>
      <c r="X1411" s="1486"/>
      <c r="Y1411" s="1486"/>
      <c r="Z1411" s="1486"/>
      <c r="AA1411" s="1486"/>
      <c r="AB1411" s="1486"/>
    </row>
    <row r="1412" spans="1:33" ht="7.05" customHeight="1" x14ac:dyDescent="0.45">
      <c r="M1412" s="246"/>
      <c r="AA1412" s="246"/>
    </row>
    <row r="1413" spans="1:33" ht="7.05" customHeight="1" x14ac:dyDescent="0.45">
      <c r="M1413" s="246"/>
    </row>
    <row r="1414" spans="1:33" ht="13.35" customHeight="1" x14ac:dyDescent="0.45">
      <c r="B1414" s="230" t="s">
        <v>5586</v>
      </c>
      <c r="M1414" s="245"/>
      <c r="AG1414" s="119"/>
    </row>
    <row r="1415" spans="1:33" ht="13.35" customHeight="1" x14ac:dyDescent="0.45">
      <c r="A1415" s="230" t="s">
        <v>5585</v>
      </c>
      <c r="D1415" s="1608"/>
      <c r="E1415" s="1609"/>
      <c r="F1415" s="1610"/>
      <c r="G1415" s="230" t="s">
        <v>5584</v>
      </c>
    </row>
    <row r="1416" spans="1:33" ht="3.75" customHeight="1" x14ac:dyDescent="0.45"/>
    <row r="1417" spans="1:33" ht="3.75" customHeight="1" x14ac:dyDescent="0.45"/>
    <row r="1418" spans="1:33" ht="13.35" customHeight="1" x14ac:dyDescent="0.45">
      <c r="A1418" s="230" t="s">
        <v>5583</v>
      </c>
      <c r="AE1418" s="230"/>
    </row>
    <row r="1419" spans="1:33" ht="13.35" customHeight="1" x14ac:dyDescent="0.45">
      <c r="B1419" s="406">
        <v>1</v>
      </c>
      <c r="C1419" s="1481" t="s">
        <v>5725</v>
      </c>
      <c r="D1419" s="1481"/>
      <c r="E1419" s="1481"/>
      <c r="F1419" s="1481"/>
      <c r="G1419" s="1481"/>
      <c r="H1419" s="1481"/>
      <c r="I1419" s="1481"/>
      <c r="J1419" s="1481"/>
      <c r="K1419" s="1481"/>
      <c r="L1419" s="1481"/>
      <c r="M1419" s="1481"/>
      <c r="N1419" s="1481"/>
      <c r="O1419" s="1481"/>
      <c r="P1419" s="1481"/>
      <c r="Q1419" s="1481"/>
      <c r="R1419" s="1481"/>
      <c r="S1419" s="1481"/>
      <c r="T1419" s="1481"/>
      <c r="U1419" s="1481"/>
      <c r="V1419" s="1481"/>
      <c r="W1419" s="1481"/>
      <c r="X1419" s="1481"/>
      <c r="Y1419" s="1481"/>
      <c r="Z1419" s="1481"/>
      <c r="AA1419" s="1481"/>
      <c r="AB1419" s="1481"/>
      <c r="AC1419" s="1481"/>
      <c r="AE1419" s="230"/>
    </row>
    <row r="1420" spans="1:33" s="32" customFormat="1" ht="4.5" customHeight="1" x14ac:dyDescent="0.45">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row>
    <row r="1421" spans="1:33" ht="13.35" customHeight="1" x14ac:dyDescent="0.45">
      <c r="B1421" s="406">
        <v>2</v>
      </c>
      <c r="C1421" s="1481" t="s">
        <v>5713</v>
      </c>
      <c r="D1421" s="1481"/>
      <c r="E1421" s="1481"/>
      <c r="F1421" s="1481"/>
      <c r="G1421" s="1481"/>
      <c r="H1421" s="1481"/>
      <c r="I1421" s="1481"/>
      <c r="J1421" s="1481"/>
      <c r="K1421" s="1481"/>
      <c r="L1421" s="1481"/>
      <c r="M1421" s="1481"/>
      <c r="N1421" s="1481"/>
      <c r="O1421" s="1481"/>
      <c r="P1421" s="1481"/>
      <c r="Q1421" s="1481"/>
      <c r="R1421" s="1481"/>
      <c r="S1421" s="1481"/>
      <c r="T1421" s="1481"/>
      <c r="U1421" s="1481"/>
      <c r="V1421" s="1481"/>
      <c r="W1421" s="1481"/>
      <c r="X1421" s="1481"/>
      <c r="Y1421" s="1481"/>
      <c r="Z1421" s="1481"/>
      <c r="AA1421" s="1481"/>
      <c r="AB1421" s="1481"/>
      <c r="AC1421" s="1481"/>
      <c r="AE1421" s="230"/>
    </row>
    <row r="1422" spans="1:33" s="32" customFormat="1" ht="4.5" customHeight="1" x14ac:dyDescent="0.45">
      <c r="C1422" s="271"/>
      <c r="D1422" s="271"/>
      <c r="E1422" s="271"/>
      <c r="F1422" s="271"/>
      <c r="G1422" s="271"/>
      <c r="H1422" s="271"/>
      <c r="I1422" s="271"/>
      <c r="J1422" s="271"/>
      <c r="K1422" s="271"/>
      <c r="L1422" s="271"/>
      <c r="M1422" s="271"/>
      <c r="N1422" s="271"/>
      <c r="O1422" s="271"/>
      <c r="P1422" s="271"/>
      <c r="Q1422" s="271"/>
      <c r="R1422" s="271"/>
      <c r="S1422" s="271"/>
      <c r="T1422" s="271"/>
      <c r="U1422" s="271"/>
      <c r="V1422" s="271"/>
      <c r="W1422" s="271"/>
      <c r="X1422" s="271"/>
      <c r="Y1422" s="271"/>
      <c r="Z1422" s="271"/>
      <c r="AA1422" s="271"/>
      <c r="AB1422" s="271"/>
      <c r="AC1422" s="271"/>
      <c r="AD1422" s="271"/>
    </row>
    <row r="1423" spans="1:33" ht="205.35" customHeight="1" x14ac:dyDescent="0.45">
      <c r="B1423" s="407">
        <v>3</v>
      </c>
      <c r="C1423" s="1482" t="s">
        <v>5734</v>
      </c>
      <c r="D1423" s="1482"/>
      <c r="E1423" s="1482"/>
      <c r="F1423" s="1482"/>
      <c r="G1423" s="1482"/>
      <c r="H1423" s="1482"/>
      <c r="I1423" s="1482"/>
      <c r="J1423" s="1482"/>
      <c r="K1423" s="1482"/>
      <c r="L1423" s="1482"/>
      <c r="M1423" s="1482"/>
      <c r="N1423" s="1482"/>
      <c r="O1423" s="1482"/>
      <c r="P1423" s="1482"/>
      <c r="Q1423" s="1482"/>
      <c r="R1423" s="1482"/>
      <c r="S1423" s="1482"/>
      <c r="T1423" s="1482"/>
      <c r="U1423" s="1482"/>
      <c r="V1423" s="1482"/>
      <c r="W1423" s="1482"/>
      <c r="X1423" s="1482"/>
      <c r="Y1423" s="1482"/>
      <c r="Z1423" s="1482"/>
      <c r="AA1423" s="1482"/>
      <c r="AB1423" s="1482"/>
      <c r="AC1423" s="1482"/>
      <c r="AD1423" s="404"/>
      <c r="AE1423" s="230"/>
    </row>
    <row r="1424" spans="1:33" s="32" customFormat="1" ht="4.5" customHeight="1" x14ac:dyDescent="0.45">
      <c r="C1424" s="271"/>
      <c r="D1424" s="271"/>
      <c r="E1424" s="271"/>
      <c r="F1424" s="271"/>
      <c r="G1424" s="271"/>
      <c r="H1424" s="271"/>
      <c r="I1424" s="271"/>
      <c r="J1424" s="271"/>
      <c r="K1424" s="271"/>
      <c r="L1424" s="271"/>
      <c r="M1424" s="271"/>
      <c r="N1424" s="271"/>
      <c r="O1424" s="271"/>
      <c r="P1424" s="271"/>
      <c r="Q1424" s="271"/>
      <c r="R1424" s="271"/>
      <c r="S1424" s="271"/>
      <c r="T1424" s="271"/>
      <c r="U1424" s="271"/>
      <c r="V1424" s="271"/>
      <c r="W1424" s="271"/>
      <c r="X1424" s="271"/>
      <c r="Y1424" s="271"/>
      <c r="Z1424" s="271"/>
      <c r="AA1424" s="271"/>
      <c r="AB1424" s="271"/>
      <c r="AC1424" s="271"/>
      <c r="AD1424" s="271"/>
    </row>
    <row r="1425" spans="2:31" ht="59.55" customHeight="1" x14ac:dyDescent="0.45">
      <c r="B1425" s="407">
        <v>4</v>
      </c>
      <c r="C1425" s="1482" t="s">
        <v>5735</v>
      </c>
      <c r="D1425" s="1482"/>
      <c r="E1425" s="1482"/>
      <c r="F1425" s="1482"/>
      <c r="G1425" s="1482"/>
      <c r="H1425" s="1482"/>
      <c r="I1425" s="1482"/>
      <c r="J1425" s="1482"/>
      <c r="K1425" s="1482"/>
      <c r="L1425" s="1482"/>
      <c r="M1425" s="1482"/>
      <c r="N1425" s="1482"/>
      <c r="O1425" s="1482"/>
      <c r="P1425" s="1482"/>
      <c r="Q1425" s="1482"/>
      <c r="R1425" s="1482"/>
      <c r="S1425" s="1482"/>
      <c r="T1425" s="1482"/>
      <c r="U1425" s="1482"/>
      <c r="V1425" s="1482"/>
      <c r="W1425" s="1482"/>
      <c r="X1425" s="1482"/>
      <c r="Y1425" s="1482"/>
      <c r="Z1425" s="1482"/>
      <c r="AA1425" s="1482"/>
      <c r="AB1425" s="1482"/>
      <c r="AC1425" s="1482"/>
      <c r="AD1425" s="404"/>
      <c r="AE1425" s="230"/>
    </row>
    <row r="1426" spans="2:31" s="32" customFormat="1" ht="4.5" customHeight="1" x14ac:dyDescent="0.45">
      <c r="C1426" s="271"/>
      <c r="D1426" s="271"/>
      <c r="E1426" s="271"/>
      <c r="F1426" s="271"/>
      <c r="G1426" s="271"/>
      <c r="H1426" s="271"/>
      <c r="I1426" s="271"/>
      <c r="J1426" s="271"/>
      <c r="K1426" s="271"/>
      <c r="L1426" s="271"/>
      <c r="M1426" s="271"/>
      <c r="N1426" s="271"/>
      <c r="O1426" s="271"/>
      <c r="P1426" s="271"/>
      <c r="Q1426" s="271"/>
      <c r="R1426" s="271"/>
      <c r="S1426" s="271"/>
      <c r="T1426" s="271"/>
      <c r="U1426" s="271"/>
      <c r="V1426" s="271"/>
      <c r="W1426" s="271"/>
      <c r="X1426" s="271"/>
      <c r="Y1426" s="271"/>
      <c r="Z1426" s="271"/>
      <c r="AA1426" s="271"/>
      <c r="AB1426" s="271"/>
      <c r="AC1426" s="271"/>
      <c r="AD1426" s="271"/>
    </row>
    <row r="1427" spans="2:31" ht="31.35" customHeight="1" x14ac:dyDescent="0.45">
      <c r="B1427" s="407">
        <v>5</v>
      </c>
      <c r="C1427" s="1482" t="s">
        <v>5736</v>
      </c>
      <c r="D1427" s="1482"/>
      <c r="E1427" s="1482"/>
      <c r="F1427" s="1482"/>
      <c r="G1427" s="1482"/>
      <c r="H1427" s="1482"/>
      <c r="I1427" s="1482"/>
      <c r="J1427" s="1482"/>
      <c r="K1427" s="1482"/>
      <c r="L1427" s="1482"/>
      <c r="M1427" s="1482"/>
      <c r="N1427" s="1482"/>
      <c r="O1427" s="1482"/>
      <c r="P1427" s="1482"/>
      <c r="Q1427" s="1482"/>
      <c r="R1427" s="1482"/>
      <c r="S1427" s="1482"/>
      <c r="T1427" s="1482"/>
      <c r="U1427" s="1482"/>
      <c r="V1427" s="1482"/>
      <c r="W1427" s="1482"/>
      <c r="X1427" s="1482"/>
      <c r="Y1427" s="1482"/>
      <c r="Z1427" s="1482"/>
      <c r="AA1427" s="1482"/>
      <c r="AB1427" s="1482"/>
      <c r="AC1427" s="1482"/>
      <c r="AD1427" s="404"/>
      <c r="AE1427" s="230"/>
    </row>
    <row r="1428" spans="2:31" s="32" customFormat="1" ht="4.5" customHeight="1" x14ac:dyDescent="0.45">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71"/>
    </row>
    <row r="1429" spans="2:31" ht="26.1" customHeight="1" x14ac:dyDescent="0.45">
      <c r="B1429" s="406">
        <v>6</v>
      </c>
      <c r="C1429" s="1482" t="s">
        <v>5732</v>
      </c>
      <c r="D1429" s="1482"/>
      <c r="E1429" s="1482"/>
      <c r="F1429" s="1482"/>
      <c r="G1429" s="1482"/>
      <c r="H1429" s="1482"/>
      <c r="I1429" s="1482"/>
      <c r="J1429" s="1482"/>
      <c r="K1429" s="1482"/>
      <c r="L1429" s="1482"/>
      <c r="M1429" s="1482"/>
      <c r="N1429" s="1482"/>
      <c r="O1429" s="1482"/>
      <c r="P1429" s="1482"/>
      <c r="Q1429" s="1482"/>
      <c r="R1429" s="1482"/>
      <c r="S1429" s="1482"/>
      <c r="T1429" s="1482"/>
      <c r="U1429" s="1482"/>
      <c r="V1429" s="1482"/>
      <c r="W1429" s="1482"/>
      <c r="X1429" s="1482"/>
      <c r="Y1429" s="1482"/>
      <c r="Z1429" s="1482"/>
      <c r="AA1429" s="1482"/>
      <c r="AB1429" s="1482"/>
      <c r="AC1429" s="1482"/>
      <c r="AE1429" s="230"/>
    </row>
    <row r="1430" spans="2:31" s="32" customFormat="1" ht="4.5" customHeight="1" x14ac:dyDescent="0.45">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71"/>
    </row>
    <row r="1431" spans="2:31" ht="226.05" customHeight="1" x14ac:dyDescent="0.45">
      <c r="B1431" s="407">
        <v>7</v>
      </c>
      <c r="C1431" s="1482" t="s">
        <v>5737</v>
      </c>
      <c r="D1431" s="1482"/>
      <c r="E1431" s="1482"/>
      <c r="F1431" s="1482"/>
      <c r="G1431" s="1482"/>
      <c r="H1431" s="1482"/>
      <c r="I1431" s="1482"/>
      <c r="J1431" s="1482"/>
      <c r="K1431" s="1482"/>
      <c r="L1431" s="1482"/>
      <c r="M1431" s="1482"/>
      <c r="N1431" s="1482"/>
      <c r="O1431" s="1482"/>
      <c r="P1431" s="1482"/>
      <c r="Q1431" s="1482"/>
      <c r="R1431" s="1482"/>
      <c r="S1431" s="1482"/>
      <c r="T1431" s="1482"/>
      <c r="U1431" s="1482"/>
      <c r="V1431" s="1482"/>
      <c r="W1431" s="1482"/>
      <c r="X1431" s="1482"/>
      <c r="Y1431" s="1482"/>
      <c r="Z1431" s="1482"/>
      <c r="AA1431" s="1482"/>
      <c r="AB1431" s="1482"/>
      <c r="AC1431" s="1482"/>
      <c r="AD1431" s="404"/>
      <c r="AE1431" s="230"/>
    </row>
    <row r="1432" spans="2:31" s="32" customFormat="1" ht="4.5" customHeight="1" x14ac:dyDescent="0.45">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71"/>
    </row>
    <row r="1433" spans="2:31" ht="40.049999999999997" customHeight="1" x14ac:dyDescent="0.45">
      <c r="B1433" s="407">
        <v>8</v>
      </c>
      <c r="C1433" s="1482" t="s">
        <v>5738</v>
      </c>
      <c r="D1433" s="1482"/>
      <c r="E1433" s="1482"/>
      <c r="F1433" s="1482"/>
      <c r="G1433" s="1482"/>
      <c r="H1433" s="1482"/>
      <c r="I1433" s="1482"/>
      <c r="J1433" s="1482"/>
      <c r="K1433" s="1482"/>
      <c r="L1433" s="1482"/>
      <c r="M1433" s="1482"/>
      <c r="N1433" s="1482"/>
      <c r="O1433" s="1482"/>
      <c r="P1433" s="1482"/>
      <c r="Q1433" s="1482"/>
      <c r="R1433" s="1482"/>
      <c r="S1433" s="1482"/>
      <c r="T1433" s="1482"/>
      <c r="U1433" s="1482"/>
      <c r="V1433" s="1482"/>
      <c r="W1433" s="1482"/>
      <c r="X1433" s="1482"/>
      <c r="Y1433" s="1482"/>
      <c r="Z1433" s="1482"/>
      <c r="AA1433" s="1482"/>
      <c r="AB1433" s="1482"/>
      <c r="AC1433" s="1482"/>
      <c r="AD1433" s="404"/>
      <c r="AE1433" s="230"/>
    </row>
    <row r="1434" spans="2:31" s="32" customFormat="1" ht="4.5" customHeight="1" x14ac:dyDescent="0.45">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71"/>
    </row>
    <row r="1435" spans="2:31" ht="51" customHeight="1" x14ac:dyDescent="0.45">
      <c r="B1435" s="407">
        <v>9</v>
      </c>
      <c r="C1435" s="1482" t="s">
        <v>5739</v>
      </c>
      <c r="D1435" s="1482"/>
      <c r="E1435" s="1482"/>
      <c r="F1435" s="1482"/>
      <c r="G1435" s="1482"/>
      <c r="H1435" s="1482"/>
      <c r="I1435" s="1482"/>
      <c r="J1435" s="1482"/>
      <c r="K1435" s="1482"/>
      <c r="L1435" s="1482"/>
      <c r="M1435" s="1482"/>
      <c r="N1435" s="1482"/>
      <c r="O1435" s="1482"/>
      <c r="P1435" s="1482"/>
      <c r="Q1435" s="1482"/>
      <c r="R1435" s="1482"/>
      <c r="S1435" s="1482"/>
      <c r="T1435" s="1482"/>
      <c r="U1435" s="1482"/>
      <c r="V1435" s="1482"/>
      <c r="W1435" s="1482"/>
      <c r="X1435" s="1482"/>
      <c r="Y1435" s="1482"/>
      <c r="Z1435" s="1482"/>
      <c r="AA1435" s="1482"/>
      <c r="AB1435" s="1482"/>
      <c r="AC1435" s="1482"/>
      <c r="AD1435" s="404"/>
      <c r="AE1435" s="230"/>
    </row>
    <row r="1436" spans="2:31" s="32" customFormat="1" ht="4.5" customHeight="1" x14ac:dyDescent="0.45">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71"/>
    </row>
    <row r="1437" spans="2:31" ht="40.049999999999997" customHeight="1" x14ac:dyDescent="0.45">
      <c r="B1437" s="407">
        <v>10</v>
      </c>
      <c r="C1437" s="1482" t="s">
        <v>5740</v>
      </c>
      <c r="D1437" s="1482"/>
      <c r="E1437" s="1482"/>
      <c r="F1437" s="1482"/>
      <c r="G1437" s="1482"/>
      <c r="H1437" s="1482"/>
      <c r="I1437" s="1482"/>
      <c r="J1437" s="1482"/>
      <c r="K1437" s="1482"/>
      <c r="L1437" s="1482"/>
      <c r="M1437" s="1482"/>
      <c r="N1437" s="1482"/>
      <c r="O1437" s="1482"/>
      <c r="P1437" s="1482"/>
      <c r="Q1437" s="1482"/>
      <c r="R1437" s="1482"/>
      <c r="S1437" s="1482"/>
      <c r="T1437" s="1482"/>
      <c r="U1437" s="1482"/>
      <c r="V1437" s="1482"/>
      <c r="W1437" s="1482"/>
      <c r="X1437" s="1482"/>
      <c r="Y1437" s="1482"/>
      <c r="Z1437" s="1482"/>
      <c r="AA1437" s="1482"/>
      <c r="AB1437" s="1482"/>
      <c r="AC1437" s="1482"/>
      <c r="AD1437" s="404"/>
      <c r="AE1437" s="230"/>
    </row>
    <row r="1438" spans="2:31" s="32" customFormat="1" ht="4.5" customHeight="1" x14ac:dyDescent="0.45">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71"/>
    </row>
    <row r="1439" spans="2:31" ht="37.35" customHeight="1" x14ac:dyDescent="0.45">
      <c r="B1439" s="407">
        <v>11</v>
      </c>
      <c r="C1439" s="1482" t="s">
        <v>5733</v>
      </c>
      <c r="D1439" s="1482"/>
      <c r="E1439" s="1482"/>
      <c r="F1439" s="1482"/>
      <c r="G1439" s="1482"/>
      <c r="H1439" s="1482"/>
      <c r="I1439" s="1482"/>
      <c r="J1439" s="1482"/>
      <c r="K1439" s="1482"/>
      <c r="L1439" s="1482"/>
      <c r="M1439" s="1482"/>
      <c r="N1439" s="1482"/>
      <c r="O1439" s="1482"/>
      <c r="P1439" s="1482"/>
      <c r="Q1439" s="1482"/>
      <c r="R1439" s="1482"/>
      <c r="S1439" s="1482"/>
      <c r="T1439" s="1482"/>
      <c r="U1439" s="1482"/>
      <c r="V1439" s="1482"/>
      <c r="W1439" s="1482"/>
      <c r="X1439" s="1482"/>
      <c r="Y1439" s="1482"/>
      <c r="Z1439" s="1482"/>
      <c r="AA1439" s="1482"/>
      <c r="AB1439" s="1482"/>
      <c r="AC1439" s="1482"/>
      <c r="AD1439" s="404"/>
      <c r="AE1439" s="230"/>
    </row>
  </sheetData>
  <mergeCells count="3036">
    <mergeCell ref="B208:AA208"/>
    <mergeCell ref="C274:AA274"/>
    <mergeCell ref="C340:AA340"/>
    <mergeCell ref="C406:AA406"/>
    <mergeCell ref="C472:AA472"/>
    <mergeCell ref="C538:AA538"/>
    <mergeCell ref="C604:AA604"/>
    <mergeCell ref="C670:AA670"/>
    <mergeCell ref="C736:AA736"/>
    <mergeCell ref="C802:AA802"/>
    <mergeCell ref="C868:AA868"/>
    <mergeCell ref="C934:AA934"/>
    <mergeCell ref="C1000:AA1000"/>
    <mergeCell ref="C1066:AA1066"/>
    <mergeCell ref="C1132:AA1132"/>
    <mergeCell ref="P1113:P1114"/>
    <mergeCell ref="Q1113:Q1114"/>
    <mergeCell ref="P1128:P1129"/>
    <mergeCell ref="Q1128:Q1129"/>
    <mergeCell ref="B1101:I1101"/>
    <mergeCell ref="J1101:AB1101"/>
    <mergeCell ref="P1103:Q1103"/>
    <mergeCell ref="R1103:AB1103"/>
    <mergeCell ref="B1104:I1106"/>
    <mergeCell ref="J1104:L1104"/>
    <mergeCell ref="M1104:Q1104"/>
    <mergeCell ref="R1104:T1104"/>
    <mergeCell ref="U1104:AB1104"/>
    <mergeCell ref="P1111:Q1112"/>
    <mergeCell ref="J1105:L1105"/>
    <mergeCell ref="M1105:Q1105"/>
    <mergeCell ref="R1105:T1105"/>
    <mergeCell ref="H86:I87"/>
    <mergeCell ref="J86:L86"/>
    <mergeCell ref="M86:AC86"/>
    <mergeCell ref="J87:L87"/>
    <mergeCell ref="M87:AC87"/>
    <mergeCell ref="P1405:S1405"/>
    <mergeCell ref="W1405:AB1405"/>
    <mergeCell ref="M1406:O1406"/>
    <mergeCell ref="P1406:S1406"/>
    <mergeCell ref="W1406:AB1406"/>
    <mergeCell ref="M1407:O1407"/>
    <mergeCell ref="P1407:AB1407"/>
    <mergeCell ref="C1410:D1411"/>
    <mergeCell ref="E1410:K1411"/>
    <mergeCell ref="M1410:S1410"/>
    <mergeCell ref="T1410:AB1410"/>
    <mergeCell ref="M1411:S1411"/>
    <mergeCell ref="T1411:AB1411"/>
    <mergeCell ref="P1377:P1378"/>
    <mergeCell ref="Q1377:Q1378"/>
    <mergeCell ref="C1402:D1402"/>
    <mergeCell ref="B1404:D1407"/>
    <mergeCell ref="E1404:K1407"/>
    <mergeCell ref="M1404:O1404"/>
    <mergeCell ref="P1404:R1404"/>
    <mergeCell ref="T1404:V1404"/>
    <mergeCell ref="M1405:O1405"/>
    <mergeCell ref="P1382:Q1382"/>
    <mergeCell ref="R1382:AB1382"/>
    <mergeCell ref="R1375:U1376"/>
    <mergeCell ref="V1375:AB1376"/>
    <mergeCell ref="B1377:I1378"/>
    <mergeCell ref="D1415:F1415"/>
    <mergeCell ref="R1383:T1383"/>
    <mergeCell ref="U1383:AB1383"/>
    <mergeCell ref="J1384:L1384"/>
    <mergeCell ref="M1384:Q1384"/>
    <mergeCell ref="M1385:AB1385"/>
    <mergeCell ref="B1386:I1388"/>
    <mergeCell ref="B1389:I1389"/>
    <mergeCell ref="B1390:I1391"/>
    <mergeCell ref="J1390:K1391"/>
    <mergeCell ref="L1390:O1391"/>
    <mergeCell ref="P1390:Q1391"/>
    <mergeCell ref="R1390:U1391"/>
    <mergeCell ref="V1390:AB1391"/>
    <mergeCell ref="B1383:I1385"/>
    <mergeCell ref="P1392:P1393"/>
    <mergeCell ref="Q1392:Q1393"/>
    <mergeCell ref="B1392:I1393"/>
    <mergeCell ref="J1392:K1393"/>
    <mergeCell ref="L1392:L1393"/>
    <mergeCell ref="M1392:M1393"/>
    <mergeCell ref="N1392:N1393"/>
    <mergeCell ref="O1392:O1393"/>
    <mergeCell ref="C1396:AA1396"/>
    <mergeCell ref="J1377:K1378"/>
    <mergeCell ref="L1377:L1378"/>
    <mergeCell ref="M1377:M1378"/>
    <mergeCell ref="N1377:N1378"/>
    <mergeCell ref="O1377:O1378"/>
    <mergeCell ref="R1384:T1384"/>
    <mergeCell ref="U1384:AB1384"/>
    <mergeCell ref="J1385:L1385"/>
    <mergeCell ref="B1380:I1380"/>
    <mergeCell ref="J1380:AB1380"/>
    <mergeCell ref="B1381:I1381"/>
    <mergeCell ref="J1381:AB1381"/>
    <mergeCell ref="B1382:I1382"/>
    <mergeCell ref="J1382:L1382"/>
    <mergeCell ref="M1382:N1382"/>
    <mergeCell ref="J1383:L1383"/>
    <mergeCell ref="M1383:Q1383"/>
    <mergeCell ref="B1365:I1365"/>
    <mergeCell ref="J1365:AB1365"/>
    <mergeCell ref="B1366:I1366"/>
    <mergeCell ref="J1366:AB1366"/>
    <mergeCell ref="B1361:I1362"/>
    <mergeCell ref="J1361:K1362"/>
    <mergeCell ref="L1361:L1362"/>
    <mergeCell ref="M1361:M1362"/>
    <mergeCell ref="P1367:Q1367"/>
    <mergeCell ref="R1367:AB1367"/>
    <mergeCell ref="B1368:I1370"/>
    <mergeCell ref="J1368:L1368"/>
    <mergeCell ref="M1368:Q1368"/>
    <mergeCell ref="R1368:T1368"/>
    <mergeCell ref="U1368:AB1368"/>
    <mergeCell ref="P1375:Q1376"/>
    <mergeCell ref="J1369:L1369"/>
    <mergeCell ref="M1369:Q1369"/>
    <mergeCell ref="R1369:T1369"/>
    <mergeCell ref="U1369:AB1369"/>
    <mergeCell ref="J1370:L1370"/>
    <mergeCell ref="M1370:AB1370"/>
    <mergeCell ref="B1371:I1373"/>
    <mergeCell ref="B1374:I1374"/>
    <mergeCell ref="B1375:I1376"/>
    <mergeCell ref="J1375:K1376"/>
    <mergeCell ref="L1375:O1376"/>
    <mergeCell ref="B1367:I1367"/>
    <mergeCell ref="J1367:L1367"/>
    <mergeCell ref="M1367:N1367"/>
    <mergeCell ref="B1349:I1349"/>
    <mergeCell ref="J1349:AB1349"/>
    <mergeCell ref="B1350:I1350"/>
    <mergeCell ref="J1350:AB1350"/>
    <mergeCell ref="B1351:I1351"/>
    <mergeCell ref="J1351:L1351"/>
    <mergeCell ref="M1351:N1351"/>
    <mergeCell ref="P1351:Q1351"/>
    <mergeCell ref="R1351:AB1351"/>
    <mergeCell ref="U1353:AB1353"/>
    <mergeCell ref="N1361:N1362"/>
    <mergeCell ref="O1361:O1362"/>
    <mergeCell ref="M1354:AB1354"/>
    <mergeCell ref="B1355:I1357"/>
    <mergeCell ref="B1358:I1358"/>
    <mergeCell ref="B1359:I1360"/>
    <mergeCell ref="J1359:K1360"/>
    <mergeCell ref="L1359:O1360"/>
    <mergeCell ref="P1359:Q1360"/>
    <mergeCell ref="R1359:U1360"/>
    <mergeCell ref="P1361:P1362"/>
    <mergeCell ref="Q1361:Q1362"/>
    <mergeCell ref="J1354:L1354"/>
    <mergeCell ref="V1359:AB1360"/>
    <mergeCell ref="B1352:I1354"/>
    <mergeCell ref="J1352:L1352"/>
    <mergeCell ref="M1352:Q1352"/>
    <mergeCell ref="R1352:T1352"/>
    <mergeCell ref="U1352:AB1352"/>
    <mergeCell ref="J1353:L1353"/>
    <mergeCell ref="M1353:Q1353"/>
    <mergeCell ref="R1353:T1353"/>
    <mergeCell ref="P1336:Q1336"/>
    <mergeCell ref="R1336:AB1336"/>
    <mergeCell ref="B1337:I1339"/>
    <mergeCell ref="J1337:L1337"/>
    <mergeCell ref="M1337:Q1337"/>
    <mergeCell ref="R1337:T1337"/>
    <mergeCell ref="U1337:AB1337"/>
    <mergeCell ref="J1338:L1338"/>
    <mergeCell ref="M1338:Q1338"/>
    <mergeCell ref="R1338:T1338"/>
    <mergeCell ref="U1338:AB1338"/>
    <mergeCell ref="J1339:L1339"/>
    <mergeCell ref="M1339:AB1339"/>
    <mergeCell ref="B1340:I1342"/>
    <mergeCell ref="R1344:U1345"/>
    <mergeCell ref="V1344:AB1345"/>
    <mergeCell ref="B1346:I1347"/>
    <mergeCell ref="J1346:K1347"/>
    <mergeCell ref="L1346:L1347"/>
    <mergeCell ref="M1346:M1347"/>
    <mergeCell ref="N1346:N1347"/>
    <mergeCell ref="O1346:O1347"/>
    <mergeCell ref="P1346:P1347"/>
    <mergeCell ref="Q1346:Q1347"/>
    <mergeCell ref="B1343:I1343"/>
    <mergeCell ref="B1344:I1345"/>
    <mergeCell ref="J1344:K1345"/>
    <mergeCell ref="L1344:O1345"/>
    <mergeCell ref="P1344:Q1345"/>
    <mergeCell ref="B1336:I1336"/>
    <mergeCell ref="J1336:L1336"/>
    <mergeCell ref="M1336:N1336"/>
    <mergeCell ref="U1318:AB1318"/>
    <mergeCell ref="J1319:L1319"/>
    <mergeCell ref="B1324:I1325"/>
    <mergeCell ref="J1324:K1325"/>
    <mergeCell ref="L1324:O1325"/>
    <mergeCell ref="P1324:Q1325"/>
    <mergeCell ref="R1324:U1325"/>
    <mergeCell ref="V1324:AB1325"/>
    <mergeCell ref="B1335:I1335"/>
    <mergeCell ref="J1335:AB1335"/>
    <mergeCell ref="B1326:I1327"/>
    <mergeCell ref="J1326:K1327"/>
    <mergeCell ref="L1326:L1327"/>
    <mergeCell ref="M1326:M1327"/>
    <mergeCell ref="N1326:N1327"/>
    <mergeCell ref="O1326:O1327"/>
    <mergeCell ref="C1330:AA1330"/>
    <mergeCell ref="P1311:P1312"/>
    <mergeCell ref="Q1311:Q1312"/>
    <mergeCell ref="P1326:P1327"/>
    <mergeCell ref="Q1326:Q1327"/>
    <mergeCell ref="B1334:I1334"/>
    <mergeCell ref="J1334:AB1334"/>
    <mergeCell ref="M1319:AB1319"/>
    <mergeCell ref="B1320:I1322"/>
    <mergeCell ref="B1323:I1323"/>
    <mergeCell ref="B1311:I1312"/>
    <mergeCell ref="J1311:K1312"/>
    <mergeCell ref="L1311:L1312"/>
    <mergeCell ref="M1311:M1312"/>
    <mergeCell ref="N1311:N1312"/>
    <mergeCell ref="O1311:O1312"/>
    <mergeCell ref="B1314:I1314"/>
    <mergeCell ref="J1314:AB1314"/>
    <mergeCell ref="B1315:I1315"/>
    <mergeCell ref="J1315:AB1315"/>
    <mergeCell ref="B1316:I1316"/>
    <mergeCell ref="J1316:L1316"/>
    <mergeCell ref="M1316:N1316"/>
    <mergeCell ref="P1316:Q1316"/>
    <mergeCell ref="R1316:AB1316"/>
    <mergeCell ref="B1317:I1319"/>
    <mergeCell ref="J1317:L1317"/>
    <mergeCell ref="M1317:Q1317"/>
    <mergeCell ref="R1317:T1317"/>
    <mergeCell ref="U1317:AB1317"/>
    <mergeCell ref="J1318:L1318"/>
    <mergeCell ref="M1318:Q1318"/>
    <mergeCell ref="R1318:T1318"/>
    <mergeCell ref="B1299:I1299"/>
    <mergeCell ref="J1299:AB1299"/>
    <mergeCell ref="P1301:Q1301"/>
    <mergeCell ref="R1301:AB1301"/>
    <mergeCell ref="B1302:I1304"/>
    <mergeCell ref="J1302:L1302"/>
    <mergeCell ref="M1302:Q1302"/>
    <mergeCell ref="R1302:T1302"/>
    <mergeCell ref="U1302:AB1302"/>
    <mergeCell ref="P1309:Q1310"/>
    <mergeCell ref="J1303:L1303"/>
    <mergeCell ref="M1303:Q1303"/>
    <mergeCell ref="R1303:T1303"/>
    <mergeCell ref="U1303:AB1303"/>
    <mergeCell ref="J1304:L1304"/>
    <mergeCell ref="M1304:AB1304"/>
    <mergeCell ref="R1309:U1310"/>
    <mergeCell ref="V1309:AB1310"/>
    <mergeCell ref="B1305:I1307"/>
    <mergeCell ref="B1308:I1308"/>
    <mergeCell ref="B1309:I1310"/>
    <mergeCell ref="J1309:K1310"/>
    <mergeCell ref="L1309:O1310"/>
    <mergeCell ref="B1301:I1301"/>
    <mergeCell ref="J1301:L1301"/>
    <mergeCell ref="M1301:N1301"/>
    <mergeCell ref="B1284:I1284"/>
    <mergeCell ref="J1284:AB1284"/>
    <mergeCell ref="B1285:I1285"/>
    <mergeCell ref="J1285:L1285"/>
    <mergeCell ref="M1285:N1285"/>
    <mergeCell ref="P1285:Q1285"/>
    <mergeCell ref="R1285:AB1285"/>
    <mergeCell ref="M1287:Q1287"/>
    <mergeCell ref="R1287:T1287"/>
    <mergeCell ref="U1287:AB1287"/>
    <mergeCell ref="N1295:N1296"/>
    <mergeCell ref="O1295:O1296"/>
    <mergeCell ref="M1288:AB1288"/>
    <mergeCell ref="B1289:I1291"/>
    <mergeCell ref="B1292:I1292"/>
    <mergeCell ref="B1293:I1294"/>
    <mergeCell ref="J1293:K1294"/>
    <mergeCell ref="L1293:O1294"/>
    <mergeCell ref="P1293:Q1294"/>
    <mergeCell ref="R1293:U1294"/>
    <mergeCell ref="P1295:P1296"/>
    <mergeCell ref="Q1295:Q1296"/>
    <mergeCell ref="J1288:L1288"/>
    <mergeCell ref="V1293:AB1294"/>
    <mergeCell ref="B1286:I1288"/>
    <mergeCell ref="J1286:L1286"/>
    <mergeCell ref="M1286:Q1286"/>
    <mergeCell ref="R1286:T1286"/>
    <mergeCell ref="U1286:AB1286"/>
    <mergeCell ref="J1287:L1287"/>
    <mergeCell ref="P1270:Q1270"/>
    <mergeCell ref="R1270:AB1270"/>
    <mergeCell ref="B1271:I1273"/>
    <mergeCell ref="J1271:L1271"/>
    <mergeCell ref="M1271:Q1271"/>
    <mergeCell ref="R1271:T1271"/>
    <mergeCell ref="U1271:AB1271"/>
    <mergeCell ref="J1272:L1272"/>
    <mergeCell ref="M1272:Q1272"/>
    <mergeCell ref="R1272:T1272"/>
    <mergeCell ref="U1272:AB1272"/>
    <mergeCell ref="J1273:L1273"/>
    <mergeCell ref="M1273:AB1273"/>
    <mergeCell ref="B1274:I1276"/>
    <mergeCell ref="B1300:I1300"/>
    <mergeCell ref="J1300:AB1300"/>
    <mergeCell ref="B1295:I1296"/>
    <mergeCell ref="J1295:K1296"/>
    <mergeCell ref="L1295:L1296"/>
    <mergeCell ref="M1295:M1296"/>
    <mergeCell ref="R1278:U1279"/>
    <mergeCell ref="V1278:AB1279"/>
    <mergeCell ref="B1280:I1281"/>
    <mergeCell ref="J1280:K1281"/>
    <mergeCell ref="L1280:L1281"/>
    <mergeCell ref="M1280:M1281"/>
    <mergeCell ref="N1280:N1281"/>
    <mergeCell ref="O1280:O1281"/>
    <mergeCell ref="P1280:P1281"/>
    <mergeCell ref="Q1280:Q1281"/>
    <mergeCell ref="B1283:I1283"/>
    <mergeCell ref="J1283:AB1283"/>
    <mergeCell ref="B1277:I1277"/>
    <mergeCell ref="B1278:I1279"/>
    <mergeCell ref="J1278:K1279"/>
    <mergeCell ref="L1278:O1279"/>
    <mergeCell ref="P1278:Q1279"/>
    <mergeCell ref="B1251:I1253"/>
    <mergeCell ref="J1251:L1251"/>
    <mergeCell ref="M1251:Q1251"/>
    <mergeCell ref="R1251:T1251"/>
    <mergeCell ref="U1251:AB1251"/>
    <mergeCell ref="J1252:L1252"/>
    <mergeCell ref="M1252:Q1252"/>
    <mergeCell ref="R1252:T1252"/>
    <mergeCell ref="U1252:AB1252"/>
    <mergeCell ref="J1253:L1253"/>
    <mergeCell ref="B1258:I1259"/>
    <mergeCell ref="J1258:K1259"/>
    <mergeCell ref="L1258:O1259"/>
    <mergeCell ref="P1258:Q1259"/>
    <mergeCell ref="R1258:U1259"/>
    <mergeCell ref="V1258:AB1259"/>
    <mergeCell ref="B1269:I1269"/>
    <mergeCell ref="J1269:AB1269"/>
    <mergeCell ref="B1260:I1261"/>
    <mergeCell ref="J1260:K1261"/>
    <mergeCell ref="L1260:L1261"/>
    <mergeCell ref="M1260:M1261"/>
    <mergeCell ref="N1260:N1261"/>
    <mergeCell ref="O1260:O1261"/>
    <mergeCell ref="B1270:I1270"/>
    <mergeCell ref="J1270:L1270"/>
    <mergeCell ref="M1270:N1270"/>
    <mergeCell ref="P1245:P1246"/>
    <mergeCell ref="Q1245:Q1246"/>
    <mergeCell ref="P1260:P1261"/>
    <mergeCell ref="Q1260:Q1261"/>
    <mergeCell ref="B1268:I1268"/>
    <mergeCell ref="J1268:AB1268"/>
    <mergeCell ref="M1253:AB1253"/>
    <mergeCell ref="B1254:I1256"/>
    <mergeCell ref="B1257:I1257"/>
    <mergeCell ref="B1245:I1246"/>
    <mergeCell ref="J1245:K1246"/>
    <mergeCell ref="L1245:L1246"/>
    <mergeCell ref="M1245:M1246"/>
    <mergeCell ref="N1245:N1246"/>
    <mergeCell ref="O1245:O1246"/>
    <mergeCell ref="B1248:I1248"/>
    <mergeCell ref="J1248:AB1248"/>
    <mergeCell ref="B1249:I1249"/>
    <mergeCell ref="J1249:AB1249"/>
    <mergeCell ref="B1250:I1250"/>
    <mergeCell ref="J1250:L1250"/>
    <mergeCell ref="M1250:N1250"/>
    <mergeCell ref="P1250:Q1250"/>
    <mergeCell ref="R1250:AB1250"/>
    <mergeCell ref="C1264:AA1264"/>
    <mergeCell ref="B1233:I1233"/>
    <mergeCell ref="J1233:AB1233"/>
    <mergeCell ref="P1235:Q1235"/>
    <mergeCell ref="R1235:AB1235"/>
    <mergeCell ref="B1236:I1238"/>
    <mergeCell ref="J1236:L1236"/>
    <mergeCell ref="M1236:Q1236"/>
    <mergeCell ref="R1236:T1236"/>
    <mergeCell ref="U1236:AB1236"/>
    <mergeCell ref="P1243:Q1244"/>
    <mergeCell ref="J1237:L1237"/>
    <mergeCell ref="M1237:Q1237"/>
    <mergeCell ref="R1237:T1237"/>
    <mergeCell ref="U1237:AB1237"/>
    <mergeCell ref="J1238:L1238"/>
    <mergeCell ref="M1238:AB1238"/>
    <mergeCell ref="R1243:U1244"/>
    <mergeCell ref="V1243:AB1244"/>
    <mergeCell ref="B1239:I1241"/>
    <mergeCell ref="B1242:I1242"/>
    <mergeCell ref="B1243:I1244"/>
    <mergeCell ref="J1243:K1244"/>
    <mergeCell ref="L1243:O1244"/>
    <mergeCell ref="B1235:I1235"/>
    <mergeCell ref="J1235:L1235"/>
    <mergeCell ref="M1235:N1235"/>
    <mergeCell ref="B1218:I1218"/>
    <mergeCell ref="J1218:AB1218"/>
    <mergeCell ref="B1219:I1219"/>
    <mergeCell ref="J1219:L1219"/>
    <mergeCell ref="M1219:N1219"/>
    <mergeCell ref="P1219:Q1219"/>
    <mergeCell ref="R1219:AB1219"/>
    <mergeCell ref="M1221:Q1221"/>
    <mergeCell ref="R1221:T1221"/>
    <mergeCell ref="U1221:AB1221"/>
    <mergeCell ref="N1229:N1230"/>
    <mergeCell ref="O1229:O1230"/>
    <mergeCell ref="M1222:AB1222"/>
    <mergeCell ref="B1223:I1225"/>
    <mergeCell ref="B1226:I1226"/>
    <mergeCell ref="B1227:I1228"/>
    <mergeCell ref="J1227:K1228"/>
    <mergeCell ref="L1227:O1228"/>
    <mergeCell ref="P1227:Q1228"/>
    <mergeCell ref="R1227:U1228"/>
    <mergeCell ref="P1229:P1230"/>
    <mergeCell ref="Q1229:Q1230"/>
    <mergeCell ref="J1222:L1222"/>
    <mergeCell ref="V1227:AB1228"/>
    <mergeCell ref="B1220:I1222"/>
    <mergeCell ref="J1220:L1220"/>
    <mergeCell ref="M1220:Q1220"/>
    <mergeCell ref="R1220:T1220"/>
    <mergeCell ref="U1220:AB1220"/>
    <mergeCell ref="J1221:L1221"/>
    <mergeCell ref="P1204:Q1204"/>
    <mergeCell ref="R1204:AB1204"/>
    <mergeCell ref="B1205:I1207"/>
    <mergeCell ref="J1205:L1205"/>
    <mergeCell ref="M1205:Q1205"/>
    <mergeCell ref="R1205:T1205"/>
    <mergeCell ref="U1205:AB1205"/>
    <mergeCell ref="J1206:L1206"/>
    <mergeCell ref="M1206:Q1206"/>
    <mergeCell ref="R1206:T1206"/>
    <mergeCell ref="U1206:AB1206"/>
    <mergeCell ref="J1207:L1207"/>
    <mergeCell ref="M1207:AB1207"/>
    <mergeCell ref="B1208:I1210"/>
    <mergeCell ref="B1234:I1234"/>
    <mergeCell ref="J1234:AB1234"/>
    <mergeCell ref="B1229:I1230"/>
    <mergeCell ref="J1229:K1230"/>
    <mergeCell ref="L1229:L1230"/>
    <mergeCell ref="M1229:M1230"/>
    <mergeCell ref="R1212:U1213"/>
    <mergeCell ref="V1212:AB1213"/>
    <mergeCell ref="B1214:I1215"/>
    <mergeCell ref="J1214:K1215"/>
    <mergeCell ref="L1214:L1215"/>
    <mergeCell ref="M1214:M1215"/>
    <mergeCell ref="N1214:N1215"/>
    <mergeCell ref="O1214:O1215"/>
    <mergeCell ref="P1214:P1215"/>
    <mergeCell ref="Q1214:Q1215"/>
    <mergeCell ref="B1217:I1217"/>
    <mergeCell ref="J1217:AB1217"/>
    <mergeCell ref="B1211:I1211"/>
    <mergeCell ref="B1212:I1213"/>
    <mergeCell ref="J1212:K1213"/>
    <mergeCell ref="L1212:O1213"/>
    <mergeCell ref="P1212:Q1213"/>
    <mergeCell ref="B1185:I1187"/>
    <mergeCell ref="J1185:L1185"/>
    <mergeCell ref="M1185:Q1185"/>
    <mergeCell ref="R1185:T1185"/>
    <mergeCell ref="U1185:AB1185"/>
    <mergeCell ref="J1186:L1186"/>
    <mergeCell ref="M1186:Q1186"/>
    <mergeCell ref="R1186:T1186"/>
    <mergeCell ref="U1186:AB1186"/>
    <mergeCell ref="J1187:L1187"/>
    <mergeCell ref="B1192:I1193"/>
    <mergeCell ref="J1192:K1193"/>
    <mergeCell ref="L1192:O1193"/>
    <mergeCell ref="P1192:Q1193"/>
    <mergeCell ref="R1192:U1193"/>
    <mergeCell ref="V1192:AB1193"/>
    <mergeCell ref="B1203:I1203"/>
    <mergeCell ref="J1203:AB1203"/>
    <mergeCell ref="B1194:I1195"/>
    <mergeCell ref="J1194:K1195"/>
    <mergeCell ref="L1194:L1195"/>
    <mergeCell ref="M1194:M1195"/>
    <mergeCell ref="N1194:N1195"/>
    <mergeCell ref="O1194:O1195"/>
    <mergeCell ref="B1204:I1204"/>
    <mergeCell ref="J1204:L1204"/>
    <mergeCell ref="M1204:N1204"/>
    <mergeCell ref="P1179:P1180"/>
    <mergeCell ref="Q1179:Q1180"/>
    <mergeCell ref="P1194:P1195"/>
    <mergeCell ref="Q1194:Q1195"/>
    <mergeCell ref="B1202:I1202"/>
    <mergeCell ref="J1202:AB1202"/>
    <mergeCell ref="M1187:AB1187"/>
    <mergeCell ref="B1188:I1190"/>
    <mergeCell ref="B1191:I1191"/>
    <mergeCell ref="B1179:I1180"/>
    <mergeCell ref="J1179:K1180"/>
    <mergeCell ref="L1179:L1180"/>
    <mergeCell ref="M1179:M1180"/>
    <mergeCell ref="N1179:N1180"/>
    <mergeCell ref="O1179:O1180"/>
    <mergeCell ref="B1182:I1182"/>
    <mergeCell ref="J1182:AB1182"/>
    <mergeCell ref="B1183:I1183"/>
    <mergeCell ref="J1183:AB1183"/>
    <mergeCell ref="B1184:I1184"/>
    <mergeCell ref="J1184:L1184"/>
    <mergeCell ref="M1184:N1184"/>
    <mergeCell ref="P1184:Q1184"/>
    <mergeCell ref="R1184:AB1184"/>
    <mergeCell ref="C1198:AA1198"/>
    <mergeCell ref="B1167:I1167"/>
    <mergeCell ref="J1167:AB1167"/>
    <mergeCell ref="P1169:Q1169"/>
    <mergeCell ref="R1169:AB1169"/>
    <mergeCell ref="B1170:I1172"/>
    <mergeCell ref="J1170:L1170"/>
    <mergeCell ref="M1170:Q1170"/>
    <mergeCell ref="R1170:T1170"/>
    <mergeCell ref="U1170:AB1170"/>
    <mergeCell ref="P1177:Q1178"/>
    <mergeCell ref="J1171:L1171"/>
    <mergeCell ref="M1171:Q1171"/>
    <mergeCell ref="R1171:T1171"/>
    <mergeCell ref="U1171:AB1171"/>
    <mergeCell ref="J1172:L1172"/>
    <mergeCell ref="M1172:AB1172"/>
    <mergeCell ref="R1177:U1178"/>
    <mergeCell ref="V1177:AB1178"/>
    <mergeCell ref="B1173:I1175"/>
    <mergeCell ref="B1176:I1176"/>
    <mergeCell ref="B1177:I1178"/>
    <mergeCell ref="J1177:K1178"/>
    <mergeCell ref="L1177:O1178"/>
    <mergeCell ref="B1169:I1169"/>
    <mergeCell ref="J1169:L1169"/>
    <mergeCell ref="M1169:N1169"/>
    <mergeCell ref="B1152:I1152"/>
    <mergeCell ref="J1152:AB1152"/>
    <mergeCell ref="B1153:I1153"/>
    <mergeCell ref="J1153:L1153"/>
    <mergeCell ref="M1153:N1153"/>
    <mergeCell ref="P1153:Q1153"/>
    <mergeCell ref="R1153:AB1153"/>
    <mergeCell ref="M1155:Q1155"/>
    <mergeCell ref="R1155:T1155"/>
    <mergeCell ref="U1155:AB1155"/>
    <mergeCell ref="N1163:N1164"/>
    <mergeCell ref="O1163:O1164"/>
    <mergeCell ref="M1156:AB1156"/>
    <mergeCell ref="B1157:I1159"/>
    <mergeCell ref="B1160:I1160"/>
    <mergeCell ref="B1161:I1162"/>
    <mergeCell ref="J1161:K1162"/>
    <mergeCell ref="L1161:O1162"/>
    <mergeCell ref="P1161:Q1162"/>
    <mergeCell ref="R1161:U1162"/>
    <mergeCell ref="P1163:P1164"/>
    <mergeCell ref="Q1163:Q1164"/>
    <mergeCell ref="J1156:L1156"/>
    <mergeCell ref="V1161:AB1162"/>
    <mergeCell ref="B1154:I1156"/>
    <mergeCell ref="J1154:L1154"/>
    <mergeCell ref="M1154:Q1154"/>
    <mergeCell ref="R1154:T1154"/>
    <mergeCell ref="U1154:AB1154"/>
    <mergeCell ref="J1155:L1155"/>
    <mergeCell ref="P1138:Q1138"/>
    <mergeCell ref="R1138:AB1138"/>
    <mergeCell ref="B1139:I1141"/>
    <mergeCell ref="J1139:L1139"/>
    <mergeCell ref="M1139:Q1139"/>
    <mergeCell ref="R1139:T1139"/>
    <mergeCell ref="U1139:AB1139"/>
    <mergeCell ref="J1140:L1140"/>
    <mergeCell ref="M1140:Q1140"/>
    <mergeCell ref="R1140:T1140"/>
    <mergeCell ref="U1140:AB1140"/>
    <mergeCell ref="J1141:L1141"/>
    <mergeCell ref="M1141:AB1141"/>
    <mergeCell ref="B1142:I1144"/>
    <mergeCell ref="B1168:I1168"/>
    <mergeCell ref="J1168:AB1168"/>
    <mergeCell ref="B1163:I1164"/>
    <mergeCell ref="J1163:K1164"/>
    <mergeCell ref="L1163:L1164"/>
    <mergeCell ref="M1163:M1164"/>
    <mergeCell ref="R1146:U1147"/>
    <mergeCell ref="V1146:AB1147"/>
    <mergeCell ref="B1148:I1149"/>
    <mergeCell ref="J1148:K1149"/>
    <mergeCell ref="L1148:L1149"/>
    <mergeCell ref="M1148:M1149"/>
    <mergeCell ref="N1148:N1149"/>
    <mergeCell ref="O1148:O1149"/>
    <mergeCell ref="P1148:P1149"/>
    <mergeCell ref="Q1148:Q1149"/>
    <mergeCell ref="B1151:I1151"/>
    <mergeCell ref="J1151:AB1151"/>
    <mergeCell ref="B1145:I1145"/>
    <mergeCell ref="B1146:I1147"/>
    <mergeCell ref="J1146:K1147"/>
    <mergeCell ref="L1146:O1147"/>
    <mergeCell ref="P1146:Q1147"/>
    <mergeCell ref="B1119:I1121"/>
    <mergeCell ref="J1119:L1119"/>
    <mergeCell ref="M1119:Q1119"/>
    <mergeCell ref="R1119:T1119"/>
    <mergeCell ref="U1119:AB1119"/>
    <mergeCell ref="J1120:L1120"/>
    <mergeCell ref="M1120:Q1120"/>
    <mergeCell ref="R1120:T1120"/>
    <mergeCell ref="U1120:AB1120"/>
    <mergeCell ref="J1121:L1121"/>
    <mergeCell ref="B1126:I1127"/>
    <mergeCell ref="J1126:K1127"/>
    <mergeCell ref="L1126:O1127"/>
    <mergeCell ref="P1126:Q1127"/>
    <mergeCell ref="R1126:U1127"/>
    <mergeCell ref="V1126:AB1127"/>
    <mergeCell ref="B1137:I1137"/>
    <mergeCell ref="J1137:AB1137"/>
    <mergeCell ref="B1128:I1129"/>
    <mergeCell ref="J1128:K1129"/>
    <mergeCell ref="L1128:L1129"/>
    <mergeCell ref="M1128:M1129"/>
    <mergeCell ref="N1128:N1129"/>
    <mergeCell ref="O1128:O1129"/>
    <mergeCell ref="B1138:I1138"/>
    <mergeCell ref="J1138:L1138"/>
    <mergeCell ref="M1138:N1138"/>
    <mergeCell ref="B1136:I1136"/>
    <mergeCell ref="J1136:AB1136"/>
    <mergeCell ref="M1121:AB1121"/>
    <mergeCell ref="B1122:I1124"/>
    <mergeCell ref="B1125:I1125"/>
    <mergeCell ref="B1113:I1114"/>
    <mergeCell ref="J1113:K1114"/>
    <mergeCell ref="L1113:L1114"/>
    <mergeCell ref="M1113:M1114"/>
    <mergeCell ref="N1113:N1114"/>
    <mergeCell ref="O1113:O1114"/>
    <mergeCell ref="B1116:I1116"/>
    <mergeCell ref="J1116:AB1116"/>
    <mergeCell ref="B1117:I1117"/>
    <mergeCell ref="J1117:AB1117"/>
    <mergeCell ref="B1118:I1118"/>
    <mergeCell ref="J1118:L1118"/>
    <mergeCell ref="M1118:N1118"/>
    <mergeCell ref="P1118:Q1118"/>
    <mergeCell ref="R1118:AB1118"/>
    <mergeCell ref="U1105:AB1105"/>
    <mergeCell ref="J1106:L1106"/>
    <mergeCell ref="M1106:AB1106"/>
    <mergeCell ref="R1111:U1112"/>
    <mergeCell ref="V1111:AB1112"/>
    <mergeCell ref="B1107:I1109"/>
    <mergeCell ref="B1110:I1110"/>
    <mergeCell ref="B1111:I1112"/>
    <mergeCell ref="J1111:K1112"/>
    <mergeCell ref="L1111:O1112"/>
    <mergeCell ref="B1103:I1103"/>
    <mergeCell ref="J1103:L1103"/>
    <mergeCell ref="M1103:N1103"/>
    <mergeCell ref="B1086:I1086"/>
    <mergeCell ref="J1086:AB1086"/>
    <mergeCell ref="B1087:I1087"/>
    <mergeCell ref="J1087:L1087"/>
    <mergeCell ref="M1087:N1087"/>
    <mergeCell ref="P1087:Q1087"/>
    <mergeCell ref="R1087:AB1087"/>
    <mergeCell ref="M1089:Q1089"/>
    <mergeCell ref="R1089:T1089"/>
    <mergeCell ref="U1089:AB1089"/>
    <mergeCell ref="N1097:N1098"/>
    <mergeCell ref="O1097:O1098"/>
    <mergeCell ref="M1090:AB1090"/>
    <mergeCell ref="B1091:I1093"/>
    <mergeCell ref="B1094:I1094"/>
    <mergeCell ref="B1095:I1096"/>
    <mergeCell ref="J1095:K1096"/>
    <mergeCell ref="P1072:Q1072"/>
    <mergeCell ref="R1072:AB1072"/>
    <mergeCell ref="B1073:I1075"/>
    <mergeCell ref="J1073:L1073"/>
    <mergeCell ref="M1073:Q1073"/>
    <mergeCell ref="R1073:T1073"/>
    <mergeCell ref="U1073:AB1073"/>
    <mergeCell ref="J1074:L1074"/>
    <mergeCell ref="M1074:Q1074"/>
    <mergeCell ref="R1074:T1074"/>
    <mergeCell ref="U1074:AB1074"/>
    <mergeCell ref="J1075:L1075"/>
    <mergeCell ref="M1075:AB1075"/>
    <mergeCell ref="B1076:I1078"/>
    <mergeCell ref="B1079:I1079"/>
    <mergeCell ref="B1072:I1072"/>
    <mergeCell ref="J1072:L1072"/>
    <mergeCell ref="M1072:N1072"/>
    <mergeCell ref="B1085:I1085"/>
    <mergeCell ref="J1085:AB1085"/>
    <mergeCell ref="B1080:I1081"/>
    <mergeCell ref="J1080:K1081"/>
    <mergeCell ref="L1080:O1081"/>
    <mergeCell ref="P1080:Q1081"/>
    <mergeCell ref="L1095:O1096"/>
    <mergeCell ref="P1095:Q1096"/>
    <mergeCell ref="R1095:U1096"/>
    <mergeCell ref="P1097:P1098"/>
    <mergeCell ref="Q1097:Q1098"/>
    <mergeCell ref="J1090:L1090"/>
    <mergeCell ref="V1095:AB1096"/>
    <mergeCell ref="B1088:I1090"/>
    <mergeCell ref="J1088:L1088"/>
    <mergeCell ref="M1088:Q1088"/>
    <mergeCell ref="R1088:T1088"/>
    <mergeCell ref="U1088:AB1088"/>
    <mergeCell ref="J1089:L1089"/>
    <mergeCell ref="U1054:AB1054"/>
    <mergeCell ref="J1055:L1055"/>
    <mergeCell ref="B1060:I1061"/>
    <mergeCell ref="J1060:K1061"/>
    <mergeCell ref="L1060:O1061"/>
    <mergeCell ref="P1060:Q1061"/>
    <mergeCell ref="R1060:U1061"/>
    <mergeCell ref="V1060:AB1061"/>
    <mergeCell ref="B1071:I1071"/>
    <mergeCell ref="J1071:AB1071"/>
    <mergeCell ref="B1062:I1063"/>
    <mergeCell ref="J1062:K1063"/>
    <mergeCell ref="L1062:L1063"/>
    <mergeCell ref="M1062:M1063"/>
    <mergeCell ref="N1062:N1063"/>
    <mergeCell ref="O1062:O1063"/>
    <mergeCell ref="B1102:I1102"/>
    <mergeCell ref="J1102:AB1102"/>
    <mergeCell ref="B1097:I1098"/>
    <mergeCell ref="J1097:K1098"/>
    <mergeCell ref="L1097:L1098"/>
    <mergeCell ref="M1097:M1098"/>
    <mergeCell ref="R1080:U1081"/>
    <mergeCell ref="V1080:AB1081"/>
    <mergeCell ref="B1082:I1083"/>
    <mergeCell ref="J1082:K1083"/>
    <mergeCell ref="L1082:L1083"/>
    <mergeCell ref="M1082:M1083"/>
    <mergeCell ref="N1082:N1083"/>
    <mergeCell ref="O1082:O1083"/>
    <mergeCell ref="P1082:P1083"/>
    <mergeCell ref="Q1082:Q1083"/>
    <mergeCell ref="P1047:P1048"/>
    <mergeCell ref="Q1047:Q1048"/>
    <mergeCell ref="P1062:P1063"/>
    <mergeCell ref="Q1062:Q1063"/>
    <mergeCell ref="B1070:I1070"/>
    <mergeCell ref="J1070:AB1070"/>
    <mergeCell ref="M1055:AB1055"/>
    <mergeCell ref="B1056:I1058"/>
    <mergeCell ref="B1059:I1059"/>
    <mergeCell ref="B1047:I1048"/>
    <mergeCell ref="J1047:K1048"/>
    <mergeCell ref="L1047:L1048"/>
    <mergeCell ref="M1047:M1048"/>
    <mergeCell ref="N1047:N1048"/>
    <mergeCell ref="O1047:O1048"/>
    <mergeCell ref="B1050:I1050"/>
    <mergeCell ref="J1050:AB1050"/>
    <mergeCell ref="B1051:I1051"/>
    <mergeCell ref="J1051:AB1051"/>
    <mergeCell ref="B1052:I1052"/>
    <mergeCell ref="J1052:L1052"/>
    <mergeCell ref="M1052:N1052"/>
    <mergeCell ref="P1052:Q1052"/>
    <mergeCell ref="R1052:AB1052"/>
    <mergeCell ref="B1053:I1055"/>
    <mergeCell ref="J1053:L1053"/>
    <mergeCell ref="M1053:Q1053"/>
    <mergeCell ref="R1053:T1053"/>
    <mergeCell ref="U1053:AB1053"/>
    <mergeCell ref="J1054:L1054"/>
    <mergeCell ref="M1054:Q1054"/>
    <mergeCell ref="R1054:T1054"/>
    <mergeCell ref="B1035:I1035"/>
    <mergeCell ref="J1035:AB1035"/>
    <mergeCell ref="P1037:Q1037"/>
    <mergeCell ref="R1037:AB1037"/>
    <mergeCell ref="B1038:I1040"/>
    <mergeCell ref="J1038:L1038"/>
    <mergeCell ref="M1038:Q1038"/>
    <mergeCell ref="R1038:T1038"/>
    <mergeCell ref="U1038:AB1038"/>
    <mergeCell ref="P1045:Q1046"/>
    <mergeCell ref="J1039:L1039"/>
    <mergeCell ref="M1039:Q1039"/>
    <mergeCell ref="R1039:T1039"/>
    <mergeCell ref="U1039:AB1039"/>
    <mergeCell ref="J1040:L1040"/>
    <mergeCell ref="M1040:AB1040"/>
    <mergeCell ref="R1045:U1046"/>
    <mergeCell ref="V1045:AB1046"/>
    <mergeCell ref="B1041:I1043"/>
    <mergeCell ref="B1044:I1044"/>
    <mergeCell ref="B1045:I1046"/>
    <mergeCell ref="J1045:K1046"/>
    <mergeCell ref="L1045:O1046"/>
    <mergeCell ref="B1037:I1037"/>
    <mergeCell ref="J1037:L1037"/>
    <mergeCell ref="M1037:N1037"/>
    <mergeCell ref="B1020:I1020"/>
    <mergeCell ref="J1020:AB1020"/>
    <mergeCell ref="B1021:I1021"/>
    <mergeCell ref="J1021:L1021"/>
    <mergeCell ref="M1021:N1021"/>
    <mergeCell ref="P1021:Q1021"/>
    <mergeCell ref="R1021:AB1021"/>
    <mergeCell ref="M1023:Q1023"/>
    <mergeCell ref="R1023:T1023"/>
    <mergeCell ref="U1023:AB1023"/>
    <mergeCell ref="N1031:N1032"/>
    <mergeCell ref="O1031:O1032"/>
    <mergeCell ref="M1024:AB1024"/>
    <mergeCell ref="B1025:I1027"/>
    <mergeCell ref="B1028:I1028"/>
    <mergeCell ref="B1029:I1030"/>
    <mergeCell ref="J1029:K1030"/>
    <mergeCell ref="L1029:O1030"/>
    <mergeCell ref="P1029:Q1030"/>
    <mergeCell ref="R1029:U1030"/>
    <mergeCell ref="P1031:P1032"/>
    <mergeCell ref="Q1031:Q1032"/>
    <mergeCell ref="J1024:L1024"/>
    <mergeCell ref="V1029:AB1030"/>
    <mergeCell ref="B1022:I1024"/>
    <mergeCell ref="J1022:L1022"/>
    <mergeCell ref="M1022:Q1022"/>
    <mergeCell ref="R1022:T1022"/>
    <mergeCell ref="U1022:AB1022"/>
    <mergeCell ref="J1023:L1023"/>
    <mergeCell ref="P1006:Q1006"/>
    <mergeCell ref="R1006:AB1006"/>
    <mergeCell ref="B1007:I1009"/>
    <mergeCell ref="J1007:L1007"/>
    <mergeCell ref="M1007:Q1007"/>
    <mergeCell ref="R1007:T1007"/>
    <mergeCell ref="U1007:AB1007"/>
    <mergeCell ref="J1008:L1008"/>
    <mergeCell ref="M1008:Q1008"/>
    <mergeCell ref="R1008:T1008"/>
    <mergeCell ref="U1008:AB1008"/>
    <mergeCell ref="J1009:L1009"/>
    <mergeCell ref="M1009:AB1009"/>
    <mergeCell ref="B1010:I1012"/>
    <mergeCell ref="B1036:I1036"/>
    <mergeCell ref="J1036:AB1036"/>
    <mergeCell ref="B1031:I1032"/>
    <mergeCell ref="J1031:K1032"/>
    <mergeCell ref="L1031:L1032"/>
    <mergeCell ref="M1031:M1032"/>
    <mergeCell ref="R1014:U1015"/>
    <mergeCell ref="V1014:AB1015"/>
    <mergeCell ref="B1016:I1017"/>
    <mergeCell ref="J1016:K1017"/>
    <mergeCell ref="L1016:L1017"/>
    <mergeCell ref="M1016:M1017"/>
    <mergeCell ref="N1016:N1017"/>
    <mergeCell ref="O1016:O1017"/>
    <mergeCell ref="P1016:P1017"/>
    <mergeCell ref="Q1016:Q1017"/>
    <mergeCell ref="B1019:I1019"/>
    <mergeCell ref="J1019:AB1019"/>
    <mergeCell ref="B1013:I1013"/>
    <mergeCell ref="B1014:I1015"/>
    <mergeCell ref="J1014:K1015"/>
    <mergeCell ref="L1014:O1015"/>
    <mergeCell ref="P1014:Q1015"/>
    <mergeCell ref="B987:I989"/>
    <mergeCell ref="J987:L987"/>
    <mergeCell ref="M987:Q987"/>
    <mergeCell ref="R987:T987"/>
    <mergeCell ref="U987:AB987"/>
    <mergeCell ref="J988:L988"/>
    <mergeCell ref="M988:Q988"/>
    <mergeCell ref="R988:T988"/>
    <mergeCell ref="U988:AB988"/>
    <mergeCell ref="J989:L989"/>
    <mergeCell ref="B994:I995"/>
    <mergeCell ref="J994:K995"/>
    <mergeCell ref="L994:O995"/>
    <mergeCell ref="P994:Q995"/>
    <mergeCell ref="R994:U995"/>
    <mergeCell ref="V994:AB995"/>
    <mergeCell ref="B1005:I1005"/>
    <mergeCell ref="J1005:AB1005"/>
    <mergeCell ref="B996:I997"/>
    <mergeCell ref="J996:K997"/>
    <mergeCell ref="L996:L997"/>
    <mergeCell ref="M996:M997"/>
    <mergeCell ref="N996:N997"/>
    <mergeCell ref="O996:O997"/>
    <mergeCell ref="B1006:I1006"/>
    <mergeCell ref="J1006:L1006"/>
    <mergeCell ref="M1006:N1006"/>
    <mergeCell ref="P981:P982"/>
    <mergeCell ref="Q981:Q982"/>
    <mergeCell ref="P996:P997"/>
    <mergeCell ref="Q996:Q997"/>
    <mergeCell ref="B1004:I1004"/>
    <mergeCell ref="J1004:AB1004"/>
    <mergeCell ref="M989:AB989"/>
    <mergeCell ref="B990:I992"/>
    <mergeCell ref="B993:I993"/>
    <mergeCell ref="B981:I982"/>
    <mergeCell ref="J981:K982"/>
    <mergeCell ref="L981:L982"/>
    <mergeCell ref="M981:M982"/>
    <mergeCell ref="N981:N982"/>
    <mergeCell ref="O981:O982"/>
    <mergeCell ref="B984:I984"/>
    <mergeCell ref="J984:AB984"/>
    <mergeCell ref="B985:I985"/>
    <mergeCell ref="J985:AB985"/>
    <mergeCell ref="B986:I986"/>
    <mergeCell ref="J986:L986"/>
    <mergeCell ref="M986:N986"/>
    <mergeCell ref="P986:Q986"/>
    <mergeCell ref="R986:AB986"/>
    <mergeCell ref="B969:I969"/>
    <mergeCell ref="J969:AB969"/>
    <mergeCell ref="P971:Q971"/>
    <mergeCell ref="R971:AB971"/>
    <mergeCell ref="B972:I974"/>
    <mergeCell ref="J972:L972"/>
    <mergeCell ref="M972:Q972"/>
    <mergeCell ref="R972:T972"/>
    <mergeCell ref="U972:AB972"/>
    <mergeCell ref="P979:Q980"/>
    <mergeCell ref="J973:L973"/>
    <mergeCell ref="M973:Q973"/>
    <mergeCell ref="R973:T973"/>
    <mergeCell ref="U973:AB973"/>
    <mergeCell ref="J974:L974"/>
    <mergeCell ref="M974:AB974"/>
    <mergeCell ref="R979:U980"/>
    <mergeCell ref="V979:AB980"/>
    <mergeCell ref="B975:I977"/>
    <mergeCell ref="B978:I978"/>
    <mergeCell ref="B979:I980"/>
    <mergeCell ref="J979:K980"/>
    <mergeCell ref="L979:O980"/>
    <mergeCell ref="B971:I971"/>
    <mergeCell ref="J971:L971"/>
    <mergeCell ref="M971:N971"/>
    <mergeCell ref="B954:I954"/>
    <mergeCell ref="J954:AB954"/>
    <mergeCell ref="B955:I955"/>
    <mergeCell ref="J955:L955"/>
    <mergeCell ref="M955:N955"/>
    <mergeCell ref="P955:Q955"/>
    <mergeCell ref="R955:AB955"/>
    <mergeCell ref="M957:Q957"/>
    <mergeCell ref="R957:T957"/>
    <mergeCell ref="U957:AB957"/>
    <mergeCell ref="N965:N966"/>
    <mergeCell ref="O965:O966"/>
    <mergeCell ref="M958:AB958"/>
    <mergeCell ref="B959:I961"/>
    <mergeCell ref="B962:I962"/>
    <mergeCell ref="B963:I964"/>
    <mergeCell ref="J963:K964"/>
    <mergeCell ref="L963:O964"/>
    <mergeCell ref="P963:Q964"/>
    <mergeCell ref="R963:U964"/>
    <mergeCell ref="P965:P966"/>
    <mergeCell ref="Q965:Q966"/>
    <mergeCell ref="J958:L958"/>
    <mergeCell ref="V963:AB964"/>
    <mergeCell ref="B956:I958"/>
    <mergeCell ref="J956:L956"/>
    <mergeCell ref="M956:Q956"/>
    <mergeCell ref="R956:T956"/>
    <mergeCell ref="U956:AB956"/>
    <mergeCell ref="J957:L957"/>
    <mergeCell ref="P940:Q940"/>
    <mergeCell ref="R940:AB940"/>
    <mergeCell ref="B941:I943"/>
    <mergeCell ref="J941:L941"/>
    <mergeCell ref="M941:Q941"/>
    <mergeCell ref="R941:T941"/>
    <mergeCell ref="U941:AB941"/>
    <mergeCell ref="J942:L942"/>
    <mergeCell ref="M942:Q942"/>
    <mergeCell ref="R942:T942"/>
    <mergeCell ref="U942:AB942"/>
    <mergeCell ref="J943:L943"/>
    <mergeCell ref="M943:AB943"/>
    <mergeCell ref="B944:I946"/>
    <mergeCell ref="B970:I970"/>
    <mergeCell ref="J970:AB970"/>
    <mergeCell ref="B965:I966"/>
    <mergeCell ref="J965:K966"/>
    <mergeCell ref="L965:L966"/>
    <mergeCell ref="M965:M966"/>
    <mergeCell ref="R948:U949"/>
    <mergeCell ref="V948:AB949"/>
    <mergeCell ref="B950:I951"/>
    <mergeCell ref="J950:K951"/>
    <mergeCell ref="L950:L951"/>
    <mergeCell ref="M950:M951"/>
    <mergeCell ref="N950:N951"/>
    <mergeCell ref="O950:O951"/>
    <mergeCell ref="P950:P951"/>
    <mergeCell ref="Q950:Q951"/>
    <mergeCell ref="B953:I953"/>
    <mergeCell ref="J953:AB953"/>
    <mergeCell ref="B947:I947"/>
    <mergeCell ref="B948:I949"/>
    <mergeCell ref="J948:K949"/>
    <mergeCell ref="L948:O949"/>
    <mergeCell ref="P948:Q949"/>
    <mergeCell ref="B921:I923"/>
    <mergeCell ref="J921:L921"/>
    <mergeCell ref="M921:Q921"/>
    <mergeCell ref="R921:T921"/>
    <mergeCell ref="U921:AB921"/>
    <mergeCell ref="J922:L922"/>
    <mergeCell ref="M922:Q922"/>
    <mergeCell ref="R922:T922"/>
    <mergeCell ref="U922:AB922"/>
    <mergeCell ref="J923:L923"/>
    <mergeCell ref="B928:I929"/>
    <mergeCell ref="J928:K929"/>
    <mergeCell ref="L928:O929"/>
    <mergeCell ref="P928:Q929"/>
    <mergeCell ref="R928:U929"/>
    <mergeCell ref="V928:AB929"/>
    <mergeCell ref="B939:I939"/>
    <mergeCell ref="J939:AB939"/>
    <mergeCell ref="B930:I931"/>
    <mergeCell ref="J930:K931"/>
    <mergeCell ref="L930:L931"/>
    <mergeCell ref="M930:M931"/>
    <mergeCell ref="N930:N931"/>
    <mergeCell ref="O930:O931"/>
    <mergeCell ref="B940:I940"/>
    <mergeCell ref="J940:L940"/>
    <mergeCell ref="M940:N940"/>
    <mergeCell ref="P915:P916"/>
    <mergeCell ref="Q915:Q916"/>
    <mergeCell ref="P930:P931"/>
    <mergeCell ref="Q930:Q931"/>
    <mergeCell ref="B938:I938"/>
    <mergeCell ref="J938:AB938"/>
    <mergeCell ref="M923:AB923"/>
    <mergeCell ref="B924:I926"/>
    <mergeCell ref="B927:I927"/>
    <mergeCell ref="B915:I916"/>
    <mergeCell ref="J915:K916"/>
    <mergeCell ref="L915:L916"/>
    <mergeCell ref="M915:M916"/>
    <mergeCell ref="N915:N916"/>
    <mergeCell ref="O915:O916"/>
    <mergeCell ref="B918:I918"/>
    <mergeCell ref="J918:AB918"/>
    <mergeCell ref="B919:I919"/>
    <mergeCell ref="J919:AB919"/>
    <mergeCell ref="B920:I920"/>
    <mergeCell ref="J920:L920"/>
    <mergeCell ref="M920:N920"/>
    <mergeCell ref="P920:Q920"/>
    <mergeCell ref="R920:AB920"/>
    <mergeCell ref="B903:I903"/>
    <mergeCell ref="J903:AB903"/>
    <mergeCell ref="P905:Q905"/>
    <mergeCell ref="R905:AB905"/>
    <mergeCell ref="B906:I908"/>
    <mergeCell ref="J906:L906"/>
    <mergeCell ref="M906:Q906"/>
    <mergeCell ref="R906:T906"/>
    <mergeCell ref="U906:AB906"/>
    <mergeCell ref="P913:Q914"/>
    <mergeCell ref="J907:L907"/>
    <mergeCell ref="M907:Q907"/>
    <mergeCell ref="R907:T907"/>
    <mergeCell ref="U907:AB907"/>
    <mergeCell ref="J908:L908"/>
    <mergeCell ref="M908:AB908"/>
    <mergeCell ref="R913:U914"/>
    <mergeCell ref="V913:AB914"/>
    <mergeCell ref="B909:I911"/>
    <mergeCell ref="B912:I912"/>
    <mergeCell ref="B913:I914"/>
    <mergeCell ref="J913:K914"/>
    <mergeCell ref="L913:O914"/>
    <mergeCell ref="B905:I905"/>
    <mergeCell ref="J905:L905"/>
    <mergeCell ref="M905:N905"/>
    <mergeCell ref="B888:I888"/>
    <mergeCell ref="J888:AB888"/>
    <mergeCell ref="B889:I889"/>
    <mergeCell ref="J889:L889"/>
    <mergeCell ref="M889:N889"/>
    <mergeCell ref="P889:Q889"/>
    <mergeCell ref="R889:AB889"/>
    <mergeCell ref="M891:Q891"/>
    <mergeCell ref="R891:T891"/>
    <mergeCell ref="U891:AB891"/>
    <mergeCell ref="N899:N900"/>
    <mergeCell ref="O899:O900"/>
    <mergeCell ref="M892:AB892"/>
    <mergeCell ref="B893:I895"/>
    <mergeCell ref="B896:I896"/>
    <mergeCell ref="B897:I898"/>
    <mergeCell ref="J897:K898"/>
    <mergeCell ref="L897:O898"/>
    <mergeCell ref="P897:Q898"/>
    <mergeCell ref="R897:U898"/>
    <mergeCell ref="P899:P900"/>
    <mergeCell ref="Q899:Q900"/>
    <mergeCell ref="J892:L892"/>
    <mergeCell ref="V897:AB898"/>
    <mergeCell ref="B890:I892"/>
    <mergeCell ref="J890:L890"/>
    <mergeCell ref="M890:Q890"/>
    <mergeCell ref="R890:T890"/>
    <mergeCell ref="U890:AB890"/>
    <mergeCell ref="J891:L891"/>
    <mergeCell ref="P874:Q874"/>
    <mergeCell ref="R874:AB874"/>
    <mergeCell ref="B875:I877"/>
    <mergeCell ref="J875:L875"/>
    <mergeCell ref="M875:Q875"/>
    <mergeCell ref="R875:T875"/>
    <mergeCell ref="U875:AB875"/>
    <mergeCell ref="J876:L876"/>
    <mergeCell ref="M876:Q876"/>
    <mergeCell ref="R876:T876"/>
    <mergeCell ref="U876:AB876"/>
    <mergeCell ref="J877:L877"/>
    <mergeCell ref="M877:AB877"/>
    <mergeCell ref="B878:I880"/>
    <mergeCell ref="B904:I904"/>
    <mergeCell ref="J904:AB904"/>
    <mergeCell ref="B899:I900"/>
    <mergeCell ref="J899:K900"/>
    <mergeCell ref="L899:L900"/>
    <mergeCell ref="M899:M900"/>
    <mergeCell ref="R882:U883"/>
    <mergeCell ref="V882:AB883"/>
    <mergeCell ref="B884:I885"/>
    <mergeCell ref="J884:K885"/>
    <mergeCell ref="L884:L885"/>
    <mergeCell ref="M884:M885"/>
    <mergeCell ref="N884:N885"/>
    <mergeCell ref="O884:O885"/>
    <mergeCell ref="P884:P885"/>
    <mergeCell ref="Q884:Q885"/>
    <mergeCell ref="B887:I887"/>
    <mergeCell ref="J887:AB887"/>
    <mergeCell ref="B881:I881"/>
    <mergeCell ref="B882:I883"/>
    <mergeCell ref="J882:K883"/>
    <mergeCell ref="L882:O883"/>
    <mergeCell ref="P882:Q883"/>
    <mergeCell ref="B855:I857"/>
    <mergeCell ref="J855:L855"/>
    <mergeCell ref="M855:Q855"/>
    <mergeCell ref="R855:T855"/>
    <mergeCell ref="U855:AB855"/>
    <mergeCell ref="J856:L856"/>
    <mergeCell ref="M856:Q856"/>
    <mergeCell ref="R856:T856"/>
    <mergeCell ref="U856:AB856"/>
    <mergeCell ref="J857:L857"/>
    <mergeCell ref="B862:I863"/>
    <mergeCell ref="J862:K863"/>
    <mergeCell ref="L862:O863"/>
    <mergeCell ref="P862:Q863"/>
    <mergeCell ref="R862:U863"/>
    <mergeCell ref="V862:AB863"/>
    <mergeCell ref="B873:I873"/>
    <mergeCell ref="J873:AB873"/>
    <mergeCell ref="B864:I865"/>
    <mergeCell ref="J864:K865"/>
    <mergeCell ref="L864:L865"/>
    <mergeCell ref="M864:M865"/>
    <mergeCell ref="N864:N865"/>
    <mergeCell ref="O864:O865"/>
    <mergeCell ref="B874:I874"/>
    <mergeCell ref="J874:L874"/>
    <mergeCell ref="M874:N874"/>
    <mergeCell ref="P849:P850"/>
    <mergeCell ref="Q849:Q850"/>
    <mergeCell ref="P864:P865"/>
    <mergeCell ref="Q864:Q865"/>
    <mergeCell ref="B872:I872"/>
    <mergeCell ref="J872:AB872"/>
    <mergeCell ref="M857:AB857"/>
    <mergeCell ref="B858:I860"/>
    <mergeCell ref="B861:I861"/>
    <mergeCell ref="B849:I850"/>
    <mergeCell ref="J849:K850"/>
    <mergeCell ref="L849:L850"/>
    <mergeCell ref="M849:M850"/>
    <mergeCell ref="N849:N850"/>
    <mergeCell ref="O849:O850"/>
    <mergeCell ref="B852:I852"/>
    <mergeCell ref="J852:AB852"/>
    <mergeCell ref="B853:I853"/>
    <mergeCell ref="J853:AB853"/>
    <mergeCell ref="B854:I854"/>
    <mergeCell ref="J854:L854"/>
    <mergeCell ref="M854:N854"/>
    <mergeCell ref="P854:Q854"/>
    <mergeCell ref="R854:AB854"/>
    <mergeCell ref="B837:I837"/>
    <mergeCell ref="J837:AB837"/>
    <mergeCell ref="P839:Q839"/>
    <mergeCell ref="R839:AB839"/>
    <mergeCell ref="B840:I842"/>
    <mergeCell ref="J840:L840"/>
    <mergeCell ref="M840:Q840"/>
    <mergeCell ref="R840:T840"/>
    <mergeCell ref="U840:AB840"/>
    <mergeCell ref="P847:Q848"/>
    <mergeCell ref="J841:L841"/>
    <mergeCell ref="M841:Q841"/>
    <mergeCell ref="R841:T841"/>
    <mergeCell ref="U841:AB841"/>
    <mergeCell ref="J842:L842"/>
    <mergeCell ref="M842:AB842"/>
    <mergeCell ref="R847:U848"/>
    <mergeCell ref="V847:AB848"/>
    <mergeCell ref="B843:I845"/>
    <mergeCell ref="B846:I846"/>
    <mergeCell ref="B847:I848"/>
    <mergeCell ref="J847:K848"/>
    <mergeCell ref="L847:O848"/>
    <mergeCell ref="B839:I839"/>
    <mergeCell ref="J839:L839"/>
    <mergeCell ref="M839:N839"/>
    <mergeCell ref="B822:I822"/>
    <mergeCell ref="J822:AB822"/>
    <mergeCell ref="B823:I823"/>
    <mergeCell ref="J823:L823"/>
    <mergeCell ref="M823:N823"/>
    <mergeCell ref="P823:Q823"/>
    <mergeCell ref="R823:AB823"/>
    <mergeCell ref="M825:Q825"/>
    <mergeCell ref="R825:T825"/>
    <mergeCell ref="U825:AB825"/>
    <mergeCell ref="N833:N834"/>
    <mergeCell ref="O833:O834"/>
    <mergeCell ref="M826:AB826"/>
    <mergeCell ref="B827:I829"/>
    <mergeCell ref="B830:I830"/>
    <mergeCell ref="B831:I832"/>
    <mergeCell ref="J831:K832"/>
    <mergeCell ref="L831:O832"/>
    <mergeCell ref="P831:Q832"/>
    <mergeCell ref="R831:U832"/>
    <mergeCell ref="P833:P834"/>
    <mergeCell ref="Q833:Q834"/>
    <mergeCell ref="J826:L826"/>
    <mergeCell ref="V831:AB832"/>
    <mergeCell ref="B824:I826"/>
    <mergeCell ref="J824:L824"/>
    <mergeCell ref="M824:Q824"/>
    <mergeCell ref="R824:T824"/>
    <mergeCell ref="U824:AB824"/>
    <mergeCell ref="J825:L825"/>
    <mergeCell ref="P808:Q808"/>
    <mergeCell ref="R808:AB808"/>
    <mergeCell ref="B809:I811"/>
    <mergeCell ref="J809:L809"/>
    <mergeCell ref="M809:Q809"/>
    <mergeCell ref="R809:T809"/>
    <mergeCell ref="U809:AB809"/>
    <mergeCell ref="J810:L810"/>
    <mergeCell ref="M810:Q810"/>
    <mergeCell ref="R810:T810"/>
    <mergeCell ref="U810:AB810"/>
    <mergeCell ref="J811:L811"/>
    <mergeCell ref="M811:AB811"/>
    <mergeCell ref="B812:I814"/>
    <mergeCell ref="B838:I838"/>
    <mergeCell ref="J838:AB838"/>
    <mergeCell ref="B833:I834"/>
    <mergeCell ref="J833:K834"/>
    <mergeCell ref="L833:L834"/>
    <mergeCell ref="M833:M834"/>
    <mergeCell ref="R816:U817"/>
    <mergeCell ref="V816:AB817"/>
    <mergeCell ref="B818:I819"/>
    <mergeCell ref="J818:K819"/>
    <mergeCell ref="L818:L819"/>
    <mergeCell ref="M818:M819"/>
    <mergeCell ref="N818:N819"/>
    <mergeCell ref="O818:O819"/>
    <mergeCell ref="P818:P819"/>
    <mergeCell ref="Q818:Q819"/>
    <mergeCell ref="B821:I821"/>
    <mergeCell ref="J821:AB821"/>
    <mergeCell ref="B815:I815"/>
    <mergeCell ref="B816:I817"/>
    <mergeCell ref="J816:K817"/>
    <mergeCell ref="L816:O817"/>
    <mergeCell ref="P816:Q817"/>
    <mergeCell ref="B789:I791"/>
    <mergeCell ref="J789:L789"/>
    <mergeCell ref="M789:Q789"/>
    <mergeCell ref="R789:T789"/>
    <mergeCell ref="U789:AB789"/>
    <mergeCell ref="J790:L790"/>
    <mergeCell ref="M790:Q790"/>
    <mergeCell ref="R790:T790"/>
    <mergeCell ref="U790:AB790"/>
    <mergeCell ref="J791:L791"/>
    <mergeCell ref="B796:I797"/>
    <mergeCell ref="J796:K797"/>
    <mergeCell ref="L796:O797"/>
    <mergeCell ref="P796:Q797"/>
    <mergeCell ref="R796:U797"/>
    <mergeCell ref="V796:AB797"/>
    <mergeCell ref="B807:I807"/>
    <mergeCell ref="J807:AB807"/>
    <mergeCell ref="B798:I799"/>
    <mergeCell ref="J798:K799"/>
    <mergeCell ref="L798:L799"/>
    <mergeCell ref="M798:M799"/>
    <mergeCell ref="N798:N799"/>
    <mergeCell ref="O798:O799"/>
    <mergeCell ref="B808:I808"/>
    <mergeCell ref="J808:L808"/>
    <mergeCell ref="M808:N808"/>
    <mergeCell ref="P783:P784"/>
    <mergeCell ref="Q783:Q784"/>
    <mergeCell ref="P798:P799"/>
    <mergeCell ref="Q798:Q799"/>
    <mergeCell ref="B806:I806"/>
    <mergeCell ref="J806:AB806"/>
    <mergeCell ref="M791:AB791"/>
    <mergeCell ref="B792:I794"/>
    <mergeCell ref="B795:I795"/>
    <mergeCell ref="B783:I784"/>
    <mergeCell ref="J783:K784"/>
    <mergeCell ref="L783:L784"/>
    <mergeCell ref="M783:M784"/>
    <mergeCell ref="N783:N784"/>
    <mergeCell ref="O783:O784"/>
    <mergeCell ref="B786:I786"/>
    <mergeCell ref="J786:AB786"/>
    <mergeCell ref="B787:I787"/>
    <mergeCell ref="J787:AB787"/>
    <mergeCell ref="B788:I788"/>
    <mergeCell ref="J788:L788"/>
    <mergeCell ref="M788:N788"/>
    <mergeCell ref="P788:Q788"/>
    <mergeCell ref="R788:AB788"/>
    <mergeCell ref="B771:I771"/>
    <mergeCell ref="J771:AB771"/>
    <mergeCell ref="P773:Q773"/>
    <mergeCell ref="R773:AB773"/>
    <mergeCell ref="B774:I776"/>
    <mergeCell ref="J774:L774"/>
    <mergeCell ref="M774:Q774"/>
    <mergeCell ref="R774:T774"/>
    <mergeCell ref="U774:AB774"/>
    <mergeCell ref="P781:Q782"/>
    <mergeCell ref="J775:L775"/>
    <mergeCell ref="M775:Q775"/>
    <mergeCell ref="R775:T775"/>
    <mergeCell ref="U775:AB775"/>
    <mergeCell ref="J776:L776"/>
    <mergeCell ref="M776:AB776"/>
    <mergeCell ref="R781:U782"/>
    <mergeCell ref="V781:AB782"/>
    <mergeCell ref="B777:I779"/>
    <mergeCell ref="B780:I780"/>
    <mergeCell ref="B781:I782"/>
    <mergeCell ref="J781:K782"/>
    <mergeCell ref="L781:O782"/>
    <mergeCell ref="B773:I773"/>
    <mergeCell ref="J773:L773"/>
    <mergeCell ref="M773:N773"/>
    <mergeCell ref="B756:I756"/>
    <mergeCell ref="J756:AB756"/>
    <mergeCell ref="B757:I757"/>
    <mergeCell ref="J757:L757"/>
    <mergeCell ref="M757:N757"/>
    <mergeCell ref="P757:Q757"/>
    <mergeCell ref="R757:AB757"/>
    <mergeCell ref="M759:Q759"/>
    <mergeCell ref="R759:T759"/>
    <mergeCell ref="U759:AB759"/>
    <mergeCell ref="N767:N768"/>
    <mergeCell ref="O767:O768"/>
    <mergeCell ref="M760:AB760"/>
    <mergeCell ref="B761:I763"/>
    <mergeCell ref="B764:I764"/>
    <mergeCell ref="B765:I766"/>
    <mergeCell ref="J765:K766"/>
    <mergeCell ref="L765:O766"/>
    <mergeCell ref="P765:Q766"/>
    <mergeCell ref="R765:U766"/>
    <mergeCell ref="P767:P768"/>
    <mergeCell ref="Q767:Q768"/>
    <mergeCell ref="J760:L760"/>
    <mergeCell ref="V765:AB766"/>
    <mergeCell ref="B758:I760"/>
    <mergeCell ref="J758:L758"/>
    <mergeCell ref="M758:Q758"/>
    <mergeCell ref="R758:T758"/>
    <mergeCell ref="U758:AB758"/>
    <mergeCell ref="J759:L759"/>
    <mergeCell ref="P742:Q742"/>
    <mergeCell ref="R742:AB742"/>
    <mergeCell ref="B743:I745"/>
    <mergeCell ref="J743:L743"/>
    <mergeCell ref="M743:Q743"/>
    <mergeCell ref="R743:T743"/>
    <mergeCell ref="U743:AB743"/>
    <mergeCell ref="J744:L744"/>
    <mergeCell ref="M744:Q744"/>
    <mergeCell ref="R744:T744"/>
    <mergeCell ref="U744:AB744"/>
    <mergeCell ref="J745:L745"/>
    <mergeCell ref="M745:AB745"/>
    <mergeCell ref="B746:I748"/>
    <mergeCell ref="B772:I772"/>
    <mergeCell ref="J772:AB772"/>
    <mergeCell ref="B767:I768"/>
    <mergeCell ref="J767:K768"/>
    <mergeCell ref="L767:L768"/>
    <mergeCell ref="M767:M768"/>
    <mergeCell ref="R750:U751"/>
    <mergeCell ref="V750:AB751"/>
    <mergeCell ref="B752:I753"/>
    <mergeCell ref="J752:K753"/>
    <mergeCell ref="L752:L753"/>
    <mergeCell ref="M752:M753"/>
    <mergeCell ref="N752:N753"/>
    <mergeCell ref="O752:O753"/>
    <mergeCell ref="P752:P753"/>
    <mergeCell ref="Q752:Q753"/>
    <mergeCell ref="B755:I755"/>
    <mergeCell ref="J755:AB755"/>
    <mergeCell ref="B749:I749"/>
    <mergeCell ref="B750:I751"/>
    <mergeCell ref="J750:K751"/>
    <mergeCell ref="L750:O751"/>
    <mergeCell ref="P750:Q751"/>
    <mergeCell ref="B723:I725"/>
    <mergeCell ref="J723:L723"/>
    <mergeCell ref="M723:Q723"/>
    <mergeCell ref="R723:T723"/>
    <mergeCell ref="U723:AB723"/>
    <mergeCell ref="J724:L724"/>
    <mergeCell ref="M724:Q724"/>
    <mergeCell ref="R724:T724"/>
    <mergeCell ref="U724:AB724"/>
    <mergeCell ref="J725:L725"/>
    <mergeCell ref="B730:I731"/>
    <mergeCell ref="J730:K731"/>
    <mergeCell ref="L730:O731"/>
    <mergeCell ref="P730:Q731"/>
    <mergeCell ref="R730:U731"/>
    <mergeCell ref="V730:AB731"/>
    <mergeCell ref="B741:I741"/>
    <mergeCell ref="J741:AB741"/>
    <mergeCell ref="B732:I733"/>
    <mergeCell ref="J732:K733"/>
    <mergeCell ref="L732:L733"/>
    <mergeCell ref="M732:M733"/>
    <mergeCell ref="N732:N733"/>
    <mergeCell ref="O732:O733"/>
    <mergeCell ref="B742:I742"/>
    <mergeCell ref="J742:L742"/>
    <mergeCell ref="M742:N742"/>
    <mergeCell ref="P717:P718"/>
    <mergeCell ref="Q717:Q718"/>
    <mergeCell ref="P732:P733"/>
    <mergeCell ref="Q732:Q733"/>
    <mergeCell ref="B740:I740"/>
    <mergeCell ref="J740:AB740"/>
    <mergeCell ref="M725:AB725"/>
    <mergeCell ref="B726:I728"/>
    <mergeCell ref="B729:I729"/>
    <mergeCell ref="B717:I718"/>
    <mergeCell ref="J717:K718"/>
    <mergeCell ref="L717:L718"/>
    <mergeCell ref="M717:M718"/>
    <mergeCell ref="N717:N718"/>
    <mergeCell ref="O717:O718"/>
    <mergeCell ref="B720:I720"/>
    <mergeCell ref="J720:AB720"/>
    <mergeCell ref="B721:I721"/>
    <mergeCell ref="J721:AB721"/>
    <mergeCell ref="B722:I722"/>
    <mergeCell ref="J722:L722"/>
    <mergeCell ref="M722:N722"/>
    <mergeCell ref="P722:Q722"/>
    <mergeCell ref="R722:AB722"/>
    <mergeCell ref="B705:I705"/>
    <mergeCell ref="J705:AB705"/>
    <mergeCell ref="P707:Q707"/>
    <mergeCell ref="R707:AB707"/>
    <mergeCell ref="B708:I710"/>
    <mergeCell ref="J708:L708"/>
    <mergeCell ref="M708:Q708"/>
    <mergeCell ref="R708:T708"/>
    <mergeCell ref="U708:AB708"/>
    <mergeCell ref="P715:Q716"/>
    <mergeCell ref="J709:L709"/>
    <mergeCell ref="M709:Q709"/>
    <mergeCell ref="R709:T709"/>
    <mergeCell ref="U709:AB709"/>
    <mergeCell ref="J710:L710"/>
    <mergeCell ref="M710:AB710"/>
    <mergeCell ref="R715:U716"/>
    <mergeCell ref="V715:AB716"/>
    <mergeCell ref="B711:I713"/>
    <mergeCell ref="B714:I714"/>
    <mergeCell ref="B715:I716"/>
    <mergeCell ref="J715:K716"/>
    <mergeCell ref="L715:O716"/>
    <mergeCell ref="B707:I707"/>
    <mergeCell ref="J707:L707"/>
    <mergeCell ref="M707:N707"/>
    <mergeCell ref="B690:I690"/>
    <mergeCell ref="J690:AB690"/>
    <mergeCell ref="B691:I691"/>
    <mergeCell ref="J691:L691"/>
    <mergeCell ref="M691:N691"/>
    <mergeCell ref="P691:Q691"/>
    <mergeCell ref="R691:AB691"/>
    <mergeCell ref="M693:Q693"/>
    <mergeCell ref="R693:T693"/>
    <mergeCell ref="U693:AB693"/>
    <mergeCell ref="N701:N702"/>
    <mergeCell ref="O701:O702"/>
    <mergeCell ref="M694:AB694"/>
    <mergeCell ref="B695:I697"/>
    <mergeCell ref="B698:I698"/>
    <mergeCell ref="B699:I700"/>
    <mergeCell ref="J699:K700"/>
    <mergeCell ref="L699:O700"/>
    <mergeCell ref="P699:Q700"/>
    <mergeCell ref="R699:U700"/>
    <mergeCell ref="P701:P702"/>
    <mergeCell ref="Q701:Q702"/>
    <mergeCell ref="J694:L694"/>
    <mergeCell ref="V699:AB700"/>
    <mergeCell ref="B692:I694"/>
    <mergeCell ref="J692:L692"/>
    <mergeCell ref="M692:Q692"/>
    <mergeCell ref="R692:T692"/>
    <mergeCell ref="U692:AB692"/>
    <mergeCell ref="J693:L693"/>
    <mergeCell ref="P676:Q676"/>
    <mergeCell ref="R676:AB676"/>
    <mergeCell ref="B677:I679"/>
    <mergeCell ref="J677:L677"/>
    <mergeCell ref="M677:Q677"/>
    <mergeCell ref="R677:T677"/>
    <mergeCell ref="U677:AB677"/>
    <mergeCell ref="J678:L678"/>
    <mergeCell ref="M678:Q678"/>
    <mergeCell ref="R678:T678"/>
    <mergeCell ref="U678:AB678"/>
    <mergeCell ref="J679:L679"/>
    <mergeCell ref="M679:AB679"/>
    <mergeCell ref="B680:I682"/>
    <mergeCell ref="B706:I706"/>
    <mergeCell ref="J706:AB706"/>
    <mergeCell ref="B701:I702"/>
    <mergeCell ref="J701:K702"/>
    <mergeCell ref="L701:L702"/>
    <mergeCell ref="M701:M702"/>
    <mergeCell ref="R684:U685"/>
    <mergeCell ref="V684:AB685"/>
    <mergeCell ref="B686:I687"/>
    <mergeCell ref="J686:K687"/>
    <mergeCell ref="L686:L687"/>
    <mergeCell ref="M686:M687"/>
    <mergeCell ref="N686:N687"/>
    <mergeCell ref="O686:O687"/>
    <mergeCell ref="P686:P687"/>
    <mergeCell ref="Q686:Q687"/>
    <mergeCell ref="B689:I689"/>
    <mergeCell ref="J689:AB689"/>
    <mergeCell ref="B683:I683"/>
    <mergeCell ref="B684:I685"/>
    <mergeCell ref="J684:K685"/>
    <mergeCell ref="L684:O685"/>
    <mergeCell ref="P684:Q685"/>
    <mergeCell ref="B657:I659"/>
    <mergeCell ref="J657:L657"/>
    <mergeCell ref="M657:Q657"/>
    <mergeCell ref="R657:T657"/>
    <mergeCell ref="U657:AB657"/>
    <mergeCell ref="J658:L658"/>
    <mergeCell ref="M658:Q658"/>
    <mergeCell ref="R658:T658"/>
    <mergeCell ref="U658:AB658"/>
    <mergeCell ref="J659:L659"/>
    <mergeCell ref="B664:I665"/>
    <mergeCell ref="J664:K665"/>
    <mergeCell ref="L664:O665"/>
    <mergeCell ref="P664:Q665"/>
    <mergeCell ref="R664:U665"/>
    <mergeCell ref="V664:AB665"/>
    <mergeCell ref="B675:I675"/>
    <mergeCell ref="J675:AB675"/>
    <mergeCell ref="B666:I667"/>
    <mergeCell ref="J666:K667"/>
    <mergeCell ref="L666:L667"/>
    <mergeCell ref="M666:M667"/>
    <mergeCell ref="N666:N667"/>
    <mergeCell ref="O666:O667"/>
    <mergeCell ref="B676:I676"/>
    <mergeCell ref="J676:L676"/>
    <mergeCell ref="M676:N676"/>
    <mergeCell ref="P651:P652"/>
    <mergeCell ref="Q651:Q652"/>
    <mergeCell ref="P666:P667"/>
    <mergeCell ref="Q666:Q667"/>
    <mergeCell ref="B674:I674"/>
    <mergeCell ref="J674:AB674"/>
    <mergeCell ref="M659:AB659"/>
    <mergeCell ref="B660:I662"/>
    <mergeCell ref="B663:I663"/>
    <mergeCell ref="B651:I652"/>
    <mergeCell ref="J651:K652"/>
    <mergeCell ref="L651:L652"/>
    <mergeCell ref="M651:M652"/>
    <mergeCell ref="N651:N652"/>
    <mergeCell ref="O651:O652"/>
    <mergeCell ref="B654:I654"/>
    <mergeCell ref="J654:AB654"/>
    <mergeCell ref="B655:I655"/>
    <mergeCell ref="J655:AB655"/>
    <mergeCell ref="B656:I656"/>
    <mergeCell ref="J656:L656"/>
    <mergeCell ref="M656:N656"/>
    <mergeCell ref="P656:Q656"/>
    <mergeCell ref="R656:AB656"/>
    <mergeCell ref="B639:I639"/>
    <mergeCell ref="J639:AB639"/>
    <mergeCell ref="P641:Q641"/>
    <mergeCell ref="R641:AB641"/>
    <mergeCell ref="B642:I644"/>
    <mergeCell ref="J642:L642"/>
    <mergeCell ref="M642:Q642"/>
    <mergeCell ref="R642:T642"/>
    <mergeCell ref="U642:AB642"/>
    <mergeCell ref="P649:Q650"/>
    <mergeCell ref="J643:L643"/>
    <mergeCell ref="M643:Q643"/>
    <mergeCell ref="R643:T643"/>
    <mergeCell ref="U643:AB643"/>
    <mergeCell ref="J644:L644"/>
    <mergeCell ref="M644:AB644"/>
    <mergeCell ref="R649:U650"/>
    <mergeCell ref="V649:AB650"/>
    <mergeCell ref="B645:I647"/>
    <mergeCell ref="B648:I648"/>
    <mergeCell ref="B649:I650"/>
    <mergeCell ref="J649:K650"/>
    <mergeCell ref="L649:O650"/>
    <mergeCell ref="B641:I641"/>
    <mergeCell ref="J641:L641"/>
    <mergeCell ref="M641:N641"/>
    <mergeCell ref="B624:I624"/>
    <mergeCell ref="J624:AB624"/>
    <mergeCell ref="B625:I625"/>
    <mergeCell ref="J625:L625"/>
    <mergeCell ref="M625:N625"/>
    <mergeCell ref="P625:Q625"/>
    <mergeCell ref="R625:AB625"/>
    <mergeCell ref="M627:Q627"/>
    <mergeCell ref="R627:T627"/>
    <mergeCell ref="U627:AB627"/>
    <mergeCell ref="N635:N636"/>
    <mergeCell ref="O635:O636"/>
    <mergeCell ref="M628:AB628"/>
    <mergeCell ref="B629:I631"/>
    <mergeCell ref="B632:I632"/>
    <mergeCell ref="B633:I634"/>
    <mergeCell ref="J633:K634"/>
    <mergeCell ref="L633:O634"/>
    <mergeCell ref="P633:Q634"/>
    <mergeCell ref="R633:U634"/>
    <mergeCell ref="P635:P636"/>
    <mergeCell ref="Q635:Q636"/>
    <mergeCell ref="J628:L628"/>
    <mergeCell ref="V633:AB634"/>
    <mergeCell ref="B626:I628"/>
    <mergeCell ref="J626:L626"/>
    <mergeCell ref="M626:Q626"/>
    <mergeCell ref="R626:T626"/>
    <mergeCell ref="U626:AB626"/>
    <mergeCell ref="J627:L627"/>
    <mergeCell ref="P610:Q610"/>
    <mergeCell ref="R610:AB610"/>
    <mergeCell ref="B611:I613"/>
    <mergeCell ref="J611:L611"/>
    <mergeCell ref="M611:Q611"/>
    <mergeCell ref="R611:T611"/>
    <mergeCell ref="U611:AB611"/>
    <mergeCell ref="J612:L612"/>
    <mergeCell ref="M612:Q612"/>
    <mergeCell ref="R612:T612"/>
    <mergeCell ref="U612:AB612"/>
    <mergeCell ref="J613:L613"/>
    <mergeCell ref="M613:AB613"/>
    <mergeCell ref="B614:I616"/>
    <mergeCell ref="B640:I640"/>
    <mergeCell ref="J640:AB640"/>
    <mergeCell ref="B635:I636"/>
    <mergeCell ref="J635:K636"/>
    <mergeCell ref="L635:L636"/>
    <mergeCell ref="M635:M636"/>
    <mergeCell ref="R618:U619"/>
    <mergeCell ref="V618:AB619"/>
    <mergeCell ref="B620:I621"/>
    <mergeCell ref="J620:K621"/>
    <mergeCell ref="L620:L621"/>
    <mergeCell ref="M620:M621"/>
    <mergeCell ref="N620:N621"/>
    <mergeCell ref="O620:O621"/>
    <mergeCell ref="P620:P621"/>
    <mergeCell ref="Q620:Q621"/>
    <mergeCell ref="B623:I623"/>
    <mergeCell ref="J623:AB623"/>
    <mergeCell ref="B617:I617"/>
    <mergeCell ref="B618:I619"/>
    <mergeCell ref="J618:K619"/>
    <mergeCell ref="L618:O619"/>
    <mergeCell ref="P618:Q619"/>
    <mergeCell ref="B591:I593"/>
    <mergeCell ref="J591:L591"/>
    <mergeCell ref="M591:Q591"/>
    <mergeCell ref="R591:T591"/>
    <mergeCell ref="U591:AB591"/>
    <mergeCell ref="J592:L592"/>
    <mergeCell ref="M592:Q592"/>
    <mergeCell ref="R592:T592"/>
    <mergeCell ref="U592:AB592"/>
    <mergeCell ref="J593:L593"/>
    <mergeCell ref="B598:I599"/>
    <mergeCell ref="J598:K599"/>
    <mergeCell ref="L598:O599"/>
    <mergeCell ref="P598:Q599"/>
    <mergeCell ref="R598:U599"/>
    <mergeCell ref="V598:AB599"/>
    <mergeCell ref="B609:I609"/>
    <mergeCell ref="J609:AB609"/>
    <mergeCell ref="B600:I601"/>
    <mergeCell ref="J600:K601"/>
    <mergeCell ref="L600:L601"/>
    <mergeCell ref="M600:M601"/>
    <mergeCell ref="N600:N601"/>
    <mergeCell ref="O600:O601"/>
    <mergeCell ref="B610:I610"/>
    <mergeCell ref="J610:L610"/>
    <mergeCell ref="M610:N610"/>
    <mergeCell ref="P585:P586"/>
    <mergeCell ref="Q585:Q586"/>
    <mergeCell ref="P600:P601"/>
    <mergeCell ref="Q600:Q601"/>
    <mergeCell ref="B608:I608"/>
    <mergeCell ref="J608:AB608"/>
    <mergeCell ref="M593:AB593"/>
    <mergeCell ref="B594:I596"/>
    <mergeCell ref="B597:I597"/>
    <mergeCell ref="B585:I586"/>
    <mergeCell ref="J585:K586"/>
    <mergeCell ref="L585:L586"/>
    <mergeCell ref="M585:M586"/>
    <mergeCell ref="N585:N586"/>
    <mergeCell ref="O585:O586"/>
    <mergeCell ref="B588:I588"/>
    <mergeCell ref="J588:AB588"/>
    <mergeCell ref="B589:I589"/>
    <mergeCell ref="J589:AB589"/>
    <mergeCell ref="B590:I590"/>
    <mergeCell ref="J590:L590"/>
    <mergeCell ref="M590:N590"/>
    <mergeCell ref="P590:Q590"/>
    <mergeCell ref="R590:AB590"/>
    <mergeCell ref="B573:I573"/>
    <mergeCell ref="J573:AB573"/>
    <mergeCell ref="P575:Q575"/>
    <mergeCell ref="R575:AB575"/>
    <mergeCell ref="B576:I578"/>
    <mergeCell ref="J576:L576"/>
    <mergeCell ref="M576:Q576"/>
    <mergeCell ref="R576:T576"/>
    <mergeCell ref="U576:AB576"/>
    <mergeCell ref="P583:Q584"/>
    <mergeCell ref="J577:L577"/>
    <mergeCell ref="M577:Q577"/>
    <mergeCell ref="R577:T577"/>
    <mergeCell ref="U577:AB577"/>
    <mergeCell ref="J578:L578"/>
    <mergeCell ref="M578:AB578"/>
    <mergeCell ref="R583:U584"/>
    <mergeCell ref="V583:AB584"/>
    <mergeCell ref="B579:I581"/>
    <mergeCell ref="B582:I582"/>
    <mergeCell ref="B583:I584"/>
    <mergeCell ref="J583:K584"/>
    <mergeCell ref="L583:O584"/>
    <mergeCell ref="B575:I575"/>
    <mergeCell ref="J575:L575"/>
    <mergeCell ref="M575:N575"/>
    <mergeCell ref="B558:I558"/>
    <mergeCell ref="J558:AB558"/>
    <mergeCell ref="B559:I559"/>
    <mergeCell ref="J559:L559"/>
    <mergeCell ref="M559:N559"/>
    <mergeCell ref="P559:Q559"/>
    <mergeCell ref="R559:AB559"/>
    <mergeCell ref="M561:Q561"/>
    <mergeCell ref="R561:T561"/>
    <mergeCell ref="U561:AB561"/>
    <mergeCell ref="N569:N570"/>
    <mergeCell ref="O569:O570"/>
    <mergeCell ref="M562:AB562"/>
    <mergeCell ref="B563:I565"/>
    <mergeCell ref="B566:I566"/>
    <mergeCell ref="B567:I568"/>
    <mergeCell ref="J567:K568"/>
    <mergeCell ref="L567:O568"/>
    <mergeCell ref="P567:Q568"/>
    <mergeCell ref="R567:U568"/>
    <mergeCell ref="P569:P570"/>
    <mergeCell ref="Q569:Q570"/>
    <mergeCell ref="J562:L562"/>
    <mergeCell ref="V567:AB568"/>
    <mergeCell ref="B560:I562"/>
    <mergeCell ref="J560:L560"/>
    <mergeCell ref="M560:Q560"/>
    <mergeCell ref="R560:T560"/>
    <mergeCell ref="U560:AB560"/>
    <mergeCell ref="J561:L561"/>
    <mergeCell ref="P544:Q544"/>
    <mergeCell ref="R544:AB544"/>
    <mergeCell ref="B545:I547"/>
    <mergeCell ref="J545:L545"/>
    <mergeCell ref="M545:Q545"/>
    <mergeCell ref="R545:T545"/>
    <mergeCell ref="U545:AB545"/>
    <mergeCell ref="J546:L546"/>
    <mergeCell ref="M546:Q546"/>
    <mergeCell ref="R546:T546"/>
    <mergeCell ref="U546:AB546"/>
    <mergeCell ref="J547:L547"/>
    <mergeCell ref="M547:AB547"/>
    <mergeCell ref="B548:I550"/>
    <mergeCell ref="B574:I574"/>
    <mergeCell ref="J574:AB574"/>
    <mergeCell ref="B569:I570"/>
    <mergeCell ref="J569:K570"/>
    <mergeCell ref="L569:L570"/>
    <mergeCell ref="M569:M570"/>
    <mergeCell ref="R552:U553"/>
    <mergeCell ref="V552:AB553"/>
    <mergeCell ref="B554:I555"/>
    <mergeCell ref="J554:K555"/>
    <mergeCell ref="L554:L555"/>
    <mergeCell ref="M554:M555"/>
    <mergeCell ref="N554:N555"/>
    <mergeCell ref="O554:O555"/>
    <mergeCell ref="P554:P555"/>
    <mergeCell ref="Q554:Q555"/>
    <mergeCell ref="B557:I557"/>
    <mergeCell ref="J557:AB557"/>
    <mergeCell ref="B551:I551"/>
    <mergeCell ref="B552:I553"/>
    <mergeCell ref="J552:K553"/>
    <mergeCell ref="L552:O553"/>
    <mergeCell ref="P552:Q553"/>
    <mergeCell ref="B525:I527"/>
    <mergeCell ref="J525:L525"/>
    <mergeCell ref="M525:Q525"/>
    <mergeCell ref="R525:T525"/>
    <mergeCell ref="U525:AB525"/>
    <mergeCell ref="J526:L526"/>
    <mergeCell ref="M526:Q526"/>
    <mergeCell ref="R526:T526"/>
    <mergeCell ref="U526:AB526"/>
    <mergeCell ref="J527:L527"/>
    <mergeCell ref="B532:I533"/>
    <mergeCell ref="J532:K533"/>
    <mergeCell ref="L532:O533"/>
    <mergeCell ref="P532:Q533"/>
    <mergeCell ref="R532:U533"/>
    <mergeCell ref="V532:AB533"/>
    <mergeCell ref="B543:I543"/>
    <mergeCell ref="J543:AB543"/>
    <mergeCell ref="B534:I535"/>
    <mergeCell ref="J534:K535"/>
    <mergeCell ref="L534:L535"/>
    <mergeCell ref="M534:M535"/>
    <mergeCell ref="N534:N535"/>
    <mergeCell ref="O534:O535"/>
    <mergeCell ref="B544:I544"/>
    <mergeCell ref="J544:L544"/>
    <mergeCell ref="M544:N544"/>
    <mergeCell ref="P519:P520"/>
    <mergeCell ref="Q519:Q520"/>
    <mergeCell ref="P534:P535"/>
    <mergeCell ref="Q534:Q535"/>
    <mergeCell ref="B542:I542"/>
    <mergeCell ref="J542:AB542"/>
    <mergeCell ref="M527:AB527"/>
    <mergeCell ref="B528:I530"/>
    <mergeCell ref="B531:I531"/>
    <mergeCell ref="B519:I520"/>
    <mergeCell ref="J519:K520"/>
    <mergeCell ref="L519:L520"/>
    <mergeCell ref="M519:M520"/>
    <mergeCell ref="N519:N520"/>
    <mergeCell ref="O519:O520"/>
    <mergeCell ref="B522:I522"/>
    <mergeCell ref="J522:AB522"/>
    <mergeCell ref="B523:I523"/>
    <mergeCell ref="J523:AB523"/>
    <mergeCell ref="B524:I524"/>
    <mergeCell ref="J524:L524"/>
    <mergeCell ref="M524:N524"/>
    <mergeCell ref="P524:Q524"/>
    <mergeCell ref="R524:AB524"/>
    <mergeCell ref="B507:I507"/>
    <mergeCell ref="J507:AB507"/>
    <mergeCell ref="P509:Q509"/>
    <mergeCell ref="R509:AB509"/>
    <mergeCell ref="B510:I512"/>
    <mergeCell ref="J510:L510"/>
    <mergeCell ref="M510:Q510"/>
    <mergeCell ref="R510:T510"/>
    <mergeCell ref="U510:AB510"/>
    <mergeCell ref="P517:Q518"/>
    <mergeCell ref="J511:L511"/>
    <mergeCell ref="M511:Q511"/>
    <mergeCell ref="R511:T511"/>
    <mergeCell ref="U511:AB511"/>
    <mergeCell ref="J512:L512"/>
    <mergeCell ref="M512:AB512"/>
    <mergeCell ref="R517:U518"/>
    <mergeCell ref="V517:AB518"/>
    <mergeCell ref="B513:I515"/>
    <mergeCell ref="B516:I516"/>
    <mergeCell ref="B517:I518"/>
    <mergeCell ref="J517:K518"/>
    <mergeCell ref="L517:O518"/>
    <mergeCell ref="B509:I509"/>
    <mergeCell ref="J509:L509"/>
    <mergeCell ref="M509:N509"/>
    <mergeCell ref="B492:I492"/>
    <mergeCell ref="J492:AB492"/>
    <mergeCell ref="B493:I493"/>
    <mergeCell ref="J493:L493"/>
    <mergeCell ref="M493:N493"/>
    <mergeCell ref="P493:Q493"/>
    <mergeCell ref="R493:AB493"/>
    <mergeCell ref="M495:Q495"/>
    <mergeCell ref="R495:T495"/>
    <mergeCell ref="U495:AB495"/>
    <mergeCell ref="N503:N504"/>
    <mergeCell ref="O503:O504"/>
    <mergeCell ref="M496:AB496"/>
    <mergeCell ref="B497:I499"/>
    <mergeCell ref="B500:I500"/>
    <mergeCell ref="B501:I502"/>
    <mergeCell ref="J501:K502"/>
    <mergeCell ref="L501:O502"/>
    <mergeCell ref="P501:Q502"/>
    <mergeCell ref="R501:U502"/>
    <mergeCell ref="P503:P504"/>
    <mergeCell ref="Q503:Q504"/>
    <mergeCell ref="J496:L496"/>
    <mergeCell ref="V501:AB502"/>
    <mergeCell ref="B494:I496"/>
    <mergeCell ref="J494:L494"/>
    <mergeCell ref="M494:Q494"/>
    <mergeCell ref="R494:T494"/>
    <mergeCell ref="U494:AB494"/>
    <mergeCell ref="J495:L495"/>
    <mergeCell ref="P478:Q478"/>
    <mergeCell ref="R478:AB478"/>
    <mergeCell ref="B479:I481"/>
    <mergeCell ref="J479:L479"/>
    <mergeCell ref="M479:Q479"/>
    <mergeCell ref="R479:T479"/>
    <mergeCell ref="U479:AB479"/>
    <mergeCell ref="J480:L480"/>
    <mergeCell ref="M480:Q480"/>
    <mergeCell ref="R480:T480"/>
    <mergeCell ref="U480:AB480"/>
    <mergeCell ref="J481:L481"/>
    <mergeCell ref="M481:AB481"/>
    <mergeCell ref="B482:I484"/>
    <mergeCell ref="B508:I508"/>
    <mergeCell ref="J508:AB508"/>
    <mergeCell ref="B503:I504"/>
    <mergeCell ref="J503:K504"/>
    <mergeCell ref="L503:L504"/>
    <mergeCell ref="M503:M504"/>
    <mergeCell ref="R486:U487"/>
    <mergeCell ref="V486:AB487"/>
    <mergeCell ref="B488:I489"/>
    <mergeCell ref="J488:K489"/>
    <mergeCell ref="L488:L489"/>
    <mergeCell ref="M488:M489"/>
    <mergeCell ref="N488:N489"/>
    <mergeCell ref="O488:O489"/>
    <mergeCell ref="P488:P489"/>
    <mergeCell ref="Q488:Q489"/>
    <mergeCell ref="B491:I491"/>
    <mergeCell ref="J491:AB491"/>
    <mergeCell ref="B485:I485"/>
    <mergeCell ref="B486:I487"/>
    <mergeCell ref="J486:K487"/>
    <mergeCell ref="L486:O487"/>
    <mergeCell ref="P486:Q487"/>
    <mergeCell ref="B459:I461"/>
    <mergeCell ref="J459:L459"/>
    <mergeCell ref="M459:Q459"/>
    <mergeCell ref="R459:T459"/>
    <mergeCell ref="U459:AB459"/>
    <mergeCell ref="J460:L460"/>
    <mergeCell ref="M460:Q460"/>
    <mergeCell ref="R460:T460"/>
    <mergeCell ref="U460:AB460"/>
    <mergeCell ref="J461:L461"/>
    <mergeCell ref="B466:I467"/>
    <mergeCell ref="J466:K467"/>
    <mergeCell ref="L466:O467"/>
    <mergeCell ref="P466:Q467"/>
    <mergeCell ref="R466:U467"/>
    <mergeCell ref="V466:AB467"/>
    <mergeCell ref="B477:I477"/>
    <mergeCell ref="J477:AB477"/>
    <mergeCell ref="B468:I469"/>
    <mergeCell ref="J468:K469"/>
    <mergeCell ref="L468:L469"/>
    <mergeCell ref="M468:M469"/>
    <mergeCell ref="N468:N469"/>
    <mergeCell ref="O468:O469"/>
    <mergeCell ref="B478:I478"/>
    <mergeCell ref="J478:L478"/>
    <mergeCell ref="M478:N478"/>
    <mergeCell ref="P453:P454"/>
    <mergeCell ref="Q453:Q454"/>
    <mergeCell ref="P468:P469"/>
    <mergeCell ref="Q468:Q469"/>
    <mergeCell ref="B476:I476"/>
    <mergeCell ref="J476:AB476"/>
    <mergeCell ref="M461:AB461"/>
    <mergeCell ref="B462:I464"/>
    <mergeCell ref="B465:I465"/>
    <mergeCell ref="B453:I454"/>
    <mergeCell ref="J453:K454"/>
    <mergeCell ref="L453:L454"/>
    <mergeCell ref="M453:M454"/>
    <mergeCell ref="N453:N454"/>
    <mergeCell ref="O453:O454"/>
    <mergeCell ref="B456:I456"/>
    <mergeCell ref="J456:AB456"/>
    <mergeCell ref="B457:I457"/>
    <mergeCell ref="J457:AB457"/>
    <mergeCell ref="B458:I458"/>
    <mergeCell ref="J458:L458"/>
    <mergeCell ref="M458:N458"/>
    <mergeCell ref="P458:Q458"/>
    <mergeCell ref="R458:AB458"/>
    <mergeCell ref="B441:I441"/>
    <mergeCell ref="J441:AB441"/>
    <mergeCell ref="P443:Q443"/>
    <mergeCell ref="R443:AB443"/>
    <mergeCell ref="B444:I446"/>
    <mergeCell ref="J444:L444"/>
    <mergeCell ref="M444:Q444"/>
    <mergeCell ref="R444:T444"/>
    <mergeCell ref="U444:AB444"/>
    <mergeCell ref="P451:Q452"/>
    <mergeCell ref="J445:L445"/>
    <mergeCell ref="M445:Q445"/>
    <mergeCell ref="R445:T445"/>
    <mergeCell ref="U445:AB445"/>
    <mergeCell ref="J446:L446"/>
    <mergeCell ref="M446:AB446"/>
    <mergeCell ref="R451:U452"/>
    <mergeCell ref="V451:AB452"/>
    <mergeCell ref="B447:I449"/>
    <mergeCell ref="B450:I450"/>
    <mergeCell ref="B451:I452"/>
    <mergeCell ref="J451:K452"/>
    <mergeCell ref="L451:O452"/>
    <mergeCell ref="B443:I443"/>
    <mergeCell ref="J443:L443"/>
    <mergeCell ref="M443:N443"/>
    <mergeCell ref="B426:I426"/>
    <mergeCell ref="J426:AB426"/>
    <mergeCell ref="B427:I427"/>
    <mergeCell ref="J427:L427"/>
    <mergeCell ref="M427:N427"/>
    <mergeCell ref="P427:Q427"/>
    <mergeCell ref="R427:AB427"/>
    <mergeCell ref="M429:Q429"/>
    <mergeCell ref="R429:T429"/>
    <mergeCell ref="U429:AB429"/>
    <mergeCell ref="N437:N438"/>
    <mergeCell ref="O437:O438"/>
    <mergeCell ref="M430:AB430"/>
    <mergeCell ref="B431:I433"/>
    <mergeCell ref="B434:I434"/>
    <mergeCell ref="B435:I436"/>
    <mergeCell ref="J435:K436"/>
    <mergeCell ref="L435:O436"/>
    <mergeCell ref="P435:Q436"/>
    <mergeCell ref="R435:U436"/>
    <mergeCell ref="P437:P438"/>
    <mergeCell ref="Q437:Q438"/>
    <mergeCell ref="J430:L430"/>
    <mergeCell ref="V435:AB436"/>
    <mergeCell ref="B428:I430"/>
    <mergeCell ref="J428:L428"/>
    <mergeCell ref="M428:Q428"/>
    <mergeCell ref="R428:T428"/>
    <mergeCell ref="U428:AB428"/>
    <mergeCell ref="J429:L429"/>
    <mergeCell ref="P412:Q412"/>
    <mergeCell ref="R412:AB412"/>
    <mergeCell ref="B413:I415"/>
    <mergeCell ref="J413:L413"/>
    <mergeCell ref="M413:Q413"/>
    <mergeCell ref="R413:T413"/>
    <mergeCell ref="U413:AB413"/>
    <mergeCell ref="J414:L414"/>
    <mergeCell ref="M414:Q414"/>
    <mergeCell ref="R414:T414"/>
    <mergeCell ref="U414:AB414"/>
    <mergeCell ref="J415:L415"/>
    <mergeCell ref="M415:AB415"/>
    <mergeCell ref="B416:I418"/>
    <mergeCell ref="B442:I442"/>
    <mergeCell ref="J442:AB442"/>
    <mergeCell ref="B437:I438"/>
    <mergeCell ref="J437:K438"/>
    <mergeCell ref="L437:L438"/>
    <mergeCell ref="M437:M438"/>
    <mergeCell ref="R420:U421"/>
    <mergeCell ref="V420:AB421"/>
    <mergeCell ref="B422:I423"/>
    <mergeCell ref="J422:K423"/>
    <mergeCell ref="L422:L423"/>
    <mergeCell ref="M422:M423"/>
    <mergeCell ref="N422:N423"/>
    <mergeCell ref="O422:O423"/>
    <mergeCell ref="P422:P423"/>
    <mergeCell ref="Q422:Q423"/>
    <mergeCell ref="B425:I425"/>
    <mergeCell ref="J425:AB425"/>
    <mergeCell ref="B419:I419"/>
    <mergeCell ref="B420:I421"/>
    <mergeCell ref="J420:K421"/>
    <mergeCell ref="L420:O421"/>
    <mergeCell ref="P420:Q421"/>
    <mergeCell ref="B393:I395"/>
    <mergeCell ref="J393:L393"/>
    <mergeCell ref="M393:Q393"/>
    <mergeCell ref="R393:T393"/>
    <mergeCell ref="U393:AB393"/>
    <mergeCell ref="J394:L394"/>
    <mergeCell ref="M394:Q394"/>
    <mergeCell ref="R394:T394"/>
    <mergeCell ref="U394:AB394"/>
    <mergeCell ref="J395:L395"/>
    <mergeCell ref="B400:I401"/>
    <mergeCell ref="J400:K401"/>
    <mergeCell ref="L400:O401"/>
    <mergeCell ref="P400:Q401"/>
    <mergeCell ref="R400:U401"/>
    <mergeCell ref="V400:AB401"/>
    <mergeCell ref="B411:I411"/>
    <mergeCell ref="J411:AB411"/>
    <mergeCell ref="B402:I403"/>
    <mergeCell ref="J402:K403"/>
    <mergeCell ref="L402:L403"/>
    <mergeCell ref="M402:M403"/>
    <mergeCell ref="N402:N403"/>
    <mergeCell ref="O402:O403"/>
    <mergeCell ref="B412:I412"/>
    <mergeCell ref="J412:L412"/>
    <mergeCell ref="M412:N412"/>
    <mergeCell ref="P387:P388"/>
    <mergeCell ref="Q387:Q388"/>
    <mergeCell ref="P402:P403"/>
    <mergeCell ref="Q402:Q403"/>
    <mergeCell ref="B410:I410"/>
    <mergeCell ref="J410:AB410"/>
    <mergeCell ref="M395:AB395"/>
    <mergeCell ref="B396:I398"/>
    <mergeCell ref="B399:I399"/>
    <mergeCell ref="B387:I388"/>
    <mergeCell ref="J387:K388"/>
    <mergeCell ref="L387:L388"/>
    <mergeCell ref="M387:M388"/>
    <mergeCell ref="N387:N388"/>
    <mergeCell ref="O387:O388"/>
    <mergeCell ref="B390:I390"/>
    <mergeCell ref="J390:AB390"/>
    <mergeCell ref="B391:I391"/>
    <mergeCell ref="J391:AB391"/>
    <mergeCell ref="B392:I392"/>
    <mergeCell ref="J392:L392"/>
    <mergeCell ref="M392:N392"/>
    <mergeCell ref="P392:Q392"/>
    <mergeCell ref="R392:AB392"/>
    <mergeCell ref="B375:I375"/>
    <mergeCell ref="J375:AB375"/>
    <mergeCell ref="P377:Q377"/>
    <mergeCell ref="R377:AB377"/>
    <mergeCell ref="B378:I380"/>
    <mergeCell ref="J378:L378"/>
    <mergeCell ref="M378:Q378"/>
    <mergeCell ref="R378:T378"/>
    <mergeCell ref="U378:AB378"/>
    <mergeCell ref="P385:Q386"/>
    <mergeCell ref="J379:L379"/>
    <mergeCell ref="M379:Q379"/>
    <mergeCell ref="R379:T379"/>
    <mergeCell ref="U379:AB379"/>
    <mergeCell ref="J380:L380"/>
    <mergeCell ref="M380:AB380"/>
    <mergeCell ref="R385:U386"/>
    <mergeCell ref="V385:AB386"/>
    <mergeCell ref="B381:I383"/>
    <mergeCell ref="B384:I384"/>
    <mergeCell ref="B385:I386"/>
    <mergeCell ref="J385:K386"/>
    <mergeCell ref="L385:O386"/>
    <mergeCell ref="B377:I377"/>
    <mergeCell ref="J377:L377"/>
    <mergeCell ref="M377:N377"/>
    <mergeCell ref="B360:I360"/>
    <mergeCell ref="J360:AB360"/>
    <mergeCell ref="B361:I361"/>
    <mergeCell ref="J361:L361"/>
    <mergeCell ref="M361:N361"/>
    <mergeCell ref="P361:Q361"/>
    <mergeCell ref="R361:AB361"/>
    <mergeCell ref="M363:Q363"/>
    <mergeCell ref="R363:T363"/>
    <mergeCell ref="U363:AB363"/>
    <mergeCell ref="N371:N372"/>
    <mergeCell ref="O371:O372"/>
    <mergeCell ref="M364:AB364"/>
    <mergeCell ref="B365:I367"/>
    <mergeCell ref="B368:I368"/>
    <mergeCell ref="B369:I370"/>
    <mergeCell ref="J369:K370"/>
    <mergeCell ref="L369:O370"/>
    <mergeCell ref="P369:Q370"/>
    <mergeCell ref="R369:U370"/>
    <mergeCell ref="P371:P372"/>
    <mergeCell ref="Q371:Q372"/>
    <mergeCell ref="J364:L364"/>
    <mergeCell ref="V369:AB370"/>
    <mergeCell ref="B362:I364"/>
    <mergeCell ref="J362:L362"/>
    <mergeCell ref="M362:Q362"/>
    <mergeCell ref="R362:T362"/>
    <mergeCell ref="U362:AB362"/>
    <mergeCell ref="J363:L363"/>
    <mergeCell ref="P346:Q346"/>
    <mergeCell ref="R346:AB346"/>
    <mergeCell ref="B347:I349"/>
    <mergeCell ref="J347:L347"/>
    <mergeCell ref="M347:Q347"/>
    <mergeCell ref="R347:T347"/>
    <mergeCell ref="U347:AB347"/>
    <mergeCell ref="J348:L348"/>
    <mergeCell ref="M348:Q348"/>
    <mergeCell ref="R348:T348"/>
    <mergeCell ref="U348:AB348"/>
    <mergeCell ref="J349:L349"/>
    <mergeCell ref="M349:AB349"/>
    <mergeCell ref="B350:I352"/>
    <mergeCell ref="B376:I376"/>
    <mergeCell ref="J376:AB376"/>
    <mergeCell ref="B371:I372"/>
    <mergeCell ref="J371:K372"/>
    <mergeCell ref="L371:L372"/>
    <mergeCell ref="M371:M372"/>
    <mergeCell ref="R354:U355"/>
    <mergeCell ref="V354:AB355"/>
    <mergeCell ref="B356:I357"/>
    <mergeCell ref="J356:K357"/>
    <mergeCell ref="L356:L357"/>
    <mergeCell ref="M356:M357"/>
    <mergeCell ref="N356:N357"/>
    <mergeCell ref="O356:O357"/>
    <mergeCell ref="P356:P357"/>
    <mergeCell ref="Q356:Q357"/>
    <mergeCell ref="B359:I359"/>
    <mergeCell ref="J359:AB359"/>
    <mergeCell ref="B353:I353"/>
    <mergeCell ref="B354:I355"/>
    <mergeCell ref="J354:K355"/>
    <mergeCell ref="L354:O355"/>
    <mergeCell ref="P354:Q355"/>
    <mergeCell ref="B327:I329"/>
    <mergeCell ref="J327:L327"/>
    <mergeCell ref="M327:Q327"/>
    <mergeCell ref="R327:T327"/>
    <mergeCell ref="U327:AB327"/>
    <mergeCell ref="J328:L328"/>
    <mergeCell ref="M328:Q328"/>
    <mergeCell ref="R328:T328"/>
    <mergeCell ref="U328:AB328"/>
    <mergeCell ref="J329:L329"/>
    <mergeCell ref="B334:I335"/>
    <mergeCell ref="J334:K335"/>
    <mergeCell ref="L334:O335"/>
    <mergeCell ref="P334:Q335"/>
    <mergeCell ref="R334:U335"/>
    <mergeCell ref="V334:AB335"/>
    <mergeCell ref="B345:I345"/>
    <mergeCell ref="J345:AB345"/>
    <mergeCell ref="B336:I337"/>
    <mergeCell ref="J336:K337"/>
    <mergeCell ref="L336:L337"/>
    <mergeCell ref="M336:M337"/>
    <mergeCell ref="N336:N337"/>
    <mergeCell ref="O336:O337"/>
    <mergeCell ref="B346:I346"/>
    <mergeCell ref="J346:L346"/>
    <mergeCell ref="M346:N346"/>
    <mergeCell ref="P321:P322"/>
    <mergeCell ref="Q321:Q322"/>
    <mergeCell ref="P336:P337"/>
    <mergeCell ref="Q336:Q337"/>
    <mergeCell ref="B344:I344"/>
    <mergeCell ref="J344:AB344"/>
    <mergeCell ref="M329:AB329"/>
    <mergeCell ref="B330:I332"/>
    <mergeCell ref="B333:I333"/>
    <mergeCell ref="B321:I322"/>
    <mergeCell ref="J321:K322"/>
    <mergeCell ref="L321:L322"/>
    <mergeCell ref="M321:M322"/>
    <mergeCell ref="N321:N322"/>
    <mergeCell ref="O321:O322"/>
    <mergeCell ref="B324:I324"/>
    <mergeCell ref="J324:AB324"/>
    <mergeCell ref="B325:I325"/>
    <mergeCell ref="J325:AB325"/>
    <mergeCell ref="B326:I326"/>
    <mergeCell ref="J326:L326"/>
    <mergeCell ref="M326:N326"/>
    <mergeCell ref="P326:Q326"/>
    <mergeCell ref="R326:AB326"/>
    <mergeCell ref="B309:I309"/>
    <mergeCell ref="J309:AB309"/>
    <mergeCell ref="P311:Q311"/>
    <mergeCell ref="R311:AB311"/>
    <mergeCell ref="B312:I314"/>
    <mergeCell ref="J312:L312"/>
    <mergeCell ref="M312:Q312"/>
    <mergeCell ref="R312:T312"/>
    <mergeCell ref="U312:AB312"/>
    <mergeCell ref="P319:Q320"/>
    <mergeCell ref="J313:L313"/>
    <mergeCell ref="M313:Q313"/>
    <mergeCell ref="R313:T313"/>
    <mergeCell ref="U313:AB313"/>
    <mergeCell ref="J314:L314"/>
    <mergeCell ref="M314:AB314"/>
    <mergeCell ref="R319:U320"/>
    <mergeCell ref="V319:AB320"/>
    <mergeCell ref="B315:I317"/>
    <mergeCell ref="B318:I318"/>
    <mergeCell ref="B319:I320"/>
    <mergeCell ref="J319:K320"/>
    <mergeCell ref="L319:O320"/>
    <mergeCell ref="B311:I311"/>
    <mergeCell ref="J311:L311"/>
    <mergeCell ref="M311:N311"/>
    <mergeCell ref="B294:I294"/>
    <mergeCell ref="J294:AB294"/>
    <mergeCell ref="B295:I295"/>
    <mergeCell ref="J295:L295"/>
    <mergeCell ref="M295:N295"/>
    <mergeCell ref="P295:Q295"/>
    <mergeCell ref="R295:AB295"/>
    <mergeCell ref="M297:Q297"/>
    <mergeCell ref="R297:T297"/>
    <mergeCell ref="U297:AB297"/>
    <mergeCell ref="N305:N306"/>
    <mergeCell ref="O305:O306"/>
    <mergeCell ref="M298:AB298"/>
    <mergeCell ref="B299:I301"/>
    <mergeCell ref="B302:I302"/>
    <mergeCell ref="B303:I304"/>
    <mergeCell ref="J303:K304"/>
    <mergeCell ref="L303:O304"/>
    <mergeCell ref="P303:Q304"/>
    <mergeCell ref="R303:U304"/>
    <mergeCell ref="P305:P306"/>
    <mergeCell ref="Q305:Q306"/>
    <mergeCell ref="J298:L298"/>
    <mergeCell ref="V303:AB304"/>
    <mergeCell ref="B296:I298"/>
    <mergeCell ref="J296:L296"/>
    <mergeCell ref="M296:Q296"/>
    <mergeCell ref="R296:T296"/>
    <mergeCell ref="U296:AB296"/>
    <mergeCell ref="J297:L297"/>
    <mergeCell ref="P280:Q280"/>
    <mergeCell ref="R280:AB280"/>
    <mergeCell ref="B281:I283"/>
    <mergeCell ref="J281:L281"/>
    <mergeCell ref="M281:Q281"/>
    <mergeCell ref="R281:T281"/>
    <mergeCell ref="U281:AB281"/>
    <mergeCell ref="J282:L282"/>
    <mergeCell ref="M282:Q282"/>
    <mergeCell ref="R282:T282"/>
    <mergeCell ref="U282:AB282"/>
    <mergeCell ref="J283:L283"/>
    <mergeCell ref="M283:AB283"/>
    <mergeCell ref="B284:I286"/>
    <mergeCell ref="B310:I310"/>
    <mergeCell ref="J310:AB310"/>
    <mergeCell ref="B305:I306"/>
    <mergeCell ref="J305:K306"/>
    <mergeCell ref="L305:L306"/>
    <mergeCell ref="M305:M306"/>
    <mergeCell ref="R288:U289"/>
    <mergeCell ref="V288:AB289"/>
    <mergeCell ref="B290:I291"/>
    <mergeCell ref="J290:K291"/>
    <mergeCell ref="L290:L291"/>
    <mergeCell ref="M290:M291"/>
    <mergeCell ref="N290:N291"/>
    <mergeCell ref="O290:O291"/>
    <mergeCell ref="P290:P291"/>
    <mergeCell ref="Q290:Q291"/>
    <mergeCell ref="B293:I293"/>
    <mergeCell ref="J293:AB293"/>
    <mergeCell ref="B287:I287"/>
    <mergeCell ref="B288:I289"/>
    <mergeCell ref="J288:K289"/>
    <mergeCell ref="L288:O289"/>
    <mergeCell ref="P288:Q289"/>
    <mergeCell ref="B261:I263"/>
    <mergeCell ref="J261:L261"/>
    <mergeCell ref="M261:Q261"/>
    <mergeCell ref="R261:T261"/>
    <mergeCell ref="U261:AB261"/>
    <mergeCell ref="J262:L262"/>
    <mergeCell ref="M262:Q262"/>
    <mergeCell ref="R262:T262"/>
    <mergeCell ref="U262:AB262"/>
    <mergeCell ref="J263:L263"/>
    <mergeCell ref="B268:I269"/>
    <mergeCell ref="J268:K269"/>
    <mergeCell ref="L268:O269"/>
    <mergeCell ref="P268:Q269"/>
    <mergeCell ref="R268:U269"/>
    <mergeCell ref="V268:AB269"/>
    <mergeCell ref="B279:I279"/>
    <mergeCell ref="J279:AB279"/>
    <mergeCell ref="B270:I271"/>
    <mergeCell ref="J270:K271"/>
    <mergeCell ref="L270:L271"/>
    <mergeCell ref="M270:M271"/>
    <mergeCell ref="N270:N271"/>
    <mergeCell ref="O270:O271"/>
    <mergeCell ref="B280:I280"/>
    <mergeCell ref="J280:L280"/>
    <mergeCell ref="M280:N280"/>
    <mergeCell ref="P255:P256"/>
    <mergeCell ref="Q255:Q256"/>
    <mergeCell ref="P270:P271"/>
    <mergeCell ref="Q270:Q271"/>
    <mergeCell ref="B278:I278"/>
    <mergeCell ref="J278:AB278"/>
    <mergeCell ref="M263:AB263"/>
    <mergeCell ref="B264:I266"/>
    <mergeCell ref="B267:I267"/>
    <mergeCell ref="B255:I256"/>
    <mergeCell ref="J255:K256"/>
    <mergeCell ref="L255:L256"/>
    <mergeCell ref="M255:M256"/>
    <mergeCell ref="N255:N256"/>
    <mergeCell ref="O255:O256"/>
    <mergeCell ref="B258:I258"/>
    <mergeCell ref="J258:AB258"/>
    <mergeCell ref="B259:I259"/>
    <mergeCell ref="J259:AB259"/>
    <mergeCell ref="B260:I260"/>
    <mergeCell ref="J260:L260"/>
    <mergeCell ref="M260:N260"/>
    <mergeCell ref="P260:Q260"/>
    <mergeCell ref="R260:AB260"/>
    <mergeCell ref="P253:Q254"/>
    <mergeCell ref="J247:L247"/>
    <mergeCell ref="M247:Q247"/>
    <mergeCell ref="R247:T247"/>
    <mergeCell ref="U247:AB247"/>
    <mergeCell ref="J248:L248"/>
    <mergeCell ref="M248:AB248"/>
    <mergeCell ref="R253:U254"/>
    <mergeCell ref="V253:AB254"/>
    <mergeCell ref="J232:L232"/>
    <mergeCell ref="B249:I251"/>
    <mergeCell ref="B252:I252"/>
    <mergeCell ref="B253:I254"/>
    <mergeCell ref="J253:K254"/>
    <mergeCell ref="L253:O254"/>
    <mergeCell ref="B245:I245"/>
    <mergeCell ref="J245:L245"/>
    <mergeCell ref="M245:N245"/>
    <mergeCell ref="V237:AB238"/>
    <mergeCell ref="B230:I232"/>
    <mergeCell ref="J230:L230"/>
    <mergeCell ref="M230:Q230"/>
    <mergeCell ref="R230:T230"/>
    <mergeCell ref="U230:AB230"/>
    <mergeCell ref="J231:L231"/>
    <mergeCell ref="B233:I235"/>
    <mergeCell ref="B236:I236"/>
    <mergeCell ref="B237:I238"/>
    <mergeCell ref="J237:K238"/>
    <mergeCell ref="L237:O238"/>
    <mergeCell ref="P237:Q238"/>
    <mergeCell ref="R237:U238"/>
    <mergeCell ref="B243:I243"/>
    <mergeCell ref="J243:AB243"/>
    <mergeCell ref="P245:Q245"/>
    <mergeCell ref="R245:AB245"/>
    <mergeCell ref="B246:I248"/>
    <mergeCell ref="J246:L246"/>
    <mergeCell ref="M246:Q246"/>
    <mergeCell ref="R246:T246"/>
    <mergeCell ref="U246:AB246"/>
    <mergeCell ref="B218:I220"/>
    <mergeCell ref="B244:I244"/>
    <mergeCell ref="J244:AB244"/>
    <mergeCell ref="B239:I240"/>
    <mergeCell ref="J239:K240"/>
    <mergeCell ref="L239:L240"/>
    <mergeCell ref="M239:M240"/>
    <mergeCell ref="R222:U223"/>
    <mergeCell ref="V222:AB223"/>
    <mergeCell ref="B224:I225"/>
    <mergeCell ref="J224:K225"/>
    <mergeCell ref="L224:L225"/>
    <mergeCell ref="M224:M225"/>
    <mergeCell ref="N224:N225"/>
    <mergeCell ref="O224:O225"/>
    <mergeCell ref="P224:P225"/>
    <mergeCell ref="Q224:Q225"/>
    <mergeCell ref="B227:I227"/>
    <mergeCell ref="J227:AB227"/>
    <mergeCell ref="B228:I228"/>
    <mergeCell ref="J228:AB228"/>
    <mergeCell ref="B229:I229"/>
    <mergeCell ref="J229:L229"/>
    <mergeCell ref="M229:N229"/>
    <mergeCell ref="P229:Q229"/>
    <mergeCell ref="R229:AB229"/>
    <mergeCell ref="M231:Q231"/>
    <mergeCell ref="R231:T231"/>
    <mergeCell ref="U231:AB231"/>
    <mergeCell ref="N239:N240"/>
    <mergeCell ref="O239:O240"/>
    <mergeCell ref="M232:AB232"/>
    <mergeCell ref="J213:AB213"/>
    <mergeCell ref="B214:I214"/>
    <mergeCell ref="J214:L214"/>
    <mergeCell ref="M214:N214"/>
    <mergeCell ref="P214:Q214"/>
    <mergeCell ref="R214:AB214"/>
    <mergeCell ref="B215:I217"/>
    <mergeCell ref="J215:L215"/>
    <mergeCell ref="M215:Q215"/>
    <mergeCell ref="R215:T215"/>
    <mergeCell ref="U215:AB215"/>
    <mergeCell ref="J216:L216"/>
    <mergeCell ref="M216:Q216"/>
    <mergeCell ref="R216:T216"/>
    <mergeCell ref="U216:AB216"/>
    <mergeCell ref="J217:L217"/>
    <mergeCell ref="M217:AB217"/>
    <mergeCell ref="P239:P240"/>
    <mergeCell ref="Q239:Q240"/>
    <mergeCell ref="J192:L192"/>
    <mergeCell ref="M192:Q192"/>
    <mergeCell ref="R192:T192"/>
    <mergeCell ref="U192:AB192"/>
    <mergeCell ref="B221:I221"/>
    <mergeCell ref="B222:I223"/>
    <mergeCell ref="J222:K223"/>
    <mergeCell ref="L222:O223"/>
    <mergeCell ref="P222:Q223"/>
    <mergeCell ref="B195:I197"/>
    <mergeCell ref="B198:I198"/>
    <mergeCell ref="B199:I200"/>
    <mergeCell ref="J199:K200"/>
    <mergeCell ref="L199:O200"/>
    <mergeCell ref="P199:Q200"/>
    <mergeCell ref="R199:U200"/>
    <mergeCell ref="V199:AB200"/>
    <mergeCell ref="B201:I202"/>
    <mergeCell ref="J201:K202"/>
    <mergeCell ref="L201:L202"/>
    <mergeCell ref="M201:M202"/>
    <mergeCell ref="N201:N202"/>
    <mergeCell ref="O201:O202"/>
    <mergeCell ref="P201:P202"/>
    <mergeCell ref="Q201:Q202"/>
    <mergeCell ref="B212:I212"/>
    <mergeCell ref="J212:AB212"/>
    <mergeCell ref="B213:I213"/>
    <mergeCell ref="J193:L193"/>
    <mergeCell ref="M193:Q193"/>
    <mergeCell ref="C205:AA205"/>
    <mergeCell ref="B207:AA207"/>
    <mergeCell ref="R193:T193"/>
    <mergeCell ref="U193:AB193"/>
    <mergeCell ref="J194:L194"/>
    <mergeCell ref="M194:AB194"/>
    <mergeCell ref="P186:P187"/>
    <mergeCell ref="Q186:Q187"/>
    <mergeCell ref="V184:AB185"/>
    <mergeCell ref="B177:I179"/>
    <mergeCell ref="J177:L177"/>
    <mergeCell ref="M177:Q177"/>
    <mergeCell ref="R177:T177"/>
    <mergeCell ref="U177:AB177"/>
    <mergeCell ref="J178:L178"/>
    <mergeCell ref="M178:Q178"/>
    <mergeCell ref="R178:T178"/>
    <mergeCell ref="U178:AB178"/>
    <mergeCell ref="B189:I189"/>
    <mergeCell ref="J189:AB189"/>
    <mergeCell ref="B190:I190"/>
    <mergeCell ref="J190:AB190"/>
    <mergeCell ref="B186:I187"/>
    <mergeCell ref="J186:K187"/>
    <mergeCell ref="L186:L187"/>
    <mergeCell ref="M186:M187"/>
    <mergeCell ref="N186:N187"/>
    <mergeCell ref="O186:O187"/>
    <mergeCell ref="B191:I191"/>
    <mergeCell ref="J191:L191"/>
    <mergeCell ref="M191:N191"/>
    <mergeCell ref="P191:Q191"/>
    <mergeCell ref="R191:AB191"/>
    <mergeCell ref="B192:I194"/>
    <mergeCell ref="P170:P171"/>
    <mergeCell ref="Q170:Q171"/>
    <mergeCell ref="M179:AB179"/>
    <mergeCell ref="B180:I182"/>
    <mergeCell ref="B183:I183"/>
    <mergeCell ref="B184:I185"/>
    <mergeCell ref="J184:K185"/>
    <mergeCell ref="L184:O185"/>
    <mergeCell ref="P184:Q185"/>
    <mergeCell ref="R184:U185"/>
    <mergeCell ref="B170:I171"/>
    <mergeCell ref="J170:K171"/>
    <mergeCell ref="L170:L171"/>
    <mergeCell ref="M170:M171"/>
    <mergeCell ref="N170:N171"/>
    <mergeCell ref="O170:O171"/>
    <mergeCell ref="B174:I174"/>
    <mergeCell ref="J174:AB174"/>
    <mergeCell ref="B175:I175"/>
    <mergeCell ref="J175:AB175"/>
    <mergeCell ref="B176:I176"/>
    <mergeCell ref="J176:L176"/>
    <mergeCell ref="M176:N176"/>
    <mergeCell ref="P176:Q176"/>
    <mergeCell ref="R176:AB176"/>
    <mergeCell ref="J179:L179"/>
    <mergeCell ref="L168:O169"/>
    <mergeCell ref="B160:I160"/>
    <mergeCell ref="J160:L160"/>
    <mergeCell ref="M160:N160"/>
    <mergeCell ref="V153:AB154"/>
    <mergeCell ref="B146:I148"/>
    <mergeCell ref="J146:L146"/>
    <mergeCell ref="M146:Q146"/>
    <mergeCell ref="R146:T146"/>
    <mergeCell ref="U146:AB146"/>
    <mergeCell ref="J147:L147"/>
    <mergeCell ref="B149:I151"/>
    <mergeCell ref="B152:I152"/>
    <mergeCell ref="B153:I154"/>
    <mergeCell ref="J153:K154"/>
    <mergeCell ref="L153:O154"/>
    <mergeCell ref="P153:Q154"/>
    <mergeCell ref="R153:U154"/>
    <mergeCell ref="M148:AB148"/>
    <mergeCell ref="M147:Q147"/>
    <mergeCell ref="R147:T147"/>
    <mergeCell ref="U147:AB147"/>
    <mergeCell ref="O155:O156"/>
    <mergeCell ref="P168:Q169"/>
    <mergeCell ref="J162:L162"/>
    <mergeCell ref="M162:Q162"/>
    <mergeCell ref="R162:T162"/>
    <mergeCell ref="U162:AB162"/>
    <mergeCell ref="J163:L163"/>
    <mergeCell ref="M163:AB163"/>
    <mergeCell ref="R168:U169"/>
    <mergeCell ref="V168:AB169"/>
    <mergeCell ref="J148:L148"/>
    <mergeCell ref="P155:P156"/>
    <mergeCell ref="Q155:Q156"/>
    <mergeCell ref="B158:I158"/>
    <mergeCell ref="J158:AB158"/>
    <mergeCell ref="P160:Q160"/>
    <mergeCell ref="R160:AB160"/>
    <mergeCell ref="B161:I163"/>
    <mergeCell ref="J161:L161"/>
    <mergeCell ref="M161:Q161"/>
    <mergeCell ref="R161:T161"/>
    <mergeCell ref="U161:AB161"/>
    <mergeCell ref="B159:I159"/>
    <mergeCell ref="J159:AB159"/>
    <mergeCell ref="B155:I156"/>
    <mergeCell ref="J155:K156"/>
    <mergeCell ref="L155:L156"/>
    <mergeCell ref="M155:M156"/>
    <mergeCell ref="N155:N156"/>
    <mergeCell ref="B164:I166"/>
    <mergeCell ref="B167:I167"/>
    <mergeCell ref="B168:I169"/>
    <mergeCell ref="J168:K169"/>
    <mergeCell ref="B122:I123"/>
    <mergeCell ref="J122:K123"/>
    <mergeCell ref="L122:L123"/>
    <mergeCell ref="M122:M123"/>
    <mergeCell ref="N122:N123"/>
    <mergeCell ref="O122:O123"/>
    <mergeCell ref="B125:AB125"/>
    <mergeCell ref="B127:I127"/>
    <mergeCell ref="J127:AB127"/>
    <mergeCell ref="J129:L129"/>
    <mergeCell ref="M129:N129"/>
    <mergeCell ref="P129:Q129"/>
    <mergeCell ref="R129:AB129"/>
    <mergeCell ref="B130:I132"/>
    <mergeCell ref="J130:L130"/>
    <mergeCell ref="M130:Q130"/>
    <mergeCell ref="R130:T130"/>
    <mergeCell ref="U130:AB130"/>
    <mergeCell ref="J131:L131"/>
    <mergeCell ref="M131:Q131"/>
    <mergeCell ref="R131:T131"/>
    <mergeCell ref="U131:AB131"/>
    <mergeCell ref="J132:L132"/>
    <mergeCell ref="M132:AB132"/>
    <mergeCell ref="P122:P123"/>
    <mergeCell ref="Q122:Q123"/>
    <mergeCell ref="B128:I128"/>
    <mergeCell ref="J128:AB128"/>
    <mergeCell ref="U138:AB138"/>
    <mergeCell ref="J139:L139"/>
    <mergeCell ref="M139:AB139"/>
    <mergeCell ref="B143:I143"/>
    <mergeCell ref="J143:AB143"/>
    <mergeCell ref="B144:I144"/>
    <mergeCell ref="J144:AB144"/>
    <mergeCell ref="B145:I145"/>
    <mergeCell ref="J145:L145"/>
    <mergeCell ref="B135:I135"/>
    <mergeCell ref="J135:AB135"/>
    <mergeCell ref="B136:I136"/>
    <mergeCell ref="J136:L136"/>
    <mergeCell ref="M136:N136"/>
    <mergeCell ref="P136:Q136"/>
    <mergeCell ref="R136:AB136"/>
    <mergeCell ref="B129:I129"/>
    <mergeCell ref="B137:I139"/>
    <mergeCell ref="J137:L137"/>
    <mergeCell ref="M137:Q137"/>
    <mergeCell ref="R137:T137"/>
    <mergeCell ref="B134:I134"/>
    <mergeCell ref="J134:AB134"/>
    <mergeCell ref="M145:N145"/>
    <mergeCell ref="P145:Q145"/>
    <mergeCell ref="R145:AB145"/>
    <mergeCell ref="U137:AB137"/>
    <mergeCell ref="J138:L138"/>
    <mergeCell ref="M138:Q138"/>
    <mergeCell ref="R138:T138"/>
    <mergeCell ref="B113:I115"/>
    <mergeCell ref="J113:L113"/>
    <mergeCell ref="M113:Q113"/>
    <mergeCell ref="R113:T113"/>
    <mergeCell ref="U113:AB113"/>
    <mergeCell ref="J114:L114"/>
    <mergeCell ref="M114:Q114"/>
    <mergeCell ref="R114:T114"/>
    <mergeCell ref="U114:AB114"/>
    <mergeCell ref="J115:L115"/>
    <mergeCell ref="B120:I121"/>
    <mergeCell ref="J120:K121"/>
    <mergeCell ref="L120:O121"/>
    <mergeCell ref="P120:Q121"/>
    <mergeCell ref="R120:U121"/>
    <mergeCell ref="V120:AB121"/>
    <mergeCell ref="M115:AB115"/>
    <mergeCell ref="B116:I118"/>
    <mergeCell ref="B119:I119"/>
    <mergeCell ref="B106:I107"/>
    <mergeCell ref="J106:K107"/>
    <mergeCell ref="L106:L107"/>
    <mergeCell ref="M106:M107"/>
    <mergeCell ref="N106:N107"/>
    <mergeCell ref="O106:O107"/>
    <mergeCell ref="B110:I110"/>
    <mergeCell ref="J110:AB110"/>
    <mergeCell ref="B111:I111"/>
    <mergeCell ref="J111:AB111"/>
    <mergeCell ref="B112:I112"/>
    <mergeCell ref="J112:L112"/>
    <mergeCell ref="M112:N112"/>
    <mergeCell ref="P112:Q112"/>
    <mergeCell ref="R112:AB112"/>
    <mergeCell ref="J97:L97"/>
    <mergeCell ref="M97:Q97"/>
    <mergeCell ref="R97:T97"/>
    <mergeCell ref="U97:AB97"/>
    <mergeCell ref="B104:I105"/>
    <mergeCell ref="J104:K105"/>
    <mergeCell ref="L104:O105"/>
    <mergeCell ref="P104:Q105"/>
    <mergeCell ref="J98:L98"/>
    <mergeCell ref="M98:Q98"/>
    <mergeCell ref="J99:L99"/>
    <mergeCell ref="M99:AB99"/>
    <mergeCell ref="R104:U105"/>
    <mergeCell ref="V104:AB105"/>
    <mergeCell ref="P106:P107"/>
    <mergeCell ref="Q106:Q107"/>
    <mergeCell ref="J83:L83"/>
    <mergeCell ref="M83:AC83"/>
    <mergeCell ref="B100:I102"/>
    <mergeCell ref="B103:I103"/>
    <mergeCell ref="R98:T98"/>
    <mergeCell ref="U98:AB98"/>
    <mergeCell ref="B96:I96"/>
    <mergeCell ref="J96:L96"/>
    <mergeCell ref="J88:L88"/>
    <mergeCell ref="M88:AC88"/>
    <mergeCell ref="J89:L89"/>
    <mergeCell ref="M89:AC89"/>
    <mergeCell ref="H80:I81"/>
    <mergeCell ref="J80:L80"/>
    <mergeCell ref="M80:AC80"/>
    <mergeCell ref="J81:L81"/>
    <mergeCell ref="M81:AC81"/>
    <mergeCell ref="H82:I83"/>
    <mergeCell ref="B94:I94"/>
    <mergeCell ref="J94:AB94"/>
    <mergeCell ref="B95:I95"/>
    <mergeCell ref="J95:AB95"/>
    <mergeCell ref="H84:I85"/>
    <mergeCell ref="J84:L84"/>
    <mergeCell ref="M84:AC84"/>
    <mergeCell ref="J85:L85"/>
    <mergeCell ref="M85:AC85"/>
    <mergeCell ref="H88:I89"/>
    <mergeCell ref="M96:N96"/>
    <mergeCell ref="P96:Q96"/>
    <mergeCell ref="R96:AB96"/>
    <mergeCell ref="B97:I99"/>
    <mergeCell ref="H74:I75"/>
    <mergeCell ref="J74:L74"/>
    <mergeCell ref="M74:AC74"/>
    <mergeCell ref="J75:L75"/>
    <mergeCell ref="M75:AC75"/>
    <mergeCell ref="H76:I77"/>
    <mergeCell ref="J76:L76"/>
    <mergeCell ref="M76:AC76"/>
    <mergeCell ref="J77:L77"/>
    <mergeCell ref="M77:AC77"/>
    <mergeCell ref="H78:I79"/>
    <mergeCell ref="J78:L78"/>
    <mergeCell ref="M78:AC78"/>
    <mergeCell ref="J79:L79"/>
    <mergeCell ref="M79:AC79"/>
    <mergeCell ref="J82:L82"/>
    <mergeCell ref="M82:AC82"/>
    <mergeCell ref="H66:I67"/>
    <mergeCell ref="J66:L66"/>
    <mergeCell ref="M66:AC66"/>
    <mergeCell ref="J67:L67"/>
    <mergeCell ref="M67:AC67"/>
    <mergeCell ref="H68:I69"/>
    <mergeCell ref="J68:L68"/>
    <mergeCell ref="M68:AC68"/>
    <mergeCell ref="J69:L69"/>
    <mergeCell ref="M69:AC69"/>
    <mergeCell ref="H70:I71"/>
    <mergeCell ref="J70:L70"/>
    <mergeCell ref="M70:AC70"/>
    <mergeCell ref="J71:L71"/>
    <mergeCell ref="M71:AC71"/>
    <mergeCell ref="H72:I73"/>
    <mergeCell ref="J72:L72"/>
    <mergeCell ref="M72:AC72"/>
    <mergeCell ref="J73:L73"/>
    <mergeCell ref="M73:AC73"/>
    <mergeCell ref="M57:AC57"/>
    <mergeCell ref="H58:I59"/>
    <mergeCell ref="J58:L58"/>
    <mergeCell ref="M58:AC58"/>
    <mergeCell ref="J59:L59"/>
    <mergeCell ref="M59:AC59"/>
    <mergeCell ref="H60:I61"/>
    <mergeCell ref="J60:L60"/>
    <mergeCell ref="M60:AC60"/>
    <mergeCell ref="J61:L61"/>
    <mergeCell ref="M61:AC61"/>
    <mergeCell ref="H62:I63"/>
    <mergeCell ref="J62:L62"/>
    <mergeCell ref="M62:AC62"/>
    <mergeCell ref="J63:L63"/>
    <mergeCell ref="M63:AC63"/>
    <mergeCell ref="H64:I65"/>
    <mergeCell ref="J64:L64"/>
    <mergeCell ref="M64:AC64"/>
    <mergeCell ref="J65:L65"/>
    <mergeCell ref="M65:AC65"/>
    <mergeCell ref="M25:S27"/>
    <mergeCell ref="T25:V27"/>
    <mergeCell ref="W25:AC27"/>
    <mergeCell ref="J28:L30"/>
    <mergeCell ref="M28:AC30"/>
    <mergeCell ref="A31:F33"/>
    <mergeCell ref="G31:I33"/>
    <mergeCell ref="J31:AC33"/>
    <mergeCell ref="A34:I36"/>
    <mergeCell ref="K35:L35"/>
    <mergeCell ref="A37:I39"/>
    <mergeCell ref="J37:AC39"/>
    <mergeCell ref="A50:G57"/>
    <mergeCell ref="H50:I51"/>
    <mergeCell ref="J50:L50"/>
    <mergeCell ref="M50:AC50"/>
    <mergeCell ref="J51:L51"/>
    <mergeCell ref="M51:AC51"/>
    <mergeCell ref="H52:I53"/>
    <mergeCell ref="J52:L52"/>
    <mergeCell ref="M52:AC52"/>
    <mergeCell ref="J53:L53"/>
    <mergeCell ref="M53:AC53"/>
    <mergeCell ref="H54:I55"/>
    <mergeCell ref="J54:L54"/>
    <mergeCell ref="M54:AC54"/>
    <mergeCell ref="J55:L55"/>
    <mergeCell ref="M55:AC55"/>
    <mergeCell ref="H56:I57"/>
    <mergeCell ref="J56:L56"/>
    <mergeCell ref="M56:AC56"/>
    <mergeCell ref="J57:L57"/>
    <mergeCell ref="C1419:AC1419"/>
    <mergeCell ref="C1421:AC1421"/>
    <mergeCell ref="C1423:AC1423"/>
    <mergeCell ref="C1425:AC1425"/>
    <mergeCell ref="C1427:AC1427"/>
    <mergeCell ref="C1429:AC1429"/>
    <mergeCell ref="C1431:AC1431"/>
    <mergeCell ref="C1433:AC1433"/>
    <mergeCell ref="C1435:AC1435"/>
    <mergeCell ref="C1437:AC1437"/>
    <mergeCell ref="C1439:AC1439"/>
    <mergeCell ref="A1:AC1"/>
    <mergeCell ref="L3:R5"/>
    <mergeCell ref="A7:I9"/>
    <mergeCell ref="J7:AC9"/>
    <mergeCell ref="A10:I15"/>
    <mergeCell ref="J10:L12"/>
    <mergeCell ref="M10:AC12"/>
    <mergeCell ref="J13:L15"/>
    <mergeCell ref="N14:O14"/>
    <mergeCell ref="A16:F30"/>
    <mergeCell ref="G16:I18"/>
    <mergeCell ref="J16:AC18"/>
    <mergeCell ref="G19:I30"/>
    <mergeCell ref="J19:L21"/>
    <mergeCell ref="M19:P21"/>
    <mergeCell ref="R19:U21"/>
    <mergeCell ref="J22:L24"/>
    <mergeCell ref="M22:S24"/>
    <mergeCell ref="T22:V24"/>
    <mergeCell ref="W22:AC24"/>
    <mergeCell ref="J25:L27"/>
  </mergeCells>
  <phoneticPr fontId="4"/>
  <dataValidations count="5">
    <dataValidation type="list" allowBlank="1" showInputMessage="1" showErrorMessage="1" sqref="E47 J47 P47 E41 E44 J44 P44 W44 J103:J105 O103:AL103 K104:AL105 A104:I106 J119:AL119 A120:AL121 A122:I122 J152:AL152 A153:AL154 A155:I155 J167:AL167 A168:AL169 A170:I170 J183:AL183 A184:AL185 A186:I186 J198:AL198 A199:AL200 A201:I201 J221:AL221 A222:AL223 A224:I224 J236:AL236 A237:AL238 A239:I239 J252:AL252 A253:AL254 A255:I255 J267:AL267 A268:AL269 A270:I270 J287:AL287 A288:AL289 A290:I290 J302:AL302 A303:AL304 A305:I305 J318:AL318 A319:AL320 A321:I321 J333:AL333 A334:AL335 A336:I336 J353:AL353 A354:AL355 A356:I356 J368:AL368 A369:AL370 A371:I371 J384:AL384 A385:AL386 A387:I387 J399:AL399 A400:AL401 A402:I402 J419:AL419 A420:AL421 A422:I422 J434:AL434 A435:AL436 A437:I437 J450:AL450 A451:AL452 A453:I453 J465:AL465 A466:AL467 A468:I468 J485:AL485 A486:AL487 A488:I488 J500:AL500 A501:AL502 A503:I503 J516:AL516 A517:AL518 A519:I519 J531:AL531 A532:AL533 A534:I534 J551:AL551 A552:AL553 A554:I554 J566:AL566 A567:AL568 A569:I569 J582:AL582 A583:AL584 A585:I585 J597:AL597 A598:AL599 A600:I600 J617:AL617 A618:AL619 A620:I620 J632:AL632 A633:AL634 A635:I635 J648:AL648 A649:AL650 A651:I651 J663:AL663 A664:AL665 A666:I666 J683:AL683 A684:AL685 A686:I686 J698:AL698 A699:AL700 A701:I701 J714:AL714 A715:AL716 A717:I717 J729:AL729 A730:AL731 A732:I732 J749:AL749 A750:AL751 A752:I752 J764:AL764 A765:AL766 A767:I767 J780:AL780 A781:AL782 A783:I783 J795:AL795 A796:AL797 A798:I798 J815:AL815 A816:AL817 A818:I818 J830:AL830 A831:AL832 A833:I833 J846:AL846 A847:AL848 A849:I849 J861:AL861 A862:AL863 A864:I864 J881:AL881 A882:AL883 A884:I884 J896:AL896 A897:AL898 A899:I899 J912:AL912 A913:AL914 A915:I915 J927:AL927 A928:AL929 A930:I930 J947:AL947 A948:AL949 A950:I950 J962:AL962 A963:AL964 A965:I965 J978:AL978 A979:AL980 A981:I981 J993:AL993 A994:AL995 A996:I996 J1013:AL1013 A1014:AL1015 A1016:I1016 J1028:AL1028 A1029:AL1030 A1031:I1031 J1044:AL1044 A1045:AL1046 A1047:I1047 J1059:AL1059 A1060:AL1061 A1062:I1062 J1079:AL1079 A1080:AL1081 A1082:I1082 J1094:AL1094 A1095:AL1096 A1097:I1097 J1110:AL1110 A1111:AL1112 A1113:I1113 J1125:AL1125 A1126:AL1127 A1128:I1128 J1145:AL1145 A1146:AL1147 A1148:I1148 J1160:AL1160 A1161:AL1162 A1163:I1163 J1176:AL1176 A1177:AL1178 A1179:I1179 J1191:AL1191 A1192:AL1193 A1194:I1194 J1211:AL1211 A1212:AL1213 A1214:I1214 J1226:AL1226 A1227:AL1228 A1229:I1229 J1242:AL1242 A1243:AL1244 A1245:I1245 J1257:AL1257 A1258:AL1259 A1260:I1260 J1277:AL1277 A1278:AL1279 A1280:I1280 J1292:AL1292 A1293:AL1294 A1295:I1295 J1308:AL1308 A1309:AL1310 A1311:I1311 J1323:AL1323 A1324:AL1325 A1326:I1326 J1343:AL1343 A1344:AL1345 A1346:I1346 J1358:AL1358 A1359:AL1360 A1361:I1361 J1374:AL1374 A1375:AL1376 A1377:I1377 J1389:AL1389 A1390:AL1391 A1392:I1392" xr:uid="{3441E00F-58B9-4A21-A94C-2CCDFDD3974D}">
      <formula1>チェック選択</formula1>
    </dataValidation>
    <dataValidation type="list" allowBlank="1" showInputMessage="1" showErrorMessage="1" sqref="U14 R35 P201:P202 P170:P171 P122:P123 P239:P240 P270:P271 P305:P306 P336:P337 P371:P372 P402:P403 P437:P438 P468:P469 P503:P504 P534:P535 P569:P570 P600:P601 P635:P636 P666:P667 P701:P702 P732:P733 P767:P768 P798:P799 P833:P834 P864:P865 P899:P900 P930:P931 P965:P966 P996:P997 P1031:P1032 P1062:P1063 P1097:P1098 P1128:P1129 P1163:P1164 P1194:P1195 P1229:P1230 P1260:P1261 P1295:P1296 P1326:P1327 P1361:P1362 P1392:P1393 P106:P107 P155:P156 P186:P187 P224:P225 P255:P256 P290:P291 P321:P322 P356:P357 P387:P388 P422:P423 P453:P454 P488:P489 P519:P520 P554:P555 P585:P586 P620:P621 P651:P652 P686:P687 P717:P718 P752:P753 P783:P784 P818:P819 P849:P850 P884:P885 P915:P916 P950:P951 P981:P982 P1016:P1017 P1047:P1048 P1082:P1083 P1113:P1114 P1148:P1149 P1179:P1180 P1214:P1215 P1245:P1246 P1280:P1281 P1311:P1312 P1346:P1347 P1377:P1378" xr:uid="{59E67C48-B0CB-424E-83DB-6AC939A8C0B7}">
      <formula1>日</formula1>
    </dataValidation>
    <dataValidation type="list" allowBlank="1" showInputMessage="1" showErrorMessage="1" sqref="S14 P35 N122:N123 N170:N171 N201:N202 N239:N240 N270:N271 N305:N306 N336:N337 N371:N372 N402:N403 N437:N438 N468:N469 N503:N504 N534:N535 N569:N570 N600:N601 N635:N636 N666:N667 N701:N702 N732:N733 N767:N768 N798:N799 N833:N834 N864:N865 N899:N900 N930:N931 N965:N966 N996:N997 N1031:N1032 N1062:N1063 N1097:N1098 N1128:N1129 N1163:N1164 N1194:N1195 N1229:N1230 N1260:N1261 N1295:N1296 N1326:N1327 N1361:N1362 N1392:N1393 N106:N107 N155:N156 N186:N187 N224:N225 N255:N256 N290:N291 N321:N322 N356:N357 N387:N388 N422:N423 N453:N454 N488:N489 N519:N520 N554:N555 N585:N586 N620:N621 N651:N652 N686:N687 N717:N718 N752:N753 N783:N784 N818:N819 N849:N850 N884:N885 N915:N916 N950:N951 N981:N982 N1016:N1017 N1047:N1048 N1082:N1083 N1113:N1114 N1148:N1149 N1179:N1180 N1214:N1215 N1245:N1246 N1280:N1281 N1311:N1312 N1346:N1347 N1377:N1378" xr:uid="{749CDC1C-AD3E-4DEC-AF19-AA0CF329B8BC}">
      <formula1>月</formula1>
    </dataValidation>
    <dataValidation type="list" allowBlank="1" showInputMessage="1" showErrorMessage="1" sqref="Q14 N35 L201:L202 L170:L171 L122:L123 L239:L240 L270:L271 L305:L306 L336:L337 L371:L372 L402:L403 L437:L438 L468:L469 L503:L504 L534:L535 L569:L570 L600:L601 L635:L636 L666:L667 L701:L702 L732:L733 L767:L768 L798:L799 L833:L834 L864:L865 L899:L900 L930:L931 L965:L966 L996:L997 L1031:L1032 L1062:L1063 L1097:L1098 L1128:L1129 L1163:L1164 L1194:L1195 L1229:L1230 L1260:L1261 L1295:L1296 L1326:L1327 L1361:L1362 L1392:L1393 L106:L107 L155:L156 L186:L187 L224:L225 L255:L256 L290:L291 L321:L322 L356:L357 L387:L388 L422:L423 L453:L454 L488:L489 L519:L520 L554:L555 L585:L586 L620:L621 L651:L652 L686:L687 L717:L718 L752:L753 L783:L784 L818:L819 L849:L850 L884:L885 L915:L916 L950:L951 L981:L982 L1016:L1017 L1047:L1048 L1082:L1083 L1113:L1114 L1148:L1149 L1179:L1180 L1214:L1215 L1245:L1246 L1280:L1281 L1311:L1312 L1346:L1347 L1377:L1378" xr:uid="{99E8366B-EC97-4448-B1A5-C6A3656E06BA}">
      <formula1>年</formula1>
    </dataValidation>
    <dataValidation type="list" allowBlank="1" showInputMessage="1" showErrorMessage="1" sqref="N14:O14 K35:L35 J122:K123 J170:K171 J201:K202 J239:K240 J270:K271 J305:K306 J336:K337 J371:K372 J402:K403 J437:K438 J468:K469 J503:K504 J534:K535 J569:K570 J600:K601 J635:K636 J666:K667 J701:K702 J732:K733 J767:K768 J798:K799 J833:K834 J864:K865 J899:K900 J930:K931 J965:K966 J996:K997 J1031:K1032 J1062:K1063 J1097:K1098 J1128:K1129 J1163:K1164 J1194:K1195 J1229:K1230 J1260:K1261 J1295:K1296 J1326:K1327 J1361:K1362 J1392:K1393 C1402:D1402 J106:K107 J155:K156 J186:K187 J224:K225 J255:K256 J290:K291 J321:K322 J356:K357 J387:K388 J422:K423 J453:K454 J488:K489 J519:K520 J554:K555 J585:K586 J620:K621 J651:K652 J686:K687 J717:K718 J752:K753 J783:K784 J818:K819 J849:K850 J884:K885 J915:K916 J950:K951 J981:K982 J1016:K1017 J1047:K1048 J1082:K1083 J1113:K1114 J1148:K1149 J1179:K1180 J1214:K1215 J1245:K1246 J1280:K1281 J1311:K1312 J1346:K1347 J1377:K1378" xr:uid="{C541AD23-969D-4099-8445-7B2C15E40B33}">
      <formula1>元号</formula1>
    </dataValidation>
  </dataValidations>
  <pageMargins left="0.7" right="0.7" top="0.75" bottom="0.75" header="0.3" footer="0.3"/>
  <pageSetup paperSize="9" fitToHeight="0" orientation="portrait" r:id="rId1"/>
  <rowBreaks count="44" manualBreakCount="44">
    <brk id="49" max="28" man="1"/>
    <brk id="69" max="28" man="1"/>
    <brk id="91" max="28" man="1"/>
    <brk id="125" max="28" man="1"/>
    <brk id="140" max="28" man="1"/>
    <brk id="172" max="28" man="1"/>
    <brk id="203" max="28" man="1"/>
    <brk id="241" max="28" man="1"/>
    <brk id="275" max="28" man="1"/>
    <brk id="307" max="28" man="1"/>
    <brk id="341" max="28" man="1"/>
    <brk id="373" max="28" man="1"/>
    <brk id="407" max="28" man="1"/>
    <brk id="439" max="28" man="1"/>
    <brk id="473" max="28" man="1"/>
    <brk id="505" max="28" man="1"/>
    <brk id="539" max="28" man="1"/>
    <brk id="571" max="28" man="1"/>
    <brk id="605" max="28" man="1"/>
    <brk id="637" max="28" man="1"/>
    <brk id="671" max="28" man="1"/>
    <brk id="703" max="28" man="1"/>
    <brk id="737" max="28" man="1"/>
    <brk id="769" max="28" man="1"/>
    <brk id="803" max="28" man="1"/>
    <brk id="835" max="28" man="1"/>
    <brk id="869" max="28" man="1"/>
    <brk id="901" max="28" man="1"/>
    <brk id="935" max="28" man="1"/>
    <brk id="967" max="28" man="1"/>
    <brk id="1001" max="28" man="1"/>
    <brk id="1033" max="28" man="1"/>
    <brk id="1067" max="28" man="1"/>
    <brk id="1099" max="28" man="1"/>
    <brk id="1133" max="28" man="1"/>
    <brk id="1165" max="28" man="1"/>
    <brk id="1199" max="28" man="1"/>
    <brk id="1231" max="28" man="1"/>
    <brk id="1265" max="28" man="1"/>
    <brk id="1297" max="28" man="1"/>
    <brk id="1331" max="28" man="1"/>
    <brk id="1363" max="28" man="1"/>
    <brk id="1397" max="28" man="1"/>
    <brk id="1425" max="2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304BF-CE5F-4FC7-A1AB-22D16006383F}">
  <sheetPr codeName="Sheet28"/>
  <dimension ref="A1:BF747"/>
  <sheetViews>
    <sheetView view="pageBreakPreview" zoomScaleNormal="100" zoomScaleSheetLayoutView="100" workbookViewId="0"/>
  </sheetViews>
  <sheetFormatPr defaultColWidth="8.59765625" defaultRowHeight="12" customHeight="1" x14ac:dyDescent="0.45"/>
  <cols>
    <col min="1" max="1" width="1.296875" style="230" customWidth="1"/>
    <col min="2" max="28" width="2.59765625" style="230" customWidth="1"/>
    <col min="29" max="29" width="3" style="230" hidden="1" customWidth="1"/>
    <col min="30" max="30" width="2.59765625" style="196" customWidth="1"/>
    <col min="31" max="56" width="2.59765625" style="230" customWidth="1"/>
    <col min="57" max="57" width="1.09765625" style="196" customWidth="1"/>
    <col min="58" max="58" width="3.796875" style="230" customWidth="1"/>
    <col min="59" max="16384" width="8.59765625" style="230"/>
  </cols>
  <sheetData>
    <row r="1" spans="2:58" ht="12" customHeight="1" x14ac:dyDescent="0.45">
      <c r="B1" s="230" t="s">
        <v>5816</v>
      </c>
    </row>
    <row r="2" spans="2:58" ht="12" customHeight="1" x14ac:dyDescent="0.45">
      <c r="D2" s="1604" t="s">
        <v>5807</v>
      </c>
      <c r="E2" s="1604"/>
      <c r="F2" s="1604"/>
      <c r="G2" s="1604"/>
      <c r="H2" s="1604"/>
      <c r="I2" s="1604"/>
      <c r="J2" s="1604"/>
      <c r="K2" s="1604"/>
      <c r="L2" s="1604"/>
      <c r="M2" s="1604"/>
      <c r="N2" s="1604"/>
      <c r="O2" s="1604"/>
      <c r="P2" s="1604"/>
      <c r="Q2" s="1604"/>
      <c r="R2" s="1604"/>
      <c r="S2" s="1604"/>
      <c r="T2" s="1604"/>
      <c r="U2" s="1604"/>
      <c r="V2" s="1604"/>
      <c r="W2" s="1604"/>
      <c r="X2" s="1604"/>
      <c r="Y2" s="1604"/>
      <c r="Z2" s="1604"/>
      <c r="AA2" s="1604"/>
    </row>
    <row r="3" spans="2:58" ht="12" customHeight="1" x14ac:dyDescent="0.45">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row>
    <row r="4" spans="2:58" ht="12" customHeight="1" x14ac:dyDescent="0.45">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C4" s="206"/>
      <c r="AE4" s="206"/>
      <c r="BF4" s="206"/>
    </row>
    <row r="5" spans="2:58" ht="16.5" customHeight="1" x14ac:dyDescent="0.45">
      <c r="D5" s="1604"/>
      <c r="E5" s="1604"/>
      <c r="F5" s="1604"/>
      <c r="G5" s="1604"/>
      <c r="H5" s="1604"/>
      <c r="I5" s="1604"/>
      <c r="J5" s="1604"/>
      <c r="K5" s="1604"/>
      <c r="L5" s="1604"/>
      <c r="M5" s="1604"/>
      <c r="N5" s="1604"/>
      <c r="O5" s="1604"/>
      <c r="P5" s="1604"/>
      <c r="Q5" s="1604"/>
      <c r="R5" s="1604"/>
      <c r="S5" s="1604"/>
      <c r="T5" s="1604"/>
      <c r="U5" s="1604"/>
      <c r="V5" s="1604"/>
      <c r="W5" s="1604"/>
      <c r="X5" s="1604"/>
      <c r="Y5" s="1604"/>
      <c r="Z5" s="1604"/>
      <c r="AA5" s="1604"/>
    </row>
    <row r="6" spans="2:58" ht="12" customHeight="1" x14ac:dyDescent="0.45">
      <c r="B6" s="280"/>
      <c r="C6" s="280"/>
      <c r="D6" s="280"/>
      <c r="E6" s="280"/>
      <c r="F6" s="280"/>
      <c r="G6" s="280"/>
      <c r="H6" s="280"/>
      <c r="I6" s="280"/>
      <c r="J6" s="280"/>
      <c r="K6" s="280"/>
      <c r="L6" s="280"/>
      <c r="M6" s="280"/>
      <c r="N6" s="280"/>
      <c r="O6" s="280"/>
      <c r="P6" s="280"/>
      <c r="Q6" s="280"/>
      <c r="R6" s="280"/>
      <c r="S6" s="280"/>
      <c r="T6" s="280"/>
      <c r="U6" s="280"/>
      <c r="V6" s="280"/>
      <c r="W6" s="280"/>
      <c r="X6" s="280"/>
      <c r="Y6" s="280"/>
    </row>
    <row r="7" spans="2:58" ht="12" customHeight="1" x14ac:dyDescent="0.45">
      <c r="H7" s="1616" t="s">
        <v>5808</v>
      </c>
      <c r="I7" s="1616"/>
      <c r="J7" s="1616"/>
      <c r="K7" s="1616"/>
      <c r="L7" s="1616"/>
      <c r="M7" s="1616"/>
      <c r="N7" s="1616"/>
      <c r="O7" s="1616"/>
      <c r="P7" s="1616"/>
      <c r="Q7" s="1616"/>
      <c r="R7" s="1616"/>
      <c r="S7" s="1616"/>
      <c r="T7" s="1616"/>
      <c r="U7" s="1616"/>
      <c r="V7" s="1616"/>
      <c r="W7" s="1616"/>
      <c r="X7" s="1616"/>
      <c r="Z7" s="1723"/>
      <c r="AA7" s="1723"/>
    </row>
    <row r="8" spans="2:58" ht="12" customHeight="1" x14ac:dyDescent="0.45">
      <c r="H8" s="1616"/>
      <c r="I8" s="1616"/>
      <c r="J8" s="1616"/>
      <c r="K8" s="1616"/>
      <c r="L8" s="1616"/>
      <c r="M8" s="1616"/>
      <c r="N8" s="1616"/>
      <c r="O8" s="1616"/>
      <c r="P8" s="1616"/>
      <c r="Q8" s="1616"/>
      <c r="R8" s="1616"/>
      <c r="S8" s="1616"/>
      <c r="T8" s="1616"/>
      <c r="U8" s="1616"/>
      <c r="V8" s="1616"/>
      <c r="W8" s="1616"/>
      <c r="X8" s="1616"/>
    </row>
    <row r="10" spans="2:58" ht="12" customHeight="1" x14ac:dyDescent="0.45">
      <c r="B10" s="1508" t="s">
        <v>5686</v>
      </c>
      <c r="C10" s="1509"/>
      <c r="D10" s="1509"/>
      <c r="E10" s="1509"/>
      <c r="F10" s="1509"/>
      <c r="G10" s="1509"/>
      <c r="H10" s="1510"/>
      <c r="I10" s="1542" t="s">
        <v>5815</v>
      </c>
      <c r="J10" s="1527"/>
      <c r="K10" s="1527"/>
      <c r="L10" s="1527"/>
      <c r="M10" s="1527"/>
      <c r="N10" s="1527"/>
      <c r="O10" s="1527"/>
      <c r="P10" s="1527"/>
      <c r="Q10" s="1527"/>
      <c r="R10" s="1527"/>
      <c r="S10" s="1527"/>
      <c r="T10" s="1527"/>
      <c r="U10" s="1527"/>
      <c r="V10" s="1527"/>
      <c r="W10" s="1527"/>
      <c r="X10" s="1527"/>
      <c r="Y10" s="1527"/>
      <c r="Z10" s="1527"/>
      <c r="AA10" s="1527"/>
      <c r="AB10" s="1519"/>
    </row>
    <row r="11" spans="2:58" ht="12" customHeight="1" x14ac:dyDescent="0.45">
      <c r="B11" s="1511"/>
      <c r="C11" s="1512"/>
      <c r="D11" s="1512"/>
      <c r="E11" s="1512"/>
      <c r="F11" s="1512"/>
      <c r="G11" s="1512"/>
      <c r="H11" s="1513"/>
      <c r="I11" s="1546"/>
      <c r="J11" s="1528"/>
      <c r="K11" s="1528"/>
      <c r="L11" s="1528"/>
      <c r="M11" s="1528"/>
      <c r="N11" s="1528"/>
      <c r="O11" s="1528"/>
      <c r="P11" s="1528"/>
      <c r="Q11" s="1528"/>
      <c r="R11" s="1528"/>
      <c r="S11" s="1528"/>
      <c r="T11" s="1528"/>
      <c r="U11" s="1528"/>
      <c r="V11" s="1528"/>
      <c r="W11" s="1528"/>
      <c r="X11" s="1528"/>
      <c r="Y11" s="1528"/>
      <c r="Z11" s="1528"/>
      <c r="AA11" s="1528"/>
      <c r="AB11" s="1520"/>
    </row>
    <row r="12" spans="2:58" ht="12" customHeight="1" x14ac:dyDescent="0.45">
      <c r="B12" s="1570" t="s">
        <v>5809</v>
      </c>
      <c r="C12" s="1571"/>
      <c r="D12" s="1571"/>
      <c r="E12" s="1571"/>
      <c r="F12" s="1571"/>
      <c r="G12" s="1571"/>
      <c r="H12" s="1572"/>
      <c r="I12" s="1542" t="s">
        <v>5810</v>
      </c>
      <c r="J12" s="1522"/>
      <c r="K12" s="1522"/>
      <c r="L12" s="1522"/>
      <c r="M12" s="1522"/>
      <c r="N12" s="1522"/>
      <c r="O12" s="1522"/>
      <c r="P12" s="1522"/>
      <c r="Q12" s="1522"/>
      <c r="R12" s="1527" t="s">
        <v>5811</v>
      </c>
      <c r="S12" s="1620"/>
      <c r="T12" s="1621"/>
      <c r="U12" s="1525"/>
      <c r="V12" s="1527" t="s">
        <v>76</v>
      </c>
      <c r="W12" s="1525"/>
      <c r="X12" s="1527" t="s">
        <v>77</v>
      </c>
      <c r="Y12" s="1525"/>
      <c r="Z12" s="1519" t="s">
        <v>140</v>
      </c>
      <c r="AA12" s="1527"/>
      <c r="AB12" s="1519"/>
    </row>
    <row r="13" spans="2:58" ht="12" customHeight="1" x14ac:dyDescent="0.45">
      <c r="B13" s="1576"/>
      <c r="C13" s="1577"/>
      <c r="D13" s="1577"/>
      <c r="E13" s="1577"/>
      <c r="F13" s="1577"/>
      <c r="G13" s="1577"/>
      <c r="H13" s="1578"/>
      <c r="I13" s="1546"/>
      <c r="J13" s="1524"/>
      <c r="K13" s="1524"/>
      <c r="L13" s="1524"/>
      <c r="M13" s="1524"/>
      <c r="N13" s="1524"/>
      <c r="O13" s="1524"/>
      <c r="P13" s="1524"/>
      <c r="Q13" s="1524"/>
      <c r="R13" s="1528"/>
      <c r="S13" s="1622"/>
      <c r="T13" s="1623"/>
      <c r="U13" s="1526"/>
      <c r="V13" s="1528"/>
      <c r="W13" s="1526"/>
      <c r="X13" s="1528"/>
      <c r="Y13" s="1526"/>
      <c r="Z13" s="1520"/>
      <c r="AA13" s="1528"/>
      <c r="AB13" s="1520"/>
    </row>
    <row r="14" spans="2:58" ht="12" customHeight="1" x14ac:dyDescent="0.45">
      <c r="B14" s="1483" t="s">
        <v>5681</v>
      </c>
      <c r="C14" s="1483"/>
      <c r="D14" s="1483"/>
      <c r="E14" s="1483"/>
      <c r="F14" s="1483"/>
      <c r="G14" s="1484" t="s">
        <v>806</v>
      </c>
      <c r="H14" s="1484"/>
      <c r="I14" s="1521"/>
      <c r="J14" s="1522"/>
      <c r="K14" s="1522"/>
      <c r="L14" s="1522"/>
      <c r="M14" s="1522"/>
      <c r="N14" s="1522"/>
      <c r="O14" s="1522"/>
      <c r="P14" s="1522"/>
      <c r="Q14" s="1522"/>
      <c r="R14" s="1522"/>
      <c r="S14" s="1522"/>
      <c r="T14" s="1522"/>
      <c r="U14" s="1522"/>
      <c r="V14" s="1522"/>
      <c r="W14" s="1522"/>
      <c r="X14" s="1522"/>
      <c r="Y14" s="1522"/>
      <c r="Z14" s="1522"/>
      <c r="AA14" s="1522"/>
      <c r="AB14" s="1537"/>
    </row>
    <row r="15" spans="2:58" ht="12" customHeight="1" x14ac:dyDescent="0.45">
      <c r="B15" s="1483"/>
      <c r="C15" s="1483"/>
      <c r="D15" s="1483"/>
      <c r="E15" s="1483"/>
      <c r="F15" s="1483"/>
      <c r="G15" s="1484"/>
      <c r="H15" s="1484"/>
      <c r="I15" s="1523"/>
      <c r="J15" s="1524"/>
      <c r="K15" s="1524"/>
      <c r="L15" s="1524"/>
      <c r="M15" s="1524"/>
      <c r="N15" s="1524"/>
      <c r="O15" s="1524"/>
      <c r="P15" s="1524"/>
      <c r="Q15" s="1524"/>
      <c r="R15" s="1524"/>
      <c r="S15" s="1524"/>
      <c r="T15" s="1524"/>
      <c r="U15" s="1524"/>
      <c r="V15" s="1524"/>
      <c r="W15" s="1524"/>
      <c r="X15" s="1524"/>
      <c r="Y15" s="1524"/>
      <c r="Z15" s="1524"/>
      <c r="AA15" s="1524"/>
      <c r="AB15" s="1541"/>
    </row>
    <row r="16" spans="2:58" ht="19.95" customHeight="1" x14ac:dyDescent="0.45">
      <c r="B16" s="1483"/>
      <c r="C16" s="1483"/>
      <c r="D16" s="1483"/>
      <c r="E16" s="1483"/>
      <c r="F16" s="1483"/>
      <c r="G16" s="1486" t="s">
        <v>5578</v>
      </c>
      <c r="H16" s="1486"/>
      <c r="I16" s="1737" t="s">
        <v>612</v>
      </c>
      <c r="J16" s="1738"/>
      <c r="K16" s="1739"/>
      <c r="L16" s="1740"/>
      <c r="M16" s="1625"/>
      <c r="N16" s="1629"/>
      <c r="O16" s="804" t="s">
        <v>611</v>
      </c>
      <c r="P16" s="1740"/>
      <c r="Q16" s="1625"/>
      <c r="R16" s="1629"/>
      <c r="S16" s="778"/>
      <c r="T16" s="778"/>
      <c r="U16" s="778"/>
      <c r="V16" s="778"/>
      <c r="W16" s="778"/>
      <c r="X16" s="778"/>
      <c r="Y16" s="802"/>
      <c r="Z16" s="802"/>
      <c r="AA16" s="802"/>
      <c r="AB16" s="803"/>
    </row>
    <row r="17" spans="2:28" ht="19.95" customHeight="1" x14ac:dyDescent="0.45">
      <c r="B17" s="1483"/>
      <c r="C17" s="1483"/>
      <c r="D17" s="1483"/>
      <c r="E17" s="1483"/>
      <c r="F17" s="1483"/>
      <c r="G17" s="1486"/>
      <c r="H17" s="1486"/>
      <c r="I17" s="1741" t="s">
        <v>610</v>
      </c>
      <c r="J17" s="1741"/>
      <c r="K17" s="1741"/>
      <c r="L17" s="1742"/>
      <c r="M17" s="1742"/>
      <c r="N17" s="1742"/>
      <c r="O17" s="1742"/>
      <c r="P17" s="1742"/>
      <c r="Q17" s="1742"/>
      <c r="R17" s="1742"/>
      <c r="S17" s="1741" t="s">
        <v>609</v>
      </c>
      <c r="T17" s="1741"/>
      <c r="U17" s="1741"/>
      <c r="V17" s="1742"/>
      <c r="W17" s="1742"/>
      <c r="X17" s="1742"/>
      <c r="Y17" s="1742"/>
      <c r="Z17" s="1742"/>
      <c r="AA17" s="1742"/>
      <c r="AB17" s="1742"/>
    </row>
    <row r="18" spans="2:28" ht="19.95" customHeight="1" x14ac:dyDescent="0.45">
      <c r="B18" s="1483"/>
      <c r="C18" s="1483"/>
      <c r="D18" s="1483"/>
      <c r="E18" s="1483"/>
      <c r="F18" s="1483"/>
      <c r="G18" s="1486"/>
      <c r="H18" s="1486"/>
      <c r="I18" s="1741" t="s">
        <v>8558</v>
      </c>
      <c r="J18" s="1741"/>
      <c r="K18" s="1741"/>
      <c r="L18" s="1742"/>
      <c r="M18" s="1742"/>
      <c r="N18" s="1742"/>
      <c r="O18" s="1742"/>
      <c r="P18" s="1742"/>
      <c r="Q18" s="1742"/>
      <c r="R18" s="1742"/>
      <c r="S18" s="1741" t="s">
        <v>608</v>
      </c>
      <c r="T18" s="1741"/>
      <c r="U18" s="1741"/>
      <c r="V18" s="1742"/>
      <c r="W18" s="1742"/>
      <c r="X18" s="1742"/>
      <c r="Y18" s="1742"/>
      <c r="Z18" s="1742"/>
      <c r="AA18" s="1742"/>
      <c r="AB18" s="1742"/>
    </row>
    <row r="19" spans="2:28" ht="19.95" customHeight="1" x14ac:dyDescent="0.45">
      <c r="B19" s="1483"/>
      <c r="C19" s="1483"/>
      <c r="D19" s="1483"/>
      <c r="E19" s="1483"/>
      <c r="F19" s="1483"/>
      <c r="G19" s="1486"/>
      <c r="H19" s="1486"/>
      <c r="I19" s="1741" t="s">
        <v>607</v>
      </c>
      <c r="J19" s="1741"/>
      <c r="K19" s="1741"/>
      <c r="L19" s="1743"/>
      <c r="M19" s="1743"/>
      <c r="N19" s="1743"/>
      <c r="O19" s="1743"/>
      <c r="P19" s="1743"/>
      <c r="Q19" s="1743"/>
      <c r="R19" s="1743"/>
      <c r="S19" s="1743"/>
      <c r="T19" s="1743"/>
      <c r="U19" s="1743"/>
      <c r="V19" s="1743"/>
      <c r="W19" s="1743"/>
      <c r="X19" s="1743"/>
      <c r="Y19" s="1743"/>
      <c r="Z19" s="1743"/>
      <c r="AA19" s="1743"/>
      <c r="AB19" s="1743"/>
    </row>
    <row r="20" spans="2:28" ht="12" customHeight="1" x14ac:dyDescent="0.45">
      <c r="B20" s="1508" t="s">
        <v>5577</v>
      </c>
      <c r="C20" s="1509"/>
      <c r="D20" s="1509"/>
      <c r="E20" s="1509"/>
      <c r="F20" s="1510"/>
      <c r="G20" s="1508" t="s">
        <v>5576</v>
      </c>
      <c r="H20" s="1510"/>
      <c r="I20" s="259"/>
      <c r="J20" s="250"/>
      <c r="K20" s="250"/>
      <c r="L20" s="250"/>
      <c r="M20" s="250"/>
      <c r="N20" s="250"/>
      <c r="O20" s="250"/>
      <c r="P20" s="250"/>
      <c r="Q20" s="250"/>
      <c r="R20" s="250"/>
      <c r="S20" s="250"/>
      <c r="T20" s="250"/>
      <c r="U20" s="250"/>
      <c r="V20" s="250"/>
      <c r="W20" s="250"/>
      <c r="X20" s="250"/>
      <c r="Y20" s="250"/>
      <c r="Z20" s="250"/>
      <c r="AA20" s="250"/>
      <c r="AB20" s="249"/>
    </row>
    <row r="21" spans="2:28" ht="16.8" customHeight="1" x14ac:dyDescent="0.45">
      <c r="B21" s="1579"/>
      <c r="C21" s="1535"/>
      <c r="D21" s="1535"/>
      <c r="E21" s="1535"/>
      <c r="F21" s="1536"/>
      <c r="G21" s="1579"/>
      <c r="H21" s="1536"/>
      <c r="I21" s="260"/>
      <c r="J21" s="828"/>
      <c r="K21" s="204" t="s">
        <v>834</v>
      </c>
      <c r="N21" s="828"/>
      <c r="O21" s="204" t="s">
        <v>833</v>
      </c>
      <c r="S21" s="828"/>
      <c r="T21" s="204" t="s">
        <v>832</v>
      </c>
      <c r="AB21" s="256"/>
    </row>
    <row r="22" spans="2:28" ht="16.8" customHeight="1" x14ac:dyDescent="0.45">
      <c r="B22" s="1579"/>
      <c r="C22" s="1535"/>
      <c r="D22" s="1535"/>
      <c r="E22" s="1535"/>
      <c r="F22" s="1536"/>
      <c r="G22" s="1579"/>
      <c r="H22" s="1536"/>
      <c r="I22" s="260"/>
      <c r="J22" s="828"/>
      <c r="K22" s="204" t="s">
        <v>826</v>
      </c>
      <c r="N22" s="828"/>
      <c r="O22" s="204" t="s">
        <v>825</v>
      </c>
      <c r="S22" s="828"/>
      <c r="T22" s="204" t="s">
        <v>824</v>
      </c>
      <c r="AB22" s="256"/>
    </row>
    <row r="23" spans="2:28" ht="16.8" customHeight="1" x14ac:dyDescent="0.45">
      <c r="B23" s="1579"/>
      <c r="C23" s="1535"/>
      <c r="D23" s="1535"/>
      <c r="E23" s="1535"/>
      <c r="F23" s="1536"/>
      <c r="G23" s="1579"/>
      <c r="H23" s="1536"/>
      <c r="I23" s="260"/>
      <c r="J23" s="828"/>
      <c r="K23" s="204" t="s">
        <v>823</v>
      </c>
      <c r="L23" s="204"/>
      <c r="AB23" s="256"/>
    </row>
    <row r="24" spans="2:28" ht="12" customHeight="1" x14ac:dyDescent="0.45">
      <c r="B24" s="1511"/>
      <c r="C24" s="1512"/>
      <c r="D24" s="1512"/>
      <c r="E24" s="1512"/>
      <c r="F24" s="1513"/>
      <c r="G24" s="1511"/>
      <c r="H24" s="1513"/>
      <c r="I24" s="264"/>
      <c r="J24" s="263"/>
      <c r="K24" s="263"/>
      <c r="L24" s="263"/>
      <c r="M24" s="263"/>
      <c r="N24" s="263"/>
      <c r="O24" s="263"/>
      <c r="P24" s="263"/>
      <c r="Q24" s="263"/>
      <c r="R24" s="263"/>
      <c r="S24" s="263"/>
      <c r="T24" s="263"/>
      <c r="U24" s="263"/>
      <c r="V24" s="263"/>
      <c r="W24" s="263"/>
      <c r="X24" s="263"/>
      <c r="Y24" s="263"/>
      <c r="Z24" s="263"/>
      <c r="AA24" s="263"/>
      <c r="AB24" s="262"/>
    </row>
    <row r="25" spans="2:28" ht="26.55" customHeight="1" x14ac:dyDescent="0.45">
      <c r="B25" s="1730" t="s">
        <v>5591</v>
      </c>
      <c r="C25" s="1730"/>
      <c r="D25" s="1730"/>
      <c r="E25" s="1730"/>
      <c r="F25" s="1730"/>
      <c r="G25" s="1730"/>
      <c r="H25" s="1511"/>
      <c r="I25" s="1559"/>
      <c r="J25" s="1560"/>
      <c r="K25" s="826"/>
      <c r="L25" s="230" t="s">
        <v>76</v>
      </c>
      <c r="M25" s="826"/>
      <c r="N25" s="230" t="s">
        <v>77</v>
      </c>
      <c r="O25" s="826"/>
      <c r="P25" s="230" t="s">
        <v>140</v>
      </c>
      <c r="Z25" s="468"/>
      <c r="AB25" s="447"/>
    </row>
    <row r="26" spans="2:28" ht="12" customHeight="1" x14ac:dyDescent="0.45">
      <c r="B26" s="1484" t="s">
        <v>43</v>
      </c>
      <c r="C26" s="1484"/>
      <c r="D26" s="1484"/>
      <c r="E26" s="1484"/>
      <c r="F26" s="1484"/>
      <c r="G26" s="1484"/>
      <c r="H26" s="1484"/>
      <c r="I26" s="1542"/>
      <c r="J26" s="1527"/>
      <c r="K26" s="1527"/>
      <c r="L26" s="1527"/>
      <c r="M26" s="1527"/>
      <c r="N26" s="1527"/>
      <c r="O26" s="1527"/>
      <c r="P26" s="1527"/>
      <c r="Q26" s="1527"/>
      <c r="R26" s="1527"/>
      <c r="S26" s="1527"/>
      <c r="T26" s="1527"/>
      <c r="U26" s="1527"/>
      <c r="V26" s="1527"/>
      <c r="W26" s="1527"/>
      <c r="X26" s="1527"/>
      <c r="Y26" s="1527"/>
      <c r="Z26" s="1527"/>
      <c r="AA26" s="1527"/>
      <c r="AB26" s="1519"/>
    </row>
    <row r="27" spans="2:28" ht="12" customHeight="1" x14ac:dyDescent="0.45">
      <c r="B27" s="1484"/>
      <c r="C27" s="1484"/>
      <c r="D27" s="1484"/>
      <c r="E27" s="1484"/>
      <c r="F27" s="1484"/>
      <c r="G27" s="1484"/>
      <c r="H27" s="1484"/>
      <c r="I27" s="1543"/>
      <c r="J27" s="1544"/>
      <c r="K27" s="1544"/>
      <c r="L27" s="1544"/>
      <c r="M27" s="1544"/>
      <c r="N27" s="1544"/>
      <c r="O27" s="1544"/>
      <c r="P27" s="1544"/>
      <c r="Q27" s="1544"/>
      <c r="R27" s="1544"/>
      <c r="S27" s="1544"/>
      <c r="T27" s="1544"/>
      <c r="U27" s="1544"/>
      <c r="V27" s="1544"/>
      <c r="W27" s="1544"/>
      <c r="X27" s="1544"/>
      <c r="Y27" s="1544"/>
      <c r="Z27" s="1544"/>
      <c r="AA27" s="1544"/>
      <c r="AB27" s="1545"/>
    </row>
    <row r="28" spans="2:28" ht="12" customHeight="1" x14ac:dyDescent="0.45">
      <c r="B28" s="1484"/>
      <c r="C28" s="1484"/>
      <c r="D28" s="1484"/>
      <c r="E28" s="1484"/>
      <c r="F28" s="1484"/>
      <c r="G28" s="1484"/>
      <c r="H28" s="1484"/>
      <c r="I28" s="1546"/>
      <c r="J28" s="1528"/>
      <c r="K28" s="1528"/>
      <c r="L28" s="1528"/>
      <c r="M28" s="1528"/>
      <c r="N28" s="1528"/>
      <c r="O28" s="1528"/>
      <c r="P28" s="1528"/>
      <c r="Q28" s="1528"/>
      <c r="R28" s="1528"/>
      <c r="S28" s="1528"/>
      <c r="T28" s="1528"/>
      <c r="U28" s="1528"/>
      <c r="V28" s="1528"/>
      <c r="W28" s="1528"/>
      <c r="X28" s="1528"/>
      <c r="Y28" s="1528"/>
      <c r="Z28" s="1528"/>
      <c r="AA28" s="1528"/>
      <c r="AB28" s="1520"/>
    </row>
    <row r="29" spans="2:28" ht="3" hidden="1" customHeight="1" x14ac:dyDescent="0.45">
      <c r="B29" s="281"/>
      <c r="C29" s="282"/>
      <c r="D29" s="282"/>
      <c r="E29" s="282"/>
      <c r="F29" s="282"/>
      <c r="G29" s="282"/>
      <c r="H29" s="282"/>
      <c r="I29" s="206"/>
      <c r="J29" s="206"/>
      <c r="K29" s="206"/>
      <c r="L29" s="206"/>
      <c r="M29" s="206"/>
      <c r="N29" s="206"/>
      <c r="O29" s="206"/>
      <c r="P29" s="206"/>
      <c r="Q29" s="206"/>
      <c r="R29" s="206"/>
      <c r="S29" s="206"/>
      <c r="T29" s="206"/>
      <c r="U29" s="206"/>
      <c r="V29" s="206"/>
      <c r="W29" s="206"/>
      <c r="X29" s="206"/>
      <c r="Y29" s="206"/>
      <c r="Z29" s="206"/>
      <c r="AA29" s="250"/>
      <c r="AB29" s="249"/>
    </row>
    <row r="30" spans="2:28" ht="12" hidden="1" customHeight="1" x14ac:dyDescent="0.45">
      <c r="B30" s="283"/>
      <c r="E30" s="204"/>
      <c r="F30" s="204"/>
      <c r="G30" s="204"/>
      <c r="H30" s="204"/>
      <c r="K30" s="204"/>
      <c r="L30" s="204"/>
      <c r="M30" s="204"/>
      <c r="R30" s="204"/>
      <c r="S30" s="204"/>
      <c r="T30" s="204"/>
      <c r="U30" s="206"/>
      <c r="V30" s="206"/>
      <c r="W30" s="206"/>
      <c r="X30" s="206"/>
      <c r="Y30" s="206"/>
      <c r="Z30" s="206"/>
      <c r="AB30" s="256"/>
    </row>
    <row r="31" spans="2:28" ht="3" hidden="1" customHeight="1" x14ac:dyDescent="0.45">
      <c r="B31" s="283"/>
      <c r="C31" s="265"/>
      <c r="D31" s="265"/>
      <c r="E31" s="265"/>
      <c r="F31" s="265"/>
      <c r="G31" s="265"/>
      <c r="H31" s="265"/>
      <c r="I31" s="206"/>
      <c r="J31" s="206"/>
      <c r="K31" s="206"/>
      <c r="L31" s="206"/>
      <c r="M31" s="206"/>
      <c r="N31" s="206"/>
      <c r="O31" s="206"/>
      <c r="P31" s="206"/>
      <c r="Q31" s="206"/>
      <c r="R31" s="206"/>
      <c r="S31" s="206"/>
      <c r="T31" s="206"/>
      <c r="U31" s="206"/>
      <c r="V31" s="206"/>
      <c r="W31" s="206"/>
      <c r="X31" s="206"/>
      <c r="Y31" s="206"/>
      <c r="Z31" s="206"/>
      <c r="AB31" s="256"/>
    </row>
    <row r="32" spans="2:28" ht="2.1" hidden="1" customHeight="1" x14ac:dyDescent="0.45">
      <c r="B32" s="283"/>
      <c r="C32" s="204"/>
      <c r="D32" s="204"/>
      <c r="E32" s="204"/>
      <c r="F32" s="204"/>
      <c r="G32" s="204"/>
      <c r="H32" s="204"/>
      <c r="I32" s="204"/>
      <c r="J32" s="204"/>
      <c r="K32" s="204"/>
      <c r="L32" s="204"/>
      <c r="M32" s="204"/>
      <c r="N32" s="204"/>
      <c r="O32" s="204"/>
      <c r="P32" s="204"/>
      <c r="Q32" s="204"/>
      <c r="R32" s="204"/>
      <c r="S32" s="204"/>
      <c r="T32" s="204"/>
      <c r="U32" s="206"/>
      <c r="V32" s="206"/>
      <c r="W32" s="206"/>
      <c r="X32" s="206"/>
      <c r="Y32" s="206"/>
      <c r="Z32" s="206"/>
      <c r="AB32" s="256"/>
    </row>
    <row r="33" spans="2:58" ht="12" hidden="1" customHeight="1" x14ac:dyDescent="0.45">
      <c r="B33" s="283"/>
      <c r="E33" s="204"/>
      <c r="F33" s="204"/>
      <c r="G33" s="204"/>
      <c r="H33" s="204"/>
      <c r="K33" s="204"/>
      <c r="L33" s="204"/>
      <c r="M33" s="204"/>
      <c r="N33" s="204"/>
      <c r="R33" s="204"/>
      <c r="U33" s="256"/>
      <c r="Y33" s="204"/>
      <c r="Z33" s="204"/>
      <c r="AA33" s="206"/>
      <c r="AB33" s="256"/>
    </row>
    <row r="34" spans="2:58" ht="2.1" hidden="1" customHeight="1" x14ac:dyDescent="0.45">
      <c r="B34" s="284"/>
      <c r="C34" s="482"/>
      <c r="D34" s="482"/>
      <c r="E34" s="482"/>
      <c r="F34" s="482"/>
      <c r="G34" s="482"/>
      <c r="H34" s="482"/>
      <c r="I34" s="482"/>
      <c r="J34" s="482"/>
      <c r="K34" s="482"/>
      <c r="L34" s="482"/>
      <c r="M34" s="482"/>
      <c r="N34" s="482"/>
      <c r="O34" s="482"/>
      <c r="P34" s="482"/>
      <c r="Q34" s="482"/>
      <c r="R34" s="482"/>
      <c r="S34" s="482"/>
      <c r="T34" s="482"/>
      <c r="U34" s="279"/>
      <c r="V34" s="279"/>
      <c r="W34" s="279"/>
      <c r="X34" s="279"/>
      <c r="Y34" s="279"/>
      <c r="Z34" s="279"/>
      <c r="AB34" s="256"/>
    </row>
    <row r="35" spans="2:58" s="32" customFormat="1" ht="18" hidden="1" customHeight="1" x14ac:dyDescent="0.45">
      <c r="B35" s="104"/>
      <c r="C35" s="64"/>
      <c r="D35" s="483"/>
      <c r="E35" s="483"/>
      <c r="F35" s="483"/>
      <c r="G35" s="483"/>
      <c r="H35" s="483"/>
      <c r="I35" s="105"/>
      <c r="J35" s="483"/>
      <c r="K35" s="483"/>
      <c r="L35" s="483"/>
      <c r="M35" s="64"/>
      <c r="N35" s="89"/>
      <c r="O35" s="89"/>
      <c r="P35" s="89"/>
      <c r="Q35" s="89"/>
      <c r="R35" s="89"/>
      <c r="S35" s="89"/>
      <c r="T35" s="89"/>
      <c r="U35" s="89"/>
      <c r="V35" s="89"/>
      <c r="W35" s="89"/>
      <c r="X35" s="89"/>
      <c r="Y35" s="89"/>
      <c r="Z35" s="89"/>
      <c r="AA35" s="89"/>
      <c r="AB35" s="278"/>
    </row>
    <row r="36" spans="2:58" s="32" customFormat="1" ht="18" customHeight="1" x14ac:dyDescent="0.45">
      <c r="B36" s="1724" t="s">
        <v>628</v>
      </c>
      <c r="C36" s="1725"/>
      <c r="D36" s="1725"/>
      <c r="E36" s="1725"/>
      <c r="F36" s="1725"/>
      <c r="G36" s="1725"/>
      <c r="H36" s="1725"/>
      <c r="I36" s="1725"/>
      <c r="J36" s="1725"/>
      <c r="K36" s="1725"/>
      <c r="L36" s="1725"/>
      <c r="M36" s="1725"/>
      <c r="N36" s="1725"/>
      <c r="O36" s="1725"/>
      <c r="P36" s="1725"/>
      <c r="Q36" s="1725"/>
      <c r="R36" s="1725"/>
      <c r="S36" s="1725"/>
      <c r="T36" s="1725"/>
      <c r="U36" s="1725"/>
      <c r="V36" s="1725"/>
      <c r="W36" s="1725"/>
      <c r="X36" s="1725"/>
      <c r="Y36" s="1725"/>
      <c r="Z36" s="1725"/>
      <c r="AA36" s="1725"/>
      <c r="AB36" s="1726"/>
      <c r="AC36" s="484"/>
      <c r="AD36" s="1724" t="s">
        <v>625</v>
      </c>
      <c r="AE36" s="1725"/>
      <c r="AF36" s="1725"/>
      <c r="AG36" s="1725"/>
      <c r="AH36" s="1725"/>
      <c r="AI36" s="1725"/>
      <c r="AJ36" s="1725"/>
      <c r="AK36" s="1725"/>
      <c r="AL36" s="1725"/>
      <c r="AM36" s="1725"/>
      <c r="AN36" s="1725"/>
      <c r="AO36" s="1725"/>
      <c r="AP36" s="1725"/>
      <c r="AQ36" s="1725"/>
      <c r="AR36" s="1725"/>
      <c r="AS36" s="1725"/>
      <c r="AT36" s="1725"/>
      <c r="AU36" s="1725"/>
      <c r="AV36" s="1725"/>
      <c r="AW36" s="1725"/>
      <c r="AX36" s="1725"/>
      <c r="AY36" s="1725"/>
      <c r="AZ36" s="1725"/>
      <c r="BA36" s="1725"/>
      <c r="BB36" s="1725"/>
      <c r="BC36" s="1725"/>
      <c r="BD36" s="1726"/>
      <c r="BF36" s="484"/>
    </row>
    <row r="37" spans="2:58" s="32" customFormat="1" ht="25.35" customHeight="1" x14ac:dyDescent="0.45">
      <c r="B37" s="485" t="s">
        <v>61</v>
      </c>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7"/>
      <c r="AD37" s="488" t="s">
        <v>61</v>
      </c>
      <c r="AE37" s="489"/>
      <c r="AF37" s="489"/>
      <c r="AG37" s="489"/>
      <c r="AH37" s="489"/>
      <c r="AI37" s="489"/>
      <c r="AJ37" s="489"/>
      <c r="AK37" s="489"/>
      <c r="AL37" s="489"/>
      <c r="AM37" s="489"/>
      <c r="AN37" s="489"/>
      <c r="AO37" s="489"/>
      <c r="AP37" s="489"/>
      <c r="AQ37" s="489"/>
      <c r="AR37" s="489"/>
      <c r="AS37" s="489"/>
      <c r="AT37" s="489"/>
      <c r="AU37" s="489"/>
      <c r="AV37" s="489"/>
      <c r="AW37" s="489"/>
      <c r="AX37" s="489"/>
      <c r="AY37" s="489"/>
      <c r="AZ37" s="489"/>
      <c r="BA37" s="489"/>
      <c r="BB37" s="489"/>
      <c r="BC37" s="489"/>
      <c r="BD37" s="489"/>
    </row>
    <row r="38" spans="2:58" s="32" customFormat="1" ht="12.6" customHeight="1" x14ac:dyDescent="0.45">
      <c r="B38" s="1727" t="s">
        <v>62</v>
      </c>
      <c r="C38" s="1728"/>
      <c r="D38" s="1728"/>
      <c r="E38" s="1728"/>
      <c r="F38" s="1728"/>
      <c r="G38" s="1728"/>
      <c r="H38" s="1728"/>
      <c r="I38" s="1729"/>
      <c r="J38" s="1188"/>
      <c r="K38" s="1189"/>
      <c r="L38" s="1189"/>
      <c r="M38" s="1189"/>
      <c r="N38" s="1189"/>
      <c r="O38" s="1189"/>
      <c r="P38" s="1189"/>
      <c r="Q38" s="1189"/>
      <c r="R38" s="1189"/>
      <c r="S38" s="1189"/>
      <c r="T38" s="1189"/>
      <c r="U38" s="1189"/>
      <c r="V38" s="1189"/>
      <c r="W38" s="1189"/>
      <c r="X38" s="1189"/>
      <c r="Y38" s="1189"/>
      <c r="Z38" s="1189"/>
      <c r="AA38" s="1189"/>
      <c r="AB38" s="1190"/>
      <c r="AD38" s="1727" t="s">
        <v>62</v>
      </c>
      <c r="AE38" s="1728"/>
      <c r="AF38" s="1728"/>
      <c r="AG38" s="1728"/>
      <c r="AH38" s="1728"/>
      <c r="AI38" s="1728"/>
      <c r="AJ38" s="1728"/>
      <c r="AK38" s="1729"/>
      <c r="AL38" s="1188"/>
      <c r="AM38" s="1189"/>
      <c r="AN38" s="1189"/>
      <c r="AO38" s="1189"/>
      <c r="AP38" s="1189"/>
      <c r="AQ38" s="1189"/>
      <c r="AR38" s="1189"/>
      <c r="AS38" s="1189"/>
      <c r="AT38" s="1189"/>
      <c r="AU38" s="1189"/>
      <c r="AV38" s="1189"/>
      <c r="AW38" s="1189"/>
      <c r="AX38" s="1189"/>
      <c r="AY38" s="1189"/>
      <c r="AZ38" s="1189"/>
      <c r="BA38" s="1189"/>
      <c r="BB38" s="1189"/>
      <c r="BC38" s="1189"/>
      <c r="BD38" s="1190"/>
    </row>
    <row r="39" spans="2:58" s="32" customFormat="1" ht="22.5" customHeight="1" x14ac:dyDescent="0.45">
      <c r="B39" s="1734" t="s">
        <v>50</v>
      </c>
      <c r="C39" s="1735"/>
      <c r="D39" s="1735"/>
      <c r="E39" s="1735"/>
      <c r="F39" s="1735"/>
      <c r="G39" s="1735"/>
      <c r="H39" s="1735"/>
      <c r="I39" s="1736"/>
      <c r="J39" s="1194"/>
      <c r="K39" s="1195"/>
      <c r="L39" s="1195"/>
      <c r="M39" s="1195"/>
      <c r="N39" s="1195"/>
      <c r="O39" s="1195"/>
      <c r="P39" s="1195"/>
      <c r="Q39" s="1195"/>
      <c r="R39" s="1195"/>
      <c r="S39" s="1195"/>
      <c r="T39" s="1195"/>
      <c r="U39" s="1195"/>
      <c r="V39" s="1195"/>
      <c r="W39" s="1195"/>
      <c r="X39" s="1195"/>
      <c r="Y39" s="1195"/>
      <c r="Z39" s="1195"/>
      <c r="AA39" s="1195"/>
      <c r="AB39" s="1196"/>
      <c r="AC39" s="32" t="s">
        <v>12</v>
      </c>
      <c r="AD39" s="1734" t="s">
        <v>50</v>
      </c>
      <c r="AE39" s="1735"/>
      <c r="AF39" s="1735"/>
      <c r="AG39" s="1735"/>
      <c r="AH39" s="1735"/>
      <c r="AI39" s="1735"/>
      <c r="AJ39" s="1735"/>
      <c r="AK39" s="1736"/>
      <c r="AL39" s="1194"/>
      <c r="AM39" s="1195"/>
      <c r="AN39" s="1195"/>
      <c r="AO39" s="1195"/>
      <c r="AP39" s="1195"/>
      <c r="AQ39" s="1195"/>
      <c r="AR39" s="1195"/>
      <c r="AS39" s="1195"/>
      <c r="AT39" s="1195"/>
      <c r="AU39" s="1195"/>
      <c r="AV39" s="1195"/>
      <c r="AW39" s="1195"/>
      <c r="AX39" s="1195"/>
      <c r="AY39" s="1195"/>
      <c r="AZ39" s="1195"/>
      <c r="BA39" s="1195"/>
      <c r="BB39" s="1195"/>
      <c r="BC39" s="1195"/>
      <c r="BD39" s="1196"/>
      <c r="BF39" s="32" t="s">
        <v>12</v>
      </c>
    </row>
    <row r="40" spans="2:58" s="32" customFormat="1" ht="25.35" customHeight="1" x14ac:dyDescent="0.45">
      <c r="B40" s="1696" t="s">
        <v>48</v>
      </c>
      <c r="C40" s="1697"/>
      <c r="D40" s="1697"/>
      <c r="E40" s="1697"/>
      <c r="F40" s="1697"/>
      <c r="G40" s="1697"/>
      <c r="H40" s="1697"/>
      <c r="I40" s="1698"/>
      <c r="J40" s="490" t="s">
        <v>3</v>
      </c>
      <c r="K40" s="491"/>
      <c r="L40" s="491"/>
      <c r="M40" s="1731"/>
      <c r="N40" s="1733"/>
      <c r="O40" s="492" t="s">
        <v>4</v>
      </c>
      <c r="P40" s="1731"/>
      <c r="Q40" s="1733"/>
      <c r="R40" s="491"/>
      <c r="S40" s="491"/>
      <c r="T40" s="491"/>
      <c r="U40" s="491"/>
      <c r="V40" s="491"/>
      <c r="W40" s="491"/>
      <c r="X40" s="491"/>
      <c r="Y40" s="491"/>
      <c r="Z40" s="491"/>
      <c r="AA40" s="491"/>
      <c r="AB40" s="493"/>
      <c r="AD40" s="1696" t="s">
        <v>48</v>
      </c>
      <c r="AE40" s="1697"/>
      <c r="AF40" s="1697"/>
      <c r="AG40" s="1697"/>
      <c r="AH40" s="1697"/>
      <c r="AI40" s="1697"/>
      <c r="AJ40" s="1697"/>
      <c r="AK40" s="1698"/>
      <c r="AL40" s="490" t="s">
        <v>3</v>
      </c>
      <c r="AM40" s="491"/>
      <c r="AN40" s="491"/>
      <c r="AO40" s="1731"/>
      <c r="AP40" s="1733"/>
      <c r="AQ40" s="492" t="s">
        <v>4</v>
      </c>
      <c r="AR40" s="1731"/>
      <c r="AS40" s="1733"/>
      <c r="AT40" s="491"/>
      <c r="AU40" s="491"/>
      <c r="AV40" s="491"/>
      <c r="AW40" s="491"/>
      <c r="AX40" s="491"/>
      <c r="AY40" s="491"/>
      <c r="AZ40" s="491"/>
      <c r="BA40" s="491"/>
      <c r="BB40" s="491"/>
      <c r="BC40" s="491"/>
      <c r="BD40" s="493"/>
    </row>
    <row r="41" spans="2:58" s="32" customFormat="1" ht="25.35" customHeight="1" x14ac:dyDescent="0.45">
      <c r="B41" s="1699"/>
      <c r="C41" s="1700"/>
      <c r="D41" s="1700"/>
      <c r="E41" s="1700"/>
      <c r="F41" s="1700"/>
      <c r="G41" s="1700"/>
      <c r="H41" s="1700"/>
      <c r="I41" s="1701"/>
      <c r="J41" s="490" t="s">
        <v>5</v>
      </c>
      <c r="K41" s="491"/>
      <c r="L41" s="491"/>
      <c r="M41" s="1731"/>
      <c r="N41" s="1732"/>
      <c r="O41" s="1732"/>
      <c r="P41" s="1732"/>
      <c r="Q41" s="1733"/>
      <c r="R41" s="490" t="s">
        <v>6</v>
      </c>
      <c r="S41" s="491"/>
      <c r="T41" s="493"/>
      <c r="U41" s="1731"/>
      <c r="V41" s="1732"/>
      <c r="W41" s="1732"/>
      <c r="X41" s="1732"/>
      <c r="Y41" s="1732"/>
      <c r="Z41" s="1732"/>
      <c r="AA41" s="1732"/>
      <c r="AB41" s="1733"/>
      <c r="AD41" s="1699"/>
      <c r="AE41" s="1700"/>
      <c r="AF41" s="1700"/>
      <c r="AG41" s="1700"/>
      <c r="AH41" s="1700"/>
      <c r="AI41" s="1700"/>
      <c r="AJ41" s="1700"/>
      <c r="AK41" s="1701"/>
      <c r="AL41" s="490" t="s">
        <v>5</v>
      </c>
      <c r="AM41" s="491"/>
      <c r="AN41" s="491"/>
      <c r="AO41" s="1731"/>
      <c r="AP41" s="1732"/>
      <c r="AQ41" s="1732"/>
      <c r="AR41" s="1732"/>
      <c r="AS41" s="1733"/>
      <c r="AT41" s="490" t="s">
        <v>6</v>
      </c>
      <c r="AU41" s="491"/>
      <c r="AV41" s="493"/>
      <c r="AW41" s="1731"/>
      <c r="AX41" s="1732"/>
      <c r="AY41" s="1732"/>
      <c r="AZ41" s="1732"/>
      <c r="BA41" s="1732"/>
      <c r="BB41" s="1732"/>
      <c r="BC41" s="1732"/>
      <c r="BD41" s="1733"/>
    </row>
    <row r="42" spans="2:58" s="32" customFormat="1" ht="25.35" customHeight="1" x14ac:dyDescent="0.45">
      <c r="B42" s="1699"/>
      <c r="C42" s="1700"/>
      <c r="D42" s="1700"/>
      <c r="E42" s="1700"/>
      <c r="F42" s="1700"/>
      <c r="G42" s="1700"/>
      <c r="H42" s="1700"/>
      <c r="I42" s="1701"/>
      <c r="J42" s="490" t="s">
        <v>8536</v>
      </c>
      <c r="K42" s="491"/>
      <c r="L42" s="491"/>
      <c r="M42" s="1731"/>
      <c r="N42" s="1732"/>
      <c r="O42" s="1732"/>
      <c r="P42" s="1732"/>
      <c r="Q42" s="1733"/>
      <c r="R42" s="490" t="s">
        <v>7</v>
      </c>
      <c r="S42" s="491"/>
      <c r="T42" s="493"/>
      <c r="U42" s="1731"/>
      <c r="V42" s="1732"/>
      <c r="W42" s="1732"/>
      <c r="X42" s="1732"/>
      <c r="Y42" s="1732"/>
      <c r="Z42" s="1732"/>
      <c r="AA42" s="1732"/>
      <c r="AB42" s="1733"/>
      <c r="AD42" s="1699"/>
      <c r="AE42" s="1700"/>
      <c r="AF42" s="1700"/>
      <c r="AG42" s="1700"/>
      <c r="AH42" s="1700"/>
      <c r="AI42" s="1700"/>
      <c r="AJ42" s="1700"/>
      <c r="AK42" s="1701"/>
      <c r="AL42" s="490" t="s">
        <v>8536</v>
      </c>
      <c r="AM42" s="491"/>
      <c r="AN42" s="491"/>
      <c r="AO42" s="1731"/>
      <c r="AP42" s="1732"/>
      <c r="AQ42" s="1732"/>
      <c r="AR42" s="1732"/>
      <c r="AS42" s="1733"/>
      <c r="AT42" s="490" t="s">
        <v>7</v>
      </c>
      <c r="AU42" s="491"/>
      <c r="AV42" s="493"/>
      <c r="AW42" s="1731"/>
      <c r="AX42" s="1732"/>
      <c r="AY42" s="1732"/>
      <c r="AZ42" s="1732"/>
      <c r="BA42" s="1732"/>
      <c r="BB42" s="1732"/>
      <c r="BC42" s="1732"/>
      <c r="BD42" s="1733"/>
    </row>
    <row r="43" spans="2:58" s="32" customFormat="1" ht="25.35" customHeight="1" x14ac:dyDescent="0.45">
      <c r="B43" s="1702"/>
      <c r="C43" s="1703"/>
      <c r="D43" s="1703"/>
      <c r="E43" s="1703"/>
      <c r="F43" s="1703"/>
      <c r="G43" s="1703"/>
      <c r="H43" s="1703"/>
      <c r="I43" s="1704"/>
      <c r="J43" s="490" t="s">
        <v>8</v>
      </c>
      <c r="K43" s="491"/>
      <c r="L43" s="491"/>
      <c r="M43" s="1731"/>
      <c r="N43" s="1732"/>
      <c r="O43" s="1732"/>
      <c r="P43" s="1732"/>
      <c r="Q43" s="1732"/>
      <c r="R43" s="1732"/>
      <c r="S43" s="1732"/>
      <c r="T43" s="1732"/>
      <c r="U43" s="1732"/>
      <c r="V43" s="1732"/>
      <c r="W43" s="1732"/>
      <c r="X43" s="1732"/>
      <c r="Y43" s="1732"/>
      <c r="Z43" s="1732"/>
      <c r="AA43" s="1732"/>
      <c r="AB43" s="1733"/>
      <c r="AD43" s="1702"/>
      <c r="AE43" s="1703"/>
      <c r="AF43" s="1703"/>
      <c r="AG43" s="1703"/>
      <c r="AH43" s="1703"/>
      <c r="AI43" s="1703"/>
      <c r="AJ43" s="1703"/>
      <c r="AK43" s="1704"/>
      <c r="AL43" s="490" t="s">
        <v>8</v>
      </c>
      <c r="AM43" s="491"/>
      <c r="AN43" s="491"/>
      <c r="AO43" s="1731"/>
      <c r="AP43" s="1732"/>
      <c r="AQ43" s="1732"/>
      <c r="AR43" s="1732"/>
      <c r="AS43" s="1732"/>
      <c r="AT43" s="1732"/>
      <c r="AU43" s="1732"/>
      <c r="AV43" s="1732"/>
      <c r="AW43" s="1732"/>
      <c r="AX43" s="1732"/>
      <c r="AY43" s="1732"/>
      <c r="AZ43" s="1732"/>
      <c r="BA43" s="1732"/>
      <c r="BB43" s="1732"/>
      <c r="BC43" s="1732"/>
      <c r="BD43" s="1733"/>
    </row>
    <row r="44" spans="2:58" s="32" customFormat="1" ht="30" customHeight="1" x14ac:dyDescent="0.45">
      <c r="B44" s="1696" t="s">
        <v>63</v>
      </c>
      <c r="C44" s="1697"/>
      <c r="D44" s="1697"/>
      <c r="E44" s="1697"/>
      <c r="F44" s="1697"/>
      <c r="G44" s="1697"/>
      <c r="H44" s="1697"/>
      <c r="I44" s="1698"/>
      <c r="J44" s="494"/>
      <c r="K44" s="495"/>
      <c r="L44" s="220" t="s">
        <v>65</v>
      </c>
      <c r="M44" s="496"/>
      <c r="N44" s="218" t="s">
        <v>64</v>
      </c>
      <c r="O44" s="42"/>
      <c r="P44" s="53"/>
      <c r="V44" s="82"/>
      <c r="W44" s="82"/>
      <c r="X44" s="82"/>
      <c r="Y44" s="82"/>
      <c r="Z44" s="82"/>
      <c r="AA44" s="82"/>
      <c r="AB44" s="83"/>
      <c r="AD44" s="1696" t="s">
        <v>63</v>
      </c>
      <c r="AE44" s="1697"/>
      <c r="AF44" s="1697"/>
      <c r="AG44" s="1697"/>
      <c r="AH44" s="1697"/>
      <c r="AI44" s="1697"/>
      <c r="AJ44" s="1697"/>
      <c r="AK44" s="1698"/>
      <c r="AL44" s="494"/>
      <c r="AM44" s="495"/>
      <c r="AN44" s="220" t="s">
        <v>65</v>
      </c>
      <c r="AO44" s="496"/>
      <c r="AP44" s="218" t="s">
        <v>64</v>
      </c>
      <c r="AQ44" s="42"/>
      <c r="AR44" s="53"/>
      <c r="AX44" s="82"/>
      <c r="AY44" s="82"/>
      <c r="AZ44" s="82"/>
      <c r="BA44" s="82"/>
      <c r="BB44" s="82"/>
      <c r="BC44" s="82"/>
      <c r="BD44" s="83"/>
    </row>
    <row r="45" spans="2:58" s="32" customFormat="1" ht="15" customHeight="1" x14ac:dyDescent="0.45">
      <c r="B45" s="1699"/>
      <c r="C45" s="1700"/>
      <c r="D45" s="1700"/>
      <c r="E45" s="1700"/>
      <c r="F45" s="1700"/>
      <c r="G45" s="1700"/>
      <c r="H45" s="1700"/>
      <c r="I45" s="1701"/>
      <c r="J45" s="43" t="s">
        <v>66</v>
      </c>
      <c r="K45" s="44"/>
      <c r="L45" s="44"/>
      <c r="M45" s="44"/>
      <c r="N45" s="44"/>
      <c r="O45" s="44"/>
      <c r="P45" s="44"/>
      <c r="Q45" s="44"/>
      <c r="R45" s="44"/>
      <c r="S45" s="42"/>
      <c r="T45" s="45"/>
      <c r="U45" s="217"/>
      <c r="V45" s="212"/>
      <c r="W45" s="410"/>
      <c r="X45" s="295" t="s">
        <v>65</v>
      </c>
      <c r="Y45" s="211"/>
      <c r="Z45" s="72" t="s">
        <v>64</v>
      </c>
      <c r="AA45" s="72"/>
      <c r="AB45" s="214"/>
      <c r="AD45" s="1699"/>
      <c r="AE45" s="1700"/>
      <c r="AF45" s="1700"/>
      <c r="AG45" s="1700"/>
      <c r="AH45" s="1700"/>
      <c r="AI45" s="1700"/>
      <c r="AJ45" s="1700"/>
      <c r="AK45" s="1701"/>
      <c r="AL45" s="43" t="s">
        <v>66</v>
      </c>
      <c r="AM45" s="44"/>
      <c r="AN45" s="44"/>
      <c r="AO45" s="44"/>
      <c r="AP45" s="44"/>
      <c r="AQ45" s="44"/>
      <c r="AR45" s="44"/>
      <c r="AS45" s="44"/>
      <c r="AT45" s="44"/>
      <c r="AU45" s="42"/>
      <c r="AV45" s="45"/>
      <c r="AW45" s="217"/>
      <c r="AX45" s="212"/>
      <c r="AY45" s="410"/>
      <c r="AZ45" s="295" t="s">
        <v>65</v>
      </c>
      <c r="BA45" s="211"/>
      <c r="BB45" s="72" t="s">
        <v>64</v>
      </c>
      <c r="BC45" s="72"/>
      <c r="BD45" s="214"/>
    </row>
    <row r="46" spans="2:58" s="32" customFormat="1" ht="15" customHeight="1" x14ac:dyDescent="0.45">
      <c r="B46" s="1702"/>
      <c r="C46" s="1703"/>
      <c r="D46" s="1703"/>
      <c r="E46" s="1703"/>
      <c r="F46" s="1703"/>
      <c r="G46" s="1703"/>
      <c r="H46" s="1703"/>
      <c r="I46" s="1704"/>
      <c r="J46" s="497" t="s">
        <v>67</v>
      </c>
      <c r="K46" s="99"/>
      <c r="L46" s="99"/>
      <c r="M46" s="99"/>
      <c r="N46" s="99"/>
      <c r="O46" s="99"/>
      <c r="P46" s="99"/>
      <c r="Q46" s="99"/>
      <c r="R46" s="99"/>
      <c r="S46" s="47"/>
      <c r="T46" s="48"/>
      <c r="U46" s="498"/>
      <c r="V46" s="499"/>
      <c r="W46" s="500"/>
      <c r="X46" s="99" t="s">
        <v>65</v>
      </c>
      <c r="Y46" s="501"/>
      <c r="Z46" s="48" t="s">
        <v>64</v>
      </c>
      <c r="AA46" s="48"/>
      <c r="AB46" s="49"/>
      <c r="AD46" s="1702"/>
      <c r="AE46" s="1703"/>
      <c r="AF46" s="1703"/>
      <c r="AG46" s="1703"/>
      <c r="AH46" s="1703"/>
      <c r="AI46" s="1703"/>
      <c r="AJ46" s="1703"/>
      <c r="AK46" s="1704"/>
      <c r="AL46" s="497" t="s">
        <v>67</v>
      </c>
      <c r="AM46" s="99"/>
      <c r="AN46" s="99"/>
      <c r="AO46" s="99"/>
      <c r="AP46" s="99"/>
      <c r="AQ46" s="99"/>
      <c r="AR46" s="99"/>
      <c r="AS46" s="99"/>
      <c r="AT46" s="99"/>
      <c r="AU46" s="47"/>
      <c r="AV46" s="48"/>
      <c r="AW46" s="498"/>
      <c r="AX46" s="212"/>
      <c r="AY46" s="500"/>
      <c r="AZ46" s="99" t="s">
        <v>65</v>
      </c>
      <c r="BA46" s="501"/>
      <c r="BB46" s="48" t="s">
        <v>64</v>
      </c>
      <c r="BC46" s="48"/>
      <c r="BD46" s="49"/>
    </row>
    <row r="47" spans="2:58" s="32" customFormat="1" ht="18" customHeight="1" x14ac:dyDescent="0.45">
      <c r="B47" s="1746" t="s">
        <v>68</v>
      </c>
      <c r="C47" s="1747"/>
      <c r="D47" s="1747"/>
      <c r="E47" s="1747"/>
      <c r="F47" s="1747"/>
      <c r="G47" s="1747"/>
      <c r="H47" s="1747"/>
      <c r="I47" s="1748"/>
      <c r="J47" s="502" t="s">
        <v>70</v>
      </c>
      <c r="K47" s="52" t="s">
        <v>69</v>
      </c>
      <c r="L47" s="58"/>
      <c r="M47" s="58"/>
      <c r="N47" s="58"/>
      <c r="O47" s="502" t="s">
        <v>70</v>
      </c>
      <c r="P47" s="52" t="s">
        <v>71</v>
      </c>
      <c r="Q47" s="58"/>
      <c r="R47" s="58"/>
      <c r="T47" s="72"/>
      <c r="U47" s="72"/>
      <c r="V47" s="72"/>
      <c r="X47" s="52"/>
      <c r="Y47" s="58"/>
      <c r="Z47" s="58"/>
      <c r="AA47" s="58"/>
      <c r="AB47" s="59"/>
      <c r="AD47" s="1746" t="s">
        <v>68</v>
      </c>
      <c r="AE47" s="1747"/>
      <c r="AF47" s="1747"/>
      <c r="AG47" s="1747"/>
      <c r="AH47" s="1747"/>
      <c r="AI47" s="1747"/>
      <c r="AJ47" s="1747"/>
      <c r="AK47" s="1748"/>
      <c r="AL47" s="502" t="s">
        <v>70</v>
      </c>
      <c r="AM47" s="52" t="s">
        <v>69</v>
      </c>
      <c r="AN47" s="58"/>
      <c r="AO47" s="58"/>
      <c r="AP47" s="58"/>
      <c r="AQ47" s="502" t="s">
        <v>70</v>
      </c>
      <c r="AR47" s="52" t="s">
        <v>71</v>
      </c>
      <c r="AS47" s="58"/>
      <c r="AT47" s="58"/>
      <c r="AV47" s="72"/>
      <c r="AW47" s="72"/>
      <c r="AX47" s="72"/>
      <c r="AZ47" s="52"/>
      <c r="BA47" s="58"/>
      <c r="BB47" s="58"/>
      <c r="BC47" s="58"/>
      <c r="BD47" s="59"/>
    </row>
    <row r="48" spans="2:58" s="32" customFormat="1" ht="15" customHeight="1" x14ac:dyDescent="0.45">
      <c r="B48" s="1118" t="s">
        <v>72</v>
      </c>
      <c r="C48" s="1119"/>
      <c r="D48" s="1119"/>
      <c r="E48" s="1119"/>
      <c r="F48" s="1119"/>
      <c r="G48" s="1119"/>
      <c r="H48" s="1119"/>
      <c r="I48" s="1120"/>
      <c r="J48" s="1130" t="s">
        <v>73</v>
      </c>
      <c r="K48" s="1139"/>
      <c r="L48" s="1744"/>
      <c r="M48" s="1199"/>
      <c r="N48" s="1199"/>
      <c r="O48" s="1199"/>
      <c r="P48" s="1199"/>
      <c r="Q48" s="1199"/>
      <c r="R48" s="1200"/>
      <c r="S48" s="1200"/>
      <c r="T48" s="1200"/>
      <c r="U48" s="1745"/>
      <c r="V48" s="1143" t="s">
        <v>74</v>
      </c>
      <c r="W48" s="1143"/>
      <c r="X48" s="1143"/>
      <c r="Y48" s="1143"/>
      <c r="Z48" s="1143"/>
      <c r="AA48" s="1143"/>
      <c r="AB48" s="1144"/>
      <c r="AD48" s="1118" t="s">
        <v>72</v>
      </c>
      <c r="AE48" s="1119"/>
      <c r="AF48" s="1119"/>
      <c r="AG48" s="1119"/>
      <c r="AH48" s="1119"/>
      <c r="AI48" s="1119"/>
      <c r="AJ48" s="1119"/>
      <c r="AK48" s="1120"/>
      <c r="AL48" s="1130" t="s">
        <v>73</v>
      </c>
      <c r="AM48" s="1139"/>
      <c r="AN48" s="1744"/>
      <c r="AO48" s="1199"/>
      <c r="AP48" s="1199"/>
      <c r="AQ48" s="1199"/>
      <c r="AR48" s="1199"/>
      <c r="AS48" s="1199"/>
      <c r="AT48" s="1200"/>
      <c r="AU48" s="1200"/>
      <c r="AV48" s="1200"/>
      <c r="AW48" s="1745"/>
      <c r="AX48" s="1143" t="s">
        <v>74</v>
      </c>
      <c r="AY48" s="1143"/>
      <c r="AZ48" s="1143"/>
      <c r="BA48" s="1143"/>
      <c r="BB48" s="1143"/>
      <c r="BC48" s="1143"/>
      <c r="BD48" s="1144"/>
    </row>
    <row r="49" spans="2:58" s="32" customFormat="1" ht="15" customHeight="1" x14ac:dyDescent="0.45">
      <c r="B49" s="1121"/>
      <c r="C49" s="1122"/>
      <c r="D49" s="1122"/>
      <c r="E49" s="1122"/>
      <c r="F49" s="1122"/>
      <c r="G49" s="1122"/>
      <c r="H49" s="1122"/>
      <c r="I49" s="1123"/>
      <c r="J49" s="1197"/>
      <c r="K49" s="1198"/>
      <c r="L49" s="1744"/>
      <c r="M49" s="1199"/>
      <c r="N49" s="1199"/>
      <c r="O49" s="1199"/>
      <c r="P49" s="1199"/>
      <c r="Q49" s="1199"/>
      <c r="R49" s="1200"/>
      <c r="S49" s="1200"/>
      <c r="T49" s="1200"/>
      <c r="U49" s="1745"/>
      <c r="V49" s="1146"/>
      <c r="W49" s="1146"/>
      <c r="X49" s="1146"/>
      <c r="Y49" s="1146"/>
      <c r="Z49" s="1146"/>
      <c r="AA49" s="1146"/>
      <c r="AB49" s="1147"/>
      <c r="AC49" s="63"/>
      <c r="AD49" s="1121"/>
      <c r="AE49" s="1122"/>
      <c r="AF49" s="1122"/>
      <c r="AG49" s="1122"/>
      <c r="AH49" s="1122"/>
      <c r="AI49" s="1122"/>
      <c r="AJ49" s="1122"/>
      <c r="AK49" s="1123"/>
      <c r="AL49" s="1197"/>
      <c r="AM49" s="1198"/>
      <c r="AN49" s="1744"/>
      <c r="AO49" s="1199"/>
      <c r="AP49" s="1199"/>
      <c r="AQ49" s="1199"/>
      <c r="AR49" s="1199"/>
      <c r="AS49" s="1199"/>
      <c r="AT49" s="1200"/>
      <c r="AU49" s="1200"/>
      <c r="AV49" s="1200"/>
      <c r="AW49" s="1745"/>
      <c r="AX49" s="1146"/>
      <c r="AY49" s="1146"/>
      <c r="AZ49" s="1146"/>
      <c r="BA49" s="1146"/>
      <c r="BB49" s="1146"/>
      <c r="BC49" s="1146"/>
      <c r="BD49" s="1147"/>
      <c r="BF49" s="63"/>
    </row>
    <row r="50" spans="2:58" s="32" customFormat="1" ht="15" customHeight="1" x14ac:dyDescent="0.45">
      <c r="B50" s="1118" t="s">
        <v>75</v>
      </c>
      <c r="C50" s="1119"/>
      <c r="D50" s="1119"/>
      <c r="E50" s="1119"/>
      <c r="F50" s="1119"/>
      <c r="G50" s="1119"/>
      <c r="H50" s="1119"/>
      <c r="I50" s="1119"/>
      <c r="J50" s="1737"/>
      <c r="K50" s="1739"/>
      <c r="L50" s="1558"/>
      <c r="M50" s="1527" t="s">
        <v>76</v>
      </c>
      <c r="N50" s="1558"/>
      <c r="O50" s="1527" t="s">
        <v>77</v>
      </c>
      <c r="P50" s="1558"/>
      <c r="Q50" s="1527" t="s">
        <v>140</v>
      </c>
      <c r="S50" s="60"/>
      <c r="T50" s="60"/>
      <c r="U50" s="60"/>
      <c r="V50" s="60"/>
      <c r="W50" s="60"/>
      <c r="X50" s="60"/>
      <c r="Y50" s="60"/>
      <c r="Z50" s="60"/>
      <c r="AA50" s="60"/>
      <c r="AB50" s="209"/>
      <c r="AC50" s="63"/>
      <c r="AD50" s="1118" t="s">
        <v>75</v>
      </c>
      <c r="AE50" s="1119"/>
      <c r="AF50" s="1119"/>
      <c r="AG50" s="1119"/>
      <c r="AH50" s="1119"/>
      <c r="AI50" s="1119"/>
      <c r="AJ50" s="1119"/>
      <c r="AK50" s="1119"/>
      <c r="AL50" s="1737"/>
      <c r="AM50" s="1739"/>
      <c r="AN50" s="1558"/>
      <c r="AO50" s="1527" t="s">
        <v>76</v>
      </c>
      <c r="AP50" s="1558"/>
      <c r="AQ50" s="1527" t="s">
        <v>77</v>
      </c>
      <c r="AR50" s="1558"/>
      <c r="AS50" s="1527" t="s">
        <v>140</v>
      </c>
      <c r="AU50" s="60"/>
      <c r="AV50" s="60"/>
      <c r="AW50" s="60"/>
      <c r="AX50" s="60"/>
      <c r="AY50" s="60"/>
      <c r="AZ50" s="60"/>
      <c r="BA50" s="60"/>
      <c r="BB50" s="60"/>
      <c r="BC50" s="60"/>
      <c r="BD50" s="209"/>
      <c r="BF50" s="63"/>
    </row>
    <row r="51" spans="2:58" s="32" customFormat="1" ht="15" customHeight="1" x14ac:dyDescent="0.45">
      <c r="B51" s="1121"/>
      <c r="C51" s="1122"/>
      <c r="D51" s="1122"/>
      <c r="E51" s="1122"/>
      <c r="F51" s="1122"/>
      <c r="G51" s="1122"/>
      <c r="H51" s="1122"/>
      <c r="I51" s="1122"/>
      <c r="J51" s="1480"/>
      <c r="K51" s="1752"/>
      <c r="L51" s="1749"/>
      <c r="M51" s="1528"/>
      <c r="N51" s="1749"/>
      <c r="O51" s="1528"/>
      <c r="P51" s="1749"/>
      <c r="Q51" s="1528"/>
      <c r="R51" s="64"/>
      <c r="S51" s="62"/>
      <c r="T51" s="62"/>
      <c r="U51" s="62"/>
      <c r="V51" s="62"/>
      <c r="W51" s="62"/>
      <c r="X51" s="62"/>
      <c r="Y51" s="62"/>
      <c r="Z51" s="62"/>
      <c r="AA51" s="62"/>
      <c r="AB51" s="208"/>
      <c r="AC51" s="63"/>
      <c r="AD51" s="1121"/>
      <c r="AE51" s="1122"/>
      <c r="AF51" s="1122"/>
      <c r="AG51" s="1122"/>
      <c r="AH51" s="1122"/>
      <c r="AI51" s="1122"/>
      <c r="AJ51" s="1122"/>
      <c r="AK51" s="1122"/>
      <c r="AL51" s="1480"/>
      <c r="AM51" s="1752"/>
      <c r="AN51" s="1749"/>
      <c r="AO51" s="1528"/>
      <c r="AP51" s="1749"/>
      <c r="AQ51" s="1528"/>
      <c r="AR51" s="1749"/>
      <c r="AS51" s="1528"/>
      <c r="AT51" s="64"/>
      <c r="AU51" s="62"/>
      <c r="AV51" s="62"/>
      <c r="AW51" s="62"/>
      <c r="AX51" s="62"/>
      <c r="AY51" s="62"/>
      <c r="AZ51" s="62"/>
      <c r="BA51" s="62"/>
      <c r="BB51" s="62"/>
      <c r="BC51" s="62"/>
      <c r="BD51" s="208"/>
      <c r="BF51" s="63"/>
    </row>
    <row r="52" spans="2:58" s="32" customFormat="1" ht="20.100000000000001" customHeight="1" x14ac:dyDescent="0.45">
      <c r="B52" s="1750" t="s">
        <v>8770</v>
      </c>
      <c r="C52" s="1750"/>
      <c r="D52" s="1750"/>
      <c r="E52" s="1750"/>
      <c r="F52" s="1750"/>
      <c r="G52" s="1750"/>
      <c r="H52" s="1750"/>
      <c r="I52" s="1750"/>
      <c r="J52" s="1750"/>
      <c r="K52" s="1750"/>
      <c r="L52" s="1750"/>
      <c r="M52" s="1750"/>
      <c r="N52" s="1750"/>
      <c r="O52" s="1750"/>
      <c r="P52" s="1750"/>
      <c r="Q52" s="1750"/>
      <c r="R52" s="1750"/>
      <c r="S52" s="1750"/>
      <c r="T52" s="1750"/>
      <c r="U52" s="1750"/>
      <c r="V52" s="1750"/>
      <c r="W52" s="1750"/>
      <c r="X52" s="1750"/>
      <c r="Y52" s="1750"/>
      <c r="Z52" s="1750"/>
      <c r="AA52" s="1750"/>
      <c r="AB52" s="1750"/>
      <c r="AC52" s="63"/>
      <c r="AD52" s="1750" t="s">
        <v>8770</v>
      </c>
      <c r="AE52" s="1750"/>
      <c r="AF52" s="1750"/>
      <c r="AG52" s="1750"/>
      <c r="AH52" s="1750"/>
      <c r="AI52" s="1750"/>
      <c r="AJ52" s="1750"/>
      <c r="AK52" s="1750"/>
      <c r="AL52" s="1750"/>
      <c r="AM52" s="1750"/>
      <c r="AN52" s="1750"/>
      <c r="AO52" s="1750"/>
      <c r="AP52" s="1750"/>
      <c r="AQ52" s="1750"/>
      <c r="AR52" s="1750"/>
      <c r="AS52" s="1750"/>
      <c r="AT52" s="1750"/>
      <c r="AU52" s="1750"/>
      <c r="AV52" s="1750"/>
      <c r="AW52" s="1750"/>
      <c r="AX52" s="1750"/>
      <c r="AY52" s="1750"/>
      <c r="AZ52" s="1750"/>
      <c r="BA52" s="1750"/>
      <c r="BB52" s="1750"/>
      <c r="BC52" s="1750"/>
      <c r="BD52" s="1750"/>
      <c r="BF52" s="63"/>
    </row>
    <row r="53" spans="2:58" s="32" customFormat="1" ht="30" customHeight="1" x14ac:dyDescent="0.45">
      <c r="B53" s="1751"/>
      <c r="C53" s="1751"/>
      <c r="D53" s="1751"/>
      <c r="E53" s="1751"/>
      <c r="F53" s="1751"/>
      <c r="G53" s="1751"/>
      <c r="H53" s="1751"/>
      <c r="I53" s="1751"/>
      <c r="J53" s="1751"/>
      <c r="K53" s="1751"/>
      <c r="L53" s="1751"/>
      <c r="M53" s="1751"/>
      <c r="N53" s="1751"/>
      <c r="O53" s="1751"/>
      <c r="P53" s="1751"/>
      <c r="Q53" s="1751"/>
      <c r="R53" s="1751"/>
      <c r="S53" s="1751"/>
      <c r="T53" s="1751"/>
      <c r="U53" s="1751"/>
      <c r="V53" s="1751"/>
      <c r="W53" s="1751"/>
      <c r="X53" s="1751"/>
      <c r="Y53" s="1751"/>
      <c r="Z53" s="1751"/>
      <c r="AA53" s="1751"/>
      <c r="AB53" s="1751"/>
      <c r="AC53" s="63"/>
      <c r="AD53" s="1751"/>
      <c r="AE53" s="1751"/>
      <c r="AF53" s="1751"/>
      <c r="AG53" s="1751"/>
      <c r="AH53" s="1751"/>
      <c r="AI53" s="1751"/>
      <c r="AJ53" s="1751"/>
      <c r="AK53" s="1751"/>
      <c r="AL53" s="1751"/>
      <c r="AM53" s="1751"/>
      <c r="AN53" s="1751"/>
      <c r="AO53" s="1751"/>
      <c r="AP53" s="1751"/>
      <c r="AQ53" s="1751"/>
      <c r="AR53" s="1751"/>
      <c r="AS53" s="1751"/>
      <c r="AT53" s="1751"/>
      <c r="AU53" s="1751"/>
      <c r="AV53" s="1751"/>
      <c r="AW53" s="1751"/>
      <c r="AX53" s="1751"/>
      <c r="AY53" s="1751"/>
      <c r="AZ53" s="1751"/>
      <c r="BA53" s="1751"/>
      <c r="BB53" s="1751"/>
      <c r="BC53" s="1751"/>
      <c r="BD53" s="1751"/>
      <c r="BF53" s="63"/>
    </row>
    <row r="54" spans="2:58" s="32" customFormat="1" ht="12.6" customHeight="1" x14ac:dyDescent="0.45">
      <c r="B54" s="1185" t="s">
        <v>62</v>
      </c>
      <c r="C54" s="1186"/>
      <c r="D54" s="1186"/>
      <c r="E54" s="1186"/>
      <c r="F54" s="1186"/>
      <c r="G54" s="1186"/>
      <c r="H54" s="1186"/>
      <c r="I54" s="1187"/>
      <c r="J54" s="1188"/>
      <c r="K54" s="1189"/>
      <c r="L54" s="1189"/>
      <c r="M54" s="1189"/>
      <c r="N54" s="1189"/>
      <c r="O54" s="1189"/>
      <c r="P54" s="1189"/>
      <c r="Q54" s="1189"/>
      <c r="R54" s="1189"/>
      <c r="S54" s="1189"/>
      <c r="T54" s="1189"/>
      <c r="U54" s="1189"/>
      <c r="V54" s="1189"/>
      <c r="W54" s="1189"/>
      <c r="X54" s="1189"/>
      <c r="Y54" s="1189"/>
      <c r="Z54" s="1189"/>
      <c r="AA54" s="1189"/>
      <c r="AB54" s="1190"/>
      <c r="AD54" s="1185" t="s">
        <v>62</v>
      </c>
      <c r="AE54" s="1186"/>
      <c r="AF54" s="1186"/>
      <c r="AG54" s="1186"/>
      <c r="AH54" s="1186"/>
      <c r="AI54" s="1186"/>
      <c r="AJ54" s="1186"/>
      <c r="AK54" s="1187"/>
      <c r="AL54" s="1188"/>
      <c r="AM54" s="1189"/>
      <c r="AN54" s="1189"/>
      <c r="AO54" s="1189"/>
      <c r="AP54" s="1189"/>
      <c r="AQ54" s="1189"/>
      <c r="AR54" s="1189"/>
      <c r="AS54" s="1189"/>
      <c r="AT54" s="1189"/>
      <c r="AU54" s="1189"/>
      <c r="AV54" s="1189"/>
      <c r="AW54" s="1189"/>
      <c r="AX54" s="1189"/>
      <c r="AY54" s="1189"/>
      <c r="AZ54" s="1189"/>
      <c r="BA54" s="1189"/>
      <c r="BB54" s="1189"/>
      <c r="BC54" s="1189"/>
      <c r="BD54" s="1190"/>
    </row>
    <row r="55" spans="2:58" s="32" customFormat="1" ht="22.5" customHeight="1" x14ac:dyDescent="0.45">
      <c r="B55" s="1207" t="s">
        <v>50</v>
      </c>
      <c r="C55" s="1208"/>
      <c r="D55" s="1208"/>
      <c r="E55" s="1208"/>
      <c r="F55" s="1208"/>
      <c r="G55" s="1208"/>
      <c r="H55" s="1208"/>
      <c r="I55" s="1209"/>
      <c r="J55" s="1182"/>
      <c r="K55" s="1183"/>
      <c r="L55" s="1183"/>
      <c r="M55" s="1180"/>
      <c r="N55" s="1180"/>
      <c r="O55" s="1183"/>
      <c r="P55" s="1180"/>
      <c r="Q55" s="1180"/>
      <c r="R55" s="1183"/>
      <c r="S55" s="1183"/>
      <c r="T55" s="1183"/>
      <c r="U55" s="1183"/>
      <c r="V55" s="1183"/>
      <c r="W55" s="1183"/>
      <c r="X55" s="1183"/>
      <c r="Y55" s="1183"/>
      <c r="Z55" s="1183"/>
      <c r="AA55" s="1183"/>
      <c r="AB55" s="1184"/>
      <c r="AC55" s="32" t="s">
        <v>13</v>
      </c>
      <c r="AD55" s="1207" t="s">
        <v>50</v>
      </c>
      <c r="AE55" s="1208"/>
      <c r="AF55" s="1208"/>
      <c r="AG55" s="1208"/>
      <c r="AH55" s="1208"/>
      <c r="AI55" s="1208"/>
      <c r="AJ55" s="1208"/>
      <c r="AK55" s="1209"/>
      <c r="AL55" s="1182"/>
      <c r="AM55" s="1183"/>
      <c r="AN55" s="1183"/>
      <c r="AO55" s="1180"/>
      <c r="AP55" s="1180"/>
      <c r="AQ55" s="1183"/>
      <c r="AR55" s="1180"/>
      <c r="AS55" s="1180"/>
      <c r="AT55" s="1183"/>
      <c r="AU55" s="1183"/>
      <c r="AV55" s="1183"/>
      <c r="AW55" s="1183"/>
      <c r="AX55" s="1183"/>
      <c r="AY55" s="1183"/>
      <c r="AZ55" s="1183"/>
      <c r="BA55" s="1183"/>
      <c r="BB55" s="1183"/>
      <c r="BC55" s="1183"/>
      <c r="BD55" s="1184"/>
      <c r="BF55" s="32" t="s">
        <v>13</v>
      </c>
    </row>
    <row r="56" spans="2:58" s="32" customFormat="1" ht="25.35" customHeight="1" x14ac:dyDescent="0.45">
      <c r="B56" s="1173" t="s">
        <v>48</v>
      </c>
      <c r="C56" s="1174"/>
      <c r="D56" s="1174"/>
      <c r="E56" s="1174"/>
      <c r="F56" s="1174"/>
      <c r="G56" s="1174"/>
      <c r="H56" s="1174"/>
      <c r="I56" s="1175"/>
      <c r="J56" s="1753" t="s">
        <v>3</v>
      </c>
      <c r="K56" s="1754"/>
      <c r="L56" s="1754"/>
      <c r="M56" s="1731"/>
      <c r="N56" s="1733"/>
      <c r="O56" s="492" t="s">
        <v>4</v>
      </c>
      <c r="P56" s="1731"/>
      <c r="Q56" s="1733"/>
      <c r="R56" s="1754"/>
      <c r="S56" s="1754"/>
      <c r="T56" s="1754"/>
      <c r="U56" s="1754"/>
      <c r="V56" s="1754"/>
      <c r="W56" s="1754"/>
      <c r="X56" s="1754"/>
      <c r="Y56" s="1754"/>
      <c r="Z56" s="1754"/>
      <c r="AA56" s="1754"/>
      <c r="AB56" s="1755"/>
      <c r="AD56" s="1173" t="s">
        <v>48</v>
      </c>
      <c r="AE56" s="1174"/>
      <c r="AF56" s="1174"/>
      <c r="AG56" s="1174"/>
      <c r="AH56" s="1174"/>
      <c r="AI56" s="1174"/>
      <c r="AJ56" s="1174"/>
      <c r="AK56" s="1175"/>
      <c r="AL56" s="1753" t="s">
        <v>3</v>
      </c>
      <c r="AM56" s="1754"/>
      <c r="AN56" s="1754"/>
      <c r="AO56" s="1731"/>
      <c r="AP56" s="1733"/>
      <c r="AQ56" s="492" t="s">
        <v>4</v>
      </c>
      <c r="AR56" s="1731"/>
      <c r="AS56" s="1733"/>
      <c r="AT56" s="1754"/>
      <c r="AU56" s="1754"/>
      <c r="AV56" s="1754"/>
      <c r="AW56" s="1754"/>
      <c r="AX56" s="1754"/>
      <c r="AY56" s="1754"/>
      <c r="AZ56" s="1754"/>
      <c r="BA56" s="1754"/>
      <c r="BB56" s="1754"/>
      <c r="BC56" s="1754"/>
      <c r="BD56" s="1755"/>
    </row>
    <row r="57" spans="2:58" s="32" customFormat="1" ht="25.35" customHeight="1" x14ac:dyDescent="0.45">
      <c r="B57" s="1179"/>
      <c r="C57" s="1180"/>
      <c r="D57" s="1180"/>
      <c r="E57" s="1180"/>
      <c r="F57" s="1180"/>
      <c r="G57" s="1180"/>
      <c r="H57" s="1180"/>
      <c r="I57" s="1181"/>
      <c r="J57" s="1753" t="s">
        <v>5</v>
      </c>
      <c r="K57" s="1754"/>
      <c r="L57" s="1754"/>
      <c r="M57" s="1731"/>
      <c r="N57" s="1732"/>
      <c r="O57" s="1732"/>
      <c r="P57" s="1732"/>
      <c r="Q57" s="1733"/>
      <c r="R57" s="1753" t="s">
        <v>6</v>
      </c>
      <c r="S57" s="1754"/>
      <c r="T57" s="1755"/>
      <c r="U57" s="1731"/>
      <c r="V57" s="1732"/>
      <c r="W57" s="1732"/>
      <c r="X57" s="1732"/>
      <c r="Y57" s="1732"/>
      <c r="Z57" s="1732"/>
      <c r="AA57" s="1732"/>
      <c r="AB57" s="1733"/>
      <c r="AD57" s="1179"/>
      <c r="AE57" s="1180"/>
      <c r="AF57" s="1180"/>
      <c r="AG57" s="1180"/>
      <c r="AH57" s="1180"/>
      <c r="AI57" s="1180"/>
      <c r="AJ57" s="1180"/>
      <c r="AK57" s="1181"/>
      <c r="AL57" s="1753" t="s">
        <v>5</v>
      </c>
      <c r="AM57" s="1754"/>
      <c r="AN57" s="1754"/>
      <c r="AO57" s="1731"/>
      <c r="AP57" s="1732"/>
      <c r="AQ57" s="1732"/>
      <c r="AR57" s="1732"/>
      <c r="AS57" s="1733"/>
      <c r="AT57" s="1753" t="s">
        <v>6</v>
      </c>
      <c r="AU57" s="1754"/>
      <c r="AV57" s="1755"/>
      <c r="AW57" s="1731"/>
      <c r="AX57" s="1732"/>
      <c r="AY57" s="1732"/>
      <c r="AZ57" s="1732"/>
      <c r="BA57" s="1732"/>
      <c r="BB57" s="1732"/>
      <c r="BC57" s="1732"/>
      <c r="BD57" s="1733"/>
    </row>
    <row r="58" spans="2:58" s="32" customFormat="1" ht="25.35" customHeight="1" x14ac:dyDescent="0.45">
      <c r="B58" s="1179"/>
      <c r="C58" s="1180"/>
      <c r="D58" s="1180"/>
      <c r="E58" s="1180"/>
      <c r="F58" s="1180"/>
      <c r="G58" s="1180"/>
      <c r="H58" s="1180"/>
      <c r="I58" s="1181"/>
      <c r="J58" s="1753" t="s">
        <v>8536</v>
      </c>
      <c r="K58" s="1754"/>
      <c r="L58" s="1754"/>
      <c r="M58" s="1757"/>
      <c r="N58" s="1758"/>
      <c r="O58" s="1758"/>
      <c r="P58" s="1758"/>
      <c r="Q58" s="1759"/>
      <c r="R58" s="1753" t="s">
        <v>7</v>
      </c>
      <c r="S58" s="1754"/>
      <c r="T58" s="1755"/>
      <c r="U58" s="1731"/>
      <c r="V58" s="1732"/>
      <c r="W58" s="1732"/>
      <c r="X58" s="1732"/>
      <c r="Y58" s="1732"/>
      <c r="Z58" s="1732"/>
      <c r="AA58" s="1732"/>
      <c r="AB58" s="1733"/>
      <c r="AD58" s="1179"/>
      <c r="AE58" s="1180"/>
      <c r="AF58" s="1180"/>
      <c r="AG58" s="1180"/>
      <c r="AH58" s="1180"/>
      <c r="AI58" s="1180"/>
      <c r="AJ58" s="1180"/>
      <c r="AK58" s="1181"/>
      <c r="AL58" s="1753" t="s">
        <v>8536</v>
      </c>
      <c r="AM58" s="1754"/>
      <c r="AN58" s="1754"/>
      <c r="AO58" s="1757"/>
      <c r="AP58" s="1758"/>
      <c r="AQ58" s="1758"/>
      <c r="AR58" s="1758"/>
      <c r="AS58" s="1759"/>
      <c r="AT58" s="1753" t="s">
        <v>7</v>
      </c>
      <c r="AU58" s="1754"/>
      <c r="AV58" s="1755"/>
      <c r="AW58" s="1731"/>
      <c r="AX58" s="1732"/>
      <c r="AY58" s="1732"/>
      <c r="AZ58" s="1732"/>
      <c r="BA58" s="1732"/>
      <c r="BB58" s="1732"/>
      <c r="BC58" s="1732"/>
      <c r="BD58" s="1733"/>
    </row>
    <row r="59" spans="2:58" s="32" customFormat="1" ht="25.35" customHeight="1" x14ac:dyDescent="0.45">
      <c r="B59" s="1182"/>
      <c r="C59" s="1183"/>
      <c r="D59" s="1183"/>
      <c r="E59" s="1183"/>
      <c r="F59" s="1183"/>
      <c r="G59" s="1183"/>
      <c r="H59" s="1183"/>
      <c r="I59" s="1184"/>
      <c r="J59" s="1753" t="s">
        <v>8</v>
      </c>
      <c r="K59" s="1754"/>
      <c r="L59" s="1754"/>
      <c r="M59" s="1756"/>
      <c r="N59" s="1756"/>
      <c r="O59" s="1756"/>
      <c r="P59" s="1756"/>
      <c r="Q59" s="1756"/>
      <c r="R59" s="1756"/>
      <c r="S59" s="1756"/>
      <c r="T59" s="1756"/>
      <c r="U59" s="1756"/>
      <c r="V59" s="1756"/>
      <c r="W59" s="1756"/>
      <c r="X59" s="1756"/>
      <c r="Y59" s="1756"/>
      <c r="Z59" s="1756"/>
      <c r="AA59" s="1756"/>
      <c r="AB59" s="1756"/>
      <c r="AD59" s="1182"/>
      <c r="AE59" s="1183"/>
      <c r="AF59" s="1183"/>
      <c r="AG59" s="1183"/>
      <c r="AH59" s="1183"/>
      <c r="AI59" s="1183"/>
      <c r="AJ59" s="1183"/>
      <c r="AK59" s="1184"/>
      <c r="AL59" s="1753" t="s">
        <v>8</v>
      </c>
      <c r="AM59" s="1754"/>
      <c r="AN59" s="1754"/>
      <c r="AO59" s="1756"/>
      <c r="AP59" s="1756"/>
      <c r="AQ59" s="1756"/>
      <c r="AR59" s="1756"/>
      <c r="AS59" s="1756"/>
      <c r="AT59" s="1756"/>
      <c r="AU59" s="1756"/>
      <c r="AV59" s="1756"/>
      <c r="AW59" s="1756"/>
      <c r="AX59" s="1756"/>
      <c r="AY59" s="1756"/>
      <c r="AZ59" s="1756"/>
      <c r="BA59" s="1756"/>
      <c r="BB59" s="1756"/>
      <c r="BC59" s="1756"/>
      <c r="BD59" s="1756"/>
    </row>
    <row r="60" spans="2:58" s="32" customFormat="1" ht="25.35" customHeight="1" x14ac:dyDescent="0.45">
      <c r="B60" s="39"/>
      <c r="C60" s="39"/>
      <c r="D60" s="39"/>
      <c r="E60" s="39"/>
      <c r="F60" s="39"/>
      <c r="G60" s="39"/>
      <c r="H60" s="39"/>
      <c r="I60" s="39"/>
      <c r="J60" s="503"/>
      <c r="K60" s="503"/>
      <c r="L60" s="503"/>
      <c r="M60" s="504"/>
      <c r="N60" s="504"/>
      <c r="O60" s="504"/>
      <c r="P60" s="504"/>
      <c r="Q60" s="504"/>
      <c r="R60" s="504"/>
      <c r="S60" s="504"/>
      <c r="T60" s="504"/>
      <c r="U60" s="504"/>
      <c r="V60" s="504"/>
      <c r="W60" s="504"/>
      <c r="X60" s="504"/>
      <c r="Y60" s="504"/>
      <c r="Z60" s="504"/>
      <c r="AA60" s="504"/>
      <c r="AB60" s="504"/>
      <c r="AD60" s="39"/>
      <c r="AE60" s="39"/>
      <c r="AF60" s="39"/>
      <c r="AG60" s="39"/>
      <c r="AH60" s="39"/>
      <c r="AI60" s="39"/>
      <c r="AJ60" s="39"/>
      <c r="AK60" s="39"/>
      <c r="AL60" s="503"/>
      <c r="AM60" s="503"/>
      <c r="AN60" s="503"/>
      <c r="AO60" s="504"/>
      <c r="AP60" s="504"/>
      <c r="AQ60" s="504"/>
      <c r="AR60" s="504"/>
      <c r="AS60" s="504"/>
      <c r="AT60" s="504"/>
      <c r="AU60" s="504"/>
      <c r="AV60" s="504"/>
      <c r="AW60" s="504"/>
      <c r="AX60" s="504"/>
      <c r="AY60" s="504"/>
      <c r="AZ60" s="504"/>
      <c r="BA60" s="504"/>
      <c r="BB60" s="504"/>
      <c r="BC60" s="504"/>
      <c r="BD60" s="504"/>
    </row>
    <row r="61" spans="2:58" s="32" customFormat="1" ht="25.35" customHeight="1" x14ac:dyDescent="0.45">
      <c r="B61" s="35" t="s">
        <v>87</v>
      </c>
      <c r="I61" s="36"/>
      <c r="J61" s="36"/>
      <c r="W61" s="36"/>
      <c r="X61" s="36"/>
      <c r="Y61" s="36"/>
      <c r="Z61" s="36"/>
      <c r="AA61" s="36"/>
      <c r="AB61" s="36"/>
      <c r="AD61" s="35" t="s">
        <v>87</v>
      </c>
      <c r="AK61" s="36"/>
      <c r="AL61" s="36"/>
      <c r="AY61" s="36"/>
      <c r="AZ61" s="36"/>
      <c r="BA61" s="36"/>
      <c r="BB61" s="36"/>
      <c r="BC61" s="36"/>
      <c r="BD61" s="36"/>
    </row>
    <row r="62" spans="2:58" s="32" customFormat="1" ht="12.6" customHeight="1" x14ac:dyDescent="0.45">
      <c r="B62" s="1185" t="s">
        <v>62</v>
      </c>
      <c r="C62" s="1186"/>
      <c r="D62" s="1186"/>
      <c r="E62" s="1186"/>
      <c r="F62" s="1186"/>
      <c r="G62" s="1186"/>
      <c r="H62" s="1186"/>
      <c r="I62" s="1187"/>
      <c r="J62" s="1188"/>
      <c r="K62" s="1189"/>
      <c r="L62" s="1189"/>
      <c r="M62" s="1189"/>
      <c r="N62" s="1189"/>
      <c r="O62" s="1189"/>
      <c r="P62" s="1189"/>
      <c r="Q62" s="1189"/>
      <c r="R62" s="1189"/>
      <c r="S62" s="1189"/>
      <c r="T62" s="1189"/>
      <c r="U62" s="1189"/>
      <c r="V62" s="1189"/>
      <c r="W62" s="1189"/>
      <c r="X62" s="1189"/>
      <c r="Y62" s="1189"/>
      <c r="Z62" s="1189"/>
      <c r="AA62" s="1189"/>
      <c r="AB62" s="1190"/>
      <c r="AD62" s="1185" t="s">
        <v>62</v>
      </c>
      <c r="AE62" s="1186"/>
      <c r="AF62" s="1186"/>
      <c r="AG62" s="1186"/>
      <c r="AH62" s="1186"/>
      <c r="AI62" s="1186"/>
      <c r="AJ62" s="1186"/>
      <c r="AK62" s="1187"/>
      <c r="AL62" s="1188"/>
      <c r="AM62" s="1189"/>
      <c r="AN62" s="1189"/>
      <c r="AO62" s="1189"/>
      <c r="AP62" s="1189"/>
      <c r="AQ62" s="1189"/>
      <c r="AR62" s="1189"/>
      <c r="AS62" s="1189"/>
      <c r="AT62" s="1189"/>
      <c r="AU62" s="1189"/>
      <c r="AV62" s="1189"/>
      <c r="AW62" s="1189"/>
      <c r="AX62" s="1189"/>
      <c r="AY62" s="1189"/>
      <c r="AZ62" s="1189"/>
      <c r="BA62" s="1189"/>
      <c r="BB62" s="1189"/>
      <c r="BC62" s="1189"/>
      <c r="BD62" s="1190"/>
    </row>
    <row r="63" spans="2:58" s="32" customFormat="1" ht="22.5" customHeight="1" x14ac:dyDescent="0.45">
      <c r="B63" s="1207" t="s">
        <v>50</v>
      </c>
      <c r="C63" s="1208"/>
      <c r="D63" s="1208"/>
      <c r="E63" s="1208"/>
      <c r="F63" s="1208"/>
      <c r="G63" s="1208"/>
      <c r="H63" s="1208"/>
      <c r="I63" s="1209"/>
      <c r="J63" s="1182"/>
      <c r="K63" s="1183"/>
      <c r="L63" s="1183"/>
      <c r="M63" s="1180"/>
      <c r="N63" s="1180"/>
      <c r="O63" s="1183"/>
      <c r="P63" s="1180"/>
      <c r="Q63" s="1180"/>
      <c r="R63" s="1183"/>
      <c r="S63" s="1183"/>
      <c r="T63" s="1183"/>
      <c r="U63" s="1183"/>
      <c r="V63" s="1183"/>
      <c r="W63" s="1183"/>
      <c r="X63" s="1183"/>
      <c r="Y63" s="1183"/>
      <c r="Z63" s="1183"/>
      <c r="AA63" s="1183"/>
      <c r="AB63" s="1184"/>
      <c r="AC63" s="32">
        <v>3</v>
      </c>
      <c r="AD63" s="1207" t="s">
        <v>50</v>
      </c>
      <c r="AE63" s="1208"/>
      <c r="AF63" s="1208"/>
      <c r="AG63" s="1208"/>
      <c r="AH63" s="1208"/>
      <c r="AI63" s="1208"/>
      <c r="AJ63" s="1208"/>
      <c r="AK63" s="1209"/>
      <c r="AL63" s="1182"/>
      <c r="AM63" s="1183"/>
      <c r="AN63" s="1183"/>
      <c r="AO63" s="1180"/>
      <c r="AP63" s="1180"/>
      <c r="AQ63" s="1183"/>
      <c r="AR63" s="1180"/>
      <c r="AS63" s="1180"/>
      <c r="AT63" s="1183"/>
      <c r="AU63" s="1183"/>
      <c r="AV63" s="1183"/>
      <c r="AW63" s="1183"/>
      <c r="AX63" s="1183"/>
      <c r="AY63" s="1183"/>
      <c r="AZ63" s="1183"/>
      <c r="BA63" s="1183"/>
      <c r="BB63" s="1183"/>
      <c r="BC63" s="1183"/>
      <c r="BD63" s="1184"/>
      <c r="BF63" s="32">
        <v>3</v>
      </c>
    </row>
    <row r="64" spans="2:58" s="32" customFormat="1" ht="25.35" customHeight="1" x14ac:dyDescent="0.45">
      <c r="B64" s="1173" t="s">
        <v>48</v>
      </c>
      <c r="C64" s="1174"/>
      <c r="D64" s="1174"/>
      <c r="E64" s="1174"/>
      <c r="F64" s="1174"/>
      <c r="G64" s="1174"/>
      <c r="H64" s="1174"/>
      <c r="I64" s="1175"/>
      <c r="J64" s="1753" t="s">
        <v>3</v>
      </c>
      <c r="K64" s="1754"/>
      <c r="L64" s="1754"/>
      <c r="M64" s="1731"/>
      <c r="N64" s="1733"/>
      <c r="O64" s="492" t="s">
        <v>4</v>
      </c>
      <c r="P64" s="1731"/>
      <c r="Q64" s="1733"/>
      <c r="R64" s="1754"/>
      <c r="S64" s="1754"/>
      <c r="T64" s="1754"/>
      <c r="U64" s="1754"/>
      <c r="V64" s="1754"/>
      <c r="W64" s="1754"/>
      <c r="X64" s="1754"/>
      <c r="Y64" s="1754"/>
      <c r="Z64" s="1754"/>
      <c r="AA64" s="1754"/>
      <c r="AB64" s="1755"/>
      <c r="AD64" s="1173" t="s">
        <v>48</v>
      </c>
      <c r="AE64" s="1174"/>
      <c r="AF64" s="1174"/>
      <c r="AG64" s="1174"/>
      <c r="AH64" s="1174"/>
      <c r="AI64" s="1174"/>
      <c r="AJ64" s="1174"/>
      <c r="AK64" s="1175"/>
      <c r="AL64" s="1753" t="s">
        <v>3</v>
      </c>
      <c r="AM64" s="1754"/>
      <c r="AN64" s="1754"/>
      <c r="AO64" s="1731"/>
      <c r="AP64" s="1733"/>
      <c r="AQ64" s="492" t="s">
        <v>4</v>
      </c>
      <c r="AR64" s="1731"/>
      <c r="AS64" s="1733"/>
      <c r="AT64" s="1754"/>
      <c r="AU64" s="1754"/>
      <c r="AV64" s="1754"/>
      <c r="AW64" s="1754"/>
      <c r="AX64" s="1754"/>
      <c r="AY64" s="1754"/>
      <c r="AZ64" s="1754"/>
      <c r="BA64" s="1754"/>
      <c r="BB64" s="1754"/>
      <c r="BC64" s="1754"/>
      <c r="BD64" s="1755"/>
    </row>
    <row r="65" spans="2:58" s="32" customFormat="1" ht="25.35" customHeight="1" x14ac:dyDescent="0.45">
      <c r="B65" s="1179"/>
      <c r="C65" s="1180"/>
      <c r="D65" s="1180"/>
      <c r="E65" s="1180"/>
      <c r="F65" s="1180"/>
      <c r="G65" s="1180"/>
      <c r="H65" s="1180"/>
      <c r="I65" s="1181"/>
      <c r="J65" s="1753" t="s">
        <v>5</v>
      </c>
      <c r="K65" s="1754"/>
      <c r="L65" s="1754"/>
      <c r="M65" s="1731"/>
      <c r="N65" s="1732"/>
      <c r="O65" s="1732"/>
      <c r="P65" s="1732"/>
      <c r="Q65" s="1733"/>
      <c r="R65" s="1753" t="s">
        <v>6</v>
      </c>
      <c r="S65" s="1754"/>
      <c r="T65" s="1755"/>
      <c r="U65" s="1731"/>
      <c r="V65" s="1732"/>
      <c r="W65" s="1732"/>
      <c r="X65" s="1732"/>
      <c r="Y65" s="1732"/>
      <c r="Z65" s="1732"/>
      <c r="AA65" s="1732"/>
      <c r="AB65" s="1733"/>
      <c r="AD65" s="1179"/>
      <c r="AE65" s="1180"/>
      <c r="AF65" s="1180"/>
      <c r="AG65" s="1180"/>
      <c r="AH65" s="1180"/>
      <c r="AI65" s="1180"/>
      <c r="AJ65" s="1180"/>
      <c r="AK65" s="1181"/>
      <c r="AL65" s="1753" t="s">
        <v>5</v>
      </c>
      <c r="AM65" s="1754"/>
      <c r="AN65" s="1754"/>
      <c r="AO65" s="1731"/>
      <c r="AP65" s="1732"/>
      <c r="AQ65" s="1732"/>
      <c r="AR65" s="1732"/>
      <c r="AS65" s="1733"/>
      <c r="AT65" s="1753" t="s">
        <v>6</v>
      </c>
      <c r="AU65" s="1754"/>
      <c r="AV65" s="1755"/>
      <c r="AW65" s="1731"/>
      <c r="AX65" s="1732"/>
      <c r="AY65" s="1732"/>
      <c r="AZ65" s="1732"/>
      <c r="BA65" s="1732"/>
      <c r="BB65" s="1732"/>
      <c r="BC65" s="1732"/>
      <c r="BD65" s="1733"/>
    </row>
    <row r="66" spans="2:58" s="32" customFormat="1" ht="25.35" customHeight="1" x14ac:dyDescent="0.45">
      <c r="B66" s="1179"/>
      <c r="C66" s="1180"/>
      <c r="D66" s="1180"/>
      <c r="E66" s="1180"/>
      <c r="F66" s="1180"/>
      <c r="G66" s="1180"/>
      <c r="H66" s="1180"/>
      <c r="I66" s="1181"/>
      <c r="J66" s="1753" t="s">
        <v>8536</v>
      </c>
      <c r="K66" s="1754"/>
      <c r="L66" s="1754"/>
      <c r="M66" s="1757"/>
      <c r="N66" s="1758"/>
      <c r="O66" s="1758"/>
      <c r="P66" s="1758"/>
      <c r="Q66" s="1759"/>
      <c r="R66" s="1753" t="s">
        <v>7</v>
      </c>
      <c r="S66" s="1754"/>
      <c r="T66" s="1755"/>
      <c r="U66" s="1731"/>
      <c r="V66" s="1732"/>
      <c r="W66" s="1732"/>
      <c r="X66" s="1732"/>
      <c r="Y66" s="1732"/>
      <c r="Z66" s="1732"/>
      <c r="AA66" s="1732"/>
      <c r="AB66" s="1733"/>
      <c r="AD66" s="1179"/>
      <c r="AE66" s="1180"/>
      <c r="AF66" s="1180"/>
      <c r="AG66" s="1180"/>
      <c r="AH66" s="1180"/>
      <c r="AI66" s="1180"/>
      <c r="AJ66" s="1180"/>
      <c r="AK66" s="1181"/>
      <c r="AL66" s="1753" t="s">
        <v>8536</v>
      </c>
      <c r="AM66" s="1754"/>
      <c r="AN66" s="1754"/>
      <c r="AO66" s="1757"/>
      <c r="AP66" s="1758"/>
      <c r="AQ66" s="1758"/>
      <c r="AR66" s="1758"/>
      <c r="AS66" s="1759"/>
      <c r="AT66" s="1753" t="s">
        <v>7</v>
      </c>
      <c r="AU66" s="1754"/>
      <c r="AV66" s="1755"/>
      <c r="AW66" s="1731"/>
      <c r="AX66" s="1732"/>
      <c r="AY66" s="1732"/>
      <c r="AZ66" s="1732"/>
      <c r="BA66" s="1732"/>
      <c r="BB66" s="1732"/>
      <c r="BC66" s="1732"/>
      <c r="BD66" s="1733"/>
    </row>
    <row r="67" spans="2:58" s="32" customFormat="1" ht="25.35" customHeight="1" x14ac:dyDescent="0.45">
      <c r="B67" s="1182"/>
      <c r="C67" s="1183"/>
      <c r="D67" s="1183"/>
      <c r="E67" s="1183"/>
      <c r="F67" s="1183"/>
      <c r="G67" s="1183"/>
      <c r="H67" s="1183"/>
      <c r="I67" s="1184"/>
      <c r="J67" s="1753" t="s">
        <v>8</v>
      </c>
      <c r="K67" s="1754"/>
      <c r="L67" s="1754"/>
      <c r="M67" s="1756"/>
      <c r="N67" s="1756"/>
      <c r="O67" s="1756"/>
      <c r="P67" s="1756"/>
      <c r="Q67" s="1756"/>
      <c r="R67" s="1756"/>
      <c r="S67" s="1756"/>
      <c r="T67" s="1756"/>
      <c r="U67" s="1756"/>
      <c r="V67" s="1756"/>
      <c r="W67" s="1756"/>
      <c r="X67" s="1756"/>
      <c r="Y67" s="1756"/>
      <c r="Z67" s="1756"/>
      <c r="AA67" s="1756"/>
      <c r="AB67" s="1756"/>
      <c r="AD67" s="1182"/>
      <c r="AE67" s="1183"/>
      <c r="AF67" s="1183"/>
      <c r="AG67" s="1183"/>
      <c r="AH67" s="1183"/>
      <c r="AI67" s="1183"/>
      <c r="AJ67" s="1183"/>
      <c r="AK67" s="1184"/>
      <c r="AL67" s="1753" t="s">
        <v>8</v>
      </c>
      <c r="AM67" s="1754"/>
      <c r="AN67" s="1754"/>
      <c r="AO67" s="1756"/>
      <c r="AP67" s="1756"/>
      <c r="AQ67" s="1756"/>
      <c r="AR67" s="1756"/>
      <c r="AS67" s="1756"/>
      <c r="AT67" s="1756"/>
      <c r="AU67" s="1756"/>
      <c r="AV67" s="1756"/>
      <c r="AW67" s="1756"/>
      <c r="AX67" s="1756"/>
      <c r="AY67" s="1756"/>
      <c r="AZ67" s="1756"/>
      <c r="BA67" s="1756"/>
      <c r="BB67" s="1756"/>
      <c r="BC67" s="1756"/>
      <c r="BD67" s="1756"/>
    </row>
    <row r="68" spans="2:58" s="32" customFormat="1" ht="30" customHeight="1" x14ac:dyDescent="0.45">
      <c r="B68" s="1696" t="s">
        <v>63</v>
      </c>
      <c r="C68" s="1697"/>
      <c r="D68" s="1697"/>
      <c r="E68" s="1697"/>
      <c r="F68" s="1697"/>
      <c r="G68" s="1697"/>
      <c r="H68" s="1697"/>
      <c r="I68" s="1698"/>
      <c r="J68" s="494"/>
      <c r="K68" s="495"/>
      <c r="L68" s="220" t="s">
        <v>65</v>
      </c>
      <c r="M68" s="496"/>
      <c r="N68" s="218" t="s">
        <v>64</v>
      </c>
      <c r="O68" s="42"/>
      <c r="P68" s="53"/>
      <c r="V68" s="82"/>
      <c r="W68" s="82"/>
      <c r="X68" s="82"/>
      <c r="Y68" s="82"/>
      <c r="Z68" s="82"/>
      <c r="AA68" s="82"/>
      <c r="AB68" s="83"/>
      <c r="AD68" s="1696" t="s">
        <v>63</v>
      </c>
      <c r="AE68" s="1697"/>
      <c r="AF68" s="1697"/>
      <c r="AG68" s="1697"/>
      <c r="AH68" s="1697"/>
      <c r="AI68" s="1697"/>
      <c r="AJ68" s="1697"/>
      <c r="AK68" s="1698"/>
      <c r="AL68" s="494"/>
      <c r="AM68" s="495"/>
      <c r="AN68" s="220" t="s">
        <v>65</v>
      </c>
      <c r="AO68" s="496"/>
      <c r="AP68" s="218" t="s">
        <v>64</v>
      </c>
      <c r="AQ68" s="42"/>
      <c r="AR68" s="53"/>
      <c r="AX68" s="82"/>
      <c r="AY68" s="82"/>
      <c r="AZ68" s="82"/>
      <c r="BA68" s="82"/>
      <c r="BB68" s="82"/>
      <c r="BC68" s="82"/>
      <c r="BD68" s="83"/>
    </row>
    <row r="69" spans="2:58" s="32" customFormat="1" ht="15" customHeight="1" x14ac:dyDescent="0.45">
      <c r="B69" s="1699"/>
      <c r="C69" s="1700"/>
      <c r="D69" s="1700"/>
      <c r="E69" s="1700"/>
      <c r="F69" s="1700"/>
      <c r="G69" s="1700"/>
      <c r="H69" s="1700"/>
      <c r="I69" s="1701"/>
      <c r="J69" s="43" t="s">
        <v>66</v>
      </c>
      <c r="K69" s="44"/>
      <c r="L69" s="44"/>
      <c r="M69" s="44"/>
      <c r="N69" s="44"/>
      <c r="O69" s="44"/>
      <c r="P69" s="44"/>
      <c r="Q69" s="44"/>
      <c r="R69" s="44"/>
      <c r="S69" s="42"/>
      <c r="T69" s="45"/>
      <c r="U69" s="217"/>
      <c r="V69" s="212"/>
      <c r="W69" s="410"/>
      <c r="X69" s="295" t="s">
        <v>65</v>
      </c>
      <c r="Y69" s="211"/>
      <c r="Z69" s="72" t="s">
        <v>64</v>
      </c>
      <c r="AA69" s="72"/>
      <c r="AB69" s="214"/>
      <c r="AD69" s="1699"/>
      <c r="AE69" s="1700"/>
      <c r="AF69" s="1700"/>
      <c r="AG69" s="1700"/>
      <c r="AH69" s="1700"/>
      <c r="AI69" s="1700"/>
      <c r="AJ69" s="1700"/>
      <c r="AK69" s="1701"/>
      <c r="AL69" s="43" t="s">
        <v>66</v>
      </c>
      <c r="AM69" s="44"/>
      <c r="AN69" s="44"/>
      <c r="AO69" s="44"/>
      <c r="AP69" s="44"/>
      <c r="AQ69" s="44"/>
      <c r="AR69" s="44"/>
      <c r="AS69" s="44"/>
      <c r="AT69" s="44"/>
      <c r="AU69" s="42"/>
      <c r="AV69" s="45"/>
      <c r="AW69" s="217"/>
      <c r="AX69" s="212"/>
      <c r="AY69" s="410"/>
      <c r="AZ69" s="295" t="s">
        <v>65</v>
      </c>
      <c r="BA69" s="211"/>
      <c r="BB69" s="72" t="s">
        <v>64</v>
      </c>
      <c r="BC69" s="72"/>
      <c r="BD69" s="214"/>
    </row>
    <row r="70" spans="2:58" s="32" customFormat="1" ht="15" customHeight="1" x14ac:dyDescent="0.45">
      <c r="B70" s="1702"/>
      <c r="C70" s="1703"/>
      <c r="D70" s="1703"/>
      <c r="E70" s="1703"/>
      <c r="F70" s="1703"/>
      <c r="G70" s="1703"/>
      <c r="H70" s="1703"/>
      <c r="I70" s="1704"/>
      <c r="J70" s="497" t="s">
        <v>67</v>
      </c>
      <c r="K70" s="99"/>
      <c r="L70" s="99"/>
      <c r="M70" s="99"/>
      <c r="N70" s="99"/>
      <c r="O70" s="99"/>
      <c r="P70" s="99"/>
      <c r="Q70" s="99"/>
      <c r="R70" s="99"/>
      <c r="S70" s="47"/>
      <c r="T70" s="48"/>
      <c r="U70" s="498"/>
      <c r="V70" s="499"/>
      <c r="W70" s="500"/>
      <c r="X70" s="99" t="s">
        <v>65</v>
      </c>
      <c r="Y70" s="501"/>
      <c r="Z70" s="48" t="s">
        <v>64</v>
      </c>
      <c r="AA70" s="48"/>
      <c r="AB70" s="49"/>
      <c r="AD70" s="1702"/>
      <c r="AE70" s="1703"/>
      <c r="AF70" s="1703"/>
      <c r="AG70" s="1703"/>
      <c r="AH70" s="1703"/>
      <c r="AI70" s="1703"/>
      <c r="AJ70" s="1703"/>
      <c r="AK70" s="1704"/>
      <c r="AL70" s="497" t="s">
        <v>67</v>
      </c>
      <c r="AM70" s="99"/>
      <c r="AN70" s="99"/>
      <c r="AO70" s="99"/>
      <c r="AP70" s="99"/>
      <c r="AQ70" s="99"/>
      <c r="AR70" s="99"/>
      <c r="AS70" s="99"/>
      <c r="AT70" s="99"/>
      <c r="AU70" s="47"/>
      <c r="AV70" s="48"/>
      <c r="AW70" s="498"/>
      <c r="AX70" s="499"/>
      <c r="AY70" s="500"/>
      <c r="AZ70" s="99" t="s">
        <v>65</v>
      </c>
      <c r="BA70" s="501"/>
      <c r="BB70" s="48" t="s">
        <v>64</v>
      </c>
      <c r="BC70" s="48"/>
      <c r="BD70" s="49"/>
    </row>
    <row r="71" spans="2:58" s="32" customFormat="1" ht="18" customHeight="1" x14ac:dyDescent="0.45">
      <c r="B71" s="1167" t="s">
        <v>68</v>
      </c>
      <c r="C71" s="1168"/>
      <c r="D71" s="1168"/>
      <c r="E71" s="1168"/>
      <c r="F71" s="1168"/>
      <c r="G71" s="1168"/>
      <c r="H71" s="1168"/>
      <c r="I71" s="1169"/>
      <c r="J71" s="502" t="s">
        <v>70</v>
      </c>
      <c r="K71" s="52" t="s">
        <v>69</v>
      </c>
      <c r="L71" s="58"/>
      <c r="M71" s="58"/>
      <c r="N71" s="58"/>
      <c r="O71" s="502" t="s">
        <v>70</v>
      </c>
      <c r="P71" s="52" t="s">
        <v>71</v>
      </c>
      <c r="Q71" s="58"/>
      <c r="R71" s="58"/>
      <c r="T71" s="72" t="s">
        <v>81</v>
      </c>
      <c r="U71" s="502" t="s">
        <v>70</v>
      </c>
      <c r="V71" s="72" t="s">
        <v>82</v>
      </c>
      <c r="X71" s="52"/>
      <c r="Y71" s="58"/>
      <c r="Z71" s="58"/>
      <c r="AA71" s="58"/>
      <c r="AB71" s="59"/>
      <c r="AD71" s="1167" t="s">
        <v>68</v>
      </c>
      <c r="AE71" s="1168"/>
      <c r="AF71" s="1168"/>
      <c r="AG71" s="1168"/>
      <c r="AH71" s="1168"/>
      <c r="AI71" s="1168"/>
      <c r="AJ71" s="1168"/>
      <c r="AK71" s="1169"/>
      <c r="AL71" s="502" t="s">
        <v>70</v>
      </c>
      <c r="AM71" s="52" t="s">
        <v>69</v>
      </c>
      <c r="AN71" s="58"/>
      <c r="AO71" s="58"/>
      <c r="AP71" s="58"/>
      <c r="AQ71" s="502" t="s">
        <v>70</v>
      </c>
      <c r="AR71" s="52" t="s">
        <v>71</v>
      </c>
      <c r="AS71" s="58"/>
      <c r="AT71" s="58"/>
      <c r="AV71" s="72" t="s">
        <v>81</v>
      </c>
      <c r="AW71" s="502" t="s">
        <v>70</v>
      </c>
      <c r="AX71" s="72" t="s">
        <v>82</v>
      </c>
      <c r="AZ71" s="52"/>
      <c r="BA71" s="58"/>
      <c r="BB71" s="58"/>
      <c r="BC71" s="58"/>
      <c r="BD71" s="59"/>
    </row>
    <row r="72" spans="2:58" s="32" customFormat="1" ht="15" customHeight="1" x14ac:dyDescent="0.45">
      <c r="B72" s="1118" t="s">
        <v>72</v>
      </c>
      <c r="C72" s="1119"/>
      <c r="D72" s="1119"/>
      <c r="E72" s="1119"/>
      <c r="F72" s="1119"/>
      <c r="G72" s="1119"/>
      <c r="H72" s="1119"/>
      <c r="I72" s="1120"/>
      <c r="J72" s="1130" t="s">
        <v>73</v>
      </c>
      <c r="K72" s="1139"/>
      <c r="L72" s="1744"/>
      <c r="M72" s="1199"/>
      <c r="N72" s="1199"/>
      <c r="O72" s="1199"/>
      <c r="P72" s="1199"/>
      <c r="Q72" s="1199"/>
      <c r="R72" s="1200"/>
      <c r="S72" s="1200"/>
      <c r="T72" s="1200"/>
      <c r="U72" s="1745"/>
      <c r="V72" s="1143" t="s">
        <v>74</v>
      </c>
      <c r="W72" s="1143"/>
      <c r="X72" s="1143"/>
      <c r="Y72" s="1143"/>
      <c r="Z72" s="1143"/>
      <c r="AA72" s="1143"/>
      <c r="AB72" s="1144"/>
      <c r="AD72" s="1118" t="s">
        <v>72</v>
      </c>
      <c r="AE72" s="1119"/>
      <c r="AF72" s="1119"/>
      <c r="AG72" s="1119"/>
      <c r="AH72" s="1119"/>
      <c r="AI72" s="1119"/>
      <c r="AJ72" s="1119"/>
      <c r="AK72" s="1120"/>
      <c r="AL72" s="1130" t="s">
        <v>73</v>
      </c>
      <c r="AM72" s="1139"/>
      <c r="AN72" s="1744"/>
      <c r="AO72" s="1199"/>
      <c r="AP72" s="1199"/>
      <c r="AQ72" s="1199"/>
      <c r="AR72" s="1199"/>
      <c r="AS72" s="1199"/>
      <c r="AT72" s="1200"/>
      <c r="AU72" s="1200"/>
      <c r="AV72" s="1200"/>
      <c r="AW72" s="1745"/>
      <c r="AX72" s="1143" t="s">
        <v>74</v>
      </c>
      <c r="AY72" s="1143"/>
      <c r="AZ72" s="1143"/>
      <c r="BA72" s="1143"/>
      <c r="BB72" s="1143"/>
      <c r="BC72" s="1143"/>
      <c r="BD72" s="1144"/>
    </row>
    <row r="73" spans="2:58" s="32" customFormat="1" ht="15" customHeight="1" x14ac:dyDescent="0.45">
      <c r="B73" s="1121"/>
      <c r="C73" s="1122"/>
      <c r="D73" s="1122"/>
      <c r="E73" s="1122"/>
      <c r="F73" s="1122"/>
      <c r="G73" s="1122"/>
      <c r="H73" s="1122"/>
      <c r="I73" s="1123"/>
      <c r="J73" s="1197"/>
      <c r="K73" s="1198"/>
      <c r="L73" s="1744"/>
      <c r="M73" s="1199"/>
      <c r="N73" s="1199"/>
      <c r="O73" s="1199"/>
      <c r="P73" s="1199"/>
      <c r="Q73" s="1199"/>
      <c r="R73" s="1200"/>
      <c r="S73" s="1200"/>
      <c r="T73" s="1200"/>
      <c r="U73" s="1745"/>
      <c r="V73" s="1146"/>
      <c r="W73" s="1146"/>
      <c r="X73" s="1146"/>
      <c r="Y73" s="1146"/>
      <c r="Z73" s="1146"/>
      <c r="AA73" s="1146"/>
      <c r="AB73" s="1147"/>
      <c r="AC73" s="63"/>
      <c r="AD73" s="1121"/>
      <c r="AE73" s="1122"/>
      <c r="AF73" s="1122"/>
      <c r="AG73" s="1122"/>
      <c r="AH73" s="1122"/>
      <c r="AI73" s="1122"/>
      <c r="AJ73" s="1122"/>
      <c r="AK73" s="1123"/>
      <c r="AL73" s="1197"/>
      <c r="AM73" s="1198"/>
      <c r="AN73" s="1744"/>
      <c r="AO73" s="1199"/>
      <c r="AP73" s="1199"/>
      <c r="AQ73" s="1199"/>
      <c r="AR73" s="1199"/>
      <c r="AS73" s="1199"/>
      <c r="AT73" s="1200"/>
      <c r="AU73" s="1200"/>
      <c r="AV73" s="1200"/>
      <c r="AW73" s="1745"/>
      <c r="AX73" s="1146"/>
      <c r="AY73" s="1146"/>
      <c r="AZ73" s="1146"/>
      <c r="BA73" s="1146"/>
      <c r="BB73" s="1146"/>
      <c r="BC73" s="1146"/>
      <c r="BD73" s="1147"/>
      <c r="BF73" s="63"/>
    </row>
    <row r="74" spans="2:58" s="32" customFormat="1" ht="15" customHeight="1" x14ac:dyDescent="0.45">
      <c r="B74" s="1118" t="s">
        <v>75</v>
      </c>
      <c r="C74" s="1119"/>
      <c r="D74" s="1119"/>
      <c r="E74" s="1119"/>
      <c r="F74" s="1119"/>
      <c r="G74" s="1119"/>
      <c r="H74" s="1119"/>
      <c r="I74" s="1119"/>
      <c r="J74" s="1737"/>
      <c r="K74" s="1739"/>
      <c r="L74" s="1558"/>
      <c r="M74" s="1527" t="s">
        <v>76</v>
      </c>
      <c r="N74" s="1558"/>
      <c r="O74" s="1527" t="s">
        <v>77</v>
      </c>
      <c r="P74" s="1558"/>
      <c r="Q74" s="1527" t="s">
        <v>140</v>
      </c>
      <c r="S74" s="60"/>
      <c r="T74" s="60"/>
      <c r="U74" s="60"/>
      <c r="V74" s="60"/>
      <c r="W74" s="60"/>
      <c r="X74" s="60"/>
      <c r="Y74" s="60"/>
      <c r="Z74" s="60"/>
      <c r="AA74" s="60"/>
      <c r="AB74" s="209"/>
      <c r="AC74" s="63"/>
      <c r="AD74" s="1118" t="s">
        <v>75</v>
      </c>
      <c r="AE74" s="1119"/>
      <c r="AF74" s="1119"/>
      <c r="AG74" s="1119"/>
      <c r="AH74" s="1119"/>
      <c r="AI74" s="1119"/>
      <c r="AJ74" s="1119"/>
      <c r="AK74" s="1119"/>
      <c r="AL74" s="1737"/>
      <c r="AM74" s="1739"/>
      <c r="AN74" s="1558"/>
      <c r="AO74" s="1527" t="s">
        <v>76</v>
      </c>
      <c r="AP74" s="1558"/>
      <c r="AQ74" s="1527" t="s">
        <v>77</v>
      </c>
      <c r="AR74" s="1558"/>
      <c r="AS74" s="1527" t="s">
        <v>140</v>
      </c>
      <c r="AU74" s="60"/>
      <c r="AV74" s="60"/>
      <c r="AW74" s="60"/>
      <c r="AX74" s="60"/>
      <c r="AY74" s="60"/>
      <c r="AZ74" s="60"/>
      <c r="BA74" s="60"/>
      <c r="BB74" s="60"/>
      <c r="BC74" s="60"/>
      <c r="BD74" s="209"/>
      <c r="BF74" s="63"/>
    </row>
    <row r="75" spans="2:58" s="32" customFormat="1" ht="15" customHeight="1" x14ac:dyDescent="0.45">
      <c r="B75" s="1121"/>
      <c r="C75" s="1122"/>
      <c r="D75" s="1122"/>
      <c r="E75" s="1122"/>
      <c r="F75" s="1122"/>
      <c r="G75" s="1122"/>
      <c r="H75" s="1122"/>
      <c r="I75" s="1122"/>
      <c r="J75" s="1480"/>
      <c r="K75" s="1752"/>
      <c r="L75" s="1749"/>
      <c r="M75" s="1528"/>
      <c r="N75" s="1749"/>
      <c r="O75" s="1528"/>
      <c r="P75" s="1749"/>
      <c r="Q75" s="1528"/>
      <c r="R75" s="64"/>
      <c r="S75" s="62"/>
      <c r="T75" s="62"/>
      <c r="U75" s="62"/>
      <c r="V75" s="62"/>
      <c r="W75" s="62"/>
      <c r="X75" s="62"/>
      <c r="Y75" s="62"/>
      <c r="Z75" s="62"/>
      <c r="AA75" s="62"/>
      <c r="AB75" s="208"/>
      <c r="AC75" s="63"/>
      <c r="AD75" s="1121"/>
      <c r="AE75" s="1122"/>
      <c r="AF75" s="1122"/>
      <c r="AG75" s="1122"/>
      <c r="AH75" s="1122"/>
      <c r="AI75" s="1122"/>
      <c r="AJ75" s="1122"/>
      <c r="AK75" s="1122"/>
      <c r="AL75" s="1480"/>
      <c r="AM75" s="1752"/>
      <c r="AN75" s="1749"/>
      <c r="AO75" s="1528"/>
      <c r="AP75" s="1749"/>
      <c r="AQ75" s="1528"/>
      <c r="AR75" s="1749"/>
      <c r="AS75" s="1528"/>
      <c r="AT75" s="64"/>
      <c r="AU75" s="62"/>
      <c r="AV75" s="62"/>
      <c r="AW75" s="62"/>
      <c r="AX75" s="62"/>
      <c r="AY75" s="62"/>
      <c r="AZ75" s="62"/>
      <c r="BA75" s="62"/>
      <c r="BB75" s="62"/>
      <c r="BC75" s="62"/>
      <c r="BD75" s="208"/>
      <c r="BF75" s="63"/>
    </row>
    <row r="76" spans="2:58" s="32" customFormat="1" ht="20.100000000000001" customHeight="1" x14ac:dyDescent="0.45">
      <c r="B76" s="65"/>
      <c r="C76" s="65"/>
      <c r="D76" s="65"/>
      <c r="E76" s="65"/>
      <c r="F76" s="65"/>
      <c r="G76" s="65"/>
      <c r="H76" s="65"/>
      <c r="I76" s="65"/>
      <c r="J76" s="65"/>
      <c r="K76" s="65"/>
      <c r="L76" s="65"/>
      <c r="M76" s="65"/>
      <c r="N76" s="65"/>
      <c r="O76" s="65"/>
      <c r="P76" s="65"/>
      <c r="Q76" s="65"/>
      <c r="R76" s="65"/>
      <c r="S76" s="65"/>
      <c r="T76" s="65"/>
      <c r="U76" s="65"/>
      <c r="V76" s="65"/>
      <c r="W76" s="65"/>
      <c r="X76" s="65"/>
      <c r="Y76" s="61"/>
      <c r="Z76" s="61"/>
      <c r="AA76" s="61"/>
      <c r="AB76" s="61"/>
      <c r="AC76" s="63"/>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1"/>
      <c r="BB76" s="61"/>
      <c r="BC76" s="61"/>
      <c r="BD76" s="61"/>
      <c r="BF76" s="63"/>
    </row>
    <row r="77" spans="2:58" s="32" customFormat="1" ht="12.6" customHeight="1" x14ac:dyDescent="0.45">
      <c r="B77" s="1185" t="s">
        <v>62</v>
      </c>
      <c r="C77" s="1186"/>
      <c r="D77" s="1186"/>
      <c r="E77" s="1186"/>
      <c r="F77" s="1186"/>
      <c r="G77" s="1186"/>
      <c r="H77" s="1186"/>
      <c r="I77" s="1187"/>
      <c r="J77" s="1188"/>
      <c r="K77" s="1189"/>
      <c r="L77" s="1189"/>
      <c r="M77" s="1189"/>
      <c r="N77" s="1189"/>
      <c r="O77" s="1189"/>
      <c r="P77" s="1189"/>
      <c r="Q77" s="1189"/>
      <c r="R77" s="1189"/>
      <c r="S77" s="1189"/>
      <c r="T77" s="1189"/>
      <c r="U77" s="1189"/>
      <c r="V77" s="1189"/>
      <c r="W77" s="1189"/>
      <c r="X77" s="1189"/>
      <c r="Y77" s="1189"/>
      <c r="Z77" s="1189"/>
      <c r="AA77" s="1189"/>
      <c r="AB77" s="1190"/>
      <c r="AD77" s="1185" t="s">
        <v>62</v>
      </c>
      <c r="AE77" s="1186"/>
      <c r="AF77" s="1186"/>
      <c r="AG77" s="1186"/>
      <c r="AH77" s="1186"/>
      <c r="AI77" s="1186"/>
      <c r="AJ77" s="1186"/>
      <c r="AK77" s="1187"/>
      <c r="AL77" s="1188"/>
      <c r="AM77" s="1189"/>
      <c r="AN77" s="1189"/>
      <c r="AO77" s="1189"/>
      <c r="AP77" s="1189"/>
      <c r="AQ77" s="1189"/>
      <c r="AR77" s="1189"/>
      <c r="AS77" s="1189"/>
      <c r="AT77" s="1189"/>
      <c r="AU77" s="1189"/>
      <c r="AV77" s="1189"/>
      <c r="AW77" s="1189"/>
      <c r="AX77" s="1189"/>
      <c r="AY77" s="1189"/>
      <c r="AZ77" s="1189"/>
      <c r="BA77" s="1189"/>
      <c r="BB77" s="1189"/>
      <c r="BC77" s="1189"/>
      <c r="BD77" s="1190"/>
    </row>
    <row r="78" spans="2:58" s="32" customFormat="1" ht="22.5" customHeight="1" x14ac:dyDescent="0.45">
      <c r="B78" s="1207" t="s">
        <v>50</v>
      </c>
      <c r="C78" s="1208"/>
      <c r="D78" s="1208"/>
      <c r="E78" s="1208"/>
      <c r="F78" s="1208"/>
      <c r="G78" s="1208"/>
      <c r="H78" s="1208"/>
      <c r="I78" s="1209"/>
      <c r="J78" s="1182"/>
      <c r="K78" s="1183"/>
      <c r="L78" s="1183"/>
      <c r="M78" s="1180"/>
      <c r="N78" s="1180"/>
      <c r="O78" s="1183"/>
      <c r="P78" s="1180"/>
      <c r="Q78" s="1180"/>
      <c r="R78" s="1183"/>
      <c r="S78" s="1183"/>
      <c r="T78" s="1183"/>
      <c r="U78" s="1183"/>
      <c r="V78" s="1183"/>
      <c r="W78" s="1183"/>
      <c r="X78" s="1183"/>
      <c r="Y78" s="1183"/>
      <c r="Z78" s="1183"/>
      <c r="AA78" s="1183"/>
      <c r="AB78" s="1184"/>
      <c r="AC78" s="32">
        <v>4</v>
      </c>
      <c r="AD78" s="1207" t="s">
        <v>50</v>
      </c>
      <c r="AE78" s="1208"/>
      <c r="AF78" s="1208"/>
      <c r="AG78" s="1208"/>
      <c r="AH78" s="1208"/>
      <c r="AI78" s="1208"/>
      <c r="AJ78" s="1208"/>
      <c r="AK78" s="1209"/>
      <c r="AL78" s="1182"/>
      <c r="AM78" s="1183"/>
      <c r="AN78" s="1183"/>
      <c r="AO78" s="1180"/>
      <c r="AP78" s="1180"/>
      <c r="AQ78" s="1183"/>
      <c r="AR78" s="1180"/>
      <c r="AS78" s="1180"/>
      <c r="AT78" s="1183"/>
      <c r="AU78" s="1183"/>
      <c r="AV78" s="1183"/>
      <c r="AW78" s="1183"/>
      <c r="AX78" s="1183"/>
      <c r="AY78" s="1183"/>
      <c r="AZ78" s="1183"/>
      <c r="BA78" s="1183"/>
      <c r="BB78" s="1183"/>
      <c r="BC78" s="1183"/>
      <c r="BD78" s="1184"/>
      <c r="BF78" s="32">
        <v>4</v>
      </c>
    </row>
    <row r="79" spans="2:58" s="32" customFormat="1" ht="25.35" customHeight="1" x14ac:dyDescent="0.45">
      <c r="B79" s="1173" t="s">
        <v>48</v>
      </c>
      <c r="C79" s="1174"/>
      <c r="D79" s="1174"/>
      <c r="E79" s="1174"/>
      <c r="F79" s="1174"/>
      <c r="G79" s="1174"/>
      <c r="H79" s="1174"/>
      <c r="I79" s="1175"/>
      <c r="J79" s="1753" t="s">
        <v>3</v>
      </c>
      <c r="K79" s="1754"/>
      <c r="L79" s="1754"/>
      <c r="M79" s="1731"/>
      <c r="N79" s="1733"/>
      <c r="O79" s="492" t="s">
        <v>4</v>
      </c>
      <c r="P79" s="1731"/>
      <c r="Q79" s="1733"/>
      <c r="R79" s="1754"/>
      <c r="S79" s="1754"/>
      <c r="T79" s="1754"/>
      <c r="U79" s="1754"/>
      <c r="V79" s="1754"/>
      <c r="W79" s="1754"/>
      <c r="X79" s="1754"/>
      <c r="Y79" s="1754"/>
      <c r="Z79" s="1754"/>
      <c r="AA79" s="1754"/>
      <c r="AB79" s="1755"/>
      <c r="AD79" s="1173" t="s">
        <v>48</v>
      </c>
      <c r="AE79" s="1174"/>
      <c r="AF79" s="1174"/>
      <c r="AG79" s="1174"/>
      <c r="AH79" s="1174"/>
      <c r="AI79" s="1174"/>
      <c r="AJ79" s="1174"/>
      <c r="AK79" s="1175"/>
      <c r="AL79" s="1753" t="s">
        <v>3</v>
      </c>
      <c r="AM79" s="1754"/>
      <c r="AN79" s="1754"/>
      <c r="AO79" s="1731"/>
      <c r="AP79" s="1733"/>
      <c r="AQ79" s="492" t="s">
        <v>4</v>
      </c>
      <c r="AR79" s="1731"/>
      <c r="AS79" s="1733"/>
      <c r="AT79" s="1754"/>
      <c r="AU79" s="1754"/>
      <c r="AV79" s="1754"/>
      <c r="AW79" s="1754"/>
      <c r="AX79" s="1754"/>
      <c r="AY79" s="1754"/>
      <c r="AZ79" s="1754"/>
      <c r="BA79" s="1754"/>
      <c r="BB79" s="1754"/>
      <c r="BC79" s="1754"/>
      <c r="BD79" s="1755"/>
    </row>
    <row r="80" spans="2:58" s="32" customFormat="1" ht="25.35" customHeight="1" x14ac:dyDescent="0.45">
      <c r="B80" s="1179"/>
      <c r="C80" s="1180"/>
      <c r="D80" s="1180"/>
      <c r="E80" s="1180"/>
      <c r="F80" s="1180"/>
      <c r="G80" s="1180"/>
      <c r="H80" s="1180"/>
      <c r="I80" s="1181"/>
      <c r="J80" s="1753" t="s">
        <v>5</v>
      </c>
      <c r="K80" s="1754"/>
      <c r="L80" s="1754"/>
      <c r="M80" s="1731"/>
      <c r="N80" s="1732"/>
      <c r="O80" s="1732"/>
      <c r="P80" s="1732"/>
      <c r="Q80" s="1733"/>
      <c r="R80" s="1753" t="s">
        <v>6</v>
      </c>
      <c r="S80" s="1754"/>
      <c r="T80" s="1755"/>
      <c r="U80" s="1731"/>
      <c r="V80" s="1732"/>
      <c r="W80" s="1732"/>
      <c r="X80" s="1732"/>
      <c r="Y80" s="1732"/>
      <c r="Z80" s="1732"/>
      <c r="AA80" s="1732"/>
      <c r="AB80" s="1733"/>
      <c r="AD80" s="1179"/>
      <c r="AE80" s="1180"/>
      <c r="AF80" s="1180"/>
      <c r="AG80" s="1180"/>
      <c r="AH80" s="1180"/>
      <c r="AI80" s="1180"/>
      <c r="AJ80" s="1180"/>
      <c r="AK80" s="1181"/>
      <c r="AL80" s="1753" t="s">
        <v>5</v>
      </c>
      <c r="AM80" s="1754"/>
      <c r="AN80" s="1754"/>
      <c r="AO80" s="1731"/>
      <c r="AP80" s="1732"/>
      <c r="AQ80" s="1732"/>
      <c r="AR80" s="1732"/>
      <c r="AS80" s="1733"/>
      <c r="AT80" s="1753" t="s">
        <v>6</v>
      </c>
      <c r="AU80" s="1754"/>
      <c r="AV80" s="1755"/>
      <c r="AW80" s="1731"/>
      <c r="AX80" s="1732"/>
      <c r="AY80" s="1732"/>
      <c r="AZ80" s="1732"/>
      <c r="BA80" s="1732"/>
      <c r="BB80" s="1732"/>
      <c r="BC80" s="1732"/>
      <c r="BD80" s="1733"/>
    </row>
    <row r="81" spans="2:58" s="32" customFormat="1" ht="25.35" customHeight="1" x14ac:dyDescent="0.45">
      <c r="B81" s="1179"/>
      <c r="C81" s="1180"/>
      <c r="D81" s="1180"/>
      <c r="E81" s="1180"/>
      <c r="F81" s="1180"/>
      <c r="G81" s="1180"/>
      <c r="H81" s="1180"/>
      <c r="I81" s="1181"/>
      <c r="J81" s="1753" t="s">
        <v>8536</v>
      </c>
      <c r="K81" s="1754"/>
      <c r="L81" s="1754"/>
      <c r="M81" s="1757"/>
      <c r="N81" s="1758"/>
      <c r="O81" s="1758"/>
      <c r="P81" s="1758"/>
      <c r="Q81" s="1759"/>
      <c r="R81" s="1753" t="s">
        <v>7</v>
      </c>
      <c r="S81" s="1754"/>
      <c r="T81" s="1755"/>
      <c r="U81" s="1731"/>
      <c r="V81" s="1732"/>
      <c r="W81" s="1732"/>
      <c r="X81" s="1732"/>
      <c r="Y81" s="1732"/>
      <c r="Z81" s="1732"/>
      <c r="AA81" s="1732"/>
      <c r="AB81" s="1733"/>
      <c r="AD81" s="1179"/>
      <c r="AE81" s="1180"/>
      <c r="AF81" s="1180"/>
      <c r="AG81" s="1180"/>
      <c r="AH81" s="1180"/>
      <c r="AI81" s="1180"/>
      <c r="AJ81" s="1180"/>
      <c r="AK81" s="1181"/>
      <c r="AL81" s="1753" t="s">
        <v>8536</v>
      </c>
      <c r="AM81" s="1754"/>
      <c r="AN81" s="1754"/>
      <c r="AO81" s="1757"/>
      <c r="AP81" s="1758"/>
      <c r="AQ81" s="1758"/>
      <c r="AR81" s="1758"/>
      <c r="AS81" s="1759"/>
      <c r="AT81" s="1753" t="s">
        <v>7</v>
      </c>
      <c r="AU81" s="1754"/>
      <c r="AV81" s="1755"/>
      <c r="AW81" s="1731"/>
      <c r="AX81" s="1732"/>
      <c r="AY81" s="1732"/>
      <c r="AZ81" s="1732"/>
      <c r="BA81" s="1732"/>
      <c r="BB81" s="1732"/>
      <c r="BC81" s="1732"/>
      <c r="BD81" s="1733"/>
    </row>
    <row r="82" spans="2:58" s="32" customFormat="1" ht="25.35" customHeight="1" x14ac:dyDescent="0.45">
      <c r="B82" s="1182"/>
      <c r="C82" s="1183"/>
      <c r="D82" s="1183"/>
      <c r="E82" s="1183"/>
      <c r="F82" s="1183"/>
      <c r="G82" s="1183"/>
      <c r="H82" s="1183"/>
      <c r="I82" s="1184"/>
      <c r="J82" s="1753" t="s">
        <v>8</v>
      </c>
      <c r="K82" s="1754"/>
      <c r="L82" s="1754"/>
      <c r="M82" s="1756"/>
      <c r="N82" s="1756"/>
      <c r="O82" s="1756"/>
      <c r="P82" s="1756"/>
      <c r="Q82" s="1756"/>
      <c r="R82" s="1756"/>
      <c r="S82" s="1756"/>
      <c r="T82" s="1756"/>
      <c r="U82" s="1756"/>
      <c r="V82" s="1756"/>
      <c r="W82" s="1756"/>
      <c r="X82" s="1756"/>
      <c r="Y82" s="1756"/>
      <c r="Z82" s="1756"/>
      <c r="AA82" s="1756"/>
      <c r="AB82" s="1756"/>
      <c r="AD82" s="1182"/>
      <c r="AE82" s="1183"/>
      <c r="AF82" s="1183"/>
      <c r="AG82" s="1183"/>
      <c r="AH82" s="1183"/>
      <c r="AI82" s="1183"/>
      <c r="AJ82" s="1183"/>
      <c r="AK82" s="1184"/>
      <c r="AL82" s="1753" t="s">
        <v>8</v>
      </c>
      <c r="AM82" s="1754"/>
      <c r="AN82" s="1754"/>
      <c r="AO82" s="1756"/>
      <c r="AP82" s="1756"/>
      <c r="AQ82" s="1756"/>
      <c r="AR82" s="1756"/>
      <c r="AS82" s="1756"/>
      <c r="AT82" s="1756"/>
      <c r="AU82" s="1756"/>
      <c r="AV82" s="1756"/>
      <c r="AW82" s="1756"/>
      <c r="AX82" s="1756"/>
      <c r="AY82" s="1756"/>
      <c r="AZ82" s="1756"/>
      <c r="BA82" s="1756"/>
      <c r="BB82" s="1756"/>
      <c r="BC82" s="1756"/>
      <c r="BD82" s="1756"/>
    </row>
    <row r="83" spans="2:58" s="32" customFormat="1" ht="30" customHeight="1" x14ac:dyDescent="0.45">
      <c r="B83" s="1696" t="s">
        <v>63</v>
      </c>
      <c r="C83" s="1697"/>
      <c r="D83" s="1697"/>
      <c r="E83" s="1697"/>
      <c r="F83" s="1697"/>
      <c r="G83" s="1697"/>
      <c r="H83" s="1697"/>
      <c r="I83" s="1698"/>
      <c r="J83" s="494"/>
      <c r="K83" s="495"/>
      <c r="L83" s="220" t="s">
        <v>65</v>
      </c>
      <c r="M83" s="496"/>
      <c r="N83" s="218" t="s">
        <v>64</v>
      </c>
      <c r="O83" s="42"/>
      <c r="P83" s="53"/>
      <c r="V83" s="82"/>
      <c r="W83" s="82"/>
      <c r="X83" s="82"/>
      <c r="Y83" s="82"/>
      <c r="Z83" s="82"/>
      <c r="AA83" s="82"/>
      <c r="AB83" s="83"/>
      <c r="AD83" s="1696" t="s">
        <v>63</v>
      </c>
      <c r="AE83" s="1697"/>
      <c r="AF83" s="1697"/>
      <c r="AG83" s="1697"/>
      <c r="AH83" s="1697"/>
      <c r="AI83" s="1697"/>
      <c r="AJ83" s="1697"/>
      <c r="AK83" s="1698"/>
      <c r="AL83" s="494"/>
      <c r="AM83" s="495"/>
      <c r="AN83" s="220" t="s">
        <v>65</v>
      </c>
      <c r="AO83" s="496"/>
      <c r="AP83" s="218" t="s">
        <v>64</v>
      </c>
      <c r="AQ83" s="42"/>
      <c r="AR83" s="53"/>
      <c r="AX83" s="82"/>
      <c r="AY83" s="82"/>
      <c r="AZ83" s="82"/>
      <c r="BA83" s="82"/>
      <c r="BB83" s="82"/>
      <c r="BC83" s="82"/>
      <c r="BD83" s="83"/>
    </row>
    <row r="84" spans="2:58" s="32" customFormat="1" ht="15" customHeight="1" x14ac:dyDescent="0.45">
      <c r="B84" s="1699"/>
      <c r="C84" s="1700"/>
      <c r="D84" s="1700"/>
      <c r="E84" s="1700"/>
      <c r="F84" s="1700"/>
      <c r="G84" s="1700"/>
      <c r="H84" s="1700"/>
      <c r="I84" s="1701"/>
      <c r="J84" s="43" t="s">
        <v>66</v>
      </c>
      <c r="K84" s="44"/>
      <c r="L84" s="44"/>
      <c r="M84" s="44"/>
      <c r="N84" s="44"/>
      <c r="O84" s="44"/>
      <c r="P84" s="44"/>
      <c r="Q84" s="44"/>
      <c r="R84" s="44"/>
      <c r="S84" s="42"/>
      <c r="T84" s="45"/>
      <c r="U84" s="217"/>
      <c r="V84" s="212"/>
      <c r="W84" s="410"/>
      <c r="X84" s="295" t="s">
        <v>65</v>
      </c>
      <c r="Y84" s="211"/>
      <c r="Z84" s="72" t="s">
        <v>64</v>
      </c>
      <c r="AA84" s="72"/>
      <c r="AB84" s="214"/>
      <c r="AD84" s="1699"/>
      <c r="AE84" s="1700"/>
      <c r="AF84" s="1700"/>
      <c r="AG84" s="1700"/>
      <c r="AH84" s="1700"/>
      <c r="AI84" s="1700"/>
      <c r="AJ84" s="1700"/>
      <c r="AK84" s="1701"/>
      <c r="AL84" s="43" t="s">
        <v>66</v>
      </c>
      <c r="AM84" s="44"/>
      <c r="AN84" s="44"/>
      <c r="AO84" s="44"/>
      <c r="AP84" s="44"/>
      <c r="AQ84" s="44"/>
      <c r="AR84" s="44"/>
      <c r="AS84" s="44"/>
      <c r="AT84" s="44"/>
      <c r="AU84" s="42"/>
      <c r="AV84" s="45"/>
      <c r="AW84" s="217"/>
      <c r="AX84" s="212"/>
      <c r="AY84" s="410"/>
      <c r="AZ84" s="295" t="s">
        <v>65</v>
      </c>
      <c r="BA84" s="211"/>
      <c r="BB84" s="72" t="s">
        <v>64</v>
      </c>
      <c r="BC84" s="72"/>
      <c r="BD84" s="214"/>
    </row>
    <row r="85" spans="2:58" s="32" customFormat="1" ht="15" customHeight="1" x14ac:dyDescent="0.45">
      <c r="B85" s="1702"/>
      <c r="C85" s="1703"/>
      <c r="D85" s="1703"/>
      <c r="E85" s="1703"/>
      <c r="F85" s="1703"/>
      <c r="G85" s="1703"/>
      <c r="H85" s="1703"/>
      <c r="I85" s="1704"/>
      <c r="J85" s="497" t="s">
        <v>67</v>
      </c>
      <c r="K85" s="99"/>
      <c r="L85" s="99"/>
      <c r="M85" s="99"/>
      <c r="N85" s="99"/>
      <c r="O85" s="99"/>
      <c r="P85" s="99"/>
      <c r="Q85" s="99"/>
      <c r="R85" s="99"/>
      <c r="S85" s="47"/>
      <c r="T85" s="48"/>
      <c r="U85" s="498"/>
      <c r="V85" s="499"/>
      <c r="W85" s="500"/>
      <c r="X85" s="99" t="s">
        <v>65</v>
      </c>
      <c r="Y85" s="501"/>
      <c r="Z85" s="48" t="s">
        <v>64</v>
      </c>
      <c r="AA85" s="48"/>
      <c r="AB85" s="49"/>
      <c r="AD85" s="1702"/>
      <c r="AE85" s="1703"/>
      <c r="AF85" s="1703"/>
      <c r="AG85" s="1703"/>
      <c r="AH85" s="1703"/>
      <c r="AI85" s="1703"/>
      <c r="AJ85" s="1703"/>
      <c r="AK85" s="1704"/>
      <c r="AL85" s="497" t="s">
        <v>67</v>
      </c>
      <c r="AM85" s="99"/>
      <c r="AN85" s="99"/>
      <c r="AO85" s="99"/>
      <c r="AP85" s="99"/>
      <c r="AQ85" s="99"/>
      <c r="AR85" s="99"/>
      <c r="AS85" s="99"/>
      <c r="AT85" s="99"/>
      <c r="AU85" s="47"/>
      <c r="AV85" s="48"/>
      <c r="AW85" s="498"/>
      <c r="AX85" s="499"/>
      <c r="AY85" s="500"/>
      <c r="AZ85" s="99" t="s">
        <v>65</v>
      </c>
      <c r="BA85" s="501"/>
      <c r="BB85" s="48" t="s">
        <v>64</v>
      </c>
      <c r="BC85" s="48"/>
      <c r="BD85" s="49"/>
    </row>
    <row r="86" spans="2:58" s="32" customFormat="1" ht="18" customHeight="1" x14ac:dyDescent="0.45">
      <c r="B86" s="1167" t="s">
        <v>68</v>
      </c>
      <c r="C86" s="1168"/>
      <c r="D86" s="1168"/>
      <c r="E86" s="1168"/>
      <c r="F86" s="1168"/>
      <c r="G86" s="1168"/>
      <c r="H86" s="1168"/>
      <c r="I86" s="1169"/>
      <c r="J86" s="502" t="s">
        <v>70</v>
      </c>
      <c r="K86" s="52" t="s">
        <v>69</v>
      </c>
      <c r="L86" s="58"/>
      <c r="M86" s="58"/>
      <c r="N86" s="58"/>
      <c r="O86" s="502" t="s">
        <v>70</v>
      </c>
      <c r="P86" s="52" t="s">
        <v>71</v>
      </c>
      <c r="Q86" s="58"/>
      <c r="R86" s="58"/>
      <c r="T86" s="72" t="s">
        <v>81</v>
      </c>
      <c r="U86" s="502" t="s">
        <v>70</v>
      </c>
      <c r="V86" s="72" t="s">
        <v>82</v>
      </c>
      <c r="X86" s="52"/>
      <c r="Y86" s="58"/>
      <c r="Z86" s="58"/>
      <c r="AA86" s="58"/>
      <c r="AB86" s="59"/>
      <c r="AD86" s="1167" t="s">
        <v>68</v>
      </c>
      <c r="AE86" s="1168"/>
      <c r="AF86" s="1168"/>
      <c r="AG86" s="1168"/>
      <c r="AH86" s="1168"/>
      <c r="AI86" s="1168"/>
      <c r="AJ86" s="1168"/>
      <c r="AK86" s="1169"/>
      <c r="AL86" s="502" t="s">
        <v>70</v>
      </c>
      <c r="AM86" s="52" t="s">
        <v>69</v>
      </c>
      <c r="AN86" s="58"/>
      <c r="AO86" s="58"/>
      <c r="AP86" s="58"/>
      <c r="AQ86" s="502" t="s">
        <v>70</v>
      </c>
      <c r="AR86" s="52" t="s">
        <v>71</v>
      </c>
      <c r="AS86" s="58"/>
      <c r="AT86" s="58"/>
      <c r="AV86" s="72" t="s">
        <v>81</v>
      </c>
      <c r="AW86" s="502" t="s">
        <v>70</v>
      </c>
      <c r="AX86" s="72" t="s">
        <v>82</v>
      </c>
      <c r="AZ86" s="52"/>
      <c r="BA86" s="58"/>
      <c r="BB86" s="58"/>
      <c r="BC86" s="58"/>
      <c r="BD86" s="59"/>
    </row>
    <row r="87" spans="2:58" s="32" customFormat="1" ht="15" customHeight="1" x14ac:dyDescent="0.45">
      <c r="B87" s="1118" t="s">
        <v>72</v>
      </c>
      <c r="C87" s="1119"/>
      <c r="D87" s="1119"/>
      <c r="E87" s="1119"/>
      <c r="F87" s="1119"/>
      <c r="G87" s="1119"/>
      <c r="H87" s="1119"/>
      <c r="I87" s="1120"/>
      <c r="J87" s="1130" t="s">
        <v>73</v>
      </c>
      <c r="K87" s="1139"/>
      <c r="L87" s="1744"/>
      <c r="M87" s="1199"/>
      <c r="N87" s="1199"/>
      <c r="O87" s="1199"/>
      <c r="P87" s="1199"/>
      <c r="Q87" s="1199"/>
      <c r="R87" s="1200"/>
      <c r="S87" s="1200"/>
      <c r="T87" s="1200"/>
      <c r="U87" s="1745"/>
      <c r="V87" s="1143" t="s">
        <v>74</v>
      </c>
      <c r="W87" s="1143"/>
      <c r="X87" s="1143"/>
      <c r="Y87" s="1143"/>
      <c r="Z87" s="1143"/>
      <c r="AA87" s="1143"/>
      <c r="AB87" s="1144"/>
      <c r="AD87" s="1118" t="s">
        <v>72</v>
      </c>
      <c r="AE87" s="1119"/>
      <c r="AF87" s="1119"/>
      <c r="AG87" s="1119"/>
      <c r="AH87" s="1119"/>
      <c r="AI87" s="1119"/>
      <c r="AJ87" s="1119"/>
      <c r="AK87" s="1120"/>
      <c r="AL87" s="1130" t="s">
        <v>73</v>
      </c>
      <c r="AM87" s="1139"/>
      <c r="AN87" s="1744"/>
      <c r="AO87" s="1199"/>
      <c r="AP87" s="1199"/>
      <c r="AQ87" s="1199"/>
      <c r="AR87" s="1199"/>
      <c r="AS87" s="1199"/>
      <c r="AT87" s="1200"/>
      <c r="AU87" s="1200"/>
      <c r="AV87" s="1200"/>
      <c r="AW87" s="1745"/>
      <c r="AX87" s="1143" t="s">
        <v>74</v>
      </c>
      <c r="AY87" s="1143"/>
      <c r="AZ87" s="1143"/>
      <c r="BA87" s="1143"/>
      <c r="BB87" s="1143"/>
      <c r="BC87" s="1143"/>
      <c r="BD87" s="1144"/>
    </row>
    <row r="88" spans="2:58" s="32" customFormat="1" ht="15" customHeight="1" x14ac:dyDescent="0.45">
      <c r="B88" s="1121"/>
      <c r="C88" s="1122"/>
      <c r="D88" s="1122"/>
      <c r="E88" s="1122"/>
      <c r="F88" s="1122"/>
      <c r="G88" s="1122"/>
      <c r="H88" s="1122"/>
      <c r="I88" s="1123"/>
      <c r="J88" s="1197"/>
      <c r="K88" s="1198"/>
      <c r="L88" s="1744"/>
      <c r="M88" s="1199"/>
      <c r="N88" s="1199"/>
      <c r="O88" s="1199"/>
      <c r="P88" s="1199"/>
      <c r="Q88" s="1199"/>
      <c r="R88" s="1200"/>
      <c r="S88" s="1200"/>
      <c r="T88" s="1200"/>
      <c r="U88" s="1745"/>
      <c r="V88" s="1146"/>
      <c r="W88" s="1146"/>
      <c r="X88" s="1146"/>
      <c r="Y88" s="1146"/>
      <c r="Z88" s="1146"/>
      <c r="AA88" s="1146"/>
      <c r="AB88" s="1147"/>
      <c r="AC88" s="63"/>
      <c r="AD88" s="1121"/>
      <c r="AE88" s="1122"/>
      <c r="AF88" s="1122"/>
      <c r="AG88" s="1122"/>
      <c r="AH88" s="1122"/>
      <c r="AI88" s="1122"/>
      <c r="AJ88" s="1122"/>
      <c r="AK88" s="1123"/>
      <c r="AL88" s="1197"/>
      <c r="AM88" s="1198"/>
      <c r="AN88" s="1744"/>
      <c r="AO88" s="1199"/>
      <c r="AP88" s="1199"/>
      <c r="AQ88" s="1199"/>
      <c r="AR88" s="1199"/>
      <c r="AS88" s="1199"/>
      <c r="AT88" s="1200"/>
      <c r="AU88" s="1200"/>
      <c r="AV88" s="1200"/>
      <c r="AW88" s="1745"/>
      <c r="AX88" s="1146"/>
      <c r="AY88" s="1146"/>
      <c r="AZ88" s="1146"/>
      <c r="BA88" s="1146"/>
      <c r="BB88" s="1146"/>
      <c r="BC88" s="1146"/>
      <c r="BD88" s="1147"/>
      <c r="BF88" s="63"/>
    </row>
    <row r="89" spans="2:58" s="32" customFormat="1" ht="15" customHeight="1" x14ac:dyDescent="0.45">
      <c r="B89" s="1118" t="s">
        <v>75</v>
      </c>
      <c r="C89" s="1119"/>
      <c r="D89" s="1119"/>
      <c r="E89" s="1119"/>
      <c r="F89" s="1119"/>
      <c r="G89" s="1119"/>
      <c r="H89" s="1119"/>
      <c r="I89" s="1119"/>
      <c r="J89" s="1737"/>
      <c r="K89" s="1739"/>
      <c r="L89" s="1558"/>
      <c r="M89" s="1527" t="s">
        <v>76</v>
      </c>
      <c r="N89" s="1558"/>
      <c r="O89" s="1527" t="s">
        <v>77</v>
      </c>
      <c r="P89" s="1558"/>
      <c r="Q89" s="1527" t="s">
        <v>140</v>
      </c>
      <c r="S89" s="60"/>
      <c r="T89" s="60"/>
      <c r="U89" s="60"/>
      <c r="V89" s="60"/>
      <c r="W89" s="60"/>
      <c r="X89" s="60"/>
      <c r="Y89" s="60"/>
      <c r="Z89" s="60"/>
      <c r="AA89" s="60"/>
      <c r="AB89" s="209"/>
      <c r="AC89" s="63"/>
      <c r="AD89" s="1118" t="s">
        <v>75</v>
      </c>
      <c r="AE89" s="1119"/>
      <c r="AF89" s="1119"/>
      <c r="AG89" s="1119"/>
      <c r="AH89" s="1119"/>
      <c r="AI89" s="1119"/>
      <c r="AJ89" s="1119"/>
      <c r="AK89" s="1119"/>
      <c r="AL89" s="1737"/>
      <c r="AM89" s="1739"/>
      <c r="AN89" s="1558"/>
      <c r="AO89" s="1527" t="s">
        <v>76</v>
      </c>
      <c r="AP89" s="1558"/>
      <c r="AQ89" s="1527" t="s">
        <v>77</v>
      </c>
      <c r="AR89" s="1558"/>
      <c r="AS89" s="1527" t="s">
        <v>140</v>
      </c>
      <c r="AU89" s="60"/>
      <c r="AV89" s="60"/>
      <c r="AW89" s="60"/>
      <c r="AX89" s="60"/>
      <c r="AY89" s="60"/>
      <c r="AZ89" s="60"/>
      <c r="BA89" s="60"/>
      <c r="BB89" s="60"/>
      <c r="BC89" s="60"/>
      <c r="BD89" s="209"/>
      <c r="BF89" s="63"/>
    </row>
    <row r="90" spans="2:58" s="32" customFormat="1" ht="15" customHeight="1" x14ac:dyDescent="0.45">
      <c r="B90" s="1121"/>
      <c r="C90" s="1122"/>
      <c r="D90" s="1122"/>
      <c r="E90" s="1122"/>
      <c r="F90" s="1122"/>
      <c r="G90" s="1122"/>
      <c r="H90" s="1122"/>
      <c r="I90" s="1122"/>
      <c r="J90" s="1480"/>
      <c r="K90" s="1752"/>
      <c r="L90" s="1749"/>
      <c r="M90" s="1528"/>
      <c r="N90" s="1749"/>
      <c r="O90" s="1528"/>
      <c r="P90" s="1749"/>
      <c r="Q90" s="1528"/>
      <c r="R90" s="64"/>
      <c r="S90" s="62"/>
      <c r="T90" s="62"/>
      <c r="U90" s="62"/>
      <c r="V90" s="62"/>
      <c r="W90" s="62"/>
      <c r="X90" s="62"/>
      <c r="Y90" s="62"/>
      <c r="Z90" s="62"/>
      <c r="AA90" s="62"/>
      <c r="AB90" s="208"/>
      <c r="AC90" s="63"/>
      <c r="AD90" s="1121"/>
      <c r="AE90" s="1122"/>
      <c r="AF90" s="1122"/>
      <c r="AG90" s="1122"/>
      <c r="AH90" s="1122"/>
      <c r="AI90" s="1122"/>
      <c r="AJ90" s="1122"/>
      <c r="AK90" s="1122"/>
      <c r="AL90" s="1480"/>
      <c r="AM90" s="1752"/>
      <c r="AN90" s="1749"/>
      <c r="AO90" s="1528"/>
      <c r="AP90" s="1749"/>
      <c r="AQ90" s="1528"/>
      <c r="AR90" s="1749"/>
      <c r="AS90" s="1528"/>
      <c r="AT90" s="64"/>
      <c r="AU90" s="62"/>
      <c r="AV90" s="62"/>
      <c r="AW90" s="62"/>
      <c r="AX90" s="62"/>
      <c r="AY90" s="62"/>
      <c r="AZ90" s="62"/>
      <c r="BA90" s="62"/>
      <c r="BB90" s="62"/>
      <c r="BC90" s="62"/>
      <c r="BD90" s="208"/>
      <c r="BF90" s="63"/>
    </row>
    <row r="91" spans="2:58" s="32" customFormat="1" ht="20.100000000000001" customHeight="1" x14ac:dyDescent="0.4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3"/>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F91" s="63"/>
    </row>
    <row r="92" spans="2:58" s="32" customFormat="1" ht="18" customHeight="1" x14ac:dyDescent="0.45">
      <c r="C92" s="291" t="s">
        <v>85</v>
      </c>
      <c r="D92" s="69" t="s">
        <v>5718</v>
      </c>
      <c r="F92" s="69"/>
      <c r="G92" s="69"/>
      <c r="H92" s="69"/>
      <c r="I92" s="69"/>
      <c r="J92" s="73"/>
      <c r="K92" s="73"/>
      <c r="L92" s="73"/>
      <c r="M92" s="73"/>
      <c r="N92" s="73"/>
      <c r="O92" s="73"/>
      <c r="P92" s="73"/>
      <c r="Q92" s="73"/>
      <c r="R92" s="73"/>
      <c r="S92" s="74"/>
      <c r="T92" s="73"/>
      <c r="U92" s="73"/>
      <c r="V92" s="73"/>
      <c r="W92" s="73"/>
      <c r="X92" s="69"/>
      <c r="Y92" s="69"/>
      <c r="Z92" s="69"/>
      <c r="AA92" s="69"/>
      <c r="AB92" s="69"/>
      <c r="AE92" s="291" t="s">
        <v>85</v>
      </c>
      <c r="AF92" s="69" t="s">
        <v>5718</v>
      </c>
      <c r="AH92" s="69"/>
      <c r="AI92" s="69"/>
      <c r="AJ92" s="69"/>
      <c r="AK92" s="69"/>
      <c r="AL92" s="73"/>
      <c r="AM92" s="73"/>
      <c r="AN92" s="73"/>
      <c r="AO92" s="73"/>
      <c r="AP92" s="73"/>
      <c r="AQ92" s="73"/>
      <c r="AR92" s="73"/>
      <c r="AS92" s="73"/>
      <c r="AT92" s="73"/>
      <c r="AU92" s="74"/>
      <c r="AV92" s="73"/>
      <c r="AW92" s="73"/>
      <c r="AX92" s="73"/>
      <c r="AY92" s="73"/>
      <c r="AZ92" s="69"/>
      <c r="BA92" s="69"/>
      <c r="BB92" s="69"/>
      <c r="BC92" s="69"/>
      <c r="BD92" s="69"/>
    </row>
    <row r="93" spans="2:58" s="32" customFormat="1" ht="30" customHeight="1" x14ac:dyDescent="0.45">
      <c r="C93" s="296" t="s">
        <v>86</v>
      </c>
      <c r="D93" s="1117" t="s">
        <v>5719</v>
      </c>
      <c r="E93" s="1117"/>
      <c r="F93" s="1117"/>
      <c r="G93" s="1117"/>
      <c r="H93" s="1117"/>
      <c r="I93" s="1117"/>
      <c r="J93" s="1117"/>
      <c r="K93" s="1117"/>
      <c r="L93" s="1117"/>
      <c r="M93" s="1117"/>
      <c r="N93" s="1117"/>
      <c r="O93" s="1117"/>
      <c r="P93" s="1117"/>
      <c r="Q93" s="1117"/>
      <c r="R93" s="1117"/>
      <c r="S93" s="1117"/>
      <c r="T93" s="1117"/>
      <c r="U93" s="1117"/>
      <c r="V93" s="1117"/>
      <c r="W93" s="1117"/>
      <c r="X93" s="1117"/>
      <c r="Y93" s="1117"/>
      <c r="Z93" s="1117"/>
      <c r="AA93" s="1117"/>
      <c r="AB93" s="1117"/>
      <c r="AE93" s="296" t="s">
        <v>86</v>
      </c>
      <c r="AF93" s="1117" t="s">
        <v>5719</v>
      </c>
      <c r="AG93" s="1117"/>
      <c r="AH93" s="1117"/>
      <c r="AI93" s="1117"/>
      <c r="AJ93" s="1117"/>
      <c r="AK93" s="1117"/>
      <c r="AL93" s="1117"/>
      <c r="AM93" s="1117"/>
      <c r="AN93" s="1117"/>
      <c r="AO93" s="1117"/>
      <c r="AP93" s="1117"/>
      <c r="AQ93" s="1117"/>
      <c r="AR93" s="1117"/>
      <c r="AS93" s="1117"/>
      <c r="AT93" s="1117"/>
      <c r="AU93" s="1117"/>
      <c r="AV93" s="1117"/>
      <c r="AW93" s="1117"/>
      <c r="AX93" s="1117"/>
      <c r="AY93" s="1117"/>
      <c r="AZ93" s="1117"/>
      <c r="BA93" s="1117"/>
      <c r="BB93" s="1117"/>
      <c r="BC93" s="1117"/>
      <c r="BD93" s="1117"/>
    </row>
    <row r="94" spans="2:58" s="32" customFormat="1" ht="8.1" customHeight="1" x14ac:dyDescent="0.45">
      <c r="E94" s="75"/>
      <c r="F94" s="75"/>
      <c r="G94" s="75"/>
      <c r="H94" s="75"/>
      <c r="I94" s="75"/>
      <c r="J94" s="75"/>
      <c r="K94" s="75"/>
      <c r="L94" s="75"/>
      <c r="M94" s="75"/>
      <c r="N94" s="75"/>
      <c r="O94" s="75"/>
      <c r="P94" s="75"/>
      <c r="Q94" s="75"/>
      <c r="R94" s="75"/>
      <c r="S94" s="75"/>
      <c r="T94" s="75"/>
      <c r="U94" s="75"/>
      <c r="V94" s="75"/>
      <c r="W94" s="75"/>
      <c r="X94" s="75"/>
      <c r="Y94" s="75"/>
      <c r="Z94" s="75"/>
      <c r="AA94" s="75"/>
      <c r="AB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row>
    <row r="95" spans="2:58" s="32" customFormat="1" ht="25.35" customHeight="1" x14ac:dyDescent="0.45">
      <c r="B95" s="35" t="s">
        <v>87</v>
      </c>
      <c r="I95" s="36"/>
      <c r="J95" s="36"/>
      <c r="W95" s="36"/>
      <c r="X95" s="36"/>
      <c r="Y95" s="36"/>
      <c r="Z95" s="36"/>
      <c r="AA95" s="36"/>
      <c r="AB95" s="36"/>
      <c r="AD95" s="35" t="s">
        <v>87</v>
      </c>
      <c r="AK95" s="36"/>
      <c r="AL95" s="36"/>
      <c r="AY95" s="36"/>
      <c r="AZ95" s="36"/>
      <c r="BA95" s="36"/>
      <c r="BB95" s="36"/>
      <c r="BC95" s="36"/>
      <c r="BD95" s="36"/>
    </row>
    <row r="96" spans="2:58" s="32" customFormat="1" ht="12.6" customHeight="1" x14ac:dyDescent="0.45">
      <c r="B96" s="1185" t="s">
        <v>62</v>
      </c>
      <c r="C96" s="1186"/>
      <c r="D96" s="1186"/>
      <c r="E96" s="1186"/>
      <c r="F96" s="1186"/>
      <c r="G96" s="1186"/>
      <c r="H96" s="1186"/>
      <c r="I96" s="1187"/>
      <c r="J96" s="1188"/>
      <c r="K96" s="1189"/>
      <c r="L96" s="1189"/>
      <c r="M96" s="1189"/>
      <c r="N96" s="1189"/>
      <c r="O96" s="1189"/>
      <c r="P96" s="1189"/>
      <c r="Q96" s="1189"/>
      <c r="R96" s="1189"/>
      <c r="S96" s="1189"/>
      <c r="T96" s="1189"/>
      <c r="U96" s="1189"/>
      <c r="V96" s="1189"/>
      <c r="W96" s="1189"/>
      <c r="X96" s="1189"/>
      <c r="Y96" s="1189"/>
      <c r="Z96" s="1189"/>
      <c r="AA96" s="1189"/>
      <c r="AB96" s="1190"/>
      <c r="AD96" s="1185" t="s">
        <v>62</v>
      </c>
      <c r="AE96" s="1186"/>
      <c r="AF96" s="1186"/>
      <c r="AG96" s="1186"/>
      <c r="AH96" s="1186"/>
      <c r="AI96" s="1186"/>
      <c r="AJ96" s="1186"/>
      <c r="AK96" s="1187"/>
      <c r="AL96" s="1188"/>
      <c r="AM96" s="1189"/>
      <c r="AN96" s="1189"/>
      <c r="AO96" s="1189"/>
      <c r="AP96" s="1189"/>
      <c r="AQ96" s="1189"/>
      <c r="AR96" s="1189"/>
      <c r="AS96" s="1189"/>
      <c r="AT96" s="1189"/>
      <c r="AU96" s="1189"/>
      <c r="AV96" s="1189"/>
      <c r="AW96" s="1189"/>
      <c r="AX96" s="1189"/>
      <c r="AY96" s="1189"/>
      <c r="AZ96" s="1189"/>
      <c r="BA96" s="1189"/>
      <c r="BB96" s="1189"/>
      <c r="BC96" s="1189"/>
      <c r="BD96" s="1190"/>
    </row>
    <row r="97" spans="2:58" s="32" customFormat="1" ht="22.5" customHeight="1" x14ac:dyDescent="0.45">
      <c r="B97" s="1207" t="s">
        <v>50</v>
      </c>
      <c r="C97" s="1208"/>
      <c r="D97" s="1208"/>
      <c r="E97" s="1208"/>
      <c r="F97" s="1208"/>
      <c r="G97" s="1208"/>
      <c r="H97" s="1208"/>
      <c r="I97" s="1209"/>
      <c r="J97" s="1182"/>
      <c r="K97" s="1183"/>
      <c r="L97" s="1183"/>
      <c r="M97" s="1180"/>
      <c r="N97" s="1180"/>
      <c r="O97" s="1183"/>
      <c r="P97" s="1180"/>
      <c r="Q97" s="1180"/>
      <c r="R97" s="1183"/>
      <c r="S97" s="1183"/>
      <c r="T97" s="1183"/>
      <c r="U97" s="1183"/>
      <c r="V97" s="1183"/>
      <c r="W97" s="1183"/>
      <c r="X97" s="1183"/>
      <c r="Y97" s="1183"/>
      <c r="Z97" s="1183"/>
      <c r="AA97" s="1183"/>
      <c r="AB97" s="1184"/>
      <c r="AC97" s="32">
        <v>5</v>
      </c>
      <c r="AD97" s="1207" t="s">
        <v>50</v>
      </c>
      <c r="AE97" s="1208"/>
      <c r="AF97" s="1208"/>
      <c r="AG97" s="1208"/>
      <c r="AH97" s="1208"/>
      <c r="AI97" s="1208"/>
      <c r="AJ97" s="1208"/>
      <c r="AK97" s="1209"/>
      <c r="AL97" s="1182"/>
      <c r="AM97" s="1183"/>
      <c r="AN97" s="1183"/>
      <c r="AO97" s="1180"/>
      <c r="AP97" s="1180"/>
      <c r="AQ97" s="1183"/>
      <c r="AR97" s="1180"/>
      <c r="AS97" s="1180"/>
      <c r="AT97" s="1183"/>
      <c r="AU97" s="1183"/>
      <c r="AV97" s="1183"/>
      <c r="AW97" s="1183"/>
      <c r="AX97" s="1183"/>
      <c r="AY97" s="1183"/>
      <c r="AZ97" s="1183"/>
      <c r="BA97" s="1183"/>
      <c r="BB97" s="1183"/>
      <c r="BC97" s="1183"/>
      <c r="BD97" s="1184"/>
      <c r="BF97" s="32">
        <v>5</v>
      </c>
    </row>
    <row r="98" spans="2:58" s="32" customFormat="1" ht="25.35" customHeight="1" x14ac:dyDescent="0.45">
      <c r="B98" s="1173" t="s">
        <v>48</v>
      </c>
      <c r="C98" s="1174"/>
      <c r="D98" s="1174"/>
      <c r="E98" s="1174"/>
      <c r="F98" s="1174"/>
      <c r="G98" s="1174"/>
      <c r="H98" s="1174"/>
      <c r="I98" s="1175"/>
      <c r="J98" s="1753" t="s">
        <v>3</v>
      </c>
      <c r="K98" s="1754"/>
      <c r="L98" s="1754"/>
      <c r="M98" s="1731"/>
      <c r="N98" s="1733"/>
      <c r="O98" s="492" t="s">
        <v>4</v>
      </c>
      <c r="P98" s="1731"/>
      <c r="Q98" s="1733"/>
      <c r="R98" s="1754"/>
      <c r="S98" s="1754"/>
      <c r="T98" s="1754"/>
      <c r="U98" s="1754"/>
      <c r="V98" s="1754"/>
      <c r="W98" s="1754"/>
      <c r="X98" s="1754"/>
      <c r="Y98" s="1754"/>
      <c r="Z98" s="1754"/>
      <c r="AA98" s="1754"/>
      <c r="AB98" s="1755"/>
      <c r="AD98" s="1173" t="s">
        <v>48</v>
      </c>
      <c r="AE98" s="1174"/>
      <c r="AF98" s="1174"/>
      <c r="AG98" s="1174"/>
      <c r="AH98" s="1174"/>
      <c r="AI98" s="1174"/>
      <c r="AJ98" s="1174"/>
      <c r="AK98" s="1175"/>
      <c r="AL98" s="1753" t="s">
        <v>3</v>
      </c>
      <c r="AM98" s="1754"/>
      <c r="AN98" s="1754"/>
      <c r="AO98" s="1731"/>
      <c r="AP98" s="1733"/>
      <c r="AQ98" s="492" t="s">
        <v>4</v>
      </c>
      <c r="AR98" s="1731"/>
      <c r="AS98" s="1733"/>
      <c r="AT98" s="1754"/>
      <c r="AU98" s="1754"/>
      <c r="AV98" s="1754"/>
      <c r="AW98" s="1754"/>
      <c r="AX98" s="1754"/>
      <c r="AY98" s="1754"/>
      <c r="AZ98" s="1754"/>
      <c r="BA98" s="1754"/>
      <c r="BB98" s="1754"/>
      <c r="BC98" s="1754"/>
      <c r="BD98" s="1755"/>
    </row>
    <row r="99" spans="2:58" s="32" customFormat="1" ht="25.35" customHeight="1" x14ac:dyDescent="0.45">
      <c r="B99" s="1179"/>
      <c r="C99" s="1180"/>
      <c r="D99" s="1180"/>
      <c r="E99" s="1180"/>
      <c r="F99" s="1180"/>
      <c r="G99" s="1180"/>
      <c r="H99" s="1180"/>
      <c r="I99" s="1181"/>
      <c r="J99" s="1753" t="s">
        <v>5</v>
      </c>
      <c r="K99" s="1754"/>
      <c r="L99" s="1754"/>
      <c r="M99" s="1731"/>
      <c r="N99" s="1732"/>
      <c r="O99" s="1732"/>
      <c r="P99" s="1732"/>
      <c r="Q99" s="1733"/>
      <c r="R99" s="1753" t="s">
        <v>6</v>
      </c>
      <c r="S99" s="1754"/>
      <c r="T99" s="1755"/>
      <c r="U99" s="1731"/>
      <c r="V99" s="1732"/>
      <c r="W99" s="1732"/>
      <c r="X99" s="1732"/>
      <c r="Y99" s="1732"/>
      <c r="Z99" s="1732"/>
      <c r="AA99" s="1732"/>
      <c r="AB99" s="1733"/>
      <c r="AD99" s="1179"/>
      <c r="AE99" s="1180"/>
      <c r="AF99" s="1180"/>
      <c r="AG99" s="1180"/>
      <c r="AH99" s="1180"/>
      <c r="AI99" s="1180"/>
      <c r="AJ99" s="1180"/>
      <c r="AK99" s="1181"/>
      <c r="AL99" s="1753" t="s">
        <v>5</v>
      </c>
      <c r="AM99" s="1754"/>
      <c r="AN99" s="1754"/>
      <c r="AO99" s="1731"/>
      <c r="AP99" s="1732"/>
      <c r="AQ99" s="1732"/>
      <c r="AR99" s="1732"/>
      <c r="AS99" s="1733"/>
      <c r="AT99" s="1753" t="s">
        <v>6</v>
      </c>
      <c r="AU99" s="1754"/>
      <c r="AV99" s="1755"/>
      <c r="AW99" s="1731"/>
      <c r="AX99" s="1732"/>
      <c r="AY99" s="1732"/>
      <c r="AZ99" s="1732"/>
      <c r="BA99" s="1732"/>
      <c r="BB99" s="1732"/>
      <c r="BC99" s="1732"/>
      <c r="BD99" s="1733"/>
    </row>
    <row r="100" spans="2:58" s="32" customFormat="1" ht="25.35" customHeight="1" x14ac:dyDescent="0.45">
      <c r="B100" s="1179"/>
      <c r="C100" s="1180"/>
      <c r="D100" s="1180"/>
      <c r="E100" s="1180"/>
      <c r="F100" s="1180"/>
      <c r="G100" s="1180"/>
      <c r="H100" s="1180"/>
      <c r="I100" s="1181"/>
      <c r="J100" s="1753" t="s">
        <v>8536</v>
      </c>
      <c r="K100" s="1754"/>
      <c r="L100" s="1754"/>
      <c r="M100" s="1757"/>
      <c r="N100" s="1758"/>
      <c r="O100" s="1758"/>
      <c r="P100" s="1758"/>
      <c r="Q100" s="1759"/>
      <c r="R100" s="1753" t="s">
        <v>7</v>
      </c>
      <c r="S100" s="1754"/>
      <c r="T100" s="1755"/>
      <c r="U100" s="1731"/>
      <c r="V100" s="1732"/>
      <c r="W100" s="1732"/>
      <c r="X100" s="1732"/>
      <c r="Y100" s="1732"/>
      <c r="Z100" s="1732"/>
      <c r="AA100" s="1732"/>
      <c r="AB100" s="1733"/>
      <c r="AD100" s="1179"/>
      <c r="AE100" s="1180"/>
      <c r="AF100" s="1180"/>
      <c r="AG100" s="1180"/>
      <c r="AH100" s="1180"/>
      <c r="AI100" s="1180"/>
      <c r="AJ100" s="1180"/>
      <c r="AK100" s="1181"/>
      <c r="AL100" s="1753" t="s">
        <v>8536</v>
      </c>
      <c r="AM100" s="1754"/>
      <c r="AN100" s="1754"/>
      <c r="AO100" s="1757"/>
      <c r="AP100" s="1758"/>
      <c r="AQ100" s="1758"/>
      <c r="AR100" s="1758"/>
      <c r="AS100" s="1759"/>
      <c r="AT100" s="1753" t="s">
        <v>7</v>
      </c>
      <c r="AU100" s="1754"/>
      <c r="AV100" s="1755"/>
      <c r="AW100" s="1731"/>
      <c r="AX100" s="1732"/>
      <c r="AY100" s="1732"/>
      <c r="AZ100" s="1732"/>
      <c r="BA100" s="1732"/>
      <c r="BB100" s="1732"/>
      <c r="BC100" s="1732"/>
      <c r="BD100" s="1733"/>
    </row>
    <row r="101" spans="2:58" s="32" customFormat="1" ht="25.35" customHeight="1" x14ac:dyDescent="0.45">
      <c r="B101" s="1182"/>
      <c r="C101" s="1183"/>
      <c r="D101" s="1183"/>
      <c r="E101" s="1183"/>
      <c r="F101" s="1183"/>
      <c r="G101" s="1183"/>
      <c r="H101" s="1183"/>
      <c r="I101" s="1184"/>
      <c r="J101" s="1753" t="s">
        <v>8</v>
      </c>
      <c r="K101" s="1754"/>
      <c r="L101" s="1754"/>
      <c r="M101" s="1756"/>
      <c r="N101" s="1756"/>
      <c r="O101" s="1756"/>
      <c r="P101" s="1756"/>
      <c r="Q101" s="1756"/>
      <c r="R101" s="1756"/>
      <c r="S101" s="1756"/>
      <c r="T101" s="1756"/>
      <c r="U101" s="1756"/>
      <c r="V101" s="1756"/>
      <c r="W101" s="1756"/>
      <c r="X101" s="1756"/>
      <c r="Y101" s="1756"/>
      <c r="Z101" s="1756"/>
      <c r="AA101" s="1756"/>
      <c r="AB101" s="1756"/>
      <c r="AD101" s="1182"/>
      <c r="AE101" s="1183"/>
      <c r="AF101" s="1183"/>
      <c r="AG101" s="1183"/>
      <c r="AH101" s="1183"/>
      <c r="AI101" s="1183"/>
      <c r="AJ101" s="1183"/>
      <c r="AK101" s="1184"/>
      <c r="AL101" s="1753" t="s">
        <v>8</v>
      </c>
      <c r="AM101" s="1754"/>
      <c r="AN101" s="1754"/>
      <c r="AO101" s="1756"/>
      <c r="AP101" s="1756"/>
      <c r="AQ101" s="1756"/>
      <c r="AR101" s="1756"/>
      <c r="AS101" s="1756"/>
      <c r="AT101" s="1756"/>
      <c r="AU101" s="1756"/>
      <c r="AV101" s="1756"/>
      <c r="AW101" s="1756"/>
      <c r="AX101" s="1756"/>
      <c r="AY101" s="1756"/>
      <c r="AZ101" s="1756"/>
      <c r="BA101" s="1756"/>
      <c r="BB101" s="1756"/>
      <c r="BC101" s="1756"/>
      <c r="BD101" s="1756"/>
    </row>
    <row r="102" spans="2:58" s="32" customFormat="1" ht="30" customHeight="1" x14ac:dyDescent="0.45">
      <c r="B102" s="1696" t="s">
        <v>63</v>
      </c>
      <c r="C102" s="1697"/>
      <c r="D102" s="1697"/>
      <c r="E102" s="1697"/>
      <c r="F102" s="1697"/>
      <c r="G102" s="1697"/>
      <c r="H102" s="1697"/>
      <c r="I102" s="1698"/>
      <c r="J102" s="494"/>
      <c r="K102" s="495"/>
      <c r="L102" s="220" t="s">
        <v>65</v>
      </c>
      <c r="M102" s="496"/>
      <c r="N102" s="218" t="s">
        <v>64</v>
      </c>
      <c r="O102" s="42"/>
      <c r="P102" s="53"/>
      <c r="V102" s="82"/>
      <c r="W102" s="82"/>
      <c r="X102" s="82"/>
      <c r="Y102" s="82"/>
      <c r="Z102" s="82"/>
      <c r="AA102" s="82"/>
      <c r="AB102" s="83"/>
      <c r="AD102" s="1696" t="s">
        <v>63</v>
      </c>
      <c r="AE102" s="1697"/>
      <c r="AF102" s="1697"/>
      <c r="AG102" s="1697"/>
      <c r="AH102" s="1697"/>
      <c r="AI102" s="1697"/>
      <c r="AJ102" s="1697"/>
      <c r="AK102" s="1698"/>
      <c r="AL102" s="494"/>
      <c r="AM102" s="495"/>
      <c r="AN102" s="220" t="s">
        <v>65</v>
      </c>
      <c r="AO102" s="496"/>
      <c r="AP102" s="218" t="s">
        <v>64</v>
      </c>
      <c r="AQ102" s="42"/>
      <c r="AR102" s="53"/>
      <c r="AX102" s="82"/>
      <c r="AY102" s="82"/>
      <c r="AZ102" s="82"/>
      <c r="BA102" s="82"/>
      <c r="BB102" s="82"/>
      <c r="BC102" s="82"/>
      <c r="BD102" s="83"/>
    </row>
    <row r="103" spans="2:58" s="32" customFormat="1" ht="15" customHeight="1" x14ac:dyDescent="0.45">
      <c r="B103" s="1699"/>
      <c r="C103" s="1700"/>
      <c r="D103" s="1700"/>
      <c r="E103" s="1700"/>
      <c r="F103" s="1700"/>
      <c r="G103" s="1700"/>
      <c r="H103" s="1700"/>
      <c r="I103" s="1701"/>
      <c r="J103" s="43" t="s">
        <v>66</v>
      </c>
      <c r="K103" s="44"/>
      <c r="L103" s="44"/>
      <c r="M103" s="44"/>
      <c r="N103" s="44"/>
      <c r="O103" s="44"/>
      <c r="P103" s="44"/>
      <c r="Q103" s="44"/>
      <c r="R103" s="44"/>
      <c r="S103" s="42"/>
      <c r="T103" s="45"/>
      <c r="U103" s="217"/>
      <c r="V103" s="212"/>
      <c r="W103" s="410"/>
      <c r="X103" s="295" t="s">
        <v>65</v>
      </c>
      <c r="Y103" s="211"/>
      <c r="Z103" s="72" t="s">
        <v>64</v>
      </c>
      <c r="AA103" s="72"/>
      <c r="AB103" s="214"/>
      <c r="AD103" s="1699"/>
      <c r="AE103" s="1700"/>
      <c r="AF103" s="1700"/>
      <c r="AG103" s="1700"/>
      <c r="AH103" s="1700"/>
      <c r="AI103" s="1700"/>
      <c r="AJ103" s="1700"/>
      <c r="AK103" s="1701"/>
      <c r="AL103" s="43" t="s">
        <v>66</v>
      </c>
      <c r="AM103" s="44"/>
      <c r="AN103" s="44"/>
      <c r="AO103" s="44"/>
      <c r="AP103" s="44"/>
      <c r="AQ103" s="44"/>
      <c r="AR103" s="44"/>
      <c r="AS103" s="44"/>
      <c r="AT103" s="44"/>
      <c r="AU103" s="42"/>
      <c r="AV103" s="45"/>
      <c r="AW103" s="217"/>
      <c r="AX103" s="212"/>
      <c r="AY103" s="410"/>
      <c r="AZ103" s="295" t="s">
        <v>65</v>
      </c>
      <c r="BA103" s="211"/>
      <c r="BB103" s="72" t="s">
        <v>64</v>
      </c>
      <c r="BC103" s="72"/>
      <c r="BD103" s="214"/>
    </row>
    <row r="104" spans="2:58" s="32" customFormat="1" ht="15" customHeight="1" x14ac:dyDescent="0.45">
      <c r="B104" s="1702"/>
      <c r="C104" s="1703"/>
      <c r="D104" s="1703"/>
      <c r="E104" s="1703"/>
      <c r="F104" s="1703"/>
      <c r="G104" s="1703"/>
      <c r="H104" s="1703"/>
      <c r="I104" s="1704"/>
      <c r="J104" s="497" t="s">
        <v>67</v>
      </c>
      <c r="K104" s="99"/>
      <c r="L104" s="99"/>
      <c r="M104" s="99"/>
      <c r="N104" s="99"/>
      <c r="O104" s="99"/>
      <c r="P104" s="99"/>
      <c r="Q104" s="99"/>
      <c r="R104" s="99"/>
      <c r="S104" s="47"/>
      <c r="T104" s="48"/>
      <c r="U104" s="498"/>
      <c r="V104" s="499"/>
      <c r="W104" s="500"/>
      <c r="X104" s="99" t="s">
        <v>65</v>
      </c>
      <c r="Y104" s="501"/>
      <c r="Z104" s="48" t="s">
        <v>64</v>
      </c>
      <c r="AA104" s="48"/>
      <c r="AB104" s="49"/>
      <c r="AD104" s="1702"/>
      <c r="AE104" s="1703"/>
      <c r="AF104" s="1703"/>
      <c r="AG104" s="1703"/>
      <c r="AH104" s="1703"/>
      <c r="AI104" s="1703"/>
      <c r="AJ104" s="1703"/>
      <c r="AK104" s="1704"/>
      <c r="AL104" s="497" t="s">
        <v>67</v>
      </c>
      <c r="AM104" s="99"/>
      <c r="AN104" s="99"/>
      <c r="AO104" s="99"/>
      <c r="AP104" s="99"/>
      <c r="AQ104" s="99"/>
      <c r="AR104" s="99"/>
      <c r="AS104" s="99"/>
      <c r="AT104" s="99"/>
      <c r="AU104" s="47"/>
      <c r="AV104" s="48"/>
      <c r="AW104" s="498"/>
      <c r="AX104" s="499"/>
      <c r="AY104" s="500"/>
      <c r="AZ104" s="99" t="s">
        <v>65</v>
      </c>
      <c r="BA104" s="501"/>
      <c r="BB104" s="48" t="s">
        <v>64</v>
      </c>
      <c r="BC104" s="48"/>
      <c r="BD104" s="49"/>
    </row>
    <row r="105" spans="2:58" s="32" customFormat="1" ht="18" customHeight="1" x14ac:dyDescent="0.45">
      <c r="B105" s="1167" t="s">
        <v>68</v>
      </c>
      <c r="C105" s="1168"/>
      <c r="D105" s="1168"/>
      <c r="E105" s="1168"/>
      <c r="F105" s="1168"/>
      <c r="G105" s="1168"/>
      <c r="H105" s="1168"/>
      <c r="I105" s="1169"/>
      <c r="J105" s="502" t="s">
        <v>70</v>
      </c>
      <c r="K105" s="52" t="s">
        <v>69</v>
      </c>
      <c r="L105" s="58"/>
      <c r="M105" s="58"/>
      <c r="N105" s="58"/>
      <c r="O105" s="502" t="s">
        <v>70</v>
      </c>
      <c r="P105" s="52" t="s">
        <v>71</v>
      </c>
      <c r="Q105" s="58"/>
      <c r="R105" s="58"/>
      <c r="T105" s="72" t="s">
        <v>81</v>
      </c>
      <c r="U105" s="502" t="s">
        <v>70</v>
      </c>
      <c r="V105" s="72" t="s">
        <v>82</v>
      </c>
      <c r="X105" s="52"/>
      <c r="Y105" s="58"/>
      <c r="Z105" s="58"/>
      <c r="AA105" s="58"/>
      <c r="AB105" s="59"/>
      <c r="AD105" s="1167" t="s">
        <v>68</v>
      </c>
      <c r="AE105" s="1168"/>
      <c r="AF105" s="1168"/>
      <c r="AG105" s="1168"/>
      <c r="AH105" s="1168"/>
      <c r="AI105" s="1168"/>
      <c r="AJ105" s="1168"/>
      <c r="AK105" s="1169"/>
      <c r="AL105" s="502" t="s">
        <v>70</v>
      </c>
      <c r="AM105" s="52" t="s">
        <v>69</v>
      </c>
      <c r="AN105" s="58"/>
      <c r="AO105" s="58"/>
      <c r="AP105" s="58"/>
      <c r="AQ105" s="502" t="s">
        <v>70</v>
      </c>
      <c r="AR105" s="52" t="s">
        <v>71</v>
      </c>
      <c r="AS105" s="58"/>
      <c r="AT105" s="58"/>
      <c r="AV105" s="72" t="s">
        <v>81</v>
      </c>
      <c r="AW105" s="502" t="s">
        <v>70</v>
      </c>
      <c r="AX105" s="72" t="s">
        <v>82</v>
      </c>
      <c r="AZ105" s="52"/>
      <c r="BA105" s="58"/>
      <c r="BB105" s="58"/>
      <c r="BC105" s="58"/>
      <c r="BD105" s="59"/>
    </row>
    <row r="106" spans="2:58" s="32" customFormat="1" ht="15" customHeight="1" x14ac:dyDescent="0.45">
      <c r="B106" s="1118" t="s">
        <v>72</v>
      </c>
      <c r="C106" s="1119"/>
      <c r="D106" s="1119"/>
      <c r="E106" s="1119"/>
      <c r="F106" s="1119"/>
      <c r="G106" s="1119"/>
      <c r="H106" s="1119"/>
      <c r="I106" s="1120"/>
      <c r="J106" s="1130" t="s">
        <v>73</v>
      </c>
      <c r="K106" s="1139"/>
      <c r="L106" s="1744"/>
      <c r="M106" s="1199"/>
      <c r="N106" s="1199"/>
      <c r="O106" s="1199"/>
      <c r="P106" s="1199"/>
      <c r="Q106" s="1199"/>
      <c r="R106" s="1200"/>
      <c r="S106" s="1200"/>
      <c r="T106" s="1200"/>
      <c r="U106" s="1745"/>
      <c r="V106" s="1143" t="s">
        <v>74</v>
      </c>
      <c r="W106" s="1143"/>
      <c r="X106" s="1143"/>
      <c r="Y106" s="1143"/>
      <c r="Z106" s="1143"/>
      <c r="AA106" s="1143"/>
      <c r="AB106" s="1144"/>
      <c r="AD106" s="1118" t="s">
        <v>72</v>
      </c>
      <c r="AE106" s="1119"/>
      <c r="AF106" s="1119"/>
      <c r="AG106" s="1119"/>
      <c r="AH106" s="1119"/>
      <c r="AI106" s="1119"/>
      <c r="AJ106" s="1119"/>
      <c r="AK106" s="1120"/>
      <c r="AL106" s="1130" t="s">
        <v>73</v>
      </c>
      <c r="AM106" s="1139"/>
      <c r="AN106" s="1744"/>
      <c r="AO106" s="1199"/>
      <c r="AP106" s="1199"/>
      <c r="AQ106" s="1199"/>
      <c r="AR106" s="1199"/>
      <c r="AS106" s="1199"/>
      <c r="AT106" s="1200"/>
      <c r="AU106" s="1200"/>
      <c r="AV106" s="1200"/>
      <c r="AW106" s="1745"/>
      <c r="AX106" s="1143" t="s">
        <v>74</v>
      </c>
      <c r="AY106" s="1143"/>
      <c r="AZ106" s="1143"/>
      <c r="BA106" s="1143"/>
      <c r="BB106" s="1143"/>
      <c r="BC106" s="1143"/>
      <c r="BD106" s="1144"/>
    </row>
    <row r="107" spans="2:58" s="32" customFormat="1" ht="15" customHeight="1" x14ac:dyDescent="0.45">
      <c r="B107" s="1121"/>
      <c r="C107" s="1122"/>
      <c r="D107" s="1122"/>
      <c r="E107" s="1122"/>
      <c r="F107" s="1122"/>
      <c r="G107" s="1122"/>
      <c r="H107" s="1122"/>
      <c r="I107" s="1123"/>
      <c r="J107" s="1197"/>
      <c r="K107" s="1198"/>
      <c r="L107" s="1744"/>
      <c r="M107" s="1199"/>
      <c r="N107" s="1199"/>
      <c r="O107" s="1199"/>
      <c r="P107" s="1199"/>
      <c r="Q107" s="1199"/>
      <c r="R107" s="1200"/>
      <c r="S107" s="1200"/>
      <c r="T107" s="1200"/>
      <c r="U107" s="1745"/>
      <c r="V107" s="1146"/>
      <c r="W107" s="1146"/>
      <c r="X107" s="1146"/>
      <c r="Y107" s="1146"/>
      <c r="Z107" s="1146"/>
      <c r="AA107" s="1146"/>
      <c r="AB107" s="1147"/>
      <c r="AC107" s="63"/>
      <c r="AD107" s="1121"/>
      <c r="AE107" s="1122"/>
      <c r="AF107" s="1122"/>
      <c r="AG107" s="1122"/>
      <c r="AH107" s="1122"/>
      <c r="AI107" s="1122"/>
      <c r="AJ107" s="1122"/>
      <c r="AK107" s="1123"/>
      <c r="AL107" s="1197"/>
      <c r="AM107" s="1198"/>
      <c r="AN107" s="1744"/>
      <c r="AO107" s="1199"/>
      <c r="AP107" s="1199"/>
      <c r="AQ107" s="1199"/>
      <c r="AR107" s="1199"/>
      <c r="AS107" s="1199"/>
      <c r="AT107" s="1200"/>
      <c r="AU107" s="1200"/>
      <c r="AV107" s="1200"/>
      <c r="AW107" s="1745"/>
      <c r="AX107" s="1146"/>
      <c r="AY107" s="1146"/>
      <c r="AZ107" s="1146"/>
      <c r="BA107" s="1146"/>
      <c r="BB107" s="1146"/>
      <c r="BC107" s="1146"/>
      <c r="BD107" s="1147"/>
      <c r="BF107" s="63"/>
    </row>
    <row r="108" spans="2:58" s="32" customFormat="1" ht="15" customHeight="1" x14ac:dyDescent="0.45">
      <c r="B108" s="1118" t="s">
        <v>75</v>
      </c>
      <c r="C108" s="1119"/>
      <c r="D108" s="1119"/>
      <c r="E108" s="1119"/>
      <c r="F108" s="1119"/>
      <c r="G108" s="1119"/>
      <c r="H108" s="1119"/>
      <c r="I108" s="1119"/>
      <c r="J108" s="1737"/>
      <c r="K108" s="1739"/>
      <c r="L108" s="1558"/>
      <c r="M108" s="1527" t="s">
        <v>76</v>
      </c>
      <c r="N108" s="1558"/>
      <c r="O108" s="1527" t="s">
        <v>77</v>
      </c>
      <c r="P108" s="1558"/>
      <c r="Q108" s="1527" t="s">
        <v>140</v>
      </c>
      <c r="S108" s="60"/>
      <c r="T108" s="60"/>
      <c r="U108" s="60"/>
      <c r="V108" s="60"/>
      <c r="W108" s="60"/>
      <c r="X108" s="60"/>
      <c r="Y108" s="60"/>
      <c r="Z108" s="60"/>
      <c r="AA108" s="60"/>
      <c r="AB108" s="209"/>
      <c r="AC108" s="63"/>
      <c r="AD108" s="1118" t="s">
        <v>75</v>
      </c>
      <c r="AE108" s="1119"/>
      <c r="AF108" s="1119"/>
      <c r="AG108" s="1119"/>
      <c r="AH108" s="1119"/>
      <c r="AI108" s="1119"/>
      <c r="AJ108" s="1119"/>
      <c r="AK108" s="1119"/>
      <c r="AL108" s="1737"/>
      <c r="AM108" s="1739"/>
      <c r="AN108" s="1558"/>
      <c r="AO108" s="1527" t="s">
        <v>76</v>
      </c>
      <c r="AP108" s="1558"/>
      <c r="AQ108" s="1527" t="s">
        <v>77</v>
      </c>
      <c r="AR108" s="1558"/>
      <c r="AS108" s="1527" t="s">
        <v>140</v>
      </c>
      <c r="AU108" s="60"/>
      <c r="AV108" s="60"/>
      <c r="AW108" s="60"/>
      <c r="AX108" s="60"/>
      <c r="AY108" s="60"/>
      <c r="AZ108" s="60"/>
      <c r="BA108" s="60"/>
      <c r="BB108" s="60"/>
      <c r="BC108" s="60"/>
      <c r="BD108" s="209"/>
      <c r="BF108" s="63"/>
    </row>
    <row r="109" spans="2:58" s="32" customFormat="1" ht="15" customHeight="1" x14ac:dyDescent="0.45">
      <c r="B109" s="1121"/>
      <c r="C109" s="1122"/>
      <c r="D109" s="1122"/>
      <c r="E109" s="1122"/>
      <c r="F109" s="1122"/>
      <c r="G109" s="1122"/>
      <c r="H109" s="1122"/>
      <c r="I109" s="1122"/>
      <c r="J109" s="1480"/>
      <c r="K109" s="1752"/>
      <c r="L109" s="1749"/>
      <c r="M109" s="1528"/>
      <c r="N109" s="1749"/>
      <c r="O109" s="1528"/>
      <c r="P109" s="1749"/>
      <c r="Q109" s="1528"/>
      <c r="R109" s="64"/>
      <c r="S109" s="62"/>
      <c r="T109" s="62"/>
      <c r="U109" s="62"/>
      <c r="V109" s="62"/>
      <c r="W109" s="62"/>
      <c r="X109" s="62"/>
      <c r="Y109" s="62"/>
      <c r="Z109" s="62"/>
      <c r="AA109" s="62"/>
      <c r="AB109" s="208"/>
      <c r="AC109" s="63"/>
      <c r="AD109" s="1121"/>
      <c r="AE109" s="1122"/>
      <c r="AF109" s="1122"/>
      <c r="AG109" s="1122"/>
      <c r="AH109" s="1122"/>
      <c r="AI109" s="1122"/>
      <c r="AJ109" s="1122"/>
      <c r="AK109" s="1122"/>
      <c r="AL109" s="1480"/>
      <c r="AM109" s="1752"/>
      <c r="AN109" s="1749"/>
      <c r="AO109" s="1528"/>
      <c r="AP109" s="1749"/>
      <c r="AQ109" s="1528"/>
      <c r="AR109" s="1749"/>
      <c r="AS109" s="1528"/>
      <c r="AT109" s="64"/>
      <c r="AU109" s="62"/>
      <c r="AV109" s="62"/>
      <c r="AW109" s="62"/>
      <c r="AX109" s="62"/>
      <c r="AY109" s="62"/>
      <c r="AZ109" s="62"/>
      <c r="BA109" s="62"/>
      <c r="BB109" s="62"/>
      <c r="BC109" s="62"/>
      <c r="BD109" s="208"/>
      <c r="BF109" s="63"/>
    </row>
    <row r="110" spans="2:58" s="32" customFormat="1" ht="20.100000000000001" customHeight="1" x14ac:dyDescent="0.4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1"/>
      <c r="Z110" s="61"/>
      <c r="AA110" s="61"/>
      <c r="AB110" s="61"/>
      <c r="AC110" s="63"/>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1"/>
      <c r="BB110" s="61"/>
      <c r="BC110" s="61"/>
      <c r="BD110" s="61"/>
      <c r="BF110" s="63"/>
    </row>
    <row r="111" spans="2:58" s="32" customFormat="1" ht="12.6" customHeight="1" x14ac:dyDescent="0.45">
      <c r="B111" s="1185" t="s">
        <v>62</v>
      </c>
      <c r="C111" s="1186"/>
      <c r="D111" s="1186"/>
      <c r="E111" s="1186"/>
      <c r="F111" s="1186"/>
      <c r="G111" s="1186"/>
      <c r="H111" s="1186"/>
      <c r="I111" s="1187"/>
      <c r="J111" s="1188"/>
      <c r="K111" s="1189"/>
      <c r="L111" s="1189"/>
      <c r="M111" s="1189"/>
      <c r="N111" s="1189"/>
      <c r="O111" s="1189"/>
      <c r="P111" s="1189"/>
      <c r="Q111" s="1189"/>
      <c r="R111" s="1189"/>
      <c r="S111" s="1189"/>
      <c r="T111" s="1189"/>
      <c r="U111" s="1189"/>
      <c r="V111" s="1189"/>
      <c r="W111" s="1189"/>
      <c r="X111" s="1189"/>
      <c r="Y111" s="1189"/>
      <c r="Z111" s="1189"/>
      <c r="AA111" s="1189"/>
      <c r="AB111" s="1190"/>
      <c r="AD111" s="1185" t="s">
        <v>62</v>
      </c>
      <c r="AE111" s="1186"/>
      <c r="AF111" s="1186"/>
      <c r="AG111" s="1186"/>
      <c r="AH111" s="1186"/>
      <c r="AI111" s="1186"/>
      <c r="AJ111" s="1186"/>
      <c r="AK111" s="1187"/>
      <c r="AL111" s="1188"/>
      <c r="AM111" s="1189"/>
      <c r="AN111" s="1189"/>
      <c r="AO111" s="1189"/>
      <c r="AP111" s="1189"/>
      <c r="AQ111" s="1189"/>
      <c r="AR111" s="1189"/>
      <c r="AS111" s="1189"/>
      <c r="AT111" s="1189"/>
      <c r="AU111" s="1189"/>
      <c r="AV111" s="1189"/>
      <c r="AW111" s="1189"/>
      <c r="AX111" s="1189"/>
      <c r="AY111" s="1189"/>
      <c r="AZ111" s="1189"/>
      <c r="BA111" s="1189"/>
      <c r="BB111" s="1189"/>
      <c r="BC111" s="1189"/>
      <c r="BD111" s="1190"/>
    </row>
    <row r="112" spans="2:58" s="32" customFormat="1" ht="22.5" customHeight="1" x14ac:dyDescent="0.45">
      <c r="B112" s="1207" t="s">
        <v>50</v>
      </c>
      <c r="C112" s="1208"/>
      <c r="D112" s="1208"/>
      <c r="E112" s="1208"/>
      <c r="F112" s="1208"/>
      <c r="G112" s="1208"/>
      <c r="H112" s="1208"/>
      <c r="I112" s="1209"/>
      <c r="J112" s="1182"/>
      <c r="K112" s="1183"/>
      <c r="L112" s="1183"/>
      <c r="M112" s="1180"/>
      <c r="N112" s="1180"/>
      <c r="O112" s="1183"/>
      <c r="P112" s="1180"/>
      <c r="Q112" s="1180"/>
      <c r="R112" s="1183"/>
      <c r="S112" s="1183"/>
      <c r="T112" s="1183"/>
      <c r="U112" s="1183"/>
      <c r="V112" s="1183"/>
      <c r="W112" s="1183"/>
      <c r="X112" s="1183"/>
      <c r="Y112" s="1183"/>
      <c r="Z112" s="1183"/>
      <c r="AA112" s="1183"/>
      <c r="AB112" s="1184"/>
      <c r="AC112" s="32">
        <v>6</v>
      </c>
      <c r="AD112" s="1207" t="s">
        <v>50</v>
      </c>
      <c r="AE112" s="1208"/>
      <c r="AF112" s="1208"/>
      <c r="AG112" s="1208"/>
      <c r="AH112" s="1208"/>
      <c r="AI112" s="1208"/>
      <c r="AJ112" s="1208"/>
      <c r="AK112" s="1209"/>
      <c r="AL112" s="1182"/>
      <c r="AM112" s="1183"/>
      <c r="AN112" s="1183"/>
      <c r="AO112" s="1180"/>
      <c r="AP112" s="1180"/>
      <c r="AQ112" s="1183"/>
      <c r="AR112" s="1180"/>
      <c r="AS112" s="1180"/>
      <c r="AT112" s="1183"/>
      <c r="AU112" s="1183"/>
      <c r="AV112" s="1183"/>
      <c r="AW112" s="1183"/>
      <c r="AX112" s="1183"/>
      <c r="AY112" s="1183"/>
      <c r="AZ112" s="1183"/>
      <c r="BA112" s="1183"/>
      <c r="BB112" s="1183"/>
      <c r="BC112" s="1183"/>
      <c r="BD112" s="1184"/>
      <c r="BF112" s="32">
        <v>6</v>
      </c>
    </row>
    <row r="113" spans="2:58" s="32" customFormat="1" ht="25.35" customHeight="1" x14ac:dyDescent="0.45">
      <c r="B113" s="1173" t="s">
        <v>48</v>
      </c>
      <c r="C113" s="1174"/>
      <c r="D113" s="1174"/>
      <c r="E113" s="1174"/>
      <c r="F113" s="1174"/>
      <c r="G113" s="1174"/>
      <c r="H113" s="1174"/>
      <c r="I113" s="1175"/>
      <c r="J113" s="1753" t="s">
        <v>3</v>
      </c>
      <c r="K113" s="1754"/>
      <c r="L113" s="1754"/>
      <c r="M113" s="1731"/>
      <c r="N113" s="1733"/>
      <c r="O113" s="492" t="s">
        <v>4</v>
      </c>
      <c r="P113" s="1731"/>
      <c r="Q113" s="1733"/>
      <c r="R113" s="1754"/>
      <c r="S113" s="1754"/>
      <c r="T113" s="1754"/>
      <c r="U113" s="1754"/>
      <c r="V113" s="1754"/>
      <c r="W113" s="1754"/>
      <c r="X113" s="1754"/>
      <c r="Y113" s="1754"/>
      <c r="Z113" s="1754"/>
      <c r="AA113" s="1754"/>
      <c r="AB113" s="1755"/>
      <c r="AD113" s="1173" t="s">
        <v>48</v>
      </c>
      <c r="AE113" s="1174"/>
      <c r="AF113" s="1174"/>
      <c r="AG113" s="1174"/>
      <c r="AH113" s="1174"/>
      <c r="AI113" s="1174"/>
      <c r="AJ113" s="1174"/>
      <c r="AK113" s="1175"/>
      <c r="AL113" s="1753" t="s">
        <v>3</v>
      </c>
      <c r="AM113" s="1754"/>
      <c r="AN113" s="1754"/>
      <c r="AO113" s="1731"/>
      <c r="AP113" s="1733"/>
      <c r="AQ113" s="492" t="s">
        <v>4</v>
      </c>
      <c r="AR113" s="1731"/>
      <c r="AS113" s="1733"/>
      <c r="AT113" s="1754"/>
      <c r="AU113" s="1754"/>
      <c r="AV113" s="1754"/>
      <c r="AW113" s="1754"/>
      <c r="AX113" s="1754"/>
      <c r="AY113" s="1754"/>
      <c r="AZ113" s="1754"/>
      <c r="BA113" s="1754"/>
      <c r="BB113" s="1754"/>
      <c r="BC113" s="1754"/>
      <c r="BD113" s="1755"/>
    </row>
    <row r="114" spans="2:58" s="32" customFormat="1" ht="25.35" customHeight="1" x14ac:dyDescent="0.45">
      <c r="B114" s="1179"/>
      <c r="C114" s="1180"/>
      <c r="D114" s="1180"/>
      <c r="E114" s="1180"/>
      <c r="F114" s="1180"/>
      <c r="G114" s="1180"/>
      <c r="H114" s="1180"/>
      <c r="I114" s="1181"/>
      <c r="J114" s="1753" t="s">
        <v>5</v>
      </c>
      <c r="K114" s="1754"/>
      <c r="L114" s="1754"/>
      <c r="M114" s="1731"/>
      <c r="N114" s="1732"/>
      <c r="O114" s="1732"/>
      <c r="P114" s="1732"/>
      <c r="Q114" s="1733"/>
      <c r="R114" s="1753" t="s">
        <v>6</v>
      </c>
      <c r="S114" s="1754"/>
      <c r="T114" s="1755"/>
      <c r="U114" s="1731"/>
      <c r="V114" s="1732"/>
      <c r="W114" s="1732"/>
      <c r="X114" s="1732"/>
      <c r="Y114" s="1732"/>
      <c r="Z114" s="1732"/>
      <c r="AA114" s="1732"/>
      <c r="AB114" s="1733"/>
      <c r="AD114" s="1179"/>
      <c r="AE114" s="1180"/>
      <c r="AF114" s="1180"/>
      <c r="AG114" s="1180"/>
      <c r="AH114" s="1180"/>
      <c r="AI114" s="1180"/>
      <c r="AJ114" s="1180"/>
      <c r="AK114" s="1181"/>
      <c r="AL114" s="1753" t="s">
        <v>5</v>
      </c>
      <c r="AM114" s="1754"/>
      <c r="AN114" s="1754"/>
      <c r="AO114" s="1731"/>
      <c r="AP114" s="1732"/>
      <c r="AQ114" s="1732"/>
      <c r="AR114" s="1732"/>
      <c r="AS114" s="1733"/>
      <c r="AT114" s="1753" t="s">
        <v>6</v>
      </c>
      <c r="AU114" s="1754"/>
      <c r="AV114" s="1755"/>
      <c r="AW114" s="1731"/>
      <c r="AX114" s="1732"/>
      <c r="AY114" s="1732"/>
      <c r="AZ114" s="1732"/>
      <c r="BA114" s="1732"/>
      <c r="BB114" s="1732"/>
      <c r="BC114" s="1732"/>
      <c r="BD114" s="1733"/>
    </row>
    <row r="115" spans="2:58" s="32" customFormat="1" ht="25.35" customHeight="1" x14ac:dyDescent="0.45">
      <c r="B115" s="1179"/>
      <c r="C115" s="1180"/>
      <c r="D115" s="1180"/>
      <c r="E115" s="1180"/>
      <c r="F115" s="1180"/>
      <c r="G115" s="1180"/>
      <c r="H115" s="1180"/>
      <c r="I115" s="1181"/>
      <c r="J115" s="1753" t="s">
        <v>8536</v>
      </c>
      <c r="K115" s="1754"/>
      <c r="L115" s="1754"/>
      <c r="M115" s="1757"/>
      <c r="N115" s="1758"/>
      <c r="O115" s="1758"/>
      <c r="P115" s="1758"/>
      <c r="Q115" s="1759"/>
      <c r="R115" s="1753" t="s">
        <v>7</v>
      </c>
      <c r="S115" s="1754"/>
      <c r="T115" s="1755"/>
      <c r="U115" s="1731"/>
      <c r="V115" s="1732"/>
      <c r="W115" s="1732"/>
      <c r="X115" s="1732"/>
      <c r="Y115" s="1732"/>
      <c r="Z115" s="1732"/>
      <c r="AA115" s="1732"/>
      <c r="AB115" s="1733"/>
      <c r="AD115" s="1179"/>
      <c r="AE115" s="1180"/>
      <c r="AF115" s="1180"/>
      <c r="AG115" s="1180"/>
      <c r="AH115" s="1180"/>
      <c r="AI115" s="1180"/>
      <c r="AJ115" s="1180"/>
      <c r="AK115" s="1181"/>
      <c r="AL115" s="1753" t="s">
        <v>8536</v>
      </c>
      <c r="AM115" s="1754"/>
      <c r="AN115" s="1754"/>
      <c r="AO115" s="1757"/>
      <c r="AP115" s="1758"/>
      <c r="AQ115" s="1758"/>
      <c r="AR115" s="1758"/>
      <c r="AS115" s="1759"/>
      <c r="AT115" s="1753" t="s">
        <v>7</v>
      </c>
      <c r="AU115" s="1754"/>
      <c r="AV115" s="1755"/>
      <c r="AW115" s="1731"/>
      <c r="AX115" s="1732"/>
      <c r="AY115" s="1732"/>
      <c r="AZ115" s="1732"/>
      <c r="BA115" s="1732"/>
      <c r="BB115" s="1732"/>
      <c r="BC115" s="1732"/>
      <c r="BD115" s="1733"/>
    </row>
    <row r="116" spans="2:58" s="32" customFormat="1" ht="25.35" customHeight="1" x14ac:dyDescent="0.45">
      <c r="B116" s="1182"/>
      <c r="C116" s="1183"/>
      <c r="D116" s="1183"/>
      <c r="E116" s="1183"/>
      <c r="F116" s="1183"/>
      <c r="G116" s="1183"/>
      <c r="H116" s="1183"/>
      <c r="I116" s="1184"/>
      <c r="J116" s="1753" t="s">
        <v>8</v>
      </c>
      <c r="K116" s="1754"/>
      <c r="L116" s="1754"/>
      <c r="M116" s="1756"/>
      <c r="N116" s="1756"/>
      <c r="O116" s="1756"/>
      <c r="P116" s="1756"/>
      <c r="Q116" s="1756"/>
      <c r="R116" s="1756"/>
      <c r="S116" s="1756"/>
      <c r="T116" s="1756"/>
      <c r="U116" s="1756"/>
      <c r="V116" s="1756"/>
      <c r="W116" s="1756"/>
      <c r="X116" s="1756"/>
      <c r="Y116" s="1756"/>
      <c r="Z116" s="1756"/>
      <c r="AA116" s="1756"/>
      <c r="AB116" s="1756"/>
      <c r="AD116" s="1182"/>
      <c r="AE116" s="1183"/>
      <c r="AF116" s="1183"/>
      <c r="AG116" s="1183"/>
      <c r="AH116" s="1183"/>
      <c r="AI116" s="1183"/>
      <c r="AJ116" s="1183"/>
      <c r="AK116" s="1184"/>
      <c r="AL116" s="1753" t="s">
        <v>8</v>
      </c>
      <c r="AM116" s="1754"/>
      <c r="AN116" s="1754"/>
      <c r="AO116" s="1756"/>
      <c r="AP116" s="1756"/>
      <c r="AQ116" s="1756"/>
      <c r="AR116" s="1756"/>
      <c r="AS116" s="1756"/>
      <c r="AT116" s="1756"/>
      <c r="AU116" s="1756"/>
      <c r="AV116" s="1756"/>
      <c r="AW116" s="1756"/>
      <c r="AX116" s="1756"/>
      <c r="AY116" s="1756"/>
      <c r="AZ116" s="1756"/>
      <c r="BA116" s="1756"/>
      <c r="BB116" s="1756"/>
      <c r="BC116" s="1756"/>
      <c r="BD116" s="1756"/>
    </row>
    <row r="117" spans="2:58" s="32" customFormat="1" ht="30" customHeight="1" x14ac:dyDescent="0.45">
      <c r="B117" s="1696" t="s">
        <v>63</v>
      </c>
      <c r="C117" s="1697"/>
      <c r="D117" s="1697"/>
      <c r="E117" s="1697"/>
      <c r="F117" s="1697"/>
      <c r="G117" s="1697"/>
      <c r="H117" s="1697"/>
      <c r="I117" s="1698"/>
      <c r="J117" s="494"/>
      <c r="K117" s="495"/>
      <c r="L117" s="220" t="s">
        <v>65</v>
      </c>
      <c r="M117" s="496"/>
      <c r="N117" s="218" t="s">
        <v>64</v>
      </c>
      <c r="O117" s="42"/>
      <c r="P117" s="53"/>
      <c r="V117" s="82"/>
      <c r="W117" s="82"/>
      <c r="X117" s="82"/>
      <c r="Y117" s="82"/>
      <c r="Z117" s="82"/>
      <c r="AA117" s="82"/>
      <c r="AB117" s="83"/>
      <c r="AD117" s="1696" t="s">
        <v>63</v>
      </c>
      <c r="AE117" s="1697"/>
      <c r="AF117" s="1697"/>
      <c r="AG117" s="1697"/>
      <c r="AH117" s="1697"/>
      <c r="AI117" s="1697"/>
      <c r="AJ117" s="1697"/>
      <c r="AK117" s="1698"/>
      <c r="AL117" s="494"/>
      <c r="AM117" s="495"/>
      <c r="AN117" s="220" t="s">
        <v>65</v>
      </c>
      <c r="AO117" s="496"/>
      <c r="AP117" s="218" t="s">
        <v>64</v>
      </c>
      <c r="AQ117" s="42"/>
      <c r="AR117" s="53"/>
      <c r="AX117" s="82"/>
      <c r="AY117" s="82"/>
      <c r="AZ117" s="82"/>
      <c r="BA117" s="82"/>
      <c r="BB117" s="82"/>
      <c r="BC117" s="82"/>
      <c r="BD117" s="83"/>
    </row>
    <row r="118" spans="2:58" s="32" customFormat="1" ht="15" customHeight="1" x14ac:dyDescent="0.45">
      <c r="B118" s="1699"/>
      <c r="C118" s="1700"/>
      <c r="D118" s="1700"/>
      <c r="E118" s="1700"/>
      <c r="F118" s="1700"/>
      <c r="G118" s="1700"/>
      <c r="H118" s="1700"/>
      <c r="I118" s="1701"/>
      <c r="J118" s="43" t="s">
        <v>66</v>
      </c>
      <c r="K118" s="44"/>
      <c r="L118" s="44"/>
      <c r="M118" s="44"/>
      <c r="N118" s="44"/>
      <c r="O118" s="44"/>
      <c r="P118" s="44"/>
      <c r="Q118" s="44"/>
      <c r="R118" s="44"/>
      <c r="S118" s="42"/>
      <c r="T118" s="45"/>
      <c r="U118" s="217"/>
      <c r="V118" s="212"/>
      <c r="W118" s="410"/>
      <c r="X118" s="295" t="s">
        <v>65</v>
      </c>
      <c r="Y118" s="211"/>
      <c r="Z118" s="72" t="s">
        <v>64</v>
      </c>
      <c r="AA118" s="72"/>
      <c r="AB118" s="214"/>
      <c r="AD118" s="1699"/>
      <c r="AE118" s="1700"/>
      <c r="AF118" s="1700"/>
      <c r="AG118" s="1700"/>
      <c r="AH118" s="1700"/>
      <c r="AI118" s="1700"/>
      <c r="AJ118" s="1700"/>
      <c r="AK118" s="1701"/>
      <c r="AL118" s="43" t="s">
        <v>66</v>
      </c>
      <c r="AM118" s="44"/>
      <c r="AN118" s="44"/>
      <c r="AO118" s="44"/>
      <c r="AP118" s="44"/>
      <c r="AQ118" s="44"/>
      <c r="AR118" s="44"/>
      <c r="AS118" s="44"/>
      <c r="AT118" s="44"/>
      <c r="AU118" s="42"/>
      <c r="AV118" s="45"/>
      <c r="AW118" s="217"/>
      <c r="AX118" s="212"/>
      <c r="AY118" s="410"/>
      <c r="AZ118" s="295" t="s">
        <v>65</v>
      </c>
      <c r="BA118" s="211"/>
      <c r="BB118" s="72" t="s">
        <v>64</v>
      </c>
      <c r="BC118" s="72"/>
      <c r="BD118" s="214"/>
    </row>
    <row r="119" spans="2:58" s="32" customFormat="1" ht="15" customHeight="1" x14ac:dyDescent="0.45">
      <c r="B119" s="1702"/>
      <c r="C119" s="1703"/>
      <c r="D119" s="1703"/>
      <c r="E119" s="1703"/>
      <c r="F119" s="1703"/>
      <c r="G119" s="1703"/>
      <c r="H119" s="1703"/>
      <c r="I119" s="1704"/>
      <c r="J119" s="497" t="s">
        <v>67</v>
      </c>
      <c r="K119" s="99"/>
      <c r="L119" s="99"/>
      <c r="M119" s="99"/>
      <c r="N119" s="99"/>
      <c r="O119" s="99"/>
      <c r="P119" s="99"/>
      <c r="Q119" s="99"/>
      <c r="R119" s="99"/>
      <c r="S119" s="47"/>
      <c r="T119" s="48"/>
      <c r="U119" s="498"/>
      <c r="V119" s="499"/>
      <c r="W119" s="500"/>
      <c r="X119" s="99" t="s">
        <v>65</v>
      </c>
      <c r="Y119" s="501"/>
      <c r="Z119" s="48" t="s">
        <v>64</v>
      </c>
      <c r="AA119" s="48"/>
      <c r="AB119" s="49"/>
      <c r="AD119" s="1702"/>
      <c r="AE119" s="1703"/>
      <c r="AF119" s="1703"/>
      <c r="AG119" s="1703"/>
      <c r="AH119" s="1703"/>
      <c r="AI119" s="1703"/>
      <c r="AJ119" s="1703"/>
      <c r="AK119" s="1704"/>
      <c r="AL119" s="497" t="s">
        <v>67</v>
      </c>
      <c r="AM119" s="99"/>
      <c r="AN119" s="99"/>
      <c r="AO119" s="99"/>
      <c r="AP119" s="99"/>
      <c r="AQ119" s="99"/>
      <c r="AR119" s="99"/>
      <c r="AS119" s="99"/>
      <c r="AT119" s="99"/>
      <c r="AU119" s="47"/>
      <c r="AV119" s="48"/>
      <c r="AW119" s="498"/>
      <c r="AX119" s="499"/>
      <c r="AY119" s="500"/>
      <c r="AZ119" s="99" t="s">
        <v>65</v>
      </c>
      <c r="BA119" s="501"/>
      <c r="BB119" s="48" t="s">
        <v>64</v>
      </c>
      <c r="BC119" s="48"/>
      <c r="BD119" s="49"/>
    </row>
    <row r="120" spans="2:58" s="32" customFormat="1" ht="18" customHeight="1" x14ac:dyDescent="0.45">
      <c r="B120" s="1167" t="s">
        <v>68</v>
      </c>
      <c r="C120" s="1168"/>
      <c r="D120" s="1168"/>
      <c r="E120" s="1168"/>
      <c r="F120" s="1168"/>
      <c r="G120" s="1168"/>
      <c r="H120" s="1168"/>
      <c r="I120" s="1169"/>
      <c r="J120" s="502" t="s">
        <v>70</v>
      </c>
      <c r="K120" s="52" t="s">
        <v>69</v>
      </c>
      <c r="L120" s="58"/>
      <c r="M120" s="58"/>
      <c r="N120" s="58"/>
      <c r="O120" s="502" t="s">
        <v>70</v>
      </c>
      <c r="P120" s="52" t="s">
        <v>71</v>
      </c>
      <c r="Q120" s="58"/>
      <c r="R120" s="58"/>
      <c r="T120" s="72" t="s">
        <v>81</v>
      </c>
      <c r="U120" s="502" t="s">
        <v>70</v>
      </c>
      <c r="V120" s="72" t="s">
        <v>82</v>
      </c>
      <c r="X120" s="52"/>
      <c r="Y120" s="58"/>
      <c r="Z120" s="58"/>
      <c r="AA120" s="58"/>
      <c r="AB120" s="59"/>
      <c r="AD120" s="1167" t="s">
        <v>68</v>
      </c>
      <c r="AE120" s="1168"/>
      <c r="AF120" s="1168"/>
      <c r="AG120" s="1168"/>
      <c r="AH120" s="1168"/>
      <c r="AI120" s="1168"/>
      <c r="AJ120" s="1168"/>
      <c r="AK120" s="1169"/>
      <c r="AL120" s="502" t="s">
        <v>70</v>
      </c>
      <c r="AM120" s="52" t="s">
        <v>69</v>
      </c>
      <c r="AN120" s="58"/>
      <c r="AO120" s="58"/>
      <c r="AP120" s="58"/>
      <c r="AQ120" s="502" t="s">
        <v>70</v>
      </c>
      <c r="AR120" s="52" t="s">
        <v>71</v>
      </c>
      <c r="AS120" s="58"/>
      <c r="AT120" s="58"/>
      <c r="AV120" s="72" t="s">
        <v>81</v>
      </c>
      <c r="AW120" s="502" t="s">
        <v>70</v>
      </c>
      <c r="AX120" s="72" t="s">
        <v>82</v>
      </c>
      <c r="AZ120" s="52"/>
      <c r="BA120" s="58"/>
      <c r="BB120" s="58"/>
      <c r="BC120" s="58"/>
      <c r="BD120" s="59"/>
    </row>
    <row r="121" spans="2:58" s="32" customFormat="1" ht="15" customHeight="1" x14ac:dyDescent="0.45">
      <c r="B121" s="1118" t="s">
        <v>72</v>
      </c>
      <c r="C121" s="1119"/>
      <c r="D121" s="1119"/>
      <c r="E121" s="1119"/>
      <c r="F121" s="1119"/>
      <c r="G121" s="1119"/>
      <c r="H121" s="1119"/>
      <c r="I121" s="1120"/>
      <c r="J121" s="1130" t="s">
        <v>73</v>
      </c>
      <c r="K121" s="1139"/>
      <c r="L121" s="1744"/>
      <c r="M121" s="1199"/>
      <c r="N121" s="1199"/>
      <c r="O121" s="1199"/>
      <c r="P121" s="1199"/>
      <c r="Q121" s="1199"/>
      <c r="R121" s="1200"/>
      <c r="S121" s="1200"/>
      <c r="T121" s="1200"/>
      <c r="U121" s="1745"/>
      <c r="V121" s="1143" t="s">
        <v>74</v>
      </c>
      <c r="W121" s="1143"/>
      <c r="X121" s="1143"/>
      <c r="Y121" s="1143"/>
      <c r="Z121" s="1143"/>
      <c r="AA121" s="1143"/>
      <c r="AB121" s="1144"/>
      <c r="AD121" s="1118" t="s">
        <v>72</v>
      </c>
      <c r="AE121" s="1119"/>
      <c r="AF121" s="1119"/>
      <c r="AG121" s="1119"/>
      <c r="AH121" s="1119"/>
      <c r="AI121" s="1119"/>
      <c r="AJ121" s="1119"/>
      <c r="AK121" s="1120"/>
      <c r="AL121" s="1130" t="s">
        <v>73</v>
      </c>
      <c r="AM121" s="1139"/>
      <c r="AN121" s="1744"/>
      <c r="AO121" s="1199"/>
      <c r="AP121" s="1199"/>
      <c r="AQ121" s="1199"/>
      <c r="AR121" s="1199"/>
      <c r="AS121" s="1199"/>
      <c r="AT121" s="1200"/>
      <c r="AU121" s="1200"/>
      <c r="AV121" s="1200"/>
      <c r="AW121" s="1745"/>
      <c r="AX121" s="1143" t="s">
        <v>74</v>
      </c>
      <c r="AY121" s="1143"/>
      <c r="AZ121" s="1143"/>
      <c r="BA121" s="1143"/>
      <c r="BB121" s="1143"/>
      <c r="BC121" s="1143"/>
      <c r="BD121" s="1144"/>
    </row>
    <row r="122" spans="2:58" s="32" customFormat="1" ht="15" customHeight="1" x14ac:dyDescent="0.45">
      <c r="B122" s="1121"/>
      <c r="C122" s="1122"/>
      <c r="D122" s="1122"/>
      <c r="E122" s="1122"/>
      <c r="F122" s="1122"/>
      <c r="G122" s="1122"/>
      <c r="H122" s="1122"/>
      <c r="I122" s="1123"/>
      <c r="J122" s="1197"/>
      <c r="K122" s="1198"/>
      <c r="L122" s="1744"/>
      <c r="M122" s="1199"/>
      <c r="N122" s="1199"/>
      <c r="O122" s="1199"/>
      <c r="P122" s="1199"/>
      <c r="Q122" s="1199"/>
      <c r="R122" s="1200"/>
      <c r="S122" s="1200"/>
      <c r="T122" s="1200"/>
      <c r="U122" s="1745"/>
      <c r="V122" s="1146"/>
      <c r="W122" s="1146"/>
      <c r="X122" s="1146"/>
      <c r="Y122" s="1146"/>
      <c r="Z122" s="1146"/>
      <c r="AA122" s="1146"/>
      <c r="AB122" s="1147"/>
      <c r="AC122" s="63"/>
      <c r="AD122" s="1121"/>
      <c r="AE122" s="1122"/>
      <c r="AF122" s="1122"/>
      <c r="AG122" s="1122"/>
      <c r="AH122" s="1122"/>
      <c r="AI122" s="1122"/>
      <c r="AJ122" s="1122"/>
      <c r="AK122" s="1123"/>
      <c r="AL122" s="1197"/>
      <c r="AM122" s="1198"/>
      <c r="AN122" s="1744"/>
      <c r="AO122" s="1199"/>
      <c r="AP122" s="1199"/>
      <c r="AQ122" s="1199"/>
      <c r="AR122" s="1199"/>
      <c r="AS122" s="1199"/>
      <c r="AT122" s="1200"/>
      <c r="AU122" s="1200"/>
      <c r="AV122" s="1200"/>
      <c r="AW122" s="1745"/>
      <c r="AX122" s="1146"/>
      <c r="AY122" s="1146"/>
      <c r="AZ122" s="1146"/>
      <c r="BA122" s="1146"/>
      <c r="BB122" s="1146"/>
      <c r="BC122" s="1146"/>
      <c r="BD122" s="1147"/>
      <c r="BF122" s="63"/>
    </row>
    <row r="123" spans="2:58" s="32" customFormat="1" ht="15" customHeight="1" x14ac:dyDescent="0.45">
      <c r="B123" s="1118" t="s">
        <v>75</v>
      </c>
      <c r="C123" s="1119"/>
      <c r="D123" s="1119"/>
      <c r="E123" s="1119"/>
      <c r="F123" s="1119"/>
      <c r="G123" s="1119"/>
      <c r="H123" s="1119"/>
      <c r="I123" s="1119"/>
      <c r="J123" s="1737"/>
      <c r="K123" s="1739"/>
      <c r="L123" s="1558"/>
      <c r="M123" s="1527" t="s">
        <v>76</v>
      </c>
      <c r="N123" s="1558"/>
      <c r="O123" s="1527" t="s">
        <v>77</v>
      </c>
      <c r="P123" s="1558"/>
      <c r="Q123" s="1527" t="s">
        <v>140</v>
      </c>
      <c r="S123" s="60"/>
      <c r="T123" s="60"/>
      <c r="U123" s="60"/>
      <c r="V123" s="60"/>
      <c r="W123" s="60"/>
      <c r="X123" s="60"/>
      <c r="Y123" s="60"/>
      <c r="Z123" s="60"/>
      <c r="AA123" s="60"/>
      <c r="AB123" s="209"/>
      <c r="AC123" s="63"/>
      <c r="AD123" s="1118" t="s">
        <v>75</v>
      </c>
      <c r="AE123" s="1119"/>
      <c r="AF123" s="1119"/>
      <c r="AG123" s="1119"/>
      <c r="AH123" s="1119"/>
      <c r="AI123" s="1119"/>
      <c r="AJ123" s="1119"/>
      <c r="AK123" s="1119"/>
      <c r="AL123" s="1737"/>
      <c r="AM123" s="1739"/>
      <c r="AN123" s="1558"/>
      <c r="AO123" s="1527" t="s">
        <v>76</v>
      </c>
      <c r="AP123" s="1558"/>
      <c r="AQ123" s="1527" t="s">
        <v>77</v>
      </c>
      <c r="AR123" s="1558"/>
      <c r="AS123" s="1527" t="s">
        <v>140</v>
      </c>
      <c r="AU123" s="60"/>
      <c r="AV123" s="60"/>
      <c r="AW123" s="60"/>
      <c r="AX123" s="60"/>
      <c r="AY123" s="60"/>
      <c r="AZ123" s="60"/>
      <c r="BA123" s="60"/>
      <c r="BB123" s="60"/>
      <c r="BC123" s="60"/>
      <c r="BD123" s="209"/>
      <c r="BF123" s="63"/>
    </row>
    <row r="124" spans="2:58" s="32" customFormat="1" ht="15" customHeight="1" x14ac:dyDescent="0.45">
      <c r="B124" s="1121"/>
      <c r="C124" s="1122"/>
      <c r="D124" s="1122"/>
      <c r="E124" s="1122"/>
      <c r="F124" s="1122"/>
      <c r="G124" s="1122"/>
      <c r="H124" s="1122"/>
      <c r="I124" s="1122"/>
      <c r="J124" s="1480"/>
      <c r="K124" s="1752"/>
      <c r="L124" s="1749"/>
      <c r="M124" s="1528"/>
      <c r="N124" s="1749"/>
      <c r="O124" s="1528"/>
      <c r="P124" s="1749"/>
      <c r="Q124" s="1528"/>
      <c r="R124" s="64"/>
      <c r="S124" s="62"/>
      <c r="T124" s="62"/>
      <c r="U124" s="62"/>
      <c r="V124" s="62"/>
      <c r="W124" s="62"/>
      <c r="X124" s="62"/>
      <c r="Y124" s="62"/>
      <c r="Z124" s="62"/>
      <c r="AA124" s="62"/>
      <c r="AB124" s="208"/>
      <c r="AC124" s="63"/>
      <c r="AD124" s="1121"/>
      <c r="AE124" s="1122"/>
      <c r="AF124" s="1122"/>
      <c r="AG124" s="1122"/>
      <c r="AH124" s="1122"/>
      <c r="AI124" s="1122"/>
      <c r="AJ124" s="1122"/>
      <c r="AK124" s="1122"/>
      <c r="AL124" s="1480"/>
      <c r="AM124" s="1752"/>
      <c r="AN124" s="1749"/>
      <c r="AO124" s="1528"/>
      <c r="AP124" s="1749"/>
      <c r="AQ124" s="1528"/>
      <c r="AR124" s="1749"/>
      <c r="AS124" s="1528"/>
      <c r="AT124" s="64"/>
      <c r="AU124" s="62"/>
      <c r="AV124" s="62"/>
      <c r="AW124" s="62"/>
      <c r="AX124" s="62"/>
      <c r="AY124" s="62"/>
      <c r="AZ124" s="62"/>
      <c r="BA124" s="62"/>
      <c r="BB124" s="62"/>
      <c r="BC124" s="62"/>
      <c r="BD124" s="208"/>
      <c r="BF124" s="63"/>
    </row>
    <row r="125" spans="2:58" s="32" customFormat="1" ht="20.100000000000001" customHeight="1" x14ac:dyDescent="0.4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3"/>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F125" s="63"/>
    </row>
    <row r="126" spans="2:58" s="32" customFormat="1" ht="18" customHeight="1" x14ac:dyDescent="0.45">
      <c r="C126" s="291" t="s">
        <v>85</v>
      </c>
      <c r="D126" s="69" t="s">
        <v>5718</v>
      </c>
      <c r="F126" s="69"/>
      <c r="G126" s="69"/>
      <c r="H126" s="69"/>
      <c r="I126" s="69"/>
      <c r="J126" s="73"/>
      <c r="K126" s="73"/>
      <c r="L126" s="73"/>
      <c r="M126" s="73"/>
      <c r="N126" s="73"/>
      <c r="O126" s="73"/>
      <c r="P126" s="73"/>
      <c r="Q126" s="73"/>
      <c r="R126" s="73"/>
      <c r="S126" s="74"/>
      <c r="T126" s="73"/>
      <c r="U126" s="73"/>
      <c r="V126" s="73"/>
      <c r="W126" s="73"/>
      <c r="X126" s="69"/>
      <c r="Y126" s="69"/>
      <c r="Z126" s="69"/>
      <c r="AA126" s="69"/>
      <c r="AB126" s="69"/>
      <c r="AE126" s="291" t="s">
        <v>85</v>
      </c>
      <c r="AF126" s="69" t="s">
        <v>5718</v>
      </c>
      <c r="AH126" s="69"/>
      <c r="AI126" s="69"/>
      <c r="AJ126" s="69"/>
      <c r="AK126" s="69"/>
      <c r="AL126" s="73"/>
      <c r="AM126" s="73"/>
      <c r="AN126" s="73"/>
      <c r="AO126" s="73"/>
      <c r="AP126" s="73"/>
      <c r="AQ126" s="73"/>
      <c r="AR126" s="73"/>
      <c r="AS126" s="73"/>
      <c r="AT126" s="73"/>
      <c r="AU126" s="74"/>
      <c r="AV126" s="73"/>
      <c r="AW126" s="73"/>
      <c r="AX126" s="73"/>
      <c r="AY126" s="73"/>
      <c r="AZ126" s="69"/>
      <c r="BA126" s="69"/>
      <c r="BB126" s="69"/>
      <c r="BC126" s="69"/>
      <c r="BD126" s="69"/>
    </row>
    <row r="127" spans="2:58" s="32" customFormat="1" ht="30" customHeight="1" x14ac:dyDescent="0.45">
      <c r="C127" s="296" t="s">
        <v>86</v>
      </c>
      <c r="D127" s="1117" t="s">
        <v>5719</v>
      </c>
      <c r="E127" s="1117"/>
      <c r="F127" s="1117"/>
      <c r="G127" s="1117"/>
      <c r="H127" s="1117"/>
      <c r="I127" s="1117"/>
      <c r="J127" s="1117"/>
      <c r="K127" s="1117"/>
      <c r="L127" s="1117"/>
      <c r="M127" s="1117"/>
      <c r="N127" s="1117"/>
      <c r="O127" s="1117"/>
      <c r="P127" s="1117"/>
      <c r="Q127" s="1117"/>
      <c r="R127" s="1117"/>
      <c r="S127" s="1117"/>
      <c r="T127" s="1117"/>
      <c r="U127" s="1117"/>
      <c r="V127" s="1117"/>
      <c r="W127" s="1117"/>
      <c r="X127" s="1117"/>
      <c r="Y127" s="1117"/>
      <c r="Z127" s="1117"/>
      <c r="AA127" s="1117"/>
      <c r="AB127" s="1117"/>
      <c r="AE127" s="296" t="s">
        <v>86</v>
      </c>
      <c r="AF127" s="1117" t="s">
        <v>5719</v>
      </c>
      <c r="AG127" s="1117"/>
      <c r="AH127" s="1117"/>
      <c r="AI127" s="1117"/>
      <c r="AJ127" s="1117"/>
      <c r="AK127" s="1117"/>
      <c r="AL127" s="1117"/>
      <c r="AM127" s="1117"/>
      <c r="AN127" s="1117"/>
      <c r="AO127" s="1117"/>
      <c r="AP127" s="1117"/>
      <c r="AQ127" s="1117"/>
      <c r="AR127" s="1117"/>
      <c r="AS127" s="1117"/>
      <c r="AT127" s="1117"/>
      <c r="AU127" s="1117"/>
      <c r="AV127" s="1117"/>
      <c r="AW127" s="1117"/>
      <c r="AX127" s="1117"/>
      <c r="AY127" s="1117"/>
      <c r="AZ127" s="1117"/>
      <c r="BA127" s="1117"/>
      <c r="BB127" s="1117"/>
      <c r="BC127" s="1117"/>
      <c r="BD127" s="1117"/>
    </row>
    <row r="128" spans="2:58" s="32" customFormat="1" ht="8.1" hidden="1" customHeight="1" x14ac:dyDescent="0.4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row>
    <row r="129" spans="2:58" s="32" customFormat="1" ht="25.35" hidden="1" customHeight="1" x14ac:dyDescent="0.45">
      <c r="B129" s="35" t="s">
        <v>87</v>
      </c>
      <c r="I129" s="36"/>
      <c r="J129" s="36"/>
      <c r="W129" s="36"/>
      <c r="X129" s="36"/>
      <c r="Y129" s="36"/>
      <c r="Z129" s="36"/>
      <c r="AA129" s="36"/>
      <c r="AB129" s="36"/>
      <c r="AD129" s="35" t="s">
        <v>87</v>
      </c>
      <c r="AK129" s="36"/>
      <c r="AL129" s="36"/>
      <c r="AY129" s="36"/>
      <c r="AZ129" s="36"/>
      <c r="BA129" s="36"/>
      <c r="BB129" s="36"/>
      <c r="BC129" s="36"/>
      <c r="BD129" s="36"/>
    </row>
    <row r="130" spans="2:58" s="32" customFormat="1" ht="12.6" hidden="1" customHeight="1" x14ac:dyDescent="0.45">
      <c r="B130" s="1185" t="s">
        <v>62</v>
      </c>
      <c r="C130" s="1186"/>
      <c r="D130" s="1186"/>
      <c r="E130" s="1186"/>
      <c r="F130" s="1186"/>
      <c r="G130" s="1186"/>
      <c r="H130" s="1186"/>
      <c r="I130" s="1187"/>
      <c r="J130" s="1188"/>
      <c r="K130" s="1189"/>
      <c r="L130" s="1189"/>
      <c r="M130" s="1189"/>
      <c r="N130" s="1189"/>
      <c r="O130" s="1189"/>
      <c r="P130" s="1189"/>
      <c r="Q130" s="1189"/>
      <c r="R130" s="1189"/>
      <c r="S130" s="1189"/>
      <c r="T130" s="1189"/>
      <c r="U130" s="1189"/>
      <c r="V130" s="1189"/>
      <c r="W130" s="1189"/>
      <c r="X130" s="1189"/>
      <c r="Y130" s="1189"/>
      <c r="Z130" s="1189"/>
      <c r="AA130" s="1189"/>
      <c r="AB130" s="1190"/>
      <c r="AD130" s="1185" t="s">
        <v>62</v>
      </c>
      <c r="AE130" s="1186"/>
      <c r="AF130" s="1186"/>
      <c r="AG130" s="1186"/>
      <c r="AH130" s="1186"/>
      <c r="AI130" s="1186"/>
      <c r="AJ130" s="1186"/>
      <c r="AK130" s="1187"/>
      <c r="AL130" s="1188"/>
      <c r="AM130" s="1189"/>
      <c r="AN130" s="1189"/>
      <c r="AO130" s="1189"/>
      <c r="AP130" s="1189"/>
      <c r="AQ130" s="1189"/>
      <c r="AR130" s="1189"/>
      <c r="AS130" s="1189"/>
      <c r="AT130" s="1189"/>
      <c r="AU130" s="1189"/>
      <c r="AV130" s="1189"/>
      <c r="AW130" s="1189"/>
      <c r="AX130" s="1189"/>
      <c r="AY130" s="1189"/>
      <c r="AZ130" s="1189"/>
      <c r="BA130" s="1189"/>
      <c r="BB130" s="1189"/>
      <c r="BC130" s="1189"/>
      <c r="BD130" s="1190"/>
    </row>
    <row r="131" spans="2:58" s="32" customFormat="1" ht="22.5" hidden="1" customHeight="1" x14ac:dyDescent="0.45">
      <c r="B131" s="1207" t="s">
        <v>50</v>
      </c>
      <c r="C131" s="1208"/>
      <c r="D131" s="1208"/>
      <c r="E131" s="1208"/>
      <c r="F131" s="1208"/>
      <c r="G131" s="1208"/>
      <c r="H131" s="1208"/>
      <c r="I131" s="1209"/>
      <c r="J131" s="1182"/>
      <c r="K131" s="1183"/>
      <c r="L131" s="1183"/>
      <c r="M131" s="1180"/>
      <c r="N131" s="1180"/>
      <c r="O131" s="1183"/>
      <c r="P131" s="1180"/>
      <c r="Q131" s="1180"/>
      <c r="R131" s="1183"/>
      <c r="S131" s="1183"/>
      <c r="T131" s="1183"/>
      <c r="U131" s="1183"/>
      <c r="V131" s="1183"/>
      <c r="W131" s="1183"/>
      <c r="X131" s="1183"/>
      <c r="Y131" s="1183"/>
      <c r="Z131" s="1183"/>
      <c r="AA131" s="1183"/>
      <c r="AB131" s="1184"/>
      <c r="AC131" s="32">
        <v>7</v>
      </c>
      <c r="AD131" s="1207" t="s">
        <v>50</v>
      </c>
      <c r="AE131" s="1208"/>
      <c r="AF131" s="1208"/>
      <c r="AG131" s="1208"/>
      <c r="AH131" s="1208"/>
      <c r="AI131" s="1208"/>
      <c r="AJ131" s="1208"/>
      <c r="AK131" s="1209"/>
      <c r="AL131" s="1182"/>
      <c r="AM131" s="1183"/>
      <c r="AN131" s="1183"/>
      <c r="AO131" s="1180"/>
      <c r="AP131" s="1180"/>
      <c r="AQ131" s="1183"/>
      <c r="AR131" s="1180"/>
      <c r="AS131" s="1180"/>
      <c r="AT131" s="1183"/>
      <c r="AU131" s="1183"/>
      <c r="AV131" s="1183"/>
      <c r="AW131" s="1183"/>
      <c r="AX131" s="1183"/>
      <c r="AY131" s="1183"/>
      <c r="AZ131" s="1183"/>
      <c r="BA131" s="1183"/>
      <c r="BB131" s="1183"/>
      <c r="BC131" s="1183"/>
      <c r="BD131" s="1184"/>
      <c r="BF131" s="32">
        <v>7</v>
      </c>
    </row>
    <row r="132" spans="2:58" s="32" customFormat="1" ht="25.35" hidden="1" customHeight="1" x14ac:dyDescent="0.45">
      <c r="B132" s="1173" t="s">
        <v>48</v>
      </c>
      <c r="C132" s="1174"/>
      <c r="D132" s="1174"/>
      <c r="E132" s="1174"/>
      <c r="F132" s="1174"/>
      <c r="G132" s="1174"/>
      <c r="H132" s="1174"/>
      <c r="I132" s="1175"/>
      <c r="J132" s="1753" t="s">
        <v>3</v>
      </c>
      <c r="K132" s="1754"/>
      <c r="L132" s="1754"/>
      <c r="M132" s="1731"/>
      <c r="N132" s="1733"/>
      <c r="O132" s="492" t="s">
        <v>4</v>
      </c>
      <c r="P132" s="1731"/>
      <c r="Q132" s="1733"/>
      <c r="R132" s="1754"/>
      <c r="S132" s="1754"/>
      <c r="T132" s="1754"/>
      <c r="U132" s="1754"/>
      <c r="V132" s="1754"/>
      <c r="W132" s="1754"/>
      <c r="X132" s="1754"/>
      <c r="Y132" s="1754"/>
      <c r="Z132" s="1754"/>
      <c r="AA132" s="1754"/>
      <c r="AB132" s="1755"/>
      <c r="AD132" s="1173" t="s">
        <v>48</v>
      </c>
      <c r="AE132" s="1174"/>
      <c r="AF132" s="1174"/>
      <c r="AG132" s="1174"/>
      <c r="AH132" s="1174"/>
      <c r="AI132" s="1174"/>
      <c r="AJ132" s="1174"/>
      <c r="AK132" s="1175"/>
      <c r="AL132" s="1753" t="s">
        <v>3</v>
      </c>
      <c r="AM132" s="1754"/>
      <c r="AN132" s="1754"/>
      <c r="AO132" s="1731"/>
      <c r="AP132" s="1733"/>
      <c r="AQ132" s="492" t="s">
        <v>4</v>
      </c>
      <c r="AR132" s="1731"/>
      <c r="AS132" s="1733"/>
      <c r="AT132" s="1754"/>
      <c r="AU132" s="1754"/>
      <c r="AV132" s="1754"/>
      <c r="AW132" s="1754"/>
      <c r="AX132" s="1754"/>
      <c r="AY132" s="1754"/>
      <c r="AZ132" s="1754"/>
      <c r="BA132" s="1754"/>
      <c r="BB132" s="1754"/>
      <c r="BC132" s="1754"/>
      <c r="BD132" s="1755"/>
    </row>
    <row r="133" spans="2:58" s="32" customFormat="1" ht="25.35" hidden="1" customHeight="1" x14ac:dyDescent="0.45">
      <c r="B133" s="1179"/>
      <c r="C133" s="1180"/>
      <c r="D133" s="1180"/>
      <c r="E133" s="1180"/>
      <c r="F133" s="1180"/>
      <c r="G133" s="1180"/>
      <c r="H133" s="1180"/>
      <c r="I133" s="1181"/>
      <c r="J133" s="1753" t="s">
        <v>5</v>
      </c>
      <c r="K133" s="1754"/>
      <c r="L133" s="1754"/>
      <c r="M133" s="1731"/>
      <c r="N133" s="1732"/>
      <c r="O133" s="1732"/>
      <c r="P133" s="1732"/>
      <c r="Q133" s="1733"/>
      <c r="R133" s="1753" t="s">
        <v>6</v>
      </c>
      <c r="S133" s="1754"/>
      <c r="T133" s="1755"/>
      <c r="U133" s="1731"/>
      <c r="V133" s="1732"/>
      <c r="W133" s="1732"/>
      <c r="X133" s="1732"/>
      <c r="Y133" s="1732"/>
      <c r="Z133" s="1732"/>
      <c r="AA133" s="1732"/>
      <c r="AB133" s="1733"/>
      <c r="AD133" s="1179"/>
      <c r="AE133" s="1180"/>
      <c r="AF133" s="1180"/>
      <c r="AG133" s="1180"/>
      <c r="AH133" s="1180"/>
      <c r="AI133" s="1180"/>
      <c r="AJ133" s="1180"/>
      <c r="AK133" s="1181"/>
      <c r="AL133" s="1753" t="s">
        <v>5</v>
      </c>
      <c r="AM133" s="1754"/>
      <c r="AN133" s="1754"/>
      <c r="AO133" s="1731"/>
      <c r="AP133" s="1732"/>
      <c r="AQ133" s="1732"/>
      <c r="AR133" s="1732"/>
      <c r="AS133" s="1733"/>
      <c r="AT133" s="1753" t="s">
        <v>6</v>
      </c>
      <c r="AU133" s="1754"/>
      <c r="AV133" s="1755"/>
      <c r="AW133" s="1731"/>
      <c r="AX133" s="1732"/>
      <c r="AY133" s="1732"/>
      <c r="AZ133" s="1732"/>
      <c r="BA133" s="1732"/>
      <c r="BB133" s="1732"/>
      <c r="BC133" s="1732"/>
      <c r="BD133" s="1733"/>
    </row>
    <row r="134" spans="2:58" s="32" customFormat="1" ht="25.35" hidden="1" customHeight="1" x14ac:dyDescent="0.45">
      <c r="B134" s="1179"/>
      <c r="C134" s="1180"/>
      <c r="D134" s="1180"/>
      <c r="E134" s="1180"/>
      <c r="F134" s="1180"/>
      <c r="G134" s="1180"/>
      <c r="H134" s="1180"/>
      <c r="I134" s="1181"/>
      <c r="J134" s="1753" t="s">
        <v>8536</v>
      </c>
      <c r="K134" s="1754"/>
      <c r="L134" s="1754"/>
      <c r="M134" s="1757"/>
      <c r="N134" s="1758"/>
      <c r="O134" s="1758"/>
      <c r="P134" s="1758"/>
      <c r="Q134" s="1759"/>
      <c r="R134" s="1753" t="s">
        <v>7</v>
      </c>
      <c r="S134" s="1754"/>
      <c r="T134" s="1755"/>
      <c r="U134" s="1731"/>
      <c r="V134" s="1732"/>
      <c r="W134" s="1732"/>
      <c r="X134" s="1732"/>
      <c r="Y134" s="1732"/>
      <c r="Z134" s="1732"/>
      <c r="AA134" s="1732"/>
      <c r="AB134" s="1733"/>
      <c r="AD134" s="1179"/>
      <c r="AE134" s="1180"/>
      <c r="AF134" s="1180"/>
      <c r="AG134" s="1180"/>
      <c r="AH134" s="1180"/>
      <c r="AI134" s="1180"/>
      <c r="AJ134" s="1180"/>
      <c r="AK134" s="1181"/>
      <c r="AL134" s="1753" t="s">
        <v>8536</v>
      </c>
      <c r="AM134" s="1754"/>
      <c r="AN134" s="1754"/>
      <c r="AO134" s="1757"/>
      <c r="AP134" s="1758"/>
      <c r="AQ134" s="1758"/>
      <c r="AR134" s="1758"/>
      <c r="AS134" s="1759"/>
      <c r="AT134" s="1753" t="s">
        <v>7</v>
      </c>
      <c r="AU134" s="1754"/>
      <c r="AV134" s="1755"/>
      <c r="AW134" s="1731"/>
      <c r="AX134" s="1732"/>
      <c r="AY134" s="1732"/>
      <c r="AZ134" s="1732"/>
      <c r="BA134" s="1732"/>
      <c r="BB134" s="1732"/>
      <c r="BC134" s="1732"/>
      <c r="BD134" s="1733"/>
    </row>
    <row r="135" spans="2:58" s="32" customFormat="1" ht="25.35" hidden="1" customHeight="1" x14ac:dyDescent="0.45">
      <c r="B135" s="1182"/>
      <c r="C135" s="1183"/>
      <c r="D135" s="1183"/>
      <c r="E135" s="1183"/>
      <c r="F135" s="1183"/>
      <c r="G135" s="1183"/>
      <c r="H135" s="1183"/>
      <c r="I135" s="1184"/>
      <c r="J135" s="1753" t="s">
        <v>8</v>
      </c>
      <c r="K135" s="1754"/>
      <c r="L135" s="1754"/>
      <c r="M135" s="1756"/>
      <c r="N135" s="1756"/>
      <c r="O135" s="1756"/>
      <c r="P135" s="1756"/>
      <c r="Q135" s="1756"/>
      <c r="R135" s="1756"/>
      <c r="S135" s="1756"/>
      <c r="T135" s="1756"/>
      <c r="U135" s="1756"/>
      <c r="V135" s="1756"/>
      <c r="W135" s="1756"/>
      <c r="X135" s="1756"/>
      <c r="Y135" s="1756"/>
      <c r="Z135" s="1756"/>
      <c r="AA135" s="1756"/>
      <c r="AB135" s="1756"/>
      <c r="AD135" s="1182"/>
      <c r="AE135" s="1183"/>
      <c r="AF135" s="1183"/>
      <c r="AG135" s="1183"/>
      <c r="AH135" s="1183"/>
      <c r="AI135" s="1183"/>
      <c r="AJ135" s="1183"/>
      <c r="AK135" s="1184"/>
      <c r="AL135" s="1753" t="s">
        <v>8</v>
      </c>
      <c r="AM135" s="1754"/>
      <c r="AN135" s="1754"/>
      <c r="AO135" s="1756"/>
      <c r="AP135" s="1756"/>
      <c r="AQ135" s="1756"/>
      <c r="AR135" s="1756"/>
      <c r="AS135" s="1756"/>
      <c r="AT135" s="1756"/>
      <c r="AU135" s="1756"/>
      <c r="AV135" s="1756"/>
      <c r="AW135" s="1756"/>
      <c r="AX135" s="1756"/>
      <c r="AY135" s="1756"/>
      <c r="AZ135" s="1756"/>
      <c r="BA135" s="1756"/>
      <c r="BB135" s="1756"/>
      <c r="BC135" s="1756"/>
      <c r="BD135" s="1756"/>
    </row>
    <row r="136" spans="2:58" s="32" customFormat="1" ht="30" hidden="1" customHeight="1" x14ac:dyDescent="0.45">
      <c r="B136" s="1696" t="s">
        <v>63</v>
      </c>
      <c r="C136" s="1697"/>
      <c r="D136" s="1697"/>
      <c r="E136" s="1697"/>
      <c r="F136" s="1697"/>
      <c r="G136" s="1697"/>
      <c r="H136" s="1697"/>
      <c r="I136" s="1698"/>
      <c r="J136" s="494"/>
      <c r="K136" s="495"/>
      <c r="L136" s="220" t="s">
        <v>65</v>
      </c>
      <c r="M136" s="496"/>
      <c r="N136" s="218" t="s">
        <v>64</v>
      </c>
      <c r="O136" s="42"/>
      <c r="P136" s="53"/>
      <c r="V136" s="82"/>
      <c r="W136" s="82"/>
      <c r="X136" s="82"/>
      <c r="Y136" s="82"/>
      <c r="Z136" s="82"/>
      <c r="AA136" s="82"/>
      <c r="AB136" s="83"/>
      <c r="AD136" s="1696" t="s">
        <v>63</v>
      </c>
      <c r="AE136" s="1697"/>
      <c r="AF136" s="1697"/>
      <c r="AG136" s="1697"/>
      <c r="AH136" s="1697"/>
      <c r="AI136" s="1697"/>
      <c r="AJ136" s="1697"/>
      <c r="AK136" s="1698"/>
      <c r="AL136" s="494"/>
      <c r="AM136" s="495"/>
      <c r="AN136" s="220" t="s">
        <v>65</v>
      </c>
      <c r="AO136" s="496"/>
      <c r="AP136" s="218" t="s">
        <v>64</v>
      </c>
      <c r="AQ136" s="42"/>
      <c r="AR136" s="53"/>
      <c r="AX136" s="82"/>
      <c r="AY136" s="82"/>
      <c r="AZ136" s="82"/>
      <c r="BA136" s="82"/>
      <c r="BB136" s="82"/>
      <c r="BC136" s="82"/>
      <c r="BD136" s="83"/>
    </row>
    <row r="137" spans="2:58" s="32" customFormat="1" ht="15" hidden="1" customHeight="1" x14ac:dyDescent="0.45">
      <c r="B137" s="1699"/>
      <c r="C137" s="1700"/>
      <c r="D137" s="1700"/>
      <c r="E137" s="1700"/>
      <c r="F137" s="1700"/>
      <c r="G137" s="1700"/>
      <c r="H137" s="1700"/>
      <c r="I137" s="1701"/>
      <c r="J137" s="43" t="s">
        <v>66</v>
      </c>
      <c r="K137" s="44"/>
      <c r="L137" s="44"/>
      <c r="M137" s="44"/>
      <c r="N137" s="44"/>
      <c r="O137" s="44"/>
      <c r="P137" s="44"/>
      <c r="Q137" s="44"/>
      <c r="R137" s="44"/>
      <c r="S137" s="42"/>
      <c r="T137" s="45"/>
      <c r="U137" s="217"/>
      <c r="V137" s="212"/>
      <c r="W137" s="410"/>
      <c r="X137" s="295" t="s">
        <v>65</v>
      </c>
      <c r="Y137" s="211"/>
      <c r="Z137" s="72" t="s">
        <v>64</v>
      </c>
      <c r="AA137" s="72"/>
      <c r="AB137" s="214"/>
      <c r="AD137" s="1699"/>
      <c r="AE137" s="1700"/>
      <c r="AF137" s="1700"/>
      <c r="AG137" s="1700"/>
      <c r="AH137" s="1700"/>
      <c r="AI137" s="1700"/>
      <c r="AJ137" s="1700"/>
      <c r="AK137" s="1701"/>
      <c r="AL137" s="43" t="s">
        <v>66</v>
      </c>
      <c r="AM137" s="44"/>
      <c r="AN137" s="44"/>
      <c r="AO137" s="44"/>
      <c r="AP137" s="44"/>
      <c r="AQ137" s="44"/>
      <c r="AR137" s="44"/>
      <c r="AS137" s="44"/>
      <c r="AT137" s="44"/>
      <c r="AU137" s="42"/>
      <c r="AV137" s="45"/>
      <c r="AW137" s="217"/>
      <c r="AX137" s="212"/>
      <c r="AY137" s="410"/>
      <c r="AZ137" s="295" t="s">
        <v>65</v>
      </c>
      <c r="BA137" s="211"/>
      <c r="BB137" s="72" t="s">
        <v>64</v>
      </c>
      <c r="BC137" s="72"/>
      <c r="BD137" s="214"/>
    </row>
    <row r="138" spans="2:58" s="32" customFormat="1" ht="15" hidden="1" customHeight="1" x14ac:dyDescent="0.45">
      <c r="B138" s="1702"/>
      <c r="C138" s="1703"/>
      <c r="D138" s="1703"/>
      <c r="E138" s="1703"/>
      <c r="F138" s="1703"/>
      <c r="G138" s="1703"/>
      <c r="H138" s="1703"/>
      <c r="I138" s="1704"/>
      <c r="J138" s="497" t="s">
        <v>67</v>
      </c>
      <c r="K138" s="99"/>
      <c r="L138" s="99"/>
      <c r="M138" s="99"/>
      <c r="N138" s="99"/>
      <c r="O138" s="99"/>
      <c r="P138" s="99"/>
      <c r="Q138" s="99"/>
      <c r="R138" s="99"/>
      <c r="S138" s="47"/>
      <c r="T138" s="48"/>
      <c r="U138" s="498"/>
      <c r="V138" s="499"/>
      <c r="W138" s="500"/>
      <c r="X138" s="99" t="s">
        <v>65</v>
      </c>
      <c r="Y138" s="501"/>
      <c r="Z138" s="48" t="s">
        <v>64</v>
      </c>
      <c r="AA138" s="48"/>
      <c r="AB138" s="49"/>
      <c r="AD138" s="1702"/>
      <c r="AE138" s="1703"/>
      <c r="AF138" s="1703"/>
      <c r="AG138" s="1703"/>
      <c r="AH138" s="1703"/>
      <c r="AI138" s="1703"/>
      <c r="AJ138" s="1703"/>
      <c r="AK138" s="1704"/>
      <c r="AL138" s="497" t="s">
        <v>67</v>
      </c>
      <c r="AM138" s="99"/>
      <c r="AN138" s="99"/>
      <c r="AO138" s="99"/>
      <c r="AP138" s="99"/>
      <c r="AQ138" s="99"/>
      <c r="AR138" s="99"/>
      <c r="AS138" s="99"/>
      <c r="AT138" s="99"/>
      <c r="AU138" s="47"/>
      <c r="AV138" s="48"/>
      <c r="AW138" s="498"/>
      <c r="AX138" s="499"/>
      <c r="AY138" s="500"/>
      <c r="AZ138" s="99" t="s">
        <v>65</v>
      </c>
      <c r="BA138" s="501"/>
      <c r="BB138" s="48" t="s">
        <v>64</v>
      </c>
      <c r="BC138" s="48"/>
      <c r="BD138" s="49"/>
    </row>
    <row r="139" spans="2:58" s="32" customFormat="1" ht="18" hidden="1" customHeight="1" x14ac:dyDescent="0.45">
      <c r="B139" s="1167" t="s">
        <v>68</v>
      </c>
      <c r="C139" s="1168"/>
      <c r="D139" s="1168"/>
      <c r="E139" s="1168"/>
      <c r="F139" s="1168"/>
      <c r="G139" s="1168"/>
      <c r="H139" s="1168"/>
      <c r="I139" s="1169"/>
      <c r="J139" s="502" t="s">
        <v>70</v>
      </c>
      <c r="K139" s="52" t="s">
        <v>69</v>
      </c>
      <c r="L139" s="58"/>
      <c r="M139" s="58"/>
      <c r="N139" s="58"/>
      <c r="O139" s="502" t="s">
        <v>70</v>
      </c>
      <c r="P139" s="52" t="s">
        <v>71</v>
      </c>
      <c r="Q139" s="58"/>
      <c r="R139" s="58"/>
      <c r="T139" s="72" t="s">
        <v>81</v>
      </c>
      <c r="U139" s="502" t="s">
        <v>70</v>
      </c>
      <c r="V139" s="72" t="s">
        <v>82</v>
      </c>
      <c r="X139" s="52"/>
      <c r="Y139" s="58"/>
      <c r="Z139" s="58"/>
      <c r="AA139" s="58"/>
      <c r="AB139" s="59"/>
      <c r="AD139" s="1167" t="s">
        <v>68</v>
      </c>
      <c r="AE139" s="1168"/>
      <c r="AF139" s="1168"/>
      <c r="AG139" s="1168"/>
      <c r="AH139" s="1168"/>
      <c r="AI139" s="1168"/>
      <c r="AJ139" s="1168"/>
      <c r="AK139" s="1169"/>
      <c r="AL139" s="502" t="s">
        <v>70</v>
      </c>
      <c r="AM139" s="52" t="s">
        <v>69</v>
      </c>
      <c r="AN139" s="58"/>
      <c r="AO139" s="58"/>
      <c r="AP139" s="58"/>
      <c r="AQ139" s="502" t="s">
        <v>70</v>
      </c>
      <c r="AR139" s="52" t="s">
        <v>71</v>
      </c>
      <c r="AS139" s="58"/>
      <c r="AT139" s="58"/>
      <c r="AV139" s="72" t="s">
        <v>81</v>
      </c>
      <c r="AW139" s="502" t="s">
        <v>70</v>
      </c>
      <c r="AX139" s="72" t="s">
        <v>82</v>
      </c>
      <c r="AZ139" s="52"/>
      <c r="BA139" s="58"/>
      <c r="BB139" s="58"/>
      <c r="BC139" s="58"/>
      <c r="BD139" s="59"/>
    </row>
    <row r="140" spans="2:58" s="32" customFormat="1" ht="15" hidden="1" customHeight="1" x14ac:dyDescent="0.45">
      <c r="B140" s="1118" t="s">
        <v>72</v>
      </c>
      <c r="C140" s="1119"/>
      <c r="D140" s="1119"/>
      <c r="E140" s="1119"/>
      <c r="F140" s="1119"/>
      <c r="G140" s="1119"/>
      <c r="H140" s="1119"/>
      <c r="I140" s="1120"/>
      <c r="J140" s="1130" t="s">
        <v>73</v>
      </c>
      <c r="K140" s="1139"/>
      <c r="L140" s="1744"/>
      <c r="M140" s="1199"/>
      <c r="N140" s="1199"/>
      <c r="O140" s="1199"/>
      <c r="P140" s="1199"/>
      <c r="Q140" s="1199"/>
      <c r="R140" s="1200"/>
      <c r="S140" s="1200"/>
      <c r="T140" s="1200"/>
      <c r="U140" s="1745"/>
      <c r="V140" s="1143" t="s">
        <v>74</v>
      </c>
      <c r="W140" s="1143"/>
      <c r="X140" s="1143"/>
      <c r="Y140" s="1143"/>
      <c r="Z140" s="1143"/>
      <c r="AA140" s="1143"/>
      <c r="AB140" s="1144"/>
      <c r="AD140" s="1118" t="s">
        <v>72</v>
      </c>
      <c r="AE140" s="1119"/>
      <c r="AF140" s="1119"/>
      <c r="AG140" s="1119"/>
      <c r="AH140" s="1119"/>
      <c r="AI140" s="1119"/>
      <c r="AJ140" s="1119"/>
      <c r="AK140" s="1120"/>
      <c r="AL140" s="1130" t="s">
        <v>73</v>
      </c>
      <c r="AM140" s="1139"/>
      <c r="AN140" s="1744"/>
      <c r="AO140" s="1199"/>
      <c r="AP140" s="1199"/>
      <c r="AQ140" s="1199"/>
      <c r="AR140" s="1199"/>
      <c r="AS140" s="1199"/>
      <c r="AT140" s="1200"/>
      <c r="AU140" s="1200"/>
      <c r="AV140" s="1200"/>
      <c r="AW140" s="1745"/>
      <c r="AX140" s="1143" t="s">
        <v>74</v>
      </c>
      <c r="AY140" s="1143"/>
      <c r="AZ140" s="1143"/>
      <c r="BA140" s="1143"/>
      <c r="BB140" s="1143"/>
      <c r="BC140" s="1143"/>
      <c r="BD140" s="1144"/>
    </row>
    <row r="141" spans="2:58" s="32" customFormat="1" ht="15" hidden="1" customHeight="1" x14ac:dyDescent="0.45">
      <c r="B141" s="1121"/>
      <c r="C141" s="1122"/>
      <c r="D141" s="1122"/>
      <c r="E141" s="1122"/>
      <c r="F141" s="1122"/>
      <c r="G141" s="1122"/>
      <c r="H141" s="1122"/>
      <c r="I141" s="1123"/>
      <c r="J141" s="1197"/>
      <c r="K141" s="1198"/>
      <c r="L141" s="1744"/>
      <c r="M141" s="1199"/>
      <c r="N141" s="1199"/>
      <c r="O141" s="1199"/>
      <c r="P141" s="1199"/>
      <c r="Q141" s="1199"/>
      <c r="R141" s="1200"/>
      <c r="S141" s="1200"/>
      <c r="T141" s="1200"/>
      <c r="U141" s="1745"/>
      <c r="V141" s="1146"/>
      <c r="W141" s="1146"/>
      <c r="X141" s="1146"/>
      <c r="Y141" s="1146"/>
      <c r="Z141" s="1146"/>
      <c r="AA141" s="1146"/>
      <c r="AB141" s="1147"/>
      <c r="AC141" s="63"/>
      <c r="AD141" s="1121"/>
      <c r="AE141" s="1122"/>
      <c r="AF141" s="1122"/>
      <c r="AG141" s="1122"/>
      <c r="AH141" s="1122"/>
      <c r="AI141" s="1122"/>
      <c r="AJ141" s="1122"/>
      <c r="AK141" s="1123"/>
      <c r="AL141" s="1197"/>
      <c r="AM141" s="1198"/>
      <c r="AN141" s="1744"/>
      <c r="AO141" s="1199"/>
      <c r="AP141" s="1199"/>
      <c r="AQ141" s="1199"/>
      <c r="AR141" s="1199"/>
      <c r="AS141" s="1199"/>
      <c r="AT141" s="1200"/>
      <c r="AU141" s="1200"/>
      <c r="AV141" s="1200"/>
      <c r="AW141" s="1745"/>
      <c r="AX141" s="1146"/>
      <c r="AY141" s="1146"/>
      <c r="AZ141" s="1146"/>
      <c r="BA141" s="1146"/>
      <c r="BB141" s="1146"/>
      <c r="BC141" s="1146"/>
      <c r="BD141" s="1147"/>
      <c r="BF141" s="63"/>
    </row>
    <row r="142" spans="2:58" s="32" customFormat="1" ht="15" hidden="1" customHeight="1" x14ac:dyDescent="0.45">
      <c r="B142" s="1118" t="s">
        <v>75</v>
      </c>
      <c r="C142" s="1119"/>
      <c r="D142" s="1119"/>
      <c r="E142" s="1119"/>
      <c r="F142" s="1119"/>
      <c r="G142" s="1119"/>
      <c r="H142" s="1119"/>
      <c r="I142" s="1119"/>
      <c r="J142" s="1737"/>
      <c r="K142" s="1739"/>
      <c r="L142" s="1558"/>
      <c r="M142" s="1527" t="s">
        <v>76</v>
      </c>
      <c r="N142" s="1558"/>
      <c r="O142" s="1527" t="s">
        <v>77</v>
      </c>
      <c r="P142" s="1558"/>
      <c r="Q142" s="1527" t="s">
        <v>140</v>
      </c>
      <c r="S142" s="60"/>
      <c r="T142" s="60"/>
      <c r="U142" s="60"/>
      <c r="V142" s="60"/>
      <c r="W142" s="60"/>
      <c r="X142" s="60"/>
      <c r="Y142" s="60"/>
      <c r="Z142" s="60"/>
      <c r="AA142" s="60"/>
      <c r="AB142" s="209"/>
      <c r="AC142" s="63"/>
      <c r="AD142" s="1118" t="s">
        <v>75</v>
      </c>
      <c r="AE142" s="1119"/>
      <c r="AF142" s="1119"/>
      <c r="AG142" s="1119"/>
      <c r="AH142" s="1119"/>
      <c r="AI142" s="1119"/>
      <c r="AJ142" s="1119"/>
      <c r="AK142" s="1119"/>
      <c r="AL142" s="1737"/>
      <c r="AM142" s="1739"/>
      <c r="AN142" s="1558"/>
      <c r="AO142" s="1527" t="s">
        <v>76</v>
      </c>
      <c r="AP142" s="1558"/>
      <c r="AQ142" s="1527" t="s">
        <v>77</v>
      </c>
      <c r="AR142" s="1558"/>
      <c r="AS142" s="1527" t="s">
        <v>140</v>
      </c>
      <c r="AU142" s="60"/>
      <c r="AV142" s="60"/>
      <c r="AW142" s="60"/>
      <c r="AX142" s="60"/>
      <c r="AY142" s="60"/>
      <c r="AZ142" s="60"/>
      <c r="BA142" s="60"/>
      <c r="BB142" s="60"/>
      <c r="BC142" s="60"/>
      <c r="BD142" s="209"/>
      <c r="BF142" s="63"/>
    </row>
    <row r="143" spans="2:58" s="32" customFormat="1" ht="15" hidden="1" customHeight="1" x14ac:dyDescent="0.45">
      <c r="B143" s="1121"/>
      <c r="C143" s="1122"/>
      <c r="D143" s="1122"/>
      <c r="E143" s="1122"/>
      <c r="F143" s="1122"/>
      <c r="G143" s="1122"/>
      <c r="H143" s="1122"/>
      <c r="I143" s="1122"/>
      <c r="J143" s="1480"/>
      <c r="K143" s="1752"/>
      <c r="L143" s="1749"/>
      <c r="M143" s="1528"/>
      <c r="N143" s="1749"/>
      <c r="O143" s="1528"/>
      <c r="P143" s="1749"/>
      <c r="Q143" s="1528"/>
      <c r="R143" s="64"/>
      <c r="S143" s="62"/>
      <c r="T143" s="62"/>
      <c r="U143" s="62"/>
      <c r="V143" s="62"/>
      <c r="W143" s="62"/>
      <c r="X143" s="62"/>
      <c r="Y143" s="62"/>
      <c r="Z143" s="62"/>
      <c r="AA143" s="62"/>
      <c r="AB143" s="208"/>
      <c r="AC143" s="63"/>
      <c r="AD143" s="1121"/>
      <c r="AE143" s="1122"/>
      <c r="AF143" s="1122"/>
      <c r="AG143" s="1122"/>
      <c r="AH143" s="1122"/>
      <c r="AI143" s="1122"/>
      <c r="AJ143" s="1122"/>
      <c r="AK143" s="1122"/>
      <c r="AL143" s="1480"/>
      <c r="AM143" s="1752"/>
      <c r="AN143" s="1749"/>
      <c r="AO143" s="1528"/>
      <c r="AP143" s="1749"/>
      <c r="AQ143" s="1528"/>
      <c r="AR143" s="1749"/>
      <c r="AS143" s="1528"/>
      <c r="AT143" s="64"/>
      <c r="AU143" s="62"/>
      <c r="AV143" s="62"/>
      <c r="AW143" s="62"/>
      <c r="AX143" s="62"/>
      <c r="AY143" s="62"/>
      <c r="AZ143" s="62"/>
      <c r="BA143" s="62"/>
      <c r="BB143" s="62"/>
      <c r="BC143" s="62"/>
      <c r="BD143" s="208"/>
      <c r="BF143" s="63"/>
    </row>
    <row r="144" spans="2:58" s="32" customFormat="1" ht="20.100000000000001" hidden="1" customHeight="1" x14ac:dyDescent="0.4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1"/>
      <c r="Z144" s="61"/>
      <c r="AA144" s="61"/>
      <c r="AB144" s="61"/>
      <c r="AC144" s="63"/>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1"/>
      <c r="BB144" s="61"/>
      <c r="BC144" s="61"/>
      <c r="BD144" s="61"/>
      <c r="BF144" s="63"/>
    </row>
    <row r="145" spans="2:58" s="32" customFormat="1" ht="12.6" hidden="1" customHeight="1" x14ac:dyDescent="0.45">
      <c r="B145" s="1185" t="s">
        <v>62</v>
      </c>
      <c r="C145" s="1186"/>
      <c r="D145" s="1186"/>
      <c r="E145" s="1186"/>
      <c r="F145" s="1186"/>
      <c r="G145" s="1186"/>
      <c r="H145" s="1186"/>
      <c r="I145" s="1187"/>
      <c r="J145" s="1188"/>
      <c r="K145" s="1189"/>
      <c r="L145" s="1189"/>
      <c r="M145" s="1189"/>
      <c r="N145" s="1189"/>
      <c r="O145" s="1189"/>
      <c r="P145" s="1189"/>
      <c r="Q145" s="1189"/>
      <c r="R145" s="1189"/>
      <c r="S145" s="1189"/>
      <c r="T145" s="1189"/>
      <c r="U145" s="1189"/>
      <c r="V145" s="1189"/>
      <c r="W145" s="1189"/>
      <c r="X145" s="1189"/>
      <c r="Y145" s="1189"/>
      <c r="Z145" s="1189"/>
      <c r="AA145" s="1189"/>
      <c r="AB145" s="1190"/>
      <c r="AD145" s="1185" t="s">
        <v>62</v>
      </c>
      <c r="AE145" s="1186"/>
      <c r="AF145" s="1186"/>
      <c r="AG145" s="1186"/>
      <c r="AH145" s="1186"/>
      <c r="AI145" s="1186"/>
      <c r="AJ145" s="1186"/>
      <c r="AK145" s="1187"/>
      <c r="AL145" s="1188"/>
      <c r="AM145" s="1189"/>
      <c r="AN145" s="1189"/>
      <c r="AO145" s="1189"/>
      <c r="AP145" s="1189"/>
      <c r="AQ145" s="1189"/>
      <c r="AR145" s="1189"/>
      <c r="AS145" s="1189"/>
      <c r="AT145" s="1189"/>
      <c r="AU145" s="1189"/>
      <c r="AV145" s="1189"/>
      <c r="AW145" s="1189"/>
      <c r="AX145" s="1189"/>
      <c r="AY145" s="1189"/>
      <c r="AZ145" s="1189"/>
      <c r="BA145" s="1189"/>
      <c r="BB145" s="1189"/>
      <c r="BC145" s="1189"/>
      <c r="BD145" s="1190"/>
    </row>
    <row r="146" spans="2:58" s="32" customFormat="1" ht="22.5" hidden="1" customHeight="1" x14ac:dyDescent="0.45">
      <c r="B146" s="1207" t="s">
        <v>50</v>
      </c>
      <c r="C146" s="1208"/>
      <c r="D146" s="1208"/>
      <c r="E146" s="1208"/>
      <c r="F146" s="1208"/>
      <c r="G146" s="1208"/>
      <c r="H146" s="1208"/>
      <c r="I146" s="1209"/>
      <c r="J146" s="1182"/>
      <c r="K146" s="1183"/>
      <c r="L146" s="1183"/>
      <c r="M146" s="1180"/>
      <c r="N146" s="1180"/>
      <c r="O146" s="1183"/>
      <c r="P146" s="1180"/>
      <c r="Q146" s="1180"/>
      <c r="R146" s="1183"/>
      <c r="S146" s="1183"/>
      <c r="T146" s="1183"/>
      <c r="U146" s="1183"/>
      <c r="V146" s="1183"/>
      <c r="W146" s="1183"/>
      <c r="X146" s="1183"/>
      <c r="Y146" s="1183"/>
      <c r="Z146" s="1183"/>
      <c r="AA146" s="1183"/>
      <c r="AB146" s="1184"/>
      <c r="AC146" s="32">
        <v>8</v>
      </c>
      <c r="AD146" s="1207" t="s">
        <v>50</v>
      </c>
      <c r="AE146" s="1208"/>
      <c r="AF146" s="1208"/>
      <c r="AG146" s="1208"/>
      <c r="AH146" s="1208"/>
      <c r="AI146" s="1208"/>
      <c r="AJ146" s="1208"/>
      <c r="AK146" s="1209"/>
      <c r="AL146" s="1182"/>
      <c r="AM146" s="1183"/>
      <c r="AN146" s="1183"/>
      <c r="AO146" s="1180"/>
      <c r="AP146" s="1180"/>
      <c r="AQ146" s="1183"/>
      <c r="AR146" s="1180"/>
      <c r="AS146" s="1180"/>
      <c r="AT146" s="1183"/>
      <c r="AU146" s="1183"/>
      <c r="AV146" s="1183"/>
      <c r="AW146" s="1183"/>
      <c r="AX146" s="1183"/>
      <c r="AY146" s="1183"/>
      <c r="AZ146" s="1183"/>
      <c r="BA146" s="1183"/>
      <c r="BB146" s="1183"/>
      <c r="BC146" s="1183"/>
      <c r="BD146" s="1184"/>
      <c r="BF146" s="32">
        <v>8</v>
      </c>
    </row>
    <row r="147" spans="2:58" s="32" customFormat="1" ht="25.35" hidden="1" customHeight="1" x14ac:dyDescent="0.45">
      <c r="B147" s="1173" t="s">
        <v>48</v>
      </c>
      <c r="C147" s="1174"/>
      <c r="D147" s="1174"/>
      <c r="E147" s="1174"/>
      <c r="F147" s="1174"/>
      <c r="G147" s="1174"/>
      <c r="H147" s="1174"/>
      <c r="I147" s="1175"/>
      <c r="J147" s="1753" t="s">
        <v>3</v>
      </c>
      <c r="K147" s="1754"/>
      <c r="L147" s="1754"/>
      <c r="M147" s="1731"/>
      <c r="N147" s="1733"/>
      <c r="O147" s="492" t="s">
        <v>4</v>
      </c>
      <c r="P147" s="1731"/>
      <c r="Q147" s="1733"/>
      <c r="R147" s="1754"/>
      <c r="S147" s="1754"/>
      <c r="T147" s="1754"/>
      <c r="U147" s="1754"/>
      <c r="V147" s="1754"/>
      <c r="W147" s="1754"/>
      <c r="X147" s="1754"/>
      <c r="Y147" s="1754"/>
      <c r="Z147" s="1754"/>
      <c r="AA147" s="1754"/>
      <c r="AB147" s="1755"/>
      <c r="AD147" s="1173" t="s">
        <v>48</v>
      </c>
      <c r="AE147" s="1174"/>
      <c r="AF147" s="1174"/>
      <c r="AG147" s="1174"/>
      <c r="AH147" s="1174"/>
      <c r="AI147" s="1174"/>
      <c r="AJ147" s="1174"/>
      <c r="AK147" s="1175"/>
      <c r="AL147" s="1753" t="s">
        <v>3</v>
      </c>
      <c r="AM147" s="1754"/>
      <c r="AN147" s="1754"/>
      <c r="AO147" s="1731"/>
      <c r="AP147" s="1733"/>
      <c r="AQ147" s="492" t="s">
        <v>4</v>
      </c>
      <c r="AR147" s="1731"/>
      <c r="AS147" s="1733"/>
      <c r="AT147" s="1754"/>
      <c r="AU147" s="1754"/>
      <c r="AV147" s="1754"/>
      <c r="AW147" s="1754"/>
      <c r="AX147" s="1754"/>
      <c r="AY147" s="1754"/>
      <c r="AZ147" s="1754"/>
      <c r="BA147" s="1754"/>
      <c r="BB147" s="1754"/>
      <c r="BC147" s="1754"/>
      <c r="BD147" s="1755"/>
    </row>
    <row r="148" spans="2:58" s="32" customFormat="1" ht="25.35" hidden="1" customHeight="1" x14ac:dyDescent="0.45">
      <c r="B148" s="1179"/>
      <c r="C148" s="1180"/>
      <c r="D148" s="1180"/>
      <c r="E148" s="1180"/>
      <c r="F148" s="1180"/>
      <c r="G148" s="1180"/>
      <c r="H148" s="1180"/>
      <c r="I148" s="1181"/>
      <c r="J148" s="1753" t="s">
        <v>5</v>
      </c>
      <c r="K148" s="1754"/>
      <c r="L148" s="1754"/>
      <c r="M148" s="1731"/>
      <c r="N148" s="1732"/>
      <c r="O148" s="1732"/>
      <c r="P148" s="1732"/>
      <c r="Q148" s="1733"/>
      <c r="R148" s="1753" t="s">
        <v>6</v>
      </c>
      <c r="S148" s="1754"/>
      <c r="T148" s="1755"/>
      <c r="U148" s="1731"/>
      <c r="V148" s="1732"/>
      <c r="W148" s="1732"/>
      <c r="X148" s="1732"/>
      <c r="Y148" s="1732"/>
      <c r="Z148" s="1732"/>
      <c r="AA148" s="1732"/>
      <c r="AB148" s="1733"/>
      <c r="AD148" s="1179"/>
      <c r="AE148" s="1180"/>
      <c r="AF148" s="1180"/>
      <c r="AG148" s="1180"/>
      <c r="AH148" s="1180"/>
      <c r="AI148" s="1180"/>
      <c r="AJ148" s="1180"/>
      <c r="AK148" s="1181"/>
      <c r="AL148" s="1753" t="s">
        <v>5</v>
      </c>
      <c r="AM148" s="1754"/>
      <c r="AN148" s="1754"/>
      <c r="AO148" s="1731"/>
      <c r="AP148" s="1732"/>
      <c r="AQ148" s="1732"/>
      <c r="AR148" s="1732"/>
      <c r="AS148" s="1733"/>
      <c r="AT148" s="1753" t="s">
        <v>6</v>
      </c>
      <c r="AU148" s="1754"/>
      <c r="AV148" s="1755"/>
      <c r="AW148" s="1731"/>
      <c r="AX148" s="1732"/>
      <c r="AY148" s="1732"/>
      <c r="AZ148" s="1732"/>
      <c r="BA148" s="1732"/>
      <c r="BB148" s="1732"/>
      <c r="BC148" s="1732"/>
      <c r="BD148" s="1733"/>
    </row>
    <row r="149" spans="2:58" s="32" customFormat="1" ht="25.35" hidden="1" customHeight="1" x14ac:dyDescent="0.45">
      <c r="B149" s="1179"/>
      <c r="C149" s="1180"/>
      <c r="D149" s="1180"/>
      <c r="E149" s="1180"/>
      <c r="F149" s="1180"/>
      <c r="G149" s="1180"/>
      <c r="H149" s="1180"/>
      <c r="I149" s="1181"/>
      <c r="J149" s="1753" t="s">
        <v>8536</v>
      </c>
      <c r="K149" s="1754"/>
      <c r="L149" s="1754"/>
      <c r="M149" s="1757"/>
      <c r="N149" s="1758"/>
      <c r="O149" s="1758"/>
      <c r="P149" s="1758"/>
      <c r="Q149" s="1759"/>
      <c r="R149" s="1753" t="s">
        <v>7</v>
      </c>
      <c r="S149" s="1754"/>
      <c r="T149" s="1755"/>
      <c r="U149" s="1731"/>
      <c r="V149" s="1732"/>
      <c r="W149" s="1732"/>
      <c r="X149" s="1732"/>
      <c r="Y149" s="1732"/>
      <c r="Z149" s="1732"/>
      <c r="AA149" s="1732"/>
      <c r="AB149" s="1733"/>
      <c r="AD149" s="1179"/>
      <c r="AE149" s="1180"/>
      <c r="AF149" s="1180"/>
      <c r="AG149" s="1180"/>
      <c r="AH149" s="1180"/>
      <c r="AI149" s="1180"/>
      <c r="AJ149" s="1180"/>
      <c r="AK149" s="1181"/>
      <c r="AL149" s="1753" t="s">
        <v>8536</v>
      </c>
      <c r="AM149" s="1754"/>
      <c r="AN149" s="1754"/>
      <c r="AO149" s="1757"/>
      <c r="AP149" s="1758"/>
      <c r="AQ149" s="1758"/>
      <c r="AR149" s="1758"/>
      <c r="AS149" s="1759"/>
      <c r="AT149" s="1753" t="s">
        <v>7</v>
      </c>
      <c r="AU149" s="1754"/>
      <c r="AV149" s="1755"/>
      <c r="AW149" s="1731"/>
      <c r="AX149" s="1732"/>
      <c r="AY149" s="1732"/>
      <c r="AZ149" s="1732"/>
      <c r="BA149" s="1732"/>
      <c r="BB149" s="1732"/>
      <c r="BC149" s="1732"/>
      <c r="BD149" s="1733"/>
    </row>
    <row r="150" spans="2:58" s="32" customFormat="1" ht="25.35" hidden="1" customHeight="1" x14ac:dyDescent="0.45">
      <c r="B150" s="1182"/>
      <c r="C150" s="1183"/>
      <c r="D150" s="1183"/>
      <c r="E150" s="1183"/>
      <c r="F150" s="1183"/>
      <c r="G150" s="1183"/>
      <c r="H150" s="1183"/>
      <c r="I150" s="1184"/>
      <c r="J150" s="1753" t="s">
        <v>8</v>
      </c>
      <c r="K150" s="1754"/>
      <c r="L150" s="1754"/>
      <c r="M150" s="1756"/>
      <c r="N150" s="1756"/>
      <c r="O150" s="1756"/>
      <c r="P150" s="1756"/>
      <c r="Q150" s="1756"/>
      <c r="R150" s="1756"/>
      <c r="S150" s="1756"/>
      <c r="T150" s="1756"/>
      <c r="U150" s="1756"/>
      <c r="V150" s="1756"/>
      <c r="W150" s="1756"/>
      <c r="X150" s="1756"/>
      <c r="Y150" s="1756"/>
      <c r="Z150" s="1756"/>
      <c r="AA150" s="1756"/>
      <c r="AB150" s="1756"/>
      <c r="AD150" s="1182"/>
      <c r="AE150" s="1183"/>
      <c r="AF150" s="1183"/>
      <c r="AG150" s="1183"/>
      <c r="AH150" s="1183"/>
      <c r="AI150" s="1183"/>
      <c r="AJ150" s="1183"/>
      <c r="AK150" s="1184"/>
      <c r="AL150" s="1753" t="s">
        <v>8</v>
      </c>
      <c r="AM150" s="1754"/>
      <c r="AN150" s="1754"/>
      <c r="AO150" s="1756"/>
      <c r="AP150" s="1756"/>
      <c r="AQ150" s="1756"/>
      <c r="AR150" s="1756"/>
      <c r="AS150" s="1756"/>
      <c r="AT150" s="1756"/>
      <c r="AU150" s="1756"/>
      <c r="AV150" s="1756"/>
      <c r="AW150" s="1756"/>
      <c r="AX150" s="1756"/>
      <c r="AY150" s="1756"/>
      <c r="AZ150" s="1756"/>
      <c r="BA150" s="1756"/>
      <c r="BB150" s="1756"/>
      <c r="BC150" s="1756"/>
      <c r="BD150" s="1756"/>
    </row>
    <row r="151" spans="2:58" s="32" customFormat="1" ht="30" hidden="1" customHeight="1" x14ac:dyDescent="0.45">
      <c r="B151" s="1696" t="s">
        <v>63</v>
      </c>
      <c r="C151" s="1697"/>
      <c r="D151" s="1697"/>
      <c r="E151" s="1697"/>
      <c r="F151" s="1697"/>
      <c r="G151" s="1697"/>
      <c r="H151" s="1697"/>
      <c r="I151" s="1698"/>
      <c r="J151" s="494"/>
      <c r="K151" s="495"/>
      <c r="L151" s="220" t="s">
        <v>65</v>
      </c>
      <c r="M151" s="496"/>
      <c r="N151" s="218" t="s">
        <v>64</v>
      </c>
      <c r="O151" s="42"/>
      <c r="P151" s="53"/>
      <c r="V151" s="82"/>
      <c r="W151" s="82"/>
      <c r="X151" s="82"/>
      <c r="Y151" s="82"/>
      <c r="Z151" s="82"/>
      <c r="AA151" s="82"/>
      <c r="AB151" s="83"/>
      <c r="AD151" s="1696" t="s">
        <v>63</v>
      </c>
      <c r="AE151" s="1697"/>
      <c r="AF151" s="1697"/>
      <c r="AG151" s="1697"/>
      <c r="AH151" s="1697"/>
      <c r="AI151" s="1697"/>
      <c r="AJ151" s="1697"/>
      <c r="AK151" s="1698"/>
      <c r="AL151" s="494"/>
      <c r="AM151" s="495"/>
      <c r="AN151" s="220" t="s">
        <v>65</v>
      </c>
      <c r="AO151" s="496"/>
      <c r="AP151" s="218" t="s">
        <v>64</v>
      </c>
      <c r="AQ151" s="42"/>
      <c r="AR151" s="53"/>
      <c r="AX151" s="82"/>
      <c r="AY151" s="82"/>
      <c r="AZ151" s="82"/>
      <c r="BA151" s="82"/>
      <c r="BB151" s="82"/>
      <c r="BC151" s="82"/>
      <c r="BD151" s="83"/>
    </row>
    <row r="152" spans="2:58" s="32" customFormat="1" ht="15" hidden="1" customHeight="1" x14ac:dyDescent="0.45">
      <c r="B152" s="1699"/>
      <c r="C152" s="1700"/>
      <c r="D152" s="1700"/>
      <c r="E152" s="1700"/>
      <c r="F152" s="1700"/>
      <c r="G152" s="1700"/>
      <c r="H152" s="1700"/>
      <c r="I152" s="1701"/>
      <c r="J152" s="43" t="s">
        <v>66</v>
      </c>
      <c r="K152" s="44"/>
      <c r="L152" s="44"/>
      <c r="M152" s="44"/>
      <c r="N152" s="44"/>
      <c r="O152" s="44"/>
      <c r="P152" s="44"/>
      <c r="Q152" s="44"/>
      <c r="R152" s="44"/>
      <c r="S152" s="42"/>
      <c r="T152" s="45"/>
      <c r="U152" s="217"/>
      <c r="V152" s="212"/>
      <c r="W152" s="410"/>
      <c r="X152" s="295" t="s">
        <v>65</v>
      </c>
      <c r="Y152" s="211"/>
      <c r="Z152" s="72" t="s">
        <v>64</v>
      </c>
      <c r="AA152" s="72"/>
      <c r="AB152" s="214"/>
      <c r="AD152" s="1699"/>
      <c r="AE152" s="1700"/>
      <c r="AF152" s="1700"/>
      <c r="AG152" s="1700"/>
      <c r="AH152" s="1700"/>
      <c r="AI152" s="1700"/>
      <c r="AJ152" s="1700"/>
      <c r="AK152" s="1701"/>
      <c r="AL152" s="43" t="s">
        <v>66</v>
      </c>
      <c r="AM152" s="44"/>
      <c r="AN152" s="44"/>
      <c r="AO152" s="44"/>
      <c r="AP152" s="44"/>
      <c r="AQ152" s="44"/>
      <c r="AR152" s="44"/>
      <c r="AS152" s="44"/>
      <c r="AT152" s="44"/>
      <c r="AU152" s="42"/>
      <c r="AV152" s="45"/>
      <c r="AW152" s="217"/>
      <c r="AX152" s="212"/>
      <c r="AY152" s="410"/>
      <c r="AZ152" s="295" t="s">
        <v>65</v>
      </c>
      <c r="BA152" s="211"/>
      <c r="BB152" s="72" t="s">
        <v>64</v>
      </c>
      <c r="BC152" s="72"/>
      <c r="BD152" s="214"/>
    </row>
    <row r="153" spans="2:58" s="32" customFormat="1" ht="15" hidden="1" customHeight="1" x14ac:dyDescent="0.45">
      <c r="B153" s="1702"/>
      <c r="C153" s="1703"/>
      <c r="D153" s="1703"/>
      <c r="E153" s="1703"/>
      <c r="F153" s="1703"/>
      <c r="G153" s="1703"/>
      <c r="H153" s="1703"/>
      <c r="I153" s="1704"/>
      <c r="J153" s="497" t="s">
        <v>67</v>
      </c>
      <c r="K153" s="99"/>
      <c r="L153" s="99"/>
      <c r="M153" s="99"/>
      <c r="N153" s="99"/>
      <c r="O153" s="99"/>
      <c r="P153" s="99"/>
      <c r="Q153" s="99"/>
      <c r="R153" s="99"/>
      <c r="S153" s="47"/>
      <c r="T153" s="48"/>
      <c r="U153" s="498"/>
      <c r="V153" s="499"/>
      <c r="W153" s="500"/>
      <c r="X153" s="99" t="s">
        <v>65</v>
      </c>
      <c r="Y153" s="501"/>
      <c r="Z153" s="48" t="s">
        <v>64</v>
      </c>
      <c r="AA153" s="48"/>
      <c r="AB153" s="49"/>
      <c r="AD153" s="1702"/>
      <c r="AE153" s="1703"/>
      <c r="AF153" s="1703"/>
      <c r="AG153" s="1703"/>
      <c r="AH153" s="1703"/>
      <c r="AI153" s="1703"/>
      <c r="AJ153" s="1703"/>
      <c r="AK153" s="1704"/>
      <c r="AL153" s="497" t="s">
        <v>67</v>
      </c>
      <c r="AM153" s="99"/>
      <c r="AN153" s="99"/>
      <c r="AO153" s="99"/>
      <c r="AP153" s="99"/>
      <c r="AQ153" s="99"/>
      <c r="AR153" s="99"/>
      <c r="AS153" s="99"/>
      <c r="AT153" s="99"/>
      <c r="AU153" s="47"/>
      <c r="AV153" s="48"/>
      <c r="AW153" s="498"/>
      <c r="AX153" s="499"/>
      <c r="AY153" s="500"/>
      <c r="AZ153" s="99" t="s">
        <v>65</v>
      </c>
      <c r="BA153" s="501"/>
      <c r="BB153" s="48" t="s">
        <v>64</v>
      </c>
      <c r="BC153" s="48"/>
      <c r="BD153" s="49"/>
    </row>
    <row r="154" spans="2:58" s="32" customFormat="1" ht="18" hidden="1" customHeight="1" x14ac:dyDescent="0.45">
      <c r="B154" s="1167" t="s">
        <v>68</v>
      </c>
      <c r="C154" s="1168"/>
      <c r="D154" s="1168"/>
      <c r="E154" s="1168"/>
      <c r="F154" s="1168"/>
      <c r="G154" s="1168"/>
      <c r="H154" s="1168"/>
      <c r="I154" s="1169"/>
      <c r="J154" s="502" t="s">
        <v>70</v>
      </c>
      <c r="K154" s="52" t="s">
        <v>69</v>
      </c>
      <c r="L154" s="58"/>
      <c r="M154" s="58"/>
      <c r="N154" s="58"/>
      <c r="O154" s="502" t="s">
        <v>70</v>
      </c>
      <c r="P154" s="52" t="s">
        <v>71</v>
      </c>
      <c r="Q154" s="58"/>
      <c r="R154" s="58"/>
      <c r="T154" s="72" t="s">
        <v>81</v>
      </c>
      <c r="U154" s="502" t="s">
        <v>70</v>
      </c>
      <c r="V154" s="72" t="s">
        <v>82</v>
      </c>
      <c r="X154" s="52"/>
      <c r="Y154" s="58"/>
      <c r="Z154" s="58"/>
      <c r="AA154" s="58"/>
      <c r="AB154" s="59"/>
      <c r="AD154" s="1167" t="s">
        <v>68</v>
      </c>
      <c r="AE154" s="1168"/>
      <c r="AF154" s="1168"/>
      <c r="AG154" s="1168"/>
      <c r="AH154" s="1168"/>
      <c r="AI154" s="1168"/>
      <c r="AJ154" s="1168"/>
      <c r="AK154" s="1169"/>
      <c r="AL154" s="502" t="s">
        <v>70</v>
      </c>
      <c r="AM154" s="52" t="s">
        <v>69</v>
      </c>
      <c r="AN154" s="58"/>
      <c r="AO154" s="58"/>
      <c r="AP154" s="58"/>
      <c r="AQ154" s="502" t="s">
        <v>70</v>
      </c>
      <c r="AR154" s="52" t="s">
        <v>71</v>
      </c>
      <c r="AS154" s="58"/>
      <c r="AT154" s="58"/>
      <c r="AV154" s="72" t="s">
        <v>81</v>
      </c>
      <c r="AW154" s="502" t="s">
        <v>70</v>
      </c>
      <c r="AX154" s="72" t="s">
        <v>82</v>
      </c>
      <c r="AZ154" s="52"/>
      <c r="BA154" s="58"/>
      <c r="BB154" s="58"/>
      <c r="BC154" s="58"/>
      <c r="BD154" s="59"/>
    </row>
    <row r="155" spans="2:58" s="32" customFormat="1" ht="15" hidden="1" customHeight="1" x14ac:dyDescent="0.45">
      <c r="B155" s="1118" t="s">
        <v>72</v>
      </c>
      <c r="C155" s="1119"/>
      <c r="D155" s="1119"/>
      <c r="E155" s="1119"/>
      <c r="F155" s="1119"/>
      <c r="G155" s="1119"/>
      <c r="H155" s="1119"/>
      <c r="I155" s="1120"/>
      <c r="J155" s="1130" t="s">
        <v>73</v>
      </c>
      <c r="K155" s="1139"/>
      <c r="L155" s="1744"/>
      <c r="M155" s="1199"/>
      <c r="N155" s="1199"/>
      <c r="O155" s="1199"/>
      <c r="P155" s="1199"/>
      <c r="Q155" s="1199"/>
      <c r="R155" s="1200"/>
      <c r="S155" s="1200"/>
      <c r="T155" s="1200"/>
      <c r="U155" s="1745"/>
      <c r="V155" s="1143" t="s">
        <v>74</v>
      </c>
      <c r="W155" s="1143"/>
      <c r="X155" s="1143"/>
      <c r="Y155" s="1143"/>
      <c r="Z155" s="1143"/>
      <c r="AA155" s="1143"/>
      <c r="AB155" s="1144"/>
      <c r="AD155" s="1118" t="s">
        <v>72</v>
      </c>
      <c r="AE155" s="1119"/>
      <c r="AF155" s="1119"/>
      <c r="AG155" s="1119"/>
      <c r="AH155" s="1119"/>
      <c r="AI155" s="1119"/>
      <c r="AJ155" s="1119"/>
      <c r="AK155" s="1120"/>
      <c r="AL155" s="1130" t="s">
        <v>73</v>
      </c>
      <c r="AM155" s="1139"/>
      <c r="AN155" s="1744"/>
      <c r="AO155" s="1199"/>
      <c r="AP155" s="1199"/>
      <c r="AQ155" s="1199"/>
      <c r="AR155" s="1199"/>
      <c r="AS155" s="1199"/>
      <c r="AT155" s="1200"/>
      <c r="AU155" s="1200"/>
      <c r="AV155" s="1200"/>
      <c r="AW155" s="1745"/>
      <c r="AX155" s="1143" t="s">
        <v>74</v>
      </c>
      <c r="AY155" s="1143"/>
      <c r="AZ155" s="1143"/>
      <c r="BA155" s="1143"/>
      <c r="BB155" s="1143"/>
      <c r="BC155" s="1143"/>
      <c r="BD155" s="1144"/>
    </row>
    <row r="156" spans="2:58" s="32" customFormat="1" ht="15" hidden="1" customHeight="1" x14ac:dyDescent="0.45">
      <c r="B156" s="1121"/>
      <c r="C156" s="1122"/>
      <c r="D156" s="1122"/>
      <c r="E156" s="1122"/>
      <c r="F156" s="1122"/>
      <c r="G156" s="1122"/>
      <c r="H156" s="1122"/>
      <c r="I156" s="1123"/>
      <c r="J156" s="1197"/>
      <c r="K156" s="1198"/>
      <c r="L156" s="1744"/>
      <c r="M156" s="1199"/>
      <c r="N156" s="1199"/>
      <c r="O156" s="1199"/>
      <c r="P156" s="1199"/>
      <c r="Q156" s="1199"/>
      <c r="R156" s="1200"/>
      <c r="S156" s="1200"/>
      <c r="T156" s="1200"/>
      <c r="U156" s="1745"/>
      <c r="V156" s="1146"/>
      <c r="W156" s="1146"/>
      <c r="X156" s="1146"/>
      <c r="Y156" s="1146"/>
      <c r="Z156" s="1146"/>
      <c r="AA156" s="1146"/>
      <c r="AB156" s="1147"/>
      <c r="AC156" s="63"/>
      <c r="AD156" s="1121"/>
      <c r="AE156" s="1122"/>
      <c r="AF156" s="1122"/>
      <c r="AG156" s="1122"/>
      <c r="AH156" s="1122"/>
      <c r="AI156" s="1122"/>
      <c r="AJ156" s="1122"/>
      <c r="AK156" s="1123"/>
      <c r="AL156" s="1197"/>
      <c r="AM156" s="1198"/>
      <c r="AN156" s="1744"/>
      <c r="AO156" s="1199"/>
      <c r="AP156" s="1199"/>
      <c r="AQ156" s="1199"/>
      <c r="AR156" s="1199"/>
      <c r="AS156" s="1199"/>
      <c r="AT156" s="1200"/>
      <c r="AU156" s="1200"/>
      <c r="AV156" s="1200"/>
      <c r="AW156" s="1745"/>
      <c r="AX156" s="1146"/>
      <c r="AY156" s="1146"/>
      <c r="AZ156" s="1146"/>
      <c r="BA156" s="1146"/>
      <c r="BB156" s="1146"/>
      <c r="BC156" s="1146"/>
      <c r="BD156" s="1147"/>
      <c r="BF156" s="63"/>
    </row>
    <row r="157" spans="2:58" s="32" customFormat="1" ht="15" hidden="1" customHeight="1" x14ac:dyDescent="0.45">
      <c r="B157" s="1118" t="s">
        <v>75</v>
      </c>
      <c r="C157" s="1119"/>
      <c r="D157" s="1119"/>
      <c r="E157" s="1119"/>
      <c r="F157" s="1119"/>
      <c r="G157" s="1119"/>
      <c r="H157" s="1119"/>
      <c r="I157" s="1119"/>
      <c r="J157" s="1737"/>
      <c r="K157" s="1739"/>
      <c r="L157" s="1558"/>
      <c r="M157" s="1527" t="s">
        <v>76</v>
      </c>
      <c r="N157" s="1558"/>
      <c r="O157" s="1527" t="s">
        <v>77</v>
      </c>
      <c r="P157" s="1558"/>
      <c r="Q157" s="1527" t="s">
        <v>140</v>
      </c>
      <c r="S157" s="60"/>
      <c r="T157" s="60"/>
      <c r="U157" s="60"/>
      <c r="V157" s="60"/>
      <c r="W157" s="60"/>
      <c r="X157" s="60"/>
      <c r="Y157" s="60"/>
      <c r="Z157" s="60"/>
      <c r="AA157" s="60"/>
      <c r="AB157" s="209"/>
      <c r="AC157" s="63"/>
      <c r="AD157" s="1118" t="s">
        <v>75</v>
      </c>
      <c r="AE157" s="1119"/>
      <c r="AF157" s="1119"/>
      <c r="AG157" s="1119"/>
      <c r="AH157" s="1119"/>
      <c r="AI157" s="1119"/>
      <c r="AJ157" s="1119"/>
      <c r="AK157" s="1119"/>
      <c r="AL157" s="1737"/>
      <c r="AM157" s="1739"/>
      <c r="AN157" s="1558"/>
      <c r="AO157" s="1527" t="s">
        <v>76</v>
      </c>
      <c r="AP157" s="1558"/>
      <c r="AQ157" s="1527" t="s">
        <v>77</v>
      </c>
      <c r="AR157" s="1558"/>
      <c r="AS157" s="1527" t="s">
        <v>140</v>
      </c>
      <c r="AU157" s="60"/>
      <c r="AV157" s="60"/>
      <c r="AW157" s="60"/>
      <c r="AX157" s="60"/>
      <c r="AY157" s="60"/>
      <c r="AZ157" s="60"/>
      <c r="BA157" s="60"/>
      <c r="BB157" s="60"/>
      <c r="BC157" s="60"/>
      <c r="BD157" s="209"/>
      <c r="BF157" s="63"/>
    </row>
    <row r="158" spans="2:58" s="32" customFormat="1" ht="15" hidden="1" customHeight="1" x14ac:dyDescent="0.45">
      <c r="B158" s="1121"/>
      <c r="C158" s="1122"/>
      <c r="D158" s="1122"/>
      <c r="E158" s="1122"/>
      <c r="F158" s="1122"/>
      <c r="G158" s="1122"/>
      <c r="H158" s="1122"/>
      <c r="I158" s="1122"/>
      <c r="J158" s="1480"/>
      <c r="K158" s="1752"/>
      <c r="L158" s="1749"/>
      <c r="M158" s="1528"/>
      <c r="N158" s="1749"/>
      <c r="O158" s="1528"/>
      <c r="P158" s="1749"/>
      <c r="Q158" s="1528"/>
      <c r="R158" s="64"/>
      <c r="S158" s="62"/>
      <c r="T158" s="62"/>
      <c r="U158" s="62"/>
      <c r="V158" s="62"/>
      <c r="W158" s="62"/>
      <c r="X158" s="62"/>
      <c r="Y158" s="62"/>
      <c r="Z158" s="62"/>
      <c r="AA158" s="62"/>
      <c r="AB158" s="208"/>
      <c r="AC158" s="63"/>
      <c r="AD158" s="1121"/>
      <c r="AE158" s="1122"/>
      <c r="AF158" s="1122"/>
      <c r="AG158" s="1122"/>
      <c r="AH158" s="1122"/>
      <c r="AI158" s="1122"/>
      <c r="AJ158" s="1122"/>
      <c r="AK158" s="1122"/>
      <c r="AL158" s="1480"/>
      <c r="AM158" s="1752"/>
      <c r="AN158" s="1749"/>
      <c r="AO158" s="1528"/>
      <c r="AP158" s="1749"/>
      <c r="AQ158" s="1528"/>
      <c r="AR158" s="1749"/>
      <c r="AS158" s="1528"/>
      <c r="AT158" s="64"/>
      <c r="AU158" s="62"/>
      <c r="AV158" s="62"/>
      <c r="AW158" s="62"/>
      <c r="AX158" s="62"/>
      <c r="AY158" s="62"/>
      <c r="AZ158" s="62"/>
      <c r="BA158" s="62"/>
      <c r="BB158" s="62"/>
      <c r="BC158" s="62"/>
      <c r="BD158" s="208"/>
      <c r="BF158" s="63"/>
    </row>
    <row r="159" spans="2:58" s="32" customFormat="1" ht="20.100000000000001" hidden="1" customHeight="1" x14ac:dyDescent="0.4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3"/>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F159" s="63"/>
    </row>
    <row r="160" spans="2:58" s="32" customFormat="1" ht="18" hidden="1" customHeight="1" x14ac:dyDescent="0.45">
      <c r="C160" s="291" t="s">
        <v>85</v>
      </c>
      <c r="D160" s="69" t="s">
        <v>5718</v>
      </c>
      <c r="F160" s="69"/>
      <c r="G160" s="69"/>
      <c r="H160" s="69"/>
      <c r="I160" s="69"/>
      <c r="J160" s="73"/>
      <c r="K160" s="73"/>
      <c r="L160" s="73"/>
      <c r="M160" s="73"/>
      <c r="N160" s="73"/>
      <c r="O160" s="73"/>
      <c r="P160" s="73"/>
      <c r="Q160" s="73"/>
      <c r="R160" s="73"/>
      <c r="S160" s="74"/>
      <c r="T160" s="73"/>
      <c r="U160" s="73"/>
      <c r="V160" s="73"/>
      <c r="W160" s="73"/>
      <c r="X160" s="69"/>
      <c r="Y160" s="69"/>
      <c r="Z160" s="69"/>
      <c r="AA160" s="69"/>
      <c r="AB160" s="69"/>
      <c r="AE160" s="291" t="s">
        <v>85</v>
      </c>
      <c r="AF160" s="69" t="s">
        <v>5718</v>
      </c>
      <c r="AH160" s="69"/>
      <c r="AI160" s="69"/>
      <c r="AJ160" s="69"/>
      <c r="AK160" s="69"/>
      <c r="AL160" s="73"/>
      <c r="AM160" s="73"/>
      <c r="AN160" s="73"/>
      <c r="AO160" s="73"/>
      <c r="AP160" s="73"/>
      <c r="AQ160" s="73"/>
      <c r="AR160" s="73"/>
      <c r="AS160" s="73"/>
      <c r="AT160" s="73"/>
      <c r="AU160" s="74"/>
      <c r="AV160" s="73"/>
      <c r="AW160" s="73"/>
      <c r="AX160" s="73"/>
      <c r="AY160" s="73"/>
      <c r="AZ160" s="69"/>
      <c r="BA160" s="69"/>
      <c r="BB160" s="69"/>
      <c r="BC160" s="69"/>
      <c r="BD160" s="69"/>
    </row>
    <row r="161" spans="2:58" s="32" customFormat="1" ht="30" hidden="1" customHeight="1" x14ac:dyDescent="0.45">
      <c r="C161" s="296" t="s">
        <v>86</v>
      </c>
      <c r="D161" s="1117" t="s">
        <v>5719</v>
      </c>
      <c r="E161" s="1117"/>
      <c r="F161" s="1117"/>
      <c r="G161" s="1117"/>
      <c r="H161" s="1117"/>
      <c r="I161" s="1117"/>
      <c r="J161" s="1117"/>
      <c r="K161" s="1117"/>
      <c r="L161" s="1117"/>
      <c r="M161" s="1117"/>
      <c r="N161" s="1117"/>
      <c r="O161" s="1117"/>
      <c r="P161" s="1117"/>
      <c r="Q161" s="1117"/>
      <c r="R161" s="1117"/>
      <c r="S161" s="1117"/>
      <c r="T161" s="1117"/>
      <c r="U161" s="1117"/>
      <c r="V161" s="1117"/>
      <c r="W161" s="1117"/>
      <c r="X161" s="1117"/>
      <c r="Y161" s="1117"/>
      <c r="Z161" s="1117"/>
      <c r="AA161" s="1117"/>
      <c r="AB161" s="1117"/>
      <c r="AE161" s="296" t="s">
        <v>86</v>
      </c>
      <c r="AF161" s="1117" t="s">
        <v>5719</v>
      </c>
      <c r="AG161" s="1117"/>
      <c r="AH161" s="1117"/>
      <c r="AI161" s="1117"/>
      <c r="AJ161" s="1117"/>
      <c r="AK161" s="1117"/>
      <c r="AL161" s="1117"/>
      <c r="AM161" s="1117"/>
      <c r="AN161" s="1117"/>
      <c r="AO161" s="1117"/>
      <c r="AP161" s="1117"/>
      <c r="AQ161" s="1117"/>
      <c r="AR161" s="1117"/>
      <c r="AS161" s="1117"/>
      <c r="AT161" s="1117"/>
      <c r="AU161" s="1117"/>
      <c r="AV161" s="1117"/>
      <c r="AW161" s="1117"/>
      <c r="AX161" s="1117"/>
      <c r="AY161" s="1117"/>
      <c r="AZ161" s="1117"/>
      <c r="BA161" s="1117"/>
      <c r="BB161" s="1117"/>
      <c r="BC161" s="1117"/>
      <c r="BD161" s="1117"/>
    </row>
    <row r="162" spans="2:58" s="32" customFormat="1" ht="8.1" hidden="1" customHeight="1" x14ac:dyDescent="0.4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row>
    <row r="163" spans="2:58" s="32" customFormat="1" ht="25.35" hidden="1" customHeight="1" x14ac:dyDescent="0.45">
      <c r="B163" s="35" t="s">
        <v>87</v>
      </c>
      <c r="I163" s="36"/>
      <c r="J163" s="36"/>
      <c r="W163" s="36"/>
      <c r="X163" s="36"/>
      <c r="Y163" s="36"/>
      <c r="Z163" s="36"/>
      <c r="AA163" s="36"/>
      <c r="AB163" s="36"/>
      <c r="AD163" s="35" t="s">
        <v>87</v>
      </c>
      <c r="AK163" s="36"/>
      <c r="AL163" s="36"/>
      <c r="AY163" s="36"/>
      <c r="AZ163" s="36"/>
      <c r="BA163" s="36"/>
      <c r="BB163" s="36"/>
      <c r="BC163" s="36"/>
      <c r="BD163" s="36"/>
    </row>
    <row r="164" spans="2:58" s="32" customFormat="1" ht="12.6" hidden="1" customHeight="1" x14ac:dyDescent="0.45">
      <c r="B164" s="1185" t="s">
        <v>62</v>
      </c>
      <c r="C164" s="1186"/>
      <c r="D164" s="1186"/>
      <c r="E164" s="1186"/>
      <c r="F164" s="1186"/>
      <c r="G164" s="1186"/>
      <c r="H164" s="1186"/>
      <c r="I164" s="1187"/>
      <c r="J164" s="1188"/>
      <c r="K164" s="1189"/>
      <c r="L164" s="1189"/>
      <c r="M164" s="1189"/>
      <c r="N164" s="1189"/>
      <c r="O164" s="1189"/>
      <c r="P164" s="1189"/>
      <c r="Q164" s="1189"/>
      <c r="R164" s="1189"/>
      <c r="S164" s="1189"/>
      <c r="T164" s="1189"/>
      <c r="U164" s="1189"/>
      <c r="V164" s="1189"/>
      <c r="W164" s="1189"/>
      <c r="X164" s="1189"/>
      <c r="Y164" s="1189"/>
      <c r="Z164" s="1189"/>
      <c r="AA164" s="1189"/>
      <c r="AB164" s="1190"/>
      <c r="AD164" s="1185" t="s">
        <v>62</v>
      </c>
      <c r="AE164" s="1186"/>
      <c r="AF164" s="1186"/>
      <c r="AG164" s="1186"/>
      <c r="AH164" s="1186"/>
      <c r="AI164" s="1186"/>
      <c r="AJ164" s="1186"/>
      <c r="AK164" s="1187"/>
      <c r="AL164" s="1188"/>
      <c r="AM164" s="1189"/>
      <c r="AN164" s="1189"/>
      <c r="AO164" s="1189"/>
      <c r="AP164" s="1189"/>
      <c r="AQ164" s="1189"/>
      <c r="AR164" s="1189"/>
      <c r="AS164" s="1189"/>
      <c r="AT164" s="1189"/>
      <c r="AU164" s="1189"/>
      <c r="AV164" s="1189"/>
      <c r="AW164" s="1189"/>
      <c r="AX164" s="1189"/>
      <c r="AY164" s="1189"/>
      <c r="AZ164" s="1189"/>
      <c r="BA164" s="1189"/>
      <c r="BB164" s="1189"/>
      <c r="BC164" s="1189"/>
      <c r="BD164" s="1190"/>
    </row>
    <row r="165" spans="2:58" s="32" customFormat="1" ht="22.5" hidden="1" customHeight="1" x14ac:dyDescent="0.45">
      <c r="B165" s="1207" t="s">
        <v>50</v>
      </c>
      <c r="C165" s="1208"/>
      <c r="D165" s="1208"/>
      <c r="E165" s="1208"/>
      <c r="F165" s="1208"/>
      <c r="G165" s="1208"/>
      <c r="H165" s="1208"/>
      <c r="I165" s="1209"/>
      <c r="J165" s="1182"/>
      <c r="K165" s="1183"/>
      <c r="L165" s="1183"/>
      <c r="M165" s="1180"/>
      <c r="N165" s="1180"/>
      <c r="O165" s="1183"/>
      <c r="P165" s="1180"/>
      <c r="Q165" s="1180"/>
      <c r="R165" s="1183"/>
      <c r="S165" s="1183"/>
      <c r="T165" s="1183"/>
      <c r="U165" s="1183"/>
      <c r="V165" s="1183"/>
      <c r="W165" s="1183"/>
      <c r="X165" s="1183"/>
      <c r="Y165" s="1183"/>
      <c r="Z165" s="1183"/>
      <c r="AA165" s="1183"/>
      <c r="AB165" s="1184"/>
      <c r="AC165" s="32">
        <v>9</v>
      </c>
      <c r="AD165" s="1207" t="s">
        <v>50</v>
      </c>
      <c r="AE165" s="1208"/>
      <c r="AF165" s="1208"/>
      <c r="AG165" s="1208"/>
      <c r="AH165" s="1208"/>
      <c r="AI165" s="1208"/>
      <c r="AJ165" s="1208"/>
      <c r="AK165" s="1209"/>
      <c r="AL165" s="1182"/>
      <c r="AM165" s="1183"/>
      <c r="AN165" s="1183"/>
      <c r="AO165" s="1180"/>
      <c r="AP165" s="1180"/>
      <c r="AQ165" s="1183"/>
      <c r="AR165" s="1180"/>
      <c r="AS165" s="1180"/>
      <c r="AT165" s="1183"/>
      <c r="AU165" s="1183"/>
      <c r="AV165" s="1183"/>
      <c r="AW165" s="1183"/>
      <c r="AX165" s="1183"/>
      <c r="AY165" s="1183"/>
      <c r="AZ165" s="1183"/>
      <c r="BA165" s="1183"/>
      <c r="BB165" s="1183"/>
      <c r="BC165" s="1183"/>
      <c r="BD165" s="1184"/>
      <c r="BF165" s="32">
        <v>9</v>
      </c>
    </row>
    <row r="166" spans="2:58" s="32" customFormat="1" ht="25.35" hidden="1" customHeight="1" x14ac:dyDescent="0.45">
      <c r="B166" s="1173" t="s">
        <v>48</v>
      </c>
      <c r="C166" s="1174"/>
      <c r="D166" s="1174"/>
      <c r="E166" s="1174"/>
      <c r="F166" s="1174"/>
      <c r="G166" s="1174"/>
      <c r="H166" s="1174"/>
      <c r="I166" s="1175"/>
      <c r="J166" s="1753" t="s">
        <v>3</v>
      </c>
      <c r="K166" s="1754"/>
      <c r="L166" s="1754"/>
      <c r="M166" s="1731"/>
      <c r="N166" s="1733"/>
      <c r="O166" s="492" t="s">
        <v>4</v>
      </c>
      <c r="P166" s="1731"/>
      <c r="Q166" s="1733"/>
      <c r="R166" s="1754"/>
      <c r="S166" s="1754"/>
      <c r="T166" s="1754"/>
      <c r="U166" s="1754"/>
      <c r="V166" s="1754"/>
      <c r="W166" s="1754"/>
      <c r="X166" s="1754"/>
      <c r="Y166" s="1754"/>
      <c r="Z166" s="1754"/>
      <c r="AA166" s="1754"/>
      <c r="AB166" s="1755"/>
      <c r="AD166" s="1173" t="s">
        <v>48</v>
      </c>
      <c r="AE166" s="1174"/>
      <c r="AF166" s="1174"/>
      <c r="AG166" s="1174"/>
      <c r="AH166" s="1174"/>
      <c r="AI166" s="1174"/>
      <c r="AJ166" s="1174"/>
      <c r="AK166" s="1175"/>
      <c r="AL166" s="1753" t="s">
        <v>3</v>
      </c>
      <c r="AM166" s="1754"/>
      <c r="AN166" s="1754"/>
      <c r="AO166" s="1731"/>
      <c r="AP166" s="1733"/>
      <c r="AQ166" s="492" t="s">
        <v>4</v>
      </c>
      <c r="AR166" s="1731"/>
      <c r="AS166" s="1733"/>
      <c r="AT166" s="1754"/>
      <c r="AU166" s="1754"/>
      <c r="AV166" s="1754"/>
      <c r="AW166" s="1754"/>
      <c r="AX166" s="1754"/>
      <c r="AY166" s="1754"/>
      <c r="AZ166" s="1754"/>
      <c r="BA166" s="1754"/>
      <c r="BB166" s="1754"/>
      <c r="BC166" s="1754"/>
      <c r="BD166" s="1755"/>
    </row>
    <row r="167" spans="2:58" s="32" customFormat="1" ht="25.35" hidden="1" customHeight="1" x14ac:dyDescent="0.45">
      <c r="B167" s="1179"/>
      <c r="C167" s="1180"/>
      <c r="D167" s="1180"/>
      <c r="E167" s="1180"/>
      <c r="F167" s="1180"/>
      <c r="G167" s="1180"/>
      <c r="H167" s="1180"/>
      <c r="I167" s="1181"/>
      <c r="J167" s="1753" t="s">
        <v>5</v>
      </c>
      <c r="K167" s="1754"/>
      <c r="L167" s="1754"/>
      <c r="M167" s="1731"/>
      <c r="N167" s="1732"/>
      <c r="O167" s="1732"/>
      <c r="P167" s="1732"/>
      <c r="Q167" s="1733"/>
      <c r="R167" s="1753" t="s">
        <v>6</v>
      </c>
      <c r="S167" s="1754"/>
      <c r="T167" s="1755"/>
      <c r="U167" s="1731"/>
      <c r="V167" s="1732"/>
      <c r="W167" s="1732"/>
      <c r="X167" s="1732"/>
      <c r="Y167" s="1732"/>
      <c r="Z167" s="1732"/>
      <c r="AA167" s="1732"/>
      <c r="AB167" s="1733"/>
      <c r="AD167" s="1179"/>
      <c r="AE167" s="1180"/>
      <c r="AF167" s="1180"/>
      <c r="AG167" s="1180"/>
      <c r="AH167" s="1180"/>
      <c r="AI167" s="1180"/>
      <c r="AJ167" s="1180"/>
      <c r="AK167" s="1181"/>
      <c r="AL167" s="1753" t="s">
        <v>5</v>
      </c>
      <c r="AM167" s="1754"/>
      <c r="AN167" s="1754"/>
      <c r="AO167" s="1731"/>
      <c r="AP167" s="1732"/>
      <c r="AQ167" s="1732"/>
      <c r="AR167" s="1732"/>
      <c r="AS167" s="1733"/>
      <c r="AT167" s="1753" t="s">
        <v>6</v>
      </c>
      <c r="AU167" s="1754"/>
      <c r="AV167" s="1755"/>
      <c r="AW167" s="1731"/>
      <c r="AX167" s="1732"/>
      <c r="AY167" s="1732"/>
      <c r="AZ167" s="1732"/>
      <c r="BA167" s="1732"/>
      <c r="BB167" s="1732"/>
      <c r="BC167" s="1732"/>
      <c r="BD167" s="1733"/>
    </row>
    <row r="168" spans="2:58" s="32" customFormat="1" ht="25.35" hidden="1" customHeight="1" x14ac:dyDescent="0.45">
      <c r="B168" s="1179"/>
      <c r="C168" s="1180"/>
      <c r="D168" s="1180"/>
      <c r="E168" s="1180"/>
      <c r="F168" s="1180"/>
      <c r="G168" s="1180"/>
      <c r="H168" s="1180"/>
      <c r="I168" s="1181"/>
      <c r="J168" s="1753" t="s">
        <v>8536</v>
      </c>
      <c r="K168" s="1754"/>
      <c r="L168" s="1754"/>
      <c r="M168" s="1757"/>
      <c r="N168" s="1758"/>
      <c r="O168" s="1758"/>
      <c r="P168" s="1758"/>
      <c r="Q168" s="1759"/>
      <c r="R168" s="1753" t="s">
        <v>7</v>
      </c>
      <c r="S168" s="1754"/>
      <c r="T168" s="1755"/>
      <c r="U168" s="1731"/>
      <c r="V168" s="1732"/>
      <c r="W168" s="1732"/>
      <c r="X168" s="1732"/>
      <c r="Y168" s="1732"/>
      <c r="Z168" s="1732"/>
      <c r="AA168" s="1732"/>
      <c r="AB168" s="1733"/>
      <c r="AD168" s="1179"/>
      <c r="AE168" s="1180"/>
      <c r="AF168" s="1180"/>
      <c r="AG168" s="1180"/>
      <c r="AH168" s="1180"/>
      <c r="AI168" s="1180"/>
      <c r="AJ168" s="1180"/>
      <c r="AK168" s="1181"/>
      <c r="AL168" s="1753" t="s">
        <v>8536</v>
      </c>
      <c r="AM168" s="1754"/>
      <c r="AN168" s="1754"/>
      <c r="AO168" s="1757"/>
      <c r="AP168" s="1758"/>
      <c r="AQ168" s="1758"/>
      <c r="AR168" s="1758"/>
      <c r="AS168" s="1759"/>
      <c r="AT168" s="1753" t="s">
        <v>7</v>
      </c>
      <c r="AU168" s="1754"/>
      <c r="AV168" s="1755"/>
      <c r="AW168" s="1731"/>
      <c r="AX168" s="1732"/>
      <c r="AY168" s="1732"/>
      <c r="AZ168" s="1732"/>
      <c r="BA168" s="1732"/>
      <c r="BB168" s="1732"/>
      <c r="BC168" s="1732"/>
      <c r="BD168" s="1733"/>
    </row>
    <row r="169" spans="2:58" s="32" customFormat="1" ht="25.35" hidden="1" customHeight="1" x14ac:dyDescent="0.45">
      <c r="B169" s="1182"/>
      <c r="C169" s="1183"/>
      <c r="D169" s="1183"/>
      <c r="E169" s="1183"/>
      <c r="F169" s="1183"/>
      <c r="G169" s="1183"/>
      <c r="H169" s="1183"/>
      <c r="I169" s="1184"/>
      <c r="J169" s="1753" t="s">
        <v>8</v>
      </c>
      <c r="K169" s="1754"/>
      <c r="L169" s="1754"/>
      <c r="M169" s="1756"/>
      <c r="N169" s="1756"/>
      <c r="O169" s="1756"/>
      <c r="P169" s="1756"/>
      <c r="Q169" s="1756"/>
      <c r="R169" s="1756"/>
      <c r="S169" s="1756"/>
      <c r="T169" s="1756"/>
      <c r="U169" s="1756"/>
      <c r="V169" s="1756"/>
      <c r="W169" s="1756"/>
      <c r="X169" s="1756"/>
      <c r="Y169" s="1756"/>
      <c r="Z169" s="1756"/>
      <c r="AA169" s="1756"/>
      <c r="AB169" s="1756"/>
      <c r="AD169" s="1182"/>
      <c r="AE169" s="1183"/>
      <c r="AF169" s="1183"/>
      <c r="AG169" s="1183"/>
      <c r="AH169" s="1183"/>
      <c r="AI169" s="1183"/>
      <c r="AJ169" s="1183"/>
      <c r="AK169" s="1184"/>
      <c r="AL169" s="1753" t="s">
        <v>8</v>
      </c>
      <c r="AM169" s="1754"/>
      <c r="AN169" s="1754"/>
      <c r="AO169" s="1756"/>
      <c r="AP169" s="1756"/>
      <c r="AQ169" s="1756"/>
      <c r="AR169" s="1756"/>
      <c r="AS169" s="1756"/>
      <c r="AT169" s="1756"/>
      <c r="AU169" s="1756"/>
      <c r="AV169" s="1756"/>
      <c r="AW169" s="1756"/>
      <c r="AX169" s="1756"/>
      <c r="AY169" s="1756"/>
      <c r="AZ169" s="1756"/>
      <c r="BA169" s="1756"/>
      <c r="BB169" s="1756"/>
      <c r="BC169" s="1756"/>
      <c r="BD169" s="1756"/>
    </row>
    <row r="170" spans="2:58" s="32" customFormat="1" ht="30" hidden="1" customHeight="1" x14ac:dyDescent="0.45">
      <c r="B170" s="1696" t="s">
        <v>63</v>
      </c>
      <c r="C170" s="1697"/>
      <c r="D170" s="1697"/>
      <c r="E170" s="1697"/>
      <c r="F170" s="1697"/>
      <c r="G170" s="1697"/>
      <c r="H170" s="1697"/>
      <c r="I170" s="1698"/>
      <c r="J170" s="494"/>
      <c r="K170" s="495"/>
      <c r="L170" s="220" t="s">
        <v>65</v>
      </c>
      <c r="M170" s="496"/>
      <c r="N170" s="218" t="s">
        <v>64</v>
      </c>
      <c r="O170" s="42"/>
      <c r="P170" s="53"/>
      <c r="V170" s="82"/>
      <c r="W170" s="82"/>
      <c r="X170" s="82"/>
      <c r="Y170" s="82"/>
      <c r="Z170" s="82"/>
      <c r="AA170" s="82"/>
      <c r="AB170" s="83"/>
      <c r="AD170" s="1696" t="s">
        <v>63</v>
      </c>
      <c r="AE170" s="1697"/>
      <c r="AF170" s="1697"/>
      <c r="AG170" s="1697"/>
      <c r="AH170" s="1697"/>
      <c r="AI170" s="1697"/>
      <c r="AJ170" s="1697"/>
      <c r="AK170" s="1698"/>
      <c r="AL170" s="494"/>
      <c r="AM170" s="495"/>
      <c r="AN170" s="220" t="s">
        <v>65</v>
      </c>
      <c r="AO170" s="496"/>
      <c r="AP170" s="218" t="s">
        <v>64</v>
      </c>
      <c r="AQ170" s="42"/>
      <c r="AR170" s="53"/>
      <c r="AX170" s="82"/>
      <c r="AY170" s="82"/>
      <c r="AZ170" s="82"/>
      <c r="BA170" s="82"/>
      <c r="BB170" s="82"/>
      <c r="BC170" s="82"/>
      <c r="BD170" s="83"/>
    </row>
    <row r="171" spans="2:58" s="32" customFormat="1" ht="15" hidden="1" customHeight="1" x14ac:dyDescent="0.45">
      <c r="B171" s="1699"/>
      <c r="C171" s="1700"/>
      <c r="D171" s="1700"/>
      <c r="E171" s="1700"/>
      <c r="F171" s="1700"/>
      <c r="G171" s="1700"/>
      <c r="H171" s="1700"/>
      <c r="I171" s="1701"/>
      <c r="J171" s="43" t="s">
        <v>66</v>
      </c>
      <c r="K171" s="44"/>
      <c r="L171" s="44"/>
      <c r="M171" s="44"/>
      <c r="N171" s="44"/>
      <c r="O171" s="44"/>
      <c r="P171" s="44"/>
      <c r="Q171" s="44"/>
      <c r="R171" s="44"/>
      <c r="S171" s="42"/>
      <c r="T171" s="45"/>
      <c r="U171" s="217"/>
      <c r="V171" s="212"/>
      <c r="W171" s="410"/>
      <c r="X171" s="295" t="s">
        <v>65</v>
      </c>
      <c r="Y171" s="211"/>
      <c r="Z171" s="72" t="s">
        <v>64</v>
      </c>
      <c r="AA171" s="72"/>
      <c r="AB171" s="214"/>
      <c r="AD171" s="1699"/>
      <c r="AE171" s="1700"/>
      <c r="AF171" s="1700"/>
      <c r="AG171" s="1700"/>
      <c r="AH171" s="1700"/>
      <c r="AI171" s="1700"/>
      <c r="AJ171" s="1700"/>
      <c r="AK171" s="1701"/>
      <c r="AL171" s="43" t="s">
        <v>66</v>
      </c>
      <c r="AM171" s="44"/>
      <c r="AN171" s="44"/>
      <c r="AO171" s="44"/>
      <c r="AP171" s="44"/>
      <c r="AQ171" s="44"/>
      <c r="AR171" s="44"/>
      <c r="AS171" s="44"/>
      <c r="AT171" s="44"/>
      <c r="AU171" s="42"/>
      <c r="AV171" s="45"/>
      <c r="AW171" s="217"/>
      <c r="AX171" s="212"/>
      <c r="AY171" s="410"/>
      <c r="AZ171" s="295" t="s">
        <v>65</v>
      </c>
      <c r="BA171" s="211"/>
      <c r="BB171" s="72" t="s">
        <v>64</v>
      </c>
      <c r="BC171" s="72"/>
      <c r="BD171" s="214"/>
    </row>
    <row r="172" spans="2:58" s="32" customFormat="1" ht="15" hidden="1" customHeight="1" x14ac:dyDescent="0.45">
      <c r="B172" s="1702"/>
      <c r="C172" s="1703"/>
      <c r="D172" s="1703"/>
      <c r="E172" s="1703"/>
      <c r="F172" s="1703"/>
      <c r="G172" s="1703"/>
      <c r="H172" s="1703"/>
      <c r="I172" s="1704"/>
      <c r="J172" s="497" t="s">
        <v>67</v>
      </c>
      <c r="K172" s="99"/>
      <c r="L172" s="99"/>
      <c r="M172" s="99"/>
      <c r="N172" s="99"/>
      <c r="O172" s="99"/>
      <c r="P172" s="99"/>
      <c r="Q172" s="99"/>
      <c r="R172" s="99"/>
      <c r="S172" s="47"/>
      <c r="T172" s="48"/>
      <c r="U172" s="498"/>
      <c r="V172" s="499"/>
      <c r="W172" s="500"/>
      <c r="X172" s="99" t="s">
        <v>65</v>
      </c>
      <c r="Y172" s="501"/>
      <c r="Z172" s="48" t="s">
        <v>64</v>
      </c>
      <c r="AA172" s="48"/>
      <c r="AB172" s="49"/>
      <c r="AD172" s="1702"/>
      <c r="AE172" s="1703"/>
      <c r="AF172" s="1703"/>
      <c r="AG172" s="1703"/>
      <c r="AH172" s="1703"/>
      <c r="AI172" s="1703"/>
      <c r="AJ172" s="1703"/>
      <c r="AK172" s="1704"/>
      <c r="AL172" s="497" t="s">
        <v>67</v>
      </c>
      <c r="AM172" s="99"/>
      <c r="AN172" s="99"/>
      <c r="AO172" s="99"/>
      <c r="AP172" s="99"/>
      <c r="AQ172" s="99"/>
      <c r="AR172" s="99"/>
      <c r="AS172" s="99"/>
      <c r="AT172" s="99"/>
      <c r="AU172" s="47"/>
      <c r="AV172" s="48"/>
      <c r="AW172" s="498"/>
      <c r="AX172" s="499"/>
      <c r="AY172" s="500"/>
      <c r="AZ172" s="99" t="s">
        <v>65</v>
      </c>
      <c r="BA172" s="501"/>
      <c r="BB172" s="48" t="s">
        <v>64</v>
      </c>
      <c r="BC172" s="48"/>
      <c r="BD172" s="49"/>
    </row>
    <row r="173" spans="2:58" s="32" customFormat="1" ht="18" hidden="1" customHeight="1" x14ac:dyDescent="0.45">
      <c r="B173" s="1167" t="s">
        <v>68</v>
      </c>
      <c r="C173" s="1168"/>
      <c r="D173" s="1168"/>
      <c r="E173" s="1168"/>
      <c r="F173" s="1168"/>
      <c r="G173" s="1168"/>
      <c r="H173" s="1168"/>
      <c r="I173" s="1169"/>
      <c r="J173" s="502" t="s">
        <v>70</v>
      </c>
      <c r="K173" s="52" t="s">
        <v>69</v>
      </c>
      <c r="L173" s="58"/>
      <c r="M173" s="58"/>
      <c r="N173" s="58"/>
      <c r="O173" s="502" t="s">
        <v>70</v>
      </c>
      <c r="P173" s="52" t="s">
        <v>71</v>
      </c>
      <c r="Q173" s="58"/>
      <c r="R173" s="58"/>
      <c r="T173" s="72" t="s">
        <v>81</v>
      </c>
      <c r="U173" s="502" t="s">
        <v>70</v>
      </c>
      <c r="V173" s="72" t="s">
        <v>82</v>
      </c>
      <c r="X173" s="52"/>
      <c r="Y173" s="58"/>
      <c r="Z173" s="58"/>
      <c r="AA173" s="58"/>
      <c r="AB173" s="59"/>
      <c r="AD173" s="1167" t="s">
        <v>68</v>
      </c>
      <c r="AE173" s="1168"/>
      <c r="AF173" s="1168"/>
      <c r="AG173" s="1168"/>
      <c r="AH173" s="1168"/>
      <c r="AI173" s="1168"/>
      <c r="AJ173" s="1168"/>
      <c r="AK173" s="1169"/>
      <c r="AL173" s="502" t="s">
        <v>70</v>
      </c>
      <c r="AM173" s="52" t="s">
        <v>69</v>
      </c>
      <c r="AN173" s="58"/>
      <c r="AO173" s="58"/>
      <c r="AP173" s="58"/>
      <c r="AQ173" s="502" t="s">
        <v>70</v>
      </c>
      <c r="AR173" s="52" t="s">
        <v>71</v>
      </c>
      <c r="AS173" s="58"/>
      <c r="AT173" s="58"/>
      <c r="AV173" s="72" t="s">
        <v>81</v>
      </c>
      <c r="AW173" s="502" t="s">
        <v>70</v>
      </c>
      <c r="AX173" s="72" t="s">
        <v>82</v>
      </c>
      <c r="AZ173" s="52"/>
      <c r="BA173" s="58"/>
      <c r="BB173" s="58"/>
      <c r="BC173" s="58"/>
      <c r="BD173" s="59"/>
    </row>
    <row r="174" spans="2:58" s="32" customFormat="1" ht="15" hidden="1" customHeight="1" x14ac:dyDescent="0.45">
      <c r="B174" s="1118" t="s">
        <v>72</v>
      </c>
      <c r="C174" s="1119"/>
      <c r="D174" s="1119"/>
      <c r="E174" s="1119"/>
      <c r="F174" s="1119"/>
      <c r="G174" s="1119"/>
      <c r="H174" s="1119"/>
      <c r="I174" s="1120"/>
      <c r="J174" s="1130" t="s">
        <v>73</v>
      </c>
      <c r="K174" s="1139"/>
      <c r="L174" s="1744"/>
      <c r="M174" s="1199"/>
      <c r="N174" s="1199"/>
      <c r="O174" s="1199"/>
      <c r="P174" s="1199"/>
      <c r="Q174" s="1199"/>
      <c r="R174" s="1200"/>
      <c r="S174" s="1200"/>
      <c r="T174" s="1200"/>
      <c r="U174" s="1745"/>
      <c r="V174" s="1143" t="s">
        <v>74</v>
      </c>
      <c r="W174" s="1143"/>
      <c r="X174" s="1143"/>
      <c r="Y174" s="1143"/>
      <c r="Z174" s="1143"/>
      <c r="AA174" s="1143"/>
      <c r="AB174" s="1144"/>
      <c r="AD174" s="1118" t="s">
        <v>72</v>
      </c>
      <c r="AE174" s="1119"/>
      <c r="AF174" s="1119"/>
      <c r="AG174" s="1119"/>
      <c r="AH174" s="1119"/>
      <c r="AI174" s="1119"/>
      <c r="AJ174" s="1119"/>
      <c r="AK174" s="1120"/>
      <c r="AL174" s="1130" t="s">
        <v>73</v>
      </c>
      <c r="AM174" s="1139"/>
      <c r="AN174" s="1744"/>
      <c r="AO174" s="1199"/>
      <c r="AP174" s="1199"/>
      <c r="AQ174" s="1199"/>
      <c r="AR174" s="1199"/>
      <c r="AS174" s="1199"/>
      <c r="AT174" s="1200"/>
      <c r="AU174" s="1200"/>
      <c r="AV174" s="1200"/>
      <c r="AW174" s="1745"/>
      <c r="AX174" s="1143" t="s">
        <v>74</v>
      </c>
      <c r="AY174" s="1143"/>
      <c r="AZ174" s="1143"/>
      <c r="BA174" s="1143"/>
      <c r="BB174" s="1143"/>
      <c r="BC174" s="1143"/>
      <c r="BD174" s="1144"/>
    </row>
    <row r="175" spans="2:58" s="32" customFormat="1" ht="15" hidden="1" customHeight="1" x14ac:dyDescent="0.45">
      <c r="B175" s="1121"/>
      <c r="C175" s="1122"/>
      <c r="D175" s="1122"/>
      <c r="E175" s="1122"/>
      <c r="F175" s="1122"/>
      <c r="G175" s="1122"/>
      <c r="H175" s="1122"/>
      <c r="I175" s="1123"/>
      <c r="J175" s="1197"/>
      <c r="K175" s="1198"/>
      <c r="L175" s="1744"/>
      <c r="M175" s="1199"/>
      <c r="N175" s="1199"/>
      <c r="O175" s="1199"/>
      <c r="P175" s="1199"/>
      <c r="Q175" s="1199"/>
      <c r="R175" s="1200"/>
      <c r="S175" s="1200"/>
      <c r="T175" s="1200"/>
      <c r="U175" s="1745"/>
      <c r="V175" s="1146"/>
      <c r="W175" s="1146"/>
      <c r="X175" s="1146"/>
      <c r="Y175" s="1146"/>
      <c r="Z175" s="1146"/>
      <c r="AA175" s="1146"/>
      <c r="AB175" s="1147"/>
      <c r="AC175" s="63"/>
      <c r="AD175" s="1121"/>
      <c r="AE175" s="1122"/>
      <c r="AF175" s="1122"/>
      <c r="AG175" s="1122"/>
      <c r="AH175" s="1122"/>
      <c r="AI175" s="1122"/>
      <c r="AJ175" s="1122"/>
      <c r="AK175" s="1123"/>
      <c r="AL175" s="1197"/>
      <c r="AM175" s="1198"/>
      <c r="AN175" s="1744"/>
      <c r="AO175" s="1199"/>
      <c r="AP175" s="1199"/>
      <c r="AQ175" s="1199"/>
      <c r="AR175" s="1199"/>
      <c r="AS175" s="1199"/>
      <c r="AT175" s="1200"/>
      <c r="AU175" s="1200"/>
      <c r="AV175" s="1200"/>
      <c r="AW175" s="1745"/>
      <c r="AX175" s="1146"/>
      <c r="AY175" s="1146"/>
      <c r="AZ175" s="1146"/>
      <c r="BA175" s="1146"/>
      <c r="BB175" s="1146"/>
      <c r="BC175" s="1146"/>
      <c r="BD175" s="1147"/>
      <c r="BF175" s="63"/>
    </row>
    <row r="176" spans="2:58" s="32" customFormat="1" ht="15" hidden="1" customHeight="1" x14ac:dyDescent="0.45">
      <c r="B176" s="1118" t="s">
        <v>75</v>
      </c>
      <c r="C176" s="1119"/>
      <c r="D176" s="1119"/>
      <c r="E176" s="1119"/>
      <c r="F176" s="1119"/>
      <c r="G176" s="1119"/>
      <c r="H176" s="1119"/>
      <c r="I176" s="1119"/>
      <c r="J176" s="1737"/>
      <c r="K176" s="1739"/>
      <c r="L176" s="1558"/>
      <c r="M176" s="1527" t="s">
        <v>76</v>
      </c>
      <c r="N176" s="1558"/>
      <c r="O176" s="1527" t="s">
        <v>77</v>
      </c>
      <c r="P176" s="1558"/>
      <c r="Q176" s="1527" t="s">
        <v>140</v>
      </c>
      <c r="S176" s="60"/>
      <c r="T176" s="60"/>
      <c r="U176" s="60"/>
      <c r="V176" s="60"/>
      <c r="W176" s="60"/>
      <c r="X176" s="60"/>
      <c r="Y176" s="60"/>
      <c r="Z176" s="60"/>
      <c r="AA176" s="60"/>
      <c r="AB176" s="209"/>
      <c r="AC176" s="63"/>
      <c r="AD176" s="1118" t="s">
        <v>75</v>
      </c>
      <c r="AE176" s="1119"/>
      <c r="AF176" s="1119"/>
      <c r="AG176" s="1119"/>
      <c r="AH176" s="1119"/>
      <c r="AI176" s="1119"/>
      <c r="AJ176" s="1119"/>
      <c r="AK176" s="1119"/>
      <c r="AL176" s="1737"/>
      <c r="AM176" s="1739"/>
      <c r="AN176" s="1558"/>
      <c r="AO176" s="1527" t="s">
        <v>76</v>
      </c>
      <c r="AP176" s="1558"/>
      <c r="AQ176" s="1527" t="s">
        <v>77</v>
      </c>
      <c r="AR176" s="1558"/>
      <c r="AS176" s="1527" t="s">
        <v>140</v>
      </c>
      <c r="AU176" s="60"/>
      <c r="AV176" s="60"/>
      <c r="AW176" s="60"/>
      <c r="AX176" s="60"/>
      <c r="AY176" s="60"/>
      <c r="AZ176" s="60"/>
      <c r="BA176" s="60"/>
      <c r="BB176" s="60"/>
      <c r="BC176" s="60"/>
      <c r="BD176" s="209"/>
      <c r="BF176" s="63"/>
    </row>
    <row r="177" spans="2:58" s="32" customFormat="1" ht="15" hidden="1" customHeight="1" x14ac:dyDescent="0.45">
      <c r="B177" s="1121"/>
      <c r="C177" s="1122"/>
      <c r="D177" s="1122"/>
      <c r="E177" s="1122"/>
      <c r="F177" s="1122"/>
      <c r="G177" s="1122"/>
      <c r="H177" s="1122"/>
      <c r="I177" s="1122"/>
      <c r="J177" s="1480"/>
      <c r="K177" s="1752"/>
      <c r="L177" s="1749"/>
      <c r="M177" s="1528"/>
      <c r="N177" s="1749"/>
      <c r="O177" s="1528"/>
      <c r="P177" s="1749"/>
      <c r="Q177" s="1528"/>
      <c r="R177" s="64"/>
      <c r="S177" s="62"/>
      <c r="T177" s="62"/>
      <c r="U177" s="62"/>
      <c r="V177" s="62"/>
      <c r="W177" s="62"/>
      <c r="X177" s="62"/>
      <c r="Y177" s="62"/>
      <c r="Z177" s="62"/>
      <c r="AA177" s="62"/>
      <c r="AB177" s="208"/>
      <c r="AC177" s="63"/>
      <c r="AD177" s="1121"/>
      <c r="AE177" s="1122"/>
      <c r="AF177" s="1122"/>
      <c r="AG177" s="1122"/>
      <c r="AH177" s="1122"/>
      <c r="AI177" s="1122"/>
      <c r="AJ177" s="1122"/>
      <c r="AK177" s="1122"/>
      <c r="AL177" s="1480"/>
      <c r="AM177" s="1752"/>
      <c r="AN177" s="1749"/>
      <c r="AO177" s="1528"/>
      <c r="AP177" s="1749"/>
      <c r="AQ177" s="1528"/>
      <c r="AR177" s="1749"/>
      <c r="AS177" s="1528"/>
      <c r="AT177" s="64"/>
      <c r="AU177" s="62"/>
      <c r="AV177" s="62"/>
      <c r="AW177" s="62"/>
      <c r="AX177" s="62"/>
      <c r="AY177" s="62"/>
      <c r="AZ177" s="62"/>
      <c r="BA177" s="62"/>
      <c r="BB177" s="62"/>
      <c r="BC177" s="62"/>
      <c r="BD177" s="208"/>
      <c r="BF177" s="63"/>
    </row>
    <row r="178" spans="2:58" s="32" customFormat="1" ht="20.100000000000001" hidden="1" customHeight="1" x14ac:dyDescent="0.4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1"/>
      <c r="Z178" s="61"/>
      <c r="AA178" s="61"/>
      <c r="AB178" s="61"/>
      <c r="AC178" s="63"/>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1"/>
      <c r="BB178" s="61"/>
      <c r="BC178" s="61"/>
      <c r="BD178" s="61"/>
      <c r="BF178" s="63"/>
    </row>
    <row r="179" spans="2:58" s="32" customFormat="1" ht="12.6" hidden="1" customHeight="1" x14ac:dyDescent="0.45">
      <c r="B179" s="1185" t="s">
        <v>62</v>
      </c>
      <c r="C179" s="1186"/>
      <c r="D179" s="1186"/>
      <c r="E179" s="1186"/>
      <c r="F179" s="1186"/>
      <c r="G179" s="1186"/>
      <c r="H179" s="1186"/>
      <c r="I179" s="1187"/>
      <c r="J179" s="1188"/>
      <c r="K179" s="1189"/>
      <c r="L179" s="1189"/>
      <c r="M179" s="1189"/>
      <c r="N179" s="1189"/>
      <c r="O179" s="1189"/>
      <c r="P179" s="1189"/>
      <c r="Q179" s="1189"/>
      <c r="R179" s="1189"/>
      <c r="S179" s="1189"/>
      <c r="T179" s="1189"/>
      <c r="U179" s="1189"/>
      <c r="V179" s="1189"/>
      <c r="W179" s="1189"/>
      <c r="X179" s="1189"/>
      <c r="Y179" s="1189"/>
      <c r="Z179" s="1189"/>
      <c r="AA179" s="1189"/>
      <c r="AB179" s="1190"/>
      <c r="AD179" s="1185" t="s">
        <v>62</v>
      </c>
      <c r="AE179" s="1186"/>
      <c r="AF179" s="1186"/>
      <c r="AG179" s="1186"/>
      <c r="AH179" s="1186"/>
      <c r="AI179" s="1186"/>
      <c r="AJ179" s="1186"/>
      <c r="AK179" s="1187"/>
      <c r="AL179" s="1188"/>
      <c r="AM179" s="1189"/>
      <c r="AN179" s="1189"/>
      <c r="AO179" s="1189"/>
      <c r="AP179" s="1189"/>
      <c r="AQ179" s="1189"/>
      <c r="AR179" s="1189"/>
      <c r="AS179" s="1189"/>
      <c r="AT179" s="1189"/>
      <c r="AU179" s="1189"/>
      <c r="AV179" s="1189"/>
      <c r="AW179" s="1189"/>
      <c r="AX179" s="1189"/>
      <c r="AY179" s="1189"/>
      <c r="AZ179" s="1189"/>
      <c r="BA179" s="1189"/>
      <c r="BB179" s="1189"/>
      <c r="BC179" s="1189"/>
      <c r="BD179" s="1190"/>
    </row>
    <row r="180" spans="2:58" s="32" customFormat="1" ht="22.5" hidden="1" customHeight="1" x14ac:dyDescent="0.45">
      <c r="B180" s="1207" t="s">
        <v>50</v>
      </c>
      <c r="C180" s="1208"/>
      <c r="D180" s="1208"/>
      <c r="E180" s="1208"/>
      <c r="F180" s="1208"/>
      <c r="G180" s="1208"/>
      <c r="H180" s="1208"/>
      <c r="I180" s="1209"/>
      <c r="J180" s="1182"/>
      <c r="K180" s="1183"/>
      <c r="L180" s="1183"/>
      <c r="M180" s="1180"/>
      <c r="N180" s="1180"/>
      <c r="O180" s="1183"/>
      <c r="P180" s="1180"/>
      <c r="Q180" s="1180"/>
      <c r="R180" s="1183"/>
      <c r="S180" s="1183"/>
      <c r="T180" s="1183"/>
      <c r="U180" s="1183"/>
      <c r="V180" s="1183"/>
      <c r="W180" s="1183"/>
      <c r="X180" s="1183"/>
      <c r="Y180" s="1183"/>
      <c r="Z180" s="1183"/>
      <c r="AA180" s="1183"/>
      <c r="AB180" s="1184"/>
      <c r="AC180" s="32">
        <v>10</v>
      </c>
      <c r="AD180" s="1207" t="s">
        <v>50</v>
      </c>
      <c r="AE180" s="1208"/>
      <c r="AF180" s="1208"/>
      <c r="AG180" s="1208"/>
      <c r="AH180" s="1208"/>
      <c r="AI180" s="1208"/>
      <c r="AJ180" s="1208"/>
      <c r="AK180" s="1209"/>
      <c r="AL180" s="1182"/>
      <c r="AM180" s="1183"/>
      <c r="AN180" s="1183"/>
      <c r="AO180" s="1180"/>
      <c r="AP180" s="1180"/>
      <c r="AQ180" s="1183"/>
      <c r="AR180" s="1180"/>
      <c r="AS180" s="1180"/>
      <c r="AT180" s="1183"/>
      <c r="AU180" s="1183"/>
      <c r="AV180" s="1183"/>
      <c r="AW180" s="1183"/>
      <c r="AX180" s="1183"/>
      <c r="AY180" s="1183"/>
      <c r="AZ180" s="1183"/>
      <c r="BA180" s="1183"/>
      <c r="BB180" s="1183"/>
      <c r="BC180" s="1183"/>
      <c r="BD180" s="1184"/>
      <c r="BF180" s="32">
        <v>10</v>
      </c>
    </row>
    <row r="181" spans="2:58" s="32" customFormat="1" ht="25.35" hidden="1" customHeight="1" x14ac:dyDescent="0.45">
      <c r="B181" s="1173" t="s">
        <v>48</v>
      </c>
      <c r="C181" s="1174"/>
      <c r="D181" s="1174"/>
      <c r="E181" s="1174"/>
      <c r="F181" s="1174"/>
      <c r="G181" s="1174"/>
      <c r="H181" s="1174"/>
      <c r="I181" s="1175"/>
      <c r="J181" s="1753" t="s">
        <v>3</v>
      </c>
      <c r="K181" s="1754"/>
      <c r="L181" s="1754"/>
      <c r="M181" s="1731"/>
      <c r="N181" s="1733"/>
      <c r="O181" s="492" t="s">
        <v>4</v>
      </c>
      <c r="P181" s="1731"/>
      <c r="Q181" s="1733"/>
      <c r="R181" s="1754"/>
      <c r="S181" s="1754"/>
      <c r="T181" s="1754"/>
      <c r="U181" s="1754"/>
      <c r="V181" s="1754"/>
      <c r="W181" s="1754"/>
      <c r="X181" s="1754"/>
      <c r="Y181" s="1754"/>
      <c r="Z181" s="1754"/>
      <c r="AA181" s="1754"/>
      <c r="AB181" s="1755"/>
      <c r="AD181" s="1173" t="s">
        <v>48</v>
      </c>
      <c r="AE181" s="1174"/>
      <c r="AF181" s="1174"/>
      <c r="AG181" s="1174"/>
      <c r="AH181" s="1174"/>
      <c r="AI181" s="1174"/>
      <c r="AJ181" s="1174"/>
      <c r="AK181" s="1175"/>
      <c r="AL181" s="1753" t="s">
        <v>3</v>
      </c>
      <c r="AM181" s="1754"/>
      <c r="AN181" s="1754"/>
      <c r="AO181" s="1731"/>
      <c r="AP181" s="1733"/>
      <c r="AQ181" s="492" t="s">
        <v>4</v>
      </c>
      <c r="AR181" s="1731"/>
      <c r="AS181" s="1733"/>
      <c r="AT181" s="1754"/>
      <c r="AU181" s="1754"/>
      <c r="AV181" s="1754"/>
      <c r="AW181" s="1754"/>
      <c r="AX181" s="1754"/>
      <c r="AY181" s="1754"/>
      <c r="AZ181" s="1754"/>
      <c r="BA181" s="1754"/>
      <c r="BB181" s="1754"/>
      <c r="BC181" s="1754"/>
      <c r="BD181" s="1755"/>
    </row>
    <row r="182" spans="2:58" s="32" customFormat="1" ht="25.35" hidden="1" customHeight="1" x14ac:dyDescent="0.45">
      <c r="B182" s="1179"/>
      <c r="C182" s="1180"/>
      <c r="D182" s="1180"/>
      <c r="E182" s="1180"/>
      <c r="F182" s="1180"/>
      <c r="G182" s="1180"/>
      <c r="H182" s="1180"/>
      <c r="I182" s="1181"/>
      <c r="J182" s="1753" t="s">
        <v>5</v>
      </c>
      <c r="K182" s="1754"/>
      <c r="L182" s="1754"/>
      <c r="M182" s="1731"/>
      <c r="N182" s="1732"/>
      <c r="O182" s="1732"/>
      <c r="P182" s="1732"/>
      <c r="Q182" s="1733"/>
      <c r="R182" s="1753" t="s">
        <v>6</v>
      </c>
      <c r="S182" s="1754"/>
      <c r="T182" s="1755"/>
      <c r="U182" s="1731"/>
      <c r="V182" s="1732"/>
      <c r="W182" s="1732"/>
      <c r="X182" s="1732"/>
      <c r="Y182" s="1732"/>
      <c r="Z182" s="1732"/>
      <c r="AA182" s="1732"/>
      <c r="AB182" s="1733"/>
      <c r="AD182" s="1179"/>
      <c r="AE182" s="1180"/>
      <c r="AF182" s="1180"/>
      <c r="AG182" s="1180"/>
      <c r="AH182" s="1180"/>
      <c r="AI182" s="1180"/>
      <c r="AJ182" s="1180"/>
      <c r="AK182" s="1181"/>
      <c r="AL182" s="1753" t="s">
        <v>5</v>
      </c>
      <c r="AM182" s="1754"/>
      <c r="AN182" s="1754"/>
      <c r="AO182" s="1731"/>
      <c r="AP182" s="1732"/>
      <c r="AQ182" s="1732"/>
      <c r="AR182" s="1732"/>
      <c r="AS182" s="1733"/>
      <c r="AT182" s="1753" t="s">
        <v>6</v>
      </c>
      <c r="AU182" s="1754"/>
      <c r="AV182" s="1755"/>
      <c r="AW182" s="1731"/>
      <c r="AX182" s="1732"/>
      <c r="AY182" s="1732"/>
      <c r="AZ182" s="1732"/>
      <c r="BA182" s="1732"/>
      <c r="BB182" s="1732"/>
      <c r="BC182" s="1732"/>
      <c r="BD182" s="1733"/>
    </row>
    <row r="183" spans="2:58" s="32" customFormat="1" ht="25.35" hidden="1" customHeight="1" x14ac:dyDescent="0.45">
      <c r="B183" s="1179"/>
      <c r="C183" s="1180"/>
      <c r="D183" s="1180"/>
      <c r="E183" s="1180"/>
      <c r="F183" s="1180"/>
      <c r="G183" s="1180"/>
      <c r="H183" s="1180"/>
      <c r="I183" s="1181"/>
      <c r="J183" s="1753" t="s">
        <v>8536</v>
      </c>
      <c r="K183" s="1754"/>
      <c r="L183" s="1754"/>
      <c r="M183" s="1757"/>
      <c r="N183" s="1758"/>
      <c r="O183" s="1758"/>
      <c r="P183" s="1758"/>
      <c r="Q183" s="1759"/>
      <c r="R183" s="1753" t="s">
        <v>7</v>
      </c>
      <c r="S183" s="1754"/>
      <c r="T183" s="1755"/>
      <c r="U183" s="1731"/>
      <c r="V183" s="1732"/>
      <c r="W183" s="1732"/>
      <c r="X183" s="1732"/>
      <c r="Y183" s="1732"/>
      <c r="Z183" s="1732"/>
      <c r="AA183" s="1732"/>
      <c r="AB183" s="1733"/>
      <c r="AD183" s="1179"/>
      <c r="AE183" s="1180"/>
      <c r="AF183" s="1180"/>
      <c r="AG183" s="1180"/>
      <c r="AH183" s="1180"/>
      <c r="AI183" s="1180"/>
      <c r="AJ183" s="1180"/>
      <c r="AK183" s="1181"/>
      <c r="AL183" s="1753" t="s">
        <v>8536</v>
      </c>
      <c r="AM183" s="1754"/>
      <c r="AN183" s="1754"/>
      <c r="AO183" s="1757"/>
      <c r="AP183" s="1758"/>
      <c r="AQ183" s="1758"/>
      <c r="AR183" s="1758"/>
      <c r="AS183" s="1759"/>
      <c r="AT183" s="1753" t="s">
        <v>7</v>
      </c>
      <c r="AU183" s="1754"/>
      <c r="AV183" s="1755"/>
      <c r="AW183" s="1731"/>
      <c r="AX183" s="1732"/>
      <c r="AY183" s="1732"/>
      <c r="AZ183" s="1732"/>
      <c r="BA183" s="1732"/>
      <c r="BB183" s="1732"/>
      <c r="BC183" s="1732"/>
      <c r="BD183" s="1733"/>
    </row>
    <row r="184" spans="2:58" s="32" customFormat="1" ht="25.35" hidden="1" customHeight="1" x14ac:dyDescent="0.45">
      <c r="B184" s="1182"/>
      <c r="C184" s="1183"/>
      <c r="D184" s="1183"/>
      <c r="E184" s="1183"/>
      <c r="F184" s="1183"/>
      <c r="G184" s="1183"/>
      <c r="H184" s="1183"/>
      <c r="I184" s="1184"/>
      <c r="J184" s="1753" t="s">
        <v>8</v>
      </c>
      <c r="K184" s="1754"/>
      <c r="L184" s="1754"/>
      <c r="M184" s="1756"/>
      <c r="N184" s="1756"/>
      <c r="O184" s="1756"/>
      <c r="P184" s="1756"/>
      <c r="Q184" s="1756"/>
      <c r="R184" s="1756"/>
      <c r="S184" s="1756"/>
      <c r="T184" s="1756"/>
      <c r="U184" s="1756"/>
      <c r="V184" s="1756"/>
      <c r="W184" s="1756"/>
      <c r="X184" s="1756"/>
      <c r="Y184" s="1756"/>
      <c r="Z184" s="1756"/>
      <c r="AA184" s="1756"/>
      <c r="AB184" s="1756"/>
      <c r="AD184" s="1182"/>
      <c r="AE184" s="1183"/>
      <c r="AF184" s="1183"/>
      <c r="AG184" s="1183"/>
      <c r="AH184" s="1183"/>
      <c r="AI184" s="1183"/>
      <c r="AJ184" s="1183"/>
      <c r="AK184" s="1184"/>
      <c r="AL184" s="1753" t="s">
        <v>8</v>
      </c>
      <c r="AM184" s="1754"/>
      <c r="AN184" s="1754"/>
      <c r="AO184" s="1756"/>
      <c r="AP184" s="1756"/>
      <c r="AQ184" s="1756"/>
      <c r="AR184" s="1756"/>
      <c r="AS184" s="1756"/>
      <c r="AT184" s="1756"/>
      <c r="AU184" s="1756"/>
      <c r="AV184" s="1756"/>
      <c r="AW184" s="1756"/>
      <c r="AX184" s="1756"/>
      <c r="AY184" s="1756"/>
      <c r="AZ184" s="1756"/>
      <c r="BA184" s="1756"/>
      <c r="BB184" s="1756"/>
      <c r="BC184" s="1756"/>
      <c r="BD184" s="1756"/>
    </row>
    <row r="185" spans="2:58" s="32" customFormat="1" ht="30" hidden="1" customHeight="1" x14ac:dyDescent="0.45">
      <c r="B185" s="1696" t="s">
        <v>63</v>
      </c>
      <c r="C185" s="1697"/>
      <c r="D185" s="1697"/>
      <c r="E185" s="1697"/>
      <c r="F185" s="1697"/>
      <c r="G185" s="1697"/>
      <c r="H185" s="1697"/>
      <c r="I185" s="1698"/>
      <c r="J185" s="494"/>
      <c r="K185" s="495"/>
      <c r="L185" s="220" t="s">
        <v>65</v>
      </c>
      <c r="M185" s="496"/>
      <c r="N185" s="218" t="s">
        <v>64</v>
      </c>
      <c r="O185" s="42"/>
      <c r="P185" s="53"/>
      <c r="V185" s="82"/>
      <c r="W185" s="82"/>
      <c r="X185" s="82"/>
      <c r="Y185" s="82"/>
      <c r="Z185" s="82"/>
      <c r="AA185" s="82"/>
      <c r="AB185" s="83"/>
      <c r="AD185" s="1696" t="s">
        <v>63</v>
      </c>
      <c r="AE185" s="1697"/>
      <c r="AF185" s="1697"/>
      <c r="AG185" s="1697"/>
      <c r="AH185" s="1697"/>
      <c r="AI185" s="1697"/>
      <c r="AJ185" s="1697"/>
      <c r="AK185" s="1698"/>
      <c r="AL185" s="494"/>
      <c r="AM185" s="495"/>
      <c r="AN185" s="220" t="s">
        <v>65</v>
      </c>
      <c r="AO185" s="496"/>
      <c r="AP185" s="218" t="s">
        <v>64</v>
      </c>
      <c r="AQ185" s="42"/>
      <c r="AR185" s="53"/>
      <c r="AX185" s="82"/>
      <c r="AY185" s="82"/>
      <c r="AZ185" s="82"/>
      <c r="BA185" s="82"/>
      <c r="BB185" s="82"/>
      <c r="BC185" s="82"/>
      <c r="BD185" s="83"/>
    </row>
    <row r="186" spans="2:58" s="32" customFormat="1" ht="15" hidden="1" customHeight="1" x14ac:dyDescent="0.45">
      <c r="B186" s="1699"/>
      <c r="C186" s="1700"/>
      <c r="D186" s="1700"/>
      <c r="E186" s="1700"/>
      <c r="F186" s="1700"/>
      <c r="G186" s="1700"/>
      <c r="H186" s="1700"/>
      <c r="I186" s="1701"/>
      <c r="J186" s="43" t="s">
        <v>66</v>
      </c>
      <c r="K186" s="44"/>
      <c r="L186" s="44"/>
      <c r="M186" s="44"/>
      <c r="N186" s="44"/>
      <c r="O186" s="44"/>
      <c r="P186" s="44"/>
      <c r="Q186" s="44"/>
      <c r="R186" s="44"/>
      <c r="S186" s="42"/>
      <c r="T186" s="45"/>
      <c r="U186" s="217"/>
      <c r="V186" s="212"/>
      <c r="W186" s="410"/>
      <c r="X186" s="295" t="s">
        <v>65</v>
      </c>
      <c r="Y186" s="211"/>
      <c r="Z186" s="72" t="s">
        <v>64</v>
      </c>
      <c r="AA186" s="72"/>
      <c r="AB186" s="214"/>
      <c r="AD186" s="1699"/>
      <c r="AE186" s="1700"/>
      <c r="AF186" s="1700"/>
      <c r="AG186" s="1700"/>
      <c r="AH186" s="1700"/>
      <c r="AI186" s="1700"/>
      <c r="AJ186" s="1700"/>
      <c r="AK186" s="1701"/>
      <c r="AL186" s="43" t="s">
        <v>66</v>
      </c>
      <c r="AM186" s="44"/>
      <c r="AN186" s="44"/>
      <c r="AO186" s="44"/>
      <c r="AP186" s="44"/>
      <c r="AQ186" s="44"/>
      <c r="AR186" s="44"/>
      <c r="AS186" s="44"/>
      <c r="AT186" s="44"/>
      <c r="AU186" s="42"/>
      <c r="AV186" s="45"/>
      <c r="AW186" s="217"/>
      <c r="AX186" s="212"/>
      <c r="AY186" s="410"/>
      <c r="AZ186" s="295" t="s">
        <v>65</v>
      </c>
      <c r="BA186" s="211"/>
      <c r="BB186" s="72" t="s">
        <v>64</v>
      </c>
      <c r="BC186" s="72"/>
      <c r="BD186" s="214"/>
    </row>
    <row r="187" spans="2:58" s="32" customFormat="1" ht="15" hidden="1" customHeight="1" x14ac:dyDescent="0.45">
      <c r="B187" s="1702"/>
      <c r="C187" s="1703"/>
      <c r="D187" s="1703"/>
      <c r="E187" s="1703"/>
      <c r="F187" s="1703"/>
      <c r="G187" s="1703"/>
      <c r="H187" s="1703"/>
      <c r="I187" s="1704"/>
      <c r="J187" s="497" t="s">
        <v>67</v>
      </c>
      <c r="K187" s="99"/>
      <c r="L187" s="99"/>
      <c r="M187" s="99"/>
      <c r="N187" s="99"/>
      <c r="O187" s="99"/>
      <c r="P187" s="99"/>
      <c r="Q187" s="99"/>
      <c r="R187" s="99"/>
      <c r="S187" s="47"/>
      <c r="T187" s="48"/>
      <c r="U187" s="498"/>
      <c r="V187" s="499"/>
      <c r="W187" s="500"/>
      <c r="X187" s="99" t="s">
        <v>65</v>
      </c>
      <c r="Y187" s="501"/>
      <c r="Z187" s="48" t="s">
        <v>64</v>
      </c>
      <c r="AA187" s="48"/>
      <c r="AB187" s="49"/>
      <c r="AD187" s="1702"/>
      <c r="AE187" s="1703"/>
      <c r="AF187" s="1703"/>
      <c r="AG187" s="1703"/>
      <c r="AH187" s="1703"/>
      <c r="AI187" s="1703"/>
      <c r="AJ187" s="1703"/>
      <c r="AK187" s="1704"/>
      <c r="AL187" s="497" t="s">
        <v>67</v>
      </c>
      <c r="AM187" s="99"/>
      <c r="AN187" s="99"/>
      <c r="AO187" s="99"/>
      <c r="AP187" s="99"/>
      <c r="AQ187" s="99"/>
      <c r="AR187" s="99"/>
      <c r="AS187" s="99"/>
      <c r="AT187" s="99"/>
      <c r="AU187" s="47"/>
      <c r="AV187" s="48"/>
      <c r="AW187" s="498"/>
      <c r="AX187" s="499"/>
      <c r="AY187" s="500"/>
      <c r="AZ187" s="99" t="s">
        <v>65</v>
      </c>
      <c r="BA187" s="501"/>
      <c r="BB187" s="48" t="s">
        <v>64</v>
      </c>
      <c r="BC187" s="48"/>
      <c r="BD187" s="49"/>
    </row>
    <row r="188" spans="2:58" s="32" customFormat="1" ht="18" hidden="1" customHeight="1" x14ac:dyDescent="0.45">
      <c r="B188" s="1167" t="s">
        <v>68</v>
      </c>
      <c r="C188" s="1168"/>
      <c r="D188" s="1168"/>
      <c r="E188" s="1168"/>
      <c r="F188" s="1168"/>
      <c r="G188" s="1168"/>
      <c r="H188" s="1168"/>
      <c r="I188" s="1169"/>
      <c r="J188" s="502" t="s">
        <v>70</v>
      </c>
      <c r="K188" s="52" t="s">
        <v>69</v>
      </c>
      <c r="L188" s="58"/>
      <c r="M188" s="58"/>
      <c r="N188" s="58"/>
      <c r="O188" s="502" t="s">
        <v>70</v>
      </c>
      <c r="P188" s="52" t="s">
        <v>71</v>
      </c>
      <c r="Q188" s="58"/>
      <c r="R188" s="58"/>
      <c r="T188" s="72" t="s">
        <v>81</v>
      </c>
      <c r="U188" s="502" t="s">
        <v>70</v>
      </c>
      <c r="V188" s="72" t="s">
        <v>82</v>
      </c>
      <c r="X188" s="52"/>
      <c r="Y188" s="58"/>
      <c r="Z188" s="58"/>
      <c r="AA188" s="58"/>
      <c r="AB188" s="59"/>
      <c r="AD188" s="1167" t="s">
        <v>68</v>
      </c>
      <c r="AE188" s="1168"/>
      <c r="AF188" s="1168"/>
      <c r="AG188" s="1168"/>
      <c r="AH188" s="1168"/>
      <c r="AI188" s="1168"/>
      <c r="AJ188" s="1168"/>
      <c r="AK188" s="1169"/>
      <c r="AL188" s="502" t="s">
        <v>70</v>
      </c>
      <c r="AM188" s="52" t="s">
        <v>69</v>
      </c>
      <c r="AN188" s="58"/>
      <c r="AO188" s="58"/>
      <c r="AP188" s="58"/>
      <c r="AQ188" s="502" t="s">
        <v>70</v>
      </c>
      <c r="AR188" s="52" t="s">
        <v>71</v>
      </c>
      <c r="AS188" s="58"/>
      <c r="AT188" s="58"/>
      <c r="AV188" s="72" t="s">
        <v>81</v>
      </c>
      <c r="AW188" s="502" t="s">
        <v>70</v>
      </c>
      <c r="AX188" s="72" t="s">
        <v>82</v>
      </c>
      <c r="AZ188" s="52"/>
      <c r="BA188" s="58"/>
      <c r="BB188" s="58"/>
      <c r="BC188" s="58"/>
      <c r="BD188" s="59"/>
    </row>
    <row r="189" spans="2:58" s="32" customFormat="1" ht="15" hidden="1" customHeight="1" x14ac:dyDescent="0.45">
      <c r="B189" s="1118" t="s">
        <v>72</v>
      </c>
      <c r="C189" s="1119"/>
      <c r="D189" s="1119"/>
      <c r="E189" s="1119"/>
      <c r="F189" s="1119"/>
      <c r="G189" s="1119"/>
      <c r="H189" s="1119"/>
      <c r="I189" s="1120"/>
      <c r="J189" s="1130" t="s">
        <v>73</v>
      </c>
      <c r="K189" s="1139"/>
      <c r="L189" s="1744"/>
      <c r="M189" s="1199"/>
      <c r="N189" s="1199"/>
      <c r="O189" s="1199"/>
      <c r="P189" s="1199"/>
      <c r="Q189" s="1199"/>
      <c r="R189" s="1200"/>
      <c r="S189" s="1200"/>
      <c r="T189" s="1200"/>
      <c r="U189" s="1745"/>
      <c r="V189" s="1143" t="s">
        <v>74</v>
      </c>
      <c r="W189" s="1143"/>
      <c r="X189" s="1143"/>
      <c r="Y189" s="1143"/>
      <c r="Z189" s="1143"/>
      <c r="AA189" s="1143"/>
      <c r="AB189" s="1144"/>
      <c r="AD189" s="1118" t="s">
        <v>72</v>
      </c>
      <c r="AE189" s="1119"/>
      <c r="AF189" s="1119"/>
      <c r="AG189" s="1119"/>
      <c r="AH189" s="1119"/>
      <c r="AI189" s="1119"/>
      <c r="AJ189" s="1119"/>
      <c r="AK189" s="1120"/>
      <c r="AL189" s="1130" t="s">
        <v>73</v>
      </c>
      <c r="AM189" s="1139"/>
      <c r="AN189" s="1744"/>
      <c r="AO189" s="1199"/>
      <c r="AP189" s="1199"/>
      <c r="AQ189" s="1199"/>
      <c r="AR189" s="1199"/>
      <c r="AS189" s="1199"/>
      <c r="AT189" s="1200"/>
      <c r="AU189" s="1200"/>
      <c r="AV189" s="1200"/>
      <c r="AW189" s="1745"/>
      <c r="AX189" s="1143" t="s">
        <v>74</v>
      </c>
      <c r="AY189" s="1143"/>
      <c r="AZ189" s="1143"/>
      <c r="BA189" s="1143"/>
      <c r="BB189" s="1143"/>
      <c r="BC189" s="1143"/>
      <c r="BD189" s="1144"/>
    </row>
    <row r="190" spans="2:58" s="32" customFormat="1" ht="15" hidden="1" customHeight="1" x14ac:dyDescent="0.45">
      <c r="B190" s="1121"/>
      <c r="C190" s="1122"/>
      <c r="D190" s="1122"/>
      <c r="E190" s="1122"/>
      <c r="F190" s="1122"/>
      <c r="G190" s="1122"/>
      <c r="H190" s="1122"/>
      <c r="I190" s="1123"/>
      <c r="J190" s="1197"/>
      <c r="K190" s="1198"/>
      <c r="L190" s="1744"/>
      <c r="M190" s="1199"/>
      <c r="N190" s="1199"/>
      <c r="O190" s="1199"/>
      <c r="P190" s="1199"/>
      <c r="Q190" s="1199"/>
      <c r="R190" s="1200"/>
      <c r="S190" s="1200"/>
      <c r="T190" s="1200"/>
      <c r="U190" s="1745"/>
      <c r="V190" s="1146"/>
      <c r="W190" s="1146"/>
      <c r="X190" s="1146"/>
      <c r="Y190" s="1146"/>
      <c r="Z190" s="1146"/>
      <c r="AA190" s="1146"/>
      <c r="AB190" s="1147"/>
      <c r="AC190" s="63"/>
      <c r="AD190" s="1121"/>
      <c r="AE190" s="1122"/>
      <c r="AF190" s="1122"/>
      <c r="AG190" s="1122"/>
      <c r="AH190" s="1122"/>
      <c r="AI190" s="1122"/>
      <c r="AJ190" s="1122"/>
      <c r="AK190" s="1123"/>
      <c r="AL190" s="1197"/>
      <c r="AM190" s="1198"/>
      <c r="AN190" s="1744"/>
      <c r="AO190" s="1199"/>
      <c r="AP190" s="1199"/>
      <c r="AQ190" s="1199"/>
      <c r="AR190" s="1199"/>
      <c r="AS190" s="1199"/>
      <c r="AT190" s="1200"/>
      <c r="AU190" s="1200"/>
      <c r="AV190" s="1200"/>
      <c r="AW190" s="1745"/>
      <c r="AX190" s="1146"/>
      <c r="AY190" s="1146"/>
      <c r="AZ190" s="1146"/>
      <c r="BA190" s="1146"/>
      <c r="BB190" s="1146"/>
      <c r="BC190" s="1146"/>
      <c r="BD190" s="1147"/>
      <c r="BF190" s="63"/>
    </row>
    <row r="191" spans="2:58" s="32" customFormat="1" ht="15" hidden="1" customHeight="1" x14ac:dyDescent="0.45">
      <c r="B191" s="1118" t="s">
        <v>75</v>
      </c>
      <c r="C191" s="1119"/>
      <c r="D191" s="1119"/>
      <c r="E191" s="1119"/>
      <c r="F191" s="1119"/>
      <c r="G191" s="1119"/>
      <c r="H191" s="1119"/>
      <c r="I191" s="1119"/>
      <c r="J191" s="1737"/>
      <c r="K191" s="1739"/>
      <c r="L191" s="1558"/>
      <c r="M191" s="1527" t="s">
        <v>76</v>
      </c>
      <c r="N191" s="1558"/>
      <c r="O191" s="1527" t="s">
        <v>77</v>
      </c>
      <c r="P191" s="1558"/>
      <c r="Q191" s="1527" t="s">
        <v>140</v>
      </c>
      <c r="S191" s="60"/>
      <c r="T191" s="60"/>
      <c r="U191" s="60"/>
      <c r="V191" s="60"/>
      <c r="W191" s="60"/>
      <c r="X191" s="60"/>
      <c r="Y191" s="60"/>
      <c r="Z191" s="60"/>
      <c r="AA191" s="60"/>
      <c r="AB191" s="209"/>
      <c r="AC191" s="63"/>
      <c r="AD191" s="1118" t="s">
        <v>75</v>
      </c>
      <c r="AE191" s="1119"/>
      <c r="AF191" s="1119"/>
      <c r="AG191" s="1119"/>
      <c r="AH191" s="1119"/>
      <c r="AI191" s="1119"/>
      <c r="AJ191" s="1119"/>
      <c r="AK191" s="1119"/>
      <c r="AL191" s="1737"/>
      <c r="AM191" s="1739"/>
      <c r="AN191" s="1558"/>
      <c r="AO191" s="1527" t="s">
        <v>76</v>
      </c>
      <c r="AP191" s="1558"/>
      <c r="AQ191" s="1527" t="s">
        <v>77</v>
      </c>
      <c r="AR191" s="1558"/>
      <c r="AS191" s="1527" t="s">
        <v>140</v>
      </c>
      <c r="AU191" s="60"/>
      <c r="AV191" s="60"/>
      <c r="AW191" s="60"/>
      <c r="AX191" s="60"/>
      <c r="AY191" s="60"/>
      <c r="AZ191" s="60"/>
      <c r="BA191" s="60"/>
      <c r="BB191" s="60"/>
      <c r="BC191" s="60"/>
      <c r="BD191" s="209"/>
      <c r="BF191" s="63"/>
    </row>
    <row r="192" spans="2:58" s="32" customFormat="1" ht="15" hidden="1" customHeight="1" x14ac:dyDescent="0.45">
      <c r="B192" s="1121"/>
      <c r="C192" s="1122"/>
      <c r="D192" s="1122"/>
      <c r="E192" s="1122"/>
      <c r="F192" s="1122"/>
      <c r="G192" s="1122"/>
      <c r="H192" s="1122"/>
      <c r="I192" s="1122"/>
      <c r="J192" s="1480"/>
      <c r="K192" s="1752"/>
      <c r="L192" s="1749"/>
      <c r="M192" s="1528"/>
      <c r="N192" s="1749"/>
      <c r="O192" s="1528"/>
      <c r="P192" s="1749"/>
      <c r="Q192" s="1528"/>
      <c r="R192" s="64"/>
      <c r="S192" s="62"/>
      <c r="T192" s="62"/>
      <c r="U192" s="62"/>
      <c r="V192" s="62"/>
      <c r="W192" s="62"/>
      <c r="X192" s="62"/>
      <c r="Y192" s="62"/>
      <c r="Z192" s="62"/>
      <c r="AA192" s="62"/>
      <c r="AB192" s="208"/>
      <c r="AC192" s="63"/>
      <c r="AD192" s="1121"/>
      <c r="AE192" s="1122"/>
      <c r="AF192" s="1122"/>
      <c r="AG192" s="1122"/>
      <c r="AH192" s="1122"/>
      <c r="AI192" s="1122"/>
      <c r="AJ192" s="1122"/>
      <c r="AK192" s="1122"/>
      <c r="AL192" s="1480"/>
      <c r="AM192" s="1752"/>
      <c r="AN192" s="1749"/>
      <c r="AO192" s="1528"/>
      <c r="AP192" s="1749"/>
      <c r="AQ192" s="1528"/>
      <c r="AR192" s="1749"/>
      <c r="AS192" s="1528"/>
      <c r="AT192" s="64"/>
      <c r="AU192" s="62"/>
      <c r="AV192" s="62"/>
      <c r="AW192" s="62"/>
      <c r="AX192" s="62"/>
      <c r="AY192" s="62"/>
      <c r="AZ192" s="62"/>
      <c r="BA192" s="62"/>
      <c r="BB192" s="62"/>
      <c r="BC192" s="62"/>
      <c r="BD192" s="208"/>
      <c r="BF192" s="63"/>
    </row>
    <row r="193" spans="2:58" s="32" customFormat="1" ht="20.100000000000001" hidden="1" customHeight="1" x14ac:dyDescent="0.4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3"/>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F193" s="63"/>
    </row>
    <row r="194" spans="2:58" s="32" customFormat="1" ht="18" hidden="1" customHeight="1" x14ac:dyDescent="0.45">
      <c r="C194" s="291" t="s">
        <v>85</v>
      </c>
      <c r="D194" s="69" t="s">
        <v>5718</v>
      </c>
      <c r="F194" s="69"/>
      <c r="G194" s="69"/>
      <c r="H194" s="69"/>
      <c r="I194" s="69"/>
      <c r="J194" s="73"/>
      <c r="K194" s="73"/>
      <c r="L194" s="73"/>
      <c r="M194" s="73"/>
      <c r="N194" s="73"/>
      <c r="O194" s="73"/>
      <c r="P194" s="73"/>
      <c r="Q194" s="73"/>
      <c r="R194" s="73"/>
      <c r="S194" s="74"/>
      <c r="T194" s="73"/>
      <c r="U194" s="73"/>
      <c r="V194" s="73"/>
      <c r="W194" s="73"/>
      <c r="X194" s="69"/>
      <c r="Y194" s="69"/>
      <c r="Z194" s="69"/>
      <c r="AA194" s="69"/>
      <c r="AB194" s="69"/>
      <c r="AE194" s="291" t="s">
        <v>85</v>
      </c>
      <c r="AF194" s="69" t="s">
        <v>5718</v>
      </c>
      <c r="AH194" s="69"/>
      <c r="AI194" s="69"/>
      <c r="AJ194" s="69"/>
      <c r="AK194" s="69"/>
      <c r="AL194" s="73"/>
      <c r="AM194" s="73"/>
      <c r="AN194" s="73"/>
      <c r="AO194" s="73"/>
      <c r="AP194" s="73"/>
      <c r="AQ194" s="73"/>
      <c r="AR194" s="73"/>
      <c r="AS194" s="73"/>
      <c r="AT194" s="73"/>
      <c r="AU194" s="74"/>
      <c r="AV194" s="73"/>
      <c r="AW194" s="73"/>
      <c r="AX194" s="73"/>
      <c r="AY194" s="73"/>
      <c r="AZ194" s="69"/>
      <c r="BA194" s="69"/>
      <c r="BB194" s="69"/>
      <c r="BC194" s="69"/>
      <c r="BD194" s="69"/>
    </row>
    <row r="195" spans="2:58" s="32" customFormat="1" ht="30" hidden="1" customHeight="1" x14ac:dyDescent="0.45">
      <c r="C195" s="296" t="s">
        <v>86</v>
      </c>
      <c r="D195" s="1117" t="s">
        <v>5719</v>
      </c>
      <c r="E195" s="1117"/>
      <c r="F195" s="1117"/>
      <c r="G195" s="1117"/>
      <c r="H195" s="1117"/>
      <c r="I195" s="1117"/>
      <c r="J195" s="1117"/>
      <c r="K195" s="1117"/>
      <c r="L195" s="1117"/>
      <c r="M195" s="1117"/>
      <c r="N195" s="1117"/>
      <c r="O195" s="1117"/>
      <c r="P195" s="1117"/>
      <c r="Q195" s="1117"/>
      <c r="R195" s="1117"/>
      <c r="S195" s="1117"/>
      <c r="T195" s="1117"/>
      <c r="U195" s="1117"/>
      <c r="V195" s="1117"/>
      <c r="W195" s="1117"/>
      <c r="X195" s="1117"/>
      <c r="Y195" s="1117"/>
      <c r="Z195" s="1117"/>
      <c r="AA195" s="1117"/>
      <c r="AB195" s="1117"/>
      <c r="AE195" s="296" t="s">
        <v>86</v>
      </c>
      <c r="AF195" s="1117" t="s">
        <v>5719</v>
      </c>
      <c r="AG195" s="1117"/>
      <c r="AH195" s="1117"/>
      <c r="AI195" s="1117"/>
      <c r="AJ195" s="1117"/>
      <c r="AK195" s="1117"/>
      <c r="AL195" s="1117"/>
      <c r="AM195" s="1117"/>
      <c r="AN195" s="1117"/>
      <c r="AO195" s="1117"/>
      <c r="AP195" s="1117"/>
      <c r="AQ195" s="1117"/>
      <c r="AR195" s="1117"/>
      <c r="AS195" s="1117"/>
      <c r="AT195" s="1117"/>
      <c r="AU195" s="1117"/>
      <c r="AV195" s="1117"/>
      <c r="AW195" s="1117"/>
      <c r="AX195" s="1117"/>
      <c r="AY195" s="1117"/>
      <c r="AZ195" s="1117"/>
      <c r="BA195" s="1117"/>
      <c r="BB195" s="1117"/>
      <c r="BC195" s="1117"/>
      <c r="BD195" s="1117"/>
    </row>
    <row r="196" spans="2:58" s="32" customFormat="1" ht="8.1" hidden="1" customHeight="1" x14ac:dyDescent="0.4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row>
    <row r="197" spans="2:58" s="32" customFormat="1" ht="25.35" hidden="1" customHeight="1" x14ac:dyDescent="0.45">
      <c r="B197" s="35" t="s">
        <v>87</v>
      </c>
      <c r="I197" s="36"/>
      <c r="J197" s="36"/>
      <c r="W197" s="36"/>
      <c r="X197" s="36"/>
      <c r="Y197" s="36"/>
      <c r="Z197" s="36"/>
      <c r="AA197" s="36"/>
      <c r="AB197" s="36"/>
      <c r="AD197" s="35" t="s">
        <v>87</v>
      </c>
      <c r="AK197" s="36"/>
      <c r="AL197" s="36"/>
      <c r="AY197" s="36"/>
      <c r="AZ197" s="36"/>
      <c r="BA197" s="36"/>
      <c r="BB197" s="36"/>
      <c r="BC197" s="36"/>
      <c r="BD197" s="36"/>
    </row>
    <row r="198" spans="2:58" s="32" customFormat="1" ht="12.6" hidden="1" customHeight="1" x14ac:dyDescent="0.45">
      <c r="B198" s="1185" t="s">
        <v>62</v>
      </c>
      <c r="C198" s="1186"/>
      <c r="D198" s="1186"/>
      <c r="E198" s="1186"/>
      <c r="F198" s="1186"/>
      <c r="G198" s="1186"/>
      <c r="H198" s="1186"/>
      <c r="I198" s="1187"/>
      <c r="J198" s="1188"/>
      <c r="K198" s="1189"/>
      <c r="L198" s="1189"/>
      <c r="M198" s="1189"/>
      <c r="N198" s="1189"/>
      <c r="O198" s="1189"/>
      <c r="P198" s="1189"/>
      <c r="Q198" s="1189"/>
      <c r="R198" s="1189"/>
      <c r="S198" s="1189"/>
      <c r="T198" s="1189"/>
      <c r="U198" s="1189"/>
      <c r="V198" s="1189"/>
      <c r="W198" s="1189"/>
      <c r="X198" s="1189"/>
      <c r="Y198" s="1189"/>
      <c r="Z198" s="1189"/>
      <c r="AA198" s="1189"/>
      <c r="AB198" s="1190"/>
      <c r="AD198" s="1185" t="s">
        <v>62</v>
      </c>
      <c r="AE198" s="1186"/>
      <c r="AF198" s="1186"/>
      <c r="AG198" s="1186"/>
      <c r="AH198" s="1186"/>
      <c r="AI198" s="1186"/>
      <c r="AJ198" s="1186"/>
      <c r="AK198" s="1187"/>
      <c r="AL198" s="1188"/>
      <c r="AM198" s="1189"/>
      <c r="AN198" s="1189"/>
      <c r="AO198" s="1189"/>
      <c r="AP198" s="1189"/>
      <c r="AQ198" s="1189"/>
      <c r="AR198" s="1189"/>
      <c r="AS198" s="1189"/>
      <c r="AT198" s="1189"/>
      <c r="AU198" s="1189"/>
      <c r="AV198" s="1189"/>
      <c r="AW198" s="1189"/>
      <c r="AX198" s="1189"/>
      <c r="AY198" s="1189"/>
      <c r="AZ198" s="1189"/>
      <c r="BA198" s="1189"/>
      <c r="BB198" s="1189"/>
      <c r="BC198" s="1189"/>
      <c r="BD198" s="1190"/>
    </row>
    <row r="199" spans="2:58" s="32" customFormat="1" ht="22.5" hidden="1" customHeight="1" x14ac:dyDescent="0.45">
      <c r="B199" s="1207" t="s">
        <v>50</v>
      </c>
      <c r="C199" s="1208"/>
      <c r="D199" s="1208"/>
      <c r="E199" s="1208"/>
      <c r="F199" s="1208"/>
      <c r="G199" s="1208"/>
      <c r="H199" s="1208"/>
      <c r="I199" s="1209"/>
      <c r="J199" s="1182"/>
      <c r="K199" s="1183"/>
      <c r="L199" s="1183"/>
      <c r="M199" s="1180"/>
      <c r="N199" s="1180"/>
      <c r="O199" s="1183"/>
      <c r="P199" s="1180"/>
      <c r="Q199" s="1180"/>
      <c r="R199" s="1183"/>
      <c r="S199" s="1183"/>
      <c r="T199" s="1183"/>
      <c r="U199" s="1183"/>
      <c r="V199" s="1183"/>
      <c r="W199" s="1183"/>
      <c r="X199" s="1183"/>
      <c r="Y199" s="1183"/>
      <c r="Z199" s="1183"/>
      <c r="AA199" s="1183"/>
      <c r="AB199" s="1184"/>
      <c r="AC199" s="32">
        <v>11</v>
      </c>
      <c r="AD199" s="1207" t="s">
        <v>50</v>
      </c>
      <c r="AE199" s="1208"/>
      <c r="AF199" s="1208"/>
      <c r="AG199" s="1208"/>
      <c r="AH199" s="1208"/>
      <c r="AI199" s="1208"/>
      <c r="AJ199" s="1208"/>
      <c r="AK199" s="1209"/>
      <c r="AL199" s="1182"/>
      <c r="AM199" s="1183"/>
      <c r="AN199" s="1183"/>
      <c r="AO199" s="1180"/>
      <c r="AP199" s="1180"/>
      <c r="AQ199" s="1183"/>
      <c r="AR199" s="1180"/>
      <c r="AS199" s="1180"/>
      <c r="AT199" s="1183"/>
      <c r="AU199" s="1183"/>
      <c r="AV199" s="1183"/>
      <c r="AW199" s="1183"/>
      <c r="AX199" s="1183"/>
      <c r="AY199" s="1183"/>
      <c r="AZ199" s="1183"/>
      <c r="BA199" s="1183"/>
      <c r="BB199" s="1183"/>
      <c r="BC199" s="1183"/>
      <c r="BD199" s="1184"/>
      <c r="BF199" s="32">
        <v>11</v>
      </c>
    </row>
    <row r="200" spans="2:58" s="32" customFormat="1" ht="25.35" hidden="1" customHeight="1" x14ac:dyDescent="0.45">
      <c r="B200" s="1173" t="s">
        <v>48</v>
      </c>
      <c r="C200" s="1174"/>
      <c r="D200" s="1174"/>
      <c r="E200" s="1174"/>
      <c r="F200" s="1174"/>
      <c r="G200" s="1174"/>
      <c r="H200" s="1174"/>
      <c r="I200" s="1175"/>
      <c r="J200" s="1753" t="s">
        <v>3</v>
      </c>
      <c r="K200" s="1754"/>
      <c r="L200" s="1754"/>
      <c r="M200" s="1731"/>
      <c r="N200" s="1733"/>
      <c r="O200" s="492" t="s">
        <v>4</v>
      </c>
      <c r="P200" s="1731"/>
      <c r="Q200" s="1733"/>
      <c r="R200" s="1754"/>
      <c r="S200" s="1754"/>
      <c r="T200" s="1754"/>
      <c r="U200" s="1754"/>
      <c r="V200" s="1754"/>
      <c r="W200" s="1754"/>
      <c r="X200" s="1754"/>
      <c r="Y200" s="1754"/>
      <c r="Z200" s="1754"/>
      <c r="AA200" s="1754"/>
      <c r="AB200" s="1755"/>
      <c r="AD200" s="1173" t="s">
        <v>48</v>
      </c>
      <c r="AE200" s="1174"/>
      <c r="AF200" s="1174"/>
      <c r="AG200" s="1174"/>
      <c r="AH200" s="1174"/>
      <c r="AI200" s="1174"/>
      <c r="AJ200" s="1174"/>
      <c r="AK200" s="1175"/>
      <c r="AL200" s="1753" t="s">
        <v>3</v>
      </c>
      <c r="AM200" s="1754"/>
      <c r="AN200" s="1754"/>
      <c r="AO200" s="1731"/>
      <c r="AP200" s="1733"/>
      <c r="AQ200" s="492" t="s">
        <v>4</v>
      </c>
      <c r="AR200" s="1731"/>
      <c r="AS200" s="1733"/>
      <c r="AT200" s="1754"/>
      <c r="AU200" s="1754"/>
      <c r="AV200" s="1754"/>
      <c r="AW200" s="1754"/>
      <c r="AX200" s="1754"/>
      <c r="AY200" s="1754"/>
      <c r="AZ200" s="1754"/>
      <c r="BA200" s="1754"/>
      <c r="BB200" s="1754"/>
      <c r="BC200" s="1754"/>
      <c r="BD200" s="1755"/>
    </row>
    <row r="201" spans="2:58" s="32" customFormat="1" ht="25.35" hidden="1" customHeight="1" x14ac:dyDescent="0.45">
      <c r="B201" s="1179"/>
      <c r="C201" s="1180"/>
      <c r="D201" s="1180"/>
      <c r="E201" s="1180"/>
      <c r="F201" s="1180"/>
      <c r="G201" s="1180"/>
      <c r="H201" s="1180"/>
      <c r="I201" s="1181"/>
      <c r="J201" s="1753" t="s">
        <v>5</v>
      </c>
      <c r="K201" s="1754"/>
      <c r="L201" s="1754"/>
      <c r="M201" s="1731"/>
      <c r="N201" s="1732"/>
      <c r="O201" s="1732"/>
      <c r="P201" s="1732"/>
      <c r="Q201" s="1733"/>
      <c r="R201" s="1753" t="s">
        <v>6</v>
      </c>
      <c r="S201" s="1754"/>
      <c r="T201" s="1755"/>
      <c r="U201" s="1731"/>
      <c r="V201" s="1732"/>
      <c r="W201" s="1732"/>
      <c r="X201" s="1732"/>
      <c r="Y201" s="1732"/>
      <c r="Z201" s="1732"/>
      <c r="AA201" s="1732"/>
      <c r="AB201" s="1733"/>
      <c r="AD201" s="1179"/>
      <c r="AE201" s="1180"/>
      <c r="AF201" s="1180"/>
      <c r="AG201" s="1180"/>
      <c r="AH201" s="1180"/>
      <c r="AI201" s="1180"/>
      <c r="AJ201" s="1180"/>
      <c r="AK201" s="1181"/>
      <c r="AL201" s="1753" t="s">
        <v>5</v>
      </c>
      <c r="AM201" s="1754"/>
      <c r="AN201" s="1754"/>
      <c r="AO201" s="1731"/>
      <c r="AP201" s="1732"/>
      <c r="AQ201" s="1732"/>
      <c r="AR201" s="1732"/>
      <c r="AS201" s="1733"/>
      <c r="AT201" s="1753" t="s">
        <v>6</v>
      </c>
      <c r="AU201" s="1754"/>
      <c r="AV201" s="1755"/>
      <c r="AW201" s="1731"/>
      <c r="AX201" s="1732"/>
      <c r="AY201" s="1732"/>
      <c r="AZ201" s="1732"/>
      <c r="BA201" s="1732"/>
      <c r="BB201" s="1732"/>
      <c r="BC201" s="1732"/>
      <c r="BD201" s="1733"/>
    </row>
    <row r="202" spans="2:58" s="32" customFormat="1" ht="25.35" hidden="1" customHeight="1" x14ac:dyDescent="0.45">
      <c r="B202" s="1179"/>
      <c r="C202" s="1180"/>
      <c r="D202" s="1180"/>
      <c r="E202" s="1180"/>
      <c r="F202" s="1180"/>
      <c r="G202" s="1180"/>
      <c r="H202" s="1180"/>
      <c r="I202" s="1181"/>
      <c r="J202" s="1753" t="s">
        <v>8536</v>
      </c>
      <c r="K202" s="1754"/>
      <c r="L202" s="1754"/>
      <c r="M202" s="1757"/>
      <c r="N202" s="1758"/>
      <c r="O202" s="1758"/>
      <c r="P202" s="1758"/>
      <c r="Q202" s="1759"/>
      <c r="R202" s="1753" t="s">
        <v>7</v>
      </c>
      <c r="S202" s="1754"/>
      <c r="T202" s="1755"/>
      <c r="U202" s="1731"/>
      <c r="V202" s="1732"/>
      <c r="W202" s="1732"/>
      <c r="X202" s="1732"/>
      <c r="Y202" s="1732"/>
      <c r="Z202" s="1732"/>
      <c r="AA202" s="1732"/>
      <c r="AB202" s="1733"/>
      <c r="AD202" s="1179"/>
      <c r="AE202" s="1180"/>
      <c r="AF202" s="1180"/>
      <c r="AG202" s="1180"/>
      <c r="AH202" s="1180"/>
      <c r="AI202" s="1180"/>
      <c r="AJ202" s="1180"/>
      <c r="AK202" s="1181"/>
      <c r="AL202" s="1753" t="s">
        <v>8536</v>
      </c>
      <c r="AM202" s="1754"/>
      <c r="AN202" s="1754"/>
      <c r="AO202" s="1757"/>
      <c r="AP202" s="1758"/>
      <c r="AQ202" s="1758"/>
      <c r="AR202" s="1758"/>
      <c r="AS202" s="1759"/>
      <c r="AT202" s="1753" t="s">
        <v>7</v>
      </c>
      <c r="AU202" s="1754"/>
      <c r="AV202" s="1755"/>
      <c r="AW202" s="1731"/>
      <c r="AX202" s="1732"/>
      <c r="AY202" s="1732"/>
      <c r="AZ202" s="1732"/>
      <c r="BA202" s="1732"/>
      <c r="BB202" s="1732"/>
      <c r="BC202" s="1732"/>
      <c r="BD202" s="1733"/>
    </row>
    <row r="203" spans="2:58" s="32" customFormat="1" ht="25.35" hidden="1" customHeight="1" x14ac:dyDescent="0.45">
      <c r="B203" s="1182"/>
      <c r="C203" s="1183"/>
      <c r="D203" s="1183"/>
      <c r="E203" s="1183"/>
      <c r="F203" s="1183"/>
      <c r="G203" s="1183"/>
      <c r="H203" s="1183"/>
      <c r="I203" s="1184"/>
      <c r="J203" s="1753" t="s">
        <v>8</v>
      </c>
      <c r="K203" s="1754"/>
      <c r="L203" s="1754"/>
      <c r="M203" s="1756"/>
      <c r="N203" s="1756"/>
      <c r="O203" s="1756"/>
      <c r="P203" s="1756"/>
      <c r="Q203" s="1756"/>
      <c r="R203" s="1756"/>
      <c r="S203" s="1756"/>
      <c r="T203" s="1756"/>
      <c r="U203" s="1756"/>
      <c r="V203" s="1756"/>
      <c r="W203" s="1756"/>
      <c r="X203" s="1756"/>
      <c r="Y203" s="1756"/>
      <c r="Z203" s="1756"/>
      <c r="AA203" s="1756"/>
      <c r="AB203" s="1756"/>
      <c r="AD203" s="1182"/>
      <c r="AE203" s="1183"/>
      <c r="AF203" s="1183"/>
      <c r="AG203" s="1183"/>
      <c r="AH203" s="1183"/>
      <c r="AI203" s="1183"/>
      <c r="AJ203" s="1183"/>
      <c r="AK203" s="1184"/>
      <c r="AL203" s="1753" t="s">
        <v>8</v>
      </c>
      <c r="AM203" s="1754"/>
      <c r="AN203" s="1754"/>
      <c r="AO203" s="1756"/>
      <c r="AP203" s="1756"/>
      <c r="AQ203" s="1756"/>
      <c r="AR203" s="1756"/>
      <c r="AS203" s="1756"/>
      <c r="AT203" s="1756"/>
      <c r="AU203" s="1756"/>
      <c r="AV203" s="1756"/>
      <c r="AW203" s="1756"/>
      <c r="AX203" s="1756"/>
      <c r="AY203" s="1756"/>
      <c r="AZ203" s="1756"/>
      <c r="BA203" s="1756"/>
      <c r="BB203" s="1756"/>
      <c r="BC203" s="1756"/>
      <c r="BD203" s="1756"/>
    </row>
    <row r="204" spans="2:58" s="32" customFormat="1" ht="30" hidden="1" customHeight="1" x14ac:dyDescent="0.45">
      <c r="B204" s="1696" t="s">
        <v>63</v>
      </c>
      <c r="C204" s="1697"/>
      <c r="D204" s="1697"/>
      <c r="E204" s="1697"/>
      <c r="F204" s="1697"/>
      <c r="G204" s="1697"/>
      <c r="H204" s="1697"/>
      <c r="I204" s="1698"/>
      <c r="J204" s="494"/>
      <c r="K204" s="495"/>
      <c r="L204" s="220" t="s">
        <v>65</v>
      </c>
      <c r="M204" s="496"/>
      <c r="N204" s="218" t="s">
        <v>64</v>
      </c>
      <c r="O204" s="42"/>
      <c r="P204" s="53"/>
      <c r="V204" s="82"/>
      <c r="W204" s="82"/>
      <c r="X204" s="82"/>
      <c r="Y204" s="82"/>
      <c r="Z204" s="82"/>
      <c r="AA204" s="82"/>
      <c r="AB204" s="83"/>
      <c r="AD204" s="1696" t="s">
        <v>63</v>
      </c>
      <c r="AE204" s="1697"/>
      <c r="AF204" s="1697"/>
      <c r="AG204" s="1697"/>
      <c r="AH204" s="1697"/>
      <c r="AI204" s="1697"/>
      <c r="AJ204" s="1697"/>
      <c r="AK204" s="1698"/>
      <c r="AL204" s="494"/>
      <c r="AM204" s="495"/>
      <c r="AN204" s="220" t="s">
        <v>65</v>
      </c>
      <c r="AO204" s="496"/>
      <c r="AP204" s="218" t="s">
        <v>64</v>
      </c>
      <c r="AQ204" s="42"/>
      <c r="AR204" s="53"/>
      <c r="AX204" s="82"/>
      <c r="AY204" s="82"/>
      <c r="AZ204" s="82"/>
      <c r="BA204" s="82"/>
      <c r="BB204" s="82"/>
      <c r="BC204" s="82"/>
      <c r="BD204" s="83"/>
    </row>
    <row r="205" spans="2:58" s="32" customFormat="1" ht="15" hidden="1" customHeight="1" x14ac:dyDescent="0.45">
      <c r="B205" s="1699"/>
      <c r="C205" s="1700"/>
      <c r="D205" s="1700"/>
      <c r="E205" s="1700"/>
      <c r="F205" s="1700"/>
      <c r="G205" s="1700"/>
      <c r="H205" s="1700"/>
      <c r="I205" s="1701"/>
      <c r="J205" s="43" t="s">
        <v>66</v>
      </c>
      <c r="K205" s="44"/>
      <c r="L205" s="44"/>
      <c r="M205" s="44"/>
      <c r="N205" s="44"/>
      <c r="O205" s="44"/>
      <c r="P205" s="44"/>
      <c r="Q205" s="44"/>
      <c r="R205" s="44"/>
      <c r="S205" s="42"/>
      <c r="T205" s="45"/>
      <c r="U205" s="217"/>
      <c r="V205" s="212"/>
      <c r="W205" s="410"/>
      <c r="X205" s="295" t="s">
        <v>65</v>
      </c>
      <c r="Y205" s="211"/>
      <c r="Z205" s="72" t="s">
        <v>64</v>
      </c>
      <c r="AA205" s="72"/>
      <c r="AB205" s="214"/>
      <c r="AD205" s="1699"/>
      <c r="AE205" s="1700"/>
      <c r="AF205" s="1700"/>
      <c r="AG205" s="1700"/>
      <c r="AH205" s="1700"/>
      <c r="AI205" s="1700"/>
      <c r="AJ205" s="1700"/>
      <c r="AK205" s="1701"/>
      <c r="AL205" s="43" t="s">
        <v>66</v>
      </c>
      <c r="AM205" s="44"/>
      <c r="AN205" s="44"/>
      <c r="AO205" s="44"/>
      <c r="AP205" s="44"/>
      <c r="AQ205" s="44"/>
      <c r="AR205" s="44"/>
      <c r="AS205" s="44"/>
      <c r="AT205" s="44"/>
      <c r="AU205" s="42"/>
      <c r="AV205" s="45"/>
      <c r="AW205" s="217"/>
      <c r="AX205" s="212"/>
      <c r="AY205" s="410"/>
      <c r="AZ205" s="295" t="s">
        <v>65</v>
      </c>
      <c r="BA205" s="211"/>
      <c r="BB205" s="72" t="s">
        <v>64</v>
      </c>
      <c r="BC205" s="72"/>
      <c r="BD205" s="214"/>
    </row>
    <row r="206" spans="2:58" s="32" customFormat="1" ht="15" hidden="1" customHeight="1" x14ac:dyDescent="0.45">
      <c r="B206" s="1702"/>
      <c r="C206" s="1703"/>
      <c r="D206" s="1703"/>
      <c r="E206" s="1703"/>
      <c r="F206" s="1703"/>
      <c r="G206" s="1703"/>
      <c r="H206" s="1703"/>
      <c r="I206" s="1704"/>
      <c r="J206" s="497" t="s">
        <v>67</v>
      </c>
      <c r="K206" s="99"/>
      <c r="L206" s="99"/>
      <c r="M206" s="99"/>
      <c r="N206" s="99"/>
      <c r="O206" s="99"/>
      <c r="P206" s="99"/>
      <c r="Q206" s="99"/>
      <c r="R206" s="99"/>
      <c r="S206" s="47"/>
      <c r="T206" s="48"/>
      <c r="U206" s="498"/>
      <c r="V206" s="499"/>
      <c r="W206" s="500"/>
      <c r="X206" s="99" t="s">
        <v>65</v>
      </c>
      <c r="Y206" s="501"/>
      <c r="Z206" s="48" t="s">
        <v>64</v>
      </c>
      <c r="AA206" s="48"/>
      <c r="AB206" s="49"/>
      <c r="AD206" s="1702"/>
      <c r="AE206" s="1703"/>
      <c r="AF206" s="1703"/>
      <c r="AG206" s="1703"/>
      <c r="AH206" s="1703"/>
      <c r="AI206" s="1703"/>
      <c r="AJ206" s="1703"/>
      <c r="AK206" s="1704"/>
      <c r="AL206" s="497" t="s">
        <v>67</v>
      </c>
      <c r="AM206" s="99"/>
      <c r="AN206" s="99"/>
      <c r="AO206" s="99"/>
      <c r="AP206" s="99"/>
      <c r="AQ206" s="99"/>
      <c r="AR206" s="99"/>
      <c r="AS206" s="99"/>
      <c r="AT206" s="99"/>
      <c r="AU206" s="47"/>
      <c r="AV206" s="48"/>
      <c r="AW206" s="498"/>
      <c r="AX206" s="499"/>
      <c r="AY206" s="500"/>
      <c r="AZ206" s="99" t="s">
        <v>65</v>
      </c>
      <c r="BA206" s="501"/>
      <c r="BB206" s="48" t="s">
        <v>64</v>
      </c>
      <c r="BC206" s="48"/>
      <c r="BD206" s="49"/>
    </row>
    <row r="207" spans="2:58" s="32" customFormat="1" ht="18" hidden="1" customHeight="1" x14ac:dyDescent="0.45">
      <c r="B207" s="1167" t="s">
        <v>68</v>
      </c>
      <c r="C207" s="1168"/>
      <c r="D207" s="1168"/>
      <c r="E207" s="1168"/>
      <c r="F207" s="1168"/>
      <c r="G207" s="1168"/>
      <c r="H207" s="1168"/>
      <c r="I207" s="1169"/>
      <c r="J207" s="502" t="s">
        <v>70</v>
      </c>
      <c r="K207" s="52" t="s">
        <v>69</v>
      </c>
      <c r="L207" s="58"/>
      <c r="M207" s="58"/>
      <c r="N207" s="58"/>
      <c r="O207" s="502" t="s">
        <v>70</v>
      </c>
      <c r="P207" s="52" t="s">
        <v>71</v>
      </c>
      <c r="Q207" s="58"/>
      <c r="R207" s="58"/>
      <c r="T207" s="72" t="s">
        <v>81</v>
      </c>
      <c r="U207" s="502" t="s">
        <v>70</v>
      </c>
      <c r="V207" s="72" t="s">
        <v>82</v>
      </c>
      <c r="X207" s="52"/>
      <c r="Y207" s="58"/>
      <c r="Z207" s="58"/>
      <c r="AA207" s="58"/>
      <c r="AB207" s="59"/>
      <c r="AD207" s="1167" t="s">
        <v>68</v>
      </c>
      <c r="AE207" s="1168"/>
      <c r="AF207" s="1168"/>
      <c r="AG207" s="1168"/>
      <c r="AH207" s="1168"/>
      <c r="AI207" s="1168"/>
      <c r="AJ207" s="1168"/>
      <c r="AK207" s="1169"/>
      <c r="AL207" s="502" t="s">
        <v>70</v>
      </c>
      <c r="AM207" s="52" t="s">
        <v>69</v>
      </c>
      <c r="AN207" s="58"/>
      <c r="AO207" s="58"/>
      <c r="AP207" s="58"/>
      <c r="AQ207" s="502" t="s">
        <v>70</v>
      </c>
      <c r="AR207" s="52" t="s">
        <v>71</v>
      </c>
      <c r="AS207" s="58"/>
      <c r="AT207" s="58"/>
      <c r="AV207" s="72" t="s">
        <v>81</v>
      </c>
      <c r="AW207" s="502" t="s">
        <v>70</v>
      </c>
      <c r="AX207" s="72" t="s">
        <v>82</v>
      </c>
      <c r="AZ207" s="52"/>
      <c r="BA207" s="58"/>
      <c r="BB207" s="58"/>
      <c r="BC207" s="58"/>
      <c r="BD207" s="59"/>
    </row>
    <row r="208" spans="2:58" s="32" customFormat="1" ht="15" hidden="1" customHeight="1" x14ac:dyDescent="0.45">
      <c r="B208" s="1118" t="s">
        <v>72</v>
      </c>
      <c r="C208" s="1119"/>
      <c r="D208" s="1119"/>
      <c r="E208" s="1119"/>
      <c r="F208" s="1119"/>
      <c r="G208" s="1119"/>
      <c r="H208" s="1119"/>
      <c r="I208" s="1120"/>
      <c r="J208" s="1130" t="s">
        <v>73</v>
      </c>
      <c r="K208" s="1139"/>
      <c r="L208" s="1744"/>
      <c r="M208" s="1199"/>
      <c r="N208" s="1199"/>
      <c r="O208" s="1199"/>
      <c r="P208" s="1199"/>
      <c r="Q208" s="1199"/>
      <c r="R208" s="1200"/>
      <c r="S208" s="1200"/>
      <c r="T208" s="1200"/>
      <c r="U208" s="1745"/>
      <c r="V208" s="1143" t="s">
        <v>74</v>
      </c>
      <c r="W208" s="1143"/>
      <c r="X208" s="1143"/>
      <c r="Y208" s="1143"/>
      <c r="Z208" s="1143"/>
      <c r="AA208" s="1143"/>
      <c r="AB208" s="1144"/>
      <c r="AD208" s="1118" t="s">
        <v>72</v>
      </c>
      <c r="AE208" s="1119"/>
      <c r="AF208" s="1119"/>
      <c r="AG208" s="1119"/>
      <c r="AH208" s="1119"/>
      <c r="AI208" s="1119"/>
      <c r="AJ208" s="1119"/>
      <c r="AK208" s="1120"/>
      <c r="AL208" s="1130" t="s">
        <v>73</v>
      </c>
      <c r="AM208" s="1139"/>
      <c r="AN208" s="1744"/>
      <c r="AO208" s="1199"/>
      <c r="AP208" s="1199"/>
      <c r="AQ208" s="1199"/>
      <c r="AR208" s="1199"/>
      <c r="AS208" s="1199"/>
      <c r="AT208" s="1200"/>
      <c r="AU208" s="1200"/>
      <c r="AV208" s="1200"/>
      <c r="AW208" s="1745"/>
      <c r="AX208" s="1143" t="s">
        <v>74</v>
      </c>
      <c r="AY208" s="1143"/>
      <c r="AZ208" s="1143"/>
      <c r="BA208" s="1143"/>
      <c r="BB208" s="1143"/>
      <c r="BC208" s="1143"/>
      <c r="BD208" s="1144"/>
    </row>
    <row r="209" spans="2:58" s="32" customFormat="1" ht="15" hidden="1" customHeight="1" x14ac:dyDescent="0.45">
      <c r="B209" s="1121"/>
      <c r="C209" s="1122"/>
      <c r="D209" s="1122"/>
      <c r="E209" s="1122"/>
      <c r="F209" s="1122"/>
      <c r="G209" s="1122"/>
      <c r="H209" s="1122"/>
      <c r="I209" s="1123"/>
      <c r="J209" s="1197"/>
      <c r="K209" s="1198"/>
      <c r="L209" s="1744"/>
      <c r="M209" s="1199"/>
      <c r="N209" s="1199"/>
      <c r="O209" s="1199"/>
      <c r="P209" s="1199"/>
      <c r="Q209" s="1199"/>
      <c r="R209" s="1200"/>
      <c r="S209" s="1200"/>
      <c r="T209" s="1200"/>
      <c r="U209" s="1745"/>
      <c r="V209" s="1146"/>
      <c r="W209" s="1146"/>
      <c r="X209" s="1146"/>
      <c r="Y209" s="1146"/>
      <c r="Z209" s="1146"/>
      <c r="AA209" s="1146"/>
      <c r="AB209" s="1147"/>
      <c r="AC209" s="63"/>
      <c r="AD209" s="1121"/>
      <c r="AE209" s="1122"/>
      <c r="AF209" s="1122"/>
      <c r="AG209" s="1122"/>
      <c r="AH209" s="1122"/>
      <c r="AI209" s="1122"/>
      <c r="AJ209" s="1122"/>
      <c r="AK209" s="1123"/>
      <c r="AL209" s="1197"/>
      <c r="AM209" s="1198"/>
      <c r="AN209" s="1744"/>
      <c r="AO209" s="1199"/>
      <c r="AP209" s="1199"/>
      <c r="AQ209" s="1199"/>
      <c r="AR209" s="1199"/>
      <c r="AS209" s="1199"/>
      <c r="AT209" s="1200"/>
      <c r="AU209" s="1200"/>
      <c r="AV209" s="1200"/>
      <c r="AW209" s="1745"/>
      <c r="AX209" s="1146"/>
      <c r="AY209" s="1146"/>
      <c r="AZ209" s="1146"/>
      <c r="BA209" s="1146"/>
      <c r="BB209" s="1146"/>
      <c r="BC209" s="1146"/>
      <c r="BD209" s="1147"/>
      <c r="BF209" s="63"/>
    </row>
    <row r="210" spans="2:58" s="32" customFormat="1" ht="15" hidden="1" customHeight="1" x14ac:dyDescent="0.45">
      <c r="B210" s="1118" t="s">
        <v>75</v>
      </c>
      <c r="C210" s="1119"/>
      <c r="D210" s="1119"/>
      <c r="E210" s="1119"/>
      <c r="F210" s="1119"/>
      <c r="G210" s="1119"/>
      <c r="H210" s="1119"/>
      <c r="I210" s="1119"/>
      <c r="J210" s="1737"/>
      <c r="K210" s="1739"/>
      <c r="L210" s="1558"/>
      <c r="M210" s="1527" t="s">
        <v>76</v>
      </c>
      <c r="N210" s="1558"/>
      <c r="O210" s="1527" t="s">
        <v>77</v>
      </c>
      <c r="P210" s="1558"/>
      <c r="Q210" s="1527" t="s">
        <v>140</v>
      </c>
      <c r="S210" s="60"/>
      <c r="T210" s="60"/>
      <c r="U210" s="60"/>
      <c r="V210" s="60"/>
      <c r="W210" s="60"/>
      <c r="X210" s="60"/>
      <c r="Y210" s="60"/>
      <c r="Z210" s="60"/>
      <c r="AA210" s="60"/>
      <c r="AB210" s="209"/>
      <c r="AC210" s="63"/>
      <c r="AD210" s="1118" t="s">
        <v>75</v>
      </c>
      <c r="AE210" s="1119"/>
      <c r="AF210" s="1119"/>
      <c r="AG210" s="1119"/>
      <c r="AH210" s="1119"/>
      <c r="AI210" s="1119"/>
      <c r="AJ210" s="1119"/>
      <c r="AK210" s="1119"/>
      <c r="AL210" s="1737"/>
      <c r="AM210" s="1739"/>
      <c r="AN210" s="1558"/>
      <c r="AO210" s="1527" t="s">
        <v>76</v>
      </c>
      <c r="AP210" s="1558"/>
      <c r="AQ210" s="1527" t="s">
        <v>77</v>
      </c>
      <c r="AR210" s="1558"/>
      <c r="AS210" s="1527" t="s">
        <v>140</v>
      </c>
      <c r="AU210" s="60"/>
      <c r="AV210" s="60"/>
      <c r="AW210" s="60"/>
      <c r="AX210" s="60"/>
      <c r="AY210" s="60"/>
      <c r="AZ210" s="60"/>
      <c r="BA210" s="60"/>
      <c r="BB210" s="60"/>
      <c r="BC210" s="60"/>
      <c r="BD210" s="209"/>
      <c r="BF210" s="63"/>
    </row>
    <row r="211" spans="2:58" s="32" customFormat="1" ht="15" hidden="1" customHeight="1" x14ac:dyDescent="0.45">
      <c r="B211" s="1121"/>
      <c r="C211" s="1122"/>
      <c r="D211" s="1122"/>
      <c r="E211" s="1122"/>
      <c r="F211" s="1122"/>
      <c r="G211" s="1122"/>
      <c r="H211" s="1122"/>
      <c r="I211" s="1122"/>
      <c r="J211" s="1480"/>
      <c r="K211" s="1752"/>
      <c r="L211" s="1749"/>
      <c r="M211" s="1528"/>
      <c r="N211" s="1749"/>
      <c r="O211" s="1528"/>
      <c r="P211" s="1749"/>
      <c r="Q211" s="1528"/>
      <c r="R211" s="64"/>
      <c r="S211" s="62"/>
      <c r="T211" s="62"/>
      <c r="U211" s="62"/>
      <c r="V211" s="62"/>
      <c r="W211" s="62"/>
      <c r="X211" s="62"/>
      <c r="Y211" s="62"/>
      <c r="Z211" s="62"/>
      <c r="AA211" s="62"/>
      <c r="AB211" s="208"/>
      <c r="AC211" s="63"/>
      <c r="AD211" s="1121"/>
      <c r="AE211" s="1122"/>
      <c r="AF211" s="1122"/>
      <c r="AG211" s="1122"/>
      <c r="AH211" s="1122"/>
      <c r="AI211" s="1122"/>
      <c r="AJ211" s="1122"/>
      <c r="AK211" s="1122"/>
      <c r="AL211" s="1480"/>
      <c r="AM211" s="1752"/>
      <c r="AN211" s="1749"/>
      <c r="AO211" s="1528"/>
      <c r="AP211" s="1749"/>
      <c r="AQ211" s="1528"/>
      <c r="AR211" s="1749"/>
      <c r="AS211" s="1528"/>
      <c r="AT211" s="64"/>
      <c r="AU211" s="62"/>
      <c r="AV211" s="62"/>
      <c r="AW211" s="62"/>
      <c r="AX211" s="62"/>
      <c r="AY211" s="62"/>
      <c r="AZ211" s="62"/>
      <c r="BA211" s="62"/>
      <c r="BB211" s="62"/>
      <c r="BC211" s="62"/>
      <c r="BD211" s="208"/>
      <c r="BF211" s="63"/>
    </row>
    <row r="212" spans="2:58" s="32" customFormat="1" ht="20.100000000000001" hidden="1" customHeight="1" x14ac:dyDescent="0.4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1"/>
      <c r="Z212" s="61"/>
      <c r="AA212" s="61"/>
      <c r="AB212" s="61"/>
      <c r="AC212" s="63"/>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1"/>
      <c r="BB212" s="61"/>
      <c r="BC212" s="61"/>
      <c r="BD212" s="61"/>
      <c r="BF212" s="63"/>
    </row>
    <row r="213" spans="2:58" s="32" customFormat="1" ht="12.6" hidden="1" customHeight="1" x14ac:dyDescent="0.45">
      <c r="B213" s="1185" t="s">
        <v>62</v>
      </c>
      <c r="C213" s="1186"/>
      <c r="D213" s="1186"/>
      <c r="E213" s="1186"/>
      <c r="F213" s="1186"/>
      <c r="G213" s="1186"/>
      <c r="H213" s="1186"/>
      <c r="I213" s="1187"/>
      <c r="J213" s="1188"/>
      <c r="K213" s="1189"/>
      <c r="L213" s="1189"/>
      <c r="M213" s="1189"/>
      <c r="N213" s="1189"/>
      <c r="O213" s="1189"/>
      <c r="P213" s="1189"/>
      <c r="Q213" s="1189"/>
      <c r="R213" s="1189"/>
      <c r="S213" s="1189"/>
      <c r="T213" s="1189"/>
      <c r="U213" s="1189"/>
      <c r="V213" s="1189"/>
      <c r="W213" s="1189"/>
      <c r="X213" s="1189"/>
      <c r="Y213" s="1189"/>
      <c r="Z213" s="1189"/>
      <c r="AA213" s="1189"/>
      <c r="AB213" s="1190"/>
      <c r="AD213" s="1185" t="s">
        <v>62</v>
      </c>
      <c r="AE213" s="1186"/>
      <c r="AF213" s="1186"/>
      <c r="AG213" s="1186"/>
      <c r="AH213" s="1186"/>
      <c r="AI213" s="1186"/>
      <c r="AJ213" s="1186"/>
      <c r="AK213" s="1187"/>
      <c r="AL213" s="1188"/>
      <c r="AM213" s="1189"/>
      <c r="AN213" s="1189"/>
      <c r="AO213" s="1189"/>
      <c r="AP213" s="1189"/>
      <c r="AQ213" s="1189"/>
      <c r="AR213" s="1189"/>
      <c r="AS213" s="1189"/>
      <c r="AT213" s="1189"/>
      <c r="AU213" s="1189"/>
      <c r="AV213" s="1189"/>
      <c r="AW213" s="1189"/>
      <c r="AX213" s="1189"/>
      <c r="AY213" s="1189"/>
      <c r="AZ213" s="1189"/>
      <c r="BA213" s="1189"/>
      <c r="BB213" s="1189"/>
      <c r="BC213" s="1189"/>
      <c r="BD213" s="1190"/>
    </row>
    <row r="214" spans="2:58" s="32" customFormat="1" ht="22.5" hidden="1" customHeight="1" x14ac:dyDescent="0.45">
      <c r="B214" s="1207" t="s">
        <v>50</v>
      </c>
      <c r="C214" s="1208"/>
      <c r="D214" s="1208"/>
      <c r="E214" s="1208"/>
      <c r="F214" s="1208"/>
      <c r="G214" s="1208"/>
      <c r="H214" s="1208"/>
      <c r="I214" s="1209"/>
      <c r="J214" s="1182"/>
      <c r="K214" s="1183"/>
      <c r="L214" s="1183"/>
      <c r="M214" s="1180"/>
      <c r="N214" s="1180"/>
      <c r="O214" s="1183"/>
      <c r="P214" s="1180"/>
      <c r="Q214" s="1180"/>
      <c r="R214" s="1183"/>
      <c r="S214" s="1183"/>
      <c r="T214" s="1183"/>
      <c r="U214" s="1183"/>
      <c r="V214" s="1183"/>
      <c r="W214" s="1183"/>
      <c r="X214" s="1183"/>
      <c r="Y214" s="1183"/>
      <c r="Z214" s="1183"/>
      <c r="AA214" s="1183"/>
      <c r="AB214" s="1184"/>
      <c r="AC214" s="32">
        <v>12</v>
      </c>
      <c r="AD214" s="1207" t="s">
        <v>50</v>
      </c>
      <c r="AE214" s="1208"/>
      <c r="AF214" s="1208"/>
      <c r="AG214" s="1208"/>
      <c r="AH214" s="1208"/>
      <c r="AI214" s="1208"/>
      <c r="AJ214" s="1208"/>
      <c r="AK214" s="1209"/>
      <c r="AL214" s="1182"/>
      <c r="AM214" s="1183"/>
      <c r="AN214" s="1183"/>
      <c r="AO214" s="1180"/>
      <c r="AP214" s="1180"/>
      <c r="AQ214" s="1183"/>
      <c r="AR214" s="1180"/>
      <c r="AS214" s="1180"/>
      <c r="AT214" s="1183"/>
      <c r="AU214" s="1183"/>
      <c r="AV214" s="1183"/>
      <c r="AW214" s="1183"/>
      <c r="AX214" s="1183"/>
      <c r="AY214" s="1183"/>
      <c r="AZ214" s="1183"/>
      <c r="BA214" s="1183"/>
      <c r="BB214" s="1183"/>
      <c r="BC214" s="1183"/>
      <c r="BD214" s="1184"/>
      <c r="BF214" s="32">
        <v>12</v>
      </c>
    </row>
    <row r="215" spans="2:58" s="32" customFormat="1" ht="25.35" hidden="1" customHeight="1" x14ac:dyDescent="0.45">
      <c r="B215" s="1173" t="s">
        <v>48</v>
      </c>
      <c r="C215" s="1174"/>
      <c r="D215" s="1174"/>
      <c r="E215" s="1174"/>
      <c r="F215" s="1174"/>
      <c r="G215" s="1174"/>
      <c r="H215" s="1174"/>
      <c r="I215" s="1175"/>
      <c r="J215" s="1753" t="s">
        <v>3</v>
      </c>
      <c r="K215" s="1754"/>
      <c r="L215" s="1754"/>
      <c r="M215" s="1731"/>
      <c r="N215" s="1733"/>
      <c r="O215" s="492" t="s">
        <v>4</v>
      </c>
      <c r="P215" s="1731"/>
      <c r="Q215" s="1733"/>
      <c r="R215" s="1754"/>
      <c r="S215" s="1754"/>
      <c r="T215" s="1754"/>
      <c r="U215" s="1754"/>
      <c r="V215" s="1754"/>
      <c r="W215" s="1754"/>
      <c r="X215" s="1754"/>
      <c r="Y215" s="1754"/>
      <c r="Z215" s="1754"/>
      <c r="AA215" s="1754"/>
      <c r="AB215" s="1755"/>
      <c r="AD215" s="1173" t="s">
        <v>48</v>
      </c>
      <c r="AE215" s="1174"/>
      <c r="AF215" s="1174"/>
      <c r="AG215" s="1174"/>
      <c r="AH215" s="1174"/>
      <c r="AI215" s="1174"/>
      <c r="AJ215" s="1174"/>
      <c r="AK215" s="1175"/>
      <c r="AL215" s="1753" t="s">
        <v>3</v>
      </c>
      <c r="AM215" s="1754"/>
      <c r="AN215" s="1754"/>
      <c r="AO215" s="1731"/>
      <c r="AP215" s="1733"/>
      <c r="AQ215" s="492" t="s">
        <v>4</v>
      </c>
      <c r="AR215" s="1731"/>
      <c r="AS215" s="1733"/>
      <c r="AT215" s="1754"/>
      <c r="AU215" s="1754"/>
      <c r="AV215" s="1754"/>
      <c r="AW215" s="1754"/>
      <c r="AX215" s="1754"/>
      <c r="AY215" s="1754"/>
      <c r="AZ215" s="1754"/>
      <c r="BA215" s="1754"/>
      <c r="BB215" s="1754"/>
      <c r="BC215" s="1754"/>
      <c r="BD215" s="1755"/>
    </row>
    <row r="216" spans="2:58" s="32" customFormat="1" ht="25.35" hidden="1" customHeight="1" x14ac:dyDescent="0.45">
      <c r="B216" s="1179"/>
      <c r="C216" s="1180"/>
      <c r="D216" s="1180"/>
      <c r="E216" s="1180"/>
      <c r="F216" s="1180"/>
      <c r="G216" s="1180"/>
      <c r="H216" s="1180"/>
      <c r="I216" s="1181"/>
      <c r="J216" s="1753" t="s">
        <v>5</v>
      </c>
      <c r="K216" s="1754"/>
      <c r="L216" s="1754"/>
      <c r="M216" s="1731"/>
      <c r="N216" s="1732"/>
      <c r="O216" s="1732"/>
      <c r="P216" s="1732"/>
      <c r="Q216" s="1733"/>
      <c r="R216" s="1753" t="s">
        <v>6</v>
      </c>
      <c r="S216" s="1754"/>
      <c r="T216" s="1755"/>
      <c r="U216" s="1731"/>
      <c r="V216" s="1732"/>
      <c r="W216" s="1732"/>
      <c r="X216" s="1732"/>
      <c r="Y216" s="1732"/>
      <c r="Z216" s="1732"/>
      <c r="AA216" s="1732"/>
      <c r="AB216" s="1733"/>
      <c r="AD216" s="1179"/>
      <c r="AE216" s="1180"/>
      <c r="AF216" s="1180"/>
      <c r="AG216" s="1180"/>
      <c r="AH216" s="1180"/>
      <c r="AI216" s="1180"/>
      <c r="AJ216" s="1180"/>
      <c r="AK216" s="1181"/>
      <c r="AL216" s="1753" t="s">
        <v>5</v>
      </c>
      <c r="AM216" s="1754"/>
      <c r="AN216" s="1754"/>
      <c r="AO216" s="1731"/>
      <c r="AP216" s="1732"/>
      <c r="AQ216" s="1732"/>
      <c r="AR216" s="1732"/>
      <c r="AS216" s="1733"/>
      <c r="AT216" s="1753" t="s">
        <v>6</v>
      </c>
      <c r="AU216" s="1754"/>
      <c r="AV216" s="1755"/>
      <c r="AW216" s="1731"/>
      <c r="AX216" s="1732"/>
      <c r="AY216" s="1732"/>
      <c r="AZ216" s="1732"/>
      <c r="BA216" s="1732"/>
      <c r="BB216" s="1732"/>
      <c r="BC216" s="1732"/>
      <c r="BD216" s="1733"/>
    </row>
    <row r="217" spans="2:58" s="32" customFormat="1" ht="25.35" hidden="1" customHeight="1" x14ac:dyDescent="0.45">
      <c r="B217" s="1179"/>
      <c r="C217" s="1180"/>
      <c r="D217" s="1180"/>
      <c r="E217" s="1180"/>
      <c r="F217" s="1180"/>
      <c r="G217" s="1180"/>
      <c r="H217" s="1180"/>
      <c r="I217" s="1181"/>
      <c r="J217" s="1753" t="s">
        <v>8536</v>
      </c>
      <c r="K217" s="1754"/>
      <c r="L217" s="1754"/>
      <c r="M217" s="1757"/>
      <c r="N217" s="1758"/>
      <c r="O217" s="1758"/>
      <c r="P217" s="1758"/>
      <c r="Q217" s="1759"/>
      <c r="R217" s="1753" t="s">
        <v>7</v>
      </c>
      <c r="S217" s="1754"/>
      <c r="T217" s="1755"/>
      <c r="U217" s="1731"/>
      <c r="V217" s="1732"/>
      <c r="W217" s="1732"/>
      <c r="X217" s="1732"/>
      <c r="Y217" s="1732"/>
      <c r="Z217" s="1732"/>
      <c r="AA217" s="1732"/>
      <c r="AB217" s="1733"/>
      <c r="AD217" s="1179"/>
      <c r="AE217" s="1180"/>
      <c r="AF217" s="1180"/>
      <c r="AG217" s="1180"/>
      <c r="AH217" s="1180"/>
      <c r="AI217" s="1180"/>
      <c r="AJ217" s="1180"/>
      <c r="AK217" s="1181"/>
      <c r="AL217" s="1753" t="s">
        <v>8536</v>
      </c>
      <c r="AM217" s="1754"/>
      <c r="AN217" s="1754"/>
      <c r="AO217" s="1757"/>
      <c r="AP217" s="1758"/>
      <c r="AQ217" s="1758"/>
      <c r="AR217" s="1758"/>
      <c r="AS217" s="1759"/>
      <c r="AT217" s="1753" t="s">
        <v>7</v>
      </c>
      <c r="AU217" s="1754"/>
      <c r="AV217" s="1755"/>
      <c r="AW217" s="1731"/>
      <c r="AX217" s="1732"/>
      <c r="AY217" s="1732"/>
      <c r="AZ217" s="1732"/>
      <c r="BA217" s="1732"/>
      <c r="BB217" s="1732"/>
      <c r="BC217" s="1732"/>
      <c r="BD217" s="1733"/>
    </row>
    <row r="218" spans="2:58" s="32" customFormat="1" ht="25.35" hidden="1" customHeight="1" x14ac:dyDescent="0.45">
      <c r="B218" s="1182"/>
      <c r="C218" s="1183"/>
      <c r="D218" s="1183"/>
      <c r="E218" s="1183"/>
      <c r="F218" s="1183"/>
      <c r="G218" s="1183"/>
      <c r="H218" s="1183"/>
      <c r="I218" s="1184"/>
      <c r="J218" s="1753" t="s">
        <v>8</v>
      </c>
      <c r="K218" s="1754"/>
      <c r="L218" s="1754"/>
      <c r="M218" s="1756"/>
      <c r="N218" s="1756"/>
      <c r="O218" s="1756"/>
      <c r="P218" s="1756"/>
      <c r="Q218" s="1756"/>
      <c r="R218" s="1756"/>
      <c r="S218" s="1756"/>
      <c r="T218" s="1756"/>
      <c r="U218" s="1756"/>
      <c r="V218" s="1756"/>
      <c r="W218" s="1756"/>
      <c r="X218" s="1756"/>
      <c r="Y218" s="1756"/>
      <c r="Z218" s="1756"/>
      <c r="AA218" s="1756"/>
      <c r="AB218" s="1756"/>
      <c r="AD218" s="1182"/>
      <c r="AE218" s="1183"/>
      <c r="AF218" s="1183"/>
      <c r="AG218" s="1183"/>
      <c r="AH218" s="1183"/>
      <c r="AI218" s="1183"/>
      <c r="AJ218" s="1183"/>
      <c r="AK218" s="1184"/>
      <c r="AL218" s="1753" t="s">
        <v>8</v>
      </c>
      <c r="AM218" s="1754"/>
      <c r="AN218" s="1754"/>
      <c r="AO218" s="1756"/>
      <c r="AP218" s="1756"/>
      <c r="AQ218" s="1756"/>
      <c r="AR218" s="1756"/>
      <c r="AS218" s="1756"/>
      <c r="AT218" s="1756"/>
      <c r="AU218" s="1756"/>
      <c r="AV218" s="1756"/>
      <c r="AW218" s="1756"/>
      <c r="AX218" s="1756"/>
      <c r="AY218" s="1756"/>
      <c r="AZ218" s="1756"/>
      <c r="BA218" s="1756"/>
      <c r="BB218" s="1756"/>
      <c r="BC218" s="1756"/>
      <c r="BD218" s="1756"/>
    </row>
    <row r="219" spans="2:58" s="32" customFormat="1" ht="30" hidden="1" customHeight="1" x14ac:dyDescent="0.45">
      <c r="B219" s="1696" t="s">
        <v>63</v>
      </c>
      <c r="C219" s="1697"/>
      <c r="D219" s="1697"/>
      <c r="E219" s="1697"/>
      <c r="F219" s="1697"/>
      <c r="G219" s="1697"/>
      <c r="H219" s="1697"/>
      <c r="I219" s="1698"/>
      <c r="J219" s="494"/>
      <c r="K219" s="495"/>
      <c r="L219" s="220" t="s">
        <v>65</v>
      </c>
      <c r="M219" s="496"/>
      <c r="N219" s="218" t="s">
        <v>64</v>
      </c>
      <c r="O219" s="42"/>
      <c r="P219" s="53"/>
      <c r="V219" s="82"/>
      <c r="W219" s="82"/>
      <c r="X219" s="82"/>
      <c r="Y219" s="82"/>
      <c r="Z219" s="82"/>
      <c r="AA219" s="82"/>
      <c r="AB219" s="83"/>
      <c r="AD219" s="1696" t="s">
        <v>63</v>
      </c>
      <c r="AE219" s="1697"/>
      <c r="AF219" s="1697"/>
      <c r="AG219" s="1697"/>
      <c r="AH219" s="1697"/>
      <c r="AI219" s="1697"/>
      <c r="AJ219" s="1697"/>
      <c r="AK219" s="1698"/>
      <c r="AL219" s="494"/>
      <c r="AM219" s="495"/>
      <c r="AN219" s="220" t="s">
        <v>65</v>
      </c>
      <c r="AO219" s="496"/>
      <c r="AP219" s="218" t="s">
        <v>64</v>
      </c>
      <c r="AQ219" s="42"/>
      <c r="AR219" s="53"/>
      <c r="AX219" s="82"/>
      <c r="AY219" s="82"/>
      <c r="AZ219" s="82"/>
      <c r="BA219" s="82"/>
      <c r="BB219" s="82"/>
      <c r="BC219" s="82"/>
      <c r="BD219" s="83"/>
    </row>
    <row r="220" spans="2:58" s="32" customFormat="1" ht="15" hidden="1" customHeight="1" x14ac:dyDescent="0.45">
      <c r="B220" s="1699"/>
      <c r="C220" s="1700"/>
      <c r="D220" s="1700"/>
      <c r="E220" s="1700"/>
      <c r="F220" s="1700"/>
      <c r="G220" s="1700"/>
      <c r="H220" s="1700"/>
      <c r="I220" s="1701"/>
      <c r="J220" s="43" t="s">
        <v>66</v>
      </c>
      <c r="K220" s="44"/>
      <c r="L220" s="44"/>
      <c r="M220" s="44"/>
      <c r="N220" s="44"/>
      <c r="O220" s="44"/>
      <c r="P220" s="44"/>
      <c r="Q220" s="44"/>
      <c r="R220" s="44"/>
      <c r="S220" s="42"/>
      <c r="T220" s="45"/>
      <c r="U220" s="217"/>
      <c r="V220" s="212"/>
      <c r="W220" s="410"/>
      <c r="X220" s="295" t="s">
        <v>65</v>
      </c>
      <c r="Y220" s="211"/>
      <c r="Z220" s="72" t="s">
        <v>64</v>
      </c>
      <c r="AA220" s="72"/>
      <c r="AB220" s="214"/>
      <c r="AD220" s="1699"/>
      <c r="AE220" s="1700"/>
      <c r="AF220" s="1700"/>
      <c r="AG220" s="1700"/>
      <c r="AH220" s="1700"/>
      <c r="AI220" s="1700"/>
      <c r="AJ220" s="1700"/>
      <c r="AK220" s="1701"/>
      <c r="AL220" s="43" t="s">
        <v>66</v>
      </c>
      <c r="AM220" s="44"/>
      <c r="AN220" s="44"/>
      <c r="AO220" s="44"/>
      <c r="AP220" s="44"/>
      <c r="AQ220" s="44"/>
      <c r="AR220" s="44"/>
      <c r="AS220" s="44"/>
      <c r="AT220" s="44"/>
      <c r="AU220" s="42"/>
      <c r="AV220" s="45"/>
      <c r="AW220" s="217"/>
      <c r="AX220" s="212"/>
      <c r="AY220" s="410"/>
      <c r="AZ220" s="295" t="s">
        <v>65</v>
      </c>
      <c r="BA220" s="211"/>
      <c r="BB220" s="72" t="s">
        <v>64</v>
      </c>
      <c r="BC220" s="72"/>
      <c r="BD220" s="214"/>
    </row>
    <row r="221" spans="2:58" s="32" customFormat="1" ht="15" hidden="1" customHeight="1" x14ac:dyDescent="0.45">
      <c r="B221" s="1702"/>
      <c r="C221" s="1703"/>
      <c r="D221" s="1703"/>
      <c r="E221" s="1703"/>
      <c r="F221" s="1703"/>
      <c r="G221" s="1703"/>
      <c r="H221" s="1703"/>
      <c r="I221" s="1704"/>
      <c r="J221" s="497" t="s">
        <v>67</v>
      </c>
      <c r="K221" s="99"/>
      <c r="L221" s="99"/>
      <c r="M221" s="99"/>
      <c r="N221" s="99"/>
      <c r="O221" s="99"/>
      <c r="P221" s="99"/>
      <c r="Q221" s="99"/>
      <c r="R221" s="99"/>
      <c r="S221" s="47"/>
      <c r="T221" s="48"/>
      <c r="U221" s="498"/>
      <c r="V221" s="499"/>
      <c r="W221" s="500"/>
      <c r="X221" s="99" t="s">
        <v>65</v>
      </c>
      <c r="Y221" s="501"/>
      <c r="Z221" s="48" t="s">
        <v>64</v>
      </c>
      <c r="AA221" s="48"/>
      <c r="AB221" s="49"/>
      <c r="AD221" s="1702"/>
      <c r="AE221" s="1703"/>
      <c r="AF221" s="1703"/>
      <c r="AG221" s="1703"/>
      <c r="AH221" s="1703"/>
      <c r="AI221" s="1703"/>
      <c r="AJ221" s="1703"/>
      <c r="AK221" s="1704"/>
      <c r="AL221" s="497" t="s">
        <v>67</v>
      </c>
      <c r="AM221" s="99"/>
      <c r="AN221" s="99"/>
      <c r="AO221" s="99"/>
      <c r="AP221" s="99"/>
      <c r="AQ221" s="99"/>
      <c r="AR221" s="99"/>
      <c r="AS221" s="99"/>
      <c r="AT221" s="99"/>
      <c r="AU221" s="47"/>
      <c r="AV221" s="48"/>
      <c r="AW221" s="498"/>
      <c r="AX221" s="499"/>
      <c r="AY221" s="500"/>
      <c r="AZ221" s="99" t="s">
        <v>65</v>
      </c>
      <c r="BA221" s="501"/>
      <c r="BB221" s="48" t="s">
        <v>64</v>
      </c>
      <c r="BC221" s="48"/>
      <c r="BD221" s="49"/>
    </row>
    <row r="222" spans="2:58" s="32" customFormat="1" ht="18" hidden="1" customHeight="1" x14ac:dyDescent="0.45">
      <c r="B222" s="1167" t="s">
        <v>68</v>
      </c>
      <c r="C222" s="1168"/>
      <c r="D222" s="1168"/>
      <c r="E222" s="1168"/>
      <c r="F222" s="1168"/>
      <c r="G222" s="1168"/>
      <c r="H222" s="1168"/>
      <c r="I222" s="1169"/>
      <c r="J222" s="502" t="s">
        <v>70</v>
      </c>
      <c r="K222" s="52" t="s">
        <v>69</v>
      </c>
      <c r="L222" s="58"/>
      <c r="M222" s="58"/>
      <c r="N222" s="58"/>
      <c r="O222" s="502" t="s">
        <v>70</v>
      </c>
      <c r="P222" s="52" t="s">
        <v>71</v>
      </c>
      <c r="Q222" s="58"/>
      <c r="R222" s="58"/>
      <c r="T222" s="72" t="s">
        <v>81</v>
      </c>
      <c r="U222" s="502" t="s">
        <v>70</v>
      </c>
      <c r="V222" s="72" t="s">
        <v>82</v>
      </c>
      <c r="X222" s="52"/>
      <c r="Y222" s="58"/>
      <c r="Z222" s="58"/>
      <c r="AA222" s="58"/>
      <c r="AB222" s="59"/>
      <c r="AD222" s="1167" t="s">
        <v>68</v>
      </c>
      <c r="AE222" s="1168"/>
      <c r="AF222" s="1168"/>
      <c r="AG222" s="1168"/>
      <c r="AH222" s="1168"/>
      <c r="AI222" s="1168"/>
      <c r="AJ222" s="1168"/>
      <c r="AK222" s="1169"/>
      <c r="AL222" s="502" t="s">
        <v>70</v>
      </c>
      <c r="AM222" s="52" t="s">
        <v>69</v>
      </c>
      <c r="AN222" s="58"/>
      <c r="AO222" s="58"/>
      <c r="AP222" s="58"/>
      <c r="AQ222" s="502" t="s">
        <v>70</v>
      </c>
      <c r="AR222" s="52" t="s">
        <v>71</v>
      </c>
      <c r="AS222" s="58"/>
      <c r="AT222" s="58"/>
      <c r="AV222" s="72" t="s">
        <v>81</v>
      </c>
      <c r="AW222" s="502" t="s">
        <v>70</v>
      </c>
      <c r="AX222" s="72" t="s">
        <v>82</v>
      </c>
      <c r="AZ222" s="52"/>
      <c r="BA222" s="58"/>
      <c r="BB222" s="58"/>
      <c r="BC222" s="58"/>
      <c r="BD222" s="59"/>
    </row>
    <row r="223" spans="2:58" s="32" customFormat="1" ht="15" hidden="1" customHeight="1" x14ac:dyDescent="0.45">
      <c r="B223" s="1118" t="s">
        <v>72</v>
      </c>
      <c r="C223" s="1119"/>
      <c r="D223" s="1119"/>
      <c r="E223" s="1119"/>
      <c r="F223" s="1119"/>
      <c r="G223" s="1119"/>
      <c r="H223" s="1119"/>
      <c r="I223" s="1120"/>
      <c r="J223" s="1130" t="s">
        <v>73</v>
      </c>
      <c r="K223" s="1139"/>
      <c r="L223" s="1744"/>
      <c r="M223" s="1199"/>
      <c r="N223" s="1199"/>
      <c r="O223" s="1199"/>
      <c r="P223" s="1199"/>
      <c r="Q223" s="1199"/>
      <c r="R223" s="1200"/>
      <c r="S223" s="1200"/>
      <c r="T223" s="1200"/>
      <c r="U223" s="1745"/>
      <c r="V223" s="1143" t="s">
        <v>74</v>
      </c>
      <c r="W223" s="1143"/>
      <c r="X223" s="1143"/>
      <c r="Y223" s="1143"/>
      <c r="Z223" s="1143"/>
      <c r="AA223" s="1143"/>
      <c r="AB223" s="1144"/>
      <c r="AD223" s="1118" t="s">
        <v>72</v>
      </c>
      <c r="AE223" s="1119"/>
      <c r="AF223" s="1119"/>
      <c r="AG223" s="1119"/>
      <c r="AH223" s="1119"/>
      <c r="AI223" s="1119"/>
      <c r="AJ223" s="1119"/>
      <c r="AK223" s="1120"/>
      <c r="AL223" s="1130" t="s">
        <v>73</v>
      </c>
      <c r="AM223" s="1139"/>
      <c r="AN223" s="1744"/>
      <c r="AO223" s="1199"/>
      <c r="AP223" s="1199"/>
      <c r="AQ223" s="1199"/>
      <c r="AR223" s="1199"/>
      <c r="AS223" s="1199"/>
      <c r="AT223" s="1200"/>
      <c r="AU223" s="1200"/>
      <c r="AV223" s="1200"/>
      <c r="AW223" s="1745"/>
      <c r="AX223" s="1143" t="s">
        <v>74</v>
      </c>
      <c r="AY223" s="1143"/>
      <c r="AZ223" s="1143"/>
      <c r="BA223" s="1143"/>
      <c r="BB223" s="1143"/>
      <c r="BC223" s="1143"/>
      <c r="BD223" s="1144"/>
    </row>
    <row r="224" spans="2:58" s="32" customFormat="1" ht="15" hidden="1" customHeight="1" x14ac:dyDescent="0.45">
      <c r="B224" s="1121"/>
      <c r="C224" s="1122"/>
      <c r="D224" s="1122"/>
      <c r="E224" s="1122"/>
      <c r="F224" s="1122"/>
      <c r="G224" s="1122"/>
      <c r="H224" s="1122"/>
      <c r="I224" s="1123"/>
      <c r="J224" s="1197"/>
      <c r="K224" s="1198"/>
      <c r="L224" s="1744"/>
      <c r="M224" s="1199"/>
      <c r="N224" s="1199"/>
      <c r="O224" s="1199"/>
      <c r="P224" s="1199"/>
      <c r="Q224" s="1199"/>
      <c r="R224" s="1200"/>
      <c r="S224" s="1200"/>
      <c r="T224" s="1200"/>
      <c r="U224" s="1745"/>
      <c r="V224" s="1146"/>
      <c r="W224" s="1146"/>
      <c r="X224" s="1146"/>
      <c r="Y224" s="1146"/>
      <c r="Z224" s="1146"/>
      <c r="AA224" s="1146"/>
      <c r="AB224" s="1147"/>
      <c r="AC224" s="63"/>
      <c r="AD224" s="1121"/>
      <c r="AE224" s="1122"/>
      <c r="AF224" s="1122"/>
      <c r="AG224" s="1122"/>
      <c r="AH224" s="1122"/>
      <c r="AI224" s="1122"/>
      <c r="AJ224" s="1122"/>
      <c r="AK224" s="1123"/>
      <c r="AL224" s="1197"/>
      <c r="AM224" s="1198"/>
      <c r="AN224" s="1744"/>
      <c r="AO224" s="1199"/>
      <c r="AP224" s="1199"/>
      <c r="AQ224" s="1199"/>
      <c r="AR224" s="1199"/>
      <c r="AS224" s="1199"/>
      <c r="AT224" s="1200"/>
      <c r="AU224" s="1200"/>
      <c r="AV224" s="1200"/>
      <c r="AW224" s="1745"/>
      <c r="AX224" s="1146"/>
      <c r="AY224" s="1146"/>
      <c r="AZ224" s="1146"/>
      <c r="BA224" s="1146"/>
      <c r="BB224" s="1146"/>
      <c r="BC224" s="1146"/>
      <c r="BD224" s="1147"/>
      <c r="BF224" s="63"/>
    </row>
    <row r="225" spans="2:58" s="32" customFormat="1" ht="15" hidden="1" customHeight="1" x14ac:dyDescent="0.45">
      <c r="B225" s="1118" t="s">
        <v>75</v>
      </c>
      <c r="C225" s="1119"/>
      <c r="D225" s="1119"/>
      <c r="E225" s="1119"/>
      <c r="F225" s="1119"/>
      <c r="G225" s="1119"/>
      <c r="H225" s="1119"/>
      <c r="I225" s="1119"/>
      <c r="J225" s="1737"/>
      <c r="K225" s="1739"/>
      <c r="L225" s="1558"/>
      <c r="M225" s="1527" t="s">
        <v>76</v>
      </c>
      <c r="N225" s="1558"/>
      <c r="O225" s="1527" t="s">
        <v>77</v>
      </c>
      <c r="P225" s="1558"/>
      <c r="Q225" s="1527" t="s">
        <v>140</v>
      </c>
      <c r="S225" s="60"/>
      <c r="T225" s="60"/>
      <c r="U225" s="60"/>
      <c r="V225" s="60"/>
      <c r="W225" s="60"/>
      <c r="X225" s="60"/>
      <c r="Y225" s="60"/>
      <c r="Z225" s="60"/>
      <c r="AA225" s="60"/>
      <c r="AB225" s="209"/>
      <c r="AC225" s="63"/>
      <c r="AD225" s="1118" t="s">
        <v>75</v>
      </c>
      <c r="AE225" s="1119"/>
      <c r="AF225" s="1119"/>
      <c r="AG225" s="1119"/>
      <c r="AH225" s="1119"/>
      <c r="AI225" s="1119"/>
      <c r="AJ225" s="1119"/>
      <c r="AK225" s="1119"/>
      <c r="AL225" s="1737"/>
      <c r="AM225" s="1739"/>
      <c r="AN225" s="1558"/>
      <c r="AO225" s="1527" t="s">
        <v>76</v>
      </c>
      <c r="AP225" s="1558"/>
      <c r="AQ225" s="1527" t="s">
        <v>77</v>
      </c>
      <c r="AR225" s="1558"/>
      <c r="AS225" s="1527" t="s">
        <v>140</v>
      </c>
      <c r="AU225" s="60"/>
      <c r="AV225" s="60"/>
      <c r="AW225" s="60"/>
      <c r="AX225" s="60"/>
      <c r="AY225" s="60"/>
      <c r="AZ225" s="60"/>
      <c r="BA225" s="60"/>
      <c r="BB225" s="60"/>
      <c r="BC225" s="60"/>
      <c r="BD225" s="209"/>
      <c r="BF225" s="63"/>
    </row>
    <row r="226" spans="2:58" s="32" customFormat="1" ht="15" hidden="1" customHeight="1" x14ac:dyDescent="0.45">
      <c r="B226" s="1121"/>
      <c r="C226" s="1122"/>
      <c r="D226" s="1122"/>
      <c r="E226" s="1122"/>
      <c r="F226" s="1122"/>
      <c r="G226" s="1122"/>
      <c r="H226" s="1122"/>
      <c r="I226" s="1122"/>
      <c r="J226" s="1480"/>
      <c r="K226" s="1752"/>
      <c r="L226" s="1749"/>
      <c r="M226" s="1528"/>
      <c r="N226" s="1749"/>
      <c r="O226" s="1528"/>
      <c r="P226" s="1749"/>
      <c r="Q226" s="1528"/>
      <c r="R226" s="64"/>
      <c r="S226" s="62"/>
      <c r="T226" s="62"/>
      <c r="U226" s="62"/>
      <c r="V226" s="62"/>
      <c r="W226" s="62"/>
      <c r="X226" s="62"/>
      <c r="Y226" s="62"/>
      <c r="Z226" s="62"/>
      <c r="AA226" s="62"/>
      <c r="AB226" s="208"/>
      <c r="AC226" s="63"/>
      <c r="AD226" s="1121"/>
      <c r="AE226" s="1122"/>
      <c r="AF226" s="1122"/>
      <c r="AG226" s="1122"/>
      <c r="AH226" s="1122"/>
      <c r="AI226" s="1122"/>
      <c r="AJ226" s="1122"/>
      <c r="AK226" s="1122"/>
      <c r="AL226" s="1480"/>
      <c r="AM226" s="1752"/>
      <c r="AN226" s="1749"/>
      <c r="AO226" s="1528"/>
      <c r="AP226" s="1749"/>
      <c r="AQ226" s="1528"/>
      <c r="AR226" s="1749"/>
      <c r="AS226" s="1528"/>
      <c r="AT226" s="64"/>
      <c r="AU226" s="62"/>
      <c r="AV226" s="62"/>
      <c r="AW226" s="62"/>
      <c r="AX226" s="62"/>
      <c r="AY226" s="62"/>
      <c r="AZ226" s="62"/>
      <c r="BA226" s="62"/>
      <c r="BB226" s="62"/>
      <c r="BC226" s="62"/>
      <c r="BD226" s="208"/>
      <c r="BF226" s="63"/>
    </row>
    <row r="227" spans="2:58" s="32" customFormat="1" ht="20.100000000000001" hidden="1" customHeight="1" x14ac:dyDescent="0.4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3"/>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F227" s="63"/>
    </row>
    <row r="228" spans="2:58" s="32" customFormat="1" ht="18" hidden="1" customHeight="1" x14ac:dyDescent="0.45">
      <c r="C228" s="291" t="s">
        <v>85</v>
      </c>
      <c r="D228" s="69" t="s">
        <v>5718</v>
      </c>
      <c r="F228" s="69"/>
      <c r="G228" s="69"/>
      <c r="H228" s="69"/>
      <c r="I228" s="69"/>
      <c r="J228" s="73"/>
      <c r="K228" s="73"/>
      <c r="L228" s="73"/>
      <c r="M228" s="73"/>
      <c r="N228" s="73"/>
      <c r="O228" s="73"/>
      <c r="P228" s="73"/>
      <c r="Q228" s="73"/>
      <c r="R228" s="73"/>
      <c r="S228" s="74"/>
      <c r="T228" s="73"/>
      <c r="U228" s="73"/>
      <c r="V228" s="73"/>
      <c r="W228" s="73"/>
      <c r="X228" s="69"/>
      <c r="Y228" s="69"/>
      <c r="Z228" s="69"/>
      <c r="AA228" s="69"/>
      <c r="AB228" s="69"/>
      <c r="AE228" s="291" t="s">
        <v>85</v>
      </c>
      <c r="AF228" s="69" t="s">
        <v>5718</v>
      </c>
      <c r="AH228" s="69"/>
      <c r="AI228" s="69"/>
      <c r="AJ228" s="69"/>
      <c r="AK228" s="69"/>
      <c r="AL228" s="73"/>
      <c r="AM228" s="73"/>
      <c r="AN228" s="73"/>
      <c r="AO228" s="73"/>
      <c r="AP228" s="73"/>
      <c r="AQ228" s="73"/>
      <c r="AR228" s="73"/>
      <c r="AS228" s="73"/>
      <c r="AT228" s="73"/>
      <c r="AU228" s="74"/>
      <c r="AV228" s="73"/>
      <c r="AW228" s="73"/>
      <c r="AX228" s="73"/>
      <c r="AY228" s="73"/>
      <c r="AZ228" s="69"/>
      <c r="BA228" s="69"/>
      <c r="BB228" s="69"/>
      <c r="BC228" s="69"/>
      <c r="BD228" s="69"/>
    </row>
    <row r="229" spans="2:58" s="32" customFormat="1" ht="30" hidden="1" customHeight="1" x14ac:dyDescent="0.45">
      <c r="C229" s="296" t="s">
        <v>86</v>
      </c>
      <c r="D229" s="1117" t="s">
        <v>5719</v>
      </c>
      <c r="E229" s="1117"/>
      <c r="F229" s="1117"/>
      <c r="G229" s="1117"/>
      <c r="H229" s="1117"/>
      <c r="I229" s="1117"/>
      <c r="J229" s="1117"/>
      <c r="K229" s="1117"/>
      <c r="L229" s="1117"/>
      <c r="M229" s="1117"/>
      <c r="N229" s="1117"/>
      <c r="O229" s="1117"/>
      <c r="P229" s="1117"/>
      <c r="Q229" s="1117"/>
      <c r="R229" s="1117"/>
      <c r="S229" s="1117"/>
      <c r="T229" s="1117"/>
      <c r="U229" s="1117"/>
      <c r="V229" s="1117"/>
      <c r="W229" s="1117"/>
      <c r="X229" s="1117"/>
      <c r="Y229" s="1117"/>
      <c r="Z229" s="1117"/>
      <c r="AA229" s="1117"/>
      <c r="AB229" s="1117"/>
      <c r="AE229" s="296" t="s">
        <v>86</v>
      </c>
      <c r="AF229" s="1117" t="s">
        <v>5719</v>
      </c>
      <c r="AG229" s="1117"/>
      <c r="AH229" s="1117"/>
      <c r="AI229" s="1117"/>
      <c r="AJ229" s="1117"/>
      <c r="AK229" s="1117"/>
      <c r="AL229" s="1117"/>
      <c r="AM229" s="1117"/>
      <c r="AN229" s="1117"/>
      <c r="AO229" s="1117"/>
      <c r="AP229" s="1117"/>
      <c r="AQ229" s="1117"/>
      <c r="AR229" s="1117"/>
      <c r="AS229" s="1117"/>
      <c r="AT229" s="1117"/>
      <c r="AU229" s="1117"/>
      <c r="AV229" s="1117"/>
      <c r="AW229" s="1117"/>
      <c r="AX229" s="1117"/>
      <c r="AY229" s="1117"/>
      <c r="AZ229" s="1117"/>
      <c r="BA229" s="1117"/>
      <c r="BB229" s="1117"/>
      <c r="BC229" s="1117"/>
      <c r="BD229" s="1117"/>
    </row>
    <row r="230" spans="2:58" s="32" customFormat="1" ht="8.1" hidden="1" customHeight="1" x14ac:dyDescent="0.4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G230" s="75"/>
      <c r="AH230" s="75"/>
      <c r="AI230" s="75"/>
      <c r="AJ230" s="75"/>
      <c r="AK230" s="75"/>
      <c r="AL230" s="75"/>
      <c r="AM230" s="75"/>
      <c r="AN230" s="75"/>
      <c r="AO230" s="75"/>
      <c r="AP230" s="75"/>
      <c r="AQ230" s="75"/>
      <c r="AR230" s="75"/>
      <c r="AS230" s="75"/>
      <c r="AT230" s="75"/>
      <c r="AU230" s="75"/>
      <c r="AV230" s="75"/>
      <c r="AW230" s="75"/>
      <c r="AX230" s="75"/>
      <c r="AY230" s="75"/>
      <c r="AZ230" s="75"/>
      <c r="BA230" s="75"/>
      <c r="BB230" s="75"/>
      <c r="BC230" s="75"/>
      <c r="BD230" s="75"/>
    </row>
    <row r="231" spans="2:58" s="32" customFormat="1" ht="25.35" hidden="1" customHeight="1" x14ac:dyDescent="0.45">
      <c r="B231" s="35" t="s">
        <v>87</v>
      </c>
      <c r="I231" s="36"/>
      <c r="J231" s="36"/>
      <c r="W231" s="36"/>
      <c r="X231" s="36"/>
      <c r="Y231" s="36"/>
      <c r="Z231" s="36"/>
      <c r="AA231" s="36"/>
      <c r="AB231" s="36"/>
      <c r="AD231" s="35" t="s">
        <v>87</v>
      </c>
      <c r="AK231" s="36"/>
      <c r="AL231" s="36"/>
      <c r="AY231" s="36"/>
      <c r="AZ231" s="36"/>
      <c r="BA231" s="36"/>
      <c r="BB231" s="36"/>
      <c r="BC231" s="36"/>
      <c r="BD231" s="36"/>
    </row>
    <row r="232" spans="2:58" s="32" customFormat="1" ht="12.6" hidden="1" customHeight="1" x14ac:dyDescent="0.45">
      <c r="B232" s="1185" t="s">
        <v>62</v>
      </c>
      <c r="C232" s="1186"/>
      <c r="D232" s="1186"/>
      <c r="E232" s="1186"/>
      <c r="F232" s="1186"/>
      <c r="G232" s="1186"/>
      <c r="H232" s="1186"/>
      <c r="I232" s="1187"/>
      <c r="J232" s="1188"/>
      <c r="K232" s="1189"/>
      <c r="L232" s="1189"/>
      <c r="M232" s="1189"/>
      <c r="N232" s="1189"/>
      <c r="O232" s="1189"/>
      <c r="P232" s="1189"/>
      <c r="Q232" s="1189"/>
      <c r="R232" s="1189"/>
      <c r="S232" s="1189"/>
      <c r="T232" s="1189"/>
      <c r="U232" s="1189"/>
      <c r="V232" s="1189"/>
      <c r="W232" s="1189"/>
      <c r="X232" s="1189"/>
      <c r="Y232" s="1189"/>
      <c r="Z232" s="1189"/>
      <c r="AA232" s="1189"/>
      <c r="AB232" s="1190"/>
      <c r="AD232" s="1185" t="s">
        <v>62</v>
      </c>
      <c r="AE232" s="1186"/>
      <c r="AF232" s="1186"/>
      <c r="AG232" s="1186"/>
      <c r="AH232" s="1186"/>
      <c r="AI232" s="1186"/>
      <c r="AJ232" s="1186"/>
      <c r="AK232" s="1187"/>
      <c r="AL232" s="1188"/>
      <c r="AM232" s="1189"/>
      <c r="AN232" s="1189"/>
      <c r="AO232" s="1189"/>
      <c r="AP232" s="1189"/>
      <c r="AQ232" s="1189"/>
      <c r="AR232" s="1189"/>
      <c r="AS232" s="1189"/>
      <c r="AT232" s="1189"/>
      <c r="AU232" s="1189"/>
      <c r="AV232" s="1189"/>
      <c r="AW232" s="1189"/>
      <c r="AX232" s="1189"/>
      <c r="AY232" s="1189"/>
      <c r="AZ232" s="1189"/>
      <c r="BA232" s="1189"/>
      <c r="BB232" s="1189"/>
      <c r="BC232" s="1189"/>
      <c r="BD232" s="1190"/>
    </row>
    <row r="233" spans="2:58" s="32" customFormat="1" ht="22.5" hidden="1" customHeight="1" x14ac:dyDescent="0.45">
      <c r="B233" s="1207" t="s">
        <v>50</v>
      </c>
      <c r="C233" s="1208"/>
      <c r="D233" s="1208"/>
      <c r="E233" s="1208"/>
      <c r="F233" s="1208"/>
      <c r="G233" s="1208"/>
      <c r="H233" s="1208"/>
      <c r="I233" s="1209"/>
      <c r="J233" s="1182"/>
      <c r="K233" s="1183"/>
      <c r="L233" s="1183"/>
      <c r="M233" s="1180"/>
      <c r="N233" s="1180"/>
      <c r="O233" s="1183"/>
      <c r="P233" s="1180"/>
      <c r="Q233" s="1180"/>
      <c r="R233" s="1183"/>
      <c r="S233" s="1183"/>
      <c r="T233" s="1183"/>
      <c r="U233" s="1183"/>
      <c r="V233" s="1183"/>
      <c r="W233" s="1183"/>
      <c r="X233" s="1183"/>
      <c r="Y233" s="1183"/>
      <c r="Z233" s="1183"/>
      <c r="AA233" s="1183"/>
      <c r="AB233" s="1184"/>
      <c r="AC233" s="32">
        <v>13</v>
      </c>
      <c r="AD233" s="1207" t="s">
        <v>50</v>
      </c>
      <c r="AE233" s="1208"/>
      <c r="AF233" s="1208"/>
      <c r="AG233" s="1208"/>
      <c r="AH233" s="1208"/>
      <c r="AI233" s="1208"/>
      <c r="AJ233" s="1208"/>
      <c r="AK233" s="1209"/>
      <c r="AL233" s="1182"/>
      <c r="AM233" s="1183"/>
      <c r="AN233" s="1183"/>
      <c r="AO233" s="1180"/>
      <c r="AP233" s="1180"/>
      <c r="AQ233" s="1183"/>
      <c r="AR233" s="1180"/>
      <c r="AS233" s="1180"/>
      <c r="AT233" s="1183"/>
      <c r="AU233" s="1183"/>
      <c r="AV233" s="1183"/>
      <c r="AW233" s="1183"/>
      <c r="AX233" s="1183"/>
      <c r="AY233" s="1183"/>
      <c r="AZ233" s="1183"/>
      <c r="BA233" s="1183"/>
      <c r="BB233" s="1183"/>
      <c r="BC233" s="1183"/>
      <c r="BD233" s="1184"/>
      <c r="BF233" s="32">
        <v>13</v>
      </c>
    </row>
    <row r="234" spans="2:58" s="32" customFormat="1" ht="25.35" hidden="1" customHeight="1" x14ac:dyDescent="0.45">
      <c r="B234" s="1173" t="s">
        <v>48</v>
      </c>
      <c r="C234" s="1174"/>
      <c r="D234" s="1174"/>
      <c r="E234" s="1174"/>
      <c r="F234" s="1174"/>
      <c r="G234" s="1174"/>
      <c r="H234" s="1174"/>
      <c r="I234" s="1175"/>
      <c r="J234" s="1753" t="s">
        <v>3</v>
      </c>
      <c r="K234" s="1754"/>
      <c r="L234" s="1754"/>
      <c r="M234" s="1731"/>
      <c r="N234" s="1733"/>
      <c r="O234" s="492" t="s">
        <v>4</v>
      </c>
      <c r="P234" s="1731"/>
      <c r="Q234" s="1733"/>
      <c r="R234" s="1754"/>
      <c r="S234" s="1754"/>
      <c r="T234" s="1754"/>
      <c r="U234" s="1754"/>
      <c r="V234" s="1754"/>
      <c r="W234" s="1754"/>
      <c r="X234" s="1754"/>
      <c r="Y234" s="1754"/>
      <c r="Z234" s="1754"/>
      <c r="AA234" s="1754"/>
      <c r="AB234" s="1755"/>
      <c r="AD234" s="1173" t="s">
        <v>48</v>
      </c>
      <c r="AE234" s="1174"/>
      <c r="AF234" s="1174"/>
      <c r="AG234" s="1174"/>
      <c r="AH234" s="1174"/>
      <c r="AI234" s="1174"/>
      <c r="AJ234" s="1174"/>
      <c r="AK234" s="1175"/>
      <c r="AL234" s="1753" t="s">
        <v>3</v>
      </c>
      <c r="AM234" s="1754"/>
      <c r="AN234" s="1754"/>
      <c r="AO234" s="1731"/>
      <c r="AP234" s="1733"/>
      <c r="AQ234" s="492" t="s">
        <v>4</v>
      </c>
      <c r="AR234" s="1731"/>
      <c r="AS234" s="1733"/>
      <c r="AT234" s="1754"/>
      <c r="AU234" s="1754"/>
      <c r="AV234" s="1754"/>
      <c r="AW234" s="1754"/>
      <c r="AX234" s="1754"/>
      <c r="AY234" s="1754"/>
      <c r="AZ234" s="1754"/>
      <c r="BA234" s="1754"/>
      <c r="BB234" s="1754"/>
      <c r="BC234" s="1754"/>
      <c r="BD234" s="1755"/>
    </row>
    <row r="235" spans="2:58" s="32" customFormat="1" ht="25.35" hidden="1" customHeight="1" x14ac:dyDescent="0.45">
      <c r="B235" s="1179"/>
      <c r="C235" s="1180"/>
      <c r="D235" s="1180"/>
      <c r="E235" s="1180"/>
      <c r="F235" s="1180"/>
      <c r="G235" s="1180"/>
      <c r="H235" s="1180"/>
      <c r="I235" s="1181"/>
      <c r="J235" s="1753" t="s">
        <v>5</v>
      </c>
      <c r="K235" s="1754"/>
      <c r="L235" s="1754"/>
      <c r="M235" s="1731"/>
      <c r="N235" s="1732"/>
      <c r="O235" s="1732"/>
      <c r="P235" s="1732"/>
      <c r="Q235" s="1733"/>
      <c r="R235" s="1753" t="s">
        <v>6</v>
      </c>
      <c r="S235" s="1754"/>
      <c r="T235" s="1755"/>
      <c r="U235" s="1731"/>
      <c r="V235" s="1732"/>
      <c r="W235" s="1732"/>
      <c r="X235" s="1732"/>
      <c r="Y235" s="1732"/>
      <c r="Z235" s="1732"/>
      <c r="AA235" s="1732"/>
      <c r="AB235" s="1733"/>
      <c r="AD235" s="1179"/>
      <c r="AE235" s="1180"/>
      <c r="AF235" s="1180"/>
      <c r="AG235" s="1180"/>
      <c r="AH235" s="1180"/>
      <c r="AI235" s="1180"/>
      <c r="AJ235" s="1180"/>
      <c r="AK235" s="1181"/>
      <c r="AL235" s="1753" t="s">
        <v>5</v>
      </c>
      <c r="AM235" s="1754"/>
      <c r="AN235" s="1754"/>
      <c r="AO235" s="1731"/>
      <c r="AP235" s="1732"/>
      <c r="AQ235" s="1732"/>
      <c r="AR235" s="1732"/>
      <c r="AS235" s="1733"/>
      <c r="AT235" s="1753" t="s">
        <v>6</v>
      </c>
      <c r="AU235" s="1754"/>
      <c r="AV235" s="1755"/>
      <c r="AW235" s="1731"/>
      <c r="AX235" s="1732"/>
      <c r="AY235" s="1732"/>
      <c r="AZ235" s="1732"/>
      <c r="BA235" s="1732"/>
      <c r="BB235" s="1732"/>
      <c r="BC235" s="1732"/>
      <c r="BD235" s="1733"/>
    </row>
    <row r="236" spans="2:58" s="32" customFormat="1" ht="25.35" hidden="1" customHeight="1" x14ac:dyDescent="0.45">
      <c r="B236" s="1179"/>
      <c r="C236" s="1180"/>
      <c r="D236" s="1180"/>
      <c r="E236" s="1180"/>
      <c r="F236" s="1180"/>
      <c r="G236" s="1180"/>
      <c r="H236" s="1180"/>
      <c r="I236" s="1181"/>
      <c r="J236" s="1753" t="s">
        <v>8536</v>
      </c>
      <c r="K236" s="1754"/>
      <c r="L236" s="1754"/>
      <c r="M236" s="1757"/>
      <c r="N236" s="1758"/>
      <c r="O236" s="1758"/>
      <c r="P236" s="1758"/>
      <c r="Q236" s="1759"/>
      <c r="R236" s="1753" t="s">
        <v>7</v>
      </c>
      <c r="S236" s="1754"/>
      <c r="T236" s="1755"/>
      <c r="U236" s="1731"/>
      <c r="V236" s="1732"/>
      <c r="W236" s="1732"/>
      <c r="X236" s="1732"/>
      <c r="Y236" s="1732"/>
      <c r="Z236" s="1732"/>
      <c r="AA236" s="1732"/>
      <c r="AB236" s="1733"/>
      <c r="AD236" s="1179"/>
      <c r="AE236" s="1180"/>
      <c r="AF236" s="1180"/>
      <c r="AG236" s="1180"/>
      <c r="AH236" s="1180"/>
      <c r="AI236" s="1180"/>
      <c r="AJ236" s="1180"/>
      <c r="AK236" s="1181"/>
      <c r="AL236" s="1753" t="s">
        <v>8536</v>
      </c>
      <c r="AM236" s="1754"/>
      <c r="AN236" s="1754"/>
      <c r="AO236" s="1757"/>
      <c r="AP236" s="1758"/>
      <c r="AQ236" s="1758"/>
      <c r="AR236" s="1758"/>
      <c r="AS236" s="1759"/>
      <c r="AT236" s="1753" t="s">
        <v>7</v>
      </c>
      <c r="AU236" s="1754"/>
      <c r="AV236" s="1755"/>
      <c r="AW236" s="1731"/>
      <c r="AX236" s="1732"/>
      <c r="AY236" s="1732"/>
      <c r="AZ236" s="1732"/>
      <c r="BA236" s="1732"/>
      <c r="BB236" s="1732"/>
      <c r="BC236" s="1732"/>
      <c r="BD236" s="1733"/>
    </row>
    <row r="237" spans="2:58" s="32" customFormat="1" ht="25.35" hidden="1" customHeight="1" x14ac:dyDescent="0.45">
      <c r="B237" s="1182"/>
      <c r="C237" s="1183"/>
      <c r="D237" s="1183"/>
      <c r="E237" s="1183"/>
      <c r="F237" s="1183"/>
      <c r="G237" s="1183"/>
      <c r="H237" s="1183"/>
      <c r="I237" s="1184"/>
      <c r="J237" s="1753" t="s">
        <v>8</v>
      </c>
      <c r="K237" s="1754"/>
      <c r="L237" s="1754"/>
      <c r="M237" s="1756"/>
      <c r="N237" s="1756"/>
      <c r="O237" s="1756"/>
      <c r="P237" s="1756"/>
      <c r="Q237" s="1756"/>
      <c r="R237" s="1756"/>
      <c r="S237" s="1756"/>
      <c r="T237" s="1756"/>
      <c r="U237" s="1756"/>
      <c r="V237" s="1756"/>
      <c r="W237" s="1756"/>
      <c r="X237" s="1756"/>
      <c r="Y237" s="1756"/>
      <c r="Z237" s="1756"/>
      <c r="AA237" s="1756"/>
      <c r="AB237" s="1756"/>
      <c r="AD237" s="1182"/>
      <c r="AE237" s="1183"/>
      <c r="AF237" s="1183"/>
      <c r="AG237" s="1183"/>
      <c r="AH237" s="1183"/>
      <c r="AI237" s="1183"/>
      <c r="AJ237" s="1183"/>
      <c r="AK237" s="1184"/>
      <c r="AL237" s="1753" t="s">
        <v>8</v>
      </c>
      <c r="AM237" s="1754"/>
      <c r="AN237" s="1754"/>
      <c r="AO237" s="1756"/>
      <c r="AP237" s="1756"/>
      <c r="AQ237" s="1756"/>
      <c r="AR237" s="1756"/>
      <c r="AS237" s="1756"/>
      <c r="AT237" s="1756"/>
      <c r="AU237" s="1756"/>
      <c r="AV237" s="1756"/>
      <c r="AW237" s="1756"/>
      <c r="AX237" s="1756"/>
      <c r="AY237" s="1756"/>
      <c r="AZ237" s="1756"/>
      <c r="BA237" s="1756"/>
      <c r="BB237" s="1756"/>
      <c r="BC237" s="1756"/>
      <c r="BD237" s="1756"/>
    </row>
    <row r="238" spans="2:58" s="32" customFormat="1" ht="30" hidden="1" customHeight="1" x14ac:dyDescent="0.45">
      <c r="B238" s="1696" t="s">
        <v>63</v>
      </c>
      <c r="C238" s="1697"/>
      <c r="D238" s="1697"/>
      <c r="E238" s="1697"/>
      <c r="F238" s="1697"/>
      <c r="G238" s="1697"/>
      <c r="H238" s="1697"/>
      <c r="I238" s="1698"/>
      <c r="J238" s="494"/>
      <c r="K238" s="495"/>
      <c r="L238" s="220" t="s">
        <v>65</v>
      </c>
      <c r="M238" s="496"/>
      <c r="N238" s="218" t="s">
        <v>64</v>
      </c>
      <c r="O238" s="42"/>
      <c r="P238" s="53"/>
      <c r="V238" s="82"/>
      <c r="W238" s="82"/>
      <c r="X238" s="82"/>
      <c r="Y238" s="82"/>
      <c r="Z238" s="82"/>
      <c r="AA238" s="82"/>
      <c r="AB238" s="83"/>
      <c r="AD238" s="1696" t="s">
        <v>63</v>
      </c>
      <c r="AE238" s="1697"/>
      <c r="AF238" s="1697"/>
      <c r="AG238" s="1697"/>
      <c r="AH238" s="1697"/>
      <c r="AI238" s="1697"/>
      <c r="AJ238" s="1697"/>
      <c r="AK238" s="1698"/>
      <c r="AL238" s="494"/>
      <c r="AM238" s="495"/>
      <c r="AN238" s="220" t="s">
        <v>65</v>
      </c>
      <c r="AO238" s="496"/>
      <c r="AP238" s="218" t="s">
        <v>64</v>
      </c>
      <c r="AQ238" s="42"/>
      <c r="AR238" s="53"/>
      <c r="AX238" s="82"/>
      <c r="AY238" s="82"/>
      <c r="AZ238" s="82"/>
      <c r="BA238" s="82"/>
      <c r="BB238" s="82"/>
      <c r="BC238" s="82"/>
      <c r="BD238" s="83"/>
    </row>
    <row r="239" spans="2:58" s="32" customFormat="1" ht="15" hidden="1" customHeight="1" x14ac:dyDescent="0.45">
      <c r="B239" s="1699"/>
      <c r="C239" s="1700"/>
      <c r="D239" s="1700"/>
      <c r="E239" s="1700"/>
      <c r="F239" s="1700"/>
      <c r="G239" s="1700"/>
      <c r="H239" s="1700"/>
      <c r="I239" s="1701"/>
      <c r="J239" s="43" t="s">
        <v>66</v>
      </c>
      <c r="K239" s="44"/>
      <c r="L239" s="44"/>
      <c r="M239" s="44"/>
      <c r="N239" s="44"/>
      <c r="O239" s="44"/>
      <c r="P239" s="44"/>
      <c r="Q239" s="44"/>
      <c r="R239" s="44"/>
      <c r="S239" s="42"/>
      <c r="T239" s="45"/>
      <c r="U239" s="217"/>
      <c r="V239" s="212"/>
      <c r="W239" s="410"/>
      <c r="X239" s="295" t="s">
        <v>65</v>
      </c>
      <c r="Y239" s="211"/>
      <c r="Z239" s="72" t="s">
        <v>64</v>
      </c>
      <c r="AA239" s="72"/>
      <c r="AB239" s="214"/>
      <c r="AD239" s="1699"/>
      <c r="AE239" s="1700"/>
      <c r="AF239" s="1700"/>
      <c r="AG239" s="1700"/>
      <c r="AH239" s="1700"/>
      <c r="AI239" s="1700"/>
      <c r="AJ239" s="1700"/>
      <c r="AK239" s="1701"/>
      <c r="AL239" s="43" t="s">
        <v>66</v>
      </c>
      <c r="AM239" s="44"/>
      <c r="AN239" s="44"/>
      <c r="AO239" s="44"/>
      <c r="AP239" s="44"/>
      <c r="AQ239" s="44"/>
      <c r="AR239" s="44"/>
      <c r="AS239" s="44"/>
      <c r="AT239" s="44"/>
      <c r="AU239" s="42"/>
      <c r="AV239" s="45"/>
      <c r="AW239" s="217"/>
      <c r="AX239" s="212"/>
      <c r="AY239" s="410"/>
      <c r="AZ239" s="295" t="s">
        <v>65</v>
      </c>
      <c r="BA239" s="211"/>
      <c r="BB239" s="72" t="s">
        <v>64</v>
      </c>
      <c r="BC239" s="72"/>
      <c r="BD239" s="214"/>
    </row>
    <row r="240" spans="2:58" s="32" customFormat="1" ht="15" hidden="1" customHeight="1" x14ac:dyDescent="0.45">
      <c r="B240" s="1702"/>
      <c r="C240" s="1703"/>
      <c r="D240" s="1703"/>
      <c r="E240" s="1703"/>
      <c r="F240" s="1703"/>
      <c r="G240" s="1703"/>
      <c r="H240" s="1703"/>
      <c r="I240" s="1704"/>
      <c r="J240" s="497" t="s">
        <v>67</v>
      </c>
      <c r="K240" s="99"/>
      <c r="L240" s="99"/>
      <c r="M240" s="99"/>
      <c r="N240" s="99"/>
      <c r="O240" s="99"/>
      <c r="P240" s="99"/>
      <c r="Q240" s="99"/>
      <c r="R240" s="99"/>
      <c r="S240" s="47"/>
      <c r="T240" s="48"/>
      <c r="U240" s="498"/>
      <c r="V240" s="499"/>
      <c r="W240" s="500"/>
      <c r="X240" s="99" t="s">
        <v>65</v>
      </c>
      <c r="Y240" s="501"/>
      <c r="Z240" s="48" t="s">
        <v>64</v>
      </c>
      <c r="AA240" s="48"/>
      <c r="AB240" s="49"/>
      <c r="AD240" s="1702"/>
      <c r="AE240" s="1703"/>
      <c r="AF240" s="1703"/>
      <c r="AG240" s="1703"/>
      <c r="AH240" s="1703"/>
      <c r="AI240" s="1703"/>
      <c r="AJ240" s="1703"/>
      <c r="AK240" s="1704"/>
      <c r="AL240" s="497" t="s">
        <v>67</v>
      </c>
      <c r="AM240" s="99"/>
      <c r="AN240" s="99"/>
      <c r="AO240" s="99"/>
      <c r="AP240" s="99"/>
      <c r="AQ240" s="99"/>
      <c r="AR240" s="99"/>
      <c r="AS240" s="99"/>
      <c r="AT240" s="99"/>
      <c r="AU240" s="47"/>
      <c r="AV240" s="48"/>
      <c r="AW240" s="498"/>
      <c r="AX240" s="499"/>
      <c r="AY240" s="500"/>
      <c r="AZ240" s="99" t="s">
        <v>65</v>
      </c>
      <c r="BA240" s="501"/>
      <c r="BB240" s="48" t="s">
        <v>64</v>
      </c>
      <c r="BC240" s="48"/>
      <c r="BD240" s="49"/>
    </row>
    <row r="241" spans="2:58" s="32" customFormat="1" ht="18" hidden="1" customHeight="1" x14ac:dyDescent="0.45">
      <c r="B241" s="1167" t="s">
        <v>68</v>
      </c>
      <c r="C241" s="1168"/>
      <c r="D241" s="1168"/>
      <c r="E241" s="1168"/>
      <c r="F241" s="1168"/>
      <c r="G241" s="1168"/>
      <c r="H241" s="1168"/>
      <c r="I241" s="1169"/>
      <c r="J241" s="502" t="s">
        <v>70</v>
      </c>
      <c r="K241" s="52" t="s">
        <v>69</v>
      </c>
      <c r="L241" s="58"/>
      <c r="M241" s="58"/>
      <c r="N241" s="58"/>
      <c r="O241" s="502" t="s">
        <v>70</v>
      </c>
      <c r="P241" s="52" t="s">
        <v>71</v>
      </c>
      <c r="Q241" s="58"/>
      <c r="R241" s="58"/>
      <c r="T241" s="72" t="s">
        <v>81</v>
      </c>
      <c r="U241" s="502" t="s">
        <v>70</v>
      </c>
      <c r="V241" s="72" t="s">
        <v>82</v>
      </c>
      <c r="X241" s="52"/>
      <c r="Y241" s="58"/>
      <c r="Z241" s="58"/>
      <c r="AA241" s="58"/>
      <c r="AB241" s="59"/>
      <c r="AD241" s="1167" t="s">
        <v>68</v>
      </c>
      <c r="AE241" s="1168"/>
      <c r="AF241" s="1168"/>
      <c r="AG241" s="1168"/>
      <c r="AH241" s="1168"/>
      <c r="AI241" s="1168"/>
      <c r="AJ241" s="1168"/>
      <c r="AK241" s="1169"/>
      <c r="AL241" s="502" t="s">
        <v>70</v>
      </c>
      <c r="AM241" s="52" t="s">
        <v>69</v>
      </c>
      <c r="AN241" s="58"/>
      <c r="AO241" s="58"/>
      <c r="AP241" s="58"/>
      <c r="AQ241" s="502" t="s">
        <v>70</v>
      </c>
      <c r="AR241" s="52" t="s">
        <v>71</v>
      </c>
      <c r="AS241" s="58"/>
      <c r="AT241" s="58"/>
      <c r="AV241" s="72" t="s">
        <v>81</v>
      </c>
      <c r="AW241" s="502" t="s">
        <v>70</v>
      </c>
      <c r="AX241" s="72" t="s">
        <v>82</v>
      </c>
      <c r="AZ241" s="52"/>
      <c r="BA241" s="58"/>
      <c r="BB241" s="58"/>
      <c r="BC241" s="58"/>
      <c r="BD241" s="59"/>
    </row>
    <row r="242" spans="2:58" s="32" customFormat="1" ht="15" hidden="1" customHeight="1" x14ac:dyDescent="0.45">
      <c r="B242" s="1118" t="s">
        <v>72</v>
      </c>
      <c r="C242" s="1119"/>
      <c r="D242" s="1119"/>
      <c r="E242" s="1119"/>
      <c r="F242" s="1119"/>
      <c r="G242" s="1119"/>
      <c r="H242" s="1119"/>
      <c r="I242" s="1120"/>
      <c r="J242" s="1130" t="s">
        <v>73</v>
      </c>
      <c r="K242" s="1139"/>
      <c r="L242" s="1744"/>
      <c r="M242" s="1199"/>
      <c r="N242" s="1199"/>
      <c r="O242" s="1199"/>
      <c r="P242" s="1199"/>
      <c r="Q242" s="1199"/>
      <c r="R242" s="1200"/>
      <c r="S242" s="1200"/>
      <c r="T242" s="1200"/>
      <c r="U242" s="1745"/>
      <c r="V242" s="1143" t="s">
        <v>74</v>
      </c>
      <c r="W242" s="1143"/>
      <c r="X242" s="1143"/>
      <c r="Y242" s="1143"/>
      <c r="Z242" s="1143"/>
      <c r="AA242" s="1143"/>
      <c r="AB242" s="1144"/>
      <c r="AD242" s="1118" t="s">
        <v>72</v>
      </c>
      <c r="AE242" s="1119"/>
      <c r="AF242" s="1119"/>
      <c r="AG242" s="1119"/>
      <c r="AH242" s="1119"/>
      <c r="AI242" s="1119"/>
      <c r="AJ242" s="1119"/>
      <c r="AK242" s="1120"/>
      <c r="AL242" s="1130" t="s">
        <v>73</v>
      </c>
      <c r="AM242" s="1139"/>
      <c r="AN242" s="1744"/>
      <c r="AO242" s="1199"/>
      <c r="AP242" s="1199"/>
      <c r="AQ242" s="1199"/>
      <c r="AR242" s="1199"/>
      <c r="AS242" s="1199"/>
      <c r="AT242" s="1200"/>
      <c r="AU242" s="1200"/>
      <c r="AV242" s="1200"/>
      <c r="AW242" s="1745"/>
      <c r="AX242" s="1143" t="s">
        <v>74</v>
      </c>
      <c r="AY242" s="1143"/>
      <c r="AZ242" s="1143"/>
      <c r="BA242" s="1143"/>
      <c r="BB242" s="1143"/>
      <c r="BC242" s="1143"/>
      <c r="BD242" s="1144"/>
    </row>
    <row r="243" spans="2:58" s="32" customFormat="1" ht="15" hidden="1" customHeight="1" x14ac:dyDescent="0.45">
      <c r="B243" s="1121"/>
      <c r="C243" s="1122"/>
      <c r="D243" s="1122"/>
      <c r="E243" s="1122"/>
      <c r="F243" s="1122"/>
      <c r="G243" s="1122"/>
      <c r="H243" s="1122"/>
      <c r="I243" s="1123"/>
      <c r="J243" s="1197"/>
      <c r="K243" s="1198"/>
      <c r="L243" s="1744"/>
      <c r="M243" s="1199"/>
      <c r="N243" s="1199"/>
      <c r="O243" s="1199"/>
      <c r="P243" s="1199"/>
      <c r="Q243" s="1199"/>
      <c r="R243" s="1200"/>
      <c r="S243" s="1200"/>
      <c r="T243" s="1200"/>
      <c r="U243" s="1745"/>
      <c r="V243" s="1146"/>
      <c r="W243" s="1146"/>
      <c r="X243" s="1146"/>
      <c r="Y243" s="1146"/>
      <c r="Z243" s="1146"/>
      <c r="AA243" s="1146"/>
      <c r="AB243" s="1147"/>
      <c r="AC243" s="63"/>
      <c r="AD243" s="1121"/>
      <c r="AE243" s="1122"/>
      <c r="AF243" s="1122"/>
      <c r="AG243" s="1122"/>
      <c r="AH243" s="1122"/>
      <c r="AI243" s="1122"/>
      <c r="AJ243" s="1122"/>
      <c r="AK243" s="1123"/>
      <c r="AL243" s="1197"/>
      <c r="AM243" s="1198"/>
      <c r="AN243" s="1744"/>
      <c r="AO243" s="1199"/>
      <c r="AP243" s="1199"/>
      <c r="AQ243" s="1199"/>
      <c r="AR243" s="1199"/>
      <c r="AS243" s="1199"/>
      <c r="AT243" s="1200"/>
      <c r="AU243" s="1200"/>
      <c r="AV243" s="1200"/>
      <c r="AW243" s="1745"/>
      <c r="AX243" s="1146"/>
      <c r="AY243" s="1146"/>
      <c r="AZ243" s="1146"/>
      <c r="BA243" s="1146"/>
      <c r="BB243" s="1146"/>
      <c r="BC243" s="1146"/>
      <c r="BD243" s="1147"/>
      <c r="BF243" s="63"/>
    </row>
    <row r="244" spans="2:58" s="32" customFormat="1" ht="15" hidden="1" customHeight="1" x14ac:dyDescent="0.45">
      <c r="B244" s="1118" t="s">
        <v>75</v>
      </c>
      <c r="C244" s="1119"/>
      <c r="D244" s="1119"/>
      <c r="E244" s="1119"/>
      <c r="F244" s="1119"/>
      <c r="G244" s="1119"/>
      <c r="H244" s="1119"/>
      <c r="I244" s="1119"/>
      <c r="J244" s="1737"/>
      <c r="K244" s="1739"/>
      <c r="L244" s="1558"/>
      <c r="M244" s="1527" t="s">
        <v>76</v>
      </c>
      <c r="N244" s="1558"/>
      <c r="O244" s="1527" t="s">
        <v>77</v>
      </c>
      <c r="P244" s="1558"/>
      <c r="Q244" s="1527" t="s">
        <v>140</v>
      </c>
      <c r="S244" s="60"/>
      <c r="T244" s="60"/>
      <c r="U244" s="60"/>
      <c r="V244" s="60"/>
      <c r="W244" s="60"/>
      <c r="X244" s="60"/>
      <c r="Y244" s="60"/>
      <c r="Z244" s="60"/>
      <c r="AA244" s="60"/>
      <c r="AB244" s="209"/>
      <c r="AC244" s="63"/>
      <c r="AD244" s="1118" t="s">
        <v>75</v>
      </c>
      <c r="AE244" s="1119"/>
      <c r="AF244" s="1119"/>
      <c r="AG244" s="1119"/>
      <c r="AH244" s="1119"/>
      <c r="AI244" s="1119"/>
      <c r="AJ244" s="1119"/>
      <c r="AK244" s="1119"/>
      <c r="AL244" s="1737"/>
      <c r="AM244" s="1739"/>
      <c r="AN244" s="1558"/>
      <c r="AO244" s="1527" t="s">
        <v>76</v>
      </c>
      <c r="AP244" s="1558"/>
      <c r="AQ244" s="1527" t="s">
        <v>77</v>
      </c>
      <c r="AR244" s="1558"/>
      <c r="AS244" s="1527" t="s">
        <v>140</v>
      </c>
      <c r="AU244" s="60"/>
      <c r="AV244" s="60"/>
      <c r="AW244" s="60"/>
      <c r="AX244" s="60"/>
      <c r="AY244" s="60"/>
      <c r="AZ244" s="60"/>
      <c r="BA244" s="60"/>
      <c r="BB244" s="60"/>
      <c r="BC244" s="60"/>
      <c r="BD244" s="209"/>
      <c r="BF244" s="63"/>
    </row>
    <row r="245" spans="2:58" s="32" customFormat="1" ht="15" hidden="1" customHeight="1" x14ac:dyDescent="0.45">
      <c r="B245" s="1121"/>
      <c r="C245" s="1122"/>
      <c r="D245" s="1122"/>
      <c r="E245" s="1122"/>
      <c r="F245" s="1122"/>
      <c r="G245" s="1122"/>
      <c r="H245" s="1122"/>
      <c r="I245" s="1122"/>
      <c r="J245" s="1480"/>
      <c r="K245" s="1752"/>
      <c r="L245" s="1749"/>
      <c r="M245" s="1528"/>
      <c r="N245" s="1749"/>
      <c r="O245" s="1528"/>
      <c r="P245" s="1749"/>
      <c r="Q245" s="1528"/>
      <c r="R245" s="64"/>
      <c r="S245" s="62"/>
      <c r="T245" s="62"/>
      <c r="U245" s="62"/>
      <c r="V245" s="62"/>
      <c r="W245" s="62"/>
      <c r="X245" s="62"/>
      <c r="Y245" s="62"/>
      <c r="Z245" s="62"/>
      <c r="AA245" s="62"/>
      <c r="AB245" s="208"/>
      <c r="AC245" s="63"/>
      <c r="AD245" s="1121"/>
      <c r="AE245" s="1122"/>
      <c r="AF245" s="1122"/>
      <c r="AG245" s="1122"/>
      <c r="AH245" s="1122"/>
      <c r="AI245" s="1122"/>
      <c r="AJ245" s="1122"/>
      <c r="AK245" s="1122"/>
      <c r="AL245" s="1480"/>
      <c r="AM245" s="1752"/>
      <c r="AN245" s="1749"/>
      <c r="AO245" s="1528"/>
      <c r="AP245" s="1749"/>
      <c r="AQ245" s="1528"/>
      <c r="AR245" s="1749"/>
      <c r="AS245" s="1528"/>
      <c r="AT245" s="64"/>
      <c r="AU245" s="62"/>
      <c r="AV245" s="62"/>
      <c r="AW245" s="62"/>
      <c r="AX245" s="62"/>
      <c r="AY245" s="62"/>
      <c r="AZ245" s="62"/>
      <c r="BA245" s="62"/>
      <c r="BB245" s="62"/>
      <c r="BC245" s="62"/>
      <c r="BD245" s="208"/>
      <c r="BF245" s="63"/>
    </row>
    <row r="246" spans="2:58" s="32" customFormat="1" ht="20.100000000000001" hidden="1" customHeight="1" x14ac:dyDescent="0.4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1"/>
      <c r="Z246" s="61"/>
      <c r="AA246" s="61"/>
      <c r="AB246" s="61"/>
      <c r="AC246" s="63"/>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1"/>
      <c r="BB246" s="61"/>
      <c r="BC246" s="61"/>
      <c r="BD246" s="61"/>
      <c r="BF246" s="63"/>
    </row>
    <row r="247" spans="2:58" s="32" customFormat="1" ht="12.6" hidden="1" customHeight="1" x14ac:dyDescent="0.45">
      <c r="B247" s="1185" t="s">
        <v>62</v>
      </c>
      <c r="C247" s="1186"/>
      <c r="D247" s="1186"/>
      <c r="E247" s="1186"/>
      <c r="F247" s="1186"/>
      <c r="G247" s="1186"/>
      <c r="H247" s="1186"/>
      <c r="I247" s="1187"/>
      <c r="J247" s="1188"/>
      <c r="K247" s="1189"/>
      <c r="L247" s="1189"/>
      <c r="M247" s="1189"/>
      <c r="N247" s="1189"/>
      <c r="O247" s="1189"/>
      <c r="P247" s="1189"/>
      <c r="Q247" s="1189"/>
      <c r="R247" s="1189"/>
      <c r="S247" s="1189"/>
      <c r="T247" s="1189"/>
      <c r="U247" s="1189"/>
      <c r="V247" s="1189"/>
      <c r="W247" s="1189"/>
      <c r="X247" s="1189"/>
      <c r="Y247" s="1189"/>
      <c r="Z247" s="1189"/>
      <c r="AA247" s="1189"/>
      <c r="AB247" s="1190"/>
      <c r="AD247" s="1185" t="s">
        <v>62</v>
      </c>
      <c r="AE247" s="1186"/>
      <c r="AF247" s="1186"/>
      <c r="AG247" s="1186"/>
      <c r="AH247" s="1186"/>
      <c r="AI247" s="1186"/>
      <c r="AJ247" s="1186"/>
      <c r="AK247" s="1187"/>
      <c r="AL247" s="1188"/>
      <c r="AM247" s="1189"/>
      <c r="AN247" s="1189"/>
      <c r="AO247" s="1189"/>
      <c r="AP247" s="1189"/>
      <c r="AQ247" s="1189"/>
      <c r="AR247" s="1189"/>
      <c r="AS247" s="1189"/>
      <c r="AT247" s="1189"/>
      <c r="AU247" s="1189"/>
      <c r="AV247" s="1189"/>
      <c r="AW247" s="1189"/>
      <c r="AX247" s="1189"/>
      <c r="AY247" s="1189"/>
      <c r="AZ247" s="1189"/>
      <c r="BA247" s="1189"/>
      <c r="BB247" s="1189"/>
      <c r="BC247" s="1189"/>
      <c r="BD247" s="1190"/>
    </row>
    <row r="248" spans="2:58" s="32" customFormat="1" ht="22.5" hidden="1" customHeight="1" x14ac:dyDescent="0.45">
      <c r="B248" s="1207" t="s">
        <v>50</v>
      </c>
      <c r="C248" s="1208"/>
      <c r="D248" s="1208"/>
      <c r="E248" s="1208"/>
      <c r="F248" s="1208"/>
      <c r="G248" s="1208"/>
      <c r="H248" s="1208"/>
      <c r="I248" s="1209"/>
      <c r="J248" s="1182"/>
      <c r="K248" s="1183"/>
      <c r="L248" s="1183"/>
      <c r="M248" s="1180"/>
      <c r="N248" s="1180"/>
      <c r="O248" s="1183"/>
      <c r="P248" s="1180"/>
      <c r="Q248" s="1180"/>
      <c r="R248" s="1183"/>
      <c r="S248" s="1183"/>
      <c r="T248" s="1183"/>
      <c r="U248" s="1183"/>
      <c r="V248" s="1183"/>
      <c r="W248" s="1183"/>
      <c r="X248" s="1183"/>
      <c r="Y248" s="1183"/>
      <c r="Z248" s="1183"/>
      <c r="AA248" s="1183"/>
      <c r="AB248" s="1184"/>
      <c r="AC248" s="32">
        <v>14</v>
      </c>
      <c r="AD248" s="1207" t="s">
        <v>50</v>
      </c>
      <c r="AE248" s="1208"/>
      <c r="AF248" s="1208"/>
      <c r="AG248" s="1208"/>
      <c r="AH248" s="1208"/>
      <c r="AI248" s="1208"/>
      <c r="AJ248" s="1208"/>
      <c r="AK248" s="1209"/>
      <c r="AL248" s="1182"/>
      <c r="AM248" s="1183"/>
      <c r="AN248" s="1183"/>
      <c r="AO248" s="1180"/>
      <c r="AP248" s="1180"/>
      <c r="AQ248" s="1183"/>
      <c r="AR248" s="1180"/>
      <c r="AS248" s="1180"/>
      <c r="AT248" s="1183"/>
      <c r="AU248" s="1183"/>
      <c r="AV248" s="1183"/>
      <c r="AW248" s="1183"/>
      <c r="AX248" s="1183"/>
      <c r="AY248" s="1183"/>
      <c r="AZ248" s="1183"/>
      <c r="BA248" s="1183"/>
      <c r="BB248" s="1183"/>
      <c r="BC248" s="1183"/>
      <c r="BD248" s="1184"/>
      <c r="BF248" s="32">
        <v>14</v>
      </c>
    </row>
    <row r="249" spans="2:58" s="32" customFormat="1" ht="25.35" hidden="1" customHeight="1" x14ac:dyDescent="0.45">
      <c r="B249" s="1173" t="s">
        <v>48</v>
      </c>
      <c r="C249" s="1174"/>
      <c r="D249" s="1174"/>
      <c r="E249" s="1174"/>
      <c r="F249" s="1174"/>
      <c r="G249" s="1174"/>
      <c r="H249" s="1174"/>
      <c r="I249" s="1175"/>
      <c r="J249" s="1753" t="s">
        <v>3</v>
      </c>
      <c r="K249" s="1754"/>
      <c r="L249" s="1754"/>
      <c r="M249" s="1731"/>
      <c r="N249" s="1733"/>
      <c r="O249" s="492" t="s">
        <v>4</v>
      </c>
      <c r="P249" s="1731"/>
      <c r="Q249" s="1733"/>
      <c r="R249" s="1754"/>
      <c r="S249" s="1754"/>
      <c r="T249" s="1754"/>
      <c r="U249" s="1754"/>
      <c r="V249" s="1754"/>
      <c r="W249" s="1754"/>
      <c r="X249" s="1754"/>
      <c r="Y249" s="1754"/>
      <c r="Z249" s="1754"/>
      <c r="AA249" s="1754"/>
      <c r="AB249" s="1755"/>
      <c r="AD249" s="1173" t="s">
        <v>48</v>
      </c>
      <c r="AE249" s="1174"/>
      <c r="AF249" s="1174"/>
      <c r="AG249" s="1174"/>
      <c r="AH249" s="1174"/>
      <c r="AI249" s="1174"/>
      <c r="AJ249" s="1174"/>
      <c r="AK249" s="1175"/>
      <c r="AL249" s="1753" t="s">
        <v>3</v>
      </c>
      <c r="AM249" s="1754"/>
      <c r="AN249" s="1754"/>
      <c r="AO249" s="1731"/>
      <c r="AP249" s="1733"/>
      <c r="AQ249" s="492" t="s">
        <v>4</v>
      </c>
      <c r="AR249" s="1731"/>
      <c r="AS249" s="1733"/>
      <c r="AT249" s="1754"/>
      <c r="AU249" s="1754"/>
      <c r="AV249" s="1754"/>
      <c r="AW249" s="1754"/>
      <c r="AX249" s="1754"/>
      <c r="AY249" s="1754"/>
      <c r="AZ249" s="1754"/>
      <c r="BA249" s="1754"/>
      <c r="BB249" s="1754"/>
      <c r="BC249" s="1754"/>
      <c r="BD249" s="1755"/>
    </row>
    <row r="250" spans="2:58" s="32" customFormat="1" ht="25.35" hidden="1" customHeight="1" x14ac:dyDescent="0.45">
      <c r="B250" s="1179"/>
      <c r="C250" s="1180"/>
      <c r="D250" s="1180"/>
      <c r="E250" s="1180"/>
      <c r="F250" s="1180"/>
      <c r="G250" s="1180"/>
      <c r="H250" s="1180"/>
      <c r="I250" s="1181"/>
      <c r="J250" s="1753" t="s">
        <v>5</v>
      </c>
      <c r="K250" s="1754"/>
      <c r="L250" s="1754"/>
      <c r="M250" s="1731"/>
      <c r="N250" s="1732"/>
      <c r="O250" s="1732"/>
      <c r="P250" s="1732"/>
      <c r="Q250" s="1733"/>
      <c r="R250" s="1753" t="s">
        <v>6</v>
      </c>
      <c r="S250" s="1754"/>
      <c r="T250" s="1755"/>
      <c r="U250" s="1731"/>
      <c r="V250" s="1732"/>
      <c r="W250" s="1732"/>
      <c r="X250" s="1732"/>
      <c r="Y250" s="1732"/>
      <c r="Z250" s="1732"/>
      <c r="AA250" s="1732"/>
      <c r="AB250" s="1733"/>
      <c r="AD250" s="1179"/>
      <c r="AE250" s="1180"/>
      <c r="AF250" s="1180"/>
      <c r="AG250" s="1180"/>
      <c r="AH250" s="1180"/>
      <c r="AI250" s="1180"/>
      <c r="AJ250" s="1180"/>
      <c r="AK250" s="1181"/>
      <c r="AL250" s="1753" t="s">
        <v>5</v>
      </c>
      <c r="AM250" s="1754"/>
      <c r="AN250" s="1754"/>
      <c r="AO250" s="1731"/>
      <c r="AP250" s="1732"/>
      <c r="AQ250" s="1732"/>
      <c r="AR250" s="1732"/>
      <c r="AS250" s="1733"/>
      <c r="AT250" s="1753" t="s">
        <v>6</v>
      </c>
      <c r="AU250" s="1754"/>
      <c r="AV250" s="1755"/>
      <c r="AW250" s="1731"/>
      <c r="AX250" s="1732"/>
      <c r="AY250" s="1732"/>
      <c r="AZ250" s="1732"/>
      <c r="BA250" s="1732"/>
      <c r="BB250" s="1732"/>
      <c r="BC250" s="1732"/>
      <c r="BD250" s="1733"/>
    </row>
    <row r="251" spans="2:58" s="32" customFormat="1" ht="25.35" hidden="1" customHeight="1" x14ac:dyDescent="0.45">
      <c r="B251" s="1179"/>
      <c r="C251" s="1180"/>
      <c r="D251" s="1180"/>
      <c r="E251" s="1180"/>
      <c r="F251" s="1180"/>
      <c r="G251" s="1180"/>
      <c r="H251" s="1180"/>
      <c r="I251" s="1181"/>
      <c r="J251" s="1753" t="s">
        <v>8536</v>
      </c>
      <c r="K251" s="1754"/>
      <c r="L251" s="1754"/>
      <c r="M251" s="1757"/>
      <c r="N251" s="1758"/>
      <c r="O251" s="1758"/>
      <c r="P251" s="1758"/>
      <c r="Q251" s="1759"/>
      <c r="R251" s="1753" t="s">
        <v>7</v>
      </c>
      <c r="S251" s="1754"/>
      <c r="T251" s="1755"/>
      <c r="U251" s="1731"/>
      <c r="V251" s="1732"/>
      <c r="W251" s="1732"/>
      <c r="X251" s="1732"/>
      <c r="Y251" s="1732"/>
      <c r="Z251" s="1732"/>
      <c r="AA251" s="1732"/>
      <c r="AB251" s="1733"/>
      <c r="AD251" s="1179"/>
      <c r="AE251" s="1180"/>
      <c r="AF251" s="1180"/>
      <c r="AG251" s="1180"/>
      <c r="AH251" s="1180"/>
      <c r="AI251" s="1180"/>
      <c r="AJ251" s="1180"/>
      <c r="AK251" s="1181"/>
      <c r="AL251" s="1753" t="s">
        <v>8536</v>
      </c>
      <c r="AM251" s="1754"/>
      <c r="AN251" s="1754"/>
      <c r="AO251" s="1757"/>
      <c r="AP251" s="1758"/>
      <c r="AQ251" s="1758"/>
      <c r="AR251" s="1758"/>
      <c r="AS251" s="1759"/>
      <c r="AT251" s="1753" t="s">
        <v>7</v>
      </c>
      <c r="AU251" s="1754"/>
      <c r="AV251" s="1755"/>
      <c r="AW251" s="1731"/>
      <c r="AX251" s="1732"/>
      <c r="AY251" s="1732"/>
      <c r="AZ251" s="1732"/>
      <c r="BA251" s="1732"/>
      <c r="BB251" s="1732"/>
      <c r="BC251" s="1732"/>
      <c r="BD251" s="1733"/>
    </row>
    <row r="252" spans="2:58" s="32" customFormat="1" ht="25.35" hidden="1" customHeight="1" x14ac:dyDescent="0.45">
      <c r="B252" s="1182"/>
      <c r="C252" s="1183"/>
      <c r="D252" s="1183"/>
      <c r="E252" s="1183"/>
      <c r="F252" s="1183"/>
      <c r="G252" s="1183"/>
      <c r="H252" s="1183"/>
      <c r="I252" s="1184"/>
      <c r="J252" s="1753" t="s">
        <v>8</v>
      </c>
      <c r="K252" s="1754"/>
      <c r="L252" s="1754"/>
      <c r="M252" s="1756"/>
      <c r="N252" s="1756"/>
      <c r="O252" s="1756"/>
      <c r="P252" s="1756"/>
      <c r="Q252" s="1756"/>
      <c r="R252" s="1756"/>
      <c r="S252" s="1756"/>
      <c r="T252" s="1756"/>
      <c r="U252" s="1756"/>
      <c r="V252" s="1756"/>
      <c r="W252" s="1756"/>
      <c r="X252" s="1756"/>
      <c r="Y252" s="1756"/>
      <c r="Z252" s="1756"/>
      <c r="AA252" s="1756"/>
      <c r="AB252" s="1756"/>
      <c r="AD252" s="1182"/>
      <c r="AE252" s="1183"/>
      <c r="AF252" s="1183"/>
      <c r="AG252" s="1183"/>
      <c r="AH252" s="1183"/>
      <c r="AI252" s="1183"/>
      <c r="AJ252" s="1183"/>
      <c r="AK252" s="1184"/>
      <c r="AL252" s="1753" t="s">
        <v>8</v>
      </c>
      <c r="AM252" s="1754"/>
      <c r="AN252" s="1754"/>
      <c r="AO252" s="1756"/>
      <c r="AP252" s="1756"/>
      <c r="AQ252" s="1756"/>
      <c r="AR252" s="1756"/>
      <c r="AS252" s="1756"/>
      <c r="AT252" s="1756"/>
      <c r="AU252" s="1756"/>
      <c r="AV252" s="1756"/>
      <c r="AW252" s="1756"/>
      <c r="AX252" s="1756"/>
      <c r="AY252" s="1756"/>
      <c r="AZ252" s="1756"/>
      <c r="BA252" s="1756"/>
      <c r="BB252" s="1756"/>
      <c r="BC252" s="1756"/>
      <c r="BD252" s="1756"/>
    </row>
    <row r="253" spans="2:58" s="32" customFormat="1" ht="30" hidden="1" customHeight="1" x14ac:dyDescent="0.45">
      <c r="B253" s="1696" t="s">
        <v>63</v>
      </c>
      <c r="C253" s="1697"/>
      <c r="D253" s="1697"/>
      <c r="E253" s="1697"/>
      <c r="F253" s="1697"/>
      <c r="G253" s="1697"/>
      <c r="H253" s="1697"/>
      <c r="I253" s="1698"/>
      <c r="J253" s="494"/>
      <c r="K253" s="495"/>
      <c r="L253" s="220" t="s">
        <v>65</v>
      </c>
      <c r="M253" s="496"/>
      <c r="N253" s="218" t="s">
        <v>64</v>
      </c>
      <c r="O253" s="42"/>
      <c r="P253" s="53"/>
      <c r="V253" s="82"/>
      <c r="W253" s="82"/>
      <c r="X253" s="82"/>
      <c r="Y253" s="82"/>
      <c r="Z253" s="82"/>
      <c r="AA253" s="82"/>
      <c r="AB253" s="83"/>
      <c r="AD253" s="1696" t="s">
        <v>63</v>
      </c>
      <c r="AE253" s="1697"/>
      <c r="AF253" s="1697"/>
      <c r="AG253" s="1697"/>
      <c r="AH253" s="1697"/>
      <c r="AI253" s="1697"/>
      <c r="AJ253" s="1697"/>
      <c r="AK253" s="1698"/>
      <c r="AL253" s="494"/>
      <c r="AM253" s="495"/>
      <c r="AN253" s="220" t="s">
        <v>65</v>
      </c>
      <c r="AO253" s="496"/>
      <c r="AP253" s="218" t="s">
        <v>64</v>
      </c>
      <c r="AQ253" s="42"/>
      <c r="AR253" s="53"/>
      <c r="AX253" s="82"/>
      <c r="AY253" s="82"/>
      <c r="AZ253" s="82"/>
      <c r="BA253" s="82"/>
      <c r="BB253" s="82"/>
      <c r="BC253" s="82"/>
      <c r="BD253" s="83"/>
    </row>
    <row r="254" spans="2:58" s="32" customFormat="1" ht="15" hidden="1" customHeight="1" x14ac:dyDescent="0.45">
      <c r="B254" s="1699"/>
      <c r="C254" s="1700"/>
      <c r="D254" s="1700"/>
      <c r="E254" s="1700"/>
      <c r="F254" s="1700"/>
      <c r="G254" s="1700"/>
      <c r="H254" s="1700"/>
      <c r="I254" s="1701"/>
      <c r="J254" s="43" t="s">
        <v>66</v>
      </c>
      <c r="K254" s="44"/>
      <c r="L254" s="44"/>
      <c r="M254" s="44"/>
      <c r="N254" s="44"/>
      <c r="O254" s="44"/>
      <c r="P254" s="44"/>
      <c r="Q254" s="44"/>
      <c r="R254" s="44"/>
      <c r="S254" s="42"/>
      <c r="T254" s="45"/>
      <c r="U254" s="217"/>
      <c r="V254" s="212"/>
      <c r="W254" s="410"/>
      <c r="X254" s="295" t="s">
        <v>65</v>
      </c>
      <c r="Y254" s="211"/>
      <c r="Z254" s="72" t="s">
        <v>64</v>
      </c>
      <c r="AA254" s="72"/>
      <c r="AB254" s="214"/>
      <c r="AD254" s="1699"/>
      <c r="AE254" s="1700"/>
      <c r="AF254" s="1700"/>
      <c r="AG254" s="1700"/>
      <c r="AH254" s="1700"/>
      <c r="AI254" s="1700"/>
      <c r="AJ254" s="1700"/>
      <c r="AK254" s="1701"/>
      <c r="AL254" s="43" t="s">
        <v>66</v>
      </c>
      <c r="AM254" s="44"/>
      <c r="AN254" s="44"/>
      <c r="AO254" s="44"/>
      <c r="AP254" s="44"/>
      <c r="AQ254" s="44"/>
      <c r="AR254" s="44"/>
      <c r="AS254" s="44"/>
      <c r="AT254" s="44"/>
      <c r="AU254" s="42"/>
      <c r="AV254" s="45"/>
      <c r="AW254" s="217"/>
      <c r="AX254" s="212"/>
      <c r="AY254" s="410"/>
      <c r="AZ254" s="295" t="s">
        <v>65</v>
      </c>
      <c r="BA254" s="211"/>
      <c r="BB254" s="72" t="s">
        <v>64</v>
      </c>
      <c r="BC254" s="72"/>
      <c r="BD254" s="214"/>
    </row>
    <row r="255" spans="2:58" s="32" customFormat="1" ht="15" hidden="1" customHeight="1" x14ac:dyDescent="0.45">
      <c r="B255" s="1702"/>
      <c r="C255" s="1703"/>
      <c r="D255" s="1703"/>
      <c r="E255" s="1703"/>
      <c r="F255" s="1703"/>
      <c r="G255" s="1703"/>
      <c r="H255" s="1703"/>
      <c r="I255" s="1704"/>
      <c r="J255" s="497" t="s">
        <v>67</v>
      </c>
      <c r="K255" s="99"/>
      <c r="L255" s="99"/>
      <c r="M255" s="99"/>
      <c r="N255" s="99"/>
      <c r="O255" s="99"/>
      <c r="P255" s="99"/>
      <c r="Q255" s="99"/>
      <c r="R255" s="99"/>
      <c r="S255" s="47"/>
      <c r="T255" s="48"/>
      <c r="U255" s="498"/>
      <c r="V255" s="499"/>
      <c r="W255" s="500"/>
      <c r="X255" s="99" t="s">
        <v>65</v>
      </c>
      <c r="Y255" s="501"/>
      <c r="Z255" s="48" t="s">
        <v>64</v>
      </c>
      <c r="AA255" s="48"/>
      <c r="AB255" s="49"/>
      <c r="AD255" s="1702"/>
      <c r="AE255" s="1703"/>
      <c r="AF255" s="1703"/>
      <c r="AG255" s="1703"/>
      <c r="AH255" s="1703"/>
      <c r="AI255" s="1703"/>
      <c r="AJ255" s="1703"/>
      <c r="AK255" s="1704"/>
      <c r="AL255" s="497" t="s">
        <v>67</v>
      </c>
      <c r="AM255" s="99"/>
      <c r="AN255" s="99"/>
      <c r="AO255" s="99"/>
      <c r="AP255" s="99"/>
      <c r="AQ255" s="99"/>
      <c r="AR255" s="99"/>
      <c r="AS255" s="99"/>
      <c r="AT255" s="99"/>
      <c r="AU255" s="47"/>
      <c r="AV255" s="48"/>
      <c r="AW255" s="498"/>
      <c r="AX255" s="499"/>
      <c r="AY255" s="500"/>
      <c r="AZ255" s="99" t="s">
        <v>65</v>
      </c>
      <c r="BA255" s="501"/>
      <c r="BB255" s="48" t="s">
        <v>64</v>
      </c>
      <c r="BC255" s="48"/>
      <c r="BD255" s="49"/>
    </row>
    <row r="256" spans="2:58" s="32" customFormat="1" ht="18" hidden="1" customHeight="1" x14ac:dyDescent="0.45">
      <c r="B256" s="1167" t="s">
        <v>68</v>
      </c>
      <c r="C256" s="1168"/>
      <c r="D256" s="1168"/>
      <c r="E256" s="1168"/>
      <c r="F256" s="1168"/>
      <c r="G256" s="1168"/>
      <c r="H256" s="1168"/>
      <c r="I256" s="1169"/>
      <c r="J256" s="502" t="s">
        <v>70</v>
      </c>
      <c r="K256" s="52" t="s">
        <v>69</v>
      </c>
      <c r="L256" s="58"/>
      <c r="M256" s="58"/>
      <c r="N256" s="58"/>
      <c r="O256" s="502" t="s">
        <v>70</v>
      </c>
      <c r="P256" s="52" t="s">
        <v>71</v>
      </c>
      <c r="Q256" s="58"/>
      <c r="R256" s="58"/>
      <c r="T256" s="72" t="s">
        <v>81</v>
      </c>
      <c r="U256" s="502" t="s">
        <v>70</v>
      </c>
      <c r="V256" s="72" t="s">
        <v>82</v>
      </c>
      <c r="X256" s="52"/>
      <c r="Y256" s="58"/>
      <c r="Z256" s="58"/>
      <c r="AA256" s="58"/>
      <c r="AB256" s="59"/>
      <c r="AD256" s="1167" t="s">
        <v>68</v>
      </c>
      <c r="AE256" s="1168"/>
      <c r="AF256" s="1168"/>
      <c r="AG256" s="1168"/>
      <c r="AH256" s="1168"/>
      <c r="AI256" s="1168"/>
      <c r="AJ256" s="1168"/>
      <c r="AK256" s="1169"/>
      <c r="AL256" s="502" t="s">
        <v>70</v>
      </c>
      <c r="AM256" s="52" t="s">
        <v>69</v>
      </c>
      <c r="AN256" s="58"/>
      <c r="AO256" s="58"/>
      <c r="AP256" s="58"/>
      <c r="AQ256" s="502" t="s">
        <v>70</v>
      </c>
      <c r="AR256" s="52" t="s">
        <v>71</v>
      </c>
      <c r="AS256" s="58"/>
      <c r="AT256" s="58"/>
      <c r="AV256" s="72" t="s">
        <v>81</v>
      </c>
      <c r="AW256" s="502" t="s">
        <v>70</v>
      </c>
      <c r="AX256" s="72" t="s">
        <v>82</v>
      </c>
      <c r="AZ256" s="52"/>
      <c r="BA256" s="58"/>
      <c r="BB256" s="58"/>
      <c r="BC256" s="58"/>
      <c r="BD256" s="59"/>
    </row>
    <row r="257" spans="2:58" s="32" customFormat="1" ht="15" hidden="1" customHeight="1" x14ac:dyDescent="0.45">
      <c r="B257" s="1118" t="s">
        <v>72</v>
      </c>
      <c r="C257" s="1119"/>
      <c r="D257" s="1119"/>
      <c r="E257" s="1119"/>
      <c r="F257" s="1119"/>
      <c r="G257" s="1119"/>
      <c r="H257" s="1119"/>
      <c r="I257" s="1120"/>
      <c r="J257" s="1130" t="s">
        <v>73</v>
      </c>
      <c r="K257" s="1139"/>
      <c r="L257" s="1744"/>
      <c r="M257" s="1199"/>
      <c r="N257" s="1199"/>
      <c r="O257" s="1199"/>
      <c r="P257" s="1199"/>
      <c r="Q257" s="1199"/>
      <c r="R257" s="1200"/>
      <c r="S257" s="1200"/>
      <c r="T257" s="1200"/>
      <c r="U257" s="1745"/>
      <c r="V257" s="1143" t="s">
        <v>74</v>
      </c>
      <c r="W257" s="1143"/>
      <c r="X257" s="1143"/>
      <c r="Y257" s="1143"/>
      <c r="Z257" s="1143"/>
      <c r="AA257" s="1143"/>
      <c r="AB257" s="1144"/>
      <c r="AD257" s="1118" t="s">
        <v>72</v>
      </c>
      <c r="AE257" s="1119"/>
      <c r="AF257" s="1119"/>
      <c r="AG257" s="1119"/>
      <c r="AH257" s="1119"/>
      <c r="AI257" s="1119"/>
      <c r="AJ257" s="1119"/>
      <c r="AK257" s="1120"/>
      <c r="AL257" s="1130" t="s">
        <v>73</v>
      </c>
      <c r="AM257" s="1139"/>
      <c r="AN257" s="1744"/>
      <c r="AO257" s="1199"/>
      <c r="AP257" s="1199"/>
      <c r="AQ257" s="1199"/>
      <c r="AR257" s="1199"/>
      <c r="AS257" s="1199"/>
      <c r="AT257" s="1200"/>
      <c r="AU257" s="1200"/>
      <c r="AV257" s="1200"/>
      <c r="AW257" s="1745"/>
      <c r="AX257" s="1143" t="s">
        <v>74</v>
      </c>
      <c r="AY257" s="1143"/>
      <c r="AZ257" s="1143"/>
      <c r="BA257" s="1143"/>
      <c r="BB257" s="1143"/>
      <c r="BC257" s="1143"/>
      <c r="BD257" s="1144"/>
    </row>
    <row r="258" spans="2:58" s="32" customFormat="1" ht="15" hidden="1" customHeight="1" x14ac:dyDescent="0.45">
      <c r="B258" s="1121"/>
      <c r="C258" s="1122"/>
      <c r="D258" s="1122"/>
      <c r="E258" s="1122"/>
      <c r="F258" s="1122"/>
      <c r="G258" s="1122"/>
      <c r="H258" s="1122"/>
      <c r="I258" s="1123"/>
      <c r="J258" s="1197"/>
      <c r="K258" s="1198"/>
      <c r="L258" s="1744"/>
      <c r="M258" s="1199"/>
      <c r="N258" s="1199"/>
      <c r="O258" s="1199"/>
      <c r="P258" s="1199"/>
      <c r="Q258" s="1199"/>
      <c r="R258" s="1200"/>
      <c r="S258" s="1200"/>
      <c r="T258" s="1200"/>
      <c r="U258" s="1745"/>
      <c r="V258" s="1146"/>
      <c r="W258" s="1146"/>
      <c r="X258" s="1146"/>
      <c r="Y258" s="1146"/>
      <c r="Z258" s="1146"/>
      <c r="AA258" s="1146"/>
      <c r="AB258" s="1147"/>
      <c r="AC258" s="63"/>
      <c r="AD258" s="1121"/>
      <c r="AE258" s="1122"/>
      <c r="AF258" s="1122"/>
      <c r="AG258" s="1122"/>
      <c r="AH258" s="1122"/>
      <c r="AI258" s="1122"/>
      <c r="AJ258" s="1122"/>
      <c r="AK258" s="1123"/>
      <c r="AL258" s="1197"/>
      <c r="AM258" s="1198"/>
      <c r="AN258" s="1744"/>
      <c r="AO258" s="1199"/>
      <c r="AP258" s="1199"/>
      <c r="AQ258" s="1199"/>
      <c r="AR258" s="1199"/>
      <c r="AS258" s="1199"/>
      <c r="AT258" s="1200"/>
      <c r="AU258" s="1200"/>
      <c r="AV258" s="1200"/>
      <c r="AW258" s="1745"/>
      <c r="AX258" s="1146"/>
      <c r="AY258" s="1146"/>
      <c r="AZ258" s="1146"/>
      <c r="BA258" s="1146"/>
      <c r="BB258" s="1146"/>
      <c r="BC258" s="1146"/>
      <c r="BD258" s="1147"/>
      <c r="BF258" s="63"/>
    </row>
    <row r="259" spans="2:58" s="32" customFormat="1" ht="15" hidden="1" customHeight="1" x14ac:dyDescent="0.45">
      <c r="B259" s="1118" t="s">
        <v>75</v>
      </c>
      <c r="C259" s="1119"/>
      <c r="D259" s="1119"/>
      <c r="E259" s="1119"/>
      <c r="F259" s="1119"/>
      <c r="G259" s="1119"/>
      <c r="H259" s="1119"/>
      <c r="I259" s="1119"/>
      <c r="J259" s="1737"/>
      <c r="K259" s="1739"/>
      <c r="L259" s="1558"/>
      <c r="M259" s="1527" t="s">
        <v>76</v>
      </c>
      <c r="N259" s="1558"/>
      <c r="O259" s="1527" t="s">
        <v>77</v>
      </c>
      <c r="P259" s="1558"/>
      <c r="Q259" s="1527" t="s">
        <v>140</v>
      </c>
      <c r="S259" s="60"/>
      <c r="T259" s="60"/>
      <c r="U259" s="60"/>
      <c r="V259" s="60"/>
      <c r="W259" s="60"/>
      <c r="X259" s="60"/>
      <c r="Y259" s="60"/>
      <c r="Z259" s="60"/>
      <c r="AA259" s="60"/>
      <c r="AB259" s="209"/>
      <c r="AC259" s="63"/>
      <c r="AD259" s="1118" t="s">
        <v>75</v>
      </c>
      <c r="AE259" s="1119"/>
      <c r="AF259" s="1119"/>
      <c r="AG259" s="1119"/>
      <c r="AH259" s="1119"/>
      <c r="AI259" s="1119"/>
      <c r="AJ259" s="1119"/>
      <c r="AK259" s="1119"/>
      <c r="AL259" s="1737"/>
      <c r="AM259" s="1739"/>
      <c r="AN259" s="1558"/>
      <c r="AO259" s="1527" t="s">
        <v>76</v>
      </c>
      <c r="AP259" s="1558"/>
      <c r="AQ259" s="1527" t="s">
        <v>77</v>
      </c>
      <c r="AR259" s="1558"/>
      <c r="AS259" s="1527" t="s">
        <v>140</v>
      </c>
      <c r="AU259" s="60"/>
      <c r="AV259" s="60"/>
      <c r="AW259" s="60"/>
      <c r="AX259" s="60"/>
      <c r="AY259" s="60"/>
      <c r="AZ259" s="60"/>
      <c r="BA259" s="60"/>
      <c r="BB259" s="60"/>
      <c r="BC259" s="60"/>
      <c r="BD259" s="209"/>
      <c r="BF259" s="63"/>
    </row>
    <row r="260" spans="2:58" s="32" customFormat="1" ht="15" hidden="1" customHeight="1" x14ac:dyDescent="0.45">
      <c r="B260" s="1121"/>
      <c r="C260" s="1122"/>
      <c r="D260" s="1122"/>
      <c r="E260" s="1122"/>
      <c r="F260" s="1122"/>
      <c r="G260" s="1122"/>
      <c r="H260" s="1122"/>
      <c r="I260" s="1122"/>
      <c r="J260" s="1480"/>
      <c r="K260" s="1752"/>
      <c r="L260" s="1749"/>
      <c r="M260" s="1528"/>
      <c r="N260" s="1749"/>
      <c r="O260" s="1528"/>
      <c r="P260" s="1749"/>
      <c r="Q260" s="1528"/>
      <c r="R260" s="64"/>
      <c r="S260" s="62"/>
      <c r="T260" s="62"/>
      <c r="U260" s="62"/>
      <c r="V260" s="62"/>
      <c r="W260" s="62"/>
      <c r="X260" s="62"/>
      <c r="Y260" s="62"/>
      <c r="Z260" s="62"/>
      <c r="AA260" s="62"/>
      <c r="AB260" s="208"/>
      <c r="AC260" s="63"/>
      <c r="AD260" s="1121"/>
      <c r="AE260" s="1122"/>
      <c r="AF260" s="1122"/>
      <c r="AG260" s="1122"/>
      <c r="AH260" s="1122"/>
      <c r="AI260" s="1122"/>
      <c r="AJ260" s="1122"/>
      <c r="AK260" s="1122"/>
      <c r="AL260" s="1480"/>
      <c r="AM260" s="1752"/>
      <c r="AN260" s="1749"/>
      <c r="AO260" s="1528"/>
      <c r="AP260" s="1749"/>
      <c r="AQ260" s="1528"/>
      <c r="AR260" s="1749"/>
      <c r="AS260" s="1528"/>
      <c r="AT260" s="64"/>
      <c r="AU260" s="62"/>
      <c r="AV260" s="62"/>
      <c r="AW260" s="62"/>
      <c r="AX260" s="62"/>
      <c r="AY260" s="62"/>
      <c r="AZ260" s="62"/>
      <c r="BA260" s="62"/>
      <c r="BB260" s="62"/>
      <c r="BC260" s="62"/>
      <c r="BD260" s="208"/>
      <c r="BF260" s="63"/>
    </row>
    <row r="261" spans="2:58" s="32" customFormat="1" ht="20.100000000000001" hidden="1" customHeight="1" x14ac:dyDescent="0.4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3"/>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F261" s="63"/>
    </row>
    <row r="262" spans="2:58" s="32" customFormat="1" ht="18" hidden="1" customHeight="1" x14ac:dyDescent="0.45">
      <c r="C262" s="291" t="s">
        <v>85</v>
      </c>
      <c r="D262" s="69" t="s">
        <v>5718</v>
      </c>
      <c r="F262" s="69"/>
      <c r="G262" s="69"/>
      <c r="H262" s="69"/>
      <c r="I262" s="69"/>
      <c r="J262" s="73"/>
      <c r="K262" s="73"/>
      <c r="L262" s="73"/>
      <c r="M262" s="73"/>
      <c r="N262" s="73"/>
      <c r="O262" s="73"/>
      <c r="P262" s="73"/>
      <c r="Q262" s="73"/>
      <c r="R262" s="73"/>
      <c r="S262" s="74"/>
      <c r="T262" s="73"/>
      <c r="U262" s="73"/>
      <c r="V262" s="73"/>
      <c r="W262" s="73"/>
      <c r="X262" s="69"/>
      <c r="Y262" s="69"/>
      <c r="Z262" s="69"/>
      <c r="AA262" s="69"/>
      <c r="AB262" s="69"/>
      <c r="AE262" s="291" t="s">
        <v>85</v>
      </c>
      <c r="AF262" s="69" t="s">
        <v>5718</v>
      </c>
      <c r="AH262" s="69"/>
      <c r="AI262" s="69"/>
      <c r="AJ262" s="69"/>
      <c r="AK262" s="69"/>
      <c r="AL262" s="73"/>
      <c r="AM262" s="73"/>
      <c r="AN262" s="73"/>
      <c r="AO262" s="73"/>
      <c r="AP262" s="73"/>
      <c r="AQ262" s="73"/>
      <c r="AR262" s="73"/>
      <c r="AS262" s="73"/>
      <c r="AT262" s="73"/>
      <c r="AU262" s="74"/>
      <c r="AV262" s="73"/>
      <c r="AW262" s="73"/>
      <c r="AX262" s="73"/>
      <c r="AY262" s="73"/>
      <c r="AZ262" s="69"/>
      <c r="BA262" s="69"/>
      <c r="BB262" s="69"/>
      <c r="BC262" s="69"/>
      <c r="BD262" s="69"/>
    </row>
    <row r="263" spans="2:58" s="32" customFormat="1" ht="30" hidden="1" customHeight="1" x14ac:dyDescent="0.45">
      <c r="C263" s="296" t="s">
        <v>86</v>
      </c>
      <c r="D263" s="1117" t="s">
        <v>5719</v>
      </c>
      <c r="E263" s="1117"/>
      <c r="F263" s="1117"/>
      <c r="G263" s="1117"/>
      <c r="H263" s="1117"/>
      <c r="I263" s="1117"/>
      <c r="J263" s="1117"/>
      <c r="K263" s="1117"/>
      <c r="L263" s="1117"/>
      <c r="M263" s="1117"/>
      <c r="N263" s="1117"/>
      <c r="O263" s="1117"/>
      <c r="P263" s="1117"/>
      <c r="Q263" s="1117"/>
      <c r="R263" s="1117"/>
      <c r="S263" s="1117"/>
      <c r="T263" s="1117"/>
      <c r="U263" s="1117"/>
      <c r="V263" s="1117"/>
      <c r="W263" s="1117"/>
      <c r="X263" s="1117"/>
      <c r="Y263" s="1117"/>
      <c r="Z263" s="1117"/>
      <c r="AA263" s="1117"/>
      <c r="AB263" s="1117"/>
      <c r="AE263" s="296" t="s">
        <v>86</v>
      </c>
      <c r="AF263" s="1117" t="s">
        <v>5719</v>
      </c>
      <c r="AG263" s="1117"/>
      <c r="AH263" s="1117"/>
      <c r="AI263" s="1117"/>
      <c r="AJ263" s="1117"/>
      <c r="AK263" s="1117"/>
      <c r="AL263" s="1117"/>
      <c r="AM263" s="1117"/>
      <c r="AN263" s="1117"/>
      <c r="AO263" s="1117"/>
      <c r="AP263" s="1117"/>
      <c r="AQ263" s="1117"/>
      <c r="AR263" s="1117"/>
      <c r="AS263" s="1117"/>
      <c r="AT263" s="1117"/>
      <c r="AU263" s="1117"/>
      <c r="AV263" s="1117"/>
      <c r="AW263" s="1117"/>
      <c r="AX263" s="1117"/>
      <c r="AY263" s="1117"/>
      <c r="AZ263" s="1117"/>
      <c r="BA263" s="1117"/>
      <c r="BB263" s="1117"/>
      <c r="BC263" s="1117"/>
      <c r="BD263" s="1117"/>
    </row>
    <row r="264" spans="2:58" s="32" customFormat="1" ht="8.1" hidden="1" customHeight="1" x14ac:dyDescent="0.4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row>
    <row r="265" spans="2:58" s="32" customFormat="1" ht="25.35" hidden="1" customHeight="1" x14ac:dyDescent="0.45">
      <c r="B265" s="35" t="s">
        <v>87</v>
      </c>
      <c r="I265" s="36"/>
      <c r="J265" s="36"/>
      <c r="W265" s="36"/>
      <c r="X265" s="36"/>
      <c r="Y265" s="36"/>
      <c r="Z265" s="36"/>
      <c r="AA265" s="36"/>
      <c r="AB265" s="36"/>
      <c r="AD265" s="35" t="s">
        <v>87</v>
      </c>
      <c r="AK265" s="36"/>
      <c r="AL265" s="36"/>
      <c r="AY265" s="36"/>
      <c r="AZ265" s="36"/>
      <c r="BA265" s="36"/>
      <c r="BB265" s="36"/>
      <c r="BC265" s="36"/>
      <c r="BD265" s="36"/>
    </row>
    <row r="266" spans="2:58" s="32" customFormat="1" ht="12.6" hidden="1" customHeight="1" x14ac:dyDescent="0.45">
      <c r="B266" s="1185" t="s">
        <v>62</v>
      </c>
      <c r="C266" s="1186"/>
      <c r="D266" s="1186"/>
      <c r="E266" s="1186"/>
      <c r="F266" s="1186"/>
      <c r="G266" s="1186"/>
      <c r="H266" s="1186"/>
      <c r="I266" s="1187"/>
      <c r="J266" s="1188"/>
      <c r="K266" s="1189"/>
      <c r="L266" s="1189"/>
      <c r="M266" s="1189"/>
      <c r="N266" s="1189"/>
      <c r="O266" s="1189"/>
      <c r="P266" s="1189"/>
      <c r="Q266" s="1189"/>
      <c r="R266" s="1189"/>
      <c r="S266" s="1189"/>
      <c r="T266" s="1189"/>
      <c r="U266" s="1189"/>
      <c r="V266" s="1189"/>
      <c r="W266" s="1189"/>
      <c r="X266" s="1189"/>
      <c r="Y266" s="1189"/>
      <c r="Z266" s="1189"/>
      <c r="AA266" s="1189"/>
      <c r="AB266" s="1190"/>
      <c r="AD266" s="1185" t="s">
        <v>62</v>
      </c>
      <c r="AE266" s="1186"/>
      <c r="AF266" s="1186"/>
      <c r="AG266" s="1186"/>
      <c r="AH266" s="1186"/>
      <c r="AI266" s="1186"/>
      <c r="AJ266" s="1186"/>
      <c r="AK266" s="1187"/>
      <c r="AL266" s="1188"/>
      <c r="AM266" s="1189"/>
      <c r="AN266" s="1189"/>
      <c r="AO266" s="1189"/>
      <c r="AP266" s="1189"/>
      <c r="AQ266" s="1189"/>
      <c r="AR266" s="1189"/>
      <c r="AS266" s="1189"/>
      <c r="AT266" s="1189"/>
      <c r="AU266" s="1189"/>
      <c r="AV266" s="1189"/>
      <c r="AW266" s="1189"/>
      <c r="AX266" s="1189"/>
      <c r="AY266" s="1189"/>
      <c r="AZ266" s="1189"/>
      <c r="BA266" s="1189"/>
      <c r="BB266" s="1189"/>
      <c r="BC266" s="1189"/>
      <c r="BD266" s="1190"/>
    </row>
    <row r="267" spans="2:58" s="32" customFormat="1" ht="22.5" hidden="1" customHeight="1" x14ac:dyDescent="0.45">
      <c r="B267" s="1207" t="s">
        <v>50</v>
      </c>
      <c r="C267" s="1208"/>
      <c r="D267" s="1208"/>
      <c r="E267" s="1208"/>
      <c r="F267" s="1208"/>
      <c r="G267" s="1208"/>
      <c r="H267" s="1208"/>
      <c r="I267" s="1209"/>
      <c r="J267" s="1182"/>
      <c r="K267" s="1183"/>
      <c r="L267" s="1183"/>
      <c r="M267" s="1180"/>
      <c r="N267" s="1180"/>
      <c r="O267" s="1183"/>
      <c r="P267" s="1180"/>
      <c r="Q267" s="1180"/>
      <c r="R267" s="1183"/>
      <c r="S267" s="1183"/>
      <c r="T267" s="1183"/>
      <c r="U267" s="1183"/>
      <c r="V267" s="1183"/>
      <c r="W267" s="1183"/>
      <c r="X267" s="1183"/>
      <c r="Y267" s="1183"/>
      <c r="Z267" s="1183"/>
      <c r="AA267" s="1183"/>
      <c r="AB267" s="1184"/>
      <c r="AC267" s="32">
        <v>15</v>
      </c>
      <c r="AD267" s="1207" t="s">
        <v>50</v>
      </c>
      <c r="AE267" s="1208"/>
      <c r="AF267" s="1208"/>
      <c r="AG267" s="1208"/>
      <c r="AH267" s="1208"/>
      <c r="AI267" s="1208"/>
      <c r="AJ267" s="1208"/>
      <c r="AK267" s="1209"/>
      <c r="AL267" s="1182"/>
      <c r="AM267" s="1183"/>
      <c r="AN267" s="1183"/>
      <c r="AO267" s="1180"/>
      <c r="AP267" s="1180"/>
      <c r="AQ267" s="1183"/>
      <c r="AR267" s="1180"/>
      <c r="AS267" s="1180"/>
      <c r="AT267" s="1183"/>
      <c r="AU267" s="1183"/>
      <c r="AV267" s="1183"/>
      <c r="AW267" s="1183"/>
      <c r="AX267" s="1183"/>
      <c r="AY267" s="1183"/>
      <c r="AZ267" s="1183"/>
      <c r="BA267" s="1183"/>
      <c r="BB267" s="1183"/>
      <c r="BC267" s="1183"/>
      <c r="BD267" s="1184"/>
      <c r="BF267" s="32">
        <v>15</v>
      </c>
    </row>
    <row r="268" spans="2:58" s="32" customFormat="1" ht="25.35" hidden="1" customHeight="1" x14ac:dyDescent="0.45">
      <c r="B268" s="1173" t="s">
        <v>48</v>
      </c>
      <c r="C268" s="1174"/>
      <c r="D268" s="1174"/>
      <c r="E268" s="1174"/>
      <c r="F268" s="1174"/>
      <c r="G268" s="1174"/>
      <c r="H268" s="1174"/>
      <c r="I268" s="1175"/>
      <c r="J268" s="1753" t="s">
        <v>3</v>
      </c>
      <c r="K268" s="1754"/>
      <c r="L268" s="1754"/>
      <c r="M268" s="1731"/>
      <c r="N268" s="1733"/>
      <c r="O268" s="492" t="s">
        <v>4</v>
      </c>
      <c r="P268" s="1731"/>
      <c r="Q268" s="1733"/>
      <c r="R268" s="1754"/>
      <c r="S268" s="1754"/>
      <c r="T268" s="1754"/>
      <c r="U268" s="1754"/>
      <c r="V268" s="1754"/>
      <c r="W268" s="1754"/>
      <c r="X268" s="1754"/>
      <c r="Y268" s="1754"/>
      <c r="Z268" s="1754"/>
      <c r="AA268" s="1754"/>
      <c r="AB268" s="1755"/>
      <c r="AD268" s="1173" t="s">
        <v>48</v>
      </c>
      <c r="AE268" s="1174"/>
      <c r="AF268" s="1174"/>
      <c r="AG268" s="1174"/>
      <c r="AH268" s="1174"/>
      <c r="AI268" s="1174"/>
      <c r="AJ268" s="1174"/>
      <c r="AK268" s="1175"/>
      <c r="AL268" s="1753" t="s">
        <v>3</v>
      </c>
      <c r="AM268" s="1754"/>
      <c r="AN268" s="1754"/>
      <c r="AO268" s="1731"/>
      <c r="AP268" s="1733"/>
      <c r="AQ268" s="492" t="s">
        <v>4</v>
      </c>
      <c r="AR268" s="1731"/>
      <c r="AS268" s="1733"/>
      <c r="AT268" s="1754"/>
      <c r="AU268" s="1754"/>
      <c r="AV268" s="1754"/>
      <c r="AW268" s="1754"/>
      <c r="AX268" s="1754"/>
      <c r="AY268" s="1754"/>
      <c r="AZ268" s="1754"/>
      <c r="BA268" s="1754"/>
      <c r="BB268" s="1754"/>
      <c r="BC268" s="1754"/>
      <c r="BD268" s="1755"/>
    </row>
    <row r="269" spans="2:58" s="32" customFormat="1" ht="25.35" hidden="1" customHeight="1" x14ac:dyDescent="0.45">
      <c r="B269" s="1179"/>
      <c r="C269" s="1180"/>
      <c r="D269" s="1180"/>
      <c r="E269" s="1180"/>
      <c r="F269" s="1180"/>
      <c r="G269" s="1180"/>
      <c r="H269" s="1180"/>
      <c r="I269" s="1181"/>
      <c r="J269" s="1753" t="s">
        <v>5</v>
      </c>
      <c r="K269" s="1754"/>
      <c r="L269" s="1754"/>
      <c r="M269" s="1731"/>
      <c r="N269" s="1732"/>
      <c r="O269" s="1732"/>
      <c r="P269" s="1732"/>
      <c r="Q269" s="1733"/>
      <c r="R269" s="1753" t="s">
        <v>6</v>
      </c>
      <c r="S269" s="1754"/>
      <c r="T269" s="1755"/>
      <c r="U269" s="1731"/>
      <c r="V269" s="1732"/>
      <c r="W269" s="1732"/>
      <c r="X269" s="1732"/>
      <c r="Y269" s="1732"/>
      <c r="Z269" s="1732"/>
      <c r="AA269" s="1732"/>
      <c r="AB269" s="1733"/>
      <c r="AD269" s="1179"/>
      <c r="AE269" s="1180"/>
      <c r="AF269" s="1180"/>
      <c r="AG269" s="1180"/>
      <c r="AH269" s="1180"/>
      <c r="AI269" s="1180"/>
      <c r="AJ269" s="1180"/>
      <c r="AK269" s="1181"/>
      <c r="AL269" s="1753" t="s">
        <v>5</v>
      </c>
      <c r="AM269" s="1754"/>
      <c r="AN269" s="1754"/>
      <c r="AO269" s="1731"/>
      <c r="AP269" s="1732"/>
      <c r="AQ269" s="1732"/>
      <c r="AR269" s="1732"/>
      <c r="AS269" s="1733"/>
      <c r="AT269" s="1753" t="s">
        <v>6</v>
      </c>
      <c r="AU269" s="1754"/>
      <c r="AV269" s="1755"/>
      <c r="AW269" s="1731"/>
      <c r="AX269" s="1732"/>
      <c r="AY269" s="1732"/>
      <c r="AZ269" s="1732"/>
      <c r="BA269" s="1732"/>
      <c r="BB269" s="1732"/>
      <c r="BC269" s="1732"/>
      <c r="BD269" s="1733"/>
    </row>
    <row r="270" spans="2:58" s="32" customFormat="1" ht="25.35" hidden="1" customHeight="1" x14ac:dyDescent="0.45">
      <c r="B270" s="1179"/>
      <c r="C270" s="1180"/>
      <c r="D270" s="1180"/>
      <c r="E270" s="1180"/>
      <c r="F270" s="1180"/>
      <c r="G270" s="1180"/>
      <c r="H270" s="1180"/>
      <c r="I270" s="1181"/>
      <c r="J270" s="1753" t="s">
        <v>8536</v>
      </c>
      <c r="K270" s="1754"/>
      <c r="L270" s="1754"/>
      <c r="M270" s="1757"/>
      <c r="N270" s="1758"/>
      <c r="O270" s="1758"/>
      <c r="P270" s="1758"/>
      <c r="Q270" s="1759"/>
      <c r="R270" s="1753" t="s">
        <v>7</v>
      </c>
      <c r="S270" s="1754"/>
      <c r="T270" s="1755"/>
      <c r="U270" s="1731"/>
      <c r="V270" s="1732"/>
      <c r="W270" s="1732"/>
      <c r="X270" s="1732"/>
      <c r="Y270" s="1732"/>
      <c r="Z270" s="1732"/>
      <c r="AA270" s="1732"/>
      <c r="AB270" s="1733"/>
      <c r="AD270" s="1179"/>
      <c r="AE270" s="1180"/>
      <c r="AF270" s="1180"/>
      <c r="AG270" s="1180"/>
      <c r="AH270" s="1180"/>
      <c r="AI270" s="1180"/>
      <c r="AJ270" s="1180"/>
      <c r="AK270" s="1181"/>
      <c r="AL270" s="1753" t="s">
        <v>8536</v>
      </c>
      <c r="AM270" s="1754"/>
      <c r="AN270" s="1754"/>
      <c r="AO270" s="1757"/>
      <c r="AP270" s="1758"/>
      <c r="AQ270" s="1758"/>
      <c r="AR270" s="1758"/>
      <c r="AS270" s="1759"/>
      <c r="AT270" s="1753" t="s">
        <v>7</v>
      </c>
      <c r="AU270" s="1754"/>
      <c r="AV270" s="1755"/>
      <c r="AW270" s="1731"/>
      <c r="AX270" s="1732"/>
      <c r="AY270" s="1732"/>
      <c r="AZ270" s="1732"/>
      <c r="BA270" s="1732"/>
      <c r="BB270" s="1732"/>
      <c r="BC270" s="1732"/>
      <c r="BD270" s="1733"/>
    </row>
    <row r="271" spans="2:58" s="32" customFormat="1" ht="25.35" hidden="1" customHeight="1" x14ac:dyDescent="0.45">
      <c r="B271" s="1182"/>
      <c r="C271" s="1183"/>
      <c r="D271" s="1183"/>
      <c r="E271" s="1183"/>
      <c r="F271" s="1183"/>
      <c r="G271" s="1183"/>
      <c r="H271" s="1183"/>
      <c r="I271" s="1184"/>
      <c r="J271" s="1753" t="s">
        <v>8</v>
      </c>
      <c r="K271" s="1754"/>
      <c r="L271" s="1754"/>
      <c r="M271" s="1756"/>
      <c r="N271" s="1756"/>
      <c r="O271" s="1756"/>
      <c r="P271" s="1756"/>
      <c r="Q271" s="1756"/>
      <c r="R271" s="1756"/>
      <c r="S271" s="1756"/>
      <c r="T271" s="1756"/>
      <c r="U271" s="1756"/>
      <c r="V271" s="1756"/>
      <c r="W271" s="1756"/>
      <c r="X271" s="1756"/>
      <c r="Y271" s="1756"/>
      <c r="Z271" s="1756"/>
      <c r="AA271" s="1756"/>
      <c r="AB271" s="1756"/>
      <c r="AD271" s="1182"/>
      <c r="AE271" s="1183"/>
      <c r="AF271" s="1183"/>
      <c r="AG271" s="1183"/>
      <c r="AH271" s="1183"/>
      <c r="AI271" s="1183"/>
      <c r="AJ271" s="1183"/>
      <c r="AK271" s="1184"/>
      <c r="AL271" s="1753" t="s">
        <v>8</v>
      </c>
      <c r="AM271" s="1754"/>
      <c r="AN271" s="1754"/>
      <c r="AO271" s="1756"/>
      <c r="AP271" s="1756"/>
      <c r="AQ271" s="1756"/>
      <c r="AR271" s="1756"/>
      <c r="AS271" s="1756"/>
      <c r="AT271" s="1756"/>
      <c r="AU271" s="1756"/>
      <c r="AV271" s="1756"/>
      <c r="AW271" s="1756"/>
      <c r="AX271" s="1756"/>
      <c r="AY271" s="1756"/>
      <c r="AZ271" s="1756"/>
      <c r="BA271" s="1756"/>
      <c r="BB271" s="1756"/>
      <c r="BC271" s="1756"/>
      <c r="BD271" s="1756"/>
    </row>
    <row r="272" spans="2:58" s="32" customFormat="1" ht="30" hidden="1" customHeight="1" x14ac:dyDescent="0.45">
      <c r="B272" s="1696" t="s">
        <v>63</v>
      </c>
      <c r="C272" s="1697"/>
      <c r="D272" s="1697"/>
      <c r="E272" s="1697"/>
      <c r="F272" s="1697"/>
      <c r="G272" s="1697"/>
      <c r="H272" s="1697"/>
      <c r="I272" s="1698"/>
      <c r="J272" s="494"/>
      <c r="K272" s="495"/>
      <c r="L272" s="220" t="s">
        <v>65</v>
      </c>
      <c r="M272" s="496"/>
      <c r="N272" s="218" t="s">
        <v>64</v>
      </c>
      <c r="O272" s="42"/>
      <c r="P272" s="53"/>
      <c r="V272" s="82"/>
      <c r="W272" s="82"/>
      <c r="X272" s="82"/>
      <c r="Y272" s="82"/>
      <c r="Z272" s="82"/>
      <c r="AA272" s="82"/>
      <c r="AB272" s="83"/>
      <c r="AD272" s="1696" t="s">
        <v>63</v>
      </c>
      <c r="AE272" s="1697"/>
      <c r="AF272" s="1697"/>
      <c r="AG272" s="1697"/>
      <c r="AH272" s="1697"/>
      <c r="AI272" s="1697"/>
      <c r="AJ272" s="1697"/>
      <c r="AK272" s="1698"/>
      <c r="AL272" s="494"/>
      <c r="AM272" s="495"/>
      <c r="AN272" s="220" t="s">
        <v>65</v>
      </c>
      <c r="AO272" s="496"/>
      <c r="AP272" s="218" t="s">
        <v>64</v>
      </c>
      <c r="AQ272" s="42"/>
      <c r="AR272" s="53"/>
      <c r="AX272" s="82"/>
      <c r="AY272" s="82"/>
      <c r="AZ272" s="82"/>
      <c r="BA272" s="82"/>
      <c r="BB272" s="82"/>
      <c r="BC272" s="82"/>
      <c r="BD272" s="83"/>
    </row>
    <row r="273" spans="2:58" s="32" customFormat="1" ht="15" hidden="1" customHeight="1" x14ac:dyDescent="0.45">
      <c r="B273" s="1699"/>
      <c r="C273" s="1700"/>
      <c r="D273" s="1700"/>
      <c r="E273" s="1700"/>
      <c r="F273" s="1700"/>
      <c r="G273" s="1700"/>
      <c r="H273" s="1700"/>
      <c r="I273" s="1701"/>
      <c r="J273" s="43" t="s">
        <v>66</v>
      </c>
      <c r="K273" s="44"/>
      <c r="L273" s="44"/>
      <c r="M273" s="44"/>
      <c r="N273" s="44"/>
      <c r="O273" s="44"/>
      <c r="P273" s="44"/>
      <c r="Q273" s="44"/>
      <c r="R273" s="44"/>
      <c r="S273" s="42"/>
      <c r="T273" s="45"/>
      <c r="U273" s="217"/>
      <c r="V273" s="212"/>
      <c r="W273" s="410"/>
      <c r="X273" s="295" t="s">
        <v>65</v>
      </c>
      <c r="Y273" s="211"/>
      <c r="Z273" s="72" t="s">
        <v>64</v>
      </c>
      <c r="AA273" s="72"/>
      <c r="AB273" s="214"/>
      <c r="AD273" s="1699"/>
      <c r="AE273" s="1700"/>
      <c r="AF273" s="1700"/>
      <c r="AG273" s="1700"/>
      <c r="AH273" s="1700"/>
      <c r="AI273" s="1700"/>
      <c r="AJ273" s="1700"/>
      <c r="AK273" s="1701"/>
      <c r="AL273" s="43" t="s">
        <v>66</v>
      </c>
      <c r="AM273" s="44"/>
      <c r="AN273" s="44"/>
      <c r="AO273" s="44"/>
      <c r="AP273" s="44"/>
      <c r="AQ273" s="44"/>
      <c r="AR273" s="44"/>
      <c r="AS273" s="44"/>
      <c r="AT273" s="44"/>
      <c r="AU273" s="42"/>
      <c r="AV273" s="45"/>
      <c r="AW273" s="217"/>
      <c r="AX273" s="212"/>
      <c r="AY273" s="410"/>
      <c r="AZ273" s="295" t="s">
        <v>65</v>
      </c>
      <c r="BA273" s="211"/>
      <c r="BB273" s="72" t="s">
        <v>64</v>
      </c>
      <c r="BC273" s="72"/>
      <c r="BD273" s="214"/>
    </row>
    <row r="274" spans="2:58" s="32" customFormat="1" ht="15" hidden="1" customHeight="1" x14ac:dyDescent="0.45">
      <c r="B274" s="1702"/>
      <c r="C274" s="1703"/>
      <c r="D274" s="1703"/>
      <c r="E274" s="1703"/>
      <c r="F274" s="1703"/>
      <c r="G274" s="1703"/>
      <c r="H274" s="1703"/>
      <c r="I274" s="1704"/>
      <c r="J274" s="497" t="s">
        <v>67</v>
      </c>
      <c r="K274" s="99"/>
      <c r="L274" s="99"/>
      <c r="M274" s="99"/>
      <c r="N274" s="99"/>
      <c r="O274" s="99"/>
      <c r="P274" s="99"/>
      <c r="Q274" s="99"/>
      <c r="R274" s="99"/>
      <c r="S274" s="47"/>
      <c r="T274" s="48"/>
      <c r="U274" s="498"/>
      <c r="V274" s="499"/>
      <c r="W274" s="500"/>
      <c r="X274" s="99" t="s">
        <v>65</v>
      </c>
      <c r="Y274" s="501"/>
      <c r="Z274" s="48" t="s">
        <v>64</v>
      </c>
      <c r="AA274" s="48"/>
      <c r="AB274" s="49"/>
      <c r="AD274" s="1702"/>
      <c r="AE274" s="1703"/>
      <c r="AF274" s="1703"/>
      <c r="AG274" s="1703"/>
      <c r="AH274" s="1703"/>
      <c r="AI274" s="1703"/>
      <c r="AJ274" s="1703"/>
      <c r="AK274" s="1704"/>
      <c r="AL274" s="497" t="s">
        <v>67</v>
      </c>
      <c r="AM274" s="99"/>
      <c r="AN274" s="99"/>
      <c r="AO274" s="99"/>
      <c r="AP274" s="99"/>
      <c r="AQ274" s="99"/>
      <c r="AR274" s="99"/>
      <c r="AS274" s="99"/>
      <c r="AT274" s="99"/>
      <c r="AU274" s="47"/>
      <c r="AV274" s="48"/>
      <c r="AW274" s="498"/>
      <c r="AX274" s="499"/>
      <c r="AY274" s="500"/>
      <c r="AZ274" s="99" t="s">
        <v>65</v>
      </c>
      <c r="BA274" s="501"/>
      <c r="BB274" s="48" t="s">
        <v>64</v>
      </c>
      <c r="BC274" s="48"/>
      <c r="BD274" s="49"/>
    </row>
    <row r="275" spans="2:58" s="32" customFormat="1" ht="18" hidden="1" customHeight="1" x14ac:dyDescent="0.45">
      <c r="B275" s="1167" t="s">
        <v>68</v>
      </c>
      <c r="C275" s="1168"/>
      <c r="D275" s="1168"/>
      <c r="E275" s="1168"/>
      <c r="F275" s="1168"/>
      <c r="G275" s="1168"/>
      <c r="H275" s="1168"/>
      <c r="I275" s="1169"/>
      <c r="J275" s="502" t="s">
        <v>70</v>
      </c>
      <c r="K275" s="52" t="s">
        <v>69</v>
      </c>
      <c r="L275" s="58"/>
      <c r="M275" s="58"/>
      <c r="N275" s="58"/>
      <c r="O275" s="502" t="s">
        <v>70</v>
      </c>
      <c r="P275" s="52" t="s">
        <v>71</v>
      </c>
      <c r="Q275" s="58"/>
      <c r="R275" s="58"/>
      <c r="T275" s="72" t="s">
        <v>81</v>
      </c>
      <c r="U275" s="502" t="s">
        <v>70</v>
      </c>
      <c r="V275" s="72" t="s">
        <v>82</v>
      </c>
      <c r="X275" s="52"/>
      <c r="Y275" s="58"/>
      <c r="Z275" s="58"/>
      <c r="AA275" s="58"/>
      <c r="AB275" s="59"/>
      <c r="AD275" s="1167" t="s">
        <v>68</v>
      </c>
      <c r="AE275" s="1168"/>
      <c r="AF275" s="1168"/>
      <c r="AG275" s="1168"/>
      <c r="AH275" s="1168"/>
      <c r="AI275" s="1168"/>
      <c r="AJ275" s="1168"/>
      <c r="AK275" s="1169"/>
      <c r="AL275" s="502" t="s">
        <v>70</v>
      </c>
      <c r="AM275" s="52" t="s">
        <v>69</v>
      </c>
      <c r="AN275" s="58"/>
      <c r="AO275" s="58"/>
      <c r="AP275" s="58"/>
      <c r="AQ275" s="502" t="s">
        <v>70</v>
      </c>
      <c r="AR275" s="52" t="s">
        <v>71</v>
      </c>
      <c r="AS275" s="58"/>
      <c r="AT275" s="58"/>
      <c r="AV275" s="72" t="s">
        <v>81</v>
      </c>
      <c r="AW275" s="502" t="s">
        <v>70</v>
      </c>
      <c r="AX275" s="72" t="s">
        <v>82</v>
      </c>
      <c r="AZ275" s="52"/>
      <c r="BA275" s="58"/>
      <c r="BB275" s="58"/>
      <c r="BC275" s="58"/>
      <c r="BD275" s="59"/>
    </row>
    <row r="276" spans="2:58" s="32" customFormat="1" ht="15" hidden="1" customHeight="1" x14ac:dyDescent="0.45">
      <c r="B276" s="1118" t="s">
        <v>72</v>
      </c>
      <c r="C276" s="1119"/>
      <c r="D276" s="1119"/>
      <c r="E276" s="1119"/>
      <c r="F276" s="1119"/>
      <c r="G276" s="1119"/>
      <c r="H276" s="1119"/>
      <c r="I276" s="1120"/>
      <c r="J276" s="1130" t="s">
        <v>73</v>
      </c>
      <c r="K276" s="1139"/>
      <c r="L276" s="1744"/>
      <c r="M276" s="1199"/>
      <c r="N276" s="1199"/>
      <c r="O276" s="1199"/>
      <c r="P276" s="1199"/>
      <c r="Q276" s="1199"/>
      <c r="R276" s="1200"/>
      <c r="S276" s="1200"/>
      <c r="T276" s="1200"/>
      <c r="U276" s="1745"/>
      <c r="V276" s="1143" t="s">
        <v>74</v>
      </c>
      <c r="W276" s="1143"/>
      <c r="X276" s="1143"/>
      <c r="Y276" s="1143"/>
      <c r="Z276" s="1143"/>
      <c r="AA276" s="1143"/>
      <c r="AB276" s="1144"/>
      <c r="AD276" s="1118" t="s">
        <v>72</v>
      </c>
      <c r="AE276" s="1119"/>
      <c r="AF276" s="1119"/>
      <c r="AG276" s="1119"/>
      <c r="AH276" s="1119"/>
      <c r="AI276" s="1119"/>
      <c r="AJ276" s="1119"/>
      <c r="AK276" s="1120"/>
      <c r="AL276" s="1130" t="s">
        <v>73</v>
      </c>
      <c r="AM276" s="1139"/>
      <c r="AN276" s="1744"/>
      <c r="AO276" s="1199"/>
      <c r="AP276" s="1199"/>
      <c r="AQ276" s="1199"/>
      <c r="AR276" s="1199"/>
      <c r="AS276" s="1199"/>
      <c r="AT276" s="1200"/>
      <c r="AU276" s="1200"/>
      <c r="AV276" s="1200"/>
      <c r="AW276" s="1745"/>
      <c r="AX276" s="1143" t="s">
        <v>74</v>
      </c>
      <c r="AY276" s="1143"/>
      <c r="AZ276" s="1143"/>
      <c r="BA276" s="1143"/>
      <c r="BB276" s="1143"/>
      <c r="BC276" s="1143"/>
      <c r="BD276" s="1144"/>
    </row>
    <row r="277" spans="2:58" s="32" customFormat="1" ht="15" hidden="1" customHeight="1" x14ac:dyDescent="0.45">
      <c r="B277" s="1121"/>
      <c r="C277" s="1122"/>
      <c r="D277" s="1122"/>
      <c r="E277" s="1122"/>
      <c r="F277" s="1122"/>
      <c r="G277" s="1122"/>
      <c r="H277" s="1122"/>
      <c r="I277" s="1123"/>
      <c r="J277" s="1197"/>
      <c r="K277" s="1198"/>
      <c r="L277" s="1744"/>
      <c r="M277" s="1199"/>
      <c r="N277" s="1199"/>
      <c r="O277" s="1199"/>
      <c r="P277" s="1199"/>
      <c r="Q277" s="1199"/>
      <c r="R277" s="1200"/>
      <c r="S277" s="1200"/>
      <c r="T277" s="1200"/>
      <c r="U277" s="1745"/>
      <c r="V277" s="1146"/>
      <c r="W277" s="1146"/>
      <c r="X277" s="1146"/>
      <c r="Y277" s="1146"/>
      <c r="Z277" s="1146"/>
      <c r="AA277" s="1146"/>
      <c r="AB277" s="1147"/>
      <c r="AC277" s="63"/>
      <c r="AD277" s="1121"/>
      <c r="AE277" s="1122"/>
      <c r="AF277" s="1122"/>
      <c r="AG277" s="1122"/>
      <c r="AH277" s="1122"/>
      <c r="AI277" s="1122"/>
      <c r="AJ277" s="1122"/>
      <c r="AK277" s="1123"/>
      <c r="AL277" s="1197"/>
      <c r="AM277" s="1198"/>
      <c r="AN277" s="1744"/>
      <c r="AO277" s="1199"/>
      <c r="AP277" s="1199"/>
      <c r="AQ277" s="1199"/>
      <c r="AR277" s="1199"/>
      <c r="AS277" s="1199"/>
      <c r="AT277" s="1200"/>
      <c r="AU277" s="1200"/>
      <c r="AV277" s="1200"/>
      <c r="AW277" s="1745"/>
      <c r="AX277" s="1146"/>
      <c r="AY277" s="1146"/>
      <c r="AZ277" s="1146"/>
      <c r="BA277" s="1146"/>
      <c r="BB277" s="1146"/>
      <c r="BC277" s="1146"/>
      <c r="BD277" s="1147"/>
      <c r="BF277" s="63"/>
    </row>
    <row r="278" spans="2:58" s="32" customFormat="1" ht="15" hidden="1" customHeight="1" x14ac:dyDescent="0.45">
      <c r="B278" s="1118" t="s">
        <v>75</v>
      </c>
      <c r="C278" s="1119"/>
      <c r="D278" s="1119"/>
      <c r="E278" s="1119"/>
      <c r="F278" s="1119"/>
      <c r="G278" s="1119"/>
      <c r="H278" s="1119"/>
      <c r="I278" s="1119"/>
      <c r="J278" s="1737"/>
      <c r="K278" s="1739"/>
      <c r="L278" s="1558"/>
      <c r="M278" s="1527" t="s">
        <v>76</v>
      </c>
      <c r="N278" s="1558"/>
      <c r="O278" s="1527" t="s">
        <v>77</v>
      </c>
      <c r="P278" s="1558"/>
      <c r="Q278" s="1527" t="s">
        <v>140</v>
      </c>
      <c r="S278" s="60"/>
      <c r="T278" s="60"/>
      <c r="U278" s="60"/>
      <c r="V278" s="60"/>
      <c r="W278" s="60"/>
      <c r="X278" s="60"/>
      <c r="Y278" s="60"/>
      <c r="Z278" s="60"/>
      <c r="AA278" s="60"/>
      <c r="AB278" s="209"/>
      <c r="AC278" s="63"/>
      <c r="AD278" s="1118" t="s">
        <v>75</v>
      </c>
      <c r="AE278" s="1119"/>
      <c r="AF278" s="1119"/>
      <c r="AG278" s="1119"/>
      <c r="AH278" s="1119"/>
      <c r="AI278" s="1119"/>
      <c r="AJ278" s="1119"/>
      <c r="AK278" s="1119"/>
      <c r="AL278" s="1737"/>
      <c r="AM278" s="1739"/>
      <c r="AN278" s="1558"/>
      <c r="AO278" s="1527" t="s">
        <v>76</v>
      </c>
      <c r="AP278" s="1558"/>
      <c r="AQ278" s="1527" t="s">
        <v>77</v>
      </c>
      <c r="AR278" s="1558"/>
      <c r="AS278" s="1527" t="s">
        <v>140</v>
      </c>
      <c r="AU278" s="60"/>
      <c r="AV278" s="60"/>
      <c r="AW278" s="60"/>
      <c r="AX278" s="60"/>
      <c r="AY278" s="60"/>
      <c r="AZ278" s="60"/>
      <c r="BA278" s="60"/>
      <c r="BB278" s="60"/>
      <c r="BC278" s="60"/>
      <c r="BD278" s="209"/>
      <c r="BF278" s="63"/>
    </row>
    <row r="279" spans="2:58" s="32" customFormat="1" ht="15" hidden="1" customHeight="1" x14ac:dyDescent="0.45">
      <c r="B279" s="1121"/>
      <c r="C279" s="1122"/>
      <c r="D279" s="1122"/>
      <c r="E279" s="1122"/>
      <c r="F279" s="1122"/>
      <c r="G279" s="1122"/>
      <c r="H279" s="1122"/>
      <c r="I279" s="1122"/>
      <c r="J279" s="1480"/>
      <c r="K279" s="1752"/>
      <c r="L279" s="1749"/>
      <c r="M279" s="1528"/>
      <c r="N279" s="1749"/>
      <c r="O279" s="1528"/>
      <c r="P279" s="1749"/>
      <c r="Q279" s="1528"/>
      <c r="R279" s="64"/>
      <c r="S279" s="62"/>
      <c r="T279" s="62"/>
      <c r="U279" s="62"/>
      <c r="V279" s="62"/>
      <c r="W279" s="62"/>
      <c r="X279" s="62"/>
      <c r="Y279" s="62"/>
      <c r="Z279" s="62"/>
      <c r="AA279" s="62"/>
      <c r="AB279" s="208"/>
      <c r="AC279" s="63"/>
      <c r="AD279" s="1121"/>
      <c r="AE279" s="1122"/>
      <c r="AF279" s="1122"/>
      <c r="AG279" s="1122"/>
      <c r="AH279" s="1122"/>
      <c r="AI279" s="1122"/>
      <c r="AJ279" s="1122"/>
      <c r="AK279" s="1122"/>
      <c r="AL279" s="1480"/>
      <c r="AM279" s="1752"/>
      <c r="AN279" s="1749"/>
      <c r="AO279" s="1528"/>
      <c r="AP279" s="1749"/>
      <c r="AQ279" s="1528"/>
      <c r="AR279" s="1749"/>
      <c r="AS279" s="1528"/>
      <c r="AT279" s="64"/>
      <c r="AU279" s="62"/>
      <c r="AV279" s="62"/>
      <c r="AW279" s="62"/>
      <c r="AX279" s="62"/>
      <c r="AY279" s="62"/>
      <c r="AZ279" s="62"/>
      <c r="BA279" s="62"/>
      <c r="BB279" s="62"/>
      <c r="BC279" s="62"/>
      <c r="BD279" s="208"/>
      <c r="BF279" s="63"/>
    </row>
    <row r="280" spans="2:58" s="32" customFormat="1" ht="20.100000000000001" hidden="1" customHeight="1" x14ac:dyDescent="0.4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1"/>
      <c r="Z280" s="61"/>
      <c r="AA280" s="61"/>
      <c r="AB280" s="61"/>
      <c r="AC280" s="63"/>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1"/>
      <c r="BB280" s="61"/>
      <c r="BC280" s="61"/>
      <c r="BD280" s="61"/>
      <c r="BF280" s="63"/>
    </row>
    <row r="281" spans="2:58" s="32" customFormat="1" ht="12.6" hidden="1" customHeight="1" x14ac:dyDescent="0.45">
      <c r="B281" s="1185" t="s">
        <v>62</v>
      </c>
      <c r="C281" s="1186"/>
      <c r="D281" s="1186"/>
      <c r="E281" s="1186"/>
      <c r="F281" s="1186"/>
      <c r="G281" s="1186"/>
      <c r="H281" s="1186"/>
      <c r="I281" s="1187"/>
      <c r="J281" s="1188"/>
      <c r="K281" s="1189"/>
      <c r="L281" s="1189"/>
      <c r="M281" s="1189"/>
      <c r="N281" s="1189"/>
      <c r="O281" s="1189"/>
      <c r="P281" s="1189"/>
      <c r="Q281" s="1189"/>
      <c r="R281" s="1189"/>
      <c r="S281" s="1189"/>
      <c r="T281" s="1189"/>
      <c r="U281" s="1189"/>
      <c r="V281" s="1189"/>
      <c r="W281" s="1189"/>
      <c r="X281" s="1189"/>
      <c r="Y281" s="1189"/>
      <c r="Z281" s="1189"/>
      <c r="AA281" s="1189"/>
      <c r="AB281" s="1190"/>
      <c r="AD281" s="1185" t="s">
        <v>62</v>
      </c>
      <c r="AE281" s="1186"/>
      <c r="AF281" s="1186"/>
      <c r="AG281" s="1186"/>
      <c r="AH281" s="1186"/>
      <c r="AI281" s="1186"/>
      <c r="AJ281" s="1186"/>
      <c r="AK281" s="1187"/>
      <c r="AL281" s="1188"/>
      <c r="AM281" s="1189"/>
      <c r="AN281" s="1189"/>
      <c r="AO281" s="1189"/>
      <c r="AP281" s="1189"/>
      <c r="AQ281" s="1189"/>
      <c r="AR281" s="1189"/>
      <c r="AS281" s="1189"/>
      <c r="AT281" s="1189"/>
      <c r="AU281" s="1189"/>
      <c r="AV281" s="1189"/>
      <c r="AW281" s="1189"/>
      <c r="AX281" s="1189"/>
      <c r="AY281" s="1189"/>
      <c r="AZ281" s="1189"/>
      <c r="BA281" s="1189"/>
      <c r="BB281" s="1189"/>
      <c r="BC281" s="1189"/>
      <c r="BD281" s="1190"/>
    </row>
    <row r="282" spans="2:58" s="32" customFormat="1" ht="22.5" hidden="1" customHeight="1" x14ac:dyDescent="0.45">
      <c r="B282" s="1207" t="s">
        <v>50</v>
      </c>
      <c r="C282" s="1208"/>
      <c r="D282" s="1208"/>
      <c r="E282" s="1208"/>
      <c r="F282" s="1208"/>
      <c r="G282" s="1208"/>
      <c r="H282" s="1208"/>
      <c r="I282" s="1209"/>
      <c r="J282" s="1182"/>
      <c r="K282" s="1183"/>
      <c r="L282" s="1183"/>
      <c r="M282" s="1180"/>
      <c r="N282" s="1180"/>
      <c r="O282" s="1183"/>
      <c r="P282" s="1180"/>
      <c r="Q282" s="1180"/>
      <c r="R282" s="1183"/>
      <c r="S282" s="1183"/>
      <c r="T282" s="1183"/>
      <c r="U282" s="1183"/>
      <c r="V282" s="1183"/>
      <c r="W282" s="1183"/>
      <c r="X282" s="1183"/>
      <c r="Y282" s="1183"/>
      <c r="Z282" s="1183"/>
      <c r="AA282" s="1183"/>
      <c r="AB282" s="1184"/>
      <c r="AC282" s="32">
        <v>16</v>
      </c>
      <c r="AD282" s="1207" t="s">
        <v>50</v>
      </c>
      <c r="AE282" s="1208"/>
      <c r="AF282" s="1208"/>
      <c r="AG282" s="1208"/>
      <c r="AH282" s="1208"/>
      <c r="AI282" s="1208"/>
      <c r="AJ282" s="1208"/>
      <c r="AK282" s="1209"/>
      <c r="AL282" s="1182"/>
      <c r="AM282" s="1183"/>
      <c r="AN282" s="1183"/>
      <c r="AO282" s="1180"/>
      <c r="AP282" s="1180"/>
      <c r="AQ282" s="1183"/>
      <c r="AR282" s="1180"/>
      <c r="AS282" s="1180"/>
      <c r="AT282" s="1183"/>
      <c r="AU282" s="1183"/>
      <c r="AV282" s="1183"/>
      <c r="AW282" s="1183"/>
      <c r="AX282" s="1183"/>
      <c r="AY282" s="1183"/>
      <c r="AZ282" s="1183"/>
      <c r="BA282" s="1183"/>
      <c r="BB282" s="1183"/>
      <c r="BC282" s="1183"/>
      <c r="BD282" s="1184"/>
      <c r="BF282" s="32">
        <v>16</v>
      </c>
    </row>
    <row r="283" spans="2:58" s="32" customFormat="1" ht="25.35" hidden="1" customHeight="1" x14ac:dyDescent="0.45">
      <c r="B283" s="1173" t="s">
        <v>48</v>
      </c>
      <c r="C283" s="1174"/>
      <c r="D283" s="1174"/>
      <c r="E283" s="1174"/>
      <c r="F283" s="1174"/>
      <c r="G283" s="1174"/>
      <c r="H283" s="1174"/>
      <c r="I283" s="1175"/>
      <c r="J283" s="1753" t="s">
        <v>3</v>
      </c>
      <c r="K283" s="1754"/>
      <c r="L283" s="1754"/>
      <c r="M283" s="1731"/>
      <c r="N283" s="1733"/>
      <c r="O283" s="492" t="s">
        <v>4</v>
      </c>
      <c r="P283" s="1731"/>
      <c r="Q283" s="1733"/>
      <c r="R283" s="1754"/>
      <c r="S283" s="1754"/>
      <c r="T283" s="1754"/>
      <c r="U283" s="1754"/>
      <c r="V283" s="1754"/>
      <c r="W283" s="1754"/>
      <c r="X283" s="1754"/>
      <c r="Y283" s="1754"/>
      <c r="Z283" s="1754"/>
      <c r="AA283" s="1754"/>
      <c r="AB283" s="1755"/>
      <c r="AD283" s="1173" t="s">
        <v>48</v>
      </c>
      <c r="AE283" s="1174"/>
      <c r="AF283" s="1174"/>
      <c r="AG283" s="1174"/>
      <c r="AH283" s="1174"/>
      <c r="AI283" s="1174"/>
      <c r="AJ283" s="1174"/>
      <c r="AK283" s="1175"/>
      <c r="AL283" s="1753" t="s">
        <v>3</v>
      </c>
      <c r="AM283" s="1754"/>
      <c r="AN283" s="1754"/>
      <c r="AO283" s="1731"/>
      <c r="AP283" s="1733"/>
      <c r="AQ283" s="492" t="s">
        <v>4</v>
      </c>
      <c r="AR283" s="1731"/>
      <c r="AS283" s="1733"/>
      <c r="AT283" s="1754"/>
      <c r="AU283" s="1754"/>
      <c r="AV283" s="1754"/>
      <c r="AW283" s="1754"/>
      <c r="AX283" s="1754"/>
      <c r="AY283" s="1754"/>
      <c r="AZ283" s="1754"/>
      <c r="BA283" s="1754"/>
      <c r="BB283" s="1754"/>
      <c r="BC283" s="1754"/>
      <c r="BD283" s="1755"/>
    </row>
    <row r="284" spans="2:58" s="32" customFormat="1" ht="25.35" hidden="1" customHeight="1" x14ac:dyDescent="0.45">
      <c r="B284" s="1179"/>
      <c r="C284" s="1180"/>
      <c r="D284" s="1180"/>
      <c r="E284" s="1180"/>
      <c r="F284" s="1180"/>
      <c r="G284" s="1180"/>
      <c r="H284" s="1180"/>
      <c r="I284" s="1181"/>
      <c r="J284" s="1753" t="s">
        <v>5</v>
      </c>
      <c r="K284" s="1754"/>
      <c r="L284" s="1754"/>
      <c r="M284" s="1731"/>
      <c r="N284" s="1732"/>
      <c r="O284" s="1732"/>
      <c r="P284" s="1732"/>
      <c r="Q284" s="1733"/>
      <c r="R284" s="1753" t="s">
        <v>6</v>
      </c>
      <c r="S284" s="1754"/>
      <c r="T284" s="1755"/>
      <c r="U284" s="1731"/>
      <c r="V284" s="1732"/>
      <c r="W284" s="1732"/>
      <c r="X284" s="1732"/>
      <c r="Y284" s="1732"/>
      <c r="Z284" s="1732"/>
      <c r="AA284" s="1732"/>
      <c r="AB284" s="1733"/>
      <c r="AD284" s="1179"/>
      <c r="AE284" s="1180"/>
      <c r="AF284" s="1180"/>
      <c r="AG284" s="1180"/>
      <c r="AH284" s="1180"/>
      <c r="AI284" s="1180"/>
      <c r="AJ284" s="1180"/>
      <c r="AK284" s="1181"/>
      <c r="AL284" s="1753" t="s">
        <v>5</v>
      </c>
      <c r="AM284" s="1754"/>
      <c r="AN284" s="1754"/>
      <c r="AO284" s="1731"/>
      <c r="AP284" s="1732"/>
      <c r="AQ284" s="1732"/>
      <c r="AR284" s="1732"/>
      <c r="AS284" s="1733"/>
      <c r="AT284" s="1753" t="s">
        <v>6</v>
      </c>
      <c r="AU284" s="1754"/>
      <c r="AV284" s="1755"/>
      <c r="AW284" s="1731"/>
      <c r="AX284" s="1732"/>
      <c r="AY284" s="1732"/>
      <c r="AZ284" s="1732"/>
      <c r="BA284" s="1732"/>
      <c r="BB284" s="1732"/>
      <c r="BC284" s="1732"/>
      <c r="BD284" s="1733"/>
    </row>
    <row r="285" spans="2:58" s="32" customFormat="1" ht="25.35" hidden="1" customHeight="1" x14ac:dyDescent="0.45">
      <c r="B285" s="1179"/>
      <c r="C285" s="1180"/>
      <c r="D285" s="1180"/>
      <c r="E285" s="1180"/>
      <c r="F285" s="1180"/>
      <c r="G285" s="1180"/>
      <c r="H285" s="1180"/>
      <c r="I285" s="1181"/>
      <c r="J285" s="1753" t="s">
        <v>8536</v>
      </c>
      <c r="K285" s="1754"/>
      <c r="L285" s="1754"/>
      <c r="M285" s="1757"/>
      <c r="N285" s="1758"/>
      <c r="O285" s="1758"/>
      <c r="P285" s="1758"/>
      <c r="Q285" s="1759"/>
      <c r="R285" s="1753" t="s">
        <v>7</v>
      </c>
      <c r="S285" s="1754"/>
      <c r="T285" s="1755"/>
      <c r="U285" s="1731"/>
      <c r="V285" s="1732"/>
      <c r="W285" s="1732"/>
      <c r="X285" s="1732"/>
      <c r="Y285" s="1732"/>
      <c r="Z285" s="1732"/>
      <c r="AA285" s="1732"/>
      <c r="AB285" s="1733"/>
      <c r="AD285" s="1179"/>
      <c r="AE285" s="1180"/>
      <c r="AF285" s="1180"/>
      <c r="AG285" s="1180"/>
      <c r="AH285" s="1180"/>
      <c r="AI285" s="1180"/>
      <c r="AJ285" s="1180"/>
      <c r="AK285" s="1181"/>
      <c r="AL285" s="1753" t="s">
        <v>8536</v>
      </c>
      <c r="AM285" s="1754"/>
      <c r="AN285" s="1754"/>
      <c r="AO285" s="1757"/>
      <c r="AP285" s="1758"/>
      <c r="AQ285" s="1758"/>
      <c r="AR285" s="1758"/>
      <c r="AS285" s="1759"/>
      <c r="AT285" s="1753" t="s">
        <v>7</v>
      </c>
      <c r="AU285" s="1754"/>
      <c r="AV285" s="1755"/>
      <c r="AW285" s="1731"/>
      <c r="AX285" s="1732"/>
      <c r="AY285" s="1732"/>
      <c r="AZ285" s="1732"/>
      <c r="BA285" s="1732"/>
      <c r="BB285" s="1732"/>
      <c r="BC285" s="1732"/>
      <c r="BD285" s="1733"/>
    </row>
    <row r="286" spans="2:58" s="32" customFormat="1" ht="25.35" hidden="1" customHeight="1" x14ac:dyDescent="0.45">
      <c r="B286" s="1182"/>
      <c r="C286" s="1183"/>
      <c r="D286" s="1183"/>
      <c r="E286" s="1183"/>
      <c r="F286" s="1183"/>
      <c r="G286" s="1183"/>
      <c r="H286" s="1183"/>
      <c r="I286" s="1184"/>
      <c r="J286" s="1753" t="s">
        <v>8</v>
      </c>
      <c r="K286" s="1754"/>
      <c r="L286" s="1754"/>
      <c r="M286" s="1756"/>
      <c r="N286" s="1756"/>
      <c r="O286" s="1756"/>
      <c r="P286" s="1756"/>
      <c r="Q286" s="1756"/>
      <c r="R286" s="1756"/>
      <c r="S286" s="1756"/>
      <c r="T286" s="1756"/>
      <c r="U286" s="1756"/>
      <c r="V286" s="1756"/>
      <c r="W286" s="1756"/>
      <c r="X286" s="1756"/>
      <c r="Y286" s="1756"/>
      <c r="Z286" s="1756"/>
      <c r="AA286" s="1756"/>
      <c r="AB286" s="1756"/>
      <c r="AD286" s="1182"/>
      <c r="AE286" s="1183"/>
      <c r="AF286" s="1183"/>
      <c r="AG286" s="1183"/>
      <c r="AH286" s="1183"/>
      <c r="AI286" s="1183"/>
      <c r="AJ286" s="1183"/>
      <c r="AK286" s="1184"/>
      <c r="AL286" s="1753" t="s">
        <v>8</v>
      </c>
      <c r="AM286" s="1754"/>
      <c r="AN286" s="1754"/>
      <c r="AO286" s="1756"/>
      <c r="AP286" s="1756"/>
      <c r="AQ286" s="1756"/>
      <c r="AR286" s="1756"/>
      <c r="AS286" s="1756"/>
      <c r="AT286" s="1756"/>
      <c r="AU286" s="1756"/>
      <c r="AV286" s="1756"/>
      <c r="AW286" s="1756"/>
      <c r="AX286" s="1756"/>
      <c r="AY286" s="1756"/>
      <c r="AZ286" s="1756"/>
      <c r="BA286" s="1756"/>
      <c r="BB286" s="1756"/>
      <c r="BC286" s="1756"/>
      <c r="BD286" s="1756"/>
    </row>
    <row r="287" spans="2:58" s="32" customFormat="1" ht="30" hidden="1" customHeight="1" x14ac:dyDescent="0.45">
      <c r="B287" s="1696" t="s">
        <v>63</v>
      </c>
      <c r="C287" s="1697"/>
      <c r="D287" s="1697"/>
      <c r="E287" s="1697"/>
      <c r="F287" s="1697"/>
      <c r="G287" s="1697"/>
      <c r="H287" s="1697"/>
      <c r="I287" s="1698"/>
      <c r="J287" s="494"/>
      <c r="K287" s="495"/>
      <c r="L287" s="220" t="s">
        <v>65</v>
      </c>
      <c r="M287" s="496"/>
      <c r="N287" s="218" t="s">
        <v>64</v>
      </c>
      <c r="O287" s="42"/>
      <c r="P287" s="53"/>
      <c r="V287" s="82"/>
      <c r="W287" s="82"/>
      <c r="X287" s="82"/>
      <c r="Y287" s="82"/>
      <c r="Z287" s="82"/>
      <c r="AA287" s="82"/>
      <c r="AB287" s="83"/>
      <c r="AD287" s="1696" t="s">
        <v>63</v>
      </c>
      <c r="AE287" s="1697"/>
      <c r="AF287" s="1697"/>
      <c r="AG287" s="1697"/>
      <c r="AH287" s="1697"/>
      <c r="AI287" s="1697"/>
      <c r="AJ287" s="1697"/>
      <c r="AK287" s="1698"/>
      <c r="AL287" s="494"/>
      <c r="AM287" s="495"/>
      <c r="AN287" s="220" t="s">
        <v>65</v>
      </c>
      <c r="AO287" s="496"/>
      <c r="AP287" s="218" t="s">
        <v>64</v>
      </c>
      <c r="AQ287" s="42"/>
      <c r="AR287" s="53"/>
      <c r="AX287" s="82"/>
      <c r="AY287" s="82"/>
      <c r="AZ287" s="82"/>
      <c r="BA287" s="82"/>
      <c r="BB287" s="82"/>
      <c r="BC287" s="82"/>
      <c r="BD287" s="83"/>
    </row>
    <row r="288" spans="2:58" s="32" customFormat="1" ht="15" hidden="1" customHeight="1" x14ac:dyDescent="0.45">
      <c r="B288" s="1699"/>
      <c r="C288" s="1700"/>
      <c r="D288" s="1700"/>
      <c r="E288" s="1700"/>
      <c r="F288" s="1700"/>
      <c r="G288" s="1700"/>
      <c r="H288" s="1700"/>
      <c r="I288" s="1701"/>
      <c r="J288" s="43" t="s">
        <v>66</v>
      </c>
      <c r="K288" s="44"/>
      <c r="L288" s="44"/>
      <c r="M288" s="44"/>
      <c r="N288" s="44"/>
      <c r="O288" s="44"/>
      <c r="P288" s="44"/>
      <c r="Q288" s="44"/>
      <c r="R288" s="44"/>
      <c r="S288" s="42"/>
      <c r="T288" s="45"/>
      <c r="U288" s="217"/>
      <c r="V288" s="212"/>
      <c r="W288" s="410"/>
      <c r="X288" s="295" t="s">
        <v>65</v>
      </c>
      <c r="Y288" s="211"/>
      <c r="Z288" s="72" t="s">
        <v>64</v>
      </c>
      <c r="AA288" s="72"/>
      <c r="AB288" s="214"/>
      <c r="AD288" s="1699"/>
      <c r="AE288" s="1700"/>
      <c r="AF288" s="1700"/>
      <c r="AG288" s="1700"/>
      <c r="AH288" s="1700"/>
      <c r="AI288" s="1700"/>
      <c r="AJ288" s="1700"/>
      <c r="AK288" s="1701"/>
      <c r="AL288" s="43" t="s">
        <v>66</v>
      </c>
      <c r="AM288" s="44"/>
      <c r="AN288" s="44"/>
      <c r="AO288" s="44"/>
      <c r="AP288" s="44"/>
      <c r="AQ288" s="44"/>
      <c r="AR288" s="44"/>
      <c r="AS288" s="44"/>
      <c r="AT288" s="44"/>
      <c r="AU288" s="42"/>
      <c r="AV288" s="45"/>
      <c r="AW288" s="217"/>
      <c r="AX288" s="212"/>
      <c r="AY288" s="410"/>
      <c r="AZ288" s="295" t="s">
        <v>65</v>
      </c>
      <c r="BA288" s="211"/>
      <c r="BB288" s="72" t="s">
        <v>64</v>
      </c>
      <c r="BC288" s="72"/>
      <c r="BD288" s="214"/>
    </row>
    <row r="289" spans="2:58" s="32" customFormat="1" ht="15" hidden="1" customHeight="1" x14ac:dyDescent="0.45">
      <c r="B289" s="1702"/>
      <c r="C289" s="1703"/>
      <c r="D289" s="1703"/>
      <c r="E289" s="1703"/>
      <c r="F289" s="1703"/>
      <c r="G289" s="1703"/>
      <c r="H289" s="1703"/>
      <c r="I289" s="1704"/>
      <c r="J289" s="497" t="s">
        <v>67</v>
      </c>
      <c r="K289" s="99"/>
      <c r="L289" s="99"/>
      <c r="M289" s="99"/>
      <c r="N289" s="99"/>
      <c r="O289" s="99"/>
      <c r="P289" s="99"/>
      <c r="Q289" s="99"/>
      <c r="R289" s="99"/>
      <c r="S289" s="47"/>
      <c r="T289" s="48"/>
      <c r="U289" s="498"/>
      <c r="V289" s="499"/>
      <c r="W289" s="500"/>
      <c r="X289" s="99" t="s">
        <v>65</v>
      </c>
      <c r="Y289" s="501"/>
      <c r="Z289" s="48" t="s">
        <v>64</v>
      </c>
      <c r="AA289" s="48"/>
      <c r="AB289" s="49"/>
      <c r="AD289" s="1702"/>
      <c r="AE289" s="1703"/>
      <c r="AF289" s="1703"/>
      <c r="AG289" s="1703"/>
      <c r="AH289" s="1703"/>
      <c r="AI289" s="1703"/>
      <c r="AJ289" s="1703"/>
      <c r="AK289" s="1704"/>
      <c r="AL289" s="497" t="s">
        <v>67</v>
      </c>
      <c r="AM289" s="99"/>
      <c r="AN289" s="99"/>
      <c r="AO289" s="99"/>
      <c r="AP289" s="99"/>
      <c r="AQ289" s="99"/>
      <c r="AR289" s="99"/>
      <c r="AS289" s="99"/>
      <c r="AT289" s="99"/>
      <c r="AU289" s="47"/>
      <c r="AV289" s="48"/>
      <c r="AW289" s="498"/>
      <c r="AX289" s="499"/>
      <c r="AY289" s="500"/>
      <c r="AZ289" s="99" t="s">
        <v>65</v>
      </c>
      <c r="BA289" s="501"/>
      <c r="BB289" s="48" t="s">
        <v>64</v>
      </c>
      <c r="BC289" s="48"/>
      <c r="BD289" s="49"/>
    </row>
    <row r="290" spans="2:58" s="32" customFormat="1" ht="18" hidden="1" customHeight="1" x14ac:dyDescent="0.45">
      <c r="B290" s="1167" t="s">
        <v>68</v>
      </c>
      <c r="C290" s="1168"/>
      <c r="D290" s="1168"/>
      <c r="E290" s="1168"/>
      <c r="F290" s="1168"/>
      <c r="G290" s="1168"/>
      <c r="H290" s="1168"/>
      <c r="I290" s="1169"/>
      <c r="J290" s="502" t="s">
        <v>70</v>
      </c>
      <c r="K290" s="52" t="s">
        <v>69</v>
      </c>
      <c r="L290" s="58"/>
      <c r="M290" s="58"/>
      <c r="N290" s="58"/>
      <c r="O290" s="502" t="s">
        <v>70</v>
      </c>
      <c r="P290" s="52" t="s">
        <v>71</v>
      </c>
      <c r="Q290" s="58"/>
      <c r="R290" s="58"/>
      <c r="T290" s="72" t="s">
        <v>81</v>
      </c>
      <c r="U290" s="502" t="s">
        <v>70</v>
      </c>
      <c r="V290" s="72" t="s">
        <v>82</v>
      </c>
      <c r="X290" s="52"/>
      <c r="Y290" s="58"/>
      <c r="Z290" s="58"/>
      <c r="AA290" s="58"/>
      <c r="AB290" s="59"/>
      <c r="AD290" s="1167" t="s">
        <v>68</v>
      </c>
      <c r="AE290" s="1168"/>
      <c r="AF290" s="1168"/>
      <c r="AG290" s="1168"/>
      <c r="AH290" s="1168"/>
      <c r="AI290" s="1168"/>
      <c r="AJ290" s="1168"/>
      <c r="AK290" s="1169"/>
      <c r="AL290" s="502" t="s">
        <v>70</v>
      </c>
      <c r="AM290" s="52" t="s">
        <v>69</v>
      </c>
      <c r="AN290" s="58"/>
      <c r="AO290" s="58"/>
      <c r="AP290" s="58"/>
      <c r="AQ290" s="502" t="s">
        <v>70</v>
      </c>
      <c r="AR290" s="52" t="s">
        <v>71</v>
      </c>
      <c r="AS290" s="58"/>
      <c r="AT290" s="58"/>
      <c r="AV290" s="72" t="s">
        <v>81</v>
      </c>
      <c r="AW290" s="502" t="s">
        <v>70</v>
      </c>
      <c r="AX290" s="72" t="s">
        <v>82</v>
      </c>
      <c r="AZ290" s="52"/>
      <c r="BA290" s="58"/>
      <c r="BB290" s="58"/>
      <c r="BC290" s="58"/>
      <c r="BD290" s="59"/>
    </row>
    <row r="291" spans="2:58" s="32" customFormat="1" ht="15" hidden="1" customHeight="1" x14ac:dyDescent="0.45">
      <c r="B291" s="1118" t="s">
        <v>72</v>
      </c>
      <c r="C291" s="1119"/>
      <c r="D291" s="1119"/>
      <c r="E291" s="1119"/>
      <c r="F291" s="1119"/>
      <c r="G291" s="1119"/>
      <c r="H291" s="1119"/>
      <c r="I291" s="1120"/>
      <c r="J291" s="1130" t="s">
        <v>73</v>
      </c>
      <c r="K291" s="1139"/>
      <c r="L291" s="1744"/>
      <c r="M291" s="1199"/>
      <c r="N291" s="1199"/>
      <c r="O291" s="1199"/>
      <c r="P291" s="1199"/>
      <c r="Q291" s="1199"/>
      <c r="R291" s="1200"/>
      <c r="S291" s="1200"/>
      <c r="T291" s="1200"/>
      <c r="U291" s="1745"/>
      <c r="V291" s="1143" t="s">
        <v>74</v>
      </c>
      <c r="W291" s="1143"/>
      <c r="X291" s="1143"/>
      <c r="Y291" s="1143"/>
      <c r="Z291" s="1143"/>
      <c r="AA291" s="1143"/>
      <c r="AB291" s="1144"/>
      <c r="AD291" s="1118" t="s">
        <v>72</v>
      </c>
      <c r="AE291" s="1119"/>
      <c r="AF291" s="1119"/>
      <c r="AG291" s="1119"/>
      <c r="AH291" s="1119"/>
      <c r="AI291" s="1119"/>
      <c r="AJ291" s="1119"/>
      <c r="AK291" s="1120"/>
      <c r="AL291" s="1130" t="s">
        <v>73</v>
      </c>
      <c r="AM291" s="1139"/>
      <c r="AN291" s="1744"/>
      <c r="AO291" s="1199"/>
      <c r="AP291" s="1199"/>
      <c r="AQ291" s="1199"/>
      <c r="AR291" s="1199"/>
      <c r="AS291" s="1199"/>
      <c r="AT291" s="1200"/>
      <c r="AU291" s="1200"/>
      <c r="AV291" s="1200"/>
      <c r="AW291" s="1745"/>
      <c r="AX291" s="1143" t="s">
        <v>74</v>
      </c>
      <c r="AY291" s="1143"/>
      <c r="AZ291" s="1143"/>
      <c r="BA291" s="1143"/>
      <c r="BB291" s="1143"/>
      <c r="BC291" s="1143"/>
      <c r="BD291" s="1144"/>
    </row>
    <row r="292" spans="2:58" s="32" customFormat="1" ht="15" hidden="1" customHeight="1" x14ac:dyDescent="0.45">
      <c r="B292" s="1121"/>
      <c r="C292" s="1122"/>
      <c r="D292" s="1122"/>
      <c r="E292" s="1122"/>
      <c r="F292" s="1122"/>
      <c r="G292" s="1122"/>
      <c r="H292" s="1122"/>
      <c r="I292" s="1123"/>
      <c r="J292" s="1197"/>
      <c r="K292" s="1198"/>
      <c r="L292" s="1744"/>
      <c r="M292" s="1199"/>
      <c r="N292" s="1199"/>
      <c r="O292" s="1199"/>
      <c r="P292" s="1199"/>
      <c r="Q292" s="1199"/>
      <c r="R292" s="1200"/>
      <c r="S292" s="1200"/>
      <c r="T292" s="1200"/>
      <c r="U292" s="1745"/>
      <c r="V292" s="1146"/>
      <c r="W292" s="1146"/>
      <c r="X292" s="1146"/>
      <c r="Y292" s="1146"/>
      <c r="Z292" s="1146"/>
      <c r="AA292" s="1146"/>
      <c r="AB292" s="1147"/>
      <c r="AC292" s="63"/>
      <c r="AD292" s="1121"/>
      <c r="AE292" s="1122"/>
      <c r="AF292" s="1122"/>
      <c r="AG292" s="1122"/>
      <c r="AH292" s="1122"/>
      <c r="AI292" s="1122"/>
      <c r="AJ292" s="1122"/>
      <c r="AK292" s="1123"/>
      <c r="AL292" s="1197"/>
      <c r="AM292" s="1198"/>
      <c r="AN292" s="1744"/>
      <c r="AO292" s="1199"/>
      <c r="AP292" s="1199"/>
      <c r="AQ292" s="1199"/>
      <c r="AR292" s="1199"/>
      <c r="AS292" s="1199"/>
      <c r="AT292" s="1200"/>
      <c r="AU292" s="1200"/>
      <c r="AV292" s="1200"/>
      <c r="AW292" s="1745"/>
      <c r="AX292" s="1146"/>
      <c r="AY292" s="1146"/>
      <c r="AZ292" s="1146"/>
      <c r="BA292" s="1146"/>
      <c r="BB292" s="1146"/>
      <c r="BC292" s="1146"/>
      <c r="BD292" s="1147"/>
      <c r="BF292" s="63"/>
    </row>
    <row r="293" spans="2:58" s="32" customFormat="1" ht="15" hidden="1" customHeight="1" x14ac:dyDescent="0.45">
      <c r="B293" s="1118" t="s">
        <v>75</v>
      </c>
      <c r="C293" s="1119"/>
      <c r="D293" s="1119"/>
      <c r="E293" s="1119"/>
      <c r="F293" s="1119"/>
      <c r="G293" s="1119"/>
      <c r="H293" s="1119"/>
      <c r="I293" s="1119"/>
      <c r="J293" s="1737"/>
      <c r="K293" s="1739"/>
      <c r="L293" s="1558"/>
      <c r="M293" s="1527" t="s">
        <v>76</v>
      </c>
      <c r="N293" s="1558"/>
      <c r="O293" s="1527" t="s">
        <v>77</v>
      </c>
      <c r="P293" s="1558"/>
      <c r="Q293" s="1527" t="s">
        <v>140</v>
      </c>
      <c r="S293" s="60"/>
      <c r="T293" s="60"/>
      <c r="U293" s="60"/>
      <c r="V293" s="60"/>
      <c r="W293" s="60"/>
      <c r="X293" s="60"/>
      <c r="Y293" s="60"/>
      <c r="Z293" s="60"/>
      <c r="AA293" s="60"/>
      <c r="AB293" s="209"/>
      <c r="AC293" s="63"/>
      <c r="AD293" s="1118" t="s">
        <v>75</v>
      </c>
      <c r="AE293" s="1119"/>
      <c r="AF293" s="1119"/>
      <c r="AG293" s="1119"/>
      <c r="AH293" s="1119"/>
      <c r="AI293" s="1119"/>
      <c r="AJ293" s="1119"/>
      <c r="AK293" s="1119"/>
      <c r="AL293" s="1737"/>
      <c r="AM293" s="1739"/>
      <c r="AN293" s="1558"/>
      <c r="AO293" s="1527" t="s">
        <v>76</v>
      </c>
      <c r="AP293" s="1558"/>
      <c r="AQ293" s="1527" t="s">
        <v>77</v>
      </c>
      <c r="AR293" s="1558"/>
      <c r="AS293" s="1527" t="s">
        <v>140</v>
      </c>
      <c r="AU293" s="60"/>
      <c r="AV293" s="60"/>
      <c r="AW293" s="60"/>
      <c r="AX293" s="60"/>
      <c r="AY293" s="60"/>
      <c r="AZ293" s="60"/>
      <c r="BA293" s="60"/>
      <c r="BB293" s="60"/>
      <c r="BC293" s="60"/>
      <c r="BD293" s="209"/>
      <c r="BF293" s="63"/>
    </row>
    <row r="294" spans="2:58" s="32" customFormat="1" ht="15" hidden="1" customHeight="1" x14ac:dyDescent="0.45">
      <c r="B294" s="1121"/>
      <c r="C294" s="1122"/>
      <c r="D294" s="1122"/>
      <c r="E294" s="1122"/>
      <c r="F294" s="1122"/>
      <c r="G294" s="1122"/>
      <c r="H294" s="1122"/>
      <c r="I294" s="1122"/>
      <c r="J294" s="1480"/>
      <c r="K294" s="1752"/>
      <c r="L294" s="1749"/>
      <c r="M294" s="1528"/>
      <c r="N294" s="1749"/>
      <c r="O294" s="1528"/>
      <c r="P294" s="1749"/>
      <c r="Q294" s="1528"/>
      <c r="R294" s="64"/>
      <c r="S294" s="62"/>
      <c r="T294" s="62"/>
      <c r="U294" s="62"/>
      <c r="V294" s="62"/>
      <c r="W294" s="62"/>
      <c r="X294" s="62"/>
      <c r="Y294" s="62"/>
      <c r="Z294" s="62"/>
      <c r="AA294" s="62"/>
      <c r="AB294" s="208"/>
      <c r="AC294" s="63"/>
      <c r="AD294" s="1121"/>
      <c r="AE294" s="1122"/>
      <c r="AF294" s="1122"/>
      <c r="AG294" s="1122"/>
      <c r="AH294" s="1122"/>
      <c r="AI294" s="1122"/>
      <c r="AJ294" s="1122"/>
      <c r="AK294" s="1122"/>
      <c r="AL294" s="1480"/>
      <c r="AM294" s="1752"/>
      <c r="AN294" s="1749"/>
      <c r="AO294" s="1528"/>
      <c r="AP294" s="1749"/>
      <c r="AQ294" s="1528"/>
      <c r="AR294" s="1749"/>
      <c r="AS294" s="1528"/>
      <c r="AT294" s="64"/>
      <c r="AU294" s="62"/>
      <c r="AV294" s="62"/>
      <c r="AW294" s="62"/>
      <c r="AX294" s="62"/>
      <c r="AY294" s="62"/>
      <c r="AZ294" s="62"/>
      <c r="BA294" s="62"/>
      <c r="BB294" s="62"/>
      <c r="BC294" s="62"/>
      <c r="BD294" s="208"/>
      <c r="BF294" s="63"/>
    </row>
    <row r="295" spans="2:58" s="32" customFormat="1" ht="20.100000000000001" hidden="1" customHeight="1" x14ac:dyDescent="0.4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3"/>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F295" s="63"/>
    </row>
    <row r="296" spans="2:58" s="32" customFormat="1" ht="18" hidden="1" customHeight="1" x14ac:dyDescent="0.45">
      <c r="C296" s="291" t="s">
        <v>85</v>
      </c>
      <c r="D296" s="69" t="s">
        <v>5718</v>
      </c>
      <c r="F296" s="69"/>
      <c r="G296" s="69"/>
      <c r="H296" s="69"/>
      <c r="I296" s="69"/>
      <c r="J296" s="73"/>
      <c r="K296" s="73"/>
      <c r="L296" s="73"/>
      <c r="M296" s="73"/>
      <c r="N296" s="73"/>
      <c r="O296" s="73"/>
      <c r="P296" s="73"/>
      <c r="Q296" s="73"/>
      <c r="R296" s="73"/>
      <c r="S296" s="74"/>
      <c r="T296" s="73"/>
      <c r="U296" s="73"/>
      <c r="V296" s="73"/>
      <c r="W296" s="73"/>
      <c r="X296" s="69"/>
      <c r="Y296" s="69"/>
      <c r="Z296" s="69"/>
      <c r="AA296" s="69"/>
      <c r="AB296" s="69"/>
      <c r="AE296" s="291" t="s">
        <v>85</v>
      </c>
      <c r="AF296" s="69" t="s">
        <v>5718</v>
      </c>
      <c r="AH296" s="69"/>
      <c r="AI296" s="69"/>
      <c r="AJ296" s="69"/>
      <c r="AK296" s="69"/>
      <c r="AL296" s="73"/>
      <c r="AM296" s="73"/>
      <c r="AN296" s="73"/>
      <c r="AO296" s="73"/>
      <c r="AP296" s="73"/>
      <c r="AQ296" s="73"/>
      <c r="AR296" s="73"/>
      <c r="AS296" s="73"/>
      <c r="AT296" s="73"/>
      <c r="AU296" s="74"/>
      <c r="AV296" s="73"/>
      <c r="AW296" s="73"/>
      <c r="AX296" s="73"/>
      <c r="AY296" s="73"/>
      <c r="AZ296" s="69"/>
      <c r="BA296" s="69"/>
      <c r="BB296" s="69"/>
      <c r="BC296" s="69"/>
      <c r="BD296" s="69"/>
    </row>
    <row r="297" spans="2:58" s="32" customFormat="1" ht="30" hidden="1" customHeight="1" x14ac:dyDescent="0.45">
      <c r="C297" s="296" t="s">
        <v>86</v>
      </c>
      <c r="D297" s="1117" t="s">
        <v>5719</v>
      </c>
      <c r="E297" s="1117"/>
      <c r="F297" s="1117"/>
      <c r="G297" s="1117"/>
      <c r="H297" s="1117"/>
      <c r="I297" s="1117"/>
      <c r="J297" s="1117"/>
      <c r="K297" s="1117"/>
      <c r="L297" s="1117"/>
      <c r="M297" s="1117"/>
      <c r="N297" s="1117"/>
      <c r="O297" s="1117"/>
      <c r="P297" s="1117"/>
      <c r="Q297" s="1117"/>
      <c r="R297" s="1117"/>
      <c r="S297" s="1117"/>
      <c r="T297" s="1117"/>
      <c r="U297" s="1117"/>
      <c r="V297" s="1117"/>
      <c r="W297" s="1117"/>
      <c r="X297" s="1117"/>
      <c r="Y297" s="1117"/>
      <c r="Z297" s="1117"/>
      <c r="AA297" s="1117"/>
      <c r="AB297" s="1117"/>
      <c r="AE297" s="296" t="s">
        <v>86</v>
      </c>
      <c r="AF297" s="1117" t="s">
        <v>5719</v>
      </c>
      <c r="AG297" s="1117"/>
      <c r="AH297" s="1117"/>
      <c r="AI297" s="1117"/>
      <c r="AJ297" s="1117"/>
      <c r="AK297" s="1117"/>
      <c r="AL297" s="1117"/>
      <c r="AM297" s="1117"/>
      <c r="AN297" s="1117"/>
      <c r="AO297" s="1117"/>
      <c r="AP297" s="1117"/>
      <c r="AQ297" s="1117"/>
      <c r="AR297" s="1117"/>
      <c r="AS297" s="1117"/>
      <c r="AT297" s="1117"/>
      <c r="AU297" s="1117"/>
      <c r="AV297" s="1117"/>
      <c r="AW297" s="1117"/>
      <c r="AX297" s="1117"/>
      <c r="AY297" s="1117"/>
      <c r="AZ297" s="1117"/>
      <c r="BA297" s="1117"/>
      <c r="BB297" s="1117"/>
      <c r="BC297" s="1117"/>
      <c r="BD297" s="1117"/>
    </row>
    <row r="298" spans="2:58" s="32" customFormat="1" ht="8.1" hidden="1" customHeight="1" x14ac:dyDescent="0.4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G298" s="75"/>
      <c r="AH298" s="75"/>
      <c r="AI298" s="75"/>
      <c r="AJ298" s="75"/>
      <c r="AK298" s="75"/>
      <c r="AL298" s="75"/>
      <c r="AM298" s="75"/>
      <c r="AN298" s="75"/>
      <c r="AO298" s="75"/>
      <c r="AP298" s="75"/>
      <c r="AQ298" s="75"/>
      <c r="AR298" s="75"/>
      <c r="AS298" s="75"/>
      <c r="AT298" s="75"/>
      <c r="AU298" s="75"/>
      <c r="AV298" s="75"/>
      <c r="AW298" s="75"/>
      <c r="AX298" s="75"/>
      <c r="AY298" s="75"/>
      <c r="AZ298" s="75"/>
      <c r="BA298" s="75"/>
      <c r="BB298" s="75"/>
      <c r="BC298" s="75"/>
      <c r="BD298" s="75"/>
    </row>
    <row r="299" spans="2:58" s="32" customFormat="1" ht="25.35" hidden="1" customHeight="1" x14ac:dyDescent="0.45">
      <c r="B299" s="35" t="s">
        <v>87</v>
      </c>
      <c r="I299" s="36"/>
      <c r="J299" s="36"/>
      <c r="W299" s="36"/>
      <c r="X299" s="36"/>
      <c r="Y299" s="36"/>
      <c r="Z299" s="36"/>
      <c r="AA299" s="36"/>
      <c r="AB299" s="36"/>
      <c r="AD299" s="35" t="s">
        <v>87</v>
      </c>
      <c r="AK299" s="36"/>
      <c r="AL299" s="36"/>
      <c r="AY299" s="36"/>
      <c r="AZ299" s="36"/>
      <c r="BA299" s="36"/>
      <c r="BB299" s="36"/>
      <c r="BC299" s="36"/>
      <c r="BD299" s="36"/>
    </row>
    <row r="300" spans="2:58" s="32" customFormat="1" ht="12.6" hidden="1" customHeight="1" x14ac:dyDescent="0.45">
      <c r="B300" s="1185" t="s">
        <v>62</v>
      </c>
      <c r="C300" s="1186"/>
      <c r="D300" s="1186"/>
      <c r="E300" s="1186"/>
      <c r="F300" s="1186"/>
      <c r="G300" s="1186"/>
      <c r="H300" s="1186"/>
      <c r="I300" s="1187"/>
      <c r="J300" s="1188"/>
      <c r="K300" s="1189"/>
      <c r="L300" s="1189"/>
      <c r="M300" s="1189"/>
      <c r="N300" s="1189"/>
      <c r="O300" s="1189"/>
      <c r="P300" s="1189"/>
      <c r="Q300" s="1189"/>
      <c r="R300" s="1189"/>
      <c r="S300" s="1189"/>
      <c r="T300" s="1189"/>
      <c r="U300" s="1189"/>
      <c r="V300" s="1189"/>
      <c r="W300" s="1189"/>
      <c r="X300" s="1189"/>
      <c r="Y300" s="1189"/>
      <c r="Z300" s="1189"/>
      <c r="AA300" s="1189"/>
      <c r="AB300" s="1190"/>
      <c r="AD300" s="1185" t="s">
        <v>62</v>
      </c>
      <c r="AE300" s="1186"/>
      <c r="AF300" s="1186"/>
      <c r="AG300" s="1186"/>
      <c r="AH300" s="1186"/>
      <c r="AI300" s="1186"/>
      <c r="AJ300" s="1186"/>
      <c r="AK300" s="1187"/>
      <c r="AL300" s="1188"/>
      <c r="AM300" s="1189"/>
      <c r="AN300" s="1189"/>
      <c r="AO300" s="1189"/>
      <c r="AP300" s="1189"/>
      <c r="AQ300" s="1189"/>
      <c r="AR300" s="1189"/>
      <c r="AS300" s="1189"/>
      <c r="AT300" s="1189"/>
      <c r="AU300" s="1189"/>
      <c r="AV300" s="1189"/>
      <c r="AW300" s="1189"/>
      <c r="AX300" s="1189"/>
      <c r="AY300" s="1189"/>
      <c r="AZ300" s="1189"/>
      <c r="BA300" s="1189"/>
      <c r="BB300" s="1189"/>
      <c r="BC300" s="1189"/>
      <c r="BD300" s="1190"/>
    </row>
    <row r="301" spans="2:58" s="32" customFormat="1" ht="22.5" hidden="1" customHeight="1" x14ac:dyDescent="0.45">
      <c r="B301" s="1207" t="s">
        <v>50</v>
      </c>
      <c r="C301" s="1208"/>
      <c r="D301" s="1208"/>
      <c r="E301" s="1208"/>
      <c r="F301" s="1208"/>
      <c r="G301" s="1208"/>
      <c r="H301" s="1208"/>
      <c r="I301" s="1209"/>
      <c r="J301" s="1182"/>
      <c r="K301" s="1183"/>
      <c r="L301" s="1183"/>
      <c r="M301" s="1180"/>
      <c r="N301" s="1180"/>
      <c r="O301" s="1183"/>
      <c r="P301" s="1180"/>
      <c r="Q301" s="1180"/>
      <c r="R301" s="1183"/>
      <c r="S301" s="1183"/>
      <c r="T301" s="1183"/>
      <c r="U301" s="1183"/>
      <c r="V301" s="1183"/>
      <c r="W301" s="1183"/>
      <c r="X301" s="1183"/>
      <c r="Y301" s="1183"/>
      <c r="Z301" s="1183"/>
      <c r="AA301" s="1183"/>
      <c r="AB301" s="1184"/>
      <c r="AC301" s="32">
        <v>17</v>
      </c>
      <c r="AD301" s="1207" t="s">
        <v>50</v>
      </c>
      <c r="AE301" s="1208"/>
      <c r="AF301" s="1208"/>
      <c r="AG301" s="1208"/>
      <c r="AH301" s="1208"/>
      <c r="AI301" s="1208"/>
      <c r="AJ301" s="1208"/>
      <c r="AK301" s="1209"/>
      <c r="AL301" s="1182"/>
      <c r="AM301" s="1183"/>
      <c r="AN301" s="1183"/>
      <c r="AO301" s="1180"/>
      <c r="AP301" s="1180"/>
      <c r="AQ301" s="1183"/>
      <c r="AR301" s="1180"/>
      <c r="AS301" s="1180"/>
      <c r="AT301" s="1183"/>
      <c r="AU301" s="1183"/>
      <c r="AV301" s="1183"/>
      <c r="AW301" s="1183"/>
      <c r="AX301" s="1183"/>
      <c r="AY301" s="1183"/>
      <c r="AZ301" s="1183"/>
      <c r="BA301" s="1183"/>
      <c r="BB301" s="1183"/>
      <c r="BC301" s="1183"/>
      <c r="BD301" s="1184"/>
      <c r="BF301" s="32">
        <v>17</v>
      </c>
    </row>
    <row r="302" spans="2:58" s="32" customFormat="1" ht="25.35" hidden="1" customHeight="1" x14ac:dyDescent="0.45">
      <c r="B302" s="1173" t="s">
        <v>48</v>
      </c>
      <c r="C302" s="1174"/>
      <c r="D302" s="1174"/>
      <c r="E302" s="1174"/>
      <c r="F302" s="1174"/>
      <c r="G302" s="1174"/>
      <c r="H302" s="1174"/>
      <c r="I302" s="1175"/>
      <c r="J302" s="1753" t="s">
        <v>3</v>
      </c>
      <c r="K302" s="1754"/>
      <c r="L302" s="1754"/>
      <c r="M302" s="1731"/>
      <c r="N302" s="1733"/>
      <c r="O302" s="492" t="s">
        <v>4</v>
      </c>
      <c r="P302" s="1731"/>
      <c r="Q302" s="1733"/>
      <c r="R302" s="1754"/>
      <c r="S302" s="1754"/>
      <c r="T302" s="1754"/>
      <c r="U302" s="1754"/>
      <c r="V302" s="1754"/>
      <c r="W302" s="1754"/>
      <c r="X302" s="1754"/>
      <c r="Y302" s="1754"/>
      <c r="Z302" s="1754"/>
      <c r="AA302" s="1754"/>
      <c r="AB302" s="1755"/>
      <c r="AD302" s="1173" t="s">
        <v>48</v>
      </c>
      <c r="AE302" s="1174"/>
      <c r="AF302" s="1174"/>
      <c r="AG302" s="1174"/>
      <c r="AH302" s="1174"/>
      <c r="AI302" s="1174"/>
      <c r="AJ302" s="1174"/>
      <c r="AK302" s="1175"/>
      <c r="AL302" s="1753" t="s">
        <v>3</v>
      </c>
      <c r="AM302" s="1754"/>
      <c r="AN302" s="1754"/>
      <c r="AO302" s="1731"/>
      <c r="AP302" s="1733"/>
      <c r="AQ302" s="492" t="s">
        <v>4</v>
      </c>
      <c r="AR302" s="1731"/>
      <c r="AS302" s="1733"/>
      <c r="AT302" s="1754"/>
      <c r="AU302" s="1754"/>
      <c r="AV302" s="1754"/>
      <c r="AW302" s="1754"/>
      <c r="AX302" s="1754"/>
      <c r="AY302" s="1754"/>
      <c r="AZ302" s="1754"/>
      <c r="BA302" s="1754"/>
      <c r="BB302" s="1754"/>
      <c r="BC302" s="1754"/>
      <c r="BD302" s="1755"/>
    </row>
    <row r="303" spans="2:58" s="32" customFormat="1" ht="25.35" hidden="1" customHeight="1" x14ac:dyDescent="0.45">
      <c r="B303" s="1179"/>
      <c r="C303" s="1180"/>
      <c r="D303" s="1180"/>
      <c r="E303" s="1180"/>
      <c r="F303" s="1180"/>
      <c r="G303" s="1180"/>
      <c r="H303" s="1180"/>
      <c r="I303" s="1181"/>
      <c r="J303" s="1753" t="s">
        <v>5</v>
      </c>
      <c r="K303" s="1754"/>
      <c r="L303" s="1754"/>
      <c r="M303" s="1731"/>
      <c r="N303" s="1732"/>
      <c r="O303" s="1732"/>
      <c r="P303" s="1732"/>
      <c r="Q303" s="1733"/>
      <c r="R303" s="1753" t="s">
        <v>6</v>
      </c>
      <c r="S303" s="1754"/>
      <c r="T303" s="1755"/>
      <c r="U303" s="1731"/>
      <c r="V303" s="1732"/>
      <c r="W303" s="1732"/>
      <c r="X303" s="1732"/>
      <c r="Y303" s="1732"/>
      <c r="Z303" s="1732"/>
      <c r="AA303" s="1732"/>
      <c r="AB303" s="1733"/>
      <c r="AD303" s="1179"/>
      <c r="AE303" s="1180"/>
      <c r="AF303" s="1180"/>
      <c r="AG303" s="1180"/>
      <c r="AH303" s="1180"/>
      <c r="AI303" s="1180"/>
      <c r="AJ303" s="1180"/>
      <c r="AK303" s="1181"/>
      <c r="AL303" s="1753" t="s">
        <v>5</v>
      </c>
      <c r="AM303" s="1754"/>
      <c r="AN303" s="1754"/>
      <c r="AO303" s="1731"/>
      <c r="AP303" s="1732"/>
      <c r="AQ303" s="1732"/>
      <c r="AR303" s="1732"/>
      <c r="AS303" s="1733"/>
      <c r="AT303" s="1753" t="s">
        <v>6</v>
      </c>
      <c r="AU303" s="1754"/>
      <c r="AV303" s="1755"/>
      <c r="AW303" s="1731"/>
      <c r="AX303" s="1732"/>
      <c r="AY303" s="1732"/>
      <c r="AZ303" s="1732"/>
      <c r="BA303" s="1732"/>
      <c r="BB303" s="1732"/>
      <c r="BC303" s="1732"/>
      <c r="BD303" s="1733"/>
    </row>
    <row r="304" spans="2:58" s="32" customFormat="1" ht="25.35" hidden="1" customHeight="1" x14ac:dyDescent="0.45">
      <c r="B304" s="1179"/>
      <c r="C304" s="1180"/>
      <c r="D304" s="1180"/>
      <c r="E304" s="1180"/>
      <c r="F304" s="1180"/>
      <c r="G304" s="1180"/>
      <c r="H304" s="1180"/>
      <c r="I304" s="1181"/>
      <c r="J304" s="1753" t="s">
        <v>8536</v>
      </c>
      <c r="K304" s="1754"/>
      <c r="L304" s="1754"/>
      <c r="M304" s="1757"/>
      <c r="N304" s="1758"/>
      <c r="O304" s="1758"/>
      <c r="P304" s="1758"/>
      <c r="Q304" s="1759"/>
      <c r="R304" s="1753" t="s">
        <v>7</v>
      </c>
      <c r="S304" s="1754"/>
      <c r="T304" s="1755"/>
      <c r="U304" s="1731"/>
      <c r="V304" s="1732"/>
      <c r="W304" s="1732"/>
      <c r="X304" s="1732"/>
      <c r="Y304" s="1732"/>
      <c r="Z304" s="1732"/>
      <c r="AA304" s="1732"/>
      <c r="AB304" s="1733"/>
      <c r="AD304" s="1179"/>
      <c r="AE304" s="1180"/>
      <c r="AF304" s="1180"/>
      <c r="AG304" s="1180"/>
      <c r="AH304" s="1180"/>
      <c r="AI304" s="1180"/>
      <c r="AJ304" s="1180"/>
      <c r="AK304" s="1181"/>
      <c r="AL304" s="1753" t="s">
        <v>8536</v>
      </c>
      <c r="AM304" s="1754"/>
      <c r="AN304" s="1754"/>
      <c r="AO304" s="1757"/>
      <c r="AP304" s="1758"/>
      <c r="AQ304" s="1758"/>
      <c r="AR304" s="1758"/>
      <c r="AS304" s="1759"/>
      <c r="AT304" s="1753" t="s">
        <v>7</v>
      </c>
      <c r="AU304" s="1754"/>
      <c r="AV304" s="1755"/>
      <c r="AW304" s="1731"/>
      <c r="AX304" s="1732"/>
      <c r="AY304" s="1732"/>
      <c r="AZ304" s="1732"/>
      <c r="BA304" s="1732"/>
      <c r="BB304" s="1732"/>
      <c r="BC304" s="1732"/>
      <c r="BD304" s="1733"/>
    </row>
    <row r="305" spans="2:58" s="32" customFormat="1" ht="25.35" hidden="1" customHeight="1" x14ac:dyDescent="0.45">
      <c r="B305" s="1182"/>
      <c r="C305" s="1183"/>
      <c r="D305" s="1183"/>
      <c r="E305" s="1183"/>
      <c r="F305" s="1183"/>
      <c r="G305" s="1183"/>
      <c r="H305" s="1183"/>
      <c r="I305" s="1184"/>
      <c r="J305" s="1753" t="s">
        <v>8</v>
      </c>
      <c r="K305" s="1754"/>
      <c r="L305" s="1754"/>
      <c r="M305" s="1756"/>
      <c r="N305" s="1756"/>
      <c r="O305" s="1756"/>
      <c r="P305" s="1756"/>
      <c r="Q305" s="1756"/>
      <c r="R305" s="1756"/>
      <c r="S305" s="1756"/>
      <c r="T305" s="1756"/>
      <c r="U305" s="1756"/>
      <c r="V305" s="1756"/>
      <c r="W305" s="1756"/>
      <c r="X305" s="1756"/>
      <c r="Y305" s="1756"/>
      <c r="Z305" s="1756"/>
      <c r="AA305" s="1756"/>
      <c r="AB305" s="1756"/>
      <c r="AD305" s="1182"/>
      <c r="AE305" s="1183"/>
      <c r="AF305" s="1183"/>
      <c r="AG305" s="1183"/>
      <c r="AH305" s="1183"/>
      <c r="AI305" s="1183"/>
      <c r="AJ305" s="1183"/>
      <c r="AK305" s="1184"/>
      <c r="AL305" s="1753" t="s">
        <v>8</v>
      </c>
      <c r="AM305" s="1754"/>
      <c r="AN305" s="1754"/>
      <c r="AO305" s="1756"/>
      <c r="AP305" s="1756"/>
      <c r="AQ305" s="1756"/>
      <c r="AR305" s="1756"/>
      <c r="AS305" s="1756"/>
      <c r="AT305" s="1756"/>
      <c r="AU305" s="1756"/>
      <c r="AV305" s="1756"/>
      <c r="AW305" s="1756"/>
      <c r="AX305" s="1756"/>
      <c r="AY305" s="1756"/>
      <c r="AZ305" s="1756"/>
      <c r="BA305" s="1756"/>
      <c r="BB305" s="1756"/>
      <c r="BC305" s="1756"/>
      <c r="BD305" s="1756"/>
    </row>
    <row r="306" spans="2:58" s="32" customFormat="1" ht="30" hidden="1" customHeight="1" x14ac:dyDescent="0.45">
      <c r="B306" s="1696" t="s">
        <v>63</v>
      </c>
      <c r="C306" s="1697"/>
      <c r="D306" s="1697"/>
      <c r="E306" s="1697"/>
      <c r="F306" s="1697"/>
      <c r="G306" s="1697"/>
      <c r="H306" s="1697"/>
      <c r="I306" s="1698"/>
      <c r="J306" s="494"/>
      <c r="K306" s="495"/>
      <c r="L306" s="220" t="s">
        <v>65</v>
      </c>
      <c r="M306" s="496"/>
      <c r="N306" s="218" t="s">
        <v>64</v>
      </c>
      <c r="O306" s="42"/>
      <c r="P306" s="53"/>
      <c r="V306" s="82"/>
      <c r="W306" s="82"/>
      <c r="X306" s="82"/>
      <c r="Y306" s="82"/>
      <c r="Z306" s="82"/>
      <c r="AA306" s="82"/>
      <c r="AB306" s="83"/>
      <c r="AD306" s="1696" t="s">
        <v>63</v>
      </c>
      <c r="AE306" s="1697"/>
      <c r="AF306" s="1697"/>
      <c r="AG306" s="1697"/>
      <c r="AH306" s="1697"/>
      <c r="AI306" s="1697"/>
      <c r="AJ306" s="1697"/>
      <c r="AK306" s="1698"/>
      <c r="AL306" s="494"/>
      <c r="AM306" s="495"/>
      <c r="AN306" s="220" t="s">
        <v>65</v>
      </c>
      <c r="AO306" s="496"/>
      <c r="AP306" s="218" t="s">
        <v>64</v>
      </c>
      <c r="AQ306" s="42"/>
      <c r="AR306" s="53"/>
      <c r="AX306" s="82"/>
      <c r="AY306" s="82"/>
      <c r="AZ306" s="82"/>
      <c r="BA306" s="82"/>
      <c r="BB306" s="82"/>
      <c r="BC306" s="82"/>
      <c r="BD306" s="83"/>
    </row>
    <row r="307" spans="2:58" s="32" customFormat="1" ht="15" hidden="1" customHeight="1" x14ac:dyDescent="0.45">
      <c r="B307" s="1699"/>
      <c r="C307" s="1700"/>
      <c r="D307" s="1700"/>
      <c r="E307" s="1700"/>
      <c r="F307" s="1700"/>
      <c r="G307" s="1700"/>
      <c r="H307" s="1700"/>
      <c r="I307" s="1701"/>
      <c r="J307" s="43" t="s">
        <v>66</v>
      </c>
      <c r="K307" s="44"/>
      <c r="L307" s="44"/>
      <c r="M307" s="44"/>
      <c r="N307" s="44"/>
      <c r="O307" s="44"/>
      <c r="P307" s="44"/>
      <c r="Q307" s="44"/>
      <c r="R307" s="44"/>
      <c r="S307" s="42"/>
      <c r="T307" s="45"/>
      <c r="U307" s="217"/>
      <c r="V307" s="212"/>
      <c r="W307" s="410"/>
      <c r="X307" s="295" t="s">
        <v>65</v>
      </c>
      <c r="Y307" s="211"/>
      <c r="Z307" s="72" t="s">
        <v>64</v>
      </c>
      <c r="AA307" s="72"/>
      <c r="AB307" s="214"/>
      <c r="AD307" s="1699"/>
      <c r="AE307" s="1700"/>
      <c r="AF307" s="1700"/>
      <c r="AG307" s="1700"/>
      <c r="AH307" s="1700"/>
      <c r="AI307" s="1700"/>
      <c r="AJ307" s="1700"/>
      <c r="AK307" s="1701"/>
      <c r="AL307" s="43" t="s">
        <v>66</v>
      </c>
      <c r="AM307" s="44"/>
      <c r="AN307" s="44"/>
      <c r="AO307" s="44"/>
      <c r="AP307" s="44"/>
      <c r="AQ307" s="44"/>
      <c r="AR307" s="44"/>
      <c r="AS307" s="44"/>
      <c r="AT307" s="44"/>
      <c r="AU307" s="42"/>
      <c r="AV307" s="45"/>
      <c r="AW307" s="217"/>
      <c r="AX307" s="212"/>
      <c r="AY307" s="410"/>
      <c r="AZ307" s="295" t="s">
        <v>65</v>
      </c>
      <c r="BA307" s="211"/>
      <c r="BB307" s="72" t="s">
        <v>64</v>
      </c>
      <c r="BC307" s="72"/>
      <c r="BD307" s="214"/>
    </row>
    <row r="308" spans="2:58" s="32" customFormat="1" ht="15" hidden="1" customHeight="1" x14ac:dyDescent="0.45">
      <c r="B308" s="1702"/>
      <c r="C308" s="1703"/>
      <c r="D308" s="1703"/>
      <c r="E308" s="1703"/>
      <c r="F308" s="1703"/>
      <c r="G308" s="1703"/>
      <c r="H308" s="1703"/>
      <c r="I308" s="1704"/>
      <c r="J308" s="497" t="s">
        <v>67</v>
      </c>
      <c r="K308" s="99"/>
      <c r="L308" s="99"/>
      <c r="M308" s="99"/>
      <c r="N308" s="99"/>
      <c r="O308" s="99"/>
      <c r="P308" s="99"/>
      <c r="Q308" s="99"/>
      <c r="R308" s="99"/>
      <c r="S308" s="47"/>
      <c r="T308" s="48"/>
      <c r="U308" s="498"/>
      <c r="V308" s="499"/>
      <c r="W308" s="500"/>
      <c r="X308" s="99" t="s">
        <v>65</v>
      </c>
      <c r="Y308" s="501"/>
      <c r="Z308" s="48" t="s">
        <v>64</v>
      </c>
      <c r="AA308" s="48"/>
      <c r="AB308" s="49"/>
      <c r="AD308" s="1702"/>
      <c r="AE308" s="1703"/>
      <c r="AF308" s="1703"/>
      <c r="AG308" s="1703"/>
      <c r="AH308" s="1703"/>
      <c r="AI308" s="1703"/>
      <c r="AJ308" s="1703"/>
      <c r="AK308" s="1704"/>
      <c r="AL308" s="497" t="s">
        <v>67</v>
      </c>
      <c r="AM308" s="99"/>
      <c r="AN308" s="99"/>
      <c r="AO308" s="99"/>
      <c r="AP308" s="99"/>
      <c r="AQ308" s="99"/>
      <c r="AR308" s="99"/>
      <c r="AS308" s="99"/>
      <c r="AT308" s="99"/>
      <c r="AU308" s="47"/>
      <c r="AV308" s="48"/>
      <c r="AW308" s="498"/>
      <c r="AX308" s="499"/>
      <c r="AY308" s="500"/>
      <c r="AZ308" s="99" t="s">
        <v>65</v>
      </c>
      <c r="BA308" s="501"/>
      <c r="BB308" s="48" t="s">
        <v>64</v>
      </c>
      <c r="BC308" s="48"/>
      <c r="BD308" s="49"/>
    </row>
    <row r="309" spans="2:58" s="32" customFormat="1" ht="18" hidden="1" customHeight="1" x14ac:dyDescent="0.45">
      <c r="B309" s="1167" t="s">
        <v>68</v>
      </c>
      <c r="C309" s="1168"/>
      <c r="D309" s="1168"/>
      <c r="E309" s="1168"/>
      <c r="F309" s="1168"/>
      <c r="G309" s="1168"/>
      <c r="H309" s="1168"/>
      <c r="I309" s="1169"/>
      <c r="J309" s="502" t="s">
        <v>70</v>
      </c>
      <c r="K309" s="52" t="s">
        <v>69</v>
      </c>
      <c r="L309" s="58"/>
      <c r="M309" s="58"/>
      <c r="N309" s="58"/>
      <c r="O309" s="502" t="s">
        <v>70</v>
      </c>
      <c r="P309" s="52" t="s">
        <v>71</v>
      </c>
      <c r="Q309" s="58"/>
      <c r="R309" s="58"/>
      <c r="T309" s="72" t="s">
        <v>81</v>
      </c>
      <c r="U309" s="502" t="s">
        <v>70</v>
      </c>
      <c r="V309" s="72" t="s">
        <v>82</v>
      </c>
      <c r="X309" s="52"/>
      <c r="Y309" s="58"/>
      <c r="Z309" s="58"/>
      <c r="AA309" s="58"/>
      <c r="AB309" s="59"/>
      <c r="AD309" s="1167" t="s">
        <v>68</v>
      </c>
      <c r="AE309" s="1168"/>
      <c r="AF309" s="1168"/>
      <c r="AG309" s="1168"/>
      <c r="AH309" s="1168"/>
      <c r="AI309" s="1168"/>
      <c r="AJ309" s="1168"/>
      <c r="AK309" s="1169"/>
      <c r="AL309" s="502" t="s">
        <v>70</v>
      </c>
      <c r="AM309" s="52" t="s">
        <v>69</v>
      </c>
      <c r="AN309" s="58"/>
      <c r="AO309" s="58"/>
      <c r="AP309" s="58"/>
      <c r="AQ309" s="502" t="s">
        <v>70</v>
      </c>
      <c r="AR309" s="52" t="s">
        <v>71</v>
      </c>
      <c r="AS309" s="58"/>
      <c r="AT309" s="58"/>
      <c r="AV309" s="72" t="s">
        <v>81</v>
      </c>
      <c r="AW309" s="502" t="s">
        <v>70</v>
      </c>
      <c r="AX309" s="72" t="s">
        <v>82</v>
      </c>
      <c r="AZ309" s="52"/>
      <c r="BA309" s="58"/>
      <c r="BB309" s="58"/>
      <c r="BC309" s="58"/>
      <c r="BD309" s="59"/>
    </row>
    <row r="310" spans="2:58" s="32" customFormat="1" ht="15" hidden="1" customHeight="1" x14ac:dyDescent="0.45">
      <c r="B310" s="1118" t="s">
        <v>72</v>
      </c>
      <c r="C310" s="1119"/>
      <c r="D310" s="1119"/>
      <c r="E310" s="1119"/>
      <c r="F310" s="1119"/>
      <c r="G310" s="1119"/>
      <c r="H310" s="1119"/>
      <c r="I310" s="1120"/>
      <c r="J310" s="1130" t="s">
        <v>73</v>
      </c>
      <c r="K310" s="1139"/>
      <c r="L310" s="1744"/>
      <c r="M310" s="1199"/>
      <c r="N310" s="1199"/>
      <c r="O310" s="1199"/>
      <c r="P310" s="1199"/>
      <c r="Q310" s="1199"/>
      <c r="R310" s="1200"/>
      <c r="S310" s="1200"/>
      <c r="T310" s="1200"/>
      <c r="U310" s="1745"/>
      <c r="V310" s="1143" t="s">
        <v>74</v>
      </c>
      <c r="W310" s="1143"/>
      <c r="X310" s="1143"/>
      <c r="Y310" s="1143"/>
      <c r="Z310" s="1143"/>
      <c r="AA310" s="1143"/>
      <c r="AB310" s="1144"/>
      <c r="AD310" s="1118" t="s">
        <v>72</v>
      </c>
      <c r="AE310" s="1119"/>
      <c r="AF310" s="1119"/>
      <c r="AG310" s="1119"/>
      <c r="AH310" s="1119"/>
      <c r="AI310" s="1119"/>
      <c r="AJ310" s="1119"/>
      <c r="AK310" s="1120"/>
      <c r="AL310" s="1130" t="s">
        <v>73</v>
      </c>
      <c r="AM310" s="1139"/>
      <c r="AN310" s="1744"/>
      <c r="AO310" s="1199"/>
      <c r="AP310" s="1199"/>
      <c r="AQ310" s="1199"/>
      <c r="AR310" s="1199"/>
      <c r="AS310" s="1199"/>
      <c r="AT310" s="1200"/>
      <c r="AU310" s="1200"/>
      <c r="AV310" s="1200"/>
      <c r="AW310" s="1745"/>
      <c r="AX310" s="1143" t="s">
        <v>74</v>
      </c>
      <c r="AY310" s="1143"/>
      <c r="AZ310" s="1143"/>
      <c r="BA310" s="1143"/>
      <c r="BB310" s="1143"/>
      <c r="BC310" s="1143"/>
      <c r="BD310" s="1144"/>
    </row>
    <row r="311" spans="2:58" s="32" customFormat="1" ht="15" hidden="1" customHeight="1" x14ac:dyDescent="0.45">
      <c r="B311" s="1121"/>
      <c r="C311" s="1122"/>
      <c r="D311" s="1122"/>
      <c r="E311" s="1122"/>
      <c r="F311" s="1122"/>
      <c r="G311" s="1122"/>
      <c r="H311" s="1122"/>
      <c r="I311" s="1123"/>
      <c r="J311" s="1197"/>
      <c r="K311" s="1198"/>
      <c r="L311" s="1744"/>
      <c r="M311" s="1199"/>
      <c r="N311" s="1199"/>
      <c r="O311" s="1199"/>
      <c r="P311" s="1199"/>
      <c r="Q311" s="1199"/>
      <c r="R311" s="1200"/>
      <c r="S311" s="1200"/>
      <c r="T311" s="1200"/>
      <c r="U311" s="1745"/>
      <c r="V311" s="1146"/>
      <c r="W311" s="1146"/>
      <c r="X311" s="1146"/>
      <c r="Y311" s="1146"/>
      <c r="Z311" s="1146"/>
      <c r="AA311" s="1146"/>
      <c r="AB311" s="1147"/>
      <c r="AC311" s="63"/>
      <c r="AD311" s="1121"/>
      <c r="AE311" s="1122"/>
      <c r="AF311" s="1122"/>
      <c r="AG311" s="1122"/>
      <c r="AH311" s="1122"/>
      <c r="AI311" s="1122"/>
      <c r="AJ311" s="1122"/>
      <c r="AK311" s="1123"/>
      <c r="AL311" s="1197"/>
      <c r="AM311" s="1198"/>
      <c r="AN311" s="1744"/>
      <c r="AO311" s="1199"/>
      <c r="AP311" s="1199"/>
      <c r="AQ311" s="1199"/>
      <c r="AR311" s="1199"/>
      <c r="AS311" s="1199"/>
      <c r="AT311" s="1200"/>
      <c r="AU311" s="1200"/>
      <c r="AV311" s="1200"/>
      <c r="AW311" s="1745"/>
      <c r="AX311" s="1146"/>
      <c r="AY311" s="1146"/>
      <c r="AZ311" s="1146"/>
      <c r="BA311" s="1146"/>
      <c r="BB311" s="1146"/>
      <c r="BC311" s="1146"/>
      <c r="BD311" s="1147"/>
      <c r="BF311" s="63"/>
    </row>
    <row r="312" spans="2:58" s="32" customFormat="1" ht="15" hidden="1" customHeight="1" x14ac:dyDescent="0.45">
      <c r="B312" s="1118" t="s">
        <v>75</v>
      </c>
      <c r="C312" s="1119"/>
      <c r="D312" s="1119"/>
      <c r="E312" s="1119"/>
      <c r="F312" s="1119"/>
      <c r="G312" s="1119"/>
      <c r="H312" s="1119"/>
      <c r="I312" s="1119"/>
      <c r="J312" s="1737"/>
      <c r="K312" s="1739"/>
      <c r="L312" s="1558"/>
      <c r="M312" s="1527" t="s">
        <v>76</v>
      </c>
      <c r="N312" s="1558"/>
      <c r="O312" s="1527" t="s">
        <v>77</v>
      </c>
      <c r="P312" s="1558"/>
      <c r="Q312" s="1527" t="s">
        <v>140</v>
      </c>
      <c r="S312" s="60"/>
      <c r="T312" s="60"/>
      <c r="U312" s="60"/>
      <c r="V312" s="60"/>
      <c r="W312" s="60"/>
      <c r="X312" s="60"/>
      <c r="Y312" s="60"/>
      <c r="Z312" s="60"/>
      <c r="AA312" s="60"/>
      <c r="AB312" s="209"/>
      <c r="AC312" s="63"/>
      <c r="AD312" s="1118" t="s">
        <v>75</v>
      </c>
      <c r="AE312" s="1119"/>
      <c r="AF312" s="1119"/>
      <c r="AG312" s="1119"/>
      <c r="AH312" s="1119"/>
      <c r="AI312" s="1119"/>
      <c r="AJ312" s="1119"/>
      <c r="AK312" s="1119"/>
      <c r="AL312" s="1737"/>
      <c r="AM312" s="1739"/>
      <c r="AN312" s="1558"/>
      <c r="AO312" s="1527" t="s">
        <v>76</v>
      </c>
      <c r="AP312" s="1558"/>
      <c r="AQ312" s="1527" t="s">
        <v>77</v>
      </c>
      <c r="AR312" s="1558"/>
      <c r="AS312" s="1527" t="s">
        <v>140</v>
      </c>
      <c r="AU312" s="60"/>
      <c r="AV312" s="60"/>
      <c r="AW312" s="60"/>
      <c r="AX312" s="60"/>
      <c r="AY312" s="60"/>
      <c r="AZ312" s="60"/>
      <c r="BA312" s="60"/>
      <c r="BB312" s="60"/>
      <c r="BC312" s="60"/>
      <c r="BD312" s="209"/>
      <c r="BF312" s="63"/>
    </row>
    <row r="313" spans="2:58" s="32" customFormat="1" ht="15" hidden="1" customHeight="1" x14ac:dyDescent="0.45">
      <c r="B313" s="1121"/>
      <c r="C313" s="1122"/>
      <c r="D313" s="1122"/>
      <c r="E313" s="1122"/>
      <c r="F313" s="1122"/>
      <c r="G313" s="1122"/>
      <c r="H313" s="1122"/>
      <c r="I313" s="1122"/>
      <c r="J313" s="1480"/>
      <c r="K313" s="1752"/>
      <c r="L313" s="1749"/>
      <c r="M313" s="1528"/>
      <c r="N313" s="1749"/>
      <c r="O313" s="1528"/>
      <c r="P313" s="1749"/>
      <c r="Q313" s="1528"/>
      <c r="R313" s="64"/>
      <c r="S313" s="62"/>
      <c r="T313" s="62"/>
      <c r="U313" s="62"/>
      <c r="V313" s="62"/>
      <c r="W313" s="62"/>
      <c r="X313" s="62"/>
      <c r="Y313" s="62"/>
      <c r="Z313" s="62"/>
      <c r="AA313" s="62"/>
      <c r="AB313" s="208"/>
      <c r="AC313" s="63"/>
      <c r="AD313" s="1121"/>
      <c r="AE313" s="1122"/>
      <c r="AF313" s="1122"/>
      <c r="AG313" s="1122"/>
      <c r="AH313" s="1122"/>
      <c r="AI313" s="1122"/>
      <c r="AJ313" s="1122"/>
      <c r="AK313" s="1122"/>
      <c r="AL313" s="1480"/>
      <c r="AM313" s="1752"/>
      <c r="AN313" s="1749"/>
      <c r="AO313" s="1528"/>
      <c r="AP313" s="1749"/>
      <c r="AQ313" s="1528"/>
      <c r="AR313" s="1749"/>
      <c r="AS313" s="1528"/>
      <c r="AT313" s="64"/>
      <c r="AU313" s="62"/>
      <c r="AV313" s="62"/>
      <c r="AW313" s="62"/>
      <c r="AX313" s="62"/>
      <c r="AY313" s="62"/>
      <c r="AZ313" s="62"/>
      <c r="BA313" s="62"/>
      <c r="BB313" s="62"/>
      <c r="BC313" s="62"/>
      <c r="BD313" s="208"/>
      <c r="BF313" s="63"/>
    </row>
    <row r="314" spans="2:58" s="32" customFormat="1" ht="20.100000000000001" hidden="1" customHeight="1" x14ac:dyDescent="0.4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1"/>
      <c r="Z314" s="61"/>
      <c r="AA314" s="61"/>
      <c r="AB314" s="61"/>
      <c r="AC314" s="63"/>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1"/>
      <c r="BB314" s="61"/>
      <c r="BC314" s="61"/>
      <c r="BD314" s="61"/>
      <c r="BF314" s="63"/>
    </row>
    <row r="315" spans="2:58" s="32" customFormat="1" ht="12.6" hidden="1" customHeight="1" x14ac:dyDescent="0.45">
      <c r="B315" s="1185" t="s">
        <v>62</v>
      </c>
      <c r="C315" s="1186"/>
      <c r="D315" s="1186"/>
      <c r="E315" s="1186"/>
      <c r="F315" s="1186"/>
      <c r="G315" s="1186"/>
      <c r="H315" s="1186"/>
      <c r="I315" s="1187"/>
      <c r="J315" s="1188"/>
      <c r="K315" s="1189"/>
      <c r="L315" s="1189"/>
      <c r="M315" s="1189"/>
      <c r="N315" s="1189"/>
      <c r="O315" s="1189"/>
      <c r="P315" s="1189"/>
      <c r="Q315" s="1189"/>
      <c r="R315" s="1189"/>
      <c r="S315" s="1189"/>
      <c r="T315" s="1189"/>
      <c r="U315" s="1189"/>
      <c r="V315" s="1189"/>
      <c r="W315" s="1189"/>
      <c r="X315" s="1189"/>
      <c r="Y315" s="1189"/>
      <c r="Z315" s="1189"/>
      <c r="AA315" s="1189"/>
      <c r="AB315" s="1190"/>
      <c r="AD315" s="1185" t="s">
        <v>62</v>
      </c>
      <c r="AE315" s="1186"/>
      <c r="AF315" s="1186"/>
      <c r="AG315" s="1186"/>
      <c r="AH315" s="1186"/>
      <c r="AI315" s="1186"/>
      <c r="AJ315" s="1186"/>
      <c r="AK315" s="1187"/>
      <c r="AL315" s="1188"/>
      <c r="AM315" s="1189"/>
      <c r="AN315" s="1189"/>
      <c r="AO315" s="1189"/>
      <c r="AP315" s="1189"/>
      <c r="AQ315" s="1189"/>
      <c r="AR315" s="1189"/>
      <c r="AS315" s="1189"/>
      <c r="AT315" s="1189"/>
      <c r="AU315" s="1189"/>
      <c r="AV315" s="1189"/>
      <c r="AW315" s="1189"/>
      <c r="AX315" s="1189"/>
      <c r="AY315" s="1189"/>
      <c r="AZ315" s="1189"/>
      <c r="BA315" s="1189"/>
      <c r="BB315" s="1189"/>
      <c r="BC315" s="1189"/>
      <c r="BD315" s="1190"/>
    </row>
    <row r="316" spans="2:58" s="32" customFormat="1" ht="22.5" hidden="1" customHeight="1" x14ac:dyDescent="0.45">
      <c r="B316" s="1207" t="s">
        <v>50</v>
      </c>
      <c r="C316" s="1208"/>
      <c r="D316" s="1208"/>
      <c r="E316" s="1208"/>
      <c r="F316" s="1208"/>
      <c r="G316" s="1208"/>
      <c r="H316" s="1208"/>
      <c r="I316" s="1209"/>
      <c r="J316" s="1182"/>
      <c r="K316" s="1183"/>
      <c r="L316" s="1183"/>
      <c r="M316" s="1180"/>
      <c r="N316" s="1180"/>
      <c r="O316" s="1183"/>
      <c r="P316" s="1180"/>
      <c r="Q316" s="1180"/>
      <c r="R316" s="1183"/>
      <c r="S316" s="1183"/>
      <c r="T316" s="1183"/>
      <c r="U316" s="1183"/>
      <c r="V316" s="1183"/>
      <c r="W316" s="1183"/>
      <c r="X316" s="1183"/>
      <c r="Y316" s="1183"/>
      <c r="Z316" s="1183"/>
      <c r="AA316" s="1183"/>
      <c r="AB316" s="1184"/>
      <c r="AC316" s="32">
        <v>18</v>
      </c>
      <c r="AD316" s="1207" t="s">
        <v>50</v>
      </c>
      <c r="AE316" s="1208"/>
      <c r="AF316" s="1208"/>
      <c r="AG316" s="1208"/>
      <c r="AH316" s="1208"/>
      <c r="AI316" s="1208"/>
      <c r="AJ316" s="1208"/>
      <c r="AK316" s="1209"/>
      <c r="AL316" s="1182"/>
      <c r="AM316" s="1183"/>
      <c r="AN316" s="1183"/>
      <c r="AO316" s="1180"/>
      <c r="AP316" s="1180"/>
      <c r="AQ316" s="1183"/>
      <c r="AR316" s="1180"/>
      <c r="AS316" s="1180"/>
      <c r="AT316" s="1183"/>
      <c r="AU316" s="1183"/>
      <c r="AV316" s="1183"/>
      <c r="AW316" s="1183"/>
      <c r="AX316" s="1183"/>
      <c r="AY316" s="1183"/>
      <c r="AZ316" s="1183"/>
      <c r="BA316" s="1183"/>
      <c r="BB316" s="1183"/>
      <c r="BC316" s="1183"/>
      <c r="BD316" s="1184"/>
      <c r="BF316" s="32">
        <v>18</v>
      </c>
    </row>
    <row r="317" spans="2:58" s="32" customFormat="1" ht="25.35" hidden="1" customHeight="1" x14ac:dyDescent="0.45">
      <c r="B317" s="1173" t="s">
        <v>48</v>
      </c>
      <c r="C317" s="1174"/>
      <c r="D317" s="1174"/>
      <c r="E317" s="1174"/>
      <c r="F317" s="1174"/>
      <c r="G317" s="1174"/>
      <c r="H317" s="1174"/>
      <c r="I317" s="1175"/>
      <c r="J317" s="1753" t="s">
        <v>3</v>
      </c>
      <c r="K317" s="1754"/>
      <c r="L317" s="1754"/>
      <c r="M317" s="1731"/>
      <c r="N317" s="1733"/>
      <c r="O317" s="492" t="s">
        <v>4</v>
      </c>
      <c r="P317" s="1731"/>
      <c r="Q317" s="1733"/>
      <c r="R317" s="1754"/>
      <c r="S317" s="1754"/>
      <c r="T317" s="1754"/>
      <c r="U317" s="1754"/>
      <c r="V317" s="1754"/>
      <c r="W317" s="1754"/>
      <c r="X317" s="1754"/>
      <c r="Y317" s="1754"/>
      <c r="Z317" s="1754"/>
      <c r="AA317" s="1754"/>
      <c r="AB317" s="1755"/>
      <c r="AD317" s="1173" t="s">
        <v>48</v>
      </c>
      <c r="AE317" s="1174"/>
      <c r="AF317" s="1174"/>
      <c r="AG317" s="1174"/>
      <c r="AH317" s="1174"/>
      <c r="AI317" s="1174"/>
      <c r="AJ317" s="1174"/>
      <c r="AK317" s="1175"/>
      <c r="AL317" s="1753" t="s">
        <v>3</v>
      </c>
      <c r="AM317" s="1754"/>
      <c r="AN317" s="1754"/>
      <c r="AO317" s="1731"/>
      <c r="AP317" s="1733"/>
      <c r="AQ317" s="492" t="s">
        <v>4</v>
      </c>
      <c r="AR317" s="1731"/>
      <c r="AS317" s="1733"/>
      <c r="AT317" s="1754"/>
      <c r="AU317" s="1754"/>
      <c r="AV317" s="1754"/>
      <c r="AW317" s="1754"/>
      <c r="AX317" s="1754"/>
      <c r="AY317" s="1754"/>
      <c r="AZ317" s="1754"/>
      <c r="BA317" s="1754"/>
      <c r="BB317" s="1754"/>
      <c r="BC317" s="1754"/>
      <c r="BD317" s="1755"/>
    </row>
    <row r="318" spans="2:58" s="32" customFormat="1" ht="25.35" hidden="1" customHeight="1" x14ac:dyDescent="0.45">
      <c r="B318" s="1179"/>
      <c r="C318" s="1180"/>
      <c r="D318" s="1180"/>
      <c r="E318" s="1180"/>
      <c r="F318" s="1180"/>
      <c r="G318" s="1180"/>
      <c r="H318" s="1180"/>
      <c r="I318" s="1181"/>
      <c r="J318" s="1753" t="s">
        <v>5</v>
      </c>
      <c r="K318" s="1754"/>
      <c r="L318" s="1754"/>
      <c r="M318" s="1731"/>
      <c r="N318" s="1732"/>
      <c r="O318" s="1732"/>
      <c r="P318" s="1732"/>
      <c r="Q318" s="1733"/>
      <c r="R318" s="1753" t="s">
        <v>6</v>
      </c>
      <c r="S318" s="1754"/>
      <c r="T318" s="1755"/>
      <c r="U318" s="1731"/>
      <c r="V318" s="1732"/>
      <c r="W318" s="1732"/>
      <c r="X318" s="1732"/>
      <c r="Y318" s="1732"/>
      <c r="Z318" s="1732"/>
      <c r="AA318" s="1732"/>
      <c r="AB318" s="1733"/>
      <c r="AD318" s="1179"/>
      <c r="AE318" s="1180"/>
      <c r="AF318" s="1180"/>
      <c r="AG318" s="1180"/>
      <c r="AH318" s="1180"/>
      <c r="AI318" s="1180"/>
      <c r="AJ318" s="1180"/>
      <c r="AK318" s="1181"/>
      <c r="AL318" s="1753" t="s">
        <v>5</v>
      </c>
      <c r="AM318" s="1754"/>
      <c r="AN318" s="1754"/>
      <c r="AO318" s="1731"/>
      <c r="AP318" s="1732"/>
      <c r="AQ318" s="1732"/>
      <c r="AR318" s="1732"/>
      <c r="AS318" s="1733"/>
      <c r="AT318" s="1753" t="s">
        <v>6</v>
      </c>
      <c r="AU318" s="1754"/>
      <c r="AV318" s="1755"/>
      <c r="AW318" s="1731"/>
      <c r="AX318" s="1732"/>
      <c r="AY318" s="1732"/>
      <c r="AZ318" s="1732"/>
      <c r="BA318" s="1732"/>
      <c r="BB318" s="1732"/>
      <c r="BC318" s="1732"/>
      <c r="BD318" s="1733"/>
    </row>
    <row r="319" spans="2:58" s="32" customFormat="1" ht="25.35" hidden="1" customHeight="1" x14ac:dyDescent="0.45">
      <c r="B319" s="1179"/>
      <c r="C319" s="1180"/>
      <c r="D319" s="1180"/>
      <c r="E319" s="1180"/>
      <c r="F319" s="1180"/>
      <c r="G319" s="1180"/>
      <c r="H319" s="1180"/>
      <c r="I319" s="1181"/>
      <c r="J319" s="1753" t="s">
        <v>8536</v>
      </c>
      <c r="K319" s="1754"/>
      <c r="L319" s="1754"/>
      <c r="M319" s="1757"/>
      <c r="N319" s="1758"/>
      <c r="O319" s="1758"/>
      <c r="P319" s="1758"/>
      <c r="Q319" s="1759"/>
      <c r="R319" s="1753" t="s">
        <v>7</v>
      </c>
      <c r="S319" s="1754"/>
      <c r="T319" s="1755"/>
      <c r="U319" s="1731"/>
      <c r="V319" s="1732"/>
      <c r="W319" s="1732"/>
      <c r="X319" s="1732"/>
      <c r="Y319" s="1732"/>
      <c r="Z319" s="1732"/>
      <c r="AA319" s="1732"/>
      <c r="AB319" s="1733"/>
      <c r="AD319" s="1179"/>
      <c r="AE319" s="1180"/>
      <c r="AF319" s="1180"/>
      <c r="AG319" s="1180"/>
      <c r="AH319" s="1180"/>
      <c r="AI319" s="1180"/>
      <c r="AJ319" s="1180"/>
      <c r="AK319" s="1181"/>
      <c r="AL319" s="1753" t="s">
        <v>8536</v>
      </c>
      <c r="AM319" s="1754"/>
      <c r="AN319" s="1754"/>
      <c r="AO319" s="1757"/>
      <c r="AP319" s="1758"/>
      <c r="AQ319" s="1758"/>
      <c r="AR319" s="1758"/>
      <c r="AS319" s="1759"/>
      <c r="AT319" s="1753" t="s">
        <v>7</v>
      </c>
      <c r="AU319" s="1754"/>
      <c r="AV319" s="1755"/>
      <c r="AW319" s="1731"/>
      <c r="AX319" s="1732"/>
      <c r="AY319" s="1732"/>
      <c r="AZ319" s="1732"/>
      <c r="BA319" s="1732"/>
      <c r="BB319" s="1732"/>
      <c r="BC319" s="1732"/>
      <c r="BD319" s="1733"/>
    </row>
    <row r="320" spans="2:58" s="32" customFormat="1" ht="25.35" hidden="1" customHeight="1" x14ac:dyDescent="0.45">
      <c r="B320" s="1182"/>
      <c r="C320" s="1183"/>
      <c r="D320" s="1183"/>
      <c r="E320" s="1183"/>
      <c r="F320" s="1183"/>
      <c r="G320" s="1183"/>
      <c r="H320" s="1183"/>
      <c r="I320" s="1184"/>
      <c r="J320" s="1753" t="s">
        <v>8</v>
      </c>
      <c r="K320" s="1754"/>
      <c r="L320" s="1754"/>
      <c r="M320" s="1756"/>
      <c r="N320" s="1756"/>
      <c r="O320" s="1756"/>
      <c r="P320" s="1756"/>
      <c r="Q320" s="1756"/>
      <c r="R320" s="1756"/>
      <c r="S320" s="1756"/>
      <c r="T320" s="1756"/>
      <c r="U320" s="1756"/>
      <c r="V320" s="1756"/>
      <c r="W320" s="1756"/>
      <c r="X320" s="1756"/>
      <c r="Y320" s="1756"/>
      <c r="Z320" s="1756"/>
      <c r="AA320" s="1756"/>
      <c r="AB320" s="1756"/>
      <c r="AD320" s="1182"/>
      <c r="AE320" s="1183"/>
      <c r="AF320" s="1183"/>
      <c r="AG320" s="1183"/>
      <c r="AH320" s="1183"/>
      <c r="AI320" s="1183"/>
      <c r="AJ320" s="1183"/>
      <c r="AK320" s="1184"/>
      <c r="AL320" s="1753" t="s">
        <v>8</v>
      </c>
      <c r="AM320" s="1754"/>
      <c r="AN320" s="1754"/>
      <c r="AO320" s="1756"/>
      <c r="AP320" s="1756"/>
      <c r="AQ320" s="1756"/>
      <c r="AR320" s="1756"/>
      <c r="AS320" s="1756"/>
      <c r="AT320" s="1756"/>
      <c r="AU320" s="1756"/>
      <c r="AV320" s="1756"/>
      <c r="AW320" s="1756"/>
      <c r="AX320" s="1756"/>
      <c r="AY320" s="1756"/>
      <c r="AZ320" s="1756"/>
      <c r="BA320" s="1756"/>
      <c r="BB320" s="1756"/>
      <c r="BC320" s="1756"/>
      <c r="BD320" s="1756"/>
    </row>
    <row r="321" spans="2:58" s="32" customFormat="1" ht="30" hidden="1" customHeight="1" x14ac:dyDescent="0.45">
      <c r="B321" s="1696" t="s">
        <v>63</v>
      </c>
      <c r="C321" s="1697"/>
      <c r="D321" s="1697"/>
      <c r="E321" s="1697"/>
      <c r="F321" s="1697"/>
      <c r="G321" s="1697"/>
      <c r="H321" s="1697"/>
      <c r="I321" s="1698"/>
      <c r="J321" s="494"/>
      <c r="K321" s="495"/>
      <c r="L321" s="220" t="s">
        <v>65</v>
      </c>
      <c r="M321" s="496"/>
      <c r="N321" s="218" t="s">
        <v>64</v>
      </c>
      <c r="O321" s="42"/>
      <c r="P321" s="53"/>
      <c r="V321" s="82"/>
      <c r="W321" s="82"/>
      <c r="X321" s="82"/>
      <c r="Y321" s="82"/>
      <c r="Z321" s="82"/>
      <c r="AA321" s="82"/>
      <c r="AB321" s="83"/>
      <c r="AD321" s="1696" t="s">
        <v>63</v>
      </c>
      <c r="AE321" s="1697"/>
      <c r="AF321" s="1697"/>
      <c r="AG321" s="1697"/>
      <c r="AH321" s="1697"/>
      <c r="AI321" s="1697"/>
      <c r="AJ321" s="1697"/>
      <c r="AK321" s="1698"/>
      <c r="AL321" s="494"/>
      <c r="AM321" s="495"/>
      <c r="AN321" s="220" t="s">
        <v>65</v>
      </c>
      <c r="AO321" s="496"/>
      <c r="AP321" s="218" t="s">
        <v>64</v>
      </c>
      <c r="AQ321" s="42"/>
      <c r="AR321" s="53"/>
      <c r="AX321" s="82"/>
      <c r="AY321" s="82"/>
      <c r="AZ321" s="82"/>
      <c r="BA321" s="82"/>
      <c r="BB321" s="82"/>
      <c r="BC321" s="82"/>
      <c r="BD321" s="83"/>
    </row>
    <row r="322" spans="2:58" s="32" customFormat="1" ht="15" hidden="1" customHeight="1" x14ac:dyDescent="0.45">
      <c r="B322" s="1699"/>
      <c r="C322" s="1700"/>
      <c r="D322" s="1700"/>
      <c r="E322" s="1700"/>
      <c r="F322" s="1700"/>
      <c r="G322" s="1700"/>
      <c r="H322" s="1700"/>
      <c r="I322" s="1701"/>
      <c r="J322" s="43" t="s">
        <v>66</v>
      </c>
      <c r="K322" s="44"/>
      <c r="L322" s="44"/>
      <c r="M322" s="44"/>
      <c r="N322" s="44"/>
      <c r="O322" s="44"/>
      <c r="P322" s="44"/>
      <c r="Q322" s="44"/>
      <c r="R322" s="44"/>
      <c r="S322" s="42"/>
      <c r="T322" s="45"/>
      <c r="U322" s="217"/>
      <c r="V322" s="212"/>
      <c r="W322" s="410"/>
      <c r="X322" s="295" t="s">
        <v>65</v>
      </c>
      <c r="Y322" s="211"/>
      <c r="Z322" s="72" t="s">
        <v>64</v>
      </c>
      <c r="AA322" s="72"/>
      <c r="AB322" s="214"/>
      <c r="AD322" s="1699"/>
      <c r="AE322" s="1700"/>
      <c r="AF322" s="1700"/>
      <c r="AG322" s="1700"/>
      <c r="AH322" s="1700"/>
      <c r="AI322" s="1700"/>
      <c r="AJ322" s="1700"/>
      <c r="AK322" s="1701"/>
      <c r="AL322" s="43" t="s">
        <v>66</v>
      </c>
      <c r="AM322" s="44"/>
      <c r="AN322" s="44"/>
      <c r="AO322" s="44"/>
      <c r="AP322" s="44"/>
      <c r="AQ322" s="44"/>
      <c r="AR322" s="44"/>
      <c r="AS322" s="44"/>
      <c r="AT322" s="44"/>
      <c r="AU322" s="42"/>
      <c r="AV322" s="45"/>
      <c r="AW322" s="217"/>
      <c r="AX322" s="212"/>
      <c r="AY322" s="410"/>
      <c r="AZ322" s="295" t="s">
        <v>65</v>
      </c>
      <c r="BA322" s="211"/>
      <c r="BB322" s="72" t="s">
        <v>64</v>
      </c>
      <c r="BC322" s="72"/>
      <c r="BD322" s="214"/>
    </row>
    <row r="323" spans="2:58" s="32" customFormat="1" ht="15" hidden="1" customHeight="1" x14ac:dyDescent="0.45">
      <c r="B323" s="1702"/>
      <c r="C323" s="1703"/>
      <c r="D323" s="1703"/>
      <c r="E323" s="1703"/>
      <c r="F323" s="1703"/>
      <c r="G323" s="1703"/>
      <c r="H323" s="1703"/>
      <c r="I323" s="1704"/>
      <c r="J323" s="497" t="s">
        <v>67</v>
      </c>
      <c r="K323" s="99"/>
      <c r="L323" s="99"/>
      <c r="M323" s="99"/>
      <c r="N323" s="99"/>
      <c r="O323" s="99"/>
      <c r="P323" s="99"/>
      <c r="Q323" s="99"/>
      <c r="R323" s="99"/>
      <c r="S323" s="47"/>
      <c r="T323" s="48"/>
      <c r="U323" s="498"/>
      <c r="V323" s="499"/>
      <c r="W323" s="500"/>
      <c r="X323" s="99" t="s">
        <v>65</v>
      </c>
      <c r="Y323" s="501"/>
      <c r="Z323" s="48" t="s">
        <v>64</v>
      </c>
      <c r="AA323" s="48"/>
      <c r="AB323" s="49"/>
      <c r="AD323" s="1702"/>
      <c r="AE323" s="1703"/>
      <c r="AF323" s="1703"/>
      <c r="AG323" s="1703"/>
      <c r="AH323" s="1703"/>
      <c r="AI323" s="1703"/>
      <c r="AJ323" s="1703"/>
      <c r="AK323" s="1704"/>
      <c r="AL323" s="497" t="s">
        <v>67</v>
      </c>
      <c r="AM323" s="99"/>
      <c r="AN323" s="99"/>
      <c r="AO323" s="99"/>
      <c r="AP323" s="99"/>
      <c r="AQ323" s="99"/>
      <c r="AR323" s="99"/>
      <c r="AS323" s="99"/>
      <c r="AT323" s="99"/>
      <c r="AU323" s="47"/>
      <c r="AV323" s="48"/>
      <c r="AW323" s="498"/>
      <c r="AX323" s="499"/>
      <c r="AY323" s="500"/>
      <c r="AZ323" s="99" t="s">
        <v>65</v>
      </c>
      <c r="BA323" s="501"/>
      <c r="BB323" s="48" t="s">
        <v>64</v>
      </c>
      <c r="BC323" s="48"/>
      <c r="BD323" s="49"/>
    </row>
    <row r="324" spans="2:58" s="32" customFormat="1" ht="18" hidden="1" customHeight="1" x14ac:dyDescent="0.45">
      <c r="B324" s="1167" t="s">
        <v>68</v>
      </c>
      <c r="C324" s="1168"/>
      <c r="D324" s="1168"/>
      <c r="E324" s="1168"/>
      <c r="F324" s="1168"/>
      <c r="G324" s="1168"/>
      <c r="H324" s="1168"/>
      <c r="I324" s="1169"/>
      <c r="J324" s="502" t="s">
        <v>70</v>
      </c>
      <c r="K324" s="52" t="s">
        <v>69</v>
      </c>
      <c r="L324" s="58"/>
      <c r="M324" s="58"/>
      <c r="N324" s="58"/>
      <c r="O324" s="502" t="s">
        <v>70</v>
      </c>
      <c r="P324" s="52" t="s">
        <v>71</v>
      </c>
      <c r="Q324" s="58"/>
      <c r="R324" s="58"/>
      <c r="T324" s="72" t="s">
        <v>81</v>
      </c>
      <c r="U324" s="502" t="s">
        <v>70</v>
      </c>
      <c r="V324" s="72" t="s">
        <v>82</v>
      </c>
      <c r="X324" s="52"/>
      <c r="Y324" s="58"/>
      <c r="Z324" s="58"/>
      <c r="AA324" s="58"/>
      <c r="AB324" s="59"/>
      <c r="AD324" s="1167" t="s">
        <v>68</v>
      </c>
      <c r="AE324" s="1168"/>
      <c r="AF324" s="1168"/>
      <c r="AG324" s="1168"/>
      <c r="AH324" s="1168"/>
      <c r="AI324" s="1168"/>
      <c r="AJ324" s="1168"/>
      <c r="AK324" s="1169"/>
      <c r="AL324" s="502" t="s">
        <v>70</v>
      </c>
      <c r="AM324" s="52" t="s">
        <v>69</v>
      </c>
      <c r="AN324" s="58"/>
      <c r="AO324" s="58"/>
      <c r="AP324" s="58"/>
      <c r="AQ324" s="502" t="s">
        <v>70</v>
      </c>
      <c r="AR324" s="52" t="s">
        <v>71</v>
      </c>
      <c r="AS324" s="58"/>
      <c r="AT324" s="58"/>
      <c r="AV324" s="72" t="s">
        <v>81</v>
      </c>
      <c r="AW324" s="502" t="s">
        <v>70</v>
      </c>
      <c r="AX324" s="72" t="s">
        <v>82</v>
      </c>
      <c r="AZ324" s="52"/>
      <c r="BA324" s="58"/>
      <c r="BB324" s="58"/>
      <c r="BC324" s="58"/>
      <c r="BD324" s="59"/>
    </row>
    <row r="325" spans="2:58" s="32" customFormat="1" ht="15" hidden="1" customHeight="1" x14ac:dyDescent="0.45">
      <c r="B325" s="1118" t="s">
        <v>72</v>
      </c>
      <c r="C325" s="1119"/>
      <c r="D325" s="1119"/>
      <c r="E325" s="1119"/>
      <c r="F325" s="1119"/>
      <c r="G325" s="1119"/>
      <c r="H325" s="1119"/>
      <c r="I325" s="1120"/>
      <c r="J325" s="1130" t="s">
        <v>73</v>
      </c>
      <c r="K325" s="1139"/>
      <c r="L325" s="1744"/>
      <c r="M325" s="1199"/>
      <c r="N325" s="1199"/>
      <c r="O325" s="1199"/>
      <c r="P325" s="1199"/>
      <c r="Q325" s="1199"/>
      <c r="R325" s="1200"/>
      <c r="S325" s="1200"/>
      <c r="T325" s="1200"/>
      <c r="U325" s="1745"/>
      <c r="V325" s="1143" t="s">
        <v>74</v>
      </c>
      <c r="W325" s="1143"/>
      <c r="X325" s="1143"/>
      <c r="Y325" s="1143"/>
      <c r="Z325" s="1143"/>
      <c r="AA325" s="1143"/>
      <c r="AB325" s="1144"/>
      <c r="AD325" s="1118" t="s">
        <v>72</v>
      </c>
      <c r="AE325" s="1119"/>
      <c r="AF325" s="1119"/>
      <c r="AG325" s="1119"/>
      <c r="AH325" s="1119"/>
      <c r="AI325" s="1119"/>
      <c r="AJ325" s="1119"/>
      <c r="AK325" s="1120"/>
      <c r="AL325" s="1130" t="s">
        <v>73</v>
      </c>
      <c r="AM325" s="1139"/>
      <c r="AN325" s="1744"/>
      <c r="AO325" s="1199"/>
      <c r="AP325" s="1199"/>
      <c r="AQ325" s="1199"/>
      <c r="AR325" s="1199"/>
      <c r="AS325" s="1199"/>
      <c r="AT325" s="1200"/>
      <c r="AU325" s="1200"/>
      <c r="AV325" s="1200"/>
      <c r="AW325" s="1745"/>
      <c r="AX325" s="1143" t="s">
        <v>74</v>
      </c>
      <c r="AY325" s="1143"/>
      <c r="AZ325" s="1143"/>
      <c r="BA325" s="1143"/>
      <c r="BB325" s="1143"/>
      <c r="BC325" s="1143"/>
      <c r="BD325" s="1144"/>
    </row>
    <row r="326" spans="2:58" s="32" customFormat="1" ht="15" hidden="1" customHeight="1" x14ac:dyDescent="0.45">
      <c r="B326" s="1121"/>
      <c r="C326" s="1122"/>
      <c r="D326" s="1122"/>
      <c r="E326" s="1122"/>
      <c r="F326" s="1122"/>
      <c r="G326" s="1122"/>
      <c r="H326" s="1122"/>
      <c r="I326" s="1123"/>
      <c r="J326" s="1197"/>
      <c r="K326" s="1198"/>
      <c r="L326" s="1744"/>
      <c r="M326" s="1199"/>
      <c r="N326" s="1199"/>
      <c r="O326" s="1199"/>
      <c r="P326" s="1199"/>
      <c r="Q326" s="1199"/>
      <c r="R326" s="1200"/>
      <c r="S326" s="1200"/>
      <c r="T326" s="1200"/>
      <c r="U326" s="1745"/>
      <c r="V326" s="1146"/>
      <c r="W326" s="1146"/>
      <c r="X326" s="1146"/>
      <c r="Y326" s="1146"/>
      <c r="Z326" s="1146"/>
      <c r="AA326" s="1146"/>
      <c r="AB326" s="1147"/>
      <c r="AC326" s="63"/>
      <c r="AD326" s="1121"/>
      <c r="AE326" s="1122"/>
      <c r="AF326" s="1122"/>
      <c r="AG326" s="1122"/>
      <c r="AH326" s="1122"/>
      <c r="AI326" s="1122"/>
      <c r="AJ326" s="1122"/>
      <c r="AK326" s="1123"/>
      <c r="AL326" s="1197"/>
      <c r="AM326" s="1198"/>
      <c r="AN326" s="1744"/>
      <c r="AO326" s="1199"/>
      <c r="AP326" s="1199"/>
      <c r="AQ326" s="1199"/>
      <c r="AR326" s="1199"/>
      <c r="AS326" s="1199"/>
      <c r="AT326" s="1200"/>
      <c r="AU326" s="1200"/>
      <c r="AV326" s="1200"/>
      <c r="AW326" s="1745"/>
      <c r="AX326" s="1146"/>
      <c r="AY326" s="1146"/>
      <c r="AZ326" s="1146"/>
      <c r="BA326" s="1146"/>
      <c r="BB326" s="1146"/>
      <c r="BC326" s="1146"/>
      <c r="BD326" s="1147"/>
      <c r="BF326" s="63"/>
    </row>
    <row r="327" spans="2:58" s="32" customFormat="1" ht="15" hidden="1" customHeight="1" x14ac:dyDescent="0.45">
      <c r="B327" s="1118" t="s">
        <v>75</v>
      </c>
      <c r="C327" s="1119"/>
      <c r="D327" s="1119"/>
      <c r="E327" s="1119"/>
      <c r="F327" s="1119"/>
      <c r="G327" s="1119"/>
      <c r="H327" s="1119"/>
      <c r="I327" s="1119"/>
      <c r="J327" s="1737"/>
      <c r="K327" s="1739"/>
      <c r="L327" s="1558"/>
      <c r="M327" s="1527" t="s">
        <v>76</v>
      </c>
      <c r="N327" s="1558"/>
      <c r="O327" s="1527" t="s">
        <v>77</v>
      </c>
      <c r="P327" s="1558"/>
      <c r="Q327" s="1527" t="s">
        <v>140</v>
      </c>
      <c r="S327" s="60"/>
      <c r="T327" s="60"/>
      <c r="U327" s="60"/>
      <c r="V327" s="60"/>
      <c r="W327" s="60"/>
      <c r="X327" s="60"/>
      <c r="Y327" s="60"/>
      <c r="Z327" s="60"/>
      <c r="AA327" s="60"/>
      <c r="AB327" s="209"/>
      <c r="AC327" s="63"/>
      <c r="AD327" s="1118" t="s">
        <v>75</v>
      </c>
      <c r="AE327" s="1119"/>
      <c r="AF327" s="1119"/>
      <c r="AG327" s="1119"/>
      <c r="AH327" s="1119"/>
      <c r="AI327" s="1119"/>
      <c r="AJ327" s="1119"/>
      <c r="AK327" s="1119"/>
      <c r="AL327" s="1737"/>
      <c r="AM327" s="1739"/>
      <c r="AN327" s="1558"/>
      <c r="AO327" s="1527" t="s">
        <v>76</v>
      </c>
      <c r="AP327" s="1558"/>
      <c r="AQ327" s="1527" t="s">
        <v>77</v>
      </c>
      <c r="AR327" s="1558"/>
      <c r="AS327" s="1527" t="s">
        <v>140</v>
      </c>
      <c r="AU327" s="60"/>
      <c r="AV327" s="60"/>
      <c r="AW327" s="60"/>
      <c r="AX327" s="60"/>
      <c r="AY327" s="60"/>
      <c r="AZ327" s="60"/>
      <c r="BA327" s="60"/>
      <c r="BB327" s="60"/>
      <c r="BC327" s="60"/>
      <c r="BD327" s="209"/>
      <c r="BF327" s="63"/>
    </row>
    <row r="328" spans="2:58" s="32" customFormat="1" ht="15" hidden="1" customHeight="1" x14ac:dyDescent="0.45">
      <c r="B328" s="1121"/>
      <c r="C328" s="1122"/>
      <c r="D328" s="1122"/>
      <c r="E328" s="1122"/>
      <c r="F328" s="1122"/>
      <c r="G328" s="1122"/>
      <c r="H328" s="1122"/>
      <c r="I328" s="1122"/>
      <c r="J328" s="1480"/>
      <c r="K328" s="1752"/>
      <c r="L328" s="1749"/>
      <c r="M328" s="1528"/>
      <c r="N328" s="1749"/>
      <c r="O328" s="1528"/>
      <c r="P328" s="1749"/>
      <c r="Q328" s="1528"/>
      <c r="R328" s="64"/>
      <c r="S328" s="62"/>
      <c r="T328" s="62"/>
      <c r="U328" s="62"/>
      <c r="V328" s="62"/>
      <c r="W328" s="62"/>
      <c r="X328" s="62"/>
      <c r="Y328" s="62"/>
      <c r="Z328" s="62"/>
      <c r="AA328" s="62"/>
      <c r="AB328" s="208"/>
      <c r="AC328" s="63"/>
      <c r="AD328" s="1121"/>
      <c r="AE328" s="1122"/>
      <c r="AF328" s="1122"/>
      <c r="AG328" s="1122"/>
      <c r="AH328" s="1122"/>
      <c r="AI328" s="1122"/>
      <c r="AJ328" s="1122"/>
      <c r="AK328" s="1122"/>
      <c r="AL328" s="1480"/>
      <c r="AM328" s="1752"/>
      <c r="AN328" s="1749"/>
      <c r="AO328" s="1528"/>
      <c r="AP328" s="1749"/>
      <c r="AQ328" s="1528"/>
      <c r="AR328" s="1749"/>
      <c r="AS328" s="1528"/>
      <c r="AT328" s="64"/>
      <c r="AU328" s="62"/>
      <c r="AV328" s="62"/>
      <c r="AW328" s="62"/>
      <c r="AX328" s="62"/>
      <c r="AY328" s="62"/>
      <c r="AZ328" s="62"/>
      <c r="BA328" s="62"/>
      <c r="BB328" s="62"/>
      <c r="BC328" s="62"/>
      <c r="BD328" s="208"/>
      <c r="BF328" s="63"/>
    </row>
    <row r="329" spans="2:58" s="32" customFormat="1" ht="20.100000000000001" hidden="1" customHeight="1" x14ac:dyDescent="0.4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3"/>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F329" s="63"/>
    </row>
    <row r="330" spans="2:58" s="32" customFormat="1" ht="18" hidden="1" customHeight="1" x14ac:dyDescent="0.45">
      <c r="C330" s="291" t="s">
        <v>85</v>
      </c>
      <c r="D330" s="69" t="s">
        <v>5718</v>
      </c>
      <c r="F330" s="69"/>
      <c r="G330" s="69"/>
      <c r="H330" s="69"/>
      <c r="I330" s="69"/>
      <c r="J330" s="73"/>
      <c r="K330" s="73"/>
      <c r="L330" s="73"/>
      <c r="M330" s="73"/>
      <c r="N330" s="73"/>
      <c r="O330" s="73"/>
      <c r="P330" s="73"/>
      <c r="Q330" s="73"/>
      <c r="R330" s="73"/>
      <c r="S330" s="74"/>
      <c r="T330" s="73"/>
      <c r="U330" s="73"/>
      <c r="V330" s="73"/>
      <c r="W330" s="73"/>
      <c r="X330" s="69"/>
      <c r="Y330" s="69"/>
      <c r="Z330" s="69"/>
      <c r="AA330" s="69"/>
      <c r="AB330" s="69"/>
      <c r="AE330" s="291" t="s">
        <v>85</v>
      </c>
      <c r="AF330" s="69" t="s">
        <v>5718</v>
      </c>
      <c r="AH330" s="69"/>
      <c r="AI330" s="69"/>
      <c r="AJ330" s="69"/>
      <c r="AK330" s="69"/>
      <c r="AL330" s="73"/>
      <c r="AM330" s="73"/>
      <c r="AN330" s="73"/>
      <c r="AO330" s="73"/>
      <c r="AP330" s="73"/>
      <c r="AQ330" s="73"/>
      <c r="AR330" s="73"/>
      <c r="AS330" s="73"/>
      <c r="AT330" s="73"/>
      <c r="AU330" s="74"/>
      <c r="AV330" s="73"/>
      <c r="AW330" s="73"/>
      <c r="AX330" s="73"/>
      <c r="AY330" s="73"/>
      <c r="AZ330" s="69"/>
      <c r="BA330" s="69"/>
      <c r="BB330" s="69"/>
      <c r="BC330" s="69"/>
      <c r="BD330" s="69"/>
    </row>
    <row r="331" spans="2:58" s="32" customFormat="1" ht="30" hidden="1" customHeight="1" x14ac:dyDescent="0.45">
      <c r="C331" s="296" t="s">
        <v>86</v>
      </c>
      <c r="D331" s="1117" t="s">
        <v>5719</v>
      </c>
      <c r="E331" s="1117"/>
      <c r="F331" s="1117"/>
      <c r="G331" s="1117"/>
      <c r="H331" s="1117"/>
      <c r="I331" s="1117"/>
      <c r="J331" s="1117"/>
      <c r="K331" s="1117"/>
      <c r="L331" s="1117"/>
      <c r="M331" s="1117"/>
      <c r="N331" s="1117"/>
      <c r="O331" s="1117"/>
      <c r="P331" s="1117"/>
      <c r="Q331" s="1117"/>
      <c r="R331" s="1117"/>
      <c r="S331" s="1117"/>
      <c r="T331" s="1117"/>
      <c r="U331" s="1117"/>
      <c r="V331" s="1117"/>
      <c r="W331" s="1117"/>
      <c r="X331" s="1117"/>
      <c r="Y331" s="1117"/>
      <c r="Z331" s="1117"/>
      <c r="AA331" s="1117"/>
      <c r="AB331" s="1117"/>
      <c r="AE331" s="296" t="s">
        <v>86</v>
      </c>
      <c r="AF331" s="1117" t="s">
        <v>5719</v>
      </c>
      <c r="AG331" s="1117"/>
      <c r="AH331" s="1117"/>
      <c r="AI331" s="1117"/>
      <c r="AJ331" s="1117"/>
      <c r="AK331" s="1117"/>
      <c r="AL331" s="1117"/>
      <c r="AM331" s="1117"/>
      <c r="AN331" s="1117"/>
      <c r="AO331" s="1117"/>
      <c r="AP331" s="1117"/>
      <c r="AQ331" s="1117"/>
      <c r="AR331" s="1117"/>
      <c r="AS331" s="1117"/>
      <c r="AT331" s="1117"/>
      <c r="AU331" s="1117"/>
      <c r="AV331" s="1117"/>
      <c r="AW331" s="1117"/>
      <c r="AX331" s="1117"/>
      <c r="AY331" s="1117"/>
      <c r="AZ331" s="1117"/>
      <c r="BA331" s="1117"/>
      <c r="BB331" s="1117"/>
      <c r="BC331" s="1117"/>
      <c r="BD331" s="1117"/>
    </row>
    <row r="332" spans="2:58" s="32" customFormat="1" ht="8.1" hidden="1" customHeight="1" x14ac:dyDescent="0.4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row>
    <row r="333" spans="2:58" s="32" customFormat="1" ht="25.35" hidden="1" customHeight="1" x14ac:dyDescent="0.45">
      <c r="B333" s="35" t="s">
        <v>87</v>
      </c>
      <c r="I333" s="36"/>
      <c r="J333" s="36"/>
      <c r="W333" s="36"/>
      <c r="X333" s="36"/>
      <c r="Y333" s="36"/>
      <c r="Z333" s="36"/>
      <c r="AA333" s="36"/>
      <c r="AB333" s="36"/>
      <c r="AD333" s="35" t="s">
        <v>87</v>
      </c>
      <c r="AK333" s="36"/>
      <c r="AL333" s="36"/>
      <c r="AY333" s="36"/>
      <c r="AZ333" s="36"/>
      <c r="BA333" s="36"/>
      <c r="BB333" s="36"/>
      <c r="BC333" s="36"/>
      <c r="BD333" s="36"/>
    </row>
    <row r="334" spans="2:58" s="32" customFormat="1" ht="12.6" hidden="1" customHeight="1" x14ac:dyDescent="0.45">
      <c r="B334" s="1185" t="s">
        <v>62</v>
      </c>
      <c r="C334" s="1186"/>
      <c r="D334" s="1186"/>
      <c r="E334" s="1186"/>
      <c r="F334" s="1186"/>
      <c r="G334" s="1186"/>
      <c r="H334" s="1186"/>
      <c r="I334" s="1187"/>
      <c r="J334" s="1188"/>
      <c r="K334" s="1189"/>
      <c r="L334" s="1189"/>
      <c r="M334" s="1189"/>
      <c r="N334" s="1189"/>
      <c r="O334" s="1189"/>
      <c r="P334" s="1189"/>
      <c r="Q334" s="1189"/>
      <c r="R334" s="1189"/>
      <c r="S334" s="1189"/>
      <c r="T334" s="1189"/>
      <c r="U334" s="1189"/>
      <c r="V334" s="1189"/>
      <c r="W334" s="1189"/>
      <c r="X334" s="1189"/>
      <c r="Y334" s="1189"/>
      <c r="Z334" s="1189"/>
      <c r="AA334" s="1189"/>
      <c r="AB334" s="1190"/>
      <c r="AD334" s="1185" t="s">
        <v>62</v>
      </c>
      <c r="AE334" s="1186"/>
      <c r="AF334" s="1186"/>
      <c r="AG334" s="1186"/>
      <c r="AH334" s="1186"/>
      <c r="AI334" s="1186"/>
      <c r="AJ334" s="1186"/>
      <c r="AK334" s="1187"/>
      <c r="AL334" s="1188"/>
      <c r="AM334" s="1189"/>
      <c r="AN334" s="1189"/>
      <c r="AO334" s="1189"/>
      <c r="AP334" s="1189"/>
      <c r="AQ334" s="1189"/>
      <c r="AR334" s="1189"/>
      <c r="AS334" s="1189"/>
      <c r="AT334" s="1189"/>
      <c r="AU334" s="1189"/>
      <c r="AV334" s="1189"/>
      <c r="AW334" s="1189"/>
      <c r="AX334" s="1189"/>
      <c r="AY334" s="1189"/>
      <c r="AZ334" s="1189"/>
      <c r="BA334" s="1189"/>
      <c r="BB334" s="1189"/>
      <c r="BC334" s="1189"/>
      <c r="BD334" s="1190"/>
    </row>
    <row r="335" spans="2:58" s="32" customFormat="1" ht="22.5" hidden="1" customHeight="1" x14ac:dyDescent="0.45">
      <c r="B335" s="1207" t="s">
        <v>50</v>
      </c>
      <c r="C335" s="1208"/>
      <c r="D335" s="1208"/>
      <c r="E335" s="1208"/>
      <c r="F335" s="1208"/>
      <c r="G335" s="1208"/>
      <c r="H335" s="1208"/>
      <c r="I335" s="1209"/>
      <c r="J335" s="1182"/>
      <c r="K335" s="1183"/>
      <c r="L335" s="1183"/>
      <c r="M335" s="1180"/>
      <c r="N335" s="1180"/>
      <c r="O335" s="1183"/>
      <c r="P335" s="1180"/>
      <c r="Q335" s="1180"/>
      <c r="R335" s="1183"/>
      <c r="S335" s="1183"/>
      <c r="T335" s="1183"/>
      <c r="U335" s="1183"/>
      <c r="V335" s="1183"/>
      <c r="W335" s="1183"/>
      <c r="X335" s="1183"/>
      <c r="Y335" s="1183"/>
      <c r="Z335" s="1183"/>
      <c r="AA335" s="1183"/>
      <c r="AB335" s="1184"/>
      <c r="AC335" s="32">
        <v>19</v>
      </c>
      <c r="AD335" s="1207" t="s">
        <v>50</v>
      </c>
      <c r="AE335" s="1208"/>
      <c r="AF335" s="1208"/>
      <c r="AG335" s="1208"/>
      <c r="AH335" s="1208"/>
      <c r="AI335" s="1208"/>
      <c r="AJ335" s="1208"/>
      <c r="AK335" s="1209"/>
      <c r="AL335" s="1182"/>
      <c r="AM335" s="1183"/>
      <c r="AN335" s="1183"/>
      <c r="AO335" s="1180"/>
      <c r="AP335" s="1180"/>
      <c r="AQ335" s="1183"/>
      <c r="AR335" s="1180"/>
      <c r="AS335" s="1180"/>
      <c r="AT335" s="1183"/>
      <c r="AU335" s="1183"/>
      <c r="AV335" s="1183"/>
      <c r="AW335" s="1183"/>
      <c r="AX335" s="1183"/>
      <c r="AY335" s="1183"/>
      <c r="AZ335" s="1183"/>
      <c r="BA335" s="1183"/>
      <c r="BB335" s="1183"/>
      <c r="BC335" s="1183"/>
      <c r="BD335" s="1184"/>
      <c r="BF335" s="32">
        <v>19</v>
      </c>
    </row>
    <row r="336" spans="2:58" s="32" customFormat="1" ht="25.35" hidden="1" customHeight="1" x14ac:dyDescent="0.45">
      <c r="B336" s="1173" t="s">
        <v>48</v>
      </c>
      <c r="C336" s="1174"/>
      <c r="D336" s="1174"/>
      <c r="E336" s="1174"/>
      <c r="F336" s="1174"/>
      <c r="G336" s="1174"/>
      <c r="H336" s="1174"/>
      <c r="I336" s="1175"/>
      <c r="J336" s="1753" t="s">
        <v>3</v>
      </c>
      <c r="K336" s="1754"/>
      <c r="L336" s="1754"/>
      <c r="M336" s="1731"/>
      <c r="N336" s="1733"/>
      <c r="O336" s="492" t="s">
        <v>4</v>
      </c>
      <c r="P336" s="1731"/>
      <c r="Q336" s="1733"/>
      <c r="R336" s="1754"/>
      <c r="S336" s="1754"/>
      <c r="T336" s="1754"/>
      <c r="U336" s="1754"/>
      <c r="V336" s="1754"/>
      <c r="W336" s="1754"/>
      <c r="X336" s="1754"/>
      <c r="Y336" s="1754"/>
      <c r="Z336" s="1754"/>
      <c r="AA336" s="1754"/>
      <c r="AB336" s="1755"/>
      <c r="AD336" s="1173" t="s">
        <v>48</v>
      </c>
      <c r="AE336" s="1174"/>
      <c r="AF336" s="1174"/>
      <c r="AG336" s="1174"/>
      <c r="AH336" s="1174"/>
      <c r="AI336" s="1174"/>
      <c r="AJ336" s="1174"/>
      <c r="AK336" s="1175"/>
      <c r="AL336" s="1753" t="s">
        <v>3</v>
      </c>
      <c r="AM336" s="1754"/>
      <c r="AN336" s="1754"/>
      <c r="AO336" s="1731"/>
      <c r="AP336" s="1733"/>
      <c r="AQ336" s="492" t="s">
        <v>4</v>
      </c>
      <c r="AR336" s="1731"/>
      <c r="AS336" s="1733"/>
      <c r="AT336" s="1754"/>
      <c r="AU336" s="1754"/>
      <c r="AV336" s="1754"/>
      <c r="AW336" s="1754"/>
      <c r="AX336" s="1754"/>
      <c r="AY336" s="1754"/>
      <c r="AZ336" s="1754"/>
      <c r="BA336" s="1754"/>
      <c r="BB336" s="1754"/>
      <c r="BC336" s="1754"/>
      <c r="BD336" s="1755"/>
    </row>
    <row r="337" spans="2:58" s="32" customFormat="1" ht="25.35" hidden="1" customHeight="1" x14ac:dyDescent="0.45">
      <c r="B337" s="1179"/>
      <c r="C337" s="1180"/>
      <c r="D337" s="1180"/>
      <c r="E337" s="1180"/>
      <c r="F337" s="1180"/>
      <c r="G337" s="1180"/>
      <c r="H337" s="1180"/>
      <c r="I337" s="1181"/>
      <c r="J337" s="1753" t="s">
        <v>5</v>
      </c>
      <c r="K337" s="1754"/>
      <c r="L337" s="1754"/>
      <c r="M337" s="1731"/>
      <c r="N337" s="1732"/>
      <c r="O337" s="1732"/>
      <c r="P337" s="1732"/>
      <c r="Q337" s="1733"/>
      <c r="R337" s="1753" t="s">
        <v>6</v>
      </c>
      <c r="S337" s="1754"/>
      <c r="T337" s="1755"/>
      <c r="U337" s="1731"/>
      <c r="V337" s="1732"/>
      <c r="W337" s="1732"/>
      <c r="X337" s="1732"/>
      <c r="Y337" s="1732"/>
      <c r="Z337" s="1732"/>
      <c r="AA337" s="1732"/>
      <c r="AB337" s="1733"/>
      <c r="AD337" s="1179"/>
      <c r="AE337" s="1180"/>
      <c r="AF337" s="1180"/>
      <c r="AG337" s="1180"/>
      <c r="AH337" s="1180"/>
      <c r="AI337" s="1180"/>
      <c r="AJ337" s="1180"/>
      <c r="AK337" s="1181"/>
      <c r="AL337" s="1753" t="s">
        <v>5</v>
      </c>
      <c r="AM337" s="1754"/>
      <c r="AN337" s="1754"/>
      <c r="AO337" s="1731"/>
      <c r="AP337" s="1732"/>
      <c r="AQ337" s="1732"/>
      <c r="AR337" s="1732"/>
      <c r="AS337" s="1733"/>
      <c r="AT337" s="1753" t="s">
        <v>6</v>
      </c>
      <c r="AU337" s="1754"/>
      <c r="AV337" s="1755"/>
      <c r="AW337" s="1731"/>
      <c r="AX337" s="1732"/>
      <c r="AY337" s="1732"/>
      <c r="AZ337" s="1732"/>
      <c r="BA337" s="1732"/>
      <c r="BB337" s="1732"/>
      <c r="BC337" s="1732"/>
      <c r="BD337" s="1733"/>
    </row>
    <row r="338" spans="2:58" s="32" customFormat="1" ht="25.35" hidden="1" customHeight="1" x14ac:dyDescent="0.45">
      <c r="B338" s="1179"/>
      <c r="C338" s="1180"/>
      <c r="D338" s="1180"/>
      <c r="E338" s="1180"/>
      <c r="F338" s="1180"/>
      <c r="G338" s="1180"/>
      <c r="H338" s="1180"/>
      <c r="I338" s="1181"/>
      <c r="J338" s="1753" t="s">
        <v>8536</v>
      </c>
      <c r="K338" s="1754"/>
      <c r="L338" s="1754"/>
      <c r="M338" s="1757"/>
      <c r="N338" s="1758"/>
      <c r="O338" s="1758"/>
      <c r="P338" s="1758"/>
      <c r="Q338" s="1759"/>
      <c r="R338" s="1753" t="s">
        <v>7</v>
      </c>
      <c r="S338" s="1754"/>
      <c r="T338" s="1755"/>
      <c r="U338" s="1731"/>
      <c r="V338" s="1732"/>
      <c r="W338" s="1732"/>
      <c r="X338" s="1732"/>
      <c r="Y338" s="1732"/>
      <c r="Z338" s="1732"/>
      <c r="AA338" s="1732"/>
      <c r="AB338" s="1733"/>
      <c r="AD338" s="1179"/>
      <c r="AE338" s="1180"/>
      <c r="AF338" s="1180"/>
      <c r="AG338" s="1180"/>
      <c r="AH338" s="1180"/>
      <c r="AI338" s="1180"/>
      <c r="AJ338" s="1180"/>
      <c r="AK338" s="1181"/>
      <c r="AL338" s="1753" t="s">
        <v>8536</v>
      </c>
      <c r="AM338" s="1754"/>
      <c r="AN338" s="1754"/>
      <c r="AO338" s="1757"/>
      <c r="AP338" s="1758"/>
      <c r="AQ338" s="1758"/>
      <c r="AR338" s="1758"/>
      <c r="AS338" s="1759"/>
      <c r="AT338" s="1753" t="s">
        <v>7</v>
      </c>
      <c r="AU338" s="1754"/>
      <c r="AV338" s="1755"/>
      <c r="AW338" s="1731"/>
      <c r="AX338" s="1732"/>
      <c r="AY338" s="1732"/>
      <c r="AZ338" s="1732"/>
      <c r="BA338" s="1732"/>
      <c r="BB338" s="1732"/>
      <c r="BC338" s="1732"/>
      <c r="BD338" s="1733"/>
    </row>
    <row r="339" spans="2:58" s="32" customFormat="1" ht="25.35" hidden="1" customHeight="1" x14ac:dyDescent="0.45">
      <c r="B339" s="1182"/>
      <c r="C339" s="1183"/>
      <c r="D339" s="1183"/>
      <c r="E339" s="1183"/>
      <c r="F339" s="1183"/>
      <c r="G339" s="1183"/>
      <c r="H339" s="1183"/>
      <c r="I339" s="1184"/>
      <c r="J339" s="1753" t="s">
        <v>8</v>
      </c>
      <c r="K339" s="1754"/>
      <c r="L339" s="1754"/>
      <c r="M339" s="1756"/>
      <c r="N339" s="1756"/>
      <c r="O339" s="1756"/>
      <c r="P339" s="1756"/>
      <c r="Q339" s="1756"/>
      <c r="R339" s="1756"/>
      <c r="S339" s="1756"/>
      <c r="T339" s="1756"/>
      <c r="U339" s="1756"/>
      <c r="V339" s="1756"/>
      <c r="W339" s="1756"/>
      <c r="X339" s="1756"/>
      <c r="Y339" s="1756"/>
      <c r="Z339" s="1756"/>
      <c r="AA339" s="1756"/>
      <c r="AB339" s="1756"/>
      <c r="AD339" s="1182"/>
      <c r="AE339" s="1183"/>
      <c r="AF339" s="1183"/>
      <c r="AG339" s="1183"/>
      <c r="AH339" s="1183"/>
      <c r="AI339" s="1183"/>
      <c r="AJ339" s="1183"/>
      <c r="AK339" s="1184"/>
      <c r="AL339" s="1753" t="s">
        <v>8</v>
      </c>
      <c r="AM339" s="1754"/>
      <c r="AN339" s="1754"/>
      <c r="AO339" s="1756"/>
      <c r="AP339" s="1756"/>
      <c r="AQ339" s="1756"/>
      <c r="AR339" s="1756"/>
      <c r="AS339" s="1756"/>
      <c r="AT339" s="1756"/>
      <c r="AU339" s="1756"/>
      <c r="AV339" s="1756"/>
      <c r="AW339" s="1756"/>
      <c r="AX339" s="1756"/>
      <c r="AY339" s="1756"/>
      <c r="AZ339" s="1756"/>
      <c r="BA339" s="1756"/>
      <c r="BB339" s="1756"/>
      <c r="BC339" s="1756"/>
      <c r="BD339" s="1756"/>
    </row>
    <row r="340" spans="2:58" s="32" customFormat="1" ht="30" hidden="1" customHeight="1" x14ac:dyDescent="0.45">
      <c r="B340" s="1696" t="s">
        <v>63</v>
      </c>
      <c r="C340" s="1697"/>
      <c r="D340" s="1697"/>
      <c r="E340" s="1697"/>
      <c r="F340" s="1697"/>
      <c r="G340" s="1697"/>
      <c r="H340" s="1697"/>
      <c r="I340" s="1698"/>
      <c r="J340" s="494"/>
      <c r="K340" s="495"/>
      <c r="L340" s="220" t="s">
        <v>65</v>
      </c>
      <c r="M340" s="496"/>
      <c r="N340" s="218" t="s">
        <v>64</v>
      </c>
      <c r="O340" s="42"/>
      <c r="P340" s="53"/>
      <c r="V340" s="82"/>
      <c r="W340" s="82"/>
      <c r="X340" s="82"/>
      <c r="Y340" s="82"/>
      <c r="Z340" s="82"/>
      <c r="AA340" s="82"/>
      <c r="AB340" s="83"/>
      <c r="AD340" s="1696" t="s">
        <v>63</v>
      </c>
      <c r="AE340" s="1697"/>
      <c r="AF340" s="1697"/>
      <c r="AG340" s="1697"/>
      <c r="AH340" s="1697"/>
      <c r="AI340" s="1697"/>
      <c r="AJ340" s="1697"/>
      <c r="AK340" s="1698"/>
      <c r="AL340" s="494"/>
      <c r="AM340" s="495"/>
      <c r="AN340" s="220" t="s">
        <v>65</v>
      </c>
      <c r="AO340" s="496"/>
      <c r="AP340" s="218" t="s">
        <v>64</v>
      </c>
      <c r="AQ340" s="42"/>
      <c r="AR340" s="53"/>
      <c r="AX340" s="82"/>
      <c r="AY340" s="82"/>
      <c r="AZ340" s="82"/>
      <c r="BA340" s="82"/>
      <c r="BB340" s="82"/>
      <c r="BC340" s="82"/>
      <c r="BD340" s="83"/>
    </row>
    <row r="341" spans="2:58" s="32" customFormat="1" ht="15" hidden="1" customHeight="1" x14ac:dyDescent="0.45">
      <c r="B341" s="1699"/>
      <c r="C341" s="1700"/>
      <c r="D341" s="1700"/>
      <c r="E341" s="1700"/>
      <c r="F341" s="1700"/>
      <c r="G341" s="1700"/>
      <c r="H341" s="1700"/>
      <c r="I341" s="1701"/>
      <c r="J341" s="43" t="s">
        <v>66</v>
      </c>
      <c r="K341" s="44"/>
      <c r="L341" s="44"/>
      <c r="M341" s="44"/>
      <c r="N341" s="44"/>
      <c r="O341" s="44"/>
      <c r="P341" s="44"/>
      <c r="Q341" s="44"/>
      <c r="R341" s="44"/>
      <c r="S341" s="42"/>
      <c r="T341" s="45"/>
      <c r="U341" s="217"/>
      <c r="V341" s="212"/>
      <c r="W341" s="410"/>
      <c r="X341" s="295" t="s">
        <v>65</v>
      </c>
      <c r="Y341" s="211"/>
      <c r="Z341" s="72" t="s">
        <v>64</v>
      </c>
      <c r="AA341" s="72"/>
      <c r="AB341" s="214"/>
      <c r="AD341" s="1699"/>
      <c r="AE341" s="1700"/>
      <c r="AF341" s="1700"/>
      <c r="AG341" s="1700"/>
      <c r="AH341" s="1700"/>
      <c r="AI341" s="1700"/>
      <c r="AJ341" s="1700"/>
      <c r="AK341" s="1701"/>
      <c r="AL341" s="43" t="s">
        <v>66</v>
      </c>
      <c r="AM341" s="44"/>
      <c r="AN341" s="44"/>
      <c r="AO341" s="44"/>
      <c r="AP341" s="44"/>
      <c r="AQ341" s="44"/>
      <c r="AR341" s="44"/>
      <c r="AS341" s="44"/>
      <c r="AT341" s="44"/>
      <c r="AU341" s="42"/>
      <c r="AV341" s="45"/>
      <c r="AW341" s="217"/>
      <c r="AX341" s="212"/>
      <c r="AY341" s="410"/>
      <c r="AZ341" s="295" t="s">
        <v>65</v>
      </c>
      <c r="BA341" s="211"/>
      <c r="BB341" s="72" t="s">
        <v>64</v>
      </c>
      <c r="BC341" s="72"/>
      <c r="BD341" s="214"/>
    </row>
    <row r="342" spans="2:58" s="32" customFormat="1" ht="15" hidden="1" customHeight="1" x14ac:dyDescent="0.45">
      <c r="B342" s="1702"/>
      <c r="C342" s="1703"/>
      <c r="D342" s="1703"/>
      <c r="E342" s="1703"/>
      <c r="F342" s="1703"/>
      <c r="G342" s="1703"/>
      <c r="H342" s="1703"/>
      <c r="I342" s="1704"/>
      <c r="J342" s="497" t="s">
        <v>67</v>
      </c>
      <c r="K342" s="99"/>
      <c r="L342" s="99"/>
      <c r="M342" s="99"/>
      <c r="N342" s="99"/>
      <c r="O342" s="99"/>
      <c r="P342" s="99"/>
      <c r="Q342" s="99"/>
      <c r="R342" s="99"/>
      <c r="S342" s="47"/>
      <c r="T342" s="48"/>
      <c r="U342" s="498"/>
      <c r="V342" s="499"/>
      <c r="W342" s="500"/>
      <c r="X342" s="99" t="s">
        <v>65</v>
      </c>
      <c r="Y342" s="501"/>
      <c r="Z342" s="48" t="s">
        <v>64</v>
      </c>
      <c r="AA342" s="48"/>
      <c r="AB342" s="49"/>
      <c r="AD342" s="1702"/>
      <c r="AE342" s="1703"/>
      <c r="AF342" s="1703"/>
      <c r="AG342" s="1703"/>
      <c r="AH342" s="1703"/>
      <c r="AI342" s="1703"/>
      <c r="AJ342" s="1703"/>
      <c r="AK342" s="1704"/>
      <c r="AL342" s="497" t="s">
        <v>67</v>
      </c>
      <c r="AM342" s="99"/>
      <c r="AN342" s="99"/>
      <c r="AO342" s="99"/>
      <c r="AP342" s="99"/>
      <c r="AQ342" s="99"/>
      <c r="AR342" s="99"/>
      <c r="AS342" s="99"/>
      <c r="AT342" s="99"/>
      <c r="AU342" s="47"/>
      <c r="AV342" s="48"/>
      <c r="AW342" s="498"/>
      <c r="AX342" s="499"/>
      <c r="AY342" s="500"/>
      <c r="AZ342" s="99" t="s">
        <v>65</v>
      </c>
      <c r="BA342" s="501"/>
      <c r="BB342" s="48" t="s">
        <v>64</v>
      </c>
      <c r="BC342" s="48"/>
      <c r="BD342" s="49"/>
    </row>
    <row r="343" spans="2:58" s="32" customFormat="1" ht="18" hidden="1" customHeight="1" x14ac:dyDescent="0.45">
      <c r="B343" s="1167" t="s">
        <v>68</v>
      </c>
      <c r="C343" s="1168"/>
      <c r="D343" s="1168"/>
      <c r="E343" s="1168"/>
      <c r="F343" s="1168"/>
      <c r="G343" s="1168"/>
      <c r="H343" s="1168"/>
      <c r="I343" s="1169"/>
      <c r="J343" s="502" t="s">
        <v>70</v>
      </c>
      <c r="K343" s="52" t="s">
        <v>69</v>
      </c>
      <c r="L343" s="58"/>
      <c r="M343" s="58"/>
      <c r="N343" s="58"/>
      <c r="O343" s="502" t="s">
        <v>70</v>
      </c>
      <c r="P343" s="52" t="s">
        <v>71</v>
      </c>
      <c r="Q343" s="58"/>
      <c r="R343" s="58"/>
      <c r="T343" s="72" t="s">
        <v>81</v>
      </c>
      <c r="U343" s="502" t="s">
        <v>70</v>
      </c>
      <c r="V343" s="72" t="s">
        <v>82</v>
      </c>
      <c r="X343" s="52"/>
      <c r="Y343" s="58"/>
      <c r="Z343" s="58"/>
      <c r="AA343" s="58"/>
      <c r="AB343" s="59"/>
      <c r="AD343" s="1167" t="s">
        <v>68</v>
      </c>
      <c r="AE343" s="1168"/>
      <c r="AF343" s="1168"/>
      <c r="AG343" s="1168"/>
      <c r="AH343" s="1168"/>
      <c r="AI343" s="1168"/>
      <c r="AJ343" s="1168"/>
      <c r="AK343" s="1169"/>
      <c r="AL343" s="502" t="s">
        <v>70</v>
      </c>
      <c r="AM343" s="52" t="s">
        <v>69</v>
      </c>
      <c r="AN343" s="58"/>
      <c r="AO343" s="58"/>
      <c r="AP343" s="58"/>
      <c r="AQ343" s="502" t="s">
        <v>70</v>
      </c>
      <c r="AR343" s="52" t="s">
        <v>71</v>
      </c>
      <c r="AS343" s="58"/>
      <c r="AT343" s="58"/>
      <c r="AV343" s="72" t="s">
        <v>81</v>
      </c>
      <c r="AW343" s="502" t="s">
        <v>70</v>
      </c>
      <c r="AX343" s="72" t="s">
        <v>82</v>
      </c>
      <c r="AZ343" s="52"/>
      <c r="BA343" s="58"/>
      <c r="BB343" s="58"/>
      <c r="BC343" s="58"/>
      <c r="BD343" s="59"/>
    </row>
    <row r="344" spans="2:58" s="32" customFormat="1" ht="15" hidden="1" customHeight="1" x14ac:dyDescent="0.45">
      <c r="B344" s="1118" t="s">
        <v>72</v>
      </c>
      <c r="C344" s="1119"/>
      <c r="D344" s="1119"/>
      <c r="E344" s="1119"/>
      <c r="F344" s="1119"/>
      <c r="G344" s="1119"/>
      <c r="H344" s="1119"/>
      <c r="I344" s="1120"/>
      <c r="J344" s="1130" t="s">
        <v>73</v>
      </c>
      <c r="K344" s="1139"/>
      <c r="L344" s="1744"/>
      <c r="M344" s="1199"/>
      <c r="N344" s="1199"/>
      <c r="O344" s="1199"/>
      <c r="P344" s="1199"/>
      <c r="Q344" s="1199"/>
      <c r="R344" s="1200"/>
      <c r="S344" s="1200"/>
      <c r="T344" s="1200"/>
      <c r="U344" s="1745"/>
      <c r="V344" s="1143" t="s">
        <v>74</v>
      </c>
      <c r="W344" s="1143"/>
      <c r="X344" s="1143"/>
      <c r="Y344" s="1143"/>
      <c r="Z344" s="1143"/>
      <c r="AA344" s="1143"/>
      <c r="AB344" s="1144"/>
      <c r="AD344" s="1118" t="s">
        <v>72</v>
      </c>
      <c r="AE344" s="1119"/>
      <c r="AF344" s="1119"/>
      <c r="AG344" s="1119"/>
      <c r="AH344" s="1119"/>
      <c r="AI344" s="1119"/>
      <c r="AJ344" s="1119"/>
      <c r="AK344" s="1120"/>
      <c r="AL344" s="1130" t="s">
        <v>73</v>
      </c>
      <c r="AM344" s="1139"/>
      <c r="AN344" s="1744"/>
      <c r="AO344" s="1199"/>
      <c r="AP344" s="1199"/>
      <c r="AQ344" s="1199"/>
      <c r="AR344" s="1199"/>
      <c r="AS344" s="1199"/>
      <c r="AT344" s="1200"/>
      <c r="AU344" s="1200"/>
      <c r="AV344" s="1200"/>
      <c r="AW344" s="1745"/>
      <c r="AX344" s="1143" t="s">
        <v>74</v>
      </c>
      <c r="AY344" s="1143"/>
      <c r="AZ344" s="1143"/>
      <c r="BA344" s="1143"/>
      <c r="BB344" s="1143"/>
      <c r="BC344" s="1143"/>
      <c r="BD344" s="1144"/>
    </row>
    <row r="345" spans="2:58" s="32" customFormat="1" ht="15" hidden="1" customHeight="1" x14ac:dyDescent="0.45">
      <c r="B345" s="1121"/>
      <c r="C345" s="1122"/>
      <c r="D345" s="1122"/>
      <c r="E345" s="1122"/>
      <c r="F345" s="1122"/>
      <c r="G345" s="1122"/>
      <c r="H345" s="1122"/>
      <c r="I345" s="1123"/>
      <c r="J345" s="1197"/>
      <c r="K345" s="1198"/>
      <c r="L345" s="1744"/>
      <c r="M345" s="1199"/>
      <c r="N345" s="1199"/>
      <c r="O345" s="1199"/>
      <c r="P345" s="1199"/>
      <c r="Q345" s="1199"/>
      <c r="R345" s="1200"/>
      <c r="S345" s="1200"/>
      <c r="T345" s="1200"/>
      <c r="U345" s="1745"/>
      <c r="V345" s="1146"/>
      <c r="W345" s="1146"/>
      <c r="X345" s="1146"/>
      <c r="Y345" s="1146"/>
      <c r="Z345" s="1146"/>
      <c r="AA345" s="1146"/>
      <c r="AB345" s="1147"/>
      <c r="AC345" s="63"/>
      <c r="AD345" s="1121"/>
      <c r="AE345" s="1122"/>
      <c r="AF345" s="1122"/>
      <c r="AG345" s="1122"/>
      <c r="AH345" s="1122"/>
      <c r="AI345" s="1122"/>
      <c r="AJ345" s="1122"/>
      <c r="AK345" s="1123"/>
      <c r="AL345" s="1197"/>
      <c r="AM345" s="1198"/>
      <c r="AN345" s="1744"/>
      <c r="AO345" s="1199"/>
      <c r="AP345" s="1199"/>
      <c r="AQ345" s="1199"/>
      <c r="AR345" s="1199"/>
      <c r="AS345" s="1199"/>
      <c r="AT345" s="1200"/>
      <c r="AU345" s="1200"/>
      <c r="AV345" s="1200"/>
      <c r="AW345" s="1745"/>
      <c r="AX345" s="1146"/>
      <c r="AY345" s="1146"/>
      <c r="AZ345" s="1146"/>
      <c r="BA345" s="1146"/>
      <c r="BB345" s="1146"/>
      <c r="BC345" s="1146"/>
      <c r="BD345" s="1147"/>
      <c r="BF345" s="63"/>
    </row>
    <row r="346" spans="2:58" s="32" customFormat="1" ht="15" hidden="1" customHeight="1" x14ac:dyDescent="0.45">
      <c r="B346" s="1118" t="s">
        <v>75</v>
      </c>
      <c r="C346" s="1119"/>
      <c r="D346" s="1119"/>
      <c r="E346" s="1119"/>
      <c r="F346" s="1119"/>
      <c r="G346" s="1119"/>
      <c r="H346" s="1119"/>
      <c r="I346" s="1119"/>
      <c r="J346" s="1737"/>
      <c r="K346" s="1739"/>
      <c r="L346" s="1558"/>
      <c r="M346" s="1527" t="s">
        <v>76</v>
      </c>
      <c r="N346" s="1558"/>
      <c r="O346" s="1527" t="s">
        <v>77</v>
      </c>
      <c r="P346" s="1558"/>
      <c r="Q346" s="1527" t="s">
        <v>140</v>
      </c>
      <c r="S346" s="60"/>
      <c r="T346" s="60"/>
      <c r="U346" s="60"/>
      <c r="V346" s="60"/>
      <c r="W346" s="60"/>
      <c r="X346" s="60"/>
      <c r="Y346" s="60"/>
      <c r="Z346" s="60"/>
      <c r="AA346" s="60"/>
      <c r="AB346" s="209"/>
      <c r="AC346" s="63"/>
      <c r="AD346" s="1118" t="s">
        <v>75</v>
      </c>
      <c r="AE346" s="1119"/>
      <c r="AF346" s="1119"/>
      <c r="AG346" s="1119"/>
      <c r="AH346" s="1119"/>
      <c r="AI346" s="1119"/>
      <c r="AJ346" s="1119"/>
      <c r="AK346" s="1119"/>
      <c r="AL346" s="1737"/>
      <c r="AM346" s="1739"/>
      <c r="AN346" s="1558"/>
      <c r="AO346" s="1527" t="s">
        <v>76</v>
      </c>
      <c r="AP346" s="1558"/>
      <c r="AQ346" s="1527" t="s">
        <v>77</v>
      </c>
      <c r="AR346" s="1558"/>
      <c r="AS346" s="1527" t="s">
        <v>140</v>
      </c>
      <c r="AU346" s="60"/>
      <c r="AV346" s="60"/>
      <c r="AW346" s="60"/>
      <c r="AX346" s="60"/>
      <c r="AY346" s="60"/>
      <c r="AZ346" s="60"/>
      <c r="BA346" s="60"/>
      <c r="BB346" s="60"/>
      <c r="BC346" s="60"/>
      <c r="BD346" s="209"/>
      <c r="BF346" s="63"/>
    </row>
    <row r="347" spans="2:58" s="32" customFormat="1" ht="15" hidden="1" customHeight="1" x14ac:dyDescent="0.45">
      <c r="B347" s="1121"/>
      <c r="C347" s="1122"/>
      <c r="D347" s="1122"/>
      <c r="E347" s="1122"/>
      <c r="F347" s="1122"/>
      <c r="G347" s="1122"/>
      <c r="H347" s="1122"/>
      <c r="I347" s="1122"/>
      <c r="J347" s="1480"/>
      <c r="K347" s="1752"/>
      <c r="L347" s="1749"/>
      <c r="M347" s="1528"/>
      <c r="N347" s="1749"/>
      <c r="O347" s="1528"/>
      <c r="P347" s="1749"/>
      <c r="Q347" s="1528"/>
      <c r="R347" s="64"/>
      <c r="S347" s="62"/>
      <c r="T347" s="62"/>
      <c r="U347" s="62"/>
      <c r="V347" s="62"/>
      <c r="W347" s="62"/>
      <c r="X347" s="62"/>
      <c r="Y347" s="62"/>
      <c r="Z347" s="62"/>
      <c r="AA347" s="62"/>
      <c r="AB347" s="208"/>
      <c r="AC347" s="63"/>
      <c r="AD347" s="1121"/>
      <c r="AE347" s="1122"/>
      <c r="AF347" s="1122"/>
      <c r="AG347" s="1122"/>
      <c r="AH347" s="1122"/>
      <c r="AI347" s="1122"/>
      <c r="AJ347" s="1122"/>
      <c r="AK347" s="1122"/>
      <c r="AL347" s="1480"/>
      <c r="AM347" s="1752"/>
      <c r="AN347" s="1749"/>
      <c r="AO347" s="1528"/>
      <c r="AP347" s="1749"/>
      <c r="AQ347" s="1528"/>
      <c r="AR347" s="1749"/>
      <c r="AS347" s="1528"/>
      <c r="AT347" s="64"/>
      <c r="AU347" s="62"/>
      <c r="AV347" s="62"/>
      <c r="AW347" s="62"/>
      <c r="AX347" s="62"/>
      <c r="AY347" s="62"/>
      <c r="AZ347" s="62"/>
      <c r="BA347" s="62"/>
      <c r="BB347" s="62"/>
      <c r="BC347" s="62"/>
      <c r="BD347" s="208"/>
      <c r="BF347" s="63"/>
    </row>
    <row r="348" spans="2:58" s="32" customFormat="1" ht="20.100000000000001" hidden="1" customHeight="1" x14ac:dyDescent="0.4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1"/>
      <c r="Z348" s="61"/>
      <c r="AA348" s="61"/>
      <c r="AB348" s="61"/>
      <c r="AC348" s="63"/>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1"/>
      <c r="BB348" s="61"/>
      <c r="BC348" s="61"/>
      <c r="BD348" s="61"/>
      <c r="BF348" s="63"/>
    </row>
    <row r="349" spans="2:58" s="32" customFormat="1" ht="12.6" hidden="1" customHeight="1" x14ac:dyDescent="0.45">
      <c r="B349" s="1185" t="s">
        <v>62</v>
      </c>
      <c r="C349" s="1186"/>
      <c r="D349" s="1186"/>
      <c r="E349" s="1186"/>
      <c r="F349" s="1186"/>
      <c r="G349" s="1186"/>
      <c r="H349" s="1186"/>
      <c r="I349" s="1187"/>
      <c r="J349" s="1188"/>
      <c r="K349" s="1189"/>
      <c r="L349" s="1189"/>
      <c r="M349" s="1189"/>
      <c r="N349" s="1189"/>
      <c r="O349" s="1189"/>
      <c r="P349" s="1189"/>
      <c r="Q349" s="1189"/>
      <c r="R349" s="1189"/>
      <c r="S349" s="1189"/>
      <c r="T349" s="1189"/>
      <c r="U349" s="1189"/>
      <c r="V349" s="1189"/>
      <c r="W349" s="1189"/>
      <c r="X349" s="1189"/>
      <c r="Y349" s="1189"/>
      <c r="Z349" s="1189"/>
      <c r="AA349" s="1189"/>
      <c r="AB349" s="1190"/>
      <c r="AD349" s="1185" t="s">
        <v>62</v>
      </c>
      <c r="AE349" s="1186"/>
      <c r="AF349" s="1186"/>
      <c r="AG349" s="1186"/>
      <c r="AH349" s="1186"/>
      <c r="AI349" s="1186"/>
      <c r="AJ349" s="1186"/>
      <c r="AK349" s="1187"/>
      <c r="AL349" s="1188"/>
      <c r="AM349" s="1189"/>
      <c r="AN349" s="1189"/>
      <c r="AO349" s="1189"/>
      <c r="AP349" s="1189"/>
      <c r="AQ349" s="1189"/>
      <c r="AR349" s="1189"/>
      <c r="AS349" s="1189"/>
      <c r="AT349" s="1189"/>
      <c r="AU349" s="1189"/>
      <c r="AV349" s="1189"/>
      <c r="AW349" s="1189"/>
      <c r="AX349" s="1189"/>
      <c r="AY349" s="1189"/>
      <c r="AZ349" s="1189"/>
      <c r="BA349" s="1189"/>
      <c r="BB349" s="1189"/>
      <c r="BC349" s="1189"/>
      <c r="BD349" s="1190"/>
    </row>
    <row r="350" spans="2:58" s="32" customFormat="1" ht="22.5" hidden="1" customHeight="1" x14ac:dyDescent="0.45">
      <c r="B350" s="1207" t="s">
        <v>50</v>
      </c>
      <c r="C350" s="1208"/>
      <c r="D350" s="1208"/>
      <c r="E350" s="1208"/>
      <c r="F350" s="1208"/>
      <c r="G350" s="1208"/>
      <c r="H350" s="1208"/>
      <c r="I350" s="1209"/>
      <c r="J350" s="1182"/>
      <c r="K350" s="1183"/>
      <c r="L350" s="1183"/>
      <c r="M350" s="1180"/>
      <c r="N350" s="1180"/>
      <c r="O350" s="1183"/>
      <c r="P350" s="1180"/>
      <c r="Q350" s="1180"/>
      <c r="R350" s="1183"/>
      <c r="S350" s="1183"/>
      <c r="T350" s="1183"/>
      <c r="U350" s="1183"/>
      <c r="V350" s="1183"/>
      <c r="W350" s="1183"/>
      <c r="X350" s="1183"/>
      <c r="Y350" s="1183"/>
      <c r="Z350" s="1183"/>
      <c r="AA350" s="1183"/>
      <c r="AB350" s="1184"/>
      <c r="AC350" s="32">
        <v>20</v>
      </c>
      <c r="AD350" s="1207" t="s">
        <v>50</v>
      </c>
      <c r="AE350" s="1208"/>
      <c r="AF350" s="1208"/>
      <c r="AG350" s="1208"/>
      <c r="AH350" s="1208"/>
      <c r="AI350" s="1208"/>
      <c r="AJ350" s="1208"/>
      <c r="AK350" s="1209"/>
      <c r="AL350" s="1182"/>
      <c r="AM350" s="1183"/>
      <c r="AN350" s="1183"/>
      <c r="AO350" s="1180"/>
      <c r="AP350" s="1180"/>
      <c r="AQ350" s="1183"/>
      <c r="AR350" s="1180"/>
      <c r="AS350" s="1180"/>
      <c r="AT350" s="1183"/>
      <c r="AU350" s="1183"/>
      <c r="AV350" s="1183"/>
      <c r="AW350" s="1183"/>
      <c r="AX350" s="1183"/>
      <c r="AY350" s="1183"/>
      <c r="AZ350" s="1183"/>
      <c r="BA350" s="1183"/>
      <c r="BB350" s="1183"/>
      <c r="BC350" s="1183"/>
      <c r="BD350" s="1184"/>
      <c r="BF350" s="32">
        <v>20</v>
      </c>
    </row>
    <row r="351" spans="2:58" s="32" customFormat="1" ht="25.35" hidden="1" customHeight="1" x14ac:dyDescent="0.45">
      <c r="B351" s="1173" t="s">
        <v>48</v>
      </c>
      <c r="C351" s="1174"/>
      <c r="D351" s="1174"/>
      <c r="E351" s="1174"/>
      <c r="F351" s="1174"/>
      <c r="G351" s="1174"/>
      <c r="H351" s="1174"/>
      <c r="I351" s="1175"/>
      <c r="J351" s="1753" t="s">
        <v>3</v>
      </c>
      <c r="K351" s="1754"/>
      <c r="L351" s="1754"/>
      <c r="M351" s="1731"/>
      <c r="N351" s="1733"/>
      <c r="O351" s="492" t="s">
        <v>4</v>
      </c>
      <c r="P351" s="1731"/>
      <c r="Q351" s="1733"/>
      <c r="R351" s="1754"/>
      <c r="S351" s="1754"/>
      <c r="T351" s="1754"/>
      <c r="U351" s="1754"/>
      <c r="V351" s="1754"/>
      <c r="W351" s="1754"/>
      <c r="X351" s="1754"/>
      <c r="Y351" s="1754"/>
      <c r="Z351" s="1754"/>
      <c r="AA351" s="1754"/>
      <c r="AB351" s="1755"/>
      <c r="AD351" s="1173" t="s">
        <v>48</v>
      </c>
      <c r="AE351" s="1174"/>
      <c r="AF351" s="1174"/>
      <c r="AG351" s="1174"/>
      <c r="AH351" s="1174"/>
      <c r="AI351" s="1174"/>
      <c r="AJ351" s="1174"/>
      <c r="AK351" s="1175"/>
      <c r="AL351" s="1753" t="s">
        <v>3</v>
      </c>
      <c r="AM351" s="1754"/>
      <c r="AN351" s="1754"/>
      <c r="AO351" s="1731"/>
      <c r="AP351" s="1733"/>
      <c r="AQ351" s="492" t="s">
        <v>4</v>
      </c>
      <c r="AR351" s="1731"/>
      <c r="AS351" s="1733"/>
      <c r="AT351" s="1754"/>
      <c r="AU351" s="1754"/>
      <c r="AV351" s="1754"/>
      <c r="AW351" s="1754"/>
      <c r="AX351" s="1754"/>
      <c r="AY351" s="1754"/>
      <c r="AZ351" s="1754"/>
      <c r="BA351" s="1754"/>
      <c r="BB351" s="1754"/>
      <c r="BC351" s="1754"/>
      <c r="BD351" s="1755"/>
    </row>
    <row r="352" spans="2:58" s="32" customFormat="1" ht="25.35" hidden="1" customHeight="1" x14ac:dyDescent="0.45">
      <c r="B352" s="1179"/>
      <c r="C352" s="1180"/>
      <c r="D352" s="1180"/>
      <c r="E352" s="1180"/>
      <c r="F352" s="1180"/>
      <c r="G352" s="1180"/>
      <c r="H352" s="1180"/>
      <c r="I352" s="1181"/>
      <c r="J352" s="1753" t="s">
        <v>5</v>
      </c>
      <c r="K352" s="1754"/>
      <c r="L352" s="1754"/>
      <c r="M352" s="1731"/>
      <c r="N352" s="1732"/>
      <c r="O352" s="1732"/>
      <c r="P352" s="1732"/>
      <c r="Q352" s="1733"/>
      <c r="R352" s="1753" t="s">
        <v>6</v>
      </c>
      <c r="S352" s="1754"/>
      <c r="T352" s="1755"/>
      <c r="U352" s="1731"/>
      <c r="V352" s="1732"/>
      <c r="W352" s="1732"/>
      <c r="X352" s="1732"/>
      <c r="Y352" s="1732"/>
      <c r="Z352" s="1732"/>
      <c r="AA352" s="1732"/>
      <c r="AB352" s="1733"/>
      <c r="AD352" s="1179"/>
      <c r="AE352" s="1180"/>
      <c r="AF352" s="1180"/>
      <c r="AG352" s="1180"/>
      <c r="AH352" s="1180"/>
      <c r="AI352" s="1180"/>
      <c r="AJ352" s="1180"/>
      <c r="AK352" s="1181"/>
      <c r="AL352" s="1753" t="s">
        <v>5</v>
      </c>
      <c r="AM352" s="1754"/>
      <c r="AN352" s="1754"/>
      <c r="AO352" s="1731"/>
      <c r="AP352" s="1732"/>
      <c r="AQ352" s="1732"/>
      <c r="AR352" s="1732"/>
      <c r="AS352" s="1733"/>
      <c r="AT352" s="1753" t="s">
        <v>6</v>
      </c>
      <c r="AU352" s="1754"/>
      <c r="AV352" s="1755"/>
      <c r="AW352" s="1731"/>
      <c r="AX352" s="1732"/>
      <c r="AY352" s="1732"/>
      <c r="AZ352" s="1732"/>
      <c r="BA352" s="1732"/>
      <c r="BB352" s="1732"/>
      <c r="BC352" s="1732"/>
      <c r="BD352" s="1733"/>
    </row>
    <row r="353" spans="2:58" s="32" customFormat="1" ht="25.35" hidden="1" customHeight="1" x14ac:dyDescent="0.45">
      <c r="B353" s="1179"/>
      <c r="C353" s="1180"/>
      <c r="D353" s="1180"/>
      <c r="E353" s="1180"/>
      <c r="F353" s="1180"/>
      <c r="G353" s="1180"/>
      <c r="H353" s="1180"/>
      <c r="I353" s="1181"/>
      <c r="J353" s="1753" t="s">
        <v>8536</v>
      </c>
      <c r="K353" s="1754"/>
      <c r="L353" s="1754"/>
      <c r="M353" s="1757"/>
      <c r="N353" s="1758"/>
      <c r="O353" s="1758"/>
      <c r="P353" s="1758"/>
      <c r="Q353" s="1759"/>
      <c r="R353" s="1753" t="s">
        <v>7</v>
      </c>
      <c r="S353" s="1754"/>
      <c r="T353" s="1755"/>
      <c r="U353" s="1731"/>
      <c r="V353" s="1732"/>
      <c r="W353" s="1732"/>
      <c r="X353" s="1732"/>
      <c r="Y353" s="1732"/>
      <c r="Z353" s="1732"/>
      <c r="AA353" s="1732"/>
      <c r="AB353" s="1733"/>
      <c r="AD353" s="1179"/>
      <c r="AE353" s="1180"/>
      <c r="AF353" s="1180"/>
      <c r="AG353" s="1180"/>
      <c r="AH353" s="1180"/>
      <c r="AI353" s="1180"/>
      <c r="AJ353" s="1180"/>
      <c r="AK353" s="1181"/>
      <c r="AL353" s="1753" t="s">
        <v>8536</v>
      </c>
      <c r="AM353" s="1754"/>
      <c r="AN353" s="1754"/>
      <c r="AO353" s="1757"/>
      <c r="AP353" s="1758"/>
      <c r="AQ353" s="1758"/>
      <c r="AR353" s="1758"/>
      <c r="AS353" s="1759"/>
      <c r="AT353" s="1753" t="s">
        <v>7</v>
      </c>
      <c r="AU353" s="1754"/>
      <c r="AV353" s="1755"/>
      <c r="AW353" s="1731"/>
      <c r="AX353" s="1732"/>
      <c r="AY353" s="1732"/>
      <c r="AZ353" s="1732"/>
      <c r="BA353" s="1732"/>
      <c r="BB353" s="1732"/>
      <c r="BC353" s="1732"/>
      <c r="BD353" s="1733"/>
    </row>
    <row r="354" spans="2:58" s="32" customFormat="1" ht="25.35" hidden="1" customHeight="1" x14ac:dyDescent="0.45">
      <c r="B354" s="1182"/>
      <c r="C354" s="1183"/>
      <c r="D354" s="1183"/>
      <c r="E354" s="1183"/>
      <c r="F354" s="1183"/>
      <c r="G354" s="1183"/>
      <c r="H354" s="1183"/>
      <c r="I354" s="1184"/>
      <c r="J354" s="1753" t="s">
        <v>8</v>
      </c>
      <c r="K354" s="1754"/>
      <c r="L354" s="1754"/>
      <c r="M354" s="1756"/>
      <c r="N354" s="1756"/>
      <c r="O354" s="1756"/>
      <c r="P354" s="1756"/>
      <c r="Q354" s="1756"/>
      <c r="R354" s="1756"/>
      <c r="S354" s="1756"/>
      <c r="T354" s="1756"/>
      <c r="U354" s="1756"/>
      <c r="V354" s="1756"/>
      <c r="W354" s="1756"/>
      <c r="X354" s="1756"/>
      <c r="Y354" s="1756"/>
      <c r="Z354" s="1756"/>
      <c r="AA354" s="1756"/>
      <c r="AB354" s="1756"/>
      <c r="AD354" s="1182"/>
      <c r="AE354" s="1183"/>
      <c r="AF354" s="1183"/>
      <c r="AG354" s="1183"/>
      <c r="AH354" s="1183"/>
      <c r="AI354" s="1183"/>
      <c r="AJ354" s="1183"/>
      <c r="AK354" s="1184"/>
      <c r="AL354" s="1753" t="s">
        <v>8</v>
      </c>
      <c r="AM354" s="1754"/>
      <c r="AN354" s="1754"/>
      <c r="AO354" s="1756"/>
      <c r="AP354" s="1756"/>
      <c r="AQ354" s="1756"/>
      <c r="AR354" s="1756"/>
      <c r="AS354" s="1756"/>
      <c r="AT354" s="1756"/>
      <c r="AU354" s="1756"/>
      <c r="AV354" s="1756"/>
      <c r="AW354" s="1756"/>
      <c r="AX354" s="1756"/>
      <c r="AY354" s="1756"/>
      <c r="AZ354" s="1756"/>
      <c r="BA354" s="1756"/>
      <c r="BB354" s="1756"/>
      <c r="BC354" s="1756"/>
      <c r="BD354" s="1756"/>
    </row>
    <row r="355" spans="2:58" s="32" customFormat="1" ht="30" hidden="1" customHeight="1" x14ac:dyDescent="0.45">
      <c r="B355" s="1696" t="s">
        <v>63</v>
      </c>
      <c r="C355" s="1697"/>
      <c r="D355" s="1697"/>
      <c r="E355" s="1697"/>
      <c r="F355" s="1697"/>
      <c r="G355" s="1697"/>
      <c r="H355" s="1697"/>
      <c r="I355" s="1698"/>
      <c r="J355" s="494"/>
      <c r="K355" s="495"/>
      <c r="L355" s="220" t="s">
        <v>65</v>
      </c>
      <c r="M355" s="496"/>
      <c r="N355" s="218" t="s">
        <v>64</v>
      </c>
      <c r="O355" s="42"/>
      <c r="P355" s="53"/>
      <c r="V355" s="82"/>
      <c r="W355" s="82"/>
      <c r="X355" s="82"/>
      <c r="Y355" s="82"/>
      <c r="Z355" s="82"/>
      <c r="AA355" s="82"/>
      <c r="AB355" s="83"/>
      <c r="AD355" s="1696" t="s">
        <v>63</v>
      </c>
      <c r="AE355" s="1697"/>
      <c r="AF355" s="1697"/>
      <c r="AG355" s="1697"/>
      <c r="AH355" s="1697"/>
      <c r="AI355" s="1697"/>
      <c r="AJ355" s="1697"/>
      <c r="AK355" s="1698"/>
      <c r="AL355" s="494"/>
      <c r="AM355" s="495"/>
      <c r="AN355" s="220" t="s">
        <v>65</v>
      </c>
      <c r="AO355" s="496"/>
      <c r="AP355" s="218" t="s">
        <v>64</v>
      </c>
      <c r="AQ355" s="42"/>
      <c r="AR355" s="53"/>
      <c r="AX355" s="82"/>
      <c r="AY355" s="82"/>
      <c r="AZ355" s="82"/>
      <c r="BA355" s="82"/>
      <c r="BB355" s="82"/>
      <c r="BC355" s="82"/>
      <c r="BD355" s="83"/>
    </row>
    <row r="356" spans="2:58" s="32" customFormat="1" ht="15" hidden="1" customHeight="1" x14ac:dyDescent="0.45">
      <c r="B356" s="1699"/>
      <c r="C356" s="1700"/>
      <c r="D356" s="1700"/>
      <c r="E356" s="1700"/>
      <c r="F356" s="1700"/>
      <c r="G356" s="1700"/>
      <c r="H356" s="1700"/>
      <c r="I356" s="1701"/>
      <c r="J356" s="43" t="s">
        <v>66</v>
      </c>
      <c r="K356" s="44"/>
      <c r="L356" s="44"/>
      <c r="M356" s="44"/>
      <c r="N356" s="44"/>
      <c r="O356" s="44"/>
      <c r="P356" s="44"/>
      <c r="Q356" s="44"/>
      <c r="R356" s="44"/>
      <c r="S356" s="42"/>
      <c r="T356" s="45"/>
      <c r="U356" s="217"/>
      <c r="V356" s="212"/>
      <c r="W356" s="410"/>
      <c r="X356" s="295" t="s">
        <v>65</v>
      </c>
      <c r="Y356" s="211"/>
      <c r="Z356" s="72" t="s">
        <v>64</v>
      </c>
      <c r="AA356" s="72"/>
      <c r="AB356" s="214"/>
      <c r="AD356" s="1699"/>
      <c r="AE356" s="1700"/>
      <c r="AF356" s="1700"/>
      <c r="AG356" s="1700"/>
      <c r="AH356" s="1700"/>
      <c r="AI356" s="1700"/>
      <c r="AJ356" s="1700"/>
      <c r="AK356" s="1701"/>
      <c r="AL356" s="43" t="s">
        <v>66</v>
      </c>
      <c r="AM356" s="44"/>
      <c r="AN356" s="44"/>
      <c r="AO356" s="44"/>
      <c r="AP356" s="44"/>
      <c r="AQ356" s="44"/>
      <c r="AR356" s="44"/>
      <c r="AS356" s="44"/>
      <c r="AT356" s="44"/>
      <c r="AU356" s="42"/>
      <c r="AV356" s="45"/>
      <c r="AW356" s="217"/>
      <c r="AX356" s="212"/>
      <c r="AY356" s="410"/>
      <c r="AZ356" s="295" t="s">
        <v>65</v>
      </c>
      <c r="BA356" s="211"/>
      <c r="BB356" s="72" t="s">
        <v>64</v>
      </c>
      <c r="BC356" s="72"/>
      <c r="BD356" s="214"/>
    </row>
    <row r="357" spans="2:58" s="32" customFormat="1" ht="15" hidden="1" customHeight="1" x14ac:dyDescent="0.45">
      <c r="B357" s="1702"/>
      <c r="C357" s="1703"/>
      <c r="D357" s="1703"/>
      <c r="E357" s="1703"/>
      <c r="F357" s="1703"/>
      <c r="G357" s="1703"/>
      <c r="H357" s="1703"/>
      <c r="I357" s="1704"/>
      <c r="J357" s="497" t="s">
        <v>67</v>
      </c>
      <c r="K357" s="99"/>
      <c r="L357" s="99"/>
      <c r="M357" s="99"/>
      <c r="N357" s="99"/>
      <c r="O357" s="99"/>
      <c r="P357" s="99"/>
      <c r="Q357" s="99"/>
      <c r="R357" s="99"/>
      <c r="S357" s="47"/>
      <c r="T357" s="48"/>
      <c r="U357" s="498"/>
      <c r="V357" s="499"/>
      <c r="W357" s="500"/>
      <c r="X357" s="99" t="s">
        <v>65</v>
      </c>
      <c r="Y357" s="501"/>
      <c r="Z357" s="48" t="s">
        <v>64</v>
      </c>
      <c r="AA357" s="48"/>
      <c r="AB357" s="49"/>
      <c r="AD357" s="1702"/>
      <c r="AE357" s="1703"/>
      <c r="AF357" s="1703"/>
      <c r="AG357" s="1703"/>
      <c r="AH357" s="1703"/>
      <c r="AI357" s="1703"/>
      <c r="AJ357" s="1703"/>
      <c r="AK357" s="1704"/>
      <c r="AL357" s="497" t="s">
        <v>67</v>
      </c>
      <c r="AM357" s="99"/>
      <c r="AN357" s="99"/>
      <c r="AO357" s="99"/>
      <c r="AP357" s="99"/>
      <c r="AQ357" s="99"/>
      <c r="AR357" s="99"/>
      <c r="AS357" s="99"/>
      <c r="AT357" s="99"/>
      <c r="AU357" s="47"/>
      <c r="AV357" s="48"/>
      <c r="AW357" s="498"/>
      <c r="AX357" s="499"/>
      <c r="AY357" s="500"/>
      <c r="AZ357" s="99" t="s">
        <v>65</v>
      </c>
      <c r="BA357" s="501"/>
      <c r="BB357" s="48" t="s">
        <v>64</v>
      </c>
      <c r="BC357" s="48"/>
      <c r="BD357" s="49"/>
    </row>
    <row r="358" spans="2:58" s="32" customFormat="1" ht="18" hidden="1" customHeight="1" x14ac:dyDescent="0.45">
      <c r="B358" s="1167" t="s">
        <v>68</v>
      </c>
      <c r="C358" s="1168"/>
      <c r="D358" s="1168"/>
      <c r="E358" s="1168"/>
      <c r="F358" s="1168"/>
      <c r="G358" s="1168"/>
      <c r="H358" s="1168"/>
      <c r="I358" s="1169"/>
      <c r="J358" s="502" t="s">
        <v>70</v>
      </c>
      <c r="K358" s="52" t="s">
        <v>69</v>
      </c>
      <c r="L358" s="58"/>
      <c r="M358" s="58"/>
      <c r="N358" s="58"/>
      <c r="O358" s="502" t="s">
        <v>70</v>
      </c>
      <c r="P358" s="52" t="s">
        <v>71</v>
      </c>
      <c r="Q358" s="58"/>
      <c r="R358" s="58"/>
      <c r="T358" s="72" t="s">
        <v>81</v>
      </c>
      <c r="U358" s="502" t="s">
        <v>70</v>
      </c>
      <c r="V358" s="72" t="s">
        <v>82</v>
      </c>
      <c r="X358" s="52"/>
      <c r="Y358" s="58"/>
      <c r="Z358" s="58"/>
      <c r="AA358" s="58"/>
      <c r="AB358" s="59"/>
      <c r="AD358" s="1167" t="s">
        <v>68</v>
      </c>
      <c r="AE358" s="1168"/>
      <c r="AF358" s="1168"/>
      <c r="AG358" s="1168"/>
      <c r="AH358" s="1168"/>
      <c r="AI358" s="1168"/>
      <c r="AJ358" s="1168"/>
      <c r="AK358" s="1169"/>
      <c r="AL358" s="502" t="s">
        <v>70</v>
      </c>
      <c r="AM358" s="52" t="s">
        <v>69</v>
      </c>
      <c r="AN358" s="58"/>
      <c r="AO358" s="58"/>
      <c r="AP358" s="58"/>
      <c r="AQ358" s="502" t="s">
        <v>70</v>
      </c>
      <c r="AR358" s="52" t="s">
        <v>71</v>
      </c>
      <c r="AS358" s="58"/>
      <c r="AT358" s="58"/>
      <c r="AV358" s="72" t="s">
        <v>81</v>
      </c>
      <c r="AW358" s="502" t="s">
        <v>70</v>
      </c>
      <c r="AX358" s="72" t="s">
        <v>82</v>
      </c>
      <c r="AZ358" s="52"/>
      <c r="BA358" s="58"/>
      <c r="BB358" s="58"/>
      <c r="BC358" s="58"/>
      <c r="BD358" s="59"/>
    </row>
    <row r="359" spans="2:58" s="32" customFormat="1" ht="15" hidden="1" customHeight="1" x14ac:dyDescent="0.45">
      <c r="B359" s="1118" t="s">
        <v>72</v>
      </c>
      <c r="C359" s="1119"/>
      <c r="D359" s="1119"/>
      <c r="E359" s="1119"/>
      <c r="F359" s="1119"/>
      <c r="G359" s="1119"/>
      <c r="H359" s="1119"/>
      <c r="I359" s="1120"/>
      <c r="J359" s="1130" t="s">
        <v>73</v>
      </c>
      <c r="K359" s="1139"/>
      <c r="L359" s="1744"/>
      <c r="M359" s="1199"/>
      <c r="N359" s="1199"/>
      <c r="O359" s="1199"/>
      <c r="P359" s="1199"/>
      <c r="Q359" s="1199"/>
      <c r="R359" s="1200"/>
      <c r="S359" s="1200"/>
      <c r="T359" s="1200"/>
      <c r="U359" s="1745"/>
      <c r="V359" s="1143" t="s">
        <v>74</v>
      </c>
      <c r="W359" s="1143"/>
      <c r="X359" s="1143"/>
      <c r="Y359" s="1143"/>
      <c r="Z359" s="1143"/>
      <c r="AA359" s="1143"/>
      <c r="AB359" s="1144"/>
      <c r="AD359" s="1118" t="s">
        <v>72</v>
      </c>
      <c r="AE359" s="1119"/>
      <c r="AF359" s="1119"/>
      <c r="AG359" s="1119"/>
      <c r="AH359" s="1119"/>
      <c r="AI359" s="1119"/>
      <c r="AJ359" s="1119"/>
      <c r="AK359" s="1120"/>
      <c r="AL359" s="1130" t="s">
        <v>73</v>
      </c>
      <c r="AM359" s="1139"/>
      <c r="AN359" s="1744"/>
      <c r="AO359" s="1199"/>
      <c r="AP359" s="1199"/>
      <c r="AQ359" s="1199"/>
      <c r="AR359" s="1199"/>
      <c r="AS359" s="1199"/>
      <c r="AT359" s="1200"/>
      <c r="AU359" s="1200"/>
      <c r="AV359" s="1200"/>
      <c r="AW359" s="1745"/>
      <c r="AX359" s="1143" t="s">
        <v>74</v>
      </c>
      <c r="AY359" s="1143"/>
      <c r="AZ359" s="1143"/>
      <c r="BA359" s="1143"/>
      <c r="BB359" s="1143"/>
      <c r="BC359" s="1143"/>
      <c r="BD359" s="1144"/>
    </row>
    <row r="360" spans="2:58" s="32" customFormat="1" ht="15" hidden="1" customHeight="1" x14ac:dyDescent="0.45">
      <c r="B360" s="1121"/>
      <c r="C360" s="1122"/>
      <c r="D360" s="1122"/>
      <c r="E360" s="1122"/>
      <c r="F360" s="1122"/>
      <c r="G360" s="1122"/>
      <c r="H360" s="1122"/>
      <c r="I360" s="1123"/>
      <c r="J360" s="1197"/>
      <c r="K360" s="1198"/>
      <c r="L360" s="1744"/>
      <c r="M360" s="1199"/>
      <c r="N360" s="1199"/>
      <c r="O360" s="1199"/>
      <c r="P360" s="1199"/>
      <c r="Q360" s="1199"/>
      <c r="R360" s="1200"/>
      <c r="S360" s="1200"/>
      <c r="T360" s="1200"/>
      <c r="U360" s="1745"/>
      <c r="V360" s="1146"/>
      <c r="W360" s="1146"/>
      <c r="X360" s="1146"/>
      <c r="Y360" s="1146"/>
      <c r="Z360" s="1146"/>
      <c r="AA360" s="1146"/>
      <c r="AB360" s="1147"/>
      <c r="AC360" s="63"/>
      <c r="AD360" s="1121"/>
      <c r="AE360" s="1122"/>
      <c r="AF360" s="1122"/>
      <c r="AG360" s="1122"/>
      <c r="AH360" s="1122"/>
      <c r="AI360" s="1122"/>
      <c r="AJ360" s="1122"/>
      <c r="AK360" s="1123"/>
      <c r="AL360" s="1197"/>
      <c r="AM360" s="1198"/>
      <c r="AN360" s="1744"/>
      <c r="AO360" s="1199"/>
      <c r="AP360" s="1199"/>
      <c r="AQ360" s="1199"/>
      <c r="AR360" s="1199"/>
      <c r="AS360" s="1199"/>
      <c r="AT360" s="1200"/>
      <c r="AU360" s="1200"/>
      <c r="AV360" s="1200"/>
      <c r="AW360" s="1745"/>
      <c r="AX360" s="1146"/>
      <c r="AY360" s="1146"/>
      <c r="AZ360" s="1146"/>
      <c r="BA360" s="1146"/>
      <c r="BB360" s="1146"/>
      <c r="BC360" s="1146"/>
      <c r="BD360" s="1147"/>
      <c r="BF360" s="63"/>
    </row>
    <row r="361" spans="2:58" s="32" customFormat="1" ht="15" hidden="1" customHeight="1" x14ac:dyDescent="0.45">
      <c r="B361" s="1118" t="s">
        <v>75</v>
      </c>
      <c r="C361" s="1119"/>
      <c r="D361" s="1119"/>
      <c r="E361" s="1119"/>
      <c r="F361" s="1119"/>
      <c r="G361" s="1119"/>
      <c r="H361" s="1119"/>
      <c r="I361" s="1119"/>
      <c r="J361" s="1737"/>
      <c r="K361" s="1739"/>
      <c r="L361" s="1558"/>
      <c r="M361" s="1527" t="s">
        <v>76</v>
      </c>
      <c r="N361" s="1558"/>
      <c r="O361" s="1527" t="s">
        <v>77</v>
      </c>
      <c r="P361" s="1558"/>
      <c r="Q361" s="1527" t="s">
        <v>140</v>
      </c>
      <c r="S361" s="60"/>
      <c r="T361" s="60"/>
      <c r="U361" s="60"/>
      <c r="V361" s="60"/>
      <c r="W361" s="60"/>
      <c r="X361" s="60"/>
      <c r="Y361" s="60"/>
      <c r="Z361" s="60"/>
      <c r="AA361" s="60"/>
      <c r="AB361" s="209"/>
      <c r="AC361" s="63"/>
      <c r="AD361" s="1118" t="s">
        <v>75</v>
      </c>
      <c r="AE361" s="1119"/>
      <c r="AF361" s="1119"/>
      <c r="AG361" s="1119"/>
      <c r="AH361" s="1119"/>
      <c r="AI361" s="1119"/>
      <c r="AJ361" s="1119"/>
      <c r="AK361" s="1119"/>
      <c r="AL361" s="1737"/>
      <c r="AM361" s="1739"/>
      <c r="AN361" s="1558"/>
      <c r="AO361" s="1527" t="s">
        <v>76</v>
      </c>
      <c r="AP361" s="1558"/>
      <c r="AQ361" s="1527" t="s">
        <v>77</v>
      </c>
      <c r="AR361" s="1558"/>
      <c r="AS361" s="1527" t="s">
        <v>140</v>
      </c>
      <c r="AU361" s="60"/>
      <c r="AV361" s="60"/>
      <c r="AW361" s="60"/>
      <c r="AX361" s="60"/>
      <c r="AY361" s="60"/>
      <c r="AZ361" s="60"/>
      <c r="BA361" s="60"/>
      <c r="BB361" s="60"/>
      <c r="BC361" s="60"/>
      <c r="BD361" s="209"/>
      <c r="BF361" s="63"/>
    </row>
    <row r="362" spans="2:58" s="32" customFormat="1" ht="15" hidden="1" customHeight="1" x14ac:dyDescent="0.45">
      <c r="B362" s="1121"/>
      <c r="C362" s="1122"/>
      <c r="D362" s="1122"/>
      <c r="E362" s="1122"/>
      <c r="F362" s="1122"/>
      <c r="G362" s="1122"/>
      <c r="H362" s="1122"/>
      <c r="I362" s="1122"/>
      <c r="J362" s="1480"/>
      <c r="K362" s="1752"/>
      <c r="L362" s="1749"/>
      <c r="M362" s="1528"/>
      <c r="N362" s="1749"/>
      <c r="O362" s="1528"/>
      <c r="P362" s="1749"/>
      <c r="Q362" s="1528"/>
      <c r="R362" s="64"/>
      <c r="S362" s="62"/>
      <c r="T362" s="62"/>
      <c r="U362" s="62"/>
      <c r="V362" s="62"/>
      <c r="W362" s="62"/>
      <c r="X362" s="62"/>
      <c r="Y362" s="62"/>
      <c r="Z362" s="62"/>
      <c r="AA362" s="62"/>
      <c r="AB362" s="208"/>
      <c r="AC362" s="63"/>
      <c r="AD362" s="1121"/>
      <c r="AE362" s="1122"/>
      <c r="AF362" s="1122"/>
      <c r="AG362" s="1122"/>
      <c r="AH362" s="1122"/>
      <c r="AI362" s="1122"/>
      <c r="AJ362" s="1122"/>
      <c r="AK362" s="1122"/>
      <c r="AL362" s="1480"/>
      <c r="AM362" s="1752"/>
      <c r="AN362" s="1749"/>
      <c r="AO362" s="1528"/>
      <c r="AP362" s="1749"/>
      <c r="AQ362" s="1528"/>
      <c r="AR362" s="1749"/>
      <c r="AS362" s="1528"/>
      <c r="AT362" s="64"/>
      <c r="AU362" s="62"/>
      <c r="AV362" s="62"/>
      <c r="AW362" s="62"/>
      <c r="AX362" s="62"/>
      <c r="AY362" s="62"/>
      <c r="AZ362" s="62"/>
      <c r="BA362" s="62"/>
      <c r="BB362" s="62"/>
      <c r="BC362" s="62"/>
      <c r="BD362" s="208"/>
      <c r="BF362" s="63"/>
    </row>
    <row r="363" spans="2:58" s="32" customFormat="1" ht="20.100000000000001" hidden="1" customHeight="1" x14ac:dyDescent="0.4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3"/>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F363" s="63"/>
    </row>
    <row r="364" spans="2:58" s="32" customFormat="1" ht="18" hidden="1" customHeight="1" x14ac:dyDescent="0.45">
      <c r="C364" s="291" t="s">
        <v>85</v>
      </c>
      <c r="D364" s="69" t="s">
        <v>5718</v>
      </c>
      <c r="F364" s="69"/>
      <c r="G364" s="69"/>
      <c r="H364" s="69"/>
      <c r="I364" s="69"/>
      <c r="J364" s="73"/>
      <c r="K364" s="73"/>
      <c r="L364" s="73"/>
      <c r="M364" s="73"/>
      <c r="N364" s="73"/>
      <c r="O364" s="73"/>
      <c r="P364" s="73"/>
      <c r="Q364" s="73"/>
      <c r="R364" s="73"/>
      <c r="S364" s="74"/>
      <c r="T364" s="73"/>
      <c r="U364" s="73"/>
      <c r="V364" s="73"/>
      <c r="W364" s="73"/>
      <c r="X364" s="69"/>
      <c r="Y364" s="69"/>
      <c r="Z364" s="69"/>
      <c r="AA364" s="69"/>
      <c r="AB364" s="69"/>
      <c r="AE364" s="291" t="s">
        <v>85</v>
      </c>
      <c r="AF364" s="69" t="s">
        <v>5718</v>
      </c>
      <c r="AH364" s="69"/>
      <c r="AI364" s="69"/>
      <c r="AJ364" s="69"/>
      <c r="AK364" s="69"/>
      <c r="AL364" s="73"/>
      <c r="AM364" s="73"/>
      <c r="AN364" s="73"/>
      <c r="AO364" s="73"/>
      <c r="AP364" s="73"/>
      <c r="AQ364" s="73"/>
      <c r="AR364" s="73"/>
      <c r="AS364" s="73"/>
      <c r="AT364" s="73"/>
      <c r="AU364" s="74"/>
      <c r="AV364" s="73"/>
      <c r="AW364" s="73"/>
      <c r="AX364" s="73"/>
      <c r="AY364" s="73"/>
      <c r="AZ364" s="69"/>
      <c r="BA364" s="69"/>
      <c r="BB364" s="69"/>
      <c r="BC364" s="69"/>
      <c r="BD364" s="69"/>
    </row>
    <row r="365" spans="2:58" s="32" customFormat="1" ht="30" hidden="1" customHeight="1" x14ac:dyDescent="0.45">
      <c r="C365" s="296" t="s">
        <v>86</v>
      </c>
      <c r="D365" s="1117" t="s">
        <v>5719</v>
      </c>
      <c r="E365" s="1117"/>
      <c r="F365" s="1117"/>
      <c r="G365" s="1117"/>
      <c r="H365" s="1117"/>
      <c r="I365" s="1117"/>
      <c r="J365" s="1117"/>
      <c r="K365" s="1117"/>
      <c r="L365" s="1117"/>
      <c r="M365" s="1117"/>
      <c r="N365" s="1117"/>
      <c r="O365" s="1117"/>
      <c r="P365" s="1117"/>
      <c r="Q365" s="1117"/>
      <c r="R365" s="1117"/>
      <c r="S365" s="1117"/>
      <c r="T365" s="1117"/>
      <c r="U365" s="1117"/>
      <c r="V365" s="1117"/>
      <c r="W365" s="1117"/>
      <c r="X365" s="1117"/>
      <c r="Y365" s="1117"/>
      <c r="Z365" s="1117"/>
      <c r="AA365" s="1117"/>
      <c r="AB365" s="1117"/>
      <c r="AE365" s="296" t="s">
        <v>86</v>
      </c>
      <c r="AF365" s="1117" t="s">
        <v>5719</v>
      </c>
      <c r="AG365" s="1117"/>
      <c r="AH365" s="1117"/>
      <c r="AI365" s="1117"/>
      <c r="AJ365" s="1117"/>
      <c r="AK365" s="1117"/>
      <c r="AL365" s="1117"/>
      <c r="AM365" s="1117"/>
      <c r="AN365" s="1117"/>
      <c r="AO365" s="1117"/>
      <c r="AP365" s="1117"/>
      <c r="AQ365" s="1117"/>
      <c r="AR365" s="1117"/>
      <c r="AS365" s="1117"/>
      <c r="AT365" s="1117"/>
      <c r="AU365" s="1117"/>
      <c r="AV365" s="1117"/>
      <c r="AW365" s="1117"/>
      <c r="AX365" s="1117"/>
      <c r="AY365" s="1117"/>
      <c r="AZ365" s="1117"/>
      <c r="BA365" s="1117"/>
      <c r="BB365" s="1117"/>
      <c r="BC365" s="1117"/>
      <c r="BD365" s="1117"/>
    </row>
    <row r="366" spans="2:58" s="32" customFormat="1" ht="8.1" hidden="1" customHeight="1" x14ac:dyDescent="0.4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G366" s="75"/>
      <c r="AH366" s="75"/>
      <c r="AI366" s="75"/>
      <c r="AJ366" s="75"/>
      <c r="AK366" s="75"/>
      <c r="AL366" s="75"/>
      <c r="AM366" s="75"/>
      <c r="AN366" s="75"/>
      <c r="AO366" s="75"/>
      <c r="AP366" s="75"/>
      <c r="AQ366" s="75"/>
      <c r="AR366" s="75"/>
      <c r="AS366" s="75"/>
      <c r="AT366" s="75"/>
      <c r="AU366" s="75"/>
      <c r="AV366" s="75"/>
      <c r="AW366" s="75"/>
      <c r="AX366" s="75"/>
      <c r="AY366" s="75"/>
      <c r="AZ366" s="75"/>
      <c r="BA366" s="75"/>
      <c r="BB366" s="75"/>
      <c r="BC366" s="75"/>
      <c r="BD366" s="75"/>
    </row>
    <row r="367" spans="2:58" s="32" customFormat="1" ht="25.35" hidden="1" customHeight="1" x14ac:dyDescent="0.45">
      <c r="B367" s="35" t="s">
        <v>87</v>
      </c>
      <c r="I367" s="36"/>
      <c r="J367" s="36"/>
      <c r="W367" s="36"/>
      <c r="X367" s="36"/>
      <c r="Y367" s="36"/>
      <c r="Z367" s="36"/>
      <c r="AA367" s="36"/>
      <c r="AB367" s="36"/>
      <c r="AD367" s="35" t="s">
        <v>87</v>
      </c>
      <c r="AK367" s="36"/>
      <c r="AL367" s="36"/>
      <c r="AY367" s="36"/>
      <c r="AZ367" s="36"/>
      <c r="BA367" s="36"/>
      <c r="BB367" s="36"/>
      <c r="BC367" s="36"/>
      <c r="BD367" s="36"/>
    </row>
    <row r="368" spans="2:58" s="32" customFormat="1" ht="12.6" hidden="1" customHeight="1" x14ac:dyDescent="0.45">
      <c r="B368" s="1185" t="s">
        <v>62</v>
      </c>
      <c r="C368" s="1186"/>
      <c r="D368" s="1186"/>
      <c r="E368" s="1186"/>
      <c r="F368" s="1186"/>
      <c r="G368" s="1186"/>
      <c r="H368" s="1186"/>
      <c r="I368" s="1187"/>
      <c r="J368" s="1188"/>
      <c r="K368" s="1189"/>
      <c r="L368" s="1189"/>
      <c r="M368" s="1189"/>
      <c r="N368" s="1189"/>
      <c r="O368" s="1189"/>
      <c r="P368" s="1189"/>
      <c r="Q368" s="1189"/>
      <c r="R368" s="1189"/>
      <c r="S368" s="1189"/>
      <c r="T368" s="1189"/>
      <c r="U368" s="1189"/>
      <c r="V368" s="1189"/>
      <c r="W368" s="1189"/>
      <c r="X368" s="1189"/>
      <c r="Y368" s="1189"/>
      <c r="Z368" s="1189"/>
      <c r="AA368" s="1189"/>
      <c r="AB368" s="1190"/>
      <c r="AD368" s="1185" t="s">
        <v>62</v>
      </c>
      <c r="AE368" s="1186"/>
      <c r="AF368" s="1186"/>
      <c r="AG368" s="1186"/>
      <c r="AH368" s="1186"/>
      <c r="AI368" s="1186"/>
      <c r="AJ368" s="1186"/>
      <c r="AK368" s="1187"/>
      <c r="AL368" s="1188"/>
      <c r="AM368" s="1189"/>
      <c r="AN368" s="1189"/>
      <c r="AO368" s="1189"/>
      <c r="AP368" s="1189"/>
      <c r="AQ368" s="1189"/>
      <c r="AR368" s="1189"/>
      <c r="AS368" s="1189"/>
      <c r="AT368" s="1189"/>
      <c r="AU368" s="1189"/>
      <c r="AV368" s="1189"/>
      <c r="AW368" s="1189"/>
      <c r="AX368" s="1189"/>
      <c r="AY368" s="1189"/>
      <c r="AZ368" s="1189"/>
      <c r="BA368" s="1189"/>
      <c r="BB368" s="1189"/>
      <c r="BC368" s="1189"/>
      <c r="BD368" s="1190"/>
    </row>
    <row r="369" spans="2:58" s="32" customFormat="1" ht="22.5" hidden="1" customHeight="1" x14ac:dyDescent="0.45">
      <c r="B369" s="1207" t="s">
        <v>50</v>
      </c>
      <c r="C369" s="1208"/>
      <c r="D369" s="1208"/>
      <c r="E369" s="1208"/>
      <c r="F369" s="1208"/>
      <c r="G369" s="1208"/>
      <c r="H369" s="1208"/>
      <c r="I369" s="1209"/>
      <c r="J369" s="1182"/>
      <c r="K369" s="1183"/>
      <c r="L369" s="1183"/>
      <c r="M369" s="1180"/>
      <c r="N369" s="1180"/>
      <c r="O369" s="1183"/>
      <c r="P369" s="1180"/>
      <c r="Q369" s="1180"/>
      <c r="R369" s="1183"/>
      <c r="S369" s="1183"/>
      <c r="T369" s="1183"/>
      <c r="U369" s="1183"/>
      <c r="V369" s="1183"/>
      <c r="W369" s="1183"/>
      <c r="X369" s="1183"/>
      <c r="Y369" s="1183"/>
      <c r="Z369" s="1183"/>
      <c r="AA369" s="1183"/>
      <c r="AB369" s="1184"/>
      <c r="AC369" s="32">
        <v>21</v>
      </c>
      <c r="AD369" s="1207" t="s">
        <v>50</v>
      </c>
      <c r="AE369" s="1208"/>
      <c r="AF369" s="1208"/>
      <c r="AG369" s="1208"/>
      <c r="AH369" s="1208"/>
      <c r="AI369" s="1208"/>
      <c r="AJ369" s="1208"/>
      <c r="AK369" s="1209"/>
      <c r="AL369" s="1182"/>
      <c r="AM369" s="1183"/>
      <c r="AN369" s="1183"/>
      <c r="AO369" s="1180"/>
      <c r="AP369" s="1180"/>
      <c r="AQ369" s="1183"/>
      <c r="AR369" s="1180"/>
      <c r="AS369" s="1180"/>
      <c r="AT369" s="1183"/>
      <c r="AU369" s="1183"/>
      <c r="AV369" s="1183"/>
      <c r="AW369" s="1183"/>
      <c r="AX369" s="1183"/>
      <c r="AY369" s="1183"/>
      <c r="AZ369" s="1183"/>
      <c r="BA369" s="1183"/>
      <c r="BB369" s="1183"/>
      <c r="BC369" s="1183"/>
      <c r="BD369" s="1184"/>
      <c r="BF369" s="32">
        <v>21</v>
      </c>
    </row>
    <row r="370" spans="2:58" s="32" customFormat="1" ht="25.35" hidden="1" customHeight="1" x14ac:dyDescent="0.45">
      <c r="B370" s="1173" t="s">
        <v>48</v>
      </c>
      <c r="C370" s="1174"/>
      <c r="D370" s="1174"/>
      <c r="E370" s="1174"/>
      <c r="F370" s="1174"/>
      <c r="G370" s="1174"/>
      <c r="H370" s="1174"/>
      <c r="I370" s="1175"/>
      <c r="J370" s="1753" t="s">
        <v>3</v>
      </c>
      <c r="K370" s="1754"/>
      <c r="L370" s="1754"/>
      <c r="M370" s="1731"/>
      <c r="N370" s="1733"/>
      <c r="O370" s="492" t="s">
        <v>4</v>
      </c>
      <c r="P370" s="1731"/>
      <c r="Q370" s="1733"/>
      <c r="R370" s="1754"/>
      <c r="S370" s="1754"/>
      <c r="T370" s="1754"/>
      <c r="U370" s="1754"/>
      <c r="V370" s="1754"/>
      <c r="W370" s="1754"/>
      <c r="X370" s="1754"/>
      <c r="Y370" s="1754"/>
      <c r="Z370" s="1754"/>
      <c r="AA370" s="1754"/>
      <c r="AB370" s="1755"/>
      <c r="AD370" s="1173" t="s">
        <v>48</v>
      </c>
      <c r="AE370" s="1174"/>
      <c r="AF370" s="1174"/>
      <c r="AG370" s="1174"/>
      <c r="AH370" s="1174"/>
      <c r="AI370" s="1174"/>
      <c r="AJ370" s="1174"/>
      <c r="AK370" s="1175"/>
      <c r="AL370" s="1753" t="s">
        <v>3</v>
      </c>
      <c r="AM370" s="1754"/>
      <c r="AN370" s="1754"/>
      <c r="AO370" s="1731"/>
      <c r="AP370" s="1733"/>
      <c r="AQ370" s="492" t="s">
        <v>4</v>
      </c>
      <c r="AR370" s="1731"/>
      <c r="AS370" s="1733"/>
      <c r="AT370" s="1754"/>
      <c r="AU370" s="1754"/>
      <c r="AV370" s="1754"/>
      <c r="AW370" s="1754"/>
      <c r="AX370" s="1754"/>
      <c r="AY370" s="1754"/>
      <c r="AZ370" s="1754"/>
      <c r="BA370" s="1754"/>
      <c r="BB370" s="1754"/>
      <c r="BC370" s="1754"/>
      <c r="BD370" s="1755"/>
    </row>
    <row r="371" spans="2:58" s="32" customFormat="1" ht="25.35" hidden="1" customHeight="1" x14ac:dyDescent="0.45">
      <c r="B371" s="1179"/>
      <c r="C371" s="1180"/>
      <c r="D371" s="1180"/>
      <c r="E371" s="1180"/>
      <c r="F371" s="1180"/>
      <c r="G371" s="1180"/>
      <c r="H371" s="1180"/>
      <c r="I371" s="1181"/>
      <c r="J371" s="1753" t="s">
        <v>5</v>
      </c>
      <c r="K371" s="1754"/>
      <c r="L371" s="1754"/>
      <c r="M371" s="1731"/>
      <c r="N371" s="1732"/>
      <c r="O371" s="1732"/>
      <c r="P371" s="1732"/>
      <c r="Q371" s="1733"/>
      <c r="R371" s="1753" t="s">
        <v>6</v>
      </c>
      <c r="S371" s="1754"/>
      <c r="T371" s="1755"/>
      <c r="U371" s="1731"/>
      <c r="V371" s="1732"/>
      <c r="W371" s="1732"/>
      <c r="X371" s="1732"/>
      <c r="Y371" s="1732"/>
      <c r="Z371" s="1732"/>
      <c r="AA371" s="1732"/>
      <c r="AB371" s="1733"/>
      <c r="AD371" s="1179"/>
      <c r="AE371" s="1180"/>
      <c r="AF371" s="1180"/>
      <c r="AG371" s="1180"/>
      <c r="AH371" s="1180"/>
      <c r="AI371" s="1180"/>
      <c r="AJ371" s="1180"/>
      <c r="AK371" s="1181"/>
      <c r="AL371" s="1753" t="s">
        <v>5</v>
      </c>
      <c r="AM371" s="1754"/>
      <c r="AN371" s="1754"/>
      <c r="AO371" s="1731"/>
      <c r="AP371" s="1732"/>
      <c r="AQ371" s="1732"/>
      <c r="AR371" s="1732"/>
      <c r="AS371" s="1733"/>
      <c r="AT371" s="1753" t="s">
        <v>6</v>
      </c>
      <c r="AU371" s="1754"/>
      <c r="AV371" s="1755"/>
      <c r="AW371" s="1731"/>
      <c r="AX371" s="1732"/>
      <c r="AY371" s="1732"/>
      <c r="AZ371" s="1732"/>
      <c r="BA371" s="1732"/>
      <c r="BB371" s="1732"/>
      <c r="BC371" s="1732"/>
      <c r="BD371" s="1733"/>
    </row>
    <row r="372" spans="2:58" s="32" customFormat="1" ht="25.35" hidden="1" customHeight="1" x14ac:dyDescent="0.45">
      <c r="B372" s="1179"/>
      <c r="C372" s="1180"/>
      <c r="D372" s="1180"/>
      <c r="E372" s="1180"/>
      <c r="F372" s="1180"/>
      <c r="G372" s="1180"/>
      <c r="H372" s="1180"/>
      <c r="I372" s="1181"/>
      <c r="J372" s="1753" t="s">
        <v>8536</v>
      </c>
      <c r="K372" s="1754"/>
      <c r="L372" s="1754"/>
      <c r="M372" s="1757"/>
      <c r="N372" s="1758"/>
      <c r="O372" s="1758"/>
      <c r="P372" s="1758"/>
      <c r="Q372" s="1759"/>
      <c r="R372" s="1753" t="s">
        <v>7</v>
      </c>
      <c r="S372" s="1754"/>
      <c r="T372" s="1755"/>
      <c r="U372" s="1731"/>
      <c r="V372" s="1732"/>
      <c r="W372" s="1732"/>
      <c r="X372" s="1732"/>
      <c r="Y372" s="1732"/>
      <c r="Z372" s="1732"/>
      <c r="AA372" s="1732"/>
      <c r="AB372" s="1733"/>
      <c r="AD372" s="1179"/>
      <c r="AE372" s="1180"/>
      <c r="AF372" s="1180"/>
      <c r="AG372" s="1180"/>
      <c r="AH372" s="1180"/>
      <c r="AI372" s="1180"/>
      <c r="AJ372" s="1180"/>
      <c r="AK372" s="1181"/>
      <c r="AL372" s="1753" t="s">
        <v>8536</v>
      </c>
      <c r="AM372" s="1754"/>
      <c r="AN372" s="1754"/>
      <c r="AO372" s="1757"/>
      <c r="AP372" s="1758"/>
      <c r="AQ372" s="1758"/>
      <c r="AR372" s="1758"/>
      <c r="AS372" s="1759"/>
      <c r="AT372" s="1753" t="s">
        <v>7</v>
      </c>
      <c r="AU372" s="1754"/>
      <c r="AV372" s="1755"/>
      <c r="AW372" s="1731"/>
      <c r="AX372" s="1732"/>
      <c r="AY372" s="1732"/>
      <c r="AZ372" s="1732"/>
      <c r="BA372" s="1732"/>
      <c r="BB372" s="1732"/>
      <c r="BC372" s="1732"/>
      <c r="BD372" s="1733"/>
    </row>
    <row r="373" spans="2:58" s="32" customFormat="1" ht="25.35" hidden="1" customHeight="1" x14ac:dyDescent="0.45">
      <c r="B373" s="1182"/>
      <c r="C373" s="1183"/>
      <c r="D373" s="1183"/>
      <c r="E373" s="1183"/>
      <c r="F373" s="1183"/>
      <c r="G373" s="1183"/>
      <c r="H373" s="1183"/>
      <c r="I373" s="1184"/>
      <c r="J373" s="1753" t="s">
        <v>8</v>
      </c>
      <c r="K373" s="1754"/>
      <c r="L373" s="1754"/>
      <c r="M373" s="1756"/>
      <c r="N373" s="1756"/>
      <c r="O373" s="1756"/>
      <c r="P373" s="1756"/>
      <c r="Q373" s="1756"/>
      <c r="R373" s="1756"/>
      <c r="S373" s="1756"/>
      <c r="T373" s="1756"/>
      <c r="U373" s="1756"/>
      <c r="V373" s="1756"/>
      <c r="W373" s="1756"/>
      <c r="X373" s="1756"/>
      <c r="Y373" s="1756"/>
      <c r="Z373" s="1756"/>
      <c r="AA373" s="1756"/>
      <c r="AB373" s="1756"/>
      <c r="AD373" s="1182"/>
      <c r="AE373" s="1183"/>
      <c r="AF373" s="1183"/>
      <c r="AG373" s="1183"/>
      <c r="AH373" s="1183"/>
      <c r="AI373" s="1183"/>
      <c r="AJ373" s="1183"/>
      <c r="AK373" s="1184"/>
      <c r="AL373" s="1753" t="s">
        <v>8</v>
      </c>
      <c r="AM373" s="1754"/>
      <c r="AN373" s="1754"/>
      <c r="AO373" s="1756"/>
      <c r="AP373" s="1756"/>
      <c r="AQ373" s="1756"/>
      <c r="AR373" s="1756"/>
      <c r="AS373" s="1756"/>
      <c r="AT373" s="1756"/>
      <c r="AU373" s="1756"/>
      <c r="AV373" s="1756"/>
      <c r="AW373" s="1756"/>
      <c r="AX373" s="1756"/>
      <c r="AY373" s="1756"/>
      <c r="AZ373" s="1756"/>
      <c r="BA373" s="1756"/>
      <c r="BB373" s="1756"/>
      <c r="BC373" s="1756"/>
      <c r="BD373" s="1756"/>
    </row>
    <row r="374" spans="2:58" s="32" customFormat="1" ht="30" hidden="1" customHeight="1" x14ac:dyDescent="0.45">
      <c r="B374" s="1696" t="s">
        <v>63</v>
      </c>
      <c r="C374" s="1697"/>
      <c r="D374" s="1697"/>
      <c r="E374" s="1697"/>
      <c r="F374" s="1697"/>
      <c r="G374" s="1697"/>
      <c r="H374" s="1697"/>
      <c r="I374" s="1698"/>
      <c r="J374" s="494"/>
      <c r="K374" s="495"/>
      <c r="L374" s="220" t="s">
        <v>65</v>
      </c>
      <c r="M374" s="496"/>
      <c r="N374" s="218" t="s">
        <v>64</v>
      </c>
      <c r="O374" s="42"/>
      <c r="P374" s="53"/>
      <c r="V374" s="82"/>
      <c r="W374" s="82"/>
      <c r="X374" s="82"/>
      <c r="Y374" s="82"/>
      <c r="Z374" s="82"/>
      <c r="AA374" s="82"/>
      <c r="AB374" s="83"/>
      <c r="AD374" s="1696" t="s">
        <v>63</v>
      </c>
      <c r="AE374" s="1697"/>
      <c r="AF374" s="1697"/>
      <c r="AG374" s="1697"/>
      <c r="AH374" s="1697"/>
      <c r="AI374" s="1697"/>
      <c r="AJ374" s="1697"/>
      <c r="AK374" s="1698"/>
      <c r="AL374" s="494"/>
      <c r="AM374" s="495"/>
      <c r="AN374" s="220" t="s">
        <v>65</v>
      </c>
      <c r="AO374" s="496"/>
      <c r="AP374" s="218" t="s">
        <v>64</v>
      </c>
      <c r="AQ374" s="42"/>
      <c r="AR374" s="53"/>
      <c r="AX374" s="82"/>
      <c r="AY374" s="82"/>
      <c r="AZ374" s="82"/>
      <c r="BA374" s="82"/>
      <c r="BB374" s="82"/>
      <c r="BC374" s="82"/>
      <c r="BD374" s="83"/>
    </row>
    <row r="375" spans="2:58" s="32" customFormat="1" ht="15" hidden="1" customHeight="1" x14ac:dyDescent="0.45">
      <c r="B375" s="1699"/>
      <c r="C375" s="1700"/>
      <c r="D375" s="1700"/>
      <c r="E375" s="1700"/>
      <c r="F375" s="1700"/>
      <c r="G375" s="1700"/>
      <c r="H375" s="1700"/>
      <c r="I375" s="1701"/>
      <c r="J375" s="43" t="s">
        <v>66</v>
      </c>
      <c r="K375" s="44"/>
      <c r="L375" s="44"/>
      <c r="M375" s="44"/>
      <c r="N375" s="44"/>
      <c r="O375" s="44"/>
      <c r="P375" s="44"/>
      <c r="Q375" s="44"/>
      <c r="R375" s="44"/>
      <c r="S375" s="42"/>
      <c r="T375" s="45"/>
      <c r="U375" s="217"/>
      <c r="V375" s="212"/>
      <c r="W375" s="410"/>
      <c r="X375" s="295" t="s">
        <v>65</v>
      </c>
      <c r="Y375" s="211"/>
      <c r="Z375" s="72" t="s">
        <v>64</v>
      </c>
      <c r="AA375" s="72"/>
      <c r="AB375" s="214"/>
      <c r="AD375" s="1699"/>
      <c r="AE375" s="1700"/>
      <c r="AF375" s="1700"/>
      <c r="AG375" s="1700"/>
      <c r="AH375" s="1700"/>
      <c r="AI375" s="1700"/>
      <c r="AJ375" s="1700"/>
      <c r="AK375" s="1701"/>
      <c r="AL375" s="43" t="s">
        <v>66</v>
      </c>
      <c r="AM375" s="44"/>
      <c r="AN375" s="44"/>
      <c r="AO375" s="44"/>
      <c r="AP375" s="44"/>
      <c r="AQ375" s="44"/>
      <c r="AR375" s="44"/>
      <c r="AS375" s="44"/>
      <c r="AT375" s="44"/>
      <c r="AU375" s="42"/>
      <c r="AV375" s="45"/>
      <c r="AW375" s="217"/>
      <c r="AX375" s="212"/>
      <c r="AY375" s="410"/>
      <c r="AZ375" s="295" t="s">
        <v>65</v>
      </c>
      <c r="BA375" s="211"/>
      <c r="BB375" s="72" t="s">
        <v>64</v>
      </c>
      <c r="BC375" s="72"/>
      <c r="BD375" s="214"/>
    </row>
    <row r="376" spans="2:58" s="32" customFormat="1" ht="15" hidden="1" customHeight="1" x14ac:dyDescent="0.45">
      <c r="B376" s="1702"/>
      <c r="C376" s="1703"/>
      <c r="D376" s="1703"/>
      <c r="E376" s="1703"/>
      <c r="F376" s="1703"/>
      <c r="G376" s="1703"/>
      <c r="H376" s="1703"/>
      <c r="I376" s="1704"/>
      <c r="J376" s="497" t="s">
        <v>67</v>
      </c>
      <c r="K376" s="99"/>
      <c r="L376" s="99"/>
      <c r="M376" s="99"/>
      <c r="N376" s="99"/>
      <c r="O376" s="99"/>
      <c r="P376" s="99"/>
      <c r="Q376" s="99"/>
      <c r="R376" s="99"/>
      <c r="S376" s="47"/>
      <c r="T376" s="48"/>
      <c r="U376" s="498"/>
      <c r="V376" s="499"/>
      <c r="W376" s="500"/>
      <c r="X376" s="99" t="s">
        <v>65</v>
      </c>
      <c r="Y376" s="501"/>
      <c r="Z376" s="48" t="s">
        <v>64</v>
      </c>
      <c r="AA376" s="48"/>
      <c r="AB376" s="49"/>
      <c r="AD376" s="1702"/>
      <c r="AE376" s="1703"/>
      <c r="AF376" s="1703"/>
      <c r="AG376" s="1703"/>
      <c r="AH376" s="1703"/>
      <c r="AI376" s="1703"/>
      <c r="AJ376" s="1703"/>
      <c r="AK376" s="1704"/>
      <c r="AL376" s="497" t="s">
        <v>67</v>
      </c>
      <c r="AM376" s="99"/>
      <c r="AN376" s="99"/>
      <c r="AO376" s="99"/>
      <c r="AP376" s="99"/>
      <c r="AQ376" s="99"/>
      <c r="AR376" s="99"/>
      <c r="AS376" s="99"/>
      <c r="AT376" s="99"/>
      <c r="AU376" s="47"/>
      <c r="AV376" s="48"/>
      <c r="AW376" s="498"/>
      <c r="AX376" s="499"/>
      <c r="AY376" s="500"/>
      <c r="AZ376" s="99" t="s">
        <v>65</v>
      </c>
      <c r="BA376" s="501"/>
      <c r="BB376" s="48" t="s">
        <v>64</v>
      </c>
      <c r="BC376" s="48"/>
      <c r="BD376" s="49"/>
    </row>
    <row r="377" spans="2:58" s="32" customFormat="1" ht="18" hidden="1" customHeight="1" x14ac:dyDescent="0.45">
      <c r="B377" s="1167" t="s">
        <v>68</v>
      </c>
      <c r="C377" s="1168"/>
      <c r="D377" s="1168"/>
      <c r="E377" s="1168"/>
      <c r="F377" s="1168"/>
      <c r="G377" s="1168"/>
      <c r="H377" s="1168"/>
      <c r="I377" s="1169"/>
      <c r="J377" s="502" t="s">
        <v>70</v>
      </c>
      <c r="K377" s="52" t="s">
        <v>69</v>
      </c>
      <c r="L377" s="58"/>
      <c r="M377" s="58"/>
      <c r="N377" s="58"/>
      <c r="O377" s="502" t="s">
        <v>70</v>
      </c>
      <c r="P377" s="52" t="s">
        <v>71</v>
      </c>
      <c r="Q377" s="58"/>
      <c r="R377" s="58"/>
      <c r="T377" s="72" t="s">
        <v>81</v>
      </c>
      <c r="U377" s="502" t="s">
        <v>70</v>
      </c>
      <c r="V377" s="72" t="s">
        <v>82</v>
      </c>
      <c r="X377" s="52"/>
      <c r="Y377" s="58"/>
      <c r="Z377" s="58"/>
      <c r="AA377" s="58"/>
      <c r="AB377" s="59"/>
      <c r="AD377" s="1167" t="s">
        <v>68</v>
      </c>
      <c r="AE377" s="1168"/>
      <c r="AF377" s="1168"/>
      <c r="AG377" s="1168"/>
      <c r="AH377" s="1168"/>
      <c r="AI377" s="1168"/>
      <c r="AJ377" s="1168"/>
      <c r="AK377" s="1169"/>
      <c r="AL377" s="502" t="s">
        <v>70</v>
      </c>
      <c r="AM377" s="52" t="s">
        <v>69</v>
      </c>
      <c r="AN377" s="58"/>
      <c r="AO377" s="58"/>
      <c r="AP377" s="58"/>
      <c r="AQ377" s="502" t="s">
        <v>70</v>
      </c>
      <c r="AR377" s="52" t="s">
        <v>71</v>
      </c>
      <c r="AS377" s="58"/>
      <c r="AT377" s="58"/>
      <c r="AV377" s="72" t="s">
        <v>81</v>
      </c>
      <c r="AW377" s="502" t="s">
        <v>70</v>
      </c>
      <c r="AX377" s="72" t="s">
        <v>82</v>
      </c>
      <c r="AZ377" s="52"/>
      <c r="BA377" s="58"/>
      <c r="BB377" s="58"/>
      <c r="BC377" s="58"/>
      <c r="BD377" s="59"/>
    </row>
    <row r="378" spans="2:58" s="32" customFormat="1" ht="15" hidden="1" customHeight="1" x14ac:dyDescent="0.45">
      <c r="B378" s="1118" t="s">
        <v>72</v>
      </c>
      <c r="C378" s="1119"/>
      <c r="D378" s="1119"/>
      <c r="E378" s="1119"/>
      <c r="F378" s="1119"/>
      <c r="G378" s="1119"/>
      <c r="H378" s="1119"/>
      <c r="I378" s="1120"/>
      <c r="J378" s="1130" t="s">
        <v>73</v>
      </c>
      <c r="K378" s="1139"/>
      <c r="L378" s="1744"/>
      <c r="M378" s="1199"/>
      <c r="N378" s="1199"/>
      <c r="O378" s="1199"/>
      <c r="P378" s="1199"/>
      <c r="Q378" s="1199"/>
      <c r="R378" s="1200"/>
      <c r="S378" s="1200"/>
      <c r="T378" s="1200"/>
      <c r="U378" s="1745"/>
      <c r="V378" s="1143" t="s">
        <v>74</v>
      </c>
      <c r="W378" s="1143"/>
      <c r="X378" s="1143"/>
      <c r="Y378" s="1143"/>
      <c r="Z378" s="1143"/>
      <c r="AA378" s="1143"/>
      <c r="AB378" s="1144"/>
      <c r="AD378" s="1118" t="s">
        <v>72</v>
      </c>
      <c r="AE378" s="1119"/>
      <c r="AF378" s="1119"/>
      <c r="AG378" s="1119"/>
      <c r="AH378" s="1119"/>
      <c r="AI378" s="1119"/>
      <c r="AJ378" s="1119"/>
      <c r="AK378" s="1120"/>
      <c r="AL378" s="1130" t="s">
        <v>73</v>
      </c>
      <c r="AM378" s="1139"/>
      <c r="AN378" s="1744"/>
      <c r="AO378" s="1199"/>
      <c r="AP378" s="1199"/>
      <c r="AQ378" s="1199"/>
      <c r="AR378" s="1199"/>
      <c r="AS378" s="1199"/>
      <c r="AT378" s="1200"/>
      <c r="AU378" s="1200"/>
      <c r="AV378" s="1200"/>
      <c r="AW378" s="1745"/>
      <c r="AX378" s="1143" t="s">
        <v>74</v>
      </c>
      <c r="AY378" s="1143"/>
      <c r="AZ378" s="1143"/>
      <c r="BA378" s="1143"/>
      <c r="BB378" s="1143"/>
      <c r="BC378" s="1143"/>
      <c r="BD378" s="1144"/>
    </row>
    <row r="379" spans="2:58" s="32" customFormat="1" ht="15" hidden="1" customHeight="1" x14ac:dyDescent="0.45">
      <c r="B379" s="1121"/>
      <c r="C379" s="1122"/>
      <c r="D379" s="1122"/>
      <c r="E379" s="1122"/>
      <c r="F379" s="1122"/>
      <c r="G379" s="1122"/>
      <c r="H379" s="1122"/>
      <c r="I379" s="1123"/>
      <c r="J379" s="1197"/>
      <c r="K379" s="1198"/>
      <c r="L379" s="1744"/>
      <c r="M379" s="1199"/>
      <c r="N379" s="1199"/>
      <c r="O379" s="1199"/>
      <c r="P379" s="1199"/>
      <c r="Q379" s="1199"/>
      <c r="R379" s="1200"/>
      <c r="S379" s="1200"/>
      <c r="T379" s="1200"/>
      <c r="U379" s="1745"/>
      <c r="V379" s="1146"/>
      <c r="W379" s="1146"/>
      <c r="X379" s="1146"/>
      <c r="Y379" s="1146"/>
      <c r="Z379" s="1146"/>
      <c r="AA379" s="1146"/>
      <c r="AB379" s="1147"/>
      <c r="AC379" s="63"/>
      <c r="AD379" s="1121"/>
      <c r="AE379" s="1122"/>
      <c r="AF379" s="1122"/>
      <c r="AG379" s="1122"/>
      <c r="AH379" s="1122"/>
      <c r="AI379" s="1122"/>
      <c r="AJ379" s="1122"/>
      <c r="AK379" s="1123"/>
      <c r="AL379" s="1197"/>
      <c r="AM379" s="1198"/>
      <c r="AN379" s="1744"/>
      <c r="AO379" s="1199"/>
      <c r="AP379" s="1199"/>
      <c r="AQ379" s="1199"/>
      <c r="AR379" s="1199"/>
      <c r="AS379" s="1199"/>
      <c r="AT379" s="1200"/>
      <c r="AU379" s="1200"/>
      <c r="AV379" s="1200"/>
      <c r="AW379" s="1745"/>
      <c r="AX379" s="1146"/>
      <c r="AY379" s="1146"/>
      <c r="AZ379" s="1146"/>
      <c r="BA379" s="1146"/>
      <c r="BB379" s="1146"/>
      <c r="BC379" s="1146"/>
      <c r="BD379" s="1147"/>
      <c r="BF379" s="63"/>
    </row>
    <row r="380" spans="2:58" s="32" customFormat="1" ht="15" hidden="1" customHeight="1" x14ac:dyDescent="0.45">
      <c r="B380" s="1118" t="s">
        <v>75</v>
      </c>
      <c r="C380" s="1119"/>
      <c r="D380" s="1119"/>
      <c r="E380" s="1119"/>
      <c r="F380" s="1119"/>
      <c r="G380" s="1119"/>
      <c r="H380" s="1119"/>
      <c r="I380" s="1119"/>
      <c r="J380" s="1737"/>
      <c r="K380" s="1739"/>
      <c r="L380" s="1558"/>
      <c r="M380" s="1527" t="s">
        <v>76</v>
      </c>
      <c r="N380" s="1558"/>
      <c r="O380" s="1527" t="s">
        <v>77</v>
      </c>
      <c r="P380" s="1558"/>
      <c r="Q380" s="1527" t="s">
        <v>140</v>
      </c>
      <c r="S380" s="60"/>
      <c r="T380" s="60"/>
      <c r="U380" s="60"/>
      <c r="V380" s="60"/>
      <c r="W380" s="60"/>
      <c r="X380" s="60"/>
      <c r="Y380" s="60"/>
      <c r="Z380" s="60"/>
      <c r="AA380" s="60"/>
      <c r="AB380" s="209"/>
      <c r="AC380" s="63"/>
      <c r="AD380" s="1118" t="s">
        <v>75</v>
      </c>
      <c r="AE380" s="1119"/>
      <c r="AF380" s="1119"/>
      <c r="AG380" s="1119"/>
      <c r="AH380" s="1119"/>
      <c r="AI380" s="1119"/>
      <c r="AJ380" s="1119"/>
      <c r="AK380" s="1119"/>
      <c r="AL380" s="1737"/>
      <c r="AM380" s="1739"/>
      <c r="AN380" s="1558"/>
      <c r="AO380" s="1527" t="s">
        <v>76</v>
      </c>
      <c r="AP380" s="1558"/>
      <c r="AQ380" s="1527" t="s">
        <v>77</v>
      </c>
      <c r="AR380" s="1558"/>
      <c r="AS380" s="1527" t="s">
        <v>140</v>
      </c>
      <c r="AU380" s="60"/>
      <c r="AV380" s="60"/>
      <c r="AW380" s="60"/>
      <c r="AX380" s="60"/>
      <c r="AY380" s="60"/>
      <c r="AZ380" s="60"/>
      <c r="BA380" s="60"/>
      <c r="BB380" s="60"/>
      <c r="BC380" s="60"/>
      <c r="BD380" s="209"/>
      <c r="BF380" s="63"/>
    </row>
    <row r="381" spans="2:58" s="32" customFormat="1" ht="15" hidden="1" customHeight="1" x14ac:dyDescent="0.45">
      <c r="B381" s="1121"/>
      <c r="C381" s="1122"/>
      <c r="D381" s="1122"/>
      <c r="E381" s="1122"/>
      <c r="F381" s="1122"/>
      <c r="G381" s="1122"/>
      <c r="H381" s="1122"/>
      <c r="I381" s="1122"/>
      <c r="J381" s="1480"/>
      <c r="K381" s="1752"/>
      <c r="L381" s="1749"/>
      <c r="M381" s="1528"/>
      <c r="N381" s="1749"/>
      <c r="O381" s="1528"/>
      <c r="P381" s="1749"/>
      <c r="Q381" s="1528"/>
      <c r="R381" s="64"/>
      <c r="S381" s="62"/>
      <c r="T381" s="62"/>
      <c r="U381" s="62"/>
      <c r="V381" s="62"/>
      <c r="W381" s="62"/>
      <c r="X381" s="62"/>
      <c r="Y381" s="62"/>
      <c r="Z381" s="62"/>
      <c r="AA381" s="62"/>
      <c r="AB381" s="208"/>
      <c r="AC381" s="63"/>
      <c r="AD381" s="1121"/>
      <c r="AE381" s="1122"/>
      <c r="AF381" s="1122"/>
      <c r="AG381" s="1122"/>
      <c r="AH381" s="1122"/>
      <c r="AI381" s="1122"/>
      <c r="AJ381" s="1122"/>
      <c r="AK381" s="1122"/>
      <c r="AL381" s="1480"/>
      <c r="AM381" s="1752"/>
      <c r="AN381" s="1749"/>
      <c r="AO381" s="1528"/>
      <c r="AP381" s="1749"/>
      <c r="AQ381" s="1528"/>
      <c r="AR381" s="1749"/>
      <c r="AS381" s="1528"/>
      <c r="AT381" s="64"/>
      <c r="AU381" s="62"/>
      <c r="AV381" s="62"/>
      <c r="AW381" s="62"/>
      <c r="AX381" s="62"/>
      <c r="AY381" s="62"/>
      <c r="AZ381" s="62"/>
      <c r="BA381" s="62"/>
      <c r="BB381" s="62"/>
      <c r="BC381" s="62"/>
      <c r="BD381" s="208"/>
      <c r="BF381" s="63"/>
    </row>
    <row r="382" spans="2:58" s="32" customFormat="1" ht="20.100000000000001" hidden="1" customHeight="1" x14ac:dyDescent="0.4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1"/>
      <c r="Z382" s="61"/>
      <c r="AA382" s="61"/>
      <c r="AB382" s="61"/>
      <c r="AC382" s="63"/>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1"/>
      <c r="BB382" s="61"/>
      <c r="BC382" s="61"/>
      <c r="BD382" s="61"/>
      <c r="BF382" s="63"/>
    </row>
    <row r="383" spans="2:58" s="32" customFormat="1" ht="12.6" hidden="1" customHeight="1" x14ac:dyDescent="0.45">
      <c r="B383" s="1185" t="s">
        <v>62</v>
      </c>
      <c r="C383" s="1186"/>
      <c r="D383" s="1186"/>
      <c r="E383" s="1186"/>
      <c r="F383" s="1186"/>
      <c r="G383" s="1186"/>
      <c r="H383" s="1186"/>
      <c r="I383" s="1187"/>
      <c r="J383" s="1188"/>
      <c r="K383" s="1189"/>
      <c r="L383" s="1189"/>
      <c r="M383" s="1189"/>
      <c r="N383" s="1189"/>
      <c r="O383" s="1189"/>
      <c r="P383" s="1189"/>
      <c r="Q383" s="1189"/>
      <c r="R383" s="1189"/>
      <c r="S383" s="1189"/>
      <c r="T383" s="1189"/>
      <c r="U383" s="1189"/>
      <c r="V383" s="1189"/>
      <c r="W383" s="1189"/>
      <c r="X383" s="1189"/>
      <c r="Y383" s="1189"/>
      <c r="Z383" s="1189"/>
      <c r="AA383" s="1189"/>
      <c r="AB383" s="1190"/>
      <c r="AD383" s="1185" t="s">
        <v>62</v>
      </c>
      <c r="AE383" s="1186"/>
      <c r="AF383" s="1186"/>
      <c r="AG383" s="1186"/>
      <c r="AH383" s="1186"/>
      <c r="AI383" s="1186"/>
      <c r="AJ383" s="1186"/>
      <c r="AK383" s="1187"/>
      <c r="AL383" s="1188"/>
      <c r="AM383" s="1189"/>
      <c r="AN383" s="1189"/>
      <c r="AO383" s="1189"/>
      <c r="AP383" s="1189"/>
      <c r="AQ383" s="1189"/>
      <c r="AR383" s="1189"/>
      <c r="AS383" s="1189"/>
      <c r="AT383" s="1189"/>
      <c r="AU383" s="1189"/>
      <c r="AV383" s="1189"/>
      <c r="AW383" s="1189"/>
      <c r="AX383" s="1189"/>
      <c r="AY383" s="1189"/>
      <c r="AZ383" s="1189"/>
      <c r="BA383" s="1189"/>
      <c r="BB383" s="1189"/>
      <c r="BC383" s="1189"/>
      <c r="BD383" s="1190"/>
    </row>
    <row r="384" spans="2:58" s="32" customFormat="1" ht="22.5" hidden="1" customHeight="1" x14ac:dyDescent="0.45">
      <c r="B384" s="1207" t="s">
        <v>50</v>
      </c>
      <c r="C384" s="1208"/>
      <c r="D384" s="1208"/>
      <c r="E384" s="1208"/>
      <c r="F384" s="1208"/>
      <c r="G384" s="1208"/>
      <c r="H384" s="1208"/>
      <c r="I384" s="1209"/>
      <c r="J384" s="1182"/>
      <c r="K384" s="1183"/>
      <c r="L384" s="1183"/>
      <c r="M384" s="1180"/>
      <c r="N384" s="1180"/>
      <c r="O384" s="1183"/>
      <c r="P384" s="1180"/>
      <c r="Q384" s="1180"/>
      <c r="R384" s="1183"/>
      <c r="S384" s="1183"/>
      <c r="T384" s="1183"/>
      <c r="U384" s="1183"/>
      <c r="V384" s="1183"/>
      <c r="W384" s="1183"/>
      <c r="X384" s="1183"/>
      <c r="Y384" s="1183"/>
      <c r="Z384" s="1183"/>
      <c r="AA384" s="1183"/>
      <c r="AB384" s="1184"/>
      <c r="AC384" s="32">
        <v>22</v>
      </c>
      <c r="AD384" s="1207" t="s">
        <v>50</v>
      </c>
      <c r="AE384" s="1208"/>
      <c r="AF384" s="1208"/>
      <c r="AG384" s="1208"/>
      <c r="AH384" s="1208"/>
      <c r="AI384" s="1208"/>
      <c r="AJ384" s="1208"/>
      <c r="AK384" s="1209"/>
      <c r="AL384" s="1182"/>
      <c r="AM384" s="1183"/>
      <c r="AN384" s="1183"/>
      <c r="AO384" s="1180"/>
      <c r="AP384" s="1180"/>
      <c r="AQ384" s="1183"/>
      <c r="AR384" s="1180"/>
      <c r="AS384" s="1180"/>
      <c r="AT384" s="1183"/>
      <c r="AU384" s="1183"/>
      <c r="AV384" s="1183"/>
      <c r="AW384" s="1183"/>
      <c r="AX384" s="1183"/>
      <c r="AY384" s="1183"/>
      <c r="AZ384" s="1183"/>
      <c r="BA384" s="1183"/>
      <c r="BB384" s="1183"/>
      <c r="BC384" s="1183"/>
      <c r="BD384" s="1184"/>
      <c r="BF384" s="32">
        <v>22</v>
      </c>
    </row>
    <row r="385" spans="2:58" s="32" customFormat="1" ht="25.35" hidden="1" customHeight="1" x14ac:dyDescent="0.45">
      <c r="B385" s="1173" t="s">
        <v>48</v>
      </c>
      <c r="C385" s="1174"/>
      <c r="D385" s="1174"/>
      <c r="E385" s="1174"/>
      <c r="F385" s="1174"/>
      <c r="G385" s="1174"/>
      <c r="H385" s="1174"/>
      <c r="I385" s="1175"/>
      <c r="J385" s="1753" t="s">
        <v>3</v>
      </c>
      <c r="K385" s="1754"/>
      <c r="L385" s="1754"/>
      <c r="M385" s="1731"/>
      <c r="N385" s="1733"/>
      <c r="O385" s="492" t="s">
        <v>4</v>
      </c>
      <c r="P385" s="1731"/>
      <c r="Q385" s="1733"/>
      <c r="R385" s="1754"/>
      <c r="S385" s="1754"/>
      <c r="T385" s="1754"/>
      <c r="U385" s="1754"/>
      <c r="V385" s="1754"/>
      <c r="W385" s="1754"/>
      <c r="X385" s="1754"/>
      <c r="Y385" s="1754"/>
      <c r="Z385" s="1754"/>
      <c r="AA385" s="1754"/>
      <c r="AB385" s="1755"/>
      <c r="AD385" s="1173" t="s">
        <v>48</v>
      </c>
      <c r="AE385" s="1174"/>
      <c r="AF385" s="1174"/>
      <c r="AG385" s="1174"/>
      <c r="AH385" s="1174"/>
      <c r="AI385" s="1174"/>
      <c r="AJ385" s="1174"/>
      <c r="AK385" s="1175"/>
      <c r="AL385" s="1753" t="s">
        <v>3</v>
      </c>
      <c r="AM385" s="1754"/>
      <c r="AN385" s="1754"/>
      <c r="AO385" s="1731"/>
      <c r="AP385" s="1733"/>
      <c r="AQ385" s="492" t="s">
        <v>4</v>
      </c>
      <c r="AR385" s="1731"/>
      <c r="AS385" s="1733"/>
      <c r="AT385" s="1754"/>
      <c r="AU385" s="1754"/>
      <c r="AV385" s="1754"/>
      <c r="AW385" s="1754"/>
      <c r="AX385" s="1754"/>
      <c r="AY385" s="1754"/>
      <c r="AZ385" s="1754"/>
      <c r="BA385" s="1754"/>
      <c r="BB385" s="1754"/>
      <c r="BC385" s="1754"/>
      <c r="BD385" s="1755"/>
    </row>
    <row r="386" spans="2:58" s="32" customFormat="1" ht="25.35" hidden="1" customHeight="1" x14ac:dyDescent="0.45">
      <c r="B386" s="1179"/>
      <c r="C386" s="1180"/>
      <c r="D386" s="1180"/>
      <c r="E386" s="1180"/>
      <c r="F386" s="1180"/>
      <c r="G386" s="1180"/>
      <c r="H386" s="1180"/>
      <c r="I386" s="1181"/>
      <c r="J386" s="1753" t="s">
        <v>5</v>
      </c>
      <c r="K386" s="1754"/>
      <c r="L386" s="1754"/>
      <c r="M386" s="1731"/>
      <c r="N386" s="1732"/>
      <c r="O386" s="1732"/>
      <c r="P386" s="1732"/>
      <c r="Q386" s="1733"/>
      <c r="R386" s="1753" t="s">
        <v>6</v>
      </c>
      <c r="S386" s="1754"/>
      <c r="T386" s="1755"/>
      <c r="U386" s="1731"/>
      <c r="V386" s="1732"/>
      <c r="W386" s="1732"/>
      <c r="X386" s="1732"/>
      <c r="Y386" s="1732"/>
      <c r="Z386" s="1732"/>
      <c r="AA386" s="1732"/>
      <c r="AB386" s="1733"/>
      <c r="AD386" s="1179"/>
      <c r="AE386" s="1180"/>
      <c r="AF386" s="1180"/>
      <c r="AG386" s="1180"/>
      <c r="AH386" s="1180"/>
      <c r="AI386" s="1180"/>
      <c r="AJ386" s="1180"/>
      <c r="AK386" s="1181"/>
      <c r="AL386" s="1753" t="s">
        <v>5</v>
      </c>
      <c r="AM386" s="1754"/>
      <c r="AN386" s="1754"/>
      <c r="AO386" s="1731"/>
      <c r="AP386" s="1732"/>
      <c r="AQ386" s="1732"/>
      <c r="AR386" s="1732"/>
      <c r="AS386" s="1733"/>
      <c r="AT386" s="1753" t="s">
        <v>6</v>
      </c>
      <c r="AU386" s="1754"/>
      <c r="AV386" s="1755"/>
      <c r="AW386" s="1731"/>
      <c r="AX386" s="1732"/>
      <c r="AY386" s="1732"/>
      <c r="AZ386" s="1732"/>
      <c r="BA386" s="1732"/>
      <c r="BB386" s="1732"/>
      <c r="BC386" s="1732"/>
      <c r="BD386" s="1733"/>
    </row>
    <row r="387" spans="2:58" s="32" customFormat="1" ht="25.35" hidden="1" customHeight="1" x14ac:dyDescent="0.45">
      <c r="B387" s="1179"/>
      <c r="C387" s="1180"/>
      <c r="D387" s="1180"/>
      <c r="E387" s="1180"/>
      <c r="F387" s="1180"/>
      <c r="G387" s="1180"/>
      <c r="H387" s="1180"/>
      <c r="I387" s="1181"/>
      <c r="J387" s="1753" t="s">
        <v>8536</v>
      </c>
      <c r="K387" s="1754"/>
      <c r="L387" s="1754"/>
      <c r="M387" s="1757"/>
      <c r="N387" s="1758"/>
      <c r="O387" s="1758"/>
      <c r="P387" s="1758"/>
      <c r="Q387" s="1759"/>
      <c r="R387" s="1753" t="s">
        <v>7</v>
      </c>
      <c r="S387" s="1754"/>
      <c r="T387" s="1755"/>
      <c r="U387" s="1731"/>
      <c r="V387" s="1732"/>
      <c r="W387" s="1732"/>
      <c r="X387" s="1732"/>
      <c r="Y387" s="1732"/>
      <c r="Z387" s="1732"/>
      <c r="AA387" s="1732"/>
      <c r="AB387" s="1733"/>
      <c r="AD387" s="1179"/>
      <c r="AE387" s="1180"/>
      <c r="AF387" s="1180"/>
      <c r="AG387" s="1180"/>
      <c r="AH387" s="1180"/>
      <c r="AI387" s="1180"/>
      <c r="AJ387" s="1180"/>
      <c r="AK387" s="1181"/>
      <c r="AL387" s="1753" t="s">
        <v>8536</v>
      </c>
      <c r="AM387" s="1754"/>
      <c r="AN387" s="1754"/>
      <c r="AO387" s="1757"/>
      <c r="AP387" s="1758"/>
      <c r="AQ387" s="1758"/>
      <c r="AR387" s="1758"/>
      <c r="AS387" s="1759"/>
      <c r="AT387" s="1753" t="s">
        <v>7</v>
      </c>
      <c r="AU387" s="1754"/>
      <c r="AV387" s="1755"/>
      <c r="AW387" s="1731"/>
      <c r="AX387" s="1732"/>
      <c r="AY387" s="1732"/>
      <c r="AZ387" s="1732"/>
      <c r="BA387" s="1732"/>
      <c r="BB387" s="1732"/>
      <c r="BC387" s="1732"/>
      <c r="BD387" s="1733"/>
    </row>
    <row r="388" spans="2:58" s="32" customFormat="1" ht="25.35" hidden="1" customHeight="1" x14ac:dyDescent="0.45">
      <c r="B388" s="1182"/>
      <c r="C388" s="1183"/>
      <c r="D388" s="1183"/>
      <c r="E388" s="1183"/>
      <c r="F388" s="1183"/>
      <c r="G388" s="1183"/>
      <c r="H388" s="1183"/>
      <c r="I388" s="1184"/>
      <c r="J388" s="1753" t="s">
        <v>8</v>
      </c>
      <c r="K388" s="1754"/>
      <c r="L388" s="1754"/>
      <c r="M388" s="1756"/>
      <c r="N388" s="1756"/>
      <c r="O388" s="1756"/>
      <c r="P388" s="1756"/>
      <c r="Q388" s="1756"/>
      <c r="R388" s="1756"/>
      <c r="S388" s="1756"/>
      <c r="T388" s="1756"/>
      <c r="U388" s="1756"/>
      <c r="V388" s="1756"/>
      <c r="W388" s="1756"/>
      <c r="X388" s="1756"/>
      <c r="Y388" s="1756"/>
      <c r="Z388" s="1756"/>
      <c r="AA388" s="1756"/>
      <c r="AB388" s="1756"/>
      <c r="AD388" s="1182"/>
      <c r="AE388" s="1183"/>
      <c r="AF388" s="1183"/>
      <c r="AG388" s="1183"/>
      <c r="AH388" s="1183"/>
      <c r="AI388" s="1183"/>
      <c r="AJ388" s="1183"/>
      <c r="AK388" s="1184"/>
      <c r="AL388" s="1753" t="s">
        <v>8</v>
      </c>
      <c r="AM388" s="1754"/>
      <c r="AN388" s="1754"/>
      <c r="AO388" s="1756"/>
      <c r="AP388" s="1756"/>
      <c r="AQ388" s="1756"/>
      <c r="AR388" s="1756"/>
      <c r="AS388" s="1756"/>
      <c r="AT388" s="1756"/>
      <c r="AU388" s="1756"/>
      <c r="AV388" s="1756"/>
      <c r="AW388" s="1756"/>
      <c r="AX388" s="1756"/>
      <c r="AY388" s="1756"/>
      <c r="AZ388" s="1756"/>
      <c r="BA388" s="1756"/>
      <c r="BB388" s="1756"/>
      <c r="BC388" s="1756"/>
      <c r="BD388" s="1756"/>
    </row>
    <row r="389" spans="2:58" s="32" customFormat="1" ht="30" hidden="1" customHeight="1" x14ac:dyDescent="0.45">
      <c r="B389" s="1696" t="s">
        <v>63</v>
      </c>
      <c r="C389" s="1697"/>
      <c r="D389" s="1697"/>
      <c r="E389" s="1697"/>
      <c r="F389" s="1697"/>
      <c r="G389" s="1697"/>
      <c r="H389" s="1697"/>
      <c r="I389" s="1698"/>
      <c r="J389" s="494"/>
      <c r="K389" s="495"/>
      <c r="L389" s="220" t="s">
        <v>65</v>
      </c>
      <c r="M389" s="496"/>
      <c r="N389" s="218" t="s">
        <v>64</v>
      </c>
      <c r="O389" s="42"/>
      <c r="P389" s="53"/>
      <c r="V389" s="82"/>
      <c r="W389" s="82"/>
      <c r="X389" s="82"/>
      <c r="Y389" s="82"/>
      <c r="Z389" s="82"/>
      <c r="AA389" s="82"/>
      <c r="AB389" s="83"/>
      <c r="AD389" s="1696" t="s">
        <v>63</v>
      </c>
      <c r="AE389" s="1697"/>
      <c r="AF389" s="1697"/>
      <c r="AG389" s="1697"/>
      <c r="AH389" s="1697"/>
      <c r="AI389" s="1697"/>
      <c r="AJ389" s="1697"/>
      <c r="AK389" s="1698"/>
      <c r="AL389" s="494"/>
      <c r="AM389" s="495"/>
      <c r="AN389" s="220" t="s">
        <v>65</v>
      </c>
      <c r="AO389" s="496"/>
      <c r="AP389" s="218" t="s">
        <v>64</v>
      </c>
      <c r="AQ389" s="42"/>
      <c r="AR389" s="53"/>
      <c r="AX389" s="82"/>
      <c r="AY389" s="82"/>
      <c r="AZ389" s="82"/>
      <c r="BA389" s="82"/>
      <c r="BB389" s="82"/>
      <c r="BC389" s="82"/>
      <c r="BD389" s="83"/>
    </row>
    <row r="390" spans="2:58" s="32" customFormat="1" ht="15" hidden="1" customHeight="1" x14ac:dyDescent="0.45">
      <c r="B390" s="1699"/>
      <c r="C390" s="1700"/>
      <c r="D390" s="1700"/>
      <c r="E390" s="1700"/>
      <c r="F390" s="1700"/>
      <c r="G390" s="1700"/>
      <c r="H390" s="1700"/>
      <c r="I390" s="1701"/>
      <c r="J390" s="43" t="s">
        <v>66</v>
      </c>
      <c r="K390" s="44"/>
      <c r="L390" s="44"/>
      <c r="M390" s="44"/>
      <c r="N390" s="44"/>
      <c r="O390" s="44"/>
      <c r="P390" s="44"/>
      <c r="Q390" s="44"/>
      <c r="R390" s="44"/>
      <c r="S390" s="42"/>
      <c r="T390" s="45"/>
      <c r="U390" s="217"/>
      <c r="V390" s="212"/>
      <c r="W390" s="410"/>
      <c r="X390" s="295" t="s">
        <v>65</v>
      </c>
      <c r="Y390" s="211"/>
      <c r="Z390" s="72" t="s">
        <v>64</v>
      </c>
      <c r="AA390" s="72"/>
      <c r="AB390" s="214"/>
      <c r="AD390" s="1699"/>
      <c r="AE390" s="1700"/>
      <c r="AF390" s="1700"/>
      <c r="AG390" s="1700"/>
      <c r="AH390" s="1700"/>
      <c r="AI390" s="1700"/>
      <c r="AJ390" s="1700"/>
      <c r="AK390" s="1701"/>
      <c r="AL390" s="43" t="s">
        <v>66</v>
      </c>
      <c r="AM390" s="44"/>
      <c r="AN390" s="44"/>
      <c r="AO390" s="44"/>
      <c r="AP390" s="44"/>
      <c r="AQ390" s="44"/>
      <c r="AR390" s="44"/>
      <c r="AS390" s="44"/>
      <c r="AT390" s="44"/>
      <c r="AU390" s="42"/>
      <c r="AV390" s="45"/>
      <c r="AW390" s="217"/>
      <c r="AX390" s="212"/>
      <c r="AY390" s="410"/>
      <c r="AZ390" s="295" t="s">
        <v>65</v>
      </c>
      <c r="BA390" s="211"/>
      <c r="BB390" s="72" t="s">
        <v>64</v>
      </c>
      <c r="BC390" s="72"/>
      <c r="BD390" s="214"/>
    </row>
    <row r="391" spans="2:58" s="32" customFormat="1" ht="15" hidden="1" customHeight="1" x14ac:dyDescent="0.45">
      <c r="B391" s="1702"/>
      <c r="C391" s="1703"/>
      <c r="D391" s="1703"/>
      <c r="E391" s="1703"/>
      <c r="F391" s="1703"/>
      <c r="G391" s="1703"/>
      <c r="H391" s="1703"/>
      <c r="I391" s="1704"/>
      <c r="J391" s="497" t="s">
        <v>67</v>
      </c>
      <c r="K391" s="99"/>
      <c r="L391" s="99"/>
      <c r="M391" s="99"/>
      <c r="N391" s="99"/>
      <c r="O391" s="99"/>
      <c r="P391" s="99"/>
      <c r="Q391" s="99"/>
      <c r="R391" s="99"/>
      <c r="S391" s="47"/>
      <c r="T391" s="48"/>
      <c r="U391" s="498"/>
      <c r="V391" s="499"/>
      <c r="W391" s="500"/>
      <c r="X391" s="99" t="s">
        <v>65</v>
      </c>
      <c r="Y391" s="501"/>
      <c r="Z391" s="48" t="s">
        <v>64</v>
      </c>
      <c r="AA391" s="48"/>
      <c r="AB391" s="49"/>
      <c r="AD391" s="1702"/>
      <c r="AE391" s="1703"/>
      <c r="AF391" s="1703"/>
      <c r="AG391" s="1703"/>
      <c r="AH391" s="1703"/>
      <c r="AI391" s="1703"/>
      <c r="AJ391" s="1703"/>
      <c r="AK391" s="1704"/>
      <c r="AL391" s="497" t="s">
        <v>67</v>
      </c>
      <c r="AM391" s="99"/>
      <c r="AN391" s="99"/>
      <c r="AO391" s="99"/>
      <c r="AP391" s="99"/>
      <c r="AQ391" s="99"/>
      <c r="AR391" s="99"/>
      <c r="AS391" s="99"/>
      <c r="AT391" s="99"/>
      <c r="AU391" s="47"/>
      <c r="AV391" s="48"/>
      <c r="AW391" s="498"/>
      <c r="AX391" s="499"/>
      <c r="AY391" s="500"/>
      <c r="AZ391" s="99" t="s">
        <v>65</v>
      </c>
      <c r="BA391" s="501"/>
      <c r="BB391" s="48" t="s">
        <v>64</v>
      </c>
      <c r="BC391" s="48"/>
      <c r="BD391" s="49"/>
    </row>
    <row r="392" spans="2:58" s="32" customFormat="1" ht="18" hidden="1" customHeight="1" x14ac:dyDescent="0.45">
      <c r="B392" s="1167" t="s">
        <v>68</v>
      </c>
      <c r="C392" s="1168"/>
      <c r="D392" s="1168"/>
      <c r="E392" s="1168"/>
      <c r="F392" s="1168"/>
      <c r="G392" s="1168"/>
      <c r="H392" s="1168"/>
      <c r="I392" s="1169"/>
      <c r="J392" s="502" t="s">
        <v>70</v>
      </c>
      <c r="K392" s="52" t="s">
        <v>69</v>
      </c>
      <c r="L392" s="58"/>
      <c r="M392" s="58"/>
      <c r="N392" s="58"/>
      <c r="O392" s="502" t="s">
        <v>70</v>
      </c>
      <c r="P392" s="52" t="s">
        <v>71</v>
      </c>
      <c r="Q392" s="58"/>
      <c r="R392" s="58"/>
      <c r="T392" s="72" t="s">
        <v>81</v>
      </c>
      <c r="U392" s="502" t="s">
        <v>70</v>
      </c>
      <c r="V392" s="72" t="s">
        <v>82</v>
      </c>
      <c r="X392" s="52"/>
      <c r="Y392" s="58"/>
      <c r="Z392" s="58"/>
      <c r="AA392" s="58"/>
      <c r="AB392" s="59"/>
      <c r="AD392" s="1167" t="s">
        <v>68</v>
      </c>
      <c r="AE392" s="1168"/>
      <c r="AF392" s="1168"/>
      <c r="AG392" s="1168"/>
      <c r="AH392" s="1168"/>
      <c r="AI392" s="1168"/>
      <c r="AJ392" s="1168"/>
      <c r="AK392" s="1169"/>
      <c r="AL392" s="502" t="s">
        <v>70</v>
      </c>
      <c r="AM392" s="52" t="s">
        <v>69</v>
      </c>
      <c r="AN392" s="58"/>
      <c r="AO392" s="58"/>
      <c r="AP392" s="58"/>
      <c r="AQ392" s="502" t="s">
        <v>70</v>
      </c>
      <c r="AR392" s="52" t="s">
        <v>71</v>
      </c>
      <c r="AS392" s="58"/>
      <c r="AT392" s="58"/>
      <c r="AV392" s="72" t="s">
        <v>81</v>
      </c>
      <c r="AW392" s="502" t="s">
        <v>70</v>
      </c>
      <c r="AX392" s="72" t="s">
        <v>82</v>
      </c>
      <c r="AZ392" s="52"/>
      <c r="BA392" s="58"/>
      <c r="BB392" s="58"/>
      <c r="BC392" s="58"/>
      <c r="BD392" s="59"/>
    </row>
    <row r="393" spans="2:58" s="32" customFormat="1" ht="15" hidden="1" customHeight="1" x14ac:dyDescent="0.45">
      <c r="B393" s="1118" t="s">
        <v>72</v>
      </c>
      <c r="C393" s="1119"/>
      <c r="D393" s="1119"/>
      <c r="E393" s="1119"/>
      <c r="F393" s="1119"/>
      <c r="G393" s="1119"/>
      <c r="H393" s="1119"/>
      <c r="I393" s="1120"/>
      <c r="J393" s="1130" t="s">
        <v>73</v>
      </c>
      <c r="K393" s="1139"/>
      <c r="L393" s="1744"/>
      <c r="M393" s="1199"/>
      <c r="N393" s="1199"/>
      <c r="O393" s="1199"/>
      <c r="P393" s="1199"/>
      <c r="Q393" s="1199"/>
      <c r="R393" s="1200"/>
      <c r="S393" s="1200"/>
      <c r="T393" s="1200"/>
      <c r="U393" s="1745"/>
      <c r="V393" s="1143" t="s">
        <v>74</v>
      </c>
      <c r="W393" s="1143"/>
      <c r="X393" s="1143"/>
      <c r="Y393" s="1143"/>
      <c r="Z393" s="1143"/>
      <c r="AA393" s="1143"/>
      <c r="AB393" s="1144"/>
      <c r="AD393" s="1118" t="s">
        <v>72</v>
      </c>
      <c r="AE393" s="1119"/>
      <c r="AF393" s="1119"/>
      <c r="AG393" s="1119"/>
      <c r="AH393" s="1119"/>
      <c r="AI393" s="1119"/>
      <c r="AJ393" s="1119"/>
      <c r="AK393" s="1120"/>
      <c r="AL393" s="1130" t="s">
        <v>73</v>
      </c>
      <c r="AM393" s="1139"/>
      <c r="AN393" s="1744"/>
      <c r="AO393" s="1199"/>
      <c r="AP393" s="1199"/>
      <c r="AQ393" s="1199"/>
      <c r="AR393" s="1199"/>
      <c r="AS393" s="1199"/>
      <c r="AT393" s="1200"/>
      <c r="AU393" s="1200"/>
      <c r="AV393" s="1200"/>
      <c r="AW393" s="1745"/>
      <c r="AX393" s="1143" t="s">
        <v>74</v>
      </c>
      <c r="AY393" s="1143"/>
      <c r="AZ393" s="1143"/>
      <c r="BA393" s="1143"/>
      <c r="BB393" s="1143"/>
      <c r="BC393" s="1143"/>
      <c r="BD393" s="1144"/>
    </row>
    <row r="394" spans="2:58" s="32" customFormat="1" ht="15" hidden="1" customHeight="1" x14ac:dyDescent="0.45">
      <c r="B394" s="1121"/>
      <c r="C394" s="1122"/>
      <c r="D394" s="1122"/>
      <c r="E394" s="1122"/>
      <c r="F394" s="1122"/>
      <c r="G394" s="1122"/>
      <c r="H394" s="1122"/>
      <c r="I394" s="1123"/>
      <c r="J394" s="1197"/>
      <c r="K394" s="1198"/>
      <c r="L394" s="1744"/>
      <c r="M394" s="1199"/>
      <c r="N394" s="1199"/>
      <c r="O394" s="1199"/>
      <c r="P394" s="1199"/>
      <c r="Q394" s="1199"/>
      <c r="R394" s="1200"/>
      <c r="S394" s="1200"/>
      <c r="T394" s="1200"/>
      <c r="U394" s="1745"/>
      <c r="V394" s="1146"/>
      <c r="W394" s="1146"/>
      <c r="X394" s="1146"/>
      <c r="Y394" s="1146"/>
      <c r="Z394" s="1146"/>
      <c r="AA394" s="1146"/>
      <c r="AB394" s="1147"/>
      <c r="AC394" s="63"/>
      <c r="AD394" s="1121"/>
      <c r="AE394" s="1122"/>
      <c r="AF394" s="1122"/>
      <c r="AG394" s="1122"/>
      <c r="AH394" s="1122"/>
      <c r="AI394" s="1122"/>
      <c r="AJ394" s="1122"/>
      <c r="AK394" s="1123"/>
      <c r="AL394" s="1197"/>
      <c r="AM394" s="1198"/>
      <c r="AN394" s="1744"/>
      <c r="AO394" s="1199"/>
      <c r="AP394" s="1199"/>
      <c r="AQ394" s="1199"/>
      <c r="AR394" s="1199"/>
      <c r="AS394" s="1199"/>
      <c r="AT394" s="1200"/>
      <c r="AU394" s="1200"/>
      <c r="AV394" s="1200"/>
      <c r="AW394" s="1745"/>
      <c r="AX394" s="1146"/>
      <c r="AY394" s="1146"/>
      <c r="AZ394" s="1146"/>
      <c r="BA394" s="1146"/>
      <c r="BB394" s="1146"/>
      <c r="BC394" s="1146"/>
      <c r="BD394" s="1147"/>
      <c r="BF394" s="63"/>
    </row>
    <row r="395" spans="2:58" s="32" customFormat="1" ht="15" hidden="1" customHeight="1" x14ac:dyDescent="0.45">
      <c r="B395" s="1118" t="s">
        <v>75</v>
      </c>
      <c r="C395" s="1119"/>
      <c r="D395" s="1119"/>
      <c r="E395" s="1119"/>
      <c r="F395" s="1119"/>
      <c r="G395" s="1119"/>
      <c r="H395" s="1119"/>
      <c r="I395" s="1119"/>
      <c r="J395" s="1737"/>
      <c r="K395" s="1739"/>
      <c r="L395" s="1558"/>
      <c r="M395" s="1527" t="s">
        <v>76</v>
      </c>
      <c r="N395" s="1558"/>
      <c r="O395" s="1527" t="s">
        <v>77</v>
      </c>
      <c r="P395" s="1558"/>
      <c r="Q395" s="1527" t="s">
        <v>140</v>
      </c>
      <c r="S395" s="60"/>
      <c r="T395" s="60"/>
      <c r="U395" s="60"/>
      <c r="V395" s="60"/>
      <c r="W395" s="60"/>
      <c r="X395" s="60"/>
      <c r="Y395" s="60"/>
      <c r="Z395" s="60"/>
      <c r="AA395" s="60"/>
      <c r="AB395" s="209"/>
      <c r="AC395" s="63"/>
      <c r="AD395" s="1118" t="s">
        <v>75</v>
      </c>
      <c r="AE395" s="1119"/>
      <c r="AF395" s="1119"/>
      <c r="AG395" s="1119"/>
      <c r="AH395" s="1119"/>
      <c r="AI395" s="1119"/>
      <c r="AJ395" s="1119"/>
      <c r="AK395" s="1119"/>
      <c r="AL395" s="1737"/>
      <c r="AM395" s="1739"/>
      <c r="AN395" s="1558"/>
      <c r="AO395" s="1527" t="s">
        <v>76</v>
      </c>
      <c r="AP395" s="1558"/>
      <c r="AQ395" s="1527" t="s">
        <v>77</v>
      </c>
      <c r="AR395" s="1558"/>
      <c r="AS395" s="1527" t="s">
        <v>140</v>
      </c>
      <c r="AU395" s="60"/>
      <c r="AV395" s="60"/>
      <c r="AW395" s="60"/>
      <c r="AX395" s="60"/>
      <c r="AY395" s="60"/>
      <c r="AZ395" s="60"/>
      <c r="BA395" s="60"/>
      <c r="BB395" s="60"/>
      <c r="BC395" s="60"/>
      <c r="BD395" s="209"/>
      <c r="BF395" s="63"/>
    </row>
    <row r="396" spans="2:58" s="32" customFormat="1" ht="15" hidden="1" customHeight="1" x14ac:dyDescent="0.45">
      <c r="B396" s="1121"/>
      <c r="C396" s="1122"/>
      <c r="D396" s="1122"/>
      <c r="E396" s="1122"/>
      <c r="F396" s="1122"/>
      <c r="G396" s="1122"/>
      <c r="H396" s="1122"/>
      <c r="I396" s="1122"/>
      <c r="J396" s="1480"/>
      <c r="K396" s="1752"/>
      <c r="L396" s="1749"/>
      <c r="M396" s="1528"/>
      <c r="N396" s="1749"/>
      <c r="O396" s="1528"/>
      <c r="P396" s="1749"/>
      <c r="Q396" s="1528"/>
      <c r="R396" s="64"/>
      <c r="S396" s="62"/>
      <c r="T396" s="62"/>
      <c r="U396" s="62"/>
      <c r="V396" s="62"/>
      <c r="W396" s="62"/>
      <c r="X396" s="62"/>
      <c r="Y396" s="62"/>
      <c r="Z396" s="62"/>
      <c r="AA396" s="62"/>
      <c r="AB396" s="208"/>
      <c r="AC396" s="63"/>
      <c r="AD396" s="1121"/>
      <c r="AE396" s="1122"/>
      <c r="AF396" s="1122"/>
      <c r="AG396" s="1122"/>
      <c r="AH396" s="1122"/>
      <c r="AI396" s="1122"/>
      <c r="AJ396" s="1122"/>
      <c r="AK396" s="1122"/>
      <c r="AL396" s="1480"/>
      <c r="AM396" s="1752"/>
      <c r="AN396" s="1749"/>
      <c r="AO396" s="1528"/>
      <c r="AP396" s="1749"/>
      <c r="AQ396" s="1528"/>
      <c r="AR396" s="1749"/>
      <c r="AS396" s="1528"/>
      <c r="AT396" s="64"/>
      <c r="AU396" s="62"/>
      <c r="AV396" s="62"/>
      <c r="AW396" s="62"/>
      <c r="AX396" s="62"/>
      <c r="AY396" s="62"/>
      <c r="AZ396" s="62"/>
      <c r="BA396" s="62"/>
      <c r="BB396" s="62"/>
      <c r="BC396" s="62"/>
      <c r="BD396" s="208"/>
      <c r="BF396" s="63"/>
    </row>
    <row r="397" spans="2:58" s="32" customFormat="1" ht="20.100000000000001" hidden="1" customHeight="1" x14ac:dyDescent="0.4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3"/>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F397" s="63"/>
    </row>
    <row r="398" spans="2:58" s="32" customFormat="1" ht="18" hidden="1" customHeight="1" x14ac:dyDescent="0.45">
      <c r="C398" s="291" t="s">
        <v>85</v>
      </c>
      <c r="D398" s="69" t="s">
        <v>5718</v>
      </c>
      <c r="F398" s="69"/>
      <c r="G398" s="69"/>
      <c r="H398" s="69"/>
      <c r="I398" s="69"/>
      <c r="J398" s="73"/>
      <c r="K398" s="73"/>
      <c r="L398" s="73"/>
      <c r="M398" s="73"/>
      <c r="N398" s="73"/>
      <c r="O398" s="73"/>
      <c r="P398" s="73"/>
      <c r="Q398" s="73"/>
      <c r="R398" s="73"/>
      <c r="S398" s="74"/>
      <c r="T398" s="73"/>
      <c r="U398" s="73"/>
      <c r="V398" s="73"/>
      <c r="W398" s="73"/>
      <c r="X398" s="69"/>
      <c r="Y398" s="69"/>
      <c r="Z398" s="69"/>
      <c r="AA398" s="69"/>
      <c r="AB398" s="69"/>
      <c r="AE398" s="291" t="s">
        <v>85</v>
      </c>
      <c r="AF398" s="69" t="s">
        <v>5718</v>
      </c>
      <c r="AH398" s="69"/>
      <c r="AI398" s="69"/>
      <c r="AJ398" s="69"/>
      <c r="AK398" s="69"/>
      <c r="AL398" s="73"/>
      <c r="AM398" s="73"/>
      <c r="AN398" s="73"/>
      <c r="AO398" s="73"/>
      <c r="AP398" s="73"/>
      <c r="AQ398" s="73"/>
      <c r="AR398" s="73"/>
      <c r="AS398" s="73"/>
      <c r="AT398" s="73"/>
      <c r="AU398" s="74"/>
      <c r="AV398" s="73"/>
      <c r="AW398" s="73"/>
      <c r="AX398" s="73"/>
      <c r="AY398" s="73"/>
      <c r="AZ398" s="69"/>
      <c r="BA398" s="69"/>
      <c r="BB398" s="69"/>
      <c r="BC398" s="69"/>
      <c r="BD398" s="69"/>
    </row>
    <row r="399" spans="2:58" s="32" customFormat="1" ht="30" hidden="1" customHeight="1" x14ac:dyDescent="0.45">
      <c r="C399" s="296" t="s">
        <v>86</v>
      </c>
      <c r="D399" s="1117" t="s">
        <v>5719</v>
      </c>
      <c r="E399" s="1117"/>
      <c r="F399" s="1117"/>
      <c r="G399" s="1117"/>
      <c r="H399" s="1117"/>
      <c r="I399" s="1117"/>
      <c r="J399" s="1117"/>
      <c r="K399" s="1117"/>
      <c r="L399" s="1117"/>
      <c r="M399" s="1117"/>
      <c r="N399" s="1117"/>
      <c r="O399" s="1117"/>
      <c r="P399" s="1117"/>
      <c r="Q399" s="1117"/>
      <c r="R399" s="1117"/>
      <c r="S399" s="1117"/>
      <c r="T399" s="1117"/>
      <c r="U399" s="1117"/>
      <c r="V399" s="1117"/>
      <c r="W399" s="1117"/>
      <c r="X399" s="1117"/>
      <c r="Y399" s="1117"/>
      <c r="Z399" s="1117"/>
      <c r="AA399" s="1117"/>
      <c r="AB399" s="1117"/>
      <c r="AE399" s="296" t="s">
        <v>86</v>
      </c>
      <c r="AF399" s="1117" t="s">
        <v>5719</v>
      </c>
      <c r="AG399" s="1117"/>
      <c r="AH399" s="1117"/>
      <c r="AI399" s="1117"/>
      <c r="AJ399" s="1117"/>
      <c r="AK399" s="1117"/>
      <c r="AL399" s="1117"/>
      <c r="AM399" s="1117"/>
      <c r="AN399" s="1117"/>
      <c r="AO399" s="1117"/>
      <c r="AP399" s="1117"/>
      <c r="AQ399" s="1117"/>
      <c r="AR399" s="1117"/>
      <c r="AS399" s="1117"/>
      <c r="AT399" s="1117"/>
      <c r="AU399" s="1117"/>
      <c r="AV399" s="1117"/>
      <c r="AW399" s="1117"/>
      <c r="AX399" s="1117"/>
      <c r="AY399" s="1117"/>
      <c r="AZ399" s="1117"/>
      <c r="BA399" s="1117"/>
      <c r="BB399" s="1117"/>
      <c r="BC399" s="1117"/>
      <c r="BD399" s="1117"/>
    </row>
    <row r="400" spans="2:58" s="32" customFormat="1" ht="8.1" hidden="1" customHeight="1" x14ac:dyDescent="0.4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row>
    <row r="401" spans="2:58" s="32" customFormat="1" ht="25.35" hidden="1" customHeight="1" x14ac:dyDescent="0.45">
      <c r="B401" s="35" t="s">
        <v>87</v>
      </c>
      <c r="I401" s="36"/>
      <c r="J401" s="36"/>
      <c r="W401" s="36"/>
      <c r="X401" s="36"/>
      <c r="Y401" s="36"/>
      <c r="Z401" s="36"/>
      <c r="AA401" s="36"/>
      <c r="AB401" s="36"/>
      <c r="AD401" s="35" t="s">
        <v>87</v>
      </c>
      <c r="AK401" s="36"/>
      <c r="AL401" s="36"/>
      <c r="AY401" s="36"/>
      <c r="AZ401" s="36"/>
      <c r="BA401" s="36"/>
      <c r="BB401" s="36"/>
      <c r="BC401" s="36"/>
      <c r="BD401" s="36"/>
    </row>
    <row r="402" spans="2:58" s="32" customFormat="1" ht="12.6" hidden="1" customHeight="1" x14ac:dyDescent="0.45">
      <c r="B402" s="1185" t="s">
        <v>62</v>
      </c>
      <c r="C402" s="1186"/>
      <c r="D402" s="1186"/>
      <c r="E402" s="1186"/>
      <c r="F402" s="1186"/>
      <c r="G402" s="1186"/>
      <c r="H402" s="1186"/>
      <c r="I402" s="1187"/>
      <c r="J402" s="1188"/>
      <c r="K402" s="1189"/>
      <c r="L402" s="1189"/>
      <c r="M402" s="1189"/>
      <c r="N402" s="1189"/>
      <c r="O402" s="1189"/>
      <c r="P402" s="1189"/>
      <c r="Q402" s="1189"/>
      <c r="R402" s="1189"/>
      <c r="S402" s="1189"/>
      <c r="T402" s="1189"/>
      <c r="U402" s="1189"/>
      <c r="V402" s="1189"/>
      <c r="W402" s="1189"/>
      <c r="X402" s="1189"/>
      <c r="Y402" s="1189"/>
      <c r="Z402" s="1189"/>
      <c r="AA402" s="1189"/>
      <c r="AB402" s="1190"/>
      <c r="AD402" s="1185" t="s">
        <v>62</v>
      </c>
      <c r="AE402" s="1186"/>
      <c r="AF402" s="1186"/>
      <c r="AG402" s="1186"/>
      <c r="AH402" s="1186"/>
      <c r="AI402" s="1186"/>
      <c r="AJ402" s="1186"/>
      <c r="AK402" s="1187"/>
      <c r="AL402" s="1188"/>
      <c r="AM402" s="1189"/>
      <c r="AN402" s="1189"/>
      <c r="AO402" s="1189"/>
      <c r="AP402" s="1189"/>
      <c r="AQ402" s="1189"/>
      <c r="AR402" s="1189"/>
      <c r="AS402" s="1189"/>
      <c r="AT402" s="1189"/>
      <c r="AU402" s="1189"/>
      <c r="AV402" s="1189"/>
      <c r="AW402" s="1189"/>
      <c r="AX402" s="1189"/>
      <c r="AY402" s="1189"/>
      <c r="AZ402" s="1189"/>
      <c r="BA402" s="1189"/>
      <c r="BB402" s="1189"/>
      <c r="BC402" s="1189"/>
      <c r="BD402" s="1190"/>
    </row>
    <row r="403" spans="2:58" s="32" customFormat="1" ht="22.5" hidden="1" customHeight="1" x14ac:dyDescent="0.45">
      <c r="B403" s="1207" t="s">
        <v>50</v>
      </c>
      <c r="C403" s="1208"/>
      <c r="D403" s="1208"/>
      <c r="E403" s="1208"/>
      <c r="F403" s="1208"/>
      <c r="G403" s="1208"/>
      <c r="H403" s="1208"/>
      <c r="I403" s="1209"/>
      <c r="J403" s="1182"/>
      <c r="K403" s="1183"/>
      <c r="L403" s="1183"/>
      <c r="M403" s="1180"/>
      <c r="N403" s="1180"/>
      <c r="O403" s="1183"/>
      <c r="P403" s="1180"/>
      <c r="Q403" s="1180"/>
      <c r="R403" s="1183"/>
      <c r="S403" s="1183"/>
      <c r="T403" s="1183"/>
      <c r="U403" s="1183"/>
      <c r="V403" s="1183"/>
      <c r="W403" s="1183"/>
      <c r="X403" s="1183"/>
      <c r="Y403" s="1183"/>
      <c r="Z403" s="1183"/>
      <c r="AA403" s="1183"/>
      <c r="AB403" s="1184"/>
      <c r="AC403" s="32">
        <v>23</v>
      </c>
      <c r="AD403" s="1207" t="s">
        <v>50</v>
      </c>
      <c r="AE403" s="1208"/>
      <c r="AF403" s="1208"/>
      <c r="AG403" s="1208"/>
      <c r="AH403" s="1208"/>
      <c r="AI403" s="1208"/>
      <c r="AJ403" s="1208"/>
      <c r="AK403" s="1209"/>
      <c r="AL403" s="1182"/>
      <c r="AM403" s="1183"/>
      <c r="AN403" s="1183"/>
      <c r="AO403" s="1180"/>
      <c r="AP403" s="1180"/>
      <c r="AQ403" s="1183"/>
      <c r="AR403" s="1180"/>
      <c r="AS403" s="1180"/>
      <c r="AT403" s="1183"/>
      <c r="AU403" s="1183"/>
      <c r="AV403" s="1183"/>
      <c r="AW403" s="1183"/>
      <c r="AX403" s="1183"/>
      <c r="AY403" s="1183"/>
      <c r="AZ403" s="1183"/>
      <c r="BA403" s="1183"/>
      <c r="BB403" s="1183"/>
      <c r="BC403" s="1183"/>
      <c r="BD403" s="1184"/>
      <c r="BF403" s="32">
        <v>23</v>
      </c>
    </row>
    <row r="404" spans="2:58" s="32" customFormat="1" ht="25.35" hidden="1" customHeight="1" x14ac:dyDescent="0.45">
      <c r="B404" s="1173" t="s">
        <v>48</v>
      </c>
      <c r="C404" s="1174"/>
      <c r="D404" s="1174"/>
      <c r="E404" s="1174"/>
      <c r="F404" s="1174"/>
      <c r="G404" s="1174"/>
      <c r="H404" s="1174"/>
      <c r="I404" s="1175"/>
      <c r="J404" s="1753" t="s">
        <v>3</v>
      </c>
      <c r="K404" s="1754"/>
      <c r="L404" s="1754"/>
      <c r="M404" s="1731"/>
      <c r="N404" s="1733"/>
      <c r="O404" s="492" t="s">
        <v>4</v>
      </c>
      <c r="P404" s="1731"/>
      <c r="Q404" s="1733"/>
      <c r="R404" s="1754"/>
      <c r="S404" s="1754"/>
      <c r="T404" s="1754"/>
      <c r="U404" s="1754"/>
      <c r="V404" s="1754"/>
      <c r="W404" s="1754"/>
      <c r="X404" s="1754"/>
      <c r="Y404" s="1754"/>
      <c r="Z404" s="1754"/>
      <c r="AA404" s="1754"/>
      <c r="AB404" s="1755"/>
      <c r="AD404" s="1173" t="s">
        <v>48</v>
      </c>
      <c r="AE404" s="1174"/>
      <c r="AF404" s="1174"/>
      <c r="AG404" s="1174"/>
      <c r="AH404" s="1174"/>
      <c r="AI404" s="1174"/>
      <c r="AJ404" s="1174"/>
      <c r="AK404" s="1175"/>
      <c r="AL404" s="1753" t="s">
        <v>3</v>
      </c>
      <c r="AM404" s="1754"/>
      <c r="AN404" s="1754"/>
      <c r="AO404" s="1731"/>
      <c r="AP404" s="1733"/>
      <c r="AQ404" s="492" t="s">
        <v>4</v>
      </c>
      <c r="AR404" s="1731"/>
      <c r="AS404" s="1733"/>
      <c r="AT404" s="1754"/>
      <c r="AU404" s="1754"/>
      <c r="AV404" s="1754"/>
      <c r="AW404" s="1754"/>
      <c r="AX404" s="1754"/>
      <c r="AY404" s="1754"/>
      <c r="AZ404" s="1754"/>
      <c r="BA404" s="1754"/>
      <c r="BB404" s="1754"/>
      <c r="BC404" s="1754"/>
      <c r="BD404" s="1755"/>
    </row>
    <row r="405" spans="2:58" s="32" customFormat="1" ht="25.35" hidden="1" customHeight="1" x14ac:dyDescent="0.45">
      <c r="B405" s="1179"/>
      <c r="C405" s="1180"/>
      <c r="D405" s="1180"/>
      <c r="E405" s="1180"/>
      <c r="F405" s="1180"/>
      <c r="G405" s="1180"/>
      <c r="H405" s="1180"/>
      <c r="I405" s="1181"/>
      <c r="J405" s="1753" t="s">
        <v>5</v>
      </c>
      <c r="K405" s="1754"/>
      <c r="L405" s="1754"/>
      <c r="M405" s="1731"/>
      <c r="N405" s="1732"/>
      <c r="O405" s="1732"/>
      <c r="P405" s="1732"/>
      <c r="Q405" s="1733"/>
      <c r="R405" s="1753" t="s">
        <v>6</v>
      </c>
      <c r="S405" s="1754"/>
      <c r="T405" s="1755"/>
      <c r="U405" s="1731"/>
      <c r="V405" s="1732"/>
      <c r="W405" s="1732"/>
      <c r="X405" s="1732"/>
      <c r="Y405" s="1732"/>
      <c r="Z405" s="1732"/>
      <c r="AA405" s="1732"/>
      <c r="AB405" s="1733"/>
      <c r="AD405" s="1179"/>
      <c r="AE405" s="1180"/>
      <c r="AF405" s="1180"/>
      <c r="AG405" s="1180"/>
      <c r="AH405" s="1180"/>
      <c r="AI405" s="1180"/>
      <c r="AJ405" s="1180"/>
      <c r="AK405" s="1181"/>
      <c r="AL405" s="1753" t="s">
        <v>5</v>
      </c>
      <c r="AM405" s="1754"/>
      <c r="AN405" s="1754"/>
      <c r="AO405" s="1731"/>
      <c r="AP405" s="1732"/>
      <c r="AQ405" s="1732"/>
      <c r="AR405" s="1732"/>
      <c r="AS405" s="1733"/>
      <c r="AT405" s="1753" t="s">
        <v>6</v>
      </c>
      <c r="AU405" s="1754"/>
      <c r="AV405" s="1755"/>
      <c r="AW405" s="1731"/>
      <c r="AX405" s="1732"/>
      <c r="AY405" s="1732"/>
      <c r="AZ405" s="1732"/>
      <c r="BA405" s="1732"/>
      <c r="BB405" s="1732"/>
      <c r="BC405" s="1732"/>
      <c r="BD405" s="1733"/>
    </row>
    <row r="406" spans="2:58" s="32" customFormat="1" ht="25.35" hidden="1" customHeight="1" x14ac:dyDescent="0.45">
      <c r="B406" s="1179"/>
      <c r="C406" s="1180"/>
      <c r="D406" s="1180"/>
      <c r="E406" s="1180"/>
      <c r="F406" s="1180"/>
      <c r="G406" s="1180"/>
      <c r="H406" s="1180"/>
      <c r="I406" s="1181"/>
      <c r="J406" s="1753" t="s">
        <v>8536</v>
      </c>
      <c r="K406" s="1754"/>
      <c r="L406" s="1754"/>
      <c r="M406" s="1757"/>
      <c r="N406" s="1758"/>
      <c r="O406" s="1758"/>
      <c r="P406" s="1758"/>
      <c r="Q406" s="1759"/>
      <c r="R406" s="1753" t="s">
        <v>7</v>
      </c>
      <c r="S406" s="1754"/>
      <c r="T406" s="1755"/>
      <c r="U406" s="1731"/>
      <c r="V406" s="1732"/>
      <c r="W406" s="1732"/>
      <c r="X406" s="1732"/>
      <c r="Y406" s="1732"/>
      <c r="Z406" s="1732"/>
      <c r="AA406" s="1732"/>
      <c r="AB406" s="1733"/>
      <c r="AD406" s="1179"/>
      <c r="AE406" s="1180"/>
      <c r="AF406" s="1180"/>
      <c r="AG406" s="1180"/>
      <c r="AH406" s="1180"/>
      <c r="AI406" s="1180"/>
      <c r="AJ406" s="1180"/>
      <c r="AK406" s="1181"/>
      <c r="AL406" s="1753" t="s">
        <v>8536</v>
      </c>
      <c r="AM406" s="1754"/>
      <c r="AN406" s="1754"/>
      <c r="AO406" s="1757"/>
      <c r="AP406" s="1758"/>
      <c r="AQ406" s="1758"/>
      <c r="AR406" s="1758"/>
      <c r="AS406" s="1759"/>
      <c r="AT406" s="1753" t="s">
        <v>7</v>
      </c>
      <c r="AU406" s="1754"/>
      <c r="AV406" s="1755"/>
      <c r="AW406" s="1731"/>
      <c r="AX406" s="1732"/>
      <c r="AY406" s="1732"/>
      <c r="AZ406" s="1732"/>
      <c r="BA406" s="1732"/>
      <c r="BB406" s="1732"/>
      <c r="BC406" s="1732"/>
      <c r="BD406" s="1733"/>
    </row>
    <row r="407" spans="2:58" s="32" customFormat="1" ht="25.35" hidden="1" customHeight="1" x14ac:dyDescent="0.45">
      <c r="B407" s="1182"/>
      <c r="C407" s="1183"/>
      <c r="D407" s="1183"/>
      <c r="E407" s="1183"/>
      <c r="F407" s="1183"/>
      <c r="G407" s="1183"/>
      <c r="H407" s="1183"/>
      <c r="I407" s="1184"/>
      <c r="J407" s="1753" t="s">
        <v>8</v>
      </c>
      <c r="K407" s="1754"/>
      <c r="L407" s="1754"/>
      <c r="M407" s="1756"/>
      <c r="N407" s="1756"/>
      <c r="O407" s="1756"/>
      <c r="P407" s="1756"/>
      <c r="Q407" s="1756"/>
      <c r="R407" s="1756"/>
      <c r="S407" s="1756"/>
      <c r="T407" s="1756"/>
      <c r="U407" s="1756"/>
      <c r="V407" s="1756"/>
      <c r="W407" s="1756"/>
      <c r="X407" s="1756"/>
      <c r="Y407" s="1756"/>
      <c r="Z407" s="1756"/>
      <c r="AA407" s="1756"/>
      <c r="AB407" s="1756"/>
      <c r="AD407" s="1182"/>
      <c r="AE407" s="1183"/>
      <c r="AF407" s="1183"/>
      <c r="AG407" s="1183"/>
      <c r="AH407" s="1183"/>
      <c r="AI407" s="1183"/>
      <c r="AJ407" s="1183"/>
      <c r="AK407" s="1184"/>
      <c r="AL407" s="1753" t="s">
        <v>8</v>
      </c>
      <c r="AM407" s="1754"/>
      <c r="AN407" s="1754"/>
      <c r="AO407" s="1756"/>
      <c r="AP407" s="1756"/>
      <c r="AQ407" s="1756"/>
      <c r="AR407" s="1756"/>
      <c r="AS407" s="1756"/>
      <c r="AT407" s="1756"/>
      <c r="AU407" s="1756"/>
      <c r="AV407" s="1756"/>
      <c r="AW407" s="1756"/>
      <c r="AX407" s="1756"/>
      <c r="AY407" s="1756"/>
      <c r="AZ407" s="1756"/>
      <c r="BA407" s="1756"/>
      <c r="BB407" s="1756"/>
      <c r="BC407" s="1756"/>
      <c r="BD407" s="1756"/>
    </row>
    <row r="408" spans="2:58" s="32" customFormat="1" ht="30" hidden="1" customHeight="1" x14ac:dyDescent="0.45">
      <c r="B408" s="1696" t="s">
        <v>63</v>
      </c>
      <c r="C408" s="1697"/>
      <c r="D408" s="1697"/>
      <c r="E408" s="1697"/>
      <c r="F408" s="1697"/>
      <c r="G408" s="1697"/>
      <c r="H408" s="1697"/>
      <c r="I408" s="1698"/>
      <c r="J408" s="494"/>
      <c r="K408" s="495"/>
      <c r="L408" s="220" t="s">
        <v>65</v>
      </c>
      <c r="M408" s="496"/>
      <c r="N408" s="218" t="s">
        <v>64</v>
      </c>
      <c r="O408" s="42"/>
      <c r="P408" s="53"/>
      <c r="V408" s="82"/>
      <c r="W408" s="82"/>
      <c r="X408" s="82"/>
      <c r="Y408" s="82"/>
      <c r="Z408" s="82"/>
      <c r="AA408" s="82"/>
      <c r="AB408" s="83"/>
      <c r="AD408" s="1696" t="s">
        <v>63</v>
      </c>
      <c r="AE408" s="1697"/>
      <c r="AF408" s="1697"/>
      <c r="AG408" s="1697"/>
      <c r="AH408" s="1697"/>
      <c r="AI408" s="1697"/>
      <c r="AJ408" s="1697"/>
      <c r="AK408" s="1698"/>
      <c r="AL408" s="494"/>
      <c r="AM408" s="495"/>
      <c r="AN408" s="220" t="s">
        <v>65</v>
      </c>
      <c r="AO408" s="496"/>
      <c r="AP408" s="218" t="s">
        <v>64</v>
      </c>
      <c r="AQ408" s="42"/>
      <c r="AR408" s="53"/>
      <c r="AX408" s="82"/>
      <c r="AY408" s="82"/>
      <c r="AZ408" s="82"/>
      <c r="BA408" s="82"/>
      <c r="BB408" s="82"/>
      <c r="BC408" s="82"/>
      <c r="BD408" s="83"/>
    </row>
    <row r="409" spans="2:58" s="32" customFormat="1" ht="15" hidden="1" customHeight="1" x14ac:dyDescent="0.45">
      <c r="B409" s="1699"/>
      <c r="C409" s="1700"/>
      <c r="D409" s="1700"/>
      <c r="E409" s="1700"/>
      <c r="F409" s="1700"/>
      <c r="G409" s="1700"/>
      <c r="H409" s="1700"/>
      <c r="I409" s="1701"/>
      <c r="J409" s="43" t="s">
        <v>66</v>
      </c>
      <c r="K409" s="44"/>
      <c r="L409" s="44"/>
      <c r="M409" s="44"/>
      <c r="N409" s="44"/>
      <c r="O409" s="44"/>
      <c r="P409" s="44"/>
      <c r="Q409" s="44"/>
      <c r="R409" s="44"/>
      <c r="S409" s="42"/>
      <c r="T409" s="45"/>
      <c r="U409" s="217"/>
      <c r="V409" s="212"/>
      <c r="W409" s="410"/>
      <c r="X409" s="295" t="s">
        <v>65</v>
      </c>
      <c r="Y409" s="211"/>
      <c r="Z409" s="72" t="s">
        <v>64</v>
      </c>
      <c r="AA409" s="72"/>
      <c r="AB409" s="214"/>
      <c r="AD409" s="1699"/>
      <c r="AE409" s="1700"/>
      <c r="AF409" s="1700"/>
      <c r="AG409" s="1700"/>
      <c r="AH409" s="1700"/>
      <c r="AI409" s="1700"/>
      <c r="AJ409" s="1700"/>
      <c r="AK409" s="1701"/>
      <c r="AL409" s="43" t="s">
        <v>66</v>
      </c>
      <c r="AM409" s="44"/>
      <c r="AN409" s="44"/>
      <c r="AO409" s="44"/>
      <c r="AP409" s="44"/>
      <c r="AQ409" s="44"/>
      <c r="AR409" s="44"/>
      <c r="AS409" s="44"/>
      <c r="AT409" s="44"/>
      <c r="AU409" s="42"/>
      <c r="AV409" s="45"/>
      <c r="AW409" s="217"/>
      <c r="AX409" s="212"/>
      <c r="AY409" s="410"/>
      <c r="AZ409" s="295" t="s">
        <v>65</v>
      </c>
      <c r="BA409" s="211"/>
      <c r="BB409" s="72" t="s">
        <v>64</v>
      </c>
      <c r="BC409" s="72"/>
      <c r="BD409" s="214"/>
    </row>
    <row r="410" spans="2:58" s="32" customFormat="1" ht="15" hidden="1" customHeight="1" x14ac:dyDescent="0.45">
      <c r="B410" s="1702"/>
      <c r="C410" s="1703"/>
      <c r="D410" s="1703"/>
      <c r="E410" s="1703"/>
      <c r="F410" s="1703"/>
      <c r="G410" s="1703"/>
      <c r="H410" s="1703"/>
      <c r="I410" s="1704"/>
      <c r="J410" s="497" t="s">
        <v>67</v>
      </c>
      <c r="K410" s="99"/>
      <c r="L410" s="99"/>
      <c r="M410" s="99"/>
      <c r="N410" s="99"/>
      <c r="O410" s="99"/>
      <c r="P410" s="99"/>
      <c r="Q410" s="99"/>
      <c r="R410" s="99"/>
      <c r="S410" s="47"/>
      <c r="T410" s="48"/>
      <c r="U410" s="498"/>
      <c r="V410" s="499"/>
      <c r="W410" s="500"/>
      <c r="X410" s="99" t="s">
        <v>65</v>
      </c>
      <c r="Y410" s="501"/>
      <c r="Z410" s="48" t="s">
        <v>64</v>
      </c>
      <c r="AA410" s="48"/>
      <c r="AB410" s="49"/>
      <c r="AD410" s="1702"/>
      <c r="AE410" s="1703"/>
      <c r="AF410" s="1703"/>
      <c r="AG410" s="1703"/>
      <c r="AH410" s="1703"/>
      <c r="AI410" s="1703"/>
      <c r="AJ410" s="1703"/>
      <c r="AK410" s="1704"/>
      <c r="AL410" s="497" t="s">
        <v>67</v>
      </c>
      <c r="AM410" s="99"/>
      <c r="AN410" s="99"/>
      <c r="AO410" s="99"/>
      <c r="AP410" s="99"/>
      <c r="AQ410" s="99"/>
      <c r="AR410" s="99"/>
      <c r="AS410" s="99"/>
      <c r="AT410" s="99"/>
      <c r="AU410" s="47"/>
      <c r="AV410" s="48"/>
      <c r="AW410" s="498"/>
      <c r="AX410" s="499"/>
      <c r="AY410" s="500"/>
      <c r="AZ410" s="99" t="s">
        <v>65</v>
      </c>
      <c r="BA410" s="501"/>
      <c r="BB410" s="48" t="s">
        <v>64</v>
      </c>
      <c r="BC410" s="48"/>
      <c r="BD410" s="49"/>
    </row>
    <row r="411" spans="2:58" s="32" customFormat="1" ht="18" hidden="1" customHeight="1" x14ac:dyDescent="0.45">
      <c r="B411" s="1167" t="s">
        <v>68</v>
      </c>
      <c r="C411" s="1168"/>
      <c r="D411" s="1168"/>
      <c r="E411" s="1168"/>
      <c r="F411" s="1168"/>
      <c r="G411" s="1168"/>
      <c r="H411" s="1168"/>
      <c r="I411" s="1169"/>
      <c r="J411" s="502" t="s">
        <v>70</v>
      </c>
      <c r="K411" s="52" t="s">
        <v>69</v>
      </c>
      <c r="L411" s="58"/>
      <c r="M411" s="58"/>
      <c r="N411" s="58"/>
      <c r="O411" s="502" t="s">
        <v>70</v>
      </c>
      <c r="P411" s="52" t="s">
        <v>71</v>
      </c>
      <c r="Q411" s="58"/>
      <c r="R411" s="58"/>
      <c r="T411" s="72" t="s">
        <v>81</v>
      </c>
      <c r="U411" s="502" t="s">
        <v>70</v>
      </c>
      <c r="V411" s="72" t="s">
        <v>82</v>
      </c>
      <c r="X411" s="52"/>
      <c r="Y411" s="58"/>
      <c r="Z411" s="58"/>
      <c r="AA411" s="58"/>
      <c r="AB411" s="59"/>
      <c r="AD411" s="1167" t="s">
        <v>68</v>
      </c>
      <c r="AE411" s="1168"/>
      <c r="AF411" s="1168"/>
      <c r="AG411" s="1168"/>
      <c r="AH411" s="1168"/>
      <c r="AI411" s="1168"/>
      <c r="AJ411" s="1168"/>
      <c r="AK411" s="1169"/>
      <c r="AL411" s="502" t="s">
        <v>70</v>
      </c>
      <c r="AM411" s="52" t="s">
        <v>69</v>
      </c>
      <c r="AN411" s="58"/>
      <c r="AO411" s="58"/>
      <c r="AP411" s="58"/>
      <c r="AQ411" s="502" t="s">
        <v>70</v>
      </c>
      <c r="AR411" s="52" t="s">
        <v>71</v>
      </c>
      <c r="AS411" s="58"/>
      <c r="AT411" s="58"/>
      <c r="AV411" s="72" t="s">
        <v>81</v>
      </c>
      <c r="AW411" s="502" t="s">
        <v>70</v>
      </c>
      <c r="AX411" s="72" t="s">
        <v>82</v>
      </c>
      <c r="AZ411" s="52"/>
      <c r="BA411" s="58"/>
      <c r="BB411" s="58"/>
      <c r="BC411" s="58"/>
      <c r="BD411" s="59"/>
    </row>
    <row r="412" spans="2:58" s="32" customFormat="1" ht="15" hidden="1" customHeight="1" x14ac:dyDescent="0.45">
      <c r="B412" s="1118" t="s">
        <v>72</v>
      </c>
      <c r="C412" s="1119"/>
      <c r="D412" s="1119"/>
      <c r="E412" s="1119"/>
      <c r="F412" s="1119"/>
      <c r="G412" s="1119"/>
      <c r="H412" s="1119"/>
      <c r="I412" s="1120"/>
      <c r="J412" s="1130" t="s">
        <v>73</v>
      </c>
      <c r="K412" s="1139"/>
      <c r="L412" s="1744"/>
      <c r="M412" s="1199"/>
      <c r="N412" s="1199"/>
      <c r="O412" s="1199"/>
      <c r="P412" s="1199"/>
      <c r="Q412" s="1199"/>
      <c r="R412" s="1200"/>
      <c r="S412" s="1200"/>
      <c r="T412" s="1200"/>
      <c r="U412" s="1745"/>
      <c r="V412" s="1143" t="s">
        <v>74</v>
      </c>
      <c r="W412" s="1143"/>
      <c r="X412" s="1143"/>
      <c r="Y412" s="1143"/>
      <c r="Z412" s="1143"/>
      <c r="AA412" s="1143"/>
      <c r="AB412" s="1144"/>
      <c r="AD412" s="1118" t="s">
        <v>72</v>
      </c>
      <c r="AE412" s="1119"/>
      <c r="AF412" s="1119"/>
      <c r="AG412" s="1119"/>
      <c r="AH412" s="1119"/>
      <c r="AI412" s="1119"/>
      <c r="AJ412" s="1119"/>
      <c r="AK412" s="1120"/>
      <c r="AL412" s="1130" t="s">
        <v>73</v>
      </c>
      <c r="AM412" s="1139"/>
      <c r="AN412" s="1744"/>
      <c r="AO412" s="1199"/>
      <c r="AP412" s="1199"/>
      <c r="AQ412" s="1199"/>
      <c r="AR412" s="1199"/>
      <c r="AS412" s="1199"/>
      <c r="AT412" s="1200"/>
      <c r="AU412" s="1200"/>
      <c r="AV412" s="1200"/>
      <c r="AW412" s="1745"/>
      <c r="AX412" s="1143" t="s">
        <v>74</v>
      </c>
      <c r="AY412" s="1143"/>
      <c r="AZ412" s="1143"/>
      <c r="BA412" s="1143"/>
      <c r="BB412" s="1143"/>
      <c r="BC412" s="1143"/>
      <c r="BD412" s="1144"/>
    </row>
    <row r="413" spans="2:58" s="32" customFormat="1" ht="15" hidden="1" customHeight="1" x14ac:dyDescent="0.45">
      <c r="B413" s="1121"/>
      <c r="C413" s="1122"/>
      <c r="D413" s="1122"/>
      <c r="E413" s="1122"/>
      <c r="F413" s="1122"/>
      <c r="G413" s="1122"/>
      <c r="H413" s="1122"/>
      <c r="I413" s="1123"/>
      <c r="J413" s="1197"/>
      <c r="K413" s="1198"/>
      <c r="L413" s="1744"/>
      <c r="M413" s="1199"/>
      <c r="N413" s="1199"/>
      <c r="O413" s="1199"/>
      <c r="P413" s="1199"/>
      <c r="Q413" s="1199"/>
      <c r="R413" s="1200"/>
      <c r="S413" s="1200"/>
      <c r="T413" s="1200"/>
      <c r="U413" s="1745"/>
      <c r="V413" s="1146"/>
      <c r="W413" s="1146"/>
      <c r="X413" s="1146"/>
      <c r="Y413" s="1146"/>
      <c r="Z413" s="1146"/>
      <c r="AA413" s="1146"/>
      <c r="AB413" s="1147"/>
      <c r="AC413" s="63"/>
      <c r="AD413" s="1121"/>
      <c r="AE413" s="1122"/>
      <c r="AF413" s="1122"/>
      <c r="AG413" s="1122"/>
      <c r="AH413" s="1122"/>
      <c r="AI413" s="1122"/>
      <c r="AJ413" s="1122"/>
      <c r="AK413" s="1123"/>
      <c r="AL413" s="1197"/>
      <c r="AM413" s="1198"/>
      <c r="AN413" s="1744"/>
      <c r="AO413" s="1199"/>
      <c r="AP413" s="1199"/>
      <c r="AQ413" s="1199"/>
      <c r="AR413" s="1199"/>
      <c r="AS413" s="1199"/>
      <c r="AT413" s="1200"/>
      <c r="AU413" s="1200"/>
      <c r="AV413" s="1200"/>
      <c r="AW413" s="1745"/>
      <c r="AX413" s="1146"/>
      <c r="AY413" s="1146"/>
      <c r="AZ413" s="1146"/>
      <c r="BA413" s="1146"/>
      <c r="BB413" s="1146"/>
      <c r="BC413" s="1146"/>
      <c r="BD413" s="1147"/>
      <c r="BF413" s="63"/>
    </row>
    <row r="414" spans="2:58" s="32" customFormat="1" ht="15" hidden="1" customHeight="1" x14ac:dyDescent="0.45">
      <c r="B414" s="1118" t="s">
        <v>75</v>
      </c>
      <c r="C414" s="1119"/>
      <c r="D414" s="1119"/>
      <c r="E414" s="1119"/>
      <c r="F414" s="1119"/>
      <c r="G414" s="1119"/>
      <c r="H414" s="1119"/>
      <c r="I414" s="1119"/>
      <c r="J414" s="1737"/>
      <c r="K414" s="1739"/>
      <c r="L414" s="1558"/>
      <c r="M414" s="1527" t="s">
        <v>76</v>
      </c>
      <c r="N414" s="1558"/>
      <c r="O414" s="1527" t="s">
        <v>77</v>
      </c>
      <c r="P414" s="1558"/>
      <c r="Q414" s="1527" t="s">
        <v>140</v>
      </c>
      <c r="S414" s="60"/>
      <c r="T414" s="60"/>
      <c r="U414" s="60"/>
      <c r="V414" s="60"/>
      <c r="W414" s="60"/>
      <c r="X414" s="60"/>
      <c r="Y414" s="60"/>
      <c r="Z414" s="60"/>
      <c r="AA414" s="60"/>
      <c r="AB414" s="209"/>
      <c r="AC414" s="63"/>
      <c r="AD414" s="1118" t="s">
        <v>75</v>
      </c>
      <c r="AE414" s="1119"/>
      <c r="AF414" s="1119"/>
      <c r="AG414" s="1119"/>
      <c r="AH414" s="1119"/>
      <c r="AI414" s="1119"/>
      <c r="AJ414" s="1119"/>
      <c r="AK414" s="1119"/>
      <c r="AL414" s="1737"/>
      <c r="AM414" s="1739"/>
      <c r="AN414" s="1558"/>
      <c r="AO414" s="1527" t="s">
        <v>76</v>
      </c>
      <c r="AP414" s="1558"/>
      <c r="AQ414" s="1527" t="s">
        <v>77</v>
      </c>
      <c r="AR414" s="1558"/>
      <c r="AS414" s="1527" t="s">
        <v>140</v>
      </c>
      <c r="AU414" s="60"/>
      <c r="AV414" s="60"/>
      <c r="AW414" s="60"/>
      <c r="AX414" s="60"/>
      <c r="AY414" s="60"/>
      <c r="AZ414" s="60"/>
      <c r="BA414" s="60"/>
      <c r="BB414" s="60"/>
      <c r="BC414" s="60"/>
      <c r="BD414" s="209"/>
      <c r="BF414" s="63"/>
    </row>
    <row r="415" spans="2:58" s="32" customFormat="1" ht="15" hidden="1" customHeight="1" x14ac:dyDescent="0.45">
      <c r="B415" s="1121"/>
      <c r="C415" s="1122"/>
      <c r="D415" s="1122"/>
      <c r="E415" s="1122"/>
      <c r="F415" s="1122"/>
      <c r="G415" s="1122"/>
      <c r="H415" s="1122"/>
      <c r="I415" s="1122"/>
      <c r="J415" s="1480"/>
      <c r="K415" s="1752"/>
      <c r="L415" s="1749"/>
      <c r="M415" s="1528"/>
      <c r="N415" s="1749"/>
      <c r="O415" s="1528"/>
      <c r="P415" s="1749"/>
      <c r="Q415" s="1528"/>
      <c r="R415" s="64"/>
      <c r="S415" s="62"/>
      <c r="T415" s="62"/>
      <c r="U415" s="62"/>
      <c r="V415" s="62"/>
      <c r="W415" s="62"/>
      <c r="X415" s="62"/>
      <c r="Y415" s="62"/>
      <c r="Z415" s="62"/>
      <c r="AA415" s="62"/>
      <c r="AB415" s="208"/>
      <c r="AC415" s="63"/>
      <c r="AD415" s="1121"/>
      <c r="AE415" s="1122"/>
      <c r="AF415" s="1122"/>
      <c r="AG415" s="1122"/>
      <c r="AH415" s="1122"/>
      <c r="AI415" s="1122"/>
      <c r="AJ415" s="1122"/>
      <c r="AK415" s="1122"/>
      <c r="AL415" s="1480"/>
      <c r="AM415" s="1752"/>
      <c r="AN415" s="1749"/>
      <c r="AO415" s="1528"/>
      <c r="AP415" s="1749"/>
      <c r="AQ415" s="1528"/>
      <c r="AR415" s="1749"/>
      <c r="AS415" s="1528"/>
      <c r="AT415" s="64"/>
      <c r="AU415" s="62"/>
      <c r="AV415" s="62"/>
      <c r="AW415" s="62"/>
      <c r="AX415" s="62"/>
      <c r="AY415" s="62"/>
      <c r="AZ415" s="62"/>
      <c r="BA415" s="62"/>
      <c r="BB415" s="62"/>
      <c r="BC415" s="62"/>
      <c r="BD415" s="208"/>
      <c r="BF415" s="63"/>
    </row>
    <row r="416" spans="2:58" s="32" customFormat="1" ht="20.100000000000001" hidden="1" customHeight="1" x14ac:dyDescent="0.4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1"/>
      <c r="Z416" s="61"/>
      <c r="AA416" s="61"/>
      <c r="AB416" s="61"/>
      <c r="AC416" s="63"/>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1"/>
      <c r="BB416" s="61"/>
      <c r="BC416" s="61"/>
      <c r="BD416" s="61"/>
      <c r="BF416" s="63"/>
    </row>
    <row r="417" spans="2:58" s="32" customFormat="1" ht="12.6" hidden="1" customHeight="1" x14ac:dyDescent="0.45">
      <c r="B417" s="1185" t="s">
        <v>62</v>
      </c>
      <c r="C417" s="1186"/>
      <c r="D417" s="1186"/>
      <c r="E417" s="1186"/>
      <c r="F417" s="1186"/>
      <c r="G417" s="1186"/>
      <c r="H417" s="1186"/>
      <c r="I417" s="1187"/>
      <c r="J417" s="1188"/>
      <c r="K417" s="1189"/>
      <c r="L417" s="1189"/>
      <c r="M417" s="1189"/>
      <c r="N417" s="1189"/>
      <c r="O417" s="1189"/>
      <c r="P417" s="1189"/>
      <c r="Q417" s="1189"/>
      <c r="R417" s="1189"/>
      <c r="S417" s="1189"/>
      <c r="T417" s="1189"/>
      <c r="U417" s="1189"/>
      <c r="V417" s="1189"/>
      <c r="W417" s="1189"/>
      <c r="X417" s="1189"/>
      <c r="Y417" s="1189"/>
      <c r="Z417" s="1189"/>
      <c r="AA417" s="1189"/>
      <c r="AB417" s="1190"/>
      <c r="AD417" s="1185" t="s">
        <v>62</v>
      </c>
      <c r="AE417" s="1186"/>
      <c r="AF417" s="1186"/>
      <c r="AG417" s="1186"/>
      <c r="AH417" s="1186"/>
      <c r="AI417" s="1186"/>
      <c r="AJ417" s="1186"/>
      <c r="AK417" s="1187"/>
      <c r="AL417" s="1188"/>
      <c r="AM417" s="1189"/>
      <c r="AN417" s="1189"/>
      <c r="AO417" s="1189"/>
      <c r="AP417" s="1189"/>
      <c r="AQ417" s="1189"/>
      <c r="AR417" s="1189"/>
      <c r="AS417" s="1189"/>
      <c r="AT417" s="1189"/>
      <c r="AU417" s="1189"/>
      <c r="AV417" s="1189"/>
      <c r="AW417" s="1189"/>
      <c r="AX417" s="1189"/>
      <c r="AY417" s="1189"/>
      <c r="AZ417" s="1189"/>
      <c r="BA417" s="1189"/>
      <c r="BB417" s="1189"/>
      <c r="BC417" s="1189"/>
      <c r="BD417" s="1190"/>
    </row>
    <row r="418" spans="2:58" s="32" customFormat="1" ht="22.5" hidden="1" customHeight="1" x14ac:dyDescent="0.45">
      <c r="B418" s="1207" t="s">
        <v>50</v>
      </c>
      <c r="C418" s="1208"/>
      <c r="D418" s="1208"/>
      <c r="E418" s="1208"/>
      <c r="F418" s="1208"/>
      <c r="G418" s="1208"/>
      <c r="H418" s="1208"/>
      <c r="I418" s="1209"/>
      <c r="J418" s="1182"/>
      <c r="K418" s="1183"/>
      <c r="L418" s="1183"/>
      <c r="M418" s="1180"/>
      <c r="N418" s="1180"/>
      <c r="O418" s="1183"/>
      <c r="P418" s="1180"/>
      <c r="Q418" s="1180"/>
      <c r="R418" s="1183"/>
      <c r="S418" s="1183"/>
      <c r="T418" s="1183"/>
      <c r="U418" s="1183"/>
      <c r="V418" s="1183"/>
      <c r="W418" s="1183"/>
      <c r="X418" s="1183"/>
      <c r="Y418" s="1183"/>
      <c r="Z418" s="1183"/>
      <c r="AA418" s="1183"/>
      <c r="AB418" s="1184"/>
      <c r="AC418" s="32">
        <v>24</v>
      </c>
      <c r="AD418" s="1207" t="s">
        <v>50</v>
      </c>
      <c r="AE418" s="1208"/>
      <c r="AF418" s="1208"/>
      <c r="AG418" s="1208"/>
      <c r="AH418" s="1208"/>
      <c r="AI418" s="1208"/>
      <c r="AJ418" s="1208"/>
      <c r="AK418" s="1209"/>
      <c r="AL418" s="1182"/>
      <c r="AM418" s="1183"/>
      <c r="AN418" s="1183"/>
      <c r="AO418" s="1180"/>
      <c r="AP418" s="1180"/>
      <c r="AQ418" s="1183"/>
      <c r="AR418" s="1180"/>
      <c r="AS418" s="1180"/>
      <c r="AT418" s="1183"/>
      <c r="AU418" s="1183"/>
      <c r="AV418" s="1183"/>
      <c r="AW418" s="1183"/>
      <c r="AX418" s="1183"/>
      <c r="AY418" s="1183"/>
      <c r="AZ418" s="1183"/>
      <c r="BA418" s="1183"/>
      <c r="BB418" s="1183"/>
      <c r="BC418" s="1183"/>
      <c r="BD418" s="1184"/>
      <c r="BF418" s="32">
        <v>24</v>
      </c>
    </row>
    <row r="419" spans="2:58" s="32" customFormat="1" ht="25.35" hidden="1" customHeight="1" x14ac:dyDescent="0.45">
      <c r="B419" s="1173" t="s">
        <v>48</v>
      </c>
      <c r="C419" s="1174"/>
      <c r="D419" s="1174"/>
      <c r="E419" s="1174"/>
      <c r="F419" s="1174"/>
      <c r="G419" s="1174"/>
      <c r="H419" s="1174"/>
      <c r="I419" s="1175"/>
      <c r="J419" s="1753" t="s">
        <v>3</v>
      </c>
      <c r="K419" s="1754"/>
      <c r="L419" s="1754"/>
      <c r="M419" s="1731"/>
      <c r="N419" s="1733"/>
      <c r="O419" s="492" t="s">
        <v>4</v>
      </c>
      <c r="P419" s="1731"/>
      <c r="Q419" s="1733"/>
      <c r="R419" s="1754"/>
      <c r="S419" s="1754"/>
      <c r="T419" s="1754"/>
      <c r="U419" s="1754"/>
      <c r="V419" s="1754"/>
      <c r="W419" s="1754"/>
      <c r="X419" s="1754"/>
      <c r="Y419" s="1754"/>
      <c r="Z419" s="1754"/>
      <c r="AA419" s="1754"/>
      <c r="AB419" s="1755"/>
      <c r="AD419" s="1173" t="s">
        <v>48</v>
      </c>
      <c r="AE419" s="1174"/>
      <c r="AF419" s="1174"/>
      <c r="AG419" s="1174"/>
      <c r="AH419" s="1174"/>
      <c r="AI419" s="1174"/>
      <c r="AJ419" s="1174"/>
      <c r="AK419" s="1175"/>
      <c r="AL419" s="1753" t="s">
        <v>3</v>
      </c>
      <c r="AM419" s="1754"/>
      <c r="AN419" s="1754"/>
      <c r="AO419" s="1731"/>
      <c r="AP419" s="1733"/>
      <c r="AQ419" s="492" t="s">
        <v>4</v>
      </c>
      <c r="AR419" s="1731"/>
      <c r="AS419" s="1733"/>
      <c r="AT419" s="1754"/>
      <c r="AU419" s="1754"/>
      <c r="AV419" s="1754"/>
      <c r="AW419" s="1754"/>
      <c r="AX419" s="1754"/>
      <c r="AY419" s="1754"/>
      <c r="AZ419" s="1754"/>
      <c r="BA419" s="1754"/>
      <c r="BB419" s="1754"/>
      <c r="BC419" s="1754"/>
      <c r="BD419" s="1755"/>
    </row>
    <row r="420" spans="2:58" s="32" customFormat="1" ht="25.35" hidden="1" customHeight="1" x14ac:dyDescent="0.45">
      <c r="B420" s="1179"/>
      <c r="C420" s="1180"/>
      <c r="D420" s="1180"/>
      <c r="E420" s="1180"/>
      <c r="F420" s="1180"/>
      <c r="G420" s="1180"/>
      <c r="H420" s="1180"/>
      <c r="I420" s="1181"/>
      <c r="J420" s="1753" t="s">
        <v>5</v>
      </c>
      <c r="K420" s="1754"/>
      <c r="L420" s="1754"/>
      <c r="M420" s="1731"/>
      <c r="N420" s="1732"/>
      <c r="O420" s="1732"/>
      <c r="P420" s="1732"/>
      <c r="Q420" s="1733"/>
      <c r="R420" s="1753" t="s">
        <v>6</v>
      </c>
      <c r="S420" s="1754"/>
      <c r="T420" s="1755"/>
      <c r="U420" s="1731"/>
      <c r="V420" s="1732"/>
      <c r="W420" s="1732"/>
      <c r="X420" s="1732"/>
      <c r="Y420" s="1732"/>
      <c r="Z420" s="1732"/>
      <c r="AA420" s="1732"/>
      <c r="AB420" s="1733"/>
      <c r="AD420" s="1179"/>
      <c r="AE420" s="1180"/>
      <c r="AF420" s="1180"/>
      <c r="AG420" s="1180"/>
      <c r="AH420" s="1180"/>
      <c r="AI420" s="1180"/>
      <c r="AJ420" s="1180"/>
      <c r="AK420" s="1181"/>
      <c r="AL420" s="1753" t="s">
        <v>5</v>
      </c>
      <c r="AM420" s="1754"/>
      <c r="AN420" s="1754"/>
      <c r="AO420" s="1731"/>
      <c r="AP420" s="1732"/>
      <c r="AQ420" s="1732"/>
      <c r="AR420" s="1732"/>
      <c r="AS420" s="1733"/>
      <c r="AT420" s="1753" t="s">
        <v>6</v>
      </c>
      <c r="AU420" s="1754"/>
      <c r="AV420" s="1755"/>
      <c r="AW420" s="1731"/>
      <c r="AX420" s="1732"/>
      <c r="AY420" s="1732"/>
      <c r="AZ420" s="1732"/>
      <c r="BA420" s="1732"/>
      <c r="BB420" s="1732"/>
      <c r="BC420" s="1732"/>
      <c r="BD420" s="1733"/>
    </row>
    <row r="421" spans="2:58" s="32" customFormat="1" ht="25.35" hidden="1" customHeight="1" x14ac:dyDescent="0.45">
      <c r="B421" s="1179"/>
      <c r="C421" s="1180"/>
      <c r="D421" s="1180"/>
      <c r="E421" s="1180"/>
      <c r="F421" s="1180"/>
      <c r="G421" s="1180"/>
      <c r="H421" s="1180"/>
      <c r="I421" s="1181"/>
      <c r="J421" s="1753" t="s">
        <v>8536</v>
      </c>
      <c r="K421" s="1754"/>
      <c r="L421" s="1754"/>
      <c r="M421" s="1757"/>
      <c r="N421" s="1758"/>
      <c r="O421" s="1758"/>
      <c r="P421" s="1758"/>
      <c r="Q421" s="1759"/>
      <c r="R421" s="1753" t="s">
        <v>7</v>
      </c>
      <c r="S421" s="1754"/>
      <c r="T421" s="1755"/>
      <c r="U421" s="1731"/>
      <c r="V421" s="1732"/>
      <c r="W421" s="1732"/>
      <c r="X421" s="1732"/>
      <c r="Y421" s="1732"/>
      <c r="Z421" s="1732"/>
      <c r="AA421" s="1732"/>
      <c r="AB421" s="1733"/>
      <c r="AD421" s="1179"/>
      <c r="AE421" s="1180"/>
      <c r="AF421" s="1180"/>
      <c r="AG421" s="1180"/>
      <c r="AH421" s="1180"/>
      <c r="AI421" s="1180"/>
      <c r="AJ421" s="1180"/>
      <c r="AK421" s="1181"/>
      <c r="AL421" s="1753" t="s">
        <v>8536</v>
      </c>
      <c r="AM421" s="1754"/>
      <c r="AN421" s="1754"/>
      <c r="AO421" s="1757"/>
      <c r="AP421" s="1758"/>
      <c r="AQ421" s="1758"/>
      <c r="AR421" s="1758"/>
      <c r="AS421" s="1759"/>
      <c r="AT421" s="1753" t="s">
        <v>7</v>
      </c>
      <c r="AU421" s="1754"/>
      <c r="AV421" s="1755"/>
      <c r="AW421" s="1731"/>
      <c r="AX421" s="1732"/>
      <c r="AY421" s="1732"/>
      <c r="AZ421" s="1732"/>
      <c r="BA421" s="1732"/>
      <c r="BB421" s="1732"/>
      <c r="BC421" s="1732"/>
      <c r="BD421" s="1733"/>
    </row>
    <row r="422" spans="2:58" s="32" customFormat="1" ht="25.35" hidden="1" customHeight="1" x14ac:dyDescent="0.45">
      <c r="B422" s="1182"/>
      <c r="C422" s="1183"/>
      <c r="D422" s="1183"/>
      <c r="E422" s="1183"/>
      <c r="F422" s="1183"/>
      <c r="G422" s="1183"/>
      <c r="H422" s="1183"/>
      <c r="I422" s="1184"/>
      <c r="J422" s="1753" t="s">
        <v>8</v>
      </c>
      <c r="K422" s="1754"/>
      <c r="L422" s="1754"/>
      <c r="M422" s="1756"/>
      <c r="N422" s="1756"/>
      <c r="O422" s="1756"/>
      <c r="P422" s="1756"/>
      <c r="Q422" s="1756"/>
      <c r="R422" s="1756"/>
      <c r="S422" s="1756"/>
      <c r="T422" s="1756"/>
      <c r="U422" s="1756"/>
      <c r="V422" s="1756"/>
      <c r="W422" s="1756"/>
      <c r="X422" s="1756"/>
      <c r="Y422" s="1756"/>
      <c r="Z422" s="1756"/>
      <c r="AA422" s="1756"/>
      <c r="AB422" s="1756"/>
      <c r="AD422" s="1182"/>
      <c r="AE422" s="1183"/>
      <c r="AF422" s="1183"/>
      <c r="AG422" s="1183"/>
      <c r="AH422" s="1183"/>
      <c r="AI422" s="1183"/>
      <c r="AJ422" s="1183"/>
      <c r="AK422" s="1184"/>
      <c r="AL422" s="1753" t="s">
        <v>8</v>
      </c>
      <c r="AM422" s="1754"/>
      <c r="AN422" s="1754"/>
      <c r="AO422" s="1756"/>
      <c r="AP422" s="1756"/>
      <c r="AQ422" s="1756"/>
      <c r="AR422" s="1756"/>
      <c r="AS422" s="1756"/>
      <c r="AT422" s="1756"/>
      <c r="AU422" s="1756"/>
      <c r="AV422" s="1756"/>
      <c r="AW422" s="1756"/>
      <c r="AX422" s="1756"/>
      <c r="AY422" s="1756"/>
      <c r="AZ422" s="1756"/>
      <c r="BA422" s="1756"/>
      <c r="BB422" s="1756"/>
      <c r="BC422" s="1756"/>
      <c r="BD422" s="1756"/>
    </row>
    <row r="423" spans="2:58" s="32" customFormat="1" ht="30" hidden="1" customHeight="1" x14ac:dyDescent="0.45">
      <c r="B423" s="1696" t="s">
        <v>63</v>
      </c>
      <c r="C423" s="1697"/>
      <c r="D423" s="1697"/>
      <c r="E423" s="1697"/>
      <c r="F423" s="1697"/>
      <c r="G423" s="1697"/>
      <c r="H423" s="1697"/>
      <c r="I423" s="1698"/>
      <c r="J423" s="494"/>
      <c r="K423" s="495"/>
      <c r="L423" s="220" t="s">
        <v>65</v>
      </c>
      <c r="M423" s="496"/>
      <c r="N423" s="218" t="s">
        <v>64</v>
      </c>
      <c r="O423" s="42"/>
      <c r="P423" s="53"/>
      <c r="V423" s="82"/>
      <c r="W423" s="82"/>
      <c r="X423" s="82"/>
      <c r="Y423" s="82"/>
      <c r="Z423" s="82"/>
      <c r="AA423" s="82"/>
      <c r="AB423" s="83"/>
      <c r="AD423" s="1696" t="s">
        <v>63</v>
      </c>
      <c r="AE423" s="1697"/>
      <c r="AF423" s="1697"/>
      <c r="AG423" s="1697"/>
      <c r="AH423" s="1697"/>
      <c r="AI423" s="1697"/>
      <c r="AJ423" s="1697"/>
      <c r="AK423" s="1698"/>
      <c r="AL423" s="494"/>
      <c r="AM423" s="495"/>
      <c r="AN423" s="220" t="s">
        <v>65</v>
      </c>
      <c r="AO423" s="496"/>
      <c r="AP423" s="218" t="s">
        <v>64</v>
      </c>
      <c r="AQ423" s="42"/>
      <c r="AR423" s="53"/>
      <c r="AX423" s="82"/>
      <c r="AY423" s="82"/>
      <c r="AZ423" s="82"/>
      <c r="BA423" s="82"/>
      <c r="BB423" s="82"/>
      <c r="BC423" s="82"/>
      <c r="BD423" s="83"/>
    </row>
    <row r="424" spans="2:58" s="32" customFormat="1" ht="15" hidden="1" customHeight="1" x14ac:dyDescent="0.45">
      <c r="B424" s="1699"/>
      <c r="C424" s="1700"/>
      <c r="D424" s="1700"/>
      <c r="E424" s="1700"/>
      <c r="F424" s="1700"/>
      <c r="G424" s="1700"/>
      <c r="H424" s="1700"/>
      <c r="I424" s="1701"/>
      <c r="J424" s="43" t="s">
        <v>66</v>
      </c>
      <c r="K424" s="44"/>
      <c r="L424" s="44"/>
      <c r="M424" s="44"/>
      <c r="N424" s="44"/>
      <c r="O424" s="44"/>
      <c r="P424" s="44"/>
      <c r="Q424" s="44"/>
      <c r="R424" s="44"/>
      <c r="S424" s="42"/>
      <c r="T424" s="45"/>
      <c r="U424" s="217"/>
      <c r="V424" s="212"/>
      <c r="W424" s="410"/>
      <c r="X424" s="295" t="s">
        <v>65</v>
      </c>
      <c r="Y424" s="211"/>
      <c r="Z424" s="72" t="s">
        <v>64</v>
      </c>
      <c r="AA424" s="72"/>
      <c r="AB424" s="214"/>
      <c r="AD424" s="1699"/>
      <c r="AE424" s="1700"/>
      <c r="AF424" s="1700"/>
      <c r="AG424" s="1700"/>
      <c r="AH424" s="1700"/>
      <c r="AI424" s="1700"/>
      <c r="AJ424" s="1700"/>
      <c r="AK424" s="1701"/>
      <c r="AL424" s="43" t="s">
        <v>66</v>
      </c>
      <c r="AM424" s="44"/>
      <c r="AN424" s="44"/>
      <c r="AO424" s="44"/>
      <c r="AP424" s="44"/>
      <c r="AQ424" s="44"/>
      <c r="AR424" s="44"/>
      <c r="AS424" s="44"/>
      <c r="AT424" s="44"/>
      <c r="AU424" s="42"/>
      <c r="AV424" s="45"/>
      <c r="AW424" s="217"/>
      <c r="AX424" s="212"/>
      <c r="AY424" s="410"/>
      <c r="AZ424" s="295" t="s">
        <v>65</v>
      </c>
      <c r="BA424" s="211"/>
      <c r="BB424" s="72" t="s">
        <v>64</v>
      </c>
      <c r="BC424" s="72"/>
      <c r="BD424" s="214"/>
    </row>
    <row r="425" spans="2:58" s="32" customFormat="1" ht="15" hidden="1" customHeight="1" x14ac:dyDescent="0.45">
      <c r="B425" s="1702"/>
      <c r="C425" s="1703"/>
      <c r="D425" s="1703"/>
      <c r="E425" s="1703"/>
      <c r="F425" s="1703"/>
      <c r="G425" s="1703"/>
      <c r="H425" s="1703"/>
      <c r="I425" s="1704"/>
      <c r="J425" s="497" t="s">
        <v>67</v>
      </c>
      <c r="K425" s="99"/>
      <c r="L425" s="99"/>
      <c r="M425" s="99"/>
      <c r="N425" s="99"/>
      <c r="O425" s="99"/>
      <c r="P425" s="99"/>
      <c r="Q425" s="99"/>
      <c r="R425" s="99"/>
      <c r="S425" s="47"/>
      <c r="T425" s="48"/>
      <c r="U425" s="498"/>
      <c r="V425" s="499"/>
      <c r="W425" s="500"/>
      <c r="X425" s="99" t="s">
        <v>65</v>
      </c>
      <c r="Y425" s="501"/>
      <c r="Z425" s="48" t="s">
        <v>64</v>
      </c>
      <c r="AA425" s="48"/>
      <c r="AB425" s="49"/>
      <c r="AD425" s="1702"/>
      <c r="AE425" s="1703"/>
      <c r="AF425" s="1703"/>
      <c r="AG425" s="1703"/>
      <c r="AH425" s="1703"/>
      <c r="AI425" s="1703"/>
      <c r="AJ425" s="1703"/>
      <c r="AK425" s="1704"/>
      <c r="AL425" s="497" t="s">
        <v>67</v>
      </c>
      <c r="AM425" s="99"/>
      <c r="AN425" s="99"/>
      <c r="AO425" s="99"/>
      <c r="AP425" s="99"/>
      <c r="AQ425" s="99"/>
      <c r="AR425" s="99"/>
      <c r="AS425" s="99"/>
      <c r="AT425" s="99"/>
      <c r="AU425" s="47"/>
      <c r="AV425" s="48"/>
      <c r="AW425" s="498"/>
      <c r="AX425" s="499"/>
      <c r="AY425" s="500"/>
      <c r="AZ425" s="99" t="s">
        <v>65</v>
      </c>
      <c r="BA425" s="501"/>
      <c r="BB425" s="48" t="s">
        <v>64</v>
      </c>
      <c r="BC425" s="48"/>
      <c r="BD425" s="49"/>
    </row>
    <row r="426" spans="2:58" s="32" customFormat="1" ht="18" hidden="1" customHeight="1" x14ac:dyDescent="0.45">
      <c r="B426" s="1167" t="s">
        <v>68</v>
      </c>
      <c r="C426" s="1168"/>
      <c r="D426" s="1168"/>
      <c r="E426" s="1168"/>
      <c r="F426" s="1168"/>
      <c r="G426" s="1168"/>
      <c r="H426" s="1168"/>
      <c r="I426" s="1169"/>
      <c r="J426" s="502" t="s">
        <v>70</v>
      </c>
      <c r="K426" s="52" t="s">
        <v>69</v>
      </c>
      <c r="L426" s="58"/>
      <c r="M426" s="58"/>
      <c r="N426" s="58"/>
      <c r="O426" s="502" t="s">
        <v>70</v>
      </c>
      <c r="P426" s="52" t="s">
        <v>71</v>
      </c>
      <c r="Q426" s="58"/>
      <c r="R426" s="58"/>
      <c r="T426" s="72" t="s">
        <v>81</v>
      </c>
      <c r="U426" s="502" t="s">
        <v>70</v>
      </c>
      <c r="V426" s="72" t="s">
        <v>82</v>
      </c>
      <c r="X426" s="52"/>
      <c r="Y426" s="58"/>
      <c r="Z426" s="58"/>
      <c r="AA426" s="58"/>
      <c r="AB426" s="59"/>
      <c r="AD426" s="1167" t="s">
        <v>68</v>
      </c>
      <c r="AE426" s="1168"/>
      <c r="AF426" s="1168"/>
      <c r="AG426" s="1168"/>
      <c r="AH426" s="1168"/>
      <c r="AI426" s="1168"/>
      <c r="AJ426" s="1168"/>
      <c r="AK426" s="1169"/>
      <c r="AL426" s="502" t="s">
        <v>70</v>
      </c>
      <c r="AM426" s="52" t="s">
        <v>69</v>
      </c>
      <c r="AN426" s="58"/>
      <c r="AO426" s="58"/>
      <c r="AP426" s="58"/>
      <c r="AQ426" s="502" t="s">
        <v>70</v>
      </c>
      <c r="AR426" s="52" t="s">
        <v>71</v>
      </c>
      <c r="AS426" s="58"/>
      <c r="AT426" s="58"/>
      <c r="AV426" s="72" t="s">
        <v>81</v>
      </c>
      <c r="AW426" s="502" t="s">
        <v>70</v>
      </c>
      <c r="AX426" s="72" t="s">
        <v>82</v>
      </c>
      <c r="AZ426" s="52"/>
      <c r="BA426" s="58"/>
      <c r="BB426" s="58"/>
      <c r="BC426" s="58"/>
      <c r="BD426" s="59"/>
    </row>
    <row r="427" spans="2:58" s="32" customFormat="1" ht="15" hidden="1" customHeight="1" x14ac:dyDescent="0.45">
      <c r="B427" s="1118" t="s">
        <v>72</v>
      </c>
      <c r="C427" s="1119"/>
      <c r="D427" s="1119"/>
      <c r="E427" s="1119"/>
      <c r="F427" s="1119"/>
      <c r="G427" s="1119"/>
      <c r="H427" s="1119"/>
      <c r="I427" s="1120"/>
      <c r="J427" s="1130" t="s">
        <v>73</v>
      </c>
      <c r="K427" s="1139"/>
      <c r="L427" s="1744"/>
      <c r="M427" s="1199"/>
      <c r="N427" s="1199"/>
      <c r="O427" s="1199"/>
      <c r="P427" s="1199"/>
      <c r="Q427" s="1199"/>
      <c r="R427" s="1200"/>
      <c r="S427" s="1200"/>
      <c r="T427" s="1200"/>
      <c r="U427" s="1745"/>
      <c r="V427" s="1143" t="s">
        <v>74</v>
      </c>
      <c r="W427" s="1143"/>
      <c r="X427" s="1143"/>
      <c r="Y427" s="1143"/>
      <c r="Z427" s="1143"/>
      <c r="AA427" s="1143"/>
      <c r="AB427" s="1144"/>
      <c r="AD427" s="1118" t="s">
        <v>72</v>
      </c>
      <c r="AE427" s="1119"/>
      <c r="AF427" s="1119"/>
      <c r="AG427" s="1119"/>
      <c r="AH427" s="1119"/>
      <c r="AI427" s="1119"/>
      <c r="AJ427" s="1119"/>
      <c r="AK427" s="1120"/>
      <c r="AL427" s="1130" t="s">
        <v>73</v>
      </c>
      <c r="AM427" s="1139"/>
      <c r="AN427" s="1744"/>
      <c r="AO427" s="1199"/>
      <c r="AP427" s="1199"/>
      <c r="AQ427" s="1199"/>
      <c r="AR427" s="1199"/>
      <c r="AS427" s="1199"/>
      <c r="AT427" s="1200"/>
      <c r="AU427" s="1200"/>
      <c r="AV427" s="1200"/>
      <c r="AW427" s="1745"/>
      <c r="AX427" s="1143" t="s">
        <v>74</v>
      </c>
      <c r="AY427" s="1143"/>
      <c r="AZ427" s="1143"/>
      <c r="BA427" s="1143"/>
      <c r="BB427" s="1143"/>
      <c r="BC427" s="1143"/>
      <c r="BD427" s="1144"/>
    </row>
    <row r="428" spans="2:58" s="32" customFormat="1" ht="15" hidden="1" customHeight="1" x14ac:dyDescent="0.45">
      <c r="B428" s="1121"/>
      <c r="C428" s="1122"/>
      <c r="D428" s="1122"/>
      <c r="E428" s="1122"/>
      <c r="F428" s="1122"/>
      <c r="G428" s="1122"/>
      <c r="H428" s="1122"/>
      <c r="I428" s="1123"/>
      <c r="J428" s="1197"/>
      <c r="K428" s="1198"/>
      <c r="L428" s="1744"/>
      <c r="M428" s="1199"/>
      <c r="N428" s="1199"/>
      <c r="O428" s="1199"/>
      <c r="P428" s="1199"/>
      <c r="Q428" s="1199"/>
      <c r="R428" s="1200"/>
      <c r="S428" s="1200"/>
      <c r="T428" s="1200"/>
      <c r="U428" s="1745"/>
      <c r="V428" s="1146"/>
      <c r="W428" s="1146"/>
      <c r="X428" s="1146"/>
      <c r="Y428" s="1146"/>
      <c r="Z428" s="1146"/>
      <c r="AA428" s="1146"/>
      <c r="AB428" s="1147"/>
      <c r="AC428" s="63"/>
      <c r="AD428" s="1121"/>
      <c r="AE428" s="1122"/>
      <c r="AF428" s="1122"/>
      <c r="AG428" s="1122"/>
      <c r="AH428" s="1122"/>
      <c r="AI428" s="1122"/>
      <c r="AJ428" s="1122"/>
      <c r="AK428" s="1123"/>
      <c r="AL428" s="1197"/>
      <c r="AM428" s="1198"/>
      <c r="AN428" s="1744"/>
      <c r="AO428" s="1199"/>
      <c r="AP428" s="1199"/>
      <c r="AQ428" s="1199"/>
      <c r="AR428" s="1199"/>
      <c r="AS428" s="1199"/>
      <c r="AT428" s="1200"/>
      <c r="AU428" s="1200"/>
      <c r="AV428" s="1200"/>
      <c r="AW428" s="1745"/>
      <c r="AX428" s="1146"/>
      <c r="AY428" s="1146"/>
      <c r="AZ428" s="1146"/>
      <c r="BA428" s="1146"/>
      <c r="BB428" s="1146"/>
      <c r="BC428" s="1146"/>
      <c r="BD428" s="1147"/>
      <c r="BF428" s="63"/>
    </row>
    <row r="429" spans="2:58" s="32" customFormat="1" ht="15" hidden="1" customHeight="1" x14ac:dyDescent="0.45">
      <c r="B429" s="1118" t="s">
        <v>75</v>
      </c>
      <c r="C429" s="1119"/>
      <c r="D429" s="1119"/>
      <c r="E429" s="1119"/>
      <c r="F429" s="1119"/>
      <c r="G429" s="1119"/>
      <c r="H429" s="1119"/>
      <c r="I429" s="1119"/>
      <c r="J429" s="1737"/>
      <c r="K429" s="1739"/>
      <c r="L429" s="1558"/>
      <c r="M429" s="1527" t="s">
        <v>76</v>
      </c>
      <c r="N429" s="1558"/>
      <c r="O429" s="1527" t="s">
        <v>77</v>
      </c>
      <c r="P429" s="1558"/>
      <c r="Q429" s="1527" t="s">
        <v>140</v>
      </c>
      <c r="S429" s="60"/>
      <c r="T429" s="60"/>
      <c r="U429" s="60"/>
      <c r="V429" s="60"/>
      <c r="W429" s="60"/>
      <c r="X429" s="60"/>
      <c r="Y429" s="60"/>
      <c r="Z429" s="60"/>
      <c r="AA429" s="60"/>
      <c r="AB429" s="209"/>
      <c r="AC429" s="63"/>
      <c r="AD429" s="1118" t="s">
        <v>75</v>
      </c>
      <c r="AE429" s="1119"/>
      <c r="AF429" s="1119"/>
      <c r="AG429" s="1119"/>
      <c r="AH429" s="1119"/>
      <c r="AI429" s="1119"/>
      <c r="AJ429" s="1119"/>
      <c r="AK429" s="1119"/>
      <c r="AL429" s="1737"/>
      <c r="AM429" s="1739"/>
      <c r="AN429" s="1558"/>
      <c r="AO429" s="1527" t="s">
        <v>76</v>
      </c>
      <c r="AP429" s="1558"/>
      <c r="AQ429" s="1527" t="s">
        <v>77</v>
      </c>
      <c r="AR429" s="1558"/>
      <c r="AS429" s="1527" t="s">
        <v>140</v>
      </c>
      <c r="AU429" s="60"/>
      <c r="AV429" s="60"/>
      <c r="AW429" s="60"/>
      <c r="AX429" s="60"/>
      <c r="AY429" s="60"/>
      <c r="AZ429" s="60"/>
      <c r="BA429" s="60"/>
      <c r="BB429" s="60"/>
      <c r="BC429" s="60"/>
      <c r="BD429" s="209"/>
      <c r="BF429" s="63"/>
    </row>
    <row r="430" spans="2:58" s="32" customFormat="1" ht="15" hidden="1" customHeight="1" x14ac:dyDescent="0.45">
      <c r="B430" s="1121"/>
      <c r="C430" s="1122"/>
      <c r="D430" s="1122"/>
      <c r="E430" s="1122"/>
      <c r="F430" s="1122"/>
      <c r="G430" s="1122"/>
      <c r="H430" s="1122"/>
      <c r="I430" s="1122"/>
      <c r="J430" s="1480"/>
      <c r="K430" s="1752"/>
      <c r="L430" s="1749"/>
      <c r="M430" s="1528"/>
      <c r="N430" s="1749"/>
      <c r="O430" s="1528"/>
      <c r="P430" s="1749"/>
      <c r="Q430" s="1528"/>
      <c r="R430" s="64"/>
      <c r="S430" s="62"/>
      <c r="T430" s="62"/>
      <c r="U430" s="62"/>
      <c r="V430" s="62"/>
      <c r="W430" s="62"/>
      <c r="X430" s="62"/>
      <c r="Y430" s="62"/>
      <c r="Z430" s="62"/>
      <c r="AA430" s="62"/>
      <c r="AB430" s="208"/>
      <c r="AC430" s="63"/>
      <c r="AD430" s="1121"/>
      <c r="AE430" s="1122"/>
      <c r="AF430" s="1122"/>
      <c r="AG430" s="1122"/>
      <c r="AH430" s="1122"/>
      <c r="AI430" s="1122"/>
      <c r="AJ430" s="1122"/>
      <c r="AK430" s="1122"/>
      <c r="AL430" s="1480"/>
      <c r="AM430" s="1752"/>
      <c r="AN430" s="1749"/>
      <c r="AO430" s="1528"/>
      <c r="AP430" s="1749"/>
      <c r="AQ430" s="1528"/>
      <c r="AR430" s="1749"/>
      <c r="AS430" s="1528"/>
      <c r="AT430" s="64"/>
      <c r="AU430" s="62"/>
      <c r="AV430" s="62"/>
      <c r="AW430" s="62"/>
      <c r="AX430" s="62"/>
      <c r="AY430" s="62"/>
      <c r="AZ430" s="62"/>
      <c r="BA430" s="62"/>
      <c r="BB430" s="62"/>
      <c r="BC430" s="62"/>
      <c r="BD430" s="208"/>
      <c r="BF430" s="63"/>
    </row>
    <row r="431" spans="2:58" s="32" customFormat="1" ht="20.100000000000001" hidden="1" customHeight="1" x14ac:dyDescent="0.4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3"/>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F431" s="63"/>
    </row>
    <row r="432" spans="2:58" s="32" customFormat="1" ht="18" hidden="1" customHeight="1" x14ac:dyDescent="0.45">
      <c r="C432" s="291" t="s">
        <v>85</v>
      </c>
      <c r="D432" s="69" t="s">
        <v>5718</v>
      </c>
      <c r="F432" s="69"/>
      <c r="G432" s="69"/>
      <c r="H432" s="69"/>
      <c r="I432" s="69"/>
      <c r="J432" s="73"/>
      <c r="K432" s="73"/>
      <c r="L432" s="73"/>
      <c r="M432" s="73"/>
      <c r="N432" s="73"/>
      <c r="O432" s="73"/>
      <c r="P432" s="73"/>
      <c r="Q432" s="73"/>
      <c r="R432" s="73"/>
      <c r="S432" s="74"/>
      <c r="T432" s="73"/>
      <c r="U432" s="73"/>
      <c r="V432" s="73"/>
      <c r="W432" s="73"/>
      <c r="X432" s="69"/>
      <c r="Y432" s="69"/>
      <c r="Z432" s="69"/>
      <c r="AA432" s="69"/>
      <c r="AB432" s="69"/>
      <c r="AE432" s="291" t="s">
        <v>85</v>
      </c>
      <c r="AF432" s="69" t="s">
        <v>5718</v>
      </c>
      <c r="AH432" s="69"/>
      <c r="AI432" s="69"/>
      <c r="AJ432" s="69"/>
      <c r="AK432" s="69"/>
      <c r="AL432" s="73"/>
      <c r="AM432" s="73"/>
      <c r="AN432" s="73"/>
      <c r="AO432" s="73"/>
      <c r="AP432" s="73"/>
      <c r="AQ432" s="73"/>
      <c r="AR432" s="73"/>
      <c r="AS432" s="73"/>
      <c r="AT432" s="73"/>
      <c r="AU432" s="74"/>
      <c r="AV432" s="73"/>
      <c r="AW432" s="73"/>
      <c r="AX432" s="73"/>
      <c r="AY432" s="73"/>
      <c r="AZ432" s="69"/>
      <c r="BA432" s="69"/>
      <c r="BB432" s="69"/>
      <c r="BC432" s="69"/>
      <c r="BD432" s="69"/>
    </row>
    <row r="433" spans="2:58" s="32" customFormat="1" ht="30" hidden="1" customHeight="1" x14ac:dyDescent="0.45">
      <c r="C433" s="296" t="s">
        <v>86</v>
      </c>
      <c r="D433" s="1117" t="s">
        <v>5719</v>
      </c>
      <c r="E433" s="1117"/>
      <c r="F433" s="1117"/>
      <c r="G433" s="1117"/>
      <c r="H433" s="1117"/>
      <c r="I433" s="1117"/>
      <c r="J433" s="1117"/>
      <c r="K433" s="1117"/>
      <c r="L433" s="1117"/>
      <c r="M433" s="1117"/>
      <c r="N433" s="1117"/>
      <c r="O433" s="1117"/>
      <c r="P433" s="1117"/>
      <c r="Q433" s="1117"/>
      <c r="R433" s="1117"/>
      <c r="S433" s="1117"/>
      <c r="T433" s="1117"/>
      <c r="U433" s="1117"/>
      <c r="V433" s="1117"/>
      <c r="W433" s="1117"/>
      <c r="X433" s="1117"/>
      <c r="Y433" s="1117"/>
      <c r="Z433" s="1117"/>
      <c r="AA433" s="1117"/>
      <c r="AB433" s="1117"/>
      <c r="AE433" s="296" t="s">
        <v>86</v>
      </c>
      <c r="AF433" s="1117" t="s">
        <v>5719</v>
      </c>
      <c r="AG433" s="1117"/>
      <c r="AH433" s="1117"/>
      <c r="AI433" s="1117"/>
      <c r="AJ433" s="1117"/>
      <c r="AK433" s="1117"/>
      <c r="AL433" s="1117"/>
      <c r="AM433" s="1117"/>
      <c r="AN433" s="1117"/>
      <c r="AO433" s="1117"/>
      <c r="AP433" s="1117"/>
      <c r="AQ433" s="1117"/>
      <c r="AR433" s="1117"/>
      <c r="AS433" s="1117"/>
      <c r="AT433" s="1117"/>
      <c r="AU433" s="1117"/>
      <c r="AV433" s="1117"/>
      <c r="AW433" s="1117"/>
      <c r="AX433" s="1117"/>
      <c r="AY433" s="1117"/>
      <c r="AZ433" s="1117"/>
      <c r="BA433" s="1117"/>
      <c r="BB433" s="1117"/>
      <c r="BC433" s="1117"/>
      <c r="BD433" s="1117"/>
    </row>
    <row r="434" spans="2:58" s="32" customFormat="1" ht="8.1" hidden="1" customHeight="1" x14ac:dyDescent="0.4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row>
    <row r="435" spans="2:58" s="32" customFormat="1" ht="25.35" hidden="1" customHeight="1" x14ac:dyDescent="0.45">
      <c r="B435" s="35" t="s">
        <v>87</v>
      </c>
      <c r="I435" s="36"/>
      <c r="J435" s="36"/>
      <c r="W435" s="36"/>
      <c r="X435" s="36"/>
      <c r="Y435" s="36"/>
      <c r="Z435" s="36"/>
      <c r="AA435" s="36"/>
      <c r="AB435" s="36"/>
      <c r="AD435" s="35" t="s">
        <v>87</v>
      </c>
      <c r="AK435" s="36"/>
      <c r="AL435" s="36"/>
      <c r="AY435" s="36"/>
      <c r="AZ435" s="36"/>
      <c r="BA435" s="36"/>
      <c r="BB435" s="36"/>
      <c r="BC435" s="36"/>
      <c r="BD435" s="36"/>
    </row>
    <row r="436" spans="2:58" s="32" customFormat="1" ht="12.6" hidden="1" customHeight="1" x14ac:dyDescent="0.45">
      <c r="B436" s="1185" t="s">
        <v>62</v>
      </c>
      <c r="C436" s="1186"/>
      <c r="D436" s="1186"/>
      <c r="E436" s="1186"/>
      <c r="F436" s="1186"/>
      <c r="G436" s="1186"/>
      <c r="H436" s="1186"/>
      <c r="I436" s="1187"/>
      <c r="J436" s="1188"/>
      <c r="K436" s="1189"/>
      <c r="L436" s="1189"/>
      <c r="M436" s="1189"/>
      <c r="N436" s="1189"/>
      <c r="O436" s="1189"/>
      <c r="P436" s="1189"/>
      <c r="Q436" s="1189"/>
      <c r="R436" s="1189"/>
      <c r="S436" s="1189"/>
      <c r="T436" s="1189"/>
      <c r="U436" s="1189"/>
      <c r="V436" s="1189"/>
      <c r="W436" s="1189"/>
      <c r="X436" s="1189"/>
      <c r="Y436" s="1189"/>
      <c r="Z436" s="1189"/>
      <c r="AA436" s="1189"/>
      <c r="AB436" s="1190"/>
      <c r="AD436" s="1185" t="s">
        <v>62</v>
      </c>
      <c r="AE436" s="1186"/>
      <c r="AF436" s="1186"/>
      <c r="AG436" s="1186"/>
      <c r="AH436" s="1186"/>
      <c r="AI436" s="1186"/>
      <c r="AJ436" s="1186"/>
      <c r="AK436" s="1187"/>
      <c r="AL436" s="1188"/>
      <c r="AM436" s="1189"/>
      <c r="AN436" s="1189"/>
      <c r="AO436" s="1189"/>
      <c r="AP436" s="1189"/>
      <c r="AQ436" s="1189"/>
      <c r="AR436" s="1189"/>
      <c r="AS436" s="1189"/>
      <c r="AT436" s="1189"/>
      <c r="AU436" s="1189"/>
      <c r="AV436" s="1189"/>
      <c r="AW436" s="1189"/>
      <c r="AX436" s="1189"/>
      <c r="AY436" s="1189"/>
      <c r="AZ436" s="1189"/>
      <c r="BA436" s="1189"/>
      <c r="BB436" s="1189"/>
      <c r="BC436" s="1189"/>
      <c r="BD436" s="1190"/>
    </row>
    <row r="437" spans="2:58" s="32" customFormat="1" ht="22.5" hidden="1" customHeight="1" x14ac:dyDescent="0.45">
      <c r="B437" s="1207" t="s">
        <v>50</v>
      </c>
      <c r="C437" s="1208"/>
      <c r="D437" s="1208"/>
      <c r="E437" s="1208"/>
      <c r="F437" s="1208"/>
      <c r="G437" s="1208"/>
      <c r="H437" s="1208"/>
      <c r="I437" s="1209"/>
      <c r="J437" s="1182"/>
      <c r="K437" s="1183"/>
      <c r="L437" s="1183"/>
      <c r="M437" s="1180"/>
      <c r="N437" s="1180"/>
      <c r="O437" s="1183"/>
      <c r="P437" s="1180"/>
      <c r="Q437" s="1180"/>
      <c r="R437" s="1183"/>
      <c r="S437" s="1183"/>
      <c r="T437" s="1183"/>
      <c r="U437" s="1183"/>
      <c r="V437" s="1183"/>
      <c r="W437" s="1183"/>
      <c r="X437" s="1183"/>
      <c r="Y437" s="1183"/>
      <c r="Z437" s="1183"/>
      <c r="AA437" s="1183"/>
      <c r="AB437" s="1184"/>
      <c r="AC437" s="32">
        <v>25</v>
      </c>
      <c r="AD437" s="1207" t="s">
        <v>50</v>
      </c>
      <c r="AE437" s="1208"/>
      <c r="AF437" s="1208"/>
      <c r="AG437" s="1208"/>
      <c r="AH437" s="1208"/>
      <c r="AI437" s="1208"/>
      <c r="AJ437" s="1208"/>
      <c r="AK437" s="1209"/>
      <c r="AL437" s="1182"/>
      <c r="AM437" s="1183"/>
      <c r="AN437" s="1183"/>
      <c r="AO437" s="1180"/>
      <c r="AP437" s="1180"/>
      <c r="AQ437" s="1183"/>
      <c r="AR437" s="1180"/>
      <c r="AS437" s="1180"/>
      <c r="AT437" s="1183"/>
      <c r="AU437" s="1183"/>
      <c r="AV437" s="1183"/>
      <c r="AW437" s="1183"/>
      <c r="AX437" s="1183"/>
      <c r="AY437" s="1183"/>
      <c r="AZ437" s="1183"/>
      <c r="BA437" s="1183"/>
      <c r="BB437" s="1183"/>
      <c r="BC437" s="1183"/>
      <c r="BD437" s="1184"/>
      <c r="BF437" s="32">
        <v>25</v>
      </c>
    </row>
    <row r="438" spans="2:58" s="32" customFormat="1" ht="25.35" hidden="1" customHeight="1" x14ac:dyDescent="0.45">
      <c r="B438" s="1173" t="s">
        <v>48</v>
      </c>
      <c r="C438" s="1174"/>
      <c r="D438" s="1174"/>
      <c r="E438" s="1174"/>
      <c r="F438" s="1174"/>
      <c r="G438" s="1174"/>
      <c r="H438" s="1174"/>
      <c r="I438" s="1175"/>
      <c r="J438" s="1753" t="s">
        <v>3</v>
      </c>
      <c r="K438" s="1754"/>
      <c r="L438" s="1754"/>
      <c r="M438" s="1731"/>
      <c r="N438" s="1733"/>
      <c r="O438" s="492" t="s">
        <v>4</v>
      </c>
      <c r="P438" s="1731"/>
      <c r="Q438" s="1733"/>
      <c r="R438" s="1754"/>
      <c r="S438" s="1754"/>
      <c r="T438" s="1754"/>
      <c r="U438" s="1754"/>
      <c r="V438" s="1754"/>
      <c r="W438" s="1754"/>
      <c r="X438" s="1754"/>
      <c r="Y438" s="1754"/>
      <c r="Z438" s="1754"/>
      <c r="AA438" s="1754"/>
      <c r="AB438" s="1755"/>
      <c r="AD438" s="1173" t="s">
        <v>48</v>
      </c>
      <c r="AE438" s="1174"/>
      <c r="AF438" s="1174"/>
      <c r="AG438" s="1174"/>
      <c r="AH438" s="1174"/>
      <c r="AI438" s="1174"/>
      <c r="AJ438" s="1174"/>
      <c r="AK438" s="1175"/>
      <c r="AL438" s="1753" t="s">
        <v>3</v>
      </c>
      <c r="AM438" s="1754"/>
      <c r="AN438" s="1754"/>
      <c r="AO438" s="1731"/>
      <c r="AP438" s="1733"/>
      <c r="AQ438" s="492" t="s">
        <v>4</v>
      </c>
      <c r="AR438" s="1731"/>
      <c r="AS438" s="1733"/>
      <c r="AT438" s="1754"/>
      <c r="AU438" s="1754"/>
      <c r="AV438" s="1754"/>
      <c r="AW438" s="1754"/>
      <c r="AX438" s="1754"/>
      <c r="AY438" s="1754"/>
      <c r="AZ438" s="1754"/>
      <c r="BA438" s="1754"/>
      <c r="BB438" s="1754"/>
      <c r="BC438" s="1754"/>
      <c r="BD438" s="1755"/>
    </row>
    <row r="439" spans="2:58" s="32" customFormat="1" ht="25.35" hidden="1" customHeight="1" x14ac:dyDescent="0.45">
      <c r="B439" s="1179"/>
      <c r="C439" s="1180"/>
      <c r="D439" s="1180"/>
      <c r="E439" s="1180"/>
      <c r="F439" s="1180"/>
      <c r="G439" s="1180"/>
      <c r="H439" s="1180"/>
      <c r="I439" s="1181"/>
      <c r="J439" s="1753" t="s">
        <v>5</v>
      </c>
      <c r="K439" s="1754"/>
      <c r="L439" s="1754"/>
      <c r="M439" s="1731"/>
      <c r="N439" s="1732"/>
      <c r="O439" s="1732"/>
      <c r="P439" s="1732"/>
      <c r="Q439" s="1733"/>
      <c r="R439" s="1753" t="s">
        <v>6</v>
      </c>
      <c r="S439" s="1754"/>
      <c r="T439" s="1755"/>
      <c r="U439" s="1731"/>
      <c r="V439" s="1732"/>
      <c r="W439" s="1732"/>
      <c r="X439" s="1732"/>
      <c r="Y439" s="1732"/>
      <c r="Z439" s="1732"/>
      <c r="AA439" s="1732"/>
      <c r="AB439" s="1733"/>
      <c r="AD439" s="1179"/>
      <c r="AE439" s="1180"/>
      <c r="AF439" s="1180"/>
      <c r="AG439" s="1180"/>
      <c r="AH439" s="1180"/>
      <c r="AI439" s="1180"/>
      <c r="AJ439" s="1180"/>
      <c r="AK439" s="1181"/>
      <c r="AL439" s="1753" t="s">
        <v>5</v>
      </c>
      <c r="AM439" s="1754"/>
      <c r="AN439" s="1754"/>
      <c r="AO439" s="1731"/>
      <c r="AP439" s="1732"/>
      <c r="AQ439" s="1732"/>
      <c r="AR439" s="1732"/>
      <c r="AS439" s="1733"/>
      <c r="AT439" s="1753" t="s">
        <v>6</v>
      </c>
      <c r="AU439" s="1754"/>
      <c r="AV439" s="1755"/>
      <c r="AW439" s="1731"/>
      <c r="AX439" s="1732"/>
      <c r="AY439" s="1732"/>
      <c r="AZ439" s="1732"/>
      <c r="BA439" s="1732"/>
      <c r="BB439" s="1732"/>
      <c r="BC439" s="1732"/>
      <c r="BD439" s="1733"/>
    </row>
    <row r="440" spans="2:58" s="32" customFormat="1" ht="25.35" hidden="1" customHeight="1" x14ac:dyDescent="0.45">
      <c r="B440" s="1179"/>
      <c r="C440" s="1180"/>
      <c r="D440" s="1180"/>
      <c r="E440" s="1180"/>
      <c r="F440" s="1180"/>
      <c r="G440" s="1180"/>
      <c r="H440" s="1180"/>
      <c r="I440" s="1181"/>
      <c r="J440" s="1753" t="s">
        <v>8536</v>
      </c>
      <c r="K440" s="1754"/>
      <c r="L440" s="1754"/>
      <c r="M440" s="1757"/>
      <c r="N440" s="1758"/>
      <c r="O440" s="1758"/>
      <c r="P440" s="1758"/>
      <c r="Q440" s="1759"/>
      <c r="R440" s="1753" t="s">
        <v>7</v>
      </c>
      <c r="S440" s="1754"/>
      <c r="T440" s="1755"/>
      <c r="U440" s="1731"/>
      <c r="V440" s="1732"/>
      <c r="W440" s="1732"/>
      <c r="X440" s="1732"/>
      <c r="Y440" s="1732"/>
      <c r="Z440" s="1732"/>
      <c r="AA440" s="1732"/>
      <c r="AB440" s="1733"/>
      <c r="AD440" s="1179"/>
      <c r="AE440" s="1180"/>
      <c r="AF440" s="1180"/>
      <c r="AG440" s="1180"/>
      <c r="AH440" s="1180"/>
      <c r="AI440" s="1180"/>
      <c r="AJ440" s="1180"/>
      <c r="AK440" s="1181"/>
      <c r="AL440" s="1753" t="s">
        <v>8536</v>
      </c>
      <c r="AM440" s="1754"/>
      <c r="AN440" s="1754"/>
      <c r="AO440" s="1757"/>
      <c r="AP440" s="1758"/>
      <c r="AQ440" s="1758"/>
      <c r="AR440" s="1758"/>
      <c r="AS440" s="1759"/>
      <c r="AT440" s="1753" t="s">
        <v>7</v>
      </c>
      <c r="AU440" s="1754"/>
      <c r="AV440" s="1755"/>
      <c r="AW440" s="1731"/>
      <c r="AX440" s="1732"/>
      <c r="AY440" s="1732"/>
      <c r="AZ440" s="1732"/>
      <c r="BA440" s="1732"/>
      <c r="BB440" s="1732"/>
      <c r="BC440" s="1732"/>
      <c r="BD440" s="1733"/>
    </row>
    <row r="441" spans="2:58" s="32" customFormat="1" ht="25.35" hidden="1" customHeight="1" x14ac:dyDescent="0.45">
      <c r="B441" s="1182"/>
      <c r="C441" s="1183"/>
      <c r="D441" s="1183"/>
      <c r="E441" s="1183"/>
      <c r="F441" s="1183"/>
      <c r="G441" s="1183"/>
      <c r="H441" s="1183"/>
      <c r="I441" s="1184"/>
      <c r="J441" s="1753" t="s">
        <v>8</v>
      </c>
      <c r="K441" s="1754"/>
      <c r="L441" s="1754"/>
      <c r="M441" s="1756"/>
      <c r="N441" s="1756"/>
      <c r="O441" s="1756"/>
      <c r="P441" s="1756"/>
      <c r="Q441" s="1756"/>
      <c r="R441" s="1756"/>
      <c r="S441" s="1756"/>
      <c r="T441" s="1756"/>
      <c r="U441" s="1756"/>
      <c r="V441" s="1756"/>
      <c r="W441" s="1756"/>
      <c r="X441" s="1756"/>
      <c r="Y441" s="1756"/>
      <c r="Z441" s="1756"/>
      <c r="AA441" s="1756"/>
      <c r="AB441" s="1756"/>
      <c r="AD441" s="1182"/>
      <c r="AE441" s="1183"/>
      <c r="AF441" s="1183"/>
      <c r="AG441" s="1183"/>
      <c r="AH441" s="1183"/>
      <c r="AI441" s="1183"/>
      <c r="AJ441" s="1183"/>
      <c r="AK441" s="1184"/>
      <c r="AL441" s="1753" t="s">
        <v>8</v>
      </c>
      <c r="AM441" s="1754"/>
      <c r="AN441" s="1754"/>
      <c r="AO441" s="1756"/>
      <c r="AP441" s="1756"/>
      <c r="AQ441" s="1756"/>
      <c r="AR441" s="1756"/>
      <c r="AS441" s="1756"/>
      <c r="AT441" s="1756"/>
      <c r="AU441" s="1756"/>
      <c r="AV441" s="1756"/>
      <c r="AW441" s="1756"/>
      <c r="AX441" s="1756"/>
      <c r="AY441" s="1756"/>
      <c r="AZ441" s="1756"/>
      <c r="BA441" s="1756"/>
      <c r="BB441" s="1756"/>
      <c r="BC441" s="1756"/>
      <c r="BD441" s="1756"/>
    </row>
    <row r="442" spans="2:58" s="32" customFormat="1" ht="30" hidden="1" customHeight="1" x14ac:dyDescent="0.45">
      <c r="B442" s="1696" t="s">
        <v>63</v>
      </c>
      <c r="C442" s="1697"/>
      <c r="D442" s="1697"/>
      <c r="E442" s="1697"/>
      <c r="F442" s="1697"/>
      <c r="G442" s="1697"/>
      <c r="H442" s="1697"/>
      <c r="I442" s="1698"/>
      <c r="J442" s="494"/>
      <c r="K442" s="495"/>
      <c r="L442" s="220" t="s">
        <v>65</v>
      </c>
      <c r="M442" s="496"/>
      <c r="N442" s="218" t="s">
        <v>64</v>
      </c>
      <c r="O442" s="42"/>
      <c r="P442" s="53"/>
      <c r="V442" s="82"/>
      <c r="W442" s="82"/>
      <c r="X442" s="82"/>
      <c r="Y442" s="82"/>
      <c r="Z442" s="82"/>
      <c r="AA442" s="82"/>
      <c r="AB442" s="83"/>
      <c r="AD442" s="1696" t="s">
        <v>63</v>
      </c>
      <c r="AE442" s="1697"/>
      <c r="AF442" s="1697"/>
      <c r="AG442" s="1697"/>
      <c r="AH442" s="1697"/>
      <c r="AI442" s="1697"/>
      <c r="AJ442" s="1697"/>
      <c r="AK442" s="1698"/>
      <c r="AL442" s="494"/>
      <c r="AM442" s="495"/>
      <c r="AN442" s="220" t="s">
        <v>65</v>
      </c>
      <c r="AO442" s="496"/>
      <c r="AP442" s="218" t="s">
        <v>64</v>
      </c>
      <c r="AQ442" s="42"/>
      <c r="AR442" s="53"/>
      <c r="AX442" s="82"/>
      <c r="AY442" s="82"/>
      <c r="AZ442" s="82"/>
      <c r="BA442" s="82"/>
      <c r="BB442" s="82"/>
      <c r="BC442" s="82"/>
      <c r="BD442" s="83"/>
    </row>
    <row r="443" spans="2:58" s="32" customFormat="1" ht="15" hidden="1" customHeight="1" x14ac:dyDescent="0.45">
      <c r="B443" s="1699"/>
      <c r="C443" s="1700"/>
      <c r="D443" s="1700"/>
      <c r="E443" s="1700"/>
      <c r="F443" s="1700"/>
      <c r="G443" s="1700"/>
      <c r="H443" s="1700"/>
      <c r="I443" s="1701"/>
      <c r="J443" s="43" t="s">
        <v>66</v>
      </c>
      <c r="K443" s="44"/>
      <c r="L443" s="44"/>
      <c r="M443" s="44"/>
      <c r="N443" s="44"/>
      <c r="O443" s="44"/>
      <c r="P443" s="44"/>
      <c r="Q443" s="44"/>
      <c r="R443" s="44"/>
      <c r="S443" s="42"/>
      <c r="T443" s="45"/>
      <c r="U443" s="217"/>
      <c r="V443" s="212"/>
      <c r="W443" s="410"/>
      <c r="X443" s="295" t="s">
        <v>65</v>
      </c>
      <c r="Y443" s="211"/>
      <c r="Z443" s="72" t="s">
        <v>64</v>
      </c>
      <c r="AA443" s="72"/>
      <c r="AB443" s="214"/>
      <c r="AD443" s="1699"/>
      <c r="AE443" s="1700"/>
      <c r="AF443" s="1700"/>
      <c r="AG443" s="1700"/>
      <c r="AH443" s="1700"/>
      <c r="AI443" s="1700"/>
      <c r="AJ443" s="1700"/>
      <c r="AK443" s="1701"/>
      <c r="AL443" s="43" t="s">
        <v>66</v>
      </c>
      <c r="AM443" s="44"/>
      <c r="AN443" s="44"/>
      <c r="AO443" s="44"/>
      <c r="AP443" s="44"/>
      <c r="AQ443" s="44"/>
      <c r="AR443" s="44"/>
      <c r="AS443" s="44"/>
      <c r="AT443" s="44"/>
      <c r="AU443" s="42"/>
      <c r="AV443" s="45"/>
      <c r="AW443" s="217"/>
      <c r="AX443" s="212"/>
      <c r="AY443" s="410"/>
      <c r="AZ443" s="295" t="s">
        <v>65</v>
      </c>
      <c r="BA443" s="211"/>
      <c r="BB443" s="72" t="s">
        <v>64</v>
      </c>
      <c r="BC443" s="72"/>
      <c r="BD443" s="214"/>
    </row>
    <row r="444" spans="2:58" s="32" customFormat="1" ht="15" hidden="1" customHeight="1" x14ac:dyDescent="0.45">
      <c r="B444" s="1702"/>
      <c r="C444" s="1703"/>
      <c r="D444" s="1703"/>
      <c r="E444" s="1703"/>
      <c r="F444" s="1703"/>
      <c r="G444" s="1703"/>
      <c r="H444" s="1703"/>
      <c r="I444" s="1704"/>
      <c r="J444" s="497" t="s">
        <v>67</v>
      </c>
      <c r="K444" s="99"/>
      <c r="L444" s="99"/>
      <c r="M444" s="99"/>
      <c r="N444" s="99"/>
      <c r="O444" s="99"/>
      <c r="P444" s="99"/>
      <c r="Q444" s="99"/>
      <c r="R444" s="99"/>
      <c r="S444" s="47"/>
      <c r="T444" s="48"/>
      <c r="U444" s="498"/>
      <c r="V444" s="499"/>
      <c r="W444" s="500"/>
      <c r="X444" s="99" t="s">
        <v>65</v>
      </c>
      <c r="Y444" s="501"/>
      <c r="Z444" s="48" t="s">
        <v>64</v>
      </c>
      <c r="AA444" s="48"/>
      <c r="AB444" s="49"/>
      <c r="AD444" s="1702"/>
      <c r="AE444" s="1703"/>
      <c r="AF444" s="1703"/>
      <c r="AG444" s="1703"/>
      <c r="AH444" s="1703"/>
      <c r="AI444" s="1703"/>
      <c r="AJ444" s="1703"/>
      <c r="AK444" s="1704"/>
      <c r="AL444" s="497" t="s">
        <v>67</v>
      </c>
      <c r="AM444" s="99"/>
      <c r="AN444" s="99"/>
      <c r="AO444" s="99"/>
      <c r="AP444" s="99"/>
      <c r="AQ444" s="99"/>
      <c r="AR444" s="99"/>
      <c r="AS444" s="99"/>
      <c r="AT444" s="99"/>
      <c r="AU444" s="47"/>
      <c r="AV444" s="48"/>
      <c r="AW444" s="498"/>
      <c r="AX444" s="499"/>
      <c r="AY444" s="500"/>
      <c r="AZ444" s="99" t="s">
        <v>65</v>
      </c>
      <c r="BA444" s="501"/>
      <c r="BB444" s="48" t="s">
        <v>64</v>
      </c>
      <c r="BC444" s="48"/>
      <c r="BD444" s="49"/>
    </row>
    <row r="445" spans="2:58" s="32" customFormat="1" ht="18" hidden="1" customHeight="1" x14ac:dyDescent="0.45">
      <c r="B445" s="1167" t="s">
        <v>68</v>
      </c>
      <c r="C445" s="1168"/>
      <c r="D445" s="1168"/>
      <c r="E445" s="1168"/>
      <c r="F445" s="1168"/>
      <c r="G445" s="1168"/>
      <c r="H445" s="1168"/>
      <c r="I445" s="1169"/>
      <c r="J445" s="502" t="s">
        <v>70</v>
      </c>
      <c r="K445" s="52" t="s">
        <v>69</v>
      </c>
      <c r="L445" s="58"/>
      <c r="M445" s="58"/>
      <c r="N445" s="58"/>
      <c r="O445" s="502" t="s">
        <v>70</v>
      </c>
      <c r="P445" s="52" t="s">
        <v>71</v>
      </c>
      <c r="Q445" s="58"/>
      <c r="R445" s="58"/>
      <c r="T445" s="72" t="s">
        <v>81</v>
      </c>
      <c r="U445" s="502" t="s">
        <v>70</v>
      </c>
      <c r="V445" s="72" t="s">
        <v>82</v>
      </c>
      <c r="X445" s="52"/>
      <c r="Y445" s="58"/>
      <c r="Z445" s="58"/>
      <c r="AA445" s="58"/>
      <c r="AB445" s="59"/>
      <c r="AD445" s="1167" t="s">
        <v>68</v>
      </c>
      <c r="AE445" s="1168"/>
      <c r="AF445" s="1168"/>
      <c r="AG445" s="1168"/>
      <c r="AH445" s="1168"/>
      <c r="AI445" s="1168"/>
      <c r="AJ445" s="1168"/>
      <c r="AK445" s="1169"/>
      <c r="AL445" s="502" t="s">
        <v>70</v>
      </c>
      <c r="AM445" s="52" t="s">
        <v>69</v>
      </c>
      <c r="AN445" s="58"/>
      <c r="AO445" s="58"/>
      <c r="AP445" s="58"/>
      <c r="AQ445" s="502" t="s">
        <v>70</v>
      </c>
      <c r="AR445" s="52" t="s">
        <v>71</v>
      </c>
      <c r="AS445" s="58"/>
      <c r="AT445" s="58"/>
      <c r="AV445" s="72" t="s">
        <v>81</v>
      </c>
      <c r="AW445" s="502" t="s">
        <v>70</v>
      </c>
      <c r="AX445" s="72" t="s">
        <v>82</v>
      </c>
      <c r="AZ445" s="52"/>
      <c r="BA445" s="58"/>
      <c r="BB445" s="58"/>
      <c r="BC445" s="58"/>
      <c r="BD445" s="59"/>
    </row>
    <row r="446" spans="2:58" s="32" customFormat="1" ht="15" hidden="1" customHeight="1" x14ac:dyDescent="0.45">
      <c r="B446" s="1118" t="s">
        <v>72</v>
      </c>
      <c r="C446" s="1119"/>
      <c r="D446" s="1119"/>
      <c r="E446" s="1119"/>
      <c r="F446" s="1119"/>
      <c r="G446" s="1119"/>
      <c r="H446" s="1119"/>
      <c r="I446" s="1120"/>
      <c r="J446" s="1130" t="s">
        <v>73</v>
      </c>
      <c r="K446" s="1139"/>
      <c r="L446" s="1744"/>
      <c r="M446" s="1199"/>
      <c r="N446" s="1199"/>
      <c r="O446" s="1199"/>
      <c r="P446" s="1199"/>
      <c r="Q446" s="1199"/>
      <c r="R446" s="1200"/>
      <c r="S446" s="1200"/>
      <c r="T446" s="1200"/>
      <c r="U446" s="1745"/>
      <c r="V446" s="1143" t="s">
        <v>74</v>
      </c>
      <c r="W446" s="1143"/>
      <c r="X446" s="1143"/>
      <c r="Y446" s="1143"/>
      <c r="Z446" s="1143"/>
      <c r="AA446" s="1143"/>
      <c r="AB446" s="1144"/>
      <c r="AD446" s="1118" t="s">
        <v>72</v>
      </c>
      <c r="AE446" s="1119"/>
      <c r="AF446" s="1119"/>
      <c r="AG446" s="1119"/>
      <c r="AH446" s="1119"/>
      <c r="AI446" s="1119"/>
      <c r="AJ446" s="1119"/>
      <c r="AK446" s="1120"/>
      <c r="AL446" s="1130" t="s">
        <v>73</v>
      </c>
      <c r="AM446" s="1139"/>
      <c r="AN446" s="1744"/>
      <c r="AO446" s="1199"/>
      <c r="AP446" s="1199"/>
      <c r="AQ446" s="1199"/>
      <c r="AR446" s="1199"/>
      <c r="AS446" s="1199"/>
      <c r="AT446" s="1200"/>
      <c r="AU446" s="1200"/>
      <c r="AV446" s="1200"/>
      <c r="AW446" s="1745"/>
      <c r="AX446" s="1143" t="s">
        <v>74</v>
      </c>
      <c r="AY446" s="1143"/>
      <c r="AZ446" s="1143"/>
      <c r="BA446" s="1143"/>
      <c r="BB446" s="1143"/>
      <c r="BC446" s="1143"/>
      <c r="BD446" s="1144"/>
    </row>
    <row r="447" spans="2:58" s="32" customFormat="1" ht="15" hidden="1" customHeight="1" x14ac:dyDescent="0.45">
      <c r="B447" s="1121"/>
      <c r="C447" s="1122"/>
      <c r="D447" s="1122"/>
      <c r="E447" s="1122"/>
      <c r="F447" s="1122"/>
      <c r="G447" s="1122"/>
      <c r="H447" s="1122"/>
      <c r="I447" s="1123"/>
      <c r="J447" s="1197"/>
      <c r="K447" s="1198"/>
      <c r="L447" s="1744"/>
      <c r="M447" s="1199"/>
      <c r="N447" s="1199"/>
      <c r="O447" s="1199"/>
      <c r="P447" s="1199"/>
      <c r="Q447" s="1199"/>
      <c r="R447" s="1200"/>
      <c r="S447" s="1200"/>
      <c r="T447" s="1200"/>
      <c r="U447" s="1745"/>
      <c r="V447" s="1146"/>
      <c r="W447" s="1146"/>
      <c r="X447" s="1146"/>
      <c r="Y447" s="1146"/>
      <c r="Z447" s="1146"/>
      <c r="AA447" s="1146"/>
      <c r="AB447" s="1147"/>
      <c r="AC447" s="63"/>
      <c r="AD447" s="1121"/>
      <c r="AE447" s="1122"/>
      <c r="AF447" s="1122"/>
      <c r="AG447" s="1122"/>
      <c r="AH447" s="1122"/>
      <c r="AI447" s="1122"/>
      <c r="AJ447" s="1122"/>
      <c r="AK447" s="1123"/>
      <c r="AL447" s="1197"/>
      <c r="AM447" s="1198"/>
      <c r="AN447" s="1744"/>
      <c r="AO447" s="1199"/>
      <c r="AP447" s="1199"/>
      <c r="AQ447" s="1199"/>
      <c r="AR447" s="1199"/>
      <c r="AS447" s="1199"/>
      <c r="AT447" s="1200"/>
      <c r="AU447" s="1200"/>
      <c r="AV447" s="1200"/>
      <c r="AW447" s="1745"/>
      <c r="AX447" s="1146"/>
      <c r="AY447" s="1146"/>
      <c r="AZ447" s="1146"/>
      <c r="BA447" s="1146"/>
      <c r="BB447" s="1146"/>
      <c r="BC447" s="1146"/>
      <c r="BD447" s="1147"/>
      <c r="BF447" s="63"/>
    </row>
    <row r="448" spans="2:58" s="32" customFormat="1" ht="15" hidden="1" customHeight="1" x14ac:dyDescent="0.45">
      <c r="B448" s="1118" t="s">
        <v>75</v>
      </c>
      <c r="C448" s="1119"/>
      <c r="D448" s="1119"/>
      <c r="E448" s="1119"/>
      <c r="F448" s="1119"/>
      <c r="G448" s="1119"/>
      <c r="H448" s="1119"/>
      <c r="I448" s="1119"/>
      <c r="J448" s="1737"/>
      <c r="K448" s="1739"/>
      <c r="L448" s="1558"/>
      <c r="M448" s="1527" t="s">
        <v>76</v>
      </c>
      <c r="N448" s="1558"/>
      <c r="O448" s="1527" t="s">
        <v>77</v>
      </c>
      <c r="P448" s="1558"/>
      <c r="Q448" s="1527" t="s">
        <v>140</v>
      </c>
      <c r="S448" s="60"/>
      <c r="T448" s="60"/>
      <c r="U448" s="60"/>
      <c r="V448" s="60"/>
      <c r="W448" s="60"/>
      <c r="X448" s="60"/>
      <c r="Y448" s="60"/>
      <c r="Z448" s="60"/>
      <c r="AA448" s="60"/>
      <c r="AB448" s="209"/>
      <c r="AC448" s="63"/>
      <c r="AD448" s="1118" t="s">
        <v>75</v>
      </c>
      <c r="AE448" s="1119"/>
      <c r="AF448" s="1119"/>
      <c r="AG448" s="1119"/>
      <c r="AH448" s="1119"/>
      <c r="AI448" s="1119"/>
      <c r="AJ448" s="1119"/>
      <c r="AK448" s="1119"/>
      <c r="AL448" s="1737"/>
      <c r="AM448" s="1739"/>
      <c r="AN448" s="1558"/>
      <c r="AO448" s="1527" t="s">
        <v>76</v>
      </c>
      <c r="AP448" s="1558"/>
      <c r="AQ448" s="1527" t="s">
        <v>77</v>
      </c>
      <c r="AR448" s="1558"/>
      <c r="AS448" s="1527" t="s">
        <v>140</v>
      </c>
      <c r="AU448" s="60"/>
      <c r="AV448" s="60"/>
      <c r="AW448" s="60"/>
      <c r="AX448" s="60"/>
      <c r="AY448" s="60"/>
      <c r="AZ448" s="60"/>
      <c r="BA448" s="60"/>
      <c r="BB448" s="60"/>
      <c r="BC448" s="60"/>
      <c r="BD448" s="209"/>
      <c r="BF448" s="63"/>
    </row>
    <row r="449" spans="2:58" s="32" customFormat="1" ht="15" hidden="1" customHeight="1" x14ac:dyDescent="0.45">
      <c r="B449" s="1121"/>
      <c r="C449" s="1122"/>
      <c r="D449" s="1122"/>
      <c r="E449" s="1122"/>
      <c r="F449" s="1122"/>
      <c r="G449" s="1122"/>
      <c r="H449" s="1122"/>
      <c r="I449" s="1122"/>
      <c r="J449" s="1480"/>
      <c r="K449" s="1752"/>
      <c r="L449" s="1749"/>
      <c r="M449" s="1528"/>
      <c r="N449" s="1749"/>
      <c r="O449" s="1528"/>
      <c r="P449" s="1749"/>
      <c r="Q449" s="1528"/>
      <c r="R449" s="64"/>
      <c r="S449" s="62"/>
      <c r="T449" s="62"/>
      <c r="U449" s="62"/>
      <c r="V449" s="62"/>
      <c r="W449" s="62"/>
      <c r="X449" s="62"/>
      <c r="Y449" s="62"/>
      <c r="Z449" s="62"/>
      <c r="AA449" s="62"/>
      <c r="AB449" s="208"/>
      <c r="AC449" s="63"/>
      <c r="AD449" s="1121"/>
      <c r="AE449" s="1122"/>
      <c r="AF449" s="1122"/>
      <c r="AG449" s="1122"/>
      <c r="AH449" s="1122"/>
      <c r="AI449" s="1122"/>
      <c r="AJ449" s="1122"/>
      <c r="AK449" s="1122"/>
      <c r="AL449" s="1480"/>
      <c r="AM449" s="1752"/>
      <c r="AN449" s="1749"/>
      <c r="AO449" s="1528"/>
      <c r="AP449" s="1749"/>
      <c r="AQ449" s="1528"/>
      <c r="AR449" s="1749"/>
      <c r="AS449" s="1528"/>
      <c r="AT449" s="64"/>
      <c r="AU449" s="62"/>
      <c r="AV449" s="62"/>
      <c r="AW449" s="62"/>
      <c r="AX449" s="62"/>
      <c r="AY449" s="62"/>
      <c r="AZ449" s="62"/>
      <c r="BA449" s="62"/>
      <c r="BB449" s="62"/>
      <c r="BC449" s="62"/>
      <c r="BD449" s="208"/>
      <c r="BF449" s="63"/>
    </row>
    <row r="450" spans="2:58" s="32" customFormat="1" ht="20.100000000000001" hidden="1" customHeight="1" x14ac:dyDescent="0.4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1"/>
      <c r="Z450" s="61"/>
      <c r="AA450" s="61"/>
      <c r="AB450" s="61"/>
      <c r="AC450" s="63"/>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1"/>
      <c r="BB450" s="61"/>
      <c r="BC450" s="61"/>
      <c r="BD450" s="61"/>
      <c r="BF450" s="63"/>
    </row>
    <row r="451" spans="2:58" s="32" customFormat="1" ht="12.6" hidden="1" customHeight="1" x14ac:dyDescent="0.45">
      <c r="B451" s="1185" t="s">
        <v>62</v>
      </c>
      <c r="C451" s="1186"/>
      <c r="D451" s="1186"/>
      <c r="E451" s="1186"/>
      <c r="F451" s="1186"/>
      <c r="G451" s="1186"/>
      <c r="H451" s="1186"/>
      <c r="I451" s="1187"/>
      <c r="J451" s="1188"/>
      <c r="K451" s="1189"/>
      <c r="L451" s="1189"/>
      <c r="M451" s="1189"/>
      <c r="N451" s="1189"/>
      <c r="O451" s="1189"/>
      <c r="P451" s="1189"/>
      <c r="Q451" s="1189"/>
      <c r="R451" s="1189"/>
      <c r="S451" s="1189"/>
      <c r="T451" s="1189"/>
      <c r="U451" s="1189"/>
      <c r="V451" s="1189"/>
      <c r="W451" s="1189"/>
      <c r="X451" s="1189"/>
      <c r="Y451" s="1189"/>
      <c r="Z451" s="1189"/>
      <c r="AA451" s="1189"/>
      <c r="AB451" s="1190"/>
      <c r="AD451" s="1185" t="s">
        <v>62</v>
      </c>
      <c r="AE451" s="1186"/>
      <c r="AF451" s="1186"/>
      <c r="AG451" s="1186"/>
      <c r="AH451" s="1186"/>
      <c r="AI451" s="1186"/>
      <c r="AJ451" s="1186"/>
      <c r="AK451" s="1187"/>
      <c r="AL451" s="1188"/>
      <c r="AM451" s="1189"/>
      <c r="AN451" s="1189"/>
      <c r="AO451" s="1189"/>
      <c r="AP451" s="1189"/>
      <c r="AQ451" s="1189"/>
      <c r="AR451" s="1189"/>
      <c r="AS451" s="1189"/>
      <c r="AT451" s="1189"/>
      <c r="AU451" s="1189"/>
      <c r="AV451" s="1189"/>
      <c r="AW451" s="1189"/>
      <c r="AX451" s="1189"/>
      <c r="AY451" s="1189"/>
      <c r="AZ451" s="1189"/>
      <c r="BA451" s="1189"/>
      <c r="BB451" s="1189"/>
      <c r="BC451" s="1189"/>
      <c r="BD451" s="1190"/>
    </row>
    <row r="452" spans="2:58" s="32" customFormat="1" ht="22.5" hidden="1" customHeight="1" x14ac:dyDescent="0.45">
      <c r="B452" s="1207" t="s">
        <v>50</v>
      </c>
      <c r="C452" s="1208"/>
      <c r="D452" s="1208"/>
      <c r="E452" s="1208"/>
      <c r="F452" s="1208"/>
      <c r="G452" s="1208"/>
      <c r="H452" s="1208"/>
      <c r="I452" s="1209"/>
      <c r="J452" s="1182"/>
      <c r="K452" s="1183"/>
      <c r="L452" s="1183"/>
      <c r="M452" s="1180"/>
      <c r="N452" s="1180"/>
      <c r="O452" s="1183"/>
      <c r="P452" s="1180"/>
      <c r="Q452" s="1180"/>
      <c r="R452" s="1183"/>
      <c r="S452" s="1183"/>
      <c r="T452" s="1183"/>
      <c r="U452" s="1183"/>
      <c r="V452" s="1183"/>
      <c r="W452" s="1183"/>
      <c r="X452" s="1183"/>
      <c r="Y452" s="1183"/>
      <c r="Z452" s="1183"/>
      <c r="AA452" s="1183"/>
      <c r="AB452" s="1184"/>
      <c r="AC452" s="32">
        <v>26</v>
      </c>
      <c r="AD452" s="1207" t="s">
        <v>50</v>
      </c>
      <c r="AE452" s="1208"/>
      <c r="AF452" s="1208"/>
      <c r="AG452" s="1208"/>
      <c r="AH452" s="1208"/>
      <c r="AI452" s="1208"/>
      <c r="AJ452" s="1208"/>
      <c r="AK452" s="1209"/>
      <c r="AL452" s="1182"/>
      <c r="AM452" s="1183"/>
      <c r="AN452" s="1183"/>
      <c r="AO452" s="1180"/>
      <c r="AP452" s="1180"/>
      <c r="AQ452" s="1183"/>
      <c r="AR452" s="1180"/>
      <c r="AS452" s="1180"/>
      <c r="AT452" s="1183"/>
      <c r="AU452" s="1183"/>
      <c r="AV452" s="1183"/>
      <c r="AW452" s="1183"/>
      <c r="AX452" s="1183"/>
      <c r="AY452" s="1183"/>
      <c r="AZ452" s="1183"/>
      <c r="BA452" s="1183"/>
      <c r="BB452" s="1183"/>
      <c r="BC452" s="1183"/>
      <c r="BD452" s="1184"/>
      <c r="BF452" s="32">
        <v>26</v>
      </c>
    </row>
    <row r="453" spans="2:58" s="32" customFormat="1" ht="25.35" hidden="1" customHeight="1" x14ac:dyDescent="0.45">
      <c r="B453" s="1173" t="s">
        <v>48</v>
      </c>
      <c r="C453" s="1174"/>
      <c r="D453" s="1174"/>
      <c r="E453" s="1174"/>
      <c r="F453" s="1174"/>
      <c r="G453" s="1174"/>
      <c r="H453" s="1174"/>
      <c r="I453" s="1175"/>
      <c r="J453" s="1753" t="s">
        <v>3</v>
      </c>
      <c r="K453" s="1754"/>
      <c r="L453" s="1754"/>
      <c r="M453" s="1731"/>
      <c r="N453" s="1733"/>
      <c r="O453" s="492" t="s">
        <v>4</v>
      </c>
      <c r="P453" s="1731"/>
      <c r="Q453" s="1733"/>
      <c r="R453" s="1754"/>
      <c r="S453" s="1754"/>
      <c r="T453" s="1754"/>
      <c r="U453" s="1754"/>
      <c r="V453" s="1754"/>
      <c r="W453" s="1754"/>
      <c r="X453" s="1754"/>
      <c r="Y453" s="1754"/>
      <c r="Z453" s="1754"/>
      <c r="AA453" s="1754"/>
      <c r="AB453" s="1755"/>
      <c r="AD453" s="1173" t="s">
        <v>48</v>
      </c>
      <c r="AE453" s="1174"/>
      <c r="AF453" s="1174"/>
      <c r="AG453" s="1174"/>
      <c r="AH453" s="1174"/>
      <c r="AI453" s="1174"/>
      <c r="AJ453" s="1174"/>
      <c r="AK453" s="1175"/>
      <c r="AL453" s="1753" t="s">
        <v>3</v>
      </c>
      <c r="AM453" s="1754"/>
      <c r="AN453" s="1754"/>
      <c r="AO453" s="1731"/>
      <c r="AP453" s="1733"/>
      <c r="AQ453" s="492" t="s">
        <v>4</v>
      </c>
      <c r="AR453" s="1731"/>
      <c r="AS453" s="1733"/>
      <c r="AT453" s="1754"/>
      <c r="AU453" s="1754"/>
      <c r="AV453" s="1754"/>
      <c r="AW453" s="1754"/>
      <c r="AX453" s="1754"/>
      <c r="AY453" s="1754"/>
      <c r="AZ453" s="1754"/>
      <c r="BA453" s="1754"/>
      <c r="BB453" s="1754"/>
      <c r="BC453" s="1754"/>
      <c r="BD453" s="1755"/>
    </row>
    <row r="454" spans="2:58" s="32" customFormat="1" ht="25.35" hidden="1" customHeight="1" x14ac:dyDescent="0.45">
      <c r="B454" s="1179"/>
      <c r="C454" s="1180"/>
      <c r="D454" s="1180"/>
      <c r="E454" s="1180"/>
      <c r="F454" s="1180"/>
      <c r="G454" s="1180"/>
      <c r="H454" s="1180"/>
      <c r="I454" s="1181"/>
      <c r="J454" s="1753" t="s">
        <v>5</v>
      </c>
      <c r="K454" s="1754"/>
      <c r="L454" s="1754"/>
      <c r="M454" s="1731"/>
      <c r="N454" s="1732"/>
      <c r="O454" s="1732"/>
      <c r="P454" s="1732"/>
      <c r="Q454" s="1733"/>
      <c r="R454" s="1753" t="s">
        <v>6</v>
      </c>
      <c r="S454" s="1754"/>
      <c r="T454" s="1755"/>
      <c r="U454" s="1731"/>
      <c r="V454" s="1732"/>
      <c r="W454" s="1732"/>
      <c r="X454" s="1732"/>
      <c r="Y454" s="1732"/>
      <c r="Z454" s="1732"/>
      <c r="AA454" s="1732"/>
      <c r="AB454" s="1733"/>
      <c r="AD454" s="1179"/>
      <c r="AE454" s="1180"/>
      <c r="AF454" s="1180"/>
      <c r="AG454" s="1180"/>
      <c r="AH454" s="1180"/>
      <c r="AI454" s="1180"/>
      <c r="AJ454" s="1180"/>
      <c r="AK454" s="1181"/>
      <c r="AL454" s="1753" t="s">
        <v>5</v>
      </c>
      <c r="AM454" s="1754"/>
      <c r="AN454" s="1754"/>
      <c r="AO454" s="1731"/>
      <c r="AP454" s="1732"/>
      <c r="AQ454" s="1732"/>
      <c r="AR454" s="1732"/>
      <c r="AS454" s="1733"/>
      <c r="AT454" s="1753" t="s">
        <v>6</v>
      </c>
      <c r="AU454" s="1754"/>
      <c r="AV454" s="1755"/>
      <c r="AW454" s="1731"/>
      <c r="AX454" s="1732"/>
      <c r="AY454" s="1732"/>
      <c r="AZ454" s="1732"/>
      <c r="BA454" s="1732"/>
      <c r="BB454" s="1732"/>
      <c r="BC454" s="1732"/>
      <c r="BD454" s="1733"/>
    </row>
    <row r="455" spans="2:58" s="32" customFormat="1" ht="25.35" hidden="1" customHeight="1" x14ac:dyDescent="0.45">
      <c r="B455" s="1179"/>
      <c r="C455" s="1180"/>
      <c r="D455" s="1180"/>
      <c r="E455" s="1180"/>
      <c r="F455" s="1180"/>
      <c r="G455" s="1180"/>
      <c r="H455" s="1180"/>
      <c r="I455" s="1181"/>
      <c r="J455" s="1753" t="s">
        <v>8536</v>
      </c>
      <c r="K455" s="1754"/>
      <c r="L455" s="1754"/>
      <c r="M455" s="1757"/>
      <c r="N455" s="1758"/>
      <c r="O455" s="1758"/>
      <c r="P455" s="1758"/>
      <c r="Q455" s="1759"/>
      <c r="R455" s="1753" t="s">
        <v>7</v>
      </c>
      <c r="S455" s="1754"/>
      <c r="T455" s="1755"/>
      <c r="U455" s="1731"/>
      <c r="V455" s="1732"/>
      <c r="W455" s="1732"/>
      <c r="X455" s="1732"/>
      <c r="Y455" s="1732"/>
      <c r="Z455" s="1732"/>
      <c r="AA455" s="1732"/>
      <c r="AB455" s="1733"/>
      <c r="AD455" s="1179"/>
      <c r="AE455" s="1180"/>
      <c r="AF455" s="1180"/>
      <c r="AG455" s="1180"/>
      <c r="AH455" s="1180"/>
      <c r="AI455" s="1180"/>
      <c r="AJ455" s="1180"/>
      <c r="AK455" s="1181"/>
      <c r="AL455" s="1753" t="s">
        <v>8536</v>
      </c>
      <c r="AM455" s="1754"/>
      <c r="AN455" s="1754"/>
      <c r="AO455" s="1757"/>
      <c r="AP455" s="1758"/>
      <c r="AQ455" s="1758"/>
      <c r="AR455" s="1758"/>
      <c r="AS455" s="1759"/>
      <c r="AT455" s="1753" t="s">
        <v>7</v>
      </c>
      <c r="AU455" s="1754"/>
      <c r="AV455" s="1755"/>
      <c r="AW455" s="1731"/>
      <c r="AX455" s="1732"/>
      <c r="AY455" s="1732"/>
      <c r="AZ455" s="1732"/>
      <c r="BA455" s="1732"/>
      <c r="BB455" s="1732"/>
      <c r="BC455" s="1732"/>
      <c r="BD455" s="1733"/>
    </row>
    <row r="456" spans="2:58" s="32" customFormat="1" ht="25.35" hidden="1" customHeight="1" x14ac:dyDescent="0.45">
      <c r="B456" s="1182"/>
      <c r="C456" s="1183"/>
      <c r="D456" s="1183"/>
      <c r="E456" s="1183"/>
      <c r="F456" s="1183"/>
      <c r="G456" s="1183"/>
      <c r="H456" s="1183"/>
      <c r="I456" s="1184"/>
      <c r="J456" s="1753" t="s">
        <v>8</v>
      </c>
      <c r="K456" s="1754"/>
      <c r="L456" s="1754"/>
      <c r="M456" s="1756"/>
      <c r="N456" s="1756"/>
      <c r="O456" s="1756"/>
      <c r="P456" s="1756"/>
      <c r="Q456" s="1756"/>
      <c r="R456" s="1756"/>
      <c r="S456" s="1756"/>
      <c r="T456" s="1756"/>
      <c r="U456" s="1756"/>
      <c r="V456" s="1756"/>
      <c r="W456" s="1756"/>
      <c r="X456" s="1756"/>
      <c r="Y456" s="1756"/>
      <c r="Z456" s="1756"/>
      <c r="AA456" s="1756"/>
      <c r="AB456" s="1756"/>
      <c r="AD456" s="1182"/>
      <c r="AE456" s="1183"/>
      <c r="AF456" s="1183"/>
      <c r="AG456" s="1183"/>
      <c r="AH456" s="1183"/>
      <c r="AI456" s="1183"/>
      <c r="AJ456" s="1183"/>
      <c r="AK456" s="1184"/>
      <c r="AL456" s="1753" t="s">
        <v>8</v>
      </c>
      <c r="AM456" s="1754"/>
      <c r="AN456" s="1754"/>
      <c r="AO456" s="1756"/>
      <c r="AP456" s="1756"/>
      <c r="AQ456" s="1756"/>
      <c r="AR456" s="1756"/>
      <c r="AS456" s="1756"/>
      <c r="AT456" s="1756"/>
      <c r="AU456" s="1756"/>
      <c r="AV456" s="1756"/>
      <c r="AW456" s="1756"/>
      <c r="AX456" s="1756"/>
      <c r="AY456" s="1756"/>
      <c r="AZ456" s="1756"/>
      <c r="BA456" s="1756"/>
      <c r="BB456" s="1756"/>
      <c r="BC456" s="1756"/>
      <c r="BD456" s="1756"/>
    </row>
    <row r="457" spans="2:58" s="32" customFormat="1" ht="30" hidden="1" customHeight="1" x14ac:dyDescent="0.45">
      <c r="B457" s="1696" t="s">
        <v>63</v>
      </c>
      <c r="C457" s="1697"/>
      <c r="D457" s="1697"/>
      <c r="E457" s="1697"/>
      <c r="F457" s="1697"/>
      <c r="G457" s="1697"/>
      <c r="H457" s="1697"/>
      <c r="I457" s="1698"/>
      <c r="J457" s="494"/>
      <c r="K457" s="495"/>
      <c r="L457" s="220" t="s">
        <v>65</v>
      </c>
      <c r="M457" s="496"/>
      <c r="N457" s="218" t="s">
        <v>64</v>
      </c>
      <c r="O457" s="42"/>
      <c r="P457" s="53"/>
      <c r="V457" s="82"/>
      <c r="W457" s="82"/>
      <c r="X457" s="82"/>
      <c r="Y457" s="82"/>
      <c r="Z457" s="82"/>
      <c r="AA457" s="82"/>
      <c r="AB457" s="83"/>
      <c r="AD457" s="1696" t="s">
        <v>63</v>
      </c>
      <c r="AE457" s="1697"/>
      <c r="AF457" s="1697"/>
      <c r="AG457" s="1697"/>
      <c r="AH457" s="1697"/>
      <c r="AI457" s="1697"/>
      <c r="AJ457" s="1697"/>
      <c r="AK457" s="1698"/>
      <c r="AL457" s="494"/>
      <c r="AM457" s="495"/>
      <c r="AN457" s="220" t="s">
        <v>65</v>
      </c>
      <c r="AO457" s="496"/>
      <c r="AP457" s="218" t="s">
        <v>64</v>
      </c>
      <c r="AQ457" s="42"/>
      <c r="AR457" s="53"/>
      <c r="AX457" s="82"/>
      <c r="AY457" s="82"/>
      <c r="AZ457" s="82"/>
      <c r="BA457" s="82"/>
      <c r="BB457" s="82"/>
      <c r="BC457" s="82"/>
      <c r="BD457" s="83"/>
    </row>
    <row r="458" spans="2:58" s="32" customFormat="1" ht="15" hidden="1" customHeight="1" x14ac:dyDescent="0.45">
      <c r="B458" s="1699"/>
      <c r="C458" s="1700"/>
      <c r="D458" s="1700"/>
      <c r="E458" s="1700"/>
      <c r="F458" s="1700"/>
      <c r="G458" s="1700"/>
      <c r="H458" s="1700"/>
      <c r="I458" s="1701"/>
      <c r="J458" s="43" t="s">
        <v>66</v>
      </c>
      <c r="K458" s="44"/>
      <c r="L458" s="44"/>
      <c r="M458" s="44"/>
      <c r="N458" s="44"/>
      <c r="O458" s="44"/>
      <c r="P458" s="44"/>
      <c r="Q458" s="44"/>
      <c r="R458" s="44"/>
      <c r="S458" s="42"/>
      <c r="T458" s="45"/>
      <c r="U458" s="217"/>
      <c r="V458" s="212"/>
      <c r="W458" s="410"/>
      <c r="X458" s="295" t="s">
        <v>65</v>
      </c>
      <c r="Y458" s="211"/>
      <c r="Z458" s="72" t="s">
        <v>64</v>
      </c>
      <c r="AA458" s="72"/>
      <c r="AB458" s="214"/>
      <c r="AD458" s="1699"/>
      <c r="AE458" s="1700"/>
      <c r="AF458" s="1700"/>
      <c r="AG458" s="1700"/>
      <c r="AH458" s="1700"/>
      <c r="AI458" s="1700"/>
      <c r="AJ458" s="1700"/>
      <c r="AK458" s="1701"/>
      <c r="AL458" s="43" t="s">
        <v>66</v>
      </c>
      <c r="AM458" s="44"/>
      <c r="AN458" s="44"/>
      <c r="AO458" s="44"/>
      <c r="AP458" s="44"/>
      <c r="AQ458" s="44"/>
      <c r="AR458" s="44"/>
      <c r="AS458" s="44"/>
      <c r="AT458" s="44"/>
      <c r="AU458" s="42"/>
      <c r="AV458" s="45"/>
      <c r="AW458" s="217"/>
      <c r="AX458" s="212"/>
      <c r="AY458" s="410"/>
      <c r="AZ458" s="295" t="s">
        <v>65</v>
      </c>
      <c r="BA458" s="211"/>
      <c r="BB458" s="72" t="s">
        <v>64</v>
      </c>
      <c r="BC458" s="72"/>
      <c r="BD458" s="214"/>
    </row>
    <row r="459" spans="2:58" s="32" customFormat="1" ht="15" hidden="1" customHeight="1" x14ac:dyDescent="0.45">
      <c r="B459" s="1702"/>
      <c r="C459" s="1703"/>
      <c r="D459" s="1703"/>
      <c r="E459" s="1703"/>
      <c r="F459" s="1703"/>
      <c r="G459" s="1703"/>
      <c r="H459" s="1703"/>
      <c r="I459" s="1704"/>
      <c r="J459" s="497" t="s">
        <v>67</v>
      </c>
      <c r="K459" s="99"/>
      <c r="L459" s="99"/>
      <c r="M459" s="99"/>
      <c r="N459" s="99"/>
      <c r="O459" s="99"/>
      <c r="P459" s="99"/>
      <c r="Q459" s="99"/>
      <c r="R459" s="99"/>
      <c r="S459" s="47"/>
      <c r="T459" s="48"/>
      <c r="U459" s="498"/>
      <c r="V459" s="499"/>
      <c r="W459" s="500"/>
      <c r="X459" s="99" t="s">
        <v>65</v>
      </c>
      <c r="Y459" s="501"/>
      <c r="Z459" s="48" t="s">
        <v>64</v>
      </c>
      <c r="AA459" s="48"/>
      <c r="AB459" s="49"/>
      <c r="AD459" s="1702"/>
      <c r="AE459" s="1703"/>
      <c r="AF459" s="1703"/>
      <c r="AG459" s="1703"/>
      <c r="AH459" s="1703"/>
      <c r="AI459" s="1703"/>
      <c r="AJ459" s="1703"/>
      <c r="AK459" s="1704"/>
      <c r="AL459" s="497" t="s">
        <v>67</v>
      </c>
      <c r="AM459" s="99"/>
      <c r="AN459" s="99"/>
      <c r="AO459" s="99"/>
      <c r="AP459" s="99"/>
      <c r="AQ459" s="99"/>
      <c r="AR459" s="99"/>
      <c r="AS459" s="99"/>
      <c r="AT459" s="99"/>
      <c r="AU459" s="47"/>
      <c r="AV459" s="48"/>
      <c r="AW459" s="498"/>
      <c r="AX459" s="499"/>
      <c r="AY459" s="500"/>
      <c r="AZ459" s="99" t="s">
        <v>65</v>
      </c>
      <c r="BA459" s="501"/>
      <c r="BB459" s="48" t="s">
        <v>64</v>
      </c>
      <c r="BC459" s="48"/>
      <c r="BD459" s="49"/>
    </row>
    <row r="460" spans="2:58" s="32" customFormat="1" ht="18" hidden="1" customHeight="1" x14ac:dyDescent="0.45">
      <c r="B460" s="1167" t="s">
        <v>68</v>
      </c>
      <c r="C460" s="1168"/>
      <c r="D460" s="1168"/>
      <c r="E460" s="1168"/>
      <c r="F460" s="1168"/>
      <c r="G460" s="1168"/>
      <c r="H460" s="1168"/>
      <c r="I460" s="1169"/>
      <c r="J460" s="502" t="s">
        <v>70</v>
      </c>
      <c r="K460" s="52" t="s">
        <v>69</v>
      </c>
      <c r="L460" s="58"/>
      <c r="M460" s="58"/>
      <c r="N460" s="58"/>
      <c r="O460" s="502" t="s">
        <v>70</v>
      </c>
      <c r="P460" s="52" t="s">
        <v>71</v>
      </c>
      <c r="Q460" s="58"/>
      <c r="R460" s="58"/>
      <c r="T460" s="72" t="s">
        <v>81</v>
      </c>
      <c r="U460" s="502" t="s">
        <v>70</v>
      </c>
      <c r="V460" s="72" t="s">
        <v>82</v>
      </c>
      <c r="X460" s="52"/>
      <c r="Y460" s="58"/>
      <c r="Z460" s="58"/>
      <c r="AA460" s="58"/>
      <c r="AB460" s="59"/>
      <c r="AD460" s="1167" t="s">
        <v>68</v>
      </c>
      <c r="AE460" s="1168"/>
      <c r="AF460" s="1168"/>
      <c r="AG460" s="1168"/>
      <c r="AH460" s="1168"/>
      <c r="AI460" s="1168"/>
      <c r="AJ460" s="1168"/>
      <c r="AK460" s="1169"/>
      <c r="AL460" s="502" t="s">
        <v>70</v>
      </c>
      <c r="AM460" s="52" t="s">
        <v>69</v>
      </c>
      <c r="AN460" s="58"/>
      <c r="AO460" s="58"/>
      <c r="AP460" s="58"/>
      <c r="AQ460" s="502" t="s">
        <v>70</v>
      </c>
      <c r="AR460" s="52" t="s">
        <v>71</v>
      </c>
      <c r="AS460" s="58"/>
      <c r="AT460" s="58"/>
      <c r="AV460" s="72" t="s">
        <v>81</v>
      </c>
      <c r="AW460" s="502" t="s">
        <v>70</v>
      </c>
      <c r="AX460" s="72" t="s">
        <v>82</v>
      </c>
      <c r="AZ460" s="52"/>
      <c r="BA460" s="58"/>
      <c r="BB460" s="58"/>
      <c r="BC460" s="58"/>
      <c r="BD460" s="59"/>
    </row>
    <row r="461" spans="2:58" s="32" customFormat="1" ht="15" hidden="1" customHeight="1" x14ac:dyDescent="0.45">
      <c r="B461" s="1118" t="s">
        <v>72</v>
      </c>
      <c r="C461" s="1119"/>
      <c r="D461" s="1119"/>
      <c r="E461" s="1119"/>
      <c r="F461" s="1119"/>
      <c r="G461" s="1119"/>
      <c r="H461" s="1119"/>
      <c r="I461" s="1120"/>
      <c r="J461" s="1130" t="s">
        <v>73</v>
      </c>
      <c r="K461" s="1139"/>
      <c r="L461" s="1744"/>
      <c r="M461" s="1199"/>
      <c r="N461" s="1199"/>
      <c r="O461" s="1199"/>
      <c r="P461" s="1199"/>
      <c r="Q461" s="1199"/>
      <c r="R461" s="1200"/>
      <c r="S461" s="1200"/>
      <c r="T461" s="1200"/>
      <c r="U461" s="1745"/>
      <c r="V461" s="1143" t="s">
        <v>74</v>
      </c>
      <c r="W461" s="1143"/>
      <c r="X461" s="1143"/>
      <c r="Y461" s="1143"/>
      <c r="Z461" s="1143"/>
      <c r="AA461" s="1143"/>
      <c r="AB461" s="1144"/>
      <c r="AD461" s="1118" t="s">
        <v>72</v>
      </c>
      <c r="AE461" s="1119"/>
      <c r="AF461" s="1119"/>
      <c r="AG461" s="1119"/>
      <c r="AH461" s="1119"/>
      <c r="AI461" s="1119"/>
      <c r="AJ461" s="1119"/>
      <c r="AK461" s="1120"/>
      <c r="AL461" s="1130" t="s">
        <v>73</v>
      </c>
      <c r="AM461" s="1139"/>
      <c r="AN461" s="1744"/>
      <c r="AO461" s="1199"/>
      <c r="AP461" s="1199"/>
      <c r="AQ461" s="1199"/>
      <c r="AR461" s="1199"/>
      <c r="AS461" s="1199"/>
      <c r="AT461" s="1200"/>
      <c r="AU461" s="1200"/>
      <c r="AV461" s="1200"/>
      <c r="AW461" s="1745"/>
      <c r="AX461" s="1143" t="s">
        <v>74</v>
      </c>
      <c r="AY461" s="1143"/>
      <c r="AZ461" s="1143"/>
      <c r="BA461" s="1143"/>
      <c r="BB461" s="1143"/>
      <c r="BC461" s="1143"/>
      <c r="BD461" s="1144"/>
    </row>
    <row r="462" spans="2:58" s="32" customFormat="1" ht="15" hidden="1" customHeight="1" x14ac:dyDescent="0.45">
      <c r="B462" s="1121"/>
      <c r="C462" s="1122"/>
      <c r="D462" s="1122"/>
      <c r="E462" s="1122"/>
      <c r="F462" s="1122"/>
      <c r="G462" s="1122"/>
      <c r="H462" s="1122"/>
      <c r="I462" s="1123"/>
      <c r="J462" s="1197"/>
      <c r="K462" s="1198"/>
      <c r="L462" s="1744"/>
      <c r="M462" s="1199"/>
      <c r="N462" s="1199"/>
      <c r="O462" s="1199"/>
      <c r="P462" s="1199"/>
      <c r="Q462" s="1199"/>
      <c r="R462" s="1200"/>
      <c r="S462" s="1200"/>
      <c r="T462" s="1200"/>
      <c r="U462" s="1745"/>
      <c r="V462" s="1146"/>
      <c r="W462" s="1146"/>
      <c r="X462" s="1146"/>
      <c r="Y462" s="1146"/>
      <c r="Z462" s="1146"/>
      <c r="AA462" s="1146"/>
      <c r="AB462" s="1147"/>
      <c r="AC462" s="63"/>
      <c r="AD462" s="1121"/>
      <c r="AE462" s="1122"/>
      <c r="AF462" s="1122"/>
      <c r="AG462" s="1122"/>
      <c r="AH462" s="1122"/>
      <c r="AI462" s="1122"/>
      <c r="AJ462" s="1122"/>
      <c r="AK462" s="1123"/>
      <c r="AL462" s="1197"/>
      <c r="AM462" s="1198"/>
      <c r="AN462" s="1744"/>
      <c r="AO462" s="1199"/>
      <c r="AP462" s="1199"/>
      <c r="AQ462" s="1199"/>
      <c r="AR462" s="1199"/>
      <c r="AS462" s="1199"/>
      <c r="AT462" s="1200"/>
      <c r="AU462" s="1200"/>
      <c r="AV462" s="1200"/>
      <c r="AW462" s="1745"/>
      <c r="AX462" s="1146"/>
      <c r="AY462" s="1146"/>
      <c r="AZ462" s="1146"/>
      <c r="BA462" s="1146"/>
      <c r="BB462" s="1146"/>
      <c r="BC462" s="1146"/>
      <c r="BD462" s="1147"/>
      <c r="BF462" s="63"/>
    </row>
    <row r="463" spans="2:58" s="32" customFormat="1" ht="15" hidden="1" customHeight="1" x14ac:dyDescent="0.45">
      <c r="B463" s="1118" t="s">
        <v>75</v>
      </c>
      <c r="C463" s="1119"/>
      <c r="D463" s="1119"/>
      <c r="E463" s="1119"/>
      <c r="F463" s="1119"/>
      <c r="G463" s="1119"/>
      <c r="H463" s="1119"/>
      <c r="I463" s="1119"/>
      <c r="J463" s="1737"/>
      <c r="K463" s="1739"/>
      <c r="L463" s="1558"/>
      <c r="M463" s="1527" t="s">
        <v>76</v>
      </c>
      <c r="N463" s="1558"/>
      <c r="O463" s="1527" t="s">
        <v>77</v>
      </c>
      <c r="P463" s="1558"/>
      <c r="Q463" s="1527" t="s">
        <v>140</v>
      </c>
      <c r="S463" s="60"/>
      <c r="T463" s="60"/>
      <c r="U463" s="60"/>
      <c r="V463" s="60"/>
      <c r="W463" s="60"/>
      <c r="X463" s="60"/>
      <c r="Y463" s="60"/>
      <c r="Z463" s="60"/>
      <c r="AA463" s="60"/>
      <c r="AB463" s="209"/>
      <c r="AC463" s="63"/>
      <c r="AD463" s="1118" t="s">
        <v>75</v>
      </c>
      <c r="AE463" s="1119"/>
      <c r="AF463" s="1119"/>
      <c r="AG463" s="1119"/>
      <c r="AH463" s="1119"/>
      <c r="AI463" s="1119"/>
      <c r="AJ463" s="1119"/>
      <c r="AK463" s="1119"/>
      <c r="AL463" s="1737"/>
      <c r="AM463" s="1739"/>
      <c r="AN463" s="1558"/>
      <c r="AO463" s="1527" t="s">
        <v>76</v>
      </c>
      <c r="AP463" s="1558"/>
      <c r="AQ463" s="1527" t="s">
        <v>77</v>
      </c>
      <c r="AR463" s="1558"/>
      <c r="AS463" s="1527" t="s">
        <v>140</v>
      </c>
      <c r="AU463" s="60"/>
      <c r="AV463" s="60"/>
      <c r="AW463" s="60"/>
      <c r="AX463" s="60"/>
      <c r="AY463" s="60"/>
      <c r="AZ463" s="60"/>
      <c r="BA463" s="60"/>
      <c r="BB463" s="60"/>
      <c r="BC463" s="60"/>
      <c r="BD463" s="209"/>
      <c r="BF463" s="63"/>
    </row>
    <row r="464" spans="2:58" s="32" customFormat="1" ht="15" hidden="1" customHeight="1" x14ac:dyDescent="0.45">
      <c r="B464" s="1121"/>
      <c r="C464" s="1122"/>
      <c r="D464" s="1122"/>
      <c r="E464" s="1122"/>
      <c r="F464" s="1122"/>
      <c r="G464" s="1122"/>
      <c r="H464" s="1122"/>
      <c r="I464" s="1122"/>
      <c r="J464" s="1480"/>
      <c r="K464" s="1752"/>
      <c r="L464" s="1749"/>
      <c r="M464" s="1528"/>
      <c r="N464" s="1749"/>
      <c r="O464" s="1528"/>
      <c r="P464" s="1749"/>
      <c r="Q464" s="1528"/>
      <c r="R464" s="64"/>
      <c r="S464" s="62"/>
      <c r="T464" s="62"/>
      <c r="U464" s="62"/>
      <c r="V464" s="62"/>
      <c r="W464" s="62"/>
      <c r="X464" s="62"/>
      <c r="Y464" s="62"/>
      <c r="Z464" s="62"/>
      <c r="AA464" s="62"/>
      <c r="AB464" s="208"/>
      <c r="AC464" s="63"/>
      <c r="AD464" s="1121"/>
      <c r="AE464" s="1122"/>
      <c r="AF464" s="1122"/>
      <c r="AG464" s="1122"/>
      <c r="AH464" s="1122"/>
      <c r="AI464" s="1122"/>
      <c r="AJ464" s="1122"/>
      <c r="AK464" s="1122"/>
      <c r="AL464" s="1480"/>
      <c r="AM464" s="1752"/>
      <c r="AN464" s="1749"/>
      <c r="AO464" s="1528"/>
      <c r="AP464" s="1749"/>
      <c r="AQ464" s="1528"/>
      <c r="AR464" s="1749"/>
      <c r="AS464" s="1528"/>
      <c r="AT464" s="64"/>
      <c r="AU464" s="62"/>
      <c r="AV464" s="62"/>
      <c r="AW464" s="62"/>
      <c r="AX464" s="62"/>
      <c r="AY464" s="62"/>
      <c r="AZ464" s="62"/>
      <c r="BA464" s="62"/>
      <c r="BB464" s="62"/>
      <c r="BC464" s="62"/>
      <c r="BD464" s="208"/>
      <c r="BF464" s="63"/>
    </row>
    <row r="465" spans="2:58" s="32" customFormat="1" ht="20.100000000000001" hidden="1" customHeight="1" x14ac:dyDescent="0.4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3"/>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F465" s="63"/>
    </row>
    <row r="466" spans="2:58" s="32" customFormat="1" ht="18" hidden="1" customHeight="1" x14ac:dyDescent="0.45">
      <c r="C466" s="291" t="s">
        <v>85</v>
      </c>
      <c r="D466" s="69" t="s">
        <v>5718</v>
      </c>
      <c r="F466" s="69"/>
      <c r="G466" s="69"/>
      <c r="H466" s="69"/>
      <c r="I466" s="69"/>
      <c r="J466" s="73"/>
      <c r="K466" s="73"/>
      <c r="L466" s="73"/>
      <c r="M466" s="73"/>
      <c r="N466" s="73"/>
      <c r="O466" s="73"/>
      <c r="P466" s="73"/>
      <c r="Q466" s="73"/>
      <c r="R466" s="73"/>
      <c r="S466" s="74"/>
      <c r="T466" s="73"/>
      <c r="U466" s="73"/>
      <c r="V466" s="73"/>
      <c r="W466" s="73"/>
      <c r="X466" s="69"/>
      <c r="Y466" s="69"/>
      <c r="Z466" s="69"/>
      <c r="AA466" s="69"/>
      <c r="AB466" s="69"/>
      <c r="AE466" s="291" t="s">
        <v>85</v>
      </c>
      <c r="AF466" s="69" t="s">
        <v>5718</v>
      </c>
      <c r="AH466" s="69"/>
      <c r="AI466" s="69"/>
      <c r="AJ466" s="69"/>
      <c r="AK466" s="69"/>
      <c r="AL466" s="73"/>
      <c r="AM466" s="73"/>
      <c r="AN466" s="73"/>
      <c r="AO466" s="73"/>
      <c r="AP466" s="73"/>
      <c r="AQ466" s="73"/>
      <c r="AR466" s="73"/>
      <c r="AS466" s="73"/>
      <c r="AT466" s="73"/>
      <c r="AU466" s="74"/>
      <c r="AV466" s="73"/>
      <c r="AW466" s="73"/>
      <c r="AX466" s="73"/>
      <c r="AY466" s="73"/>
      <c r="AZ466" s="69"/>
      <c r="BA466" s="69"/>
      <c r="BB466" s="69"/>
      <c r="BC466" s="69"/>
      <c r="BD466" s="69"/>
    </row>
    <row r="467" spans="2:58" s="32" customFormat="1" ht="30" hidden="1" customHeight="1" x14ac:dyDescent="0.45">
      <c r="C467" s="296" t="s">
        <v>86</v>
      </c>
      <c r="D467" s="1117" t="s">
        <v>5719</v>
      </c>
      <c r="E467" s="1117"/>
      <c r="F467" s="1117"/>
      <c r="G467" s="1117"/>
      <c r="H467" s="1117"/>
      <c r="I467" s="1117"/>
      <c r="J467" s="1117"/>
      <c r="K467" s="1117"/>
      <c r="L467" s="1117"/>
      <c r="M467" s="1117"/>
      <c r="N467" s="1117"/>
      <c r="O467" s="1117"/>
      <c r="P467" s="1117"/>
      <c r="Q467" s="1117"/>
      <c r="R467" s="1117"/>
      <c r="S467" s="1117"/>
      <c r="T467" s="1117"/>
      <c r="U467" s="1117"/>
      <c r="V467" s="1117"/>
      <c r="W467" s="1117"/>
      <c r="X467" s="1117"/>
      <c r="Y467" s="1117"/>
      <c r="Z467" s="1117"/>
      <c r="AA467" s="1117"/>
      <c r="AB467" s="1117"/>
      <c r="AE467" s="296" t="s">
        <v>86</v>
      </c>
      <c r="AF467" s="1117" t="s">
        <v>5719</v>
      </c>
      <c r="AG467" s="1117"/>
      <c r="AH467" s="1117"/>
      <c r="AI467" s="1117"/>
      <c r="AJ467" s="1117"/>
      <c r="AK467" s="1117"/>
      <c r="AL467" s="1117"/>
      <c r="AM467" s="1117"/>
      <c r="AN467" s="1117"/>
      <c r="AO467" s="1117"/>
      <c r="AP467" s="1117"/>
      <c r="AQ467" s="1117"/>
      <c r="AR467" s="1117"/>
      <c r="AS467" s="1117"/>
      <c r="AT467" s="1117"/>
      <c r="AU467" s="1117"/>
      <c r="AV467" s="1117"/>
      <c r="AW467" s="1117"/>
      <c r="AX467" s="1117"/>
      <c r="AY467" s="1117"/>
      <c r="AZ467" s="1117"/>
      <c r="BA467" s="1117"/>
      <c r="BB467" s="1117"/>
      <c r="BC467" s="1117"/>
      <c r="BD467" s="1117"/>
    </row>
    <row r="468" spans="2:58" s="32" customFormat="1" ht="8.1" hidden="1" customHeight="1" x14ac:dyDescent="0.4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row>
    <row r="469" spans="2:58" s="32" customFormat="1" ht="25.35" hidden="1" customHeight="1" x14ac:dyDescent="0.45">
      <c r="B469" s="35" t="s">
        <v>87</v>
      </c>
      <c r="I469" s="36"/>
      <c r="J469" s="36"/>
      <c r="W469" s="36"/>
      <c r="X469" s="36"/>
      <c r="Y469" s="36"/>
      <c r="Z469" s="36"/>
      <c r="AA469" s="36"/>
      <c r="AB469" s="36"/>
      <c r="AD469" s="35" t="s">
        <v>87</v>
      </c>
      <c r="AK469" s="36"/>
      <c r="AL469" s="36"/>
      <c r="AY469" s="36"/>
      <c r="AZ469" s="36"/>
      <c r="BA469" s="36"/>
      <c r="BB469" s="36"/>
      <c r="BC469" s="36"/>
      <c r="BD469" s="36"/>
    </row>
    <row r="470" spans="2:58" s="32" customFormat="1" ht="12.6" hidden="1" customHeight="1" x14ac:dyDescent="0.45">
      <c r="B470" s="1185" t="s">
        <v>62</v>
      </c>
      <c r="C470" s="1186"/>
      <c r="D470" s="1186"/>
      <c r="E470" s="1186"/>
      <c r="F470" s="1186"/>
      <c r="G470" s="1186"/>
      <c r="H470" s="1186"/>
      <c r="I470" s="1187"/>
      <c r="J470" s="1188"/>
      <c r="K470" s="1189"/>
      <c r="L470" s="1189"/>
      <c r="M470" s="1189"/>
      <c r="N470" s="1189"/>
      <c r="O470" s="1189"/>
      <c r="P470" s="1189"/>
      <c r="Q470" s="1189"/>
      <c r="R470" s="1189"/>
      <c r="S470" s="1189"/>
      <c r="T470" s="1189"/>
      <c r="U470" s="1189"/>
      <c r="V470" s="1189"/>
      <c r="W470" s="1189"/>
      <c r="X470" s="1189"/>
      <c r="Y470" s="1189"/>
      <c r="Z470" s="1189"/>
      <c r="AA470" s="1189"/>
      <c r="AB470" s="1190"/>
      <c r="AD470" s="1185" t="s">
        <v>62</v>
      </c>
      <c r="AE470" s="1186"/>
      <c r="AF470" s="1186"/>
      <c r="AG470" s="1186"/>
      <c r="AH470" s="1186"/>
      <c r="AI470" s="1186"/>
      <c r="AJ470" s="1186"/>
      <c r="AK470" s="1187"/>
      <c r="AL470" s="1188"/>
      <c r="AM470" s="1189"/>
      <c r="AN470" s="1189"/>
      <c r="AO470" s="1189"/>
      <c r="AP470" s="1189"/>
      <c r="AQ470" s="1189"/>
      <c r="AR470" s="1189"/>
      <c r="AS470" s="1189"/>
      <c r="AT470" s="1189"/>
      <c r="AU470" s="1189"/>
      <c r="AV470" s="1189"/>
      <c r="AW470" s="1189"/>
      <c r="AX470" s="1189"/>
      <c r="AY470" s="1189"/>
      <c r="AZ470" s="1189"/>
      <c r="BA470" s="1189"/>
      <c r="BB470" s="1189"/>
      <c r="BC470" s="1189"/>
      <c r="BD470" s="1190"/>
    </row>
    <row r="471" spans="2:58" s="32" customFormat="1" ht="22.5" hidden="1" customHeight="1" x14ac:dyDescent="0.45">
      <c r="B471" s="1207" t="s">
        <v>50</v>
      </c>
      <c r="C471" s="1208"/>
      <c r="D471" s="1208"/>
      <c r="E471" s="1208"/>
      <c r="F471" s="1208"/>
      <c r="G471" s="1208"/>
      <c r="H471" s="1208"/>
      <c r="I471" s="1209"/>
      <c r="J471" s="1182"/>
      <c r="K471" s="1183"/>
      <c r="L471" s="1183"/>
      <c r="M471" s="1180"/>
      <c r="N471" s="1180"/>
      <c r="O471" s="1183"/>
      <c r="P471" s="1180"/>
      <c r="Q471" s="1180"/>
      <c r="R471" s="1183"/>
      <c r="S471" s="1183"/>
      <c r="T471" s="1183"/>
      <c r="U471" s="1183"/>
      <c r="V471" s="1183"/>
      <c r="W471" s="1183"/>
      <c r="X471" s="1183"/>
      <c r="Y471" s="1183"/>
      <c r="Z471" s="1183"/>
      <c r="AA471" s="1183"/>
      <c r="AB471" s="1184"/>
      <c r="AC471" s="32">
        <v>27</v>
      </c>
      <c r="AD471" s="1207" t="s">
        <v>50</v>
      </c>
      <c r="AE471" s="1208"/>
      <c r="AF471" s="1208"/>
      <c r="AG471" s="1208"/>
      <c r="AH471" s="1208"/>
      <c r="AI471" s="1208"/>
      <c r="AJ471" s="1208"/>
      <c r="AK471" s="1209"/>
      <c r="AL471" s="1182"/>
      <c r="AM471" s="1183"/>
      <c r="AN471" s="1183"/>
      <c r="AO471" s="1180"/>
      <c r="AP471" s="1180"/>
      <c r="AQ471" s="1183"/>
      <c r="AR471" s="1180"/>
      <c r="AS471" s="1180"/>
      <c r="AT471" s="1183"/>
      <c r="AU471" s="1183"/>
      <c r="AV471" s="1183"/>
      <c r="AW471" s="1183"/>
      <c r="AX471" s="1183"/>
      <c r="AY471" s="1183"/>
      <c r="AZ471" s="1183"/>
      <c r="BA471" s="1183"/>
      <c r="BB471" s="1183"/>
      <c r="BC471" s="1183"/>
      <c r="BD471" s="1184"/>
      <c r="BF471" s="32">
        <v>27</v>
      </c>
    </row>
    <row r="472" spans="2:58" s="32" customFormat="1" ht="25.35" hidden="1" customHeight="1" x14ac:dyDescent="0.45">
      <c r="B472" s="1173" t="s">
        <v>48</v>
      </c>
      <c r="C472" s="1174"/>
      <c r="D472" s="1174"/>
      <c r="E472" s="1174"/>
      <c r="F472" s="1174"/>
      <c r="G472" s="1174"/>
      <c r="H472" s="1174"/>
      <c r="I472" s="1175"/>
      <c r="J472" s="1753" t="s">
        <v>3</v>
      </c>
      <c r="K472" s="1754"/>
      <c r="L472" s="1754"/>
      <c r="M472" s="1731"/>
      <c r="N472" s="1733"/>
      <c r="O472" s="492" t="s">
        <v>4</v>
      </c>
      <c r="P472" s="1731"/>
      <c r="Q472" s="1733"/>
      <c r="R472" s="1754"/>
      <c r="S472" s="1754"/>
      <c r="T472" s="1754"/>
      <c r="U472" s="1754"/>
      <c r="V472" s="1754"/>
      <c r="W472" s="1754"/>
      <c r="X472" s="1754"/>
      <c r="Y472" s="1754"/>
      <c r="Z472" s="1754"/>
      <c r="AA472" s="1754"/>
      <c r="AB472" s="1755"/>
      <c r="AD472" s="1173" t="s">
        <v>48</v>
      </c>
      <c r="AE472" s="1174"/>
      <c r="AF472" s="1174"/>
      <c r="AG472" s="1174"/>
      <c r="AH472" s="1174"/>
      <c r="AI472" s="1174"/>
      <c r="AJ472" s="1174"/>
      <c r="AK472" s="1175"/>
      <c r="AL472" s="1753" t="s">
        <v>3</v>
      </c>
      <c r="AM472" s="1754"/>
      <c r="AN472" s="1754"/>
      <c r="AO472" s="1731"/>
      <c r="AP472" s="1733"/>
      <c r="AQ472" s="492" t="s">
        <v>4</v>
      </c>
      <c r="AR472" s="1731"/>
      <c r="AS472" s="1733"/>
      <c r="AT472" s="1754"/>
      <c r="AU472" s="1754"/>
      <c r="AV472" s="1754"/>
      <c r="AW472" s="1754"/>
      <c r="AX472" s="1754"/>
      <c r="AY472" s="1754"/>
      <c r="AZ472" s="1754"/>
      <c r="BA472" s="1754"/>
      <c r="BB472" s="1754"/>
      <c r="BC472" s="1754"/>
      <c r="BD472" s="1755"/>
    </row>
    <row r="473" spans="2:58" s="32" customFormat="1" ht="25.35" hidden="1" customHeight="1" x14ac:dyDescent="0.45">
      <c r="B473" s="1179"/>
      <c r="C473" s="1180"/>
      <c r="D473" s="1180"/>
      <c r="E473" s="1180"/>
      <c r="F473" s="1180"/>
      <c r="G473" s="1180"/>
      <c r="H473" s="1180"/>
      <c r="I473" s="1181"/>
      <c r="J473" s="1753" t="s">
        <v>5</v>
      </c>
      <c r="K473" s="1754"/>
      <c r="L473" s="1754"/>
      <c r="M473" s="1731"/>
      <c r="N473" s="1732"/>
      <c r="O473" s="1732"/>
      <c r="P473" s="1732"/>
      <c r="Q473" s="1733"/>
      <c r="R473" s="1753" t="s">
        <v>6</v>
      </c>
      <c r="S473" s="1754"/>
      <c r="T473" s="1755"/>
      <c r="U473" s="1731"/>
      <c r="V473" s="1732"/>
      <c r="W473" s="1732"/>
      <c r="X473" s="1732"/>
      <c r="Y473" s="1732"/>
      <c r="Z473" s="1732"/>
      <c r="AA473" s="1732"/>
      <c r="AB473" s="1733"/>
      <c r="AD473" s="1179"/>
      <c r="AE473" s="1180"/>
      <c r="AF473" s="1180"/>
      <c r="AG473" s="1180"/>
      <c r="AH473" s="1180"/>
      <c r="AI473" s="1180"/>
      <c r="AJ473" s="1180"/>
      <c r="AK473" s="1181"/>
      <c r="AL473" s="1753" t="s">
        <v>5</v>
      </c>
      <c r="AM473" s="1754"/>
      <c r="AN473" s="1754"/>
      <c r="AO473" s="1731"/>
      <c r="AP473" s="1732"/>
      <c r="AQ473" s="1732"/>
      <c r="AR473" s="1732"/>
      <c r="AS473" s="1733"/>
      <c r="AT473" s="1753" t="s">
        <v>6</v>
      </c>
      <c r="AU473" s="1754"/>
      <c r="AV473" s="1755"/>
      <c r="AW473" s="1731"/>
      <c r="AX473" s="1732"/>
      <c r="AY473" s="1732"/>
      <c r="AZ473" s="1732"/>
      <c r="BA473" s="1732"/>
      <c r="BB473" s="1732"/>
      <c r="BC473" s="1732"/>
      <c r="BD473" s="1733"/>
    </row>
    <row r="474" spans="2:58" s="32" customFormat="1" ht="25.35" hidden="1" customHeight="1" x14ac:dyDescent="0.45">
      <c r="B474" s="1179"/>
      <c r="C474" s="1180"/>
      <c r="D474" s="1180"/>
      <c r="E474" s="1180"/>
      <c r="F474" s="1180"/>
      <c r="G474" s="1180"/>
      <c r="H474" s="1180"/>
      <c r="I474" s="1181"/>
      <c r="J474" s="1753" t="s">
        <v>8536</v>
      </c>
      <c r="K474" s="1754"/>
      <c r="L474" s="1754"/>
      <c r="M474" s="1757"/>
      <c r="N474" s="1758"/>
      <c r="O474" s="1758"/>
      <c r="P474" s="1758"/>
      <c r="Q474" s="1759"/>
      <c r="R474" s="1753" t="s">
        <v>7</v>
      </c>
      <c r="S474" s="1754"/>
      <c r="T474" s="1755"/>
      <c r="U474" s="1731"/>
      <c r="V474" s="1732"/>
      <c r="W474" s="1732"/>
      <c r="X474" s="1732"/>
      <c r="Y474" s="1732"/>
      <c r="Z474" s="1732"/>
      <c r="AA474" s="1732"/>
      <c r="AB474" s="1733"/>
      <c r="AD474" s="1179"/>
      <c r="AE474" s="1180"/>
      <c r="AF474" s="1180"/>
      <c r="AG474" s="1180"/>
      <c r="AH474" s="1180"/>
      <c r="AI474" s="1180"/>
      <c r="AJ474" s="1180"/>
      <c r="AK474" s="1181"/>
      <c r="AL474" s="1753" t="s">
        <v>8536</v>
      </c>
      <c r="AM474" s="1754"/>
      <c r="AN474" s="1754"/>
      <c r="AO474" s="1757"/>
      <c r="AP474" s="1758"/>
      <c r="AQ474" s="1758"/>
      <c r="AR474" s="1758"/>
      <c r="AS474" s="1759"/>
      <c r="AT474" s="1753" t="s">
        <v>7</v>
      </c>
      <c r="AU474" s="1754"/>
      <c r="AV474" s="1755"/>
      <c r="AW474" s="1731"/>
      <c r="AX474" s="1732"/>
      <c r="AY474" s="1732"/>
      <c r="AZ474" s="1732"/>
      <c r="BA474" s="1732"/>
      <c r="BB474" s="1732"/>
      <c r="BC474" s="1732"/>
      <c r="BD474" s="1733"/>
    </row>
    <row r="475" spans="2:58" s="32" customFormat="1" ht="25.35" hidden="1" customHeight="1" x14ac:dyDescent="0.45">
      <c r="B475" s="1182"/>
      <c r="C475" s="1183"/>
      <c r="D475" s="1183"/>
      <c r="E475" s="1183"/>
      <c r="F475" s="1183"/>
      <c r="G475" s="1183"/>
      <c r="H475" s="1183"/>
      <c r="I475" s="1184"/>
      <c r="J475" s="1753" t="s">
        <v>8</v>
      </c>
      <c r="K475" s="1754"/>
      <c r="L475" s="1754"/>
      <c r="M475" s="1756"/>
      <c r="N475" s="1756"/>
      <c r="O475" s="1756"/>
      <c r="P475" s="1756"/>
      <c r="Q475" s="1756"/>
      <c r="R475" s="1756"/>
      <c r="S475" s="1756"/>
      <c r="T475" s="1756"/>
      <c r="U475" s="1756"/>
      <c r="V475" s="1756"/>
      <c r="W475" s="1756"/>
      <c r="X475" s="1756"/>
      <c r="Y475" s="1756"/>
      <c r="Z475" s="1756"/>
      <c r="AA475" s="1756"/>
      <c r="AB475" s="1756"/>
      <c r="AD475" s="1182"/>
      <c r="AE475" s="1183"/>
      <c r="AF475" s="1183"/>
      <c r="AG475" s="1183"/>
      <c r="AH475" s="1183"/>
      <c r="AI475" s="1183"/>
      <c r="AJ475" s="1183"/>
      <c r="AK475" s="1184"/>
      <c r="AL475" s="1753" t="s">
        <v>8</v>
      </c>
      <c r="AM475" s="1754"/>
      <c r="AN475" s="1754"/>
      <c r="AO475" s="1756"/>
      <c r="AP475" s="1756"/>
      <c r="AQ475" s="1756"/>
      <c r="AR475" s="1756"/>
      <c r="AS475" s="1756"/>
      <c r="AT475" s="1756"/>
      <c r="AU475" s="1756"/>
      <c r="AV475" s="1756"/>
      <c r="AW475" s="1756"/>
      <c r="AX475" s="1756"/>
      <c r="AY475" s="1756"/>
      <c r="AZ475" s="1756"/>
      <c r="BA475" s="1756"/>
      <c r="BB475" s="1756"/>
      <c r="BC475" s="1756"/>
      <c r="BD475" s="1756"/>
    </row>
    <row r="476" spans="2:58" s="32" customFormat="1" ht="30" hidden="1" customHeight="1" x14ac:dyDescent="0.45">
      <c r="B476" s="1696" t="s">
        <v>63</v>
      </c>
      <c r="C476" s="1697"/>
      <c r="D476" s="1697"/>
      <c r="E476" s="1697"/>
      <c r="F476" s="1697"/>
      <c r="G476" s="1697"/>
      <c r="H476" s="1697"/>
      <c r="I476" s="1698"/>
      <c r="J476" s="494"/>
      <c r="K476" s="495"/>
      <c r="L476" s="220" t="s">
        <v>65</v>
      </c>
      <c r="M476" s="496"/>
      <c r="N476" s="218" t="s">
        <v>64</v>
      </c>
      <c r="O476" s="42"/>
      <c r="P476" s="53"/>
      <c r="V476" s="82"/>
      <c r="W476" s="82"/>
      <c r="X476" s="82"/>
      <c r="Y476" s="82"/>
      <c r="Z476" s="82"/>
      <c r="AA476" s="82"/>
      <c r="AB476" s="83"/>
      <c r="AD476" s="1696" t="s">
        <v>63</v>
      </c>
      <c r="AE476" s="1697"/>
      <c r="AF476" s="1697"/>
      <c r="AG476" s="1697"/>
      <c r="AH476" s="1697"/>
      <c r="AI476" s="1697"/>
      <c r="AJ476" s="1697"/>
      <c r="AK476" s="1698"/>
      <c r="AL476" s="494"/>
      <c r="AM476" s="495"/>
      <c r="AN476" s="220" t="s">
        <v>65</v>
      </c>
      <c r="AO476" s="496"/>
      <c r="AP476" s="218" t="s">
        <v>64</v>
      </c>
      <c r="AQ476" s="42"/>
      <c r="AR476" s="53"/>
      <c r="AX476" s="82"/>
      <c r="AY476" s="82"/>
      <c r="AZ476" s="82"/>
      <c r="BA476" s="82"/>
      <c r="BB476" s="82"/>
      <c r="BC476" s="82"/>
      <c r="BD476" s="83"/>
    </row>
    <row r="477" spans="2:58" s="32" customFormat="1" ht="15" hidden="1" customHeight="1" x14ac:dyDescent="0.45">
      <c r="B477" s="1699"/>
      <c r="C477" s="1700"/>
      <c r="D477" s="1700"/>
      <c r="E477" s="1700"/>
      <c r="F477" s="1700"/>
      <c r="G477" s="1700"/>
      <c r="H477" s="1700"/>
      <c r="I477" s="1701"/>
      <c r="J477" s="43" t="s">
        <v>66</v>
      </c>
      <c r="K477" s="44"/>
      <c r="L477" s="44"/>
      <c r="M477" s="44"/>
      <c r="N477" s="44"/>
      <c r="O477" s="44"/>
      <c r="P477" s="44"/>
      <c r="Q477" s="44"/>
      <c r="R477" s="44"/>
      <c r="S477" s="42"/>
      <c r="T477" s="45"/>
      <c r="U477" s="217"/>
      <c r="V477" s="212"/>
      <c r="W477" s="410"/>
      <c r="X477" s="295" t="s">
        <v>65</v>
      </c>
      <c r="Y477" s="211"/>
      <c r="Z477" s="72" t="s">
        <v>64</v>
      </c>
      <c r="AA477" s="72"/>
      <c r="AB477" s="214"/>
      <c r="AD477" s="1699"/>
      <c r="AE477" s="1700"/>
      <c r="AF477" s="1700"/>
      <c r="AG477" s="1700"/>
      <c r="AH477" s="1700"/>
      <c r="AI477" s="1700"/>
      <c r="AJ477" s="1700"/>
      <c r="AK477" s="1701"/>
      <c r="AL477" s="43" t="s">
        <v>66</v>
      </c>
      <c r="AM477" s="44"/>
      <c r="AN477" s="44"/>
      <c r="AO477" s="44"/>
      <c r="AP477" s="44"/>
      <c r="AQ477" s="44"/>
      <c r="AR477" s="44"/>
      <c r="AS477" s="44"/>
      <c r="AT477" s="44"/>
      <c r="AU477" s="42"/>
      <c r="AV477" s="45"/>
      <c r="AW477" s="217"/>
      <c r="AX477" s="212"/>
      <c r="AY477" s="410"/>
      <c r="AZ477" s="295" t="s">
        <v>65</v>
      </c>
      <c r="BA477" s="211"/>
      <c r="BB477" s="72" t="s">
        <v>64</v>
      </c>
      <c r="BC477" s="72"/>
      <c r="BD477" s="214"/>
    </row>
    <row r="478" spans="2:58" s="32" customFormat="1" ht="15" hidden="1" customHeight="1" x14ac:dyDescent="0.45">
      <c r="B478" s="1702"/>
      <c r="C478" s="1703"/>
      <c r="D478" s="1703"/>
      <c r="E478" s="1703"/>
      <c r="F478" s="1703"/>
      <c r="G478" s="1703"/>
      <c r="H478" s="1703"/>
      <c r="I478" s="1704"/>
      <c r="J478" s="497" t="s">
        <v>67</v>
      </c>
      <c r="K478" s="99"/>
      <c r="L478" s="99"/>
      <c r="M478" s="99"/>
      <c r="N478" s="99"/>
      <c r="O478" s="99"/>
      <c r="P478" s="99"/>
      <c r="Q478" s="99"/>
      <c r="R478" s="99"/>
      <c r="S478" s="47"/>
      <c r="T478" s="48"/>
      <c r="U478" s="498"/>
      <c r="V478" s="499"/>
      <c r="W478" s="500"/>
      <c r="X478" s="99" t="s">
        <v>65</v>
      </c>
      <c r="Y478" s="501"/>
      <c r="Z478" s="48" t="s">
        <v>64</v>
      </c>
      <c r="AA478" s="48"/>
      <c r="AB478" s="49"/>
      <c r="AD478" s="1702"/>
      <c r="AE478" s="1703"/>
      <c r="AF478" s="1703"/>
      <c r="AG478" s="1703"/>
      <c r="AH478" s="1703"/>
      <c r="AI478" s="1703"/>
      <c r="AJ478" s="1703"/>
      <c r="AK478" s="1704"/>
      <c r="AL478" s="497" t="s">
        <v>67</v>
      </c>
      <c r="AM478" s="99"/>
      <c r="AN478" s="99"/>
      <c r="AO478" s="99"/>
      <c r="AP478" s="99"/>
      <c r="AQ478" s="99"/>
      <c r="AR478" s="99"/>
      <c r="AS478" s="99"/>
      <c r="AT478" s="99"/>
      <c r="AU478" s="47"/>
      <c r="AV478" s="48"/>
      <c r="AW478" s="498"/>
      <c r="AX478" s="499"/>
      <c r="AY478" s="500"/>
      <c r="AZ478" s="99" t="s">
        <v>65</v>
      </c>
      <c r="BA478" s="501"/>
      <c r="BB478" s="48" t="s">
        <v>64</v>
      </c>
      <c r="BC478" s="48"/>
      <c r="BD478" s="49"/>
    </row>
    <row r="479" spans="2:58" s="32" customFormat="1" ht="18" hidden="1" customHeight="1" x14ac:dyDescent="0.45">
      <c r="B479" s="1167" t="s">
        <v>68</v>
      </c>
      <c r="C479" s="1168"/>
      <c r="D479" s="1168"/>
      <c r="E479" s="1168"/>
      <c r="F479" s="1168"/>
      <c r="G479" s="1168"/>
      <c r="H479" s="1168"/>
      <c r="I479" s="1169"/>
      <c r="J479" s="502" t="s">
        <v>70</v>
      </c>
      <c r="K479" s="52" t="s">
        <v>69</v>
      </c>
      <c r="L479" s="58"/>
      <c r="M479" s="58"/>
      <c r="N479" s="58"/>
      <c r="O479" s="502" t="s">
        <v>70</v>
      </c>
      <c r="P479" s="52" t="s">
        <v>71</v>
      </c>
      <c r="Q479" s="58"/>
      <c r="R479" s="58"/>
      <c r="T479" s="72" t="s">
        <v>81</v>
      </c>
      <c r="U479" s="502" t="s">
        <v>70</v>
      </c>
      <c r="V479" s="72" t="s">
        <v>82</v>
      </c>
      <c r="X479" s="52"/>
      <c r="Y479" s="58"/>
      <c r="Z479" s="58"/>
      <c r="AA479" s="58"/>
      <c r="AB479" s="59"/>
      <c r="AD479" s="1167" t="s">
        <v>68</v>
      </c>
      <c r="AE479" s="1168"/>
      <c r="AF479" s="1168"/>
      <c r="AG479" s="1168"/>
      <c r="AH479" s="1168"/>
      <c r="AI479" s="1168"/>
      <c r="AJ479" s="1168"/>
      <c r="AK479" s="1169"/>
      <c r="AL479" s="502" t="s">
        <v>70</v>
      </c>
      <c r="AM479" s="52" t="s">
        <v>69</v>
      </c>
      <c r="AN479" s="58"/>
      <c r="AO479" s="58"/>
      <c r="AP479" s="58"/>
      <c r="AQ479" s="502" t="s">
        <v>70</v>
      </c>
      <c r="AR479" s="52" t="s">
        <v>71</v>
      </c>
      <c r="AS479" s="58"/>
      <c r="AT479" s="58"/>
      <c r="AV479" s="72" t="s">
        <v>81</v>
      </c>
      <c r="AW479" s="502" t="s">
        <v>70</v>
      </c>
      <c r="AX479" s="72" t="s">
        <v>82</v>
      </c>
      <c r="AZ479" s="52"/>
      <c r="BA479" s="58"/>
      <c r="BB479" s="58"/>
      <c r="BC479" s="58"/>
      <c r="BD479" s="59"/>
    </row>
    <row r="480" spans="2:58" s="32" customFormat="1" ht="15" hidden="1" customHeight="1" x14ac:dyDescent="0.45">
      <c r="B480" s="1118" t="s">
        <v>72</v>
      </c>
      <c r="C480" s="1119"/>
      <c r="D480" s="1119"/>
      <c r="E480" s="1119"/>
      <c r="F480" s="1119"/>
      <c r="G480" s="1119"/>
      <c r="H480" s="1119"/>
      <c r="I480" s="1120"/>
      <c r="J480" s="1130" t="s">
        <v>73</v>
      </c>
      <c r="K480" s="1139"/>
      <c r="L480" s="1744"/>
      <c r="M480" s="1199"/>
      <c r="N480" s="1199"/>
      <c r="O480" s="1199"/>
      <c r="P480" s="1199"/>
      <c r="Q480" s="1199"/>
      <c r="R480" s="1200"/>
      <c r="S480" s="1200"/>
      <c r="T480" s="1200"/>
      <c r="U480" s="1745"/>
      <c r="V480" s="1143" t="s">
        <v>74</v>
      </c>
      <c r="W480" s="1143"/>
      <c r="X480" s="1143"/>
      <c r="Y480" s="1143"/>
      <c r="Z480" s="1143"/>
      <c r="AA480" s="1143"/>
      <c r="AB480" s="1144"/>
      <c r="AD480" s="1118" t="s">
        <v>72</v>
      </c>
      <c r="AE480" s="1119"/>
      <c r="AF480" s="1119"/>
      <c r="AG480" s="1119"/>
      <c r="AH480" s="1119"/>
      <c r="AI480" s="1119"/>
      <c r="AJ480" s="1119"/>
      <c r="AK480" s="1120"/>
      <c r="AL480" s="1130" t="s">
        <v>73</v>
      </c>
      <c r="AM480" s="1139"/>
      <c r="AN480" s="1744"/>
      <c r="AO480" s="1199"/>
      <c r="AP480" s="1199"/>
      <c r="AQ480" s="1199"/>
      <c r="AR480" s="1199"/>
      <c r="AS480" s="1199"/>
      <c r="AT480" s="1200"/>
      <c r="AU480" s="1200"/>
      <c r="AV480" s="1200"/>
      <c r="AW480" s="1745"/>
      <c r="AX480" s="1143" t="s">
        <v>74</v>
      </c>
      <c r="AY480" s="1143"/>
      <c r="AZ480" s="1143"/>
      <c r="BA480" s="1143"/>
      <c r="BB480" s="1143"/>
      <c r="BC480" s="1143"/>
      <c r="BD480" s="1144"/>
    </row>
    <row r="481" spans="2:58" s="32" customFormat="1" ht="15" hidden="1" customHeight="1" x14ac:dyDescent="0.45">
      <c r="B481" s="1121"/>
      <c r="C481" s="1122"/>
      <c r="D481" s="1122"/>
      <c r="E481" s="1122"/>
      <c r="F481" s="1122"/>
      <c r="G481" s="1122"/>
      <c r="H481" s="1122"/>
      <c r="I481" s="1123"/>
      <c r="J481" s="1197"/>
      <c r="K481" s="1198"/>
      <c r="L481" s="1744"/>
      <c r="M481" s="1199"/>
      <c r="N481" s="1199"/>
      <c r="O481" s="1199"/>
      <c r="P481" s="1199"/>
      <c r="Q481" s="1199"/>
      <c r="R481" s="1200"/>
      <c r="S481" s="1200"/>
      <c r="T481" s="1200"/>
      <c r="U481" s="1745"/>
      <c r="V481" s="1146"/>
      <c r="W481" s="1146"/>
      <c r="X481" s="1146"/>
      <c r="Y481" s="1146"/>
      <c r="Z481" s="1146"/>
      <c r="AA481" s="1146"/>
      <c r="AB481" s="1147"/>
      <c r="AC481" s="63"/>
      <c r="AD481" s="1121"/>
      <c r="AE481" s="1122"/>
      <c r="AF481" s="1122"/>
      <c r="AG481" s="1122"/>
      <c r="AH481" s="1122"/>
      <c r="AI481" s="1122"/>
      <c r="AJ481" s="1122"/>
      <c r="AK481" s="1123"/>
      <c r="AL481" s="1197"/>
      <c r="AM481" s="1198"/>
      <c r="AN481" s="1744"/>
      <c r="AO481" s="1199"/>
      <c r="AP481" s="1199"/>
      <c r="AQ481" s="1199"/>
      <c r="AR481" s="1199"/>
      <c r="AS481" s="1199"/>
      <c r="AT481" s="1200"/>
      <c r="AU481" s="1200"/>
      <c r="AV481" s="1200"/>
      <c r="AW481" s="1745"/>
      <c r="AX481" s="1146"/>
      <c r="AY481" s="1146"/>
      <c r="AZ481" s="1146"/>
      <c r="BA481" s="1146"/>
      <c r="BB481" s="1146"/>
      <c r="BC481" s="1146"/>
      <c r="BD481" s="1147"/>
      <c r="BF481" s="63"/>
    </row>
    <row r="482" spans="2:58" s="32" customFormat="1" ht="15" hidden="1" customHeight="1" x14ac:dyDescent="0.45">
      <c r="B482" s="1118" t="s">
        <v>75</v>
      </c>
      <c r="C482" s="1119"/>
      <c r="D482" s="1119"/>
      <c r="E482" s="1119"/>
      <c r="F482" s="1119"/>
      <c r="G482" s="1119"/>
      <c r="H482" s="1119"/>
      <c r="I482" s="1119"/>
      <c r="J482" s="1737"/>
      <c r="K482" s="1739"/>
      <c r="L482" s="1558"/>
      <c r="M482" s="1527" t="s">
        <v>76</v>
      </c>
      <c r="N482" s="1558"/>
      <c r="O482" s="1527" t="s">
        <v>77</v>
      </c>
      <c r="P482" s="1558"/>
      <c r="Q482" s="1527" t="s">
        <v>140</v>
      </c>
      <c r="S482" s="60"/>
      <c r="T482" s="60"/>
      <c r="U482" s="60"/>
      <c r="V482" s="60"/>
      <c r="W482" s="60"/>
      <c r="X482" s="60"/>
      <c r="Y482" s="60"/>
      <c r="Z482" s="60"/>
      <c r="AA482" s="60"/>
      <c r="AB482" s="209"/>
      <c r="AC482" s="63"/>
      <c r="AD482" s="1118" t="s">
        <v>75</v>
      </c>
      <c r="AE482" s="1119"/>
      <c r="AF482" s="1119"/>
      <c r="AG482" s="1119"/>
      <c r="AH482" s="1119"/>
      <c r="AI482" s="1119"/>
      <c r="AJ482" s="1119"/>
      <c r="AK482" s="1119"/>
      <c r="AL482" s="1737"/>
      <c r="AM482" s="1739"/>
      <c r="AN482" s="1558"/>
      <c r="AO482" s="1527" t="s">
        <v>76</v>
      </c>
      <c r="AP482" s="1558"/>
      <c r="AQ482" s="1527" t="s">
        <v>77</v>
      </c>
      <c r="AR482" s="1558"/>
      <c r="AS482" s="1527" t="s">
        <v>140</v>
      </c>
      <c r="AU482" s="60"/>
      <c r="AV482" s="60"/>
      <c r="AW482" s="60"/>
      <c r="AX482" s="60"/>
      <c r="AY482" s="60"/>
      <c r="AZ482" s="60"/>
      <c r="BA482" s="60"/>
      <c r="BB482" s="60"/>
      <c r="BC482" s="60"/>
      <c r="BD482" s="209"/>
      <c r="BF482" s="63"/>
    </row>
    <row r="483" spans="2:58" s="32" customFormat="1" ht="15" hidden="1" customHeight="1" x14ac:dyDescent="0.45">
      <c r="B483" s="1121"/>
      <c r="C483" s="1122"/>
      <c r="D483" s="1122"/>
      <c r="E483" s="1122"/>
      <c r="F483" s="1122"/>
      <c r="G483" s="1122"/>
      <c r="H483" s="1122"/>
      <c r="I483" s="1122"/>
      <c r="J483" s="1480"/>
      <c r="K483" s="1752"/>
      <c r="L483" s="1749"/>
      <c r="M483" s="1528"/>
      <c r="N483" s="1749"/>
      <c r="O483" s="1528"/>
      <c r="P483" s="1749"/>
      <c r="Q483" s="1528"/>
      <c r="R483" s="64"/>
      <c r="S483" s="62"/>
      <c r="T483" s="62"/>
      <c r="U483" s="62"/>
      <c r="V483" s="62"/>
      <c r="W483" s="62"/>
      <c r="X483" s="62"/>
      <c r="Y483" s="62"/>
      <c r="Z483" s="62"/>
      <c r="AA483" s="62"/>
      <c r="AB483" s="208"/>
      <c r="AC483" s="63"/>
      <c r="AD483" s="1121"/>
      <c r="AE483" s="1122"/>
      <c r="AF483" s="1122"/>
      <c r="AG483" s="1122"/>
      <c r="AH483" s="1122"/>
      <c r="AI483" s="1122"/>
      <c r="AJ483" s="1122"/>
      <c r="AK483" s="1122"/>
      <c r="AL483" s="1480"/>
      <c r="AM483" s="1752"/>
      <c r="AN483" s="1749"/>
      <c r="AO483" s="1528"/>
      <c r="AP483" s="1749"/>
      <c r="AQ483" s="1528"/>
      <c r="AR483" s="1749"/>
      <c r="AS483" s="1528"/>
      <c r="AT483" s="64"/>
      <c r="AU483" s="62"/>
      <c r="AV483" s="62"/>
      <c r="AW483" s="62"/>
      <c r="AX483" s="62"/>
      <c r="AY483" s="62"/>
      <c r="AZ483" s="62"/>
      <c r="BA483" s="62"/>
      <c r="BB483" s="62"/>
      <c r="BC483" s="62"/>
      <c r="BD483" s="208"/>
      <c r="BF483" s="63"/>
    </row>
    <row r="484" spans="2:58" s="32" customFormat="1" ht="20.100000000000001" hidden="1" customHeight="1" x14ac:dyDescent="0.4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1"/>
      <c r="Z484" s="61"/>
      <c r="AA484" s="61"/>
      <c r="AB484" s="61"/>
      <c r="AC484" s="63"/>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1"/>
      <c r="BB484" s="61"/>
      <c r="BC484" s="61"/>
      <c r="BD484" s="61"/>
      <c r="BF484" s="63"/>
    </row>
    <row r="485" spans="2:58" s="32" customFormat="1" ht="12.6" hidden="1" customHeight="1" x14ac:dyDescent="0.45">
      <c r="B485" s="1185" t="s">
        <v>62</v>
      </c>
      <c r="C485" s="1186"/>
      <c r="D485" s="1186"/>
      <c r="E485" s="1186"/>
      <c r="F485" s="1186"/>
      <c r="G485" s="1186"/>
      <c r="H485" s="1186"/>
      <c r="I485" s="1187"/>
      <c r="J485" s="1188"/>
      <c r="K485" s="1189"/>
      <c r="L485" s="1189"/>
      <c r="M485" s="1189"/>
      <c r="N485" s="1189"/>
      <c r="O485" s="1189"/>
      <c r="P485" s="1189"/>
      <c r="Q485" s="1189"/>
      <c r="R485" s="1189"/>
      <c r="S485" s="1189"/>
      <c r="T485" s="1189"/>
      <c r="U485" s="1189"/>
      <c r="V485" s="1189"/>
      <c r="W485" s="1189"/>
      <c r="X485" s="1189"/>
      <c r="Y485" s="1189"/>
      <c r="Z485" s="1189"/>
      <c r="AA485" s="1189"/>
      <c r="AB485" s="1190"/>
      <c r="AD485" s="1185" t="s">
        <v>62</v>
      </c>
      <c r="AE485" s="1186"/>
      <c r="AF485" s="1186"/>
      <c r="AG485" s="1186"/>
      <c r="AH485" s="1186"/>
      <c r="AI485" s="1186"/>
      <c r="AJ485" s="1186"/>
      <c r="AK485" s="1187"/>
      <c r="AL485" s="1188"/>
      <c r="AM485" s="1189"/>
      <c r="AN485" s="1189"/>
      <c r="AO485" s="1189"/>
      <c r="AP485" s="1189"/>
      <c r="AQ485" s="1189"/>
      <c r="AR485" s="1189"/>
      <c r="AS485" s="1189"/>
      <c r="AT485" s="1189"/>
      <c r="AU485" s="1189"/>
      <c r="AV485" s="1189"/>
      <c r="AW485" s="1189"/>
      <c r="AX485" s="1189"/>
      <c r="AY485" s="1189"/>
      <c r="AZ485" s="1189"/>
      <c r="BA485" s="1189"/>
      <c r="BB485" s="1189"/>
      <c r="BC485" s="1189"/>
      <c r="BD485" s="1190"/>
    </row>
    <row r="486" spans="2:58" s="32" customFormat="1" ht="22.5" hidden="1" customHeight="1" x14ac:dyDescent="0.45">
      <c r="B486" s="1207" t="s">
        <v>50</v>
      </c>
      <c r="C486" s="1208"/>
      <c r="D486" s="1208"/>
      <c r="E486" s="1208"/>
      <c r="F486" s="1208"/>
      <c r="G486" s="1208"/>
      <c r="H486" s="1208"/>
      <c r="I486" s="1209"/>
      <c r="J486" s="1182"/>
      <c r="K486" s="1183"/>
      <c r="L486" s="1183"/>
      <c r="M486" s="1180"/>
      <c r="N486" s="1180"/>
      <c r="O486" s="1183"/>
      <c r="P486" s="1180"/>
      <c r="Q486" s="1180"/>
      <c r="R486" s="1183"/>
      <c r="S486" s="1183"/>
      <c r="T486" s="1183"/>
      <c r="U486" s="1183"/>
      <c r="V486" s="1183"/>
      <c r="W486" s="1183"/>
      <c r="X486" s="1183"/>
      <c r="Y486" s="1183"/>
      <c r="Z486" s="1183"/>
      <c r="AA486" s="1183"/>
      <c r="AB486" s="1184"/>
      <c r="AC486" s="32">
        <v>28</v>
      </c>
      <c r="AD486" s="1207" t="s">
        <v>50</v>
      </c>
      <c r="AE486" s="1208"/>
      <c r="AF486" s="1208"/>
      <c r="AG486" s="1208"/>
      <c r="AH486" s="1208"/>
      <c r="AI486" s="1208"/>
      <c r="AJ486" s="1208"/>
      <c r="AK486" s="1209"/>
      <c r="AL486" s="1182"/>
      <c r="AM486" s="1183"/>
      <c r="AN486" s="1183"/>
      <c r="AO486" s="1180"/>
      <c r="AP486" s="1180"/>
      <c r="AQ486" s="1183"/>
      <c r="AR486" s="1180"/>
      <c r="AS486" s="1180"/>
      <c r="AT486" s="1183"/>
      <c r="AU486" s="1183"/>
      <c r="AV486" s="1183"/>
      <c r="AW486" s="1183"/>
      <c r="AX486" s="1183"/>
      <c r="AY486" s="1183"/>
      <c r="AZ486" s="1183"/>
      <c r="BA486" s="1183"/>
      <c r="BB486" s="1183"/>
      <c r="BC486" s="1183"/>
      <c r="BD486" s="1184"/>
      <c r="BF486" s="32">
        <v>28</v>
      </c>
    </row>
    <row r="487" spans="2:58" s="32" customFormat="1" ht="25.35" hidden="1" customHeight="1" x14ac:dyDescent="0.45">
      <c r="B487" s="1173" t="s">
        <v>48</v>
      </c>
      <c r="C487" s="1174"/>
      <c r="D487" s="1174"/>
      <c r="E487" s="1174"/>
      <c r="F487" s="1174"/>
      <c r="G487" s="1174"/>
      <c r="H487" s="1174"/>
      <c r="I487" s="1175"/>
      <c r="J487" s="1753" t="s">
        <v>3</v>
      </c>
      <c r="K487" s="1754"/>
      <c r="L487" s="1754"/>
      <c r="M487" s="1731"/>
      <c r="N487" s="1733"/>
      <c r="O487" s="492" t="s">
        <v>4</v>
      </c>
      <c r="P487" s="1731"/>
      <c r="Q487" s="1733"/>
      <c r="R487" s="1754"/>
      <c r="S487" s="1754"/>
      <c r="T487" s="1754"/>
      <c r="U487" s="1754"/>
      <c r="V487" s="1754"/>
      <c r="W487" s="1754"/>
      <c r="X487" s="1754"/>
      <c r="Y487" s="1754"/>
      <c r="Z487" s="1754"/>
      <c r="AA487" s="1754"/>
      <c r="AB487" s="1755"/>
      <c r="AD487" s="1173" t="s">
        <v>48</v>
      </c>
      <c r="AE487" s="1174"/>
      <c r="AF487" s="1174"/>
      <c r="AG487" s="1174"/>
      <c r="AH487" s="1174"/>
      <c r="AI487" s="1174"/>
      <c r="AJ487" s="1174"/>
      <c r="AK487" s="1175"/>
      <c r="AL487" s="1753" t="s">
        <v>3</v>
      </c>
      <c r="AM487" s="1754"/>
      <c r="AN487" s="1754"/>
      <c r="AO487" s="1731"/>
      <c r="AP487" s="1733"/>
      <c r="AQ487" s="492" t="s">
        <v>4</v>
      </c>
      <c r="AR487" s="1731"/>
      <c r="AS487" s="1733"/>
      <c r="AT487" s="1754"/>
      <c r="AU487" s="1754"/>
      <c r="AV487" s="1754"/>
      <c r="AW487" s="1754"/>
      <c r="AX487" s="1754"/>
      <c r="AY487" s="1754"/>
      <c r="AZ487" s="1754"/>
      <c r="BA487" s="1754"/>
      <c r="BB487" s="1754"/>
      <c r="BC487" s="1754"/>
      <c r="BD487" s="1755"/>
    </row>
    <row r="488" spans="2:58" s="32" customFormat="1" ht="25.35" hidden="1" customHeight="1" x14ac:dyDescent="0.45">
      <c r="B488" s="1179"/>
      <c r="C488" s="1180"/>
      <c r="D488" s="1180"/>
      <c r="E488" s="1180"/>
      <c r="F488" s="1180"/>
      <c r="G488" s="1180"/>
      <c r="H488" s="1180"/>
      <c r="I488" s="1181"/>
      <c r="J488" s="1753" t="s">
        <v>5</v>
      </c>
      <c r="K488" s="1754"/>
      <c r="L488" s="1754"/>
      <c r="M488" s="1731"/>
      <c r="N488" s="1732"/>
      <c r="O488" s="1732"/>
      <c r="P488" s="1732"/>
      <c r="Q488" s="1733"/>
      <c r="R488" s="1753" t="s">
        <v>6</v>
      </c>
      <c r="S488" s="1754"/>
      <c r="T488" s="1755"/>
      <c r="U488" s="1731"/>
      <c r="V488" s="1732"/>
      <c r="W488" s="1732"/>
      <c r="X488" s="1732"/>
      <c r="Y488" s="1732"/>
      <c r="Z488" s="1732"/>
      <c r="AA488" s="1732"/>
      <c r="AB488" s="1733"/>
      <c r="AD488" s="1179"/>
      <c r="AE488" s="1180"/>
      <c r="AF488" s="1180"/>
      <c r="AG488" s="1180"/>
      <c r="AH488" s="1180"/>
      <c r="AI488" s="1180"/>
      <c r="AJ488" s="1180"/>
      <c r="AK488" s="1181"/>
      <c r="AL488" s="1753" t="s">
        <v>5</v>
      </c>
      <c r="AM488" s="1754"/>
      <c r="AN488" s="1754"/>
      <c r="AO488" s="1731"/>
      <c r="AP488" s="1732"/>
      <c r="AQ488" s="1732"/>
      <c r="AR488" s="1732"/>
      <c r="AS488" s="1733"/>
      <c r="AT488" s="1753" t="s">
        <v>6</v>
      </c>
      <c r="AU488" s="1754"/>
      <c r="AV488" s="1755"/>
      <c r="AW488" s="1731"/>
      <c r="AX488" s="1732"/>
      <c r="AY488" s="1732"/>
      <c r="AZ488" s="1732"/>
      <c r="BA488" s="1732"/>
      <c r="BB488" s="1732"/>
      <c r="BC488" s="1732"/>
      <c r="BD488" s="1733"/>
    </row>
    <row r="489" spans="2:58" s="32" customFormat="1" ht="25.35" hidden="1" customHeight="1" x14ac:dyDescent="0.45">
      <c r="B489" s="1179"/>
      <c r="C489" s="1180"/>
      <c r="D489" s="1180"/>
      <c r="E489" s="1180"/>
      <c r="F489" s="1180"/>
      <c r="G489" s="1180"/>
      <c r="H489" s="1180"/>
      <c r="I489" s="1181"/>
      <c r="J489" s="1753" t="s">
        <v>8536</v>
      </c>
      <c r="K489" s="1754"/>
      <c r="L489" s="1754"/>
      <c r="M489" s="1757"/>
      <c r="N489" s="1758"/>
      <c r="O489" s="1758"/>
      <c r="P489" s="1758"/>
      <c r="Q489" s="1759"/>
      <c r="R489" s="1753" t="s">
        <v>7</v>
      </c>
      <c r="S489" s="1754"/>
      <c r="T489" s="1755"/>
      <c r="U489" s="1731"/>
      <c r="V489" s="1732"/>
      <c r="W489" s="1732"/>
      <c r="X489" s="1732"/>
      <c r="Y489" s="1732"/>
      <c r="Z489" s="1732"/>
      <c r="AA489" s="1732"/>
      <c r="AB489" s="1733"/>
      <c r="AD489" s="1179"/>
      <c r="AE489" s="1180"/>
      <c r="AF489" s="1180"/>
      <c r="AG489" s="1180"/>
      <c r="AH489" s="1180"/>
      <c r="AI489" s="1180"/>
      <c r="AJ489" s="1180"/>
      <c r="AK489" s="1181"/>
      <c r="AL489" s="1753" t="s">
        <v>8536</v>
      </c>
      <c r="AM489" s="1754"/>
      <c r="AN489" s="1754"/>
      <c r="AO489" s="1757"/>
      <c r="AP489" s="1758"/>
      <c r="AQ489" s="1758"/>
      <c r="AR489" s="1758"/>
      <c r="AS489" s="1759"/>
      <c r="AT489" s="1753" t="s">
        <v>7</v>
      </c>
      <c r="AU489" s="1754"/>
      <c r="AV489" s="1755"/>
      <c r="AW489" s="1731"/>
      <c r="AX489" s="1732"/>
      <c r="AY489" s="1732"/>
      <c r="AZ489" s="1732"/>
      <c r="BA489" s="1732"/>
      <c r="BB489" s="1732"/>
      <c r="BC489" s="1732"/>
      <c r="BD489" s="1733"/>
    </row>
    <row r="490" spans="2:58" s="32" customFormat="1" ht="25.35" hidden="1" customHeight="1" x14ac:dyDescent="0.45">
      <c r="B490" s="1182"/>
      <c r="C490" s="1183"/>
      <c r="D490" s="1183"/>
      <c r="E490" s="1183"/>
      <c r="F490" s="1183"/>
      <c r="G490" s="1183"/>
      <c r="H490" s="1183"/>
      <c r="I490" s="1184"/>
      <c r="J490" s="1753" t="s">
        <v>8</v>
      </c>
      <c r="K490" s="1754"/>
      <c r="L490" s="1754"/>
      <c r="M490" s="1756"/>
      <c r="N490" s="1756"/>
      <c r="O490" s="1756"/>
      <c r="P490" s="1756"/>
      <c r="Q490" s="1756"/>
      <c r="R490" s="1756"/>
      <c r="S490" s="1756"/>
      <c r="T490" s="1756"/>
      <c r="U490" s="1756"/>
      <c r="V490" s="1756"/>
      <c r="W490" s="1756"/>
      <c r="X490" s="1756"/>
      <c r="Y490" s="1756"/>
      <c r="Z490" s="1756"/>
      <c r="AA490" s="1756"/>
      <c r="AB490" s="1756"/>
      <c r="AD490" s="1182"/>
      <c r="AE490" s="1183"/>
      <c r="AF490" s="1183"/>
      <c r="AG490" s="1183"/>
      <c r="AH490" s="1183"/>
      <c r="AI490" s="1183"/>
      <c r="AJ490" s="1183"/>
      <c r="AK490" s="1184"/>
      <c r="AL490" s="1753" t="s">
        <v>8</v>
      </c>
      <c r="AM490" s="1754"/>
      <c r="AN490" s="1754"/>
      <c r="AO490" s="1756"/>
      <c r="AP490" s="1756"/>
      <c r="AQ490" s="1756"/>
      <c r="AR490" s="1756"/>
      <c r="AS490" s="1756"/>
      <c r="AT490" s="1756"/>
      <c r="AU490" s="1756"/>
      <c r="AV490" s="1756"/>
      <c r="AW490" s="1756"/>
      <c r="AX490" s="1756"/>
      <c r="AY490" s="1756"/>
      <c r="AZ490" s="1756"/>
      <c r="BA490" s="1756"/>
      <c r="BB490" s="1756"/>
      <c r="BC490" s="1756"/>
      <c r="BD490" s="1756"/>
    </row>
    <row r="491" spans="2:58" s="32" customFormat="1" ht="30" hidden="1" customHeight="1" x14ac:dyDescent="0.45">
      <c r="B491" s="1696" t="s">
        <v>63</v>
      </c>
      <c r="C491" s="1697"/>
      <c r="D491" s="1697"/>
      <c r="E491" s="1697"/>
      <c r="F491" s="1697"/>
      <c r="G491" s="1697"/>
      <c r="H491" s="1697"/>
      <c r="I491" s="1698"/>
      <c r="J491" s="494"/>
      <c r="K491" s="495"/>
      <c r="L491" s="220" t="s">
        <v>65</v>
      </c>
      <c r="M491" s="496"/>
      <c r="N491" s="218" t="s">
        <v>64</v>
      </c>
      <c r="O491" s="42"/>
      <c r="P491" s="53"/>
      <c r="V491" s="82"/>
      <c r="W491" s="82"/>
      <c r="X491" s="82"/>
      <c r="Y491" s="82"/>
      <c r="Z491" s="82"/>
      <c r="AA491" s="82"/>
      <c r="AB491" s="83"/>
      <c r="AD491" s="1696" t="s">
        <v>63</v>
      </c>
      <c r="AE491" s="1697"/>
      <c r="AF491" s="1697"/>
      <c r="AG491" s="1697"/>
      <c r="AH491" s="1697"/>
      <c r="AI491" s="1697"/>
      <c r="AJ491" s="1697"/>
      <c r="AK491" s="1698"/>
      <c r="AL491" s="494"/>
      <c r="AM491" s="495"/>
      <c r="AN491" s="220" t="s">
        <v>65</v>
      </c>
      <c r="AO491" s="496"/>
      <c r="AP491" s="218" t="s">
        <v>64</v>
      </c>
      <c r="AQ491" s="42"/>
      <c r="AR491" s="53"/>
      <c r="AX491" s="82"/>
      <c r="AY491" s="82"/>
      <c r="AZ491" s="82"/>
      <c r="BA491" s="82"/>
      <c r="BB491" s="82"/>
      <c r="BC491" s="82"/>
      <c r="BD491" s="83"/>
    </row>
    <row r="492" spans="2:58" s="32" customFormat="1" ht="15" hidden="1" customHeight="1" x14ac:dyDescent="0.45">
      <c r="B492" s="1699"/>
      <c r="C492" s="1700"/>
      <c r="D492" s="1700"/>
      <c r="E492" s="1700"/>
      <c r="F492" s="1700"/>
      <c r="G492" s="1700"/>
      <c r="H492" s="1700"/>
      <c r="I492" s="1701"/>
      <c r="J492" s="43" t="s">
        <v>66</v>
      </c>
      <c r="K492" s="44"/>
      <c r="L492" s="44"/>
      <c r="M492" s="44"/>
      <c r="N492" s="44"/>
      <c r="O492" s="44"/>
      <c r="P492" s="44"/>
      <c r="Q492" s="44"/>
      <c r="R492" s="44"/>
      <c r="S492" s="42"/>
      <c r="T492" s="45"/>
      <c r="U492" s="217"/>
      <c r="V492" s="212"/>
      <c r="W492" s="410"/>
      <c r="X492" s="295" t="s">
        <v>65</v>
      </c>
      <c r="Y492" s="211"/>
      <c r="Z492" s="72" t="s">
        <v>64</v>
      </c>
      <c r="AA492" s="72"/>
      <c r="AB492" s="214"/>
      <c r="AD492" s="1699"/>
      <c r="AE492" s="1700"/>
      <c r="AF492" s="1700"/>
      <c r="AG492" s="1700"/>
      <c r="AH492" s="1700"/>
      <c r="AI492" s="1700"/>
      <c r="AJ492" s="1700"/>
      <c r="AK492" s="1701"/>
      <c r="AL492" s="43" t="s">
        <v>66</v>
      </c>
      <c r="AM492" s="44"/>
      <c r="AN492" s="44"/>
      <c r="AO492" s="44"/>
      <c r="AP492" s="44"/>
      <c r="AQ492" s="44"/>
      <c r="AR492" s="44"/>
      <c r="AS492" s="44"/>
      <c r="AT492" s="44"/>
      <c r="AU492" s="42"/>
      <c r="AV492" s="45"/>
      <c r="AW492" s="217"/>
      <c r="AX492" s="212"/>
      <c r="AY492" s="410"/>
      <c r="AZ492" s="295" t="s">
        <v>65</v>
      </c>
      <c r="BA492" s="211"/>
      <c r="BB492" s="72" t="s">
        <v>64</v>
      </c>
      <c r="BC492" s="72"/>
      <c r="BD492" s="214"/>
    </row>
    <row r="493" spans="2:58" s="32" customFormat="1" ht="15" hidden="1" customHeight="1" x14ac:dyDescent="0.45">
      <c r="B493" s="1702"/>
      <c r="C493" s="1703"/>
      <c r="D493" s="1703"/>
      <c r="E493" s="1703"/>
      <c r="F493" s="1703"/>
      <c r="G493" s="1703"/>
      <c r="H493" s="1703"/>
      <c r="I493" s="1704"/>
      <c r="J493" s="497" t="s">
        <v>67</v>
      </c>
      <c r="K493" s="99"/>
      <c r="L493" s="99"/>
      <c r="M493" s="99"/>
      <c r="N493" s="99"/>
      <c r="O493" s="99"/>
      <c r="P493" s="99"/>
      <c r="Q493" s="99"/>
      <c r="R493" s="99"/>
      <c r="S493" s="47"/>
      <c r="T493" s="48"/>
      <c r="U493" s="498"/>
      <c r="V493" s="499"/>
      <c r="W493" s="500"/>
      <c r="X493" s="99" t="s">
        <v>65</v>
      </c>
      <c r="Y493" s="501"/>
      <c r="Z493" s="48" t="s">
        <v>64</v>
      </c>
      <c r="AA493" s="48"/>
      <c r="AB493" s="49"/>
      <c r="AD493" s="1702"/>
      <c r="AE493" s="1703"/>
      <c r="AF493" s="1703"/>
      <c r="AG493" s="1703"/>
      <c r="AH493" s="1703"/>
      <c r="AI493" s="1703"/>
      <c r="AJ493" s="1703"/>
      <c r="AK493" s="1704"/>
      <c r="AL493" s="497" t="s">
        <v>67</v>
      </c>
      <c r="AM493" s="99"/>
      <c r="AN493" s="99"/>
      <c r="AO493" s="99"/>
      <c r="AP493" s="99"/>
      <c r="AQ493" s="99"/>
      <c r="AR493" s="99"/>
      <c r="AS493" s="99"/>
      <c r="AT493" s="99"/>
      <c r="AU493" s="47"/>
      <c r="AV493" s="48"/>
      <c r="AW493" s="498"/>
      <c r="AX493" s="499"/>
      <c r="AY493" s="500"/>
      <c r="AZ493" s="99" t="s">
        <v>65</v>
      </c>
      <c r="BA493" s="501"/>
      <c r="BB493" s="48" t="s">
        <v>64</v>
      </c>
      <c r="BC493" s="48"/>
      <c r="BD493" s="49"/>
    </row>
    <row r="494" spans="2:58" s="32" customFormat="1" ht="18" hidden="1" customHeight="1" x14ac:dyDescent="0.45">
      <c r="B494" s="1167" t="s">
        <v>68</v>
      </c>
      <c r="C494" s="1168"/>
      <c r="D494" s="1168"/>
      <c r="E494" s="1168"/>
      <c r="F494" s="1168"/>
      <c r="G494" s="1168"/>
      <c r="H494" s="1168"/>
      <c r="I494" s="1169"/>
      <c r="J494" s="502" t="s">
        <v>70</v>
      </c>
      <c r="K494" s="52" t="s">
        <v>69</v>
      </c>
      <c r="L494" s="58"/>
      <c r="M494" s="58"/>
      <c r="N494" s="58"/>
      <c r="O494" s="502" t="s">
        <v>70</v>
      </c>
      <c r="P494" s="52" t="s">
        <v>71</v>
      </c>
      <c r="Q494" s="58"/>
      <c r="R494" s="58"/>
      <c r="T494" s="72" t="s">
        <v>81</v>
      </c>
      <c r="U494" s="502" t="s">
        <v>70</v>
      </c>
      <c r="V494" s="72" t="s">
        <v>82</v>
      </c>
      <c r="X494" s="52"/>
      <c r="Y494" s="58"/>
      <c r="Z494" s="58"/>
      <c r="AA494" s="58"/>
      <c r="AB494" s="59"/>
      <c r="AD494" s="1167" t="s">
        <v>68</v>
      </c>
      <c r="AE494" s="1168"/>
      <c r="AF494" s="1168"/>
      <c r="AG494" s="1168"/>
      <c r="AH494" s="1168"/>
      <c r="AI494" s="1168"/>
      <c r="AJ494" s="1168"/>
      <c r="AK494" s="1169"/>
      <c r="AL494" s="502" t="s">
        <v>70</v>
      </c>
      <c r="AM494" s="52" t="s">
        <v>69</v>
      </c>
      <c r="AN494" s="58"/>
      <c r="AO494" s="58"/>
      <c r="AP494" s="58"/>
      <c r="AQ494" s="502" t="s">
        <v>70</v>
      </c>
      <c r="AR494" s="52" t="s">
        <v>71</v>
      </c>
      <c r="AS494" s="58"/>
      <c r="AT494" s="58"/>
      <c r="AV494" s="72" t="s">
        <v>81</v>
      </c>
      <c r="AW494" s="502" t="s">
        <v>70</v>
      </c>
      <c r="AX494" s="72" t="s">
        <v>82</v>
      </c>
      <c r="AZ494" s="52"/>
      <c r="BA494" s="58"/>
      <c r="BB494" s="58"/>
      <c r="BC494" s="58"/>
      <c r="BD494" s="59"/>
    </row>
    <row r="495" spans="2:58" s="32" customFormat="1" ht="15" hidden="1" customHeight="1" x14ac:dyDescent="0.45">
      <c r="B495" s="1118" t="s">
        <v>72</v>
      </c>
      <c r="C495" s="1119"/>
      <c r="D495" s="1119"/>
      <c r="E495" s="1119"/>
      <c r="F495" s="1119"/>
      <c r="G495" s="1119"/>
      <c r="H495" s="1119"/>
      <c r="I495" s="1120"/>
      <c r="J495" s="1130" t="s">
        <v>73</v>
      </c>
      <c r="K495" s="1139"/>
      <c r="L495" s="1744"/>
      <c r="M495" s="1199"/>
      <c r="N495" s="1199"/>
      <c r="O495" s="1199"/>
      <c r="P495" s="1199"/>
      <c r="Q495" s="1199"/>
      <c r="R495" s="1200"/>
      <c r="S495" s="1200"/>
      <c r="T495" s="1200"/>
      <c r="U495" s="1745"/>
      <c r="V495" s="1143" t="s">
        <v>74</v>
      </c>
      <c r="W495" s="1143"/>
      <c r="X495" s="1143"/>
      <c r="Y495" s="1143"/>
      <c r="Z495" s="1143"/>
      <c r="AA495" s="1143"/>
      <c r="AB495" s="1144"/>
      <c r="AD495" s="1118" t="s">
        <v>72</v>
      </c>
      <c r="AE495" s="1119"/>
      <c r="AF495" s="1119"/>
      <c r="AG495" s="1119"/>
      <c r="AH495" s="1119"/>
      <c r="AI495" s="1119"/>
      <c r="AJ495" s="1119"/>
      <c r="AK495" s="1120"/>
      <c r="AL495" s="1130" t="s">
        <v>73</v>
      </c>
      <c r="AM495" s="1139"/>
      <c r="AN495" s="1744"/>
      <c r="AO495" s="1199"/>
      <c r="AP495" s="1199"/>
      <c r="AQ495" s="1199"/>
      <c r="AR495" s="1199"/>
      <c r="AS495" s="1199"/>
      <c r="AT495" s="1200"/>
      <c r="AU495" s="1200"/>
      <c r="AV495" s="1200"/>
      <c r="AW495" s="1745"/>
      <c r="AX495" s="1143" t="s">
        <v>74</v>
      </c>
      <c r="AY495" s="1143"/>
      <c r="AZ495" s="1143"/>
      <c r="BA495" s="1143"/>
      <c r="BB495" s="1143"/>
      <c r="BC495" s="1143"/>
      <c r="BD495" s="1144"/>
    </row>
    <row r="496" spans="2:58" s="32" customFormat="1" ht="15" hidden="1" customHeight="1" x14ac:dyDescent="0.45">
      <c r="B496" s="1121"/>
      <c r="C496" s="1122"/>
      <c r="D496" s="1122"/>
      <c r="E496" s="1122"/>
      <c r="F496" s="1122"/>
      <c r="G496" s="1122"/>
      <c r="H496" s="1122"/>
      <c r="I496" s="1123"/>
      <c r="J496" s="1197"/>
      <c r="K496" s="1198"/>
      <c r="L496" s="1744"/>
      <c r="M496" s="1199"/>
      <c r="N496" s="1199"/>
      <c r="O496" s="1199"/>
      <c r="P496" s="1199"/>
      <c r="Q496" s="1199"/>
      <c r="R496" s="1200"/>
      <c r="S496" s="1200"/>
      <c r="T496" s="1200"/>
      <c r="U496" s="1745"/>
      <c r="V496" s="1146"/>
      <c r="W496" s="1146"/>
      <c r="X496" s="1146"/>
      <c r="Y496" s="1146"/>
      <c r="Z496" s="1146"/>
      <c r="AA496" s="1146"/>
      <c r="AB496" s="1147"/>
      <c r="AC496" s="63"/>
      <c r="AD496" s="1121"/>
      <c r="AE496" s="1122"/>
      <c r="AF496" s="1122"/>
      <c r="AG496" s="1122"/>
      <c r="AH496" s="1122"/>
      <c r="AI496" s="1122"/>
      <c r="AJ496" s="1122"/>
      <c r="AK496" s="1123"/>
      <c r="AL496" s="1197"/>
      <c r="AM496" s="1198"/>
      <c r="AN496" s="1744"/>
      <c r="AO496" s="1199"/>
      <c r="AP496" s="1199"/>
      <c r="AQ496" s="1199"/>
      <c r="AR496" s="1199"/>
      <c r="AS496" s="1199"/>
      <c r="AT496" s="1200"/>
      <c r="AU496" s="1200"/>
      <c r="AV496" s="1200"/>
      <c r="AW496" s="1745"/>
      <c r="AX496" s="1146"/>
      <c r="AY496" s="1146"/>
      <c r="AZ496" s="1146"/>
      <c r="BA496" s="1146"/>
      <c r="BB496" s="1146"/>
      <c r="BC496" s="1146"/>
      <c r="BD496" s="1147"/>
      <c r="BF496" s="63"/>
    </row>
    <row r="497" spans="2:58" s="32" customFormat="1" ht="15" hidden="1" customHeight="1" x14ac:dyDescent="0.45">
      <c r="B497" s="1118" t="s">
        <v>75</v>
      </c>
      <c r="C497" s="1119"/>
      <c r="D497" s="1119"/>
      <c r="E497" s="1119"/>
      <c r="F497" s="1119"/>
      <c r="G497" s="1119"/>
      <c r="H497" s="1119"/>
      <c r="I497" s="1119"/>
      <c r="J497" s="1737"/>
      <c r="K497" s="1739"/>
      <c r="L497" s="1558"/>
      <c r="M497" s="1527" t="s">
        <v>76</v>
      </c>
      <c r="N497" s="1558"/>
      <c r="O497" s="1527" t="s">
        <v>77</v>
      </c>
      <c r="P497" s="1558"/>
      <c r="Q497" s="1527" t="s">
        <v>140</v>
      </c>
      <c r="S497" s="60"/>
      <c r="T497" s="60"/>
      <c r="U497" s="60"/>
      <c r="V497" s="60"/>
      <c r="W497" s="60"/>
      <c r="X497" s="60"/>
      <c r="Y497" s="60"/>
      <c r="Z497" s="60"/>
      <c r="AA497" s="60"/>
      <c r="AB497" s="209"/>
      <c r="AC497" s="63"/>
      <c r="AD497" s="1118" t="s">
        <v>75</v>
      </c>
      <c r="AE497" s="1119"/>
      <c r="AF497" s="1119"/>
      <c r="AG497" s="1119"/>
      <c r="AH497" s="1119"/>
      <c r="AI497" s="1119"/>
      <c r="AJ497" s="1119"/>
      <c r="AK497" s="1119"/>
      <c r="AL497" s="1737"/>
      <c r="AM497" s="1739"/>
      <c r="AN497" s="1558"/>
      <c r="AO497" s="1527" t="s">
        <v>76</v>
      </c>
      <c r="AP497" s="1558"/>
      <c r="AQ497" s="1527" t="s">
        <v>77</v>
      </c>
      <c r="AR497" s="1558"/>
      <c r="AS497" s="1527" t="s">
        <v>140</v>
      </c>
      <c r="AU497" s="60"/>
      <c r="AV497" s="60"/>
      <c r="AW497" s="60"/>
      <c r="AX497" s="60"/>
      <c r="AY497" s="60"/>
      <c r="AZ497" s="60"/>
      <c r="BA497" s="60"/>
      <c r="BB497" s="60"/>
      <c r="BC497" s="60"/>
      <c r="BD497" s="209"/>
      <c r="BF497" s="63"/>
    </row>
    <row r="498" spans="2:58" s="32" customFormat="1" ht="15" hidden="1" customHeight="1" x14ac:dyDescent="0.45">
      <c r="B498" s="1121"/>
      <c r="C498" s="1122"/>
      <c r="D498" s="1122"/>
      <c r="E498" s="1122"/>
      <c r="F498" s="1122"/>
      <c r="G498" s="1122"/>
      <c r="H498" s="1122"/>
      <c r="I498" s="1122"/>
      <c r="J498" s="1480"/>
      <c r="K498" s="1752"/>
      <c r="L498" s="1749"/>
      <c r="M498" s="1528"/>
      <c r="N498" s="1749"/>
      <c r="O498" s="1528"/>
      <c r="P498" s="1749"/>
      <c r="Q498" s="1528"/>
      <c r="R498" s="64"/>
      <c r="S498" s="62"/>
      <c r="T498" s="62"/>
      <c r="U498" s="62"/>
      <c r="V498" s="62"/>
      <c r="W498" s="62"/>
      <c r="X498" s="62"/>
      <c r="Y498" s="62"/>
      <c r="Z498" s="62"/>
      <c r="AA498" s="62"/>
      <c r="AB498" s="208"/>
      <c r="AC498" s="63"/>
      <c r="AD498" s="1121"/>
      <c r="AE498" s="1122"/>
      <c r="AF498" s="1122"/>
      <c r="AG498" s="1122"/>
      <c r="AH498" s="1122"/>
      <c r="AI498" s="1122"/>
      <c r="AJ498" s="1122"/>
      <c r="AK498" s="1122"/>
      <c r="AL498" s="1480"/>
      <c r="AM498" s="1752"/>
      <c r="AN498" s="1749"/>
      <c r="AO498" s="1528"/>
      <c r="AP498" s="1749"/>
      <c r="AQ498" s="1528"/>
      <c r="AR498" s="1749"/>
      <c r="AS498" s="1528"/>
      <c r="AT498" s="64"/>
      <c r="AU498" s="62"/>
      <c r="AV498" s="62"/>
      <c r="AW498" s="62"/>
      <c r="AX498" s="62"/>
      <c r="AY498" s="62"/>
      <c r="AZ498" s="62"/>
      <c r="BA498" s="62"/>
      <c r="BB498" s="62"/>
      <c r="BC498" s="62"/>
      <c r="BD498" s="208"/>
      <c r="BF498" s="63"/>
    </row>
    <row r="499" spans="2:58" s="32" customFormat="1" ht="20.100000000000001" hidden="1" customHeight="1" x14ac:dyDescent="0.4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3"/>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F499" s="63"/>
    </row>
    <row r="500" spans="2:58" s="32" customFormat="1" ht="18" hidden="1" customHeight="1" x14ac:dyDescent="0.45">
      <c r="C500" s="291" t="s">
        <v>85</v>
      </c>
      <c r="D500" s="69" t="s">
        <v>5718</v>
      </c>
      <c r="F500" s="69"/>
      <c r="G500" s="69"/>
      <c r="H500" s="69"/>
      <c r="I500" s="69"/>
      <c r="J500" s="73"/>
      <c r="K500" s="73"/>
      <c r="L500" s="73"/>
      <c r="M500" s="73"/>
      <c r="N500" s="73"/>
      <c r="O500" s="73"/>
      <c r="P500" s="73"/>
      <c r="Q500" s="73"/>
      <c r="R500" s="73"/>
      <c r="S500" s="74"/>
      <c r="T500" s="73"/>
      <c r="U500" s="73"/>
      <c r="V500" s="73"/>
      <c r="W500" s="73"/>
      <c r="X500" s="69"/>
      <c r="Y500" s="69"/>
      <c r="Z500" s="69"/>
      <c r="AA500" s="69"/>
      <c r="AB500" s="69"/>
      <c r="AE500" s="291" t="s">
        <v>85</v>
      </c>
      <c r="AF500" s="69" t="s">
        <v>5718</v>
      </c>
      <c r="AH500" s="69"/>
      <c r="AI500" s="69"/>
      <c r="AJ500" s="69"/>
      <c r="AK500" s="69"/>
      <c r="AL500" s="73"/>
      <c r="AM500" s="73"/>
      <c r="AN500" s="73"/>
      <c r="AO500" s="73"/>
      <c r="AP500" s="73"/>
      <c r="AQ500" s="73"/>
      <c r="AR500" s="73"/>
      <c r="AS500" s="73"/>
      <c r="AT500" s="73"/>
      <c r="AU500" s="74"/>
      <c r="AV500" s="73"/>
      <c r="AW500" s="73"/>
      <c r="AX500" s="73"/>
      <c r="AY500" s="73"/>
      <c r="AZ500" s="69"/>
      <c r="BA500" s="69"/>
      <c r="BB500" s="69"/>
      <c r="BC500" s="69"/>
      <c r="BD500" s="69"/>
    </row>
    <row r="501" spans="2:58" s="32" customFormat="1" ht="30" hidden="1" customHeight="1" x14ac:dyDescent="0.45">
      <c r="C501" s="296" t="s">
        <v>86</v>
      </c>
      <c r="D501" s="1117" t="s">
        <v>5719</v>
      </c>
      <c r="E501" s="1117"/>
      <c r="F501" s="1117"/>
      <c r="G501" s="1117"/>
      <c r="H501" s="1117"/>
      <c r="I501" s="1117"/>
      <c r="J501" s="1117"/>
      <c r="K501" s="1117"/>
      <c r="L501" s="1117"/>
      <c r="M501" s="1117"/>
      <c r="N501" s="1117"/>
      <c r="O501" s="1117"/>
      <c r="P501" s="1117"/>
      <c r="Q501" s="1117"/>
      <c r="R501" s="1117"/>
      <c r="S501" s="1117"/>
      <c r="T501" s="1117"/>
      <c r="U501" s="1117"/>
      <c r="V501" s="1117"/>
      <c r="W501" s="1117"/>
      <c r="X501" s="1117"/>
      <c r="Y501" s="1117"/>
      <c r="Z501" s="1117"/>
      <c r="AA501" s="1117"/>
      <c r="AB501" s="1117"/>
      <c r="AE501" s="296" t="s">
        <v>86</v>
      </c>
      <c r="AF501" s="1117" t="s">
        <v>5719</v>
      </c>
      <c r="AG501" s="1117"/>
      <c r="AH501" s="1117"/>
      <c r="AI501" s="1117"/>
      <c r="AJ501" s="1117"/>
      <c r="AK501" s="1117"/>
      <c r="AL501" s="1117"/>
      <c r="AM501" s="1117"/>
      <c r="AN501" s="1117"/>
      <c r="AO501" s="1117"/>
      <c r="AP501" s="1117"/>
      <c r="AQ501" s="1117"/>
      <c r="AR501" s="1117"/>
      <c r="AS501" s="1117"/>
      <c r="AT501" s="1117"/>
      <c r="AU501" s="1117"/>
      <c r="AV501" s="1117"/>
      <c r="AW501" s="1117"/>
      <c r="AX501" s="1117"/>
      <c r="AY501" s="1117"/>
      <c r="AZ501" s="1117"/>
      <c r="BA501" s="1117"/>
      <c r="BB501" s="1117"/>
      <c r="BC501" s="1117"/>
      <c r="BD501" s="1117"/>
    </row>
    <row r="502" spans="2:58" s="32" customFormat="1" ht="8.1" hidden="1" customHeight="1" x14ac:dyDescent="0.4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row>
    <row r="503" spans="2:58" s="32" customFormat="1" ht="25.35" hidden="1" customHeight="1" x14ac:dyDescent="0.45">
      <c r="B503" s="35" t="s">
        <v>87</v>
      </c>
      <c r="I503" s="36"/>
      <c r="J503" s="36"/>
      <c r="W503" s="36"/>
      <c r="X503" s="36"/>
      <c r="Y503" s="36"/>
      <c r="Z503" s="36"/>
      <c r="AA503" s="36"/>
      <c r="AB503" s="36"/>
      <c r="AD503" s="35" t="s">
        <v>87</v>
      </c>
      <c r="AK503" s="36"/>
      <c r="AL503" s="36"/>
      <c r="AY503" s="36"/>
      <c r="AZ503" s="36"/>
      <c r="BA503" s="36"/>
      <c r="BB503" s="36"/>
      <c r="BC503" s="36"/>
      <c r="BD503" s="36"/>
    </row>
    <row r="504" spans="2:58" s="32" customFormat="1" ht="12.6" hidden="1" customHeight="1" x14ac:dyDescent="0.45">
      <c r="B504" s="1185" t="s">
        <v>62</v>
      </c>
      <c r="C504" s="1186"/>
      <c r="D504" s="1186"/>
      <c r="E504" s="1186"/>
      <c r="F504" s="1186"/>
      <c r="G504" s="1186"/>
      <c r="H504" s="1186"/>
      <c r="I504" s="1187"/>
      <c r="J504" s="1188"/>
      <c r="K504" s="1189"/>
      <c r="L504" s="1189"/>
      <c r="M504" s="1189"/>
      <c r="N504" s="1189"/>
      <c r="O504" s="1189"/>
      <c r="P504" s="1189"/>
      <c r="Q504" s="1189"/>
      <c r="R504" s="1189"/>
      <c r="S504" s="1189"/>
      <c r="T504" s="1189"/>
      <c r="U504" s="1189"/>
      <c r="V504" s="1189"/>
      <c r="W504" s="1189"/>
      <c r="X504" s="1189"/>
      <c r="Y504" s="1189"/>
      <c r="Z504" s="1189"/>
      <c r="AA504" s="1189"/>
      <c r="AB504" s="1190"/>
      <c r="AD504" s="1185" t="s">
        <v>62</v>
      </c>
      <c r="AE504" s="1186"/>
      <c r="AF504" s="1186"/>
      <c r="AG504" s="1186"/>
      <c r="AH504" s="1186"/>
      <c r="AI504" s="1186"/>
      <c r="AJ504" s="1186"/>
      <c r="AK504" s="1187"/>
      <c r="AL504" s="1188"/>
      <c r="AM504" s="1189"/>
      <c r="AN504" s="1189"/>
      <c r="AO504" s="1189"/>
      <c r="AP504" s="1189"/>
      <c r="AQ504" s="1189"/>
      <c r="AR504" s="1189"/>
      <c r="AS504" s="1189"/>
      <c r="AT504" s="1189"/>
      <c r="AU504" s="1189"/>
      <c r="AV504" s="1189"/>
      <c r="AW504" s="1189"/>
      <c r="AX504" s="1189"/>
      <c r="AY504" s="1189"/>
      <c r="AZ504" s="1189"/>
      <c r="BA504" s="1189"/>
      <c r="BB504" s="1189"/>
      <c r="BC504" s="1189"/>
      <c r="BD504" s="1190"/>
    </row>
    <row r="505" spans="2:58" s="32" customFormat="1" ht="22.5" hidden="1" customHeight="1" x14ac:dyDescent="0.45">
      <c r="B505" s="1207" t="s">
        <v>50</v>
      </c>
      <c r="C505" s="1208"/>
      <c r="D505" s="1208"/>
      <c r="E505" s="1208"/>
      <c r="F505" s="1208"/>
      <c r="G505" s="1208"/>
      <c r="H505" s="1208"/>
      <c r="I505" s="1209"/>
      <c r="J505" s="1182"/>
      <c r="K505" s="1183"/>
      <c r="L505" s="1183"/>
      <c r="M505" s="1180"/>
      <c r="N505" s="1180"/>
      <c r="O505" s="1183"/>
      <c r="P505" s="1180"/>
      <c r="Q505" s="1180"/>
      <c r="R505" s="1183"/>
      <c r="S505" s="1183"/>
      <c r="T505" s="1183"/>
      <c r="U505" s="1183"/>
      <c r="V505" s="1183"/>
      <c r="W505" s="1183"/>
      <c r="X505" s="1183"/>
      <c r="Y505" s="1183"/>
      <c r="Z505" s="1183"/>
      <c r="AA505" s="1183"/>
      <c r="AB505" s="1184"/>
      <c r="AC505" s="32">
        <v>29</v>
      </c>
      <c r="AD505" s="1207" t="s">
        <v>50</v>
      </c>
      <c r="AE505" s="1208"/>
      <c r="AF505" s="1208"/>
      <c r="AG505" s="1208"/>
      <c r="AH505" s="1208"/>
      <c r="AI505" s="1208"/>
      <c r="AJ505" s="1208"/>
      <c r="AK505" s="1209"/>
      <c r="AL505" s="1182"/>
      <c r="AM505" s="1183"/>
      <c r="AN505" s="1183"/>
      <c r="AO505" s="1180"/>
      <c r="AP505" s="1180"/>
      <c r="AQ505" s="1183"/>
      <c r="AR505" s="1180"/>
      <c r="AS505" s="1180"/>
      <c r="AT505" s="1183"/>
      <c r="AU505" s="1183"/>
      <c r="AV505" s="1183"/>
      <c r="AW505" s="1183"/>
      <c r="AX505" s="1183"/>
      <c r="AY505" s="1183"/>
      <c r="AZ505" s="1183"/>
      <c r="BA505" s="1183"/>
      <c r="BB505" s="1183"/>
      <c r="BC505" s="1183"/>
      <c r="BD505" s="1184"/>
      <c r="BF505" s="32">
        <v>29</v>
      </c>
    </row>
    <row r="506" spans="2:58" s="32" customFormat="1" ht="25.35" hidden="1" customHeight="1" x14ac:dyDescent="0.45">
      <c r="B506" s="1173" t="s">
        <v>48</v>
      </c>
      <c r="C506" s="1174"/>
      <c r="D506" s="1174"/>
      <c r="E506" s="1174"/>
      <c r="F506" s="1174"/>
      <c r="G506" s="1174"/>
      <c r="H506" s="1174"/>
      <c r="I506" s="1175"/>
      <c r="J506" s="1753" t="s">
        <v>3</v>
      </c>
      <c r="K506" s="1754"/>
      <c r="L506" s="1754"/>
      <c r="M506" s="1731"/>
      <c r="N506" s="1733"/>
      <c r="O506" s="492" t="s">
        <v>4</v>
      </c>
      <c r="P506" s="1731"/>
      <c r="Q506" s="1733"/>
      <c r="R506" s="1754"/>
      <c r="S506" s="1754"/>
      <c r="T506" s="1754"/>
      <c r="U506" s="1754"/>
      <c r="V506" s="1754"/>
      <c r="W506" s="1754"/>
      <c r="X506" s="1754"/>
      <c r="Y506" s="1754"/>
      <c r="Z506" s="1754"/>
      <c r="AA506" s="1754"/>
      <c r="AB506" s="1755"/>
      <c r="AD506" s="1173" t="s">
        <v>48</v>
      </c>
      <c r="AE506" s="1174"/>
      <c r="AF506" s="1174"/>
      <c r="AG506" s="1174"/>
      <c r="AH506" s="1174"/>
      <c r="AI506" s="1174"/>
      <c r="AJ506" s="1174"/>
      <c r="AK506" s="1175"/>
      <c r="AL506" s="1753" t="s">
        <v>3</v>
      </c>
      <c r="AM506" s="1754"/>
      <c r="AN506" s="1754"/>
      <c r="AO506" s="1731"/>
      <c r="AP506" s="1733"/>
      <c r="AQ506" s="492" t="s">
        <v>4</v>
      </c>
      <c r="AR506" s="1731"/>
      <c r="AS506" s="1733"/>
      <c r="AT506" s="1754"/>
      <c r="AU506" s="1754"/>
      <c r="AV506" s="1754"/>
      <c r="AW506" s="1754"/>
      <c r="AX506" s="1754"/>
      <c r="AY506" s="1754"/>
      <c r="AZ506" s="1754"/>
      <c r="BA506" s="1754"/>
      <c r="BB506" s="1754"/>
      <c r="BC506" s="1754"/>
      <c r="BD506" s="1755"/>
    </row>
    <row r="507" spans="2:58" s="32" customFormat="1" ht="25.35" hidden="1" customHeight="1" x14ac:dyDescent="0.45">
      <c r="B507" s="1179"/>
      <c r="C507" s="1180"/>
      <c r="D507" s="1180"/>
      <c r="E507" s="1180"/>
      <c r="F507" s="1180"/>
      <c r="G507" s="1180"/>
      <c r="H507" s="1180"/>
      <c r="I507" s="1181"/>
      <c r="J507" s="1753" t="s">
        <v>5</v>
      </c>
      <c r="K507" s="1754"/>
      <c r="L507" s="1754"/>
      <c r="M507" s="1731"/>
      <c r="N507" s="1732"/>
      <c r="O507" s="1732"/>
      <c r="P507" s="1732"/>
      <c r="Q507" s="1733"/>
      <c r="R507" s="1753" t="s">
        <v>6</v>
      </c>
      <c r="S507" s="1754"/>
      <c r="T507" s="1755"/>
      <c r="U507" s="1731"/>
      <c r="V507" s="1732"/>
      <c r="W507" s="1732"/>
      <c r="X507" s="1732"/>
      <c r="Y507" s="1732"/>
      <c r="Z507" s="1732"/>
      <c r="AA507" s="1732"/>
      <c r="AB507" s="1733"/>
      <c r="AD507" s="1179"/>
      <c r="AE507" s="1180"/>
      <c r="AF507" s="1180"/>
      <c r="AG507" s="1180"/>
      <c r="AH507" s="1180"/>
      <c r="AI507" s="1180"/>
      <c r="AJ507" s="1180"/>
      <c r="AK507" s="1181"/>
      <c r="AL507" s="1753" t="s">
        <v>5</v>
      </c>
      <c r="AM507" s="1754"/>
      <c r="AN507" s="1754"/>
      <c r="AO507" s="1731"/>
      <c r="AP507" s="1732"/>
      <c r="AQ507" s="1732"/>
      <c r="AR507" s="1732"/>
      <c r="AS507" s="1733"/>
      <c r="AT507" s="1753" t="s">
        <v>6</v>
      </c>
      <c r="AU507" s="1754"/>
      <c r="AV507" s="1755"/>
      <c r="AW507" s="1731"/>
      <c r="AX507" s="1732"/>
      <c r="AY507" s="1732"/>
      <c r="AZ507" s="1732"/>
      <c r="BA507" s="1732"/>
      <c r="BB507" s="1732"/>
      <c r="BC507" s="1732"/>
      <c r="BD507" s="1733"/>
    </row>
    <row r="508" spans="2:58" s="32" customFormat="1" ht="25.35" hidden="1" customHeight="1" x14ac:dyDescent="0.45">
      <c r="B508" s="1179"/>
      <c r="C508" s="1180"/>
      <c r="D508" s="1180"/>
      <c r="E508" s="1180"/>
      <c r="F508" s="1180"/>
      <c r="G508" s="1180"/>
      <c r="H508" s="1180"/>
      <c r="I508" s="1181"/>
      <c r="J508" s="1753" t="s">
        <v>8536</v>
      </c>
      <c r="K508" s="1754"/>
      <c r="L508" s="1754"/>
      <c r="M508" s="1757"/>
      <c r="N508" s="1758"/>
      <c r="O508" s="1758"/>
      <c r="P508" s="1758"/>
      <c r="Q508" s="1759"/>
      <c r="R508" s="1753" t="s">
        <v>7</v>
      </c>
      <c r="S508" s="1754"/>
      <c r="T508" s="1755"/>
      <c r="U508" s="1731"/>
      <c r="V508" s="1732"/>
      <c r="W508" s="1732"/>
      <c r="X508" s="1732"/>
      <c r="Y508" s="1732"/>
      <c r="Z508" s="1732"/>
      <c r="AA508" s="1732"/>
      <c r="AB508" s="1733"/>
      <c r="AD508" s="1179"/>
      <c r="AE508" s="1180"/>
      <c r="AF508" s="1180"/>
      <c r="AG508" s="1180"/>
      <c r="AH508" s="1180"/>
      <c r="AI508" s="1180"/>
      <c r="AJ508" s="1180"/>
      <c r="AK508" s="1181"/>
      <c r="AL508" s="1753" t="s">
        <v>8536</v>
      </c>
      <c r="AM508" s="1754"/>
      <c r="AN508" s="1754"/>
      <c r="AO508" s="1757"/>
      <c r="AP508" s="1758"/>
      <c r="AQ508" s="1758"/>
      <c r="AR508" s="1758"/>
      <c r="AS508" s="1759"/>
      <c r="AT508" s="1753" t="s">
        <v>7</v>
      </c>
      <c r="AU508" s="1754"/>
      <c r="AV508" s="1755"/>
      <c r="AW508" s="1731"/>
      <c r="AX508" s="1732"/>
      <c r="AY508" s="1732"/>
      <c r="AZ508" s="1732"/>
      <c r="BA508" s="1732"/>
      <c r="BB508" s="1732"/>
      <c r="BC508" s="1732"/>
      <c r="BD508" s="1733"/>
    </row>
    <row r="509" spans="2:58" s="32" customFormat="1" ht="25.35" hidden="1" customHeight="1" x14ac:dyDescent="0.45">
      <c r="B509" s="1182"/>
      <c r="C509" s="1183"/>
      <c r="D509" s="1183"/>
      <c r="E509" s="1183"/>
      <c r="F509" s="1183"/>
      <c r="G509" s="1183"/>
      <c r="H509" s="1183"/>
      <c r="I509" s="1184"/>
      <c r="J509" s="1753" t="s">
        <v>8</v>
      </c>
      <c r="K509" s="1754"/>
      <c r="L509" s="1754"/>
      <c r="M509" s="1756"/>
      <c r="N509" s="1756"/>
      <c r="O509" s="1756"/>
      <c r="P509" s="1756"/>
      <c r="Q509" s="1756"/>
      <c r="R509" s="1756"/>
      <c r="S509" s="1756"/>
      <c r="T509" s="1756"/>
      <c r="U509" s="1756"/>
      <c r="V509" s="1756"/>
      <c r="W509" s="1756"/>
      <c r="X509" s="1756"/>
      <c r="Y509" s="1756"/>
      <c r="Z509" s="1756"/>
      <c r="AA509" s="1756"/>
      <c r="AB509" s="1756"/>
      <c r="AD509" s="1182"/>
      <c r="AE509" s="1183"/>
      <c r="AF509" s="1183"/>
      <c r="AG509" s="1183"/>
      <c r="AH509" s="1183"/>
      <c r="AI509" s="1183"/>
      <c r="AJ509" s="1183"/>
      <c r="AK509" s="1184"/>
      <c r="AL509" s="1753" t="s">
        <v>8</v>
      </c>
      <c r="AM509" s="1754"/>
      <c r="AN509" s="1754"/>
      <c r="AO509" s="1756"/>
      <c r="AP509" s="1756"/>
      <c r="AQ509" s="1756"/>
      <c r="AR509" s="1756"/>
      <c r="AS509" s="1756"/>
      <c r="AT509" s="1756"/>
      <c r="AU509" s="1756"/>
      <c r="AV509" s="1756"/>
      <c r="AW509" s="1756"/>
      <c r="AX509" s="1756"/>
      <c r="AY509" s="1756"/>
      <c r="AZ509" s="1756"/>
      <c r="BA509" s="1756"/>
      <c r="BB509" s="1756"/>
      <c r="BC509" s="1756"/>
      <c r="BD509" s="1756"/>
    </row>
    <row r="510" spans="2:58" s="32" customFormat="1" ht="30" hidden="1" customHeight="1" x14ac:dyDescent="0.45">
      <c r="B510" s="1696" t="s">
        <v>63</v>
      </c>
      <c r="C510" s="1697"/>
      <c r="D510" s="1697"/>
      <c r="E510" s="1697"/>
      <c r="F510" s="1697"/>
      <c r="G510" s="1697"/>
      <c r="H510" s="1697"/>
      <c r="I510" s="1698"/>
      <c r="J510" s="494"/>
      <c r="K510" s="495"/>
      <c r="L510" s="220" t="s">
        <v>65</v>
      </c>
      <c r="M510" s="496"/>
      <c r="N510" s="218" t="s">
        <v>64</v>
      </c>
      <c r="O510" s="42"/>
      <c r="P510" s="53"/>
      <c r="V510" s="82"/>
      <c r="W510" s="82"/>
      <c r="X510" s="82"/>
      <c r="Y510" s="82"/>
      <c r="Z510" s="82"/>
      <c r="AA510" s="82"/>
      <c r="AB510" s="83"/>
      <c r="AD510" s="1696" t="s">
        <v>63</v>
      </c>
      <c r="AE510" s="1697"/>
      <c r="AF510" s="1697"/>
      <c r="AG510" s="1697"/>
      <c r="AH510" s="1697"/>
      <c r="AI510" s="1697"/>
      <c r="AJ510" s="1697"/>
      <c r="AK510" s="1698"/>
      <c r="AL510" s="494"/>
      <c r="AM510" s="495"/>
      <c r="AN510" s="220" t="s">
        <v>65</v>
      </c>
      <c r="AO510" s="496"/>
      <c r="AP510" s="218" t="s">
        <v>64</v>
      </c>
      <c r="AQ510" s="42"/>
      <c r="AR510" s="53"/>
      <c r="AX510" s="82"/>
      <c r="AY510" s="82"/>
      <c r="AZ510" s="82"/>
      <c r="BA510" s="82"/>
      <c r="BB510" s="82"/>
      <c r="BC510" s="82"/>
      <c r="BD510" s="83"/>
    </row>
    <row r="511" spans="2:58" s="32" customFormat="1" ht="15" hidden="1" customHeight="1" x14ac:dyDescent="0.45">
      <c r="B511" s="1699"/>
      <c r="C511" s="1700"/>
      <c r="D511" s="1700"/>
      <c r="E511" s="1700"/>
      <c r="F511" s="1700"/>
      <c r="G511" s="1700"/>
      <c r="H511" s="1700"/>
      <c r="I511" s="1701"/>
      <c r="J511" s="43" t="s">
        <v>66</v>
      </c>
      <c r="K511" s="44"/>
      <c r="L511" s="44"/>
      <c r="M511" s="44"/>
      <c r="N511" s="44"/>
      <c r="O511" s="44"/>
      <c r="P511" s="44"/>
      <c r="Q511" s="44"/>
      <c r="R511" s="44"/>
      <c r="S511" s="42"/>
      <c r="T511" s="45"/>
      <c r="U511" s="217"/>
      <c r="V511" s="212"/>
      <c r="W511" s="410"/>
      <c r="X511" s="295" t="s">
        <v>65</v>
      </c>
      <c r="Y511" s="211"/>
      <c r="Z511" s="72" t="s">
        <v>64</v>
      </c>
      <c r="AA511" s="72"/>
      <c r="AB511" s="214"/>
      <c r="AD511" s="1699"/>
      <c r="AE511" s="1700"/>
      <c r="AF511" s="1700"/>
      <c r="AG511" s="1700"/>
      <c r="AH511" s="1700"/>
      <c r="AI511" s="1700"/>
      <c r="AJ511" s="1700"/>
      <c r="AK511" s="1701"/>
      <c r="AL511" s="43" t="s">
        <v>66</v>
      </c>
      <c r="AM511" s="44"/>
      <c r="AN511" s="44"/>
      <c r="AO511" s="44"/>
      <c r="AP511" s="44"/>
      <c r="AQ511" s="44"/>
      <c r="AR511" s="44"/>
      <c r="AS511" s="44"/>
      <c r="AT511" s="44"/>
      <c r="AU511" s="42"/>
      <c r="AV511" s="45"/>
      <c r="AW511" s="217"/>
      <c r="AX511" s="212"/>
      <c r="AY511" s="410"/>
      <c r="AZ511" s="295" t="s">
        <v>65</v>
      </c>
      <c r="BA511" s="211"/>
      <c r="BB511" s="72" t="s">
        <v>64</v>
      </c>
      <c r="BC511" s="72"/>
      <c r="BD511" s="214"/>
    </row>
    <row r="512" spans="2:58" s="32" customFormat="1" ht="15" hidden="1" customHeight="1" x14ac:dyDescent="0.45">
      <c r="B512" s="1702"/>
      <c r="C512" s="1703"/>
      <c r="D512" s="1703"/>
      <c r="E512" s="1703"/>
      <c r="F512" s="1703"/>
      <c r="G512" s="1703"/>
      <c r="H512" s="1703"/>
      <c r="I512" s="1704"/>
      <c r="J512" s="497" t="s">
        <v>67</v>
      </c>
      <c r="K512" s="99"/>
      <c r="L512" s="99"/>
      <c r="M512" s="99"/>
      <c r="N512" s="99"/>
      <c r="O512" s="99"/>
      <c r="P512" s="99"/>
      <c r="Q512" s="99"/>
      <c r="R512" s="99"/>
      <c r="S512" s="47"/>
      <c r="T512" s="48"/>
      <c r="U512" s="498"/>
      <c r="V512" s="499"/>
      <c r="W512" s="500"/>
      <c r="X512" s="99" t="s">
        <v>65</v>
      </c>
      <c r="Y512" s="501"/>
      <c r="Z512" s="48" t="s">
        <v>64</v>
      </c>
      <c r="AA512" s="48"/>
      <c r="AB512" s="49"/>
      <c r="AD512" s="1702"/>
      <c r="AE512" s="1703"/>
      <c r="AF512" s="1703"/>
      <c r="AG512" s="1703"/>
      <c r="AH512" s="1703"/>
      <c r="AI512" s="1703"/>
      <c r="AJ512" s="1703"/>
      <c r="AK512" s="1704"/>
      <c r="AL512" s="497" t="s">
        <v>67</v>
      </c>
      <c r="AM512" s="99"/>
      <c r="AN512" s="99"/>
      <c r="AO512" s="99"/>
      <c r="AP512" s="99"/>
      <c r="AQ512" s="99"/>
      <c r="AR512" s="99"/>
      <c r="AS512" s="99"/>
      <c r="AT512" s="99"/>
      <c r="AU512" s="47"/>
      <c r="AV512" s="48"/>
      <c r="AW512" s="498"/>
      <c r="AX512" s="499"/>
      <c r="AY512" s="500"/>
      <c r="AZ512" s="99" t="s">
        <v>65</v>
      </c>
      <c r="BA512" s="501"/>
      <c r="BB512" s="48" t="s">
        <v>64</v>
      </c>
      <c r="BC512" s="48"/>
      <c r="BD512" s="49"/>
    </row>
    <row r="513" spans="2:58" s="32" customFormat="1" ht="18" hidden="1" customHeight="1" x14ac:dyDescent="0.45">
      <c r="B513" s="1167" t="s">
        <v>68</v>
      </c>
      <c r="C513" s="1168"/>
      <c r="D513" s="1168"/>
      <c r="E513" s="1168"/>
      <c r="F513" s="1168"/>
      <c r="G513" s="1168"/>
      <c r="H513" s="1168"/>
      <c r="I513" s="1169"/>
      <c r="J513" s="502" t="s">
        <v>70</v>
      </c>
      <c r="K513" s="52" t="s">
        <v>69</v>
      </c>
      <c r="L513" s="58"/>
      <c r="M513" s="58"/>
      <c r="N513" s="58"/>
      <c r="O513" s="502" t="s">
        <v>70</v>
      </c>
      <c r="P513" s="52" t="s">
        <v>71</v>
      </c>
      <c r="Q513" s="58"/>
      <c r="R513" s="58"/>
      <c r="T513" s="72" t="s">
        <v>81</v>
      </c>
      <c r="U513" s="502" t="s">
        <v>70</v>
      </c>
      <c r="V513" s="72" t="s">
        <v>82</v>
      </c>
      <c r="X513" s="52"/>
      <c r="Y513" s="58"/>
      <c r="Z513" s="58"/>
      <c r="AA513" s="58"/>
      <c r="AB513" s="59"/>
      <c r="AD513" s="1167" t="s">
        <v>68</v>
      </c>
      <c r="AE513" s="1168"/>
      <c r="AF513" s="1168"/>
      <c r="AG513" s="1168"/>
      <c r="AH513" s="1168"/>
      <c r="AI513" s="1168"/>
      <c r="AJ513" s="1168"/>
      <c r="AK513" s="1169"/>
      <c r="AL513" s="502" t="s">
        <v>70</v>
      </c>
      <c r="AM513" s="52" t="s">
        <v>69</v>
      </c>
      <c r="AN513" s="58"/>
      <c r="AO513" s="58"/>
      <c r="AP513" s="58"/>
      <c r="AQ513" s="502" t="s">
        <v>70</v>
      </c>
      <c r="AR513" s="52" t="s">
        <v>71</v>
      </c>
      <c r="AS513" s="58"/>
      <c r="AT513" s="58"/>
      <c r="AV513" s="72" t="s">
        <v>81</v>
      </c>
      <c r="AW513" s="502" t="s">
        <v>70</v>
      </c>
      <c r="AX513" s="72" t="s">
        <v>82</v>
      </c>
      <c r="AZ513" s="52"/>
      <c r="BA513" s="58"/>
      <c r="BB513" s="58"/>
      <c r="BC513" s="58"/>
      <c r="BD513" s="59"/>
    </row>
    <row r="514" spans="2:58" s="32" customFormat="1" ht="15" hidden="1" customHeight="1" x14ac:dyDescent="0.45">
      <c r="B514" s="1118" t="s">
        <v>72</v>
      </c>
      <c r="C514" s="1119"/>
      <c r="D514" s="1119"/>
      <c r="E514" s="1119"/>
      <c r="F514" s="1119"/>
      <c r="G514" s="1119"/>
      <c r="H514" s="1119"/>
      <c r="I514" s="1120"/>
      <c r="J514" s="1130" t="s">
        <v>73</v>
      </c>
      <c r="K514" s="1139"/>
      <c r="L514" s="1744"/>
      <c r="M514" s="1199"/>
      <c r="N514" s="1199"/>
      <c r="O514" s="1199"/>
      <c r="P514" s="1199"/>
      <c r="Q514" s="1199"/>
      <c r="R514" s="1200"/>
      <c r="S514" s="1200"/>
      <c r="T514" s="1200"/>
      <c r="U514" s="1745"/>
      <c r="V514" s="1143" t="s">
        <v>74</v>
      </c>
      <c r="W514" s="1143"/>
      <c r="X514" s="1143"/>
      <c r="Y514" s="1143"/>
      <c r="Z514" s="1143"/>
      <c r="AA514" s="1143"/>
      <c r="AB514" s="1144"/>
      <c r="AD514" s="1118" t="s">
        <v>72</v>
      </c>
      <c r="AE514" s="1119"/>
      <c r="AF514" s="1119"/>
      <c r="AG514" s="1119"/>
      <c r="AH514" s="1119"/>
      <c r="AI514" s="1119"/>
      <c r="AJ514" s="1119"/>
      <c r="AK514" s="1120"/>
      <c r="AL514" s="1130" t="s">
        <v>73</v>
      </c>
      <c r="AM514" s="1139"/>
      <c r="AN514" s="1744"/>
      <c r="AO514" s="1199"/>
      <c r="AP514" s="1199"/>
      <c r="AQ514" s="1199"/>
      <c r="AR514" s="1199"/>
      <c r="AS514" s="1199"/>
      <c r="AT514" s="1200"/>
      <c r="AU514" s="1200"/>
      <c r="AV514" s="1200"/>
      <c r="AW514" s="1745"/>
      <c r="AX514" s="1143" t="s">
        <v>74</v>
      </c>
      <c r="AY514" s="1143"/>
      <c r="AZ514" s="1143"/>
      <c r="BA514" s="1143"/>
      <c r="BB514" s="1143"/>
      <c r="BC514" s="1143"/>
      <c r="BD514" s="1144"/>
    </row>
    <row r="515" spans="2:58" s="32" customFormat="1" ht="15" hidden="1" customHeight="1" x14ac:dyDescent="0.45">
      <c r="B515" s="1121"/>
      <c r="C515" s="1122"/>
      <c r="D515" s="1122"/>
      <c r="E515" s="1122"/>
      <c r="F515" s="1122"/>
      <c r="G515" s="1122"/>
      <c r="H515" s="1122"/>
      <c r="I515" s="1123"/>
      <c r="J515" s="1197"/>
      <c r="K515" s="1198"/>
      <c r="L515" s="1744"/>
      <c r="M515" s="1199"/>
      <c r="N515" s="1199"/>
      <c r="O515" s="1199"/>
      <c r="P515" s="1199"/>
      <c r="Q515" s="1199"/>
      <c r="R515" s="1200"/>
      <c r="S515" s="1200"/>
      <c r="T515" s="1200"/>
      <c r="U515" s="1745"/>
      <c r="V515" s="1146"/>
      <c r="W515" s="1146"/>
      <c r="X515" s="1146"/>
      <c r="Y515" s="1146"/>
      <c r="Z515" s="1146"/>
      <c r="AA515" s="1146"/>
      <c r="AB515" s="1147"/>
      <c r="AC515" s="63"/>
      <c r="AD515" s="1121"/>
      <c r="AE515" s="1122"/>
      <c r="AF515" s="1122"/>
      <c r="AG515" s="1122"/>
      <c r="AH515" s="1122"/>
      <c r="AI515" s="1122"/>
      <c r="AJ515" s="1122"/>
      <c r="AK515" s="1123"/>
      <c r="AL515" s="1197"/>
      <c r="AM515" s="1198"/>
      <c r="AN515" s="1744"/>
      <c r="AO515" s="1199"/>
      <c r="AP515" s="1199"/>
      <c r="AQ515" s="1199"/>
      <c r="AR515" s="1199"/>
      <c r="AS515" s="1199"/>
      <c r="AT515" s="1200"/>
      <c r="AU515" s="1200"/>
      <c r="AV515" s="1200"/>
      <c r="AW515" s="1745"/>
      <c r="AX515" s="1146"/>
      <c r="AY515" s="1146"/>
      <c r="AZ515" s="1146"/>
      <c r="BA515" s="1146"/>
      <c r="BB515" s="1146"/>
      <c r="BC515" s="1146"/>
      <c r="BD515" s="1147"/>
      <c r="BF515" s="63"/>
    </row>
    <row r="516" spans="2:58" s="32" customFormat="1" ht="15" hidden="1" customHeight="1" x14ac:dyDescent="0.45">
      <c r="B516" s="1118" t="s">
        <v>75</v>
      </c>
      <c r="C516" s="1119"/>
      <c r="D516" s="1119"/>
      <c r="E516" s="1119"/>
      <c r="F516" s="1119"/>
      <c r="G516" s="1119"/>
      <c r="H516" s="1119"/>
      <c r="I516" s="1119"/>
      <c r="J516" s="1737"/>
      <c r="K516" s="1739"/>
      <c r="L516" s="1558"/>
      <c r="M516" s="1527" t="s">
        <v>76</v>
      </c>
      <c r="N516" s="1558"/>
      <c r="O516" s="1527" t="s">
        <v>77</v>
      </c>
      <c r="P516" s="1558"/>
      <c r="Q516" s="1527" t="s">
        <v>140</v>
      </c>
      <c r="S516" s="60"/>
      <c r="T516" s="60"/>
      <c r="U516" s="60"/>
      <c r="V516" s="60"/>
      <c r="W516" s="60"/>
      <c r="X516" s="60"/>
      <c r="Y516" s="60"/>
      <c r="Z516" s="60"/>
      <c r="AA516" s="60"/>
      <c r="AB516" s="209"/>
      <c r="AC516" s="63"/>
      <c r="AD516" s="1118" t="s">
        <v>75</v>
      </c>
      <c r="AE516" s="1119"/>
      <c r="AF516" s="1119"/>
      <c r="AG516" s="1119"/>
      <c r="AH516" s="1119"/>
      <c r="AI516" s="1119"/>
      <c r="AJ516" s="1119"/>
      <c r="AK516" s="1119"/>
      <c r="AL516" s="1737"/>
      <c r="AM516" s="1739"/>
      <c r="AN516" s="1558"/>
      <c r="AO516" s="1527" t="s">
        <v>76</v>
      </c>
      <c r="AP516" s="1558"/>
      <c r="AQ516" s="1527" t="s">
        <v>77</v>
      </c>
      <c r="AR516" s="1558"/>
      <c r="AS516" s="1527" t="s">
        <v>140</v>
      </c>
      <c r="AU516" s="60"/>
      <c r="AV516" s="60"/>
      <c r="AW516" s="60"/>
      <c r="AX516" s="60"/>
      <c r="AY516" s="60"/>
      <c r="AZ516" s="60"/>
      <c r="BA516" s="60"/>
      <c r="BB516" s="60"/>
      <c r="BC516" s="60"/>
      <c r="BD516" s="209"/>
      <c r="BF516" s="63"/>
    </row>
    <row r="517" spans="2:58" s="32" customFormat="1" ht="15" hidden="1" customHeight="1" x14ac:dyDescent="0.45">
      <c r="B517" s="1121"/>
      <c r="C517" s="1122"/>
      <c r="D517" s="1122"/>
      <c r="E517" s="1122"/>
      <c r="F517" s="1122"/>
      <c r="G517" s="1122"/>
      <c r="H517" s="1122"/>
      <c r="I517" s="1122"/>
      <c r="J517" s="1480"/>
      <c r="K517" s="1752"/>
      <c r="L517" s="1749"/>
      <c r="M517" s="1528"/>
      <c r="N517" s="1749"/>
      <c r="O517" s="1528"/>
      <c r="P517" s="1749"/>
      <c r="Q517" s="1528"/>
      <c r="R517" s="64"/>
      <c r="S517" s="62"/>
      <c r="T517" s="62"/>
      <c r="U517" s="62"/>
      <c r="V517" s="62"/>
      <c r="W517" s="62"/>
      <c r="X517" s="62"/>
      <c r="Y517" s="62"/>
      <c r="Z517" s="62"/>
      <c r="AA517" s="62"/>
      <c r="AB517" s="208"/>
      <c r="AC517" s="63"/>
      <c r="AD517" s="1121"/>
      <c r="AE517" s="1122"/>
      <c r="AF517" s="1122"/>
      <c r="AG517" s="1122"/>
      <c r="AH517" s="1122"/>
      <c r="AI517" s="1122"/>
      <c r="AJ517" s="1122"/>
      <c r="AK517" s="1122"/>
      <c r="AL517" s="1480"/>
      <c r="AM517" s="1752"/>
      <c r="AN517" s="1749"/>
      <c r="AO517" s="1528"/>
      <c r="AP517" s="1749"/>
      <c r="AQ517" s="1528"/>
      <c r="AR517" s="1749"/>
      <c r="AS517" s="1528"/>
      <c r="AT517" s="64"/>
      <c r="AU517" s="62"/>
      <c r="AV517" s="62"/>
      <c r="AW517" s="62"/>
      <c r="AX517" s="62"/>
      <c r="AY517" s="62"/>
      <c r="AZ517" s="62"/>
      <c r="BA517" s="62"/>
      <c r="BB517" s="62"/>
      <c r="BC517" s="62"/>
      <c r="BD517" s="208"/>
      <c r="BF517" s="63"/>
    </row>
    <row r="518" spans="2:58" s="32" customFormat="1" ht="20.100000000000001" hidden="1" customHeight="1" x14ac:dyDescent="0.4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1"/>
      <c r="Z518" s="61"/>
      <c r="AA518" s="61"/>
      <c r="AB518" s="61"/>
      <c r="AC518" s="63"/>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1"/>
      <c r="BB518" s="61"/>
      <c r="BC518" s="61"/>
      <c r="BD518" s="61"/>
      <c r="BF518" s="63"/>
    </row>
    <row r="519" spans="2:58" s="32" customFormat="1" ht="12.6" hidden="1" customHeight="1" x14ac:dyDescent="0.45">
      <c r="B519" s="1185" t="s">
        <v>62</v>
      </c>
      <c r="C519" s="1186"/>
      <c r="D519" s="1186"/>
      <c r="E519" s="1186"/>
      <c r="F519" s="1186"/>
      <c r="G519" s="1186"/>
      <c r="H519" s="1186"/>
      <c r="I519" s="1187"/>
      <c r="J519" s="1188"/>
      <c r="K519" s="1189"/>
      <c r="L519" s="1189"/>
      <c r="M519" s="1189"/>
      <c r="N519" s="1189"/>
      <c r="O519" s="1189"/>
      <c r="P519" s="1189"/>
      <c r="Q519" s="1189"/>
      <c r="R519" s="1189"/>
      <c r="S519" s="1189"/>
      <c r="T519" s="1189"/>
      <c r="U519" s="1189"/>
      <c r="V519" s="1189"/>
      <c r="W519" s="1189"/>
      <c r="X519" s="1189"/>
      <c r="Y519" s="1189"/>
      <c r="Z519" s="1189"/>
      <c r="AA519" s="1189"/>
      <c r="AB519" s="1190"/>
      <c r="AD519" s="1185" t="s">
        <v>62</v>
      </c>
      <c r="AE519" s="1186"/>
      <c r="AF519" s="1186"/>
      <c r="AG519" s="1186"/>
      <c r="AH519" s="1186"/>
      <c r="AI519" s="1186"/>
      <c r="AJ519" s="1186"/>
      <c r="AK519" s="1187"/>
      <c r="AL519" s="1188"/>
      <c r="AM519" s="1189"/>
      <c r="AN519" s="1189"/>
      <c r="AO519" s="1189"/>
      <c r="AP519" s="1189"/>
      <c r="AQ519" s="1189"/>
      <c r="AR519" s="1189"/>
      <c r="AS519" s="1189"/>
      <c r="AT519" s="1189"/>
      <c r="AU519" s="1189"/>
      <c r="AV519" s="1189"/>
      <c r="AW519" s="1189"/>
      <c r="AX519" s="1189"/>
      <c r="AY519" s="1189"/>
      <c r="AZ519" s="1189"/>
      <c r="BA519" s="1189"/>
      <c r="BB519" s="1189"/>
      <c r="BC519" s="1189"/>
      <c r="BD519" s="1190"/>
    </row>
    <row r="520" spans="2:58" s="32" customFormat="1" ht="22.5" hidden="1" customHeight="1" x14ac:dyDescent="0.45">
      <c r="B520" s="1207" t="s">
        <v>50</v>
      </c>
      <c r="C520" s="1208"/>
      <c r="D520" s="1208"/>
      <c r="E520" s="1208"/>
      <c r="F520" s="1208"/>
      <c r="G520" s="1208"/>
      <c r="H520" s="1208"/>
      <c r="I520" s="1209"/>
      <c r="J520" s="1182"/>
      <c r="K520" s="1183"/>
      <c r="L520" s="1183"/>
      <c r="M520" s="1180"/>
      <c r="N520" s="1180"/>
      <c r="O520" s="1183"/>
      <c r="P520" s="1180"/>
      <c r="Q520" s="1180"/>
      <c r="R520" s="1183"/>
      <c r="S520" s="1183"/>
      <c r="T520" s="1183"/>
      <c r="U520" s="1183"/>
      <c r="V520" s="1183"/>
      <c r="W520" s="1183"/>
      <c r="X520" s="1183"/>
      <c r="Y520" s="1183"/>
      <c r="Z520" s="1183"/>
      <c r="AA520" s="1183"/>
      <c r="AB520" s="1184"/>
      <c r="AC520" s="32">
        <v>30</v>
      </c>
      <c r="AD520" s="1207" t="s">
        <v>50</v>
      </c>
      <c r="AE520" s="1208"/>
      <c r="AF520" s="1208"/>
      <c r="AG520" s="1208"/>
      <c r="AH520" s="1208"/>
      <c r="AI520" s="1208"/>
      <c r="AJ520" s="1208"/>
      <c r="AK520" s="1209"/>
      <c r="AL520" s="1182"/>
      <c r="AM520" s="1183"/>
      <c r="AN520" s="1183"/>
      <c r="AO520" s="1180"/>
      <c r="AP520" s="1180"/>
      <c r="AQ520" s="1183"/>
      <c r="AR520" s="1180"/>
      <c r="AS520" s="1180"/>
      <c r="AT520" s="1183"/>
      <c r="AU520" s="1183"/>
      <c r="AV520" s="1183"/>
      <c r="AW520" s="1183"/>
      <c r="AX520" s="1183"/>
      <c r="AY520" s="1183"/>
      <c r="AZ520" s="1183"/>
      <c r="BA520" s="1183"/>
      <c r="BB520" s="1183"/>
      <c r="BC520" s="1183"/>
      <c r="BD520" s="1184"/>
      <c r="BF520" s="32">
        <v>30</v>
      </c>
    </row>
    <row r="521" spans="2:58" s="32" customFormat="1" ht="25.35" hidden="1" customHeight="1" x14ac:dyDescent="0.45">
      <c r="B521" s="1173" t="s">
        <v>48</v>
      </c>
      <c r="C521" s="1174"/>
      <c r="D521" s="1174"/>
      <c r="E521" s="1174"/>
      <c r="F521" s="1174"/>
      <c r="G521" s="1174"/>
      <c r="H521" s="1174"/>
      <c r="I521" s="1175"/>
      <c r="J521" s="1753" t="s">
        <v>3</v>
      </c>
      <c r="K521" s="1754"/>
      <c r="L521" s="1754"/>
      <c r="M521" s="1731"/>
      <c r="N521" s="1733"/>
      <c r="O521" s="492" t="s">
        <v>4</v>
      </c>
      <c r="P521" s="1731"/>
      <c r="Q521" s="1733"/>
      <c r="R521" s="1754"/>
      <c r="S521" s="1754"/>
      <c r="T521" s="1754"/>
      <c r="U521" s="1754"/>
      <c r="V521" s="1754"/>
      <c r="W521" s="1754"/>
      <c r="X521" s="1754"/>
      <c r="Y521" s="1754"/>
      <c r="Z521" s="1754"/>
      <c r="AA521" s="1754"/>
      <c r="AB521" s="1755"/>
      <c r="AD521" s="1173" t="s">
        <v>48</v>
      </c>
      <c r="AE521" s="1174"/>
      <c r="AF521" s="1174"/>
      <c r="AG521" s="1174"/>
      <c r="AH521" s="1174"/>
      <c r="AI521" s="1174"/>
      <c r="AJ521" s="1174"/>
      <c r="AK521" s="1175"/>
      <c r="AL521" s="1753" t="s">
        <v>3</v>
      </c>
      <c r="AM521" s="1754"/>
      <c r="AN521" s="1754"/>
      <c r="AO521" s="1731"/>
      <c r="AP521" s="1733"/>
      <c r="AQ521" s="492" t="s">
        <v>4</v>
      </c>
      <c r="AR521" s="1731"/>
      <c r="AS521" s="1733"/>
      <c r="AT521" s="1754"/>
      <c r="AU521" s="1754"/>
      <c r="AV521" s="1754"/>
      <c r="AW521" s="1754"/>
      <c r="AX521" s="1754"/>
      <c r="AY521" s="1754"/>
      <c r="AZ521" s="1754"/>
      <c r="BA521" s="1754"/>
      <c r="BB521" s="1754"/>
      <c r="BC521" s="1754"/>
      <c r="BD521" s="1755"/>
    </row>
    <row r="522" spans="2:58" s="32" customFormat="1" ht="25.35" hidden="1" customHeight="1" x14ac:dyDescent="0.45">
      <c r="B522" s="1179"/>
      <c r="C522" s="1180"/>
      <c r="D522" s="1180"/>
      <c r="E522" s="1180"/>
      <c r="F522" s="1180"/>
      <c r="G522" s="1180"/>
      <c r="H522" s="1180"/>
      <c r="I522" s="1181"/>
      <c r="J522" s="1753" t="s">
        <v>5</v>
      </c>
      <c r="K522" s="1754"/>
      <c r="L522" s="1754"/>
      <c r="M522" s="1731"/>
      <c r="N522" s="1732"/>
      <c r="O522" s="1732"/>
      <c r="P522" s="1732"/>
      <c r="Q522" s="1733"/>
      <c r="R522" s="1753" t="s">
        <v>6</v>
      </c>
      <c r="S522" s="1754"/>
      <c r="T522" s="1755"/>
      <c r="U522" s="1731"/>
      <c r="V522" s="1732"/>
      <c r="W522" s="1732"/>
      <c r="X522" s="1732"/>
      <c r="Y522" s="1732"/>
      <c r="Z522" s="1732"/>
      <c r="AA522" s="1732"/>
      <c r="AB522" s="1733"/>
      <c r="AD522" s="1179"/>
      <c r="AE522" s="1180"/>
      <c r="AF522" s="1180"/>
      <c r="AG522" s="1180"/>
      <c r="AH522" s="1180"/>
      <c r="AI522" s="1180"/>
      <c r="AJ522" s="1180"/>
      <c r="AK522" s="1181"/>
      <c r="AL522" s="1753" t="s">
        <v>5</v>
      </c>
      <c r="AM522" s="1754"/>
      <c r="AN522" s="1754"/>
      <c r="AO522" s="1731"/>
      <c r="AP522" s="1732"/>
      <c r="AQ522" s="1732"/>
      <c r="AR522" s="1732"/>
      <c r="AS522" s="1733"/>
      <c r="AT522" s="1753" t="s">
        <v>6</v>
      </c>
      <c r="AU522" s="1754"/>
      <c r="AV522" s="1755"/>
      <c r="AW522" s="1731"/>
      <c r="AX522" s="1732"/>
      <c r="AY522" s="1732"/>
      <c r="AZ522" s="1732"/>
      <c r="BA522" s="1732"/>
      <c r="BB522" s="1732"/>
      <c r="BC522" s="1732"/>
      <c r="BD522" s="1733"/>
    </row>
    <row r="523" spans="2:58" s="32" customFormat="1" ht="25.35" hidden="1" customHeight="1" x14ac:dyDescent="0.45">
      <c r="B523" s="1179"/>
      <c r="C523" s="1180"/>
      <c r="D523" s="1180"/>
      <c r="E523" s="1180"/>
      <c r="F523" s="1180"/>
      <c r="G523" s="1180"/>
      <c r="H523" s="1180"/>
      <c r="I523" s="1181"/>
      <c r="J523" s="1753" t="s">
        <v>8536</v>
      </c>
      <c r="K523" s="1754"/>
      <c r="L523" s="1754"/>
      <c r="M523" s="1757"/>
      <c r="N523" s="1758"/>
      <c r="O523" s="1758"/>
      <c r="P523" s="1758"/>
      <c r="Q523" s="1759"/>
      <c r="R523" s="1753" t="s">
        <v>7</v>
      </c>
      <c r="S523" s="1754"/>
      <c r="T523" s="1755"/>
      <c r="U523" s="1731"/>
      <c r="V523" s="1732"/>
      <c r="W523" s="1732"/>
      <c r="X523" s="1732"/>
      <c r="Y523" s="1732"/>
      <c r="Z523" s="1732"/>
      <c r="AA523" s="1732"/>
      <c r="AB523" s="1733"/>
      <c r="AD523" s="1179"/>
      <c r="AE523" s="1180"/>
      <c r="AF523" s="1180"/>
      <c r="AG523" s="1180"/>
      <c r="AH523" s="1180"/>
      <c r="AI523" s="1180"/>
      <c r="AJ523" s="1180"/>
      <c r="AK523" s="1181"/>
      <c r="AL523" s="1753" t="s">
        <v>8536</v>
      </c>
      <c r="AM523" s="1754"/>
      <c r="AN523" s="1754"/>
      <c r="AO523" s="1757"/>
      <c r="AP523" s="1758"/>
      <c r="AQ523" s="1758"/>
      <c r="AR523" s="1758"/>
      <c r="AS523" s="1759"/>
      <c r="AT523" s="1753" t="s">
        <v>7</v>
      </c>
      <c r="AU523" s="1754"/>
      <c r="AV523" s="1755"/>
      <c r="AW523" s="1731"/>
      <c r="AX523" s="1732"/>
      <c r="AY523" s="1732"/>
      <c r="AZ523" s="1732"/>
      <c r="BA523" s="1732"/>
      <c r="BB523" s="1732"/>
      <c r="BC523" s="1732"/>
      <c r="BD523" s="1733"/>
    </row>
    <row r="524" spans="2:58" s="32" customFormat="1" ht="25.35" hidden="1" customHeight="1" x14ac:dyDescent="0.45">
      <c r="B524" s="1182"/>
      <c r="C524" s="1183"/>
      <c r="D524" s="1183"/>
      <c r="E524" s="1183"/>
      <c r="F524" s="1183"/>
      <c r="G524" s="1183"/>
      <c r="H524" s="1183"/>
      <c r="I524" s="1184"/>
      <c r="J524" s="1753" t="s">
        <v>8</v>
      </c>
      <c r="K524" s="1754"/>
      <c r="L524" s="1754"/>
      <c r="M524" s="1756"/>
      <c r="N524" s="1756"/>
      <c r="O524" s="1756"/>
      <c r="P524" s="1756"/>
      <c r="Q524" s="1756"/>
      <c r="R524" s="1756"/>
      <c r="S524" s="1756"/>
      <c r="T524" s="1756"/>
      <c r="U524" s="1756"/>
      <c r="V524" s="1756"/>
      <c r="W524" s="1756"/>
      <c r="X524" s="1756"/>
      <c r="Y524" s="1756"/>
      <c r="Z524" s="1756"/>
      <c r="AA524" s="1756"/>
      <c r="AB524" s="1756"/>
      <c r="AD524" s="1182"/>
      <c r="AE524" s="1183"/>
      <c r="AF524" s="1183"/>
      <c r="AG524" s="1183"/>
      <c r="AH524" s="1183"/>
      <c r="AI524" s="1183"/>
      <c r="AJ524" s="1183"/>
      <c r="AK524" s="1184"/>
      <c r="AL524" s="1753" t="s">
        <v>8</v>
      </c>
      <c r="AM524" s="1754"/>
      <c r="AN524" s="1754"/>
      <c r="AO524" s="1756"/>
      <c r="AP524" s="1756"/>
      <c r="AQ524" s="1756"/>
      <c r="AR524" s="1756"/>
      <c r="AS524" s="1756"/>
      <c r="AT524" s="1756"/>
      <c r="AU524" s="1756"/>
      <c r="AV524" s="1756"/>
      <c r="AW524" s="1756"/>
      <c r="AX524" s="1756"/>
      <c r="AY524" s="1756"/>
      <c r="AZ524" s="1756"/>
      <c r="BA524" s="1756"/>
      <c r="BB524" s="1756"/>
      <c r="BC524" s="1756"/>
      <c r="BD524" s="1756"/>
    </row>
    <row r="525" spans="2:58" s="32" customFormat="1" ht="30" hidden="1" customHeight="1" x14ac:dyDescent="0.45">
      <c r="B525" s="1696" t="s">
        <v>63</v>
      </c>
      <c r="C525" s="1697"/>
      <c r="D525" s="1697"/>
      <c r="E525" s="1697"/>
      <c r="F525" s="1697"/>
      <c r="G525" s="1697"/>
      <c r="H525" s="1697"/>
      <c r="I525" s="1698"/>
      <c r="J525" s="494"/>
      <c r="K525" s="495"/>
      <c r="L525" s="220" t="s">
        <v>65</v>
      </c>
      <c r="M525" s="496"/>
      <c r="N525" s="218" t="s">
        <v>64</v>
      </c>
      <c r="O525" s="42"/>
      <c r="P525" s="53"/>
      <c r="V525" s="82"/>
      <c r="W525" s="82"/>
      <c r="X525" s="82"/>
      <c r="Y525" s="82"/>
      <c r="Z525" s="82"/>
      <c r="AA525" s="82"/>
      <c r="AB525" s="83"/>
      <c r="AD525" s="1696" t="s">
        <v>63</v>
      </c>
      <c r="AE525" s="1697"/>
      <c r="AF525" s="1697"/>
      <c r="AG525" s="1697"/>
      <c r="AH525" s="1697"/>
      <c r="AI525" s="1697"/>
      <c r="AJ525" s="1697"/>
      <c r="AK525" s="1698"/>
      <c r="AL525" s="494"/>
      <c r="AM525" s="495"/>
      <c r="AN525" s="220" t="s">
        <v>65</v>
      </c>
      <c r="AO525" s="496"/>
      <c r="AP525" s="218" t="s">
        <v>64</v>
      </c>
      <c r="AQ525" s="42"/>
      <c r="AR525" s="53"/>
      <c r="AX525" s="82"/>
      <c r="AY525" s="82"/>
      <c r="AZ525" s="82"/>
      <c r="BA525" s="82"/>
      <c r="BB525" s="82"/>
      <c r="BC525" s="82"/>
      <c r="BD525" s="83"/>
    </row>
    <row r="526" spans="2:58" s="32" customFormat="1" ht="15" hidden="1" customHeight="1" x14ac:dyDescent="0.45">
      <c r="B526" s="1699"/>
      <c r="C526" s="1700"/>
      <c r="D526" s="1700"/>
      <c r="E526" s="1700"/>
      <c r="F526" s="1700"/>
      <c r="G526" s="1700"/>
      <c r="H526" s="1700"/>
      <c r="I526" s="1701"/>
      <c r="J526" s="43" t="s">
        <v>66</v>
      </c>
      <c r="K526" s="44"/>
      <c r="L526" s="44"/>
      <c r="M526" s="44"/>
      <c r="N526" s="44"/>
      <c r="O526" s="44"/>
      <c r="P526" s="44"/>
      <c r="Q526" s="44"/>
      <c r="R526" s="44"/>
      <c r="S526" s="42"/>
      <c r="T526" s="45"/>
      <c r="U526" s="217"/>
      <c r="V526" s="212"/>
      <c r="W526" s="410"/>
      <c r="X526" s="295" t="s">
        <v>65</v>
      </c>
      <c r="Y526" s="211"/>
      <c r="Z526" s="72" t="s">
        <v>64</v>
      </c>
      <c r="AA526" s="72"/>
      <c r="AB526" s="214"/>
      <c r="AD526" s="1699"/>
      <c r="AE526" s="1700"/>
      <c r="AF526" s="1700"/>
      <c r="AG526" s="1700"/>
      <c r="AH526" s="1700"/>
      <c r="AI526" s="1700"/>
      <c r="AJ526" s="1700"/>
      <c r="AK526" s="1701"/>
      <c r="AL526" s="43" t="s">
        <v>66</v>
      </c>
      <c r="AM526" s="44"/>
      <c r="AN526" s="44"/>
      <c r="AO526" s="44"/>
      <c r="AP526" s="44"/>
      <c r="AQ526" s="44"/>
      <c r="AR526" s="44"/>
      <c r="AS526" s="44"/>
      <c r="AT526" s="44"/>
      <c r="AU526" s="42"/>
      <c r="AV526" s="45"/>
      <c r="AW526" s="217"/>
      <c r="AX526" s="212"/>
      <c r="AY526" s="410"/>
      <c r="AZ526" s="295" t="s">
        <v>65</v>
      </c>
      <c r="BA526" s="211"/>
      <c r="BB526" s="72" t="s">
        <v>64</v>
      </c>
      <c r="BC526" s="72"/>
      <c r="BD526" s="214"/>
    </row>
    <row r="527" spans="2:58" s="32" customFormat="1" ht="15" hidden="1" customHeight="1" x14ac:dyDescent="0.45">
      <c r="B527" s="1702"/>
      <c r="C527" s="1703"/>
      <c r="D527" s="1703"/>
      <c r="E527" s="1703"/>
      <c r="F527" s="1703"/>
      <c r="G527" s="1703"/>
      <c r="H527" s="1703"/>
      <c r="I527" s="1704"/>
      <c r="J527" s="497" t="s">
        <v>67</v>
      </c>
      <c r="K527" s="99"/>
      <c r="L527" s="99"/>
      <c r="M527" s="99"/>
      <c r="N527" s="99"/>
      <c r="O527" s="99"/>
      <c r="P527" s="99"/>
      <c r="Q527" s="99"/>
      <c r="R527" s="99"/>
      <c r="S527" s="47"/>
      <c r="T527" s="48"/>
      <c r="U527" s="498"/>
      <c r="V527" s="499"/>
      <c r="W527" s="500"/>
      <c r="X527" s="99" t="s">
        <v>65</v>
      </c>
      <c r="Y527" s="501"/>
      <c r="Z527" s="48" t="s">
        <v>64</v>
      </c>
      <c r="AA527" s="48"/>
      <c r="AB527" s="49"/>
      <c r="AD527" s="1702"/>
      <c r="AE527" s="1703"/>
      <c r="AF527" s="1703"/>
      <c r="AG527" s="1703"/>
      <c r="AH527" s="1703"/>
      <c r="AI527" s="1703"/>
      <c r="AJ527" s="1703"/>
      <c r="AK527" s="1704"/>
      <c r="AL527" s="497" t="s">
        <v>67</v>
      </c>
      <c r="AM527" s="99"/>
      <c r="AN527" s="99"/>
      <c r="AO527" s="99"/>
      <c r="AP527" s="99"/>
      <c r="AQ527" s="99"/>
      <c r="AR527" s="99"/>
      <c r="AS527" s="99"/>
      <c r="AT527" s="99"/>
      <c r="AU527" s="47"/>
      <c r="AV527" s="48"/>
      <c r="AW527" s="498"/>
      <c r="AX527" s="499"/>
      <c r="AY527" s="500"/>
      <c r="AZ527" s="99" t="s">
        <v>65</v>
      </c>
      <c r="BA527" s="501"/>
      <c r="BB527" s="48" t="s">
        <v>64</v>
      </c>
      <c r="BC527" s="48"/>
      <c r="BD527" s="49"/>
    </row>
    <row r="528" spans="2:58" s="32" customFormat="1" ht="18" hidden="1" customHeight="1" x14ac:dyDescent="0.45">
      <c r="B528" s="1167" t="s">
        <v>68</v>
      </c>
      <c r="C528" s="1168"/>
      <c r="D528" s="1168"/>
      <c r="E528" s="1168"/>
      <c r="F528" s="1168"/>
      <c r="G528" s="1168"/>
      <c r="H528" s="1168"/>
      <c r="I528" s="1169"/>
      <c r="J528" s="502" t="s">
        <v>70</v>
      </c>
      <c r="K528" s="52" t="s">
        <v>69</v>
      </c>
      <c r="L528" s="58"/>
      <c r="M528" s="58"/>
      <c r="N528" s="58"/>
      <c r="O528" s="502" t="s">
        <v>70</v>
      </c>
      <c r="P528" s="52" t="s">
        <v>71</v>
      </c>
      <c r="Q528" s="58"/>
      <c r="R528" s="58"/>
      <c r="T528" s="72" t="s">
        <v>81</v>
      </c>
      <c r="U528" s="502" t="s">
        <v>70</v>
      </c>
      <c r="V528" s="72" t="s">
        <v>82</v>
      </c>
      <c r="X528" s="52"/>
      <c r="Y528" s="58"/>
      <c r="Z528" s="58"/>
      <c r="AA528" s="58"/>
      <c r="AB528" s="59"/>
      <c r="AD528" s="1167" t="s">
        <v>68</v>
      </c>
      <c r="AE528" s="1168"/>
      <c r="AF528" s="1168"/>
      <c r="AG528" s="1168"/>
      <c r="AH528" s="1168"/>
      <c r="AI528" s="1168"/>
      <c r="AJ528" s="1168"/>
      <c r="AK528" s="1169"/>
      <c r="AL528" s="502" t="s">
        <v>70</v>
      </c>
      <c r="AM528" s="52" t="s">
        <v>69</v>
      </c>
      <c r="AN528" s="58"/>
      <c r="AO528" s="58"/>
      <c r="AP528" s="58"/>
      <c r="AQ528" s="502" t="s">
        <v>70</v>
      </c>
      <c r="AR528" s="52" t="s">
        <v>71</v>
      </c>
      <c r="AS528" s="58"/>
      <c r="AT528" s="58"/>
      <c r="AV528" s="72" t="s">
        <v>81</v>
      </c>
      <c r="AW528" s="502" t="s">
        <v>70</v>
      </c>
      <c r="AX528" s="72" t="s">
        <v>82</v>
      </c>
      <c r="AZ528" s="52"/>
      <c r="BA528" s="58"/>
      <c r="BB528" s="58"/>
      <c r="BC528" s="58"/>
      <c r="BD528" s="59"/>
    </row>
    <row r="529" spans="2:58" s="32" customFormat="1" ht="15" hidden="1" customHeight="1" x14ac:dyDescent="0.45">
      <c r="B529" s="1118" t="s">
        <v>72</v>
      </c>
      <c r="C529" s="1119"/>
      <c r="D529" s="1119"/>
      <c r="E529" s="1119"/>
      <c r="F529" s="1119"/>
      <c r="G529" s="1119"/>
      <c r="H529" s="1119"/>
      <c r="I529" s="1120"/>
      <c r="J529" s="1130" t="s">
        <v>73</v>
      </c>
      <c r="K529" s="1139"/>
      <c r="L529" s="1744"/>
      <c r="M529" s="1199"/>
      <c r="N529" s="1199"/>
      <c r="O529" s="1199"/>
      <c r="P529" s="1199"/>
      <c r="Q529" s="1199"/>
      <c r="R529" s="1200"/>
      <c r="S529" s="1200"/>
      <c r="T529" s="1200"/>
      <c r="U529" s="1745"/>
      <c r="V529" s="1143" t="s">
        <v>74</v>
      </c>
      <c r="W529" s="1143"/>
      <c r="X529" s="1143"/>
      <c r="Y529" s="1143"/>
      <c r="Z529" s="1143"/>
      <c r="AA529" s="1143"/>
      <c r="AB529" s="1144"/>
      <c r="AD529" s="1118" t="s">
        <v>72</v>
      </c>
      <c r="AE529" s="1119"/>
      <c r="AF529" s="1119"/>
      <c r="AG529" s="1119"/>
      <c r="AH529" s="1119"/>
      <c r="AI529" s="1119"/>
      <c r="AJ529" s="1119"/>
      <c r="AK529" s="1120"/>
      <c r="AL529" s="1130" t="s">
        <v>73</v>
      </c>
      <c r="AM529" s="1139"/>
      <c r="AN529" s="1744"/>
      <c r="AO529" s="1199"/>
      <c r="AP529" s="1199"/>
      <c r="AQ529" s="1199"/>
      <c r="AR529" s="1199"/>
      <c r="AS529" s="1199"/>
      <c r="AT529" s="1200"/>
      <c r="AU529" s="1200"/>
      <c r="AV529" s="1200"/>
      <c r="AW529" s="1745"/>
      <c r="AX529" s="1143" t="s">
        <v>74</v>
      </c>
      <c r="AY529" s="1143"/>
      <c r="AZ529" s="1143"/>
      <c r="BA529" s="1143"/>
      <c r="BB529" s="1143"/>
      <c r="BC529" s="1143"/>
      <c r="BD529" s="1144"/>
    </row>
    <row r="530" spans="2:58" s="32" customFormat="1" ht="15" hidden="1" customHeight="1" x14ac:dyDescent="0.45">
      <c r="B530" s="1121"/>
      <c r="C530" s="1122"/>
      <c r="D530" s="1122"/>
      <c r="E530" s="1122"/>
      <c r="F530" s="1122"/>
      <c r="G530" s="1122"/>
      <c r="H530" s="1122"/>
      <c r="I530" s="1123"/>
      <c r="J530" s="1197"/>
      <c r="K530" s="1198"/>
      <c r="L530" s="1744"/>
      <c r="M530" s="1199"/>
      <c r="N530" s="1199"/>
      <c r="O530" s="1199"/>
      <c r="P530" s="1199"/>
      <c r="Q530" s="1199"/>
      <c r="R530" s="1200"/>
      <c r="S530" s="1200"/>
      <c r="T530" s="1200"/>
      <c r="U530" s="1745"/>
      <c r="V530" s="1146"/>
      <c r="W530" s="1146"/>
      <c r="X530" s="1146"/>
      <c r="Y530" s="1146"/>
      <c r="Z530" s="1146"/>
      <c r="AA530" s="1146"/>
      <c r="AB530" s="1147"/>
      <c r="AC530" s="63"/>
      <c r="AD530" s="1121"/>
      <c r="AE530" s="1122"/>
      <c r="AF530" s="1122"/>
      <c r="AG530" s="1122"/>
      <c r="AH530" s="1122"/>
      <c r="AI530" s="1122"/>
      <c r="AJ530" s="1122"/>
      <c r="AK530" s="1123"/>
      <c r="AL530" s="1197"/>
      <c r="AM530" s="1198"/>
      <c r="AN530" s="1744"/>
      <c r="AO530" s="1199"/>
      <c r="AP530" s="1199"/>
      <c r="AQ530" s="1199"/>
      <c r="AR530" s="1199"/>
      <c r="AS530" s="1199"/>
      <c r="AT530" s="1200"/>
      <c r="AU530" s="1200"/>
      <c r="AV530" s="1200"/>
      <c r="AW530" s="1745"/>
      <c r="AX530" s="1146"/>
      <c r="AY530" s="1146"/>
      <c r="AZ530" s="1146"/>
      <c r="BA530" s="1146"/>
      <c r="BB530" s="1146"/>
      <c r="BC530" s="1146"/>
      <c r="BD530" s="1147"/>
      <c r="BF530" s="63"/>
    </row>
    <row r="531" spans="2:58" s="32" customFormat="1" ht="15" hidden="1" customHeight="1" x14ac:dyDescent="0.45">
      <c r="B531" s="1118" t="s">
        <v>75</v>
      </c>
      <c r="C531" s="1119"/>
      <c r="D531" s="1119"/>
      <c r="E531" s="1119"/>
      <c r="F531" s="1119"/>
      <c r="G531" s="1119"/>
      <c r="H531" s="1119"/>
      <c r="I531" s="1119"/>
      <c r="J531" s="1737"/>
      <c r="K531" s="1739"/>
      <c r="L531" s="1558"/>
      <c r="M531" s="1527" t="s">
        <v>76</v>
      </c>
      <c r="N531" s="1558"/>
      <c r="O531" s="1527" t="s">
        <v>77</v>
      </c>
      <c r="P531" s="1558"/>
      <c r="Q531" s="1527" t="s">
        <v>140</v>
      </c>
      <c r="S531" s="60"/>
      <c r="T531" s="60"/>
      <c r="U531" s="60"/>
      <c r="V531" s="60"/>
      <c r="W531" s="60"/>
      <c r="X531" s="60"/>
      <c r="Y531" s="60"/>
      <c r="Z531" s="60"/>
      <c r="AA531" s="60"/>
      <c r="AB531" s="209"/>
      <c r="AC531" s="63"/>
      <c r="AD531" s="1118" t="s">
        <v>75</v>
      </c>
      <c r="AE531" s="1119"/>
      <c r="AF531" s="1119"/>
      <c r="AG531" s="1119"/>
      <c r="AH531" s="1119"/>
      <c r="AI531" s="1119"/>
      <c r="AJ531" s="1119"/>
      <c r="AK531" s="1119"/>
      <c r="AL531" s="1737"/>
      <c r="AM531" s="1739"/>
      <c r="AN531" s="1558"/>
      <c r="AO531" s="1527" t="s">
        <v>76</v>
      </c>
      <c r="AP531" s="1558"/>
      <c r="AQ531" s="1527" t="s">
        <v>77</v>
      </c>
      <c r="AR531" s="1558"/>
      <c r="AS531" s="1527" t="s">
        <v>140</v>
      </c>
      <c r="AU531" s="60"/>
      <c r="AV531" s="60"/>
      <c r="AW531" s="60"/>
      <c r="AX531" s="60"/>
      <c r="AY531" s="60"/>
      <c r="AZ531" s="60"/>
      <c r="BA531" s="60"/>
      <c r="BB531" s="60"/>
      <c r="BC531" s="60"/>
      <c r="BD531" s="209"/>
      <c r="BF531" s="63"/>
    </row>
    <row r="532" spans="2:58" s="32" customFormat="1" ht="15" hidden="1" customHeight="1" x14ac:dyDescent="0.45">
      <c r="B532" s="1121"/>
      <c r="C532" s="1122"/>
      <c r="D532" s="1122"/>
      <c r="E532" s="1122"/>
      <c r="F532" s="1122"/>
      <c r="G532" s="1122"/>
      <c r="H532" s="1122"/>
      <c r="I532" s="1122"/>
      <c r="J532" s="1480"/>
      <c r="K532" s="1752"/>
      <c r="L532" s="1749"/>
      <c r="M532" s="1528"/>
      <c r="N532" s="1749"/>
      <c r="O532" s="1528"/>
      <c r="P532" s="1749"/>
      <c r="Q532" s="1528"/>
      <c r="R532" s="64"/>
      <c r="S532" s="62"/>
      <c r="T532" s="62"/>
      <c r="U532" s="62"/>
      <c r="V532" s="62"/>
      <c r="W532" s="62"/>
      <c r="X532" s="62"/>
      <c r="Y532" s="62"/>
      <c r="Z532" s="62"/>
      <c r="AA532" s="62"/>
      <c r="AB532" s="208"/>
      <c r="AC532" s="63"/>
      <c r="AD532" s="1121"/>
      <c r="AE532" s="1122"/>
      <c r="AF532" s="1122"/>
      <c r="AG532" s="1122"/>
      <c r="AH532" s="1122"/>
      <c r="AI532" s="1122"/>
      <c r="AJ532" s="1122"/>
      <c r="AK532" s="1122"/>
      <c r="AL532" s="1480"/>
      <c r="AM532" s="1752"/>
      <c r="AN532" s="1749"/>
      <c r="AO532" s="1528"/>
      <c r="AP532" s="1749"/>
      <c r="AQ532" s="1528"/>
      <c r="AR532" s="1749"/>
      <c r="AS532" s="1528"/>
      <c r="AT532" s="64"/>
      <c r="AU532" s="62"/>
      <c r="AV532" s="62"/>
      <c r="AW532" s="62"/>
      <c r="AX532" s="62"/>
      <c r="AY532" s="62"/>
      <c r="AZ532" s="62"/>
      <c r="BA532" s="62"/>
      <c r="BB532" s="62"/>
      <c r="BC532" s="62"/>
      <c r="BD532" s="208"/>
      <c r="BF532" s="63"/>
    </row>
    <row r="533" spans="2:58" s="32" customFormat="1" ht="20.100000000000001" hidden="1" customHeight="1" x14ac:dyDescent="0.4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3"/>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F533" s="63"/>
    </row>
    <row r="534" spans="2:58" s="32" customFormat="1" ht="18" hidden="1" customHeight="1" x14ac:dyDescent="0.45">
      <c r="C534" s="291" t="s">
        <v>85</v>
      </c>
      <c r="D534" s="69" t="s">
        <v>5718</v>
      </c>
      <c r="F534" s="69"/>
      <c r="G534" s="69"/>
      <c r="H534" s="69"/>
      <c r="I534" s="69"/>
      <c r="J534" s="73"/>
      <c r="K534" s="73"/>
      <c r="L534" s="73"/>
      <c r="M534" s="73"/>
      <c r="N534" s="73"/>
      <c r="O534" s="73"/>
      <c r="P534" s="73"/>
      <c r="Q534" s="73"/>
      <c r="R534" s="73"/>
      <c r="S534" s="74"/>
      <c r="T534" s="73"/>
      <c r="U534" s="73"/>
      <c r="V534" s="73"/>
      <c r="W534" s="73"/>
      <c r="X534" s="69"/>
      <c r="Y534" s="69"/>
      <c r="Z534" s="69"/>
      <c r="AA534" s="69"/>
      <c r="AB534" s="69"/>
      <c r="AE534" s="291" t="s">
        <v>85</v>
      </c>
      <c r="AF534" s="69" t="s">
        <v>5718</v>
      </c>
      <c r="AH534" s="69"/>
      <c r="AI534" s="69"/>
      <c r="AJ534" s="69"/>
      <c r="AK534" s="69"/>
      <c r="AL534" s="73"/>
      <c r="AM534" s="73"/>
      <c r="AN534" s="73"/>
      <c r="AO534" s="73"/>
      <c r="AP534" s="73"/>
      <c r="AQ534" s="73"/>
      <c r="AR534" s="73"/>
      <c r="AS534" s="73"/>
      <c r="AT534" s="73"/>
      <c r="AU534" s="74"/>
      <c r="AV534" s="73"/>
      <c r="AW534" s="73"/>
      <c r="AX534" s="73"/>
      <c r="AY534" s="73"/>
      <c r="AZ534" s="69"/>
      <c r="BA534" s="69"/>
      <c r="BB534" s="69"/>
      <c r="BC534" s="69"/>
      <c r="BD534" s="69"/>
    </row>
    <row r="535" spans="2:58" s="32" customFormat="1" ht="30" hidden="1" customHeight="1" x14ac:dyDescent="0.45">
      <c r="C535" s="296" t="s">
        <v>86</v>
      </c>
      <c r="D535" s="1117" t="s">
        <v>5719</v>
      </c>
      <c r="E535" s="1117"/>
      <c r="F535" s="1117"/>
      <c r="G535" s="1117"/>
      <c r="H535" s="1117"/>
      <c r="I535" s="1117"/>
      <c r="J535" s="1117"/>
      <c r="K535" s="1117"/>
      <c r="L535" s="1117"/>
      <c r="M535" s="1117"/>
      <c r="N535" s="1117"/>
      <c r="O535" s="1117"/>
      <c r="P535" s="1117"/>
      <c r="Q535" s="1117"/>
      <c r="R535" s="1117"/>
      <c r="S535" s="1117"/>
      <c r="T535" s="1117"/>
      <c r="U535" s="1117"/>
      <c r="V535" s="1117"/>
      <c r="W535" s="1117"/>
      <c r="X535" s="1117"/>
      <c r="Y535" s="1117"/>
      <c r="Z535" s="1117"/>
      <c r="AA535" s="1117"/>
      <c r="AB535" s="1117"/>
      <c r="AE535" s="296" t="s">
        <v>86</v>
      </c>
      <c r="AF535" s="1117" t="s">
        <v>5719</v>
      </c>
      <c r="AG535" s="1117"/>
      <c r="AH535" s="1117"/>
      <c r="AI535" s="1117"/>
      <c r="AJ535" s="1117"/>
      <c r="AK535" s="1117"/>
      <c r="AL535" s="1117"/>
      <c r="AM535" s="1117"/>
      <c r="AN535" s="1117"/>
      <c r="AO535" s="1117"/>
      <c r="AP535" s="1117"/>
      <c r="AQ535" s="1117"/>
      <c r="AR535" s="1117"/>
      <c r="AS535" s="1117"/>
      <c r="AT535" s="1117"/>
      <c r="AU535" s="1117"/>
      <c r="AV535" s="1117"/>
      <c r="AW535" s="1117"/>
      <c r="AX535" s="1117"/>
      <c r="AY535" s="1117"/>
      <c r="AZ535" s="1117"/>
      <c r="BA535" s="1117"/>
      <c r="BB535" s="1117"/>
      <c r="BC535" s="1117"/>
      <c r="BD535" s="1117"/>
    </row>
    <row r="536" spans="2:58" s="32" customFormat="1" ht="8.1" hidden="1" customHeight="1" x14ac:dyDescent="0.4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G536" s="75"/>
      <c r="AH536" s="75"/>
      <c r="AI536" s="75"/>
      <c r="AJ536" s="75"/>
      <c r="AK536" s="75"/>
      <c r="AL536" s="75"/>
      <c r="AM536" s="75"/>
      <c r="AN536" s="75"/>
      <c r="AO536" s="75"/>
      <c r="AP536" s="75"/>
      <c r="AQ536" s="75"/>
      <c r="AR536" s="75"/>
      <c r="AS536" s="75"/>
      <c r="AT536" s="75"/>
      <c r="AU536" s="75"/>
      <c r="AV536" s="75"/>
      <c r="AW536" s="75"/>
      <c r="AX536" s="75"/>
      <c r="AY536" s="75"/>
      <c r="AZ536" s="75"/>
      <c r="BA536" s="75"/>
      <c r="BB536" s="75"/>
      <c r="BC536" s="75"/>
      <c r="BD536" s="75"/>
    </row>
    <row r="537" spans="2:58" s="32" customFormat="1" ht="25.35" hidden="1" customHeight="1" x14ac:dyDescent="0.45">
      <c r="B537" s="35" t="s">
        <v>87</v>
      </c>
      <c r="I537" s="36"/>
      <c r="J537" s="36"/>
      <c r="W537" s="36"/>
      <c r="X537" s="36"/>
      <c r="Y537" s="36"/>
      <c r="Z537" s="36"/>
      <c r="AA537" s="36"/>
      <c r="AB537" s="36"/>
      <c r="AD537" s="35" t="s">
        <v>87</v>
      </c>
      <c r="AK537" s="36"/>
      <c r="AL537" s="36"/>
      <c r="AY537" s="36"/>
      <c r="AZ537" s="36"/>
      <c r="BA537" s="36"/>
      <c r="BB537" s="36"/>
      <c r="BC537" s="36"/>
      <c r="BD537" s="36"/>
    </row>
    <row r="538" spans="2:58" s="32" customFormat="1" ht="12.6" hidden="1" customHeight="1" x14ac:dyDescent="0.45">
      <c r="B538" s="1185" t="s">
        <v>62</v>
      </c>
      <c r="C538" s="1186"/>
      <c r="D538" s="1186"/>
      <c r="E538" s="1186"/>
      <c r="F538" s="1186"/>
      <c r="G538" s="1186"/>
      <c r="H538" s="1186"/>
      <c r="I538" s="1187"/>
      <c r="J538" s="1188"/>
      <c r="K538" s="1189"/>
      <c r="L538" s="1189"/>
      <c r="M538" s="1189"/>
      <c r="N538" s="1189"/>
      <c r="O538" s="1189"/>
      <c r="P538" s="1189"/>
      <c r="Q538" s="1189"/>
      <c r="R538" s="1189"/>
      <c r="S538" s="1189"/>
      <c r="T538" s="1189"/>
      <c r="U538" s="1189"/>
      <c r="V538" s="1189"/>
      <c r="W538" s="1189"/>
      <c r="X538" s="1189"/>
      <c r="Y538" s="1189"/>
      <c r="Z538" s="1189"/>
      <c r="AA538" s="1189"/>
      <c r="AB538" s="1190"/>
      <c r="AD538" s="1185" t="s">
        <v>62</v>
      </c>
      <c r="AE538" s="1186"/>
      <c r="AF538" s="1186"/>
      <c r="AG538" s="1186"/>
      <c r="AH538" s="1186"/>
      <c r="AI538" s="1186"/>
      <c r="AJ538" s="1186"/>
      <c r="AK538" s="1187"/>
      <c r="AL538" s="1188"/>
      <c r="AM538" s="1189"/>
      <c r="AN538" s="1189"/>
      <c r="AO538" s="1189"/>
      <c r="AP538" s="1189"/>
      <c r="AQ538" s="1189"/>
      <c r="AR538" s="1189"/>
      <c r="AS538" s="1189"/>
      <c r="AT538" s="1189"/>
      <c r="AU538" s="1189"/>
      <c r="AV538" s="1189"/>
      <c r="AW538" s="1189"/>
      <c r="AX538" s="1189"/>
      <c r="AY538" s="1189"/>
      <c r="AZ538" s="1189"/>
      <c r="BA538" s="1189"/>
      <c r="BB538" s="1189"/>
      <c r="BC538" s="1189"/>
      <c r="BD538" s="1190"/>
    </row>
    <row r="539" spans="2:58" s="32" customFormat="1" ht="22.5" hidden="1" customHeight="1" x14ac:dyDescent="0.45">
      <c r="B539" s="1207" t="s">
        <v>50</v>
      </c>
      <c r="C539" s="1208"/>
      <c r="D539" s="1208"/>
      <c r="E539" s="1208"/>
      <c r="F539" s="1208"/>
      <c r="G539" s="1208"/>
      <c r="H539" s="1208"/>
      <c r="I539" s="1209"/>
      <c r="J539" s="1182"/>
      <c r="K539" s="1183"/>
      <c r="L539" s="1183"/>
      <c r="M539" s="1180"/>
      <c r="N539" s="1180"/>
      <c r="O539" s="1183"/>
      <c r="P539" s="1180"/>
      <c r="Q539" s="1180"/>
      <c r="R539" s="1183"/>
      <c r="S539" s="1183"/>
      <c r="T539" s="1183"/>
      <c r="U539" s="1183"/>
      <c r="V539" s="1183"/>
      <c r="W539" s="1183"/>
      <c r="X539" s="1183"/>
      <c r="Y539" s="1183"/>
      <c r="Z539" s="1183"/>
      <c r="AA539" s="1183"/>
      <c r="AB539" s="1184"/>
      <c r="AC539" s="32">
        <v>31</v>
      </c>
      <c r="AD539" s="1207" t="s">
        <v>50</v>
      </c>
      <c r="AE539" s="1208"/>
      <c r="AF539" s="1208"/>
      <c r="AG539" s="1208"/>
      <c r="AH539" s="1208"/>
      <c r="AI539" s="1208"/>
      <c r="AJ539" s="1208"/>
      <c r="AK539" s="1209"/>
      <c r="AL539" s="1182"/>
      <c r="AM539" s="1183"/>
      <c r="AN539" s="1183"/>
      <c r="AO539" s="1180"/>
      <c r="AP539" s="1180"/>
      <c r="AQ539" s="1183"/>
      <c r="AR539" s="1180"/>
      <c r="AS539" s="1180"/>
      <c r="AT539" s="1183"/>
      <c r="AU539" s="1183"/>
      <c r="AV539" s="1183"/>
      <c r="AW539" s="1183"/>
      <c r="AX539" s="1183"/>
      <c r="AY539" s="1183"/>
      <c r="AZ539" s="1183"/>
      <c r="BA539" s="1183"/>
      <c r="BB539" s="1183"/>
      <c r="BC539" s="1183"/>
      <c r="BD539" s="1184"/>
      <c r="BF539" s="32">
        <v>31</v>
      </c>
    </row>
    <row r="540" spans="2:58" s="32" customFormat="1" ht="25.35" hidden="1" customHeight="1" x14ac:dyDescent="0.45">
      <c r="B540" s="1173" t="s">
        <v>48</v>
      </c>
      <c r="C540" s="1174"/>
      <c r="D540" s="1174"/>
      <c r="E540" s="1174"/>
      <c r="F540" s="1174"/>
      <c r="G540" s="1174"/>
      <c r="H540" s="1174"/>
      <c r="I540" s="1175"/>
      <c r="J540" s="1753" t="s">
        <v>3</v>
      </c>
      <c r="K540" s="1754"/>
      <c r="L540" s="1754"/>
      <c r="M540" s="1731"/>
      <c r="N540" s="1733"/>
      <c r="O540" s="492" t="s">
        <v>4</v>
      </c>
      <c r="P540" s="1731"/>
      <c r="Q540" s="1733"/>
      <c r="R540" s="1754"/>
      <c r="S540" s="1754"/>
      <c r="T540" s="1754"/>
      <c r="U540" s="1754"/>
      <c r="V540" s="1754"/>
      <c r="W540" s="1754"/>
      <c r="X540" s="1754"/>
      <c r="Y540" s="1754"/>
      <c r="Z540" s="1754"/>
      <c r="AA540" s="1754"/>
      <c r="AB540" s="1755"/>
      <c r="AD540" s="1173" t="s">
        <v>48</v>
      </c>
      <c r="AE540" s="1174"/>
      <c r="AF540" s="1174"/>
      <c r="AG540" s="1174"/>
      <c r="AH540" s="1174"/>
      <c r="AI540" s="1174"/>
      <c r="AJ540" s="1174"/>
      <c r="AK540" s="1175"/>
      <c r="AL540" s="1753" t="s">
        <v>3</v>
      </c>
      <c r="AM540" s="1754"/>
      <c r="AN540" s="1754"/>
      <c r="AO540" s="1731"/>
      <c r="AP540" s="1733"/>
      <c r="AQ540" s="492" t="s">
        <v>4</v>
      </c>
      <c r="AR540" s="1731"/>
      <c r="AS540" s="1733"/>
      <c r="AT540" s="1754"/>
      <c r="AU540" s="1754"/>
      <c r="AV540" s="1754"/>
      <c r="AW540" s="1754"/>
      <c r="AX540" s="1754"/>
      <c r="AY540" s="1754"/>
      <c r="AZ540" s="1754"/>
      <c r="BA540" s="1754"/>
      <c r="BB540" s="1754"/>
      <c r="BC540" s="1754"/>
      <c r="BD540" s="1755"/>
    </row>
    <row r="541" spans="2:58" s="32" customFormat="1" ht="25.35" hidden="1" customHeight="1" x14ac:dyDescent="0.45">
      <c r="B541" s="1179"/>
      <c r="C541" s="1180"/>
      <c r="D541" s="1180"/>
      <c r="E541" s="1180"/>
      <c r="F541" s="1180"/>
      <c r="G541" s="1180"/>
      <c r="H541" s="1180"/>
      <c r="I541" s="1181"/>
      <c r="J541" s="1753" t="s">
        <v>5</v>
      </c>
      <c r="K541" s="1754"/>
      <c r="L541" s="1754"/>
      <c r="M541" s="1731"/>
      <c r="N541" s="1732"/>
      <c r="O541" s="1732"/>
      <c r="P541" s="1732"/>
      <c r="Q541" s="1733"/>
      <c r="R541" s="1753" t="s">
        <v>6</v>
      </c>
      <c r="S541" s="1754"/>
      <c r="T541" s="1755"/>
      <c r="U541" s="1731"/>
      <c r="V541" s="1732"/>
      <c r="W541" s="1732"/>
      <c r="X541" s="1732"/>
      <c r="Y541" s="1732"/>
      <c r="Z541" s="1732"/>
      <c r="AA541" s="1732"/>
      <c r="AB541" s="1733"/>
      <c r="AD541" s="1179"/>
      <c r="AE541" s="1180"/>
      <c r="AF541" s="1180"/>
      <c r="AG541" s="1180"/>
      <c r="AH541" s="1180"/>
      <c r="AI541" s="1180"/>
      <c r="AJ541" s="1180"/>
      <c r="AK541" s="1181"/>
      <c r="AL541" s="1753" t="s">
        <v>5</v>
      </c>
      <c r="AM541" s="1754"/>
      <c r="AN541" s="1754"/>
      <c r="AO541" s="1731"/>
      <c r="AP541" s="1732"/>
      <c r="AQ541" s="1732"/>
      <c r="AR541" s="1732"/>
      <c r="AS541" s="1733"/>
      <c r="AT541" s="1753" t="s">
        <v>6</v>
      </c>
      <c r="AU541" s="1754"/>
      <c r="AV541" s="1755"/>
      <c r="AW541" s="1731"/>
      <c r="AX541" s="1732"/>
      <c r="AY541" s="1732"/>
      <c r="AZ541" s="1732"/>
      <c r="BA541" s="1732"/>
      <c r="BB541" s="1732"/>
      <c r="BC541" s="1732"/>
      <c r="BD541" s="1733"/>
    </row>
    <row r="542" spans="2:58" s="32" customFormat="1" ht="25.35" hidden="1" customHeight="1" x14ac:dyDescent="0.45">
      <c r="B542" s="1179"/>
      <c r="C542" s="1180"/>
      <c r="D542" s="1180"/>
      <c r="E542" s="1180"/>
      <c r="F542" s="1180"/>
      <c r="G542" s="1180"/>
      <c r="H542" s="1180"/>
      <c r="I542" s="1181"/>
      <c r="J542" s="1753" t="s">
        <v>8536</v>
      </c>
      <c r="K542" s="1754"/>
      <c r="L542" s="1754"/>
      <c r="M542" s="1757"/>
      <c r="N542" s="1758"/>
      <c r="O542" s="1758"/>
      <c r="P542" s="1758"/>
      <c r="Q542" s="1759"/>
      <c r="R542" s="1753" t="s">
        <v>7</v>
      </c>
      <c r="S542" s="1754"/>
      <c r="T542" s="1755"/>
      <c r="U542" s="1731"/>
      <c r="V542" s="1732"/>
      <c r="W542" s="1732"/>
      <c r="X542" s="1732"/>
      <c r="Y542" s="1732"/>
      <c r="Z542" s="1732"/>
      <c r="AA542" s="1732"/>
      <c r="AB542" s="1733"/>
      <c r="AD542" s="1179"/>
      <c r="AE542" s="1180"/>
      <c r="AF542" s="1180"/>
      <c r="AG542" s="1180"/>
      <c r="AH542" s="1180"/>
      <c r="AI542" s="1180"/>
      <c r="AJ542" s="1180"/>
      <c r="AK542" s="1181"/>
      <c r="AL542" s="1753" t="s">
        <v>8536</v>
      </c>
      <c r="AM542" s="1754"/>
      <c r="AN542" s="1754"/>
      <c r="AO542" s="1757"/>
      <c r="AP542" s="1758"/>
      <c r="AQ542" s="1758"/>
      <c r="AR542" s="1758"/>
      <c r="AS542" s="1759"/>
      <c r="AT542" s="1753" t="s">
        <v>7</v>
      </c>
      <c r="AU542" s="1754"/>
      <c r="AV542" s="1755"/>
      <c r="AW542" s="1731"/>
      <c r="AX542" s="1732"/>
      <c r="AY542" s="1732"/>
      <c r="AZ542" s="1732"/>
      <c r="BA542" s="1732"/>
      <c r="BB542" s="1732"/>
      <c r="BC542" s="1732"/>
      <c r="BD542" s="1733"/>
    </row>
    <row r="543" spans="2:58" s="32" customFormat="1" ht="25.35" hidden="1" customHeight="1" x14ac:dyDescent="0.45">
      <c r="B543" s="1182"/>
      <c r="C543" s="1183"/>
      <c r="D543" s="1183"/>
      <c r="E543" s="1183"/>
      <c r="F543" s="1183"/>
      <c r="G543" s="1183"/>
      <c r="H543" s="1183"/>
      <c r="I543" s="1184"/>
      <c r="J543" s="1753" t="s">
        <v>8</v>
      </c>
      <c r="K543" s="1754"/>
      <c r="L543" s="1754"/>
      <c r="M543" s="1756"/>
      <c r="N543" s="1756"/>
      <c r="O543" s="1756"/>
      <c r="P543" s="1756"/>
      <c r="Q543" s="1756"/>
      <c r="R543" s="1756"/>
      <c r="S543" s="1756"/>
      <c r="T543" s="1756"/>
      <c r="U543" s="1756"/>
      <c r="V543" s="1756"/>
      <c r="W543" s="1756"/>
      <c r="X543" s="1756"/>
      <c r="Y543" s="1756"/>
      <c r="Z543" s="1756"/>
      <c r="AA543" s="1756"/>
      <c r="AB543" s="1756"/>
      <c r="AD543" s="1182"/>
      <c r="AE543" s="1183"/>
      <c r="AF543" s="1183"/>
      <c r="AG543" s="1183"/>
      <c r="AH543" s="1183"/>
      <c r="AI543" s="1183"/>
      <c r="AJ543" s="1183"/>
      <c r="AK543" s="1184"/>
      <c r="AL543" s="1753" t="s">
        <v>8</v>
      </c>
      <c r="AM543" s="1754"/>
      <c r="AN543" s="1754"/>
      <c r="AO543" s="1756"/>
      <c r="AP543" s="1756"/>
      <c r="AQ543" s="1756"/>
      <c r="AR543" s="1756"/>
      <c r="AS543" s="1756"/>
      <c r="AT543" s="1756"/>
      <c r="AU543" s="1756"/>
      <c r="AV543" s="1756"/>
      <c r="AW543" s="1756"/>
      <c r="AX543" s="1756"/>
      <c r="AY543" s="1756"/>
      <c r="AZ543" s="1756"/>
      <c r="BA543" s="1756"/>
      <c r="BB543" s="1756"/>
      <c r="BC543" s="1756"/>
      <c r="BD543" s="1756"/>
    </row>
    <row r="544" spans="2:58" s="32" customFormat="1" ht="30" hidden="1" customHeight="1" x14ac:dyDescent="0.45">
      <c r="B544" s="1696" t="s">
        <v>63</v>
      </c>
      <c r="C544" s="1697"/>
      <c r="D544" s="1697"/>
      <c r="E544" s="1697"/>
      <c r="F544" s="1697"/>
      <c r="G544" s="1697"/>
      <c r="H544" s="1697"/>
      <c r="I544" s="1698"/>
      <c r="J544" s="494"/>
      <c r="K544" s="495"/>
      <c r="L544" s="220" t="s">
        <v>65</v>
      </c>
      <c r="M544" s="496"/>
      <c r="N544" s="218" t="s">
        <v>64</v>
      </c>
      <c r="O544" s="42"/>
      <c r="P544" s="53"/>
      <c r="V544" s="82"/>
      <c r="W544" s="82"/>
      <c r="X544" s="82"/>
      <c r="Y544" s="82"/>
      <c r="Z544" s="82"/>
      <c r="AA544" s="82"/>
      <c r="AB544" s="83"/>
      <c r="AD544" s="1696" t="s">
        <v>63</v>
      </c>
      <c r="AE544" s="1697"/>
      <c r="AF544" s="1697"/>
      <c r="AG544" s="1697"/>
      <c r="AH544" s="1697"/>
      <c r="AI544" s="1697"/>
      <c r="AJ544" s="1697"/>
      <c r="AK544" s="1698"/>
      <c r="AL544" s="494"/>
      <c r="AM544" s="495"/>
      <c r="AN544" s="220" t="s">
        <v>65</v>
      </c>
      <c r="AO544" s="496"/>
      <c r="AP544" s="218" t="s">
        <v>64</v>
      </c>
      <c r="AQ544" s="42"/>
      <c r="AR544" s="53"/>
      <c r="AX544" s="82"/>
      <c r="AY544" s="82"/>
      <c r="AZ544" s="82"/>
      <c r="BA544" s="82"/>
      <c r="BB544" s="82"/>
      <c r="BC544" s="82"/>
      <c r="BD544" s="83"/>
    </row>
    <row r="545" spans="2:58" s="32" customFormat="1" ht="15" hidden="1" customHeight="1" x14ac:dyDescent="0.45">
      <c r="B545" s="1699"/>
      <c r="C545" s="1700"/>
      <c r="D545" s="1700"/>
      <c r="E545" s="1700"/>
      <c r="F545" s="1700"/>
      <c r="G545" s="1700"/>
      <c r="H545" s="1700"/>
      <c r="I545" s="1701"/>
      <c r="J545" s="43" t="s">
        <v>66</v>
      </c>
      <c r="K545" s="44"/>
      <c r="L545" s="44"/>
      <c r="M545" s="44"/>
      <c r="N545" s="44"/>
      <c r="O545" s="44"/>
      <c r="P545" s="44"/>
      <c r="Q545" s="44"/>
      <c r="R545" s="44"/>
      <c r="S545" s="42"/>
      <c r="T545" s="45"/>
      <c r="U545" s="217"/>
      <c r="V545" s="212"/>
      <c r="W545" s="410"/>
      <c r="X545" s="295" t="s">
        <v>65</v>
      </c>
      <c r="Y545" s="211"/>
      <c r="Z545" s="72" t="s">
        <v>64</v>
      </c>
      <c r="AA545" s="72"/>
      <c r="AB545" s="214"/>
      <c r="AD545" s="1699"/>
      <c r="AE545" s="1700"/>
      <c r="AF545" s="1700"/>
      <c r="AG545" s="1700"/>
      <c r="AH545" s="1700"/>
      <c r="AI545" s="1700"/>
      <c r="AJ545" s="1700"/>
      <c r="AK545" s="1701"/>
      <c r="AL545" s="43" t="s">
        <v>66</v>
      </c>
      <c r="AM545" s="44"/>
      <c r="AN545" s="44"/>
      <c r="AO545" s="44"/>
      <c r="AP545" s="44"/>
      <c r="AQ545" s="44"/>
      <c r="AR545" s="44"/>
      <c r="AS545" s="44"/>
      <c r="AT545" s="44"/>
      <c r="AU545" s="42"/>
      <c r="AV545" s="45"/>
      <c r="AW545" s="217"/>
      <c r="AX545" s="212"/>
      <c r="AY545" s="410"/>
      <c r="AZ545" s="295" t="s">
        <v>65</v>
      </c>
      <c r="BA545" s="211"/>
      <c r="BB545" s="72" t="s">
        <v>64</v>
      </c>
      <c r="BC545" s="72"/>
      <c r="BD545" s="214"/>
    </row>
    <row r="546" spans="2:58" s="32" customFormat="1" ht="15" hidden="1" customHeight="1" x14ac:dyDescent="0.45">
      <c r="B546" s="1702"/>
      <c r="C546" s="1703"/>
      <c r="D546" s="1703"/>
      <c r="E546" s="1703"/>
      <c r="F546" s="1703"/>
      <c r="G546" s="1703"/>
      <c r="H546" s="1703"/>
      <c r="I546" s="1704"/>
      <c r="J546" s="497" t="s">
        <v>67</v>
      </c>
      <c r="K546" s="99"/>
      <c r="L546" s="99"/>
      <c r="M546" s="99"/>
      <c r="N546" s="99"/>
      <c r="O546" s="99"/>
      <c r="P546" s="99"/>
      <c r="Q546" s="99"/>
      <c r="R546" s="99"/>
      <c r="S546" s="47"/>
      <c r="T546" s="48"/>
      <c r="U546" s="498"/>
      <c r="V546" s="499"/>
      <c r="W546" s="500"/>
      <c r="X546" s="99" t="s">
        <v>65</v>
      </c>
      <c r="Y546" s="501"/>
      <c r="Z546" s="48" t="s">
        <v>64</v>
      </c>
      <c r="AA546" s="48"/>
      <c r="AB546" s="49"/>
      <c r="AD546" s="1702"/>
      <c r="AE546" s="1703"/>
      <c r="AF546" s="1703"/>
      <c r="AG546" s="1703"/>
      <c r="AH546" s="1703"/>
      <c r="AI546" s="1703"/>
      <c r="AJ546" s="1703"/>
      <c r="AK546" s="1704"/>
      <c r="AL546" s="497" t="s">
        <v>67</v>
      </c>
      <c r="AM546" s="99"/>
      <c r="AN546" s="99"/>
      <c r="AO546" s="99"/>
      <c r="AP546" s="99"/>
      <c r="AQ546" s="99"/>
      <c r="AR546" s="99"/>
      <c r="AS546" s="99"/>
      <c r="AT546" s="99"/>
      <c r="AU546" s="47"/>
      <c r="AV546" s="48"/>
      <c r="AW546" s="498"/>
      <c r="AX546" s="499"/>
      <c r="AY546" s="500"/>
      <c r="AZ546" s="99" t="s">
        <v>65</v>
      </c>
      <c r="BA546" s="501"/>
      <c r="BB546" s="48" t="s">
        <v>64</v>
      </c>
      <c r="BC546" s="48"/>
      <c r="BD546" s="49"/>
    </row>
    <row r="547" spans="2:58" s="32" customFormat="1" ht="18" hidden="1" customHeight="1" x14ac:dyDescent="0.45">
      <c r="B547" s="1167" t="s">
        <v>68</v>
      </c>
      <c r="C547" s="1168"/>
      <c r="D547" s="1168"/>
      <c r="E547" s="1168"/>
      <c r="F547" s="1168"/>
      <c r="G547" s="1168"/>
      <c r="H547" s="1168"/>
      <c r="I547" s="1169"/>
      <c r="J547" s="502" t="s">
        <v>70</v>
      </c>
      <c r="K547" s="52" t="s">
        <v>69</v>
      </c>
      <c r="L547" s="58"/>
      <c r="M547" s="58"/>
      <c r="N547" s="58"/>
      <c r="O547" s="502" t="s">
        <v>70</v>
      </c>
      <c r="P547" s="52" t="s">
        <v>71</v>
      </c>
      <c r="Q547" s="58"/>
      <c r="R547" s="58"/>
      <c r="T547" s="72" t="s">
        <v>81</v>
      </c>
      <c r="U547" s="502" t="s">
        <v>70</v>
      </c>
      <c r="V547" s="72" t="s">
        <v>82</v>
      </c>
      <c r="X547" s="52"/>
      <c r="Y547" s="58"/>
      <c r="Z547" s="58"/>
      <c r="AA547" s="58"/>
      <c r="AB547" s="59"/>
      <c r="AD547" s="1167" t="s">
        <v>68</v>
      </c>
      <c r="AE547" s="1168"/>
      <c r="AF547" s="1168"/>
      <c r="AG547" s="1168"/>
      <c r="AH547" s="1168"/>
      <c r="AI547" s="1168"/>
      <c r="AJ547" s="1168"/>
      <c r="AK547" s="1169"/>
      <c r="AL547" s="502" t="s">
        <v>70</v>
      </c>
      <c r="AM547" s="52" t="s">
        <v>69</v>
      </c>
      <c r="AN547" s="58"/>
      <c r="AO547" s="58"/>
      <c r="AP547" s="58"/>
      <c r="AQ547" s="502" t="s">
        <v>70</v>
      </c>
      <c r="AR547" s="52" t="s">
        <v>71</v>
      </c>
      <c r="AS547" s="58"/>
      <c r="AT547" s="58"/>
      <c r="AV547" s="72" t="s">
        <v>81</v>
      </c>
      <c r="AW547" s="502" t="s">
        <v>70</v>
      </c>
      <c r="AX547" s="72" t="s">
        <v>82</v>
      </c>
      <c r="AZ547" s="52"/>
      <c r="BA547" s="58"/>
      <c r="BB547" s="58"/>
      <c r="BC547" s="58"/>
      <c r="BD547" s="59"/>
    </row>
    <row r="548" spans="2:58" s="32" customFormat="1" ht="15" hidden="1" customHeight="1" x14ac:dyDescent="0.45">
      <c r="B548" s="1118" t="s">
        <v>72</v>
      </c>
      <c r="C548" s="1119"/>
      <c r="D548" s="1119"/>
      <c r="E548" s="1119"/>
      <c r="F548" s="1119"/>
      <c r="G548" s="1119"/>
      <c r="H548" s="1119"/>
      <c r="I548" s="1120"/>
      <c r="J548" s="1130" t="s">
        <v>73</v>
      </c>
      <c r="K548" s="1139"/>
      <c r="L548" s="1744"/>
      <c r="M548" s="1199"/>
      <c r="N548" s="1199"/>
      <c r="O548" s="1199"/>
      <c r="P548" s="1199"/>
      <c r="Q548" s="1199"/>
      <c r="R548" s="1200"/>
      <c r="S548" s="1200"/>
      <c r="T548" s="1200"/>
      <c r="U548" s="1745"/>
      <c r="V548" s="1143" t="s">
        <v>74</v>
      </c>
      <c r="W548" s="1143"/>
      <c r="X548" s="1143"/>
      <c r="Y548" s="1143"/>
      <c r="Z548" s="1143"/>
      <c r="AA548" s="1143"/>
      <c r="AB548" s="1144"/>
      <c r="AD548" s="1118" t="s">
        <v>72</v>
      </c>
      <c r="AE548" s="1119"/>
      <c r="AF548" s="1119"/>
      <c r="AG548" s="1119"/>
      <c r="AH548" s="1119"/>
      <c r="AI548" s="1119"/>
      <c r="AJ548" s="1119"/>
      <c r="AK548" s="1120"/>
      <c r="AL548" s="1130" t="s">
        <v>73</v>
      </c>
      <c r="AM548" s="1139"/>
      <c r="AN548" s="1744"/>
      <c r="AO548" s="1199"/>
      <c r="AP548" s="1199"/>
      <c r="AQ548" s="1199"/>
      <c r="AR548" s="1199"/>
      <c r="AS548" s="1199"/>
      <c r="AT548" s="1200"/>
      <c r="AU548" s="1200"/>
      <c r="AV548" s="1200"/>
      <c r="AW548" s="1745"/>
      <c r="AX548" s="1143" t="s">
        <v>74</v>
      </c>
      <c r="AY548" s="1143"/>
      <c r="AZ548" s="1143"/>
      <c r="BA548" s="1143"/>
      <c r="BB548" s="1143"/>
      <c r="BC548" s="1143"/>
      <c r="BD548" s="1144"/>
    </row>
    <row r="549" spans="2:58" s="32" customFormat="1" ht="15" hidden="1" customHeight="1" x14ac:dyDescent="0.45">
      <c r="B549" s="1121"/>
      <c r="C549" s="1122"/>
      <c r="D549" s="1122"/>
      <c r="E549" s="1122"/>
      <c r="F549" s="1122"/>
      <c r="G549" s="1122"/>
      <c r="H549" s="1122"/>
      <c r="I549" s="1123"/>
      <c r="J549" s="1197"/>
      <c r="K549" s="1198"/>
      <c r="L549" s="1744"/>
      <c r="M549" s="1199"/>
      <c r="N549" s="1199"/>
      <c r="O549" s="1199"/>
      <c r="P549" s="1199"/>
      <c r="Q549" s="1199"/>
      <c r="R549" s="1200"/>
      <c r="S549" s="1200"/>
      <c r="T549" s="1200"/>
      <c r="U549" s="1745"/>
      <c r="V549" s="1146"/>
      <c r="W549" s="1146"/>
      <c r="X549" s="1146"/>
      <c r="Y549" s="1146"/>
      <c r="Z549" s="1146"/>
      <c r="AA549" s="1146"/>
      <c r="AB549" s="1147"/>
      <c r="AC549" s="63"/>
      <c r="AD549" s="1121"/>
      <c r="AE549" s="1122"/>
      <c r="AF549" s="1122"/>
      <c r="AG549" s="1122"/>
      <c r="AH549" s="1122"/>
      <c r="AI549" s="1122"/>
      <c r="AJ549" s="1122"/>
      <c r="AK549" s="1123"/>
      <c r="AL549" s="1197"/>
      <c r="AM549" s="1198"/>
      <c r="AN549" s="1744"/>
      <c r="AO549" s="1199"/>
      <c r="AP549" s="1199"/>
      <c r="AQ549" s="1199"/>
      <c r="AR549" s="1199"/>
      <c r="AS549" s="1199"/>
      <c r="AT549" s="1200"/>
      <c r="AU549" s="1200"/>
      <c r="AV549" s="1200"/>
      <c r="AW549" s="1745"/>
      <c r="AX549" s="1146"/>
      <c r="AY549" s="1146"/>
      <c r="AZ549" s="1146"/>
      <c r="BA549" s="1146"/>
      <c r="BB549" s="1146"/>
      <c r="BC549" s="1146"/>
      <c r="BD549" s="1147"/>
      <c r="BF549" s="63"/>
    </row>
    <row r="550" spans="2:58" s="32" customFormat="1" ht="15" hidden="1" customHeight="1" x14ac:dyDescent="0.45">
      <c r="B550" s="1118" t="s">
        <v>75</v>
      </c>
      <c r="C550" s="1119"/>
      <c r="D550" s="1119"/>
      <c r="E550" s="1119"/>
      <c r="F550" s="1119"/>
      <c r="G550" s="1119"/>
      <c r="H550" s="1119"/>
      <c r="I550" s="1119"/>
      <c r="J550" s="1737"/>
      <c r="K550" s="1739"/>
      <c r="L550" s="1558"/>
      <c r="M550" s="1527" t="s">
        <v>76</v>
      </c>
      <c r="N550" s="1558"/>
      <c r="O550" s="1527" t="s">
        <v>77</v>
      </c>
      <c r="P550" s="1558"/>
      <c r="Q550" s="1527" t="s">
        <v>140</v>
      </c>
      <c r="S550" s="60"/>
      <c r="T550" s="60"/>
      <c r="U550" s="60"/>
      <c r="V550" s="60"/>
      <c r="W550" s="60"/>
      <c r="X550" s="60"/>
      <c r="Y550" s="60"/>
      <c r="Z550" s="60"/>
      <c r="AA550" s="60"/>
      <c r="AB550" s="209"/>
      <c r="AC550" s="63"/>
      <c r="AD550" s="1118" t="s">
        <v>75</v>
      </c>
      <c r="AE550" s="1119"/>
      <c r="AF550" s="1119"/>
      <c r="AG550" s="1119"/>
      <c r="AH550" s="1119"/>
      <c r="AI550" s="1119"/>
      <c r="AJ550" s="1119"/>
      <c r="AK550" s="1119"/>
      <c r="AL550" s="1737"/>
      <c r="AM550" s="1739"/>
      <c r="AN550" s="1558"/>
      <c r="AO550" s="1527" t="s">
        <v>76</v>
      </c>
      <c r="AP550" s="1558"/>
      <c r="AQ550" s="1527" t="s">
        <v>77</v>
      </c>
      <c r="AR550" s="1558"/>
      <c r="AS550" s="1527" t="s">
        <v>140</v>
      </c>
      <c r="AU550" s="60"/>
      <c r="AV550" s="60"/>
      <c r="AW550" s="60"/>
      <c r="AX550" s="60"/>
      <c r="AY550" s="60"/>
      <c r="AZ550" s="60"/>
      <c r="BA550" s="60"/>
      <c r="BB550" s="60"/>
      <c r="BC550" s="60"/>
      <c r="BD550" s="209"/>
      <c r="BF550" s="63"/>
    </row>
    <row r="551" spans="2:58" s="32" customFormat="1" ht="15" hidden="1" customHeight="1" x14ac:dyDescent="0.45">
      <c r="B551" s="1121"/>
      <c r="C551" s="1122"/>
      <c r="D551" s="1122"/>
      <c r="E551" s="1122"/>
      <c r="F551" s="1122"/>
      <c r="G551" s="1122"/>
      <c r="H551" s="1122"/>
      <c r="I551" s="1122"/>
      <c r="J551" s="1480"/>
      <c r="K551" s="1752"/>
      <c r="L551" s="1749"/>
      <c r="M551" s="1528"/>
      <c r="N551" s="1749"/>
      <c r="O551" s="1528"/>
      <c r="P551" s="1749"/>
      <c r="Q551" s="1528"/>
      <c r="R551" s="64"/>
      <c r="S551" s="62"/>
      <c r="T551" s="62"/>
      <c r="U551" s="62"/>
      <c r="V551" s="62"/>
      <c r="W551" s="62"/>
      <c r="X551" s="62"/>
      <c r="Y551" s="62"/>
      <c r="Z551" s="62"/>
      <c r="AA551" s="62"/>
      <c r="AB551" s="208"/>
      <c r="AC551" s="63"/>
      <c r="AD551" s="1121"/>
      <c r="AE551" s="1122"/>
      <c r="AF551" s="1122"/>
      <c r="AG551" s="1122"/>
      <c r="AH551" s="1122"/>
      <c r="AI551" s="1122"/>
      <c r="AJ551" s="1122"/>
      <c r="AK551" s="1122"/>
      <c r="AL551" s="1480"/>
      <c r="AM551" s="1752"/>
      <c r="AN551" s="1749"/>
      <c r="AO551" s="1528"/>
      <c r="AP551" s="1749"/>
      <c r="AQ551" s="1528"/>
      <c r="AR551" s="1749"/>
      <c r="AS551" s="1528"/>
      <c r="AT551" s="64"/>
      <c r="AU551" s="62"/>
      <c r="AV551" s="62"/>
      <c r="AW551" s="62"/>
      <c r="AX551" s="62"/>
      <c r="AY551" s="62"/>
      <c r="AZ551" s="62"/>
      <c r="BA551" s="62"/>
      <c r="BB551" s="62"/>
      <c r="BC551" s="62"/>
      <c r="BD551" s="208"/>
      <c r="BF551" s="63"/>
    </row>
    <row r="552" spans="2:58" s="32" customFormat="1" ht="20.100000000000001" hidden="1" customHeight="1" x14ac:dyDescent="0.4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1"/>
      <c r="Z552" s="61"/>
      <c r="AA552" s="61"/>
      <c r="AB552" s="61"/>
      <c r="AC552" s="63"/>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1"/>
      <c r="BB552" s="61"/>
      <c r="BC552" s="61"/>
      <c r="BD552" s="61"/>
      <c r="BF552" s="63"/>
    </row>
    <row r="553" spans="2:58" s="32" customFormat="1" ht="12.6" hidden="1" customHeight="1" x14ac:dyDescent="0.45">
      <c r="B553" s="1185" t="s">
        <v>62</v>
      </c>
      <c r="C553" s="1186"/>
      <c r="D553" s="1186"/>
      <c r="E553" s="1186"/>
      <c r="F553" s="1186"/>
      <c r="G553" s="1186"/>
      <c r="H553" s="1186"/>
      <c r="I553" s="1187"/>
      <c r="J553" s="1188"/>
      <c r="K553" s="1189"/>
      <c r="L553" s="1189"/>
      <c r="M553" s="1189"/>
      <c r="N553" s="1189"/>
      <c r="O553" s="1189"/>
      <c r="P553" s="1189"/>
      <c r="Q553" s="1189"/>
      <c r="R553" s="1189"/>
      <c r="S553" s="1189"/>
      <c r="T553" s="1189"/>
      <c r="U553" s="1189"/>
      <c r="V553" s="1189"/>
      <c r="W553" s="1189"/>
      <c r="X553" s="1189"/>
      <c r="Y553" s="1189"/>
      <c r="Z553" s="1189"/>
      <c r="AA553" s="1189"/>
      <c r="AB553" s="1190"/>
      <c r="AD553" s="1185" t="s">
        <v>62</v>
      </c>
      <c r="AE553" s="1186"/>
      <c r="AF553" s="1186"/>
      <c r="AG553" s="1186"/>
      <c r="AH553" s="1186"/>
      <c r="AI553" s="1186"/>
      <c r="AJ553" s="1186"/>
      <c r="AK553" s="1187"/>
      <c r="AL553" s="1188"/>
      <c r="AM553" s="1189"/>
      <c r="AN553" s="1189"/>
      <c r="AO553" s="1189"/>
      <c r="AP553" s="1189"/>
      <c r="AQ553" s="1189"/>
      <c r="AR553" s="1189"/>
      <c r="AS553" s="1189"/>
      <c r="AT553" s="1189"/>
      <c r="AU553" s="1189"/>
      <c r="AV553" s="1189"/>
      <c r="AW553" s="1189"/>
      <c r="AX553" s="1189"/>
      <c r="AY553" s="1189"/>
      <c r="AZ553" s="1189"/>
      <c r="BA553" s="1189"/>
      <c r="BB553" s="1189"/>
      <c r="BC553" s="1189"/>
      <c r="BD553" s="1190"/>
    </row>
    <row r="554" spans="2:58" s="32" customFormat="1" ht="22.5" hidden="1" customHeight="1" x14ac:dyDescent="0.45">
      <c r="B554" s="1207" t="s">
        <v>50</v>
      </c>
      <c r="C554" s="1208"/>
      <c r="D554" s="1208"/>
      <c r="E554" s="1208"/>
      <c r="F554" s="1208"/>
      <c r="G554" s="1208"/>
      <c r="H554" s="1208"/>
      <c r="I554" s="1209"/>
      <c r="J554" s="1182"/>
      <c r="K554" s="1183"/>
      <c r="L554" s="1183"/>
      <c r="M554" s="1180"/>
      <c r="N554" s="1180"/>
      <c r="O554" s="1183"/>
      <c r="P554" s="1180"/>
      <c r="Q554" s="1180"/>
      <c r="R554" s="1183"/>
      <c r="S554" s="1183"/>
      <c r="T554" s="1183"/>
      <c r="U554" s="1183"/>
      <c r="V554" s="1183"/>
      <c r="W554" s="1183"/>
      <c r="X554" s="1183"/>
      <c r="Y554" s="1183"/>
      <c r="Z554" s="1183"/>
      <c r="AA554" s="1183"/>
      <c r="AB554" s="1184"/>
      <c r="AC554" s="32">
        <v>32</v>
      </c>
      <c r="AD554" s="1207" t="s">
        <v>50</v>
      </c>
      <c r="AE554" s="1208"/>
      <c r="AF554" s="1208"/>
      <c r="AG554" s="1208"/>
      <c r="AH554" s="1208"/>
      <c r="AI554" s="1208"/>
      <c r="AJ554" s="1208"/>
      <c r="AK554" s="1209"/>
      <c r="AL554" s="1182"/>
      <c r="AM554" s="1183"/>
      <c r="AN554" s="1183"/>
      <c r="AO554" s="1180"/>
      <c r="AP554" s="1180"/>
      <c r="AQ554" s="1183"/>
      <c r="AR554" s="1180"/>
      <c r="AS554" s="1180"/>
      <c r="AT554" s="1183"/>
      <c r="AU554" s="1183"/>
      <c r="AV554" s="1183"/>
      <c r="AW554" s="1183"/>
      <c r="AX554" s="1183"/>
      <c r="AY554" s="1183"/>
      <c r="AZ554" s="1183"/>
      <c r="BA554" s="1183"/>
      <c r="BB554" s="1183"/>
      <c r="BC554" s="1183"/>
      <c r="BD554" s="1184"/>
      <c r="BF554" s="32">
        <v>32</v>
      </c>
    </row>
    <row r="555" spans="2:58" s="32" customFormat="1" ht="25.35" hidden="1" customHeight="1" x14ac:dyDescent="0.45">
      <c r="B555" s="1173" t="s">
        <v>48</v>
      </c>
      <c r="C555" s="1174"/>
      <c r="D555" s="1174"/>
      <c r="E555" s="1174"/>
      <c r="F555" s="1174"/>
      <c r="G555" s="1174"/>
      <c r="H555" s="1174"/>
      <c r="I555" s="1175"/>
      <c r="J555" s="1753" t="s">
        <v>3</v>
      </c>
      <c r="K555" s="1754"/>
      <c r="L555" s="1754"/>
      <c r="M555" s="1731"/>
      <c r="N555" s="1733"/>
      <c r="O555" s="492" t="s">
        <v>4</v>
      </c>
      <c r="P555" s="1731"/>
      <c r="Q555" s="1733"/>
      <c r="R555" s="1754"/>
      <c r="S555" s="1754"/>
      <c r="T555" s="1754"/>
      <c r="U555" s="1754"/>
      <c r="V555" s="1754"/>
      <c r="W555" s="1754"/>
      <c r="X555" s="1754"/>
      <c r="Y555" s="1754"/>
      <c r="Z555" s="1754"/>
      <c r="AA555" s="1754"/>
      <c r="AB555" s="1755"/>
      <c r="AD555" s="1173" t="s">
        <v>48</v>
      </c>
      <c r="AE555" s="1174"/>
      <c r="AF555" s="1174"/>
      <c r="AG555" s="1174"/>
      <c r="AH555" s="1174"/>
      <c r="AI555" s="1174"/>
      <c r="AJ555" s="1174"/>
      <c r="AK555" s="1175"/>
      <c r="AL555" s="1753" t="s">
        <v>3</v>
      </c>
      <c r="AM555" s="1754"/>
      <c r="AN555" s="1754"/>
      <c r="AO555" s="1731"/>
      <c r="AP555" s="1733"/>
      <c r="AQ555" s="492" t="s">
        <v>4</v>
      </c>
      <c r="AR555" s="1731"/>
      <c r="AS555" s="1733"/>
      <c r="AT555" s="1754"/>
      <c r="AU555" s="1754"/>
      <c r="AV555" s="1754"/>
      <c r="AW555" s="1754"/>
      <c r="AX555" s="1754"/>
      <c r="AY555" s="1754"/>
      <c r="AZ555" s="1754"/>
      <c r="BA555" s="1754"/>
      <c r="BB555" s="1754"/>
      <c r="BC555" s="1754"/>
      <c r="BD555" s="1755"/>
    </row>
    <row r="556" spans="2:58" s="32" customFormat="1" ht="25.35" hidden="1" customHeight="1" x14ac:dyDescent="0.45">
      <c r="B556" s="1179"/>
      <c r="C556" s="1180"/>
      <c r="D556" s="1180"/>
      <c r="E556" s="1180"/>
      <c r="F556" s="1180"/>
      <c r="G556" s="1180"/>
      <c r="H556" s="1180"/>
      <c r="I556" s="1181"/>
      <c r="J556" s="1753" t="s">
        <v>5</v>
      </c>
      <c r="K556" s="1754"/>
      <c r="L556" s="1754"/>
      <c r="M556" s="1731"/>
      <c r="N556" s="1732"/>
      <c r="O556" s="1732"/>
      <c r="P556" s="1732"/>
      <c r="Q556" s="1733"/>
      <c r="R556" s="1753" t="s">
        <v>6</v>
      </c>
      <c r="S556" s="1754"/>
      <c r="T556" s="1755"/>
      <c r="U556" s="1731"/>
      <c r="V556" s="1732"/>
      <c r="W556" s="1732"/>
      <c r="X556" s="1732"/>
      <c r="Y556" s="1732"/>
      <c r="Z556" s="1732"/>
      <c r="AA556" s="1732"/>
      <c r="AB556" s="1733"/>
      <c r="AD556" s="1179"/>
      <c r="AE556" s="1180"/>
      <c r="AF556" s="1180"/>
      <c r="AG556" s="1180"/>
      <c r="AH556" s="1180"/>
      <c r="AI556" s="1180"/>
      <c r="AJ556" s="1180"/>
      <c r="AK556" s="1181"/>
      <c r="AL556" s="1753" t="s">
        <v>5</v>
      </c>
      <c r="AM556" s="1754"/>
      <c r="AN556" s="1754"/>
      <c r="AO556" s="1731"/>
      <c r="AP556" s="1732"/>
      <c r="AQ556" s="1732"/>
      <c r="AR556" s="1732"/>
      <c r="AS556" s="1733"/>
      <c r="AT556" s="1753" t="s">
        <v>6</v>
      </c>
      <c r="AU556" s="1754"/>
      <c r="AV556" s="1755"/>
      <c r="AW556" s="1731"/>
      <c r="AX556" s="1732"/>
      <c r="AY556" s="1732"/>
      <c r="AZ556" s="1732"/>
      <c r="BA556" s="1732"/>
      <c r="BB556" s="1732"/>
      <c r="BC556" s="1732"/>
      <c r="BD556" s="1733"/>
    </row>
    <row r="557" spans="2:58" s="32" customFormat="1" ht="25.35" hidden="1" customHeight="1" x14ac:dyDescent="0.45">
      <c r="B557" s="1179"/>
      <c r="C557" s="1180"/>
      <c r="D557" s="1180"/>
      <c r="E557" s="1180"/>
      <c r="F557" s="1180"/>
      <c r="G557" s="1180"/>
      <c r="H557" s="1180"/>
      <c r="I557" s="1181"/>
      <c r="J557" s="1753" t="s">
        <v>8536</v>
      </c>
      <c r="K557" s="1754"/>
      <c r="L557" s="1754"/>
      <c r="M557" s="1757"/>
      <c r="N557" s="1758"/>
      <c r="O557" s="1758"/>
      <c r="P557" s="1758"/>
      <c r="Q557" s="1759"/>
      <c r="R557" s="1753" t="s">
        <v>7</v>
      </c>
      <c r="S557" s="1754"/>
      <c r="T557" s="1755"/>
      <c r="U557" s="1731"/>
      <c r="V557" s="1732"/>
      <c r="W557" s="1732"/>
      <c r="X557" s="1732"/>
      <c r="Y557" s="1732"/>
      <c r="Z557" s="1732"/>
      <c r="AA557" s="1732"/>
      <c r="AB557" s="1733"/>
      <c r="AD557" s="1179"/>
      <c r="AE557" s="1180"/>
      <c r="AF557" s="1180"/>
      <c r="AG557" s="1180"/>
      <c r="AH557" s="1180"/>
      <c r="AI557" s="1180"/>
      <c r="AJ557" s="1180"/>
      <c r="AK557" s="1181"/>
      <c r="AL557" s="1753" t="s">
        <v>8536</v>
      </c>
      <c r="AM557" s="1754"/>
      <c r="AN557" s="1754"/>
      <c r="AO557" s="1757"/>
      <c r="AP557" s="1758"/>
      <c r="AQ557" s="1758"/>
      <c r="AR557" s="1758"/>
      <c r="AS557" s="1759"/>
      <c r="AT557" s="1753" t="s">
        <v>7</v>
      </c>
      <c r="AU557" s="1754"/>
      <c r="AV557" s="1755"/>
      <c r="AW557" s="1731"/>
      <c r="AX557" s="1732"/>
      <c r="AY557" s="1732"/>
      <c r="AZ557" s="1732"/>
      <c r="BA557" s="1732"/>
      <c r="BB557" s="1732"/>
      <c r="BC557" s="1732"/>
      <c r="BD557" s="1733"/>
    </row>
    <row r="558" spans="2:58" s="32" customFormat="1" ht="25.35" hidden="1" customHeight="1" x14ac:dyDescent="0.45">
      <c r="B558" s="1182"/>
      <c r="C558" s="1183"/>
      <c r="D558" s="1183"/>
      <c r="E558" s="1183"/>
      <c r="F558" s="1183"/>
      <c r="G558" s="1183"/>
      <c r="H558" s="1183"/>
      <c r="I558" s="1184"/>
      <c r="J558" s="1753" t="s">
        <v>8</v>
      </c>
      <c r="K558" s="1754"/>
      <c r="L558" s="1754"/>
      <c r="M558" s="1756"/>
      <c r="N558" s="1756"/>
      <c r="O558" s="1756"/>
      <c r="P558" s="1756"/>
      <c r="Q558" s="1756"/>
      <c r="R558" s="1756"/>
      <c r="S558" s="1756"/>
      <c r="T558" s="1756"/>
      <c r="U558" s="1756"/>
      <c r="V558" s="1756"/>
      <c r="W558" s="1756"/>
      <c r="X558" s="1756"/>
      <c r="Y558" s="1756"/>
      <c r="Z558" s="1756"/>
      <c r="AA558" s="1756"/>
      <c r="AB558" s="1756"/>
      <c r="AD558" s="1182"/>
      <c r="AE558" s="1183"/>
      <c r="AF558" s="1183"/>
      <c r="AG558" s="1183"/>
      <c r="AH558" s="1183"/>
      <c r="AI558" s="1183"/>
      <c r="AJ558" s="1183"/>
      <c r="AK558" s="1184"/>
      <c r="AL558" s="1753" t="s">
        <v>8</v>
      </c>
      <c r="AM558" s="1754"/>
      <c r="AN558" s="1754"/>
      <c r="AO558" s="1756"/>
      <c r="AP558" s="1756"/>
      <c r="AQ558" s="1756"/>
      <c r="AR558" s="1756"/>
      <c r="AS558" s="1756"/>
      <c r="AT558" s="1756"/>
      <c r="AU558" s="1756"/>
      <c r="AV558" s="1756"/>
      <c r="AW558" s="1756"/>
      <c r="AX558" s="1756"/>
      <c r="AY558" s="1756"/>
      <c r="AZ558" s="1756"/>
      <c r="BA558" s="1756"/>
      <c r="BB558" s="1756"/>
      <c r="BC558" s="1756"/>
      <c r="BD558" s="1756"/>
    </row>
    <row r="559" spans="2:58" s="32" customFormat="1" ht="30" hidden="1" customHeight="1" x14ac:dyDescent="0.45">
      <c r="B559" s="1696" t="s">
        <v>63</v>
      </c>
      <c r="C559" s="1697"/>
      <c r="D559" s="1697"/>
      <c r="E559" s="1697"/>
      <c r="F559" s="1697"/>
      <c r="G559" s="1697"/>
      <c r="H559" s="1697"/>
      <c r="I559" s="1698"/>
      <c r="J559" s="494"/>
      <c r="K559" s="495"/>
      <c r="L559" s="220" t="s">
        <v>65</v>
      </c>
      <c r="M559" s="496"/>
      <c r="N559" s="218" t="s">
        <v>64</v>
      </c>
      <c r="O559" s="42"/>
      <c r="P559" s="53"/>
      <c r="V559" s="82"/>
      <c r="W559" s="82"/>
      <c r="X559" s="82"/>
      <c r="Y559" s="82"/>
      <c r="Z559" s="82"/>
      <c r="AA559" s="82"/>
      <c r="AB559" s="83"/>
      <c r="AD559" s="1696" t="s">
        <v>63</v>
      </c>
      <c r="AE559" s="1697"/>
      <c r="AF559" s="1697"/>
      <c r="AG559" s="1697"/>
      <c r="AH559" s="1697"/>
      <c r="AI559" s="1697"/>
      <c r="AJ559" s="1697"/>
      <c r="AK559" s="1698"/>
      <c r="AL559" s="494"/>
      <c r="AM559" s="495"/>
      <c r="AN559" s="220" t="s">
        <v>65</v>
      </c>
      <c r="AO559" s="496"/>
      <c r="AP559" s="218" t="s">
        <v>64</v>
      </c>
      <c r="AQ559" s="42"/>
      <c r="AR559" s="53"/>
      <c r="AX559" s="82"/>
      <c r="AY559" s="82"/>
      <c r="AZ559" s="82"/>
      <c r="BA559" s="82"/>
      <c r="BB559" s="82"/>
      <c r="BC559" s="82"/>
      <c r="BD559" s="83"/>
    </row>
    <row r="560" spans="2:58" s="32" customFormat="1" ht="15" hidden="1" customHeight="1" x14ac:dyDescent="0.45">
      <c r="B560" s="1699"/>
      <c r="C560" s="1700"/>
      <c r="D560" s="1700"/>
      <c r="E560" s="1700"/>
      <c r="F560" s="1700"/>
      <c r="G560" s="1700"/>
      <c r="H560" s="1700"/>
      <c r="I560" s="1701"/>
      <c r="J560" s="43" t="s">
        <v>66</v>
      </c>
      <c r="K560" s="44"/>
      <c r="L560" s="44"/>
      <c r="M560" s="44"/>
      <c r="N560" s="44"/>
      <c r="O560" s="44"/>
      <c r="P560" s="44"/>
      <c r="Q560" s="44"/>
      <c r="R560" s="44"/>
      <c r="S560" s="42"/>
      <c r="T560" s="45"/>
      <c r="U560" s="217"/>
      <c r="V560" s="212"/>
      <c r="W560" s="410"/>
      <c r="X560" s="295" t="s">
        <v>65</v>
      </c>
      <c r="Y560" s="211"/>
      <c r="Z560" s="72" t="s">
        <v>64</v>
      </c>
      <c r="AA560" s="72"/>
      <c r="AB560" s="214"/>
      <c r="AD560" s="1699"/>
      <c r="AE560" s="1700"/>
      <c r="AF560" s="1700"/>
      <c r="AG560" s="1700"/>
      <c r="AH560" s="1700"/>
      <c r="AI560" s="1700"/>
      <c r="AJ560" s="1700"/>
      <c r="AK560" s="1701"/>
      <c r="AL560" s="43" t="s">
        <v>66</v>
      </c>
      <c r="AM560" s="44"/>
      <c r="AN560" s="44"/>
      <c r="AO560" s="44"/>
      <c r="AP560" s="44"/>
      <c r="AQ560" s="44"/>
      <c r="AR560" s="44"/>
      <c r="AS560" s="44"/>
      <c r="AT560" s="44"/>
      <c r="AU560" s="42"/>
      <c r="AV560" s="45"/>
      <c r="AW560" s="217"/>
      <c r="AX560" s="212"/>
      <c r="AY560" s="410"/>
      <c r="AZ560" s="295" t="s">
        <v>65</v>
      </c>
      <c r="BA560" s="211"/>
      <c r="BB560" s="72" t="s">
        <v>64</v>
      </c>
      <c r="BC560" s="72"/>
      <c r="BD560" s="214"/>
    </row>
    <row r="561" spans="2:58" s="32" customFormat="1" ht="15" hidden="1" customHeight="1" x14ac:dyDescent="0.45">
      <c r="B561" s="1702"/>
      <c r="C561" s="1703"/>
      <c r="D561" s="1703"/>
      <c r="E561" s="1703"/>
      <c r="F561" s="1703"/>
      <c r="G561" s="1703"/>
      <c r="H561" s="1703"/>
      <c r="I561" s="1704"/>
      <c r="J561" s="292" t="s">
        <v>67</v>
      </c>
      <c r="K561" s="99"/>
      <c r="L561" s="99"/>
      <c r="M561" s="99"/>
      <c r="N561" s="99"/>
      <c r="O561" s="99"/>
      <c r="P561" s="99"/>
      <c r="Q561" s="99"/>
      <c r="R561" s="99"/>
      <c r="S561" s="47"/>
      <c r="T561" s="48"/>
      <c r="U561" s="498"/>
      <c r="V561" s="499"/>
      <c r="W561" s="500"/>
      <c r="X561" s="99" t="s">
        <v>65</v>
      </c>
      <c r="Y561" s="501"/>
      <c r="Z561" s="48" t="s">
        <v>64</v>
      </c>
      <c r="AA561" s="48"/>
      <c r="AB561" s="49"/>
      <c r="AD561" s="1702"/>
      <c r="AE561" s="1703"/>
      <c r="AF561" s="1703"/>
      <c r="AG561" s="1703"/>
      <c r="AH561" s="1703"/>
      <c r="AI561" s="1703"/>
      <c r="AJ561" s="1703"/>
      <c r="AK561" s="1704"/>
      <c r="AL561" s="292" t="s">
        <v>67</v>
      </c>
      <c r="AM561" s="99"/>
      <c r="AN561" s="99"/>
      <c r="AO561" s="99"/>
      <c r="AP561" s="99"/>
      <c r="AQ561" s="99"/>
      <c r="AR561" s="99"/>
      <c r="AS561" s="99"/>
      <c r="AT561" s="99"/>
      <c r="AU561" s="47"/>
      <c r="AV561" s="48"/>
      <c r="AW561" s="498"/>
      <c r="AX561" s="499"/>
      <c r="AY561" s="500"/>
      <c r="AZ561" s="99" t="s">
        <v>65</v>
      </c>
      <c r="BA561" s="501"/>
      <c r="BB561" s="48" t="s">
        <v>64</v>
      </c>
      <c r="BC561" s="48"/>
      <c r="BD561" s="49"/>
    </row>
    <row r="562" spans="2:58" s="32" customFormat="1" ht="18" hidden="1" customHeight="1" x14ac:dyDescent="0.45">
      <c r="B562" s="1167" t="s">
        <v>68</v>
      </c>
      <c r="C562" s="1168"/>
      <c r="D562" s="1168"/>
      <c r="E562" s="1168"/>
      <c r="F562" s="1168"/>
      <c r="G562" s="1168"/>
      <c r="H562" s="1168"/>
      <c r="I562" s="1169"/>
      <c r="J562" s="502" t="s">
        <v>70</v>
      </c>
      <c r="K562" s="52" t="s">
        <v>69</v>
      </c>
      <c r="L562" s="58"/>
      <c r="M562" s="58"/>
      <c r="N562" s="58"/>
      <c r="O562" s="502" t="s">
        <v>70</v>
      </c>
      <c r="P562" s="52" t="s">
        <v>71</v>
      </c>
      <c r="Q562" s="58"/>
      <c r="R562" s="58"/>
      <c r="T562" s="72" t="s">
        <v>81</v>
      </c>
      <c r="U562" s="502" t="s">
        <v>70</v>
      </c>
      <c r="V562" s="72" t="s">
        <v>82</v>
      </c>
      <c r="X562" s="52"/>
      <c r="Y562" s="58"/>
      <c r="Z562" s="58"/>
      <c r="AA562" s="58"/>
      <c r="AB562" s="59"/>
      <c r="AD562" s="1167" t="s">
        <v>68</v>
      </c>
      <c r="AE562" s="1168"/>
      <c r="AF562" s="1168"/>
      <c r="AG562" s="1168"/>
      <c r="AH562" s="1168"/>
      <c r="AI562" s="1168"/>
      <c r="AJ562" s="1168"/>
      <c r="AK562" s="1169"/>
      <c r="AL562" s="502" t="s">
        <v>70</v>
      </c>
      <c r="AM562" s="52" t="s">
        <v>69</v>
      </c>
      <c r="AN562" s="58"/>
      <c r="AO562" s="58"/>
      <c r="AP562" s="58"/>
      <c r="AQ562" s="502" t="s">
        <v>70</v>
      </c>
      <c r="AR562" s="52" t="s">
        <v>71</v>
      </c>
      <c r="AS562" s="58"/>
      <c r="AT562" s="58"/>
      <c r="AV562" s="72" t="s">
        <v>81</v>
      </c>
      <c r="AW562" s="502" t="s">
        <v>70</v>
      </c>
      <c r="AX562" s="72" t="s">
        <v>82</v>
      </c>
      <c r="AZ562" s="52"/>
      <c r="BA562" s="58"/>
      <c r="BB562" s="58"/>
      <c r="BC562" s="58"/>
      <c r="BD562" s="59"/>
    </row>
    <row r="563" spans="2:58" s="32" customFormat="1" ht="15" hidden="1" customHeight="1" x14ac:dyDescent="0.45">
      <c r="B563" s="1118" t="s">
        <v>72</v>
      </c>
      <c r="C563" s="1119"/>
      <c r="D563" s="1119"/>
      <c r="E563" s="1119"/>
      <c r="F563" s="1119"/>
      <c r="G563" s="1119"/>
      <c r="H563" s="1119"/>
      <c r="I563" s="1120"/>
      <c r="J563" s="1130" t="s">
        <v>73</v>
      </c>
      <c r="K563" s="1139"/>
      <c r="L563" s="1744"/>
      <c r="M563" s="1199"/>
      <c r="N563" s="1199"/>
      <c r="O563" s="1199"/>
      <c r="P563" s="1199"/>
      <c r="Q563" s="1199"/>
      <c r="R563" s="1200"/>
      <c r="S563" s="1200"/>
      <c r="T563" s="1200"/>
      <c r="U563" s="1745"/>
      <c r="V563" s="1143" t="s">
        <v>74</v>
      </c>
      <c r="W563" s="1143"/>
      <c r="X563" s="1143"/>
      <c r="Y563" s="1143"/>
      <c r="Z563" s="1143"/>
      <c r="AA563" s="1143"/>
      <c r="AB563" s="1144"/>
      <c r="AD563" s="1118" t="s">
        <v>72</v>
      </c>
      <c r="AE563" s="1119"/>
      <c r="AF563" s="1119"/>
      <c r="AG563" s="1119"/>
      <c r="AH563" s="1119"/>
      <c r="AI563" s="1119"/>
      <c r="AJ563" s="1119"/>
      <c r="AK563" s="1120"/>
      <c r="AL563" s="1130" t="s">
        <v>73</v>
      </c>
      <c r="AM563" s="1139"/>
      <c r="AN563" s="1744"/>
      <c r="AO563" s="1199"/>
      <c r="AP563" s="1199"/>
      <c r="AQ563" s="1199"/>
      <c r="AR563" s="1199"/>
      <c r="AS563" s="1199"/>
      <c r="AT563" s="1200"/>
      <c r="AU563" s="1200"/>
      <c r="AV563" s="1200"/>
      <c r="AW563" s="1745"/>
      <c r="AX563" s="1143" t="s">
        <v>74</v>
      </c>
      <c r="AY563" s="1143"/>
      <c r="AZ563" s="1143"/>
      <c r="BA563" s="1143"/>
      <c r="BB563" s="1143"/>
      <c r="BC563" s="1143"/>
      <c r="BD563" s="1144"/>
    </row>
    <row r="564" spans="2:58" s="32" customFormat="1" ht="15" hidden="1" customHeight="1" x14ac:dyDescent="0.45">
      <c r="B564" s="1121"/>
      <c r="C564" s="1122"/>
      <c r="D564" s="1122"/>
      <c r="E564" s="1122"/>
      <c r="F564" s="1122"/>
      <c r="G564" s="1122"/>
      <c r="H564" s="1122"/>
      <c r="I564" s="1123"/>
      <c r="J564" s="1197"/>
      <c r="K564" s="1198"/>
      <c r="L564" s="1744"/>
      <c r="M564" s="1199"/>
      <c r="N564" s="1199"/>
      <c r="O564" s="1199"/>
      <c r="P564" s="1199"/>
      <c r="Q564" s="1199"/>
      <c r="R564" s="1200"/>
      <c r="S564" s="1200"/>
      <c r="T564" s="1200"/>
      <c r="U564" s="1745"/>
      <c r="V564" s="1146"/>
      <c r="W564" s="1146"/>
      <c r="X564" s="1146"/>
      <c r="Y564" s="1146"/>
      <c r="Z564" s="1146"/>
      <c r="AA564" s="1146"/>
      <c r="AB564" s="1147"/>
      <c r="AC564" s="63"/>
      <c r="AD564" s="1121"/>
      <c r="AE564" s="1122"/>
      <c r="AF564" s="1122"/>
      <c r="AG564" s="1122"/>
      <c r="AH564" s="1122"/>
      <c r="AI564" s="1122"/>
      <c r="AJ564" s="1122"/>
      <c r="AK564" s="1123"/>
      <c r="AL564" s="1197"/>
      <c r="AM564" s="1198"/>
      <c r="AN564" s="1744"/>
      <c r="AO564" s="1199"/>
      <c r="AP564" s="1199"/>
      <c r="AQ564" s="1199"/>
      <c r="AR564" s="1199"/>
      <c r="AS564" s="1199"/>
      <c r="AT564" s="1200"/>
      <c r="AU564" s="1200"/>
      <c r="AV564" s="1200"/>
      <c r="AW564" s="1745"/>
      <c r="AX564" s="1146"/>
      <c r="AY564" s="1146"/>
      <c r="AZ564" s="1146"/>
      <c r="BA564" s="1146"/>
      <c r="BB564" s="1146"/>
      <c r="BC564" s="1146"/>
      <c r="BD564" s="1147"/>
      <c r="BF564" s="63"/>
    </row>
    <row r="565" spans="2:58" s="32" customFormat="1" ht="15" hidden="1" customHeight="1" x14ac:dyDescent="0.45">
      <c r="B565" s="1118" t="s">
        <v>75</v>
      </c>
      <c r="C565" s="1119"/>
      <c r="D565" s="1119"/>
      <c r="E565" s="1119"/>
      <c r="F565" s="1119"/>
      <c r="G565" s="1119"/>
      <c r="H565" s="1119"/>
      <c r="I565" s="1119"/>
      <c r="J565" s="1737"/>
      <c r="K565" s="1739"/>
      <c r="L565" s="1558"/>
      <c r="M565" s="1527" t="s">
        <v>76</v>
      </c>
      <c r="N565" s="1558"/>
      <c r="O565" s="1527" t="s">
        <v>77</v>
      </c>
      <c r="P565" s="1558"/>
      <c r="Q565" s="1527" t="s">
        <v>140</v>
      </c>
      <c r="S565" s="60"/>
      <c r="T565" s="60"/>
      <c r="U565" s="60"/>
      <c r="V565" s="60"/>
      <c r="W565" s="60"/>
      <c r="X565" s="60"/>
      <c r="Y565" s="60"/>
      <c r="Z565" s="60"/>
      <c r="AA565" s="60"/>
      <c r="AB565" s="209"/>
      <c r="AC565" s="63"/>
      <c r="AD565" s="1118" t="s">
        <v>75</v>
      </c>
      <c r="AE565" s="1119"/>
      <c r="AF565" s="1119"/>
      <c r="AG565" s="1119"/>
      <c r="AH565" s="1119"/>
      <c r="AI565" s="1119"/>
      <c r="AJ565" s="1119"/>
      <c r="AK565" s="1119"/>
      <c r="AL565" s="1737"/>
      <c r="AM565" s="1739"/>
      <c r="AN565" s="1558"/>
      <c r="AO565" s="1527" t="s">
        <v>76</v>
      </c>
      <c r="AP565" s="1558"/>
      <c r="AQ565" s="1527" t="s">
        <v>77</v>
      </c>
      <c r="AR565" s="1558"/>
      <c r="AS565" s="1527" t="s">
        <v>140</v>
      </c>
      <c r="AU565" s="60"/>
      <c r="AV565" s="60"/>
      <c r="AW565" s="60"/>
      <c r="AX565" s="60"/>
      <c r="AY565" s="60"/>
      <c r="AZ565" s="60"/>
      <c r="BA565" s="60"/>
      <c r="BB565" s="60"/>
      <c r="BC565" s="60"/>
      <c r="BD565" s="209"/>
      <c r="BF565" s="63"/>
    </row>
    <row r="566" spans="2:58" s="32" customFormat="1" ht="15" hidden="1" customHeight="1" x14ac:dyDescent="0.45">
      <c r="B566" s="1121"/>
      <c r="C566" s="1122"/>
      <c r="D566" s="1122"/>
      <c r="E566" s="1122"/>
      <c r="F566" s="1122"/>
      <c r="G566" s="1122"/>
      <c r="H566" s="1122"/>
      <c r="I566" s="1122"/>
      <c r="J566" s="1480"/>
      <c r="K566" s="1752"/>
      <c r="L566" s="1749"/>
      <c r="M566" s="1528"/>
      <c r="N566" s="1749"/>
      <c r="O566" s="1528"/>
      <c r="P566" s="1749"/>
      <c r="Q566" s="1528"/>
      <c r="R566" s="64"/>
      <c r="S566" s="62"/>
      <c r="T566" s="62"/>
      <c r="U566" s="62"/>
      <c r="V566" s="62"/>
      <c r="W566" s="62"/>
      <c r="X566" s="62"/>
      <c r="Y566" s="62"/>
      <c r="Z566" s="62"/>
      <c r="AA566" s="62"/>
      <c r="AB566" s="208"/>
      <c r="AC566" s="63"/>
      <c r="AD566" s="1121"/>
      <c r="AE566" s="1122"/>
      <c r="AF566" s="1122"/>
      <c r="AG566" s="1122"/>
      <c r="AH566" s="1122"/>
      <c r="AI566" s="1122"/>
      <c r="AJ566" s="1122"/>
      <c r="AK566" s="1122"/>
      <c r="AL566" s="1480"/>
      <c r="AM566" s="1752"/>
      <c r="AN566" s="1749"/>
      <c r="AO566" s="1528"/>
      <c r="AP566" s="1749"/>
      <c r="AQ566" s="1528"/>
      <c r="AR566" s="1749"/>
      <c r="AS566" s="1528"/>
      <c r="AT566" s="64"/>
      <c r="AU566" s="62"/>
      <c r="AV566" s="62"/>
      <c r="AW566" s="62"/>
      <c r="AX566" s="62"/>
      <c r="AY566" s="62"/>
      <c r="AZ566" s="62"/>
      <c r="BA566" s="62"/>
      <c r="BB566" s="62"/>
      <c r="BC566" s="62"/>
      <c r="BD566" s="208"/>
      <c r="BF566" s="63"/>
    </row>
    <row r="567" spans="2:58" s="32" customFormat="1" ht="20.100000000000001" hidden="1" customHeight="1" x14ac:dyDescent="0.4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3"/>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F567" s="63"/>
    </row>
    <row r="568" spans="2:58" s="32" customFormat="1" ht="18" hidden="1" customHeight="1" x14ac:dyDescent="0.45">
      <c r="C568" s="291" t="s">
        <v>85</v>
      </c>
      <c r="D568" s="69" t="s">
        <v>5718</v>
      </c>
      <c r="F568" s="69"/>
      <c r="G568" s="69"/>
      <c r="H568" s="69"/>
      <c r="I568" s="69"/>
      <c r="J568" s="73"/>
      <c r="K568" s="73"/>
      <c r="L568" s="73"/>
      <c r="M568" s="73"/>
      <c r="N568" s="73"/>
      <c r="O568" s="73"/>
      <c r="P568" s="73"/>
      <c r="Q568" s="73"/>
      <c r="R568" s="73"/>
      <c r="S568" s="74"/>
      <c r="T568" s="73"/>
      <c r="U568" s="73"/>
      <c r="V568" s="73"/>
      <c r="W568" s="73"/>
      <c r="X568" s="69"/>
      <c r="Y568" s="69"/>
      <c r="Z568" s="69"/>
      <c r="AA568" s="69"/>
      <c r="AB568" s="69"/>
      <c r="AE568" s="291" t="s">
        <v>85</v>
      </c>
      <c r="AF568" s="69" t="s">
        <v>5718</v>
      </c>
      <c r="AH568" s="69"/>
      <c r="AI568" s="69"/>
      <c r="AJ568" s="69"/>
      <c r="AK568" s="69"/>
      <c r="AL568" s="73"/>
      <c r="AM568" s="73"/>
      <c r="AN568" s="73"/>
      <c r="AO568" s="73"/>
      <c r="AP568" s="73"/>
      <c r="AQ568" s="73"/>
      <c r="AR568" s="73"/>
      <c r="AS568" s="73"/>
      <c r="AT568" s="73"/>
      <c r="AU568" s="74"/>
      <c r="AV568" s="73"/>
      <c r="AW568" s="73"/>
      <c r="AX568" s="73"/>
      <c r="AY568" s="73"/>
      <c r="AZ568" s="69"/>
      <c r="BA568" s="69"/>
      <c r="BB568" s="69"/>
      <c r="BC568" s="69"/>
      <c r="BD568" s="69"/>
    </row>
    <row r="569" spans="2:58" s="32" customFormat="1" ht="30" hidden="1" customHeight="1" x14ac:dyDescent="0.45">
      <c r="C569" s="296" t="s">
        <v>86</v>
      </c>
      <c r="D569" s="1117" t="s">
        <v>5719</v>
      </c>
      <c r="E569" s="1117"/>
      <c r="F569" s="1117"/>
      <c r="G569" s="1117"/>
      <c r="H569" s="1117"/>
      <c r="I569" s="1117"/>
      <c r="J569" s="1117"/>
      <c r="K569" s="1117"/>
      <c r="L569" s="1117"/>
      <c r="M569" s="1117"/>
      <c r="N569" s="1117"/>
      <c r="O569" s="1117"/>
      <c r="P569" s="1117"/>
      <c r="Q569" s="1117"/>
      <c r="R569" s="1117"/>
      <c r="S569" s="1117"/>
      <c r="T569" s="1117"/>
      <c r="U569" s="1117"/>
      <c r="V569" s="1117"/>
      <c r="W569" s="1117"/>
      <c r="X569" s="1117"/>
      <c r="Y569" s="1117"/>
      <c r="Z569" s="1117"/>
      <c r="AA569" s="1117"/>
      <c r="AB569" s="1117"/>
      <c r="AE569" s="296" t="s">
        <v>86</v>
      </c>
      <c r="AF569" s="1117" t="s">
        <v>5719</v>
      </c>
      <c r="AG569" s="1117"/>
      <c r="AH569" s="1117"/>
      <c r="AI569" s="1117"/>
      <c r="AJ569" s="1117"/>
      <c r="AK569" s="1117"/>
      <c r="AL569" s="1117"/>
      <c r="AM569" s="1117"/>
      <c r="AN569" s="1117"/>
      <c r="AO569" s="1117"/>
      <c r="AP569" s="1117"/>
      <c r="AQ569" s="1117"/>
      <c r="AR569" s="1117"/>
      <c r="AS569" s="1117"/>
      <c r="AT569" s="1117"/>
      <c r="AU569" s="1117"/>
      <c r="AV569" s="1117"/>
      <c r="AW569" s="1117"/>
      <c r="AX569" s="1117"/>
      <c r="AY569" s="1117"/>
      <c r="AZ569" s="1117"/>
      <c r="BA569" s="1117"/>
      <c r="BB569" s="1117"/>
      <c r="BC569" s="1117"/>
      <c r="BD569" s="1117"/>
    </row>
    <row r="570" spans="2:58" s="32" customFormat="1" ht="8.1" hidden="1" customHeight="1" x14ac:dyDescent="0.4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G570" s="75"/>
      <c r="AH570" s="75"/>
      <c r="AI570" s="75"/>
      <c r="AJ570" s="75"/>
      <c r="AK570" s="75"/>
      <c r="AL570" s="75"/>
      <c r="AM570" s="75"/>
      <c r="AN570" s="75"/>
      <c r="AO570" s="75"/>
      <c r="AP570" s="75"/>
      <c r="AQ570" s="75"/>
      <c r="AR570" s="75"/>
      <c r="AS570" s="75"/>
      <c r="AT570" s="75"/>
      <c r="AU570" s="75"/>
      <c r="AV570" s="75"/>
      <c r="AW570" s="75"/>
      <c r="AX570" s="75"/>
      <c r="AY570" s="75"/>
      <c r="AZ570" s="75"/>
      <c r="BA570" s="75"/>
      <c r="BB570" s="75"/>
      <c r="BC570" s="75"/>
      <c r="BD570" s="75"/>
    </row>
    <row r="571" spans="2:58" s="32" customFormat="1" ht="25.35" hidden="1" customHeight="1" x14ac:dyDescent="0.45">
      <c r="B571" s="35" t="s">
        <v>87</v>
      </c>
      <c r="I571" s="36"/>
      <c r="J571" s="36"/>
      <c r="W571" s="36"/>
      <c r="X571" s="36"/>
      <c r="Y571" s="36"/>
      <c r="Z571" s="36"/>
      <c r="AA571" s="36"/>
      <c r="AB571" s="36"/>
      <c r="AD571" s="35" t="s">
        <v>87</v>
      </c>
      <c r="AK571" s="36"/>
      <c r="AL571" s="36"/>
      <c r="AY571" s="36"/>
      <c r="AZ571" s="36"/>
      <c r="BA571" s="36"/>
      <c r="BB571" s="36"/>
      <c r="BC571" s="36"/>
      <c r="BD571" s="36"/>
    </row>
    <row r="572" spans="2:58" s="32" customFormat="1" ht="12.6" hidden="1" customHeight="1" x14ac:dyDescent="0.45">
      <c r="B572" s="1185" t="s">
        <v>62</v>
      </c>
      <c r="C572" s="1186"/>
      <c r="D572" s="1186"/>
      <c r="E572" s="1186"/>
      <c r="F572" s="1186"/>
      <c r="G572" s="1186"/>
      <c r="H572" s="1186"/>
      <c r="I572" s="1187"/>
      <c r="J572" s="1188"/>
      <c r="K572" s="1189"/>
      <c r="L572" s="1189"/>
      <c r="M572" s="1189"/>
      <c r="N572" s="1189"/>
      <c r="O572" s="1189"/>
      <c r="P572" s="1189"/>
      <c r="Q572" s="1189"/>
      <c r="R572" s="1189"/>
      <c r="S572" s="1189"/>
      <c r="T572" s="1189"/>
      <c r="U572" s="1189"/>
      <c r="V572" s="1189"/>
      <c r="W572" s="1189"/>
      <c r="X572" s="1189"/>
      <c r="Y572" s="1189"/>
      <c r="Z572" s="1189"/>
      <c r="AA572" s="1189"/>
      <c r="AB572" s="1190"/>
      <c r="AD572" s="1185" t="s">
        <v>62</v>
      </c>
      <c r="AE572" s="1186"/>
      <c r="AF572" s="1186"/>
      <c r="AG572" s="1186"/>
      <c r="AH572" s="1186"/>
      <c r="AI572" s="1186"/>
      <c r="AJ572" s="1186"/>
      <c r="AK572" s="1187"/>
      <c r="AL572" s="1188"/>
      <c r="AM572" s="1189"/>
      <c r="AN572" s="1189"/>
      <c r="AO572" s="1189"/>
      <c r="AP572" s="1189"/>
      <c r="AQ572" s="1189"/>
      <c r="AR572" s="1189"/>
      <c r="AS572" s="1189"/>
      <c r="AT572" s="1189"/>
      <c r="AU572" s="1189"/>
      <c r="AV572" s="1189"/>
      <c r="AW572" s="1189"/>
      <c r="AX572" s="1189"/>
      <c r="AY572" s="1189"/>
      <c r="AZ572" s="1189"/>
      <c r="BA572" s="1189"/>
      <c r="BB572" s="1189"/>
      <c r="BC572" s="1189"/>
      <c r="BD572" s="1190"/>
    </row>
    <row r="573" spans="2:58" s="32" customFormat="1" ht="22.5" hidden="1" customHeight="1" x14ac:dyDescent="0.45">
      <c r="B573" s="1207" t="s">
        <v>50</v>
      </c>
      <c r="C573" s="1208"/>
      <c r="D573" s="1208"/>
      <c r="E573" s="1208"/>
      <c r="F573" s="1208"/>
      <c r="G573" s="1208"/>
      <c r="H573" s="1208"/>
      <c r="I573" s="1209"/>
      <c r="J573" s="1182"/>
      <c r="K573" s="1183"/>
      <c r="L573" s="1183"/>
      <c r="M573" s="1180"/>
      <c r="N573" s="1180"/>
      <c r="O573" s="1183"/>
      <c r="P573" s="1180"/>
      <c r="Q573" s="1180"/>
      <c r="R573" s="1183"/>
      <c r="S573" s="1183"/>
      <c r="T573" s="1183"/>
      <c r="U573" s="1183"/>
      <c r="V573" s="1183"/>
      <c r="W573" s="1183"/>
      <c r="X573" s="1183"/>
      <c r="Y573" s="1183"/>
      <c r="Z573" s="1183"/>
      <c r="AA573" s="1183"/>
      <c r="AB573" s="1184"/>
      <c r="AC573" s="32">
        <v>33</v>
      </c>
      <c r="AD573" s="1207" t="s">
        <v>50</v>
      </c>
      <c r="AE573" s="1208"/>
      <c r="AF573" s="1208"/>
      <c r="AG573" s="1208"/>
      <c r="AH573" s="1208"/>
      <c r="AI573" s="1208"/>
      <c r="AJ573" s="1208"/>
      <c r="AK573" s="1209"/>
      <c r="AL573" s="1182"/>
      <c r="AM573" s="1183"/>
      <c r="AN573" s="1183"/>
      <c r="AO573" s="1180"/>
      <c r="AP573" s="1180"/>
      <c r="AQ573" s="1183"/>
      <c r="AR573" s="1180"/>
      <c r="AS573" s="1180"/>
      <c r="AT573" s="1183"/>
      <c r="AU573" s="1183"/>
      <c r="AV573" s="1183"/>
      <c r="AW573" s="1183"/>
      <c r="AX573" s="1183"/>
      <c r="AY573" s="1183"/>
      <c r="AZ573" s="1183"/>
      <c r="BA573" s="1183"/>
      <c r="BB573" s="1183"/>
      <c r="BC573" s="1183"/>
      <c r="BD573" s="1184"/>
      <c r="BF573" s="32">
        <v>33</v>
      </c>
    </row>
    <row r="574" spans="2:58" s="32" customFormat="1" ht="25.35" hidden="1" customHeight="1" x14ac:dyDescent="0.45">
      <c r="B574" s="1173" t="s">
        <v>48</v>
      </c>
      <c r="C574" s="1174"/>
      <c r="D574" s="1174"/>
      <c r="E574" s="1174"/>
      <c r="F574" s="1174"/>
      <c r="G574" s="1174"/>
      <c r="H574" s="1174"/>
      <c r="I574" s="1175"/>
      <c r="J574" s="1753" t="s">
        <v>3</v>
      </c>
      <c r="K574" s="1754"/>
      <c r="L574" s="1754"/>
      <c r="M574" s="1731"/>
      <c r="N574" s="1733"/>
      <c r="O574" s="492" t="s">
        <v>4</v>
      </c>
      <c r="P574" s="1731"/>
      <c r="Q574" s="1733"/>
      <c r="R574" s="1754"/>
      <c r="S574" s="1754"/>
      <c r="T574" s="1754"/>
      <c r="U574" s="1754"/>
      <c r="V574" s="1754"/>
      <c r="W574" s="1754"/>
      <c r="X574" s="1754"/>
      <c r="Y574" s="1754"/>
      <c r="Z574" s="1754"/>
      <c r="AA574" s="1754"/>
      <c r="AB574" s="1755"/>
      <c r="AD574" s="1173" t="s">
        <v>48</v>
      </c>
      <c r="AE574" s="1174"/>
      <c r="AF574" s="1174"/>
      <c r="AG574" s="1174"/>
      <c r="AH574" s="1174"/>
      <c r="AI574" s="1174"/>
      <c r="AJ574" s="1174"/>
      <c r="AK574" s="1175"/>
      <c r="AL574" s="1753" t="s">
        <v>3</v>
      </c>
      <c r="AM574" s="1754"/>
      <c r="AN574" s="1754"/>
      <c r="AO574" s="1731"/>
      <c r="AP574" s="1733"/>
      <c r="AQ574" s="492" t="s">
        <v>4</v>
      </c>
      <c r="AR574" s="1731"/>
      <c r="AS574" s="1733"/>
      <c r="AT574" s="1754"/>
      <c r="AU574" s="1754"/>
      <c r="AV574" s="1754"/>
      <c r="AW574" s="1754"/>
      <c r="AX574" s="1754"/>
      <c r="AY574" s="1754"/>
      <c r="AZ574" s="1754"/>
      <c r="BA574" s="1754"/>
      <c r="BB574" s="1754"/>
      <c r="BC574" s="1754"/>
      <c r="BD574" s="1755"/>
    </row>
    <row r="575" spans="2:58" s="32" customFormat="1" ht="25.35" hidden="1" customHeight="1" x14ac:dyDescent="0.45">
      <c r="B575" s="1179"/>
      <c r="C575" s="1180"/>
      <c r="D575" s="1180"/>
      <c r="E575" s="1180"/>
      <c r="F575" s="1180"/>
      <c r="G575" s="1180"/>
      <c r="H575" s="1180"/>
      <c r="I575" s="1181"/>
      <c r="J575" s="1753" t="s">
        <v>5</v>
      </c>
      <c r="K575" s="1754"/>
      <c r="L575" s="1754"/>
      <c r="M575" s="1731"/>
      <c r="N575" s="1732"/>
      <c r="O575" s="1732"/>
      <c r="P575" s="1732"/>
      <c r="Q575" s="1733"/>
      <c r="R575" s="1753" t="s">
        <v>6</v>
      </c>
      <c r="S575" s="1754"/>
      <c r="T575" s="1755"/>
      <c r="U575" s="1731"/>
      <c r="V575" s="1732"/>
      <c r="W575" s="1732"/>
      <c r="X575" s="1732"/>
      <c r="Y575" s="1732"/>
      <c r="Z575" s="1732"/>
      <c r="AA575" s="1732"/>
      <c r="AB575" s="1733"/>
      <c r="AD575" s="1179"/>
      <c r="AE575" s="1180"/>
      <c r="AF575" s="1180"/>
      <c r="AG575" s="1180"/>
      <c r="AH575" s="1180"/>
      <c r="AI575" s="1180"/>
      <c r="AJ575" s="1180"/>
      <c r="AK575" s="1181"/>
      <c r="AL575" s="1753" t="s">
        <v>5</v>
      </c>
      <c r="AM575" s="1754"/>
      <c r="AN575" s="1754"/>
      <c r="AO575" s="1731"/>
      <c r="AP575" s="1732"/>
      <c r="AQ575" s="1732"/>
      <c r="AR575" s="1732"/>
      <c r="AS575" s="1733"/>
      <c r="AT575" s="1753" t="s">
        <v>6</v>
      </c>
      <c r="AU575" s="1754"/>
      <c r="AV575" s="1755"/>
      <c r="AW575" s="1731"/>
      <c r="AX575" s="1732"/>
      <c r="AY575" s="1732"/>
      <c r="AZ575" s="1732"/>
      <c r="BA575" s="1732"/>
      <c r="BB575" s="1732"/>
      <c r="BC575" s="1732"/>
      <c r="BD575" s="1733"/>
    </row>
    <row r="576" spans="2:58" s="32" customFormat="1" ht="25.35" hidden="1" customHeight="1" x14ac:dyDescent="0.45">
      <c r="B576" s="1179"/>
      <c r="C576" s="1180"/>
      <c r="D576" s="1180"/>
      <c r="E576" s="1180"/>
      <c r="F576" s="1180"/>
      <c r="G576" s="1180"/>
      <c r="H576" s="1180"/>
      <c r="I576" s="1181"/>
      <c r="J576" s="1753" t="s">
        <v>8536</v>
      </c>
      <c r="K576" s="1754"/>
      <c r="L576" s="1754"/>
      <c r="M576" s="1757"/>
      <c r="N576" s="1758"/>
      <c r="O576" s="1758"/>
      <c r="P576" s="1758"/>
      <c r="Q576" s="1759"/>
      <c r="R576" s="1753" t="s">
        <v>7</v>
      </c>
      <c r="S576" s="1754"/>
      <c r="T576" s="1755"/>
      <c r="U576" s="1731"/>
      <c r="V576" s="1732"/>
      <c r="W576" s="1732"/>
      <c r="X576" s="1732"/>
      <c r="Y576" s="1732"/>
      <c r="Z576" s="1732"/>
      <c r="AA576" s="1732"/>
      <c r="AB576" s="1733"/>
      <c r="AD576" s="1179"/>
      <c r="AE576" s="1180"/>
      <c r="AF576" s="1180"/>
      <c r="AG576" s="1180"/>
      <c r="AH576" s="1180"/>
      <c r="AI576" s="1180"/>
      <c r="AJ576" s="1180"/>
      <c r="AK576" s="1181"/>
      <c r="AL576" s="1753" t="s">
        <v>8536</v>
      </c>
      <c r="AM576" s="1754"/>
      <c r="AN576" s="1754"/>
      <c r="AO576" s="1757"/>
      <c r="AP576" s="1758"/>
      <c r="AQ576" s="1758"/>
      <c r="AR576" s="1758"/>
      <c r="AS576" s="1759"/>
      <c r="AT576" s="1753" t="s">
        <v>7</v>
      </c>
      <c r="AU576" s="1754"/>
      <c r="AV576" s="1755"/>
      <c r="AW576" s="1731"/>
      <c r="AX576" s="1732"/>
      <c r="AY576" s="1732"/>
      <c r="AZ576" s="1732"/>
      <c r="BA576" s="1732"/>
      <c r="BB576" s="1732"/>
      <c r="BC576" s="1732"/>
      <c r="BD576" s="1733"/>
    </row>
    <row r="577" spans="2:58" s="32" customFormat="1" ht="25.35" hidden="1" customHeight="1" x14ac:dyDescent="0.45">
      <c r="B577" s="1182"/>
      <c r="C577" s="1183"/>
      <c r="D577" s="1183"/>
      <c r="E577" s="1183"/>
      <c r="F577" s="1183"/>
      <c r="G577" s="1183"/>
      <c r="H577" s="1183"/>
      <c r="I577" s="1184"/>
      <c r="J577" s="1753" t="s">
        <v>8</v>
      </c>
      <c r="K577" s="1754"/>
      <c r="L577" s="1754"/>
      <c r="M577" s="1756"/>
      <c r="N577" s="1756"/>
      <c r="O577" s="1756"/>
      <c r="P577" s="1756"/>
      <c r="Q577" s="1756"/>
      <c r="R577" s="1756"/>
      <c r="S577" s="1756"/>
      <c r="T577" s="1756"/>
      <c r="U577" s="1756"/>
      <c r="V577" s="1756"/>
      <c r="W577" s="1756"/>
      <c r="X577" s="1756"/>
      <c r="Y577" s="1756"/>
      <c r="Z577" s="1756"/>
      <c r="AA577" s="1756"/>
      <c r="AB577" s="1756"/>
      <c r="AD577" s="1182"/>
      <c r="AE577" s="1183"/>
      <c r="AF577" s="1183"/>
      <c r="AG577" s="1183"/>
      <c r="AH577" s="1183"/>
      <c r="AI577" s="1183"/>
      <c r="AJ577" s="1183"/>
      <c r="AK577" s="1184"/>
      <c r="AL577" s="1753" t="s">
        <v>8</v>
      </c>
      <c r="AM577" s="1754"/>
      <c r="AN577" s="1754"/>
      <c r="AO577" s="1756"/>
      <c r="AP577" s="1756"/>
      <c r="AQ577" s="1756"/>
      <c r="AR577" s="1756"/>
      <c r="AS577" s="1756"/>
      <c r="AT577" s="1756"/>
      <c r="AU577" s="1756"/>
      <c r="AV577" s="1756"/>
      <c r="AW577" s="1756"/>
      <c r="AX577" s="1756"/>
      <c r="AY577" s="1756"/>
      <c r="AZ577" s="1756"/>
      <c r="BA577" s="1756"/>
      <c r="BB577" s="1756"/>
      <c r="BC577" s="1756"/>
      <c r="BD577" s="1756"/>
    </row>
    <row r="578" spans="2:58" s="32" customFormat="1" ht="30" hidden="1" customHeight="1" x14ac:dyDescent="0.45">
      <c r="B578" s="1696" t="s">
        <v>63</v>
      </c>
      <c r="C578" s="1697"/>
      <c r="D578" s="1697"/>
      <c r="E578" s="1697"/>
      <c r="F578" s="1697"/>
      <c r="G578" s="1697"/>
      <c r="H578" s="1697"/>
      <c r="I578" s="1698"/>
      <c r="J578" s="494"/>
      <c r="K578" s="495"/>
      <c r="L578" s="220" t="s">
        <v>65</v>
      </c>
      <c r="M578" s="496"/>
      <c r="N578" s="218" t="s">
        <v>64</v>
      </c>
      <c r="O578" s="42"/>
      <c r="P578" s="53"/>
      <c r="V578" s="82"/>
      <c r="W578" s="82"/>
      <c r="X578" s="82"/>
      <c r="Y578" s="82"/>
      <c r="Z578" s="82"/>
      <c r="AA578" s="82"/>
      <c r="AB578" s="83"/>
      <c r="AD578" s="1696" t="s">
        <v>63</v>
      </c>
      <c r="AE578" s="1697"/>
      <c r="AF578" s="1697"/>
      <c r="AG578" s="1697"/>
      <c r="AH578" s="1697"/>
      <c r="AI578" s="1697"/>
      <c r="AJ578" s="1697"/>
      <c r="AK578" s="1698"/>
      <c r="AL578" s="494"/>
      <c r="AM578" s="495"/>
      <c r="AN578" s="220" t="s">
        <v>65</v>
      </c>
      <c r="AO578" s="496"/>
      <c r="AP578" s="218" t="s">
        <v>64</v>
      </c>
      <c r="AQ578" s="42"/>
      <c r="AR578" s="53"/>
      <c r="AX578" s="82"/>
      <c r="AY578" s="82"/>
      <c r="AZ578" s="82"/>
      <c r="BA578" s="82"/>
      <c r="BB578" s="82"/>
      <c r="BC578" s="82"/>
      <c r="BD578" s="83"/>
    </row>
    <row r="579" spans="2:58" s="32" customFormat="1" ht="15" hidden="1" customHeight="1" x14ac:dyDescent="0.45">
      <c r="B579" s="1699"/>
      <c r="C579" s="1700"/>
      <c r="D579" s="1700"/>
      <c r="E579" s="1700"/>
      <c r="F579" s="1700"/>
      <c r="G579" s="1700"/>
      <c r="H579" s="1700"/>
      <c r="I579" s="1701"/>
      <c r="J579" s="43" t="s">
        <v>66</v>
      </c>
      <c r="K579" s="44"/>
      <c r="L579" s="44"/>
      <c r="M579" s="44"/>
      <c r="N579" s="44"/>
      <c r="O579" s="44"/>
      <c r="P579" s="44"/>
      <c r="Q579" s="44"/>
      <c r="R579" s="44"/>
      <c r="S579" s="42"/>
      <c r="T579" s="45"/>
      <c r="U579" s="217"/>
      <c r="V579" s="212"/>
      <c r="W579" s="410"/>
      <c r="X579" s="295" t="s">
        <v>65</v>
      </c>
      <c r="Y579" s="211"/>
      <c r="Z579" s="72" t="s">
        <v>64</v>
      </c>
      <c r="AA579" s="72"/>
      <c r="AB579" s="214"/>
      <c r="AD579" s="1699"/>
      <c r="AE579" s="1700"/>
      <c r="AF579" s="1700"/>
      <c r="AG579" s="1700"/>
      <c r="AH579" s="1700"/>
      <c r="AI579" s="1700"/>
      <c r="AJ579" s="1700"/>
      <c r="AK579" s="1701"/>
      <c r="AL579" s="43" t="s">
        <v>66</v>
      </c>
      <c r="AM579" s="44"/>
      <c r="AN579" s="44"/>
      <c r="AO579" s="44"/>
      <c r="AP579" s="44"/>
      <c r="AQ579" s="44"/>
      <c r="AR579" s="44"/>
      <c r="AS579" s="44"/>
      <c r="AT579" s="44"/>
      <c r="AU579" s="42"/>
      <c r="AV579" s="45"/>
      <c r="AW579" s="217"/>
      <c r="AX579" s="212"/>
      <c r="AY579" s="410"/>
      <c r="AZ579" s="295" t="s">
        <v>65</v>
      </c>
      <c r="BA579" s="211"/>
      <c r="BB579" s="72" t="s">
        <v>64</v>
      </c>
      <c r="BC579" s="72"/>
      <c r="BD579" s="214"/>
    </row>
    <row r="580" spans="2:58" s="32" customFormat="1" ht="15" hidden="1" customHeight="1" x14ac:dyDescent="0.45">
      <c r="B580" s="1702"/>
      <c r="C580" s="1703"/>
      <c r="D580" s="1703"/>
      <c r="E580" s="1703"/>
      <c r="F580" s="1703"/>
      <c r="G580" s="1703"/>
      <c r="H580" s="1703"/>
      <c r="I580" s="1704"/>
      <c r="J580" s="292" t="s">
        <v>67</v>
      </c>
      <c r="K580" s="99"/>
      <c r="L580" s="99"/>
      <c r="M580" s="99"/>
      <c r="N580" s="99"/>
      <c r="O580" s="99"/>
      <c r="P580" s="99"/>
      <c r="Q580" s="99"/>
      <c r="R580" s="99"/>
      <c r="S580" s="47"/>
      <c r="T580" s="48"/>
      <c r="U580" s="498"/>
      <c r="V580" s="499"/>
      <c r="W580" s="500"/>
      <c r="X580" s="99" t="s">
        <v>65</v>
      </c>
      <c r="Y580" s="501"/>
      <c r="Z580" s="48" t="s">
        <v>64</v>
      </c>
      <c r="AA580" s="48"/>
      <c r="AB580" s="49"/>
      <c r="AD580" s="1702"/>
      <c r="AE580" s="1703"/>
      <c r="AF580" s="1703"/>
      <c r="AG580" s="1703"/>
      <c r="AH580" s="1703"/>
      <c r="AI580" s="1703"/>
      <c r="AJ580" s="1703"/>
      <c r="AK580" s="1704"/>
      <c r="AL580" s="292" t="s">
        <v>67</v>
      </c>
      <c r="AM580" s="99"/>
      <c r="AN580" s="99"/>
      <c r="AO580" s="99"/>
      <c r="AP580" s="99"/>
      <c r="AQ580" s="99"/>
      <c r="AR580" s="99"/>
      <c r="AS580" s="99"/>
      <c r="AT580" s="99"/>
      <c r="AU580" s="47"/>
      <c r="AV580" s="48"/>
      <c r="AW580" s="498"/>
      <c r="AX580" s="499"/>
      <c r="AY580" s="500"/>
      <c r="AZ580" s="99" t="s">
        <v>65</v>
      </c>
      <c r="BA580" s="501"/>
      <c r="BB580" s="48" t="s">
        <v>64</v>
      </c>
      <c r="BC580" s="48"/>
      <c r="BD580" s="49"/>
    </row>
    <row r="581" spans="2:58" s="32" customFormat="1" ht="18" hidden="1" customHeight="1" x14ac:dyDescent="0.45">
      <c r="B581" s="1167" t="s">
        <v>68</v>
      </c>
      <c r="C581" s="1168"/>
      <c r="D581" s="1168"/>
      <c r="E581" s="1168"/>
      <c r="F581" s="1168"/>
      <c r="G581" s="1168"/>
      <c r="H581" s="1168"/>
      <c r="I581" s="1169"/>
      <c r="J581" s="502" t="s">
        <v>70</v>
      </c>
      <c r="K581" s="52" t="s">
        <v>69</v>
      </c>
      <c r="L581" s="58"/>
      <c r="M581" s="58"/>
      <c r="N581" s="58"/>
      <c r="O581" s="502" t="s">
        <v>70</v>
      </c>
      <c r="P581" s="52" t="s">
        <v>71</v>
      </c>
      <c r="Q581" s="58"/>
      <c r="R581" s="58"/>
      <c r="T581" s="72" t="s">
        <v>81</v>
      </c>
      <c r="U581" s="502" t="s">
        <v>70</v>
      </c>
      <c r="V581" s="72" t="s">
        <v>82</v>
      </c>
      <c r="X581" s="52"/>
      <c r="Y581" s="58"/>
      <c r="Z581" s="58"/>
      <c r="AA581" s="58"/>
      <c r="AB581" s="59"/>
      <c r="AD581" s="1167" t="s">
        <v>68</v>
      </c>
      <c r="AE581" s="1168"/>
      <c r="AF581" s="1168"/>
      <c r="AG581" s="1168"/>
      <c r="AH581" s="1168"/>
      <c r="AI581" s="1168"/>
      <c r="AJ581" s="1168"/>
      <c r="AK581" s="1169"/>
      <c r="AL581" s="502" t="s">
        <v>70</v>
      </c>
      <c r="AM581" s="52" t="s">
        <v>69</v>
      </c>
      <c r="AN581" s="58"/>
      <c r="AO581" s="58"/>
      <c r="AP581" s="58"/>
      <c r="AQ581" s="502" t="s">
        <v>70</v>
      </c>
      <c r="AR581" s="52" t="s">
        <v>71</v>
      </c>
      <c r="AS581" s="58"/>
      <c r="AT581" s="58"/>
      <c r="AV581" s="72" t="s">
        <v>81</v>
      </c>
      <c r="AW581" s="502" t="s">
        <v>70</v>
      </c>
      <c r="AX581" s="72" t="s">
        <v>82</v>
      </c>
      <c r="AZ581" s="52"/>
      <c r="BA581" s="58"/>
      <c r="BB581" s="58"/>
      <c r="BC581" s="58"/>
      <c r="BD581" s="59"/>
    </row>
    <row r="582" spans="2:58" s="32" customFormat="1" ht="15" hidden="1" customHeight="1" x14ac:dyDescent="0.45">
      <c r="B582" s="1118" t="s">
        <v>72</v>
      </c>
      <c r="C582" s="1119"/>
      <c r="D582" s="1119"/>
      <c r="E582" s="1119"/>
      <c r="F582" s="1119"/>
      <c r="G582" s="1119"/>
      <c r="H582" s="1119"/>
      <c r="I582" s="1120"/>
      <c r="J582" s="1130" t="s">
        <v>73</v>
      </c>
      <c r="K582" s="1139"/>
      <c r="L582" s="1744"/>
      <c r="M582" s="1199"/>
      <c r="N582" s="1199"/>
      <c r="O582" s="1199"/>
      <c r="P582" s="1199"/>
      <c r="Q582" s="1199"/>
      <c r="R582" s="1200"/>
      <c r="S582" s="1200"/>
      <c r="T582" s="1200"/>
      <c r="U582" s="1745"/>
      <c r="V582" s="1143" t="s">
        <v>74</v>
      </c>
      <c r="W582" s="1143"/>
      <c r="X582" s="1143"/>
      <c r="Y582" s="1143"/>
      <c r="Z582" s="1143"/>
      <c r="AA582" s="1143"/>
      <c r="AB582" s="1144"/>
      <c r="AD582" s="1118" t="s">
        <v>72</v>
      </c>
      <c r="AE582" s="1119"/>
      <c r="AF582" s="1119"/>
      <c r="AG582" s="1119"/>
      <c r="AH582" s="1119"/>
      <c r="AI582" s="1119"/>
      <c r="AJ582" s="1119"/>
      <c r="AK582" s="1120"/>
      <c r="AL582" s="1130" t="s">
        <v>73</v>
      </c>
      <c r="AM582" s="1139"/>
      <c r="AN582" s="1744"/>
      <c r="AO582" s="1199"/>
      <c r="AP582" s="1199"/>
      <c r="AQ582" s="1199"/>
      <c r="AR582" s="1199"/>
      <c r="AS582" s="1199"/>
      <c r="AT582" s="1200"/>
      <c r="AU582" s="1200"/>
      <c r="AV582" s="1200"/>
      <c r="AW582" s="1745"/>
      <c r="AX582" s="1143" t="s">
        <v>74</v>
      </c>
      <c r="AY582" s="1143"/>
      <c r="AZ582" s="1143"/>
      <c r="BA582" s="1143"/>
      <c r="BB582" s="1143"/>
      <c r="BC582" s="1143"/>
      <c r="BD582" s="1144"/>
    </row>
    <row r="583" spans="2:58" s="32" customFormat="1" ht="15" hidden="1" customHeight="1" x14ac:dyDescent="0.45">
      <c r="B583" s="1121"/>
      <c r="C583" s="1122"/>
      <c r="D583" s="1122"/>
      <c r="E583" s="1122"/>
      <c r="F583" s="1122"/>
      <c r="G583" s="1122"/>
      <c r="H583" s="1122"/>
      <c r="I583" s="1123"/>
      <c r="J583" s="1197"/>
      <c r="K583" s="1198"/>
      <c r="L583" s="1744"/>
      <c r="M583" s="1199"/>
      <c r="N583" s="1199"/>
      <c r="O583" s="1199"/>
      <c r="P583" s="1199"/>
      <c r="Q583" s="1199"/>
      <c r="R583" s="1200"/>
      <c r="S583" s="1200"/>
      <c r="T583" s="1200"/>
      <c r="U583" s="1745"/>
      <c r="V583" s="1146"/>
      <c r="W583" s="1146"/>
      <c r="X583" s="1146"/>
      <c r="Y583" s="1146"/>
      <c r="Z583" s="1146"/>
      <c r="AA583" s="1146"/>
      <c r="AB583" s="1147"/>
      <c r="AC583" s="63"/>
      <c r="AD583" s="1121"/>
      <c r="AE583" s="1122"/>
      <c r="AF583" s="1122"/>
      <c r="AG583" s="1122"/>
      <c r="AH583" s="1122"/>
      <c r="AI583" s="1122"/>
      <c r="AJ583" s="1122"/>
      <c r="AK583" s="1123"/>
      <c r="AL583" s="1197"/>
      <c r="AM583" s="1198"/>
      <c r="AN583" s="1744"/>
      <c r="AO583" s="1199"/>
      <c r="AP583" s="1199"/>
      <c r="AQ583" s="1199"/>
      <c r="AR583" s="1199"/>
      <c r="AS583" s="1199"/>
      <c r="AT583" s="1200"/>
      <c r="AU583" s="1200"/>
      <c r="AV583" s="1200"/>
      <c r="AW583" s="1745"/>
      <c r="AX583" s="1146"/>
      <c r="AY583" s="1146"/>
      <c r="AZ583" s="1146"/>
      <c r="BA583" s="1146"/>
      <c r="BB583" s="1146"/>
      <c r="BC583" s="1146"/>
      <c r="BD583" s="1147"/>
      <c r="BF583" s="63"/>
    </row>
    <row r="584" spans="2:58" s="32" customFormat="1" ht="15" hidden="1" customHeight="1" x14ac:dyDescent="0.45">
      <c r="B584" s="1118" t="s">
        <v>75</v>
      </c>
      <c r="C584" s="1119"/>
      <c r="D584" s="1119"/>
      <c r="E584" s="1119"/>
      <c r="F584" s="1119"/>
      <c r="G584" s="1119"/>
      <c r="H584" s="1119"/>
      <c r="I584" s="1119"/>
      <c r="J584" s="1737"/>
      <c r="K584" s="1739"/>
      <c r="L584" s="1558"/>
      <c r="M584" s="1527" t="s">
        <v>76</v>
      </c>
      <c r="N584" s="1558"/>
      <c r="O584" s="1527" t="s">
        <v>77</v>
      </c>
      <c r="P584" s="1558"/>
      <c r="Q584" s="1527" t="s">
        <v>140</v>
      </c>
      <c r="S584" s="60"/>
      <c r="T584" s="60"/>
      <c r="U584" s="60"/>
      <c r="V584" s="60"/>
      <c r="W584" s="60"/>
      <c r="X584" s="60"/>
      <c r="Y584" s="60"/>
      <c r="Z584" s="60"/>
      <c r="AA584" s="60"/>
      <c r="AB584" s="209"/>
      <c r="AC584" s="63"/>
      <c r="AD584" s="1118" t="s">
        <v>75</v>
      </c>
      <c r="AE584" s="1119"/>
      <c r="AF584" s="1119"/>
      <c r="AG584" s="1119"/>
      <c r="AH584" s="1119"/>
      <c r="AI584" s="1119"/>
      <c r="AJ584" s="1119"/>
      <c r="AK584" s="1119"/>
      <c r="AL584" s="1737"/>
      <c r="AM584" s="1739"/>
      <c r="AN584" s="1558"/>
      <c r="AO584" s="1527" t="s">
        <v>76</v>
      </c>
      <c r="AP584" s="1558"/>
      <c r="AQ584" s="1527" t="s">
        <v>77</v>
      </c>
      <c r="AR584" s="1558"/>
      <c r="AS584" s="1527" t="s">
        <v>140</v>
      </c>
      <c r="AU584" s="60"/>
      <c r="AV584" s="60"/>
      <c r="AW584" s="60"/>
      <c r="AX584" s="60"/>
      <c r="AY584" s="60"/>
      <c r="AZ584" s="60"/>
      <c r="BA584" s="60"/>
      <c r="BB584" s="60"/>
      <c r="BC584" s="60"/>
      <c r="BD584" s="209"/>
      <c r="BF584" s="63"/>
    </row>
    <row r="585" spans="2:58" s="32" customFormat="1" ht="15" hidden="1" customHeight="1" x14ac:dyDescent="0.45">
      <c r="B585" s="1121"/>
      <c r="C585" s="1122"/>
      <c r="D585" s="1122"/>
      <c r="E585" s="1122"/>
      <c r="F585" s="1122"/>
      <c r="G585" s="1122"/>
      <c r="H585" s="1122"/>
      <c r="I585" s="1122"/>
      <c r="J585" s="1480"/>
      <c r="K585" s="1752"/>
      <c r="L585" s="1749"/>
      <c r="M585" s="1528"/>
      <c r="N585" s="1749"/>
      <c r="O585" s="1528"/>
      <c r="P585" s="1749"/>
      <c r="Q585" s="1528"/>
      <c r="R585" s="64"/>
      <c r="S585" s="62"/>
      <c r="T585" s="62"/>
      <c r="U585" s="62"/>
      <c r="V585" s="62"/>
      <c r="W585" s="62"/>
      <c r="X585" s="62"/>
      <c r="Y585" s="62"/>
      <c r="Z585" s="62"/>
      <c r="AA585" s="62"/>
      <c r="AB585" s="208"/>
      <c r="AC585" s="63"/>
      <c r="AD585" s="1121"/>
      <c r="AE585" s="1122"/>
      <c r="AF585" s="1122"/>
      <c r="AG585" s="1122"/>
      <c r="AH585" s="1122"/>
      <c r="AI585" s="1122"/>
      <c r="AJ585" s="1122"/>
      <c r="AK585" s="1122"/>
      <c r="AL585" s="1480"/>
      <c r="AM585" s="1752"/>
      <c r="AN585" s="1749"/>
      <c r="AO585" s="1528"/>
      <c r="AP585" s="1749"/>
      <c r="AQ585" s="1528"/>
      <c r="AR585" s="1749"/>
      <c r="AS585" s="1528"/>
      <c r="AT585" s="64"/>
      <c r="AU585" s="62"/>
      <c r="AV585" s="62"/>
      <c r="AW585" s="62"/>
      <c r="AX585" s="62"/>
      <c r="AY585" s="62"/>
      <c r="AZ585" s="62"/>
      <c r="BA585" s="62"/>
      <c r="BB585" s="62"/>
      <c r="BC585" s="62"/>
      <c r="BD585" s="208"/>
      <c r="BF585" s="63"/>
    </row>
    <row r="586" spans="2:58" s="32" customFormat="1" ht="20.100000000000001" hidden="1" customHeight="1" x14ac:dyDescent="0.4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1"/>
      <c r="Z586" s="61"/>
      <c r="AA586" s="61"/>
      <c r="AB586" s="61"/>
      <c r="AC586" s="63"/>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1"/>
      <c r="BB586" s="61"/>
      <c r="BC586" s="61"/>
      <c r="BD586" s="61"/>
      <c r="BF586" s="63"/>
    </row>
    <row r="587" spans="2:58" s="32" customFormat="1" ht="12.6" hidden="1" customHeight="1" x14ac:dyDescent="0.45">
      <c r="B587" s="1185" t="s">
        <v>62</v>
      </c>
      <c r="C587" s="1186"/>
      <c r="D587" s="1186"/>
      <c r="E587" s="1186"/>
      <c r="F587" s="1186"/>
      <c r="G587" s="1186"/>
      <c r="H587" s="1186"/>
      <c r="I587" s="1187"/>
      <c r="J587" s="1188"/>
      <c r="K587" s="1189"/>
      <c r="L587" s="1189"/>
      <c r="M587" s="1189"/>
      <c r="N587" s="1189"/>
      <c r="O587" s="1189"/>
      <c r="P587" s="1189"/>
      <c r="Q587" s="1189"/>
      <c r="R587" s="1189"/>
      <c r="S587" s="1189"/>
      <c r="T587" s="1189"/>
      <c r="U587" s="1189"/>
      <c r="V587" s="1189"/>
      <c r="W587" s="1189"/>
      <c r="X587" s="1189"/>
      <c r="Y587" s="1189"/>
      <c r="Z587" s="1189"/>
      <c r="AA587" s="1189"/>
      <c r="AB587" s="1190"/>
      <c r="AD587" s="1185" t="s">
        <v>62</v>
      </c>
      <c r="AE587" s="1186"/>
      <c r="AF587" s="1186"/>
      <c r="AG587" s="1186"/>
      <c r="AH587" s="1186"/>
      <c r="AI587" s="1186"/>
      <c r="AJ587" s="1186"/>
      <c r="AK587" s="1187"/>
      <c r="AL587" s="1188"/>
      <c r="AM587" s="1189"/>
      <c r="AN587" s="1189"/>
      <c r="AO587" s="1189"/>
      <c r="AP587" s="1189"/>
      <c r="AQ587" s="1189"/>
      <c r="AR587" s="1189"/>
      <c r="AS587" s="1189"/>
      <c r="AT587" s="1189"/>
      <c r="AU587" s="1189"/>
      <c r="AV587" s="1189"/>
      <c r="AW587" s="1189"/>
      <c r="AX587" s="1189"/>
      <c r="AY587" s="1189"/>
      <c r="AZ587" s="1189"/>
      <c r="BA587" s="1189"/>
      <c r="BB587" s="1189"/>
      <c r="BC587" s="1189"/>
      <c r="BD587" s="1190"/>
    </row>
    <row r="588" spans="2:58" s="32" customFormat="1" ht="22.5" hidden="1" customHeight="1" x14ac:dyDescent="0.45">
      <c r="B588" s="1207" t="s">
        <v>50</v>
      </c>
      <c r="C588" s="1208"/>
      <c r="D588" s="1208"/>
      <c r="E588" s="1208"/>
      <c r="F588" s="1208"/>
      <c r="G588" s="1208"/>
      <c r="H588" s="1208"/>
      <c r="I588" s="1209"/>
      <c r="J588" s="1182"/>
      <c r="K588" s="1183"/>
      <c r="L588" s="1183"/>
      <c r="M588" s="1180"/>
      <c r="N588" s="1180"/>
      <c r="O588" s="1183"/>
      <c r="P588" s="1180"/>
      <c r="Q588" s="1180"/>
      <c r="R588" s="1183"/>
      <c r="S588" s="1183"/>
      <c r="T588" s="1183"/>
      <c r="U588" s="1183"/>
      <c r="V588" s="1183"/>
      <c r="W588" s="1183"/>
      <c r="X588" s="1183"/>
      <c r="Y588" s="1183"/>
      <c r="Z588" s="1183"/>
      <c r="AA588" s="1183"/>
      <c r="AB588" s="1184"/>
      <c r="AC588" s="32">
        <v>34</v>
      </c>
      <c r="AD588" s="1207" t="s">
        <v>50</v>
      </c>
      <c r="AE588" s="1208"/>
      <c r="AF588" s="1208"/>
      <c r="AG588" s="1208"/>
      <c r="AH588" s="1208"/>
      <c r="AI588" s="1208"/>
      <c r="AJ588" s="1208"/>
      <c r="AK588" s="1209"/>
      <c r="AL588" s="1182"/>
      <c r="AM588" s="1183"/>
      <c r="AN588" s="1183"/>
      <c r="AO588" s="1180"/>
      <c r="AP588" s="1180"/>
      <c r="AQ588" s="1183"/>
      <c r="AR588" s="1180"/>
      <c r="AS588" s="1180"/>
      <c r="AT588" s="1183"/>
      <c r="AU588" s="1183"/>
      <c r="AV588" s="1183"/>
      <c r="AW588" s="1183"/>
      <c r="AX588" s="1183"/>
      <c r="AY588" s="1183"/>
      <c r="AZ588" s="1183"/>
      <c r="BA588" s="1183"/>
      <c r="BB588" s="1183"/>
      <c r="BC588" s="1183"/>
      <c r="BD588" s="1184"/>
      <c r="BF588" s="32">
        <v>34</v>
      </c>
    </row>
    <row r="589" spans="2:58" s="32" customFormat="1" ht="25.35" hidden="1" customHeight="1" x14ac:dyDescent="0.45">
      <c r="B589" s="1173" t="s">
        <v>48</v>
      </c>
      <c r="C589" s="1174"/>
      <c r="D589" s="1174"/>
      <c r="E589" s="1174"/>
      <c r="F589" s="1174"/>
      <c r="G589" s="1174"/>
      <c r="H589" s="1174"/>
      <c r="I589" s="1175"/>
      <c r="J589" s="1753" t="s">
        <v>3</v>
      </c>
      <c r="K589" s="1754"/>
      <c r="L589" s="1754"/>
      <c r="M589" s="1731"/>
      <c r="N589" s="1733"/>
      <c r="O589" s="492" t="s">
        <v>4</v>
      </c>
      <c r="P589" s="1731"/>
      <c r="Q589" s="1733"/>
      <c r="R589" s="1754"/>
      <c r="S589" s="1754"/>
      <c r="T589" s="1754"/>
      <c r="U589" s="1754"/>
      <c r="V589" s="1754"/>
      <c r="W589" s="1754"/>
      <c r="X589" s="1754"/>
      <c r="Y589" s="1754"/>
      <c r="Z589" s="1754"/>
      <c r="AA589" s="1754"/>
      <c r="AB589" s="1755"/>
      <c r="AD589" s="1173" t="s">
        <v>48</v>
      </c>
      <c r="AE589" s="1174"/>
      <c r="AF589" s="1174"/>
      <c r="AG589" s="1174"/>
      <c r="AH589" s="1174"/>
      <c r="AI589" s="1174"/>
      <c r="AJ589" s="1174"/>
      <c r="AK589" s="1175"/>
      <c r="AL589" s="1753" t="s">
        <v>3</v>
      </c>
      <c r="AM589" s="1754"/>
      <c r="AN589" s="1754"/>
      <c r="AO589" s="1731"/>
      <c r="AP589" s="1733"/>
      <c r="AQ589" s="492" t="s">
        <v>4</v>
      </c>
      <c r="AR589" s="1731"/>
      <c r="AS589" s="1733"/>
      <c r="AT589" s="1754"/>
      <c r="AU589" s="1754"/>
      <c r="AV589" s="1754"/>
      <c r="AW589" s="1754"/>
      <c r="AX589" s="1754"/>
      <c r="AY589" s="1754"/>
      <c r="AZ589" s="1754"/>
      <c r="BA589" s="1754"/>
      <c r="BB589" s="1754"/>
      <c r="BC589" s="1754"/>
      <c r="BD589" s="1755"/>
    </row>
    <row r="590" spans="2:58" s="32" customFormat="1" ht="25.35" hidden="1" customHeight="1" x14ac:dyDescent="0.45">
      <c r="B590" s="1179"/>
      <c r="C590" s="1180"/>
      <c r="D590" s="1180"/>
      <c r="E590" s="1180"/>
      <c r="F590" s="1180"/>
      <c r="G590" s="1180"/>
      <c r="H590" s="1180"/>
      <c r="I590" s="1181"/>
      <c r="J590" s="1753" t="s">
        <v>5</v>
      </c>
      <c r="K590" s="1754"/>
      <c r="L590" s="1754"/>
      <c r="M590" s="1731"/>
      <c r="N590" s="1732"/>
      <c r="O590" s="1732"/>
      <c r="P590" s="1732"/>
      <c r="Q590" s="1733"/>
      <c r="R590" s="1753" t="s">
        <v>6</v>
      </c>
      <c r="S590" s="1754"/>
      <c r="T590" s="1755"/>
      <c r="U590" s="1731"/>
      <c r="V590" s="1732"/>
      <c r="W590" s="1732"/>
      <c r="X590" s="1732"/>
      <c r="Y590" s="1732"/>
      <c r="Z590" s="1732"/>
      <c r="AA590" s="1732"/>
      <c r="AB590" s="1733"/>
      <c r="AD590" s="1179"/>
      <c r="AE590" s="1180"/>
      <c r="AF590" s="1180"/>
      <c r="AG590" s="1180"/>
      <c r="AH590" s="1180"/>
      <c r="AI590" s="1180"/>
      <c r="AJ590" s="1180"/>
      <c r="AK590" s="1181"/>
      <c r="AL590" s="1753" t="s">
        <v>5</v>
      </c>
      <c r="AM590" s="1754"/>
      <c r="AN590" s="1754"/>
      <c r="AO590" s="1731"/>
      <c r="AP590" s="1732"/>
      <c r="AQ590" s="1732"/>
      <c r="AR590" s="1732"/>
      <c r="AS590" s="1733"/>
      <c r="AT590" s="1753" t="s">
        <v>6</v>
      </c>
      <c r="AU590" s="1754"/>
      <c r="AV590" s="1755"/>
      <c r="AW590" s="1731"/>
      <c r="AX590" s="1732"/>
      <c r="AY590" s="1732"/>
      <c r="AZ590" s="1732"/>
      <c r="BA590" s="1732"/>
      <c r="BB590" s="1732"/>
      <c r="BC590" s="1732"/>
      <c r="BD590" s="1733"/>
    </row>
    <row r="591" spans="2:58" s="32" customFormat="1" ht="25.35" hidden="1" customHeight="1" x14ac:dyDescent="0.45">
      <c r="B591" s="1179"/>
      <c r="C591" s="1180"/>
      <c r="D591" s="1180"/>
      <c r="E591" s="1180"/>
      <c r="F591" s="1180"/>
      <c r="G591" s="1180"/>
      <c r="H591" s="1180"/>
      <c r="I591" s="1181"/>
      <c r="J591" s="1753" t="s">
        <v>8536</v>
      </c>
      <c r="K591" s="1754"/>
      <c r="L591" s="1754"/>
      <c r="M591" s="1757"/>
      <c r="N591" s="1758"/>
      <c r="O591" s="1758"/>
      <c r="P591" s="1758"/>
      <c r="Q591" s="1759"/>
      <c r="R591" s="1753" t="s">
        <v>7</v>
      </c>
      <c r="S591" s="1754"/>
      <c r="T591" s="1755"/>
      <c r="U591" s="1731"/>
      <c r="V591" s="1732"/>
      <c r="W591" s="1732"/>
      <c r="X591" s="1732"/>
      <c r="Y591" s="1732"/>
      <c r="Z591" s="1732"/>
      <c r="AA591" s="1732"/>
      <c r="AB591" s="1733"/>
      <c r="AD591" s="1179"/>
      <c r="AE591" s="1180"/>
      <c r="AF591" s="1180"/>
      <c r="AG591" s="1180"/>
      <c r="AH591" s="1180"/>
      <c r="AI591" s="1180"/>
      <c r="AJ591" s="1180"/>
      <c r="AK591" s="1181"/>
      <c r="AL591" s="1753" t="s">
        <v>8536</v>
      </c>
      <c r="AM591" s="1754"/>
      <c r="AN591" s="1754"/>
      <c r="AO591" s="1757"/>
      <c r="AP591" s="1758"/>
      <c r="AQ591" s="1758"/>
      <c r="AR591" s="1758"/>
      <c r="AS591" s="1759"/>
      <c r="AT591" s="1753" t="s">
        <v>7</v>
      </c>
      <c r="AU591" s="1754"/>
      <c r="AV591" s="1755"/>
      <c r="AW591" s="1731"/>
      <c r="AX591" s="1732"/>
      <c r="AY591" s="1732"/>
      <c r="AZ591" s="1732"/>
      <c r="BA591" s="1732"/>
      <c r="BB591" s="1732"/>
      <c r="BC591" s="1732"/>
      <c r="BD591" s="1733"/>
    </row>
    <row r="592" spans="2:58" s="32" customFormat="1" ht="25.35" hidden="1" customHeight="1" x14ac:dyDescent="0.45">
      <c r="B592" s="1182"/>
      <c r="C592" s="1183"/>
      <c r="D592" s="1183"/>
      <c r="E592" s="1183"/>
      <c r="F592" s="1183"/>
      <c r="G592" s="1183"/>
      <c r="H592" s="1183"/>
      <c r="I592" s="1184"/>
      <c r="J592" s="1753" t="s">
        <v>8</v>
      </c>
      <c r="K592" s="1754"/>
      <c r="L592" s="1754"/>
      <c r="M592" s="1756"/>
      <c r="N592" s="1756"/>
      <c r="O592" s="1756"/>
      <c r="P592" s="1756"/>
      <c r="Q592" s="1756"/>
      <c r="R592" s="1756"/>
      <c r="S592" s="1756"/>
      <c r="T592" s="1756"/>
      <c r="U592" s="1756"/>
      <c r="V592" s="1756"/>
      <c r="W592" s="1756"/>
      <c r="X592" s="1756"/>
      <c r="Y592" s="1756"/>
      <c r="Z592" s="1756"/>
      <c r="AA592" s="1756"/>
      <c r="AB592" s="1756"/>
      <c r="AD592" s="1182"/>
      <c r="AE592" s="1183"/>
      <c r="AF592" s="1183"/>
      <c r="AG592" s="1183"/>
      <c r="AH592" s="1183"/>
      <c r="AI592" s="1183"/>
      <c r="AJ592" s="1183"/>
      <c r="AK592" s="1184"/>
      <c r="AL592" s="1753" t="s">
        <v>8</v>
      </c>
      <c r="AM592" s="1754"/>
      <c r="AN592" s="1754"/>
      <c r="AO592" s="1756"/>
      <c r="AP592" s="1756"/>
      <c r="AQ592" s="1756"/>
      <c r="AR592" s="1756"/>
      <c r="AS592" s="1756"/>
      <c r="AT592" s="1756"/>
      <c r="AU592" s="1756"/>
      <c r="AV592" s="1756"/>
      <c r="AW592" s="1756"/>
      <c r="AX592" s="1756"/>
      <c r="AY592" s="1756"/>
      <c r="AZ592" s="1756"/>
      <c r="BA592" s="1756"/>
      <c r="BB592" s="1756"/>
      <c r="BC592" s="1756"/>
      <c r="BD592" s="1756"/>
    </row>
    <row r="593" spans="2:58" s="32" customFormat="1" ht="30" hidden="1" customHeight="1" x14ac:dyDescent="0.45">
      <c r="B593" s="1696" t="s">
        <v>63</v>
      </c>
      <c r="C593" s="1697"/>
      <c r="D593" s="1697"/>
      <c r="E593" s="1697"/>
      <c r="F593" s="1697"/>
      <c r="G593" s="1697"/>
      <c r="H593" s="1697"/>
      <c r="I593" s="1698"/>
      <c r="J593" s="494"/>
      <c r="K593" s="495"/>
      <c r="L593" s="220" t="s">
        <v>65</v>
      </c>
      <c r="M593" s="496"/>
      <c r="N593" s="218" t="s">
        <v>64</v>
      </c>
      <c r="O593" s="42"/>
      <c r="P593" s="53"/>
      <c r="V593" s="82"/>
      <c r="W593" s="82"/>
      <c r="X593" s="82"/>
      <c r="Y593" s="82"/>
      <c r="Z593" s="82"/>
      <c r="AA593" s="82"/>
      <c r="AB593" s="83"/>
      <c r="AD593" s="1696" t="s">
        <v>63</v>
      </c>
      <c r="AE593" s="1697"/>
      <c r="AF593" s="1697"/>
      <c r="AG593" s="1697"/>
      <c r="AH593" s="1697"/>
      <c r="AI593" s="1697"/>
      <c r="AJ593" s="1697"/>
      <c r="AK593" s="1698"/>
      <c r="AL593" s="494"/>
      <c r="AM593" s="495"/>
      <c r="AN593" s="220" t="s">
        <v>65</v>
      </c>
      <c r="AO593" s="496"/>
      <c r="AP593" s="218" t="s">
        <v>64</v>
      </c>
      <c r="AQ593" s="42"/>
      <c r="AR593" s="53"/>
      <c r="AX593" s="82"/>
      <c r="AY593" s="82"/>
      <c r="AZ593" s="82"/>
      <c r="BA593" s="82"/>
      <c r="BB593" s="82"/>
      <c r="BC593" s="82"/>
      <c r="BD593" s="83"/>
    </row>
    <row r="594" spans="2:58" s="32" customFormat="1" ht="15" hidden="1" customHeight="1" x14ac:dyDescent="0.45">
      <c r="B594" s="1699"/>
      <c r="C594" s="1700"/>
      <c r="D594" s="1700"/>
      <c r="E594" s="1700"/>
      <c r="F594" s="1700"/>
      <c r="G594" s="1700"/>
      <c r="H594" s="1700"/>
      <c r="I594" s="1701"/>
      <c r="J594" s="43" t="s">
        <v>66</v>
      </c>
      <c r="K594" s="44"/>
      <c r="L594" s="44"/>
      <c r="M594" s="44"/>
      <c r="N594" s="44"/>
      <c r="O594" s="44"/>
      <c r="P594" s="44"/>
      <c r="Q594" s="44"/>
      <c r="R594" s="44"/>
      <c r="S594" s="42"/>
      <c r="T594" s="45"/>
      <c r="U594" s="217"/>
      <c r="V594" s="212"/>
      <c r="W594" s="410"/>
      <c r="X594" s="295" t="s">
        <v>65</v>
      </c>
      <c r="Y594" s="211"/>
      <c r="Z594" s="72" t="s">
        <v>64</v>
      </c>
      <c r="AA594" s="72"/>
      <c r="AB594" s="214"/>
      <c r="AD594" s="1699"/>
      <c r="AE594" s="1700"/>
      <c r="AF594" s="1700"/>
      <c r="AG594" s="1700"/>
      <c r="AH594" s="1700"/>
      <c r="AI594" s="1700"/>
      <c r="AJ594" s="1700"/>
      <c r="AK594" s="1701"/>
      <c r="AL594" s="43" t="s">
        <v>66</v>
      </c>
      <c r="AM594" s="44"/>
      <c r="AN594" s="44"/>
      <c r="AO594" s="44"/>
      <c r="AP594" s="44"/>
      <c r="AQ594" s="44"/>
      <c r="AR594" s="44"/>
      <c r="AS594" s="44"/>
      <c r="AT594" s="44"/>
      <c r="AU594" s="42"/>
      <c r="AV594" s="45"/>
      <c r="AW594" s="217"/>
      <c r="AX594" s="212"/>
      <c r="AY594" s="410"/>
      <c r="AZ594" s="295" t="s">
        <v>65</v>
      </c>
      <c r="BA594" s="211"/>
      <c r="BB594" s="72" t="s">
        <v>64</v>
      </c>
      <c r="BC594" s="72"/>
      <c r="BD594" s="214"/>
    </row>
    <row r="595" spans="2:58" s="32" customFormat="1" ht="15" hidden="1" customHeight="1" x14ac:dyDescent="0.45">
      <c r="B595" s="1702"/>
      <c r="C595" s="1703"/>
      <c r="D595" s="1703"/>
      <c r="E595" s="1703"/>
      <c r="F595" s="1703"/>
      <c r="G595" s="1703"/>
      <c r="H595" s="1703"/>
      <c r="I595" s="1704"/>
      <c r="J595" s="292" t="s">
        <v>67</v>
      </c>
      <c r="K595" s="99"/>
      <c r="L595" s="99"/>
      <c r="M595" s="99"/>
      <c r="N595" s="99"/>
      <c r="O595" s="99"/>
      <c r="P595" s="99"/>
      <c r="Q595" s="99"/>
      <c r="R595" s="99"/>
      <c r="S595" s="47"/>
      <c r="T595" s="48"/>
      <c r="U595" s="498"/>
      <c r="V595" s="499"/>
      <c r="W595" s="500"/>
      <c r="X595" s="99" t="s">
        <v>65</v>
      </c>
      <c r="Y595" s="501"/>
      <c r="Z595" s="48" t="s">
        <v>64</v>
      </c>
      <c r="AA595" s="48"/>
      <c r="AB595" s="49"/>
      <c r="AD595" s="1702"/>
      <c r="AE595" s="1703"/>
      <c r="AF595" s="1703"/>
      <c r="AG595" s="1703"/>
      <c r="AH595" s="1703"/>
      <c r="AI595" s="1703"/>
      <c r="AJ595" s="1703"/>
      <c r="AK595" s="1704"/>
      <c r="AL595" s="292" t="s">
        <v>67</v>
      </c>
      <c r="AM595" s="99"/>
      <c r="AN595" s="99"/>
      <c r="AO595" s="99"/>
      <c r="AP595" s="99"/>
      <c r="AQ595" s="99"/>
      <c r="AR595" s="99"/>
      <c r="AS595" s="99"/>
      <c r="AT595" s="99"/>
      <c r="AU595" s="47"/>
      <c r="AV595" s="48"/>
      <c r="AW595" s="498"/>
      <c r="AX595" s="499"/>
      <c r="AY595" s="500"/>
      <c r="AZ595" s="99" t="s">
        <v>65</v>
      </c>
      <c r="BA595" s="501"/>
      <c r="BB595" s="48" t="s">
        <v>64</v>
      </c>
      <c r="BC595" s="48"/>
      <c r="BD595" s="49"/>
    </row>
    <row r="596" spans="2:58" s="32" customFormat="1" ht="18" hidden="1" customHeight="1" x14ac:dyDescent="0.45">
      <c r="B596" s="1167" t="s">
        <v>68</v>
      </c>
      <c r="C596" s="1168"/>
      <c r="D596" s="1168"/>
      <c r="E596" s="1168"/>
      <c r="F596" s="1168"/>
      <c r="G596" s="1168"/>
      <c r="H596" s="1168"/>
      <c r="I596" s="1169"/>
      <c r="J596" s="502" t="s">
        <v>70</v>
      </c>
      <c r="K596" s="52" t="s">
        <v>69</v>
      </c>
      <c r="L596" s="58"/>
      <c r="M596" s="58"/>
      <c r="N596" s="58"/>
      <c r="O596" s="502" t="s">
        <v>70</v>
      </c>
      <c r="P596" s="52" t="s">
        <v>71</v>
      </c>
      <c r="Q596" s="58"/>
      <c r="R596" s="58"/>
      <c r="T596" s="72" t="s">
        <v>81</v>
      </c>
      <c r="U596" s="502" t="s">
        <v>70</v>
      </c>
      <c r="V596" s="72" t="s">
        <v>82</v>
      </c>
      <c r="X596" s="52"/>
      <c r="Y596" s="58"/>
      <c r="Z596" s="58"/>
      <c r="AA596" s="58"/>
      <c r="AB596" s="59"/>
      <c r="AD596" s="1167" t="s">
        <v>68</v>
      </c>
      <c r="AE596" s="1168"/>
      <c r="AF596" s="1168"/>
      <c r="AG596" s="1168"/>
      <c r="AH596" s="1168"/>
      <c r="AI596" s="1168"/>
      <c r="AJ596" s="1168"/>
      <c r="AK596" s="1169"/>
      <c r="AL596" s="502" t="s">
        <v>70</v>
      </c>
      <c r="AM596" s="52" t="s">
        <v>69</v>
      </c>
      <c r="AN596" s="58"/>
      <c r="AO596" s="58"/>
      <c r="AP596" s="58"/>
      <c r="AQ596" s="502" t="s">
        <v>70</v>
      </c>
      <c r="AR596" s="52" t="s">
        <v>71</v>
      </c>
      <c r="AS596" s="58"/>
      <c r="AT596" s="58"/>
      <c r="AV596" s="72" t="s">
        <v>81</v>
      </c>
      <c r="AW596" s="502" t="s">
        <v>70</v>
      </c>
      <c r="AX596" s="72" t="s">
        <v>82</v>
      </c>
      <c r="AZ596" s="52"/>
      <c r="BA596" s="58"/>
      <c r="BB596" s="58"/>
      <c r="BC596" s="58"/>
      <c r="BD596" s="59"/>
    </row>
    <row r="597" spans="2:58" s="32" customFormat="1" ht="15" hidden="1" customHeight="1" x14ac:dyDescent="0.45">
      <c r="B597" s="1118" t="s">
        <v>72</v>
      </c>
      <c r="C597" s="1119"/>
      <c r="D597" s="1119"/>
      <c r="E597" s="1119"/>
      <c r="F597" s="1119"/>
      <c r="G597" s="1119"/>
      <c r="H597" s="1119"/>
      <c r="I597" s="1120"/>
      <c r="J597" s="1130" t="s">
        <v>73</v>
      </c>
      <c r="K597" s="1139"/>
      <c r="L597" s="1744"/>
      <c r="M597" s="1199"/>
      <c r="N597" s="1199"/>
      <c r="O597" s="1199"/>
      <c r="P597" s="1199"/>
      <c r="Q597" s="1199"/>
      <c r="R597" s="1200"/>
      <c r="S597" s="1200"/>
      <c r="T597" s="1200"/>
      <c r="U597" s="1745"/>
      <c r="V597" s="1143" t="s">
        <v>74</v>
      </c>
      <c r="W597" s="1143"/>
      <c r="X597" s="1143"/>
      <c r="Y597" s="1143"/>
      <c r="Z597" s="1143"/>
      <c r="AA597" s="1143"/>
      <c r="AB597" s="1144"/>
      <c r="AD597" s="1118" t="s">
        <v>72</v>
      </c>
      <c r="AE597" s="1119"/>
      <c r="AF597" s="1119"/>
      <c r="AG597" s="1119"/>
      <c r="AH597" s="1119"/>
      <c r="AI597" s="1119"/>
      <c r="AJ597" s="1119"/>
      <c r="AK597" s="1120"/>
      <c r="AL597" s="1130" t="s">
        <v>73</v>
      </c>
      <c r="AM597" s="1139"/>
      <c r="AN597" s="1744"/>
      <c r="AO597" s="1199"/>
      <c r="AP597" s="1199"/>
      <c r="AQ597" s="1199"/>
      <c r="AR597" s="1199"/>
      <c r="AS597" s="1199"/>
      <c r="AT597" s="1200"/>
      <c r="AU597" s="1200"/>
      <c r="AV597" s="1200"/>
      <c r="AW597" s="1745"/>
      <c r="AX597" s="1143" t="s">
        <v>74</v>
      </c>
      <c r="AY597" s="1143"/>
      <c r="AZ597" s="1143"/>
      <c r="BA597" s="1143"/>
      <c r="BB597" s="1143"/>
      <c r="BC597" s="1143"/>
      <c r="BD597" s="1144"/>
    </row>
    <row r="598" spans="2:58" s="32" customFormat="1" ht="15" hidden="1" customHeight="1" x14ac:dyDescent="0.45">
      <c r="B598" s="1121"/>
      <c r="C598" s="1122"/>
      <c r="D598" s="1122"/>
      <c r="E598" s="1122"/>
      <c r="F598" s="1122"/>
      <c r="G598" s="1122"/>
      <c r="H598" s="1122"/>
      <c r="I598" s="1123"/>
      <c r="J598" s="1197"/>
      <c r="K598" s="1198"/>
      <c r="L598" s="1744"/>
      <c r="M598" s="1199"/>
      <c r="N598" s="1199"/>
      <c r="O598" s="1199"/>
      <c r="P598" s="1199"/>
      <c r="Q598" s="1199"/>
      <c r="R598" s="1200"/>
      <c r="S598" s="1200"/>
      <c r="T598" s="1200"/>
      <c r="U598" s="1745"/>
      <c r="V598" s="1146"/>
      <c r="W598" s="1146"/>
      <c r="X598" s="1146"/>
      <c r="Y598" s="1146"/>
      <c r="Z598" s="1146"/>
      <c r="AA598" s="1146"/>
      <c r="AB598" s="1147"/>
      <c r="AC598" s="63"/>
      <c r="AD598" s="1121"/>
      <c r="AE598" s="1122"/>
      <c r="AF598" s="1122"/>
      <c r="AG598" s="1122"/>
      <c r="AH598" s="1122"/>
      <c r="AI598" s="1122"/>
      <c r="AJ598" s="1122"/>
      <c r="AK598" s="1123"/>
      <c r="AL598" s="1197"/>
      <c r="AM598" s="1198"/>
      <c r="AN598" s="1744"/>
      <c r="AO598" s="1199"/>
      <c r="AP598" s="1199"/>
      <c r="AQ598" s="1199"/>
      <c r="AR598" s="1199"/>
      <c r="AS598" s="1199"/>
      <c r="AT598" s="1200"/>
      <c r="AU598" s="1200"/>
      <c r="AV598" s="1200"/>
      <c r="AW598" s="1745"/>
      <c r="AX598" s="1146"/>
      <c r="AY598" s="1146"/>
      <c r="AZ598" s="1146"/>
      <c r="BA598" s="1146"/>
      <c r="BB598" s="1146"/>
      <c r="BC598" s="1146"/>
      <c r="BD598" s="1147"/>
      <c r="BF598" s="63"/>
    </row>
    <row r="599" spans="2:58" s="32" customFormat="1" ht="15" hidden="1" customHeight="1" x14ac:dyDescent="0.45">
      <c r="B599" s="1118" t="s">
        <v>75</v>
      </c>
      <c r="C599" s="1119"/>
      <c r="D599" s="1119"/>
      <c r="E599" s="1119"/>
      <c r="F599" s="1119"/>
      <c r="G599" s="1119"/>
      <c r="H599" s="1119"/>
      <c r="I599" s="1119"/>
      <c r="J599" s="1737"/>
      <c r="K599" s="1739"/>
      <c r="L599" s="1558"/>
      <c r="M599" s="1527" t="s">
        <v>76</v>
      </c>
      <c r="N599" s="1558"/>
      <c r="O599" s="1527" t="s">
        <v>77</v>
      </c>
      <c r="P599" s="1558"/>
      <c r="Q599" s="1527" t="s">
        <v>140</v>
      </c>
      <c r="S599" s="60"/>
      <c r="T599" s="60"/>
      <c r="U599" s="60"/>
      <c r="V599" s="60"/>
      <c r="W599" s="60"/>
      <c r="X599" s="60"/>
      <c r="Y599" s="60"/>
      <c r="Z599" s="60"/>
      <c r="AA599" s="60"/>
      <c r="AB599" s="209"/>
      <c r="AC599" s="63"/>
      <c r="AD599" s="1118" t="s">
        <v>75</v>
      </c>
      <c r="AE599" s="1119"/>
      <c r="AF599" s="1119"/>
      <c r="AG599" s="1119"/>
      <c r="AH599" s="1119"/>
      <c r="AI599" s="1119"/>
      <c r="AJ599" s="1119"/>
      <c r="AK599" s="1119"/>
      <c r="AL599" s="1737"/>
      <c r="AM599" s="1739"/>
      <c r="AN599" s="1558"/>
      <c r="AO599" s="1527" t="s">
        <v>76</v>
      </c>
      <c r="AP599" s="1558"/>
      <c r="AQ599" s="1527" t="s">
        <v>77</v>
      </c>
      <c r="AR599" s="1558"/>
      <c r="AS599" s="1527" t="s">
        <v>140</v>
      </c>
      <c r="AU599" s="60"/>
      <c r="AV599" s="60"/>
      <c r="AW599" s="60"/>
      <c r="AX599" s="60"/>
      <c r="AY599" s="60"/>
      <c r="AZ599" s="60"/>
      <c r="BA599" s="60"/>
      <c r="BB599" s="60"/>
      <c r="BC599" s="60"/>
      <c r="BD599" s="209"/>
      <c r="BF599" s="63"/>
    </row>
    <row r="600" spans="2:58" s="32" customFormat="1" ht="15" hidden="1" customHeight="1" x14ac:dyDescent="0.45">
      <c r="B600" s="1121"/>
      <c r="C600" s="1122"/>
      <c r="D600" s="1122"/>
      <c r="E600" s="1122"/>
      <c r="F600" s="1122"/>
      <c r="G600" s="1122"/>
      <c r="H600" s="1122"/>
      <c r="I600" s="1122"/>
      <c r="J600" s="1480"/>
      <c r="K600" s="1752"/>
      <c r="L600" s="1749"/>
      <c r="M600" s="1528"/>
      <c r="N600" s="1749"/>
      <c r="O600" s="1528"/>
      <c r="P600" s="1749"/>
      <c r="Q600" s="1528"/>
      <c r="R600" s="64"/>
      <c r="S600" s="62"/>
      <c r="T600" s="62"/>
      <c r="U600" s="62"/>
      <c r="V600" s="62"/>
      <c r="W600" s="62"/>
      <c r="X600" s="62"/>
      <c r="Y600" s="62"/>
      <c r="Z600" s="62"/>
      <c r="AA600" s="62"/>
      <c r="AB600" s="208"/>
      <c r="AC600" s="63"/>
      <c r="AD600" s="1121"/>
      <c r="AE600" s="1122"/>
      <c r="AF600" s="1122"/>
      <c r="AG600" s="1122"/>
      <c r="AH600" s="1122"/>
      <c r="AI600" s="1122"/>
      <c r="AJ600" s="1122"/>
      <c r="AK600" s="1122"/>
      <c r="AL600" s="1480"/>
      <c r="AM600" s="1752"/>
      <c r="AN600" s="1749"/>
      <c r="AO600" s="1528"/>
      <c r="AP600" s="1749"/>
      <c r="AQ600" s="1528"/>
      <c r="AR600" s="1749"/>
      <c r="AS600" s="1528"/>
      <c r="AT600" s="64"/>
      <c r="AU600" s="62"/>
      <c r="AV600" s="62"/>
      <c r="AW600" s="62"/>
      <c r="AX600" s="62"/>
      <c r="AY600" s="62"/>
      <c r="AZ600" s="62"/>
      <c r="BA600" s="62"/>
      <c r="BB600" s="62"/>
      <c r="BC600" s="62"/>
      <c r="BD600" s="208"/>
      <c r="BF600" s="63"/>
    </row>
    <row r="601" spans="2:58" s="32" customFormat="1" ht="20.100000000000001" hidden="1" customHeight="1" x14ac:dyDescent="0.4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3"/>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F601" s="63"/>
    </row>
    <row r="602" spans="2:58" s="32" customFormat="1" ht="18" hidden="1" customHeight="1" x14ac:dyDescent="0.45">
      <c r="C602" s="291" t="s">
        <v>85</v>
      </c>
      <c r="D602" s="69" t="s">
        <v>5718</v>
      </c>
      <c r="F602" s="69"/>
      <c r="G602" s="69"/>
      <c r="H602" s="69"/>
      <c r="I602" s="69"/>
      <c r="J602" s="73"/>
      <c r="K602" s="73"/>
      <c r="L602" s="73"/>
      <c r="M602" s="73"/>
      <c r="N602" s="73"/>
      <c r="O602" s="73"/>
      <c r="P602" s="73"/>
      <c r="Q602" s="73"/>
      <c r="R602" s="73"/>
      <c r="S602" s="74"/>
      <c r="T602" s="73"/>
      <c r="U602" s="73"/>
      <c r="V602" s="73"/>
      <c r="W602" s="73"/>
      <c r="X602" s="69"/>
      <c r="Y602" s="69"/>
      <c r="Z602" s="69"/>
      <c r="AA602" s="69"/>
      <c r="AB602" s="69"/>
      <c r="AE602" s="291" t="s">
        <v>85</v>
      </c>
      <c r="AF602" s="69" t="s">
        <v>5718</v>
      </c>
      <c r="AH602" s="69"/>
      <c r="AI602" s="69"/>
      <c r="AJ602" s="69"/>
      <c r="AK602" s="69"/>
      <c r="AL602" s="73"/>
      <c r="AM602" s="73"/>
      <c r="AN602" s="73"/>
      <c r="AO602" s="73"/>
      <c r="AP602" s="73"/>
      <c r="AQ602" s="73"/>
      <c r="AR602" s="73"/>
      <c r="AS602" s="73"/>
      <c r="AT602" s="73"/>
      <c r="AU602" s="74"/>
      <c r="AV602" s="73"/>
      <c r="AW602" s="73"/>
      <c r="AX602" s="73"/>
      <c r="AY602" s="73"/>
      <c r="AZ602" s="69"/>
      <c r="BA602" s="69"/>
      <c r="BB602" s="69"/>
      <c r="BC602" s="69"/>
      <c r="BD602" s="69"/>
    </row>
    <row r="603" spans="2:58" s="32" customFormat="1" ht="30" hidden="1" customHeight="1" x14ac:dyDescent="0.45">
      <c r="C603" s="296" t="s">
        <v>86</v>
      </c>
      <c r="D603" s="1117" t="s">
        <v>5719</v>
      </c>
      <c r="E603" s="1117"/>
      <c r="F603" s="1117"/>
      <c r="G603" s="1117"/>
      <c r="H603" s="1117"/>
      <c r="I603" s="1117"/>
      <c r="J603" s="1117"/>
      <c r="K603" s="1117"/>
      <c r="L603" s="1117"/>
      <c r="M603" s="1117"/>
      <c r="N603" s="1117"/>
      <c r="O603" s="1117"/>
      <c r="P603" s="1117"/>
      <c r="Q603" s="1117"/>
      <c r="R603" s="1117"/>
      <c r="S603" s="1117"/>
      <c r="T603" s="1117"/>
      <c r="U603" s="1117"/>
      <c r="V603" s="1117"/>
      <c r="W603" s="1117"/>
      <c r="X603" s="1117"/>
      <c r="Y603" s="1117"/>
      <c r="Z603" s="1117"/>
      <c r="AA603" s="1117"/>
      <c r="AB603" s="1117"/>
      <c r="AE603" s="296" t="s">
        <v>86</v>
      </c>
      <c r="AF603" s="1117" t="s">
        <v>5719</v>
      </c>
      <c r="AG603" s="1117"/>
      <c r="AH603" s="1117"/>
      <c r="AI603" s="1117"/>
      <c r="AJ603" s="1117"/>
      <c r="AK603" s="1117"/>
      <c r="AL603" s="1117"/>
      <c r="AM603" s="1117"/>
      <c r="AN603" s="1117"/>
      <c r="AO603" s="1117"/>
      <c r="AP603" s="1117"/>
      <c r="AQ603" s="1117"/>
      <c r="AR603" s="1117"/>
      <c r="AS603" s="1117"/>
      <c r="AT603" s="1117"/>
      <c r="AU603" s="1117"/>
      <c r="AV603" s="1117"/>
      <c r="AW603" s="1117"/>
      <c r="AX603" s="1117"/>
      <c r="AY603" s="1117"/>
      <c r="AZ603" s="1117"/>
      <c r="BA603" s="1117"/>
      <c r="BB603" s="1117"/>
      <c r="BC603" s="1117"/>
      <c r="BD603" s="1117"/>
    </row>
    <row r="604" spans="2:58" s="32" customFormat="1" ht="8.1" hidden="1" customHeight="1" x14ac:dyDescent="0.4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G604" s="75"/>
      <c r="AH604" s="75"/>
      <c r="AI604" s="75"/>
      <c r="AJ604" s="75"/>
      <c r="AK604" s="75"/>
      <c r="AL604" s="75"/>
      <c r="AM604" s="75"/>
      <c r="AN604" s="75"/>
      <c r="AO604" s="75"/>
      <c r="AP604" s="75"/>
      <c r="AQ604" s="75"/>
      <c r="AR604" s="75"/>
      <c r="AS604" s="75"/>
      <c r="AT604" s="75"/>
      <c r="AU604" s="75"/>
      <c r="AV604" s="75"/>
      <c r="AW604" s="75"/>
      <c r="AX604" s="75"/>
      <c r="AY604" s="75"/>
      <c r="AZ604" s="75"/>
      <c r="BA604" s="75"/>
      <c r="BB604" s="75"/>
      <c r="BC604" s="75"/>
      <c r="BD604" s="75"/>
    </row>
    <row r="605" spans="2:58" s="32" customFormat="1" ht="25.35" hidden="1" customHeight="1" x14ac:dyDescent="0.45">
      <c r="B605" s="35" t="s">
        <v>87</v>
      </c>
      <c r="I605" s="36"/>
      <c r="J605" s="36"/>
      <c r="W605" s="36"/>
      <c r="X605" s="36"/>
      <c r="Y605" s="36"/>
      <c r="Z605" s="36"/>
      <c r="AA605" s="36"/>
      <c r="AB605" s="36"/>
      <c r="AD605" s="35" t="s">
        <v>87</v>
      </c>
      <c r="AK605" s="36"/>
      <c r="AL605" s="36"/>
      <c r="AY605" s="36"/>
      <c r="AZ605" s="36"/>
      <c r="BA605" s="36"/>
      <c r="BB605" s="36"/>
      <c r="BC605" s="36"/>
      <c r="BD605" s="36"/>
    </row>
    <row r="606" spans="2:58" s="32" customFormat="1" ht="12.6" hidden="1" customHeight="1" x14ac:dyDescent="0.45">
      <c r="B606" s="1185" t="s">
        <v>62</v>
      </c>
      <c r="C606" s="1186"/>
      <c r="D606" s="1186"/>
      <c r="E606" s="1186"/>
      <c r="F606" s="1186"/>
      <c r="G606" s="1186"/>
      <c r="H606" s="1186"/>
      <c r="I606" s="1187"/>
      <c r="J606" s="1188"/>
      <c r="K606" s="1189"/>
      <c r="L606" s="1189"/>
      <c r="M606" s="1189"/>
      <c r="N606" s="1189"/>
      <c r="O606" s="1189"/>
      <c r="P606" s="1189"/>
      <c r="Q606" s="1189"/>
      <c r="R606" s="1189"/>
      <c r="S606" s="1189"/>
      <c r="T606" s="1189"/>
      <c r="U606" s="1189"/>
      <c r="V606" s="1189"/>
      <c r="W606" s="1189"/>
      <c r="X606" s="1189"/>
      <c r="Y606" s="1189"/>
      <c r="Z606" s="1189"/>
      <c r="AA606" s="1189"/>
      <c r="AB606" s="1190"/>
      <c r="AD606" s="1185" t="s">
        <v>62</v>
      </c>
      <c r="AE606" s="1186"/>
      <c r="AF606" s="1186"/>
      <c r="AG606" s="1186"/>
      <c r="AH606" s="1186"/>
      <c r="AI606" s="1186"/>
      <c r="AJ606" s="1186"/>
      <c r="AK606" s="1187"/>
      <c r="AL606" s="1188"/>
      <c r="AM606" s="1189"/>
      <c r="AN606" s="1189"/>
      <c r="AO606" s="1189"/>
      <c r="AP606" s="1189"/>
      <c r="AQ606" s="1189"/>
      <c r="AR606" s="1189"/>
      <c r="AS606" s="1189"/>
      <c r="AT606" s="1189"/>
      <c r="AU606" s="1189"/>
      <c r="AV606" s="1189"/>
      <c r="AW606" s="1189"/>
      <c r="AX606" s="1189"/>
      <c r="AY606" s="1189"/>
      <c r="AZ606" s="1189"/>
      <c r="BA606" s="1189"/>
      <c r="BB606" s="1189"/>
      <c r="BC606" s="1189"/>
      <c r="BD606" s="1190"/>
    </row>
    <row r="607" spans="2:58" s="32" customFormat="1" ht="22.5" hidden="1" customHeight="1" x14ac:dyDescent="0.45">
      <c r="B607" s="1207" t="s">
        <v>50</v>
      </c>
      <c r="C607" s="1208"/>
      <c r="D607" s="1208"/>
      <c r="E607" s="1208"/>
      <c r="F607" s="1208"/>
      <c r="G607" s="1208"/>
      <c r="H607" s="1208"/>
      <c r="I607" s="1209"/>
      <c r="J607" s="1182"/>
      <c r="K607" s="1183"/>
      <c r="L607" s="1183"/>
      <c r="M607" s="1180"/>
      <c r="N607" s="1180"/>
      <c r="O607" s="1183"/>
      <c r="P607" s="1180"/>
      <c r="Q607" s="1180"/>
      <c r="R607" s="1183"/>
      <c r="S607" s="1183"/>
      <c r="T607" s="1183"/>
      <c r="U607" s="1183"/>
      <c r="V607" s="1183"/>
      <c r="W607" s="1183"/>
      <c r="X607" s="1183"/>
      <c r="Y607" s="1183"/>
      <c r="Z607" s="1183"/>
      <c r="AA607" s="1183"/>
      <c r="AB607" s="1184"/>
      <c r="AC607" s="32">
        <v>35</v>
      </c>
      <c r="AD607" s="1207" t="s">
        <v>50</v>
      </c>
      <c r="AE607" s="1208"/>
      <c r="AF607" s="1208"/>
      <c r="AG607" s="1208"/>
      <c r="AH607" s="1208"/>
      <c r="AI607" s="1208"/>
      <c r="AJ607" s="1208"/>
      <c r="AK607" s="1209"/>
      <c r="AL607" s="1182"/>
      <c r="AM607" s="1183"/>
      <c r="AN607" s="1183"/>
      <c r="AO607" s="1180"/>
      <c r="AP607" s="1180"/>
      <c r="AQ607" s="1183"/>
      <c r="AR607" s="1180"/>
      <c r="AS607" s="1180"/>
      <c r="AT607" s="1183"/>
      <c r="AU607" s="1183"/>
      <c r="AV607" s="1183"/>
      <c r="AW607" s="1183"/>
      <c r="AX607" s="1183"/>
      <c r="AY607" s="1183"/>
      <c r="AZ607" s="1183"/>
      <c r="BA607" s="1183"/>
      <c r="BB607" s="1183"/>
      <c r="BC607" s="1183"/>
      <c r="BD607" s="1184"/>
      <c r="BF607" s="32">
        <v>35</v>
      </c>
    </row>
    <row r="608" spans="2:58" s="32" customFormat="1" ht="25.35" hidden="1" customHeight="1" x14ac:dyDescent="0.45">
      <c r="B608" s="1173" t="s">
        <v>48</v>
      </c>
      <c r="C608" s="1174"/>
      <c r="D608" s="1174"/>
      <c r="E608" s="1174"/>
      <c r="F608" s="1174"/>
      <c r="G608" s="1174"/>
      <c r="H608" s="1174"/>
      <c r="I608" s="1175"/>
      <c r="J608" s="1753" t="s">
        <v>3</v>
      </c>
      <c r="K608" s="1754"/>
      <c r="L608" s="1754"/>
      <c r="M608" s="1731"/>
      <c r="N608" s="1733"/>
      <c r="O608" s="492" t="s">
        <v>4</v>
      </c>
      <c r="P608" s="1731"/>
      <c r="Q608" s="1733"/>
      <c r="R608" s="1754"/>
      <c r="S608" s="1754"/>
      <c r="T608" s="1754"/>
      <c r="U608" s="1754"/>
      <c r="V608" s="1754"/>
      <c r="W608" s="1754"/>
      <c r="X608" s="1754"/>
      <c r="Y608" s="1754"/>
      <c r="Z608" s="1754"/>
      <c r="AA608" s="1754"/>
      <c r="AB608" s="1755"/>
      <c r="AD608" s="1173" t="s">
        <v>48</v>
      </c>
      <c r="AE608" s="1174"/>
      <c r="AF608" s="1174"/>
      <c r="AG608" s="1174"/>
      <c r="AH608" s="1174"/>
      <c r="AI608" s="1174"/>
      <c r="AJ608" s="1174"/>
      <c r="AK608" s="1175"/>
      <c r="AL608" s="1753" t="s">
        <v>3</v>
      </c>
      <c r="AM608" s="1754"/>
      <c r="AN608" s="1754"/>
      <c r="AO608" s="1731"/>
      <c r="AP608" s="1733"/>
      <c r="AQ608" s="492" t="s">
        <v>4</v>
      </c>
      <c r="AR608" s="1731"/>
      <c r="AS608" s="1733"/>
      <c r="AT608" s="1754"/>
      <c r="AU608" s="1754"/>
      <c r="AV608" s="1754"/>
      <c r="AW608" s="1754"/>
      <c r="AX608" s="1754"/>
      <c r="AY608" s="1754"/>
      <c r="AZ608" s="1754"/>
      <c r="BA608" s="1754"/>
      <c r="BB608" s="1754"/>
      <c r="BC608" s="1754"/>
      <c r="BD608" s="1755"/>
    </row>
    <row r="609" spans="2:58" s="32" customFormat="1" ht="25.35" hidden="1" customHeight="1" x14ac:dyDescent="0.45">
      <c r="B609" s="1179"/>
      <c r="C609" s="1180"/>
      <c r="D609" s="1180"/>
      <c r="E609" s="1180"/>
      <c r="F609" s="1180"/>
      <c r="G609" s="1180"/>
      <c r="H609" s="1180"/>
      <c r="I609" s="1181"/>
      <c r="J609" s="1753" t="s">
        <v>5</v>
      </c>
      <c r="K609" s="1754"/>
      <c r="L609" s="1754"/>
      <c r="M609" s="1731"/>
      <c r="N609" s="1732"/>
      <c r="O609" s="1732"/>
      <c r="P609" s="1732"/>
      <c r="Q609" s="1733"/>
      <c r="R609" s="1753" t="s">
        <v>6</v>
      </c>
      <c r="S609" s="1754"/>
      <c r="T609" s="1755"/>
      <c r="U609" s="1731"/>
      <c r="V609" s="1732"/>
      <c r="W609" s="1732"/>
      <c r="X609" s="1732"/>
      <c r="Y609" s="1732"/>
      <c r="Z609" s="1732"/>
      <c r="AA609" s="1732"/>
      <c r="AB609" s="1733"/>
      <c r="AD609" s="1179"/>
      <c r="AE609" s="1180"/>
      <c r="AF609" s="1180"/>
      <c r="AG609" s="1180"/>
      <c r="AH609" s="1180"/>
      <c r="AI609" s="1180"/>
      <c r="AJ609" s="1180"/>
      <c r="AK609" s="1181"/>
      <c r="AL609" s="1753" t="s">
        <v>5</v>
      </c>
      <c r="AM609" s="1754"/>
      <c r="AN609" s="1754"/>
      <c r="AO609" s="1731"/>
      <c r="AP609" s="1732"/>
      <c r="AQ609" s="1732"/>
      <c r="AR609" s="1732"/>
      <c r="AS609" s="1733"/>
      <c r="AT609" s="1753" t="s">
        <v>6</v>
      </c>
      <c r="AU609" s="1754"/>
      <c r="AV609" s="1755"/>
      <c r="AW609" s="1731"/>
      <c r="AX609" s="1732"/>
      <c r="AY609" s="1732"/>
      <c r="AZ609" s="1732"/>
      <c r="BA609" s="1732"/>
      <c r="BB609" s="1732"/>
      <c r="BC609" s="1732"/>
      <c r="BD609" s="1733"/>
    </row>
    <row r="610" spans="2:58" s="32" customFormat="1" ht="25.35" hidden="1" customHeight="1" x14ac:dyDescent="0.45">
      <c r="B610" s="1179"/>
      <c r="C610" s="1180"/>
      <c r="D610" s="1180"/>
      <c r="E610" s="1180"/>
      <c r="F610" s="1180"/>
      <c r="G610" s="1180"/>
      <c r="H610" s="1180"/>
      <c r="I610" s="1181"/>
      <c r="J610" s="1753" t="s">
        <v>8536</v>
      </c>
      <c r="K610" s="1754"/>
      <c r="L610" s="1754"/>
      <c r="M610" s="1757"/>
      <c r="N610" s="1758"/>
      <c r="O610" s="1758"/>
      <c r="P610" s="1758"/>
      <c r="Q610" s="1759"/>
      <c r="R610" s="1753" t="s">
        <v>7</v>
      </c>
      <c r="S610" s="1754"/>
      <c r="T610" s="1755"/>
      <c r="U610" s="1731"/>
      <c r="V610" s="1732"/>
      <c r="W610" s="1732"/>
      <c r="X610" s="1732"/>
      <c r="Y610" s="1732"/>
      <c r="Z610" s="1732"/>
      <c r="AA610" s="1732"/>
      <c r="AB610" s="1733"/>
      <c r="AD610" s="1179"/>
      <c r="AE610" s="1180"/>
      <c r="AF610" s="1180"/>
      <c r="AG610" s="1180"/>
      <c r="AH610" s="1180"/>
      <c r="AI610" s="1180"/>
      <c r="AJ610" s="1180"/>
      <c r="AK610" s="1181"/>
      <c r="AL610" s="1753" t="s">
        <v>8536</v>
      </c>
      <c r="AM610" s="1754"/>
      <c r="AN610" s="1754"/>
      <c r="AO610" s="1757"/>
      <c r="AP610" s="1758"/>
      <c r="AQ610" s="1758"/>
      <c r="AR610" s="1758"/>
      <c r="AS610" s="1759"/>
      <c r="AT610" s="1753" t="s">
        <v>7</v>
      </c>
      <c r="AU610" s="1754"/>
      <c r="AV610" s="1755"/>
      <c r="AW610" s="1731"/>
      <c r="AX610" s="1732"/>
      <c r="AY610" s="1732"/>
      <c r="AZ610" s="1732"/>
      <c r="BA610" s="1732"/>
      <c r="BB610" s="1732"/>
      <c r="BC610" s="1732"/>
      <c r="BD610" s="1733"/>
    </row>
    <row r="611" spans="2:58" s="32" customFormat="1" ht="25.35" hidden="1" customHeight="1" x14ac:dyDescent="0.45">
      <c r="B611" s="1182"/>
      <c r="C611" s="1183"/>
      <c r="D611" s="1183"/>
      <c r="E611" s="1183"/>
      <c r="F611" s="1183"/>
      <c r="G611" s="1183"/>
      <c r="H611" s="1183"/>
      <c r="I611" s="1184"/>
      <c r="J611" s="1753" t="s">
        <v>8</v>
      </c>
      <c r="K611" s="1754"/>
      <c r="L611" s="1754"/>
      <c r="M611" s="1756"/>
      <c r="N611" s="1756"/>
      <c r="O611" s="1756"/>
      <c r="P611" s="1756"/>
      <c r="Q611" s="1756"/>
      <c r="R611" s="1756"/>
      <c r="S611" s="1756"/>
      <c r="T611" s="1756"/>
      <c r="U611" s="1756"/>
      <c r="V611" s="1756"/>
      <c r="W611" s="1756"/>
      <c r="X611" s="1756"/>
      <c r="Y611" s="1756"/>
      <c r="Z611" s="1756"/>
      <c r="AA611" s="1756"/>
      <c r="AB611" s="1756"/>
      <c r="AD611" s="1182"/>
      <c r="AE611" s="1183"/>
      <c r="AF611" s="1183"/>
      <c r="AG611" s="1183"/>
      <c r="AH611" s="1183"/>
      <c r="AI611" s="1183"/>
      <c r="AJ611" s="1183"/>
      <c r="AK611" s="1184"/>
      <c r="AL611" s="1753" t="s">
        <v>8</v>
      </c>
      <c r="AM611" s="1754"/>
      <c r="AN611" s="1754"/>
      <c r="AO611" s="1756"/>
      <c r="AP611" s="1756"/>
      <c r="AQ611" s="1756"/>
      <c r="AR611" s="1756"/>
      <c r="AS611" s="1756"/>
      <c r="AT611" s="1756"/>
      <c r="AU611" s="1756"/>
      <c r="AV611" s="1756"/>
      <c r="AW611" s="1756"/>
      <c r="AX611" s="1756"/>
      <c r="AY611" s="1756"/>
      <c r="AZ611" s="1756"/>
      <c r="BA611" s="1756"/>
      <c r="BB611" s="1756"/>
      <c r="BC611" s="1756"/>
      <c r="BD611" s="1756"/>
    </row>
    <row r="612" spans="2:58" s="32" customFormat="1" ht="30" hidden="1" customHeight="1" x14ac:dyDescent="0.45">
      <c r="B612" s="1696" t="s">
        <v>63</v>
      </c>
      <c r="C612" s="1697"/>
      <c r="D612" s="1697"/>
      <c r="E612" s="1697"/>
      <c r="F612" s="1697"/>
      <c r="G612" s="1697"/>
      <c r="H612" s="1697"/>
      <c r="I612" s="1698"/>
      <c r="J612" s="494"/>
      <c r="K612" s="495"/>
      <c r="L612" s="220" t="s">
        <v>65</v>
      </c>
      <c r="M612" s="496"/>
      <c r="N612" s="218" t="s">
        <v>64</v>
      </c>
      <c r="O612" s="42"/>
      <c r="P612" s="53"/>
      <c r="V612" s="82"/>
      <c r="W612" s="82"/>
      <c r="X612" s="82"/>
      <c r="Y612" s="82"/>
      <c r="Z612" s="82"/>
      <c r="AA612" s="82"/>
      <c r="AB612" s="83"/>
      <c r="AD612" s="1696" t="s">
        <v>63</v>
      </c>
      <c r="AE612" s="1697"/>
      <c r="AF612" s="1697"/>
      <c r="AG612" s="1697"/>
      <c r="AH612" s="1697"/>
      <c r="AI612" s="1697"/>
      <c r="AJ612" s="1697"/>
      <c r="AK612" s="1698"/>
      <c r="AL612" s="494"/>
      <c r="AM612" s="495"/>
      <c r="AN612" s="220" t="s">
        <v>65</v>
      </c>
      <c r="AO612" s="496"/>
      <c r="AP612" s="218" t="s">
        <v>64</v>
      </c>
      <c r="AQ612" s="42"/>
      <c r="AR612" s="53"/>
      <c r="AX612" s="82"/>
      <c r="AY612" s="82"/>
      <c r="AZ612" s="82"/>
      <c r="BA612" s="82"/>
      <c r="BB612" s="82"/>
      <c r="BC612" s="82"/>
      <c r="BD612" s="83"/>
    </row>
    <row r="613" spans="2:58" s="32" customFormat="1" ht="15" hidden="1" customHeight="1" x14ac:dyDescent="0.45">
      <c r="B613" s="1699"/>
      <c r="C613" s="1700"/>
      <c r="D613" s="1700"/>
      <c r="E613" s="1700"/>
      <c r="F613" s="1700"/>
      <c r="G613" s="1700"/>
      <c r="H613" s="1700"/>
      <c r="I613" s="1701"/>
      <c r="J613" s="43" t="s">
        <v>66</v>
      </c>
      <c r="K613" s="44"/>
      <c r="L613" s="44"/>
      <c r="M613" s="44"/>
      <c r="N613" s="44"/>
      <c r="O613" s="44"/>
      <c r="P613" s="44"/>
      <c r="Q613" s="44"/>
      <c r="R613" s="44"/>
      <c r="S613" s="42"/>
      <c r="T613" s="45"/>
      <c r="U613" s="217"/>
      <c r="V613" s="212"/>
      <c r="W613" s="410"/>
      <c r="X613" s="295" t="s">
        <v>65</v>
      </c>
      <c r="Y613" s="211"/>
      <c r="Z613" s="72" t="s">
        <v>64</v>
      </c>
      <c r="AA613" s="72"/>
      <c r="AB613" s="214"/>
      <c r="AD613" s="1699"/>
      <c r="AE613" s="1700"/>
      <c r="AF613" s="1700"/>
      <c r="AG613" s="1700"/>
      <c r="AH613" s="1700"/>
      <c r="AI613" s="1700"/>
      <c r="AJ613" s="1700"/>
      <c r="AK613" s="1701"/>
      <c r="AL613" s="43" t="s">
        <v>66</v>
      </c>
      <c r="AM613" s="44"/>
      <c r="AN613" s="44"/>
      <c r="AO613" s="44"/>
      <c r="AP613" s="44"/>
      <c r="AQ613" s="44"/>
      <c r="AR613" s="44"/>
      <c r="AS613" s="44"/>
      <c r="AT613" s="44"/>
      <c r="AU613" s="42"/>
      <c r="AV613" s="45"/>
      <c r="AW613" s="217"/>
      <c r="AX613" s="212"/>
      <c r="AY613" s="410"/>
      <c r="AZ613" s="295" t="s">
        <v>65</v>
      </c>
      <c r="BA613" s="211"/>
      <c r="BB613" s="72" t="s">
        <v>64</v>
      </c>
      <c r="BC613" s="72"/>
      <c r="BD613" s="214"/>
    </row>
    <row r="614" spans="2:58" s="32" customFormat="1" ht="15" hidden="1" customHeight="1" x14ac:dyDescent="0.45">
      <c r="B614" s="1702"/>
      <c r="C614" s="1703"/>
      <c r="D614" s="1703"/>
      <c r="E614" s="1703"/>
      <c r="F614" s="1703"/>
      <c r="G614" s="1703"/>
      <c r="H614" s="1703"/>
      <c r="I614" s="1704"/>
      <c r="J614" s="292" t="s">
        <v>67</v>
      </c>
      <c r="K614" s="99"/>
      <c r="L614" s="99"/>
      <c r="M614" s="99"/>
      <c r="N614" s="99"/>
      <c r="O614" s="99"/>
      <c r="P614" s="99"/>
      <c r="Q614" s="99"/>
      <c r="R614" s="99"/>
      <c r="S614" s="47"/>
      <c r="T614" s="48"/>
      <c r="U614" s="498"/>
      <c r="V614" s="499"/>
      <c r="W614" s="500"/>
      <c r="X614" s="99" t="s">
        <v>65</v>
      </c>
      <c r="Y614" s="501"/>
      <c r="Z614" s="48" t="s">
        <v>64</v>
      </c>
      <c r="AA614" s="48"/>
      <c r="AB614" s="49"/>
      <c r="AD614" s="1702"/>
      <c r="AE614" s="1703"/>
      <c r="AF614" s="1703"/>
      <c r="AG614" s="1703"/>
      <c r="AH614" s="1703"/>
      <c r="AI614" s="1703"/>
      <c r="AJ614" s="1703"/>
      <c r="AK614" s="1704"/>
      <c r="AL614" s="292" t="s">
        <v>67</v>
      </c>
      <c r="AM614" s="99"/>
      <c r="AN614" s="99"/>
      <c r="AO614" s="99"/>
      <c r="AP614" s="99"/>
      <c r="AQ614" s="99"/>
      <c r="AR614" s="99"/>
      <c r="AS614" s="99"/>
      <c r="AT614" s="99"/>
      <c r="AU614" s="47"/>
      <c r="AV614" s="48"/>
      <c r="AW614" s="498"/>
      <c r="AX614" s="499"/>
      <c r="AY614" s="500"/>
      <c r="AZ614" s="99" t="s">
        <v>65</v>
      </c>
      <c r="BA614" s="501"/>
      <c r="BB614" s="48" t="s">
        <v>64</v>
      </c>
      <c r="BC614" s="48"/>
      <c r="BD614" s="49"/>
    </row>
    <row r="615" spans="2:58" s="32" customFormat="1" ht="18" hidden="1" customHeight="1" x14ac:dyDescent="0.45">
      <c r="B615" s="1167" t="s">
        <v>68</v>
      </c>
      <c r="C615" s="1168"/>
      <c r="D615" s="1168"/>
      <c r="E615" s="1168"/>
      <c r="F615" s="1168"/>
      <c r="G615" s="1168"/>
      <c r="H615" s="1168"/>
      <c r="I615" s="1169"/>
      <c r="J615" s="502" t="s">
        <v>70</v>
      </c>
      <c r="K615" s="52" t="s">
        <v>69</v>
      </c>
      <c r="L615" s="58"/>
      <c r="M615" s="58"/>
      <c r="N615" s="58"/>
      <c r="O615" s="502" t="s">
        <v>70</v>
      </c>
      <c r="P615" s="52" t="s">
        <v>71</v>
      </c>
      <c r="Q615" s="58"/>
      <c r="R615" s="58"/>
      <c r="T615" s="72" t="s">
        <v>81</v>
      </c>
      <c r="U615" s="502" t="s">
        <v>70</v>
      </c>
      <c r="V615" s="72" t="s">
        <v>82</v>
      </c>
      <c r="X615" s="52"/>
      <c r="Y615" s="58"/>
      <c r="Z615" s="58"/>
      <c r="AA615" s="58"/>
      <c r="AB615" s="59"/>
      <c r="AD615" s="1167" t="s">
        <v>68</v>
      </c>
      <c r="AE615" s="1168"/>
      <c r="AF615" s="1168"/>
      <c r="AG615" s="1168"/>
      <c r="AH615" s="1168"/>
      <c r="AI615" s="1168"/>
      <c r="AJ615" s="1168"/>
      <c r="AK615" s="1169"/>
      <c r="AL615" s="502" t="s">
        <v>70</v>
      </c>
      <c r="AM615" s="52" t="s">
        <v>69</v>
      </c>
      <c r="AN615" s="58"/>
      <c r="AO615" s="58"/>
      <c r="AP615" s="58"/>
      <c r="AQ615" s="502" t="s">
        <v>70</v>
      </c>
      <c r="AR615" s="52" t="s">
        <v>71</v>
      </c>
      <c r="AS615" s="58"/>
      <c r="AT615" s="58"/>
      <c r="AV615" s="72" t="s">
        <v>81</v>
      </c>
      <c r="AW615" s="502" t="s">
        <v>70</v>
      </c>
      <c r="AX615" s="72" t="s">
        <v>82</v>
      </c>
      <c r="AZ615" s="52"/>
      <c r="BA615" s="58"/>
      <c r="BB615" s="58"/>
      <c r="BC615" s="58"/>
      <c r="BD615" s="59"/>
    </row>
    <row r="616" spans="2:58" s="32" customFormat="1" ht="15" hidden="1" customHeight="1" x14ac:dyDescent="0.45">
      <c r="B616" s="1118" t="s">
        <v>72</v>
      </c>
      <c r="C616" s="1119"/>
      <c r="D616" s="1119"/>
      <c r="E616" s="1119"/>
      <c r="F616" s="1119"/>
      <c r="G616" s="1119"/>
      <c r="H616" s="1119"/>
      <c r="I616" s="1120"/>
      <c r="J616" s="1130" t="s">
        <v>73</v>
      </c>
      <c r="K616" s="1139"/>
      <c r="L616" s="1744"/>
      <c r="M616" s="1199"/>
      <c r="N616" s="1199"/>
      <c r="O616" s="1199"/>
      <c r="P616" s="1199"/>
      <c r="Q616" s="1199"/>
      <c r="R616" s="1200"/>
      <c r="S616" s="1200"/>
      <c r="T616" s="1200"/>
      <c r="U616" s="1745"/>
      <c r="V616" s="1143" t="s">
        <v>74</v>
      </c>
      <c r="W616" s="1143"/>
      <c r="X616" s="1143"/>
      <c r="Y616" s="1143"/>
      <c r="Z616" s="1143"/>
      <c r="AA616" s="1143"/>
      <c r="AB616" s="1144"/>
      <c r="AD616" s="1118" t="s">
        <v>72</v>
      </c>
      <c r="AE616" s="1119"/>
      <c r="AF616" s="1119"/>
      <c r="AG616" s="1119"/>
      <c r="AH616" s="1119"/>
      <c r="AI616" s="1119"/>
      <c r="AJ616" s="1119"/>
      <c r="AK616" s="1120"/>
      <c r="AL616" s="1130" t="s">
        <v>73</v>
      </c>
      <c r="AM616" s="1139"/>
      <c r="AN616" s="1744"/>
      <c r="AO616" s="1199"/>
      <c r="AP616" s="1199"/>
      <c r="AQ616" s="1199"/>
      <c r="AR616" s="1199"/>
      <c r="AS616" s="1199"/>
      <c r="AT616" s="1200"/>
      <c r="AU616" s="1200"/>
      <c r="AV616" s="1200"/>
      <c r="AW616" s="1745"/>
      <c r="AX616" s="1143" t="s">
        <v>74</v>
      </c>
      <c r="AY616" s="1143"/>
      <c r="AZ616" s="1143"/>
      <c r="BA616" s="1143"/>
      <c r="BB616" s="1143"/>
      <c r="BC616" s="1143"/>
      <c r="BD616" s="1144"/>
    </row>
    <row r="617" spans="2:58" s="32" customFormat="1" ht="15" hidden="1" customHeight="1" x14ac:dyDescent="0.45">
      <c r="B617" s="1121"/>
      <c r="C617" s="1122"/>
      <c r="D617" s="1122"/>
      <c r="E617" s="1122"/>
      <c r="F617" s="1122"/>
      <c r="G617" s="1122"/>
      <c r="H617" s="1122"/>
      <c r="I617" s="1123"/>
      <c r="J617" s="1197"/>
      <c r="K617" s="1198"/>
      <c r="L617" s="1744"/>
      <c r="M617" s="1199"/>
      <c r="N617" s="1199"/>
      <c r="O617" s="1199"/>
      <c r="P617" s="1199"/>
      <c r="Q617" s="1199"/>
      <c r="R617" s="1200"/>
      <c r="S617" s="1200"/>
      <c r="T617" s="1200"/>
      <c r="U617" s="1745"/>
      <c r="V617" s="1146"/>
      <c r="W617" s="1146"/>
      <c r="X617" s="1146"/>
      <c r="Y617" s="1146"/>
      <c r="Z617" s="1146"/>
      <c r="AA617" s="1146"/>
      <c r="AB617" s="1147"/>
      <c r="AC617" s="63"/>
      <c r="AD617" s="1121"/>
      <c r="AE617" s="1122"/>
      <c r="AF617" s="1122"/>
      <c r="AG617" s="1122"/>
      <c r="AH617" s="1122"/>
      <c r="AI617" s="1122"/>
      <c r="AJ617" s="1122"/>
      <c r="AK617" s="1123"/>
      <c r="AL617" s="1197"/>
      <c r="AM617" s="1198"/>
      <c r="AN617" s="1744"/>
      <c r="AO617" s="1199"/>
      <c r="AP617" s="1199"/>
      <c r="AQ617" s="1199"/>
      <c r="AR617" s="1199"/>
      <c r="AS617" s="1199"/>
      <c r="AT617" s="1200"/>
      <c r="AU617" s="1200"/>
      <c r="AV617" s="1200"/>
      <c r="AW617" s="1745"/>
      <c r="AX617" s="1146"/>
      <c r="AY617" s="1146"/>
      <c r="AZ617" s="1146"/>
      <c r="BA617" s="1146"/>
      <c r="BB617" s="1146"/>
      <c r="BC617" s="1146"/>
      <c r="BD617" s="1147"/>
      <c r="BF617" s="63"/>
    </row>
    <row r="618" spans="2:58" s="32" customFormat="1" ht="15" hidden="1" customHeight="1" x14ac:dyDescent="0.45">
      <c r="B618" s="1118" t="s">
        <v>75</v>
      </c>
      <c r="C618" s="1119"/>
      <c r="D618" s="1119"/>
      <c r="E618" s="1119"/>
      <c r="F618" s="1119"/>
      <c r="G618" s="1119"/>
      <c r="H618" s="1119"/>
      <c r="I618" s="1119"/>
      <c r="J618" s="1737"/>
      <c r="K618" s="1739"/>
      <c r="L618" s="1558"/>
      <c r="M618" s="1527" t="s">
        <v>76</v>
      </c>
      <c r="N618" s="1558"/>
      <c r="O618" s="1527" t="s">
        <v>77</v>
      </c>
      <c r="P618" s="1558"/>
      <c r="Q618" s="1527" t="s">
        <v>140</v>
      </c>
      <c r="S618" s="60"/>
      <c r="T618" s="60"/>
      <c r="U618" s="60"/>
      <c r="V618" s="60"/>
      <c r="W618" s="60"/>
      <c r="X618" s="60"/>
      <c r="Y618" s="60"/>
      <c r="Z618" s="60"/>
      <c r="AA618" s="60"/>
      <c r="AB618" s="209"/>
      <c r="AC618" s="63"/>
      <c r="AD618" s="1118" t="s">
        <v>75</v>
      </c>
      <c r="AE618" s="1119"/>
      <c r="AF618" s="1119"/>
      <c r="AG618" s="1119"/>
      <c r="AH618" s="1119"/>
      <c r="AI618" s="1119"/>
      <c r="AJ618" s="1119"/>
      <c r="AK618" s="1119"/>
      <c r="AL618" s="1737"/>
      <c r="AM618" s="1739"/>
      <c r="AN618" s="1558"/>
      <c r="AO618" s="1527" t="s">
        <v>76</v>
      </c>
      <c r="AP618" s="1558"/>
      <c r="AQ618" s="1527" t="s">
        <v>77</v>
      </c>
      <c r="AR618" s="1558"/>
      <c r="AS618" s="1527" t="s">
        <v>140</v>
      </c>
      <c r="AU618" s="60"/>
      <c r="AV618" s="60"/>
      <c r="AW618" s="60"/>
      <c r="AX618" s="60"/>
      <c r="AY618" s="60"/>
      <c r="AZ618" s="60"/>
      <c r="BA618" s="60"/>
      <c r="BB618" s="60"/>
      <c r="BC618" s="60"/>
      <c r="BD618" s="209"/>
      <c r="BF618" s="63"/>
    </row>
    <row r="619" spans="2:58" s="32" customFormat="1" ht="15" hidden="1" customHeight="1" x14ac:dyDescent="0.45">
      <c r="B619" s="1121"/>
      <c r="C619" s="1122"/>
      <c r="D619" s="1122"/>
      <c r="E619" s="1122"/>
      <c r="F619" s="1122"/>
      <c r="G619" s="1122"/>
      <c r="H619" s="1122"/>
      <c r="I619" s="1122"/>
      <c r="J619" s="1480"/>
      <c r="K619" s="1752"/>
      <c r="L619" s="1749"/>
      <c r="M619" s="1528"/>
      <c r="N619" s="1749"/>
      <c r="O619" s="1528"/>
      <c r="P619" s="1749"/>
      <c r="Q619" s="1528"/>
      <c r="R619" s="64"/>
      <c r="S619" s="62"/>
      <c r="T619" s="62"/>
      <c r="U619" s="62"/>
      <c r="V619" s="62"/>
      <c r="W619" s="62"/>
      <c r="X619" s="62"/>
      <c r="Y619" s="62"/>
      <c r="Z619" s="62"/>
      <c r="AA619" s="62"/>
      <c r="AB619" s="208"/>
      <c r="AC619" s="63"/>
      <c r="AD619" s="1121"/>
      <c r="AE619" s="1122"/>
      <c r="AF619" s="1122"/>
      <c r="AG619" s="1122"/>
      <c r="AH619" s="1122"/>
      <c r="AI619" s="1122"/>
      <c r="AJ619" s="1122"/>
      <c r="AK619" s="1122"/>
      <c r="AL619" s="1480"/>
      <c r="AM619" s="1752"/>
      <c r="AN619" s="1749"/>
      <c r="AO619" s="1528"/>
      <c r="AP619" s="1749"/>
      <c r="AQ619" s="1528"/>
      <c r="AR619" s="1749"/>
      <c r="AS619" s="1528"/>
      <c r="AT619" s="64"/>
      <c r="AU619" s="62"/>
      <c r="AV619" s="62"/>
      <c r="AW619" s="62"/>
      <c r="AX619" s="62"/>
      <c r="AY619" s="62"/>
      <c r="AZ619" s="62"/>
      <c r="BA619" s="62"/>
      <c r="BB619" s="62"/>
      <c r="BC619" s="62"/>
      <c r="BD619" s="208"/>
      <c r="BF619" s="63"/>
    </row>
    <row r="620" spans="2:58" s="32" customFormat="1" ht="20.100000000000001" hidden="1" customHeight="1" x14ac:dyDescent="0.4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1"/>
      <c r="Z620" s="61"/>
      <c r="AA620" s="61"/>
      <c r="AB620" s="61"/>
      <c r="AC620" s="63"/>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1"/>
      <c r="BB620" s="61"/>
      <c r="BC620" s="61"/>
      <c r="BD620" s="61"/>
      <c r="BF620" s="63"/>
    </row>
    <row r="621" spans="2:58" s="32" customFormat="1" ht="12.6" hidden="1" customHeight="1" x14ac:dyDescent="0.45">
      <c r="B621" s="1185" t="s">
        <v>62</v>
      </c>
      <c r="C621" s="1186"/>
      <c r="D621" s="1186"/>
      <c r="E621" s="1186"/>
      <c r="F621" s="1186"/>
      <c r="G621" s="1186"/>
      <c r="H621" s="1186"/>
      <c r="I621" s="1187"/>
      <c r="J621" s="1188"/>
      <c r="K621" s="1189"/>
      <c r="L621" s="1189"/>
      <c r="M621" s="1189"/>
      <c r="N621" s="1189"/>
      <c r="O621" s="1189"/>
      <c r="P621" s="1189"/>
      <c r="Q621" s="1189"/>
      <c r="R621" s="1189"/>
      <c r="S621" s="1189"/>
      <c r="T621" s="1189"/>
      <c r="U621" s="1189"/>
      <c r="V621" s="1189"/>
      <c r="W621" s="1189"/>
      <c r="X621" s="1189"/>
      <c r="Y621" s="1189"/>
      <c r="Z621" s="1189"/>
      <c r="AA621" s="1189"/>
      <c r="AB621" s="1190"/>
      <c r="AD621" s="1185" t="s">
        <v>62</v>
      </c>
      <c r="AE621" s="1186"/>
      <c r="AF621" s="1186"/>
      <c r="AG621" s="1186"/>
      <c r="AH621" s="1186"/>
      <c r="AI621" s="1186"/>
      <c r="AJ621" s="1186"/>
      <c r="AK621" s="1187"/>
      <c r="AL621" s="1188"/>
      <c r="AM621" s="1189"/>
      <c r="AN621" s="1189"/>
      <c r="AO621" s="1189"/>
      <c r="AP621" s="1189"/>
      <c r="AQ621" s="1189"/>
      <c r="AR621" s="1189"/>
      <c r="AS621" s="1189"/>
      <c r="AT621" s="1189"/>
      <c r="AU621" s="1189"/>
      <c r="AV621" s="1189"/>
      <c r="AW621" s="1189"/>
      <c r="AX621" s="1189"/>
      <c r="AY621" s="1189"/>
      <c r="AZ621" s="1189"/>
      <c r="BA621" s="1189"/>
      <c r="BB621" s="1189"/>
      <c r="BC621" s="1189"/>
      <c r="BD621" s="1190"/>
    </row>
    <row r="622" spans="2:58" s="32" customFormat="1" ht="22.5" hidden="1" customHeight="1" x14ac:dyDescent="0.45">
      <c r="B622" s="1207" t="s">
        <v>50</v>
      </c>
      <c r="C622" s="1208"/>
      <c r="D622" s="1208"/>
      <c r="E622" s="1208"/>
      <c r="F622" s="1208"/>
      <c r="G622" s="1208"/>
      <c r="H622" s="1208"/>
      <c r="I622" s="1209"/>
      <c r="J622" s="1182"/>
      <c r="K622" s="1183"/>
      <c r="L622" s="1183"/>
      <c r="M622" s="1180"/>
      <c r="N622" s="1180"/>
      <c r="O622" s="1183"/>
      <c r="P622" s="1180"/>
      <c r="Q622" s="1180"/>
      <c r="R622" s="1183"/>
      <c r="S622" s="1183"/>
      <c r="T622" s="1183"/>
      <c r="U622" s="1183"/>
      <c r="V622" s="1183"/>
      <c r="W622" s="1183"/>
      <c r="X622" s="1183"/>
      <c r="Y622" s="1183"/>
      <c r="Z622" s="1183"/>
      <c r="AA622" s="1183"/>
      <c r="AB622" s="1184"/>
      <c r="AC622" s="32">
        <v>36</v>
      </c>
      <c r="AD622" s="1207" t="s">
        <v>50</v>
      </c>
      <c r="AE622" s="1208"/>
      <c r="AF622" s="1208"/>
      <c r="AG622" s="1208"/>
      <c r="AH622" s="1208"/>
      <c r="AI622" s="1208"/>
      <c r="AJ622" s="1208"/>
      <c r="AK622" s="1209"/>
      <c r="AL622" s="1182"/>
      <c r="AM622" s="1183"/>
      <c r="AN622" s="1183"/>
      <c r="AO622" s="1180"/>
      <c r="AP622" s="1180"/>
      <c r="AQ622" s="1183"/>
      <c r="AR622" s="1180"/>
      <c r="AS622" s="1180"/>
      <c r="AT622" s="1183"/>
      <c r="AU622" s="1183"/>
      <c r="AV622" s="1183"/>
      <c r="AW622" s="1183"/>
      <c r="AX622" s="1183"/>
      <c r="AY622" s="1183"/>
      <c r="AZ622" s="1183"/>
      <c r="BA622" s="1183"/>
      <c r="BB622" s="1183"/>
      <c r="BC622" s="1183"/>
      <c r="BD622" s="1184"/>
      <c r="BF622" s="32">
        <v>36</v>
      </c>
    </row>
    <row r="623" spans="2:58" s="32" customFormat="1" ht="25.35" hidden="1" customHeight="1" x14ac:dyDescent="0.45">
      <c r="B623" s="1173" t="s">
        <v>48</v>
      </c>
      <c r="C623" s="1174"/>
      <c r="D623" s="1174"/>
      <c r="E623" s="1174"/>
      <c r="F623" s="1174"/>
      <c r="G623" s="1174"/>
      <c r="H623" s="1174"/>
      <c r="I623" s="1175"/>
      <c r="J623" s="1753" t="s">
        <v>3</v>
      </c>
      <c r="K623" s="1754"/>
      <c r="L623" s="1754"/>
      <c r="M623" s="1731"/>
      <c r="N623" s="1733"/>
      <c r="O623" s="492" t="s">
        <v>4</v>
      </c>
      <c r="P623" s="1731"/>
      <c r="Q623" s="1733"/>
      <c r="R623" s="1754"/>
      <c r="S623" s="1754"/>
      <c r="T623" s="1754"/>
      <c r="U623" s="1754"/>
      <c r="V623" s="1754"/>
      <c r="W623" s="1754"/>
      <c r="X623" s="1754"/>
      <c r="Y623" s="1754"/>
      <c r="Z623" s="1754"/>
      <c r="AA623" s="1754"/>
      <c r="AB623" s="1755"/>
      <c r="AD623" s="1173" t="s">
        <v>48</v>
      </c>
      <c r="AE623" s="1174"/>
      <c r="AF623" s="1174"/>
      <c r="AG623" s="1174"/>
      <c r="AH623" s="1174"/>
      <c r="AI623" s="1174"/>
      <c r="AJ623" s="1174"/>
      <c r="AK623" s="1175"/>
      <c r="AL623" s="1753" t="s">
        <v>3</v>
      </c>
      <c r="AM623" s="1754"/>
      <c r="AN623" s="1754"/>
      <c r="AO623" s="1731"/>
      <c r="AP623" s="1733"/>
      <c r="AQ623" s="492" t="s">
        <v>4</v>
      </c>
      <c r="AR623" s="1731"/>
      <c r="AS623" s="1733"/>
      <c r="AT623" s="1754"/>
      <c r="AU623" s="1754"/>
      <c r="AV623" s="1754"/>
      <c r="AW623" s="1754"/>
      <c r="AX623" s="1754"/>
      <c r="AY623" s="1754"/>
      <c r="AZ623" s="1754"/>
      <c r="BA623" s="1754"/>
      <c r="BB623" s="1754"/>
      <c r="BC623" s="1754"/>
      <c r="BD623" s="1755"/>
    </row>
    <row r="624" spans="2:58" s="32" customFormat="1" ht="25.35" hidden="1" customHeight="1" x14ac:dyDescent="0.45">
      <c r="B624" s="1179"/>
      <c r="C624" s="1180"/>
      <c r="D624" s="1180"/>
      <c r="E624" s="1180"/>
      <c r="F624" s="1180"/>
      <c r="G624" s="1180"/>
      <c r="H624" s="1180"/>
      <c r="I624" s="1181"/>
      <c r="J624" s="1753" t="s">
        <v>5</v>
      </c>
      <c r="K624" s="1754"/>
      <c r="L624" s="1754"/>
      <c r="M624" s="1731"/>
      <c r="N624" s="1732"/>
      <c r="O624" s="1732"/>
      <c r="P624" s="1732"/>
      <c r="Q624" s="1733"/>
      <c r="R624" s="1753" t="s">
        <v>6</v>
      </c>
      <c r="S624" s="1754"/>
      <c r="T624" s="1755"/>
      <c r="U624" s="1731"/>
      <c r="V624" s="1732"/>
      <c r="W624" s="1732"/>
      <c r="X624" s="1732"/>
      <c r="Y624" s="1732"/>
      <c r="Z624" s="1732"/>
      <c r="AA624" s="1732"/>
      <c r="AB624" s="1733"/>
      <c r="AD624" s="1179"/>
      <c r="AE624" s="1180"/>
      <c r="AF624" s="1180"/>
      <c r="AG624" s="1180"/>
      <c r="AH624" s="1180"/>
      <c r="AI624" s="1180"/>
      <c r="AJ624" s="1180"/>
      <c r="AK624" s="1181"/>
      <c r="AL624" s="1753" t="s">
        <v>5</v>
      </c>
      <c r="AM624" s="1754"/>
      <c r="AN624" s="1754"/>
      <c r="AO624" s="1731"/>
      <c r="AP624" s="1732"/>
      <c r="AQ624" s="1732"/>
      <c r="AR624" s="1732"/>
      <c r="AS624" s="1733"/>
      <c r="AT624" s="1753" t="s">
        <v>6</v>
      </c>
      <c r="AU624" s="1754"/>
      <c r="AV624" s="1755"/>
      <c r="AW624" s="1731"/>
      <c r="AX624" s="1732"/>
      <c r="AY624" s="1732"/>
      <c r="AZ624" s="1732"/>
      <c r="BA624" s="1732"/>
      <c r="BB624" s="1732"/>
      <c r="BC624" s="1732"/>
      <c r="BD624" s="1733"/>
    </row>
    <row r="625" spans="2:58" s="32" customFormat="1" ht="25.35" hidden="1" customHeight="1" x14ac:dyDescent="0.45">
      <c r="B625" s="1179"/>
      <c r="C625" s="1180"/>
      <c r="D625" s="1180"/>
      <c r="E625" s="1180"/>
      <c r="F625" s="1180"/>
      <c r="G625" s="1180"/>
      <c r="H625" s="1180"/>
      <c r="I625" s="1181"/>
      <c r="J625" s="1753" t="s">
        <v>8536</v>
      </c>
      <c r="K625" s="1754"/>
      <c r="L625" s="1754"/>
      <c r="M625" s="1757"/>
      <c r="N625" s="1758"/>
      <c r="O625" s="1758"/>
      <c r="P625" s="1758"/>
      <c r="Q625" s="1759"/>
      <c r="R625" s="1753" t="s">
        <v>7</v>
      </c>
      <c r="S625" s="1754"/>
      <c r="T625" s="1755"/>
      <c r="U625" s="1731"/>
      <c r="V625" s="1732"/>
      <c r="W625" s="1732"/>
      <c r="X625" s="1732"/>
      <c r="Y625" s="1732"/>
      <c r="Z625" s="1732"/>
      <c r="AA625" s="1732"/>
      <c r="AB625" s="1733"/>
      <c r="AD625" s="1179"/>
      <c r="AE625" s="1180"/>
      <c r="AF625" s="1180"/>
      <c r="AG625" s="1180"/>
      <c r="AH625" s="1180"/>
      <c r="AI625" s="1180"/>
      <c r="AJ625" s="1180"/>
      <c r="AK625" s="1181"/>
      <c r="AL625" s="1753" t="s">
        <v>8536</v>
      </c>
      <c r="AM625" s="1754"/>
      <c r="AN625" s="1754"/>
      <c r="AO625" s="1757"/>
      <c r="AP625" s="1758"/>
      <c r="AQ625" s="1758"/>
      <c r="AR625" s="1758"/>
      <c r="AS625" s="1759"/>
      <c r="AT625" s="1753" t="s">
        <v>7</v>
      </c>
      <c r="AU625" s="1754"/>
      <c r="AV625" s="1755"/>
      <c r="AW625" s="1731"/>
      <c r="AX625" s="1732"/>
      <c r="AY625" s="1732"/>
      <c r="AZ625" s="1732"/>
      <c r="BA625" s="1732"/>
      <c r="BB625" s="1732"/>
      <c r="BC625" s="1732"/>
      <c r="BD625" s="1733"/>
    </row>
    <row r="626" spans="2:58" s="32" customFormat="1" ht="25.35" hidden="1" customHeight="1" x14ac:dyDescent="0.45">
      <c r="B626" s="1182"/>
      <c r="C626" s="1183"/>
      <c r="D626" s="1183"/>
      <c r="E626" s="1183"/>
      <c r="F626" s="1183"/>
      <c r="G626" s="1183"/>
      <c r="H626" s="1183"/>
      <c r="I626" s="1184"/>
      <c r="J626" s="1753" t="s">
        <v>8</v>
      </c>
      <c r="K626" s="1754"/>
      <c r="L626" s="1754"/>
      <c r="M626" s="1756"/>
      <c r="N626" s="1756"/>
      <c r="O626" s="1756"/>
      <c r="P626" s="1756"/>
      <c r="Q626" s="1756"/>
      <c r="R626" s="1756"/>
      <c r="S626" s="1756"/>
      <c r="T626" s="1756"/>
      <c r="U626" s="1756"/>
      <c r="V626" s="1756"/>
      <c r="W626" s="1756"/>
      <c r="X626" s="1756"/>
      <c r="Y626" s="1756"/>
      <c r="Z626" s="1756"/>
      <c r="AA626" s="1756"/>
      <c r="AB626" s="1756"/>
      <c r="AD626" s="1182"/>
      <c r="AE626" s="1183"/>
      <c r="AF626" s="1183"/>
      <c r="AG626" s="1183"/>
      <c r="AH626" s="1183"/>
      <c r="AI626" s="1183"/>
      <c r="AJ626" s="1183"/>
      <c r="AK626" s="1184"/>
      <c r="AL626" s="1753" t="s">
        <v>8</v>
      </c>
      <c r="AM626" s="1754"/>
      <c r="AN626" s="1754"/>
      <c r="AO626" s="1756"/>
      <c r="AP626" s="1756"/>
      <c r="AQ626" s="1756"/>
      <c r="AR626" s="1756"/>
      <c r="AS626" s="1756"/>
      <c r="AT626" s="1756"/>
      <c r="AU626" s="1756"/>
      <c r="AV626" s="1756"/>
      <c r="AW626" s="1756"/>
      <c r="AX626" s="1756"/>
      <c r="AY626" s="1756"/>
      <c r="AZ626" s="1756"/>
      <c r="BA626" s="1756"/>
      <c r="BB626" s="1756"/>
      <c r="BC626" s="1756"/>
      <c r="BD626" s="1756"/>
    </row>
    <row r="627" spans="2:58" s="32" customFormat="1" ht="30" hidden="1" customHeight="1" x14ac:dyDescent="0.45">
      <c r="B627" s="1696" t="s">
        <v>63</v>
      </c>
      <c r="C627" s="1697"/>
      <c r="D627" s="1697"/>
      <c r="E627" s="1697"/>
      <c r="F627" s="1697"/>
      <c r="G627" s="1697"/>
      <c r="H627" s="1697"/>
      <c r="I627" s="1698"/>
      <c r="J627" s="494"/>
      <c r="K627" s="495"/>
      <c r="L627" s="220" t="s">
        <v>65</v>
      </c>
      <c r="M627" s="496"/>
      <c r="N627" s="218" t="s">
        <v>64</v>
      </c>
      <c r="O627" s="42"/>
      <c r="P627" s="53"/>
      <c r="V627" s="82"/>
      <c r="W627" s="82"/>
      <c r="X627" s="82"/>
      <c r="Y627" s="82"/>
      <c r="Z627" s="82"/>
      <c r="AA627" s="82"/>
      <c r="AB627" s="83"/>
      <c r="AD627" s="1696" t="s">
        <v>63</v>
      </c>
      <c r="AE627" s="1697"/>
      <c r="AF627" s="1697"/>
      <c r="AG627" s="1697"/>
      <c r="AH627" s="1697"/>
      <c r="AI627" s="1697"/>
      <c r="AJ627" s="1697"/>
      <c r="AK627" s="1698"/>
      <c r="AL627" s="494"/>
      <c r="AM627" s="495"/>
      <c r="AN627" s="220" t="s">
        <v>65</v>
      </c>
      <c r="AO627" s="496"/>
      <c r="AP627" s="218" t="s">
        <v>64</v>
      </c>
      <c r="AQ627" s="42"/>
      <c r="AR627" s="53"/>
      <c r="AX627" s="82"/>
      <c r="AY627" s="82"/>
      <c r="AZ627" s="82"/>
      <c r="BA627" s="82"/>
      <c r="BB627" s="82"/>
      <c r="BC627" s="82"/>
      <c r="BD627" s="83"/>
    </row>
    <row r="628" spans="2:58" s="32" customFormat="1" ht="15" hidden="1" customHeight="1" x14ac:dyDescent="0.45">
      <c r="B628" s="1699"/>
      <c r="C628" s="1700"/>
      <c r="D628" s="1700"/>
      <c r="E628" s="1700"/>
      <c r="F628" s="1700"/>
      <c r="G628" s="1700"/>
      <c r="H628" s="1700"/>
      <c r="I628" s="1701"/>
      <c r="J628" s="43" t="s">
        <v>66</v>
      </c>
      <c r="K628" s="44"/>
      <c r="L628" s="44"/>
      <c r="M628" s="44"/>
      <c r="N628" s="44"/>
      <c r="O628" s="44"/>
      <c r="P628" s="44"/>
      <c r="Q628" s="44"/>
      <c r="R628" s="44"/>
      <c r="S628" s="42"/>
      <c r="T628" s="45"/>
      <c r="U628" s="217"/>
      <c r="V628" s="212"/>
      <c r="W628" s="410"/>
      <c r="X628" s="295" t="s">
        <v>65</v>
      </c>
      <c r="Y628" s="211"/>
      <c r="Z628" s="72" t="s">
        <v>64</v>
      </c>
      <c r="AA628" s="72"/>
      <c r="AB628" s="214"/>
      <c r="AD628" s="1699"/>
      <c r="AE628" s="1700"/>
      <c r="AF628" s="1700"/>
      <c r="AG628" s="1700"/>
      <c r="AH628" s="1700"/>
      <c r="AI628" s="1700"/>
      <c r="AJ628" s="1700"/>
      <c r="AK628" s="1701"/>
      <c r="AL628" s="43" t="s">
        <v>66</v>
      </c>
      <c r="AM628" s="44"/>
      <c r="AN628" s="44"/>
      <c r="AO628" s="44"/>
      <c r="AP628" s="44"/>
      <c r="AQ628" s="44"/>
      <c r="AR628" s="44"/>
      <c r="AS628" s="44"/>
      <c r="AT628" s="44"/>
      <c r="AU628" s="42"/>
      <c r="AV628" s="45"/>
      <c r="AW628" s="217"/>
      <c r="AX628" s="212"/>
      <c r="AY628" s="410"/>
      <c r="AZ628" s="295" t="s">
        <v>65</v>
      </c>
      <c r="BA628" s="211"/>
      <c r="BB628" s="72" t="s">
        <v>64</v>
      </c>
      <c r="BC628" s="72"/>
      <c r="BD628" s="214"/>
    </row>
    <row r="629" spans="2:58" s="32" customFormat="1" ht="15" hidden="1" customHeight="1" x14ac:dyDescent="0.45">
      <c r="B629" s="1702"/>
      <c r="C629" s="1703"/>
      <c r="D629" s="1703"/>
      <c r="E629" s="1703"/>
      <c r="F629" s="1703"/>
      <c r="G629" s="1703"/>
      <c r="H629" s="1703"/>
      <c r="I629" s="1704"/>
      <c r="J629" s="292" t="s">
        <v>67</v>
      </c>
      <c r="K629" s="99"/>
      <c r="L629" s="99"/>
      <c r="M629" s="99"/>
      <c r="N629" s="99"/>
      <c r="O629" s="99"/>
      <c r="P629" s="99"/>
      <c r="Q629" s="99"/>
      <c r="R629" s="99"/>
      <c r="S629" s="47"/>
      <c r="T629" s="48"/>
      <c r="U629" s="498"/>
      <c r="V629" s="499"/>
      <c r="W629" s="500"/>
      <c r="X629" s="99" t="s">
        <v>65</v>
      </c>
      <c r="Y629" s="501"/>
      <c r="Z629" s="48" t="s">
        <v>64</v>
      </c>
      <c r="AA629" s="48"/>
      <c r="AB629" s="49"/>
      <c r="AD629" s="1702"/>
      <c r="AE629" s="1703"/>
      <c r="AF629" s="1703"/>
      <c r="AG629" s="1703"/>
      <c r="AH629" s="1703"/>
      <c r="AI629" s="1703"/>
      <c r="AJ629" s="1703"/>
      <c r="AK629" s="1704"/>
      <c r="AL629" s="292" t="s">
        <v>67</v>
      </c>
      <c r="AM629" s="99"/>
      <c r="AN629" s="99"/>
      <c r="AO629" s="99"/>
      <c r="AP629" s="99"/>
      <c r="AQ629" s="99"/>
      <c r="AR629" s="99"/>
      <c r="AS629" s="99"/>
      <c r="AT629" s="99"/>
      <c r="AU629" s="47"/>
      <c r="AV629" s="48"/>
      <c r="AW629" s="498"/>
      <c r="AX629" s="499"/>
      <c r="AY629" s="500"/>
      <c r="AZ629" s="99" t="s">
        <v>65</v>
      </c>
      <c r="BA629" s="501"/>
      <c r="BB629" s="48" t="s">
        <v>64</v>
      </c>
      <c r="BC629" s="48"/>
      <c r="BD629" s="49"/>
    </row>
    <row r="630" spans="2:58" s="32" customFormat="1" ht="18" hidden="1" customHeight="1" x14ac:dyDescent="0.45">
      <c r="B630" s="1167" t="s">
        <v>68</v>
      </c>
      <c r="C630" s="1168"/>
      <c r="D630" s="1168"/>
      <c r="E630" s="1168"/>
      <c r="F630" s="1168"/>
      <c r="G630" s="1168"/>
      <c r="H630" s="1168"/>
      <c r="I630" s="1169"/>
      <c r="J630" s="502" t="s">
        <v>70</v>
      </c>
      <c r="K630" s="52" t="s">
        <v>69</v>
      </c>
      <c r="L630" s="58"/>
      <c r="M630" s="58"/>
      <c r="N630" s="58"/>
      <c r="O630" s="502" t="s">
        <v>70</v>
      </c>
      <c r="P630" s="52" t="s">
        <v>71</v>
      </c>
      <c r="Q630" s="58"/>
      <c r="R630" s="58"/>
      <c r="T630" s="72" t="s">
        <v>81</v>
      </c>
      <c r="U630" s="502" t="s">
        <v>70</v>
      </c>
      <c r="V630" s="72" t="s">
        <v>82</v>
      </c>
      <c r="X630" s="52"/>
      <c r="Y630" s="58"/>
      <c r="Z630" s="58"/>
      <c r="AA630" s="58"/>
      <c r="AB630" s="59"/>
      <c r="AD630" s="1167" t="s">
        <v>68</v>
      </c>
      <c r="AE630" s="1168"/>
      <c r="AF630" s="1168"/>
      <c r="AG630" s="1168"/>
      <c r="AH630" s="1168"/>
      <c r="AI630" s="1168"/>
      <c r="AJ630" s="1168"/>
      <c r="AK630" s="1169"/>
      <c r="AL630" s="502" t="s">
        <v>70</v>
      </c>
      <c r="AM630" s="52" t="s">
        <v>69</v>
      </c>
      <c r="AN630" s="58"/>
      <c r="AO630" s="58"/>
      <c r="AP630" s="58"/>
      <c r="AQ630" s="502" t="s">
        <v>70</v>
      </c>
      <c r="AR630" s="52" t="s">
        <v>71</v>
      </c>
      <c r="AS630" s="58"/>
      <c r="AT630" s="58"/>
      <c r="AV630" s="72" t="s">
        <v>81</v>
      </c>
      <c r="AW630" s="502" t="s">
        <v>70</v>
      </c>
      <c r="AX630" s="72" t="s">
        <v>82</v>
      </c>
      <c r="AZ630" s="52"/>
      <c r="BA630" s="58"/>
      <c r="BB630" s="58"/>
      <c r="BC630" s="58"/>
      <c r="BD630" s="59"/>
    </row>
    <row r="631" spans="2:58" s="32" customFormat="1" ht="15" hidden="1" customHeight="1" x14ac:dyDescent="0.45">
      <c r="B631" s="1118" t="s">
        <v>72</v>
      </c>
      <c r="C631" s="1119"/>
      <c r="D631" s="1119"/>
      <c r="E631" s="1119"/>
      <c r="F631" s="1119"/>
      <c r="G631" s="1119"/>
      <c r="H631" s="1119"/>
      <c r="I631" s="1120"/>
      <c r="J631" s="1130" t="s">
        <v>73</v>
      </c>
      <c r="K631" s="1139"/>
      <c r="L631" s="1744"/>
      <c r="M631" s="1199"/>
      <c r="N631" s="1199"/>
      <c r="O631" s="1199"/>
      <c r="P631" s="1199"/>
      <c r="Q631" s="1199"/>
      <c r="R631" s="1200"/>
      <c r="S631" s="1200"/>
      <c r="T631" s="1200"/>
      <c r="U631" s="1745"/>
      <c r="V631" s="1143" t="s">
        <v>74</v>
      </c>
      <c r="W631" s="1143"/>
      <c r="X631" s="1143"/>
      <c r="Y631" s="1143"/>
      <c r="Z631" s="1143"/>
      <c r="AA631" s="1143"/>
      <c r="AB631" s="1144"/>
      <c r="AD631" s="1118" t="s">
        <v>72</v>
      </c>
      <c r="AE631" s="1119"/>
      <c r="AF631" s="1119"/>
      <c r="AG631" s="1119"/>
      <c r="AH631" s="1119"/>
      <c r="AI631" s="1119"/>
      <c r="AJ631" s="1119"/>
      <c r="AK631" s="1120"/>
      <c r="AL631" s="1130" t="s">
        <v>73</v>
      </c>
      <c r="AM631" s="1139"/>
      <c r="AN631" s="1744"/>
      <c r="AO631" s="1199"/>
      <c r="AP631" s="1199"/>
      <c r="AQ631" s="1199"/>
      <c r="AR631" s="1199"/>
      <c r="AS631" s="1199"/>
      <c r="AT631" s="1200"/>
      <c r="AU631" s="1200"/>
      <c r="AV631" s="1200"/>
      <c r="AW631" s="1745"/>
      <c r="AX631" s="1143" t="s">
        <v>74</v>
      </c>
      <c r="AY631" s="1143"/>
      <c r="AZ631" s="1143"/>
      <c r="BA631" s="1143"/>
      <c r="BB631" s="1143"/>
      <c r="BC631" s="1143"/>
      <c r="BD631" s="1144"/>
    </row>
    <row r="632" spans="2:58" s="32" customFormat="1" ht="15" hidden="1" customHeight="1" x14ac:dyDescent="0.45">
      <c r="B632" s="1121"/>
      <c r="C632" s="1122"/>
      <c r="D632" s="1122"/>
      <c r="E632" s="1122"/>
      <c r="F632" s="1122"/>
      <c r="G632" s="1122"/>
      <c r="H632" s="1122"/>
      <c r="I632" s="1123"/>
      <c r="J632" s="1197"/>
      <c r="K632" s="1198"/>
      <c r="L632" s="1744"/>
      <c r="M632" s="1199"/>
      <c r="N632" s="1199"/>
      <c r="O632" s="1199"/>
      <c r="P632" s="1199"/>
      <c r="Q632" s="1199"/>
      <c r="R632" s="1200"/>
      <c r="S632" s="1200"/>
      <c r="T632" s="1200"/>
      <c r="U632" s="1745"/>
      <c r="V632" s="1146"/>
      <c r="W632" s="1146"/>
      <c r="X632" s="1146"/>
      <c r="Y632" s="1146"/>
      <c r="Z632" s="1146"/>
      <c r="AA632" s="1146"/>
      <c r="AB632" s="1147"/>
      <c r="AC632" s="63"/>
      <c r="AD632" s="1121"/>
      <c r="AE632" s="1122"/>
      <c r="AF632" s="1122"/>
      <c r="AG632" s="1122"/>
      <c r="AH632" s="1122"/>
      <c r="AI632" s="1122"/>
      <c r="AJ632" s="1122"/>
      <c r="AK632" s="1123"/>
      <c r="AL632" s="1197"/>
      <c r="AM632" s="1198"/>
      <c r="AN632" s="1744"/>
      <c r="AO632" s="1199"/>
      <c r="AP632" s="1199"/>
      <c r="AQ632" s="1199"/>
      <c r="AR632" s="1199"/>
      <c r="AS632" s="1199"/>
      <c r="AT632" s="1200"/>
      <c r="AU632" s="1200"/>
      <c r="AV632" s="1200"/>
      <c r="AW632" s="1745"/>
      <c r="AX632" s="1146"/>
      <c r="AY632" s="1146"/>
      <c r="AZ632" s="1146"/>
      <c r="BA632" s="1146"/>
      <c r="BB632" s="1146"/>
      <c r="BC632" s="1146"/>
      <c r="BD632" s="1147"/>
      <c r="BF632" s="63"/>
    </row>
    <row r="633" spans="2:58" s="32" customFormat="1" ht="15" hidden="1" customHeight="1" x14ac:dyDescent="0.45">
      <c r="B633" s="1118" t="s">
        <v>75</v>
      </c>
      <c r="C633" s="1119"/>
      <c r="D633" s="1119"/>
      <c r="E633" s="1119"/>
      <c r="F633" s="1119"/>
      <c r="G633" s="1119"/>
      <c r="H633" s="1119"/>
      <c r="I633" s="1119"/>
      <c r="J633" s="1737"/>
      <c r="K633" s="1739"/>
      <c r="L633" s="1558"/>
      <c r="M633" s="1527" t="s">
        <v>76</v>
      </c>
      <c r="N633" s="1558"/>
      <c r="O633" s="1527" t="s">
        <v>77</v>
      </c>
      <c r="P633" s="1558"/>
      <c r="Q633" s="1527" t="s">
        <v>140</v>
      </c>
      <c r="S633" s="60"/>
      <c r="T633" s="60"/>
      <c r="U633" s="60"/>
      <c r="V633" s="60"/>
      <c r="W633" s="60"/>
      <c r="X633" s="60"/>
      <c r="Y633" s="60"/>
      <c r="Z633" s="60"/>
      <c r="AA633" s="60"/>
      <c r="AB633" s="209"/>
      <c r="AC633" s="63"/>
      <c r="AD633" s="1118" t="s">
        <v>75</v>
      </c>
      <c r="AE633" s="1119"/>
      <c r="AF633" s="1119"/>
      <c r="AG633" s="1119"/>
      <c r="AH633" s="1119"/>
      <c r="AI633" s="1119"/>
      <c r="AJ633" s="1119"/>
      <c r="AK633" s="1119"/>
      <c r="AL633" s="1737"/>
      <c r="AM633" s="1739"/>
      <c r="AN633" s="1558"/>
      <c r="AO633" s="1527" t="s">
        <v>76</v>
      </c>
      <c r="AP633" s="1558"/>
      <c r="AQ633" s="1527" t="s">
        <v>77</v>
      </c>
      <c r="AR633" s="1558"/>
      <c r="AS633" s="1527" t="s">
        <v>140</v>
      </c>
      <c r="AU633" s="60"/>
      <c r="AV633" s="60"/>
      <c r="AW633" s="60"/>
      <c r="AX633" s="60"/>
      <c r="AY633" s="60"/>
      <c r="AZ633" s="60"/>
      <c r="BA633" s="60"/>
      <c r="BB633" s="60"/>
      <c r="BC633" s="60"/>
      <c r="BD633" s="209"/>
      <c r="BF633" s="63"/>
    </row>
    <row r="634" spans="2:58" s="32" customFormat="1" ht="15" hidden="1" customHeight="1" x14ac:dyDescent="0.45">
      <c r="B634" s="1121"/>
      <c r="C634" s="1122"/>
      <c r="D634" s="1122"/>
      <c r="E634" s="1122"/>
      <c r="F634" s="1122"/>
      <c r="G634" s="1122"/>
      <c r="H634" s="1122"/>
      <c r="I634" s="1122"/>
      <c r="J634" s="1480"/>
      <c r="K634" s="1752"/>
      <c r="L634" s="1749"/>
      <c r="M634" s="1528"/>
      <c r="N634" s="1749"/>
      <c r="O634" s="1528"/>
      <c r="P634" s="1749"/>
      <c r="Q634" s="1528"/>
      <c r="R634" s="64"/>
      <c r="S634" s="62"/>
      <c r="T634" s="62"/>
      <c r="U634" s="62"/>
      <c r="V634" s="62"/>
      <c r="W634" s="62"/>
      <c r="X634" s="62"/>
      <c r="Y634" s="62"/>
      <c r="Z634" s="62"/>
      <c r="AA634" s="62"/>
      <c r="AB634" s="208"/>
      <c r="AC634" s="63"/>
      <c r="AD634" s="1121"/>
      <c r="AE634" s="1122"/>
      <c r="AF634" s="1122"/>
      <c r="AG634" s="1122"/>
      <c r="AH634" s="1122"/>
      <c r="AI634" s="1122"/>
      <c r="AJ634" s="1122"/>
      <c r="AK634" s="1122"/>
      <c r="AL634" s="1480"/>
      <c r="AM634" s="1752"/>
      <c r="AN634" s="1749"/>
      <c r="AO634" s="1528"/>
      <c r="AP634" s="1749"/>
      <c r="AQ634" s="1528"/>
      <c r="AR634" s="1749"/>
      <c r="AS634" s="1528"/>
      <c r="AT634" s="64"/>
      <c r="AU634" s="62"/>
      <c r="AV634" s="62"/>
      <c r="AW634" s="62"/>
      <c r="AX634" s="62"/>
      <c r="AY634" s="62"/>
      <c r="AZ634" s="62"/>
      <c r="BA634" s="62"/>
      <c r="BB634" s="62"/>
      <c r="BC634" s="62"/>
      <c r="BD634" s="208"/>
      <c r="BF634" s="63"/>
    </row>
    <row r="635" spans="2:58" s="32" customFormat="1" ht="20.100000000000001" hidden="1" customHeight="1" x14ac:dyDescent="0.4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3"/>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F635" s="63"/>
    </row>
    <row r="636" spans="2:58" s="32" customFormat="1" ht="18" hidden="1" customHeight="1" x14ac:dyDescent="0.45">
      <c r="C636" s="291" t="s">
        <v>85</v>
      </c>
      <c r="D636" s="69" t="s">
        <v>5718</v>
      </c>
      <c r="F636" s="69"/>
      <c r="G636" s="69"/>
      <c r="H636" s="69"/>
      <c r="I636" s="69"/>
      <c r="J636" s="73"/>
      <c r="K636" s="73"/>
      <c r="L636" s="73"/>
      <c r="M636" s="73"/>
      <c r="N636" s="73"/>
      <c r="O636" s="73"/>
      <c r="P636" s="73"/>
      <c r="Q636" s="73"/>
      <c r="R636" s="73"/>
      <c r="S636" s="74"/>
      <c r="T636" s="73"/>
      <c r="U636" s="73"/>
      <c r="V636" s="73"/>
      <c r="W636" s="73"/>
      <c r="X636" s="69"/>
      <c r="Y636" s="69"/>
      <c r="Z636" s="69"/>
      <c r="AA636" s="69"/>
      <c r="AB636" s="69"/>
      <c r="AE636" s="291" t="s">
        <v>85</v>
      </c>
      <c r="AF636" s="69" t="s">
        <v>5718</v>
      </c>
      <c r="AH636" s="69"/>
      <c r="AI636" s="69"/>
      <c r="AJ636" s="69"/>
      <c r="AK636" s="69"/>
      <c r="AL636" s="73"/>
      <c r="AM636" s="73"/>
      <c r="AN636" s="73"/>
      <c r="AO636" s="73"/>
      <c r="AP636" s="73"/>
      <c r="AQ636" s="73"/>
      <c r="AR636" s="73"/>
      <c r="AS636" s="73"/>
      <c r="AT636" s="73"/>
      <c r="AU636" s="74"/>
      <c r="AV636" s="73"/>
      <c r="AW636" s="73"/>
      <c r="AX636" s="73"/>
      <c r="AY636" s="73"/>
      <c r="AZ636" s="69"/>
      <c r="BA636" s="69"/>
      <c r="BB636" s="69"/>
      <c r="BC636" s="69"/>
      <c r="BD636" s="69"/>
    </row>
    <row r="637" spans="2:58" s="32" customFormat="1" ht="30" hidden="1" customHeight="1" x14ac:dyDescent="0.45">
      <c r="C637" s="296" t="s">
        <v>86</v>
      </c>
      <c r="D637" s="1117" t="s">
        <v>5719</v>
      </c>
      <c r="E637" s="1117"/>
      <c r="F637" s="1117"/>
      <c r="G637" s="1117"/>
      <c r="H637" s="1117"/>
      <c r="I637" s="1117"/>
      <c r="J637" s="1117"/>
      <c r="K637" s="1117"/>
      <c r="L637" s="1117"/>
      <c r="M637" s="1117"/>
      <c r="N637" s="1117"/>
      <c r="O637" s="1117"/>
      <c r="P637" s="1117"/>
      <c r="Q637" s="1117"/>
      <c r="R637" s="1117"/>
      <c r="S637" s="1117"/>
      <c r="T637" s="1117"/>
      <c r="U637" s="1117"/>
      <c r="V637" s="1117"/>
      <c r="W637" s="1117"/>
      <c r="X637" s="1117"/>
      <c r="Y637" s="1117"/>
      <c r="Z637" s="1117"/>
      <c r="AA637" s="1117"/>
      <c r="AB637" s="1117"/>
      <c r="AE637" s="296" t="s">
        <v>86</v>
      </c>
      <c r="AF637" s="1117" t="s">
        <v>5719</v>
      </c>
      <c r="AG637" s="1117"/>
      <c r="AH637" s="1117"/>
      <c r="AI637" s="1117"/>
      <c r="AJ637" s="1117"/>
      <c r="AK637" s="1117"/>
      <c r="AL637" s="1117"/>
      <c r="AM637" s="1117"/>
      <c r="AN637" s="1117"/>
      <c r="AO637" s="1117"/>
      <c r="AP637" s="1117"/>
      <c r="AQ637" s="1117"/>
      <c r="AR637" s="1117"/>
      <c r="AS637" s="1117"/>
      <c r="AT637" s="1117"/>
      <c r="AU637" s="1117"/>
      <c r="AV637" s="1117"/>
      <c r="AW637" s="1117"/>
      <c r="AX637" s="1117"/>
      <c r="AY637" s="1117"/>
      <c r="AZ637" s="1117"/>
      <c r="BA637" s="1117"/>
      <c r="BB637" s="1117"/>
      <c r="BC637" s="1117"/>
      <c r="BD637" s="1117"/>
    </row>
    <row r="638" spans="2:58" s="32" customFormat="1" ht="8.1" hidden="1" customHeight="1" x14ac:dyDescent="0.4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G638" s="75"/>
      <c r="AH638" s="75"/>
      <c r="AI638" s="75"/>
      <c r="AJ638" s="75"/>
      <c r="AK638" s="75"/>
      <c r="AL638" s="75"/>
      <c r="AM638" s="75"/>
      <c r="AN638" s="75"/>
      <c r="AO638" s="75"/>
      <c r="AP638" s="75"/>
      <c r="AQ638" s="75"/>
      <c r="AR638" s="75"/>
      <c r="AS638" s="75"/>
      <c r="AT638" s="75"/>
      <c r="AU638" s="75"/>
      <c r="AV638" s="75"/>
      <c r="AW638" s="75"/>
      <c r="AX638" s="75"/>
      <c r="AY638" s="75"/>
      <c r="AZ638" s="75"/>
      <c r="BA638" s="75"/>
      <c r="BB638" s="75"/>
      <c r="BC638" s="75"/>
      <c r="BD638" s="75"/>
    </row>
    <row r="639" spans="2:58" s="32" customFormat="1" ht="25.35" hidden="1" customHeight="1" x14ac:dyDescent="0.45">
      <c r="B639" s="35" t="s">
        <v>87</v>
      </c>
      <c r="I639" s="36"/>
      <c r="J639" s="36"/>
      <c r="W639" s="36"/>
      <c r="X639" s="36"/>
      <c r="Y639" s="36"/>
      <c r="Z639" s="36"/>
      <c r="AA639" s="36"/>
      <c r="AB639" s="36"/>
      <c r="AD639" s="35" t="s">
        <v>87</v>
      </c>
      <c r="AK639" s="36"/>
      <c r="AL639" s="36"/>
      <c r="AY639" s="36"/>
      <c r="AZ639" s="36"/>
      <c r="BA639" s="36"/>
      <c r="BB639" s="36"/>
      <c r="BC639" s="36"/>
      <c r="BD639" s="36"/>
    </row>
    <row r="640" spans="2:58" s="32" customFormat="1" ht="12.6" hidden="1" customHeight="1" x14ac:dyDescent="0.45">
      <c r="B640" s="1185" t="s">
        <v>62</v>
      </c>
      <c r="C640" s="1186"/>
      <c r="D640" s="1186"/>
      <c r="E640" s="1186"/>
      <c r="F640" s="1186"/>
      <c r="G640" s="1186"/>
      <c r="H640" s="1186"/>
      <c r="I640" s="1187"/>
      <c r="J640" s="1188"/>
      <c r="K640" s="1189"/>
      <c r="L640" s="1189"/>
      <c r="M640" s="1189"/>
      <c r="N640" s="1189"/>
      <c r="O640" s="1189"/>
      <c r="P640" s="1189"/>
      <c r="Q640" s="1189"/>
      <c r="R640" s="1189"/>
      <c r="S640" s="1189"/>
      <c r="T640" s="1189"/>
      <c r="U640" s="1189"/>
      <c r="V640" s="1189"/>
      <c r="W640" s="1189"/>
      <c r="X640" s="1189"/>
      <c r="Y640" s="1189"/>
      <c r="Z640" s="1189"/>
      <c r="AA640" s="1189"/>
      <c r="AB640" s="1190"/>
      <c r="AD640" s="1185" t="s">
        <v>62</v>
      </c>
      <c r="AE640" s="1186"/>
      <c r="AF640" s="1186"/>
      <c r="AG640" s="1186"/>
      <c r="AH640" s="1186"/>
      <c r="AI640" s="1186"/>
      <c r="AJ640" s="1186"/>
      <c r="AK640" s="1187"/>
      <c r="AL640" s="1188"/>
      <c r="AM640" s="1189"/>
      <c r="AN640" s="1189"/>
      <c r="AO640" s="1189"/>
      <c r="AP640" s="1189"/>
      <c r="AQ640" s="1189"/>
      <c r="AR640" s="1189"/>
      <c r="AS640" s="1189"/>
      <c r="AT640" s="1189"/>
      <c r="AU640" s="1189"/>
      <c r="AV640" s="1189"/>
      <c r="AW640" s="1189"/>
      <c r="AX640" s="1189"/>
      <c r="AY640" s="1189"/>
      <c r="AZ640" s="1189"/>
      <c r="BA640" s="1189"/>
      <c r="BB640" s="1189"/>
      <c r="BC640" s="1189"/>
      <c r="BD640" s="1190"/>
    </row>
    <row r="641" spans="2:58" s="32" customFormat="1" ht="22.5" hidden="1" customHeight="1" x14ac:dyDescent="0.45">
      <c r="B641" s="1207" t="s">
        <v>50</v>
      </c>
      <c r="C641" s="1208"/>
      <c r="D641" s="1208"/>
      <c r="E641" s="1208"/>
      <c r="F641" s="1208"/>
      <c r="G641" s="1208"/>
      <c r="H641" s="1208"/>
      <c r="I641" s="1209"/>
      <c r="J641" s="1182"/>
      <c r="K641" s="1183"/>
      <c r="L641" s="1183"/>
      <c r="M641" s="1180"/>
      <c r="N641" s="1180"/>
      <c r="O641" s="1183"/>
      <c r="P641" s="1180"/>
      <c r="Q641" s="1180"/>
      <c r="R641" s="1183"/>
      <c r="S641" s="1183"/>
      <c r="T641" s="1183"/>
      <c r="U641" s="1183"/>
      <c r="V641" s="1183"/>
      <c r="W641" s="1183"/>
      <c r="X641" s="1183"/>
      <c r="Y641" s="1183"/>
      <c r="Z641" s="1183"/>
      <c r="AA641" s="1183"/>
      <c r="AB641" s="1184"/>
      <c r="AC641" s="32">
        <v>37</v>
      </c>
      <c r="AD641" s="1207" t="s">
        <v>50</v>
      </c>
      <c r="AE641" s="1208"/>
      <c r="AF641" s="1208"/>
      <c r="AG641" s="1208"/>
      <c r="AH641" s="1208"/>
      <c r="AI641" s="1208"/>
      <c r="AJ641" s="1208"/>
      <c r="AK641" s="1209"/>
      <c r="AL641" s="1182"/>
      <c r="AM641" s="1183"/>
      <c r="AN641" s="1183"/>
      <c r="AO641" s="1180"/>
      <c r="AP641" s="1180"/>
      <c r="AQ641" s="1183"/>
      <c r="AR641" s="1180"/>
      <c r="AS641" s="1180"/>
      <c r="AT641" s="1183"/>
      <c r="AU641" s="1183"/>
      <c r="AV641" s="1183"/>
      <c r="AW641" s="1183"/>
      <c r="AX641" s="1183"/>
      <c r="AY641" s="1183"/>
      <c r="AZ641" s="1183"/>
      <c r="BA641" s="1183"/>
      <c r="BB641" s="1183"/>
      <c r="BC641" s="1183"/>
      <c r="BD641" s="1184"/>
      <c r="BF641" s="32">
        <v>37</v>
      </c>
    </row>
    <row r="642" spans="2:58" s="32" customFormat="1" ht="25.35" hidden="1" customHeight="1" x14ac:dyDescent="0.45">
      <c r="B642" s="1173" t="s">
        <v>48</v>
      </c>
      <c r="C642" s="1174"/>
      <c r="D642" s="1174"/>
      <c r="E642" s="1174"/>
      <c r="F642" s="1174"/>
      <c r="G642" s="1174"/>
      <c r="H642" s="1174"/>
      <c r="I642" s="1175"/>
      <c r="J642" s="1753" t="s">
        <v>3</v>
      </c>
      <c r="K642" s="1754"/>
      <c r="L642" s="1754"/>
      <c r="M642" s="1731"/>
      <c r="N642" s="1733"/>
      <c r="O642" s="492" t="s">
        <v>4</v>
      </c>
      <c r="P642" s="1731"/>
      <c r="Q642" s="1733"/>
      <c r="R642" s="1754"/>
      <c r="S642" s="1754"/>
      <c r="T642" s="1754"/>
      <c r="U642" s="1754"/>
      <c r="V642" s="1754"/>
      <c r="W642" s="1754"/>
      <c r="X642" s="1754"/>
      <c r="Y642" s="1754"/>
      <c r="Z642" s="1754"/>
      <c r="AA642" s="1754"/>
      <c r="AB642" s="1755"/>
      <c r="AD642" s="1173" t="s">
        <v>48</v>
      </c>
      <c r="AE642" s="1174"/>
      <c r="AF642" s="1174"/>
      <c r="AG642" s="1174"/>
      <c r="AH642" s="1174"/>
      <c r="AI642" s="1174"/>
      <c r="AJ642" s="1174"/>
      <c r="AK642" s="1175"/>
      <c r="AL642" s="1753" t="s">
        <v>3</v>
      </c>
      <c r="AM642" s="1754"/>
      <c r="AN642" s="1754"/>
      <c r="AO642" s="1731"/>
      <c r="AP642" s="1733"/>
      <c r="AQ642" s="492" t="s">
        <v>4</v>
      </c>
      <c r="AR642" s="1731"/>
      <c r="AS642" s="1733"/>
      <c r="AT642" s="1754"/>
      <c r="AU642" s="1754"/>
      <c r="AV642" s="1754"/>
      <c r="AW642" s="1754"/>
      <c r="AX642" s="1754"/>
      <c r="AY642" s="1754"/>
      <c r="AZ642" s="1754"/>
      <c r="BA642" s="1754"/>
      <c r="BB642" s="1754"/>
      <c r="BC642" s="1754"/>
      <c r="BD642" s="1755"/>
    </row>
    <row r="643" spans="2:58" s="32" customFormat="1" ht="25.35" hidden="1" customHeight="1" x14ac:dyDescent="0.45">
      <c r="B643" s="1179"/>
      <c r="C643" s="1180"/>
      <c r="D643" s="1180"/>
      <c r="E643" s="1180"/>
      <c r="F643" s="1180"/>
      <c r="G643" s="1180"/>
      <c r="H643" s="1180"/>
      <c r="I643" s="1181"/>
      <c r="J643" s="1753" t="s">
        <v>5</v>
      </c>
      <c r="K643" s="1754"/>
      <c r="L643" s="1754"/>
      <c r="M643" s="1731"/>
      <c r="N643" s="1732"/>
      <c r="O643" s="1732"/>
      <c r="P643" s="1732"/>
      <c r="Q643" s="1733"/>
      <c r="R643" s="1753" t="s">
        <v>6</v>
      </c>
      <c r="S643" s="1754"/>
      <c r="T643" s="1755"/>
      <c r="U643" s="1731"/>
      <c r="V643" s="1732"/>
      <c r="W643" s="1732"/>
      <c r="X643" s="1732"/>
      <c r="Y643" s="1732"/>
      <c r="Z643" s="1732"/>
      <c r="AA643" s="1732"/>
      <c r="AB643" s="1733"/>
      <c r="AD643" s="1179"/>
      <c r="AE643" s="1180"/>
      <c r="AF643" s="1180"/>
      <c r="AG643" s="1180"/>
      <c r="AH643" s="1180"/>
      <c r="AI643" s="1180"/>
      <c r="AJ643" s="1180"/>
      <c r="AK643" s="1181"/>
      <c r="AL643" s="1753" t="s">
        <v>5</v>
      </c>
      <c r="AM643" s="1754"/>
      <c r="AN643" s="1754"/>
      <c r="AO643" s="1731"/>
      <c r="AP643" s="1732"/>
      <c r="AQ643" s="1732"/>
      <c r="AR643" s="1732"/>
      <c r="AS643" s="1733"/>
      <c r="AT643" s="1753" t="s">
        <v>6</v>
      </c>
      <c r="AU643" s="1754"/>
      <c r="AV643" s="1755"/>
      <c r="AW643" s="1731"/>
      <c r="AX643" s="1732"/>
      <c r="AY643" s="1732"/>
      <c r="AZ643" s="1732"/>
      <c r="BA643" s="1732"/>
      <c r="BB643" s="1732"/>
      <c r="BC643" s="1732"/>
      <c r="BD643" s="1733"/>
    </row>
    <row r="644" spans="2:58" s="32" customFormat="1" ht="25.35" hidden="1" customHeight="1" x14ac:dyDescent="0.45">
      <c r="B644" s="1179"/>
      <c r="C644" s="1180"/>
      <c r="D644" s="1180"/>
      <c r="E644" s="1180"/>
      <c r="F644" s="1180"/>
      <c r="G644" s="1180"/>
      <c r="H644" s="1180"/>
      <c r="I644" s="1181"/>
      <c r="J644" s="1753" t="s">
        <v>8536</v>
      </c>
      <c r="K644" s="1754"/>
      <c r="L644" s="1754"/>
      <c r="M644" s="1757"/>
      <c r="N644" s="1758"/>
      <c r="O644" s="1758"/>
      <c r="P644" s="1758"/>
      <c r="Q644" s="1759"/>
      <c r="R644" s="1753" t="s">
        <v>7</v>
      </c>
      <c r="S644" s="1754"/>
      <c r="T644" s="1755"/>
      <c r="U644" s="1731"/>
      <c r="V644" s="1732"/>
      <c r="W644" s="1732"/>
      <c r="X644" s="1732"/>
      <c r="Y644" s="1732"/>
      <c r="Z644" s="1732"/>
      <c r="AA644" s="1732"/>
      <c r="AB644" s="1733"/>
      <c r="AD644" s="1179"/>
      <c r="AE644" s="1180"/>
      <c r="AF644" s="1180"/>
      <c r="AG644" s="1180"/>
      <c r="AH644" s="1180"/>
      <c r="AI644" s="1180"/>
      <c r="AJ644" s="1180"/>
      <c r="AK644" s="1181"/>
      <c r="AL644" s="1753" t="s">
        <v>8536</v>
      </c>
      <c r="AM644" s="1754"/>
      <c r="AN644" s="1754"/>
      <c r="AO644" s="1757"/>
      <c r="AP644" s="1758"/>
      <c r="AQ644" s="1758"/>
      <c r="AR644" s="1758"/>
      <c r="AS644" s="1759"/>
      <c r="AT644" s="1753" t="s">
        <v>7</v>
      </c>
      <c r="AU644" s="1754"/>
      <c r="AV644" s="1755"/>
      <c r="AW644" s="1731"/>
      <c r="AX644" s="1732"/>
      <c r="AY644" s="1732"/>
      <c r="AZ644" s="1732"/>
      <c r="BA644" s="1732"/>
      <c r="BB644" s="1732"/>
      <c r="BC644" s="1732"/>
      <c r="BD644" s="1733"/>
    </row>
    <row r="645" spans="2:58" s="32" customFormat="1" ht="25.35" hidden="1" customHeight="1" x14ac:dyDescent="0.45">
      <c r="B645" s="1182"/>
      <c r="C645" s="1183"/>
      <c r="D645" s="1183"/>
      <c r="E645" s="1183"/>
      <c r="F645" s="1183"/>
      <c r="G645" s="1183"/>
      <c r="H645" s="1183"/>
      <c r="I645" s="1184"/>
      <c r="J645" s="1753" t="s">
        <v>8</v>
      </c>
      <c r="K645" s="1754"/>
      <c r="L645" s="1754"/>
      <c r="M645" s="1756"/>
      <c r="N645" s="1756"/>
      <c r="O645" s="1756"/>
      <c r="P645" s="1756"/>
      <c r="Q645" s="1756"/>
      <c r="R645" s="1756"/>
      <c r="S645" s="1756"/>
      <c r="T645" s="1756"/>
      <c r="U645" s="1756"/>
      <c r="V645" s="1756"/>
      <c r="W645" s="1756"/>
      <c r="X645" s="1756"/>
      <c r="Y645" s="1756"/>
      <c r="Z645" s="1756"/>
      <c r="AA645" s="1756"/>
      <c r="AB645" s="1756"/>
      <c r="AD645" s="1182"/>
      <c r="AE645" s="1183"/>
      <c r="AF645" s="1183"/>
      <c r="AG645" s="1183"/>
      <c r="AH645" s="1183"/>
      <c r="AI645" s="1183"/>
      <c r="AJ645" s="1183"/>
      <c r="AK645" s="1184"/>
      <c r="AL645" s="1753" t="s">
        <v>8</v>
      </c>
      <c r="AM645" s="1754"/>
      <c r="AN645" s="1754"/>
      <c r="AO645" s="1756"/>
      <c r="AP645" s="1756"/>
      <c r="AQ645" s="1756"/>
      <c r="AR645" s="1756"/>
      <c r="AS645" s="1756"/>
      <c r="AT645" s="1756"/>
      <c r="AU645" s="1756"/>
      <c r="AV645" s="1756"/>
      <c r="AW645" s="1756"/>
      <c r="AX645" s="1756"/>
      <c r="AY645" s="1756"/>
      <c r="AZ645" s="1756"/>
      <c r="BA645" s="1756"/>
      <c r="BB645" s="1756"/>
      <c r="BC645" s="1756"/>
      <c r="BD645" s="1756"/>
    </row>
    <row r="646" spans="2:58" s="32" customFormat="1" ht="30" hidden="1" customHeight="1" x14ac:dyDescent="0.45">
      <c r="B646" s="1696" t="s">
        <v>63</v>
      </c>
      <c r="C646" s="1697"/>
      <c r="D646" s="1697"/>
      <c r="E646" s="1697"/>
      <c r="F646" s="1697"/>
      <c r="G646" s="1697"/>
      <c r="H646" s="1697"/>
      <c r="I646" s="1698"/>
      <c r="J646" s="494"/>
      <c r="K646" s="495"/>
      <c r="L646" s="220" t="s">
        <v>65</v>
      </c>
      <c r="M646" s="496"/>
      <c r="N646" s="218" t="s">
        <v>64</v>
      </c>
      <c r="O646" s="42"/>
      <c r="P646" s="53"/>
      <c r="V646" s="82"/>
      <c r="W646" s="82"/>
      <c r="X646" s="82"/>
      <c r="Y646" s="82"/>
      <c r="Z646" s="82"/>
      <c r="AA646" s="82"/>
      <c r="AB646" s="83"/>
      <c r="AD646" s="1696" t="s">
        <v>63</v>
      </c>
      <c r="AE646" s="1697"/>
      <c r="AF646" s="1697"/>
      <c r="AG646" s="1697"/>
      <c r="AH646" s="1697"/>
      <c r="AI646" s="1697"/>
      <c r="AJ646" s="1697"/>
      <c r="AK646" s="1698"/>
      <c r="AL646" s="494"/>
      <c r="AM646" s="495"/>
      <c r="AN646" s="220" t="s">
        <v>65</v>
      </c>
      <c r="AO646" s="496"/>
      <c r="AP646" s="218" t="s">
        <v>64</v>
      </c>
      <c r="AQ646" s="42"/>
      <c r="AR646" s="53"/>
      <c r="AX646" s="82"/>
      <c r="AY646" s="82"/>
      <c r="AZ646" s="82"/>
      <c r="BA646" s="82"/>
      <c r="BB646" s="82"/>
      <c r="BC646" s="82"/>
      <c r="BD646" s="83"/>
    </row>
    <row r="647" spans="2:58" s="32" customFormat="1" ht="15" hidden="1" customHeight="1" x14ac:dyDescent="0.45">
      <c r="B647" s="1699"/>
      <c r="C647" s="1700"/>
      <c r="D647" s="1700"/>
      <c r="E647" s="1700"/>
      <c r="F647" s="1700"/>
      <c r="G647" s="1700"/>
      <c r="H647" s="1700"/>
      <c r="I647" s="1701"/>
      <c r="J647" s="43" t="s">
        <v>66</v>
      </c>
      <c r="K647" s="44"/>
      <c r="L647" s="44"/>
      <c r="M647" s="44"/>
      <c r="N647" s="44"/>
      <c r="O647" s="44"/>
      <c r="P647" s="44"/>
      <c r="Q647" s="44"/>
      <c r="R647" s="44"/>
      <c r="S647" s="42"/>
      <c r="T647" s="45"/>
      <c r="U647" s="217"/>
      <c r="V647" s="212"/>
      <c r="W647" s="410"/>
      <c r="X647" s="295" t="s">
        <v>65</v>
      </c>
      <c r="Y647" s="211"/>
      <c r="Z647" s="72" t="s">
        <v>64</v>
      </c>
      <c r="AA647" s="72"/>
      <c r="AB647" s="214"/>
      <c r="AD647" s="1699"/>
      <c r="AE647" s="1700"/>
      <c r="AF647" s="1700"/>
      <c r="AG647" s="1700"/>
      <c r="AH647" s="1700"/>
      <c r="AI647" s="1700"/>
      <c r="AJ647" s="1700"/>
      <c r="AK647" s="1701"/>
      <c r="AL647" s="43" t="s">
        <v>66</v>
      </c>
      <c r="AM647" s="44"/>
      <c r="AN647" s="44"/>
      <c r="AO647" s="44"/>
      <c r="AP647" s="44"/>
      <c r="AQ647" s="44"/>
      <c r="AR647" s="44"/>
      <c r="AS647" s="44"/>
      <c r="AT647" s="44"/>
      <c r="AU647" s="42"/>
      <c r="AV647" s="45"/>
      <c r="AW647" s="217"/>
      <c r="AX647" s="212"/>
      <c r="AY647" s="410"/>
      <c r="AZ647" s="295" t="s">
        <v>65</v>
      </c>
      <c r="BA647" s="211"/>
      <c r="BB647" s="72" t="s">
        <v>64</v>
      </c>
      <c r="BC647" s="72"/>
      <c r="BD647" s="214"/>
    </row>
    <row r="648" spans="2:58" s="32" customFormat="1" ht="15" hidden="1" customHeight="1" x14ac:dyDescent="0.45">
      <c r="B648" s="1702"/>
      <c r="C648" s="1703"/>
      <c r="D648" s="1703"/>
      <c r="E648" s="1703"/>
      <c r="F648" s="1703"/>
      <c r="G648" s="1703"/>
      <c r="H648" s="1703"/>
      <c r="I648" s="1704"/>
      <c r="J648" s="292" t="s">
        <v>67</v>
      </c>
      <c r="K648" s="99"/>
      <c r="L648" s="99"/>
      <c r="M648" s="99"/>
      <c r="N648" s="99"/>
      <c r="O648" s="99"/>
      <c r="P648" s="99"/>
      <c r="Q648" s="99"/>
      <c r="R648" s="99"/>
      <c r="S648" s="47"/>
      <c r="T648" s="48"/>
      <c r="U648" s="498"/>
      <c r="V648" s="499"/>
      <c r="W648" s="500"/>
      <c r="X648" s="99" t="s">
        <v>65</v>
      </c>
      <c r="Y648" s="501"/>
      <c r="Z648" s="48" t="s">
        <v>64</v>
      </c>
      <c r="AA648" s="48"/>
      <c r="AB648" s="49"/>
      <c r="AD648" s="1702"/>
      <c r="AE648" s="1703"/>
      <c r="AF648" s="1703"/>
      <c r="AG648" s="1703"/>
      <c r="AH648" s="1703"/>
      <c r="AI648" s="1703"/>
      <c r="AJ648" s="1703"/>
      <c r="AK648" s="1704"/>
      <c r="AL648" s="292" t="s">
        <v>67</v>
      </c>
      <c r="AM648" s="99"/>
      <c r="AN648" s="99"/>
      <c r="AO648" s="99"/>
      <c r="AP648" s="99"/>
      <c r="AQ648" s="99"/>
      <c r="AR648" s="99"/>
      <c r="AS648" s="99"/>
      <c r="AT648" s="99"/>
      <c r="AU648" s="47"/>
      <c r="AV648" s="48"/>
      <c r="AW648" s="498"/>
      <c r="AX648" s="499"/>
      <c r="AY648" s="500"/>
      <c r="AZ648" s="99" t="s">
        <v>65</v>
      </c>
      <c r="BA648" s="501"/>
      <c r="BB648" s="48" t="s">
        <v>64</v>
      </c>
      <c r="BC648" s="48"/>
      <c r="BD648" s="49"/>
    </row>
    <row r="649" spans="2:58" s="32" customFormat="1" ht="18" hidden="1" customHeight="1" x14ac:dyDescent="0.45">
      <c r="B649" s="1167" t="s">
        <v>68</v>
      </c>
      <c r="C649" s="1168"/>
      <c r="D649" s="1168"/>
      <c r="E649" s="1168"/>
      <c r="F649" s="1168"/>
      <c r="G649" s="1168"/>
      <c r="H649" s="1168"/>
      <c r="I649" s="1169"/>
      <c r="J649" s="502" t="s">
        <v>70</v>
      </c>
      <c r="K649" s="52" t="s">
        <v>69</v>
      </c>
      <c r="L649" s="58"/>
      <c r="M649" s="58"/>
      <c r="N649" s="58"/>
      <c r="O649" s="502" t="s">
        <v>70</v>
      </c>
      <c r="P649" s="52" t="s">
        <v>71</v>
      </c>
      <c r="Q649" s="58"/>
      <c r="R649" s="58"/>
      <c r="T649" s="72" t="s">
        <v>81</v>
      </c>
      <c r="U649" s="502" t="s">
        <v>70</v>
      </c>
      <c r="V649" s="72" t="s">
        <v>82</v>
      </c>
      <c r="X649" s="52"/>
      <c r="Y649" s="58"/>
      <c r="Z649" s="58"/>
      <c r="AA649" s="58"/>
      <c r="AB649" s="59"/>
      <c r="AD649" s="1167" t="s">
        <v>68</v>
      </c>
      <c r="AE649" s="1168"/>
      <c r="AF649" s="1168"/>
      <c r="AG649" s="1168"/>
      <c r="AH649" s="1168"/>
      <c r="AI649" s="1168"/>
      <c r="AJ649" s="1168"/>
      <c r="AK649" s="1169"/>
      <c r="AL649" s="502" t="s">
        <v>70</v>
      </c>
      <c r="AM649" s="52" t="s">
        <v>69</v>
      </c>
      <c r="AN649" s="58"/>
      <c r="AO649" s="58"/>
      <c r="AP649" s="58"/>
      <c r="AQ649" s="502" t="s">
        <v>70</v>
      </c>
      <c r="AR649" s="52" t="s">
        <v>71</v>
      </c>
      <c r="AS649" s="58"/>
      <c r="AT649" s="58"/>
      <c r="AV649" s="72" t="s">
        <v>81</v>
      </c>
      <c r="AW649" s="502" t="s">
        <v>70</v>
      </c>
      <c r="AX649" s="72" t="s">
        <v>82</v>
      </c>
      <c r="AZ649" s="52"/>
      <c r="BA649" s="58"/>
      <c r="BB649" s="58"/>
      <c r="BC649" s="58"/>
      <c r="BD649" s="59"/>
    </row>
    <row r="650" spans="2:58" s="32" customFormat="1" ht="15" hidden="1" customHeight="1" x14ac:dyDescent="0.45">
      <c r="B650" s="1118" t="s">
        <v>72</v>
      </c>
      <c r="C650" s="1119"/>
      <c r="D650" s="1119"/>
      <c r="E650" s="1119"/>
      <c r="F650" s="1119"/>
      <c r="G650" s="1119"/>
      <c r="H650" s="1119"/>
      <c r="I650" s="1120"/>
      <c r="J650" s="1130" t="s">
        <v>73</v>
      </c>
      <c r="K650" s="1139"/>
      <c r="L650" s="1744"/>
      <c r="M650" s="1199"/>
      <c r="N650" s="1199"/>
      <c r="O650" s="1199"/>
      <c r="P650" s="1199"/>
      <c r="Q650" s="1199"/>
      <c r="R650" s="1200"/>
      <c r="S650" s="1200"/>
      <c r="T650" s="1200"/>
      <c r="U650" s="1745"/>
      <c r="V650" s="1143" t="s">
        <v>74</v>
      </c>
      <c r="W650" s="1143"/>
      <c r="X650" s="1143"/>
      <c r="Y650" s="1143"/>
      <c r="Z650" s="1143"/>
      <c r="AA650" s="1143"/>
      <c r="AB650" s="1144"/>
      <c r="AD650" s="1118" t="s">
        <v>72</v>
      </c>
      <c r="AE650" s="1119"/>
      <c r="AF650" s="1119"/>
      <c r="AG650" s="1119"/>
      <c r="AH650" s="1119"/>
      <c r="AI650" s="1119"/>
      <c r="AJ650" s="1119"/>
      <c r="AK650" s="1120"/>
      <c r="AL650" s="1130" t="s">
        <v>73</v>
      </c>
      <c r="AM650" s="1139"/>
      <c r="AN650" s="1744"/>
      <c r="AO650" s="1199"/>
      <c r="AP650" s="1199"/>
      <c r="AQ650" s="1199"/>
      <c r="AR650" s="1199"/>
      <c r="AS650" s="1199"/>
      <c r="AT650" s="1200"/>
      <c r="AU650" s="1200"/>
      <c r="AV650" s="1200"/>
      <c r="AW650" s="1745"/>
      <c r="AX650" s="1143" t="s">
        <v>74</v>
      </c>
      <c r="AY650" s="1143"/>
      <c r="AZ650" s="1143"/>
      <c r="BA650" s="1143"/>
      <c r="BB650" s="1143"/>
      <c r="BC650" s="1143"/>
      <c r="BD650" s="1144"/>
    </row>
    <row r="651" spans="2:58" s="32" customFormat="1" ht="15" hidden="1" customHeight="1" x14ac:dyDescent="0.45">
      <c r="B651" s="1121"/>
      <c r="C651" s="1122"/>
      <c r="D651" s="1122"/>
      <c r="E651" s="1122"/>
      <c r="F651" s="1122"/>
      <c r="G651" s="1122"/>
      <c r="H651" s="1122"/>
      <c r="I651" s="1123"/>
      <c r="J651" s="1197"/>
      <c r="K651" s="1198"/>
      <c r="L651" s="1744"/>
      <c r="M651" s="1199"/>
      <c r="N651" s="1199"/>
      <c r="O651" s="1199"/>
      <c r="P651" s="1199"/>
      <c r="Q651" s="1199"/>
      <c r="R651" s="1200"/>
      <c r="S651" s="1200"/>
      <c r="T651" s="1200"/>
      <c r="U651" s="1745"/>
      <c r="V651" s="1146"/>
      <c r="W651" s="1146"/>
      <c r="X651" s="1146"/>
      <c r="Y651" s="1146"/>
      <c r="Z651" s="1146"/>
      <c r="AA651" s="1146"/>
      <c r="AB651" s="1147"/>
      <c r="AC651" s="63"/>
      <c r="AD651" s="1121"/>
      <c r="AE651" s="1122"/>
      <c r="AF651" s="1122"/>
      <c r="AG651" s="1122"/>
      <c r="AH651" s="1122"/>
      <c r="AI651" s="1122"/>
      <c r="AJ651" s="1122"/>
      <c r="AK651" s="1123"/>
      <c r="AL651" s="1197"/>
      <c r="AM651" s="1198"/>
      <c r="AN651" s="1744"/>
      <c r="AO651" s="1199"/>
      <c r="AP651" s="1199"/>
      <c r="AQ651" s="1199"/>
      <c r="AR651" s="1199"/>
      <c r="AS651" s="1199"/>
      <c r="AT651" s="1200"/>
      <c r="AU651" s="1200"/>
      <c r="AV651" s="1200"/>
      <c r="AW651" s="1745"/>
      <c r="AX651" s="1146"/>
      <c r="AY651" s="1146"/>
      <c r="AZ651" s="1146"/>
      <c r="BA651" s="1146"/>
      <c r="BB651" s="1146"/>
      <c r="BC651" s="1146"/>
      <c r="BD651" s="1147"/>
      <c r="BF651" s="63"/>
    </row>
    <row r="652" spans="2:58" s="32" customFormat="1" ht="15" hidden="1" customHeight="1" x14ac:dyDescent="0.45">
      <c r="B652" s="1118" t="s">
        <v>75</v>
      </c>
      <c r="C652" s="1119"/>
      <c r="D652" s="1119"/>
      <c r="E652" s="1119"/>
      <c r="F652" s="1119"/>
      <c r="G652" s="1119"/>
      <c r="H652" s="1119"/>
      <c r="I652" s="1119"/>
      <c r="J652" s="1737"/>
      <c r="K652" s="1739"/>
      <c r="L652" s="1558"/>
      <c r="M652" s="1527" t="s">
        <v>76</v>
      </c>
      <c r="N652" s="1558"/>
      <c r="O652" s="1527" t="s">
        <v>77</v>
      </c>
      <c r="P652" s="1558"/>
      <c r="Q652" s="1527" t="s">
        <v>140</v>
      </c>
      <c r="S652" s="60"/>
      <c r="T652" s="60"/>
      <c r="U652" s="60"/>
      <c r="V652" s="60"/>
      <c r="W652" s="60"/>
      <c r="X652" s="60"/>
      <c r="Y652" s="60"/>
      <c r="Z652" s="60"/>
      <c r="AA652" s="60"/>
      <c r="AB652" s="209"/>
      <c r="AC652" s="63"/>
      <c r="AD652" s="1118" t="s">
        <v>75</v>
      </c>
      <c r="AE652" s="1119"/>
      <c r="AF652" s="1119"/>
      <c r="AG652" s="1119"/>
      <c r="AH652" s="1119"/>
      <c r="AI652" s="1119"/>
      <c r="AJ652" s="1119"/>
      <c r="AK652" s="1119"/>
      <c r="AL652" s="1737"/>
      <c r="AM652" s="1739"/>
      <c r="AN652" s="1558"/>
      <c r="AO652" s="1527" t="s">
        <v>76</v>
      </c>
      <c r="AP652" s="1558"/>
      <c r="AQ652" s="1527" t="s">
        <v>77</v>
      </c>
      <c r="AR652" s="1558"/>
      <c r="AS652" s="1527" t="s">
        <v>140</v>
      </c>
      <c r="AU652" s="60"/>
      <c r="AV652" s="60"/>
      <c r="AW652" s="60"/>
      <c r="AX652" s="60"/>
      <c r="AY652" s="60"/>
      <c r="AZ652" s="60"/>
      <c r="BA652" s="60"/>
      <c r="BB652" s="60"/>
      <c r="BC652" s="60"/>
      <c r="BD652" s="209"/>
      <c r="BF652" s="63"/>
    </row>
    <row r="653" spans="2:58" s="32" customFormat="1" ht="15" hidden="1" customHeight="1" x14ac:dyDescent="0.45">
      <c r="B653" s="1121"/>
      <c r="C653" s="1122"/>
      <c r="D653" s="1122"/>
      <c r="E653" s="1122"/>
      <c r="F653" s="1122"/>
      <c r="G653" s="1122"/>
      <c r="H653" s="1122"/>
      <c r="I653" s="1122"/>
      <c r="J653" s="1480"/>
      <c r="K653" s="1752"/>
      <c r="L653" s="1749"/>
      <c r="M653" s="1528"/>
      <c r="N653" s="1749"/>
      <c r="O653" s="1528"/>
      <c r="P653" s="1749"/>
      <c r="Q653" s="1528"/>
      <c r="R653" s="64"/>
      <c r="S653" s="62"/>
      <c r="T653" s="62"/>
      <c r="U653" s="62"/>
      <c r="V653" s="62"/>
      <c r="W653" s="62"/>
      <c r="X653" s="62"/>
      <c r="Y653" s="62"/>
      <c r="Z653" s="62"/>
      <c r="AA653" s="62"/>
      <c r="AB653" s="208"/>
      <c r="AC653" s="63"/>
      <c r="AD653" s="1121"/>
      <c r="AE653" s="1122"/>
      <c r="AF653" s="1122"/>
      <c r="AG653" s="1122"/>
      <c r="AH653" s="1122"/>
      <c r="AI653" s="1122"/>
      <c r="AJ653" s="1122"/>
      <c r="AK653" s="1122"/>
      <c r="AL653" s="1480"/>
      <c r="AM653" s="1752"/>
      <c r="AN653" s="1749"/>
      <c r="AO653" s="1528"/>
      <c r="AP653" s="1749"/>
      <c r="AQ653" s="1528"/>
      <c r="AR653" s="1749"/>
      <c r="AS653" s="1528"/>
      <c r="AT653" s="64"/>
      <c r="AU653" s="62"/>
      <c r="AV653" s="62"/>
      <c r="AW653" s="62"/>
      <c r="AX653" s="62"/>
      <c r="AY653" s="62"/>
      <c r="AZ653" s="62"/>
      <c r="BA653" s="62"/>
      <c r="BB653" s="62"/>
      <c r="BC653" s="62"/>
      <c r="BD653" s="208"/>
      <c r="BF653" s="63"/>
    </row>
    <row r="654" spans="2:58" s="32" customFormat="1" ht="20.100000000000001" hidden="1" customHeight="1" x14ac:dyDescent="0.4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1"/>
      <c r="Z654" s="61"/>
      <c r="AA654" s="61"/>
      <c r="AB654" s="61"/>
      <c r="AC654" s="63"/>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1"/>
      <c r="BB654" s="61"/>
      <c r="BC654" s="61"/>
      <c r="BD654" s="61"/>
      <c r="BF654" s="63"/>
    </row>
    <row r="655" spans="2:58" s="32" customFormat="1" ht="12.6" hidden="1" customHeight="1" x14ac:dyDescent="0.45">
      <c r="B655" s="1185" t="s">
        <v>62</v>
      </c>
      <c r="C655" s="1186"/>
      <c r="D655" s="1186"/>
      <c r="E655" s="1186"/>
      <c r="F655" s="1186"/>
      <c r="G655" s="1186"/>
      <c r="H655" s="1186"/>
      <c r="I655" s="1187"/>
      <c r="J655" s="1188"/>
      <c r="K655" s="1189"/>
      <c r="L655" s="1189"/>
      <c r="M655" s="1189"/>
      <c r="N655" s="1189"/>
      <c r="O655" s="1189"/>
      <c r="P655" s="1189"/>
      <c r="Q655" s="1189"/>
      <c r="R655" s="1189"/>
      <c r="S655" s="1189"/>
      <c r="T655" s="1189"/>
      <c r="U655" s="1189"/>
      <c r="V655" s="1189"/>
      <c r="W655" s="1189"/>
      <c r="X655" s="1189"/>
      <c r="Y655" s="1189"/>
      <c r="Z655" s="1189"/>
      <c r="AA655" s="1189"/>
      <c r="AB655" s="1190"/>
      <c r="AD655" s="1185" t="s">
        <v>62</v>
      </c>
      <c r="AE655" s="1186"/>
      <c r="AF655" s="1186"/>
      <c r="AG655" s="1186"/>
      <c r="AH655" s="1186"/>
      <c r="AI655" s="1186"/>
      <c r="AJ655" s="1186"/>
      <c r="AK655" s="1187"/>
      <c r="AL655" s="1188"/>
      <c r="AM655" s="1189"/>
      <c r="AN655" s="1189"/>
      <c r="AO655" s="1189"/>
      <c r="AP655" s="1189"/>
      <c r="AQ655" s="1189"/>
      <c r="AR655" s="1189"/>
      <c r="AS655" s="1189"/>
      <c r="AT655" s="1189"/>
      <c r="AU655" s="1189"/>
      <c r="AV655" s="1189"/>
      <c r="AW655" s="1189"/>
      <c r="AX655" s="1189"/>
      <c r="AY655" s="1189"/>
      <c r="AZ655" s="1189"/>
      <c r="BA655" s="1189"/>
      <c r="BB655" s="1189"/>
      <c r="BC655" s="1189"/>
      <c r="BD655" s="1190"/>
    </row>
    <row r="656" spans="2:58" s="32" customFormat="1" ht="22.5" hidden="1" customHeight="1" x14ac:dyDescent="0.45">
      <c r="B656" s="1207" t="s">
        <v>50</v>
      </c>
      <c r="C656" s="1208"/>
      <c r="D656" s="1208"/>
      <c r="E656" s="1208"/>
      <c r="F656" s="1208"/>
      <c r="G656" s="1208"/>
      <c r="H656" s="1208"/>
      <c r="I656" s="1209"/>
      <c r="J656" s="1182"/>
      <c r="K656" s="1183"/>
      <c r="L656" s="1183"/>
      <c r="M656" s="1180"/>
      <c r="N656" s="1180"/>
      <c r="O656" s="1183"/>
      <c r="P656" s="1180"/>
      <c r="Q656" s="1180"/>
      <c r="R656" s="1183"/>
      <c r="S656" s="1183"/>
      <c r="T656" s="1183"/>
      <c r="U656" s="1183"/>
      <c r="V656" s="1183"/>
      <c r="W656" s="1183"/>
      <c r="X656" s="1183"/>
      <c r="Y656" s="1183"/>
      <c r="Z656" s="1183"/>
      <c r="AA656" s="1183"/>
      <c r="AB656" s="1184"/>
      <c r="AC656" s="32">
        <v>38</v>
      </c>
      <c r="AD656" s="1207" t="s">
        <v>50</v>
      </c>
      <c r="AE656" s="1208"/>
      <c r="AF656" s="1208"/>
      <c r="AG656" s="1208"/>
      <c r="AH656" s="1208"/>
      <c r="AI656" s="1208"/>
      <c r="AJ656" s="1208"/>
      <c r="AK656" s="1209"/>
      <c r="AL656" s="1182"/>
      <c r="AM656" s="1183"/>
      <c r="AN656" s="1183"/>
      <c r="AO656" s="1180"/>
      <c r="AP656" s="1180"/>
      <c r="AQ656" s="1183"/>
      <c r="AR656" s="1180"/>
      <c r="AS656" s="1180"/>
      <c r="AT656" s="1183"/>
      <c r="AU656" s="1183"/>
      <c r="AV656" s="1183"/>
      <c r="AW656" s="1183"/>
      <c r="AX656" s="1183"/>
      <c r="AY656" s="1183"/>
      <c r="AZ656" s="1183"/>
      <c r="BA656" s="1183"/>
      <c r="BB656" s="1183"/>
      <c r="BC656" s="1183"/>
      <c r="BD656" s="1184"/>
      <c r="BF656" s="32">
        <v>38</v>
      </c>
    </row>
    <row r="657" spans="2:58" s="32" customFormat="1" ht="25.35" hidden="1" customHeight="1" x14ac:dyDescent="0.45">
      <c r="B657" s="1173" t="s">
        <v>48</v>
      </c>
      <c r="C657" s="1174"/>
      <c r="D657" s="1174"/>
      <c r="E657" s="1174"/>
      <c r="F657" s="1174"/>
      <c r="G657" s="1174"/>
      <c r="H657" s="1174"/>
      <c r="I657" s="1175"/>
      <c r="J657" s="1753" t="s">
        <v>3</v>
      </c>
      <c r="K657" s="1754"/>
      <c r="L657" s="1754"/>
      <c r="M657" s="1731"/>
      <c r="N657" s="1733"/>
      <c r="O657" s="492" t="s">
        <v>4</v>
      </c>
      <c r="P657" s="1731"/>
      <c r="Q657" s="1733"/>
      <c r="R657" s="1754"/>
      <c r="S657" s="1754"/>
      <c r="T657" s="1754"/>
      <c r="U657" s="1754"/>
      <c r="V657" s="1754"/>
      <c r="W657" s="1754"/>
      <c r="X657" s="1754"/>
      <c r="Y657" s="1754"/>
      <c r="Z657" s="1754"/>
      <c r="AA657" s="1754"/>
      <c r="AB657" s="1755"/>
      <c r="AD657" s="1173" t="s">
        <v>48</v>
      </c>
      <c r="AE657" s="1174"/>
      <c r="AF657" s="1174"/>
      <c r="AG657" s="1174"/>
      <c r="AH657" s="1174"/>
      <c r="AI657" s="1174"/>
      <c r="AJ657" s="1174"/>
      <c r="AK657" s="1175"/>
      <c r="AL657" s="1753" t="s">
        <v>3</v>
      </c>
      <c r="AM657" s="1754"/>
      <c r="AN657" s="1754"/>
      <c r="AO657" s="1731"/>
      <c r="AP657" s="1733"/>
      <c r="AQ657" s="492" t="s">
        <v>4</v>
      </c>
      <c r="AR657" s="1731"/>
      <c r="AS657" s="1733"/>
      <c r="AT657" s="1754"/>
      <c r="AU657" s="1754"/>
      <c r="AV657" s="1754"/>
      <c r="AW657" s="1754"/>
      <c r="AX657" s="1754"/>
      <c r="AY657" s="1754"/>
      <c r="AZ657" s="1754"/>
      <c r="BA657" s="1754"/>
      <c r="BB657" s="1754"/>
      <c r="BC657" s="1754"/>
      <c r="BD657" s="1755"/>
    </row>
    <row r="658" spans="2:58" s="32" customFormat="1" ht="25.35" hidden="1" customHeight="1" x14ac:dyDescent="0.45">
      <c r="B658" s="1179"/>
      <c r="C658" s="1180"/>
      <c r="D658" s="1180"/>
      <c r="E658" s="1180"/>
      <c r="F658" s="1180"/>
      <c r="G658" s="1180"/>
      <c r="H658" s="1180"/>
      <c r="I658" s="1181"/>
      <c r="J658" s="1753" t="s">
        <v>5</v>
      </c>
      <c r="K658" s="1754"/>
      <c r="L658" s="1754"/>
      <c r="M658" s="1731"/>
      <c r="N658" s="1732"/>
      <c r="O658" s="1732"/>
      <c r="P658" s="1732"/>
      <c r="Q658" s="1733"/>
      <c r="R658" s="1753" t="s">
        <v>6</v>
      </c>
      <c r="S658" s="1754"/>
      <c r="T658" s="1755"/>
      <c r="U658" s="1731"/>
      <c r="V658" s="1732"/>
      <c r="W658" s="1732"/>
      <c r="X658" s="1732"/>
      <c r="Y658" s="1732"/>
      <c r="Z658" s="1732"/>
      <c r="AA658" s="1732"/>
      <c r="AB658" s="1733"/>
      <c r="AD658" s="1179"/>
      <c r="AE658" s="1180"/>
      <c r="AF658" s="1180"/>
      <c r="AG658" s="1180"/>
      <c r="AH658" s="1180"/>
      <c r="AI658" s="1180"/>
      <c r="AJ658" s="1180"/>
      <c r="AK658" s="1181"/>
      <c r="AL658" s="1753" t="s">
        <v>5</v>
      </c>
      <c r="AM658" s="1754"/>
      <c r="AN658" s="1754"/>
      <c r="AO658" s="1731"/>
      <c r="AP658" s="1732"/>
      <c r="AQ658" s="1732"/>
      <c r="AR658" s="1732"/>
      <c r="AS658" s="1733"/>
      <c r="AT658" s="1753" t="s">
        <v>6</v>
      </c>
      <c r="AU658" s="1754"/>
      <c r="AV658" s="1755"/>
      <c r="AW658" s="1731"/>
      <c r="AX658" s="1732"/>
      <c r="AY658" s="1732"/>
      <c r="AZ658" s="1732"/>
      <c r="BA658" s="1732"/>
      <c r="BB658" s="1732"/>
      <c r="BC658" s="1732"/>
      <c r="BD658" s="1733"/>
    </row>
    <row r="659" spans="2:58" s="32" customFormat="1" ht="25.35" hidden="1" customHeight="1" x14ac:dyDescent="0.45">
      <c r="B659" s="1179"/>
      <c r="C659" s="1180"/>
      <c r="D659" s="1180"/>
      <c r="E659" s="1180"/>
      <c r="F659" s="1180"/>
      <c r="G659" s="1180"/>
      <c r="H659" s="1180"/>
      <c r="I659" s="1181"/>
      <c r="J659" s="1753" t="s">
        <v>8536</v>
      </c>
      <c r="K659" s="1754"/>
      <c r="L659" s="1754"/>
      <c r="M659" s="1757"/>
      <c r="N659" s="1758"/>
      <c r="O659" s="1758"/>
      <c r="P659" s="1758"/>
      <c r="Q659" s="1759"/>
      <c r="R659" s="1753" t="s">
        <v>7</v>
      </c>
      <c r="S659" s="1754"/>
      <c r="T659" s="1755"/>
      <c r="U659" s="1731"/>
      <c r="V659" s="1732"/>
      <c r="W659" s="1732"/>
      <c r="X659" s="1732"/>
      <c r="Y659" s="1732"/>
      <c r="Z659" s="1732"/>
      <c r="AA659" s="1732"/>
      <c r="AB659" s="1733"/>
      <c r="AD659" s="1179"/>
      <c r="AE659" s="1180"/>
      <c r="AF659" s="1180"/>
      <c r="AG659" s="1180"/>
      <c r="AH659" s="1180"/>
      <c r="AI659" s="1180"/>
      <c r="AJ659" s="1180"/>
      <c r="AK659" s="1181"/>
      <c r="AL659" s="1753" t="s">
        <v>8536</v>
      </c>
      <c r="AM659" s="1754"/>
      <c r="AN659" s="1754"/>
      <c r="AO659" s="1757"/>
      <c r="AP659" s="1758"/>
      <c r="AQ659" s="1758"/>
      <c r="AR659" s="1758"/>
      <c r="AS659" s="1759"/>
      <c r="AT659" s="1753" t="s">
        <v>7</v>
      </c>
      <c r="AU659" s="1754"/>
      <c r="AV659" s="1755"/>
      <c r="AW659" s="1731"/>
      <c r="AX659" s="1732"/>
      <c r="AY659" s="1732"/>
      <c r="AZ659" s="1732"/>
      <c r="BA659" s="1732"/>
      <c r="BB659" s="1732"/>
      <c r="BC659" s="1732"/>
      <c r="BD659" s="1733"/>
    </row>
    <row r="660" spans="2:58" s="32" customFormat="1" ht="25.35" hidden="1" customHeight="1" x14ac:dyDescent="0.45">
      <c r="B660" s="1182"/>
      <c r="C660" s="1183"/>
      <c r="D660" s="1183"/>
      <c r="E660" s="1183"/>
      <c r="F660" s="1183"/>
      <c r="G660" s="1183"/>
      <c r="H660" s="1183"/>
      <c r="I660" s="1184"/>
      <c r="J660" s="1753" t="s">
        <v>8</v>
      </c>
      <c r="K660" s="1754"/>
      <c r="L660" s="1754"/>
      <c r="M660" s="1756"/>
      <c r="N660" s="1756"/>
      <c r="O660" s="1756"/>
      <c r="P660" s="1756"/>
      <c r="Q660" s="1756"/>
      <c r="R660" s="1756"/>
      <c r="S660" s="1756"/>
      <c r="T660" s="1756"/>
      <c r="U660" s="1756"/>
      <c r="V660" s="1756"/>
      <c r="W660" s="1756"/>
      <c r="X660" s="1756"/>
      <c r="Y660" s="1756"/>
      <c r="Z660" s="1756"/>
      <c r="AA660" s="1756"/>
      <c r="AB660" s="1756"/>
      <c r="AD660" s="1182"/>
      <c r="AE660" s="1183"/>
      <c r="AF660" s="1183"/>
      <c r="AG660" s="1183"/>
      <c r="AH660" s="1183"/>
      <c r="AI660" s="1183"/>
      <c r="AJ660" s="1183"/>
      <c r="AK660" s="1184"/>
      <c r="AL660" s="1753" t="s">
        <v>8</v>
      </c>
      <c r="AM660" s="1754"/>
      <c r="AN660" s="1754"/>
      <c r="AO660" s="1756"/>
      <c r="AP660" s="1756"/>
      <c r="AQ660" s="1756"/>
      <c r="AR660" s="1756"/>
      <c r="AS660" s="1756"/>
      <c r="AT660" s="1756"/>
      <c r="AU660" s="1756"/>
      <c r="AV660" s="1756"/>
      <c r="AW660" s="1756"/>
      <c r="AX660" s="1756"/>
      <c r="AY660" s="1756"/>
      <c r="AZ660" s="1756"/>
      <c r="BA660" s="1756"/>
      <c r="BB660" s="1756"/>
      <c r="BC660" s="1756"/>
      <c r="BD660" s="1756"/>
    </row>
    <row r="661" spans="2:58" s="32" customFormat="1" ht="30" hidden="1" customHeight="1" x14ac:dyDescent="0.45">
      <c r="B661" s="1696" t="s">
        <v>63</v>
      </c>
      <c r="C661" s="1697"/>
      <c r="D661" s="1697"/>
      <c r="E661" s="1697"/>
      <c r="F661" s="1697"/>
      <c r="G661" s="1697"/>
      <c r="H661" s="1697"/>
      <c r="I661" s="1698"/>
      <c r="J661" s="494"/>
      <c r="K661" s="495"/>
      <c r="L661" s="220" t="s">
        <v>65</v>
      </c>
      <c r="M661" s="496"/>
      <c r="N661" s="218" t="s">
        <v>64</v>
      </c>
      <c r="O661" s="42"/>
      <c r="P661" s="53"/>
      <c r="V661" s="82"/>
      <c r="W661" s="82"/>
      <c r="X661" s="82"/>
      <c r="Y661" s="82"/>
      <c r="Z661" s="82"/>
      <c r="AA661" s="82"/>
      <c r="AB661" s="83"/>
      <c r="AD661" s="1696" t="s">
        <v>63</v>
      </c>
      <c r="AE661" s="1697"/>
      <c r="AF661" s="1697"/>
      <c r="AG661" s="1697"/>
      <c r="AH661" s="1697"/>
      <c r="AI661" s="1697"/>
      <c r="AJ661" s="1697"/>
      <c r="AK661" s="1698"/>
      <c r="AL661" s="494"/>
      <c r="AM661" s="495"/>
      <c r="AN661" s="220" t="s">
        <v>65</v>
      </c>
      <c r="AO661" s="496"/>
      <c r="AP661" s="218" t="s">
        <v>64</v>
      </c>
      <c r="AQ661" s="42"/>
      <c r="AR661" s="53"/>
      <c r="AX661" s="82"/>
      <c r="AY661" s="82"/>
      <c r="AZ661" s="82"/>
      <c r="BA661" s="82"/>
      <c r="BB661" s="82"/>
      <c r="BC661" s="82"/>
      <c r="BD661" s="83"/>
    </row>
    <row r="662" spans="2:58" s="32" customFormat="1" ht="15" hidden="1" customHeight="1" x14ac:dyDescent="0.45">
      <c r="B662" s="1699"/>
      <c r="C662" s="1700"/>
      <c r="D662" s="1700"/>
      <c r="E662" s="1700"/>
      <c r="F662" s="1700"/>
      <c r="G662" s="1700"/>
      <c r="H662" s="1700"/>
      <c r="I662" s="1701"/>
      <c r="J662" s="43" t="s">
        <v>66</v>
      </c>
      <c r="K662" s="44"/>
      <c r="L662" s="44"/>
      <c r="M662" s="44"/>
      <c r="N662" s="44"/>
      <c r="O662" s="44"/>
      <c r="P662" s="44"/>
      <c r="Q662" s="44"/>
      <c r="R662" s="44"/>
      <c r="S662" s="42"/>
      <c r="T662" s="45"/>
      <c r="U662" s="217"/>
      <c r="V662" s="212"/>
      <c r="W662" s="410"/>
      <c r="X662" s="295" t="s">
        <v>65</v>
      </c>
      <c r="Y662" s="211"/>
      <c r="Z662" s="72" t="s">
        <v>64</v>
      </c>
      <c r="AA662" s="72"/>
      <c r="AB662" s="214"/>
      <c r="AD662" s="1699"/>
      <c r="AE662" s="1700"/>
      <c r="AF662" s="1700"/>
      <c r="AG662" s="1700"/>
      <c r="AH662" s="1700"/>
      <c r="AI662" s="1700"/>
      <c r="AJ662" s="1700"/>
      <c r="AK662" s="1701"/>
      <c r="AL662" s="43" t="s">
        <v>66</v>
      </c>
      <c r="AM662" s="44"/>
      <c r="AN662" s="44"/>
      <c r="AO662" s="44"/>
      <c r="AP662" s="44"/>
      <c r="AQ662" s="44"/>
      <c r="AR662" s="44"/>
      <c r="AS662" s="44"/>
      <c r="AT662" s="44"/>
      <c r="AU662" s="42"/>
      <c r="AV662" s="45"/>
      <c r="AW662" s="217"/>
      <c r="AX662" s="212"/>
      <c r="AY662" s="410"/>
      <c r="AZ662" s="295" t="s">
        <v>65</v>
      </c>
      <c r="BA662" s="211"/>
      <c r="BB662" s="72" t="s">
        <v>64</v>
      </c>
      <c r="BC662" s="72"/>
      <c r="BD662" s="214"/>
    </row>
    <row r="663" spans="2:58" s="32" customFormat="1" ht="15" hidden="1" customHeight="1" x14ac:dyDescent="0.45">
      <c r="B663" s="1702"/>
      <c r="C663" s="1703"/>
      <c r="D663" s="1703"/>
      <c r="E663" s="1703"/>
      <c r="F663" s="1703"/>
      <c r="G663" s="1703"/>
      <c r="H663" s="1703"/>
      <c r="I663" s="1704"/>
      <c r="J663" s="292" t="s">
        <v>67</v>
      </c>
      <c r="K663" s="99"/>
      <c r="L663" s="99"/>
      <c r="M663" s="99"/>
      <c r="N663" s="99"/>
      <c r="O663" s="99"/>
      <c r="P663" s="99"/>
      <c r="Q663" s="99"/>
      <c r="R663" s="99"/>
      <c r="S663" s="47"/>
      <c r="T663" s="48"/>
      <c r="U663" s="498"/>
      <c r="V663" s="499"/>
      <c r="W663" s="500"/>
      <c r="X663" s="99" t="s">
        <v>65</v>
      </c>
      <c r="Y663" s="501"/>
      <c r="Z663" s="48" t="s">
        <v>64</v>
      </c>
      <c r="AA663" s="48"/>
      <c r="AB663" s="49"/>
      <c r="AD663" s="1702"/>
      <c r="AE663" s="1703"/>
      <c r="AF663" s="1703"/>
      <c r="AG663" s="1703"/>
      <c r="AH663" s="1703"/>
      <c r="AI663" s="1703"/>
      <c r="AJ663" s="1703"/>
      <c r="AK663" s="1704"/>
      <c r="AL663" s="292" t="s">
        <v>67</v>
      </c>
      <c r="AM663" s="99"/>
      <c r="AN663" s="99"/>
      <c r="AO663" s="99"/>
      <c r="AP663" s="99"/>
      <c r="AQ663" s="99"/>
      <c r="AR663" s="99"/>
      <c r="AS663" s="99"/>
      <c r="AT663" s="99"/>
      <c r="AU663" s="47"/>
      <c r="AV663" s="48"/>
      <c r="AW663" s="498"/>
      <c r="AX663" s="499"/>
      <c r="AY663" s="500"/>
      <c r="AZ663" s="99" t="s">
        <v>65</v>
      </c>
      <c r="BA663" s="501"/>
      <c r="BB663" s="48" t="s">
        <v>64</v>
      </c>
      <c r="BC663" s="48"/>
      <c r="BD663" s="49"/>
    </row>
    <row r="664" spans="2:58" s="32" customFormat="1" ht="18" hidden="1" customHeight="1" x14ac:dyDescent="0.45">
      <c r="B664" s="1167" t="s">
        <v>68</v>
      </c>
      <c r="C664" s="1168"/>
      <c r="D664" s="1168"/>
      <c r="E664" s="1168"/>
      <c r="F664" s="1168"/>
      <c r="G664" s="1168"/>
      <c r="H664" s="1168"/>
      <c r="I664" s="1169"/>
      <c r="J664" s="502" t="s">
        <v>70</v>
      </c>
      <c r="K664" s="52" t="s">
        <v>69</v>
      </c>
      <c r="L664" s="58"/>
      <c r="M664" s="58"/>
      <c r="N664" s="58"/>
      <c r="O664" s="502" t="s">
        <v>70</v>
      </c>
      <c r="P664" s="52" t="s">
        <v>71</v>
      </c>
      <c r="Q664" s="58"/>
      <c r="R664" s="58"/>
      <c r="T664" s="72" t="s">
        <v>81</v>
      </c>
      <c r="U664" s="502" t="s">
        <v>70</v>
      </c>
      <c r="V664" s="72" t="s">
        <v>82</v>
      </c>
      <c r="X664" s="52"/>
      <c r="Y664" s="58"/>
      <c r="Z664" s="58"/>
      <c r="AA664" s="58"/>
      <c r="AB664" s="59"/>
      <c r="AD664" s="1167" t="s">
        <v>68</v>
      </c>
      <c r="AE664" s="1168"/>
      <c r="AF664" s="1168"/>
      <c r="AG664" s="1168"/>
      <c r="AH664" s="1168"/>
      <c r="AI664" s="1168"/>
      <c r="AJ664" s="1168"/>
      <c r="AK664" s="1169"/>
      <c r="AL664" s="502" t="s">
        <v>70</v>
      </c>
      <c r="AM664" s="52" t="s">
        <v>69</v>
      </c>
      <c r="AN664" s="58"/>
      <c r="AO664" s="58"/>
      <c r="AP664" s="58"/>
      <c r="AQ664" s="502" t="s">
        <v>70</v>
      </c>
      <c r="AR664" s="52" t="s">
        <v>71</v>
      </c>
      <c r="AS664" s="58"/>
      <c r="AT664" s="58"/>
      <c r="AV664" s="72" t="s">
        <v>81</v>
      </c>
      <c r="AW664" s="502" t="s">
        <v>70</v>
      </c>
      <c r="AX664" s="72" t="s">
        <v>82</v>
      </c>
      <c r="AZ664" s="52"/>
      <c r="BA664" s="58"/>
      <c r="BB664" s="58"/>
      <c r="BC664" s="58"/>
      <c r="BD664" s="59"/>
    </row>
    <row r="665" spans="2:58" s="32" customFormat="1" ht="15" hidden="1" customHeight="1" x14ac:dyDescent="0.45">
      <c r="B665" s="1118" t="s">
        <v>72</v>
      </c>
      <c r="C665" s="1119"/>
      <c r="D665" s="1119"/>
      <c r="E665" s="1119"/>
      <c r="F665" s="1119"/>
      <c r="G665" s="1119"/>
      <c r="H665" s="1119"/>
      <c r="I665" s="1120"/>
      <c r="J665" s="1130" t="s">
        <v>73</v>
      </c>
      <c r="K665" s="1139"/>
      <c r="L665" s="1744"/>
      <c r="M665" s="1199"/>
      <c r="N665" s="1199"/>
      <c r="O665" s="1199"/>
      <c r="P665" s="1199"/>
      <c r="Q665" s="1199"/>
      <c r="R665" s="1200"/>
      <c r="S665" s="1200"/>
      <c r="T665" s="1200"/>
      <c r="U665" s="1745"/>
      <c r="V665" s="1143" t="s">
        <v>74</v>
      </c>
      <c r="W665" s="1143"/>
      <c r="X665" s="1143"/>
      <c r="Y665" s="1143"/>
      <c r="Z665" s="1143"/>
      <c r="AA665" s="1143"/>
      <c r="AB665" s="1144"/>
      <c r="AD665" s="1118" t="s">
        <v>72</v>
      </c>
      <c r="AE665" s="1119"/>
      <c r="AF665" s="1119"/>
      <c r="AG665" s="1119"/>
      <c r="AH665" s="1119"/>
      <c r="AI665" s="1119"/>
      <c r="AJ665" s="1119"/>
      <c r="AK665" s="1120"/>
      <c r="AL665" s="1130" t="s">
        <v>73</v>
      </c>
      <c r="AM665" s="1139"/>
      <c r="AN665" s="1744"/>
      <c r="AO665" s="1199"/>
      <c r="AP665" s="1199"/>
      <c r="AQ665" s="1199"/>
      <c r="AR665" s="1199"/>
      <c r="AS665" s="1199"/>
      <c r="AT665" s="1200"/>
      <c r="AU665" s="1200"/>
      <c r="AV665" s="1200"/>
      <c r="AW665" s="1745"/>
      <c r="AX665" s="1143" t="s">
        <v>74</v>
      </c>
      <c r="AY665" s="1143"/>
      <c r="AZ665" s="1143"/>
      <c r="BA665" s="1143"/>
      <c r="BB665" s="1143"/>
      <c r="BC665" s="1143"/>
      <c r="BD665" s="1144"/>
    </row>
    <row r="666" spans="2:58" s="32" customFormat="1" ht="15" hidden="1" customHeight="1" x14ac:dyDescent="0.45">
      <c r="B666" s="1121"/>
      <c r="C666" s="1122"/>
      <c r="D666" s="1122"/>
      <c r="E666" s="1122"/>
      <c r="F666" s="1122"/>
      <c r="G666" s="1122"/>
      <c r="H666" s="1122"/>
      <c r="I666" s="1123"/>
      <c r="J666" s="1197"/>
      <c r="K666" s="1198"/>
      <c r="L666" s="1744"/>
      <c r="M666" s="1199"/>
      <c r="N666" s="1199"/>
      <c r="O666" s="1199"/>
      <c r="P666" s="1199"/>
      <c r="Q666" s="1199"/>
      <c r="R666" s="1200"/>
      <c r="S666" s="1200"/>
      <c r="T666" s="1200"/>
      <c r="U666" s="1745"/>
      <c r="V666" s="1146"/>
      <c r="W666" s="1146"/>
      <c r="X666" s="1146"/>
      <c r="Y666" s="1146"/>
      <c r="Z666" s="1146"/>
      <c r="AA666" s="1146"/>
      <c r="AB666" s="1147"/>
      <c r="AC666" s="63"/>
      <c r="AD666" s="1121"/>
      <c r="AE666" s="1122"/>
      <c r="AF666" s="1122"/>
      <c r="AG666" s="1122"/>
      <c r="AH666" s="1122"/>
      <c r="AI666" s="1122"/>
      <c r="AJ666" s="1122"/>
      <c r="AK666" s="1123"/>
      <c r="AL666" s="1197"/>
      <c r="AM666" s="1198"/>
      <c r="AN666" s="1744"/>
      <c r="AO666" s="1199"/>
      <c r="AP666" s="1199"/>
      <c r="AQ666" s="1199"/>
      <c r="AR666" s="1199"/>
      <c r="AS666" s="1199"/>
      <c r="AT666" s="1200"/>
      <c r="AU666" s="1200"/>
      <c r="AV666" s="1200"/>
      <c r="AW666" s="1745"/>
      <c r="AX666" s="1146"/>
      <c r="AY666" s="1146"/>
      <c r="AZ666" s="1146"/>
      <c r="BA666" s="1146"/>
      <c r="BB666" s="1146"/>
      <c r="BC666" s="1146"/>
      <c r="BD666" s="1147"/>
      <c r="BF666" s="63"/>
    </row>
    <row r="667" spans="2:58" s="32" customFormat="1" ht="15" hidden="1" customHeight="1" x14ac:dyDescent="0.45">
      <c r="B667" s="1118" t="s">
        <v>75</v>
      </c>
      <c r="C667" s="1119"/>
      <c r="D667" s="1119"/>
      <c r="E667" s="1119"/>
      <c r="F667" s="1119"/>
      <c r="G667" s="1119"/>
      <c r="H667" s="1119"/>
      <c r="I667" s="1119"/>
      <c r="J667" s="1737"/>
      <c r="K667" s="1739"/>
      <c r="L667" s="1558"/>
      <c r="M667" s="1527" t="s">
        <v>76</v>
      </c>
      <c r="N667" s="1558"/>
      <c r="O667" s="1527" t="s">
        <v>77</v>
      </c>
      <c r="P667" s="1558"/>
      <c r="Q667" s="1527" t="s">
        <v>140</v>
      </c>
      <c r="S667" s="60"/>
      <c r="T667" s="60"/>
      <c r="U667" s="60"/>
      <c r="V667" s="60"/>
      <c r="W667" s="60"/>
      <c r="X667" s="60"/>
      <c r="Y667" s="60"/>
      <c r="Z667" s="60"/>
      <c r="AA667" s="60"/>
      <c r="AB667" s="209"/>
      <c r="AC667" s="63"/>
      <c r="AD667" s="1118" t="s">
        <v>75</v>
      </c>
      <c r="AE667" s="1119"/>
      <c r="AF667" s="1119"/>
      <c r="AG667" s="1119"/>
      <c r="AH667" s="1119"/>
      <c r="AI667" s="1119"/>
      <c r="AJ667" s="1119"/>
      <c r="AK667" s="1119"/>
      <c r="AL667" s="1737"/>
      <c r="AM667" s="1739"/>
      <c r="AN667" s="1558"/>
      <c r="AO667" s="1527" t="s">
        <v>76</v>
      </c>
      <c r="AP667" s="1558"/>
      <c r="AQ667" s="1527" t="s">
        <v>77</v>
      </c>
      <c r="AR667" s="1558"/>
      <c r="AS667" s="1527" t="s">
        <v>140</v>
      </c>
      <c r="AU667" s="60"/>
      <c r="AV667" s="60"/>
      <c r="AW667" s="60"/>
      <c r="AX667" s="60"/>
      <c r="AY667" s="60"/>
      <c r="AZ667" s="60"/>
      <c r="BA667" s="60"/>
      <c r="BB667" s="60"/>
      <c r="BC667" s="60"/>
      <c r="BD667" s="209"/>
      <c r="BF667" s="63"/>
    </row>
    <row r="668" spans="2:58" s="32" customFormat="1" ht="15" hidden="1" customHeight="1" x14ac:dyDescent="0.45">
      <c r="B668" s="1121"/>
      <c r="C668" s="1122"/>
      <c r="D668" s="1122"/>
      <c r="E668" s="1122"/>
      <c r="F668" s="1122"/>
      <c r="G668" s="1122"/>
      <c r="H668" s="1122"/>
      <c r="I668" s="1122"/>
      <c r="J668" s="1480"/>
      <c r="K668" s="1752"/>
      <c r="L668" s="1749"/>
      <c r="M668" s="1528"/>
      <c r="N668" s="1749"/>
      <c r="O668" s="1528"/>
      <c r="P668" s="1749"/>
      <c r="Q668" s="1528"/>
      <c r="R668" s="64"/>
      <c r="S668" s="62"/>
      <c r="T668" s="62"/>
      <c r="U668" s="62"/>
      <c r="V668" s="62"/>
      <c r="W668" s="62"/>
      <c r="X668" s="62"/>
      <c r="Y668" s="62"/>
      <c r="Z668" s="62"/>
      <c r="AA668" s="62"/>
      <c r="AB668" s="208"/>
      <c r="AC668" s="63"/>
      <c r="AD668" s="1121"/>
      <c r="AE668" s="1122"/>
      <c r="AF668" s="1122"/>
      <c r="AG668" s="1122"/>
      <c r="AH668" s="1122"/>
      <c r="AI668" s="1122"/>
      <c r="AJ668" s="1122"/>
      <c r="AK668" s="1122"/>
      <c r="AL668" s="1480"/>
      <c r="AM668" s="1752"/>
      <c r="AN668" s="1749"/>
      <c r="AO668" s="1528"/>
      <c r="AP668" s="1749"/>
      <c r="AQ668" s="1528"/>
      <c r="AR668" s="1749"/>
      <c r="AS668" s="1528"/>
      <c r="AT668" s="64"/>
      <c r="AU668" s="62"/>
      <c r="AV668" s="62"/>
      <c r="AW668" s="62"/>
      <c r="AX668" s="62"/>
      <c r="AY668" s="62"/>
      <c r="AZ668" s="62"/>
      <c r="BA668" s="62"/>
      <c r="BB668" s="62"/>
      <c r="BC668" s="62"/>
      <c r="BD668" s="208"/>
      <c r="BF668" s="63"/>
    </row>
    <row r="669" spans="2:58" s="32" customFormat="1" ht="20.100000000000001" hidden="1" customHeight="1" x14ac:dyDescent="0.4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3"/>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F669" s="63"/>
    </row>
    <row r="670" spans="2:58" s="32" customFormat="1" ht="18" hidden="1" customHeight="1" x14ac:dyDescent="0.45">
      <c r="C670" s="291" t="s">
        <v>85</v>
      </c>
      <c r="D670" s="69" t="s">
        <v>5718</v>
      </c>
      <c r="F670" s="69"/>
      <c r="G670" s="69"/>
      <c r="H670" s="69"/>
      <c r="I670" s="69"/>
      <c r="J670" s="73"/>
      <c r="K670" s="73"/>
      <c r="L670" s="73"/>
      <c r="M670" s="73"/>
      <c r="N670" s="73"/>
      <c r="O670" s="73"/>
      <c r="P670" s="73"/>
      <c r="Q670" s="73"/>
      <c r="R670" s="73"/>
      <c r="S670" s="74"/>
      <c r="T670" s="73"/>
      <c r="U670" s="73"/>
      <c r="V670" s="73"/>
      <c r="W670" s="73"/>
      <c r="X670" s="69"/>
      <c r="Y670" s="69"/>
      <c r="Z670" s="69"/>
      <c r="AA670" s="69"/>
      <c r="AB670" s="69"/>
      <c r="AE670" s="291" t="s">
        <v>85</v>
      </c>
      <c r="AF670" s="69" t="s">
        <v>5718</v>
      </c>
      <c r="AH670" s="69"/>
      <c r="AI670" s="69"/>
      <c r="AJ670" s="69"/>
      <c r="AK670" s="69"/>
      <c r="AL670" s="73"/>
      <c r="AM670" s="73"/>
      <c r="AN670" s="73"/>
      <c r="AO670" s="73"/>
      <c r="AP670" s="73"/>
      <c r="AQ670" s="73"/>
      <c r="AR670" s="73"/>
      <c r="AS670" s="73"/>
      <c r="AT670" s="73"/>
      <c r="AU670" s="74"/>
      <c r="AV670" s="73"/>
      <c r="AW670" s="73"/>
      <c r="AX670" s="73"/>
      <c r="AY670" s="73"/>
      <c r="AZ670" s="69"/>
      <c r="BA670" s="69"/>
      <c r="BB670" s="69"/>
      <c r="BC670" s="69"/>
      <c r="BD670" s="69"/>
    </row>
    <row r="671" spans="2:58" s="32" customFormat="1" ht="30" hidden="1" customHeight="1" x14ac:dyDescent="0.45">
      <c r="C671" s="296" t="s">
        <v>86</v>
      </c>
      <c r="D671" s="1117" t="s">
        <v>5719</v>
      </c>
      <c r="E671" s="1117"/>
      <c r="F671" s="1117"/>
      <c r="G671" s="1117"/>
      <c r="H671" s="1117"/>
      <c r="I671" s="1117"/>
      <c r="J671" s="1117"/>
      <c r="K671" s="1117"/>
      <c r="L671" s="1117"/>
      <c r="M671" s="1117"/>
      <c r="N671" s="1117"/>
      <c r="O671" s="1117"/>
      <c r="P671" s="1117"/>
      <c r="Q671" s="1117"/>
      <c r="R671" s="1117"/>
      <c r="S671" s="1117"/>
      <c r="T671" s="1117"/>
      <c r="U671" s="1117"/>
      <c r="V671" s="1117"/>
      <c r="W671" s="1117"/>
      <c r="X671" s="1117"/>
      <c r="Y671" s="1117"/>
      <c r="Z671" s="1117"/>
      <c r="AA671" s="1117"/>
      <c r="AB671" s="1117"/>
      <c r="AE671" s="296" t="s">
        <v>86</v>
      </c>
      <c r="AF671" s="1117" t="s">
        <v>5719</v>
      </c>
      <c r="AG671" s="1117"/>
      <c r="AH671" s="1117"/>
      <c r="AI671" s="1117"/>
      <c r="AJ671" s="1117"/>
      <c r="AK671" s="1117"/>
      <c r="AL671" s="1117"/>
      <c r="AM671" s="1117"/>
      <c r="AN671" s="1117"/>
      <c r="AO671" s="1117"/>
      <c r="AP671" s="1117"/>
      <c r="AQ671" s="1117"/>
      <c r="AR671" s="1117"/>
      <c r="AS671" s="1117"/>
      <c r="AT671" s="1117"/>
      <c r="AU671" s="1117"/>
      <c r="AV671" s="1117"/>
      <c r="AW671" s="1117"/>
      <c r="AX671" s="1117"/>
      <c r="AY671" s="1117"/>
      <c r="AZ671" s="1117"/>
      <c r="BA671" s="1117"/>
      <c r="BB671" s="1117"/>
      <c r="BC671" s="1117"/>
      <c r="BD671" s="1117"/>
    </row>
    <row r="672" spans="2:58" s="32" customFormat="1" ht="8.1" hidden="1" customHeight="1" x14ac:dyDescent="0.4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G672" s="75"/>
      <c r="AH672" s="75"/>
      <c r="AI672" s="75"/>
      <c r="AJ672" s="75"/>
      <c r="AK672" s="75"/>
      <c r="AL672" s="75"/>
      <c r="AM672" s="75"/>
      <c r="AN672" s="75"/>
      <c r="AO672" s="75"/>
      <c r="AP672" s="75"/>
      <c r="AQ672" s="75"/>
      <c r="AR672" s="75"/>
      <c r="AS672" s="75"/>
      <c r="AT672" s="75"/>
      <c r="AU672" s="75"/>
      <c r="AV672" s="75"/>
      <c r="AW672" s="75"/>
      <c r="AX672" s="75"/>
      <c r="AY672" s="75"/>
      <c r="AZ672" s="75"/>
      <c r="BA672" s="75"/>
      <c r="BB672" s="75"/>
      <c r="BC672" s="75"/>
      <c r="BD672" s="75"/>
    </row>
    <row r="673" spans="2:58" s="32" customFormat="1" ht="25.35" hidden="1" customHeight="1" x14ac:dyDescent="0.45">
      <c r="B673" s="35" t="s">
        <v>87</v>
      </c>
      <c r="I673" s="36"/>
      <c r="J673" s="36"/>
      <c r="W673" s="36"/>
      <c r="X673" s="36"/>
      <c r="Y673" s="36"/>
      <c r="Z673" s="36"/>
      <c r="AA673" s="36"/>
      <c r="AB673" s="36"/>
      <c r="AD673" s="35" t="s">
        <v>87</v>
      </c>
      <c r="AK673" s="36"/>
      <c r="AL673" s="36"/>
      <c r="AY673" s="36"/>
      <c r="AZ673" s="36"/>
      <c r="BA673" s="36"/>
      <c r="BB673" s="36"/>
      <c r="BC673" s="36"/>
      <c r="BD673" s="36"/>
    </row>
    <row r="674" spans="2:58" s="32" customFormat="1" ht="12.6" hidden="1" customHeight="1" x14ac:dyDescent="0.45">
      <c r="B674" s="1185" t="s">
        <v>62</v>
      </c>
      <c r="C674" s="1186"/>
      <c r="D674" s="1186"/>
      <c r="E674" s="1186"/>
      <c r="F674" s="1186"/>
      <c r="G674" s="1186"/>
      <c r="H674" s="1186"/>
      <c r="I674" s="1187"/>
      <c r="J674" s="1188"/>
      <c r="K674" s="1189"/>
      <c r="L674" s="1189"/>
      <c r="M674" s="1189"/>
      <c r="N674" s="1189"/>
      <c r="O674" s="1189"/>
      <c r="P674" s="1189"/>
      <c r="Q674" s="1189"/>
      <c r="R674" s="1189"/>
      <c r="S674" s="1189"/>
      <c r="T674" s="1189"/>
      <c r="U674" s="1189"/>
      <c r="V674" s="1189"/>
      <c r="W674" s="1189"/>
      <c r="X674" s="1189"/>
      <c r="Y674" s="1189"/>
      <c r="Z674" s="1189"/>
      <c r="AA674" s="1189"/>
      <c r="AB674" s="1190"/>
      <c r="AD674" s="1185" t="s">
        <v>62</v>
      </c>
      <c r="AE674" s="1186"/>
      <c r="AF674" s="1186"/>
      <c r="AG674" s="1186"/>
      <c r="AH674" s="1186"/>
      <c r="AI674" s="1186"/>
      <c r="AJ674" s="1186"/>
      <c r="AK674" s="1187"/>
      <c r="AL674" s="1188"/>
      <c r="AM674" s="1189"/>
      <c r="AN674" s="1189"/>
      <c r="AO674" s="1189"/>
      <c r="AP674" s="1189"/>
      <c r="AQ674" s="1189"/>
      <c r="AR674" s="1189"/>
      <c r="AS674" s="1189"/>
      <c r="AT674" s="1189"/>
      <c r="AU674" s="1189"/>
      <c r="AV674" s="1189"/>
      <c r="AW674" s="1189"/>
      <c r="AX674" s="1189"/>
      <c r="AY674" s="1189"/>
      <c r="AZ674" s="1189"/>
      <c r="BA674" s="1189"/>
      <c r="BB674" s="1189"/>
      <c r="BC674" s="1189"/>
      <c r="BD674" s="1190"/>
    </row>
    <row r="675" spans="2:58" s="32" customFormat="1" ht="22.5" hidden="1" customHeight="1" x14ac:dyDescent="0.45">
      <c r="B675" s="1207" t="s">
        <v>50</v>
      </c>
      <c r="C675" s="1208"/>
      <c r="D675" s="1208"/>
      <c r="E675" s="1208"/>
      <c r="F675" s="1208"/>
      <c r="G675" s="1208"/>
      <c r="H675" s="1208"/>
      <c r="I675" s="1209"/>
      <c r="J675" s="1182"/>
      <c r="K675" s="1183"/>
      <c r="L675" s="1183"/>
      <c r="M675" s="1180"/>
      <c r="N675" s="1180"/>
      <c r="O675" s="1183"/>
      <c r="P675" s="1180"/>
      <c r="Q675" s="1180"/>
      <c r="R675" s="1183"/>
      <c r="S675" s="1183"/>
      <c r="T675" s="1183"/>
      <c r="U675" s="1183"/>
      <c r="V675" s="1183"/>
      <c r="W675" s="1183"/>
      <c r="X675" s="1183"/>
      <c r="Y675" s="1183"/>
      <c r="Z675" s="1183"/>
      <c r="AA675" s="1183"/>
      <c r="AB675" s="1184"/>
      <c r="AC675" s="32">
        <v>39</v>
      </c>
      <c r="AD675" s="1207" t="s">
        <v>50</v>
      </c>
      <c r="AE675" s="1208"/>
      <c r="AF675" s="1208"/>
      <c r="AG675" s="1208"/>
      <c r="AH675" s="1208"/>
      <c r="AI675" s="1208"/>
      <c r="AJ675" s="1208"/>
      <c r="AK675" s="1209"/>
      <c r="AL675" s="1182"/>
      <c r="AM675" s="1183"/>
      <c r="AN675" s="1183"/>
      <c r="AO675" s="1180"/>
      <c r="AP675" s="1180"/>
      <c r="AQ675" s="1183"/>
      <c r="AR675" s="1180"/>
      <c r="AS675" s="1180"/>
      <c r="AT675" s="1183"/>
      <c r="AU675" s="1183"/>
      <c r="AV675" s="1183"/>
      <c r="AW675" s="1183"/>
      <c r="AX675" s="1183"/>
      <c r="AY675" s="1183"/>
      <c r="AZ675" s="1183"/>
      <c r="BA675" s="1183"/>
      <c r="BB675" s="1183"/>
      <c r="BC675" s="1183"/>
      <c r="BD675" s="1184"/>
      <c r="BF675" s="32">
        <v>39</v>
      </c>
    </row>
    <row r="676" spans="2:58" s="32" customFormat="1" ht="25.35" hidden="1" customHeight="1" x14ac:dyDescent="0.45">
      <c r="B676" s="1173" t="s">
        <v>48</v>
      </c>
      <c r="C676" s="1174"/>
      <c r="D676" s="1174"/>
      <c r="E676" s="1174"/>
      <c r="F676" s="1174"/>
      <c r="G676" s="1174"/>
      <c r="H676" s="1174"/>
      <c r="I676" s="1175"/>
      <c r="J676" s="1753" t="s">
        <v>3</v>
      </c>
      <c r="K676" s="1754"/>
      <c r="L676" s="1754"/>
      <c r="M676" s="1731"/>
      <c r="N676" s="1733"/>
      <c r="O676" s="492" t="s">
        <v>4</v>
      </c>
      <c r="P676" s="1731"/>
      <c r="Q676" s="1733"/>
      <c r="R676" s="1754"/>
      <c r="S676" s="1754"/>
      <c r="T676" s="1754"/>
      <c r="U676" s="1754"/>
      <c r="V676" s="1754"/>
      <c r="W676" s="1754"/>
      <c r="X676" s="1754"/>
      <c r="Y676" s="1754"/>
      <c r="Z676" s="1754"/>
      <c r="AA676" s="1754"/>
      <c r="AB676" s="1755"/>
      <c r="AD676" s="1173" t="s">
        <v>48</v>
      </c>
      <c r="AE676" s="1174"/>
      <c r="AF676" s="1174"/>
      <c r="AG676" s="1174"/>
      <c r="AH676" s="1174"/>
      <c r="AI676" s="1174"/>
      <c r="AJ676" s="1174"/>
      <c r="AK676" s="1175"/>
      <c r="AL676" s="1753" t="s">
        <v>3</v>
      </c>
      <c r="AM676" s="1754"/>
      <c r="AN676" s="1754"/>
      <c r="AO676" s="1731"/>
      <c r="AP676" s="1733"/>
      <c r="AQ676" s="492" t="s">
        <v>4</v>
      </c>
      <c r="AR676" s="1731"/>
      <c r="AS676" s="1733"/>
      <c r="AT676" s="1754"/>
      <c r="AU676" s="1754"/>
      <c r="AV676" s="1754"/>
      <c r="AW676" s="1754"/>
      <c r="AX676" s="1754"/>
      <c r="AY676" s="1754"/>
      <c r="AZ676" s="1754"/>
      <c r="BA676" s="1754"/>
      <c r="BB676" s="1754"/>
      <c r="BC676" s="1754"/>
      <c r="BD676" s="1755"/>
    </row>
    <row r="677" spans="2:58" s="32" customFormat="1" ht="25.35" hidden="1" customHeight="1" x14ac:dyDescent="0.45">
      <c r="B677" s="1179"/>
      <c r="C677" s="1180"/>
      <c r="D677" s="1180"/>
      <c r="E677" s="1180"/>
      <c r="F677" s="1180"/>
      <c r="G677" s="1180"/>
      <c r="H677" s="1180"/>
      <c r="I677" s="1181"/>
      <c r="J677" s="1753" t="s">
        <v>5</v>
      </c>
      <c r="K677" s="1754"/>
      <c r="L677" s="1754"/>
      <c r="M677" s="1731"/>
      <c r="N677" s="1732"/>
      <c r="O677" s="1732"/>
      <c r="P677" s="1732"/>
      <c r="Q677" s="1733"/>
      <c r="R677" s="1753" t="s">
        <v>6</v>
      </c>
      <c r="S677" s="1754"/>
      <c r="T677" s="1755"/>
      <c r="U677" s="1731"/>
      <c r="V677" s="1732"/>
      <c r="W677" s="1732"/>
      <c r="X677" s="1732"/>
      <c r="Y677" s="1732"/>
      <c r="Z677" s="1732"/>
      <c r="AA677" s="1732"/>
      <c r="AB677" s="1733"/>
      <c r="AD677" s="1179"/>
      <c r="AE677" s="1180"/>
      <c r="AF677" s="1180"/>
      <c r="AG677" s="1180"/>
      <c r="AH677" s="1180"/>
      <c r="AI677" s="1180"/>
      <c r="AJ677" s="1180"/>
      <c r="AK677" s="1181"/>
      <c r="AL677" s="1753" t="s">
        <v>5</v>
      </c>
      <c r="AM677" s="1754"/>
      <c r="AN677" s="1754"/>
      <c r="AO677" s="1731"/>
      <c r="AP677" s="1732"/>
      <c r="AQ677" s="1732"/>
      <c r="AR677" s="1732"/>
      <c r="AS677" s="1733"/>
      <c r="AT677" s="1753" t="s">
        <v>6</v>
      </c>
      <c r="AU677" s="1754"/>
      <c r="AV677" s="1755"/>
      <c r="AW677" s="1731"/>
      <c r="AX677" s="1732"/>
      <c r="AY677" s="1732"/>
      <c r="AZ677" s="1732"/>
      <c r="BA677" s="1732"/>
      <c r="BB677" s="1732"/>
      <c r="BC677" s="1732"/>
      <c r="BD677" s="1733"/>
    </row>
    <row r="678" spans="2:58" s="32" customFormat="1" ht="25.35" hidden="1" customHeight="1" x14ac:dyDescent="0.45">
      <c r="B678" s="1179"/>
      <c r="C678" s="1180"/>
      <c r="D678" s="1180"/>
      <c r="E678" s="1180"/>
      <c r="F678" s="1180"/>
      <c r="G678" s="1180"/>
      <c r="H678" s="1180"/>
      <c r="I678" s="1181"/>
      <c r="J678" s="1753" t="s">
        <v>8536</v>
      </c>
      <c r="K678" s="1754"/>
      <c r="L678" s="1754"/>
      <c r="M678" s="1757"/>
      <c r="N678" s="1758"/>
      <c r="O678" s="1758"/>
      <c r="P678" s="1758"/>
      <c r="Q678" s="1759"/>
      <c r="R678" s="1753" t="s">
        <v>7</v>
      </c>
      <c r="S678" s="1754"/>
      <c r="T678" s="1755"/>
      <c r="U678" s="1731"/>
      <c r="V678" s="1732"/>
      <c r="W678" s="1732"/>
      <c r="X678" s="1732"/>
      <c r="Y678" s="1732"/>
      <c r="Z678" s="1732"/>
      <c r="AA678" s="1732"/>
      <c r="AB678" s="1733"/>
      <c r="AD678" s="1179"/>
      <c r="AE678" s="1180"/>
      <c r="AF678" s="1180"/>
      <c r="AG678" s="1180"/>
      <c r="AH678" s="1180"/>
      <c r="AI678" s="1180"/>
      <c r="AJ678" s="1180"/>
      <c r="AK678" s="1181"/>
      <c r="AL678" s="1753" t="s">
        <v>8536</v>
      </c>
      <c r="AM678" s="1754"/>
      <c r="AN678" s="1754"/>
      <c r="AO678" s="1757"/>
      <c r="AP678" s="1758"/>
      <c r="AQ678" s="1758"/>
      <c r="AR678" s="1758"/>
      <c r="AS678" s="1759"/>
      <c r="AT678" s="1753" t="s">
        <v>7</v>
      </c>
      <c r="AU678" s="1754"/>
      <c r="AV678" s="1755"/>
      <c r="AW678" s="1731"/>
      <c r="AX678" s="1732"/>
      <c r="AY678" s="1732"/>
      <c r="AZ678" s="1732"/>
      <c r="BA678" s="1732"/>
      <c r="BB678" s="1732"/>
      <c r="BC678" s="1732"/>
      <c r="BD678" s="1733"/>
    </row>
    <row r="679" spans="2:58" s="32" customFormat="1" ht="25.35" hidden="1" customHeight="1" x14ac:dyDescent="0.45">
      <c r="B679" s="1182"/>
      <c r="C679" s="1183"/>
      <c r="D679" s="1183"/>
      <c r="E679" s="1183"/>
      <c r="F679" s="1183"/>
      <c r="G679" s="1183"/>
      <c r="H679" s="1183"/>
      <c r="I679" s="1184"/>
      <c r="J679" s="1753" t="s">
        <v>8</v>
      </c>
      <c r="K679" s="1754"/>
      <c r="L679" s="1754"/>
      <c r="M679" s="1756"/>
      <c r="N679" s="1756"/>
      <c r="O679" s="1756"/>
      <c r="P679" s="1756"/>
      <c r="Q679" s="1756"/>
      <c r="R679" s="1756"/>
      <c r="S679" s="1756"/>
      <c r="T679" s="1756"/>
      <c r="U679" s="1756"/>
      <c r="V679" s="1756"/>
      <c r="W679" s="1756"/>
      <c r="X679" s="1756"/>
      <c r="Y679" s="1756"/>
      <c r="Z679" s="1756"/>
      <c r="AA679" s="1756"/>
      <c r="AB679" s="1756"/>
      <c r="AD679" s="1182"/>
      <c r="AE679" s="1183"/>
      <c r="AF679" s="1183"/>
      <c r="AG679" s="1183"/>
      <c r="AH679" s="1183"/>
      <c r="AI679" s="1183"/>
      <c r="AJ679" s="1183"/>
      <c r="AK679" s="1184"/>
      <c r="AL679" s="1753" t="s">
        <v>8</v>
      </c>
      <c r="AM679" s="1754"/>
      <c r="AN679" s="1754"/>
      <c r="AO679" s="1756"/>
      <c r="AP679" s="1756"/>
      <c r="AQ679" s="1756"/>
      <c r="AR679" s="1756"/>
      <c r="AS679" s="1756"/>
      <c r="AT679" s="1756"/>
      <c r="AU679" s="1756"/>
      <c r="AV679" s="1756"/>
      <c r="AW679" s="1756"/>
      <c r="AX679" s="1756"/>
      <c r="AY679" s="1756"/>
      <c r="AZ679" s="1756"/>
      <c r="BA679" s="1756"/>
      <c r="BB679" s="1756"/>
      <c r="BC679" s="1756"/>
      <c r="BD679" s="1756"/>
    </row>
    <row r="680" spans="2:58" s="32" customFormat="1" ht="30" hidden="1" customHeight="1" x14ac:dyDescent="0.45">
      <c r="B680" s="1696" t="s">
        <v>63</v>
      </c>
      <c r="C680" s="1697"/>
      <c r="D680" s="1697"/>
      <c r="E680" s="1697"/>
      <c r="F680" s="1697"/>
      <c r="G680" s="1697"/>
      <c r="H680" s="1697"/>
      <c r="I680" s="1698"/>
      <c r="J680" s="494"/>
      <c r="K680" s="495"/>
      <c r="L680" s="220" t="s">
        <v>65</v>
      </c>
      <c r="M680" s="496"/>
      <c r="N680" s="218" t="s">
        <v>64</v>
      </c>
      <c r="O680" s="42"/>
      <c r="P680" s="53"/>
      <c r="V680" s="82"/>
      <c r="W680" s="82"/>
      <c r="X680" s="82"/>
      <c r="Y680" s="82"/>
      <c r="Z680" s="82"/>
      <c r="AA680" s="82"/>
      <c r="AB680" s="83"/>
      <c r="AD680" s="1696" t="s">
        <v>63</v>
      </c>
      <c r="AE680" s="1697"/>
      <c r="AF680" s="1697"/>
      <c r="AG680" s="1697"/>
      <c r="AH680" s="1697"/>
      <c r="AI680" s="1697"/>
      <c r="AJ680" s="1697"/>
      <c r="AK680" s="1698"/>
      <c r="AL680" s="494"/>
      <c r="AM680" s="495"/>
      <c r="AN680" s="220" t="s">
        <v>65</v>
      </c>
      <c r="AO680" s="496"/>
      <c r="AP680" s="218" t="s">
        <v>64</v>
      </c>
      <c r="AQ680" s="42"/>
      <c r="AR680" s="53"/>
      <c r="AX680" s="82"/>
      <c r="AY680" s="82"/>
      <c r="AZ680" s="82"/>
      <c r="BA680" s="82"/>
      <c r="BB680" s="82"/>
      <c r="BC680" s="82"/>
      <c r="BD680" s="83"/>
    </row>
    <row r="681" spans="2:58" s="32" customFormat="1" ht="15" hidden="1" customHeight="1" x14ac:dyDescent="0.45">
      <c r="B681" s="1699"/>
      <c r="C681" s="1700"/>
      <c r="D681" s="1700"/>
      <c r="E681" s="1700"/>
      <c r="F681" s="1700"/>
      <c r="G681" s="1700"/>
      <c r="H681" s="1700"/>
      <c r="I681" s="1701"/>
      <c r="J681" s="43" t="s">
        <v>66</v>
      </c>
      <c r="K681" s="44"/>
      <c r="L681" s="44"/>
      <c r="M681" s="44"/>
      <c r="N681" s="44"/>
      <c r="O681" s="44"/>
      <c r="P681" s="44"/>
      <c r="Q681" s="44"/>
      <c r="R681" s="44"/>
      <c r="S681" s="42"/>
      <c r="T681" s="45"/>
      <c r="U681" s="217"/>
      <c r="V681" s="212"/>
      <c r="W681" s="410"/>
      <c r="X681" s="295" t="s">
        <v>65</v>
      </c>
      <c r="Y681" s="211"/>
      <c r="Z681" s="72" t="s">
        <v>64</v>
      </c>
      <c r="AA681" s="72"/>
      <c r="AB681" s="214"/>
      <c r="AD681" s="1699"/>
      <c r="AE681" s="1700"/>
      <c r="AF681" s="1700"/>
      <c r="AG681" s="1700"/>
      <c r="AH681" s="1700"/>
      <c r="AI681" s="1700"/>
      <c r="AJ681" s="1700"/>
      <c r="AK681" s="1701"/>
      <c r="AL681" s="43" t="s">
        <v>66</v>
      </c>
      <c r="AM681" s="44"/>
      <c r="AN681" s="44"/>
      <c r="AO681" s="44"/>
      <c r="AP681" s="44"/>
      <c r="AQ681" s="44"/>
      <c r="AR681" s="44"/>
      <c r="AS681" s="44"/>
      <c r="AT681" s="44"/>
      <c r="AU681" s="42"/>
      <c r="AV681" s="45"/>
      <c r="AW681" s="217"/>
      <c r="AX681" s="212"/>
      <c r="AY681" s="410"/>
      <c r="AZ681" s="295" t="s">
        <v>65</v>
      </c>
      <c r="BA681" s="211"/>
      <c r="BB681" s="72" t="s">
        <v>64</v>
      </c>
      <c r="BC681" s="72"/>
      <c r="BD681" s="214"/>
    </row>
    <row r="682" spans="2:58" s="32" customFormat="1" ht="15" hidden="1" customHeight="1" x14ac:dyDescent="0.45">
      <c r="B682" s="1702"/>
      <c r="C682" s="1703"/>
      <c r="D682" s="1703"/>
      <c r="E682" s="1703"/>
      <c r="F682" s="1703"/>
      <c r="G682" s="1703"/>
      <c r="H682" s="1703"/>
      <c r="I682" s="1704"/>
      <c r="J682" s="292" t="s">
        <v>67</v>
      </c>
      <c r="K682" s="99"/>
      <c r="L682" s="99"/>
      <c r="M682" s="99"/>
      <c r="N682" s="99"/>
      <c r="O682" s="99"/>
      <c r="P682" s="99"/>
      <c r="Q682" s="99"/>
      <c r="R682" s="99"/>
      <c r="S682" s="47"/>
      <c r="T682" s="48"/>
      <c r="U682" s="498"/>
      <c r="V682" s="499"/>
      <c r="W682" s="500"/>
      <c r="X682" s="99" t="s">
        <v>65</v>
      </c>
      <c r="Y682" s="501"/>
      <c r="Z682" s="48" t="s">
        <v>64</v>
      </c>
      <c r="AA682" s="48"/>
      <c r="AB682" s="49"/>
      <c r="AD682" s="1702"/>
      <c r="AE682" s="1703"/>
      <c r="AF682" s="1703"/>
      <c r="AG682" s="1703"/>
      <c r="AH682" s="1703"/>
      <c r="AI682" s="1703"/>
      <c r="AJ682" s="1703"/>
      <c r="AK682" s="1704"/>
      <c r="AL682" s="292" t="s">
        <v>67</v>
      </c>
      <c r="AM682" s="99"/>
      <c r="AN682" s="99"/>
      <c r="AO682" s="99"/>
      <c r="AP682" s="99"/>
      <c r="AQ682" s="99"/>
      <c r="AR682" s="99"/>
      <c r="AS682" s="99"/>
      <c r="AT682" s="99"/>
      <c r="AU682" s="47"/>
      <c r="AV682" s="48"/>
      <c r="AW682" s="498"/>
      <c r="AX682" s="499"/>
      <c r="AY682" s="500"/>
      <c r="AZ682" s="99" t="s">
        <v>65</v>
      </c>
      <c r="BA682" s="501"/>
      <c r="BB682" s="48" t="s">
        <v>64</v>
      </c>
      <c r="BC682" s="48"/>
      <c r="BD682" s="49"/>
    </row>
    <row r="683" spans="2:58" s="32" customFormat="1" ht="18" hidden="1" customHeight="1" x14ac:dyDescent="0.45">
      <c r="B683" s="1167" t="s">
        <v>68</v>
      </c>
      <c r="C683" s="1168"/>
      <c r="D683" s="1168"/>
      <c r="E683" s="1168"/>
      <c r="F683" s="1168"/>
      <c r="G683" s="1168"/>
      <c r="H683" s="1168"/>
      <c r="I683" s="1169"/>
      <c r="J683" s="502" t="s">
        <v>70</v>
      </c>
      <c r="K683" s="52" t="s">
        <v>69</v>
      </c>
      <c r="L683" s="58"/>
      <c r="M683" s="58"/>
      <c r="N683" s="58"/>
      <c r="O683" s="502" t="s">
        <v>70</v>
      </c>
      <c r="P683" s="52" t="s">
        <v>71</v>
      </c>
      <c r="Q683" s="58"/>
      <c r="R683" s="58"/>
      <c r="T683" s="72" t="s">
        <v>81</v>
      </c>
      <c r="U683" s="502" t="s">
        <v>70</v>
      </c>
      <c r="V683" s="72" t="s">
        <v>82</v>
      </c>
      <c r="X683" s="52"/>
      <c r="Y683" s="58"/>
      <c r="Z683" s="58"/>
      <c r="AA683" s="58"/>
      <c r="AB683" s="59"/>
      <c r="AD683" s="1167" t="s">
        <v>68</v>
      </c>
      <c r="AE683" s="1168"/>
      <c r="AF683" s="1168"/>
      <c r="AG683" s="1168"/>
      <c r="AH683" s="1168"/>
      <c r="AI683" s="1168"/>
      <c r="AJ683" s="1168"/>
      <c r="AK683" s="1169"/>
      <c r="AL683" s="502" t="s">
        <v>70</v>
      </c>
      <c r="AM683" s="52" t="s">
        <v>69</v>
      </c>
      <c r="AN683" s="58"/>
      <c r="AO683" s="58"/>
      <c r="AP683" s="58"/>
      <c r="AQ683" s="502" t="s">
        <v>70</v>
      </c>
      <c r="AR683" s="52" t="s">
        <v>71</v>
      </c>
      <c r="AS683" s="58"/>
      <c r="AT683" s="58"/>
      <c r="AV683" s="72" t="s">
        <v>81</v>
      </c>
      <c r="AW683" s="502" t="s">
        <v>70</v>
      </c>
      <c r="AX683" s="72" t="s">
        <v>82</v>
      </c>
      <c r="AZ683" s="52"/>
      <c r="BA683" s="58"/>
      <c r="BB683" s="58"/>
      <c r="BC683" s="58"/>
      <c r="BD683" s="59"/>
    </row>
    <row r="684" spans="2:58" s="32" customFormat="1" ht="15" hidden="1" customHeight="1" x14ac:dyDescent="0.45">
      <c r="B684" s="1118" t="s">
        <v>72</v>
      </c>
      <c r="C684" s="1119"/>
      <c r="D684" s="1119"/>
      <c r="E684" s="1119"/>
      <c r="F684" s="1119"/>
      <c r="G684" s="1119"/>
      <c r="H684" s="1119"/>
      <c r="I684" s="1120"/>
      <c r="J684" s="1130" t="s">
        <v>73</v>
      </c>
      <c r="K684" s="1139"/>
      <c r="L684" s="1744"/>
      <c r="M684" s="1199"/>
      <c r="N684" s="1199"/>
      <c r="O684" s="1199"/>
      <c r="P684" s="1199"/>
      <c r="Q684" s="1199"/>
      <c r="R684" s="1200"/>
      <c r="S684" s="1200"/>
      <c r="T684" s="1200"/>
      <c r="U684" s="1745"/>
      <c r="V684" s="1143" t="s">
        <v>74</v>
      </c>
      <c r="W684" s="1143"/>
      <c r="X684" s="1143"/>
      <c r="Y684" s="1143"/>
      <c r="Z684" s="1143"/>
      <c r="AA684" s="1143"/>
      <c r="AB684" s="1144"/>
      <c r="AD684" s="1118" t="s">
        <v>72</v>
      </c>
      <c r="AE684" s="1119"/>
      <c r="AF684" s="1119"/>
      <c r="AG684" s="1119"/>
      <c r="AH684" s="1119"/>
      <c r="AI684" s="1119"/>
      <c r="AJ684" s="1119"/>
      <c r="AK684" s="1120"/>
      <c r="AL684" s="1130" t="s">
        <v>73</v>
      </c>
      <c r="AM684" s="1139"/>
      <c r="AN684" s="1744"/>
      <c r="AO684" s="1199"/>
      <c r="AP684" s="1199"/>
      <c r="AQ684" s="1199"/>
      <c r="AR684" s="1199"/>
      <c r="AS684" s="1199"/>
      <c r="AT684" s="1200"/>
      <c r="AU684" s="1200"/>
      <c r="AV684" s="1200"/>
      <c r="AW684" s="1745"/>
      <c r="AX684" s="1143" t="s">
        <v>74</v>
      </c>
      <c r="AY684" s="1143"/>
      <c r="AZ684" s="1143"/>
      <c r="BA684" s="1143"/>
      <c r="BB684" s="1143"/>
      <c r="BC684" s="1143"/>
      <c r="BD684" s="1144"/>
    </row>
    <row r="685" spans="2:58" s="32" customFormat="1" ht="15" hidden="1" customHeight="1" x14ac:dyDescent="0.45">
      <c r="B685" s="1121"/>
      <c r="C685" s="1122"/>
      <c r="D685" s="1122"/>
      <c r="E685" s="1122"/>
      <c r="F685" s="1122"/>
      <c r="G685" s="1122"/>
      <c r="H685" s="1122"/>
      <c r="I685" s="1123"/>
      <c r="J685" s="1197"/>
      <c r="K685" s="1198"/>
      <c r="L685" s="1744"/>
      <c r="M685" s="1199"/>
      <c r="N685" s="1199"/>
      <c r="O685" s="1199"/>
      <c r="P685" s="1199"/>
      <c r="Q685" s="1199"/>
      <c r="R685" s="1200"/>
      <c r="S685" s="1200"/>
      <c r="T685" s="1200"/>
      <c r="U685" s="1745"/>
      <c r="V685" s="1146"/>
      <c r="W685" s="1146"/>
      <c r="X685" s="1146"/>
      <c r="Y685" s="1146"/>
      <c r="Z685" s="1146"/>
      <c r="AA685" s="1146"/>
      <c r="AB685" s="1147"/>
      <c r="AC685" s="63"/>
      <c r="AD685" s="1121"/>
      <c r="AE685" s="1122"/>
      <c r="AF685" s="1122"/>
      <c r="AG685" s="1122"/>
      <c r="AH685" s="1122"/>
      <c r="AI685" s="1122"/>
      <c r="AJ685" s="1122"/>
      <c r="AK685" s="1123"/>
      <c r="AL685" s="1197"/>
      <c r="AM685" s="1198"/>
      <c r="AN685" s="1744"/>
      <c r="AO685" s="1199"/>
      <c r="AP685" s="1199"/>
      <c r="AQ685" s="1199"/>
      <c r="AR685" s="1199"/>
      <c r="AS685" s="1199"/>
      <c r="AT685" s="1200"/>
      <c r="AU685" s="1200"/>
      <c r="AV685" s="1200"/>
      <c r="AW685" s="1745"/>
      <c r="AX685" s="1146"/>
      <c r="AY685" s="1146"/>
      <c r="AZ685" s="1146"/>
      <c r="BA685" s="1146"/>
      <c r="BB685" s="1146"/>
      <c r="BC685" s="1146"/>
      <c r="BD685" s="1147"/>
      <c r="BF685" s="63"/>
    </row>
    <row r="686" spans="2:58" s="32" customFormat="1" ht="15" hidden="1" customHeight="1" x14ac:dyDescent="0.45">
      <c r="B686" s="1118" t="s">
        <v>75</v>
      </c>
      <c r="C686" s="1119"/>
      <c r="D686" s="1119"/>
      <c r="E686" s="1119"/>
      <c r="F686" s="1119"/>
      <c r="G686" s="1119"/>
      <c r="H686" s="1119"/>
      <c r="I686" s="1119"/>
      <c r="J686" s="1737"/>
      <c r="K686" s="1739"/>
      <c r="L686" s="1558"/>
      <c r="M686" s="1527" t="s">
        <v>76</v>
      </c>
      <c r="N686" s="1558"/>
      <c r="O686" s="1527" t="s">
        <v>77</v>
      </c>
      <c r="P686" s="1558"/>
      <c r="Q686" s="1527" t="s">
        <v>140</v>
      </c>
      <c r="S686" s="60"/>
      <c r="T686" s="60"/>
      <c r="U686" s="60"/>
      <c r="V686" s="60"/>
      <c r="W686" s="60"/>
      <c r="X686" s="60"/>
      <c r="Y686" s="60"/>
      <c r="Z686" s="60"/>
      <c r="AA686" s="60"/>
      <c r="AB686" s="209"/>
      <c r="AC686" s="63"/>
      <c r="AD686" s="1118" t="s">
        <v>75</v>
      </c>
      <c r="AE686" s="1119"/>
      <c r="AF686" s="1119"/>
      <c r="AG686" s="1119"/>
      <c r="AH686" s="1119"/>
      <c r="AI686" s="1119"/>
      <c r="AJ686" s="1119"/>
      <c r="AK686" s="1119"/>
      <c r="AL686" s="1737"/>
      <c r="AM686" s="1739"/>
      <c r="AN686" s="1558"/>
      <c r="AO686" s="1527" t="s">
        <v>76</v>
      </c>
      <c r="AP686" s="1558"/>
      <c r="AQ686" s="1527" t="s">
        <v>77</v>
      </c>
      <c r="AR686" s="1558"/>
      <c r="AS686" s="1527" t="s">
        <v>140</v>
      </c>
      <c r="AU686" s="60"/>
      <c r="AV686" s="60"/>
      <c r="AW686" s="60"/>
      <c r="AX686" s="60"/>
      <c r="AY686" s="60"/>
      <c r="AZ686" s="60"/>
      <c r="BA686" s="60"/>
      <c r="BB686" s="60"/>
      <c r="BC686" s="60"/>
      <c r="BD686" s="209"/>
      <c r="BF686" s="63"/>
    </row>
    <row r="687" spans="2:58" s="32" customFormat="1" ht="15" hidden="1" customHeight="1" x14ac:dyDescent="0.45">
      <c r="B687" s="1121"/>
      <c r="C687" s="1122"/>
      <c r="D687" s="1122"/>
      <c r="E687" s="1122"/>
      <c r="F687" s="1122"/>
      <c r="G687" s="1122"/>
      <c r="H687" s="1122"/>
      <c r="I687" s="1122"/>
      <c r="J687" s="1480"/>
      <c r="K687" s="1752"/>
      <c r="L687" s="1749"/>
      <c r="M687" s="1528"/>
      <c r="N687" s="1749"/>
      <c r="O687" s="1528"/>
      <c r="P687" s="1749"/>
      <c r="Q687" s="1528"/>
      <c r="R687" s="64"/>
      <c r="S687" s="62"/>
      <c r="T687" s="62"/>
      <c r="U687" s="62"/>
      <c r="V687" s="62"/>
      <c r="W687" s="62"/>
      <c r="X687" s="62"/>
      <c r="Y687" s="62"/>
      <c r="Z687" s="62"/>
      <c r="AA687" s="62"/>
      <c r="AB687" s="208"/>
      <c r="AC687" s="63"/>
      <c r="AD687" s="1121"/>
      <c r="AE687" s="1122"/>
      <c r="AF687" s="1122"/>
      <c r="AG687" s="1122"/>
      <c r="AH687" s="1122"/>
      <c r="AI687" s="1122"/>
      <c r="AJ687" s="1122"/>
      <c r="AK687" s="1122"/>
      <c r="AL687" s="1480"/>
      <c r="AM687" s="1752"/>
      <c r="AN687" s="1749"/>
      <c r="AO687" s="1528"/>
      <c r="AP687" s="1749"/>
      <c r="AQ687" s="1528"/>
      <c r="AR687" s="1749"/>
      <c r="AS687" s="1528"/>
      <c r="AT687" s="64"/>
      <c r="AU687" s="62"/>
      <c r="AV687" s="62"/>
      <c r="AW687" s="62"/>
      <c r="AX687" s="62"/>
      <c r="AY687" s="62"/>
      <c r="AZ687" s="62"/>
      <c r="BA687" s="62"/>
      <c r="BB687" s="62"/>
      <c r="BC687" s="62"/>
      <c r="BD687" s="208"/>
      <c r="BF687" s="63"/>
    </row>
    <row r="688" spans="2:58" s="32" customFormat="1" ht="20.100000000000001" hidden="1" customHeight="1" x14ac:dyDescent="0.4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1"/>
      <c r="Z688" s="61"/>
      <c r="AA688" s="61"/>
      <c r="AB688" s="61"/>
      <c r="AC688" s="63"/>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1"/>
      <c r="BB688" s="61"/>
      <c r="BC688" s="61"/>
      <c r="BD688" s="61"/>
      <c r="BF688" s="63"/>
    </row>
    <row r="689" spans="2:58" s="32" customFormat="1" ht="12.6" hidden="1" customHeight="1" x14ac:dyDescent="0.45">
      <c r="B689" s="1185" t="s">
        <v>62</v>
      </c>
      <c r="C689" s="1186"/>
      <c r="D689" s="1186"/>
      <c r="E689" s="1186"/>
      <c r="F689" s="1186"/>
      <c r="G689" s="1186"/>
      <c r="H689" s="1186"/>
      <c r="I689" s="1187"/>
      <c r="J689" s="1188"/>
      <c r="K689" s="1189"/>
      <c r="L689" s="1189"/>
      <c r="M689" s="1189"/>
      <c r="N689" s="1189"/>
      <c r="O689" s="1189"/>
      <c r="P689" s="1189"/>
      <c r="Q689" s="1189"/>
      <c r="R689" s="1189"/>
      <c r="S689" s="1189"/>
      <c r="T689" s="1189"/>
      <c r="U689" s="1189"/>
      <c r="V689" s="1189"/>
      <c r="W689" s="1189"/>
      <c r="X689" s="1189"/>
      <c r="Y689" s="1189"/>
      <c r="Z689" s="1189"/>
      <c r="AA689" s="1189"/>
      <c r="AB689" s="1190"/>
      <c r="AD689" s="1185" t="s">
        <v>62</v>
      </c>
      <c r="AE689" s="1186"/>
      <c r="AF689" s="1186"/>
      <c r="AG689" s="1186"/>
      <c r="AH689" s="1186"/>
      <c r="AI689" s="1186"/>
      <c r="AJ689" s="1186"/>
      <c r="AK689" s="1187"/>
      <c r="AL689" s="1188"/>
      <c r="AM689" s="1189"/>
      <c r="AN689" s="1189"/>
      <c r="AO689" s="1189"/>
      <c r="AP689" s="1189"/>
      <c r="AQ689" s="1189"/>
      <c r="AR689" s="1189"/>
      <c r="AS689" s="1189"/>
      <c r="AT689" s="1189"/>
      <c r="AU689" s="1189"/>
      <c r="AV689" s="1189"/>
      <c r="AW689" s="1189"/>
      <c r="AX689" s="1189"/>
      <c r="AY689" s="1189"/>
      <c r="AZ689" s="1189"/>
      <c r="BA689" s="1189"/>
      <c r="BB689" s="1189"/>
      <c r="BC689" s="1189"/>
      <c r="BD689" s="1190"/>
    </row>
    <row r="690" spans="2:58" s="32" customFormat="1" ht="22.5" hidden="1" customHeight="1" x14ac:dyDescent="0.45">
      <c r="B690" s="1207" t="s">
        <v>50</v>
      </c>
      <c r="C690" s="1208"/>
      <c r="D690" s="1208"/>
      <c r="E690" s="1208"/>
      <c r="F690" s="1208"/>
      <c r="G690" s="1208"/>
      <c r="H690" s="1208"/>
      <c r="I690" s="1209"/>
      <c r="J690" s="1182"/>
      <c r="K690" s="1183"/>
      <c r="L690" s="1183"/>
      <c r="M690" s="1180"/>
      <c r="N690" s="1180"/>
      <c r="O690" s="1183"/>
      <c r="P690" s="1180"/>
      <c r="Q690" s="1180"/>
      <c r="R690" s="1183"/>
      <c r="S690" s="1183"/>
      <c r="T690" s="1183"/>
      <c r="U690" s="1183"/>
      <c r="V690" s="1183"/>
      <c r="W690" s="1183"/>
      <c r="X690" s="1183"/>
      <c r="Y690" s="1183"/>
      <c r="Z690" s="1183"/>
      <c r="AA690" s="1183"/>
      <c r="AB690" s="1184"/>
      <c r="AC690" s="32">
        <v>40</v>
      </c>
      <c r="AD690" s="1191" t="s">
        <v>50</v>
      </c>
      <c r="AE690" s="1192"/>
      <c r="AF690" s="1192"/>
      <c r="AG690" s="1192"/>
      <c r="AH690" s="1192"/>
      <c r="AI690" s="1192"/>
      <c r="AJ690" s="1192"/>
      <c r="AK690" s="1193"/>
      <c r="AL690" s="1194"/>
      <c r="AM690" s="1195"/>
      <c r="AN690" s="1195"/>
      <c r="AO690" s="1195"/>
      <c r="AP690" s="1195"/>
      <c r="AQ690" s="1195"/>
      <c r="AR690" s="1195"/>
      <c r="AS690" s="1195"/>
      <c r="AT690" s="1195"/>
      <c r="AU690" s="1195"/>
      <c r="AV690" s="1195"/>
      <c r="AW690" s="1195"/>
      <c r="AX690" s="1195"/>
      <c r="AY690" s="1195"/>
      <c r="AZ690" s="1195"/>
      <c r="BA690" s="1195"/>
      <c r="BB690" s="1195"/>
      <c r="BC690" s="1195"/>
      <c r="BD690" s="1196"/>
      <c r="BF690" s="32">
        <v>40</v>
      </c>
    </row>
    <row r="691" spans="2:58" s="32" customFormat="1" ht="25.35" hidden="1" customHeight="1" x14ac:dyDescent="0.45">
      <c r="B691" s="1173" t="s">
        <v>48</v>
      </c>
      <c r="C691" s="1174"/>
      <c r="D691" s="1174"/>
      <c r="E691" s="1174"/>
      <c r="F691" s="1174"/>
      <c r="G691" s="1174"/>
      <c r="H691" s="1174"/>
      <c r="I691" s="1175"/>
      <c r="J691" s="1753" t="s">
        <v>3</v>
      </c>
      <c r="K691" s="1754"/>
      <c r="L691" s="1754"/>
      <c r="M691" s="1731"/>
      <c r="N691" s="1733"/>
      <c r="O691" s="492" t="s">
        <v>4</v>
      </c>
      <c r="P691" s="1731"/>
      <c r="Q691" s="1733"/>
      <c r="R691" s="1754"/>
      <c r="S691" s="1754"/>
      <c r="T691" s="1754"/>
      <c r="U691" s="1754"/>
      <c r="V691" s="1754"/>
      <c r="W691" s="1754"/>
      <c r="X691" s="1754"/>
      <c r="Y691" s="1754"/>
      <c r="Z691" s="1754"/>
      <c r="AA691" s="1754"/>
      <c r="AB691" s="1755"/>
      <c r="AD691" s="1173" t="s">
        <v>48</v>
      </c>
      <c r="AE691" s="1174"/>
      <c r="AF691" s="1174"/>
      <c r="AG691" s="1174"/>
      <c r="AH691" s="1174"/>
      <c r="AI691" s="1174"/>
      <c r="AJ691" s="1174"/>
      <c r="AK691" s="1175"/>
      <c r="AL691" s="1753" t="s">
        <v>3</v>
      </c>
      <c r="AM691" s="1754"/>
      <c r="AN691" s="1755"/>
      <c r="AO691" s="1731"/>
      <c r="AP691" s="1733"/>
      <c r="AQ691" s="492" t="s">
        <v>4</v>
      </c>
      <c r="AR691" s="1731"/>
      <c r="AS691" s="1733"/>
      <c r="AT691" s="1753"/>
      <c r="AU691" s="1754"/>
      <c r="AV691" s="1754"/>
      <c r="AW691" s="1754"/>
      <c r="AX691" s="1754"/>
      <c r="AY691" s="1754"/>
      <c r="AZ691" s="1754"/>
      <c r="BA691" s="1754"/>
      <c r="BB691" s="1754"/>
      <c r="BC691" s="1754"/>
      <c r="BD691" s="1755"/>
    </row>
    <row r="692" spans="2:58" s="32" customFormat="1" ht="25.35" hidden="1" customHeight="1" x14ac:dyDescent="0.45">
      <c r="B692" s="1179"/>
      <c r="C692" s="1180"/>
      <c r="D692" s="1180"/>
      <c r="E692" s="1180"/>
      <c r="F692" s="1180"/>
      <c r="G692" s="1180"/>
      <c r="H692" s="1180"/>
      <c r="I692" s="1181"/>
      <c r="J692" s="1753" t="s">
        <v>5</v>
      </c>
      <c r="K692" s="1754"/>
      <c r="L692" s="1754"/>
      <c r="M692" s="1731"/>
      <c r="N692" s="1732"/>
      <c r="O692" s="1732"/>
      <c r="P692" s="1732"/>
      <c r="Q692" s="1733"/>
      <c r="R692" s="1753" t="s">
        <v>6</v>
      </c>
      <c r="S692" s="1754"/>
      <c r="T692" s="1755"/>
      <c r="U692" s="1731"/>
      <c r="V692" s="1732"/>
      <c r="W692" s="1732"/>
      <c r="X692" s="1732"/>
      <c r="Y692" s="1732"/>
      <c r="Z692" s="1732"/>
      <c r="AA692" s="1732"/>
      <c r="AB692" s="1733"/>
      <c r="AD692" s="1179"/>
      <c r="AE692" s="1180"/>
      <c r="AF692" s="1180"/>
      <c r="AG692" s="1180"/>
      <c r="AH692" s="1180"/>
      <c r="AI692" s="1180"/>
      <c r="AJ692" s="1180"/>
      <c r="AK692" s="1181"/>
      <c r="AL692" s="1753" t="s">
        <v>5</v>
      </c>
      <c r="AM692" s="1754"/>
      <c r="AN692" s="1755"/>
      <c r="AO692" s="1731"/>
      <c r="AP692" s="1732"/>
      <c r="AQ692" s="1732"/>
      <c r="AR692" s="1732"/>
      <c r="AS692" s="1733"/>
      <c r="AT692" s="1753" t="s">
        <v>6</v>
      </c>
      <c r="AU692" s="1754"/>
      <c r="AV692" s="1755"/>
      <c r="AW692" s="1731"/>
      <c r="AX692" s="1732"/>
      <c r="AY692" s="1732"/>
      <c r="AZ692" s="1732"/>
      <c r="BA692" s="1732"/>
      <c r="BB692" s="1732"/>
      <c r="BC692" s="1732"/>
      <c r="BD692" s="1733"/>
    </row>
    <row r="693" spans="2:58" s="32" customFormat="1" ht="25.35" hidden="1" customHeight="1" x14ac:dyDescent="0.45">
      <c r="B693" s="1179"/>
      <c r="C693" s="1180"/>
      <c r="D693" s="1180"/>
      <c r="E693" s="1180"/>
      <c r="F693" s="1180"/>
      <c r="G693" s="1180"/>
      <c r="H693" s="1180"/>
      <c r="I693" s="1181"/>
      <c r="J693" s="1753" t="s">
        <v>8536</v>
      </c>
      <c r="K693" s="1754"/>
      <c r="L693" s="1754"/>
      <c r="M693" s="1757"/>
      <c r="N693" s="1758"/>
      <c r="O693" s="1758"/>
      <c r="P693" s="1758"/>
      <c r="Q693" s="1759"/>
      <c r="R693" s="1753" t="s">
        <v>7</v>
      </c>
      <c r="S693" s="1754"/>
      <c r="T693" s="1755"/>
      <c r="U693" s="1731"/>
      <c r="V693" s="1732"/>
      <c r="W693" s="1732"/>
      <c r="X693" s="1732"/>
      <c r="Y693" s="1732"/>
      <c r="Z693" s="1732"/>
      <c r="AA693" s="1732"/>
      <c r="AB693" s="1733"/>
      <c r="AD693" s="1179"/>
      <c r="AE693" s="1180"/>
      <c r="AF693" s="1180"/>
      <c r="AG693" s="1180"/>
      <c r="AH693" s="1180"/>
      <c r="AI693" s="1180"/>
      <c r="AJ693" s="1180"/>
      <c r="AK693" s="1181"/>
      <c r="AL693" s="1753" t="s">
        <v>8536</v>
      </c>
      <c r="AM693" s="1754"/>
      <c r="AN693" s="1755"/>
      <c r="AO693" s="1731"/>
      <c r="AP693" s="1732"/>
      <c r="AQ693" s="1732"/>
      <c r="AR693" s="1732"/>
      <c r="AS693" s="1733"/>
      <c r="AT693" s="1753" t="s">
        <v>7</v>
      </c>
      <c r="AU693" s="1754"/>
      <c r="AV693" s="1755"/>
      <c r="AW693" s="1731"/>
      <c r="AX693" s="1732"/>
      <c r="AY693" s="1732"/>
      <c r="AZ693" s="1732"/>
      <c r="BA693" s="1732"/>
      <c r="BB693" s="1732"/>
      <c r="BC693" s="1732"/>
      <c r="BD693" s="1733"/>
    </row>
    <row r="694" spans="2:58" s="32" customFormat="1" ht="25.35" hidden="1" customHeight="1" x14ac:dyDescent="0.45">
      <c r="B694" s="1182"/>
      <c r="C694" s="1183"/>
      <c r="D694" s="1183"/>
      <c r="E694" s="1183"/>
      <c r="F694" s="1183"/>
      <c r="G694" s="1183"/>
      <c r="H694" s="1183"/>
      <c r="I694" s="1184"/>
      <c r="J694" s="1753" t="s">
        <v>8</v>
      </c>
      <c r="K694" s="1754"/>
      <c r="L694" s="1754"/>
      <c r="M694" s="1756"/>
      <c r="N694" s="1756"/>
      <c r="O694" s="1756"/>
      <c r="P694" s="1756"/>
      <c r="Q694" s="1756"/>
      <c r="R694" s="1756"/>
      <c r="S694" s="1756"/>
      <c r="T694" s="1756"/>
      <c r="U694" s="1756"/>
      <c r="V694" s="1756"/>
      <c r="W694" s="1756"/>
      <c r="X694" s="1756"/>
      <c r="Y694" s="1756"/>
      <c r="Z694" s="1756"/>
      <c r="AA694" s="1756"/>
      <c r="AB694" s="1756"/>
      <c r="AD694" s="1182"/>
      <c r="AE694" s="1183"/>
      <c r="AF694" s="1183"/>
      <c r="AG694" s="1183"/>
      <c r="AH694" s="1183"/>
      <c r="AI694" s="1183"/>
      <c r="AJ694" s="1183"/>
      <c r="AK694" s="1184"/>
      <c r="AL694" s="1753" t="s">
        <v>8</v>
      </c>
      <c r="AM694" s="1754"/>
      <c r="AN694" s="1755"/>
      <c r="AO694" s="1731"/>
      <c r="AP694" s="1732"/>
      <c r="AQ694" s="1732"/>
      <c r="AR694" s="1732"/>
      <c r="AS694" s="1732"/>
      <c r="AT694" s="1732"/>
      <c r="AU694" s="1732"/>
      <c r="AV694" s="1732"/>
      <c r="AW694" s="1732"/>
      <c r="AX694" s="1732"/>
      <c r="AY694" s="1732"/>
      <c r="AZ694" s="1732"/>
      <c r="BA694" s="1732"/>
      <c r="BB694" s="1732"/>
      <c r="BC694" s="1732"/>
      <c r="BD694" s="1733"/>
    </row>
    <row r="695" spans="2:58" s="32" customFormat="1" ht="30" hidden="1" customHeight="1" x14ac:dyDescent="0.45">
      <c r="B695" s="1696" t="s">
        <v>63</v>
      </c>
      <c r="C695" s="1697"/>
      <c r="D695" s="1697"/>
      <c r="E695" s="1697"/>
      <c r="F695" s="1697"/>
      <c r="G695" s="1697"/>
      <c r="H695" s="1697"/>
      <c r="I695" s="1698"/>
      <c r="J695" s="494"/>
      <c r="K695" s="495"/>
      <c r="L695" s="220" t="s">
        <v>65</v>
      </c>
      <c r="M695" s="496"/>
      <c r="N695" s="218" t="s">
        <v>64</v>
      </c>
      <c r="O695" s="42"/>
      <c r="P695" s="53"/>
      <c r="V695" s="82"/>
      <c r="W695" s="82"/>
      <c r="X695" s="82"/>
      <c r="Y695" s="82"/>
      <c r="Z695" s="82"/>
      <c r="AA695" s="82"/>
      <c r="AB695" s="83"/>
      <c r="AD695" s="1696" t="s">
        <v>63</v>
      </c>
      <c r="AE695" s="1697"/>
      <c r="AF695" s="1697"/>
      <c r="AG695" s="1697"/>
      <c r="AH695" s="1697"/>
      <c r="AI695" s="1697"/>
      <c r="AJ695" s="1697"/>
      <c r="AK695" s="1698"/>
      <c r="AL695" s="494"/>
      <c r="AM695" s="495"/>
      <c r="AN695" s="220" t="s">
        <v>65</v>
      </c>
      <c r="AO695" s="496"/>
      <c r="AP695" s="218" t="s">
        <v>64</v>
      </c>
      <c r="AQ695" s="42"/>
      <c r="AR695" s="53"/>
      <c r="AX695" s="82"/>
      <c r="AY695" s="82"/>
      <c r="AZ695" s="82"/>
      <c r="BA695" s="82"/>
      <c r="BB695" s="82"/>
      <c r="BC695" s="82"/>
      <c r="BD695" s="83"/>
    </row>
    <row r="696" spans="2:58" s="32" customFormat="1" ht="15" hidden="1" customHeight="1" x14ac:dyDescent="0.45">
      <c r="B696" s="1699"/>
      <c r="C696" s="1700"/>
      <c r="D696" s="1700"/>
      <c r="E696" s="1700"/>
      <c r="F696" s="1700"/>
      <c r="G696" s="1700"/>
      <c r="H696" s="1700"/>
      <c r="I696" s="1701"/>
      <c r="J696" s="43" t="s">
        <v>66</v>
      </c>
      <c r="K696" s="44"/>
      <c r="L696" s="44"/>
      <c r="M696" s="44"/>
      <c r="N696" s="44"/>
      <c r="O696" s="44"/>
      <c r="P696" s="44"/>
      <c r="Q696" s="44"/>
      <c r="R696" s="44"/>
      <c r="S696" s="42"/>
      <c r="T696" s="45"/>
      <c r="U696" s="217"/>
      <c r="V696" s="212"/>
      <c r="W696" s="410"/>
      <c r="X696" s="295" t="s">
        <v>65</v>
      </c>
      <c r="Y696" s="211"/>
      <c r="Z696" s="72" t="s">
        <v>64</v>
      </c>
      <c r="AA696" s="72"/>
      <c r="AB696" s="214"/>
      <c r="AD696" s="1699"/>
      <c r="AE696" s="1700"/>
      <c r="AF696" s="1700"/>
      <c r="AG696" s="1700"/>
      <c r="AH696" s="1700"/>
      <c r="AI696" s="1700"/>
      <c r="AJ696" s="1700"/>
      <c r="AK696" s="1701"/>
      <c r="AL696" s="43" t="s">
        <v>66</v>
      </c>
      <c r="AM696" s="44"/>
      <c r="AN696" s="44"/>
      <c r="AO696" s="44"/>
      <c r="AP696" s="44"/>
      <c r="AQ696" s="44"/>
      <c r="AR696" s="44"/>
      <c r="AS696" s="44"/>
      <c r="AT696" s="44"/>
      <c r="AU696" s="42"/>
      <c r="AV696" s="45"/>
      <c r="AW696" s="217"/>
      <c r="AX696" s="212"/>
      <c r="AY696" s="410"/>
      <c r="AZ696" s="295" t="s">
        <v>65</v>
      </c>
      <c r="BA696" s="211"/>
      <c r="BB696" s="72" t="s">
        <v>64</v>
      </c>
      <c r="BC696" s="72"/>
      <c r="BD696" s="214"/>
    </row>
    <row r="697" spans="2:58" s="32" customFormat="1" ht="15" hidden="1" customHeight="1" x14ac:dyDescent="0.45">
      <c r="B697" s="1702"/>
      <c r="C697" s="1703"/>
      <c r="D697" s="1703"/>
      <c r="E697" s="1703"/>
      <c r="F697" s="1703"/>
      <c r="G697" s="1703"/>
      <c r="H697" s="1703"/>
      <c r="I697" s="1704"/>
      <c r="J697" s="292" t="s">
        <v>67</v>
      </c>
      <c r="K697" s="99"/>
      <c r="L697" s="99"/>
      <c r="M697" s="99"/>
      <c r="N697" s="99"/>
      <c r="O697" s="99"/>
      <c r="P697" s="99"/>
      <c r="Q697" s="99"/>
      <c r="R697" s="99"/>
      <c r="S697" s="47"/>
      <c r="T697" s="48"/>
      <c r="U697" s="498"/>
      <c r="V697" s="499"/>
      <c r="W697" s="500"/>
      <c r="X697" s="99" t="s">
        <v>65</v>
      </c>
      <c r="Y697" s="501"/>
      <c r="Z697" s="48" t="s">
        <v>64</v>
      </c>
      <c r="AA697" s="48"/>
      <c r="AB697" s="49"/>
      <c r="AD697" s="1702"/>
      <c r="AE697" s="1703"/>
      <c r="AF697" s="1703"/>
      <c r="AG697" s="1703"/>
      <c r="AH697" s="1703"/>
      <c r="AI697" s="1703"/>
      <c r="AJ697" s="1703"/>
      <c r="AK697" s="1704"/>
      <c r="AL697" s="292" t="s">
        <v>67</v>
      </c>
      <c r="AM697" s="99"/>
      <c r="AN697" s="99"/>
      <c r="AO697" s="99"/>
      <c r="AP697" s="99"/>
      <c r="AQ697" s="99"/>
      <c r="AR697" s="99"/>
      <c r="AS697" s="99"/>
      <c r="AT697" s="99"/>
      <c r="AU697" s="47"/>
      <c r="AV697" s="48"/>
      <c r="AW697" s="498"/>
      <c r="AX697" s="499"/>
      <c r="AY697" s="500"/>
      <c r="AZ697" s="99" t="s">
        <v>65</v>
      </c>
      <c r="BA697" s="501"/>
      <c r="BB697" s="48" t="s">
        <v>64</v>
      </c>
      <c r="BC697" s="48"/>
      <c r="BD697" s="49"/>
    </row>
    <row r="698" spans="2:58" s="32" customFormat="1" ht="18" hidden="1" customHeight="1" x14ac:dyDescent="0.45">
      <c r="B698" s="1167" t="s">
        <v>68</v>
      </c>
      <c r="C698" s="1168"/>
      <c r="D698" s="1168"/>
      <c r="E698" s="1168"/>
      <c r="F698" s="1168"/>
      <c r="G698" s="1168"/>
      <c r="H698" s="1168"/>
      <c r="I698" s="1169"/>
      <c r="J698" s="502" t="s">
        <v>70</v>
      </c>
      <c r="K698" s="52" t="s">
        <v>69</v>
      </c>
      <c r="L698" s="58"/>
      <c r="M698" s="58"/>
      <c r="N698" s="58"/>
      <c r="O698" s="502" t="s">
        <v>70</v>
      </c>
      <c r="P698" s="52" t="s">
        <v>71</v>
      </c>
      <c r="Q698" s="58"/>
      <c r="R698" s="58"/>
      <c r="T698" s="72" t="s">
        <v>81</v>
      </c>
      <c r="U698" s="502" t="s">
        <v>70</v>
      </c>
      <c r="V698" s="72" t="s">
        <v>82</v>
      </c>
      <c r="X698" s="52"/>
      <c r="Y698" s="58"/>
      <c r="Z698" s="58"/>
      <c r="AA698" s="58"/>
      <c r="AB698" s="59"/>
      <c r="AD698" s="1167" t="s">
        <v>68</v>
      </c>
      <c r="AE698" s="1168"/>
      <c r="AF698" s="1168"/>
      <c r="AG698" s="1168"/>
      <c r="AH698" s="1168"/>
      <c r="AI698" s="1168"/>
      <c r="AJ698" s="1168"/>
      <c r="AK698" s="1169"/>
      <c r="AL698" s="502" t="s">
        <v>70</v>
      </c>
      <c r="AM698" s="52" t="s">
        <v>69</v>
      </c>
      <c r="AN698" s="58"/>
      <c r="AO698" s="58"/>
      <c r="AP698" s="58"/>
      <c r="AQ698" s="502" t="s">
        <v>70</v>
      </c>
      <c r="AR698" s="52" t="s">
        <v>71</v>
      </c>
      <c r="AS698" s="58"/>
      <c r="AT698" s="58"/>
      <c r="AV698" s="72" t="s">
        <v>81</v>
      </c>
      <c r="AW698" s="502" t="s">
        <v>70</v>
      </c>
      <c r="AX698" s="72" t="s">
        <v>82</v>
      </c>
      <c r="AZ698" s="52"/>
      <c r="BA698" s="58"/>
      <c r="BB698" s="58"/>
      <c r="BC698" s="58"/>
      <c r="BD698" s="59"/>
    </row>
    <row r="699" spans="2:58" s="32" customFormat="1" ht="15" hidden="1" customHeight="1" x14ac:dyDescent="0.45">
      <c r="B699" s="1118" t="s">
        <v>72</v>
      </c>
      <c r="C699" s="1119"/>
      <c r="D699" s="1119"/>
      <c r="E699" s="1119"/>
      <c r="F699" s="1119"/>
      <c r="G699" s="1119"/>
      <c r="H699" s="1119"/>
      <c r="I699" s="1120"/>
      <c r="J699" s="1130" t="s">
        <v>73</v>
      </c>
      <c r="K699" s="1139"/>
      <c r="L699" s="1744"/>
      <c r="M699" s="1199"/>
      <c r="N699" s="1199"/>
      <c r="O699" s="1199"/>
      <c r="P699" s="1199"/>
      <c r="Q699" s="1199"/>
      <c r="R699" s="1200"/>
      <c r="S699" s="1200"/>
      <c r="T699" s="1200"/>
      <c r="U699" s="1745"/>
      <c r="V699" s="1143" t="s">
        <v>74</v>
      </c>
      <c r="W699" s="1143"/>
      <c r="X699" s="1143"/>
      <c r="Y699" s="1143"/>
      <c r="Z699" s="1143"/>
      <c r="AA699" s="1143"/>
      <c r="AB699" s="1144"/>
      <c r="AD699" s="1118" t="s">
        <v>72</v>
      </c>
      <c r="AE699" s="1119"/>
      <c r="AF699" s="1119"/>
      <c r="AG699" s="1119"/>
      <c r="AH699" s="1119"/>
      <c r="AI699" s="1119"/>
      <c r="AJ699" s="1119"/>
      <c r="AK699" s="1120"/>
      <c r="AL699" s="1130" t="s">
        <v>73</v>
      </c>
      <c r="AM699" s="1760"/>
      <c r="AN699" s="1762"/>
      <c r="AO699" s="1134"/>
      <c r="AP699" s="1134"/>
      <c r="AQ699" s="1135"/>
      <c r="AR699" s="1115"/>
      <c r="AS699" s="1135"/>
      <c r="AT699" s="1138"/>
      <c r="AU699" s="1139"/>
      <c r="AV699" s="1139"/>
      <c r="AW699" s="1760"/>
      <c r="AX699" s="1764" t="s">
        <v>74</v>
      </c>
      <c r="AY699" s="1143"/>
      <c r="AZ699" s="1143"/>
      <c r="BA699" s="1143"/>
      <c r="BB699" s="1143"/>
      <c r="BC699" s="1143"/>
      <c r="BD699" s="1144"/>
    </row>
    <row r="700" spans="2:58" s="32" customFormat="1" ht="15" hidden="1" customHeight="1" x14ac:dyDescent="0.45">
      <c r="B700" s="1121"/>
      <c r="C700" s="1122"/>
      <c r="D700" s="1122"/>
      <c r="E700" s="1122"/>
      <c r="F700" s="1122"/>
      <c r="G700" s="1122"/>
      <c r="H700" s="1122"/>
      <c r="I700" s="1123"/>
      <c r="J700" s="1197"/>
      <c r="K700" s="1198"/>
      <c r="L700" s="1744"/>
      <c r="M700" s="1199"/>
      <c r="N700" s="1199"/>
      <c r="O700" s="1199"/>
      <c r="P700" s="1199"/>
      <c r="Q700" s="1199"/>
      <c r="R700" s="1200"/>
      <c r="S700" s="1200"/>
      <c r="T700" s="1200"/>
      <c r="U700" s="1745"/>
      <c r="V700" s="1146"/>
      <c r="W700" s="1146"/>
      <c r="X700" s="1146"/>
      <c r="Y700" s="1146"/>
      <c r="Z700" s="1146"/>
      <c r="AA700" s="1146"/>
      <c r="AB700" s="1147"/>
      <c r="AC700" s="63"/>
      <c r="AD700" s="1121"/>
      <c r="AE700" s="1122"/>
      <c r="AF700" s="1122"/>
      <c r="AG700" s="1122"/>
      <c r="AH700" s="1122"/>
      <c r="AI700" s="1122"/>
      <c r="AJ700" s="1122"/>
      <c r="AK700" s="1123"/>
      <c r="AL700" s="1132"/>
      <c r="AM700" s="1761"/>
      <c r="AN700" s="1763"/>
      <c r="AO700" s="1136"/>
      <c r="AP700" s="1136"/>
      <c r="AQ700" s="1137"/>
      <c r="AR700" s="1116"/>
      <c r="AS700" s="1137"/>
      <c r="AT700" s="1140"/>
      <c r="AU700" s="1141"/>
      <c r="AV700" s="1141"/>
      <c r="AW700" s="1761"/>
      <c r="AX700" s="1765"/>
      <c r="AY700" s="1146"/>
      <c r="AZ700" s="1146"/>
      <c r="BA700" s="1146"/>
      <c r="BB700" s="1146"/>
      <c r="BC700" s="1146"/>
      <c r="BD700" s="1147"/>
      <c r="BF700" s="63"/>
    </row>
    <row r="701" spans="2:58" s="32" customFormat="1" ht="15" hidden="1" customHeight="1" x14ac:dyDescent="0.45">
      <c r="B701" s="1118" t="s">
        <v>75</v>
      </c>
      <c r="C701" s="1119"/>
      <c r="D701" s="1119"/>
      <c r="E701" s="1119"/>
      <c r="F701" s="1119"/>
      <c r="G701" s="1119"/>
      <c r="H701" s="1119"/>
      <c r="I701" s="1119"/>
      <c r="J701" s="1737"/>
      <c r="K701" s="1739"/>
      <c r="L701" s="1558"/>
      <c r="M701" s="1527" t="s">
        <v>76</v>
      </c>
      <c r="N701" s="1558"/>
      <c r="O701" s="1527" t="s">
        <v>77</v>
      </c>
      <c r="P701" s="1558"/>
      <c r="Q701" s="1527" t="s">
        <v>140</v>
      </c>
      <c r="S701" s="60"/>
      <c r="T701" s="60"/>
      <c r="U701" s="60"/>
      <c r="V701" s="60"/>
      <c r="W701" s="60"/>
      <c r="X701" s="60"/>
      <c r="Y701" s="60"/>
      <c r="Z701" s="60"/>
      <c r="AA701" s="60"/>
      <c r="AB701" s="209"/>
      <c r="AC701" s="63"/>
      <c r="AD701" s="1118" t="s">
        <v>75</v>
      </c>
      <c r="AE701" s="1119"/>
      <c r="AF701" s="1119"/>
      <c r="AG701" s="1119"/>
      <c r="AH701" s="1119"/>
      <c r="AI701" s="1119"/>
      <c r="AJ701" s="1119"/>
      <c r="AK701" s="1119"/>
      <c r="AL701" s="1737"/>
      <c r="AM701" s="1739"/>
      <c r="AN701" s="1558"/>
      <c r="AO701" s="1527" t="s">
        <v>76</v>
      </c>
      <c r="AP701" s="1558"/>
      <c r="AQ701" s="1527" t="s">
        <v>77</v>
      </c>
      <c r="AR701" s="1558"/>
      <c r="AS701" s="1527" t="s">
        <v>140</v>
      </c>
      <c r="AU701" s="60"/>
      <c r="AV701" s="60"/>
      <c r="AW701" s="60"/>
      <c r="AX701" s="60"/>
      <c r="AY701" s="60"/>
      <c r="AZ701" s="60"/>
      <c r="BA701" s="60"/>
      <c r="BB701" s="60"/>
      <c r="BC701" s="60"/>
      <c r="BD701" s="209"/>
      <c r="BF701" s="63"/>
    </row>
    <row r="702" spans="2:58" s="32" customFormat="1" ht="15" hidden="1" customHeight="1" x14ac:dyDescent="0.45">
      <c r="B702" s="1121"/>
      <c r="C702" s="1122"/>
      <c r="D702" s="1122"/>
      <c r="E702" s="1122"/>
      <c r="F702" s="1122"/>
      <c r="G702" s="1122"/>
      <c r="H702" s="1122"/>
      <c r="I702" s="1122"/>
      <c r="J702" s="1480"/>
      <c r="K702" s="1752"/>
      <c r="L702" s="1749"/>
      <c r="M702" s="1528"/>
      <c r="N702" s="1749"/>
      <c r="O702" s="1528"/>
      <c r="P702" s="1749"/>
      <c r="Q702" s="1528"/>
      <c r="R702" s="64"/>
      <c r="S702" s="62"/>
      <c r="T702" s="62"/>
      <c r="U702" s="62"/>
      <c r="V702" s="62"/>
      <c r="W702" s="62"/>
      <c r="X702" s="62"/>
      <c r="Y702" s="62"/>
      <c r="Z702" s="62"/>
      <c r="AA702" s="62"/>
      <c r="AB702" s="208"/>
      <c r="AC702" s="63"/>
      <c r="AD702" s="1121"/>
      <c r="AE702" s="1122"/>
      <c r="AF702" s="1122"/>
      <c r="AG702" s="1122"/>
      <c r="AH702" s="1122"/>
      <c r="AI702" s="1122"/>
      <c r="AJ702" s="1122"/>
      <c r="AK702" s="1122"/>
      <c r="AL702" s="1480"/>
      <c r="AM702" s="1752"/>
      <c r="AN702" s="1749"/>
      <c r="AO702" s="1528"/>
      <c r="AP702" s="1749"/>
      <c r="AQ702" s="1528"/>
      <c r="AR702" s="1749"/>
      <c r="AS702" s="1528"/>
      <c r="AT702" s="64"/>
      <c r="AU702" s="62"/>
      <c r="AV702" s="62"/>
      <c r="AW702" s="62"/>
      <c r="AX702" s="62"/>
      <c r="AY702" s="62"/>
      <c r="AZ702" s="62"/>
      <c r="BA702" s="62"/>
      <c r="BB702" s="62"/>
      <c r="BC702" s="62"/>
      <c r="BD702" s="208"/>
      <c r="BF702" s="63"/>
    </row>
    <row r="703" spans="2:58" s="32" customFormat="1" ht="20.100000000000001" hidden="1" customHeight="1" x14ac:dyDescent="0.4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3"/>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F703" s="63"/>
    </row>
    <row r="704" spans="2:58" s="32" customFormat="1" ht="18" hidden="1" customHeight="1" x14ac:dyDescent="0.45">
      <c r="C704" s="291" t="s">
        <v>85</v>
      </c>
      <c r="D704" s="69" t="s">
        <v>5718</v>
      </c>
      <c r="F704" s="69"/>
      <c r="G704" s="69"/>
      <c r="H704" s="69"/>
      <c r="I704" s="69"/>
      <c r="J704" s="73"/>
      <c r="K704" s="73"/>
      <c r="L704" s="73"/>
      <c r="M704" s="73"/>
      <c r="N704" s="73"/>
      <c r="O704" s="73"/>
      <c r="P704" s="73"/>
      <c r="Q704" s="73"/>
      <c r="R704" s="73"/>
      <c r="S704" s="74"/>
      <c r="T704" s="73"/>
      <c r="U704" s="73"/>
      <c r="V704" s="73"/>
      <c r="W704" s="73"/>
      <c r="X704" s="69"/>
      <c r="Y704" s="69"/>
      <c r="Z704" s="69"/>
      <c r="AA704" s="69"/>
      <c r="AB704" s="69"/>
      <c r="AE704" s="291" t="s">
        <v>85</v>
      </c>
      <c r="AF704" s="69" t="s">
        <v>5718</v>
      </c>
      <c r="AH704" s="69"/>
      <c r="AI704" s="69"/>
      <c r="AJ704" s="69"/>
      <c r="AK704" s="69"/>
      <c r="AL704" s="73"/>
      <c r="AM704" s="73"/>
      <c r="AN704" s="73"/>
      <c r="AO704" s="73"/>
      <c r="AP704" s="73"/>
      <c r="AQ704" s="73"/>
      <c r="AR704" s="73"/>
      <c r="AS704" s="73"/>
      <c r="AT704" s="73"/>
      <c r="AU704" s="74"/>
      <c r="AV704" s="73"/>
      <c r="AW704" s="73"/>
      <c r="AX704" s="73"/>
      <c r="AY704" s="73"/>
      <c r="AZ704" s="69"/>
      <c r="BA704" s="69"/>
      <c r="BB704" s="69"/>
      <c r="BC704" s="69"/>
      <c r="BD704" s="69"/>
    </row>
    <row r="705" spans="1:56" s="32" customFormat="1" ht="30" hidden="1" customHeight="1" x14ac:dyDescent="0.45">
      <c r="C705" s="296" t="s">
        <v>86</v>
      </c>
      <c r="D705" s="1117" t="s">
        <v>5719</v>
      </c>
      <c r="E705" s="1117"/>
      <c r="F705" s="1117"/>
      <c r="G705" s="1117"/>
      <c r="H705" s="1117"/>
      <c r="I705" s="1117"/>
      <c r="J705" s="1117"/>
      <c r="K705" s="1117"/>
      <c r="L705" s="1117"/>
      <c r="M705" s="1117"/>
      <c r="N705" s="1117"/>
      <c r="O705" s="1117"/>
      <c r="P705" s="1117"/>
      <c r="Q705" s="1117"/>
      <c r="R705" s="1117"/>
      <c r="S705" s="1117"/>
      <c r="T705" s="1117"/>
      <c r="U705" s="1117"/>
      <c r="V705" s="1117"/>
      <c r="W705" s="1117"/>
      <c r="X705" s="1117"/>
      <c r="Y705" s="1117"/>
      <c r="Z705" s="1117"/>
      <c r="AA705" s="1117"/>
      <c r="AB705" s="1117"/>
      <c r="AE705" s="296" t="s">
        <v>86</v>
      </c>
      <c r="AF705" s="1117" t="s">
        <v>5719</v>
      </c>
      <c r="AG705" s="1117"/>
      <c r="AH705" s="1117"/>
      <c r="AI705" s="1117"/>
      <c r="AJ705" s="1117"/>
      <c r="AK705" s="1117"/>
      <c r="AL705" s="1117"/>
      <c r="AM705" s="1117"/>
      <c r="AN705" s="1117"/>
      <c r="AO705" s="1117"/>
      <c r="AP705" s="1117"/>
      <c r="AQ705" s="1117"/>
      <c r="AR705" s="1117"/>
      <c r="AS705" s="1117"/>
      <c r="AT705" s="1117"/>
      <c r="AU705" s="1117"/>
      <c r="AV705" s="1117"/>
      <c r="AW705" s="1117"/>
      <c r="AX705" s="1117"/>
      <c r="AY705" s="1117"/>
      <c r="AZ705" s="1117"/>
      <c r="BA705" s="1117"/>
      <c r="BB705" s="1117"/>
      <c r="BC705" s="1117"/>
      <c r="BD705" s="1117"/>
    </row>
    <row r="706" spans="1:56" s="69" customFormat="1" ht="18" customHeight="1" x14ac:dyDescent="0.45">
      <c r="A706" s="69" t="s">
        <v>5817</v>
      </c>
    </row>
    <row r="707" spans="1:56" s="69" customFormat="1" ht="18" customHeight="1" x14ac:dyDescent="0.45">
      <c r="A707" s="69" t="s">
        <v>5818</v>
      </c>
    </row>
    <row r="708" spans="1:56" s="69" customFormat="1" ht="18" customHeight="1" x14ac:dyDescent="0.45">
      <c r="A708" s="69" t="s">
        <v>5819</v>
      </c>
    </row>
    <row r="709" spans="1:56" s="69" customFormat="1" ht="18" customHeight="1" x14ac:dyDescent="0.45">
      <c r="A709" s="69" t="s">
        <v>5820</v>
      </c>
    </row>
    <row r="710" spans="1:56" s="32" customFormat="1" ht="8.1" customHeight="1" x14ac:dyDescent="0.4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row>
    <row r="712" spans="1:56" ht="12" customHeight="1" x14ac:dyDescent="0.45">
      <c r="C712" s="230" t="s">
        <v>5588</v>
      </c>
    </row>
    <row r="713" spans="1:56" ht="12" customHeight="1" x14ac:dyDescent="0.45">
      <c r="B713" s="256"/>
      <c r="C713" s="1766"/>
      <c r="D713" s="1767"/>
      <c r="E713" s="829"/>
      <c r="F713" s="536" t="s">
        <v>76</v>
      </c>
      <c r="G713" s="826"/>
      <c r="H713" s="535" t="s">
        <v>77</v>
      </c>
      <c r="I713" s="826"/>
      <c r="J713" s="535" t="s">
        <v>140</v>
      </c>
      <c r="M713" s="473"/>
      <c r="N713" s="473"/>
      <c r="O713" s="473"/>
      <c r="P713" s="473"/>
      <c r="Q713" s="473"/>
      <c r="R713" s="473"/>
      <c r="S713" s="473"/>
      <c r="T713" s="473"/>
      <c r="U713" s="473"/>
      <c r="V713" s="473"/>
      <c r="W713" s="473"/>
      <c r="X713" s="473"/>
      <c r="Y713" s="473"/>
      <c r="Z713" s="473"/>
      <c r="AA713" s="473"/>
    </row>
    <row r="714" spans="1:56" s="470" customFormat="1" ht="14.55" customHeight="1" x14ac:dyDescent="0.45">
      <c r="C714" s="1681" t="s">
        <v>48</v>
      </c>
      <c r="D714" s="1544"/>
      <c r="E714" s="1544"/>
      <c r="F714" s="1768"/>
      <c r="G714" s="1771" t="s">
        <v>49</v>
      </c>
      <c r="H714" s="1653"/>
      <c r="I714" s="1604"/>
      <c r="J714" s="1653"/>
      <c r="K714" s="1653"/>
      <c r="L714" s="1654"/>
      <c r="M714" s="1663" t="s">
        <v>3</v>
      </c>
      <c r="N714" s="1664"/>
      <c r="O714" s="1665"/>
      <c r="P714" s="1683"/>
      <c r="Q714" s="1685"/>
      <c r="R714" s="474" t="s">
        <v>4</v>
      </c>
      <c r="S714" s="1683"/>
      <c r="T714" s="1685"/>
      <c r="V714" s="474"/>
      <c r="W714" s="474"/>
      <c r="X714" s="474"/>
      <c r="Y714" s="474"/>
      <c r="Z714" s="474"/>
      <c r="AA714" s="475"/>
    </row>
    <row r="715" spans="1:56" s="470" customFormat="1" ht="14.55" customHeight="1" x14ac:dyDescent="0.45">
      <c r="C715" s="1681"/>
      <c r="D715" s="1544"/>
      <c r="E715" s="1544"/>
      <c r="F715" s="1769"/>
      <c r="G715" s="1771"/>
      <c r="H715" s="1604"/>
      <c r="I715" s="1604"/>
      <c r="J715" s="1604"/>
      <c r="K715" s="1604"/>
      <c r="L715" s="1655"/>
      <c r="M715" s="1663" t="s">
        <v>5</v>
      </c>
      <c r="N715" s="1664"/>
      <c r="O715" s="1665"/>
      <c r="P715" s="1683"/>
      <c r="Q715" s="1684"/>
      <c r="R715" s="1684"/>
      <c r="S715" s="1685"/>
      <c r="T715" s="1663" t="s">
        <v>6</v>
      </c>
      <c r="U715" s="1664"/>
      <c r="V715" s="1665"/>
      <c r="W715" s="1683"/>
      <c r="X715" s="1684"/>
      <c r="Y715" s="1684"/>
      <c r="Z715" s="1684"/>
      <c r="AA715" s="1685"/>
    </row>
    <row r="716" spans="1:56" s="470" customFormat="1" ht="14.55" customHeight="1" x14ac:dyDescent="0.45">
      <c r="C716" s="1681"/>
      <c r="D716" s="1544"/>
      <c r="E716" s="1544"/>
      <c r="F716" s="1769"/>
      <c r="G716" s="1771"/>
      <c r="H716" s="1604"/>
      <c r="I716" s="1604"/>
      <c r="J716" s="1604"/>
      <c r="K716" s="1604"/>
      <c r="L716" s="1655"/>
      <c r="M716" s="1663" t="s">
        <v>8536</v>
      </c>
      <c r="N716" s="1664"/>
      <c r="O716" s="1665"/>
      <c r="P716" s="1683"/>
      <c r="Q716" s="1684"/>
      <c r="R716" s="1684"/>
      <c r="S716" s="1685"/>
      <c r="T716" s="1663" t="s">
        <v>7</v>
      </c>
      <c r="U716" s="1664"/>
      <c r="V716" s="1665"/>
      <c r="W716" s="1683"/>
      <c r="X716" s="1684"/>
      <c r="Y716" s="1684"/>
      <c r="Z716" s="1684"/>
      <c r="AA716" s="1685"/>
    </row>
    <row r="717" spans="1:56" s="470" customFormat="1" ht="14.55" customHeight="1" x14ac:dyDescent="0.45">
      <c r="C717" s="1672"/>
      <c r="D717" s="1673"/>
      <c r="E717" s="1673"/>
      <c r="F717" s="1770"/>
      <c r="G717" s="1772"/>
      <c r="H717" s="1656"/>
      <c r="I717" s="1656"/>
      <c r="J717" s="1656"/>
      <c r="K717" s="1656"/>
      <c r="L717" s="1657"/>
      <c r="M717" s="1663" t="s">
        <v>8</v>
      </c>
      <c r="N717" s="1664"/>
      <c r="O717" s="1665"/>
      <c r="P717" s="1666"/>
      <c r="Q717" s="1667"/>
      <c r="R717" s="1667"/>
      <c r="S717" s="1667"/>
      <c r="T717" s="1667"/>
      <c r="U717" s="1667"/>
      <c r="V717" s="1667"/>
      <c r="W717" s="1667"/>
      <c r="X717" s="1667"/>
      <c r="Y717" s="1667"/>
      <c r="Z717" s="1667"/>
      <c r="AA717" s="1668"/>
    </row>
    <row r="718" spans="1:56" s="470" customFormat="1" ht="14.55" customHeight="1" x14ac:dyDescent="0.45">
      <c r="C718" s="1669" t="s">
        <v>5814</v>
      </c>
      <c r="D718" s="1670"/>
      <c r="E718" s="1670"/>
      <c r="F718" s="1670"/>
      <c r="G718" s="1670"/>
      <c r="H718" s="1670"/>
      <c r="I718" s="1670"/>
      <c r="J718" s="1670"/>
      <c r="K718" s="1670"/>
      <c r="L718" s="1671"/>
      <c r="M718" s="1676"/>
      <c r="N718" s="1676"/>
      <c r="O718" s="1676"/>
      <c r="P718" s="1676"/>
      <c r="Q718" s="1676"/>
      <c r="R718" s="1676"/>
      <c r="S718" s="1676"/>
      <c r="T718" s="1676"/>
      <c r="U718" s="1676"/>
      <c r="V718" s="1676"/>
      <c r="W718" s="1676"/>
      <c r="X718" s="1676"/>
      <c r="Y718" s="1676"/>
      <c r="Z718" s="1676"/>
      <c r="AA718" s="1677"/>
    </row>
    <row r="719" spans="1:56" s="470" customFormat="1" ht="14.55" customHeight="1" x14ac:dyDescent="0.45">
      <c r="C719" s="1672"/>
      <c r="D719" s="1673"/>
      <c r="E719" s="1673"/>
      <c r="F719" s="1673"/>
      <c r="G719" s="1673"/>
      <c r="H719" s="1673"/>
      <c r="I719" s="1673"/>
      <c r="J719" s="1673"/>
      <c r="K719" s="1673"/>
      <c r="L719" s="1674"/>
      <c r="M719" s="1679"/>
      <c r="N719" s="1679"/>
      <c r="O719" s="1679"/>
      <c r="P719" s="1679"/>
      <c r="Q719" s="1679"/>
      <c r="R719" s="1679"/>
      <c r="S719" s="1679"/>
      <c r="T719" s="1679"/>
      <c r="U719" s="1679"/>
      <c r="V719" s="1679"/>
      <c r="W719" s="1679"/>
      <c r="X719" s="1679"/>
      <c r="Y719" s="1679"/>
      <c r="Z719" s="1679"/>
      <c r="AA719" s="1680"/>
      <c r="AB719" s="480"/>
    </row>
    <row r="720" spans="1:56" s="470" customFormat="1" ht="14.55" customHeight="1" x14ac:dyDescent="0.45">
      <c r="C720" s="1669" t="s">
        <v>5805</v>
      </c>
      <c r="D720" s="1670"/>
      <c r="E720" s="1670"/>
      <c r="F720" s="1670"/>
      <c r="G720" s="1670"/>
      <c r="H720" s="1670"/>
      <c r="I720" s="1670"/>
      <c r="J720" s="1670"/>
      <c r="K720" s="1670"/>
      <c r="L720" s="1671"/>
      <c r="M720" s="1670"/>
      <c r="N720" s="1670"/>
      <c r="O720" s="1670"/>
      <c r="P720" s="1670"/>
      <c r="Q720" s="1670"/>
      <c r="R720" s="1670"/>
      <c r="S720" s="1670"/>
      <c r="T720" s="1670"/>
      <c r="U720" s="1670"/>
      <c r="V720" s="1670"/>
      <c r="W720" s="1670"/>
      <c r="X720" s="1670"/>
      <c r="Y720" s="1670"/>
      <c r="Z720" s="1670"/>
      <c r="AA720" s="1671"/>
    </row>
    <row r="721" spans="2:57" s="470" customFormat="1" ht="14.55" customHeight="1" x14ac:dyDescent="0.45">
      <c r="C721" s="1672"/>
      <c r="D721" s="1673"/>
      <c r="E721" s="1673"/>
      <c r="F721" s="1673"/>
      <c r="G721" s="1673"/>
      <c r="H721" s="1673"/>
      <c r="I721" s="1673"/>
      <c r="J721" s="1673"/>
      <c r="K721" s="1673"/>
      <c r="L721" s="1674"/>
      <c r="M721" s="1673"/>
      <c r="N721" s="1673"/>
      <c r="O721" s="1673"/>
      <c r="P721" s="1673"/>
      <c r="Q721" s="1673"/>
      <c r="R721" s="1673"/>
      <c r="S721" s="1673"/>
      <c r="T721" s="1673"/>
      <c r="U721" s="1673"/>
      <c r="V721" s="1673"/>
      <c r="W721" s="1673"/>
      <c r="X721" s="1673"/>
      <c r="Y721" s="1673"/>
      <c r="Z721" s="1673"/>
      <c r="AA721" s="1674"/>
    </row>
    <row r="722" spans="2:57" ht="12" customHeight="1" x14ac:dyDescent="0.45">
      <c r="D722" s="481"/>
      <c r="E722" s="505" t="s">
        <v>54</v>
      </c>
      <c r="F722" s="505"/>
      <c r="G722" s="505"/>
      <c r="H722" s="481"/>
      <c r="J722" s="481"/>
      <c r="K722" s="481"/>
      <c r="L722" s="481"/>
      <c r="M722" s="481"/>
    </row>
    <row r="723" spans="2:57" ht="12" customHeight="1" x14ac:dyDescent="0.45">
      <c r="E723" s="505" t="s">
        <v>5704</v>
      </c>
      <c r="F723" s="1611"/>
      <c r="G723" s="1612"/>
      <c r="H723" s="1613"/>
      <c r="I723" s="230" t="s">
        <v>5584</v>
      </c>
      <c r="K723" s="474"/>
      <c r="L723" s="474"/>
      <c r="M723" s="481"/>
    </row>
    <row r="726" spans="2:57" ht="12" customHeight="1" x14ac:dyDescent="0.45">
      <c r="B726" s="257" t="s">
        <v>57</v>
      </c>
      <c r="AD726" s="230"/>
      <c r="BE726" s="230"/>
    </row>
    <row r="727" spans="2:57" ht="13.35" customHeight="1" x14ac:dyDescent="0.45">
      <c r="C727" s="406">
        <v>1</v>
      </c>
      <c r="D727" s="1482" t="s">
        <v>5725</v>
      </c>
      <c r="E727" s="1482"/>
      <c r="F727" s="1482"/>
      <c r="G727" s="1482"/>
      <c r="H727" s="1482"/>
      <c r="I727" s="1482"/>
      <c r="J727" s="1482"/>
      <c r="K727" s="1482"/>
      <c r="L727" s="1482"/>
      <c r="M727" s="1482"/>
      <c r="N727" s="1482"/>
      <c r="O727" s="1482"/>
      <c r="P727" s="1482"/>
      <c r="Q727" s="1482"/>
      <c r="R727" s="1482"/>
      <c r="S727" s="1482"/>
      <c r="T727" s="1482"/>
      <c r="U727" s="1482"/>
      <c r="V727" s="1482"/>
      <c r="W727" s="1482"/>
      <c r="X727" s="1482"/>
      <c r="Y727" s="1482"/>
      <c r="Z727" s="1482"/>
      <c r="AA727" s="1482"/>
      <c r="AB727" s="1482"/>
      <c r="AD727" s="230"/>
      <c r="BE727" s="230"/>
    </row>
    <row r="728" spans="2:57" ht="4.5" customHeight="1" x14ac:dyDescent="0.45">
      <c r="C728" s="406"/>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c r="AA728" s="408"/>
      <c r="AD728" s="230"/>
      <c r="BE728" s="230"/>
    </row>
    <row r="729" spans="2:57" ht="13.35" customHeight="1" x14ac:dyDescent="0.45">
      <c r="C729" s="406">
        <v>2</v>
      </c>
      <c r="D729" s="1482" t="s">
        <v>5713</v>
      </c>
      <c r="E729" s="1482"/>
      <c r="F729" s="1482"/>
      <c r="G729" s="1482"/>
      <c r="H729" s="1482"/>
      <c r="I729" s="1482"/>
      <c r="J729" s="1482"/>
      <c r="K729" s="1482"/>
      <c r="L729" s="1482"/>
      <c r="M729" s="1482"/>
      <c r="N729" s="1482"/>
      <c r="O729" s="1482"/>
      <c r="P729" s="1482"/>
      <c r="Q729" s="1482"/>
      <c r="R729" s="1482"/>
      <c r="S729" s="1482"/>
      <c r="T729" s="1482"/>
      <c r="U729" s="1482"/>
      <c r="V729" s="1482"/>
      <c r="W729" s="1482"/>
      <c r="X729" s="1482"/>
      <c r="Y729" s="1482"/>
      <c r="Z729" s="1482"/>
      <c r="AA729" s="1482"/>
      <c r="AB729" s="1482"/>
      <c r="AD729" s="230"/>
      <c r="BE729" s="230"/>
    </row>
    <row r="730" spans="2:57" ht="4.5" customHeight="1" x14ac:dyDescent="0.45">
      <c r="C730" s="406"/>
      <c r="D730" s="408"/>
      <c r="E730" s="408"/>
      <c r="F730" s="408"/>
      <c r="G730" s="408"/>
      <c r="H730" s="408"/>
      <c r="I730" s="408"/>
      <c r="J730" s="408"/>
      <c r="K730" s="408"/>
      <c r="L730" s="408"/>
      <c r="M730" s="408"/>
      <c r="N730" s="408"/>
      <c r="O730" s="408"/>
      <c r="P730" s="408"/>
      <c r="Q730" s="408"/>
      <c r="R730" s="408"/>
      <c r="S730" s="408"/>
      <c r="T730" s="408"/>
      <c r="U730" s="408"/>
      <c r="V730" s="408"/>
      <c r="W730" s="408"/>
      <c r="X730" s="408"/>
      <c r="Y730" s="408"/>
      <c r="Z730" s="408"/>
      <c r="AA730" s="408"/>
      <c r="AD730" s="230"/>
      <c r="BE730" s="230"/>
    </row>
    <row r="731" spans="2:57" ht="229.8" customHeight="1" x14ac:dyDescent="0.45">
      <c r="C731" s="406">
        <v>3</v>
      </c>
      <c r="D731" s="1482" t="s">
        <v>5734</v>
      </c>
      <c r="E731" s="1482"/>
      <c r="F731" s="1482"/>
      <c r="G731" s="1482"/>
      <c r="H731" s="1482"/>
      <c r="I731" s="1482"/>
      <c r="J731" s="1482"/>
      <c r="K731" s="1482"/>
      <c r="L731" s="1482"/>
      <c r="M731" s="1482"/>
      <c r="N731" s="1482"/>
      <c r="O731" s="1482"/>
      <c r="P731" s="1482"/>
      <c r="Q731" s="1482"/>
      <c r="R731" s="1482"/>
      <c r="S731" s="1482"/>
      <c r="T731" s="1482"/>
      <c r="U731" s="1482"/>
      <c r="V731" s="1482"/>
      <c r="W731" s="1482"/>
      <c r="X731" s="1482"/>
      <c r="Y731" s="1482"/>
      <c r="Z731" s="1482"/>
      <c r="AA731" s="1482"/>
      <c r="AB731" s="1482"/>
      <c r="AD731" s="230"/>
      <c r="BE731" s="230"/>
    </row>
    <row r="732" spans="2:57" ht="4.5" customHeight="1" x14ac:dyDescent="0.45">
      <c r="C732" s="406"/>
      <c r="D732" s="408"/>
      <c r="E732" s="408"/>
      <c r="F732" s="408"/>
      <c r="G732" s="408"/>
      <c r="H732" s="408"/>
      <c r="I732" s="408"/>
      <c r="J732" s="408"/>
      <c r="K732" s="408"/>
      <c r="L732" s="408"/>
      <c r="M732" s="408"/>
      <c r="N732" s="408"/>
      <c r="O732" s="408"/>
      <c r="P732" s="408"/>
      <c r="Q732" s="408"/>
      <c r="R732" s="408"/>
      <c r="S732" s="408"/>
      <c r="T732" s="408"/>
      <c r="U732" s="408"/>
      <c r="V732" s="408"/>
      <c r="W732" s="408"/>
      <c r="X732" s="408"/>
      <c r="Y732" s="408"/>
      <c r="Z732" s="408"/>
      <c r="AA732" s="408"/>
      <c r="AD732" s="230"/>
      <c r="BE732" s="230"/>
    </row>
    <row r="733" spans="2:57" ht="60.6" customHeight="1" x14ac:dyDescent="0.45">
      <c r="C733" s="406">
        <v>4</v>
      </c>
      <c r="D733" s="1482" t="s">
        <v>5735</v>
      </c>
      <c r="E733" s="1482"/>
      <c r="F733" s="1482"/>
      <c r="G733" s="1482"/>
      <c r="H733" s="1482"/>
      <c r="I733" s="1482"/>
      <c r="J733" s="1482"/>
      <c r="K733" s="1482"/>
      <c r="L733" s="1482"/>
      <c r="M733" s="1482"/>
      <c r="N733" s="1482"/>
      <c r="O733" s="1482"/>
      <c r="P733" s="1482"/>
      <c r="Q733" s="1482"/>
      <c r="R733" s="1482"/>
      <c r="S733" s="1482"/>
      <c r="T733" s="1482"/>
      <c r="U733" s="1482"/>
      <c r="V733" s="1482"/>
      <c r="W733" s="1482"/>
      <c r="X733" s="1482"/>
      <c r="Y733" s="1482"/>
      <c r="Z733" s="1482"/>
      <c r="AA733" s="1482"/>
      <c r="AB733" s="1482"/>
      <c r="AD733" s="230"/>
      <c r="BE733" s="230"/>
    </row>
    <row r="734" spans="2:57" ht="4.5" customHeight="1" x14ac:dyDescent="0.45">
      <c r="C734" s="406"/>
      <c r="D734" s="408"/>
      <c r="E734" s="408"/>
      <c r="F734" s="408"/>
      <c r="G734" s="408"/>
      <c r="H734" s="408"/>
      <c r="I734" s="408"/>
      <c r="J734" s="408"/>
      <c r="K734" s="408"/>
      <c r="L734" s="408"/>
      <c r="M734" s="408"/>
      <c r="N734" s="408"/>
      <c r="O734" s="408"/>
      <c r="P734" s="408"/>
      <c r="Q734" s="408"/>
      <c r="R734" s="408"/>
      <c r="S734" s="408"/>
      <c r="T734" s="408"/>
      <c r="U734" s="408"/>
      <c r="V734" s="408"/>
      <c r="W734" s="408"/>
      <c r="X734" s="408"/>
      <c r="Y734" s="408"/>
      <c r="Z734" s="408"/>
      <c r="AA734" s="408"/>
      <c r="AD734" s="230"/>
      <c r="BE734" s="230"/>
    </row>
    <row r="735" spans="2:57" ht="28.8" customHeight="1" x14ac:dyDescent="0.45">
      <c r="C735" s="406">
        <v>5</v>
      </c>
      <c r="D735" s="1482" t="s">
        <v>5736</v>
      </c>
      <c r="E735" s="1482"/>
      <c r="F735" s="1482"/>
      <c r="G735" s="1482"/>
      <c r="H735" s="1482"/>
      <c r="I735" s="1482"/>
      <c r="J735" s="1482"/>
      <c r="K735" s="1482"/>
      <c r="L735" s="1482"/>
      <c r="M735" s="1482"/>
      <c r="N735" s="1482"/>
      <c r="O735" s="1482"/>
      <c r="P735" s="1482"/>
      <c r="Q735" s="1482"/>
      <c r="R735" s="1482"/>
      <c r="S735" s="1482"/>
      <c r="T735" s="1482"/>
      <c r="U735" s="1482"/>
      <c r="V735" s="1482"/>
      <c r="W735" s="1482"/>
      <c r="X735" s="1482"/>
      <c r="Y735" s="1482"/>
      <c r="Z735" s="1482"/>
      <c r="AA735" s="1482"/>
      <c r="AB735" s="1482"/>
      <c r="AD735" s="230"/>
      <c r="BE735" s="230"/>
    </row>
    <row r="736" spans="2:57" ht="4.5" customHeight="1" x14ac:dyDescent="0.45">
      <c r="C736" s="406"/>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c r="AA736" s="408"/>
      <c r="AD736" s="230"/>
      <c r="BE736" s="230"/>
    </row>
    <row r="737" spans="3:57" ht="26.1" customHeight="1" x14ac:dyDescent="0.45">
      <c r="C737" s="406">
        <v>6</v>
      </c>
      <c r="D737" s="1482" t="s">
        <v>5732</v>
      </c>
      <c r="E737" s="1482"/>
      <c r="F737" s="1482"/>
      <c r="G737" s="1482"/>
      <c r="H737" s="1482"/>
      <c r="I737" s="1482"/>
      <c r="J737" s="1482"/>
      <c r="K737" s="1482"/>
      <c r="L737" s="1482"/>
      <c r="M737" s="1482"/>
      <c r="N737" s="1482"/>
      <c r="O737" s="1482"/>
      <c r="P737" s="1482"/>
      <c r="Q737" s="1482"/>
      <c r="R737" s="1482"/>
      <c r="S737" s="1482"/>
      <c r="T737" s="1482"/>
      <c r="U737" s="1482"/>
      <c r="V737" s="1482"/>
      <c r="W737" s="1482"/>
      <c r="X737" s="1482"/>
      <c r="Y737" s="1482"/>
      <c r="Z737" s="1482"/>
      <c r="AA737" s="1482"/>
      <c r="AB737" s="1482"/>
      <c r="AD737" s="230"/>
      <c r="BE737" s="230"/>
    </row>
    <row r="738" spans="3:57" ht="4.5" customHeight="1" x14ac:dyDescent="0.45">
      <c r="C738" s="406"/>
      <c r="D738" s="408"/>
      <c r="E738" s="408"/>
      <c r="F738" s="408"/>
      <c r="G738" s="408"/>
      <c r="H738" s="408"/>
      <c r="I738" s="408"/>
      <c r="J738" s="408"/>
      <c r="K738" s="408"/>
      <c r="L738" s="408"/>
      <c r="M738" s="408"/>
      <c r="N738" s="408"/>
      <c r="O738" s="408"/>
      <c r="P738" s="408"/>
      <c r="Q738" s="408"/>
      <c r="R738" s="408"/>
      <c r="S738" s="408"/>
      <c r="T738" s="408"/>
      <c r="U738" s="408"/>
      <c r="V738" s="408"/>
      <c r="W738" s="408"/>
      <c r="X738" s="408"/>
      <c r="Y738" s="408"/>
      <c r="Z738" s="408"/>
      <c r="AA738" s="408"/>
      <c r="AD738" s="230"/>
      <c r="BE738" s="230"/>
    </row>
    <row r="739" spans="3:57" ht="261.60000000000002" customHeight="1" x14ac:dyDescent="0.45">
      <c r="C739" s="406">
        <v>7</v>
      </c>
      <c r="D739" s="1482" t="s">
        <v>5737</v>
      </c>
      <c r="E739" s="1482"/>
      <c r="F739" s="1482"/>
      <c r="G739" s="1482"/>
      <c r="H739" s="1482"/>
      <c r="I739" s="1482"/>
      <c r="J739" s="1482"/>
      <c r="K739" s="1482"/>
      <c r="L739" s="1482"/>
      <c r="M739" s="1482"/>
      <c r="N739" s="1482"/>
      <c r="O739" s="1482"/>
      <c r="P739" s="1482"/>
      <c r="Q739" s="1482"/>
      <c r="R739" s="1482"/>
      <c r="S739" s="1482"/>
      <c r="T739" s="1482"/>
      <c r="U739" s="1482"/>
      <c r="V739" s="1482"/>
      <c r="W739" s="1482"/>
      <c r="X739" s="1482"/>
      <c r="Y739" s="1482"/>
      <c r="Z739" s="1482"/>
      <c r="AA739" s="1482"/>
      <c r="AB739" s="1482"/>
      <c r="AD739" s="230"/>
      <c r="BE739" s="230"/>
    </row>
    <row r="740" spans="3:57" ht="4.5" customHeight="1" x14ac:dyDescent="0.45">
      <c r="C740" s="406"/>
      <c r="D740" s="408"/>
      <c r="E740" s="408"/>
      <c r="F740" s="408"/>
      <c r="G740" s="408"/>
      <c r="H740" s="408"/>
      <c r="I740" s="408"/>
      <c r="J740" s="408"/>
      <c r="K740" s="408"/>
      <c r="L740" s="408"/>
      <c r="M740" s="408"/>
      <c r="N740" s="408"/>
      <c r="O740" s="408"/>
      <c r="P740" s="408"/>
      <c r="Q740" s="408"/>
      <c r="R740" s="408"/>
      <c r="S740" s="408"/>
      <c r="T740" s="408"/>
      <c r="U740" s="408"/>
      <c r="V740" s="408"/>
      <c r="W740" s="408"/>
      <c r="X740" s="408"/>
      <c r="Y740" s="408"/>
      <c r="Z740" s="408"/>
      <c r="AA740" s="408"/>
      <c r="AD740" s="230"/>
      <c r="BE740" s="230"/>
    </row>
    <row r="741" spans="3:57" ht="52.5" customHeight="1" x14ac:dyDescent="0.45">
      <c r="C741" s="406">
        <v>8</v>
      </c>
      <c r="D741" s="1482" t="s">
        <v>5738</v>
      </c>
      <c r="E741" s="1482"/>
      <c r="F741" s="1482"/>
      <c r="G741" s="1482"/>
      <c r="H741" s="1482"/>
      <c r="I741" s="1482"/>
      <c r="J741" s="1482"/>
      <c r="K741" s="1482"/>
      <c r="L741" s="1482"/>
      <c r="M741" s="1482"/>
      <c r="N741" s="1482"/>
      <c r="O741" s="1482"/>
      <c r="P741" s="1482"/>
      <c r="Q741" s="1482"/>
      <c r="R741" s="1482"/>
      <c r="S741" s="1482"/>
      <c r="T741" s="1482"/>
      <c r="U741" s="1482"/>
      <c r="V741" s="1482"/>
      <c r="W741" s="1482"/>
      <c r="X741" s="1482"/>
      <c r="Y741" s="1482"/>
      <c r="Z741" s="1482"/>
      <c r="AA741" s="1482"/>
      <c r="AB741" s="1482"/>
      <c r="AD741" s="230"/>
      <c r="BE741" s="230"/>
    </row>
    <row r="742" spans="3:57" ht="4.5" customHeight="1" x14ac:dyDescent="0.45">
      <c r="C742" s="406"/>
      <c r="D742" s="408"/>
      <c r="E742" s="408"/>
      <c r="F742" s="408"/>
      <c r="G742" s="408"/>
      <c r="H742" s="408"/>
      <c r="I742" s="408"/>
      <c r="J742" s="408"/>
      <c r="K742" s="408"/>
      <c r="L742" s="408"/>
      <c r="M742" s="408"/>
      <c r="N742" s="408"/>
      <c r="O742" s="408"/>
      <c r="P742" s="408"/>
      <c r="Q742" s="408"/>
      <c r="R742" s="408"/>
      <c r="S742" s="408"/>
      <c r="T742" s="408"/>
      <c r="U742" s="408"/>
      <c r="V742" s="408"/>
      <c r="W742" s="408"/>
      <c r="X742" s="408"/>
      <c r="Y742" s="408"/>
      <c r="Z742" s="408"/>
      <c r="AA742" s="408"/>
      <c r="AD742" s="230"/>
      <c r="BE742" s="230"/>
    </row>
    <row r="743" spans="3:57" ht="61.35" customHeight="1" x14ac:dyDescent="0.45">
      <c r="C743" s="406">
        <v>9</v>
      </c>
      <c r="D743" s="1482" t="s">
        <v>5739</v>
      </c>
      <c r="E743" s="1482"/>
      <c r="F743" s="1482"/>
      <c r="G743" s="1482"/>
      <c r="H743" s="1482"/>
      <c r="I743" s="1482"/>
      <c r="J743" s="1482"/>
      <c r="K743" s="1482"/>
      <c r="L743" s="1482"/>
      <c r="M743" s="1482"/>
      <c r="N743" s="1482"/>
      <c r="O743" s="1482"/>
      <c r="P743" s="1482"/>
      <c r="Q743" s="1482"/>
      <c r="R743" s="1482"/>
      <c r="S743" s="1482"/>
      <c r="T743" s="1482"/>
      <c r="U743" s="1482"/>
      <c r="V743" s="1482"/>
      <c r="W743" s="1482"/>
      <c r="X743" s="1482"/>
      <c r="Y743" s="1482"/>
      <c r="Z743" s="1482"/>
      <c r="AA743" s="1482"/>
      <c r="AB743" s="1482"/>
      <c r="AD743" s="230"/>
      <c r="BE743" s="230"/>
    </row>
    <row r="744" spans="3:57" ht="4.5" customHeight="1" x14ac:dyDescent="0.45">
      <c r="C744" s="406"/>
      <c r="D744" s="408"/>
      <c r="E744" s="408"/>
      <c r="F744" s="408"/>
      <c r="G744" s="408"/>
      <c r="H744" s="408"/>
      <c r="I744" s="408"/>
      <c r="J744" s="408"/>
      <c r="K744" s="408"/>
      <c r="L744" s="408"/>
      <c r="M744" s="408"/>
      <c r="N744" s="408"/>
      <c r="O744" s="408"/>
      <c r="P744" s="408"/>
      <c r="Q744" s="408"/>
      <c r="R744" s="408"/>
      <c r="S744" s="408"/>
      <c r="T744" s="408"/>
      <c r="U744" s="408"/>
      <c r="V744" s="408"/>
      <c r="W744" s="408"/>
      <c r="X744" s="408"/>
      <c r="Y744" s="408"/>
      <c r="Z744" s="408"/>
      <c r="AA744" s="408"/>
      <c r="AD744" s="230"/>
      <c r="BE744" s="230"/>
    </row>
    <row r="745" spans="3:57" ht="40.799999999999997" customHeight="1" x14ac:dyDescent="0.45">
      <c r="C745" s="406">
        <v>10</v>
      </c>
      <c r="D745" s="1482" t="s">
        <v>5740</v>
      </c>
      <c r="E745" s="1482"/>
      <c r="F745" s="1482"/>
      <c r="G745" s="1482"/>
      <c r="H745" s="1482"/>
      <c r="I745" s="1482"/>
      <c r="J745" s="1482"/>
      <c r="K745" s="1482"/>
      <c r="L745" s="1482"/>
      <c r="M745" s="1482"/>
      <c r="N745" s="1482"/>
      <c r="O745" s="1482"/>
      <c r="P745" s="1482"/>
      <c r="Q745" s="1482"/>
      <c r="R745" s="1482"/>
      <c r="S745" s="1482"/>
      <c r="T745" s="1482"/>
      <c r="U745" s="1482"/>
      <c r="V745" s="1482"/>
      <c r="W745" s="1482"/>
      <c r="X745" s="1482"/>
      <c r="Y745" s="1482"/>
      <c r="Z745" s="1482"/>
      <c r="AA745" s="1482"/>
      <c r="AB745" s="1482"/>
      <c r="AD745" s="230"/>
      <c r="BE745" s="230"/>
    </row>
    <row r="746" spans="3:57" ht="4.5" customHeight="1" x14ac:dyDescent="0.45">
      <c r="C746" s="406"/>
      <c r="D746" s="408"/>
      <c r="E746" s="408"/>
      <c r="F746" s="408"/>
      <c r="G746" s="408"/>
      <c r="H746" s="408"/>
      <c r="I746" s="408"/>
      <c r="J746" s="408"/>
      <c r="K746" s="408"/>
      <c r="L746" s="408"/>
      <c r="M746" s="408"/>
      <c r="N746" s="408"/>
      <c r="O746" s="408"/>
      <c r="P746" s="408"/>
      <c r="Q746" s="408"/>
      <c r="R746" s="408"/>
      <c r="S746" s="408"/>
      <c r="T746" s="408"/>
      <c r="U746" s="408"/>
      <c r="V746" s="408"/>
      <c r="W746" s="408"/>
      <c r="X746" s="408"/>
      <c r="Y746" s="408"/>
      <c r="Z746" s="408"/>
      <c r="AA746" s="408"/>
      <c r="AD746" s="230"/>
      <c r="BE746" s="230"/>
    </row>
    <row r="747" spans="3:57" ht="33.6" customHeight="1" x14ac:dyDescent="0.45">
      <c r="C747" s="406">
        <v>11</v>
      </c>
      <c r="D747" s="1482" t="s">
        <v>5733</v>
      </c>
      <c r="E747" s="1482"/>
      <c r="F747" s="1482"/>
      <c r="G747" s="1482"/>
      <c r="H747" s="1482"/>
      <c r="I747" s="1482"/>
      <c r="J747" s="1482"/>
      <c r="K747" s="1482"/>
      <c r="L747" s="1482"/>
      <c r="M747" s="1482"/>
      <c r="N747" s="1482"/>
      <c r="O747" s="1482"/>
      <c r="P747" s="1482"/>
      <c r="Q747" s="1482"/>
      <c r="R747" s="1482"/>
      <c r="S747" s="1482"/>
      <c r="T747" s="1482"/>
      <c r="U747" s="1482"/>
      <c r="V747" s="1482"/>
      <c r="W747" s="1482"/>
      <c r="X747" s="1482"/>
      <c r="Y747" s="1482"/>
      <c r="Z747" s="1482"/>
      <c r="AA747" s="1482"/>
      <c r="AB747" s="1482"/>
      <c r="AD747" s="230"/>
      <c r="BE747" s="230"/>
    </row>
  </sheetData>
  <mergeCells count="2946">
    <mergeCell ref="D739:AB739"/>
    <mergeCell ref="D741:AB741"/>
    <mergeCell ref="D743:AB743"/>
    <mergeCell ref="D745:AB745"/>
    <mergeCell ref="D747:AB747"/>
    <mergeCell ref="D727:AB727"/>
    <mergeCell ref="D729:AB729"/>
    <mergeCell ref="D731:AB731"/>
    <mergeCell ref="D733:AB733"/>
    <mergeCell ref="D735:AB735"/>
    <mergeCell ref="D737:AB737"/>
    <mergeCell ref="M717:O717"/>
    <mergeCell ref="P717:AA717"/>
    <mergeCell ref="C718:L719"/>
    <mergeCell ref="M718:AA719"/>
    <mergeCell ref="C720:L721"/>
    <mergeCell ref="M720:AA721"/>
    <mergeCell ref="F723:H723"/>
    <mergeCell ref="T715:V715"/>
    <mergeCell ref="W715:AA715"/>
    <mergeCell ref="M716:O716"/>
    <mergeCell ref="P716:S716"/>
    <mergeCell ref="T716:V716"/>
    <mergeCell ref="W716:AA716"/>
    <mergeCell ref="D705:AB705"/>
    <mergeCell ref="AF705:BD705"/>
    <mergeCell ref="C713:D713"/>
    <mergeCell ref="C714:F717"/>
    <mergeCell ref="G714:L717"/>
    <mergeCell ref="M714:O714"/>
    <mergeCell ref="P714:Q714"/>
    <mergeCell ref="S714:T714"/>
    <mergeCell ref="M715:O715"/>
    <mergeCell ref="P715:S715"/>
    <mergeCell ref="AP701:AP702"/>
    <mergeCell ref="AQ701:AQ702"/>
    <mergeCell ref="AR701:AR702"/>
    <mergeCell ref="AS701:AS702"/>
    <mergeCell ref="P701:P702"/>
    <mergeCell ref="Q701:Q702"/>
    <mergeCell ref="AD701:AK702"/>
    <mergeCell ref="AL701:AM702"/>
    <mergeCell ref="AN701:AN702"/>
    <mergeCell ref="AO701:AO702"/>
    <mergeCell ref="B701:I702"/>
    <mergeCell ref="J701:K702"/>
    <mergeCell ref="L701:L702"/>
    <mergeCell ref="M701:M702"/>
    <mergeCell ref="N701:N702"/>
    <mergeCell ref="O701:O702"/>
    <mergeCell ref="AD699:AK700"/>
    <mergeCell ref="AL699:AM700"/>
    <mergeCell ref="AN699:AQ700"/>
    <mergeCell ref="AR699:AS700"/>
    <mergeCell ref="AT699:AW700"/>
    <mergeCell ref="AX699:BD700"/>
    <mergeCell ref="B695:I697"/>
    <mergeCell ref="AD695:AK697"/>
    <mergeCell ref="B698:I698"/>
    <mergeCell ref="AD698:AK698"/>
    <mergeCell ref="B699:I700"/>
    <mergeCell ref="J699:K700"/>
    <mergeCell ref="L699:O700"/>
    <mergeCell ref="P699:Q700"/>
    <mergeCell ref="R699:U700"/>
    <mergeCell ref="V699:AB700"/>
    <mergeCell ref="AT693:AV693"/>
    <mergeCell ref="AW693:BD693"/>
    <mergeCell ref="J694:L694"/>
    <mergeCell ref="M694:AB694"/>
    <mergeCell ref="AL694:AN694"/>
    <mergeCell ref="AO694:BD694"/>
    <mergeCell ref="AL692:AN692"/>
    <mergeCell ref="AO692:AS692"/>
    <mergeCell ref="AT692:AV692"/>
    <mergeCell ref="AW692:BD692"/>
    <mergeCell ref="J693:L693"/>
    <mergeCell ref="M693:Q693"/>
    <mergeCell ref="R693:T693"/>
    <mergeCell ref="U693:AB693"/>
    <mergeCell ref="AL693:AN693"/>
    <mergeCell ref="AO693:AS693"/>
    <mergeCell ref="AL691:AN691"/>
    <mergeCell ref="AO691:AP691"/>
    <mergeCell ref="AR691:AS691"/>
    <mergeCell ref="AT691:BD691"/>
    <mergeCell ref="B692:I694"/>
    <mergeCell ref="J692:L692"/>
    <mergeCell ref="M692:Q692"/>
    <mergeCell ref="R692:T692"/>
    <mergeCell ref="U692:AB692"/>
    <mergeCell ref="AD692:AK694"/>
    <mergeCell ref="B690:I690"/>
    <mergeCell ref="J690:AB690"/>
    <mergeCell ref="AD690:AK690"/>
    <mergeCell ref="AL690:BD690"/>
    <mergeCell ref="B691:I691"/>
    <mergeCell ref="J691:L691"/>
    <mergeCell ref="M691:N691"/>
    <mergeCell ref="P691:Q691"/>
    <mergeCell ref="R691:AB691"/>
    <mergeCell ref="AD691:AK691"/>
    <mergeCell ref="AP686:AP687"/>
    <mergeCell ref="AQ686:AQ687"/>
    <mergeCell ref="AR686:AR687"/>
    <mergeCell ref="AS686:AS687"/>
    <mergeCell ref="B689:I689"/>
    <mergeCell ref="J689:AB689"/>
    <mergeCell ref="AD689:AK689"/>
    <mergeCell ref="AL689:BD689"/>
    <mergeCell ref="P686:P687"/>
    <mergeCell ref="Q686:Q687"/>
    <mergeCell ref="AD686:AK687"/>
    <mergeCell ref="AL686:AM687"/>
    <mergeCell ref="AN686:AN687"/>
    <mergeCell ref="AO686:AO687"/>
    <mergeCell ref="B686:I687"/>
    <mergeCell ref="J686:K687"/>
    <mergeCell ref="L686:L687"/>
    <mergeCell ref="M686:M687"/>
    <mergeCell ref="N686:N687"/>
    <mergeCell ref="O686:O687"/>
    <mergeCell ref="AD684:AK685"/>
    <mergeCell ref="AL684:AM685"/>
    <mergeCell ref="AN684:AQ685"/>
    <mergeCell ref="AR684:AS685"/>
    <mergeCell ref="AT684:AW685"/>
    <mergeCell ref="AX684:BD685"/>
    <mergeCell ref="B680:I682"/>
    <mergeCell ref="AD680:AK682"/>
    <mergeCell ref="B683:I683"/>
    <mergeCell ref="AD683:AK683"/>
    <mergeCell ref="B684:I685"/>
    <mergeCell ref="J684:K685"/>
    <mergeCell ref="L684:O685"/>
    <mergeCell ref="P684:Q685"/>
    <mergeCell ref="R684:U685"/>
    <mergeCell ref="V684:AB685"/>
    <mergeCell ref="AT678:AV678"/>
    <mergeCell ref="AW678:BD678"/>
    <mergeCell ref="J679:L679"/>
    <mergeCell ref="M679:AB679"/>
    <mergeCell ref="AL679:AN679"/>
    <mergeCell ref="AO679:BD679"/>
    <mergeCell ref="AL677:AN677"/>
    <mergeCell ref="AO677:AS677"/>
    <mergeCell ref="AT677:AV677"/>
    <mergeCell ref="AW677:BD677"/>
    <mergeCell ref="J678:L678"/>
    <mergeCell ref="M678:Q678"/>
    <mergeCell ref="R678:T678"/>
    <mergeCell ref="U678:AB678"/>
    <mergeCell ref="AL678:AN678"/>
    <mergeCell ref="AO678:AS678"/>
    <mergeCell ref="AL676:AN676"/>
    <mergeCell ref="AO676:AP676"/>
    <mergeCell ref="AR676:AS676"/>
    <mergeCell ref="AT676:BD676"/>
    <mergeCell ref="B677:I679"/>
    <mergeCell ref="J677:L677"/>
    <mergeCell ref="M677:Q677"/>
    <mergeCell ref="R677:T677"/>
    <mergeCell ref="U677:AB677"/>
    <mergeCell ref="AD677:AK679"/>
    <mergeCell ref="B676:I676"/>
    <mergeCell ref="J676:L676"/>
    <mergeCell ref="M676:N676"/>
    <mergeCell ref="P676:Q676"/>
    <mergeCell ref="R676:AB676"/>
    <mergeCell ref="AD676:AK676"/>
    <mergeCell ref="B674:I674"/>
    <mergeCell ref="J674:AB674"/>
    <mergeCell ref="AD674:AK674"/>
    <mergeCell ref="AL674:BD674"/>
    <mergeCell ref="B675:I675"/>
    <mergeCell ref="J675:AB675"/>
    <mergeCell ref="AD675:AK675"/>
    <mergeCell ref="AL675:BD675"/>
    <mergeCell ref="AP667:AP668"/>
    <mergeCell ref="AQ667:AQ668"/>
    <mergeCell ref="AR667:AR668"/>
    <mergeCell ref="AS667:AS668"/>
    <mergeCell ref="D671:AB671"/>
    <mergeCell ref="AF671:BD671"/>
    <mergeCell ref="P667:P668"/>
    <mergeCell ref="Q667:Q668"/>
    <mergeCell ref="AD667:AK668"/>
    <mergeCell ref="AL667:AM668"/>
    <mergeCell ref="AN667:AN668"/>
    <mergeCell ref="AO667:AO668"/>
    <mergeCell ref="B667:I668"/>
    <mergeCell ref="J667:K668"/>
    <mergeCell ref="L667:L668"/>
    <mergeCell ref="M667:M668"/>
    <mergeCell ref="N667:N668"/>
    <mergeCell ref="O667:O668"/>
    <mergeCell ref="AD665:AK666"/>
    <mergeCell ref="AL665:AM666"/>
    <mergeCell ref="AN665:AQ666"/>
    <mergeCell ref="AR665:AS666"/>
    <mergeCell ref="AT665:AW666"/>
    <mergeCell ref="AX665:BD666"/>
    <mergeCell ref="B661:I663"/>
    <mergeCell ref="AD661:AK663"/>
    <mergeCell ref="B664:I664"/>
    <mergeCell ref="AD664:AK664"/>
    <mergeCell ref="B665:I666"/>
    <mergeCell ref="J665:K666"/>
    <mergeCell ref="L665:O666"/>
    <mergeCell ref="P665:Q666"/>
    <mergeCell ref="R665:U666"/>
    <mergeCell ref="V665:AB666"/>
    <mergeCell ref="AT659:AV659"/>
    <mergeCell ref="AW659:BD659"/>
    <mergeCell ref="J660:L660"/>
    <mergeCell ref="M660:AB660"/>
    <mergeCell ref="AL660:AN660"/>
    <mergeCell ref="AO660:BD660"/>
    <mergeCell ref="AL658:AN658"/>
    <mergeCell ref="AO658:AS658"/>
    <mergeCell ref="AT658:AV658"/>
    <mergeCell ref="AW658:BD658"/>
    <mergeCell ref="J659:L659"/>
    <mergeCell ref="M659:Q659"/>
    <mergeCell ref="R659:T659"/>
    <mergeCell ref="U659:AB659"/>
    <mergeCell ref="AL659:AN659"/>
    <mergeCell ref="AO659:AS659"/>
    <mergeCell ref="AL657:AN657"/>
    <mergeCell ref="AO657:AP657"/>
    <mergeCell ref="AR657:AS657"/>
    <mergeCell ref="AT657:BD657"/>
    <mergeCell ref="B658:I660"/>
    <mergeCell ref="J658:L658"/>
    <mergeCell ref="M658:Q658"/>
    <mergeCell ref="R658:T658"/>
    <mergeCell ref="U658:AB658"/>
    <mergeCell ref="AD658:AK660"/>
    <mergeCell ref="B656:I656"/>
    <mergeCell ref="J656:AB656"/>
    <mergeCell ref="AD656:AK656"/>
    <mergeCell ref="AL656:BD656"/>
    <mergeCell ref="B657:I657"/>
    <mergeCell ref="J657:L657"/>
    <mergeCell ref="M657:N657"/>
    <mergeCell ref="P657:Q657"/>
    <mergeCell ref="R657:AB657"/>
    <mergeCell ref="AD657:AK657"/>
    <mergeCell ref="AP652:AP653"/>
    <mergeCell ref="AQ652:AQ653"/>
    <mergeCell ref="AR652:AR653"/>
    <mergeCell ref="AS652:AS653"/>
    <mergeCell ref="B655:I655"/>
    <mergeCell ref="J655:AB655"/>
    <mergeCell ref="AD655:AK655"/>
    <mergeCell ref="AL655:BD655"/>
    <mergeCell ref="P652:P653"/>
    <mergeCell ref="Q652:Q653"/>
    <mergeCell ref="AD652:AK653"/>
    <mergeCell ref="AL652:AM653"/>
    <mergeCell ref="AN652:AN653"/>
    <mergeCell ref="AO652:AO653"/>
    <mergeCell ref="B652:I653"/>
    <mergeCell ref="J652:K653"/>
    <mergeCell ref="L652:L653"/>
    <mergeCell ref="M652:M653"/>
    <mergeCell ref="N652:N653"/>
    <mergeCell ref="O652:O653"/>
    <mergeCell ref="AD650:AK651"/>
    <mergeCell ref="AL650:AM651"/>
    <mergeCell ref="AN650:AQ651"/>
    <mergeCell ref="AR650:AS651"/>
    <mergeCell ref="AT650:AW651"/>
    <mergeCell ref="AX650:BD651"/>
    <mergeCell ref="B646:I648"/>
    <mergeCell ref="AD646:AK648"/>
    <mergeCell ref="B649:I649"/>
    <mergeCell ref="AD649:AK649"/>
    <mergeCell ref="B650:I651"/>
    <mergeCell ref="J650:K651"/>
    <mergeCell ref="L650:O651"/>
    <mergeCell ref="P650:Q651"/>
    <mergeCell ref="R650:U651"/>
    <mergeCell ref="V650:AB651"/>
    <mergeCell ref="AT644:AV644"/>
    <mergeCell ref="AW644:BD644"/>
    <mergeCell ref="J645:L645"/>
    <mergeCell ref="M645:AB645"/>
    <mergeCell ref="AL645:AN645"/>
    <mergeCell ref="AO645:BD645"/>
    <mergeCell ref="AL643:AN643"/>
    <mergeCell ref="AO643:AS643"/>
    <mergeCell ref="AT643:AV643"/>
    <mergeCell ref="AW643:BD643"/>
    <mergeCell ref="J644:L644"/>
    <mergeCell ref="M644:Q644"/>
    <mergeCell ref="R644:T644"/>
    <mergeCell ref="U644:AB644"/>
    <mergeCell ref="AL644:AN644"/>
    <mergeCell ref="AO644:AS644"/>
    <mergeCell ref="AL642:AN642"/>
    <mergeCell ref="AO642:AP642"/>
    <mergeCell ref="AR642:AS642"/>
    <mergeCell ref="AT642:BD642"/>
    <mergeCell ref="B643:I645"/>
    <mergeCell ref="J643:L643"/>
    <mergeCell ref="M643:Q643"/>
    <mergeCell ref="R643:T643"/>
    <mergeCell ref="U643:AB643"/>
    <mergeCell ref="AD643:AK645"/>
    <mergeCell ref="B642:I642"/>
    <mergeCell ref="J642:L642"/>
    <mergeCell ref="M642:N642"/>
    <mergeCell ref="P642:Q642"/>
    <mergeCell ref="R642:AB642"/>
    <mergeCell ref="AD642:AK642"/>
    <mergeCell ref="B640:I640"/>
    <mergeCell ref="J640:AB640"/>
    <mergeCell ref="AD640:AK640"/>
    <mergeCell ref="AL640:BD640"/>
    <mergeCell ref="B641:I641"/>
    <mergeCell ref="J641:AB641"/>
    <mergeCell ref="AD641:AK641"/>
    <mergeCell ref="AL641:BD641"/>
    <mergeCell ref="AP633:AP634"/>
    <mergeCell ref="AQ633:AQ634"/>
    <mergeCell ref="AR633:AR634"/>
    <mergeCell ref="AS633:AS634"/>
    <mergeCell ref="D637:AB637"/>
    <mergeCell ref="AF637:BD637"/>
    <mergeCell ref="P633:P634"/>
    <mergeCell ref="Q633:Q634"/>
    <mergeCell ref="AD633:AK634"/>
    <mergeCell ref="AL633:AM634"/>
    <mergeCell ref="AN633:AN634"/>
    <mergeCell ref="AO633:AO634"/>
    <mergeCell ref="B633:I634"/>
    <mergeCell ref="J633:K634"/>
    <mergeCell ref="L633:L634"/>
    <mergeCell ref="M633:M634"/>
    <mergeCell ref="N633:N634"/>
    <mergeCell ref="O633:O634"/>
    <mergeCell ref="AD631:AK632"/>
    <mergeCell ref="AL631:AM632"/>
    <mergeCell ref="AN631:AQ632"/>
    <mergeCell ref="AR631:AS632"/>
    <mergeCell ref="AT631:AW632"/>
    <mergeCell ref="AX631:BD632"/>
    <mergeCell ref="B627:I629"/>
    <mergeCell ref="AD627:AK629"/>
    <mergeCell ref="B630:I630"/>
    <mergeCell ref="AD630:AK630"/>
    <mergeCell ref="B631:I632"/>
    <mergeCell ref="J631:K632"/>
    <mergeCell ref="L631:O632"/>
    <mergeCell ref="P631:Q632"/>
    <mergeCell ref="R631:U632"/>
    <mergeCell ref="V631:AB632"/>
    <mergeCell ref="AT625:AV625"/>
    <mergeCell ref="AW625:BD625"/>
    <mergeCell ref="J626:L626"/>
    <mergeCell ref="M626:AB626"/>
    <mergeCell ref="AL626:AN626"/>
    <mergeCell ref="AO626:BD626"/>
    <mergeCell ref="AL624:AN624"/>
    <mergeCell ref="AO624:AS624"/>
    <mergeCell ref="AT624:AV624"/>
    <mergeCell ref="AW624:BD624"/>
    <mergeCell ref="J625:L625"/>
    <mergeCell ref="M625:Q625"/>
    <mergeCell ref="R625:T625"/>
    <mergeCell ref="U625:AB625"/>
    <mergeCell ref="AL625:AN625"/>
    <mergeCell ref="AO625:AS625"/>
    <mergeCell ref="AL623:AN623"/>
    <mergeCell ref="AO623:AP623"/>
    <mergeCell ref="AR623:AS623"/>
    <mergeCell ref="AT623:BD623"/>
    <mergeCell ref="B624:I626"/>
    <mergeCell ref="J624:L624"/>
    <mergeCell ref="M624:Q624"/>
    <mergeCell ref="R624:T624"/>
    <mergeCell ref="U624:AB624"/>
    <mergeCell ref="AD624:AK626"/>
    <mergeCell ref="B622:I622"/>
    <mergeCell ref="J622:AB622"/>
    <mergeCell ref="AD622:AK622"/>
    <mergeCell ref="AL622:BD622"/>
    <mergeCell ref="B623:I623"/>
    <mergeCell ref="J623:L623"/>
    <mergeCell ref="M623:N623"/>
    <mergeCell ref="P623:Q623"/>
    <mergeCell ref="R623:AB623"/>
    <mergeCell ref="AD623:AK623"/>
    <mergeCell ref="AP618:AP619"/>
    <mergeCell ref="AQ618:AQ619"/>
    <mergeCell ref="AR618:AR619"/>
    <mergeCell ref="AS618:AS619"/>
    <mergeCell ref="B621:I621"/>
    <mergeCell ref="J621:AB621"/>
    <mergeCell ref="AD621:AK621"/>
    <mergeCell ref="AL621:BD621"/>
    <mergeCell ref="P618:P619"/>
    <mergeCell ref="Q618:Q619"/>
    <mergeCell ref="AD618:AK619"/>
    <mergeCell ref="AL618:AM619"/>
    <mergeCell ref="AN618:AN619"/>
    <mergeCell ref="AO618:AO619"/>
    <mergeCell ref="B618:I619"/>
    <mergeCell ref="J618:K619"/>
    <mergeCell ref="L618:L619"/>
    <mergeCell ref="M618:M619"/>
    <mergeCell ref="N618:N619"/>
    <mergeCell ref="O618:O619"/>
    <mergeCell ref="AD616:AK617"/>
    <mergeCell ref="AL616:AM617"/>
    <mergeCell ref="AN616:AQ617"/>
    <mergeCell ref="AR616:AS617"/>
    <mergeCell ref="AT616:AW617"/>
    <mergeCell ref="AX616:BD617"/>
    <mergeCell ref="B612:I614"/>
    <mergeCell ref="AD612:AK614"/>
    <mergeCell ref="B615:I615"/>
    <mergeCell ref="AD615:AK615"/>
    <mergeCell ref="B616:I617"/>
    <mergeCell ref="J616:K617"/>
    <mergeCell ref="L616:O617"/>
    <mergeCell ref="P616:Q617"/>
    <mergeCell ref="R616:U617"/>
    <mergeCell ref="V616:AB617"/>
    <mergeCell ref="AT610:AV610"/>
    <mergeCell ref="AW610:BD610"/>
    <mergeCell ref="J611:L611"/>
    <mergeCell ref="M611:AB611"/>
    <mergeCell ref="AL611:AN611"/>
    <mergeCell ref="AO611:BD611"/>
    <mergeCell ref="AL609:AN609"/>
    <mergeCell ref="AO609:AS609"/>
    <mergeCell ref="AT609:AV609"/>
    <mergeCell ref="AW609:BD609"/>
    <mergeCell ref="J610:L610"/>
    <mergeCell ref="M610:Q610"/>
    <mergeCell ref="R610:T610"/>
    <mergeCell ref="U610:AB610"/>
    <mergeCell ref="AL610:AN610"/>
    <mergeCell ref="AO610:AS610"/>
    <mergeCell ref="AL608:AN608"/>
    <mergeCell ref="AO608:AP608"/>
    <mergeCell ref="AR608:AS608"/>
    <mergeCell ref="AT608:BD608"/>
    <mergeCell ref="B609:I611"/>
    <mergeCell ref="J609:L609"/>
    <mergeCell ref="M609:Q609"/>
    <mergeCell ref="R609:T609"/>
    <mergeCell ref="U609:AB609"/>
    <mergeCell ref="AD609:AK611"/>
    <mergeCell ref="B608:I608"/>
    <mergeCell ref="J608:L608"/>
    <mergeCell ref="M608:N608"/>
    <mergeCell ref="P608:Q608"/>
    <mergeCell ref="R608:AB608"/>
    <mergeCell ref="AD608:AK608"/>
    <mergeCell ref="B606:I606"/>
    <mergeCell ref="J606:AB606"/>
    <mergeCell ref="AD606:AK606"/>
    <mergeCell ref="AL606:BD606"/>
    <mergeCell ref="B607:I607"/>
    <mergeCell ref="J607:AB607"/>
    <mergeCell ref="AD607:AK607"/>
    <mergeCell ref="AL607:BD607"/>
    <mergeCell ref="AP599:AP600"/>
    <mergeCell ref="AQ599:AQ600"/>
    <mergeCell ref="AR599:AR600"/>
    <mergeCell ref="AS599:AS600"/>
    <mergeCell ref="D603:AB603"/>
    <mergeCell ref="AF603:BD603"/>
    <mergeCell ref="P599:P600"/>
    <mergeCell ref="Q599:Q600"/>
    <mergeCell ref="AD599:AK600"/>
    <mergeCell ref="AL599:AM600"/>
    <mergeCell ref="AN599:AN600"/>
    <mergeCell ref="AO599:AO600"/>
    <mergeCell ref="B599:I600"/>
    <mergeCell ref="J599:K600"/>
    <mergeCell ref="L599:L600"/>
    <mergeCell ref="M599:M600"/>
    <mergeCell ref="N599:N600"/>
    <mergeCell ref="O599:O600"/>
    <mergeCell ref="AD597:AK598"/>
    <mergeCell ref="AL597:AM598"/>
    <mergeCell ref="AN597:AQ598"/>
    <mergeCell ref="AR597:AS598"/>
    <mergeCell ref="AT597:AW598"/>
    <mergeCell ref="AX597:BD598"/>
    <mergeCell ref="B593:I595"/>
    <mergeCell ref="AD593:AK595"/>
    <mergeCell ref="B596:I596"/>
    <mergeCell ref="AD596:AK596"/>
    <mergeCell ref="B597:I598"/>
    <mergeCell ref="J597:K598"/>
    <mergeCell ref="L597:O598"/>
    <mergeCell ref="P597:Q598"/>
    <mergeCell ref="R597:U598"/>
    <mergeCell ref="V597:AB598"/>
    <mergeCell ref="AT591:AV591"/>
    <mergeCell ref="AW591:BD591"/>
    <mergeCell ref="J592:L592"/>
    <mergeCell ref="M592:AB592"/>
    <mergeCell ref="AL592:AN592"/>
    <mergeCell ref="AO592:BD592"/>
    <mergeCell ref="AL590:AN590"/>
    <mergeCell ref="AO590:AS590"/>
    <mergeCell ref="AT590:AV590"/>
    <mergeCell ref="AW590:BD590"/>
    <mergeCell ref="J591:L591"/>
    <mergeCell ref="M591:Q591"/>
    <mergeCell ref="R591:T591"/>
    <mergeCell ref="U591:AB591"/>
    <mergeCell ref="AL591:AN591"/>
    <mergeCell ref="AO591:AS591"/>
    <mergeCell ref="AL589:AN589"/>
    <mergeCell ref="AO589:AP589"/>
    <mergeCell ref="AR589:AS589"/>
    <mergeCell ref="AT589:BD589"/>
    <mergeCell ref="B590:I592"/>
    <mergeCell ref="J590:L590"/>
    <mergeCell ref="M590:Q590"/>
    <mergeCell ref="R590:T590"/>
    <mergeCell ref="U590:AB590"/>
    <mergeCell ref="AD590:AK592"/>
    <mergeCell ref="B588:I588"/>
    <mergeCell ref="J588:AB588"/>
    <mergeCell ref="AD588:AK588"/>
    <mergeCell ref="AL588:BD588"/>
    <mergeCell ref="B589:I589"/>
    <mergeCell ref="J589:L589"/>
    <mergeCell ref="M589:N589"/>
    <mergeCell ref="P589:Q589"/>
    <mergeCell ref="R589:AB589"/>
    <mergeCell ref="AD589:AK589"/>
    <mergeCell ref="AP584:AP585"/>
    <mergeCell ref="AQ584:AQ585"/>
    <mergeCell ref="AR584:AR585"/>
    <mergeCell ref="AS584:AS585"/>
    <mergeCell ref="B587:I587"/>
    <mergeCell ref="J587:AB587"/>
    <mergeCell ref="AD587:AK587"/>
    <mergeCell ref="AL587:BD587"/>
    <mergeCell ref="P584:P585"/>
    <mergeCell ref="Q584:Q585"/>
    <mergeCell ref="AD584:AK585"/>
    <mergeCell ref="AL584:AM585"/>
    <mergeCell ref="AN584:AN585"/>
    <mergeCell ref="AO584:AO585"/>
    <mergeCell ref="B584:I585"/>
    <mergeCell ref="J584:K585"/>
    <mergeCell ref="L584:L585"/>
    <mergeCell ref="M584:M585"/>
    <mergeCell ref="N584:N585"/>
    <mergeCell ref="O584:O585"/>
    <mergeCell ref="AD582:AK583"/>
    <mergeCell ref="AL582:AM583"/>
    <mergeCell ref="AN582:AQ583"/>
    <mergeCell ref="AR582:AS583"/>
    <mergeCell ref="AT582:AW583"/>
    <mergeCell ref="AX582:BD583"/>
    <mergeCell ref="B578:I580"/>
    <mergeCell ref="AD578:AK580"/>
    <mergeCell ref="B581:I581"/>
    <mergeCell ref="AD581:AK581"/>
    <mergeCell ref="B582:I583"/>
    <mergeCell ref="J582:K583"/>
    <mergeCell ref="L582:O583"/>
    <mergeCell ref="P582:Q583"/>
    <mergeCell ref="R582:U583"/>
    <mergeCell ref="V582:AB583"/>
    <mergeCell ref="AT576:AV576"/>
    <mergeCell ref="AW576:BD576"/>
    <mergeCell ref="J577:L577"/>
    <mergeCell ref="M577:AB577"/>
    <mergeCell ref="AL577:AN577"/>
    <mergeCell ref="AO577:BD577"/>
    <mergeCell ref="AL575:AN575"/>
    <mergeCell ref="AO575:AS575"/>
    <mergeCell ref="AT575:AV575"/>
    <mergeCell ref="AW575:BD575"/>
    <mergeCell ref="J576:L576"/>
    <mergeCell ref="M576:Q576"/>
    <mergeCell ref="R576:T576"/>
    <mergeCell ref="U576:AB576"/>
    <mergeCell ref="AL576:AN576"/>
    <mergeCell ref="AO576:AS576"/>
    <mergeCell ref="AL574:AN574"/>
    <mergeCell ref="AO574:AP574"/>
    <mergeCell ref="AR574:AS574"/>
    <mergeCell ref="AT574:BD574"/>
    <mergeCell ref="B575:I577"/>
    <mergeCell ref="J575:L575"/>
    <mergeCell ref="M575:Q575"/>
    <mergeCell ref="R575:T575"/>
    <mergeCell ref="U575:AB575"/>
    <mergeCell ref="AD575:AK577"/>
    <mergeCell ref="B574:I574"/>
    <mergeCell ref="J574:L574"/>
    <mergeCell ref="M574:N574"/>
    <mergeCell ref="P574:Q574"/>
    <mergeCell ref="R574:AB574"/>
    <mergeCell ref="AD574:AK574"/>
    <mergeCell ref="B572:I572"/>
    <mergeCell ref="J572:AB572"/>
    <mergeCell ref="AD572:AK572"/>
    <mergeCell ref="AL572:BD572"/>
    <mergeCell ref="B573:I573"/>
    <mergeCell ref="J573:AB573"/>
    <mergeCell ref="AD573:AK573"/>
    <mergeCell ref="AL573:BD573"/>
    <mergeCell ref="AP565:AP566"/>
    <mergeCell ref="AQ565:AQ566"/>
    <mergeCell ref="AR565:AR566"/>
    <mergeCell ref="AS565:AS566"/>
    <mergeCell ref="D569:AB569"/>
    <mergeCell ref="AF569:BD569"/>
    <mergeCell ref="P565:P566"/>
    <mergeCell ref="Q565:Q566"/>
    <mergeCell ref="AD565:AK566"/>
    <mergeCell ref="AL565:AM566"/>
    <mergeCell ref="AN565:AN566"/>
    <mergeCell ref="AO565:AO566"/>
    <mergeCell ref="B565:I566"/>
    <mergeCell ref="J565:K566"/>
    <mergeCell ref="L565:L566"/>
    <mergeCell ref="M565:M566"/>
    <mergeCell ref="N565:N566"/>
    <mergeCell ref="O565:O566"/>
    <mergeCell ref="AD563:AK564"/>
    <mergeCell ref="AL563:AM564"/>
    <mergeCell ref="AN563:AQ564"/>
    <mergeCell ref="AR563:AS564"/>
    <mergeCell ref="AT563:AW564"/>
    <mergeCell ref="AX563:BD564"/>
    <mergeCell ref="B559:I561"/>
    <mergeCell ref="AD559:AK561"/>
    <mergeCell ref="B562:I562"/>
    <mergeCell ref="AD562:AK562"/>
    <mergeCell ref="B563:I564"/>
    <mergeCell ref="J563:K564"/>
    <mergeCell ref="L563:O564"/>
    <mergeCell ref="P563:Q564"/>
    <mergeCell ref="R563:U564"/>
    <mergeCell ref="V563:AB564"/>
    <mergeCell ref="AT557:AV557"/>
    <mergeCell ref="AW557:BD557"/>
    <mergeCell ref="J558:L558"/>
    <mergeCell ref="M558:AB558"/>
    <mergeCell ref="AL558:AN558"/>
    <mergeCell ref="AO558:BD558"/>
    <mergeCell ref="AL556:AN556"/>
    <mergeCell ref="AO556:AS556"/>
    <mergeCell ref="AT556:AV556"/>
    <mergeCell ref="AW556:BD556"/>
    <mergeCell ref="J557:L557"/>
    <mergeCell ref="M557:Q557"/>
    <mergeCell ref="R557:T557"/>
    <mergeCell ref="U557:AB557"/>
    <mergeCell ref="AL557:AN557"/>
    <mergeCell ref="AO557:AS557"/>
    <mergeCell ref="AL555:AN555"/>
    <mergeCell ref="AO555:AP555"/>
    <mergeCell ref="AR555:AS555"/>
    <mergeCell ref="AT555:BD555"/>
    <mergeCell ref="B556:I558"/>
    <mergeCell ref="J556:L556"/>
    <mergeCell ref="M556:Q556"/>
    <mergeCell ref="R556:T556"/>
    <mergeCell ref="U556:AB556"/>
    <mergeCell ref="AD556:AK558"/>
    <mergeCell ref="B554:I554"/>
    <mergeCell ref="J554:AB554"/>
    <mergeCell ref="AD554:AK554"/>
    <mergeCell ref="AL554:BD554"/>
    <mergeCell ref="B555:I555"/>
    <mergeCell ref="J555:L555"/>
    <mergeCell ref="M555:N555"/>
    <mergeCell ref="P555:Q555"/>
    <mergeCell ref="R555:AB555"/>
    <mergeCell ref="AD555:AK555"/>
    <mergeCell ref="AP550:AP551"/>
    <mergeCell ref="AQ550:AQ551"/>
    <mergeCell ref="AR550:AR551"/>
    <mergeCell ref="AS550:AS551"/>
    <mergeCell ref="B553:I553"/>
    <mergeCell ref="J553:AB553"/>
    <mergeCell ref="AD553:AK553"/>
    <mergeCell ref="AL553:BD553"/>
    <mergeCell ref="P550:P551"/>
    <mergeCell ref="Q550:Q551"/>
    <mergeCell ref="AD550:AK551"/>
    <mergeCell ref="AL550:AM551"/>
    <mergeCell ref="AN550:AN551"/>
    <mergeCell ref="AO550:AO551"/>
    <mergeCell ref="B550:I551"/>
    <mergeCell ref="J550:K551"/>
    <mergeCell ref="L550:L551"/>
    <mergeCell ref="M550:M551"/>
    <mergeCell ref="N550:N551"/>
    <mergeCell ref="O550:O551"/>
    <mergeCell ref="AD548:AK549"/>
    <mergeCell ref="AL548:AM549"/>
    <mergeCell ref="AN548:AQ549"/>
    <mergeCell ref="AR548:AS549"/>
    <mergeCell ref="AT548:AW549"/>
    <mergeCell ref="AX548:BD549"/>
    <mergeCell ref="B544:I546"/>
    <mergeCell ref="AD544:AK546"/>
    <mergeCell ref="B547:I547"/>
    <mergeCell ref="AD547:AK547"/>
    <mergeCell ref="B548:I549"/>
    <mergeCell ref="J548:K549"/>
    <mergeCell ref="L548:O549"/>
    <mergeCell ref="P548:Q549"/>
    <mergeCell ref="R548:U549"/>
    <mergeCell ref="V548:AB549"/>
    <mergeCell ref="AT542:AV542"/>
    <mergeCell ref="AW542:BD542"/>
    <mergeCell ref="J543:L543"/>
    <mergeCell ref="M543:AB543"/>
    <mergeCell ref="AL543:AN543"/>
    <mergeCell ref="AO543:BD543"/>
    <mergeCell ref="AL541:AN541"/>
    <mergeCell ref="AO541:AS541"/>
    <mergeCell ref="AT541:AV541"/>
    <mergeCell ref="AW541:BD541"/>
    <mergeCell ref="J542:L542"/>
    <mergeCell ref="M542:Q542"/>
    <mergeCell ref="R542:T542"/>
    <mergeCell ref="U542:AB542"/>
    <mergeCell ref="AL542:AN542"/>
    <mergeCell ref="AO542:AS542"/>
    <mergeCell ref="AL540:AN540"/>
    <mergeCell ref="AO540:AP540"/>
    <mergeCell ref="AR540:AS540"/>
    <mergeCell ref="AT540:BD540"/>
    <mergeCell ref="B541:I543"/>
    <mergeCell ref="J541:L541"/>
    <mergeCell ref="M541:Q541"/>
    <mergeCell ref="R541:T541"/>
    <mergeCell ref="U541:AB541"/>
    <mergeCell ref="AD541:AK543"/>
    <mergeCell ref="B540:I540"/>
    <mergeCell ref="J540:L540"/>
    <mergeCell ref="M540:N540"/>
    <mergeCell ref="P540:Q540"/>
    <mergeCell ref="R540:AB540"/>
    <mergeCell ref="AD540:AK540"/>
    <mergeCell ref="B538:I538"/>
    <mergeCell ref="J538:AB538"/>
    <mergeCell ref="AD538:AK538"/>
    <mergeCell ref="AL538:BD538"/>
    <mergeCell ref="B539:I539"/>
    <mergeCell ref="J539:AB539"/>
    <mergeCell ref="AD539:AK539"/>
    <mergeCell ref="AL539:BD539"/>
    <mergeCell ref="AP531:AP532"/>
    <mergeCell ref="AQ531:AQ532"/>
    <mergeCell ref="AR531:AR532"/>
    <mergeCell ref="AS531:AS532"/>
    <mergeCell ref="D535:AB535"/>
    <mergeCell ref="AF535:BD535"/>
    <mergeCell ref="P531:P532"/>
    <mergeCell ref="Q531:Q532"/>
    <mergeCell ref="AD531:AK532"/>
    <mergeCell ref="AL531:AM532"/>
    <mergeCell ref="AN531:AN532"/>
    <mergeCell ref="AO531:AO532"/>
    <mergeCell ref="B531:I532"/>
    <mergeCell ref="J531:K532"/>
    <mergeCell ref="L531:L532"/>
    <mergeCell ref="M531:M532"/>
    <mergeCell ref="N531:N532"/>
    <mergeCell ref="O531:O532"/>
    <mergeCell ref="AD529:AK530"/>
    <mergeCell ref="AL529:AM530"/>
    <mergeCell ref="AN529:AQ530"/>
    <mergeCell ref="AR529:AS530"/>
    <mergeCell ref="AT529:AW530"/>
    <mergeCell ref="AX529:BD530"/>
    <mergeCell ref="B525:I527"/>
    <mergeCell ref="AD525:AK527"/>
    <mergeCell ref="B528:I528"/>
    <mergeCell ref="AD528:AK528"/>
    <mergeCell ref="B529:I530"/>
    <mergeCell ref="J529:K530"/>
    <mergeCell ref="L529:O530"/>
    <mergeCell ref="P529:Q530"/>
    <mergeCell ref="R529:U530"/>
    <mergeCell ref="V529:AB530"/>
    <mergeCell ref="AT523:AV523"/>
    <mergeCell ref="AW523:BD523"/>
    <mergeCell ref="J524:L524"/>
    <mergeCell ref="M524:AB524"/>
    <mergeCell ref="AL524:AN524"/>
    <mergeCell ref="AO524:BD524"/>
    <mergeCell ref="AL522:AN522"/>
    <mergeCell ref="AO522:AS522"/>
    <mergeCell ref="AT522:AV522"/>
    <mergeCell ref="AW522:BD522"/>
    <mergeCell ref="J523:L523"/>
    <mergeCell ref="M523:Q523"/>
    <mergeCell ref="R523:T523"/>
    <mergeCell ref="U523:AB523"/>
    <mergeCell ref="AL523:AN523"/>
    <mergeCell ref="AO523:AS523"/>
    <mergeCell ref="AL521:AN521"/>
    <mergeCell ref="AO521:AP521"/>
    <mergeCell ref="AR521:AS521"/>
    <mergeCell ref="AT521:BD521"/>
    <mergeCell ref="B522:I524"/>
    <mergeCell ref="J522:L522"/>
    <mergeCell ref="M522:Q522"/>
    <mergeCell ref="R522:T522"/>
    <mergeCell ref="U522:AB522"/>
    <mergeCell ref="AD522:AK524"/>
    <mergeCell ref="B520:I520"/>
    <mergeCell ref="J520:AB520"/>
    <mergeCell ref="AD520:AK520"/>
    <mergeCell ref="AL520:BD520"/>
    <mergeCell ref="B521:I521"/>
    <mergeCell ref="J521:L521"/>
    <mergeCell ref="M521:N521"/>
    <mergeCell ref="P521:Q521"/>
    <mergeCell ref="R521:AB521"/>
    <mergeCell ref="AD521:AK521"/>
    <mergeCell ref="AP516:AP517"/>
    <mergeCell ref="AQ516:AQ517"/>
    <mergeCell ref="AR516:AR517"/>
    <mergeCell ref="AS516:AS517"/>
    <mergeCell ref="B519:I519"/>
    <mergeCell ref="J519:AB519"/>
    <mergeCell ref="AD519:AK519"/>
    <mergeCell ref="AL519:BD519"/>
    <mergeCell ref="P516:P517"/>
    <mergeCell ref="Q516:Q517"/>
    <mergeCell ref="AD516:AK517"/>
    <mergeCell ref="AL516:AM517"/>
    <mergeCell ref="AN516:AN517"/>
    <mergeCell ref="AO516:AO517"/>
    <mergeCell ref="B516:I517"/>
    <mergeCell ref="J516:K517"/>
    <mergeCell ref="L516:L517"/>
    <mergeCell ref="M516:M517"/>
    <mergeCell ref="N516:N517"/>
    <mergeCell ref="O516:O517"/>
    <mergeCell ref="AD514:AK515"/>
    <mergeCell ref="AL514:AM515"/>
    <mergeCell ref="AN514:AQ515"/>
    <mergeCell ref="AR514:AS515"/>
    <mergeCell ref="AT514:AW515"/>
    <mergeCell ref="AX514:BD515"/>
    <mergeCell ref="B510:I512"/>
    <mergeCell ref="AD510:AK512"/>
    <mergeCell ref="B513:I513"/>
    <mergeCell ref="AD513:AK513"/>
    <mergeCell ref="B514:I515"/>
    <mergeCell ref="J514:K515"/>
    <mergeCell ref="L514:O515"/>
    <mergeCell ref="P514:Q515"/>
    <mergeCell ref="R514:U515"/>
    <mergeCell ref="V514:AB515"/>
    <mergeCell ref="AT508:AV508"/>
    <mergeCell ref="AW508:BD508"/>
    <mergeCell ref="J509:L509"/>
    <mergeCell ref="M509:AB509"/>
    <mergeCell ref="AL509:AN509"/>
    <mergeCell ref="AO509:BD509"/>
    <mergeCell ref="AL507:AN507"/>
    <mergeCell ref="AO507:AS507"/>
    <mergeCell ref="AT507:AV507"/>
    <mergeCell ref="AW507:BD507"/>
    <mergeCell ref="J508:L508"/>
    <mergeCell ref="M508:Q508"/>
    <mergeCell ref="R508:T508"/>
    <mergeCell ref="U508:AB508"/>
    <mergeCell ref="AL508:AN508"/>
    <mergeCell ref="AO508:AS508"/>
    <mergeCell ref="AL506:AN506"/>
    <mergeCell ref="AO506:AP506"/>
    <mergeCell ref="AR506:AS506"/>
    <mergeCell ref="AT506:BD506"/>
    <mergeCell ref="B507:I509"/>
    <mergeCell ref="J507:L507"/>
    <mergeCell ref="M507:Q507"/>
    <mergeCell ref="R507:T507"/>
    <mergeCell ref="U507:AB507"/>
    <mergeCell ref="AD507:AK509"/>
    <mergeCell ref="B506:I506"/>
    <mergeCell ref="J506:L506"/>
    <mergeCell ref="M506:N506"/>
    <mergeCell ref="P506:Q506"/>
    <mergeCell ref="R506:AB506"/>
    <mergeCell ref="AD506:AK506"/>
    <mergeCell ref="B504:I504"/>
    <mergeCell ref="J504:AB504"/>
    <mergeCell ref="AD504:AK504"/>
    <mergeCell ref="AL504:BD504"/>
    <mergeCell ref="B505:I505"/>
    <mergeCell ref="J505:AB505"/>
    <mergeCell ref="AD505:AK505"/>
    <mergeCell ref="AL505:BD505"/>
    <mergeCell ref="AP497:AP498"/>
    <mergeCell ref="AQ497:AQ498"/>
    <mergeCell ref="AR497:AR498"/>
    <mergeCell ref="AS497:AS498"/>
    <mergeCell ref="D501:AB501"/>
    <mergeCell ref="AF501:BD501"/>
    <mergeCell ref="P497:P498"/>
    <mergeCell ref="Q497:Q498"/>
    <mergeCell ref="AD497:AK498"/>
    <mergeCell ref="AL497:AM498"/>
    <mergeCell ref="AN497:AN498"/>
    <mergeCell ref="AO497:AO498"/>
    <mergeCell ref="B497:I498"/>
    <mergeCell ref="J497:K498"/>
    <mergeCell ref="L497:L498"/>
    <mergeCell ref="M497:M498"/>
    <mergeCell ref="N497:N498"/>
    <mergeCell ref="O497:O498"/>
    <mergeCell ref="AD495:AK496"/>
    <mergeCell ref="AL495:AM496"/>
    <mergeCell ref="AN495:AQ496"/>
    <mergeCell ref="AR495:AS496"/>
    <mergeCell ref="AT495:AW496"/>
    <mergeCell ref="AX495:BD496"/>
    <mergeCell ref="B491:I493"/>
    <mergeCell ref="AD491:AK493"/>
    <mergeCell ref="B494:I494"/>
    <mergeCell ref="AD494:AK494"/>
    <mergeCell ref="B495:I496"/>
    <mergeCell ref="J495:K496"/>
    <mergeCell ref="L495:O496"/>
    <mergeCell ref="P495:Q496"/>
    <mergeCell ref="R495:U496"/>
    <mergeCell ref="V495:AB496"/>
    <mergeCell ref="AT489:AV489"/>
    <mergeCell ref="AW489:BD489"/>
    <mergeCell ref="J490:L490"/>
    <mergeCell ref="M490:AB490"/>
    <mergeCell ref="AL490:AN490"/>
    <mergeCell ref="AO490:BD490"/>
    <mergeCell ref="AL488:AN488"/>
    <mergeCell ref="AO488:AS488"/>
    <mergeCell ref="AT488:AV488"/>
    <mergeCell ref="AW488:BD488"/>
    <mergeCell ref="J489:L489"/>
    <mergeCell ref="M489:Q489"/>
    <mergeCell ref="R489:T489"/>
    <mergeCell ref="U489:AB489"/>
    <mergeCell ref="AL489:AN489"/>
    <mergeCell ref="AO489:AS489"/>
    <mergeCell ref="AL487:AN487"/>
    <mergeCell ref="AO487:AP487"/>
    <mergeCell ref="AR487:AS487"/>
    <mergeCell ref="AT487:BD487"/>
    <mergeCell ref="B488:I490"/>
    <mergeCell ref="J488:L488"/>
    <mergeCell ref="M488:Q488"/>
    <mergeCell ref="R488:T488"/>
    <mergeCell ref="U488:AB488"/>
    <mergeCell ref="AD488:AK490"/>
    <mergeCell ref="B486:I486"/>
    <mergeCell ref="J486:AB486"/>
    <mergeCell ref="AD486:AK486"/>
    <mergeCell ref="AL486:BD486"/>
    <mergeCell ref="B487:I487"/>
    <mergeCell ref="J487:L487"/>
    <mergeCell ref="M487:N487"/>
    <mergeCell ref="P487:Q487"/>
    <mergeCell ref="R487:AB487"/>
    <mergeCell ref="AD487:AK487"/>
    <mergeCell ref="AP482:AP483"/>
    <mergeCell ref="AQ482:AQ483"/>
    <mergeCell ref="AR482:AR483"/>
    <mergeCell ref="AS482:AS483"/>
    <mergeCell ref="B485:I485"/>
    <mergeCell ref="J485:AB485"/>
    <mergeCell ref="AD485:AK485"/>
    <mergeCell ref="AL485:BD485"/>
    <mergeCell ref="P482:P483"/>
    <mergeCell ref="Q482:Q483"/>
    <mergeCell ref="AD482:AK483"/>
    <mergeCell ref="AL482:AM483"/>
    <mergeCell ref="AN482:AN483"/>
    <mergeCell ref="AO482:AO483"/>
    <mergeCell ref="B482:I483"/>
    <mergeCell ref="J482:K483"/>
    <mergeCell ref="L482:L483"/>
    <mergeCell ref="M482:M483"/>
    <mergeCell ref="N482:N483"/>
    <mergeCell ref="O482:O483"/>
    <mergeCell ref="AD480:AK481"/>
    <mergeCell ref="AL480:AM481"/>
    <mergeCell ref="AN480:AQ481"/>
    <mergeCell ref="AR480:AS481"/>
    <mergeCell ref="AT480:AW481"/>
    <mergeCell ref="AX480:BD481"/>
    <mergeCell ref="B476:I478"/>
    <mergeCell ref="AD476:AK478"/>
    <mergeCell ref="B479:I479"/>
    <mergeCell ref="AD479:AK479"/>
    <mergeCell ref="B480:I481"/>
    <mergeCell ref="J480:K481"/>
    <mergeCell ref="L480:O481"/>
    <mergeCell ref="P480:Q481"/>
    <mergeCell ref="R480:U481"/>
    <mergeCell ref="V480:AB481"/>
    <mergeCell ref="AT474:AV474"/>
    <mergeCell ref="AW474:BD474"/>
    <mergeCell ref="J475:L475"/>
    <mergeCell ref="M475:AB475"/>
    <mergeCell ref="AL475:AN475"/>
    <mergeCell ref="AO475:BD475"/>
    <mergeCell ref="AL473:AN473"/>
    <mergeCell ref="AO473:AS473"/>
    <mergeCell ref="AT473:AV473"/>
    <mergeCell ref="AW473:BD473"/>
    <mergeCell ref="J474:L474"/>
    <mergeCell ref="M474:Q474"/>
    <mergeCell ref="R474:T474"/>
    <mergeCell ref="U474:AB474"/>
    <mergeCell ref="AL474:AN474"/>
    <mergeCell ref="AO474:AS474"/>
    <mergeCell ref="AL472:AN472"/>
    <mergeCell ref="AO472:AP472"/>
    <mergeCell ref="AR472:AS472"/>
    <mergeCell ref="AT472:BD472"/>
    <mergeCell ref="B473:I475"/>
    <mergeCell ref="J473:L473"/>
    <mergeCell ref="M473:Q473"/>
    <mergeCell ref="R473:T473"/>
    <mergeCell ref="U473:AB473"/>
    <mergeCell ref="AD473:AK475"/>
    <mergeCell ref="B472:I472"/>
    <mergeCell ref="J472:L472"/>
    <mergeCell ref="M472:N472"/>
    <mergeCell ref="P472:Q472"/>
    <mergeCell ref="R472:AB472"/>
    <mergeCell ref="AD472:AK472"/>
    <mergeCell ref="B470:I470"/>
    <mergeCell ref="J470:AB470"/>
    <mergeCell ref="AD470:AK470"/>
    <mergeCell ref="AL470:BD470"/>
    <mergeCell ref="B471:I471"/>
    <mergeCell ref="J471:AB471"/>
    <mergeCell ref="AD471:AK471"/>
    <mergeCell ref="AL471:BD471"/>
    <mergeCell ref="AP463:AP464"/>
    <mergeCell ref="AQ463:AQ464"/>
    <mergeCell ref="AR463:AR464"/>
    <mergeCell ref="AS463:AS464"/>
    <mergeCell ref="D467:AB467"/>
    <mergeCell ref="AF467:BD467"/>
    <mergeCell ref="P463:P464"/>
    <mergeCell ref="Q463:Q464"/>
    <mergeCell ref="AD463:AK464"/>
    <mergeCell ref="AL463:AM464"/>
    <mergeCell ref="AN463:AN464"/>
    <mergeCell ref="AO463:AO464"/>
    <mergeCell ref="B463:I464"/>
    <mergeCell ref="J463:K464"/>
    <mergeCell ref="L463:L464"/>
    <mergeCell ref="M463:M464"/>
    <mergeCell ref="N463:N464"/>
    <mergeCell ref="O463:O464"/>
    <mergeCell ref="AD461:AK462"/>
    <mergeCell ref="AL461:AM462"/>
    <mergeCell ref="AN461:AQ462"/>
    <mergeCell ref="AR461:AS462"/>
    <mergeCell ref="AT461:AW462"/>
    <mergeCell ref="AX461:BD462"/>
    <mergeCell ref="B457:I459"/>
    <mergeCell ref="AD457:AK459"/>
    <mergeCell ref="B460:I460"/>
    <mergeCell ref="AD460:AK460"/>
    <mergeCell ref="B461:I462"/>
    <mergeCell ref="J461:K462"/>
    <mergeCell ref="L461:O462"/>
    <mergeCell ref="P461:Q462"/>
    <mergeCell ref="R461:U462"/>
    <mergeCell ref="V461:AB462"/>
    <mergeCell ref="AT455:AV455"/>
    <mergeCell ref="AW455:BD455"/>
    <mergeCell ref="J456:L456"/>
    <mergeCell ref="M456:AB456"/>
    <mergeCell ref="AL456:AN456"/>
    <mergeCell ref="AO456:BD456"/>
    <mergeCell ref="AL454:AN454"/>
    <mergeCell ref="AO454:AS454"/>
    <mergeCell ref="AT454:AV454"/>
    <mergeCell ref="AW454:BD454"/>
    <mergeCell ref="J455:L455"/>
    <mergeCell ref="M455:Q455"/>
    <mergeCell ref="R455:T455"/>
    <mergeCell ref="U455:AB455"/>
    <mergeCell ref="AL455:AN455"/>
    <mergeCell ref="AO455:AS455"/>
    <mergeCell ref="AL453:AN453"/>
    <mergeCell ref="AO453:AP453"/>
    <mergeCell ref="AR453:AS453"/>
    <mergeCell ref="AT453:BD453"/>
    <mergeCell ref="B454:I456"/>
    <mergeCell ref="J454:L454"/>
    <mergeCell ref="M454:Q454"/>
    <mergeCell ref="R454:T454"/>
    <mergeCell ref="U454:AB454"/>
    <mergeCell ref="AD454:AK456"/>
    <mergeCell ref="B452:I452"/>
    <mergeCell ref="J452:AB452"/>
    <mergeCell ref="AD452:AK452"/>
    <mergeCell ref="AL452:BD452"/>
    <mergeCell ref="B453:I453"/>
    <mergeCell ref="J453:L453"/>
    <mergeCell ref="M453:N453"/>
    <mergeCell ref="P453:Q453"/>
    <mergeCell ref="R453:AB453"/>
    <mergeCell ref="AD453:AK453"/>
    <mergeCell ref="AP448:AP449"/>
    <mergeCell ref="AQ448:AQ449"/>
    <mergeCell ref="AR448:AR449"/>
    <mergeCell ref="AS448:AS449"/>
    <mergeCell ref="B451:I451"/>
    <mergeCell ref="J451:AB451"/>
    <mergeCell ref="AD451:AK451"/>
    <mergeCell ref="AL451:BD451"/>
    <mergeCell ref="P448:P449"/>
    <mergeCell ref="Q448:Q449"/>
    <mergeCell ref="AD448:AK449"/>
    <mergeCell ref="AL448:AM449"/>
    <mergeCell ref="AN448:AN449"/>
    <mergeCell ref="AO448:AO449"/>
    <mergeCell ref="B448:I449"/>
    <mergeCell ref="J448:K449"/>
    <mergeCell ref="L448:L449"/>
    <mergeCell ref="M448:M449"/>
    <mergeCell ref="N448:N449"/>
    <mergeCell ref="O448:O449"/>
    <mergeCell ref="AD446:AK447"/>
    <mergeCell ref="AL446:AM447"/>
    <mergeCell ref="AN446:AQ447"/>
    <mergeCell ref="AR446:AS447"/>
    <mergeCell ref="AT446:AW447"/>
    <mergeCell ref="AX446:BD447"/>
    <mergeCell ref="B442:I444"/>
    <mergeCell ref="AD442:AK444"/>
    <mergeCell ref="B445:I445"/>
    <mergeCell ref="AD445:AK445"/>
    <mergeCell ref="B446:I447"/>
    <mergeCell ref="J446:K447"/>
    <mergeCell ref="L446:O447"/>
    <mergeCell ref="P446:Q447"/>
    <mergeCell ref="R446:U447"/>
    <mergeCell ref="V446:AB447"/>
    <mergeCell ref="AT440:AV440"/>
    <mergeCell ref="AW440:BD440"/>
    <mergeCell ref="J441:L441"/>
    <mergeCell ref="M441:AB441"/>
    <mergeCell ref="AL441:AN441"/>
    <mergeCell ref="AO441:BD441"/>
    <mergeCell ref="AL439:AN439"/>
    <mergeCell ref="AO439:AS439"/>
    <mergeCell ref="AT439:AV439"/>
    <mergeCell ref="AW439:BD439"/>
    <mergeCell ref="J440:L440"/>
    <mergeCell ref="M440:Q440"/>
    <mergeCell ref="R440:T440"/>
    <mergeCell ref="U440:AB440"/>
    <mergeCell ref="AL440:AN440"/>
    <mergeCell ref="AO440:AS440"/>
    <mergeCell ref="AL438:AN438"/>
    <mergeCell ref="AO438:AP438"/>
    <mergeCell ref="AR438:AS438"/>
    <mergeCell ref="AT438:BD438"/>
    <mergeCell ref="B439:I441"/>
    <mergeCell ref="J439:L439"/>
    <mergeCell ref="M439:Q439"/>
    <mergeCell ref="R439:T439"/>
    <mergeCell ref="U439:AB439"/>
    <mergeCell ref="AD439:AK441"/>
    <mergeCell ref="B438:I438"/>
    <mergeCell ref="J438:L438"/>
    <mergeCell ref="M438:N438"/>
    <mergeCell ref="P438:Q438"/>
    <mergeCell ref="R438:AB438"/>
    <mergeCell ref="AD438:AK438"/>
    <mergeCell ref="B436:I436"/>
    <mergeCell ref="J436:AB436"/>
    <mergeCell ref="AD436:AK436"/>
    <mergeCell ref="AL436:BD436"/>
    <mergeCell ref="B437:I437"/>
    <mergeCell ref="J437:AB437"/>
    <mergeCell ref="AD437:AK437"/>
    <mergeCell ref="AL437:BD437"/>
    <mergeCell ref="AP429:AP430"/>
    <mergeCell ref="AQ429:AQ430"/>
    <mergeCell ref="AR429:AR430"/>
    <mergeCell ref="AS429:AS430"/>
    <mergeCell ref="D433:AB433"/>
    <mergeCell ref="AF433:BD433"/>
    <mergeCell ref="P429:P430"/>
    <mergeCell ref="Q429:Q430"/>
    <mergeCell ref="AD429:AK430"/>
    <mergeCell ref="AL429:AM430"/>
    <mergeCell ref="AN429:AN430"/>
    <mergeCell ref="AO429:AO430"/>
    <mergeCell ref="B429:I430"/>
    <mergeCell ref="J429:K430"/>
    <mergeCell ref="L429:L430"/>
    <mergeCell ref="M429:M430"/>
    <mergeCell ref="N429:N430"/>
    <mergeCell ref="O429:O430"/>
    <mergeCell ref="AD427:AK428"/>
    <mergeCell ref="AL427:AM428"/>
    <mergeCell ref="AN427:AQ428"/>
    <mergeCell ref="AR427:AS428"/>
    <mergeCell ref="AT427:AW428"/>
    <mergeCell ref="AX427:BD428"/>
    <mergeCell ref="B423:I425"/>
    <mergeCell ref="AD423:AK425"/>
    <mergeCell ref="B426:I426"/>
    <mergeCell ref="AD426:AK426"/>
    <mergeCell ref="B427:I428"/>
    <mergeCell ref="J427:K428"/>
    <mergeCell ref="L427:O428"/>
    <mergeCell ref="P427:Q428"/>
    <mergeCell ref="R427:U428"/>
    <mergeCell ref="V427:AB428"/>
    <mergeCell ref="AT421:AV421"/>
    <mergeCell ref="AW421:BD421"/>
    <mergeCell ref="J422:L422"/>
    <mergeCell ref="M422:AB422"/>
    <mergeCell ref="AL422:AN422"/>
    <mergeCell ref="AO422:BD422"/>
    <mergeCell ref="AL420:AN420"/>
    <mergeCell ref="AO420:AS420"/>
    <mergeCell ref="AT420:AV420"/>
    <mergeCell ref="AW420:BD420"/>
    <mergeCell ref="J421:L421"/>
    <mergeCell ref="M421:Q421"/>
    <mergeCell ref="R421:T421"/>
    <mergeCell ref="U421:AB421"/>
    <mergeCell ref="AL421:AN421"/>
    <mergeCell ref="AO421:AS421"/>
    <mergeCell ref="AL419:AN419"/>
    <mergeCell ref="AO419:AP419"/>
    <mergeCell ref="AR419:AS419"/>
    <mergeCell ref="AT419:BD419"/>
    <mergeCell ref="B420:I422"/>
    <mergeCell ref="J420:L420"/>
    <mergeCell ref="M420:Q420"/>
    <mergeCell ref="R420:T420"/>
    <mergeCell ref="U420:AB420"/>
    <mergeCell ref="AD420:AK422"/>
    <mergeCell ref="B418:I418"/>
    <mergeCell ref="J418:AB418"/>
    <mergeCell ref="AD418:AK418"/>
    <mergeCell ref="AL418:BD418"/>
    <mergeCell ref="B419:I419"/>
    <mergeCell ref="J419:L419"/>
    <mergeCell ref="M419:N419"/>
    <mergeCell ref="P419:Q419"/>
    <mergeCell ref="R419:AB419"/>
    <mergeCell ref="AD419:AK419"/>
    <mergeCell ref="AP414:AP415"/>
    <mergeCell ref="AQ414:AQ415"/>
    <mergeCell ref="AR414:AR415"/>
    <mergeCell ref="AS414:AS415"/>
    <mergeCell ref="B417:I417"/>
    <mergeCell ref="J417:AB417"/>
    <mergeCell ref="AD417:AK417"/>
    <mergeCell ref="AL417:BD417"/>
    <mergeCell ref="P414:P415"/>
    <mergeCell ref="Q414:Q415"/>
    <mergeCell ref="AD414:AK415"/>
    <mergeCell ref="AL414:AM415"/>
    <mergeCell ref="AN414:AN415"/>
    <mergeCell ref="AO414:AO415"/>
    <mergeCell ref="B414:I415"/>
    <mergeCell ref="J414:K415"/>
    <mergeCell ref="L414:L415"/>
    <mergeCell ref="M414:M415"/>
    <mergeCell ref="N414:N415"/>
    <mergeCell ref="O414:O415"/>
    <mergeCell ref="AD412:AK413"/>
    <mergeCell ref="AL412:AM413"/>
    <mergeCell ref="AN412:AQ413"/>
    <mergeCell ref="AR412:AS413"/>
    <mergeCell ref="AT412:AW413"/>
    <mergeCell ref="AX412:BD413"/>
    <mergeCell ref="B408:I410"/>
    <mergeCell ref="AD408:AK410"/>
    <mergeCell ref="B411:I411"/>
    <mergeCell ref="AD411:AK411"/>
    <mergeCell ref="B412:I413"/>
    <mergeCell ref="J412:K413"/>
    <mergeCell ref="L412:O413"/>
    <mergeCell ref="P412:Q413"/>
    <mergeCell ref="R412:U413"/>
    <mergeCell ref="V412:AB413"/>
    <mergeCell ref="AT406:AV406"/>
    <mergeCell ref="AW406:BD406"/>
    <mergeCell ref="J407:L407"/>
    <mergeCell ref="M407:AB407"/>
    <mergeCell ref="AL407:AN407"/>
    <mergeCell ref="AO407:BD407"/>
    <mergeCell ref="AL405:AN405"/>
    <mergeCell ref="AO405:AS405"/>
    <mergeCell ref="AT405:AV405"/>
    <mergeCell ref="AW405:BD405"/>
    <mergeCell ref="J406:L406"/>
    <mergeCell ref="M406:Q406"/>
    <mergeCell ref="R406:T406"/>
    <mergeCell ref="U406:AB406"/>
    <mergeCell ref="AL406:AN406"/>
    <mergeCell ref="AO406:AS406"/>
    <mergeCell ref="AL404:AN404"/>
    <mergeCell ref="AO404:AP404"/>
    <mergeCell ref="AR404:AS404"/>
    <mergeCell ref="AT404:BD404"/>
    <mergeCell ref="B405:I407"/>
    <mergeCell ref="J405:L405"/>
    <mergeCell ref="M405:Q405"/>
    <mergeCell ref="R405:T405"/>
    <mergeCell ref="U405:AB405"/>
    <mergeCell ref="AD405:AK407"/>
    <mergeCell ref="B404:I404"/>
    <mergeCell ref="J404:L404"/>
    <mergeCell ref="M404:N404"/>
    <mergeCell ref="P404:Q404"/>
    <mergeCell ref="R404:AB404"/>
    <mergeCell ref="AD404:AK404"/>
    <mergeCell ref="B402:I402"/>
    <mergeCell ref="J402:AB402"/>
    <mergeCell ref="AD402:AK402"/>
    <mergeCell ref="AL402:BD402"/>
    <mergeCell ref="B403:I403"/>
    <mergeCell ref="J403:AB403"/>
    <mergeCell ref="AD403:AK403"/>
    <mergeCell ref="AL403:BD403"/>
    <mergeCell ref="AP395:AP396"/>
    <mergeCell ref="AQ395:AQ396"/>
    <mergeCell ref="AR395:AR396"/>
    <mergeCell ref="AS395:AS396"/>
    <mergeCell ref="D399:AB399"/>
    <mergeCell ref="AF399:BD399"/>
    <mergeCell ref="P395:P396"/>
    <mergeCell ref="Q395:Q396"/>
    <mergeCell ref="AD395:AK396"/>
    <mergeCell ref="AL395:AM396"/>
    <mergeCell ref="AN395:AN396"/>
    <mergeCell ref="AO395:AO396"/>
    <mergeCell ref="B395:I396"/>
    <mergeCell ref="J395:K396"/>
    <mergeCell ref="L395:L396"/>
    <mergeCell ref="M395:M396"/>
    <mergeCell ref="N395:N396"/>
    <mergeCell ref="O395:O396"/>
    <mergeCell ref="AD393:AK394"/>
    <mergeCell ref="AL393:AM394"/>
    <mergeCell ref="AN393:AQ394"/>
    <mergeCell ref="AR393:AS394"/>
    <mergeCell ref="AT393:AW394"/>
    <mergeCell ref="AX393:BD394"/>
    <mergeCell ref="B389:I391"/>
    <mergeCell ref="AD389:AK391"/>
    <mergeCell ref="B392:I392"/>
    <mergeCell ref="AD392:AK392"/>
    <mergeCell ref="B393:I394"/>
    <mergeCell ref="J393:K394"/>
    <mergeCell ref="L393:O394"/>
    <mergeCell ref="P393:Q394"/>
    <mergeCell ref="R393:U394"/>
    <mergeCell ref="V393:AB394"/>
    <mergeCell ref="AT387:AV387"/>
    <mergeCell ref="AW387:BD387"/>
    <mergeCell ref="J388:L388"/>
    <mergeCell ref="M388:AB388"/>
    <mergeCell ref="AL388:AN388"/>
    <mergeCell ref="AO388:BD388"/>
    <mergeCell ref="AL386:AN386"/>
    <mergeCell ref="AO386:AS386"/>
    <mergeCell ref="AT386:AV386"/>
    <mergeCell ref="AW386:BD386"/>
    <mergeCell ref="J387:L387"/>
    <mergeCell ref="M387:Q387"/>
    <mergeCell ref="R387:T387"/>
    <mergeCell ref="U387:AB387"/>
    <mergeCell ref="AL387:AN387"/>
    <mergeCell ref="AO387:AS387"/>
    <mergeCell ref="AL385:AN385"/>
    <mergeCell ref="AO385:AP385"/>
    <mergeCell ref="AR385:AS385"/>
    <mergeCell ref="AT385:BD385"/>
    <mergeCell ref="B386:I388"/>
    <mergeCell ref="J386:L386"/>
    <mergeCell ref="M386:Q386"/>
    <mergeCell ref="R386:T386"/>
    <mergeCell ref="U386:AB386"/>
    <mergeCell ref="AD386:AK388"/>
    <mergeCell ref="B384:I384"/>
    <mergeCell ref="J384:AB384"/>
    <mergeCell ref="AD384:AK384"/>
    <mergeCell ref="AL384:BD384"/>
    <mergeCell ref="B385:I385"/>
    <mergeCell ref="J385:L385"/>
    <mergeCell ref="M385:N385"/>
    <mergeCell ref="P385:Q385"/>
    <mergeCell ref="R385:AB385"/>
    <mergeCell ref="AD385:AK385"/>
    <mergeCell ref="AP380:AP381"/>
    <mergeCell ref="AQ380:AQ381"/>
    <mergeCell ref="AR380:AR381"/>
    <mergeCell ref="AS380:AS381"/>
    <mergeCell ref="B383:I383"/>
    <mergeCell ref="J383:AB383"/>
    <mergeCell ref="AD383:AK383"/>
    <mergeCell ref="AL383:BD383"/>
    <mergeCell ref="P380:P381"/>
    <mergeCell ref="Q380:Q381"/>
    <mergeCell ref="AD380:AK381"/>
    <mergeCell ref="AL380:AM381"/>
    <mergeCell ref="AN380:AN381"/>
    <mergeCell ref="AO380:AO381"/>
    <mergeCell ref="B380:I381"/>
    <mergeCell ref="J380:K381"/>
    <mergeCell ref="L380:L381"/>
    <mergeCell ref="M380:M381"/>
    <mergeCell ref="N380:N381"/>
    <mergeCell ref="O380:O381"/>
    <mergeCell ref="AD378:AK379"/>
    <mergeCell ref="AL378:AM379"/>
    <mergeCell ref="AN378:AQ379"/>
    <mergeCell ref="AR378:AS379"/>
    <mergeCell ref="AT378:AW379"/>
    <mergeCell ref="AX378:BD379"/>
    <mergeCell ref="B374:I376"/>
    <mergeCell ref="AD374:AK376"/>
    <mergeCell ref="B377:I377"/>
    <mergeCell ref="AD377:AK377"/>
    <mergeCell ref="B378:I379"/>
    <mergeCell ref="J378:K379"/>
    <mergeCell ref="L378:O379"/>
    <mergeCell ref="P378:Q379"/>
    <mergeCell ref="R378:U379"/>
    <mergeCell ref="V378:AB379"/>
    <mergeCell ref="AT372:AV372"/>
    <mergeCell ref="AW372:BD372"/>
    <mergeCell ref="J373:L373"/>
    <mergeCell ref="M373:AB373"/>
    <mergeCell ref="AL373:AN373"/>
    <mergeCell ref="AO373:BD373"/>
    <mergeCell ref="AL371:AN371"/>
    <mergeCell ref="AO371:AS371"/>
    <mergeCell ref="AT371:AV371"/>
    <mergeCell ref="AW371:BD371"/>
    <mergeCell ref="J372:L372"/>
    <mergeCell ref="M372:Q372"/>
    <mergeCell ref="R372:T372"/>
    <mergeCell ref="U372:AB372"/>
    <mergeCell ref="AL372:AN372"/>
    <mergeCell ref="AO372:AS372"/>
    <mergeCell ref="AL370:AN370"/>
    <mergeCell ref="AO370:AP370"/>
    <mergeCell ref="AR370:AS370"/>
    <mergeCell ref="AT370:BD370"/>
    <mergeCell ref="B371:I373"/>
    <mergeCell ref="J371:L371"/>
    <mergeCell ref="M371:Q371"/>
    <mergeCell ref="R371:T371"/>
    <mergeCell ref="U371:AB371"/>
    <mergeCell ref="AD371:AK373"/>
    <mergeCell ref="B370:I370"/>
    <mergeCell ref="J370:L370"/>
    <mergeCell ref="M370:N370"/>
    <mergeCell ref="P370:Q370"/>
    <mergeCell ref="R370:AB370"/>
    <mergeCell ref="AD370:AK370"/>
    <mergeCell ref="B368:I368"/>
    <mergeCell ref="J368:AB368"/>
    <mergeCell ref="AD368:AK368"/>
    <mergeCell ref="AL368:BD368"/>
    <mergeCell ref="B369:I369"/>
    <mergeCell ref="J369:AB369"/>
    <mergeCell ref="AD369:AK369"/>
    <mergeCell ref="AL369:BD369"/>
    <mergeCell ref="AP361:AP362"/>
    <mergeCell ref="AQ361:AQ362"/>
    <mergeCell ref="AR361:AR362"/>
    <mergeCell ref="AS361:AS362"/>
    <mergeCell ref="D365:AB365"/>
    <mergeCell ref="AF365:BD365"/>
    <mergeCell ref="P361:P362"/>
    <mergeCell ref="Q361:Q362"/>
    <mergeCell ref="AD361:AK362"/>
    <mergeCell ref="AL361:AM362"/>
    <mergeCell ref="AN361:AN362"/>
    <mergeCell ref="AO361:AO362"/>
    <mergeCell ref="B361:I362"/>
    <mergeCell ref="J361:K362"/>
    <mergeCell ref="L361:L362"/>
    <mergeCell ref="M361:M362"/>
    <mergeCell ref="N361:N362"/>
    <mergeCell ref="O361:O362"/>
    <mergeCell ref="AD359:AK360"/>
    <mergeCell ref="AL359:AM360"/>
    <mergeCell ref="AN359:AQ360"/>
    <mergeCell ref="AR359:AS360"/>
    <mergeCell ref="AT359:AW360"/>
    <mergeCell ref="AX359:BD360"/>
    <mergeCell ref="B355:I357"/>
    <mergeCell ref="AD355:AK357"/>
    <mergeCell ref="B358:I358"/>
    <mergeCell ref="AD358:AK358"/>
    <mergeCell ref="B359:I360"/>
    <mergeCell ref="J359:K360"/>
    <mergeCell ref="L359:O360"/>
    <mergeCell ref="P359:Q360"/>
    <mergeCell ref="R359:U360"/>
    <mergeCell ref="V359:AB360"/>
    <mergeCell ref="AT353:AV353"/>
    <mergeCell ref="AW353:BD353"/>
    <mergeCell ref="J354:L354"/>
    <mergeCell ref="M354:AB354"/>
    <mergeCell ref="AL354:AN354"/>
    <mergeCell ref="AO354:BD354"/>
    <mergeCell ref="AL352:AN352"/>
    <mergeCell ref="AO352:AS352"/>
    <mergeCell ref="AT352:AV352"/>
    <mergeCell ref="AW352:BD352"/>
    <mergeCell ref="J353:L353"/>
    <mergeCell ref="M353:Q353"/>
    <mergeCell ref="R353:T353"/>
    <mergeCell ref="U353:AB353"/>
    <mergeCell ref="AL353:AN353"/>
    <mergeCell ref="AO353:AS353"/>
    <mergeCell ref="AL351:AN351"/>
    <mergeCell ref="AO351:AP351"/>
    <mergeCell ref="AR351:AS351"/>
    <mergeCell ref="AT351:BD351"/>
    <mergeCell ref="B352:I354"/>
    <mergeCell ref="J352:L352"/>
    <mergeCell ref="M352:Q352"/>
    <mergeCell ref="R352:T352"/>
    <mergeCell ref="U352:AB352"/>
    <mergeCell ref="AD352:AK354"/>
    <mergeCell ref="B350:I350"/>
    <mergeCell ref="J350:AB350"/>
    <mergeCell ref="AD350:AK350"/>
    <mergeCell ref="AL350:BD350"/>
    <mergeCell ref="B351:I351"/>
    <mergeCell ref="J351:L351"/>
    <mergeCell ref="M351:N351"/>
    <mergeCell ref="P351:Q351"/>
    <mergeCell ref="R351:AB351"/>
    <mergeCell ref="AD351:AK351"/>
    <mergeCell ref="AP346:AP347"/>
    <mergeCell ref="AQ346:AQ347"/>
    <mergeCell ref="AR346:AR347"/>
    <mergeCell ref="AS346:AS347"/>
    <mergeCell ref="B349:I349"/>
    <mergeCell ref="J349:AB349"/>
    <mergeCell ref="AD349:AK349"/>
    <mergeCell ref="AL349:BD349"/>
    <mergeCell ref="P346:P347"/>
    <mergeCell ref="Q346:Q347"/>
    <mergeCell ref="AD346:AK347"/>
    <mergeCell ref="AL346:AM347"/>
    <mergeCell ref="AN346:AN347"/>
    <mergeCell ref="AO346:AO347"/>
    <mergeCell ref="B346:I347"/>
    <mergeCell ref="J346:K347"/>
    <mergeCell ref="L346:L347"/>
    <mergeCell ref="M346:M347"/>
    <mergeCell ref="N346:N347"/>
    <mergeCell ref="O346:O347"/>
    <mergeCell ref="AD344:AK345"/>
    <mergeCell ref="AL344:AM345"/>
    <mergeCell ref="AN344:AQ345"/>
    <mergeCell ref="AR344:AS345"/>
    <mergeCell ref="AT344:AW345"/>
    <mergeCell ref="AX344:BD345"/>
    <mergeCell ref="B340:I342"/>
    <mergeCell ref="AD340:AK342"/>
    <mergeCell ref="B343:I343"/>
    <mergeCell ref="AD343:AK343"/>
    <mergeCell ref="B344:I345"/>
    <mergeCell ref="J344:K345"/>
    <mergeCell ref="L344:O345"/>
    <mergeCell ref="P344:Q345"/>
    <mergeCell ref="R344:U345"/>
    <mergeCell ref="V344:AB345"/>
    <mergeCell ref="AT338:AV338"/>
    <mergeCell ref="AW338:BD338"/>
    <mergeCell ref="J339:L339"/>
    <mergeCell ref="M339:AB339"/>
    <mergeCell ref="AL339:AN339"/>
    <mergeCell ref="AO339:BD339"/>
    <mergeCell ref="AL337:AN337"/>
    <mergeCell ref="AO337:AS337"/>
    <mergeCell ref="AT337:AV337"/>
    <mergeCell ref="AW337:BD337"/>
    <mergeCell ref="J338:L338"/>
    <mergeCell ref="M338:Q338"/>
    <mergeCell ref="R338:T338"/>
    <mergeCell ref="U338:AB338"/>
    <mergeCell ref="AL338:AN338"/>
    <mergeCell ref="AO338:AS338"/>
    <mergeCell ref="AL336:AN336"/>
    <mergeCell ref="AO336:AP336"/>
    <mergeCell ref="AR336:AS336"/>
    <mergeCell ref="AT336:BD336"/>
    <mergeCell ref="B337:I339"/>
    <mergeCell ref="J337:L337"/>
    <mergeCell ref="M337:Q337"/>
    <mergeCell ref="R337:T337"/>
    <mergeCell ref="U337:AB337"/>
    <mergeCell ref="AD337:AK339"/>
    <mergeCell ref="B336:I336"/>
    <mergeCell ref="J336:L336"/>
    <mergeCell ref="M336:N336"/>
    <mergeCell ref="P336:Q336"/>
    <mergeCell ref="R336:AB336"/>
    <mergeCell ref="AD336:AK336"/>
    <mergeCell ref="B334:I334"/>
    <mergeCell ref="J334:AB334"/>
    <mergeCell ref="AD334:AK334"/>
    <mergeCell ref="AL334:BD334"/>
    <mergeCell ref="B335:I335"/>
    <mergeCell ref="J335:AB335"/>
    <mergeCell ref="AD335:AK335"/>
    <mergeCell ref="AL335:BD335"/>
    <mergeCell ref="AP327:AP328"/>
    <mergeCell ref="AQ327:AQ328"/>
    <mergeCell ref="AR327:AR328"/>
    <mergeCell ref="AS327:AS328"/>
    <mergeCell ref="D331:AB331"/>
    <mergeCell ref="AF331:BD331"/>
    <mergeCell ref="P327:P328"/>
    <mergeCell ref="Q327:Q328"/>
    <mergeCell ref="AD327:AK328"/>
    <mergeCell ref="AL327:AM328"/>
    <mergeCell ref="AN327:AN328"/>
    <mergeCell ref="AO327:AO328"/>
    <mergeCell ref="B327:I328"/>
    <mergeCell ref="J327:K328"/>
    <mergeCell ref="L327:L328"/>
    <mergeCell ref="M327:M328"/>
    <mergeCell ref="N327:N328"/>
    <mergeCell ref="O327:O328"/>
    <mergeCell ref="AD325:AK326"/>
    <mergeCell ref="AL325:AM326"/>
    <mergeCell ref="AN325:AQ326"/>
    <mergeCell ref="AR325:AS326"/>
    <mergeCell ref="AT325:AW326"/>
    <mergeCell ref="AX325:BD326"/>
    <mergeCell ref="B321:I323"/>
    <mergeCell ref="AD321:AK323"/>
    <mergeCell ref="B324:I324"/>
    <mergeCell ref="AD324:AK324"/>
    <mergeCell ref="B325:I326"/>
    <mergeCell ref="J325:K326"/>
    <mergeCell ref="L325:O326"/>
    <mergeCell ref="P325:Q326"/>
    <mergeCell ref="R325:U326"/>
    <mergeCell ref="V325:AB326"/>
    <mergeCell ref="AT319:AV319"/>
    <mergeCell ref="AW319:BD319"/>
    <mergeCell ref="J320:L320"/>
    <mergeCell ref="M320:AB320"/>
    <mergeCell ref="AL320:AN320"/>
    <mergeCell ref="AO320:BD320"/>
    <mergeCell ref="AL318:AN318"/>
    <mergeCell ref="AO318:AS318"/>
    <mergeCell ref="AT318:AV318"/>
    <mergeCell ref="AW318:BD318"/>
    <mergeCell ref="J319:L319"/>
    <mergeCell ref="M319:Q319"/>
    <mergeCell ref="R319:T319"/>
    <mergeCell ref="U319:AB319"/>
    <mergeCell ref="AL319:AN319"/>
    <mergeCell ref="AO319:AS319"/>
    <mergeCell ref="AL317:AN317"/>
    <mergeCell ref="AO317:AP317"/>
    <mergeCell ref="AR317:AS317"/>
    <mergeCell ref="AT317:BD317"/>
    <mergeCell ref="B318:I320"/>
    <mergeCell ref="J318:L318"/>
    <mergeCell ref="M318:Q318"/>
    <mergeCell ref="R318:T318"/>
    <mergeCell ref="U318:AB318"/>
    <mergeCell ref="AD318:AK320"/>
    <mergeCell ref="B316:I316"/>
    <mergeCell ref="J316:AB316"/>
    <mergeCell ref="AD316:AK316"/>
    <mergeCell ref="AL316:BD316"/>
    <mergeCell ref="B317:I317"/>
    <mergeCell ref="J317:L317"/>
    <mergeCell ref="M317:N317"/>
    <mergeCell ref="P317:Q317"/>
    <mergeCell ref="R317:AB317"/>
    <mergeCell ref="AD317:AK317"/>
    <mergeCell ref="AP312:AP313"/>
    <mergeCell ref="AQ312:AQ313"/>
    <mergeCell ref="AR312:AR313"/>
    <mergeCell ref="AS312:AS313"/>
    <mergeCell ref="B315:I315"/>
    <mergeCell ref="J315:AB315"/>
    <mergeCell ref="AD315:AK315"/>
    <mergeCell ref="AL315:BD315"/>
    <mergeCell ref="P312:P313"/>
    <mergeCell ref="Q312:Q313"/>
    <mergeCell ref="AD312:AK313"/>
    <mergeCell ref="AL312:AM313"/>
    <mergeCell ref="AN312:AN313"/>
    <mergeCell ref="AO312:AO313"/>
    <mergeCell ref="B312:I313"/>
    <mergeCell ref="J312:K313"/>
    <mergeCell ref="L312:L313"/>
    <mergeCell ref="M312:M313"/>
    <mergeCell ref="N312:N313"/>
    <mergeCell ref="O312:O313"/>
    <mergeCell ref="AD310:AK311"/>
    <mergeCell ref="AL310:AM311"/>
    <mergeCell ref="AN310:AQ311"/>
    <mergeCell ref="AR310:AS311"/>
    <mergeCell ref="AT310:AW311"/>
    <mergeCell ref="AX310:BD311"/>
    <mergeCell ref="B306:I308"/>
    <mergeCell ref="AD306:AK308"/>
    <mergeCell ref="B309:I309"/>
    <mergeCell ref="AD309:AK309"/>
    <mergeCell ref="B310:I311"/>
    <mergeCell ref="J310:K311"/>
    <mergeCell ref="L310:O311"/>
    <mergeCell ref="P310:Q311"/>
    <mergeCell ref="R310:U311"/>
    <mergeCell ref="V310:AB311"/>
    <mergeCell ref="AT304:AV304"/>
    <mergeCell ref="AW304:BD304"/>
    <mergeCell ref="J305:L305"/>
    <mergeCell ref="M305:AB305"/>
    <mergeCell ref="AL305:AN305"/>
    <mergeCell ref="AO305:BD305"/>
    <mergeCell ref="AL303:AN303"/>
    <mergeCell ref="AO303:AS303"/>
    <mergeCell ref="AT303:AV303"/>
    <mergeCell ref="AW303:BD303"/>
    <mergeCell ref="J304:L304"/>
    <mergeCell ref="M304:Q304"/>
    <mergeCell ref="R304:T304"/>
    <mergeCell ref="U304:AB304"/>
    <mergeCell ref="AL304:AN304"/>
    <mergeCell ref="AO304:AS304"/>
    <mergeCell ref="AL302:AN302"/>
    <mergeCell ref="AO302:AP302"/>
    <mergeCell ref="AR302:AS302"/>
    <mergeCell ref="AT302:BD302"/>
    <mergeCell ref="B303:I305"/>
    <mergeCell ref="J303:L303"/>
    <mergeCell ref="M303:Q303"/>
    <mergeCell ref="R303:T303"/>
    <mergeCell ref="U303:AB303"/>
    <mergeCell ref="AD303:AK305"/>
    <mergeCell ref="B302:I302"/>
    <mergeCell ref="J302:L302"/>
    <mergeCell ref="M302:N302"/>
    <mergeCell ref="P302:Q302"/>
    <mergeCell ref="R302:AB302"/>
    <mergeCell ref="AD302:AK302"/>
    <mergeCell ref="B300:I300"/>
    <mergeCell ref="J300:AB300"/>
    <mergeCell ref="AD300:AK300"/>
    <mergeCell ref="AL300:BD300"/>
    <mergeCell ref="B301:I301"/>
    <mergeCell ref="J301:AB301"/>
    <mergeCell ref="AD301:AK301"/>
    <mergeCell ref="AL301:BD301"/>
    <mergeCell ref="AP293:AP294"/>
    <mergeCell ref="AQ293:AQ294"/>
    <mergeCell ref="AR293:AR294"/>
    <mergeCell ref="AS293:AS294"/>
    <mergeCell ref="D297:AB297"/>
    <mergeCell ref="AF297:BD297"/>
    <mergeCell ref="P293:P294"/>
    <mergeCell ref="Q293:Q294"/>
    <mergeCell ref="AD293:AK294"/>
    <mergeCell ref="AL293:AM294"/>
    <mergeCell ref="AN293:AN294"/>
    <mergeCell ref="AO293:AO294"/>
    <mergeCell ref="B293:I294"/>
    <mergeCell ref="J293:K294"/>
    <mergeCell ref="L293:L294"/>
    <mergeCell ref="M293:M294"/>
    <mergeCell ref="N293:N294"/>
    <mergeCell ref="O293:O294"/>
    <mergeCell ref="AD291:AK292"/>
    <mergeCell ref="AL291:AM292"/>
    <mergeCell ref="AN291:AQ292"/>
    <mergeCell ref="AR291:AS292"/>
    <mergeCell ref="AT291:AW292"/>
    <mergeCell ref="AX291:BD292"/>
    <mergeCell ref="B287:I289"/>
    <mergeCell ref="AD287:AK289"/>
    <mergeCell ref="B290:I290"/>
    <mergeCell ref="AD290:AK290"/>
    <mergeCell ref="B291:I292"/>
    <mergeCell ref="J291:K292"/>
    <mergeCell ref="L291:O292"/>
    <mergeCell ref="P291:Q292"/>
    <mergeCell ref="R291:U292"/>
    <mergeCell ref="V291:AB292"/>
    <mergeCell ref="AT285:AV285"/>
    <mergeCell ref="AW285:BD285"/>
    <mergeCell ref="J286:L286"/>
    <mergeCell ref="M286:AB286"/>
    <mergeCell ref="AL286:AN286"/>
    <mergeCell ref="AO286:BD286"/>
    <mergeCell ref="AL284:AN284"/>
    <mergeCell ref="AO284:AS284"/>
    <mergeCell ref="AT284:AV284"/>
    <mergeCell ref="AW284:BD284"/>
    <mergeCell ref="J285:L285"/>
    <mergeCell ref="M285:Q285"/>
    <mergeCell ref="R285:T285"/>
    <mergeCell ref="U285:AB285"/>
    <mergeCell ref="AL285:AN285"/>
    <mergeCell ref="AO285:AS285"/>
    <mergeCell ref="AL283:AN283"/>
    <mergeCell ref="AO283:AP283"/>
    <mergeCell ref="AR283:AS283"/>
    <mergeCell ref="AT283:BD283"/>
    <mergeCell ref="B284:I286"/>
    <mergeCell ref="J284:L284"/>
    <mergeCell ref="M284:Q284"/>
    <mergeCell ref="R284:T284"/>
    <mergeCell ref="U284:AB284"/>
    <mergeCell ref="AD284:AK286"/>
    <mergeCell ref="B282:I282"/>
    <mergeCell ref="J282:AB282"/>
    <mergeCell ref="AD282:AK282"/>
    <mergeCell ref="AL282:BD282"/>
    <mergeCell ref="B283:I283"/>
    <mergeCell ref="J283:L283"/>
    <mergeCell ref="M283:N283"/>
    <mergeCell ref="P283:Q283"/>
    <mergeCell ref="R283:AB283"/>
    <mergeCell ref="AD283:AK283"/>
    <mergeCell ref="AP278:AP279"/>
    <mergeCell ref="AQ278:AQ279"/>
    <mergeCell ref="AR278:AR279"/>
    <mergeCell ref="AS278:AS279"/>
    <mergeCell ref="B281:I281"/>
    <mergeCell ref="J281:AB281"/>
    <mergeCell ref="AD281:AK281"/>
    <mergeCell ref="AL281:BD281"/>
    <mergeCell ref="P278:P279"/>
    <mergeCell ref="Q278:Q279"/>
    <mergeCell ref="AD278:AK279"/>
    <mergeCell ref="AL278:AM279"/>
    <mergeCell ref="AN278:AN279"/>
    <mergeCell ref="AO278:AO279"/>
    <mergeCell ref="B278:I279"/>
    <mergeCell ref="J278:K279"/>
    <mergeCell ref="L278:L279"/>
    <mergeCell ref="M278:M279"/>
    <mergeCell ref="N278:N279"/>
    <mergeCell ref="O278:O279"/>
    <mergeCell ref="AD276:AK277"/>
    <mergeCell ref="AL276:AM277"/>
    <mergeCell ref="AN276:AQ277"/>
    <mergeCell ref="AR276:AS277"/>
    <mergeCell ref="AT276:AW277"/>
    <mergeCell ref="AX276:BD277"/>
    <mergeCell ref="B272:I274"/>
    <mergeCell ref="AD272:AK274"/>
    <mergeCell ref="B275:I275"/>
    <mergeCell ref="AD275:AK275"/>
    <mergeCell ref="B276:I277"/>
    <mergeCell ref="J276:K277"/>
    <mergeCell ref="L276:O277"/>
    <mergeCell ref="P276:Q277"/>
    <mergeCell ref="R276:U277"/>
    <mergeCell ref="V276:AB277"/>
    <mergeCell ref="AT270:AV270"/>
    <mergeCell ref="AW270:BD270"/>
    <mergeCell ref="J271:L271"/>
    <mergeCell ref="M271:AB271"/>
    <mergeCell ref="AL271:AN271"/>
    <mergeCell ref="AO271:BD271"/>
    <mergeCell ref="AL269:AN269"/>
    <mergeCell ref="AO269:AS269"/>
    <mergeCell ref="AT269:AV269"/>
    <mergeCell ref="AW269:BD269"/>
    <mergeCell ref="J270:L270"/>
    <mergeCell ref="M270:Q270"/>
    <mergeCell ref="R270:T270"/>
    <mergeCell ref="U270:AB270"/>
    <mergeCell ref="AL270:AN270"/>
    <mergeCell ref="AO270:AS270"/>
    <mergeCell ref="AL268:AN268"/>
    <mergeCell ref="AO268:AP268"/>
    <mergeCell ref="AR268:AS268"/>
    <mergeCell ref="AT268:BD268"/>
    <mergeCell ref="B269:I271"/>
    <mergeCell ref="J269:L269"/>
    <mergeCell ref="M269:Q269"/>
    <mergeCell ref="R269:T269"/>
    <mergeCell ref="U269:AB269"/>
    <mergeCell ref="AD269:AK271"/>
    <mergeCell ref="B268:I268"/>
    <mergeCell ref="J268:L268"/>
    <mergeCell ref="M268:N268"/>
    <mergeCell ref="P268:Q268"/>
    <mergeCell ref="R268:AB268"/>
    <mergeCell ref="AD268:AK268"/>
    <mergeCell ref="B266:I266"/>
    <mergeCell ref="J266:AB266"/>
    <mergeCell ref="AD266:AK266"/>
    <mergeCell ref="AL266:BD266"/>
    <mergeCell ref="B267:I267"/>
    <mergeCell ref="J267:AB267"/>
    <mergeCell ref="AD267:AK267"/>
    <mergeCell ref="AL267:BD267"/>
    <mergeCell ref="AP259:AP260"/>
    <mergeCell ref="AQ259:AQ260"/>
    <mergeCell ref="AR259:AR260"/>
    <mergeCell ref="AS259:AS260"/>
    <mergeCell ref="D263:AB263"/>
    <mergeCell ref="AF263:BD263"/>
    <mergeCell ref="P259:P260"/>
    <mergeCell ref="Q259:Q260"/>
    <mergeCell ref="AD259:AK260"/>
    <mergeCell ref="AL259:AM260"/>
    <mergeCell ref="AN259:AN260"/>
    <mergeCell ref="AO259:AO260"/>
    <mergeCell ref="B259:I260"/>
    <mergeCell ref="J259:K260"/>
    <mergeCell ref="L259:L260"/>
    <mergeCell ref="M259:M260"/>
    <mergeCell ref="N259:N260"/>
    <mergeCell ref="O259:O260"/>
    <mergeCell ref="AD257:AK258"/>
    <mergeCell ref="AL257:AM258"/>
    <mergeCell ref="AN257:AQ258"/>
    <mergeCell ref="AR257:AS258"/>
    <mergeCell ref="AT257:AW258"/>
    <mergeCell ref="AX257:BD258"/>
    <mergeCell ref="B253:I255"/>
    <mergeCell ref="AD253:AK255"/>
    <mergeCell ref="B256:I256"/>
    <mergeCell ref="AD256:AK256"/>
    <mergeCell ref="B257:I258"/>
    <mergeCell ref="J257:K258"/>
    <mergeCell ref="L257:O258"/>
    <mergeCell ref="P257:Q258"/>
    <mergeCell ref="R257:U258"/>
    <mergeCell ref="V257:AB258"/>
    <mergeCell ref="AT251:AV251"/>
    <mergeCell ref="AW251:BD251"/>
    <mergeCell ref="J252:L252"/>
    <mergeCell ref="M252:AB252"/>
    <mergeCell ref="AL252:AN252"/>
    <mergeCell ref="AO252:BD252"/>
    <mergeCell ref="AL250:AN250"/>
    <mergeCell ref="AO250:AS250"/>
    <mergeCell ref="AT250:AV250"/>
    <mergeCell ref="AW250:BD250"/>
    <mergeCell ref="J251:L251"/>
    <mergeCell ref="M251:Q251"/>
    <mergeCell ref="R251:T251"/>
    <mergeCell ref="U251:AB251"/>
    <mergeCell ref="AL251:AN251"/>
    <mergeCell ref="AO251:AS251"/>
    <mergeCell ref="AL249:AN249"/>
    <mergeCell ref="AO249:AP249"/>
    <mergeCell ref="AR249:AS249"/>
    <mergeCell ref="AT249:BD249"/>
    <mergeCell ref="B250:I252"/>
    <mergeCell ref="J250:L250"/>
    <mergeCell ref="M250:Q250"/>
    <mergeCell ref="R250:T250"/>
    <mergeCell ref="U250:AB250"/>
    <mergeCell ref="AD250:AK252"/>
    <mergeCell ref="B248:I248"/>
    <mergeCell ref="J248:AB248"/>
    <mergeCell ref="AD248:AK248"/>
    <mergeCell ref="AL248:BD248"/>
    <mergeCell ref="B249:I249"/>
    <mergeCell ref="J249:L249"/>
    <mergeCell ref="M249:N249"/>
    <mergeCell ref="P249:Q249"/>
    <mergeCell ref="R249:AB249"/>
    <mergeCell ref="AD249:AK249"/>
    <mergeCell ref="AP244:AP245"/>
    <mergeCell ref="AQ244:AQ245"/>
    <mergeCell ref="AR244:AR245"/>
    <mergeCell ref="AS244:AS245"/>
    <mergeCell ref="B247:I247"/>
    <mergeCell ref="J247:AB247"/>
    <mergeCell ref="AD247:AK247"/>
    <mergeCell ref="AL247:BD247"/>
    <mergeCell ref="P244:P245"/>
    <mergeCell ref="Q244:Q245"/>
    <mergeCell ref="AD244:AK245"/>
    <mergeCell ref="AL244:AM245"/>
    <mergeCell ref="AN244:AN245"/>
    <mergeCell ref="AO244:AO245"/>
    <mergeCell ref="B244:I245"/>
    <mergeCell ref="J244:K245"/>
    <mergeCell ref="L244:L245"/>
    <mergeCell ref="M244:M245"/>
    <mergeCell ref="N244:N245"/>
    <mergeCell ref="O244:O245"/>
    <mergeCell ref="AD242:AK243"/>
    <mergeCell ref="AL242:AM243"/>
    <mergeCell ref="AN242:AQ243"/>
    <mergeCell ref="AR242:AS243"/>
    <mergeCell ref="AT242:AW243"/>
    <mergeCell ref="AX242:BD243"/>
    <mergeCell ref="B238:I240"/>
    <mergeCell ref="AD238:AK240"/>
    <mergeCell ref="B241:I241"/>
    <mergeCell ref="AD241:AK241"/>
    <mergeCell ref="B242:I243"/>
    <mergeCell ref="J242:K243"/>
    <mergeCell ref="L242:O243"/>
    <mergeCell ref="P242:Q243"/>
    <mergeCell ref="R242:U243"/>
    <mergeCell ref="V242:AB243"/>
    <mergeCell ref="AT236:AV236"/>
    <mergeCell ref="AW236:BD236"/>
    <mergeCell ref="J237:L237"/>
    <mergeCell ref="M237:AB237"/>
    <mergeCell ref="AL237:AN237"/>
    <mergeCell ref="AO237:BD237"/>
    <mergeCell ref="AL235:AN235"/>
    <mergeCell ref="AO235:AS235"/>
    <mergeCell ref="AT235:AV235"/>
    <mergeCell ref="AW235:BD235"/>
    <mergeCell ref="J236:L236"/>
    <mergeCell ref="M236:Q236"/>
    <mergeCell ref="R236:T236"/>
    <mergeCell ref="U236:AB236"/>
    <mergeCell ref="AL236:AN236"/>
    <mergeCell ref="AO236:AS236"/>
    <mergeCell ref="AL234:AN234"/>
    <mergeCell ref="AO234:AP234"/>
    <mergeCell ref="AR234:AS234"/>
    <mergeCell ref="AT234:BD234"/>
    <mergeCell ref="B235:I237"/>
    <mergeCell ref="J235:L235"/>
    <mergeCell ref="M235:Q235"/>
    <mergeCell ref="R235:T235"/>
    <mergeCell ref="U235:AB235"/>
    <mergeCell ref="AD235:AK237"/>
    <mergeCell ref="B234:I234"/>
    <mergeCell ref="J234:L234"/>
    <mergeCell ref="M234:N234"/>
    <mergeCell ref="P234:Q234"/>
    <mergeCell ref="R234:AB234"/>
    <mergeCell ref="AD234:AK234"/>
    <mergeCell ref="B232:I232"/>
    <mergeCell ref="J232:AB232"/>
    <mergeCell ref="AD232:AK232"/>
    <mergeCell ref="AL232:BD232"/>
    <mergeCell ref="B233:I233"/>
    <mergeCell ref="J233:AB233"/>
    <mergeCell ref="AD233:AK233"/>
    <mergeCell ref="AL233:BD233"/>
    <mergeCell ref="AP225:AP226"/>
    <mergeCell ref="AQ225:AQ226"/>
    <mergeCell ref="AR225:AR226"/>
    <mergeCell ref="AS225:AS226"/>
    <mergeCell ref="D229:AB229"/>
    <mergeCell ref="AF229:BD229"/>
    <mergeCell ref="P225:P226"/>
    <mergeCell ref="Q225:Q226"/>
    <mergeCell ref="AD225:AK226"/>
    <mergeCell ref="AL225:AM226"/>
    <mergeCell ref="AN225:AN226"/>
    <mergeCell ref="AO225:AO226"/>
    <mergeCell ref="B225:I226"/>
    <mergeCell ref="J225:K226"/>
    <mergeCell ref="L225:L226"/>
    <mergeCell ref="M225:M226"/>
    <mergeCell ref="N225:N226"/>
    <mergeCell ref="O225:O226"/>
    <mergeCell ref="AD223:AK224"/>
    <mergeCell ref="AL223:AM224"/>
    <mergeCell ref="AN223:AQ224"/>
    <mergeCell ref="AR223:AS224"/>
    <mergeCell ref="AT223:AW224"/>
    <mergeCell ref="AX223:BD224"/>
    <mergeCell ref="B219:I221"/>
    <mergeCell ref="AD219:AK221"/>
    <mergeCell ref="B222:I222"/>
    <mergeCell ref="AD222:AK222"/>
    <mergeCell ref="B223:I224"/>
    <mergeCell ref="J223:K224"/>
    <mergeCell ref="L223:O224"/>
    <mergeCell ref="P223:Q224"/>
    <mergeCell ref="R223:U224"/>
    <mergeCell ref="V223:AB224"/>
    <mergeCell ref="AT217:AV217"/>
    <mergeCell ref="AW217:BD217"/>
    <mergeCell ref="J218:L218"/>
    <mergeCell ref="M218:AB218"/>
    <mergeCell ref="AL218:AN218"/>
    <mergeCell ref="AO218:BD218"/>
    <mergeCell ref="AL216:AN216"/>
    <mergeCell ref="AO216:AS216"/>
    <mergeCell ref="AT216:AV216"/>
    <mergeCell ref="AW216:BD216"/>
    <mergeCell ref="J217:L217"/>
    <mergeCell ref="M217:Q217"/>
    <mergeCell ref="R217:T217"/>
    <mergeCell ref="U217:AB217"/>
    <mergeCell ref="AL217:AN217"/>
    <mergeCell ref="AO217:AS217"/>
    <mergeCell ref="AL215:AN215"/>
    <mergeCell ref="AO215:AP215"/>
    <mergeCell ref="AR215:AS215"/>
    <mergeCell ref="AT215:BD215"/>
    <mergeCell ref="B216:I218"/>
    <mergeCell ref="J216:L216"/>
    <mergeCell ref="M216:Q216"/>
    <mergeCell ref="R216:T216"/>
    <mergeCell ref="U216:AB216"/>
    <mergeCell ref="AD216:AK218"/>
    <mergeCell ref="B214:I214"/>
    <mergeCell ref="J214:AB214"/>
    <mergeCell ref="AD214:AK214"/>
    <mergeCell ref="AL214:BD214"/>
    <mergeCell ref="B215:I215"/>
    <mergeCell ref="J215:L215"/>
    <mergeCell ref="M215:N215"/>
    <mergeCell ref="P215:Q215"/>
    <mergeCell ref="R215:AB215"/>
    <mergeCell ref="AD215:AK215"/>
    <mergeCell ref="AP210:AP211"/>
    <mergeCell ref="AQ210:AQ211"/>
    <mergeCell ref="AR210:AR211"/>
    <mergeCell ref="AS210:AS211"/>
    <mergeCell ref="B213:I213"/>
    <mergeCell ref="J213:AB213"/>
    <mergeCell ref="AD213:AK213"/>
    <mergeCell ref="AL213:BD213"/>
    <mergeCell ref="P210:P211"/>
    <mergeCell ref="Q210:Q211"/>
    <mergeCell ref="AD210:AK211"/>
    <mergeCell ref="AL210:AM211"/>
    <mergeCell ref="AN210:AN211"/>
    <mergeCell ref="AO210:AO211"/>
    <mergeCell ref="B210:I211"/>
    <mergeCell ref="J210:K211"/>
    <mergeCell ref="L210:L211"/>
    <mergeCell ref="M210:M211"/>
    <mergeCell ref="N210:N211"/>
    <mergeCell ref="O210:O211"/>
    <mergeCell ref="AD208:AK209"/>
    <mergeCell ref="AL208:AM209"/>
    <mergeCell ref="AN208:AQ209"/>
    <mergeCell ref="AR208:AS209"/>
    <mergeCell ref="AT208:AW209"/>
    <mergeCell ref="AX208:BD209"/>
    <mergeCell ref="B204:I206"/>
    <mergeCell ref="AD204:AK206"/>
    <mergeCell ref="B207:I207"/>
    <mergeCell ref="AD207:AK207"/>
    <mergeCell ref="B208:I209"/>
    <mergeCell ref="J208:K209"/>
    <mergeCell ref="L208:O209"/>
    <mergeCell ref="P208:Q209"/>
    <mergeCell ref="R208:U209"/>
    <mergeCell ref="V208:AB209"/>
    <mergeCell ref="AT202:AV202"/>
    <mergeCell ref="AW202:BD202"/>
    <mergeCell ref="J203:L203"/>
    <mergeCell ref="M203:AB203"/>
    <mergeCell ref="AL203:AN203"/>
    <mergeCell ref="AO203:BD203"/>
    <mergeCell ref="AL201:AN201"/>
    <mergeCell ref="AO201:AS201"/>
    <mergeCell ref="AT201:AV201"/>
    <mergeCell ref="AW201:BD201"/>
    <mergeCell ref="J202:L202"/>
    <mergeCell ref="M202:Q202"/>
    <mergeCell ref="R202:T202"/>
    <mergeCell ref="U202:AB202"/>
    <mergeCell ref="AL202:AN202"/>
    <mergeCell ref="AO202:AS202"/>
    <mergeCell ref="AL200:AN200"/>
    <mergeCell ref="AO200:AP200"/>
    <mergeCell ref="AR200:AS200"/>
    <mergeCell ref="AT200:BD200"/>
    <mergeCell ref="B201:I203"/>
    <mergeCell ref="J201:L201"/>
    <mergeCell ref="M201:Q201"/>
    <mergeCell ref="R201:T201"/>
    <mergeCell ref="U201:AB201"/>
    <mergeCell ref="AD201:AK203"/>
    <mergeCell ref="B200:I200"/>
    <mergeCell ref="J200:L200"/>
    <mergeCell ref="M200:N200"/>
    <mergeCell ref="P200:Q200"/>
    <mergeCell ref="R200:AB200"/>
    <mergeCell ref="AD200:AK200"/>
    <mergeCell ref="B198:I198"/>
    <mergeCell ref="J198:AB198"/>
    <mergeCell ref="AD198:AK198"/>
    <mergeCell ref="AL198:BD198"/>
    <mergeCell ref="B199:I199"/>
    <mergeCell ref="J199:AB199"/>
    <mergeCell ref="AD199:AK199"/>
    <mergeCell ref="AL199:BD199"/>
    <mergeCell ref="AP191:AP192"/>
    <mergeCell ref="AQ191:AQ192"/>
    <mergeCell ref="AR191:AR192"/>
    <mergeCell ref="AS191:AS192"/>
    <mergeCell ref="D195:AB195"/>
    <mergeCell ref="AF195:BD195"/>
    <mergeCell ref="P191:P192"/>
    <mergeCell ref="Q191:Q192"/>
    <mergeCell ref="AD191:AK192"/>
    <mergeCell ref="AL191:AM192"/>
    <mergeCell ref="AN191:AN192"/>
    <mergeCell ref="AO191:AO192"/>
    <mergeCell ref="B191:I192"/>
    <mergeCell ref="J191:K192"/>
    <mergeCell ref="L191:L192"/>
    <mergeCell ref="M191:M192"/>
    <mergeCell ref="N191:N192"/>
    <mergeCell ref="O191:O192"/>
    <mergeCell ref="AD189:AK190"/>
    <mergeCell ref="AL189:AM190"/>
    <mergeCell ref="AN189:AQ190"/>
    <mergeCell ref="AR189:AS190"/>
    <mergeCell ref="AT189:AW190"/>
    <mergeCell ref="AX189:BD190"/>
    <mergeCell ref="B185:I187"/>
    <mergeCell ref="AD185:AK187"/>
    <mergeCell ref="B188:I188"/>
    <mergeCell ref="AD188:AK188"/>
    <mergeCell ref="B189:I190"/>
    <mergeCell ref="J189:K190"/>
    <mergeCell ref="L189:O190"/>
    <mergeCell ref="P189:Q190"/>
    <mergeCell ref="R189:U190"/>
    <mergeCell ref="V189:AB190"/>
    <mergeCell ref="AT183:AV183"/>
    <mergeCell ref="AW183:BD183"/>
    <mergeCell ref="J184:L184"/>
    <mergeCell ref="M184:AB184"/>
    <mergeCell ref="AL184:AN184"/>
    <mergeCell ref="AO184:BD184"/>
    <mergeCell ref="AL182:AN182"/>
    <mergeCell ref="AO182:AS182"/>
    <mergeCell ref="AT182:AV182"/>
    <mergeCell ref="AW182:BD182"/>
    <mergeCell ref="J183:L183"/>
    <mergeCell ref="M183:Q183"/>
    <mergeCell ref="R183:T183"/>
    <mergeCell ref="U183:AB183"/>
    <mergeCell ref="AL183:AN183"/>
    <mergeCell ref="AO183:AS183"/>
    <mergeCell ref="AL181:AN181"/>
    <mergeCell ref="AO181:AP181"/>
    <mergeCell ref="AR181:AS181"/>
    <mergeCell ref="AT181:BD181"/>
    <mergeCell ref="B182:I184"/>
    <mergeCell ref="J182:L182"/>
    <mergeCell ref="M182:Q182"/>
    <mergeCell ref="R182:T182"/>
    <mergeCell ref="U182:AB182"/>
    <mergeCell ref="AD182:AK184"/>
    <mergeCell ref="B180:I180"/>
    <mergeCell ref="J180:AB180"/>
    <mergeCell ref="AD180:AK180"/>
    <mergeCell ref="AL180:BD180"/>
    <mergeCell ref="B181:I181"/>
    <mergeCell ref="J181:L181"/>
    <mergeCell ref="M181:N181"/>
    <mergeCell ref="P181:Q181"/>
    <mergeCell ref="R181:AB181"/>
    <mergeCell ref="AD181:AK181"/>
    <mergeCell ref="AP176:AP177"/>
    <mergeCell ref="AQ176:AQ177"/>
    <mergeCell ref="AR176:AR177"/>
    <mergeCell ref="AS176:AS177"/>
    <mergeCell ref="B179:I179"/>
    <mergeCell ref="J179:AB179"/>
    <mergeCell ref="AD179:AK179"/>
    <mergeCell ref="AL179:BD179"/>
    <mergeCell ref="P176:P177"/>
    <mergeCell ref="Q176:Q177"/>
    <mergeCell ref="AD176:AK177"/>
    <mergeCell ref="AL176:AM177"/>
    <mergeCell ref="AN176:AN177"/>
    <mergeCell ref="AO176:AO177"/>
    <mergeCell ref="B176:I177"/>
    <mergeCell ref="J176:K177"/>
    <mergeCell ref="L176:L177"/>
    <mergeCell ref="M176:M177"/>
    <mergeCell ref="N176:N177"/>
    <mergeCell ref="O176:O177"/>
    <mergeCell ref="AD174:AK175"/>
    <mergeCell ref="AL174:AM175"/>
    <mergeCell ref="AN174:AQ175"/>
    <mergeCell ref="AR174:AS175"/>
    <mergeCell ref="AT174:AW175"/>
    <mergeCell ref="AX174:BD175"/>
    <mergeCell ref="B170:I172"/>
    <mergeCell ref="AD170:AK172"/>
    <mergeCell ref="B173:I173"/>
    <mergeCell ref="AD173:AK173"/>
    <mergeCell ref="B174:I175"/>
    <mergeCell ref="J174:K175"/>
    <mergeCell ref="L174:O175"/>
    <mergeCell ref="P174:Q175"/>
    <mergeCell ref="R174:U175"/>
    <mergeCell ref="V174:AB175"/>
    <mergeCell ref="AT168:AV168"/>
    <mergeCell ref="AW168:BD168"/>
    <mergeCell ref="J169:L169"/>
    <mergeCell ref="M169:AB169"/>
    <mergeCell ref="AL169:AN169"/>
    <mergeCell ref="AO169:BD169"/>
    <mergeCell ref="AL167:AN167"/>
    <mergeCell ref="AO167:AS167"/>
    <mergeCell ref="AT167:AV167"/>
    <mergeCell ref="AW167:BD167"/>
    <mergeCell ref="J168:L168"/>
    <mergeCell ref="M168:Q168"/>
    <mergeCell ref="R168:T168"/>
    <mergeCell ref="U168:AB168"/>
    <mergeCell ref="AL168:AN168"/>
    <mergeCell ref="AO168:AS168"/>
    <mergeCell ref="AL166:AN166"/>
    <mergeCell ref="AO166:AP166"/>
    <mergeCell ref="AR166:AS166"/>
    <mergeCell ref="AT166:BD166"/>
    <mergeCell ref="B167:I169"/>
    <mergeCell ref="J167:L167"/>
    <mergeCell ref="M167:Q167"/>
    <mergeCell ref="R167:T167"/>
    <mergeCell ref="U167:AB167"/>
    <mergeCell ref="AD167:AK169"/>
    <mergeCell ref="B166:I166"/>
    <mergeCell ref="J166:L166"/>
    <mergeCell ref="M166:N166"/>
    <mergeCell ref="P166:Q166"/>
    <mergeCell ref="R166:AB166"/>
    <mergeCell ref="AD166:AK166"/>
    <mergeCell ref="B164:I164"/>
    <mergeCell ref="J164:AB164"/>
    <mergeCell ref="AD164:AK164"/>
    <mergeCell ref="AL164:BD164"/>
    <mergeCell ref="B165:I165"/>
    <mergeCell ref="J165:AB165"/>
    <mergeCell ref="AD165:AK165"/>
    <mergeCell ref="AL165:BD165"/>
    <mergeCell ref="AP157:AP158"/>
    <mergeCell ref="AQ157:AQ158"/>
    <mergeCell ref="AR157:AR158"/>
    <mergeCell ref="AS157:AS158"/>
    <mergeCell ref="D161:AB161"/>
    <mergeCell ref="AF161:BD161"/>
    <mergeCell ref="P157:P158"/>
    <mergeCell ref="Q157:Q158"/>
    <mergeCell ref="AD157:AK158"/>
    <mergeCell ref="AL157:AM158"/>
    <mergeCell ref="AN157:AN158"/>
    <mergeCell ref="AO157:AO158"/>
    <mergeCell ref="B157:I158"/>
    <mergeCell ref="J157:K158"/>
    <mergeCell ref="L157:L158"/>
    <mergeCell ref="M157:M158"/>
    <mergeCell ref="N157:N158"/>
    <mergeCell ref="O157:O158"/>
    <mergeCell ref="AD155:AK156"/>
    <mergeCell ref="AL155:AM156"/>
    <mergeCell ref="AN155:AQ156"/>
    <mergeCell ref="AR155:AS156"/>
    <mergeCell ref="AT155:AW156"/>
    <mergeCell ref="AX155:BD156"/>
    <mergeCell ref="B151:I153"/>
    <mergeCell ref="AD151:AK153"/>
    <mergeCell ref="B154:I154"/>
    <mergeCell ref="AD154:AK154"/>
    <mergeCell ref="B155:I156"/>
    <mergeCell ref="J155:K156"/>
    <mergeCell ref="L155:O156"/>
    <mergeCell ref="P155:Q156"/>
    <mergeCell ref="R155:U156"/>
    <mergeCell ref="V155:AB156"/>
    <mergeCell ref="AT149:AV149"/>
    <mergeCell ref="AW149:BD149"/>
    <mergeCell ref="J150:L150"/>
    <mergeCell ref="M150:AB150"/>
    <mergeCell ref="AL150:AN150"/>
    <mergeCell ref="AO150:BD150"/>
    <mergeCell ref="AL148:AN148"/>
    <mergeCell ref="AO148:AS148"/>
    <mergeCell ref="AT148:AV148"/>
    <mergeCell ref="AW148:BD148"/>
    <mergeCell ref="J149:L149"/>
    <mergeCell ref="M149:Q149"/>
    <mergeCell ref="R149:T149"/>
    <mergeCell ref="U149:AB149"/>
    <mergeCell ref="AL149:AN149"/>
    <mergeCell ref="AO149:AS149"/>
    <mergeCell ref="AL147:AN147"/>
    <mergeCell ref="AO147:AP147"/>
    <mergeCell ref="AR147:AS147"/>
    <mergeCell ref="AT147:BD147"/>
    <mergeCell ref="B148:I150"/>
    <mergeCell ref="J148:L148"/>
    <mergeCell ref="M148:Q148"/>
    <mergeCell ref="R148:T148"/>
    <mergeCell ref="U148:AB148"/>
    <mergeCell ref="AD148:AK150"/>
    <mergeCell ref="B146:I146"/>
    <mergeCell ref="J146:AB146"/>
    <mergeCell ref="AD146:AK146"/>
    <mergeCell ref="AL146:BD146"/>
    <mergeCell ref="B147:I147"/>
    <mergeCell ref="J147:L147"/>
    <mergeCell ref="M147:N147"/>
    <mergeCell ref="P147:Q147"/>
    <mergeCell ref="R147:AB147"/>
    <mergeCell ref="AD147:AK147"/>
    <mergeCell ref="AP142:AP143"/>
    <mergeCell ref="AQ142:AQ143"/>
    <mergeCell ref="AR142:AR143"/>
    <mergeCell ref="AS142:AS143"/>
    <mergeCell ref="B145:I145"/>
    <mergeCell ref="J145:AB145"/>
    <mergeCell ref="AD145:AK145"/>
    <mergeCell ref="AL145:BD145"/>
    <mergeCell ref="P142:P143"/>
    <mergeCell ref="Q142:Q143"/>
    <mergeCell ref="AD142:AK143"/>
    <mergeCell ref="AL142:AM143"/>
    <mergeCell ref="AN142:AN143"/>
    <mergeCell ref="AO142:AO143"/>
    <mergeCell ref="B142:I143"/>
    <mergeCell ref="J142:K143"/>
    <mergeCell ref="L142:L143"/>
    <mergeCell ref="M142:M143"/>
    <mergeCell ref="N142:N143"/>
    <mergeCell ref="O142:O143"/>
    <mergeCell ref="AD140:AK141"/>
    <mergeCell ref="AL140:AM141"/>
    <mergeCell ref="AN140:AQ141"/>
    <mergeCell ref="AR140:AS141"/>
    <mergeCell ref="AT140:AW141"/>
    <mergeCell ref="AX140:BD141"/>
    <mergeCell ref="B136:I138"/>
    <mergeCell ref="AD136:AK138"/>
    <mergeCell ref="B139:I139"/>
    <mergeCell ref="AD139:AK139"/>
    <mergeCell ref="B140:I141"/>
    <mergeCell ref="J140:K141"/>
    <mergeCell ref="L140:O141"/>
    <mergeCell ref="P140:Q141"/>
    <mergeCell ref="R140:U141"/>
    <mergeCell ref="V140:AB141"/>
    <mergeCell ref="AT134:AV134"/>
    <mergeCell ref="AW134:BD134"/>
    <mergeCell ref="J135:L135"/>
    <mergeCell ref="M135:AB135"/>
    <mergeCell ref="AL135:AN135"/>
    <mergeCell ref="AO135:BD135"/>
    <mergeCell ref="AL133:AN133"/>
    <mergeCell ref="AO133:AS133"/>
    <mergeCell ref="AT133:AV133"/>
    <mergeCell ref="AW133:BD133"/>
    <mergeCell ref="J134:L134"/>
    <mergeCell ref="M134:Q134"/>
    <mergeCell ref="R134:T134"/>
    <mergeCell ref="U134:AB134"/>
    <mergeCell ref="AL134:AN134"/>
    <mergeCell ref="AO134:AS134"/>
    <mergeCell ref="AL132:AN132"/>
    <mergeCell ref="AO132:AP132"/>
    <mergeCell ref="AR132:AS132"/>
    <mergeCell ref="AT132:BD132"/>
    <mergeCell ref="B133:I135"/>
    <mergeCell ref="J133:L133"/>
    <mergeCell ref="M133:Q133"/>
    <mergeCell ref="R133:T133"/>
    <mergeCell ref="U133:AB133"/>
    <mergeCell ref="AD133:AK135"/>
    <mergeCell ref="B132:I132"/>
    <mergeCell ref="J132:L132"/>
    <mergeCell ref="M132:N132"/>
    <mergeCell ref="P132:Q132"/>
    <mergeCell ref="R132:AB132"/>
    <mergeCell ref="AD132:AK132"/>
    <mergeCell ref="B130:I130"/>
    <mergeCell ref="J130:AB130"/>
    <mergeCell ref="AD130:AK130"/>
    <mergeCell ref="AL130:BD130"/>
    <mergeCell ref="B131:I131"/>
    <mergeCell ref="J131:AB131"/>
    <mergeCell ref="AD131:AK131"/>
    <mergeCell ref="AL131:BD131"/>
    <mergeCell ref="AP123:AP124"/>
    <mergeCell ref="AQ123:AQ124"/>
    <mergeCell ref="AR123:AR124"/>
    <mergeCell ref="AS123:AS124"/>
    <mergeCell ref="D127:AB127"/>
    <mergeCell ref="AF127:BD127"/>
    <mergeCell ref="P123:P124"/>
    <mergeCell ref="Q123:Q124"/>
    <mergeCell ref="AD123:AK124"/>
    <mergeCell ref="AL123:AM124"/>
    <mergeCell ref="AN123:AN124"/>
    <mergeCell ref="AO123:AO124"/>
    <mergeCell ref="B123:I124"/>
    <mergeCell ref="J123:K124"/>
    <mergeCell ref="L123:L124"/>
    <mergeCell ref="M123:M124"/>
    <mergeCell ref="N123:N124"/>
    <mergeCell ref="O123:O124"/>
    <mergeCell ref="AD121:AK122"/>
    <mergeCell ref="AL121:AM122"/>
    <mergeCell ref="AN121:AQ122"/>
    <mergeCell ref="AR121:AS122"/>
    <mergeCell ref="AT121:AW122"/>
    <mergeCell ref="AX121:BD122"/>
    <mergeCell ref="B117:I119"/>
    <mergeCell ref="AD117:AK119"/>
    <mergeCell ref="B120:I120"/>
    <mergeCell ref="AD120:AK120"/>
    <mergeCell ref="B121:I122"/>
    <mergeCell ref="J121:K122"/>
    <mergeCell ref="L121:O122"/>
    <mergeCell ref="P121:Q122"/>
    <mergeCell ref="R121:U122"/>
    <mergeCell ref="V121:AB122"/>
    <mergeCell ref="AT115:AV115"/>
    <mergeCell ref="AW115:BD115"/>
    <mergeCell ref="J116:L116"/>
    <mergeCell ref="M116:AB116"/>
    <mergeCell ref="AL116:AN116"/>
    <mergeCell ref="AO116:BD116"/>
    <mergeCell ref="AL114:AN114"/>
    <mergeCell ref="AO114:AS114"/>
    <mergeCell ref="AT114:AV114"/>
    <mergeCell ref="AW114:BD114"/>
    <mergeCell ref="J115:L115"/>
    <mergeCell ref="M115:Q115"/>
    <mergeCell ref="R115:T115"/>
    <mergeCell ref="U115:AB115"/>
    <mergeCell ref="AL115:AN115"/>
    <mergeCell ref="AO115:AS115"/>
    <mergeCell ref="AL113:AN113"/>
    <mergeCell ref="AO113:AP113"/>
    <mergeCell ref="AR113:AS113"/>
    <mergeCell ref="AT113:BD113"/>
    <mergeCell ref="B114:I116"/>
    <mergeCell ref="J114:L114"/>
    <mergeCell ref="M114:Q114"/>
    <mergeCell ref="R114:T114"/>
    <mergeCell ref="U114:AB114"/>
    <mergeCell ref="AD114:AK116"/>
    <mergeCell ref="B112:I112"/>
    <mergeCell ref="J112:AB112"/>
    <mergeCell ref="AD112:AK112"/>
    <mergeCell ref="AL112:BD112"/>
    <mergeCell ref="B113:I113"/>
    <mergeCell ref="J113:L113"/>
    <mergeCell ref="M113:N113"/>
    <mergeCell ref="P113:Q113"/>
    <mergeCell ref="R113:AB113"/>
    <mergeCell ref="AD113:AK113"/>
    <mergeCell ref="AP108:AP109"/>
    <mergeCell ref="AQ108:AQ109"/>
    <mergeCell ref="AR108:AR109"/>
    <mergeCell ref="AS108:AS109"/>
    <mergeCell ref="B111:I111"/>
    <mergeCell ref="J111:AB111"/>
    <mergeCell ref="AD111:AK111"/>
    <mergeCell ref="AL111:BD111"/>
    <mergeCell ref="P108:P109"/>
    <mergeCell ref="Q108:Q109"/>
    <mergeCell ref="AD108:AK109"/>
    <mergeCell ref="AL108:AM109"/>
    <mergeCell ref="AN108:AN109"/>
    <mergeCell ref="AO108:AO109"/>
    <mergeCell ref="B108:I109"/>
    <mergeCell ref="J108:K109"/>
    <mergeCell ref="L108:L109"/>
    <mergeCell ref="M108:M109"/>
    <mergeCell ref="N108:N109"/>
    <mergeCell ref="O108:O109"/>
    <mergeCell ref="AD106:AK107"/>
    <mergeCell ref="AL106:AM107"/>
    <mergeCell ref="AN106:AQ107"/>
    <mergeCell ref="AR106:AS107"/>
    <mergeCell ref="AT106:AW107"/>
    <mergeCell ref="AX106:BD107"/>
    <mergeCell ref="B102:I104"/>
    <mergeCell ref="AD102:AK104"/>
    <mergeCell ref="B105:I105"/>
    <mergeCell ref="AD105:AK105"/>
    <mergeCell ref="B106:I107"/>
    <mergeCell ref="J106:K107"/>
    <mergeCell ref="L106:O107"/>
    <mergeCell ref="P106:Q107"/>
    <mergeCell ref="R106:U107"/>
    <mergeCell ref="V106:AB107"/>
    <mergeCell ref="AT100:AV100"/>
    <mergeCell ref="AW100:BD100"/>
    <mergeCell ref="J101:L101"/>
    <mergeCell ref="M101:AB101"/>
    <mergeCell ref="AL101:AN101"/>
    <mergeCell ref="AO101:BD101"/>
    <mergeCell ref="AL99:AN99"/>
    <mergeCell ref="AO99:AS99"/>
    <mergeCell ref="AT99:AV99"/>
    <mergeCell ref="AW99:BD99"/>
    <mergeCell ref="J100:L100"/>
    <mergeCell ref="M100:Q100"/>
    <mergeCell ref="R100:T100"/>
    <mergeCell ref="U100:AB100"/>
    <mergeCell ref="AL100:AN100"/>
    <mergeCell ref="AO100:AS100"/>
    <mergeCell ref="AL98:AN98"/>
    <mergeCell ref="AO98:AP98"/>
    <mergeCell ref="AR98:AS98"/>
    <mergeCell ref="AT98:BD98"/>
    <mergeCell ref="B99:I101"/>
    <mergeCell ref="J99:L99"/>
    <mergeCell ref="M99:Q99"/>
    <mergeCell ref="R99:T99"/>
    <mergeCell ref="U99:AB99"/>
    <mergeCell ref="AD99:AK101"/>
    <mergeCell ref="B98:I98"/>
    <mergeCell ref="J98:L98"/>
    <mergeCell ref="M98:N98"/>
    <mergeCell ref="P98:Q98"/>
    <mergeCell ref="R98:AB98"/>
    <mergeCell ref="AD98:AK98"/>
    <mergeCell ref="B96:I96"/>
    <mergeCell ref="J96:AB96"/>
    <mergeCell ref="AD96:AK96"/>
    <mergeCell ref="AL96:BD96"/>
    <mergeCell ref="B97:I97"/>
    <mergeCell ref="J97:AB97"/>
    <mergeCell ref="AD97:AK97"/>
    <mergeCell ref="AL97:BD97"/>
    <mergeCell ref="AP89:AP90"/>
    <mergeCell ref="AQ89:AQ90"/>
    <mergeCell ref="AR89:AR90"/>
    <mergeCell ref="AS89:AS90"/>
    <mergeCell ref="D93:AB93"/>
    <mergeCell ref="AF93:BD93"/>
    <mergeCell ref="P89:P90"/>
    <mergeCell ref="Q89:Q90"/>
    <mergeCell ref="AD89:AK90"/>
    <mergeCell ref="AL89:AM90"/>
    <mergeCell ref="AN89:AN90"/>
    <mergeCell ref="AO89:AO90"/>
    <mergeCell ref="B89:I90"/>
    <mergeCell ref="J89:K90"/>
    <mergeCell ref="L89:L90"/>
    <mergeCell ref="M89:M90"/>
    <mergeCell ref="N89:N90"/>
    <mergeCell ref="O89:O90"/>
    <mergeCell ref="AD87:AK88"/>
    <mergeCell ref="AL87:AM88"/>
    <mergeCell ref="AN87:AQ88"/>
    <mergeCell ref="AR87:AS88"/>
    <mergeCell ref="AT87:AW88"/>
    <mergeCell ref="AX87:BD88"/>
    <mergeCell ref="B83:I85"/>
    <mergeCell ref="AD83:AK85"/>
    <mergeCell ref="B86:I86"/>
    <mergeCell ref="AD86:AK86"/>
    <mergeCell ref="B87:I88"/>
    <mergeCell ref="J87:K88"/>
    <mergeCell ref="L87:O88"/>
    <mergeCell ref="P87:Q88"/>
    <mergeCell ref="R87:U88"/>
    <mergeCell ref="V87:AB88"/>
    <mergeCell ref="AT81:AV81"/>
    <mergeCell ref="AW81:BD81"/>
    <mergeCell ref="J82:L82"/>
    <mergeCell ref="M82:AB82"/>
    <mergeCell ref="AL82:AN82"/>
    <mergeCell ref="AO82:BD82"/>
    <mergeCell ref="AL80:AN80"/>
    <mergeCell ref="AO80:AS80"/>
    <mergeCell ref="AT80:AV80"/>
    <mergeCell ref="AW80:BD80"/>
    <mergeCell ref="J81:L81"/>
    <mergeCell ref="M81:Q81"/>
    <mergeCell ref="R81:T81"/>
    <mergeCell ref="U81:AB81"/>
    <mergeCell ref="AL81:AN81"/>
    <mergeCell ref="AO81:AS81"/>
    <mergeCell ref="AL79:AN79"/>
    <mergeCell ref="AO79:AP79"/>
    <mergeCell ref="AR79:AS79"/>
    <mergeCell ref="AT79:BD79"/>
    <mergeCell ref="B80:I82"/>
    <mergeCell ref="J80:L80"/>
    <mergeCell ref="M80:Q80"/>
    <mergeCell ref="R80:T80"/>
    <mergeCell ref="U80:AB80"/>
    <mergeCell ref="AD80:AK82"/>
    <mergeCell ref="B78:I78"/>
    <mergeCell ref="J78:AB78"/>
    <mergeCell ref="AD78:AK78"/>
    <mergeCell ref="AL78:BD78"/>
    <mergeCell ref="B79:I79"/>
    <mergeCell ref="J79:L79"/>
    <mergeCell ref="M79:N79"/>
    <mergeCell ref="P79:Q79"/>
    <mergeCell ref="R79:AB79"/>
    <mergeCell ref="AD79:AK79"/>
    <mergeCell ref="AP74:AP75"/>
    <mergeCell ref="AQ74:AQ75"/>
    <mergeCell ref="AR74:AR75"/>
    <mergeCell ref="AS74:AS75"/>
    <mergeCell ref="B77:I77"/>
    <mergeCell ref="J77:AB77"/>
    <mergeCell ref="AD77:AK77"/>
    <mergeCell ref="AL77:BD77"/>
    <mergeCell ref="P74:P75"/>
    <mergeCell ref="Q74:Q75"/>
    <mergeCell ref="AD74:AK75"/>
    <mergeCell ref="AL74:AM75"/>
    <mergeCell ref="AN74:AN75"/>
    <mergeCell ref="AO74:AO75"/>
    <mergeCell ref="B74:I75"/>
    <mergeCell ref="J74:K75"/>
    <mergeCell ref="L74:L75"/>
    <mergeCell ref="M74:M75"/>
    <mergeCell ref="N74:N75"/>
    <mergeCell ref="O74:O75"/>
    <mergeCell ref="AD72:AK73"/>
    <mergeCell ref="AL72:AM73"/>
    <mergeCell ref="AN72:AQ73"/>
    <mergeCell ref="AR72:AS73"/>
    <mergeCell ref="AT72:AW73"/>
    <mergeCell ref="AX72:BD73"/>
    <mergeCell ref="B68:I70"/>
    <mergeCell ref="AD68:AK70"/>
    <mergeCell ref="B71:I71"/>
    <mergeCell ref="AD71:AK71"/>
    <mergeCell ref="B72:I73"/>
    <mergeCell ref="J72:K73"/>
    <mergeCell ref="L72:O73"/>
    <mergeCell ref="P72:Q73"/>
    <mergeCell ref="R72:U73"/>
    <mergeCell ref="V72:AB73"/>
    <mergeCell ref="AT66:AV66"/>
    <mergeCell ref="AW66:BD66"/>
    <mergeCell ref="J67:L67"/>
    <mergeCell ref="M67:AB67"/>
    <mergeCell ref="AL67:AN67"/>
    <mergeCell ref="AO67:BD67"/>
    <mergeCell ref="AL65:AN65"/>
    <mergeCell ref="AO65:AS65"/>
    <mergeCell ref="AT65:AV65"/>
    <mergeCell ref="AW65:BD65"/>
    <mergeCell ref="J66:L66"/>
    <mergeCell ref="M66:Q66"/>
    <mergeCell ref="R66:T66"/>
    <mergeCell ref="U66:AB66"/>
    <mergeCell ref="AL66:AN66"/>
    <mergeCell ref="AO66:AS66"/>
    <mergeCell ref="AL64:AN64"/>
    <mergeCell ref="AO64:AP64"/>
    <mergeCell ref="AR64:AS64"/>
    <mergeCell ref="AT64:BD64"/>
    <mergeCell ref="B65:I67"/>
    <mergeCell ref="J65:L65"/>
    <mergeCell ref="M65:Q65"/>
    <mergeCell ref="R65:T65"/>
    <mergeCell ref="U65:AB65"/>
    <mergeCell ref="AD65:AK67"/>
    <mergeCell ref="B64:I64"/>
    <mergeCell ref="J64:L64"/>
    <mergeCell ref="M64:N64"/>
    <mergeCell ref="P64:Q64"/>
    <mergeCell ref="R64:AB64"/>
    <mergeCell ref="AD64:AK64"/>
    <mergeCell ref="B62:I62"/>
    <mergeCell ref="J62:AB62"/>
    <mergeCell ref="AD62:AK62"/>
    <mergeCell ref="AL62:BD62"/>
    <mergeCell ref="B63:I63"/>
    <mergeCell ref="J63:AB63"/>
    <mergeCell ref="AD63:AK63"/>
    <mergeCell ref="AL63:BD63"/>
    <mergeCell ref="AT58:AV58"/>
    <mergeCell ref="AW58:BD58"/>
    <mergeCell ref="J59:L59"/>
    <mergeCell ref="M59:AB59"/>
    <mergeCell ref="AL59:AN59"/>
    <mergeCell ref="AO59:BD59"/>
    <mergeCell ref="AL57:AN57"/>
    <mergeCell ref="AO57:AS57"/>
    <mergeCell ref="AT57:AV57"/>
    <mergeCell ref="AW57:BD57"/>
    <mergeCell ref="J58:L58"/>
    <mergeCell ref="M58:Q58"/>
    <mergeCell ref="R58:T58"/>
    <mergeCell ref="U58:AB58"/>
    <mergeCell ref="AL58:AN58"/>
    <mergeCell ref="AO58:AS58"/>
    <mergeCell ref="AL56:AN56"/>
    <mergeCell ref="AO56:AP56"/>
    <mergeCell ref="AR56:AS56"/>
    <mergeCell ref="AT56:BD56"/>
    <mergeCell ref="B57:I59"/>
    <mergeCell ref="J57:L57"/>
    <mergeCell ref="M57:Q57"/>
    <mergeCell ref="R57:T57"/>
    <mergeCell ref="U57:AB57"/>
    <mergeCell ref="AD57:AK59"/>
    <mergeCell ref="B56:I56"/>
    <mergeCell ref="J56:L56"/>
    <mergeCell ref="M56:N56"/>
    <mergeCell ref="P56:Q56"/>
    <mergeCell ref="R56:AB56"/>
    <mergeCell ref="AD56:AK56"/>
    <mergeCell ref="B54:I54"/>
    <mergeCell ref="J54:AB54"/>
    <mergeCell ref="AD54:AK54"/>
    <mergeCell ref="AL54:BD54"/>
    <mergeCell ref="B55:I55"/>
    <mergeCell ref="J55:AB55"/>
    <mergeCell ref="AD55:AK55"/>
    <mergeCell ref="AL55:BD55"/>
    <mergeCell ref="AP50:AP51"/>
    <mergeCell ref="AQ50:AQ51"/>
    <mergeCell ref="AR50:AR51"/>
    <mergeCell ref="AS50:AS51"/>
    <mergeCell ref="B52:AB53"/>
    <mergeCell ref="AD52:BD53"/>
    <mergeCell ref="P50:P51"/>
    <mergeCell ref="Q50:Q51"/>
    <mergeCell ref="AD50:AK51"/>
    <mergeCell ref="AL50:AM51"/>
    <mergeCell ref="AN50:AN51"/>
    <mergeCell ref="AO50:AO51"/>
    <mergeCell ref="B50:I51"/>
    <mergeCell ref="J50:K51"/>
    <mergeCell ref="L50:L51"/>
    <mergeCell ref="M50:M51"/>
    <mergeCell ref="N50:N51"/>
    <mergeCell ref="O50:O51"/>
    <mergeCell ref="AD48:AK49"/>
    <mergeCell ref="AL48:AM49"/>
    <mergeCell ref="AN48:AQ49"/>
    <mergeCell ref="AR48:AS49"/>
    <mergeCell ref="AT48:AW49"/>
    <mergeCell ref="AX48:BD49"/>
    <mergeCell ref="B48:I49"/>
    <mergeCell ref="J48:K49"/>
    <mergeCell ref="L48:O49"/>
    <mergeCell ref="P48:Q49"/>
    <mergeCell ref="R48:U49"/>
    <mergeCell ref="V48:AB49"/>
    <mergeCell ref="M43:AB43"/>
    <mergeCell ref="AO43:BD43"/>
    <mergeCell ref="B44:I46"/>
    <mergeCell ref="AD44:AK46"/>
    <mergeCell ref="B47:I47"/>
    <mergeCell ref="AD47:AK47"/>
    <mergeCell ref="Z12:Z13"/>
    <mergeCell ref="M41:Q41"/>
    <mergeCell ref="U41:AB41"/>
    <mergeCell ref="AO41:AS41"/>
    <mergeCell ref="AW41:BD41"/>
    <mergeCell ref="M42:Q42"/>
    <mergeCell ref="U42:AB42"/>
    <mergeCell ref="AO42:AS42"/>
    <mergeCell ref="AW42:BD42"/>
    <mergeCell ref="B39:I39"/>
    <mergeCell ref="J39:AB39"/>
    <mergeCell ref="AD39:AK39"/>
    <mergeCell ref="AL39:BD39"/>
    <mergeCell ref="B40:I43"/>
    <mergeCell ref="M40:N40"/>
    <mergeCell ref="P40:Q40"/>
    <mergeCell ref="AD40:AK43"/>
    <mergeCell ref="AO40:AP40"/>
    <mergeCell ref="AR40:AS40"/>
    <mergeCell ref="I16:K16"/>
    <mergeCell ref="L16:N16"/>
    <mergeCell ref="P16:R16"/>
    <mergeCell ref="I17:K17"/>
    <mergeCell ref="L17:R17"/>
    <mergeCell ref="S17:U17"/>
    <mergeCell ref="V17:AB17"/>
    <mergeCell ref="I18:K18"/>
    <mergeCell ref="L18:R18"/>
    <mergeCell ref="S18:U18"/>
    <mergeCell ref="V18:AB18"/>
    <mergeCell ref="I19:K19"/>
    <mergeCell ref="L19:AB19"/>
    <mergeCell ref="D2:AA5"/>
    <mergeCell ref="H7:X8"/>
    <mergeCell ref="Z7:AA7"/>
    <mergeCell ref="B10:H11"/>
    <mergeCell ref="I10:AB11"/>
    <mergeCell ref="B12:H13"/>
    <mergeCell ref="I12:I13"/>
    <mergeCell ref="J12:Q13"/>
    <mergeCell ref="R12:R13"/>
    <mergeCell ref="S12:T13"/>
    <mergeCell ref="B36:AB36"/>
    <mergeCell ref="AD36:BD36"/>
    <mergeCell ref="B38:I38"/>
    <mergeCell ref="J38:AB38"/>
    <mergeCell ref="AD38:AK38"/>
    <mergeCell ref="AL38:BD38"/>
    <mergeCell ref="B20:F24"/>
    <mergeCell ref="G20:H24"/>
    <mergeCell ref="B25:H25"/>
    <mergeCell ref="I25:J25"/>
    <mergeCell ref="B26:H28"/>
    <mergeCell ref="I26:AB28"/>
    <mergeCell ref="AA12:AB13"/>
    <mergeCell ref="B14:F19"/>
    <mergeCell ref="G14:H15"/>
    <mergeCell ref="I14:AB15"/>
    <mergeCell ref="G16:H19"/>
    <mergeCell ref="U12:U13"/>
    <mergeCell ref="V12:V13"/>
    <mergeCell ref="W12:W13"/>
    <mergeCell ref="X12:X13"/>
    <mergeCell ref="Y12:Y13"/>
  </mergeCells>
  <phoneticPr fontId="4"/>
  <dataValidations count="8">
    <dataValidation type="list" allowBlank="1" showInputMessage="1" showErrorMessage="1" sqref="J21:J23 N21:N22 S21:S22" xr:uid="{298F090E-E7DE-4F82-8D8B-CB898D55CF40}">
      <formula1>○</formula1>
    </dataValidation>
    <dataValidation type="list" allowBlank="1" showErrorMessage="1" promptTitle="【学校】運営単位" prompt="学校の場合どちらかを選択してください。_x000a_共同調理場：給食センター等_x000a_単独実施：自校給食" sqref="AL615 AQ615 AL241 AQ241 AW241 AL256 AQ256 AW256 AL105 AQ105 AW105 AL120 AQ120 AW120 AL139 AQ139 AW139 AL154 AQ154 AW154 AL173 AQ173 AW173 AL188 AQ188 AW188 AL207 AQ207 AW207 AL222 AQ222 AW222 AL275 AQ275 AW275 AL290 AQ290 AW290 AL309 AQ309 AW309 AL324 AQ324 AW324 AL343 AQ343 AW343 AL358 AQ358 AW358 AL47 AQ47 AL71 AQ71 AW71 AL86 AQ86 AW86 AW377 AL392 AQ392 AW392 AL411 AQ411 AW411 AL426 AQ426 AW426 AL445 AQ445 AW445 AL460 AQ460 AW460 AL479 AQ479 AW479 AL494 AQ494 AW494 AL513 AQ513 AW513 AL528 AQ528 AW528 AL547 AQ547 AW547 AL562 AQ562 AW562 AL581 AQ581 AW581 AL596 AQ596 AW596 AW615 AL630 AQ630 AW630 AL649 AQ649 AW649 AL664 AQ664 AW664 AL683 AQ683 AW683 AL698 AQ698 AW698 AL377 AQ377 J615 O615 J241 O241 U241 J256 O256 U256 J105 O105 U105 J120 O120 U120 J139 O139 U139 J154 O154 U154 J173 O173 U173 J188 O188 U188 J207 O207 U207 J222 O222 U222 J275 O275 U275 J290 O290 U290 J309 O309 U309 J324 O324 U324 J343 O343 U343 J358 O358 U358 J47 O47 J71 O71 U71 J86 O86 U86 U377 J392 O392 U392 J411 O411 U411 J426 O426 U426 J445 O445 U445 J460 O460 U460 J479 O479 U479 J494 O494 U494 J513 O513 U513 J528 O528 U528 J547 O547 U547 J562 O562 U562 J581 O581 U581 J596 O596 U596 U615 J630 O630 U630 J649 O649 U649 J664 O664 U664 J683 O683 U683 J698 O698 U698 J377 O377" xr:uid="{98C8AB53-9CDD-4E52-A171-7CBC13FFF007}">
      <formula1>"☐,☑"</formula1>
    </dataValidation>
    <dataValidation type="list" allowBlank="1" showInputMessage="1" showErrorMessage="1" sqref="AR482:AR483 Y12:Y13 O25 AR429:AR430 AR448:AR449 AR293:AR294 AR74:AR75 AR686:AR687 AR225:AR226 AR244:AR245 AR108:AR109 AR191:AR192 AR210:AR211 AR259:AR260 AR278:AR279 AR312:AR313 AR346:AR347 AR361:AR362 AR380:AR381 AR89:AR90 AR463:AR464 AR414:AR415 AR516:AR517 AR550:AR551 AR123:AR124 AR142:AR143 AR157:AR158 AR176:AR177 AR327:AR328 AR497:AR498 AR531:AR532 AR599:AR600 AR565:AR566 AR584:AR585 AR618:AR619 AR633:AR634 AR652:AR653 AR395:AR396 AR667:AR668 I713 P293:P294 AR50:AR51 P482:P483 P429:P430 P448:P449 P50:P51 P74:P75 P686:P687 P225:P226 P244:P245 P108:P109 P191:P192 P210:P211 P259:P260 P278:P279 P312:P313 P346:P347 P361:P362 P380:P381 P89:P90 P463:P464 P414:P415 P516:P517 P550:P551 P123:P124 P142:P143 P157:P158 P176:P177 P327:P328 P497:P498 P531:P532 P599:P600 P565:P566 P584:P585 P618:P619 P633:P634 P652:P653 P395:P396 P667:P668 AR701:AR702 P701:P702" xr:uid="{41C2EE8A-A7E5-4E4B-8B9A-9A55A38D9F0F}">
      <formula1>日</formula1>
    </dataValidation>
    <dataValidation type="list" allowBlank="1" showInputMessage="1" showErrorMessage="1" sqref="AP482:AP483 W12:W13 M25 AP429:AP430 AP448:AP449 AP293:AP294 AP74:AP75 AP225:AP226 AP244:AP245 AP210:AP211 AP89:AP90 AP191:AP192 AP259:AP260 AP278:AP279 AP312:AP313 AP346:AP347 AP361:AP362 AP380:AP381 AP108:AP109 AP463:AP464 AP414:AP415 AP531:AP532 AP550:AP551 AP123:AP124 AP142:AP143 AP157:AP158 AP176:AP177 AP327:AP328 AP516:AP517 AP497:AP498 AP599:AP600 AP565:AP566 AP584:AP585 AP618:AP619 AP633:AP634 AP652:AP653 AP395:AP396 AP667:AP668 G713 AP686:AP687 N293:N294 AP50:AP51 N482:N483 N429:N430 N448:N449 N50:N51 N74:N75 N225:N226 N244:N245 N210:N211 N89:N90 N191:N192 N259:N260 N278:N279 N312:N313 N346:N347 N361:N362 N380:N381 N108:N109 N463:N464 N414:N415 N531:N532 N550:N551 N123:N124 N142:N143 N157:N158 N176:N177 N327:N328 N516:N517 N497:N498 N599:N600 N565:N566 N584:N585 N618:N619 N633:N634 N652:N653 N395:N396 N667:N668 N686:N687 AP701:AP702 N701:N702" xr:uid="{8AE319C5-2FFC-4301-87F4-434A74746818}">
      <formula1>月</formula1>
    </dataValidation>
    <dataValidation type="list" allowBlank="1" showInputMessage="1" showErrorMessage="1" sqref="AN686:AN687 U12:U13 K25 AN225:AN226 AN429:AN430 AN482:AN483 AN244:AN245 AN210:AN211 AN259:AN260 AN191:AN192 AN89:AN90 AN278:AN279 AN448:AN449 AN312:AN313 AN346:AN347 AN361:AN362 AN380:AN381 AN463:AN464 AN108:AN109 AN599:AN600 AN414:AN415 AN327:AN328 AN531:AN532 AN550:AN551 AN584:AN585 AN123:AN124 AN565:AN566 AN618:AN619 AN497:AN498 AN516:AN517 AN142:AN143 AN157:AN158 AN176:AN177 AN633:AN634 AN652:AN653 E713 AN293:AN294 AN395:AN396 AN667:AN668 AN74:AN75 L667:L668 AN50:AN51 L686:L687 L225:L226 L429:L430 L482:L483 L244:L245 L210:L211 L259:L260 L191:L192 L89:L90 L278:L279 L448:L449 L312:L313 L346:L347 L361:L362 L380:L381 L463:L464 L108:L109 L599:L600 L414:L415 L327:L328 L531:L532 L550:L551 L584:L585 L123:L124 L565:L566 L618:L619 L497:L498 L516:L517 L142:L143 L157:L158 L176:L177 L633:L634 L652:L653 L293:L294 L395:L396 L50:L51 L74:L75 AN701:AN702 L701:L702" xr:uid="{8CD413CC-1F6D-4658-936B-643605392F40}">
      <formula1>年</formula1>
    </dataValidation>
    <dataValidation type="list" allowBlank="1" showInputMessage="1" showErrorMessage="1" sqref="AL531:AM532 S12:T13 AL108:AM109 AL599:AM600 I25:J25 AL74:AM75 AL448:AM449 AL278:AM279 AL210:AM211 AL482:AM483 AL584:AM585 AL259:AM260 AL89:AM90 AL633:AM634 AL142:AM143 AL293:AM294 AL123:AM124 AL550:AM551 AL176:AM177 AL157:AM158 AL312:AM313 AL346:AM347 AL516:AM517 AL618:AM619 AL497:AM498 AL565:AM566 AL244:AM245 AL225:AM226 AL191:AM192 AL463:AM464 AL652:AM653 AL414:AM415 AL429:AM430 AL686:AM687 AL667:AM668 AL327:AM328 C713:D713 AL380:AM381 AL361:AM362 AL395:AM396 J550:K551 AL50:AM51 J531:K532 J108:K109 J599:K600 J74:K75 J448:K449 J278:K279 J210:K211 J482:K483 J584:K585 J259:K260 J89:K90 J633:K634 J142:K143 J293:K294 J123:K124 J50:K51 J176:K177 J157:K158 J312:K313 J346:K347 J516:K517 J618:K619 J497:K498 J565:K566 J244:K245 J225:K226 J191:K192 J463:K464 J652:K653 J414:K415 J429:K430 J686:K687 J667:K668 J327:K328 J380:K381 J361:K362 J395:K396 AL701:AM702 J701:K702" xr:uid="{D3D198DE-7768-42F8-8BF3-9447794508D4}">
      <formula1>元号</formula1>
    </dataValidation>
    <dataValidation type="list" allowBlank="1" showInputMessage="1" showErrorMessage="1" sqref="Z7:AA7" xr:uid="{7E0D3845-3386-47BE-BBAB-F577664790D9}">
      <formula1>選択</formula1>
    </dataValidation>
    <dataValidation type="list" allowBlank="1" showInputMessage="1" showErrorMessage="1" sqref="F723:H723" xr:uid="{78D8D948-EC8D-4C69-B9A2-32828906B772}">
      <formula1>保健所</formula1>
    </dataValidation>
  </dataValidations>
  <pageMargins left="0.7" right="0.7" top="0.75" bottom="0.75" header="0.3" footer="0.3"/>
  <pageSetup paperSize="9" scale="76" orientation="portrait" r:id="rId1"/>
  <rowBreaks count="5" manualBreakCount="5">
    <brk id="35" max="56" man="1"/>
    <brk id="60" max="56" man="1"/>
    <brk id="94" max="56" man="1"/>
    <brk id="724" max="56" man="1"/>
    <brk id="737" max="56" man="1"/>
  </rowBreaks>
  <colBreaks count="2" manualBreakCount="2">
    <brk id="28" max="1048575" man="1"/>
    <brk id="29" max="1761"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9DADB-4D5B-4897-8028-74F358B2D44B}">
  <sheetPr codeName="Sheet24"/>
  <dimension ref="A1:CW189"/>
  <sheetViews>
    <sheetView view="pageBreakPreview" zoomScaleNormal="100" zoomScaleSheetLayoutView="100" workbookViewId="0"/>
  </sheetViews>
  <sheetFormatPr defaultColWidth="8.296875" defaultRowHeight="12" x14ac:dyDescent="0.15"/>
  <cols>
    <col min="1" max="69" width="1.296875" style="510" customWidth="1"/>
    <col min="70" max="70" width="1.09765625" style="510" customWidth="1"/>
    <col min="71" max="71" width="0.19921875" style="510" customWidth="1"/>
    <col min="72" max="72" width="1.296875" style="510" customWidth="1"/>
    <col min="73" max="73" width="3.59765625" style="510" customWidth="1"/>
    <col min="74" max="74" width="3.19921875" style="510" customWidth="1"/>
    <col min="75" max="79" width="1.296875" style="510" customWidth="1"/>
    <col min="80" max="81" width="8.296875" style="510" customWidth="1"/>
    <col min="82" max="82" width="6.59765625" style="510" customWidth="1"/>
    <col min="83" max="92" width="8.296875" style="510" customWidth="1"/>
    <col min="93" max="93" width="3.796875" style="510" customWidth="1"/>
    <col min="94" max="104" width="8.296875" style="510" customWidth="1"/>
    <col min="105" max="16384" width="8.296875" style="510"/>
  </cols>
  <sheetData>
    <row r="1" spans="1:101" ht="16.5" customHeight="1" x14ac:dyDescent="0.2">
      <c r="A1" s="556"/>
      <c r="B1" s="557" t="s">
        <v>5839</v>
      </c>
      <c r="C1" s="557"/>
      <c r="D1" s="557"/>
      <c r="E1" s="557"/>
      <c r="F1" s="557"/>
      <c r="G1" s="557"/>
      <c r="H1" s="557"/>
      <c r="I1" s="557"/>
      <c r="J1" s="557"/>
      <c r="K1" s="557"/>
      <c r="L1" s="557"/>
      <c r="M1" s="557"/>
      <c r="N1" s="557"/>
      <c r="O1" s="557"/>
      <c r="P1" s="557"/>
      <c r="Q1" s="557"/>
      <c r="R1" s="557"/>
      <c r="S1" s="557"/>
      <c r="T1" s="557"/>
      <c r="U1" s="557"/>
      <c r="V1" s="557"/>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t="s">
        <v>625</v>
      </c>
      <c r="BO1" s="556"/>
      <c r="BP1" s="556"/>
      <c r="BQ1" s="556"/>
      <c r="BR1" s="556"/>
      <c r="BS1" s="558"/>
      <c r="BT1" s="558"/>
      <c r="BW1" s="558"/>
      <c r="BX1" s="558"/>
      <c r="BY1" s="558"/>
      <c r="BZ1" s="558"/>
      <c r="CA1" s="558"/>
      <c r="CB1" s="558"/>
      <c r="CC1" s="558" t="s">
        <v>239</v>
      </c>
      <c r="CD1" s="558" t="s">
        <v>248</v>
      </c>
      <c r="CE1" s="558" t="s">
        <v>249</v>
      </c>
      <c r="CF1" s="558" t="s">
        <v>253</v>
      </c>
      <c r="CG1" s="558" t="s">
        <v>255</v>
      </c>
      <c r="CH1" s="558"/>
      <c r="CI1" s="558" t="s">
        <v>265</v>
      </c>
      <c r="CJ1" s="558" t="s">
        <v>266</v>
      </c>
      <c r="CK1" s="558"/>
      <c r="CL1" s="558" t="s">
        <v>278</v>
      </c>
      <c r="CM1" s="558"/>
      <c r="CN1" s="558"/>
      <c r="CO1" s="558"/>
      <c r="CP1" s="558"/>
      <c r="CQ1" s="558"/>
      <c r="CR1" s="558"/>
      <c r="CS1" s="558"/>
      <c r="CT1" s="558"/>
      <c r="CU1" s="558"/>
      <c r="CV1" s="558"/>
      <c r="CW1" s="558"/>
    </row>
    <row r="2" spans="1:101" ht="6.75" customHeight="1" x14ac:dyDescent="0.15">
      <c r="A2" s="556"/>
      <c r="B2" s="559"/>
      <c r="C2" s="559"/>
      <c r="D2" s="559"/>
      <c r="E2" s="559"/>
      <c r="F2" s="559"/>
      <c r="G2" s="559"/>
      <c r="H2" s="559"/>
      <c r="I2" s="559"/>
      <c r="J2" s="559"/>
      <c r="K2" s="559"/>
      <c r="L2" s="559"/>
      <c r="M2" s="559"/>
      <c r="N2" s="559"/>
      <c r="O2" s="559"/>
      <c r="P2" s="559"/>
      <c r="Q2" s="559"/>
      <c r="R2" s="559"/>
      <c r="S2" s="559"/>
      <c r="T2" s="559"/>
      <c r="U2" s="559"/>
      <c r="V2" s="559"/>
      <c r="W2" s="560"/>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8"/>
      <c r="BT2" s="558"/>
      <c r="BU2" s="558" t="s">
        <v>581</v>
      </c>
      <c r="BV2" s="558" t="s">
        <v>581</v>
      </c>
      <c r="BW2" s="558"/>
      <c r="BX2" s="558"/>
      <c r="BY2" s="558"/>
      <c r="BZ2" s="558"/>
      <c r="CA2" s="558"/>
      <c r="CB2" s="558" t="s">
        <v>240</v>
      </c>
      <c r="CC2" s="561" t="b">
        <v>0</v>
      </c>
      <c r="CD2" s="561" t="b">
        <v>0</v>
      </c>
      <c r="CE2" s="561" t="b">
        <v>0</v>
      </c>
      <c r="CF2" s="561" t="b">
        <v>0</v>
      </c>
      <c r="CG2" s="561" t="b">
        <v>0</v>
      </c>
      <c r="CH2" s="510" t="str">
        <f>IF(CC2=TRUE,$CC$1,IF(CD2=TRUE,$CD$1,IF(CE2=TRUE,$CE$1,IF(CF2=TRUE,$CF$1,IF(CG2=TRUE,$CG$1,"")))))</f>
        <v/>
      </c>
      <c r="CI2" s="511" t="str">
        <f>IF(CC2=TRUE,$CC$10,IF(CD2=TRUE,$CD$10,IF(CE2=TRUE,$CE$10,IF(CF2=TRUE,$CF$10,IF(CG2=TRUE,$CG$10,"")))))</f>
        <v/>
      </c>
      <c r="CJ2" s="511" t="str">
        <f>IF(CC2=TRUE,$CC$11,IF(CD2=TRUE,$CD$11,IF(CE2=TRUE,$CE$11,IF(CF2=TRUE,$CF$11,IF(CG2=TRUE,$CG$11,"")))))</f>
        <v/>
      </c>
      <c r="CK2" s="510" t="str">
        <f>IFERROR(24*(CJ2-CI2),"")</f>
        <v/>
      </c>
      <c r="CL2" s="511" t="str">
        <f>IF(CC2=TRUE,$CC$12,IF(CD2=TRUE,$CD$12,IF(CE2=TRUE,$CE$12,IF(CF2=TRUE,$CF$12,IF(CG2=TRUE,$CG$12,"")))))</f>
        <v/>
      </c>
      <c r="CM2" s="511" t="str">
        <f>IF(CC2=TRUE,$CC$13,IF(CD2=TRUE,$CD$13,IF(CE2=TRUE,$CE$13,IF(CF2=TRUE,$CF$13,IF(CG2=TRUE,$CG$13,"")))))</f>
        <v/>
      </c>
      <c r="CN2" s="512" t="str">
        <f>IFERROR(24*(CM2-CL2), "")</f>
        <v/>
      </c>
      <c r="CO2" s="558"/>
      <c r="CP2" s="558"/>
      <c r="CQ2" s="558"/>
      <c r="CR2" s="558"/>
      <c r="CS2" s="558"/>
      <c r="CT2" s="558"/>
      <c r="CU2" s="558"/>
      <c r="CV2" s="558"/>
      <c r="CW2" s="558"/>
    </row>
    <row r="3" spans="1:101" x14ac:dyDescent="0.15">
      <c r="A3" s="556"/>
      <c r="B3" s="562"/>
      <c r="C3" s="559"/>
      <c r="D3" s="559"/>
      <c r="E3" s="563"/>
      <c r="F3" s="563"/>
      <c r="G3" s="563"/>
      <c r="H3" s="563"/>
      <c r="I3" s="558"/>
      <c r="J3" s="564"/>
      <c r="K3" s="564"/>
      <c r="L3" s="564"/>
      <c r="M3" s="564"/>
      <c r="N3" s="564"/>
      <c r="O3" s="564"/>
      <c r="P3" s="564"/>
      <c r="Q3" s="564"/>
      <c r="R3" s="564"/>
      <c r="S3" s="564"/>
      <c r="T3" s="564"/>
      <c r="U3" s="559"/>
      <c r="V3" s="559"/>
      <c r="W3" s="560"/>
      <c r="X3" s="556"/>
      <c r="Y3" s="556"/>
      <c r="Z3" s="556"/>
      <c r="AA3" s="556"/>
      <c r="AB3" s="556"/>
      <c r="AC3" s="556"/>
      <c r="AD3" s="556"/>
      <c r="AE3" s="556"/>
      <c r="AF3" s="556"/>
      <c r="AG3" s="563"/>
      <c r="AH3" s="563" t="s">
        <v>5840</v>
      </c>
      <c r="AI3" s="553"/>
      <c r="AJ3" s="565"/>
      <c r="AK3" s="565"/>
      <c r="AL3" s="565"/>
      <c r="AM3" s="565"/>
      <c r="AN3" s="565"/>
      <c r="AO3" s="565"/>
      <c r="AP3" s="565"/>
      <c r="AQ3" s="565"/>
      <c r="AR3" s="565"/>
      <c r="AS3" s="565"/>
      <c r="AT3" s="566"/>
      <c r="AU3" s="567"/>
      <c r="AV3" s="567"/>
      <c r="AW3" s="567"/>
      <c r="AX3" s="567"/>
      <c r="AY3" s="567"/>
      <c r="AZ3" s="567"/>
      <c r="BA3" s="567"/>
      <c r="BB3" s="567"/>
      <c r="BC3" s="567"/>
      <c r="BD3" s="567"/>
      <c r="BE3" s="567"/>
      <c r="BF3" s="567"/>
      <c r="BG3" s="567"/>
      <c r="BH3" s="567"/>
      <c r="BI3" s="567"/>
      <c r="BJ3" s="567"/>
      <c r="BK3" s="567"/>
      <c r="BL3" s="567"/>
      <c r="BM3" s="567"/>
      <c r="BN3" s="567"/>
      <c r="BO3" s="567"/>
      <c r="BP3" s="556"/>
      <c r="BQ3" s="556"/>
      <c r="BR3" s="556"/>
      <c r="BS3" s="558"/>
      <c r="BT3" s="558"/>
      <c r="BU3" s="558" t="s">
        <v>1281</v>
      </c>
      <c r="BV3" s="558" t="s">
        <v>1149</v>
      </c>
      <c r="BW3" s="558"/>
      <c r="BX3" s="558"/>
      <c r="BY3" s="558"/>
      <c r="BZ3" s="558"/>
      <c r="CA3" s="558"/>
      <c r="CB3" s="558" t="s">
        <v>241</v>
      </c>
      <c r="CC3" s="561" t="b">
        <v>0</v>
      </c>
      <c r="CD3" s="561" t="b">
        <v>0</v>
      </c>
      <c r="CE3" s="561" t="b">
        <v>0</v>
      </c>
      <c r="CF3" s="561" t="b">
        <v>0</v>
      </c>
      <c r="CG3" s="561" t="b">
        <v>0</v>
      </c>
      <c r="CH3" s="510" t="str">
        <f t="shared" ref="CH3:CH8" si="0">IF(CC3=TRUE,$CC$1,IF(CD3=TRUE,$CD$1,IF(CE3=TRUE,$CE$1,IF(CF3=TRUE,$CF$1,IF(CG3=TRUE,$CG$1,"")))))</f>
        <v/>
      </c>
      <c r="CI3" s="511" t="str">
        <f t="shared" ref="CI3:CI8" si="1">IF(CC3=TRUE,$CC$10,IF(CD3=TRUE,$CD$10,IF(CE3=TRUE,$CE$10,IF(CF3=TRUE,$CF$10,IF(CG3=TRUE,$CG$10,"")))))</f>
        <v/>
      </c>
      <c r="CJ3" s="511" t="str">
        <f t="shared" ref="CJ3:CJ8" si="2">IF(CC3=TRUE,$CC$11,IF(CD3=TRUE,$CD$11,IF(CE3=TRUE,$CE$11,IF(CF3=TRUE,$CF$11,IF(CG3=TRUE,$CG$11,"")))))</f>
        <v/>
      </c>
      <c r="CK3" s="510" t="str">
        <f t="shared" ref="CK3:CK8" si="3">IFERROR(24*(CJ3-CI3),"")</f>
        <v/>
      </c>
      <c r="CL3" s="511" t="str">
        <f>IF(CC3=TRUE,$CC$12,IF(CD3=TRUE,$CD$12,IF(CE3=TRUE,$CE$12,IF(CF3=TRUE,$CF$12,IF(CG3=TRUE,$CG$12,"")))))</f>
        <v/>
      </c>
      <c r="CM3" s="511" t="str">
        <f t="shared" ref="CM3:CM8" si="4">IF(CC3=TRUE,$CC$13,IF(CD3=TRUE,$CD$13,IF(CE3=TRUE,$CE$13,IF(CF3=TRUE,$CF$13,IF(CG3=TRUE,$CG$13,"")))))</f>
        <v/>
      </c>
      <c r="CN3" s="512" t="str">
        <f t="shared" ref="CN3:CN8" si="5">IFERROR(24*(CM3-CL3), "")</f>
        <v/>
      </c>
      <c r="CO3" s="558"/>
      <c r="CP3" s="558"/>
      <c r="CQ3" s="558"/>
      <c r="CR3" s="558"/>
      <c r="CS3" s="558"/>
      <c r="CT3" s="558"/>
      <c r="CU3" s="558"/>
      <c r="CV3" s="558"/>
      <c r="CW3" s="558"/>
    </row>
    <row r="4" spans="1:101" x14ac:dyDescent="0.15">
      <c r="A4" s="556"/>
      <c r="B4" s="568"/>
      <c r="C4" s="556"/>
      <c r="D4" s="556"/>
      <c r="E4" s="569"/>
      <c r="F4" s="569"/>
      <c r="G4" s="569"/>
      <c r="H4" s="569"/>
      <c r="I4" s="569"/>
      <c r="J4" s="570"/>
      <c r="K4" s="570"/>
      <c r="L4" s="570"/>
      <c r="M4" s="570"/>
      <c r="N4" s="570"/>
      <c r="O4" s="563"/>
      <c r="P4" s="570"/>
      <c r="Q4" s="570"/>
      <c r="R4" s="570"/>
      <c r="S4" s="570"/>
      <c r="T4" s="570"/>
      <c r="U4" s="556"/>
      <c r="V4" s="556"/>
      <c r="W4" s="556"/>
      <c r="X4" s="556"/>
      <c r="Y4" s="556"/>
      <c r="Z4" s="556"/>
      <c r="AA4" s="556"/>
      <c r="AB4" s="556"/>
      <c r="AC4" s="556"/>
      <c r="AD4" s="556"/>
      <c r="AE4" s="556"/>
      <c r="AF4" s="556"/>
      <c r="AG4" s="569"/>
      <c r="AH4" s="569" t="s">
        <v>5841</v>
      </c>
      <c r="AI4" s="554"/>
      <c r="AJ4" s="571"/>
      <c r="AK4" s="571"/>
      <c r="AL4" s="571"/>
      <c r="AM4" s="571"/>
      <c r="AN4" s="571"/>
      <c r="AO4" s="571"/>
      <c r="AP4" s="571"/>
      <c r="AQ4" s="571"/>
      <c r="AR4" s="571"/>
      <c r="AS4" s="571"/>
      <c r="AT4" s="572"/>
      <c r="AU4" s="572"/>
      <c r="AV4" s="572"/>
      <c r="AW4" s="572"/>
      <c r="AX4" s="572"/>
      <c r="AY4" s="572"/>
      <c r="AZ4" s="572"/>
      <c r="BA4" s="572"/>
      <c r="BB4" s="572"/>
      <c r="BC4" s="572"/>
      <c r="BD4" s="572"/>
      <c r="BE4" s="572"/>
      <c r="BF4" s="572"/>
      <c r="BG4" s="572"/>
      <c r="BH4" s="572"/>
      <c r="BI4" s="572"/>
      <c r="BJ4" s="572"/>
      <c r="BK4" s="572"/>
      <c r="BL4" s="572"/>
      <c r="BM4" s="572"/>
      <c r="BN4" s="572"/>
      <c r="BO4" s="572"/>
      <c r="BP4" s="556"/>
      <c r="BQ4" s="556"/>
      <c r="BR4" s="556"/>
      <c r="BS4" s="558"/>
      <c r="BT4" s="558"/>
      <c r="BU4" s="558" t="s">
        <v>1248</v>
      </c>
      <c r="BV4" s="558">
        <v>10</v>
      </c>
      <c r="BW4" s="558"/>
      <c r="BX4" s="558"/>
      <c r="BY4" s="558"/>
      <c r="BZ4" s="558"/>
      <c r="CA4" s="558"/>
      <c r="CB4" s="558" t="s">
        <v>242</v>
      </c>
      <c r="CC4" s="561" t="b">
        <v>0</v>
      </c>
      <c r="CD4" s="561" t="b">
        <v>0</v>
      </c>
      <c r="CE4" s="561" t="b">
        <v>0</v>
      </c>
      <c r="CF4" s="561" t="b">
        <v>0</v>
      </c>
      <c r="CG4" s="561" t="b">
        <v>0</v>
      </c>
      <c r="CH4" s="510" t="str">
        <f t="shared" si="0"/>
        <v/>
      </c>
      <c r="CI4" s="511" t="str">
        <f t="shared" si="1"/>
        <v/>
      </c>
      <c r="CJ4" s="511" t="str">
        <f t="shared" si="2"/>
        <v/>
      </c>
      <c r="CK4" s="510" t="str">
        <f t="shared" si="3"/>
        <v/>
      </c>
      <c r="CL4" s="511" t="str">
        <f t="shared" ref="CL4:CL8" si="6">IF(CC4=TRUE,$CC$12,IF(CD4=TRUE,$CD$12,IF(CE4=TRUE,$CE$12,IF(CF4=TRUE,$CF$12,IF(CG4=TRUE,$CG$12,"")))))</f>
        <v/>
      </c>
      <c r="CM4" s="511" t="str">
        <f t="shared" si="4"/>
        <v/>
      </c>
      <c r="CN4" s="512" t="str">
        <f t="shared" si="5"/>
        <v/>
      </c>
      <c r="CO4" s="558"/>
      <c r="CP4" s="558"/>
      <c r="CQ4" s="558"/>
      <c r="CR4" s="558"/>
      <c r="CS4" s="558"/>
      <c r="CT4" s="558"/>
      <c r="CU4" s="558"/>
      <c r="CV4" s="558"/>
      <c r="CW4" s="558"/>
    </row>
    <row r="5" spans="1:101" ht="6" customHeight="1" x14ac:dyDescent="0.15">
      <c r="A5" s="556"/>
      <c r="B5" s="568"/>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556"/>
      <c r="BN5" s="556"/>
      <c r="BO5" s="556"/>
      <c r="BP5" s="556"/>
      <c r="BQ5" s="556"/>
      <c r="BR5" s="556"/>
      <c r="BS5" s="558"/>
      <c r="BT5" s="558"/>
      <c r="BU5" s="558" t="s">
        <v>1215</v>
      </c>
      <c r="BV5" s="558">
        <v>15</v>
      </c>
      <c r="BW5" s="558"/>
      <c r="BX5" s="558"/>
      <c r="BY5" s="558"/>
      <c r="BZ5" s="558"/>
      <c r="CA5" s="558"/>
      <c r="CB5" s="558" t="s">
        <v>243</v>
      </c>
      <c r="CC5" s="561" t="b">
        <v>0</v>
      </c>
      <c r="CD5" s="561" t="b">
        <v>0</v>
      </c>
      <c r="CE5" s="561" t="b">
        <v>0</v>
      </c>
      <c r="CF5" s="561" t="b">
        <v>0</v>
      </c>
      <c r="CG5" s="561" t="b">
        <v>0</v>
      </c>
      <c r="CH5" s="510" t="str">
        <f t="shared" si="0"/>
        <v/>
      </c>
      <c r="CI5" s="511" t="str">
        <f t="shared" si="1"/>
        <v/>
      </c>
      <c r="CJ5" s="511" t="str">
        <f t="shared" si="2"/>
        <v/>
      </c>
      <c r="CK5" s="510" t="str">
        <f t="shared" si="3"/>
        <v/>
      </c>
      <c r="CL5" s="511" t="str">
        <f t="shared" si="6"/>
        <v/>
      </c>
      <c r="CM5" s="511" t="str">
        <f t="shared" si="4"/>
        <v/>
      </c>
      <c r="CN5" s="512" t="str">
        <f t="shared" si="5"/>
        <v/>
      </c>
      <c r="CO5" s="558"/>
      <c r="CP5" s="558"/>
      <c r="CQ5" s="558"/>
      <c r="CR5" s="558"/>
      <c r="CS5" s="558"/>
      <c r="CT5" s="558"/>
      <c r="CU5" s="558"/>
      <c r="CV5" s="558"/>
      <c r="CW5" s="558"/>
    </row>
    <row r="6" spans="1:101" ht="12.75" customHeight="1" x14ac:dyDescent="0.15">
      <c r="A6" s="556"/>
      <c r="B6" s="519" t="s">
        <v>5823</v>
      </c>
      <c r="C6" s="519"/>
      <c r="D6" s="519"/>
      <c r="E6" s="519"/>
      <c r="F6" s="519"/>
      <c r="G6" s="519"/>
      <c r="H6" s="519"/>
      <c r="I6" s="519"/>
      <c r="J6" s="519"/>
      <c r="K6" s="519"/>
      <c r="L6" s="519"/>
      <c r="M6" s="519"/>
      <c r="N6" s="519"/>
      <c r="O6" s="519"/>
      <c r="P6" s="519"/>
      <c r="Q6" s="519"/>
      <c r="R6" s="519"/>
      <c r="S6" s="519"/>
      <c r="T6" s="519"/>
      <c r="U6" s="519"/>
      <c r="V6" s="519"/>
      <c r="W6" s="556"/>
      <c r="X6" s="556"/>
      <c r="Y6" s="556"/>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8"/>
      <c r="BT6" s="558"/>
      <c r="BU6" s="558" t="s">
        <v>1182</v>
      </c>
      <c r="BV6" s="558">
        <v>20</v>
      </c>
      <c r="BW6" s="558"/>
      <c r="BX6" s="558"/>
      <c r="BY6" s="558"/>
      <c r="BZ6" s="558"/>
      <c r="CA6" s="558"/>
      <c r="CB6" s="558" t="s">
        <v>274</v>
      </c>
      <c r="CC6" s="561" t="b">
        <v>0</v>
      </c>
      <c r="CD6" s="561" t="b">
        <v>0</v>
      </c>
      <c r="CE6" s="561" t="b">
        <v>0</v>
      </c>
      <c r="CF6" s="561" t="b">
        <v>0</v>
      </c>
      <c r="CG6" s="561" t="b">
        <v>0</v>
      </c>
      <c r="CH6" s="510" t="str">
        <f t="shared" si="0"/>
        <v/>
      </c>
      <c r="CI6" s="511" t="str">
        <f t="shared" si="1"/>
        <v/>
      </c>
      <c r="CJ6" s="511" t="str">
        <f t="shared" si="2"/>
        <v/>
      </c>
      <c r="CK6" s="510" t="str">
        <f t="shared" si="3"/>
        <v/>
      </c>
      <c r="CL6" s="511" t="str">
        <f t="shared" si="6"/>
        <v/>
      </c>
      <c r="CM6" s="511" t="str">
        <f t="shared" si="4"/>
        <v/>
      </c>
      <c r="CN6" s="512" t="str">
        <f t="shared" si="5"/>
        <v/>
      </c>
      <c r="CO6" s="558"/>
      <c r="CP6" s="558"/>
      <c r="CQ6" s="558"/>
      <c r="CR6" s="558"/>
      <c r="CS6" s="558"/>
      <c r="CT6" s="558"/>
      <c r="CU6" s="558"/>
      <c r="CV6" s="558"/>
      <c r="CW6" s="558"/>
    </row>
    <row r="7" spans="1:101" ht="12.75" customHeight="1" x14ac:dyDescent="0.15">
      <c r="A7" s="556"/>
      <c r="B7" s="519"/>
      <c r="C7" s="519" t="s">
        <v>236</v>
      </c>
      <c r="D7" s="519"/>
      <c r="E7" s="519"/>
      <c r="F7" s="519"/>
      <c r="G7" s="519"/>
      <c r="H7" s="519"/>
      <c r="I7" s="519"/>
      <c r="J7" s="519"/>
      <c r="K7" s="519"/>
      <c r="L7" s="519"/>
      <c r="M7" s="519"/>
      <c r="N7" s="519"/>
      <c r="O7" s="519"/>
      <c r="P7" s="519"/>
      <c r="Q7" s="519"/>
      <c r="R7" s="519"/>
      <c r="S7" s="519"/>
      <c r="T7" s="519"/>
      <c r="U7" s="519"/>
      <c r="V7" s="519"/>
      <c r="W7" s="556"/>
      <c r="X7" s="556"/>
      <c r="Y7" s="556"/>
      <c r="Z7" s="556"/>
      <c r="AA7" s="556"/>
      <c r="AB7" s="556" t="s">
        <v>5824</v>
      </c>
      <c r="AC7" s="556"/>
      <c r="AD7" s="556"/>
      <c r="AE7" s="556"/>
      <c r="AF7" s="556"/>
      <c r="AG7" s="556"/>
      <c r="AH7" s="556"/>
      <c r="AI7" s="556"/>
      <c r="AJ7" s="556"/>
      <c r="AK7" s="556"/>
      <c r="AL7" s="556"/>
      <c r="AM7" s="556"/>
      <c r="AN7" s="556"/>
      <c r="AO7" s="556"/>
      <c r="AP7" s="556"/>
      <c r="AQ7" s="556"/>
      <c r="AR7" s="556" t="s">
        <v>5825</v>
      </c>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6"/>
      <c r="BQ7" s="556"/>
      <c r="BR7" s="556"/>
      <c r="BS7" s="558"/>
      <c r="BT7" s="558"/>
      <c r="BU7" s="558" t="s">
        <v>1149</v>
      </c>
      <c r="BV7" s="558">
        <v>25</v>
      </c>
      <c r="BW7" s="558"/>
      <c r="BX7" s="558"/>
      <c r="BY7" s="558"/>
      <c r="BZ7" s="558"/>
      <c r="CA7" s="558"/>
      <c r="CB7" s="558" t="s">
        <v>245</v>
      </c>
      <c r="CC7" s="561" t="b">
        <v>0</v>
      </c>
      <c r="CD7" s="561" t="b">
        <v>0</v>
      </c>
      <c r="CE7" s="561" t="b">
        <v>0</v>
      </c>
      <c r="CF7" s="561" t="b">
        <v>0</v>
      </c>
      <c r="CG7" s="561" t="b">
        <v>0</v>
      </c>
      <c r="CH7" s="510" t="str">
        <f t="shared" si="0"/>
        <v/>
      </c>
      <c r="CI7" s="511" t="str">
        <f t="shared" si="1"/>
        <v/>
      </c>
      <c r="CJ7" s="511" t="str">
        <f t="shared" si="2"/>
        <v/>
      </c>
      <c r="CK7" s="510" t="str">
        <f t="shared" si="3"/>
        <v/>
      </c>
      <c r="CL7" s="511" t="str">
        <f t="shared" si="6"/>
        <v/>
      </c>
      <c r="CM7" s="511" t="str">
        <f t="shared" si="4"/>
        <v/>
      </c>
      <c r="CN7" s="512" t="str">
        <f t="shared" si="5"/>
        <v/>
      </c>
      <c r="CO7" s="558"/>
      <c r="CP7" s="558"/>
      <c r="CQ7" s="558"/>
      <c r="CR7" s="558"/>
      <c r="CS7" s="558"/>
      <c r="CT7" s="558"/>
      <c r="CU7" s="558"/>
      <c r="CV7" s="558"/>
      <c r="CW7" s="558"/>
    </row>
    <row r="8" spans="1:101" ht="13.05" customHeight="1" x14ac:dyDescent="0.15">
      <c r="A8" s="556"/>
      <c r="B8" s="519"/>
      <c r="C8" s="519" t="s">
        <v>239</v>
      </c>
      <c r="D8" s="520"/>
      <c r="E8" s="520"/>
      <c r="F8" s="521"/>
      <c r="G8" s="521" t="s">
        <v>240</v>
      </c>
      <c r="H8" s="521"/>
      <c r="I8" s="521"/>
      <c r="J8" s="521" t="s">
        <v>5826</v>
      </c>
      <c r="K8" s="521"/>
      <c r="L8" s="521"/>
      <c r="M8" s="521" t="s">
        <v>5827</v>
      </c>
      <c r="N8" s="521"/>
      <c r="O8" s="521"/>
      <c r="P8" s="521" t="s">
        <v>243</v>
      </c>
      <c r="Q8" s="521"/>
      <c r="R8" s="521"/>
      <c r="S8" s="521" t="s">
        <v>244</v>
      </c>
      <c r="T8" s="521"/>
      <c r="U8" s="521"/>
      <c r="V8" s="521" t="s">
        <v>5828</v>
      </c>
      <c r="W8" s="521"/>
      <c r="X8" s="521"/>
      <c r="Y8" s="521" t="s">
        <v>47</v>
      </c>
      <c r="Z8" s="521"/>
      <c r="AA8" s="520"/>
      <c r="AB8" s="907">
        <f>変更_9!BO108</f>
        <v>0</v>
      </c>
      <c r="AC8" s="888"/>
      <c r="AD8" s="889"/>
      <c r="AE8" s="520" t="s">
        <v>5829</v>
      </c>
      <c r="AF8" s="907">
        <f>変更_9!BS108</f>
        <v>0</v>
      </c>
      <c r="AG8" s="888"/>
      <c r="AH8" s="889"/>
      <c r="AI8" s="519" t="s">
        <v>5830</v>
      </c>
      <c r="AJ8" s="519"/>
      <c r="AK8" s="907">
        <f>変更_9!BX108</f>
        <v>0</v>
      </c>
      <c r="AL8" s="888"/>
      <c r="AM8" s="889"/>
      <c r="AN8" s="519" t="s">
        <v>5829</v>
      </c>
      <c r="AO8" s="907">
        <f>変更_9!CB108</f>
        <v>0</v>
      </c>
      <c r="AP8" s="888"/>
      <c r="AQ8" s="889"/>
      <c r="AR8" s="519" t="s">
        <v>5831</v>
      </c>
      <c r="AS8" s="907">
        <f>変更_9!CF108</f>
        <v>0</v>
      </c>
      <c r="AT8" s="888"/>
      <c r="AU8" s="889"/>
      <c r="AV8" s="556" t="s">
        <v>5829</v>
      </c>
      <c r="AW8" s="907">
        <f>変更_9!CJ108</f>
        <v>0</v>
      </c>
      <c r="AX8" s="888"/>
      <c r="AY8" s="889"/>
      <c r="AZ8" s="556" t="s">
        <v>5830</v>
      </c>
      <c r="BA8" s="556"/>
      <c r="BB8" s="907">
        <f>変更_9!CO108</f>
        <v>0</v>
      </c>
      <c r="BC8" s="888"/>
      <c r="BD8" s="889"/>
      <c r="BE8" s="556" t="s">
        <v>5829</v>
      </c>
      <c r="BF8" s="907">
        <f>変更_9!CS108</f>
        <v>0</v>
      </c>
      <c r="BG8" s="888"/>
      <c r="BH8" s="889"/>
      <c r="BI8" s="556" t="s">
        <v>5832</v>
      </c>
      <c r="BJ8" s="556"/>
      <c r="BK8" s="556"/>
      <c r="BL8" s="556"/>
      <c r="BM8" s="556"/>
      <c r="BN8" s="556"/>
      <c r="BO8" s="556"/>
      <c r="BP8" s="556"/>
      <c r="BQ8" s="556"/>
      <c r="BR8" s="556"/>
      <c r="BS8" s="558"/>
      <c r="BT8" s="558"/>
      <c r="BU8" s="558" t="s">
        <v>1132</v>
      </c>
      <c r="BV8" s="558">
        <v>30</v>
      </c>
      <c r="BW8" s="558"/>
      <c r="BX8" s="558"/>
      <c r="BY8" s="558"/>
      <c r="BZ8" s="558"/>
      <c r="CA8" s="558"/>
      <c r="CB8" s="558" t="s">
        <v>47</v>
      </c>
      <c r="CC8" s="561" t="b">
        <v>0</v>
      </c>
      <c r="CD8" s="561" t="b">
        <v>0</v>
      </c>
      <c r="CE8" s="561" t="b">
        <v>0</v>
      </c>
      <c r="CF8" s="561" t="b">
        <v>0</v>
      </c>
      <c r="CG8" s="561" t="b">
        <v>0</v>
      </c>
      <c r="CH8" s="510" t="str">
        <f t="shared" si="0"/>
        <v/>
      </c>
      <c r="CI8" s="511" t="str">
        <f t="shared" si="1"/>
        <v/>
      </c>
      <c r="CJ8" s="511" t="str">
        <f t="shared" si="2"/>
        <v/>
      </c>
      <c r="CK8" s="510" t="str">
        <f t="shared" si="3"/>
        <v/>
      </c>
      <c r="CL8" s="511" t="str">
        <f t="shared" si="6"/>
        <v/>
      </c>
      <c r="CM8" s="511" t="str">
        <f t="shared" si="4"/>
        <v/>
      </c>
      <c r="CN8" s="512" t="str">
        <f t="shared" si="5"/>
        <v/>
      </c>
      <c r="CO8" s="558"/>
      <c r="CP8" s="558"/>
      <c r="CQ8" s="558"/>
      <c r="CR8" s="558"/>
      <c r="CS8" s="558"/>
      <c r="CT8" s="558"/>
      <c r="CU8" s="558"/>
      <c r="CV8" s="558"/>
      <c r="CW8" s="558"/>
    </row>
    <row r="9" spans="1:101" ht="13.05" customHeight="1" x14ac:dyDescent="0.15">
      <c r="A9" s="556"/>
      <c r="B9" s="519"/>
      <c r="C9" s="519" t="s">
        <v>248</v>
      </c>
      <c r="D9" s="519"/>
      <c r="E9" s="519"/>
      <c r="F9" s="521"/>
      <c r="G9" s="521" t="s">
        <v>240</v>
      </c>
      <c r="H9" s="521"/>
      <c r="I9" s="521"/>
      <c r="J9" s="521" t="s">
        <v>5826</v>
      </c>
      <c r="K9" s="521"/>
      <c r="L9" s="521"/>
      <c r="M9" s="521" t="s">
        <v>5827</v>
      </c>
      <c r="N9" s="521"/>
      <c r="O9" s="521"/>
      <c r="P9" s="521" t="s">
        <v>243</v>
      </c>
      <c r="Q9" s="521"/>
      <c r="R9" s="521"/>
      <c r="S9" s="521" t="s">
        <v>244</v>
      </c>
      <c r="T9" s="521"/>
      <c r="U9" s="521"/>
      <c r="V9" s="521" t="s">
        <v>5828</v>
      </c>
      <c r="W9" s="521"/>
      <c r="X9" s="521"/>
      <c r="Y9" s="521" t="s">
        <v>47</v>
      </c>
      <c r="Z9" s="521"/>
      <c r="AA9" s="520"/>
      <c r="AB9" s="907">
        <f>変更_9!BO109</f>
        <v>0</v>
      </c>
      <c r="AC9" s="888"/>
      <c r="AD9" s="889"/>
      <c r="AE9" s="520" t="s">
        <v>5829</v>
      </c>
      <c r="AF9" s="907">
        <f>変更_9!BS109</f>
        <v>0</v>
      </c>
      <c r="AG9" s="888"/>
      <c r="AH9" s="889"/>
      <c r="AI9" s="519" t="s">
        <v>5830</v>
      </c>
      <c r="AJ9" s="519"/>
      <c r="AK9" s="907">
        <f>変更_9!BX109</f>
        <v>0</v>
      </c>
      <c r="AL9" s="888"/>
      <c r="AM9" s="889"/>
      <c r="AN9" s="519" t="s">
        <v>5829</v>
      </c>
      <c r="AO9" s="907">
        <f>変更_9!CB109</f>
        <v>0</v>
      </c>
      <c r="AP9" s="888"/>
      <c r="AQ9" s="889"/>
      <c r="AR9" s="519" t="s">
        <v>5831</v>
      </c>
      <c r="AS9" s="907">
        <f>変更_9!CF109</f>
        <v>0</v>
      </c>
      <c r="AT9" s="888"/>
      <c r="AU9" s="889"/>
      <c r="AV9" s="519" t="s">
        <v>5829</v>
      </c>
      <c r="AW9" s="907">
        <f>変更_9!CJ109</f>
        <v>0</v>
      </c>
      <c r="AX9" s="888"/>
      <c r="AY9" s="889"/>
      <c r="AZ9" s="519" t="s">
        <v>5830</v>
      </c>
      <c r="BA9" s="519"/>
      <c r="BB9" s="907">
        <f>変更_9!CO109</f>
        <v>0</v>
      </c>
      <c r="BC9" s="888"/>
      <c r="BD9" s="889"/>
      <c r="BE9" s="519" t="s">
        <v>5829</v>
      </c>
      <c r="BF9" s="907">
        <f>変更_9!CS109</f>
        <v>0</v>
      </c>
      <c r="BG9" s="888"/>
      <c r="BH9" s="889"/>
      <c r="BI9" s="556" t="s">
        <v>5832</v>
      </c>
      <c r="BJ9" s="556"/>
      <c r="BK9" s="556"/>
      <c r="BL9" s="556"/>
      <c r="BM9" s="556"/>
      <c r="BN9" s="556"/>
      <c r="BO9" s="556"/>
      <c r="BP9" s="556"/>
      <c r="BQ9" s="556"/>
      <c r="BR9" s="556"/>
      <c r="BS9" s="558"/>
      <c r="BT9" s="558"/>
      <c r="BU9" s="558" t="s">
        <v>8533</v>
      </c>
      <c r="BV9" s="558">
        <v>35</v>
      </c>
      <c r="BW9" s="558"/>
      <c r="BX9" s="558"/>
      <c r="BY9" s="558"/>
      <c r="BZ9" s="558"/>
      <c r="CA9" s="558"/>
      <c r="CB9" s="558"/>
      <c r="CC9" s="510">
        <f>COUNTIF(CC2:CC8,TRUE)</f>
        <v>0</v>
      </c>
      <c r="CD9" s="510">
        <f t="shared" ref="CD9:CG9" si="7">COUNTIF(CD2:CD8,TRUE)</f>
        <v>0</v>
      </c>
      <c r="CE9" s="510">
        <f t="shared" si="7"/>
        <v>0</v>
      </c>
      <c r="CF9" s="510">
        <f t="shared" si="7"/>
        <v>0</v>
      </c>
      <c r="CG9" s="510">
        <f t="shared" si="7"/>
        <v>0</v>
      </c>
      <c r="CH9" s="558"/>
      <c r="CI9" s="558"/>
      <c r="CJ9" s="558"/>
      <c r="CK9" s="515">
        <f>SUM(CK2:CK8)</f>
        <v>0</v>
      </c>
      <c r="CL9" s="558"/>
      <c r="CM9" s="558"/>
      <c r="CN9" s="512">
        <f>SUM(CN2:CN8)</f>
        <v>0</v>
      </c>
      <c r="CO9" s="558"/>
      <c r="CP9" s="558"/>
      <c r="CQ9" s="558"/>
      <c r="CR9" s="558"/>
      <c r="CS9" s="558"/>
      <c r="CT9" s="558"/>
      <c r="CU9" s="558"/>
      <c r="CV9" s="558"/>
      <c r="CW9" s="558"/>
    </row>
    <row r="10" spans="1:101" ht="13.05" customHeight="1" x14ac:dyDescent="0.15">
      <c r="A10" s="556"/>
      <c r="B10" s="519"/>
      <c r="C10" s="519" t="s">
        <v>249</v>
      </c>
      <c r="D10" s="519"/>
      <c r="E10" s="519"/>
      <c r="F10" s="521"/>
      <c r="G10" s="521" t="s">
        <v>240</v>
      </c>
      <c r="H10" s="521"/>
      <c r="I10" s="521"/>
      <c r="J10" s="521" t="s">
        <v>5826</v>
      </c>
      <c r="K10" s="521"/>
      <c r="L10" s="521"/>
      <c r="M10" s="521" t="s">
        <v>5827</v>
      </c>
      <c r="N10" s="521"/>
      <c r="O10" s="521"/>
      <c r="P10" s="521" t="s">
        <v>243</v>
      </c>
      <c r="Q10" s="521"/>
      <c r="R10" s="521"/>
      <c r="S10" s="521" t="s">
        <v>244</v>
      </c>
      <c r="T10" s="521"/>
      <c r="U10" s="521"/>
      <c r="V10" s="521" t="s">
        <v>5828</v>
      </c>
      <c r="W10" s="521"/>
      <c r="X10" s="521"/>
      <c r="Y10" s="521" t="s">
        <v>47</v>
      </c>
      <c r="Z10" s="521"/>
      <c r="AA10" s="520"/>
      <c r="AB10" s="907">
        <f>変更_9!BO110</f>
        <v>0</v>
      </c>
      <c r="AC10" s="888"/>
      <c r="AD10" s="889"/>
      <c r="AE10" s="520" t="s">
        <v>5829</v>
      </c>
      <c r="AF10" s="907">
        <f>変更_9!BS110</f>
        <v>0</v>
      </c>
      <c r="AG10" s="888"/>
      <c r="AH10" s="889"/>
      <c r="AI10" s="519" t="s">
        <v>5830</v>
      </c>
      <c r="AJ10" s="519"/>
      <c r="AK10" s="907">
        <f>変更_9!BX110</f>
        <v>0</v>
      </c>
      <c r="AL10" s="888"/>
      <c r="AM10" s="889"/>
      <c r="AN10" s="519" t="s">
        <v>5829</v>
      </c>
      <c r="AO10" s="907">
        <f>変更_9!CB110</f>
        <v>0</v>
      </c>
      <c r="AP10" s="888"/>
      <c r="AQ10" s="889"/>
      <c r="AR10" s="519" t="s">
        <v>5831</v>
      </c>
      <c r="AS10" s="907">
        <f>変更_9!CF110</f>
        <v>0</v>
      </c>
      <c r="AT10" s="888"/>
      <c r="AU10" s="889"/>
      <c r="AV10" s="519" t="s">
        <v>5829</v>
      </c>
      <c r="AW10" s="907">
        <f>変更_9!CJ110</f>
        <v>0</v>
      </c>
      <c r="AX10" s="888"/>
      <c r="AY10" s="889"/>
      <c r="AZ10" s="519" t="s">
        <v>5830</v>
      </c>
      <c r="BA10" s="519"/>
      <c r="BB10" s="907">
        <f>変更_9!CO110</f>
        <v>0</v>
      </c>
      <c r="BC10" s="888"/>
      <c r="BD10" s="889"/>
      <c r="BE10" s="519" t="s">
        <v>5829</v>
      </c>
      <c r="BF10" s="907">
        <f>変更_9!CS110</f>
        <v>0</v>
      </c>
      <c r="BG10" s="888"/>
      <c r="BH10" s="889"/>
      <c r="BI10" s="556" t="s">
        <v>5832</v>
      </c>
      <c r="BJ10" s="556"/>
      <c r="BK10" s="556"/>
      <c r="BL10" s="556"/>
      <c r="BM10" s="556"/>
      <c r="BN10" s="556"/>
      <c r="BO10" s="556"/>
      <c r="BP10" s="556"/>
      <c r="BQ10" s="556"/>
      <c r="BR10" s="556"/>
      <c r="BS10" s="558"/>
      <c r="BT10" s="558"/>
      <c r="BU10" s="558" t="s">
        <v>8534</v>
      </c>
      <c r="BV10" s="558">
        <v>40</v>
      </c>
      <c r="BW10" s="558"/>
      <c r="BX10" s="558"/>
      <c r="BY10" s="558"/>
      <c r="BZ10" s="558"/>
      <c r="CA10" s="558"/>
      <c r="CB10" s="558"/>
      <c r="CC10" s="510" t="str">
        <f>AB8&amp;":"&amp;AF8</f>
        <v>0:0</v>
      </c>
      <c r="CD10" s="510" t="str">
        <f>AB9&amp;":"&amp;AF9</f>
        <v>0:0</v>
      </c>
      <c r="CE10" s="510" t="str">
        <f>AB10&amp;":"&amp;AF10</f>
        <v>0:0</v>
      </c>
      <c r="CF10" s="510" t="str">
        <f>AB11&amp;":"&amp;AF11</f>
        <v>0:0</v>
      </c>
      <c r="CG10" s="510" t="str">
        <f>AB12&amp;":"&amp;AF12</f>
        <v>0:0</v>
      </c>
      <c r="CH10" s="558"/>
      <c r="CI10" s="558"/>
      <c r="CJ10" s="558"/>
      <c r="CK10" s="512">
        <f>CK9-CN9</f>
        <v>0</v>
      </c>
      <c r="CL10" s="558"/>
      <c r="CM10" s="558"/>
      <c r="CN10" s="558"/>
      <c r="CO10" s="558"/>
      <c r="CP10" s="558"/>
      <c r="CQ10" s="558"/>
      <c r="CR10" s="558"/>
      <c r="CS10" s="558"/>
      <c r="CT10" s="558"/>
      <c r="CU10" s="558"/>
      <c r="CV10" s="558"/>
      <c r="CW10" s="558"/>
    </row>
    <row r="11" spans="1:101" ht="13.05" customHeight="1" x14ac:dyDescent="0.15">
      <c r="A11" s="556"/>
      <c r="B11" s="519"/>
      <c r="C11" s="519" t="s">
        <v>253</v>
      </c>
      <c r="D11" s="519"/>
      <c r="E11" s="519"/>
      <c r="F11" s="521"/>
      <c r="G11" s="521" t="s">
        <v>240</v>
      </c>
      <c r="H11" s="521"/>
      <c r="I11" s="521"/>
      <c r="J11" s="521" t="s">
        <v>5826</v>
      </c>
      <c r="K11" s="521"/>
      <c r="L11" s="521"/>
      <c r="M11" s="521" t="s">
        <v>5827</v>
      </c>
      <c r="N11" s="521"/>
      <c r="O11" s="521"/>
      <c r="P11" s="521" t="s">
        <v>243</v>
      </c>
      <c r="Q11" s="521"/>
      <c r="R11" s="521"/>
      <c r="S11" s="521" t="s">
        <v>244</v>
      </c>
      <c r="T11" s="521"/>
      <c r="U11" s="521"/>
      <c r="V11" s="521" t="s">
        <v>5828</v>
      </c>
      <c r="W11" s="521"/>
      <c r="X11" s="521"/>
      <c r="Y11" s="521" t="s">
        <v>47</v>
      </c>
      <c r="Z11" s="521"/>
      <c r="AA11" s="520"/>
      <c r="AB11" s="907">
        <f>変更_9!BO111</f>
        <v>0</v>
      </c>
      <c r="AC11" s="888"/>
      <c r="AD11" s="889"/>
      <c r="AE11" s="520" t="s">
        <v>5829</v>
      </c>
      <c r="AF11" s="907">
        <f>変更_9!BS111</f>
        <v>0</v>
      </c>
      <c r="AG11" s="888"/>
      <c r="AH11" s="889"/>
      <c r="AI11" s="519" t="s">
        <v>5830</v>
      </c>
      <c r="AJ11" s="519"/>
      <c r="AK11" s="907">
        <f>変更_9!BX111</f>
        <v>0</v>
      </c>
      <c r="AL11" s="888"/>
      <c r="AM11" s="889"/>
      <c r="AN11" s="519" t="s">
        <v>5829</v>
      </c>
      <c r="AO11" s="907">
        <f>変更_9!CB111</f>
        <v>0</v>
      </c>
      <c r="AP11" s="888"/>
      <c r="AQ11" s="889"/>
      <c r="AR11" s="519" t="s">
        <v>5831</v>
      </c>
      <c r="AS11" s="907">
        <f>変更_9!CF111</f>
        <v>0</v>
      </c>
      <c r="AT11" s="888"/>
      <c r="AU11" s="889"/>
      <c r="AV11" s="523" t="s">
        <v>5829</v>
      </c>
      <c r="AW11" s="907">
        <f>変更_9!CJ111</f>
        <v>0</v>
      </c>
      <c r="AX11" s="888"/>
      <c r="AY11" s="889"/>
      <c r="AZ11" s="519" t="s">
        <v>5830</v>
      </c>
      <c r="BA11" s="519"/>
      <c r="BB11" s="907">
        <f>変更_9!CO111</f>
        <v>0</v>
      </c>
      <c r="BC11" s="888"/>
      <c r="BD11" s="889"/>
      <c r="BE11" s="523" t="s">
        <v>5829</v>
      </c>
      <c r="BF11" s="907">
        <f>変更_9!CS111</f>
        <v>0</v>
      </c>
      <c r="BG11" s="888"/>
      <c r="BH11" s="889"/>
      <c r="BI11" s="556" t="s">
        <v>5832</v>
      </c>
      <c r="BJ11" s="556"/>
      <c r="BK11" s="556"/>
      <c r="BL11" s="556"/>
      <c r="BM11" s="556"/>
      <c r="BN11" s="556"/>
      <c r="BO11" s="556"/>
      <c r="BP11" s="556"/>
      <c r="BQ11" s="556"/>
      <c r="BR11" s="556"/>
      <c r="BS11" s="558"/>
      <c r="BT11" s="558"/>
      <c r="BU11" s="558" t="s">
        <v>8535</v>
      </c>
      <c r="BV11" s="558">
        <v>45</v>
      </c>
      <c r="BW11" s="558"/>
      <c r="BX11" s="558"/>
      <c r="BY11" s="558"/>
      <c r="BZ11" s="558"/>
      <c r="CA11" s="558"/>
      <c r="CB11" s="558"/>
      <c r="CC11" s="510" t="str">
        <f>AK8&amp;":"&amp;AO8</f>
        <v>0:0</v>
      </c>
      <c r="CD11" s="510" t="str">
        <f>AK9&amp;":"&amp;AO9</f>
        <v>0:0</v>
      </c>
      <c r="CE11" s="510" t="str">
        <f>AK10&amp;":"&amp;AO10</f>
        <v>0:0</v>
      </c>
      <c r="CF11" s="510" t="str">
        <f>AK11&amp;":"&amp;AO11</f>
        <v>0:0</v>
      </c>
      <c r="CG11" s="510" t="str">
        <f>AK12&amp;":"&amp;AO12</f>
        <v>0:0</v>
      </c>
      <c r="CH11" s="558"/>
      <c r="CI11" s="558"/>
      <c r="CJ11" s="558"/>
      <c r="CK11" s="558"/>
      <c r="CL11" s="558"/>
      <c r="CM11" s="558"/>
      <c r="CN11" s="558"/>
      <c r="CO11" s="558"/>
      <c r="CP11" s="558"/>
      <c r="CQ11" s="558"/>
      <c r="CR11" s="558"/>
      <c r="CS11" s="558"/>
      <c r="CT11" s="558"/>
      <c r="CU11" s="558"/>
      <c r="CV11" s="558"/>
      <c r="CW11" s="558"/>
    </row>
    <row r="12" spans="1:101" ht="13.05" customHeight="1" x14ac:dyDescent="0.15">
      <c r="A12" s="556"/>
      <c r="B12" s="519"/>
      <c r="C12" s="519" t="s">
        <v>255</v>
      </c>
      <c r="D12" s="519"/>
      <c r="E12" s="519"/>
      <c r="F12" s="521"/>
      <c r="G12" s="521" t="s">
        <v>240</v>
      </c>
      <c r="H12" s="521"/>
      <c r="I12" s="521"/>
      <c r="J12" s="521" t="s">
        <v>5826</v>
      </c>
      <c r="K12" s="521"/>
      <c r="L12" s="521"/>
      <c r="M12" s="521" t="s">
        <v>5827</v>
      </c>
      <c r="N12" s="521"/>
      <c r="O12" s="521"/>
      <c r="P12" s="521" t="s">
        <v>243</v>
      </c>
      <c r="Q12" s="521"/>
      <c r="R12" s="521"/>
      <c r="S12" s="521" t="s">
        <v>244</v>
      </c>
      <c r="T12" s="521"/>
      <c r="U12" s="521"/>
      <c r="V12" s="521" t="s">
        <v>5828</v>
      </c>
      <c r="W12" s="521"/>
      <c r="X12" s="521"/>
      <c r="Y12" s="521" t="s">
        <v>47</v>
      </c>
      <c r="Z12" s="521"/>
      <c r="AA12" s="520"/>
      <c r="AB12" s="907">
        <f>変更_9!BO112</f>
        <v>0</v>
      </c>
      <c r="AC12" s="888"/>
      <c r="AD12" s="889"/>
      <c r="AE12" s="520" t="s">
        <v>5829</v>
      </c>
      <c r="AF12" s="907">
        <f>変更_9!BS112</f>
        <v>0</v>
      </c>
      <c r="AG12" s="888"/>
      <c r="AH12" s="889"/>
      <c r="AI12" s="519" t="s">
        <v>5830</v>
      </c>
      <c r="AJ12" s="519"/>
      <c r="AK12" s="907">
        <f>変更_9!BX112</f>
        <v>0</v>
      </c>
      <c r="AL12" s="888"/>
      <c r="AM12" s="889"/>
      <c r="AN12" s="519" t="s">
        <v>5829</v>
      </c>
      <c r="AO12" s="907">
        <f>変更_9!CB112</f>
        <v>0</v>
      </c>
      <c r="AP12" s="888"/>
      <c r="AQ12" s="889"/>
      <c r="AR12" s="519" t="s">
        <v>5831</v>
      </c>
      <c r="AS12" s="907">
        <f>変更_9!CF112</f>
        <v>0</v>
      </c>
      <c r="AT12" s="888"/>
      <c r="AU12" s="889"/>
      <c r="AV12" s="523" t="s">
        <v>5829</v>
      </c>
      <c r="AW12" s="907">
        <f>変更_9!CJ112</f>
        <v>0</v>
      </c>
      <c r="AX12" s="888"/>
      <c r="AY12" s="889"/>
      <c r="AZ12" s="519" t="s">
        <v>5830</v>
      </c>
      <c r="BA12" s="519"/>
      <c r="BB12" s="907">
        <f>変更_9!CO112</f>
        <v>0</v>
      </c>
      <c r="BC12" s="888"/>
      <c r="BD12" s="889"/>
      <c r="BE12" s="523" t="s">
        <v>5829</v>
      </c>
      <c r="BF12" s="907">
        <f>変更_9!CS112</f>
        <v>0</v>
      </c>
      <c r="BG12" s="888"/>
      <c r="BH12" s="889"/>
      <c r="BI12" s="556" t="s">
        <v>5832</v>
      </c>
      <c r="BJ12" s="556"/>
      <c r="BK12" s="556"/>
      <c r="BL12" s="556"/>
      <c r="BM12" s="556"/>
      <c r="BN12" s="556"/>
      <c r="BO12" s="556"/>
      <c r="BP12" s="556"/>
      <c r="BQ12" s="556"/>
      <c r="BR12" s="556"/>
      <c r="BS12" s="558"/>
      <c r="BT12" s="558"/>
      <c r="BU12" s="558">
        <v>10</v>
      </c>
      <c r="BV12" s="558">
        <v>50</v>
      </c>
      <c r="BW12" s="558"/>
      <c r="BX12" s="558"/>
      <c r="BY12" s="558"/>
      <c r="BZ12" s="558"/>
      <c r="CA12" s="558"/>
      <c r="CB12" s="558" t="s">
        <v>278</v>
      </c>
      <c r="CC12" s="510" t="str">
        <f>AS8&amp;":"&amp;AW8</f>
        <v>0:0</v>
      </c>
      <c r="CD12" s="510" t="str">
        <f>AS9&amp;":"&amp;AW9</f>
        <v>0:0</v>
      </c>
      <c r="CE12" s="510" t="str">
        <f>AS10&amp;":"&amp;AW10</f>
        <v>0:0</v>
      </c>
      <c r="CF12" s="510" t="str">
        <f>AS11&amp;":"&amp;AW11</f>
        <v>0:0</v>
      </c>
      <c r="CG12" s="510" t="str">
        <f>AS12&amp;":"&amp;AW12</f>
        <v>0:0</v>
      </c>
      <c r="CH12" s="558"/>
      <c r="CI12" s="558"/>
      <c r="CJ12" s="558"/>
      <c r="CK12" s="558"/>
      <c r="CL12" s="558"/>
      <c r="CM12" s="558"/>
      <c r="CN12" s="558"/>
      <c r="CO12" s="558"/>
      <c r="CP12" s="558"/>
      <c r="CQ12" s="558"/>
      <c r="CR12" s="558"/>
      <c r="CS12" s="558"/>
      <c r="CT12" s="558"/>
      <c r="CU12" s="558"/>
      <c r="CV12" s="558"/>
      <c r="CW12" s="558"/>
    </row>
    <row r="13" spans="1:101" ht="6.6" customHeight="1" x14ac:dyDescent="0.15">
      <c r="A13" s="556"/>
      <c r="B13" s="519"/>
      <c r="C13" s="519"/>
      <c r="D13" s="519"/>
      <c r="E13" s="519"/>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68"/>
      <c r="AD13" s="568"/>
      <c r="AE13" s="520"/>
      <c r="AF13" s="520"/>
      <c r="AG13" s="556"/>
      <c r="AH13" s="556"/>
      <c r="AI13" s="519"/>
      <c r="AJ13" s="519"/>
      <c r="AK13" s="519"/>
      <c r="AL13" s="556"/>
      <c r="AM13" s="556"/>
      <c r="AN13" s="519"/>
      <c r="AO13" s="519"/>
      <c r="AP13" s="556"/>
      <c r="AQ13" s="556"/>
      <c r="AR13" s="519"/>
      <c r="AS13" s="519"/>
      <c r="AT13" s="519"/>
      <c r="AU13" s="519"/>
      <c r="AV13" s="519"/>
      <c r="AW13" s="519"/>
      <c r="AX13" s="519"/>
      <c r="AY13" s="519"/>
      <c r="AZ13" s="519"/>
      <c r="BA13" s="519"/>
      <c r="BB13" s="519"/>
      <c r="BC13" s="519"/>
      <c r="BD13" s="556"/>
      <c r="BE13" s="556"/>
      <c r="BF13" s="556"/>
      <c r="BG13" s="556"/>
      <c r="BH13" s="556"/>
      <c r="BI13" s="556"/>
      <c r="BJ13" s="556"/>
      <c r="BK13" s="556"/>
      <c r="BL13" s="556"/>
      <c r="BM13" s="556"/>
      <c r="BN13" s="556"/>
      <c r="BO13" s="556"/>
      <c r="BP13" s="556"/>
      <c r="BQ13" s="556"/>
      <c r="BR13" s="556"/>
      <c r="BS13" s="558"/>
      <c r="BT13" s="558"/>
      <c r="BU13" s="558">
        <v>11</v>
      </c>
      <c r="BV13" s="558">
        <v>55</v>
      </c>
      <c r="BW13" s="558"/>
      <c r="BX13" s="558"/>
      <c r="BY13" s="558"/>
      <c r="BZ13" s="558"/>
      <c r="CA13" s="558"/>
      <c r="CB13" s="558"/>
      <c r="CC13" s="510" t="str">
        <f>BB8&amp;":"&amp;BF8</f>
        <v>0:0</v>
      </c>
      <c r="CD13" s="510" t="str">
        <f>BB9&amp;":"&amp;BF9</f>
        <v>0:0</v>
      </c>
      <c r="CE13" s="510" t="str">
        <f>BB10&amp;":"&amp;BF10</f>
        <v>0:0</v>
      </c>
      <c r="CF13" s="510" t="str">
        <f>BB11&amp;":"&amp;BF11</f>
        <v>0:0</v>
      </c>
      <c r="CG13" s="510" t="str">
        <f>BB12&amp;":"&amp;BF12</f>
        <v>0:0</v>
      </c>
      <c r="CH13" s="558"/>
      <c r="CI13" s="558"/>
      <c r="CJ13" s="558"/>
      <c r="CK13" s="558"/>
      <c r="CL13" s="558"/>
      <c r="CM13" s="558"/>
      <c r="CN13" s="558"/>
      <c r="CO13" s="558"/>
      <c r="CP13" s="558"/>
      <c r="CQ13" s="558"/>
      <c r="CR13" s="558"/>
      <c r="CS13" s="558"/>
      <c r="CT13" s="558"/>
      <c r="CU13" s="558"/>
      <c r="CV13" s="558"/>
      <c r="CW13" s="558"/>
    </row>
    <row r="14" spans="1:101" ht="12" customHeight="1" x14ac:dyDescent="0.15">
      <c r="A14" s="556"/>
      <c r="B14" s="519"/>
      <c r="C14" s="519"/>
      <c r="D14" s="519"/>
      <c r="E14" s="519"/>
      <c r="F14" s="520"/>
      <c r="G14" s="520"/>
      <c r="H14" s="520"/>
      <c r="I14" s="520"/>
      <c r="J14" s="520"/>
      <c r="K14" s="520"/>
      <c r="L14" s="520"/>
      <c r="M14" s="520"/>
      <c r="N14" s="520"/>
      <c r="O14" s="520"/>
      <c r="P14" s="520"/>
      <c r="Q14" s="520"/>
      <c r="R14" s="520"/>
      <c r="S14" s="520"/>
      <c r="T14" s="520"/>
      <c r="U14" s="520"/>
      <c r="V14" s="520"/>
      <c r="W14" s="520"/>
      <c r="X14" s="573" t="s">
        <v>5833</v>
      </c>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5"/>
      <c r="BQ14" s="556"/>
      <c r="BR14" s="556"/>
      <c r="BS14" s="558"/>
      <c r="BT14" s="558"/>
      <c r="BU14" s="558">
        <v>12</v>
      </c>
      <c r="BV14" s="558"/>
      <c r="BW14" s="558"/>
      <c r="BX14" s="558"/>
      <c r="BY14" s="558"/>
      <c r="BZ14" s="558"/>
      <c r="CA14" s="558"/>
      <c r="CB14" s="558"/>
      <c r="CC14" s="558"/>
      <c r="CD14" s="558"/>
      <c r="CE14" s="558"/>
      <c r="CF14" s="558"/>
      <c r="CG14" s="558"/>
      <c r="CH14" s="558"/>
      <c r="CI14" s="558"/>
      <c r="CJ14" s="558"/>
      <c r="CK14" s="558"/>
      <c r="CL14" s="558"/>
      <c r="CM14" s="558"/>
      <c r="CN14" s="558"/>
      <c r="CO14" s="558"/>
      <c r="CP14" s="558"/>
      <c r="CQ14" s="558"/>
      <c r="CR14" s="558"/>
      <c r="CS14" s="558"/>
      <c r="CT14" s="558"/>
      <c r="CU14" s="558"/>
      <c r="CV14" s="558"/>
      <c r="CW14" s="558"/>
    </row>
    <row r="15" spans="1:101" ht="12" customHeight="1" x14ac:dyDescent="0.2">
      <c r="A15" s="556"/>
      <c r="B15" s="519"/>
      <c r="C15" s="519"/>
      <c r="D15" s="519"/>
      <c r="E15" s="519"/>
      <c r="F15" s="520"/>
      <c r="G15" s="520"/>
      <c r="H15" s="520"/>
      <c r="I15" s="520"/>
      <c r="J15" s="520"/>
      <c r="K15" s="520"/>
      <c r="L15" s="520"/>
      <c r="M15" s="520"/>
      <c r="N15" s="520"/>
      <c r="O15" s="520"/>
      <c r="P15" s="520"/>
      <c r="Q15" s="520"/>
      <c r="R15" s="520"/>
      <c r="S15" s="520"/>
      <c r="T15" s="520"/>
      <c r="U15" s="520"/>
      <c r="V15" s="520"/>
      <c r="W15" s="520"/>
      <c r="X15" s="576"/>
      <c r="Y15" s="577" t="s">
        <v>269</v>
      </c>
      <c r="Z15" s="577"/>
      <c r="AA15" s="577"/>
      <c r="AB15" s="577"/>
      <c r="AC15" s="577"/>
      <c r="AD15" s="577"/>
      <c r="AE15" s="577"/>
      <c r="AF15" s="900">
        <f>CK10</f>
        <v>0</v>
      </c>
      <c r="AG15" s="908"/>
      <c r="AH15" s="908"/>
      <c r="AI15" s="908"/>
      <c r="AJ15" s="577" t="s">
        <v>5834</v>
      </c>
      <c r="AK15" s="577"/>
      <c r="AL15" s="577"/>
      <c r="AM15" s="577"/>
      <c r="AN15" s="577"/>
      <c r="AO15" s="577"/>
      <c r="AP15" s="577"/>
      <c r="AQ15" s="577"/>
      <c r="AR15" s="577" t="s">
        <v>5842</v>
      </c>
      <c r="AS15" s="577"/>
      <c r="AT15" s="577"/>
      <c r="AU15" s="577"/>
      <c r="AV15" s="577"/>
      <c r="AW15" s="577"/>
      <c r="AX15" s="577"/>
      <c r="AY15" s="577"/>
      <c r="AZ15" s="577"/>
      <c r="BA15" s="577"/>
      <c r="BB15" s="577"/>
      <c r="BC15" s="577"/>
      <c r="BD15" s="577"/>
      <c r="BE15" s="577"/>
      <c r="BF15" s="577"/>
      <c r="BG15" s="577"/>
      <c r="BH15" s="577"/>
      <c r="BI15" s="577"/>
      <c r="BJ15" s="577"/>
      <c r="BK15" s="890"/>
      <c r="BL15" s="891"/>
      <c r="BM15" s="891"/>
      <c r="BN15" s="577" t="s">
        <v>5834</v>
      </c>
      <c r="BO15" s="577"/>
      <c r="BP15" s="578"/>
      <c r="BQ15" s="556"/>
      <c r="BR15" s="556"/>
      <c r="BS15" s="558"/>
      <c r="BT15" s="558"/>
      <c r="BU15" s="558">
        <v>13</v>
      </c>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row>
    <row r="16" spans="1:101" ht="12" customHeight="1" x14ac:dyDescent="0.2">
      <c r="A16" s="556"/>
      <c r="B16" s="519"/>
      <c r="C16" s="519"/>
      <c r="D16" s="519"/>
      <c r="E16" s="519"/>
      <c r="F16" s="520"/>
      <c r="G16" s="520"/>
      <c r="H16" s="520"/>
      <c r="I16" s="520"/>
      <c r="J16" s="520"/>
      <c r="K16" s="520"/>
      <c r="L16" s="520"/>
      <c r="M16" s="520"/>
      <c r="N16" s="520"/>
      <c r="O16" s="520"/>
      <c r="P16" s="520"/>
      <c r="Q16" s="520"/>
      <c r="R16" s="520"/>
      <c r="S16" s="520"/>
      <c r="T16" s="520"/>
      <c r="U16" s="520"/>
      <c r="V16" s="520"/>
      <c r="W16" s="520"/>
      <c r="X16" s="579"/>
      <c r="Y16" s="580" t="s">
        <v>270</v>
      </c>
      <c r="Z16" s="580"/>
      <c r="AA16" s="580"/>
      <c r="AB16" s="580"/>
      <c r="AC16" s="580"/>
      <c r="AD16" s="580"/>
      <c r="AE16" s="580"/>
      <c r="AF16" s="892"/>
      <c r="AG16" s="893"/>
      <c r="AH16" s="893"/>
      <c r="AI16" s="893"/>
      <c r="AJ16" s="580" t="s">
        <v>5834</v>
      </c>
      <c r="AK16" s="580"/>
      <c r="AL16" s="580"/>
      <c r="AM16" s="580"/>
      <c r="AN16" s="580"/>
      <c r="AO16" s="580"/>
      <c r="AP16" s="580"/>
      <c r="AQ16" s="580"/>
      <c r="AR16" s="580"/>
      <c r="AS16" s="580" t="s">
        <v>5838</v>
      </c>
      <c r="AT16" s="580"/>
      <c r="AU16" s="580"/>
      <c r="AV16" s="580"/>
      <c r="AW16" s="580"/>
      <c r="AX16" s="580"/>
      <c r="AY16" s="580"/>
      <c r="AZ16" s="580"/>
      <c r="BA16" s="580"/>
      <c r="BB16" s="580"/>
      <c r="BC16" s="580"/>
      <c r="BD16" s="580"/>
      <c r="BE16" s="580"/>
      <c r="BF16" s="580"/>
      <c r="BG16" s="580"/>
      <c r="BH16" s="580"/>
      <c r="BI16" s="580"/>
      <c r="BJ16" s="580"/>
      <c r="BK16" s="894">
        <f>BK25*CC9+BK32*CD9+BK39*CE9+BK46*CF9+BK53*CG9</f>
        <v>0</v>
      </c>
      <c r="BL16" s="895"/>
      <c r="BM16" s="895"/>
      <c r="BN16" s="580" t="s">
        <v>5834</v>
      </c>
      <c r="BO16" s="580"/>
      <c r="BP16" s="581"/>
      <c r="BQ16" s="556"/>
      <c r="BR16" s="556"/>
      <c r="BS16" s="558"/>
      <c r="BT16" s="558"/>
      <c r="BU16" s="558">
        <v>14</v>
      </c>
      <c r="BV16" s="558"/>
      <c r="BW16" s="558"/>
      <c r="BX16" s="558"/>
      <c r="BY16" s="55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row>
    <row r="17" spans="1:101" ht="13.05" customHeight="1" x14ac:dyDescent="0.15">
      <c r="A17" s="556"/>
      <c r="B17" s="519"/>
      <c r="C17" s="519" t="s">
        <v>5843</v>
      </c>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519"/>
      <c r="AL17" s="519"/>
      <c r="AM17" s="519"/>
      <c r="AN17" s="519"/>
      <c r="AO17" s="519"/>
      <c r="AP17" s="519"/>
      <c r="AQ17" s="519"/>
      <c r="AR17" s="519"/>
      <c r="AS17" s="519"/>
      <c r="AT17" s="519"/>
      <c r="AU17" s="519"/>
      <c r="AV17" s="519"/>
      <c r="AW17" s="519"/>
      <c r="AX17" s="519"/>
      <c r="AY17" s="519"/>
      <c r="AZ17" s="519"/>
      <c r="BA17" s="519"/>
      <c r="BB17" s="519"/>
      <c r="BC17" s="519"/>
      <c r="BD17" s="556"/>
      <c r="BE17" s="556"/>
      <c r="BF17" s="556"/>
      <c r="BG17" s="556"/>
      <c r="BH17" s="556"/>
      <c r="BI17" s="556"/>
      <c r="BJ17" s="556"/>
      <c r="BK17" s="556"/>
      <c r="BL17" s="556"/>
      <c r="BM17" s="556"/>
      <c r="BN17" s="556"/>
      <c r="BO17" s="556"/>
      <c r="BP17" s="556"/>
      <c r="BQ17" s="556"/>
      <c r="BR17" s="556"/>
      <c r="BS17" s="558"/>
      <c r="BT17" s="558"/>
      <c r="BU17" s="558">
        <v>15</v>
      </c>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row>
    <row r="18" spans="1:101" ht="9.75" customHeight="1" x14ac:dyDescent="0.15">
      <c r="A18" s="556"/>
      <c r="B18" s="519"/>
      <c r="C18" s="519"/>
      <c r="D18" s="582" t="s">
        <v>5844</v>
      </c>
      <c r="E18" s="582"/>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56"/>
      <c r="BE18" s="556"/>
      <c r="BF18" s="556"/>
      <c r="BG18" s="556"/>
      <c r="BH18" s="556"/>
      <c r="BI18" s="556"/>
      <c r="BJ18" s="556"/>
      <c r="BK18" s="556"/>
      <c r="BL18" s="556"/>
      <c r="BM18" s="556"/>
      <c r="BN18" s="556"/>
      <c r="BO18" s="556"/>
      <c r="BP18" s="556"/>
      <c r="BQ18" s="556"/>
      <c r="BR18" s="556"/>
      <c r="BS18" s="558"/>
      <c r="BT18" s="558"/>
      <c r="BU18" s="558">
        <v>16</v>
      </c>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row>
    <row r="19" spans="1:101" ht="9" customHeight="1" x14ac:dyDescent="0.15">
      <c r="A19" s="556"/>
      <c r="B19" s="519"/>
      <c r="C19" s="519"/>
      <c r="D19" s="519"/>
      <c r="E19" s="583" t="s">
        <v>5845</v>
      </c>
      <c r="F19" s="583"/>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56"/>
      <c r="BE19" s="556"/>
      <c r="BF19" s="556"/>
      <c r="BG19" s="556"/>
      <c r="BH19" s="556"/>
      <c r="BI19" s="556"/>
      <c r="BJ19" s="556"/>
      <c r="BK19" s="556"/>
      <c r="BL19" s="556"/>
      <c r="BM19" s="556"/>
      <c r="BN19" s="556"/>
      <c r="BO19" s="556"/>
      <c r="BP19" s="556"/>
      <c r="BQ19" s="556"/>
      <c r="BR19" s="556"/>
      <c r="BS19" s="558"/>
      <c r="BT19" s="558"/>
      <c r="BU19" s="558">
        <v>17</v>
      </c>
      <c r="BV19" s="558"/>
      <c r="BW19" s="558"/>
      <c r="BX19" s="558"/>
      <c r="BY19" s="558"/>
      <c r="BZ19" s="558"/>
      <c r="CA19" s="558"/>
      <c r="CB19" s="558"/>
      <c r="CC19" s="558"/>
      <c r="CD19" s="558"/>
      <c r="CE19" s="558"/>
      <c r="CF19" s="558"/>
      <c r="CG19" s="558"/>
      <c r="CH19" s="558"/>
      <c r="CI19" s="558"/>
      <c r="CJ19" s="558"/>
      <c r="CK19" s="558"/>
      <c r="CL19" s="558"/>
      <c r="CM19" s="558"/>
      <c r="CN19" s="558" t="s">
        <v>5836</v>
      </c>
      <c r="CO19" s="558"/>
      <c r="CP19" s="558"/>
      <c r="CQ19" s="558"/>
      <c r="CR19" s="558"/>
      <c r="CS19" s="558"/>
      <c r="CT19" s="558"/>
      <c r="CU19" s="558"/>
      <c r="CV19" s="558"/>
      <c r="CW19" s="558"/>
    </row>
    <row r="20" spans="1:101" ht="12" customHeight="1" x14ac:dyDescent="0.15">
      <c r="A20" s="556"/>
      <c r="B20" s="523"/>
      <c r="C20" s="523"/>
      <c r="D20" s="523"/>
      <c r="E20" s="523"/>
      <c r="F20" s="523"/>
      <c r="G20" s="523"/>
      <c r="H20" s="523"/>
      <c r="I20" s="523"/>
      <c r="J20" s="523"/>
      <c r="K20" s="523" t="s">
        <v>5835</v>
      </c>
      <c r="L20" s="558"/>
      <c r="M20" s="523"/>
      <c r="N20" s="896">
        <v>0</v>
      </c>
      <c r="O20" s="897"/>
      <c r="P20" s="898">
        <v>1</v>
      </c>
      <c r="Q20" s="899"/>
      <c r="R20" s="896">
        <v>2</v>
      </c>
      <c r="S20" s="897"/>
      <c r="T20" s="898">
        <v>3</v>
      </c>
      <c r="U20" s="899"/>
      <c r="V20" s="896">
        <v>4</v>
      </c>
      <c r="W20" s="897"/>
      <c r="X20" s="898">
        <v>5</v>
      </c>
      <c r="Y20" s="899"/>
      <c r="Z20" s="896">
        <v>6</v>
      </c>
      <c r="AA20" s="897"/>
      <c r="AB20" s="898">
        <v>7</v>
      </c>
      <c r="AC20" s="899"/>
      <c r="AD20" s="896">
        <v>8</v>
      </c>
      <c r="AE20" s="897"/>
      <c r="AF20" s="898">
        <v>9</v>
      </c>
      <c r="AG20" s="899"/>
      <c r="AH20" s="896">
        <v>10</v>
      </c>
      <c r="AI20" s="897"/>
      <c r="AJ20" s="898">
        <v>11</v>
      </c>
      <c r="AK20" s="899"/>
      <c r="AL20" s="896">
        <v>12</v>
      </c>
      <c r="AM20" s="897"/>
      <c r="AN20" s="898">
        <v>13</v>
      </c>
      <c r="AO20" s="899"/>
      <c r="AP20" s="896">
        <v>14</v>
      </c>
      <c r="AQ20" s="897"/>
      <c r="AR20" s="898">
        <v>15</v>
      </c>
      <c r="AS20" s="899"/>
      <c r="AT20" s="896">
        <v>16</v>
      </c>
      <c r="AU20" s="897"/>
      <c r="AV20" s="898">
        <v>17</v>
      </c>
      <c r="AW20" s="899"/>
      <c r="AX20" s="896">
        <v>18</v>
      </c>
      <c r="AY20" s="897"/>
      <c r="AZ20" s="898">
        <v>19</v>
      </c>
      <c r="BA20" s="899"/>
      <c r="BB20" s="896">
        <v>20</v>
      </c>
      <c r="BC20" s="897"/>
      <c r="BD20" s="898">
        <v>21</v>
      </c>
      <c r="BE20" s="899"/>
      <c r="BF20" s="896">
        <v>22</v>
      </c>
      <c r="BG20" s="897"/>
      <c r="BH20" s="898">
        <v>23</v>
      </c>
      <c r="BI20" s="906"/>
      <c r="BJ20" s="896">
        <v>24</v>
      </c>
      <c r="BK20" s="902"/>
      <c r="BL20" s="584"/>
      <c r="BM20" s="584"/>
      <c r="BN20" s="584"/>
      <c r="BO20" s="584"/>
      <c r="BP20" s="584"/>
      <c r="BQ20" s="584"/>
      <c r="BR20" s="584"/>
      <c r="BS20" s="558"/>
      <c r="BT20" s="558"/>
      <c r="BU20" s="558">
        <v>18</v>
      </c>
      <c r="BV20" s="558"/>
      <c r="BW20" s="558"/>
      <c r="BX20" s="558"/>
      <c r="BY20" s="558"/>
      <c r="BZ20" s="558"/>
      <c r="CA20" s="558"/>
      <c r="CB20" s="558"/>
      <c r="CC20" s="558"/>
      <c r="CD20" s="558"/>
      <c r="CE20" s="558"/>
      <c r="CF20" s="558"/>
      <c r="CG20" s="558"/>
      <c r="CH20" s="558"/>
      <c r="CI20" s="558"/>
      <c r="CJ20" s="558"/>
      <c r="CK20" s="558"/>
      <c r="CL20" s="558"/>
      <c r="CM20" s="558"/>
      <c r="CN20" s="558"/>
      <c r="CO20" s="558"/>
      <c r="CP20" s="558"/>
      <c r="CQ20" s="558"/>
      <c r="CR20" s="558"/>
      <c r="CS20" s="558"/>
      <c r="CT20" s="558"/>
      <c r="CU20" s="558"/>
      <c r="CV20" s="558"/>
      <c r="CW20" s="558"/>
    </row>
    <row r="21" spans="1:101" ht="13.05" customHeight="1" x14ac:dyDescent="0.15">
      <c r="A21" s="556"/>
      <c r="B21" s="523"/>
      <c r="C21" s="523"/>
      <c r="D21" s="523" t="s">
        <v>269</v>
      </c>
      <c r="E21" s="523"/>
      <c r="F21" s="523"/>
      <c r="G21" s="523"/>
      <c r="H21" s="523"/>
      <c r="I21" s="523"/>
      <c r="J21" s="523"/>
      <c r="K21" s="523"/>
      <c r="L21" s="523"/>
      <c r="M21" s="523"/>
      <c r="N21" s="523"/>
      <c r="O21" s="585"/>
      <c r="P21" s="586"/>
      <c r="Q21" s="587"/>
      <c r="R21" s="588"/>
      <c r="S21" s="589"/>
      <c r="T21" s="586"/>
      <c r="U21" s="587"/>
      <c r="V21" s="588"/>
      <c r="W21" s="590"/>
      <c r="X21" s="591"/>
      <c r="Y21" s="592"/>
      <c r="Z21" s="593"/>
      <c r="AA21" s="590"/>
      <c r="AB21" s="591"/>
      <c r="AC21" s="592"/>
      <c r="AD21" s="593"/>
      <c r="AE21" s="590"/>
      <c r="AF21" s="591"/>
      <c r="AG21" s="592"/>
      <c r="AH21" s="593"/>
      <c r="AI21" s="590"/>
      <c r="AJ21" s="591"/>
      <c r="AK21" s="592"/>
      <c r="AL21" s="593"/>
      <c r="AM21" s="590"/>
      <c r="AN21" s="591"/>
      <c r="AO21" s="592"/>
      <c r="AP21" s="593"/>
      <c r="AQ21" s="590"/>
      <c r="AR21" s="591"/>
      <c r="AS21" s="592"/>
      <c r="AT21" s="593"/>
      <c r="AU21" s="590"/>
      <c r="AV21" s="591"/>
      <c r="AW21" s="592"/>
      <c r="AX21" s="593"/>
      <c r="AY21" s="590"/>
      <c r="AZ21" s="591"/>
      <c r="BA21" s="592"/>
      <c r="BB21" s="593"/>
      <c r="BC21" s="590"/>
      <c r="BD21" s="591"/>
      <c r="BE21" s="592"/>
      <c r="BF21" s="593"/>
      <c r="BG21" s="590"/>
      <c r="BH21" s="591"/>
      <c r="BI21" s="592"/>
      <c r="BJ21" s="593"/>
      <c r="BK21" s="903">
        <f>変更_9!CX121</f>
        <v>0</v>
      </c>
      <c r="BL21" s="904"/>
      <c r="BM21" s="904"/>
      <c r="BN21" s="905"/>
      <c r="BO21" s="584" t="s">
        <v>5834</v>
      </c>
      <c r="BP21" s="584"/>
      <c r="BQ21" s="584"/>
      <c r="BR21" s="584"/>
      <c r="BS21" s="558"/>
      <c r="BT21" s="558"/>
      <c r="BU21" s="558">
        <v>19</v>
      </c>
      <c r="BV21" s="558"/>
      <c r="BW21" s="558"/>
      <c r="BX21" s="558"/>
      <c r="BY21" s="558"/>
      <c r="BZ21" s="558"/>
      <c r="CA21" s="558"/>
      <c r="CB21" s="558"/>
      <c r="CC21" s="558"/>
      <c r="CD21" s="558"/>
      <c r="CE21" s="558"/>
      <c r="CF21" s="558"/>
      <c r="CG21" s="558"/>
      <c r="CH21" s="558"/>
      <c r="CI21" s="558"/>
      <c r="CJ21" s="558"/>
      <c r="CK21" s="558"/>
      <c r="CL21" s="558"/>
      <c r="CM21" s="558"/>
      <c r="CN21" s="558"/>
      <c r="CO21" s="558"/>
      <c r="CP21" s="558"/>
      <c r="CQ21" s="558"/>
      <c r="CR21" s="558"/>
      <c r="CS21" s="558"/>
      <c r="CT21" s="558"/>
      <c r="CU21" s="558"/>
      <c r="CV21" s="558"/>
      <c r="CW21" s="558"/>
    </row>
    <row r="22" spans="1:101" ht="13.05" customHeight="1" x14ac:dyDescent="0.15">
      <c r="A22" s="556"/>
      <c r="B22" s="523"/>
      <c r="C22" s="523"/>
      <c r="D22" s="523" t="s">
        <v>270</v>
      </c>
      <c r="E22" s="523"/>
      <c r="F22" s="523"/>
      <c r="G22" s="523"/>
      <c r="H22" s="523"/>
      <c r="I22" s="523"/>
      <c r="J22" s="523"/>
      <c r="K22" s="523"/>
      <c r="L22" s="523"/>
      <c r="M22" s="523"/>
      <c r="N22" s="523"/>
      <c r="O22" s="585"/>
      <c r="P22" s="586"/>
      <c r="Q22" s="587"/>
      <c r="R22" s="588"/>
      <c r="S22" s="589"/>
      <c r="T22" s="586"/>
      <c r="U22" s="587"/>
      <c r="V22" s="588"/>
      <c r="W22" s="590"/>
      <c r="X22" s="591"/>
      <c r="Y22" s="592"/>
      <c r="Z22" s="593"/>
      <c r="AA22" s="590"/>
      <c r="AB22" s="591"/>
      <c r="AC22" s="592"/>
      <c r="AD22" s="593"/>
      <c r="AE22" s="590"/>
      <c r="AF22" s="591"/>
      <c r="AG22" s="592"/>
      <c r="AH22" s="593"/>
      <c r="AI22" s="590"/>
      <c r="AJ22" s="591"/>
      <c r="AK22" s="592"/>
      <c r="AL22" s="593"/>
      <c r="AM22" s="590"/>
      <c r="AN22" s="591"/>
      <c r="AO22" s="592"/>
      <c r="AP22" s="593"/>
      <c r="AQ22" s="590"/>
      <c r="AR22" s="591"/>
      <c r="AS22" s="592"/>
      <c r="AT22" s="593"/>
      <c r="AU22" s="590"/>
      <c r="AV22" s="591"/>
      <c r="AW22" s="592"/>
      <c r="AX22" s="593"/>
      <c r="AY22" s="590"/>
      <c r="AZ22" s="591"/>
      <c r="BA22" s="592"/>
      <c r="BB22" s="593"/>
      <c r="BC22" s="590"/>
      <c r="BD22" s="591"/>
      <c r="BE22" s="592"/>
      <c r="BF22" s="593"/>
      <c r="BG22" s="590"/>
      <c r="BH22" s="591"/>
      <c r="BI22" s="592"/>
      <c r="BJ22" s="593"/>
      <c r="BK22" s="903">
        <f>変更_9!CX122</f>
        <v>0</v>
      </c>
      <c r="BL22" s="904"/>
      <c r="BM22" s="904"/>
      <c r="BN22" s="905"/>
      <c r="BO22" s="584" t="s">
        <v>5834</v>
      </c>
      <c r="BP22" s="584"/>
      <c r="BQ22" s="584"/>
      <c r="BR22" s="584"/>
      <c r="BS22" s="558"/>
      <c r="BT22" s="558"/>
      <c r="BU22" s="558">
        <v>20</v>
      </c>
      <c r="BV22" s="558"/>
      <c r="BW22" s="558"/>
      <c r="BX22" s="558"/>
      <c r="BY22" s="558"/>
      <c r="BZ22" s="558"/>
      <c r="CA22" s="558"/>
      <c r="CB22" s="558"/>
      <c r="CC22" s="558"/>
      <c r="CD22" s="558"/>
      <c r="CE22" s="558"/>
      <c r="CF22" s="558"/>
      <c r="CG22" s="558"/>
      <c r="CH22" s="558"/>
      <c r="CI22" s="558"/>
      <c r="CJ22" s="558"/>
      <c r="CK22" s="558"/>
      <c r="CL22" s="558"/>
      <c r="CM22" s="558"/>
      <c r="CN22" s="558"/>
      <c r="CO22" s="558"/>
      <c r="CP22" s="558"/>
      <c r="CQ22" s="558"/>
      <c r="CR22" s="558"/>
      <c r="CS22" s="558"/>
      <c r="CT22" s="558"/>
      <c r="CU22" s="558"/>
      <c r="CV22" s="558"/>
      <c r="CW22" s="558"/>
    </row>
    <row r="23" spans="1:101" ht="13.05" customHeight="1" x14ac:dyDescent="0.15">
      <c r="A23" s="556"/>
      <c r="B23" s="523"/>
      <c r="C23" s="523"/>
      <c r="D23" s="523" t="s">
        <v>271</v>
      </c>
      <c r="E23" s="523"/>
      <c r="F23" s="523"/>
      <c r="G23" s="523"/>
      <c r="H23" s="523"/>
      <c r="I23" s="523"/>
      <c r="J23" s="523"/>
      <c r="K23" s="523"/>
      <c r="L23" s="523"/>
      <c r="M23" s="523"/>
      <c r="N23" s="523"/>
      <c r="O23" s="585"/>
      <c r="P23" s="586"/>
      <c r="Q23" s="587"/>
      <c r="R23" s="588"/>
      <c r="S23" s="589"/>
      <c r="T23" s="586"/>
      <c r="U23" s="587"/>
      <c r="V23" s="594"/>
      <c r="W23" s="590"/>
      <c r="X23" s="591"/>
      <c r="Y23" s="592"/>
      <c r="Z23" s="593"/>
      <c r="AA23" s="590"/>
      <c r="AB23" s="591"/>
      <c r="AC23" s="592"/>
      <c r="AD23" s="593"/>
      <c r="AE23" s="590"/>
      <c r="AF23" s="591"/>
      <c r="AG23" s="592"/>
      <c r="AH23" s="593"/>
      <c r="AI23" s="590"/>
      <c r="AJ23" s="591"/>
      <c r="AK23" s="592"/>
      <c r="AL23" s="593"/>
      <c r="AM23" s="590"/>
      <c r="AN23" s="591"/>
      <c r="AO23" s="592"/>
      <c r="AP23" s="593"/>
      <c r="AQ23" s="590"/>
      <c r="AR23" s="591"/>
      <c r="AS23" s="592"/>
      <c r="AT23" s="593"/>
      <c r="AU23" s="590"/>
      <c r="AV23" s="591"/>
      <c r="AW23" s="592"/>
      <c r="AX23" s="593"/>
      <c r="AY23" s="590"/>
      <c r="AZ23" s="591"/>
      <c r="BA23" s="592"/>
      <c r="BB23" s="593"/>
      <c r="BC23" s="590"/>
      <c r="BD23" s="591"/>
      <c r="BE23" s="592"/>
      <c r="BF23" s="593"/>
      <c r="BG23" s="590"/>
      <c r="BH23" s="591"/>
      <c r="BI23" s="592"/>
      <c r="BJ23" s="593"/>
      <c r="BK23" s="903">
        <f>変更_9!CX123</f>
        <v>0</v>
      </c>
      <c r="BL23" s="904"/>
      <c r="BM23" s="904"/>
      <c r="BN23" s="905"/>
      <c r="BO23" s="584" t="s">
        <v>5834</v>
      </c>
      <c r="BP23" s="584"/>
      <c r="BQ23" s="584"/>
      <c r="BR23" s="584"/>
      <c r="BS23" s="558"/>
      <c r="BT23" s="558"/>
      <c r="BU23" s="558">
        <v>21</v>
      </c>
      <c r="BV23" s="558"/>
      <c r="BW23" s="558"/>
      <c r="BX23" s="558"/>
      <c r="BY23" s="558"/>
      <c r="BZ23" s="558"/>
      <c r="CA23" s="558"/>
      <c r="CB23" s="558"/>
      <c r="CC23" s="558"/>
      <c r="CD23" s="558"/>
      <c r="CE23" s="558"/>
      <c r="CF23" s="558"/>
      <c r="CG23" s="558"/>
      <c r="CH23" s="558"/>
      <c r="CI23" s="558"/>
      <c r="CJ23" s="558"/>
      <c r="CK23" s="558"/>
      <c r="CL23" s="558"/>
      <c r="CM23" s="558"/>
      <c r="CN23" s="558"/>
      <c r="CO23" s="558"/>
      <c r="CP23" s="558"/>
      <c r="CQ23" s="558"/>
      <c r="CR23" s="558"/>
      <c r="CS23" s="558"/>
      <c r="CT23" s="558"/>
      <c r="CU23" s="558"/>
      <c r="CV23" s="558"/>
      <c r="CW23" s="558"/>
    </row>
    <row r="24" spans="1:101" x14ac:dyDescent="0.15">
      <c r="A24" s="556"/>
      <c r="B24" s="595" t="s">
        <v>239</v>
      </c>
      <c r="C24" s="595"/>
      <c r="D24" s="595" t="s">
        <v>272</v>
      </c>
      <c r="E24" s="595"/>
      <c r="F24" s="595"/>
      <c r="G24" s="595"/>
      <c r="H24" s="595"/>
      <c r="I24" s="595"/>
      <c r="J24" s="595"/>
      <c r="K24" s="595"/>
      <c r="L24" s="595"/>
      <c r="M24" s="595"/>
      <c r="N24" s="595"/>
      <c r="O24" s="596"/>
      <c r="P24" s="597"/>
      <c r="Q24" s="598"/>
      <c r="R24" s="599"/>
      <c r="S24" s="600"/>
      <c r="T24" s="597"/>
      <c r="U24" s="598"/>
      <c r="V24" s="599"/>
      <c r="W24" s="590"/>
      <c r="X24" s="591"/>
      <c r="Y24" s="592"/>
      <c r="Z24" s="593"/>
      <c r="AA24" s="590"/>
      <c r="AB24" s="591"/>
      <c r="AC24" s="592"/>
      <c r="AD24" s="593"/>
      <c r="AE24" s="590"/>
      <c r="AF24" s="591"/>
      <c r="AG24" s="592"/>
      <c r="AH24" s="593"/>
      <c r="AI24" s="590"/>
      <c r="AJ24" s="591"/>
      <c r="AK24" s="592"/>
      <c r="AL24" s="593"/>
      <c r="AM24" s="590"/>
      <c r="AN24" s="591"/>
      <c r="AO24" s="592"/>
      <c r="AP24" s="593"/>
      <c r="AQ24" s="590"/>
      <c r="AR24" s="591"/>
      <c r="AS24" s="592"/>
      <c r="AT24" s="593"/>
      <c r="AU24" s="590"/>
      <c r="AV24" s="591"/>
      <c r="AW24" s="592"/>
      <c r="AX24" s="593"/>
      <c r="AY24" s="590"/>
      <c r="AZ24" s="591"/>
      <c r="BA24" s="592"/>
      <c r="BB24" s="593"/>
      <c r="BC24" s="590"/>
      <c r="BD24" s="591"/>
      <c r="BE24" s="592"/>
      <c r="BF24" s="593"/>
      <c r="BG24" s="590"/>
      <c r="BH24" s="591"/>
      <c r="BI24" s="592"/>
      <c r="BJ24" s="593"/>
      <c r="BK24" s="903">
        <f>変更_9!CX124</f>
        <v>0</v>
      </c>
      <c r="BL24" s="904"/>
      <c r="BM24" s="904"/>
      <c r="BN24" s="905"/>
      <c r="BO24" s="584" t="s">
        <v>5834</v>
      </c>
      <c r="BP24" s="584"/>
      <c r="BQ24" s="584"/>
      <c r="BR24" s="584"/>
      <c r="BS24" s="558"/>
      <c r="BT24" s="558"/>
      <c r="BU24" s="558">
        <v>22</v>
      </c>
      <c r="BV24" s="558"/>
      <c r="BW24" s="558"/>
      <c r="BX24" s="558"/>
      <c r="BY24" s="558"/>
      <c r="BZ24" s="558"/>
      <c r="CA24" s="558"/>
      <c r="CB24" s="558"/>
      <c r="CC24" s="558"/>
      <c r="CD24" s="558"/>
      <c r="CE24" s="558"/>
      <c r="CF24" s="558"/>
      <c r="CG24" s="558"/>
      <c r="CH24" s="558"/>
      <c r="CI24" s="558"/>
      <c r="CJ24" s="558"/>
      <c r="CK24" s="558"/>
      <c r="CL24" s="558"/>
      <c r="CM24" s="558"/>
      <c r="CN24" s="558"/>
      <c r="CO24" s="558"/>
      <c r="CP24" s="558"/>
      <c r="CQ24" s="558"/>
      <c r="CR24" s="558"/>
      <c r="CS24" s="558"/>
      <c r="CT24" s="558"/>
      <c r="CU24" s="558"/>
      <c r="CV24" s="558"/>
      <c r="CW24" s="558"/>
    </row>
    <row r="25" spans="1:101" x14ac:dyDescent="0.15">
      <c r="A25" s="556"/>
      <c r="B25" s="595"/>
      <c r="C25" s="595"/>
      <c r="D25" s="595" t="s">
        <v>273</v>
      </c>
      <c r="E25" s="595"/>
      <c r="F25" s="595"/>
      <c r="G25" s="595"/>
      <c r="H25" s="595"/>
      <c r="I25" s="595"/>
      <c r="J25" s="595"/>
      <c r="K25" s="595"/>
      <c r="L25" s="595"/>
      <c r="M25" s="595"/>
      <c r="N25" s="595"/>
      <c r="O25" s="596"/>
      <c r="P25" s="597"/>
      <c r="Q25" s="598"/>
      <c r="R25" s="599"/>
      <c r="S25" s="600"/>
      <c r="T25" s="597"/>
      <c r="U25" s="598"/>
      <c r="V25" s="599"/>
      <c r="W25" s="590"/>
      <c r="X25" s="591"/>
      <c r="Y25" s="592"/>
      <c r="Z25" s="593"/>
      <c r="AA25" s="590"/>
      <c r="AB25" s="591"/>
      <c r="AC25" s="592"/>
      <c r="AD25" s="593"/>
      <c r="AE25" s="590"/>
      <c r="AF25" s="591"/>
      <c r="AG25" s="592"/>
      <c r="AH25" s="593"/>
      <c r="AI25" s="590"/>
      <c r="AJ25" s="591"/>
      <c r="AK25" s="592"/>
      <c r="AL25" s="593"/>
      <c r="AM25" s="590"/>
      <c r="AN25" s="591"/>
      <c r="AO25" s="592"/>
      <c r="AP25" s="593"/>
      <c r="AQ25" s="590"/>
      <c r="AR25" s="591"/>
      <c r="AS25" s="592"/>
      <c r="AT25" s="593"/>
      <c r="AU25" s="590"/>
      <c r="AV25" s="591"/>
      <c r="AW25" s="592"/>
      <c r="AX25" s="593"/>
      <c r="AY25" s="590"/>
      <c r="AZ25" s="591"/>
      <c r="BA25" s="592"/>
      <c r="BB25" s="593"/>
      <c r="BC25" s="590"/>
      <c r="BD25" s="591"/>
      <c r="BE25" s="592"/>
      <c r="BF25" s="593"/>
      <c r="BG25" s="590"/>
      <c r="BH25" s="591"/>
      <c r="BI25" s="592"/>
      <c r="BJ25" s="593"/>
      <c r="BK25" s="903">
        <f>変更_9!CX125</f>
        <v>0</v>
      </c>
      <c r="BL25" s="904"/>
      <c r="BM25" s="904"/>
      <c r="BN25" s="905"/>
      <c r="BO25" s="584" t="s">
        <v>5834</v>
      </c>
      <c r="BP25" s="584"/>
      <c r="BQ25" s="584"/>
      <c r="BR25" s="584"/>
      <c r="BS25" s="558"/>
      <c r="BT25" s="558"/>
      <c r="BU25" s="558">
        <v>23</v>
      </c>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row>
    <row r="26" spans="1:101" x14ac:dyDescent="0.15">
      <c r="A26" s="556"/>
      <c r="B26" s="595"/>
      <c r="C26" s="595"/>
      <c r="D26" s="595" t="s">
        <v>275</v>
      </c>
      <c r="E26" s="595"/>
      <c r="F26" s="595"/>
      <c r="G26" s="595"/>
      <c r="H26" s="595"/>
      <c r="I26" s="595"/>
      <c r="J26" s="595"/>
      <c r="K26" s="595"/>
      <c r="L26" s="595"/>
      <c r="M26" s="595"/>
      <c r="N26" s="595"/>
      <c r="O26" s="596"/>
      <c r="P26" s="597"/>
      <c r="Q26" s="598"/>
      <c r="R26" s="599"/>
      <c r="S26" s="600"/>
      <c r="T26" s="597"/>
      <c r="U26" s="598"/>
      <c r="V26" s="599"/>
      <c r="W26" s="590"/>
      <c r="X26" s="591"/>
      <c r="Y26" s="592"/>
      <c r="Z26" s="593"/>
      <c r="AA26" s="590"/>
      <c r="AB26" s="591"/>
      <c r="AC26" s="592"/>
      <c r="AD26" s="593"/>
      <c r="AE26" s="590"/>
      <c r="AF26" s="591"/>
      <c r="AG26" s="592"/>
      <c r="AH26" s="593"/>
      <c r="AI26" s="590"/>
      <c r="AJ26" s="591"/>
      <c r="AK26" s="592"/>
      <c r="AL26" s="593"/>
      <c r="AM26" s="590"/>
      <c r="AN26" s="591"/>
      <c r="AO26" s="592"/>
      <c r="AP26" s="593"/>
      <c r="AQ26" s="590"/>
      <c r="AR26" s="591"/>
      <c r="AS26" s="592"/>
      <c r="AT26" s="593"/>
      <c r="AU26" s="590"/>
      <c r="AV26" s="591"/>
      <c r="AW26" s="592"/>
      <c r="AX26" s="593"/>
      <c r="AY26" s="590"/>
      <c r="AZ26" s="591"/>
      <c r="BA26" s="592"/>
      <c r="BB26" s="593"/>
      <c r="BC26" s="590"/>
      <c r="BD26" s="591"/>
      <c r="BE26" s="592"/>
      <c r="BF26" s="593"/>
      <c r="BG26" s="590"/>
      <c r="BH26" s="591"/>
      <c r="BI26" s="592"/>
      <c r="BJ26" s="593"/>
      <c r="BK26" s="903">
        <f>変更_9!CX126</f>
        <v>0</v>
      </c>
      <c r="BL26" s="904"/>
      <c r="BM26" s="904"/>
      <c r="BN26" s="905"/>
      <c r="BO26" s="584" t="s">
        <v>5834</v>
      </c>
      <c r="BP26" s="584"/>
      <c r="BQ26" s="584"/>
      <c r="BR26" s="584"/>
      <c r="BS26" s="558"/>
      <c r="BT26" s="558"/>
      <c r="BU26" s="558">
        <v>24</v>
      </c>
      <c r="BV26" s="558"/>
      <c r="BW26" s="558"/>
      <c r="BX26" s="558"/>
      <c r="BY26" s="558"/>
      <c r="BZ26" s="558"/>
      <c r="CA26" s="558"/>
      <c r="CB26" s="558"/>
      <c r="CC26" s="558"/>
      <c r="CD26" s="558"/>
      <c r="CE26" s="558"/>
      <c r="CF26" s="558"/>
      <c r="CG26" s="558"/>
      <c r="CH26" s="558"/>
      <c r="CI26" s="558"/>
      <c r="CJ26" s="558"/>
      <c r="CK26" s="558"/>
      <c r="CL26" s="558"/>
      <c r="CM26" s="558"/>
      <c r="CN26" s="558"/>
      <c r="CO26" s="558"/>
      <c r="CP26" s="558"/>
      <c r="CQ26" s="558"/>
      <c r="CR26" s="558"/>
      <c r="CS26" s="558"/>
      <c r="CT26" s="558"/>
      <c r="CU26" s="558"/>
      <c r="CV26" s="558"/>
      <c r="CW26" s="558"/>
    </row>
    <row r="27" spans="1:101" ht="12.6" thickBot="1" x14ac:dyDescent="0.2">
      <c r="A27" s="556"/>
      <c r="B27" s="595"/>
      <c r="C27" s="595"/>
      <c r="D27" s="595" t="s">
        <v>276</v>
      </c>
      <c r="E27" s="595"/>
      <c r="F27" s="595"/>
      <c r="G27" s="595"/>
      <c r="H27" s="595"/>
      <c r="I27" s="595"/>
      <c r="J27" s="595"/>
      <c r="K27" s="595"/>
      <c r="L27" s="595"/>
      <c r="M27" s="595"/>
      <c r="N27" s="595"/>
      <c r="O27" s="601"/>
      <c r="P27" s="602"/>
      <c r="Q27" s="603"/>
      <c r="R27" s="604"/>
      <c r="S27" s="605"/>
      <c r="T27" s="602"/>
      <c r="U27" s="603"/>
      <c r="V27" s="604"/>
      <c r="W27" s="606"/>
      <c r="X27" s="607"/>
      <c r="Y27" s="608"/>
      <c r="Z27" s="609"/>
      <c r="AA27" s="606"/>
      <c r="AB27" s="607"/>
      <c r="AC27" s="608"/>
      <c r="AD27" s="609"/>
      <c r="AE27" s="606"/>
      <c r="AF27" s="607"/>
      <c r="AG27" s="608"/>
      <c r="AH27" s="609"/>
      <c r="AI27" s="606"/>
      <c r="AJ27" s="607"/>
      <c r="AK27" s="608"/>
      <c r="AL27" s="609"/>
      <c r="AM27" s="606"/>
      <c r="AN27" s="607"/>
      <c r="AO27" s="608"/>
      <c r="AP27" s="609"/>
      <c r="AQ27" s="606"/>
      <c r="AR27" s="607"/>
      <c r="AS27" s="608"/>
      <c r="AT27" s="609"/>
      <c r="AU27" s="606"/>
      <c r="AV27" s="607"/>
      <c r="AW27" s="608"/>
      <c r="AX27" s="609"/>
      <c r="AY27" s="606"/>
      <c r="AZ27" s="607"/>
      <c r="BA27" s="608"/>
      <c r="BB27" s="609"/>
      <c r="BC27" s="606"/>
      <c r="BD27" s="607"/>
      <c r="BE27" s="608"/>
      <c r="BF27" s="609"/>
      <c r="BG27" s="606"/>
      <c r="BH27" s="607"/>
      <c r="BI27" s="608"/>
      <c r="BJ27" s="609"/>
      <c r="BK27" s="903">
        <f>変更_9!CX127</f>
        <v>0</v>
      </c>
      <c r="BL27" s="904"/>
      <c r="BM27" s="904"/>
      <c r="BN27" s="905"/>
      <c r="BO27" s="584" t="s">
        <v>5834</v>
      </c>
      <c r="BP27" s="584"/>
      <c r="BQ27" s="584"/>
      <c r="BR27" s="584"/>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row>
    <row r="28" spans="1:101" x14ac:dyDescent="0.15">
      <c r="A28" s="556"/>
      <c r="B28" s="595"/>
      <c r="C28" s="610"/>
      <c r="D28" s="610" t="s">
        <v>269</v>
      </c>
      <c r="E28" s="610"/>
      <c r="F28" s="610"/>
      <c r="G28" s="610"/>
      <c r="H28" s="610"/>
      <c r="I28" s="610"/>
      <c r="J28" s="610"/>
      <c r="K28" s="610"/>
      <c r="L28" s="610"/>
      <c r="M28" s="610"/>
      <c r="N28" s="611"/>
      <c r="O28" s="612"/>
      <c r="P28" s="613"/>
      <c r="Q28" s="614"/>
      <c r="R28" s="615"/>
      <c r="S28" s="616"/>
      <c r="T28" s="613"/>
      <c r="U28" s="614"/>
      <c r="V28" s="615"/>
      <c r="W28" s="617"/>
      <c r="X28" s="618"/>
      <c r="Y28" s="619"/>
      <c r="Z28" s="620"/>
      <c r="AA28" s="617"/>
      <c r="AB28" s="618"/>
      <c r="AC28" s="619"/>
      <c r="AD28" s="620"/>
      <c r="AE28" s="617"/>
      <c r="AF28" s="618"/>
      <c r="AG28" s="619"/>
      <c r="AH28" s="620"/>
      <c r="AI28" s="617"/>
      <c r="AJ28" s="618"/>
      <c r="AK28" s="619"/>
      <c r="AL28" s="620"/>
      <c r="AM28" s="617"/>
      <c r="AN28" s="618"/>
      <c r="AO28" s="619"/>
      <c r="AP28" s="620"/>
      <c r="AQ28" s="617"/>
      <c r="AR28" s="618"/>
      <c r="AS28" s="619"/>
      <c r="AT28" s="620"/>
      <c r="AU28" s="617"/>
      <c r="AV28" s="618"/>
      <c r="AW28" s="619"/>
      <c r="AX28" s="620"/>
      <c r="AY28" s="617"/>
      <c r="AZ28" s="618"/>
      <c r="BA28" s="619"/>
      <c r="BB28" s="620"/>
      <c r="BC28" s="617"/>
      <c r="BD28" s="618"/>
      <c r="BE28" s="619"/>
      <c r="BF28" s="620"/>
      <c r="BG28" s="617"/>
      <c r="BH28" s="618"/>
      <c r="BI28" s="619"/>
      <c r="BJ28" s="620"/>
      <c r="BK28" s="903">
        <f>変更_9!CX128</f>
        <v>0</v>
      </c>
      <c r="BL28" s="904"/>
      <c r="BM28" s="904"/>
      <c r="BN28" s="905"/>
      <c r="BO28" s="621" t="s">
        <v>5834</v>
      </c>
      <c r="BP28" s="622"/>
      <c r="BQ28" s="622"/>
      <c r="BR28" s="584"/>
      <c r="BS28" s="558"/>
      <c r="BT28" s="558"/>
      <c r="BU28" s="558"/>
      <c r="BV28" s="558"/>
      <c r="BW28" s="558"/>
      <c r="BX28" s="558"/>
      <c r="BY28" s="558"/>
      <c r="BZ28" s="558"/>
      <c r="CA28" s="558"/>
      <c r="CB28" s="558"/>
      <c r="CC28" s="558"/>
      <c r="CD28" s="558"/>
      <c r="CE28" s="558"/>
      <c r="CF28" s="558"/>
      <c r="CG28" s="558"/>
      <c r="CH28" s="558"/>
      <c r="CI28" s="558"/>
      <c r="CJ28" s="558"/>
      <c r="CK28" s="558"/>
      <c r="CL28" s="558"/>
      <c r="CM28" s="558"/>
      <c r="CN28" s="558"/>
      <c r="CO28" s="558"/>
      <c r="CP28" s="558"/>
      <c r="CQ28" s="558"/>
      <c r="CR28" s="558"/>
      <c r="CS28" s="558"/>
      <c r="CT28" s="558"/>
      <c r="CU28" s="558"/>
      <c r="CV28" s="558"/>
      <c r="CW28" s="558"/>
    </row>
    <row r="29" spans="1:101" x14ac:dyDescent="0.15">
      <c r="A29" s="556"/>
      <c r="B29" s="523"/>
      <c r="C29" s="523"/>
      <c r="D29" s="523" t="s">
        <v>270</v>
      </c>
      <c r="E29" s="523"/>
      <c r="F29" s="523"/>
      <c r="G29" s="523"/>
      <c r="H29" s="523"/>
      <c r="I29" s="523"/>
      <c r="J29" s="523"/>
      <c r="K29" s="523"/>
      <c r="L29" s="523"/>
      <c r="M29" s="523"/>
      <c r="N29" s="523"/>
      <c r="O29" s="623"/>
      <c r="P29" s="624"/>
      <c r="Q29" s="625"/>
      <c r="R29" s="626"/>
      <c r="S29" s="627"/>
      <c r="T29" s="624"/>
      <c r="U29" s="625"/>
      <c r="V29" s="626"/>
      <c r="W29" s="628"/>
      <c r="X29" s="629"/>
      <c r="Y29" s="630"/>
      <c r="Z29" s="631"/>
      <c r="AA29" s="628"/>
      <c r="AB29" s="629"/>
      <c r="AC29" s="630"/>
      <c r="AD29" s="631"/>
      <c r="AE29" s="628"/>
      <c r="AF29" s="629"/>
      <c r="AG29" s="630"/>
      <c r="AH29" s="631"/>
      <c r="AI29" s="628"/>
      <c r="AJ29" s="629"/>
      <c r="AK29" s="630"/>
      <c r="AL29" s="631"/>
      <c r="AM29" s="628"/>
      <c r="AN29" s="629"/>
      <c r="AO29" s="630"/>
      <c r="AP29" s="631"/>
      <c r="AQ29" s="628"/>
      <c r="AR29" s="629"/>
      <c r="AS29" s="630"/>
      <c r="AT29" s="631"/>
      <c r="AU29" s="628"/>
      <c r="AV29" s="629"/>
      <c r="AW29" s="630"/>
      <c r="AX29" s="631"/>
      <c r="AY29" s="628"/>
      <c r="AZ29" s="629"/>
      <c r="BA29" s="630"/>
      <c r="BB29" s="631"/>
      <c r="BC29" s="628"/>
      <c r="BD29" s="629"/>
      <c r="BE29" s="630"/>
      <c r="BF29" s="631"/>
      <c r="BG29" s="628"/>
      <c r="BH29" s="629"/>
      <c r="BI29" s="630"/>
      <c r="BJ29" s="631"/>
      <c r="BK29" s="903">
        <f>変更_9!CX129</f>
        <v>0</v>
      </c>
      <c r="BL29" s="904"/>
      <c r="BM29" s="904"/>
      <c r="BN29" s="905"/>
      <c r="BO29" s="584" t="s">
        <v>5834</v>
      </c>
      <c r="BP29" s="584"/>
      <c r="BQ29" s="584"/>
      <c r="BR29" s="584"/>
      <c r="BS29" s="558"/>
      <c r="BT29" s="558"/>
      <c r="BU29" s="558"/>
      <c r="BV29" s="558"/>
      <c r="BW29" s="558"/>
      <c r="BX29" s="558"/>
      <c r="BY29" s="558"/>
      <c r="BZ29" s="558"/>
      <c r="CA29" s="558"/>
      <c r="CB29" s="558"/>
      <c r="CC29" s="558"/>
      <c r="CD29" s="558"/>
      <c r="CE29" s="558"/>
      <c r="CF29" s="558"/>
      <c r="CG29" s="558"/>
      <c r="CH29" s="558"/>
      <c r="CI29" s="558"/>
      <c r="CJ29" s="558"/>
      <c r="CK29" s="558"/>
      <c r="CL29" s="558"/>
      <c r="CM29" s="558"/>
      <c r="CN29" s="558"/>
      <c r="CO29" s="558"/>
      <c r="CP29" s="558"/>
      <c r="CQ29" s="558"/>
      <c r="CR29" s="558"/>
      <c r="CS29" s="558"/>
      <c r="CT29" s="558"/>
      <c r="CU29" s="558"/>
      <c r="CV29" s="558"/>
      <c r="CW29" s="558"/>
    </row>
    <row r="30" spans="1:101" x14ac:dyDescent="0.15">
      <c r="A30" s="556"/>
      <c r="B30" s="523"/>
      <c r="C30" s="523"/>
      <c r="D30" s="523" t="s">
        <v>271</v>
      </c>
      <c r="E30" s="523"/>
      <c r="F30" s="523"/>
      <c r="G30" s="523"/>
      <c r="H30" s="523"/>
      <c r="I30" s="523"/>
      <c r="J30" s="523"/>
      <c r="K30" s="523"/>
      <c r="L30" s="523"/>
      <c r="M30" s="523"/>
      <c r="N30" s="523"/>
      <c r="O30" s="585"/>
      <c r="P30" s="586"/>
      <c r="Q30" s="587"/>
      <c r="R30" s="588"/>
      <c r="S30" s="589"/>
      <c r="T30" s="586"/>
      <c r="U30" s="587"/>
      <c r="V30" s="594"/>
      <c r="W30" s="590"/>
      <c r="X30" s="591"/>
      <c r="Y30" s="592"/>
      <c r="Z30" s="593"/>
      <c r="AA30" s="590"/>
      <c r="AB30" s="591"/>
      <c r="AC30" s="592"/>
      <c r="AD30" s="593"/>
      <c r="AE30" s="590"/>
      <c r="AF30" s="591"/>
      <c r="AG30" s="592"/>
      <c r="AH30" s="593"/>
      <c r="AI30" s="590"/>
      <c r="AJ30" s="591"/>
      <c r="AK30" s="592"/>
      <c r="AL30" s="593"/>
      <c r="AM30" s="590"/>
      <c r="AN30" s="591"/>
      <c r="AO30" s="592"/>
      <c r="AP30" s="593"/>
      <c r="AQ30" s="590"/>
      <c r="AR30" s="591"/>
      <c r="AS30" s="592"/>
      <c r="AT30" s="593"/>
      <c r="AU30" s="590"/>
      <c r="AV30" s="591"/>
      <c r="AW30" s="592"/>
      <c r="AX30" s="593"/>
      <c r="AY30" s="590"/>
      <c r="AZ30" s="591"/>
      <c r="BA30" s="592"/>
      <c r="BB30" s="593"/>
      <c r="BC30" s="590"/>
      <c r="BD30" s="591"/>
      <c r="BE30" s="592"/>
      <c r="BF30" s="593"/>
      <c r="BG30" s="590"/>
      <c r="BH30" s="591"/>
      <c r="BI30" s="592"/>
      <c r="BJ30" s="593"/>
      <c r="BK30" s="903">
        <f>変更_9!CX130</f>
        <v>0</v>
      </c>
      <c r="BL30" s="904"/>
      <c r="BM30" s="904"/>
      <c r="BN30" s="905"/>
      <c r="BO30" s="584" t="s">
        <v>5834</v>
      </c>
      <c r="BP30" s="584"/>
      <c r="BQ30" s="584"/>
      <c r="BR30" s="584"/>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row>
    <row r="31" spans="1:101" x14ac:dyDescent="0.15">
      <c r="A31" s="556"/>
      <c r="B31" s="595" t="s">
        <v>248</v>
      </c>
      <c r="C31" s="595"/>
      <c r="D31" s="595" t="s">
        <v>272</v>
      </c>
      <c r="E31" s="595"/>
      <c r="F31" s="595"/>
      <c r="G31" s="595"/>
      <c r="H31" s="595"/>
      <c r="I31" s="595"/>
      <c r="J31" s="595"/>
      <c r="K31" s="595"/>
      <c r="L31" s="595"/>
      <c r="M31" s="595"/>
      <c r="N31" s="595"/>
      <c r="O31" s="596"/>
      <c r="P31" s="597"/>
      <c r="Q31" s="598"/>
      <c r="R31" s="599"/>
      <c r="S31" s="600"/>
      <c r="T31" s="597"/>
      <c r="U31" s="598"/>
      <c r="V31" s="599"/>
      <c r="W31" s="590"/>
      <c r="X31" s="591"/>
      <c r="Y31" s="592"/>
      <c r="Z31" s="593"/>
      <c r="AA31" s="590"/>
      <c r="AB31" s="591"/>
      <c r="AC31" s="592"/>
      <c r="AD31" s="593"/>
      <c r="AE31" s="590"/>
      <c r="AF31" s="591"/>
      <c r="AG31" s="592"/>
      <c r="AH31" s="593"/>
      <c r="AI31" s="590"/>
      <c r="AJ31" s="591"/>
      <c r="AK31" s="592"/>
      <c r="AL31" s="593"/>
      <c r="AM31" s="590"/>
      <c r="AN31" s="591"/>
      <c r="AO31" s="592"/>
      <c r="AP31" s="593"/>
      <c r="AQ31" s="590"/>
      <c r="AR31" s="591"/>
      <c r="AS31" s="592"/>
      <c r="AT31" s="593"/>
      <c r="AU31" s="590"/>
      <c r="AV31" s="591"/>
      <c r="AW31" s="592"/>
      <c r="AX31" s="593"/>
      <c r="AY31" s="590"/>
      <c r="AZ31" s="591"/>
      <c r="BA31" s="592"/>
      <c r="BB31" s="593"/>
      <c r="BC31" s="590"/>
      <c r="BD31" s="591"/>
      <c r="BE31" s="592"/>
      <c r="BF31" s="593"/>
      <c r="BG31" s="590"/>
      <c r="BH31" s="591"/>
      <c r="BI31" s="592"/>
      <c r="BJ31" s="593"/>
      <c r="BK31" s="903">
        <f>変更_9!CX131</f>
        <v>0</v>
      </c>
      <c r="BL31" s="904"/>
      <c r="BM31" s="904"/>
      <c r="BN31" s="905"/>
      <c r="BO31" s="584" t="s">
        <v>5834</v>
      </c>
      <c r="BP31" s="584"/>
      <c r="BQ31" s="584"/>
      <c r="BR31" s="584"/>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row>
    <row r="32" spans="1:101" x14ac:dyDescent="0.15">
      <c r="A32" s="556"/>
      <c r="B32" s="595"/>
      <c r="C32" s="595"/>
      <c r="D32" s="595" t="s">
        <v>273</v>
      </c>
      <c r="E32" s="595"/>
      <c r="F32" s="595"/>
      <c r="G32" s="595"/>
      <c r="H32" s="595"/>
      <c r="I32" s="595"/>
      <c r="J32" s="595"/>
      <c r="K32" s="595"/>
      <c r="L32" s="595"/>
      <c r="M32" s="595"/>
      <c r="N32" s="595"/>
      <c r="O32" s="596"/>
      <c r="P32" s="597"/>
      <c r="Q32" s="598"/>
      <c r="R32" s="599"/>
      <c r="S32" s="600"/>
      <c r="T32" s="597"/>
      <c r="U32" s="598"/>
      <c r="V32" s="599"/>
      <c r="W32" s="590"/>
      <c r="X32" s="591"/>
      <c r="Y32" s="592"/>
      <c r="Z32" s="593"/>
      <c r="AA32" s="590"/>
      <c r="AB32" s="591"/>
      <c r="AC32" s="592"/>
      <c r="AD32" s="593"/>
      <c r="AE32" s="590"/>
      <c r="AF32" s="591"/>
      <c r="AG32" s="592"/>
      <c r="AH32" s="593"/>
      <c r="AI32" s="590"/>
      <c r="AJ32" s="591"/>
      <c r="AK32" s="592"/>
      <c r="AL32" s="593"/>
      <c r="AM32" s="590"/>
      <c r="AN32" s="591"/>
      <c r="AO32" s="592"/>
      <c r="AP32" s="593"/>
      <c r="AQ32" s="590"/>
      <c r="AR32" s="591"/>
      <c r="AS32" s="592"/>
      <c r="AT32" s="593"/>
      <c r="AU32" s="590"/>
      <c r="AV32" s="591"/>
      <c r="AW32" s="592"/>
      <c r="AX32" s="593"/>
      <c r="AY32" s="590"/>
      <c r="AZ32" s="591"/>
      <c r="BA32" s="592"/>
      <c r="BB32" s="593"/>
      <c r="BC32" s="590"/>
      <c r="BD32" s="591"/>
      <c r="BE32" s="592"/>
      <c r="BF32" s="593"/>
      <c r="BG32" s="590"/>
      <c r="BH32" s="591"/>
      <c r="BI32" s="592"/>
      <c r="BJ32" s="593"/>
      <c r="BK32" s="903">
        <f>変更_9!CX132</f>
        <v>0</v>
      </c>
      <c r="BL32" s="904"/>
      <c r="BM32" s="904"/>
      <c r="BN32" s="905"/>
      <c r="BO32" s="584" t="s">
        <v>5834</v>
      </c>
      <c r="BP32" s="584"/>
      <c r="BQ32" s="584"/>
      <c r="BR32" s="584"/>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row>
    <row r="33" spans="1:101" x14ac:dyDescent="0.15">
      <c r="A33" s="556"/>
      <c r="B33" s="595"/>
      <c r="C33" s="595"/>
      <c r="D33" s="595" t="s">
        <v>275</v>
      </c>
      <c r="E33" s="595"/>
      <c r="F33" s="595"/>
      <c r="G33" s="595"/>
      <c r="H33" s="595"/>
      <c r="I33" s="595"/>
      <c r="J33" s="595"/>
      <c r="K33" s="595"/>
      <c r="L33" s="595"/>
      <c r="M33" s="595"/>
      <c r="N33" s="595"/>
      <c r="O33" s="596"/>
      <c r="P33" s="597"/>
      <c r="Q33" s="598"/>
      <c r="R33" s="599"/>
      <c r="S33" s="600"/>
      <c r="T33" s="597"/>
      <c r="U33" s="598"/>
      <c r="V33" s="599"/>
      <c r="W33" s="590"/>
      <c r="X33" s="591"/>
      <c r="Y33" s="592"/>
      <c r="Z33" s="593"/>
      <c r="AA33" s="590"/>
      <c r="AB33" s="591"/>
      <c r="AC33" s="592"/>
      <c r="AD33" s="593"/>
      <c r="AE33" s="590"/>
      <c r="AF33" s="591"/>
      <c r="AG33" s="592"/>
      <c r="AH33" s="593"/>
      <c r="AI33" s="590"/>
      <c r="AJ33" s="591"/>
      <c r="AK33" s="592"/>
      <c r="AL33" s="593"/>
      <c r="AM33" s="590"/>
      <c r="AN33" s="591"/>
      <c r="AO33" s="592"/>
      <c r="AP33" s="593"/>
      <c r="AQ33" s="590"/>
      <c r="AR33" s="591"/>
      <c r="AS33" s="592"/>
      <c r="AT33" s="593"/>
      <c r="AU33" s="590"/>
      <c r="AV33" s="591"/>
      <c r="AW33" s="592"/>
      <c r="AX33" s="593"/>
      <c r="AY33" s="590"/>
      <c r="AZ33" s="591"/>
      <c r="BA33" s="592"/>
      <c r="BB33" s="593"/>
      <c r="BC33" s="590"/>
      <c r="BD33" s="591"/>
      <c r="BE33" s="592"/>
      <c r="BF33" s="593"/>
      <c r="BG33" s="590"/>
      <c r="BH33" s="591"/>
      <c r="BI33" s="592"/>
      <c r="BJ33" s="593"/>
      <c r="BK33" s="903">
        <f>変更_9!CX133</f>
        <v>0</v>
      </c>
      <c r="BL33" s="904"/>
      <c r="BM33" s="904"/>
      <c r="BN33" s="905"/>
      <c r="BO33" s="584" t="s">
        <v>5834</v>
      </c>
      <c r="BP33" s="584"/>
      <c r="BQ33" s="584"/>
      <c r="BR33" s="584"/>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c r="CQ33" s="558"/>
      <c r="CR33" s="558"/>
      <c r="CS33" s="558"/>
      <c r="CT33" s="558"/>
      <c r="CU33" s="558"/>
      <c r="CV33" s="558"/>
      <c r="CW33" s="558"/>
    </row>
    <row r="34" spans="1:101" ht="12.6" thickBot="1" x14ac:dyDescent="0.2">
      <c r="A34" s="556"/>
      <c r="B34" s="595"/>
      <c r="C34" s="632"/>
      <c r="D34" s="632" t="s">
        <v>276</v>
      </c>
      <c r="E34" s="632"/>
      <c r="F34" s="632"/>
      <c r="G34" s="632"/>
      <c r="H34" s="632"/>
      <c r="I34" s="632"/>
      <c r="J34" s="632"/>
      <c r="K34" s="632"/>
      <c r="L34" s="632"/>
      <c r="M34" s="632"/>
      <c r="N34" s="632"/>
      <c r="O34" s="633"/>
      <c r="P34" s="634"/>
      <c r="Q34" s="635"/>
      <c r="R34" s="636"/>
      <c r="S34" s="637"/>
      <c r="T34" s="634"/>
      <c r="U34" s="635"/>
      <c r="V34" s="636"/>
      <c r="W34" s="638"/>
      <c r="X34" s="639"/>
      <c r="Y34" s="640"/>
      <c r="Z34" s="641"/>
      <c r="AA34" s="638"/>
      <c r="AB34" s="639"/>
      <c r="AC34" s="640"/>
      <c r="AD34" s="641"/>
      <c r="AE34" s="638"/>
      <c r="AF34" s="639"/>
      <c r="AG34" s="640"/>
      <c r="AH34" s="641"/>
      <c r="AI34" s="638"/>
      <c r="AJ34" s="639"/>
      <c r="AK34" s="640"/>
      <c r="AL34" s="641"/>
      <c r="AM34" s="638"/>
      <c r="AN34" s="639"/>
      <c r="AO34" s="640"/>
      <c r="AP34" s="641"/>
      <c r="AQ34" s="638"/>
      <c r="AR34" s="639"/>
      <c r="AS34" s="640"/>
      <c r="AT34" s="641"/>
      <c r="AU34" s="638"/>
      <c r="AV34" s="639"/>
      <c r="AW34" s="640"/>
      <c r="AX34" s="641"/>
      <c r="AY34" s="638"/>
      <c r="AZ34" s="639"/>
      <c r="BA34" s="640"/>
      <c r="BB34" s="641"/>
      <c r="BC34" s="638"/>
      <c r="BD34" s="639"/>
      <c r="BE34" s="640"/>
      <c r="BF34" s="641"/>
      <c r="BG34" s="638"/>
      <c r="BH34" s="639"/>
      <c r="BI34" s="640"/>
      <c r="BJ34" s="641"/>
      <c r="BK34" s="903">
        <f>変更_9!CX134</f>
        <v>0</v>
      </c>
      <c r="BL34" s="904"/>
      <c r="BM34" s="904"/>
      <c r="BN34" s="905"/>
      <c r="BO34" s="642" t="s">
        <v>5834</v>
      </c>
      <c r="BP34" s="642"/>
      <c r="BQ34" s="642"/>
      <c r="BR34" s="584"/>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c r="CQ34" s="558"/>
      <c r="CR34" s="558"/>
      <c r="CS34" s="558"/>
      <c r="CT34" s="558"/>
      <c r="CU34" s="558"/>
      <c r="CV34" s="558"/>
      <c r="CW34" s="558"/>
    </row>
    <row r="35" spans="1:101" x14ac:dyDescent="0.15">
      <c r="A35" s="556"/>
      <c r="B35" s="595"/>
      <c r="C35" s="610"/>
      <c r="D35" s="610" t="s">
        <v>269</v>
      </c>
      <c r="E35" s="610"/>
      <c r="F35" s="610"/>
      <c r="G35" s="610"/>
      <c r="H35" s="610"/>
      <c r="I35" s="610"/>
      <c r="J35" s="610"/>
      <c r="K35" s="610"/>
      <c r="L35" s="610"/>
      <c r="M35" s="610"/>
      <c r="N35" s="610"/>
      <c r="O35" s="643"/>
      <c r="P35" s="644"/>
      <c r="Q35" s="645"/>
      <c r="R35" s="646"/>
      <c r="S35" s="647"/>
      <c r="T35" s="644"/>
      <c r="U35" s="645"/>
      <c r="V35" s="646"/>
      <c r="W35" s="648"/>
      <c r="X35" s="649"/>
      <c r="Y35" s="650"/>
      <c r="Z35" s="651"/>
      <c r="AA35" s="648"/>
      <c r="AB35" s="649"/>
      <c r="AC35" s="650"/>
      <c r="AD35" s="651"/>
      <c r="AE35" s="648"/>
      <c r="AF35" s="649"/>
      <c r="AG35" s="650"/>
      <c r="AH35" s="651"/>
      <c r="AI35" s="648"/>
      <c r="AJ35" s="649"/>
      <c r="AK35" s="650"/>
      <c r="AL35" s="651"/>
      <c r="AM35" s="648"/>
      <c r="AN35" s="649"/>
      <c r="AO35" s="650"/>
      <c r="AP35" s="651"/>
      <c r="AQ35" s="648"/>
      <c r="AR35" s="649"/>
      <c r="AS35" s="650"/>
      <c r="AT35" s="651"/>
      <c r="AU35" s="648"/>
      <c r="AV35" s="649"/>
      <c r="AW35" s="650"/>
      <c r="AX35" s="651"/>
      <c r="AY35" s="648"/>
      <c r="AZ35" s="649"/>
      <c r="BA35" s="650"/>
      <c r="BB35" s="651"/>
      <c r="BC35" s="648"/>
      <c r="BD35" s="649"/>
      <c r="BE35" s="650"/>
      <c r="BF35" s="651"/>
      <c r="BG35" s="648"/>
      <c r="BH35" s="649"/>
      <c r="BI35" s="650"/>
      <c r="BJ35" s="651"/>
      <c r="BK35" s="903">
        <f>変更_9!CX135</f>
        <v>0</v>
      </c>
      <c r="BL35" s="904"/>
      <c r="BM35" s="904"/>
      <c r="BN35" s="905"/>
      <c r="BO35" s="622" t="s">
        <v>5834</v>
      </c>
      <c r="BP35" s="622"/>
      <c r="BQ35" s="622"/>
      <c r="BR35" s="584"/>
      <c r="BS35" s="558"/>
      <c r="BT35" s="558"/>
      <c r="BU35" s="558"/>
      <c r="BV35" s="558"/>
      <c r="BW35" s="558"/>
      <c r="BX35" s="558"/>
      <c r="BY35" s="558"/>
      <c r="BZ35" s="558"/>
      <c r="CA35" s="558"/>
      <c r="CB35" s="558"/>
      <c r="CC35" s="558"/>
      <c r="CD35" s="558"/>
      <c r="CE35" s="558"/>
      <c r="CF35" s="558"/>
      <c r="CG35" s="558"/>
      <c r="CH35" s="558"/>
      <c r="CI35" s="558"/>
      <c r="CJ35" s="558"/>
      <c r="CK35" s="558"/>
      <c r="CL35" s="558"/>
      <c r="CM35" s="558"/>
      <c r="CN35" s="558"/>
      <c r="CO35" s="558"/>
      <c r="CP35" s="558"/>
      <c r="CQ35" s="558"/>
      <c r="CR35" s="558"/>
      <c r="CS35" s="558"/>
      <c r="CT35" s="558"/>
      <c r="CU35" s="558"/>
      <c r="CV35" s="558"/>
      <c r="CW35" s="558"/>
    </row>
    <row r="36" spans="1:101" x14ac:dyDescent="0.15">
      <c r="A36" s="556"/>
      <c r="B36" s="523"/>
      <c r="C36" s="523"/>
      <c r="D36" s="523" t="s">
        <v>270</v>
      </c>
      <c r="E36" s="523"/>
      <c r="F36" s="523"/>
      <c r="G36" s="523"/>
      <c r="H36" s="523"/>
      <c r="I36" s="523"/>
      <c r="J36" s="523"/>
      <c r="K36" s="523"/>
      <c r="L36" s="523"/>
      <c r="M36" s="523"/>
      <c r="N36" s="523"/>
      <c r="O36" s="585"/>
      <c r="P36" s="586"/>
      <c r="Q36" s="587"/>
      <c r="R36" s="588"/>
      <c r="S36" s="589"/>
      <c r="T36" s="586"/>
      <c r="U36" s="587"/>
      <c r="V36" s="588"/>
      <c r="W36" s="590"/>
      <c r="X36" s="591"/>
      <c r="Y36" s="592"/>
      <c r="Z36" s="593"/>
      <c r="AA36" s="590"/>
      <c r="AB36" s="591"/>
      <c r="AC36" s="592"/>
      <c r="AD36" s="593"/>
      <c r="AE36" s="590"/>
      <c r="AF36" s="591"/>
      <c r="AG36" s="592"/>
      <c r="AH36" s="593"/>
      <c r="AI36" s="590"/>
      <c r="AJ36" s="591"/>
      <c r="AK36" s="592"/>
      <c r="AL36" s="593"/>
      <c r="AM36" s="590"/>
      <c r="AN36" s="591"/>
      <c r="AO36" s="592"/>
      <c r="AP36" s="593"/>
      <c r="AQ36" s="590"/>
      <c r="AR36" s="591"/>
      <c r="AS36" s="592"/>
      <c r="AT36" s="593"/>
      <c r="AU36" s="590"/>
      <c r="AV36" s="591"/>
      <c r="AW36" s="592"/>
      <c r="AX36" s="593"/>
      <c r="AY36" s="590"/>
      <c r="AZ36" s="591"/>
      <c r="BA36" s="592"/>
      <c r="BB36" s="593"/>
      <c r="BC36" s="590"/>
      <c r="BD36" s="591"/>
      <c r="BE36" s="592"/>
      <c r="BF36" s="593"/>
      <c r="BG36" s="590"/>
      <c r="BH36" s="591"/>
      <c r="BI36" s="592"/>
      <c r="BJ36" s="593"/>
      <c r="BK36" s="903">
        <f>変更_9!CX136</f>
        <v>0</v>
      </c>
      <c r="BL36" s="904"/>
      <c r="BM36" s="904"/>
      <c r="BN36" s="905"/>
      <c r="BO36" s="584" t="s">
        <v>5834</v>
      </c>
      <c r="BP36" s="584"/>
      <c r="BQ36" s="584"/>
      <c r="BR36" s="584"/>
      <c r="BS36" s="558"/>
      <c r="BT36" s="558"/>
      <c r="BU36" s="558"/>
      <c r="BV36" s="558"/>
      <c r="BW36" s="558"/>
      <c r="BX36" s="558"/>
      <c r="BY36" s="558"/>
      <c r="BZ36" s="558"/>
      <c r="CA36" s="558"/>
      <c r="CB36" s="558"/>
      <c r="CC36" s="558"/>
      <c r="CD36" s="558"/>
      <c r="CE36" s="558"/>
      <c r="CF36" s="558"/>
      <c r="CG36" s="558"/>
      <c r="CH36" s="558"/>
      <c r="CI36" s="558"/>
      <c r="CJ36" s="558"/>
      <c r="CK36" s="558"/>
      <c r="CL36" s="558"/>
      <c r="CM36" s="558"/>
      <c r="CN36" s="558"/>
      <c r="CO36" s="558"/>
      <c r="CP36" s="558"/>
      <c r="CQ36" s="558"/>
      <c r="CR36" s="558"/>
      <c r="CS36" s="558"/>
      <c r="CT36" s="558"/>
      <c r="CU36" s="558"/>
      <c r="CV36" s="558"/>
      <c r="CW36" s="558"/>
    </row>
    <row r="37" spans="1:101" x14ac:dyDescent="0.15">
      <c r="A37" s="556"/>
      <c r="B37" s="523"/>
      <c r="C37" s="523"/>
      <c r="D37" s="523" t="s">
        <v>271</v>
      </c>
      <c r="E37" s="523"/>
      <c r="F37" s="523"/>
      <c r="G37" s="523"/>
      <c r="H37" s="523"/>
      <c r="I37" s="523"/>
      <c r="J37" s="523"/>
      <c r="K37" s="523"/>
      <c r="L37" s="523"/>
      <c r="M37" s="523"/>
      <c r="N37" s="523"/>
      <c r="O37" s="585"/>
      <c r="P37" s="586"/>
      <c r="Q37" s="587"/>
      <c r="R37" s="588"/>
      <c r="S37" s="589"/>
      <c r="T37" s="586"/>
      <c r="U37" s="587"/>
      <c r="V37" s="594"/>
      <c r="W37" s="590"/>
      <c r="X37" s="591"/>
      <c r="Y37" s="592"/>
      <c r="Z37" s="593"/>
      <c r="AA37" s="590"/>
      <c r="AB37" s="591"/>
      <c r="AC37" s="592"/>
      <c r="AD37" s="593"/>
      <c r="AE37" s="590"/>
      <c r="AF37" s="591"/>
      <c r="AG37" s="592"/>
      <c r="AH37" s="593"/>
      <c r="AI37" s="590"/>
      <c r="AJ37" s="591"/>
      <c r="AK37" s="592"/>
      <c r="AL37" s="593"/>
      <c r="AM37" s="590"/>
      <c r="AN37" s="591"/>
      <c r="AO37" s="592"/>
      <c r="AP37" s="593"/>
      <c r="AQ37" s="590"/>
      <c r="AR37" s="591"/>
      <c r="AS37" s="592"/>
      <c r="AT37" s="593"/>
      <c r="AU37" s="590"/>
      <c r="AV37" s="591"/>
      <c r="AW37" s="592"/>
      <c r="AX37" s="593"/>
      <c r="AY37" s="590"/>
      <c r="AZ37" s="591"/>
      <c r="BA37" s="592"/>
      <c r="BB37" s="593"/>
      <c r="BC37" s="590"/>
      <c r="BD37" s="591"/>
      <c r="BE37" s="592"/>
      <c r="BF37" s="593"/>
      <c r="BG37" s="590"/>
      <c r="BH37" s="591"/>
      <c r="BI37" s="592"/>
      <c r="BJ37" s="593"/>
      <c r="BK37" s="903">
        <f>変更_9!CX137</f>
        <v>0</v>
      </c>
      <c r="BL37" s="904"/>
      <c r="BM37" s="904"/>
      <c r="BN37" s="905"/>
      <c r="BO37" s="584" t="s">
        <v>5834</v>
      </c>
      <c r="BP37" s="584"/>
      <c r="BQ37" s="584"/>
      <c r="BR37" s="584"/>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c r="CQ37" s="558"/>
      <c r="CR37" s="558"/>
      <c r="CS37" s="558"/>
      <c r="CT37" s="558"/>
      <c r="CU37" s="558"/>
      <c r="CV37" s="558"/>
      <c r="CW37" s="558"/>
    </row>
    <row r="38" spans="1:101" x14ac:dyDescent="0.15">
      <c r="A38" s="556"/>
      <c r="B38" s="595" t="s">
        <v>249</v>
      </c>
      <c r="C38" s="595"/>
      <c r="D38" s="595" t="s">
        <v>272</v>
      </c>
      <c r="E38" s="595"/>
      <c r="F38" s="595"/>
      <c r="G38" s="595"/>
      <c r="H38" s="595"/>
      <c r="I38" s="595"/>
      <c r="J38" s="595"/>
      <c r="K38" s="595"/>
      <c r="L38" s="595"/>
      <c r="M38" s="595"/>
      <c r="N38" s="595"/>
      <c r="O38" s="596"/>
      <c r="P38" s="597"/>
      <c r="Q38" s="598"/>
      <c r="R38" s="599"/>
      <c r="S38" s="600"/>
      <c r="T38" s="597"/>
      <c r="U38" s="598"/>
      <c r="V38" s="599"/>
      <c r="W38" s="590"/>
      <c r="X38" s="591"/>
      <c r="Y38" s="592"/>
      <c r="Z38" s="593"/>
      <c r="AA38" s="590"/>
      <c r="AB38" s="591"/>
      <c r="AC38" s="592"/>
      <c r="AD38" s="593"/>
      <c r="AE38" s="590"/>
      <c r="AF38" s="591"/>
      <c r="AG38" s="592"/>
      <c r="AH38" s="593"/>
      <c r="AI38" s="590"/>
      <c r="AJ38" s="591"/>
      <c r="AK38" s="592"/>
      <c r="AL38" s="593"/>
      <c r="AM38" s="590"/>
      <c r="AN38" s="591"/>
      <c r="AO38" s="592"/>
      <c r="AP38" s="593"/>
      <c r="AQ38" s="590"/>
      <c r="AR38" s="591"/>
      <c r="AS38" s="592"/>
      <c r="AT38" s="593"/>
      <c r="AU38" s="590"/>
      <c r="AV38" s="591"/>
      <c r="AW38" s="592"/>
      <c r="AX38" s="593"/>
      <c r="AY38" s="590"/>
      <c r="AZ38" s="591"/>
      <c r="BA38" s="592"/>
      <c r="BB38" s="593"/>
      <c r="BC38" s="590"/>
      <c r="BD38" s="591"/>
      <c r="BE38" s="592"/>
      <c r="BF38" s="593"/>
      <c r="BG38" s="590"/>
      <c r="BH38" s="591"/>
      <c r="BI38" s="592"/>
      <c r="BJ38" s="593"/>
      <c r="BK38" s="903">
        <f>変更_9!CX138</f>
        <v>0</v>
      </c>
      <c r="BL38" s="904"/>
      <c r="BM38" s="904"/>
      <c r="BN38" s="905"/>
      <c r="BO38" s="584" t="s">
        <v>5834</v>
      </c>
      <c r="BP38" s="584"/>
      <c r="BQ38" s="584"/>
      <c r="BR38" s="584"/>
      <c r="BS38" s="558"/>
      <c r="BT38" s="558"/>
      <c r="BU38" s="558"/>
      <c r="BV38" s="558"/>
      <c r="BW38" s="558"/>
      <c r="BX38" s="558"/>
      <c r="BY38" s="558"/>
      <c r="BZ38" s="558"/>
      <c r="CA38" s="558"/>
      <c r="CB38" s="558"/>
      <c r="CC38" s="558"/>
      <c r="CD38" s="558"/>
      <c r="CE38" s="558"/>
      <c r="CF38" s="558"/>
      <c r="CG38" s="558"/>
      <c r="CH38" s="558"/>
      <c r="CI38" s="558"/>
      <c r="CJ38" s="558"/>
      <c r="CK38" s="558"/>
      <c r="CL38" s="558"/>
      <c r="CM38" s="558"/>
      <c r="CN38" s="558"/>
      <c r="CO38" s="558"/>
      <c r="CP38" s="558"/>
      <c r="CQ38" s="558"/>
      <c r="CR38" s="558"/>
      <c r="CS38" s="558"/>
      <c r="CT38" s="558"/>
      <c r="CU38" s="558"/>
      <c r="CV38" s="558"/>
      <c r="CW38" s="558"/>
    </row>
    <row r="39" spans="1:101" x14ac:dyDescent="0.15">
      <c r="A39" s="556"/>
      <c r="B39" s="595"/>
      <c r="C39" s="595"/>
      <c r="D39" s="595" t="s">
        <v>273</v>
      </c>
      <c r="E39" s="595"/>
      <c r="F39" s="595"/>
      <c r="G39" s="595"/>
      <c r="H39" s="595"/>
      <c r="I39" s="595"/>
      <c r="J39" s="595"/>
      <c r="K39" s="595"/>
      <c r="L39" s="595"/>
      <c r="M39" s="595"/>
      <c r="N39" s="595"/>
      <c r="O39" s="596"/>
      <c r="P39" s="597"/>
      <c r="Q39" s="598"/>
      <c r="R39" s="599"/>
      <c r="S39" s="600"/>
      <c r="T39" s="597"/>
      <c r="U39" s="598"/>
      <c r="V39" s="599"/>
      <c r="W39" s="590"/>
      <c r="X39" s="591"/>
      <c r="Y39" s="592"/>
      <c r="Z39" s="593"/>
      <c r="AA39" s="590"/>
      <c r="AB39" s="591"/>
      <c r="AC39" s="592"/>
      <c r="AD39" s="593"/>
      <c r="AE39" s="590"/>
      <c r="AF39" s="591"/>
      <c r="AG39" s="592"/>
      <c r="AH39" s="593"/>
      <c r="AI39" s="590"/>
      <c r="AJ39" s="591"/>
      <c r="AK39" s="592"/>
      <c r="AL39" s="593"/>
      <c r="AM39" s="590"/>
      <c r="AN39" s="591"/>
      <c r="AO39" s="592"/>
      <c r="AP39" s="593"/>
      <c r="AQ39" s="590"/>
      <c r="AR39" s="591"/>
      <c r="AS39" s="592"/>
      <c r="AT39" s="593"/>
      <c r="AU39" s="590"/>
      <c r="AV39" s="591"/>
      <c r="AW39" s="592"/>
      <c r="AX39" s="593"/>
      <c r="AY39" s="590"/>
      <c r="AZ39" s="591"/>
      <c r="BA39" s="592"/>
      <c r="BB39" s="593"/>
      <c r="BC39" s="590"/>
      <c r="BD39" s="591"/>
      <c r="BE39" s="592"/>
      <c r="BF39" s="593"/>
      <c r="BG39" s="590"/>
      <c r="BH39" s="591"/>
      <c r="BI39" s="592"/>
      <c r="BJ39" s="593"/>
      <c r="BK39" s="903">
        <f>変更_9!CX139</f>
        <v>0</v>
      </c>
      <c r="BL39" s="904"/>
      <c r="BM39" s="904"/>
      <c r="BN39" s="905"/>
      <c r="BO39" s="584" t="s">
        <v>5834</v>
      </c>
      <c r="BP39" s="584"/>
      <c r="BQ39" s="584"/>
      <c r="BR39" s="584"/>
      <c r="BS39" s="558"/>
      <c r="BT39" s="558"/>
      <c r="BU39" s="558"/>
      <c r="BV39" s="558"/>
      <c r="BW39" s="558"/>
      <c r="BX39" s="558"/>
      <c r="BY39" s="558"/>
      <c r="BZ39" s="558"/>
      <c r="CA39" s="558"/>
      <c r="CB39" s="558"/>
      <c r="CC39" s="558"/>
      <c r="CD39" s="558"/>
      <c r="CE39" s="558"/>
      <c r="CF39" s="558"/>
      <c r="CG39" s="558"/>
      <c r="CH39" s="558"/>
      <c r="CI39" s="558"/>
      <c r="CJ39" s="558"/>
      <c r="CK39" s="558"/>
      <c r="CL39" s="558"/>
      <c r="CM39" s="558"/>
      <c r="CN39" s="558"/>
      <c r="CO39" s="558"/>
      <c r="CP39" s="558"/>
      <c r="CQ39" s="558"/>
      <c r="CR39" s="558"/>
      <c r="CS39" s="558"/>
      <c r="CT39" s="558"/>
      <c r="CU39" s="558"/>
      <c r="CV39" s="558"/>
      <c r="CW39" s="558"/>
    </row>
    <row r="40" spans="1:101" x14ac:dyDescent="0.15">
      <c r="A40" s="556"/>
      <c r="B40" s="595"/>
      <c r="C40" s="595"/>
      <c r="D40" s="595" t="s">
        <v>275</v>
      </c>
      <c r="E40" s="595"/>
      <c r="F40" s="595"/>
      <c r="G40" s="595"/>
      <c r="H40" s="595"/>
      <c r="I40" s="595"/>
      <c r="J40" s="595"/>
      <c r="K40" s="595"/>
      <c r="L40" s="595"/>
      <c r="M40" s="595"/>
      <c r="N40" s="595"/>
      <c r="O40" s="596"/>
      <c r="P40" s="597"/>
      <c r="Q40" s="598"/>
      <c r="R40" s="599"/>
      <c r="S40" s="600"/>
      <c r="T40" s="597"/>
      <c r="U40" s="598"/>
      <c r="V40" s="599"/>
      <c r="W40" s="590"/>
      <c r="X40" s="591"/>
      <c r="Y40" s="592"/>
      <c r="Z40" s="593"/>
      <c r="AA40" s="590"/>
      <c r="AB40" s="591"/>
      <c r="AC40" s="592"/>
      <c r="AD40" s="593"/>
      <c r="AE40" s="590"/>
      <c r="AF40" s="591"/>
      <c r="AG40" s="592"/>
      <c r="AH40" s="593"/>
      <c r="AI40" s="590"/>
      <c r="AJ40" s="591"/>
      <c r="AK40" s="592"/>
      <c r="AL40" s="593"/>
      <c r="AM40" s="590"/>
      <c r="AN40" s="591"/>
      <c r="AO40" s="592"/>
      <c r="AP40" s="593"/>
      <c r="AQ40" s="590"/>
      <c r="AR40" s="591"/>
      <c r="AS40" s="592"/>
      <c r="AT40" s="593"/>
      <c r="AU40" s="590"/>
      <c r="AV40" s="591"/>
      <c r="AW40" s="592"/>
      <c r="AX40" s="593"/>
      <c r="AY40" s="590"/>
      <c r="AZ40" s="591"/>
      <c r="BA40" s="592"/>
      <c r="BB40" s="593"/>
      <c r="BC40" s="590"/>
      <c r="BD40" s="591"/>
      <c r="BE40" s="592"/>
      <c r="BF40" s="593"/>
      <c r="BG40" s="590"/>
      <c r="BH40" s="591"/>
      <c r="BI40" s="592"/>
      <c r="BJ40" s="593"/>
      <c r="BK40" s="903">
        <f>変更_9!CX140</f>
        <v>0</v>
      </c>
      <c r="BL40" s="904"/>
      <c r="BM40" s="904"/>
      <c r="BN40" s="905"/>
      <c r="BO40" s="584" t="s">
        <v>5834</v>
      </c>
      <c r="BP40" s="584"/>
      <c r="BQ40" s="584"/>
      <c r="BR40" s="584"/>
      <c r="BS40" s="558"/>
      <c r="BT40" s="558"/>
      <c r="BU40" s="558"/>
      <c r="BV40" s="558"/>
      <c r="BW40" s="558"/>
      <c r="BX40" s="558"/>
      <c r="BY40" s="558"/>
      <c r="BZ40" s="558"/>
      <c r="CA40" s="558"/>
      <c r="CB40" s="558"/>
      <c r="CC40" s="558"/>
      <c r="CD40" s="558"/>
      <c r="CE40" s="558"/>
      <c r="CF40" s="558"/>
      <c r="CG40" s="558"/>
      <c r="CH40" s="558"/>
      <c r="CI40" s="558"/>
      <c r="CJ40" s="558"/>
      <c r="CK40" s="558"/>
      <c r="CL40" s="558"/>
      <c r="CM40" s="558"/>
      <c r="CN40" s="558"/>
      <c r="CO40" s="558"/>
      <c r="CP40" s="558"/>
      <c r="CQ40" s="558"/>
      <c r="CR40" s="558"/>
      <c r="CS40" s="558"/>
      <c r="CT40" s="558"/>
      <c r="CU40" s="558"/>
      <c r="CV40" s="558"/>
      <c r="CW40" s="558"/>
    </row>
    <row r="41" spans="1:101" ht="12.6" thickBot="1" x14ac:dyDescent="0.2">
      <c r="A41" s="556"/>
      <c r="B41" s="595"/>
      <c r="C41" s="632"/>
      <c r="D41" s="632" t="s">
        <v>276</v>
      </c>
      <c r="E41" s="632"/>
      <c r="F41" s="632"/>
      <c r="G41" s="632"/>
      <c r="H41" s="632"/>
      <c r="I41" s="632"/>
      <c r="J41" s="632"/>
      <c r="K41" s="632"/>
      <c r="L41" s="632"/>
      <c r="M41" s="632"/>
      <c r="N41" s="632"/>
      <c r="O41" s="633"/>
      <c r="P41" s="634"/>
      <c r="Q41" s="635"/>
      <c r="R41" s="636"/>
      <c r="S41" s="637"/>
      <c r="T41" s="634"/>
      <c r="U41" s="635"/>
      <c r="V41" s="636"/>
      <c r="W41" s="638"/>
      <c r="X41" s="639"/>
      <c r="Y41" s="640"/>
      <c r="Z41" s="641"/>
      <c r="AA41" s="638"/>
      <c r="AB41" s="639"/>
      <c r="AC41" s="640"/>
      <c r="AD41" s="641"/>
      <c r="AE41" s="638"/>
      <c r="AF41" s="639"/>
      <c r="AG41" s="640"/>
      <c r="AH41" s="641"/>
      <c r="AI41" s="638"/>
      <c r="AJ41" s="639"/>
      <c r="AK41" s="640"/>
      <c r="AL41" s="641"/>
      <c r="AM41" s="638"/>
      <c r="AN41" s="639"/>
      <c r="AO41" s="640"/>
      <c r="AP41" s="641"/>
      <c r="AQ41" s="638"/>
      <c r="AR41" s="639"/>
      <c r="AS41" s="640"/>
      <c r="AT41" s="641"/>
      <c r="AU41" s="638"/>
      <c r="AV41" s="639"/>
      <c r="AW41" s="640"/>
      <c r="AX41" s="641"/>
      <c r="AY41" s="638"/>
      <c r="AZ41" s="639"/>
      <c r="BA41" s="640"/>
      <c r="BB41" s="641"/>
      <c r="BC41" s="638"/>
      <c r="BD41" s="639"/>
      <c r="BE41" s="640"/>
      <c r="BF41" s="641"/>
      <c r="BG41" s="638"/>
      <c r="BH41" s="639"/>
      <c r="BI41" s="640"/>
      <c r="BJ41" s="641"/>
      <c r="BK41" s="903">
        <f>変更_9!CX141</f>
        <v>0</v>
      </c>
      <c r="BL41" s="904"/>
      <c r="BM41" s="904"/>
      <c r="BN41" s="905"/>
      <c r="BO41" s="642" t="s">
        <v>5834</v>
      </c>
      <c r="BP41" s="642"/>
      <c r="BQ41" s="642"/>
      <c r="BR41" s="584"/>
      <c r="BS41" s="558"/>
      <c r="BT41" s="558"/>
      <c r="BU41" s="558"/>
      <c r="BV41" s="558"/>
      <c r="BW41" s="558"/>
      <c r="BX41" s="558"/>
      <c r="BY41" s="558"/>
      <c r="BZ41" s="558"/>
      <c r="CA41" s="558"/>
      <c r="CB41" s="558"/>
      <c r="CC41" s="558"/>
      <c r="CD41" s="558"/>
      <c r="CE41" s="558"/>
      <c r="CF41" s="558"/>
      <c r="CG41" s="558"/>
      <c r="CH41" s="558"/>
      <c r="CI41" s="558"/>
      <c r="CJ41" s="558"/>
      <c r="CK41" s="558"/>
      <c r="CL41" s="558"/>
      <c r="CM41" s="558"/>
      <c r="CN41" s="558"/>
      <c r="CO41" s="558"/>
      <c r="CP41" s="558"/>
      <c r="CQ41" s="558"/>
      <c r="CR41" s="558"/>
      <c r="CS41" s="558"/>
      <c r="CT41" s="558"/>
      <c r="CU41" s="558"/>
      <c r="CV41" s="558"/>
      <c r="CW41" s="558"/>
    </row>
    <row r="42" spans="1:101" x14ac:dyDescent="0.15">
      <c r="A42" s="556"/>
      <c r="B42" s="595"/>
      <c r="C42" s="595"/>
      <c r="D42" s="595" t="s">
        <v>269</v>
      </c>
      <c r="E42" s="595"/>
      <c r="F42" s="595"/>
      <c r="G42" s="595"/>
      <c r="H42" s="595"/>
      <c r="I42" s="595"/>
      <c r="J42" s="595"/>
      <c r="K42" s="595"/>
      <c r="L42" s="595"/>
      <c r="M42" s="595"/>
      <c r="N42" s="595"/>
      <c r="O42" s="652"/>
      <c r="P42" s="653"/>
      <c r="Q42" s="654"/>
      <c r="R42" s="655"/>
      <c r="S42" s="656"/>
      <c r="T42" s="653"/>
      <c r="U42" s="654"/>
      <c r="V42" s="655"/>
      <c r="W42" s="657"/>
      <c r="X42" s="658"/>
      <c r="Y42" s="659"/>
      <c r="Z42" s="660"/>
      <c r="AA42" s="657"/>
      <c r="AB42" s="658"/>
      <c r="AC42" s="659"/>
      <c r="AD42" s="660"/>
      <c r="AE42" s="657"/>
      <c r="AF42" s="658"/>
      <c r="AG42" s="659"/>
      <c r="AH42" s="660"/>
      <c r="AI42" s="657"/>
      <c r="AJ42" s="658"/>
      <c r="AK42" s="659"/>
      <c r="AL42" s="660"/>
      <c r="AM42" s="657"/>
      <c r="AN42" s="658"/>
      <c r="AO42" s="659"/>
      <c r="AP42" s="660"/>
      <c r="AQ42" s="657"/>
      <c r="AR42" s="658"/>
      <c r="AS42" s="659"/>
      <c r="AT42" s="660"/>
      <c r="AU42" s="657"/>
      <c r="AV42" s="658"/>
      <c r="AW42" s="659"/>
      <c r="AX42" s="660"/>
      <c r="AY42" s="657"/>
      <c r="AZ42" s="658"/>
      <c r="BA42" s="659"/>
      <c r="BB42" s="660"/>
      <c r="BC42" s="657"/>
      <c r="BD42" s="658"/>
      <c r="BE42" s="659"/>
      <c r="BF42" s="660"/>
      <c r="BG42" s="657"/>
      <c r="BH42" s="658"/>
      <c r="BI42" s="659"/>
      <c r="BJ42" s="660"/>
      <c r="BK42" s="903">
        <f>変更_9!CX142</f>
        <v>0</v>
      </c>
      <c r="BL42" s="904"/>
      <c r="BM42" s="904"/>
      <c r="BN42" s="905"/>
      <c r="BO42" s="584" t="s">
        <v>5834</v>
      </c>
      <c r="BP42" s="584"/>
      <c r="BQ42" s="584"/>
      <c r="BR42" s="584"/>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c r="CQ42" s="558"/>
      <c r="CR42" s="558"/>
      <c r="CS42" s="558"/>
      <c r="CT42" s="558"/>
      <c r="CU42" s="558"/>
      <c r="CV42" s="558"/>
      <c r="CW42" s="558"/>
    </row>
    <row r="43" spans="1:101" x14ac:dyDescent="0.15">
      <c r="A43" s="556"/>
      <c r="B43" s="523"/>
      <c r="C43" s="523"/>
      <c r="D43" s="523" t="s">
        <v>270</v>
      </c>
      <c r="E43" s="523"/>
      <c r="F43" s="523"/>
      <c r="G43" s="523"/>
      <c r="H43" s="523"/>
      <c r="I43" s="523"/>
      <c r="J43" s="523"/>
      <c r="K43" s="523"/>
      <c r="L43" s="523"/>
      <c r="M43" s="523"/>
      <c r="N43" s="523"/>
      <c r="O43" s="585"/>
      <c r="P43" s="586"/>
      <c r="Q43" s="587"/>
      <c r="R43" s="588"/>
      <c r="S43" s="589"/>
      <c r="T43" s="586"/>
      <c r="U43" s="587"/>
      <c r="V43" s="588"/>
      <c r="W43" s="590"/>
      <c r="X43" s="591"/>
      <c r="Y43" s="592"/>
      <c r="Z43" s="593"/>
      <c r="AA43" s="590"/>
      <c r="AB43" s="591"/>
      <c r="AC43" s="592"/>
      <c r="AD43" s="593"/>
      <c r="AE43" s="590"/>
      <c r="AF43" s="591"/>
      <c r="AG43" s="592"/>
      <c r="AH43" s="593"/>
      <c r="AI43" s="590"/>
      <c r="AJ43" s="591"/>
      <c r="AK43" s="592"/>
      <c r="AL43" s="593"/>
      <c r="AM43" s="590"/>
      <c r="AN43" s="591"/>
      <c r="AO43" s="592"/>
      <c r="AP43" s="593"/>
      <c r="AQ43" s="590"/>
      <c r="AR43" s="591"/>
      <c r="AS43" s="592"/>
      <c r="AT43" s="593"/>
      <c r="AU43" s="590"/>
      <c r="AV43" s="591"/>
      <c r="AW43" s="592"/>
      <c r="AX43" s="593"/>
      <c r="AY43" s="590"/>
      <c r="AZ43" s="591"/>
      <c r="BA43" s="592"/>
      <c r="BB43" s="593"/>
      <c r="BC43" s="590"/>
      <c r="BD43" s="591"/>
      <c r="BE43" s="592"/>
      <c r="BF43" s="593"/>
      <c r="BG43" s="590"/>
      <c r="BH43" s="591"/>
      <c r="BI43" s="592"/>
      <c r="BJ43" s="593"/>
      <c r="BK43" s="903">
        <f>変更_9!CX143</f>
        <v>0</v>
      </c>
      <c r="BL43" s="904"/>
      <c r="BM43" s="904"/>
      <c r="BN43" s="905"/>
      <c r="BO43" s="584" t="s">
        <v>5834</v>
      </c>
      <c r="BP43" s="584"/>
      <c r="BQ43" s="584"/>
      <c r="BR43" s="584"/>
      <c r="BS43" s="558"/>
      <c r="BT43" s="558"/>
      <c r="BU43" s="558"/>
      <c r="BV43" s="558"/>
      <c r="BW43" s="558"/>
      <c r="BX43" s="558"/>
      <c r="BY43" s="558"/>
      <c r="BZ43" s="558"/>
      <c r="CA43" s="558"/>
      <c r="CB43" s="558"/>
      <c r="CC43" s="558"/>
      <c r="CD43" s="558"/>
      <c r="CE43" s="558"/>
      <c r="CF43" s="558"/>
      <c r="CG43" s="558"/>
      <c r="CH43" s="558"/>
      <c r="CI43" s="558"/>
      <c r="CJ43" s="558"/>
      <c r="CK43" s="558"/>
      <c r="CL43" s="558"/>
      <c r="CM43" s="558"/>
      <c r="CN43" s="558"/>
      <c r="CO43" s="558"/>
      <c r="CP43" s="558"/>
      <c r="CQ43" s="558"/>
      <c r="CR43" s="558"/>
      <c r="CS43" s="558"/>
      <c r="CT43" s="558"/>
      <c r="CU43" s="558"/>
      <c r="CV43" s="558"/>
      <c r="CW43" s="558"/>
    </row>
    <row r="44" spans="1:101" x14ac:dyDescent="0.15">
      <c r="A44" s="556"/>
      <c r="B44" s="523"/>
      <c r="C44" s="523"/>
      <c r="D44" s="523" t="s">
        <v>271</v>
      </c>
      <c r="E44" s="523"/>
      <c r="F44" s="523"/>
      <c r="G44" s="523"/>
      <c r="H44" s="523"/>
      <c r="I44" s="523"/>
      <c r="J44" s="523"/>
      <c r="K44" s="523"/>
      <c r="L44" s="523"/>
      <c r="M44" s="523"/>
      <c r="N44" s="523"/>
      <c r="O44" s="585"/>
      <c r="P44" s="586"/>
      <c r="Q44" s="587"/>
      <c r="R44" s="588"/>
      <c r="S44" s="589"/>
      <c r="T44" s="586"/>
      <c r="U44" s="587"/>
      <c r="V44" s="594"/>
      <c r="W44" s="590"/>
      <c r="X44" s="591"/>
      <c r="Y44" s="592"/>
      <c r="Z44" s="593"/>
      <c r="AA44" s="590"/>
      <c r="AB44" s="591"/>
      <c r="AC44" s="592"/>
      <c r="AD44" s="593"/>
      <c r="AE44" s="590"/>
      <c r="AF44" s="591"/>
      <c r="AG44" s="592"/>
      <c r="AH44" s="593"/>
      <c r="AI44" s="590"/>
      <c r="AJ44" s="591"/>
      <c r="AK44" s="592"/>
      <c r="AL44" s="593"/>
      <c r="AM44" s="590"/>
      <c r="AN44" s="591"/>
      <c r="AO44" s="592"/>
      <c r="AP44" s="593"/>
      <c r="AQ44" s="590"/>
      <c r="AR44" s="591"/>
      <c r="AS44" s="592"/>
      <c r="AT44" s="593"/>
      <c r="AU44" s="590"/>
      <c r="AV44" s="591"/>
      <c r="AW44" s="592"/>
      <c r="AX44" s="593"/>
      <c r="AY44" s="590"/>
      <c r="AZ44" s="591"/>
      <c r="BA44" s="592"/>
      <c r="BB44" s="593"/>
      <c r="BC44" s="590"/>
      <c r="BD44" s="591"/>
      <c r="BE44" s="592"/>
      <c r="BF44" s="593"/>
      <c r="BG44" s="590"/>
      <c r="BH44" s="591"/>
      <c r="BI44" s="592"/>
      <c r="BJ44" s="593"/>
      <c r="BK44" s="903">
        <f>変更_9!CX144</f>
        <v>0</v>
      </c>
      <c r="BL44" s="904"/>
      <c r="BM44" s="904"/>
      <c r="BN44" s="905"/>
      <c r="BO44" s="584" t="s">
        <v>5834</v>
      </c>
      <c r="BP44" s="584"/>
      <c r="BQ44" s="584"/>
      <c r="BR44" s="584"/>
      <c r="BS44" s="558"/>
      <c r="BT44" s="558"/>
      <c r="BU44" s="558"/>
      <c r="BV44" s="558"/>
      <c r="BW44" s="558"/>
      <c r="BX44" s="558"/>
      <c r="BY44" s="558"/>
      <c r="BZ44" s="558"/>
      <c r="CA44" s="558"/>
      <c r="CB44" s="558"/>
      <c r="CC44" s="558"/>
      <c r="CD44" s="558"/>
      <c r="CE44" s="558"/>
      <c r="CF44" s="558"/>
      <c r="CG44" s="558"/>
      <c r="CH44" s="558"/>
      <c r="CI44" s="558"/>
      <c r="CJ44" s="558"/>
      <c r="CK44" s="558"/>
      <c r="CL44" s="558"/>
      <c r="CM44" s="558"/>
      <c r="CN44" s="558"/>
      <c r="CO44" s="558"/>
      <c r="CP44" s="558"/>
      <c r="CQ44" s="558"/>
      <c r="CR44" s="558"/>
      <c r="CS44" s="558"/>
      <c r="CT44" s="558"/>
      <c r="CU44" s="558"/>
      <c r="CV44" s="558"/>
      <c r="CW44" s="558"/>
    </row>
    <row r="45" spans="1:101" x14ac:dyDescent="0.15">
      <c r="A45" s="556"/>
      <c r="B45" s="595" t="s">
        <v>253</v>
      </c>
      <c r="C45" s="595"/>
      <c r="D45" s="595" t="s">
        <v>272</v>
      </c>
      <c r="E45" s="595"/>
      <c r="F45" s="595"/>
      <c r="G45" s="595"/>
      <c r="H45" s="595"/>
      <c r="I45" s="595"/>
      <c r="J45" s="595"/>
      <c r="K45" s="595"/>
      <c r="L45" s="595"/>
      <c r="M45" s="595"/>
      <c r="N45" s="595"/>
      <c r="O45" s="596"/>
      <c r="P45" s="597"/>
      <c r="Q45" s="598"/>
      <c r="R45" s="599"/>
      <c r="S45" s="600"/>
      <c r="T45" s="597"/>
      <c r="U45" s="598"/>
      <c r="V45" s="599"/>
      <c r="W45" s="590"/>
      <c r="X45" s="591"/>
      <c r="Y45" s="592"/>
      <c r="Z45" s="593"/>
      <c r="AA45" s="590"/>
      <c r="AB45" s="591"/>
      <c r="AC45" s="592"/>
      <c r="AD45" s="593"/>
      <c r="AE45" s="590"/>
      <c r="AF45" s="591"/>
      <c r="AG45" s="592"/>
      <c r="AH45" s="593"/>
      <c r="AI45" s="590"/>
      <c r="AJ45" s="591"/>
      <c r="AK45" s="592"/>
      <c r="AL45" s="593"/>
      <c r="AM45" s="590"/>
      <c r="AN45" s="591"/>
      <c r="AO45" s="592"/>
      <c r="AP45" s="593"/>
      <c r="AQ45" s="590"/>
      <c r="AR45" s="591"/>
      <c r="AS45" s="592"/>
      <c r="AT45" s="593"/>
      <c r="AU45" s="590"/>
      <c r="AV45" s="591"/>
      <c r="AW45" s="592"/>
      <c r="AX45" s="593"/>
      <c r="AY45" s="590"/>
      <c r="AZ45" s="591"/>
      <c r="BA45" s="592"/>
      <c r="BB45" s="593"/>
      <c r="BC45" s="590"/>
      <c r="BD45" s="591"/>
      <c r="BE45" s="592"/>
      <c r="BF45" s="593"/>
      <c r="BG45" s="590"/>
      <c r="BH45" s="591"/>
      <c r="BI45" s="592"/>
      <c r="BJ45" s="593"/>
      <c r="BK45" s="903">
        <f>変更_9!CX145</f>
        <v>0</v>
      </c>
      <c r="BL45" s="904"/>
      <c r="BM45" s="904"/>
      <c r="BN45" s="905"/>
      <c r="BO45" s="584" t="s">
        <v>5834</v>
      </c>
      <c r="BP45" s="584"/>
      <c r="BQ45" s="584"/>
      <c r="BR45" s="584"/>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c r="CQ45" s="558"/>
      <c r="CR45" s="558"/>
      <c r="CS45" s="558"/>
      <c r="CT45" s="558"/>
      <c r="CU45" s="558"/>
      <c r="CV45" s="558"/>
      <c r="CW45" s="558"/>
    </row>
    <row r="46" spans="1:101" x14ac:dyDescent="0.15">
      <c r="A46" s="556"/>
      <c r="B46" s="595"/>
      <c r="C46" s="595"/>
      <c r="D46" s="595" t="s">
        <v>273</v>
      </c>
      <c r="E46" s="595"/>
      <c r="F46" s="595"/>
      <c r="G46" s="595"/>
      <c r="H46" s="595"/>
      <c r="I46" s="595"/>
      <c r="J46" s="595"/>
      <c r="K46" s="595"/>
      <c r="L46" s="595"/>
      <c r="M46" s="595"/>
      <c r="N46" s="595"/>
      <c r="O46" s="596"/>
      <c r="P46" s="597"/>
      <c r="Q46" s="598"/>
      <c r="R46" s="599"/>
      <c r="S46" s="600"/>
      <c r="T46" s="597"/>
      <c r="U46" s="598"/>
      <c r="V46" s="599"/>
      <c r="W46" s="590"/>
      <c r="X46" s="591"/>
      <c r="Y46" s="592"/>
      <c r="Z46" s="593"/>
      <c r="AA46" s="590"/>
      <c r="AB46" s="591"/>
      <c r="AC46" s="592"/>
      <c r="AD46" s="593"/>
      <c r="AE46" s="590"/>
      <c r="AF46" s="591"/>
      <c r="AG46" s="592"/>
      <c r="AH46" s="593"/>
      <c r="AI46" s="590"/>
      <c r="AJ46" s="591"/>
      <c r="AK46" s="592"/>
      <c r="AL46" s="593"/>
      <c r="AM46" s="590"/>
      <c r="AN46" s="591"/>
      <c r="AO46" s="592"/>
      <c r="AP46" s="593"/>
      <c r="AQ46" s="590"/>
      <c r="AR46" s="591"/>
      <c r="AS46" s="592"/>
      <c r="AT46" s="593"/>
      <c r="AU46" s="590"/>
      <c r="AV46" s="591"/>
      <c r="AW46" s="592"/>
      <c r="AX46" s="593"/>
      <c r="AY46" s="590"/>
      <c r="AZ46" s="591"/>
      <c r="BA46" s="592"/>
      <c r="BB46" s="593"/>
      <c r="BC46" s="590"/>
      <c r="BD46" s="591"/>
      <c r="BE46" s="592"/>
      <c r="BF46" s="593"/>
      <c r="BG46" s="590"/>
      <c r="BH46" s="591"/>
      <c r="BI46" s="592"/>
      <c r="BJ46" s="593"/>
      <c r="BK46" s="903">
        <f>変更_9!CX146</f>
        <v>0</v>
      </c>
      <c r="BL46" s="904"/>
      <c r="BM46" s="904"/>
      <c r="BN46" s="905"/>
      <c r="BO46" s="584" t="s">
        <v>5834</v>
      </c>
      <c r="BP46" s="584"/>
      <c r="BQ46" s="584"/>
      <c r="BR46" s="584"/>
      <c r="BS46" s="558"/>
      <c r="BT46" s="558"/>
      <c r="BU46" s="558"/>
      <c r="BV46" s="558"/>
      <c r="BW46" s="558"/>
      <c r="BX46" s="558"/>
      <c r="BY46" s="558"/>
      <c r="BZ46" s="558"/>
      <c r="CA46" s="558"/>
      <c r="CB46" s="558"/>
      <c r="CC46" s="558"/>
      <c r="CD46" s="558"/>
      <c r="CE46" s="558"/>
      <c r="CF46" s="558"/>
      <c r="CG46" s="558"/>
      <c r="CH46" s="558"/>
      <c r="CI46" s="558"/>
      <c r="CJ46" s="558"/>
      <c r="CK46" s="558"/>
      <c r="CL46" s="558"/>
      <c r="CM46" s="558"/>
      <c r="CN46" s="558"/>
      <c r="CO46" s="558"/>
      <c r="CP46" s="558"/>
      <c r="CQ46" s="558"/>
      <c r="CR46" s="558"/>
      <c r="CS46" s="558"/>
      <c r="CT46" s="558"/>
      <c r="CU46" s="558"/>
      <c r="CV46" s="558"/>
      <c r="CW46" s="558"/>
    </row>
    <row r="47" spans="1:101" x14ac:dyDescent="0.15">
      <c r="A47" s="556"/>
      <c r="B47" s="595"/>
      <c r="C47" s="595"/>
      <c r="D47" s="595" t="s">
        <v>275</v>
      </c>
      <c r="E47" s="595"/>
      <c r="F47" s="595"/>
      <c r="G47" s="595"/>
      <c r="H47" s="595"/>
      <c r="I47" s="595"/>
      <c r="J47" s="595"/>
      <c r="K47" s="595"/>
      <c r="L47" s="595"/>
      <c r="M47" s="595"/>
      <c r="N47" s="595"/>
      <c r="O47" s="596"/>
      <c r="P47" s="597"/>
      <c r="Q47" s="598"/>
      <c r="R47" s="599"/>
      <c r="S47" s="600"/>
      <c r="T47" s="597"/>
      <c r="U47" s="598"/>
      <c r="V47" s="599"/>
      <c r="W47" s="590"/>
      <c r="X47" s="591"/>
      <c r="Y47" s="592"/>
      <c r="Z47" s="593"/>
      <c r="AA47" s="590"/>
      <c r="AB47" s="591"/>
      <c r="AC47" s="592"/>
      <c r="AD47" s="593"/>
      <c r="AE47" s="590"/>
      <c r="AF47" s="591"/>
      <c r="AG47" s="592"/>
      <c r="AH47" s="593"/>
      <c r="AI47" s="590"/>
      <c r="AJ47" s="591"/>
      <c r="AK47" s="592"/>
      <c r="AL47" s="593"/>
      <c r="AM47" s="590"/>
      <c r="AN47" s="591"/>
      <c r="AO47" s="592"/>
      <c r="AP47" s="593"/>
      <c r="AQ47" s="590"/>
      <c r="AR47" s="591"/>
      <c r="AS47" s="592"/>
      <c r="AT47" s="593"/>
      <c r="AU47" s="590"/>
      <c r="AV47" s="591"/>
      <c r="AW47" s="592"/>
      <c r="AX47" s="593"/>
      <c r="AY47" s="590"/>
      <c r="AZ47" s="591"/>
      <c r="BA47" s="592"/>
      <c r="BB47" s="593"/>
      <c r="BC47" s="590"/>
      <c r="BD47" s="591"/>
      <c r="BE47" s="592"/>
      <c r="BF47" s="593"/>
      <c r="BG47" s="590"/>
      <c r="BH47" s="591"/>
      <c r="BI47" s="592"/>
      <c r="BJ47" s="593"/>
      <c r="BK47" s="903">
        <f>変更_9!CX147</f>
        <v>0</v>
      </c>
      <c r="BL47" s="904"/>
      <c r="BM47" s="904"/>
      <c r="BN47" s="905"/>
      <c r="BO47" s="584" t="s">
        <v>5834</v>
      </c>
      <c r="BP47" s="584"/>
      <c r="BQ47" s="584"/>
      <c r="BR47" s="584"/>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row>
    <row r="48" spans="1:101" ht="12.6" thickBot="1" x14ac:dyDescent="0.2">
      <c r="A48" s="556"/>
      <c r="B48" s="595"/>
      <c r="C48" s="595"/>
      <c r="D48" s="595" t="s">
        <v>276</v>
      </c>
      <c r="E48" s="595"/>
      <c r="F48" s="595"/>
      <c r="G48" s="595"/>
      <c r="H48" s="595"/>
      <c r="I48" s="595"/>
      <c r="J48" s="595"/>
      <c r="K48" s="595"/>
      <c r="L48" s="595"/>
      <c r="M48" s="595"/>
      <c r="N48" s="595"/>
      <c r="O48" s="601"/>
      <c r="P48" s="602"/>
      <c r="Q48" s="603"/>
      <c r="R48" s="604"/>
      <c r="S48" s="605"/>
      <c r="T48" s="602"/>
      <c r="U48" s="603"/>
      <c r="V48" s="604"/>
      <c r="W48" s="606"/>
      <c r="X48" s="607"/>
      <c r="Y48" s="608"/>
      <c r="Z48" s="609"/>
      <c r="AA48" s="606"/>
      <c r="AB48" s="607"/>
      <c r="AC48" s="608"/>
      <c r="AD48" s="609"/>
      <c r="AE48" s="606"/>
      <c r="AF48" s="607"/>
      <c r="AG48" s="608"/>
      <c r="AH48" s="609"/>
      <c r="AI48" s="606"/>
      <c r="AJ48" s="607"/>
      <c r="AK48" s="608"/>
      <c r="AL48" s="609"/>
      <c r="AM48" s="606"/>
      <c r="AN48" s="607"/>
      <c r="AO48" s="608"/>
      <c r="AP48" s="609"/>
      <c r="AQ48" s="606"/>
      <c r="AR48" s="607"/>
      <c r="AS48" s="608"/>
      <c r="AT48" s="609"/>
      <c r="AU48" s="606"/>
      <c r="AV48" s="607"/>
      <c r="AW48" s="608"/>
      <c r="AX48" s="609"/>
      <c r="AY48" s="606"/>
      <c r="AZ48" s="607"/>
      <c r="BA48" s="608"/>
      <c r="BB48" s="609"/>
      <c r="BC48" s="606"/>
      <c r="BD48" s="607"/>
      <c r="BE48" s="608"/>
      <c r="BF48" s="609"/>
      <c r="BG48" s="606"/>
      <c r="BH48" s="607"/>
      <c r="BI48" s="608"/>
      <c r="BJ48" s="609"/>
      <c r="BK48" s="903">
        <f>変更_9!CX148</f>
        <v>0</v>
      </c>
      <c r="BL48" s="904"/>
      <c r="BM48" s="904"/>
      <c r="BN48" s="905"/>
      <c r="BO48" s="584" t="s">
        <v>5834</v>
      </c>
      <c r="BP48" s="584"/>
      <c r="BQ48" s="584"/>
      <c r="BR48" s="584"/>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c r="CQ48" s="558"/>
      <c r="CR48" s="558"/>
      <c r="CS48" s="558"/>
      <c r="CT48" s="558"/>
      <c r="CU48" s="558"/>
      <c r="CV48" s="558"/>
      <c r="CW48" s="558"/>
    </row>
    <row r="49" spans="1:101" x14ac:dyDescent="0.15">
      <c r="A49" s="556"/>
      <c r="B49" s="595"/>
      <c r="C49" s="610"/>
      <c r="D49" s="610" t="s">
        <v>269</v>
      </c>
      <c r="E49" s="610"/>
      <c r="F49" s="610"/>
      <c r="G49" s="610"/>
      <c r="H49" s="610"/>
      <c r="I49" s="610"/>
      <c r="J49" s="610"/>
      <c r="K49" s="610"/>
      <c r="L49" s="610"/>
      <c r="M49" s="610"/>
      <c r="N49" s="610"/>
      <c r="O49" s="643"/>
      <c r="P49" s="644"/>
      <c r="Q49" s="645"/>
      <c r="R49" s="646"/>
      <c r="S49" s="647"/>
      <c r="T49" s="644"/>
      <c r="U49" s="645"/>
      <c r="V49" s="646"/>
      <c r="W49" s="648"/>
      <c r="X49" s="649"/>
      <c r="Y49" s="650"/>
      <c r="Z49" s="651"/>
      <c r="AA49" s="648"/>
      <c r="AB49" s="649"/>
      <c r="AC49" s="650"/>
      <c r="AD49" s="651"/>
      <c r="AE49" s="648"/>
      <c r="AF49" s="649"/>
      <c r="AG49" s="650"/>
      <c r="AH49" s="651"/>
      <c r="AI49" s="648"/>
      <c r="AJ49" s="649"/>
      <c r="AK49" s="650"/>
      <c r="AL49" s="651"/>
      <c r="AM49" s="648"/>
      <c r="AN49" s="649"/>
      <c r="AO49" s="650"/>
      <c r="AP49" s="651"/>
      <c r="AQ49" s="648"/>
      <c r="AR49" s="649"/>
      <c r="AS49" s="650"/>
      <c r="AT49" s="651"/>
      <c r="AU49" s="648"/>
      <c r="AV49" s="649"/>
      <c r="AW49" s="650"/>
      <c r="AX49" s="651"/>
      <c r="AY49" s="648"/>
      <c r="AZ49" s="649"/>
      <c r="BA49" s="650"/>
      <c r="BB49" s="651"/>
      <c r="BC49" s="648"/>
      <c r="BD49" s="649"/>
      <c r="BE49" s="650"/>
      <c r="BF49" s="651"/>
      <c r="BG49" s="648"/>
      <c r="BH49" s="649"/>
      <c r="BI49" s="650"/>
      <c r="BJ49" s="651"/>
      <c r="BK49" s="903">
        <f>変更_9!CX149</f>
        <v>0</v>
      </c>
      <c r="BL49" s="904"/>
      <c r="BM49" s="904"/>
      <c r="BN49" s="905"/>
      <c r="BO49" s="622" t="s">
        <v>5834</v>
      </c>
      <c r="BP49" s="622"/>
      <c r="BQ49" s="622"/>
      <c r="BR49" s="584"/>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row>
    <row r="50" spans="1:101" x14ac:dyDescent="0.15">
      <c r="A50" s="556"/>
      <c r="B50" s="523"/>
      <c r="C50" s="523"/>
      <c r="D50" s="523" t="s">
        <v>270</v>
      </c>
      <c r="E50" s="523"/>
      <c r="F50" s="523"/>
      <c r="G50" s="523"/>
      <c r="H50" s="523"/>
      <c r="I50" s="523"/>
      <c r="J50" s="523"/>
      <c r="K50" s="523"/>
      <c r="L50" s="523"/>
      <c r="M50" s="523"/>
      <c r="N50" s="523"/>
      <c r="O50" s="585"/>
      <c r="P50" s="586"/>
      <c r="Q50" s="587"/>
      <c r="R50" s="588"/>
      <c r="S50" s="589"/>
      <c r="T50" s="586"/>
      <c r="U50" s="587"/>
      <c r="V50" s="588"/>
      <c r="W50" s="590"/>
      <c r="X50" s="591"/>
      <c r="Y50" s="592"/>
      <c r="Z50" s="593"/>
      <c r="AA50" s="590"/>
      <c r="AB50" s="591"/>
      <c r="AC50" s="592"/>
      <c r="AD50" s="593"/>
      <c r="AE50" s="590"/>
      <c r="AF50" s="591"/>
      <c r="AG50" s="592"/>
      <c r="AH50" s="593"/>
      <c r="AI50" s="590"/>
      <c r="AJ50" s="591"/>
      <c r="AK50" s="592"/>
      <c r="AL50" s="593"/>
      <c r="AM50" s="590"/>
      <c r="AN50" s="591"/>
      <c r="AO50" s="592"/>
      <c r="AP50" s="593"/>
      <c r="AQ50" s="590"/>
      <c r="AR50" s="591"/>
      <c r="AS50" s="592"/>
      <c r="AT50" s="593"/>
      <c r="AU50" s="590"/>
      <c r="AV50" s="591"/>
      <c r="AW50" s="592"/>
      <c r="AX50" s="593"/>
      <c r="AY50" s="590"/>
      <c r="AZ50" s="591"/>
      <c r="BA50" s="592"/>
      <c r="BB50" s="593"/>
      <c r="BC50" s="590"/>
      <c r="BD50" s="591"/>
      <c r="BE50" s="592"/>
      <c r="BF50" s="593"/>
      <c r="BG50" s="590"/>
      <c r="BH50" s="591"/>
      <c r="BI50" s="592"/>
      <c r="BJ50" s="593"/>
      <c r="BK50" s="903">
        <f>変更_9!CX150</f>
        <v>0</v>
      </c>
      <c r="BL50" s="904"/>
      <c r="BM50" s="904"/>
      <c r="BN50" s="905"/>
      <c r="BO50" s="584" t="s">
        <v>5834</v>
      </c>
      <c r="BP50" s="584"/>
      <c r="BQ50" s="584"/>
      <c r="BR50" s="584"/>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c r="CQ50" s="558"/>
      <c r="CR50" s="558"/>
      <c r="CS50" s="558"/>
      <c r="CT50" s="558"/>
      <c r="CU50" s="558"/>
      <c r="CV50" s="558"/>
      <c r="CW50" s="558"/>
    </row>
    <row r="51" spans="1:101" x14ac:dyDescent="0.15">
      <c r="A51" s="556"/>
      <c r="B51" s="523"/>
      <c r="C51" s="523"/>
      <c r="D51" s="523" t="s">
        <v>271</v>
      </c>
      <c r="E51" s="523"/>
      <c r="F51" s="523"/>
      <c r="G51" s="523"/>
      <c r="H51" s="523"/>
      <c r="I51" s="523"/>
      <c r="J51" s="523"/>
      <c r="K51" s="523"/>
      <c r="L51" s="523"/>
      <c r="M51" s="523"/>
      <c r="N51" s="523"/>
      <c r="O51" s="585"/>
      <c r="P51" s="586"/>
      <c r="Q51" s="587"/>
      <c r="R51" s="588"/>
      <c r="S51" s="589"/>
      <c r="T51" s="586"/>
      <c r="U51" s="587"/>
      <c r="V51" s="594"/>
      <c r="W51" s="590"/>
      <c r="X51" s="591"/>
      <c r="Y51" s="592"/>
      <c r="Z51" s="593"/>
      <c r="AA51" s="590"/>
      <c r="AB51" s="591"/>
      <c r="AC51" s="592"/>
      <c r="AD51" s="593"/>
      <c r="AE51" s="590"/>
      <c r="AF51" s="591"/>
      <c r="AG51" s="592"/>
      <c r="AH51" s="593"/>
      <c r="AI51" s="590"/>
      <c r="AJ51" s="591"/>
      <c r="AK51" s="592"/>
      <c r="AL51" s="593"/>
      <c r="AM51" s="590"/>
      <c r="AN51" s="591"/>
      <c r="AO51" s="592"/>
      <c r="AP51" s="593"/>
      <c r="AQ51" s="590"/>
      <c r="AR51" s="591"/>
      <c r="AS51" s="592"/>
      <c r="AT51" s="593"/>
      <c r="AU51" s="590"/>
      <c r="AV51" s="591"/>
      <c r="AW51" s="592"/>
      <c r="AX51" s="593"/>
      <c r="AY51" s="590"/>
      <c r="AZ51" s="591"/>
      <c r="BA51" s="592"/>
      <c r="BB51" s="593"/>
      <c r="BC51" s="590"/>
      <c r="BD51" s="591"/>
      <c r="BE51" s="592"/>
      <c r="BF51" s="593"/>
      <c r="BG51" s="590"/>
      <c r="BH51" s="591"/>
      <c r="BI51" s="592"/>
      <c r="BJ51" s="593"/>
      <c r="BK51" s="903">
        <f>変更_9!CX151</f>
        <v>0</v>
      </c>
      <c r="BL51" s="904"/>
      <c r="BM51" s="904"/>
      <c r="BN51" s="905"/>
      <c r="BO51" s="584" t="s">
        <v>5834</v>
      </c>
      <c r="BP51" s="584"/>
      <c r="BQ51" s="584"/>
      <c r="BR51" s="584"/>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c r="CQ51" s="558"/>
      <c r="CR51" s="558"/>
      <c r="CS51" s="558"/>
      <c r="CT51" s="558"/>
      <c r="CU51" s="558"/>
      <c r="CV51" s="558"/>
      <c r="CW51" s="558"/>
    </row>
    <row r="52" spans="1:101" x14ac:dyDescent="0.15">
      <c r="A52" s="556"/>
      <c r="B52" s="595" t="s">
        <v>255</v>
      </c>
      <c r="C52" s="595"/>
      <c r="D52" s="595" t="s">
        <v>272</v>
      </c>
      <c r="E52" s="595"/>
      <c r="F52" s="595"/>
      <c r="G52" s="595"/>
      <c r="H52" s="595"/>
      <c r="I52" s="595"/>
      <c r="J52" s="595"/>
      <c r="K52" s="595"/>
      <c r="L52" s="595"/>
      <c r="M52" s="595"/>
      <c r="N52" s="595"/>
      <c r="O52" s="596"/>
      <c r="P52" s="597"/>
      <c r="Q52" s="598"/>
      <c r="R52" s="599"/>
      <c r="S52" s="600"/>
      <c r="T52" s="597"/>
      <c r="U52" s="598"/>
      <c r="V52" s="599"/>
      <c r="W52" s="590"/>
      <c r="X52" s="591"/>
      <c r="Y52" s="592"/>
      <c r="Z52" s="593"/>
      <c r="AA52" s="590"/>
      <c r="AB52" s="591"/>
      <c r="AC52" s="592"/>
      <c r="AD52" s="593"/>
      <c r="AE52" s="590"/>
      <c r="AF52" s="591"/>
      <c r="AG52" s="592"/>
      <c r="AH52" s="593"/>
      <c r="AI52" s="590"/>
      <c r="AJ52" s="591"/>
      <c r="AK52" s="592"/>
      <c r="AL52" s="593"/>
      <c r="AM52" s="590"/>
      <c r="AN52" s="591"/>
      <c r="AO52" s="592"/>
      <c r="AP52" s="593"/>
      <c r="AQ52" s="590"/>
      <c r="AR52" s="591"/>
      <c r="AS52" s="592"/>
      <c r="AT52" s="593"/>
      <c r="AU52" s="590"/>
      <c r="AV52" s="591"/>
      <c r="AW52" s="592"/>
      <c r="AX52" s="593"/>
      <c r="AY52" s="590"/>
      <c r="AZ52" s="591"/>
      <c r="BA52" s="592"/>
      <c r="BB52" s="593"/>
      <c r="BC52" s="590"/>
      <c r="BD52" s="591"/>
      <c r="BE52" s="592"/>
      <c r="BF52" s="593"/>
      <c r="BG52" s="590"/>
      <c r="BH52" s="591"/>
      <c r="BI52" s="592"/>
      <c r="BJ52" s="593"/>
      <c r="BK52" s="903">
        <f>変更_9!CX152</f>
        <v>0</v>
      </c>
      <c r="BL52" s="904"/>
      <c r="BM52" s="904"/>
      <c r="BN52" s="905"/>
      <c r="BO52" s="584" t="s">
        <v>5834</v>
      </c>
      <c r="BP52" s="584"/>
      <c r="BQ52" s="584"/>
      <c r="BR52" s="584"/>
      <c r="BS52" s="558"/>
      <c r="BT52" s="558"/>
      <c r="BU52" s="558"/>
      <c r="BV52" s="558"/>
      <c r="BW52" s="558"/>
      <c r="BX52" s="558"/>
      <c r="BY52" s="558"/>
      <c r="BZ52" s="558"/>
      <c r="CA52" s="558"/>
      <c r="CB52" s="558"/>
      <c r="CC52" s="558"/>
      <c r="CD52" s="558"/>
      <c r="CE52" s="558"/>
      <c r="CF52" s="558"/>
      <c r="CG52" s="558"/>
      <c r="CH52" s="558"/>
      <c r="CI52" s="558"/>
      <c r="CJ52" s="558"/>
      <c r="CK52" s="558"/>
      <c r="CL52" s="558"/>
      <c r="CM52" s="558"/>
      <c r="CN52" s="558"/>
      <c r="CO52" s="558"/>
      <c r="CP52" s="558"/>
      <c r="CQ52" s="558"/>
      <c r="CR52" s="558"/>
      <c r="CS52" s="558"/>
      <c r="CT52" s="558"/>
      <c r="CU52" s="558"/>
      <c r="CV52" s="558"/>
      <c r="CW52" s="558"/>
    </row>
    <row r="53" spans="1:101" x14ac:dyDescent="0.15">
      <c r="A53" s="556"/>
      <c r="B53" s="595"/>
      <c r="C53" s="595"/>
      <c r="D53" s="595" t="s">
        <v>273</v>
      </c>
      <c r="E53" s="595"/>
      <c r="F53" s="595"/>
      <c r="G53" s="595"/>
      <c r="H53" s="595"/>
      <c r="I53" s="595"/>
      <c r="J53" s="595"/>
      <c r="K53" s="595"/>
      <c r="L53" s="595"/>
      <c r="M53" s="595"/>
      <c r="N53" s="595"/>
      <c r="O53" s="596"/>
      <c r="P53" s="597"/>
      <c r="Q53" s="598"/>
      <c r="R53" s="599"/>
      <c r="S53" s="600"/>
      <c r="T53" s="597"/>
      <c r="U53" s="598"/>
      <c r="V53" s="599"/>
      <c r="W53" s="590"/>
      <c r="X53" s="591"/>
      <c r="Y53" s="592"/>
      <c r="Z53" s="593"/>
      <c r="AA53" s="590"/>
      <c r="AB53" s="591"/>
      <c r="AC53" s="592"/>
      <c r="AD53" s="593"/>
      <c r="AE53" s="590"/>
      <c r="AF53" s="591"/>
      <c r="AG53" s="592"/>
      <c r="AH53" s="593"/>
      <c r="AI53" s="590"/>
      <c r="AJ53" s="591"/>
      <c r="AK53" s="592"/>
      <c r="AL53" s="593"/>
      <c r="AM53" s="590"/>
      <c r="AN53" s="591"/>
      <c r="AO53" s="592"/>
      <c r="AP53" s="593"/>
      <c r="AQ53" s="590"/>
      <c r="AR53" s="591"/>
      <c r="AS53" s="592"/>
      <c r="AT53" s="593"/>
      <c r="AU53" s="590"/>
      <c r="AV53" s="591"/>
      <c r="AW53" s="592"/>
      <c r="AX53" s="593"/>
      <c r="AY53" s="590"/>
      <c r="AZ53" s="591"/>
      <c r="BA53" s="592"/>
      <c r="BB53" s="593"/>
      <c r="BC53" s="590"/>
      <c r="BD53" s="591"/>
      <c r="BE53" s="592"/>
      <c r="BF53" s="593"/>
      <c r="BG53" s="590"/>
      <c r="BH53" s="591"/>
      <c r="BI53" s="592"/>
      <c r="BJ53" s="593"/>
      <c r="BK53" s="903">
        <f>変更_9!CX153</f>
        <v>0</v>
      </c>
      <c r="BL53" s="904"/>
      <c r="BM53" s="904"/>
      <c r="BN53" s="905"/>
      <c r="BO53" s="584" t="s">
        <v>5834</v>
      </c>
      <c r="BP53" s="584"/>
      <c r="BQ53" s="584"/>
      <c r="BR53" s="584"/>
      <c r="BS53" s="558"/>
      <c r="BT53" s="558"/>
      <c r="BU53" s="558"/>
      <c r="BV53" s="558"/>
      <c r="BW53" s="558"/>
      <c r="BX53" s="558"/>
      <c r="BY53" s="558"/>
      <c r="BZ53" s="558"/>
      <c r="CA53" s="558"/>
      <c r="CB53" s="558"/>
      <c r="CC53" s="558"/>
      <c r="CD53" s="558"/>
      <c r="CE53" s="558"/>
      <c r="CF53" s="558"/>
      <c r="CG53" s="558"/>
      <c r="CH53" s="558"/>
      <c r="CI53" s="558"/>
      <c r="CJ53" s="558"/>
      <c r="CK53" s="558"/>
      <c r="CL53" s="558"/>
      <c r="CM53" s="558"/>
      <c r="CN53" s="558"/>
      <c r="CO53" s="558"/>
      <c r="CP53" s="558"/>
      <c r="CQ53" s="558"/>
      <c r="CR53" s="558"/>
      <c r="CS53" s="558"/>
      <c r="CT53" s="558"/>
      <c r="CU53" s="558"/>
      <c r="CV53" s="558"/>
      <c r="CW53" s="558"/>
    </row>
    <row r="54" spans="1:101" x14ac:dyDescent="0.15">
      <c r="A54" s="556"/>
      <c r="B54" s="595"/>
      <c r="C54" s="595"/>
      <c r="D54" s="595" t="s">
        <v>275</v>
      </c>
      <c r="E54" s="595"/>
      <c r="F54" s="595"/>
      <c r="G54" s="595"/>
      <c r="H54" s="595"/>
      <c r="I54" s="595"/>
      <c r="J54" s="595"/>
      <c r="K54" s="595"/>
      <c r="L54" s="595"/>
      <c r="M54" s="595"/>
      <c r="N54" s="595"/>
      <c r="O54" s="596"/>
      <c r="P54" s="597"/>
      <c r="Q54" s="598"/>
      <c r="R54" s="599"/>
      <c r="S54" s="600"/>
      <c r="T54" s="597"/>
      <c r="U54" s="598"/>
      <c r="V54" s="599"/>
      <c r="W54" s="590"/>
      <c r="X54" s="591"/>
      <c r="Y54" s="592"/>
      <c r="Z54" s="593"/>
      <c r="AA54" s="590"/>
      <c r="AB54" s="591"/>
      <c r="AC54" s="592"/>
      <c r="AD54" s="593"/>
      <c r="AE54" s="590"/>
      <c r="AF54" s="591"/>
      <c r="AG54" s="592"/>
      <c r="AH54" s="593"/>
      <c r="AI54" s="590"/>
      <c r="AJ54" s="591"/>
      <c r="AK54" s="592"/>
      <c r="AL54" s="593"/>
      <c r="AM54" s="590"/>
      <c r="AN54" s="591"/>
      <c r="AO54" s="592"/>
      <c r="AP54" s="593"/>
      <c r="AQ54" s="590"/>
      <c r="AR54" s="591"/>
      <c r="AS54" s="592"/>
      <c r="AT54" s="593"/>
      <c r="AU54" s="590"/>
      <c r="AV54" s="591"/>
      <c r="AW54" s="592"/>
      <c r="AX54" s="593"/>
      <c r="AY54" s="590"/>
      <c r="AZ54" s="591"/>
      <c r="BA54" s="592"/>
      <c r="BB54" s="593"/>
      <c r="BC54" s="590"/>
      <c r="BD54" s="591"/>
      <c r="BE54" s="592"/>
      <c r="BF54" s="593"/>
      <c r="BG54" s="590"/>
      <c r="BH54" s="591"/>
      <c r="BI54" s="592"/>
      <c r="BJ54" s="593"/>
      <c r="BK54" s="903">
        <f>変更_9!CX154</f>
        <v>0</v>
      </c>
      <c r="BL54" s="904"/>
      <c r="BM54" s="904"/>
      <c r="BN54" s="905"/>
      <c r="BO54" s="584" t="s">
        <v>5834</v>
      </c>
      <c r="BP54" s="584"/>
      <c r="BQ54" s="584"/>
      <c r="BR54" s="584"/>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c r="CQ54" s="558"/>
      <c r="CR54" s="558"/>
      <c r="CS54" s="558"/>
      <c r="CT54" s="558"/>
      <c r="CU54" s="558"/>
      <c r="CV54" s="558"/>
      <c r="CW54" s="558"/>
    </row>
    <row r="55" spans="1:101" ht="12.6" thickBot="1" x14ac:dyDescent="0.2">
      <c r="A55" s="556"/>
      <c r="B55" s="595"/>
      <c r="C55" s="632"/>
      <c r="D55" s="632" t="s">
        <v>276</v>
      </c>
      <c r="E55" s="632"/>
      <c r="F55" s="632"/>
      <c r="G55" s="632"/>
      <c r="H55" s="632"/>
      <c r="I55" s="632"/>
      <c r="J55" s="632"/>
      <c r="K55" s="632"/>
      <c r="L55" s="632"/>
      <c r="M55" s="632"/>
      <c r="N55" s="632"/>
      <c r="O55" s="633"/>
      <c r="P55" s="634"/>
      <c r="Q55" s="635"/>
      <c r="R55" s="636"/>
      <c r="S55" s="637"/>
      <c r="T55" s="634"/>
      <c r="U55" s="635"/>
      <c r="V55" s="636"/>
      <c r="W55" s="638"/>
      <c r="X55" s="639"/>
      <c r="Y55" s="640"/>
      <c r="Z55" s="641"/>
      <c r="AA55" s="638"/>
      <c r="AB55" s="639"/>
      <c r="AC55" s="640"/>
      <c r="AD55" s="641"/>
      <c r="AE55" s="638"/>
      <c r="AF55" s="639"/>
      <c r="AG55" s="640"/>
      <c r="AH55" s="641"/>
      <c r="AI55" s="638"/>
      <c r="AJ55" s="639"/>
      <c r="AK55" s="640"/>
      <c r="AL55" s="641"/>
      <c r="AM55" s="638"/>
      <c r="AN55" s="639"/>
      <c r="AO55" s="640"/>
      <c r="AP55" s="641"/>
      <c r="AQ55" s="638"/>
      <c r="AR55" s="639"/>
      <c r="AS55" s="640"/>
      <c r="AT55" s="641"/>
      <c r="AU55" s="638"/>
      <c r="AV55" s="639"/>
      <c r="AW55" s="640"/>
      <c r="AX55" s="641"/>
      <c r="AY55" s="638"/>
      <c r="AZ55" s="639"/>
      <c r="BA55" s="640"/>
      <c r="BB55" s="641"/>
      <c r="BC55" s="638"/>
      <c r="BD55" s="639"/>
      <c r="BE55" s="640"/>
      <c r="BF55" s="641"/>
      <c r="BG55" s="638"/>
      <c r="BH55" s="639"/>
      <c r="BI55" s="640"/>
      <c r="BJ55" s="641"/>
      <c r="BK55" s="903">
        <f>変更_9!CX155</f>
        <v>0</v>
      </c>
      <c r="BL55" s="904"/>
      <c r="BM55" s="904"/>
      <c r="BN55" s="905"/>
      <c r="BO55" s="642" t="s">
        <v>5834</v>
      </c>
      <c r="BP55" s="642"/>
      <c r="BQ55" s="642"/>
      <c r="BR55" s="584"/>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row>
    <row r="56" spans="1:101" x14ac:dyDescent="0.15">
      <c r="A56" s="556" t="s">
        <v>5837</v>
      </c>
      <c r="B56" s="584"/>
      <c r="C56" s="584"/>
      <c r="D56" s="584"/>
      <c r="E56" s="584"/>
      <c r="F56" s="584"/>
      <c r="G56" s="584"/>
      <c r="H56" s="584"/>
      <c r="I56" s="584"/>
      <c r="J56" s="584"/>
      <c r="K56" s="584"/>
      <c r="L56" s="584"/>
      <c r="M56" s="584"/>
      <c r="N56" s="584"/>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1"/>
      <c r="BA56" s="661"/>
      <c r="BB56" s="661"/>
      <c r="BC56" s="661"/>
      <c r="BD56" s="661"/>
      <c r="BE56" s="661"/>
      <c r="BF56" s="661"/>
      <c r="BG56" s="661"/>
      <c r="BH56" s="661"/>
      <c r="BI56" s="661"/>
      <c r="BJ56" s="661"/>
      <c r="BK56" s="661"/>
      <c r="BL56" s="661"/>
      <c r="BM56" s="661"/>
      <c r="BN56" s="661"/>
      <c r="BO56" s="584"/>
      <c r="BP56" s="584"/>
      <c r="BQ56" s="584"/>
      <c r="BR56" s="584"/>
      <c r="BS56" s="558"/>
      <c r="BT56" s="558"/>
      <c r="BU56" s="558"/>
      <c r="BV56" s="558"/>
      <c r="BW56" s="558"/>
      <c r="BX56" s="558"/>
      <c r="BY56" s="558"/>
      <c r="BZ56" s="558"/>
      <c r="CA56" s="558"/>
      <c r="CB56" s="558"/>
      <c r="CC56" s="558"/>
      <c r="CD56" s="558"/>
      <c r="CE56" s="558"/>
      <c r="CF56" s="558"/>
      <c r="CG56" s="558"/>
      <c r="CH56" s="558"/>
      <c r="CI56" s="558"/>
      <c r="CJ56" s="558"/>
      <c r="CK56" s="558"/>
      <c r="CL56" s="558"/>
      <c r="CM56" s="558"/>
      <c r="CN56" s="558"/>
      <c r="CO56" s="558"/>
      <c r="CP56" s="558"/>
      <c r="CQ56" s="558"/>
      <c r="CR56" s="558"/>
      <c r="CS56" s="558"/>
      <c r="CT56" s="558"/>
      <c r="CU56" s="558"/>
      <c r="CV56" s="558"/>
      <c r="CW56" s="558"/>
    </row>
    <row r="57" spans="1:101" x14ac:dyDescent="0.15">
      <c r="A57" s="556"/>
      <c r="B57" s="584"/>
      <c r="C57" s="584"/>
      <c r="D57" s="584" t="s">
        <v>269</v>
      </c>
      <c r="E57" s="584"/>
      <c r="F57" s="584"/>
      <c r="G57" s="584"/>
      <c r="H57" s="584"/>
      <c r="I57" s="584"/>
      <c r="J57" s="584"/>
      <c r="K57" s="584"/>
      <c r="L57" s="584"/>
      <c r="M57" s="584"/>
      <c r="N57" s="584"/>
      <c r="O57" s="585"/>
      <c r="P57" s="586"/>
      <c r="Q57" s="587"/>
      <c r="R57" s="588"/>
      <c r="S57" s="589"/>
      <c r="T57" s="586"/>
      <c r="U57" s="587"/>
      <c r="V57" s="588"/>
      <c r="W57" s="590"/>
      <c r="X57" s="591"/>
      <c r="Y57" s="592"/>
      <c r="Z57" s="593"/>
      <c r="AA57" s="590"/>
      <c r="AB57" s="591"/>
      <c r="AC57" s="592"/>
      <c r="AD57" s="593"/>
      <c r="AE57" s="590"/>
      <c r="AF57" s="591"/>
      <c r="AG57" s="592"/>
      <c r="AH57" s="593"/>
      <c r="AI57" s="590"/>
      <c r="AJ57" s="591"/>
      <c r="AK57" s="592"/>
      <c r="AL57" s="593"/>
      <c r="AM57" s="590"/>
      <c r="AN57" s="591"/>
      <c r="AO57" s="592"/>
      <c r="AP57" s="593"/>
      <c r="AQ57" s="590"/>
      <c r="AR57" s="591"/>
      <c r="AS57" s="592"/>
      <c r="AT57" s="593"/>
      <c r="AU57" s="590"/>
      <c r="AV57" s="591"/>
      <c r="AW57" s="592"/>
      <c r="AX57" s="593"/>
      <c r="AY57" s="590"/>
      <c r="AZ57" s="591"/>
      <c r="BA57" s="592"/>
      <c r="BB57" s="593"/>
      <c r="BC57" s="590"/>
      <c r="BD57" s="591"/>
      <c r="BE57" s="592"/>
      <c r="BF57" s="593"/>
      <c r="BG57" s="590"/>
      <c r="BH57" s="591"/>
      <c r="BI57" s="592"/>
      <c r="BJ57" s="593"/>
      <c r="BK57" s="903">
        <f>変更_9!CX157</f>
        <v>0</v>
      </c>
      <c r="BL57" s="904"/>
      <c r="BM57" s="904"/>
      <c r="BN57" s="905"/>
      <c r="BO57" s="584" t="s">
        <v>5834</v>
      </c>
      <c r="BP57" s="584"/>
      <c r="BQ57" s="584"/>
      <c r="BR57" s="584"/>
      <c r="BS57" s="558"/>
      <c r="BT57" s="558"/>
      <c r="BU57" s="558"/>
      <c r="BV57" s="558"/>
      <c r="BW57" s="558"/>
      <c r="BX57" s="558"/>
      <c r="BY57" s="558"/>
      <c r="BZ57" s="558"/>
      <c r="CA57" s="558"/>
      <c r="CB57" s="558"/>
      <c r="CC57" s="558"/>
      <c r="CD57" s="558"/>
      <c r="CE57" s="558"/>
      <c r="CF57" s="558"/>
      <c r="CG57" s="558"/>
      <c r="CH57" s="558"/>
      <c r="CI57" s="558"/>
      <c r="CJ57" s="558"/>
      <c r="CK57" s="558"/>
      <c r="CL57" s="558"/>
      <c r="CM57" s="558"/>
      <c r="CN57" s="558"/>
      <c r="CO57" s="558"/>
      <c r="CP57" s="558"/>
      <c r="CQ57" s="558"/>
      <c r="CR57" s="558"/>
      <c r="CS57" s="558"/>
      <c r="CT57" s="558"/>
      <c r="CU57" s="558"/>
      <c r="CV57" s="558"/>
      <c r="CW57" s="558"/>
    </row>
    <row r="58" spans="1:101" x14ac:dyDescent="0.15">
      <c r="A58" s="556"/>
      <c r="B58" s="523"/>
      <c r="C58" s="523"/>
      <c r="D58" s="523" t="s">
        <v>270</v>
      </c>
      <c r="E58" s="523"/>
      <c r="F58" s="523"/>
      <c r="G58" s="523"/>
      <c r="H58" s="523"/>
      <c r="I58" s="523"/>
      <c r="J58" s="523"/>
      <c r="K58" s="523"/>
      <c r="L58" s="523"/>
      <c r="M58" s="523"/>
      <c r="N58" s="523"/>
      <c r="O58" s="585"/>
      <c r="P58" s="586"/>
      <c r="Q58" s="587"/>
      <c r="R58" s="588"/>
      <c r="S58" s="589"/>
      <c r="T58" s="586"/>
      <c r="U58" s="587"/>
      <c r="V58" s="588"/>
      <c r="W58" s="590"/>
      <c r="X58" s="591"/>
      <c r="Y58" s="592"/>
      <c r="Z58" s="593"/>
      <c r="AA58" s="590"/>
      <c r="AB58" s="591"/>
      <c r="AC58" s="592"/>
      <c r="AD58" s="593"/>
      <c r="AE58" s="590"/>
      <c r="AF58" s="591"/>
      <c r="AG58" s="592"/>
      <c r="AH58" s="593"/>
      <c r="AI58" s="590"/>
      <c r="AJ58" s="591"/>
      <c r="AK58" s="592"/>
      <c r="AL58" s="593"/>
      <c r="AM58" s="590"/>
      <c r="AN58" s="591"/>
      <c r="AO58" s="592"/>
      <c r="AP58" s="593"/>
      <c r="AQ58" s="590"/>
      <c r="AR58" s="591"/>
      <c r="AS58" s="592"/>
      <c r="AT58" s="593"/>
      <c r="AU58" s="590"/>
      <c r="AV58" s="591"/>
      <c r="AW58" s="592"/>
      <c r="AX58" s="593"/>
      <c r="AY58" s="590"/>
      <c r="AZ58" s="591"/>
      <c r="BA58" s="592"/>
      <c r="BB58" s="593"/>
      <c r="BC58" s="590"/>
      <c r="BD58" s="591"/>
      <c r="BE58" s="592"/>
      <c r="BF58" s="593"/>
      <c r="BG58" s="590"/>
      <c r="BH58" s="591"/>
      <c r="BI58" s="592"/>
      <c r="BJ58" s="593"/>
      <c r="BK58" s="903">
        <f>変更_9!CX158</f>
        <v>0</v>
      </c>
      <c r="BL58" s="904"/>
      <c r="BM58" s="904"/>
      <c r="BN58" s="905"/>
      <c r="BO58" s="584" t="s">
        <v>5834</v>
      </c>
      <c r="BP58" s="584"/>
      <c r="BQ58" s="584"/>
      <c r="BR58" s="584"/>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558"/>
      <c r="CR58" s="558"/>
      <c r="CS58" s="558"/>
      <c r="CT58" s="558"/>
      <c r="CU58" s="558"/>
      <c r="CV58" s="558"/>
      <c r="CW58" s="558"/>
    </row>
    <row r="59" spans="1:101" x14ac:dyDescent="0.15">
      <c r="A59" s="556"/>
      <c r="B59" s="523"/>
      <c r="C59" s="523"/>
      <c r="D59" s="523" t="s">
        <v>271</v>
      </c>
      <c r="E59" s="523"/>
      <c r="F59" s="523"/>
      <c r="G59" s="523"/>
      <c r="H59" s="523"/>
      <c r="I59" s="523"/>
      <c r="J59" s="523"/>
      <c r="K59" s="523"/>
      <c r="L59" s="523"/>
      <c r="M59" s="523"/>
      <c r="N59" s="523"/>
      <c r="O59" s="585"/>
      <c r="P59" s="586"/>
      <c r="Q59" s="587"/>
      <c r="R59" s="588"/>
      <c r="S59" s="589"/>
      <c r="T59" s="586"/>
      <c r="U59" s="587"/>
      <c r="V59" s="594"/>
      <c r="W59" s="590"/>
      <c r="X59" s="591"/>
      <c r="Y59" s="592"/>
      <c r="Z59" s="593"/>
      <c r="AA59" s="590"/>
      <c r="AB59" s="591"/>
      <c r="AC59" s="592"/>
      <c r="AD59" s="593"/>
      <c r="AE59" s="590"/>
      <c r="AF59" s="591"/>
      <c r="AG59" s="592"/>
      <c r="AH59" s="593"/>
      <c r="AI59" s="590"/>
      <c r="AJ59" s="591"/>
      <c r="AK59" s="592"/>
      <c r="AL59" s="593"/>
      <c r="AM59" s="590"/>
      <c r="AN59" s="591"/>
      <c r="AO59" s="592"/>
      <c r="AP59" s="593"/>
      <c r="AQ59" s="590"/>
      <c r="AR59" s="591"/>
      <c r="AS59" s="592"/>
      <c r="AT59" s="593"/>
      <c r="AU59" s="590"/>
      <c r="AV59" s="591"/>
      <c r="AW59" s="592"/>
      <c r="AX59" s="593"/>
      <c r="AY59" s="590"/>
      <c r="AZ59" s="591"/>
      <c r="BA59" s="592"/>
      <c r="BB59" s="593"/>
      <c r="BC59" s="590"/>
      <c r="BD59" s="591"/>
      <c r="BE59" s="592"/>
      <c r="BF59" s="593"/>
      <c r="BG59" s="590"/>
      <c r="BH59" s="591"/>
      <c r="BI59" s="592"/>
      <c r="BJ59" s="593"/>
      <c r="BK59" s="903">
        <f>変更_9!CX159</f>
        <v>0</v>
      </c>
      <c r="BL59" s="904"/>
      <c r="BM59" s="904"/>
      <c r="BN59" s="905"/>
      <c r="BO59" s="584" t="s">
        <v>5834</v>
      </c>
      <c r="BP59" s="584"/>
      <c r="BQ59" s="584"/>
      <c r="BR59" s="584"/>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558"/>
      <c r="CR59" s="558"/>
      <c r="CS59" s="558"/>
      <c r="CT59" s="558"/>
      <c r="CU59" s="558"/>
      <c r="CV59" s="558"/>
      <c r="CW59" s="558"/>
    </row>
    <row r="60" spans="1:101" x14ac:dyDescent="0.15">
      <c r="A60" s="556"/>
      <c r="B60" s="595"/>
      <c r="C60" s="595"/>
      <c r="D60" s="595" t="s">
        <v>272</v>
      </c>
      <c r="E60" s="595"/>
      <c r="F60" s="595"/>
      <c r="G60" s="595"/>
      <c r="H60" s="595"/>
      <c r="I60" s="595"/>
      <c r="J60" s="595"/>
      <c r="K60" s="595"/>
      <c r="L60" s="595"/>
      <c r="M60" s="595"/>
      <c r="N60" s="595"/>
      <c r="O60" s="596"/>
      <c r="P60" s="597"/>
      <c r="Q60" s="598"/>
      <c r="R60" s="599"/>
      <c r="S60" s="600"/>
      <c r="T60" s="597"/>
      <c r="U60" s="598"/>
      <c r="V60" s="599"/>
      <c r="W60" s="590"/>
      <c r="X60" s="591"/>
      <c r="Y60" s="592"/>
      <c r="Z60" s="593"/>
      <c r="AA60" s="590"/>
      <c r="AB60" s="591"/>
      <c r="AC60" s="592"/>
      <c r="AD60" s="593"/>
      <c r="AE60" s="590"/>
      <c r="AF60" s="591"/>
      <c r="AG60" s="592"/>
      <c r="AH60" s="593"/>
      <c r="AI60" s="590"/>
      <c r="AJ60" s="591"/>
      <c r="AK60" s="592"/>
      <c r="AL60" s="593"/>
      <c r="AM60" s="590"/>
      <c r="AN60" s="591"/>
      <c r="AO60" s="592"/>
      <c r="AP60" s="593"/>
      <c r="AQ60" s="590"/>
      <c r="AR60" s="591"/>
      <c r="AS60" s="592"/>
      <c r="AT60" s="593"/>
      <c r="AU60" s="590"/>
      <c r="AV60" s="591"/>
      <c r="AW60" s="592"/>
      <c r="AX60" s="593"/>
      <c r="AY60" s="590"/>
      <c r="AZ60" s="591"/>
      <c r="BA60" s="592"/>
      <c r="BB60" s="593"/>
      <c r="BC60" s="590"/>
      <c r="BD60" s="591"/>
      <c r="BE60" s="592"/>
      <c r="BF60" s="593"/>
      <c r="BG60" s="590"/>
      <c r="BH60" s="591"/>
      <c r="BI60" s="592"/>
      <c r="BJ60" s="593"/>
      <c r="BK60" s="903">
        <f>変更_9!CX160</f>
        <v>0</v>
      </c>
      <c r="BL60" s="904"/>
      <c r="BM60" s="904"/>
      <c r="BN60" s="905"/>
      <c r="BO60" s="584" t="s">
        <v>5834</v>
      </c>
      <c r="BP60" s="584"/>
      <c r="BQ60" s="584"/>
      <c r="BR60" s="584"/>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558"/>
      <c r="CR60" s="558"/>
      <c r="CS60" s="558"/>
      <c r="CT60" s="558"/>
      <c r="CU60" s="558"/>
      <c r="CV60" s="558"/>
      <c r="CW60" s="558"/>
    </row>
    <row r="61" spans="1:101" x14ac:dyDescent="0.15">
      <c r="A61" s="556"/>
      <c r="B61" s="595"/>
      <c r="C61" s="595"/>
      <c r="D61" s="595" t="s">
        <v>273</v>
      </c>
      <c r="E61" s="595"/>
      <c r="F61" s="595"/>
      <c r="G61" s="595"/>
      <c r="H61" s="595"/>
      <c r="I61" s="595"/>
      <c r="J61" s="595"/>
      <c r="K61" s="595"/>
      <c r="L61" s="595"/>
      <c r="M61" s="595"/>
      <c r="N61" s="595"/>
      <c r="O61" s="596"/>
      <c r="P61" s="597"/>
      <c r="Q61" s="598"/>
      <c r="R61" s="599"/>
      <c r="S61" s="600"/>
      <c r="T61" s="597"/>
      <c r="U61" s="598"/>
      <c r="V61" s="599"/>
      <c r="W61" s="590"/>
      <c r="X61" s="591"/>
      <c r="Y61" s="592"/>
      <c r="Z61" s="593"/>
      <c r="AA61" s="590"/>
      <c r="AB61" s="591"/>
      <c r="AC61" s="592"/>
      <c r="AD61" s="593"/>
      <c r="AE61" s="590"/>
      <c r="AF61" s="591"/>
      <c r="AG61" s="592"/>
      <c r="AH61" s="593"/>
      <c r="AI61" s="590"/>
      <c r="AJ61" s="591"/>
      <c r="AK61" s="592"/>
      <c r="AL61" s="593"/>
      <c r="AM61" s="590"/>
      <c r="AN61" s="591"/>
      <c r="AO61" s="592"/>
      <c r="AP61" s="593"/>
      <c r="AQ61" s="590"/>
      <c r="AR61" s="591"/>
      <c r="AS61" s="592"/>
      <c r="AT61" s="593"/>
      <c r="AU61" s="590"/>
      <c r="AV61" s="591"/>
      <c r="AW61" s="592"/>
      <c r="AX61" s="593"/>
      <c r="AY61" s="590"/>
      <c r="AZ61" s="591"/>
      <c r="BA61" s="592"/>
      <c r="BB61" s="593"/>
      <c r="BC61" s="590"/>
      <c r="BD61" s="591"/>
      <c r="BE61" s="592"/>
      <c r="BF61" s="593"/>
      <c r="BG61" s="590"/>
      <c r="BH61" s="591"/>
      <c r="BI61" s="592"/>
      <c r="BJ61" s="593"/>
      <c r="BK61" s="903">
        <f>変更_9!CX161</f>
        <v>0</v>
      </c>
      <c r="BL61" s="904"/>
      <c r="BM61" s="904"/>
      <c r="BN61" s="905"/>
      <c r="BO61" s="584" t="s">
        <v>5834</v>
      </c>
      <c r="BP61" s="584"/>
      <c r="BQ61" s="584"/>
      <c r="BR61" s="584"/>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558"/>
      <c r="CR61" s="558"/>
      <c r="CS61" s="558"/>
      <c r="CT61" s="558"/>
      <c r="CU61" s="558"/>
      <c r="CV61" s="558"/>
      <c r="CW61" s="558"/>
    </row>
    <row r="62" spans="1:101" x14ac:dyDescent="0.15">
      <c r="A62" s="556"/>
      <c r="B62" s="595"/>
      <c r="C62" s="595"/>
      <c r="D62" s="595" t="s">
        <v>275</v>
      </c>
      <c r="E62" s="595"/>
      <c r="F62" s="595"/>
      <c r="G62" s="595"/>
      <c r="H62" s="595"/>
      <c r="I62" s="595"/>
      <c r="J62" s="595"/>
      <c r="K62" s="595"/>
      <c r="L62" s="595"/>
      <c r="M62" s="595"/>
      <c r="N62" s="595"/>
      <c r="O62" s="596"/>
      <c r="P62" s="597"/>
      <c r="Q62" s="598"/>
      <c r="R62" s="599"/>
      <c r="S62" s="600"/>
      <c r="T62" s="597"/>
      <c r="U62" s="598"/>
      <c r="V62" s="599"/>
      <c r="W62" s="590"/>
      <c r="X62" s="591"/>
      <c r="Y62" s="592"/>
      <c r="Z62" s="593"/>
      <c r="AA62" s="590"/>
      <c r="AB62" s="591"/>
      <c r="AC62" s="592"/>
      <c r="AD62" s="593"/>
      <c r="AE62" s="590"/>
      <c r="AF62" s="591"/>
      <c r="AG62" s="592"/>
      <c r="AH62" s="593"/>
      <c r="AI62" s="590"/>
      <c r="AJ62" s="591"/>
      <c r="AK62" s="592"/>
      <c r="AL62" s="593"/>
      <c r="AM62" s="590"/>
      <c r="AN62" s="591"/>
      <c r="AO62" s="592"/>
      <c r="AP62" s="593"/>
      <c r="AQ62" s="590"/>
      <c r="AR62" s="591"/>
      <c r="AS62" s="592"/>
      <c r="AT62" s="593"/>
      <c r="AU62" s="590"/>
      <c r="AV62" s="591"/>
      <c r="AW62" s="592"/>
      <c r="AX62" s="593"/>
      <c r="AY62" s="590"/>
      <c r="AZ62" s="591"/>
      <c r="BA62" s="592"/>
      <c r="BB62" s="593"/>
      <c r="BC62" s="590"/>
      <c r="BD62" s="591"/>
      <c r="BE62" s="592"/>
      <c r="BF62" s="593"/>
      <c r="BG62" s="590"/>
      <c r="BH62" s="591"/>
      <c r="BI62" s="592"/>
      <c r="BJ62" s="593"/>
      <c r="BK62" s="903">
        <f>変更_9!CX162</f>
        <v>0</v>
      </c>
      <c r="BL62" s="904"/>
      <c r="BM62" s="904"/>
      <c r="BN62" s="905"/>
      <c r="BO62" s="584" t="s">
        <v>5834</v>
      </c>
      <c r="BP62" s="584"/>
      <c r="BQ62" s="584"/>
      <c r="BR62" s="584"/>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558"/>
      <c r="CR62" s="558"/>
      <c r="CS62" s="558"/>
      <c r="CT62" s="558"/>
      <c r="CU62" s="558"/>
      <c r="CV62" s="558"/>
      <c r="CW62" s="558"/>
    </row>
    <row r="63" spans="1:101" x14ac:dyDescent="0.15">
      <c r="A63" s="556"/>
      <c r="B63" s="595"/>
      <c r="C63" s="595"/>
      <c r="D63" s="595" t="s">
        <v>276</v>
      </c>
      <c r="E63" s="595"/>
      <c r="F63" s="595"/>
      <c r="G63" s="595"/>
      <c r="H63" s="595"/>
      <c r="I63" s="595"/>
      <c r="J63" s="595"/>
      <c r="K63" s="595"/>
      <c r="L63" s="595"/>
      <c r="M63" s="595"/>
      <c r="N63" s="595"/>
      <c r="O63" s="596"/>
      <c r="P63" s="597"/>
      <c r="Q63" s="598"/>
      <c r="R63" s="599"/>
      <c r="S63" s="600"/>
      <c r="T63" s="597"/>
      <c r="U63" s="598"/>
      <c r="V63" s="599"/>
      <c r="W63" s="590"/>
      <c r="X63" s="591"/>
      <c r="Y63" s="592"/>
      <c r="Z63" s="593"/>
      <c r="AA63" s="590"/>
      <c r="AB63" s="591"/>
      <c r="AC63" s="592"/>
      <c r="AD63" s="593"/>
      <c r="AE63" s="590"/>
      <c r="AF63" s="591"/>
      <c r="AG63" s="592"/>
      <c r="AH63" s="593"/>
      <c r="AI63" s="590"/>
      <c r="AJ63" s="591"/>
      <c r="AK63" s="592"/>
      <c r="AL63" s="593"/>
      <c r="AM63" s="590"/>
      <c r="AN63" s="591"/>
      <c r="AO63" s="592"/>
      <c r="AP63" s="593"/>
      <c r="AQ63" s="590"/>
      <c r="AR63" s="591"/>
      <c r="AS63" s="592"/>
      <c r="AT63" s="593"/>
      <c r="AU63" s="590"/>
      <c r="AV63" s="591"/>
      <c r="AW63" s="592"/>
      <c r="AX63" s="593"/>
      <c r="AY63" s="590"/>
      <c r="AZ63" s="591"/>
      <c r="BA63" s="592"/>
      <c r="BB63" s="593"/>
      <c r="BC63" s="590"/>
      <c r="BD63" s="591"/>
      <c r="BE63" s="592"/>
      <c r="BF63" s="593"/>
      <c r="BG63" s="590"/>
      <c r="BH63" s="591"/>
      <c r="BI63" s="592"/>
      <c r="BJ63" s="593"/>
      <c r="BK63" s="903">
        <f>変更_9!CX163</f>
        <v>0</v>
      </c>
      <c r="BL63" s="904"/>
      <c r="BM63" s="904"/>
      <c r="BN63" s="905"/>
      <c r="BO63" s="584" t="s">
        <v>5834</v>
      </c>
      <c r="BP63" s="584"/>
      <c r="BQ63" s="584"/>
      <c r="BR63" s="584"/>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558"/>
      <c r="CR63" s="558"/>
      <c r="CS63" s="558"/>
      <c r="CT63" s="558"/>
      <c r="CU63" s="558"/>
      <c r="CV63" s="558"/>
      <c r="CW63" s="558"/>
    </row>
    <row r="64" spans="1:101" ht="4.5" customHeight="1" x14ac:dyDescent="0.15">
      <c r="A64" s="577"/>
      <c r="B64" s="577"/>
      <c r="C64" s="577"/>
      <c r="D64" s="577"/>
      <c r="E64" s="577"/>
      <c r="F64" s="577"/>
      <c r="G64" s="577"/>
      <c r="H64" s="577"/>
      <c r="I64" s="577"/>
      <c r="J64" s="577"/>
      <c r="K64" s="577"/>
      <c r="L64" s="577"/>
      <c r="M64" s="577"/>
      <c r="N64" s="577"/>
      <c r="O64" s="577"/>
      <c r="P64" s="577"/>
      <c r="Q64" s="577"/>
      <c r="R64" s="577"/>
      <c r="S64" s="577"/>
      <c r="T64" s="577"/>
      <c r="U64" s="577"/>
      <c r="V64" s="577"/>
      <c r="W64" s="662"/>
      <c r="X64" s="662"/>
      <c r="Y64" s="662"/>
      <c r="Z64" s="662"/>
      <c r="AA64" s="662"/>
      <c r="AB64" s="662"/>
      <c r="AC64" s="662"/>
      <c r="AD64" s="662"/>
      <c r="AE64" s="662"/>
      <c r="AF64" s="662"/>
      <c r="AG64" s="662"/>
      <c r="AH64" s="662"/>
      <c r="AI64" s="662"/>
      <c r="AJ64" s="662"/>
      <c r="AK64" s="662"/>
      <c r="AL64" s="662"/>
      <c r="AM64" s="662"/>
      <c r="AN64" s="662"/>
      <c r="AO64" s="662"/>
      <c r="AP64" s="662"/>
      <c r="AQ64" s="662"/>
      <c r="AR64" s="662"/>
      <c r="AS64" s="662"/>
      <c r="AT64" s="662"/>
      <c r="AU64" s="662"/>
      <c r="AV64" s="662"/>
      <c r="AW64" s="662"/>
      <c r="AX64" s="662"/>
      <c r="AY64" s="662"/>
      <c r="AZ64" s="662"/>
      <c r="BA64" s="662"/>
      <c r="BB64" s="662"/>
      <c r="BC64" s="662"/>
      <c r="BD64" s="662"/>
      <c r="BE64" s="662"/>
      <c r="BF64" s="662"/>
      <c r="BG64" s="662"/>
      <c r="BH64" s="662"/>
      <c r="BI64" s="662"/>
      <c r="BJ64" s="662"/>
      <c r="BK64" s="662"/>
      <c r="BL64" s="662"/>
      <c r="BM64" s="662"/>
      <c r="BN64" s="662"/>
      <c r="BO64" s="662"/>
      <c r="BP64" s="662"/>
      <c r="BQ64" s="662"/>
      <c r="BR64" s="662"/>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558"/>
      <c r="CR64" s="558"/>
      <c r="CS64" s="558"/>
      <c r="CT64" s="558"/>
      <c r="CU64" s="558"/>
      <c r="CV64" s="558"/>
      <c r="CW64" s="558"/>
    </row>
    <row r="65" spans="1:101" x14ac:dyDescent="0.15">
      <c r="A65" s="577"/>
      <c r="B65" s="577"/>
      <c r="C65" s="577"/>
      <c r="D65" s="577"/>
      <c r="E65" s="577"/>
      <c r="F65" s="577"/>
      <c r="G65" s="577"/>
      <c r="H65" s="577"/>
      <c r="I65" s="577"/>
      <c r="J65" s="577"/>
      <c r="K65" s="577"/>
      <c r="L65" s="577"/>
      <c r="M65" s="577"/>
      <c r="N65" s="577"/>
      <c r="O65" s="577"/>
      <c r="P65" s="577"/>
      <c r="Q65" s="577"/>
      <c r="R65" s="577"/>
      <c r="S65" s="577"/>
      <c r="T65" s="577"/>
      <c r="U65" s="577"/>
      <c r="V65" s="577"/>
      <c r="W65" s="662"/>
      <c r="X65" s="662"/>
      <c r="Y65" s="662"/>
      <c r="Z65" s="662"/>
      <c r="AA65" s="662"/>
      <c r="AB65" s="662"/>
      <c r="AC65" s="662"/>
      <c r="AD65" s="662"/>
      <c r="AE65" s="662"/>
      <c r="AF65" s="662"/>
      <c r="AG65" s="662"/>
      <c r="AH65" s="662"/>
      <c r="AI65" s="662"/>
      <c r="AJ65" s="662"/>
      <c r="AK65" s="662"/>
      <c r="AL65" s="662"/>
      <c r="AM65" s="662"/>
      <c r="AN65" s="662"/>
      <c r="AO65" s="662"/>
      <c r="AP65" s="662"/>
      <c r="AQ65" s="662"/>
      <c r="AR65" s="662"/>
      <c r="AS65" s="662"/>
      <c r="AT65" s="662"/>
      <c r="AU65" s="662"/>
      <c r="AV65" s="662"/>
      <c r="AW65" s="662"/>
      <c r="AX65" s="662"/>
      <c r="AY65" s="662"/>
      <c r="AZ65" s="662"/>
      <c r="BA65" s="662"/>
      <c r="BB65" s="662"/>
      <c r="BC65" s="662"/>
      <c r="BD65" s="662"/>
      <c r="BE65" s="662"/>
      <c r="BF65" s="662"/>
      <c r="BG65" s="662"/>
      <c r="BH65" s="662"/>
      <c r="BI65" s="662"/>
      <c r="BJ65" s="662"/>
      <c r="BK65" s="662"/>
      <c r="BL65" s="662"/>
      <c r="BM65" s="662"/>
      <c r="BN65" s="662"/>
      <c r="BO65" s="662"/>
      <c r="BP65" s="662"/>
      <c r="BQ65" s="662"/>
      <c r="BR65" s="662"/>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558"/>
      <c r="CR65" s="558"/>
      <c r="CS65" s="558"/>
      <c r="CT65" s="558"/>
      <c r="CU65" s="558"/>
      <c r="CV65" s="558"/>
      <c r="CW65" s="558"/>
    </row>
    <row r="66" spans="1:101" ht="16.5" customHeight="1" x14ac:dyDescent="0.2">
      <c r="A66" s="556"/>
      <c r="B66" s="557" t="s">
        <v>5839</v>
      </c>
      <c r="C66" s="557"/>
      <c r="D66" s="557"/>
      <c r="E66" s="557"/>
      <c r="F66" s="557"/>
      <c r="G66" s="557"/>
      <c r="H66" s="557"/>
      <c r="I66" s="557"/>
      <c r="J66" s="557"/>
      <c r="K66" s="557"/>
      <c r="L66" s="557"/>
      <c r="M66" s="557"/>
      <c r="N66" s="557"/>
      <c r="O66" s="557"/>
      <c r="P66" s="557"/>
      <c r="Q66" s="557"/>
      <c r="R66" s="557"/>
      <c r="S66" s="557"/>
      <c r="T66" s="557"/>
      <c r="U66" s="557"/>
      <c r="V66" s="557"/>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6"/>
      <c r="BE66" s="556"/>
      <c r="BF66" s="556"/>
      <c r="BG66" s="556"/>
      <c r="BH66" s="556"/>
      <c r="BI66" s="556"/>
      <c r="BJ66" s="556"/>
      <c r="BK66" s="556"/>
      <c r="BL66" s="556"/>
      <c r="BM66" s="556"/>
      <c r="BN66" s="556" t="s">
        <v>628</v>
      </c>
      <c r="BO66" s="556"/>
      <c r="BP66" s="556"/>
      <c r="BQ66" s="556"/>
      <c r="BR66" s="556"/>
      <c r="BS66" s="558"/>
      <c r="BT66" s="558"/>
      <c r="BU66" s="558" t="s">
        <v>581</v>
      </c>
      <c r="BV66" s="558" t="s">
        <v>581</v>
      </c>
      <c r="BW66" s="558"/>
      <c r="BX66" s="558"/>
      <c r="BY66" s="558"/>
      <c r="BZ66" s="558"/>
      <c r="CA66" s="558"/>
      <c r="CB66" s="558"/>
      <c r="CC66" s="558" t="s">
        <v>239</v>
      </c>
      <c r="CD66" s="558" t="s">
        <v>248</v>
      </c>
      <c r="CE66" s="558" t="s">
        <v>249</v>
      </c>
      <c r="CF66" s="558" t="s">
        <v>253</v>
      </c>
      <c r="CG66" s="558" t="s">
        <v>255</v>
      </c>
      <c r="CH66" s="558"/>
      <c r="CI66" s="558" t="s">
        <v>265</v>
      </c>
      <c r="CJ66" s="558" t="s">
        <v>266</v>
      </c>
      <c r="CK66" s="558"/>
      <c r="CL66" s="558" t="s">
        <v>278</v>
      </c>
      <c r="CM66" s="558"/>
      <c r="CN66" s="558"/>
      <c r="CO66" s="558"/>
      <c r="CP66" s="558"/>
      <c r="CQ66" s="558"/>
      <c r="CR66" s="558"/>
      <c r="CS66" s="558"/>
      <c r="CT66" s="558"/>
      <c r="CU66" s="558"/>
      <c r="CV66" s="558"/>
      <c r="CW66" s="558"/>
    </row>
    <row r="67" spans="1:101" ht="6.75" customHeight="1" x14ac:dyDescent="0.15">
      <c r="A67" s="556"/>
      <c r="B67" s="559"/>
      <c r="C67" s="559"/>
      <c r="D67" s="559"/>
      <c r="E67" s="559"/>
      <c r="F67" s="559"/>
      <c r="G67" s="559"/>
      <c r="H67" s="559"/>
      <c r="I67" s="559"/>
      <c r="J67" s="559"/>
      <c r="K67" s="559"/>
      <c r="L67" s="559"/>
      <c r="M67" s="559"/>
      <c r="N67" s="559"/>
      <c r="O67" s="559"/>
      <c r="P67" s="559"/>
      <c r="Q67" s="559"/>
      <c r="R67" s="559"/>
      <c r="S67" s="559"/>
      <c r="T67" s="559"/>
      <c r="U67" s="559"/>
      <c r="V67" s="559"/>
      <c r="W67" s="560"/>
      <c r="X67" s="556"/>
      <c r="Y67" s="556"/>
      <c r="Z67" s="556"/>
      <c r="AA67" s="556"/>
      <c r="AB67" s="556"/>
      <c r="AC67" s="556"/>
      <c r="AD67" s="556"/>
      <c r="AE67" s="556"/>
      <c r="AF67" s="556"/>
      <c r="AG67" s="556"/>
      <c r="AH67" s="556"/>
      <c r="AI67" s="556"/>
      <c r="AJ67" s="556"/>
      <c r="AK67" s="556"/>
      <c r="AL67" s="556"/>
      <c r="AM67" s="556"/>
      <c r="AN67" s="556"/>
      <c r="AO67" s="556"/>
      <c r="AP67" s="556"/>
      <c r="AQ67" s="556"/>
      <c r="AR67" s="556"/>
      <c r="AS67" s="556"/>
      <c r="AT67" s="556"/>
      <c r="AU67" s="556"/>
      <c r="AV67" s="556"/>
      <c r="AW67" s="556"/>
      <c r="AX67" s="556"/>
      <c r="AY67" s="556"/>
      <c r="AZ67" s="556"/>
      <c r="BA67" s="556"/>
      <c r="BB67" s="556"/>
      <c r="BC67" s="556"/>
      <c r="BD67" s="556"/>
      <c r="BE67" s="556"/>
      <c r="BF67" s="556"/>
      <c r="BG67" s="556"/>
      <c r="BH67" s="556"/>
      <c r="BI67" s="556"/>
      <c r="BJ67" s="556"/>
      <c r="BK67" s="556"/>
      <c r="BL67" s="556"/>
      <c r="BM67" s="556"/>
      <c r="BN67" s="556"/>
      <c r="BO67" s="556"/>
      <c r="BP67" s="556"/>
      <c r="BQ67" s="556"/>
      <c r="BR67" s="556"/>
      <c r="BS67" s="558"/>
      <c r="BT67" s="558"/>
      <c r="BU67" s="558" t="s">
        <v>1281</v>
      </c>
      <c r="BV67" s="558" t="s">
        <v>1149</v>
      </c>
      <c r="BW67" s="558"/>
      <c r="BX67" s="558"/>
      <c r="BY67" s="558"/>
      <c r="BZ67" s="558"/>
      <c r="CA67" s="558"/>
      <c r="CB67" s="558" t="s">
        <v>240</v>
      </c>
      <c r="CC67" s="561" t="b">
        <v>0</v>
      </c>
      <c r="CD67" s="561" t="b">
        <v>0</v>
      </c>
      <c r="CE67" s="561" t="b">
        <v>0</v>
      </c>
      <c r="CF67" s="561" t="b">
        <v>0</v>
      </c>
      <c r="CG67" s="561" t="b">
        <v>0</v>
      </c>
      <c r="CH67" s="510" t="str">
        <f>IF(CC67=TRUE,$CC$1,IF(CD67=TRUE,$CD$1,IF(CE67=TRUE,$CE$1,IF(CF67=TRUE,$CF$1,IF(CG67=TRUE,$CG$1,"")))))</f>
        <v/>
      </c>
      <c r="CI67" s="511" t="str">
        <f t="shared" ref="CI67:CI73" si="8">IF(CC67=TRUE,$CC$75,IF(CD67=TRUE,$CD$75,IF(CE67=TRUE,$CE$75,IF(CF67=TRUE,$CF$75,IF(CG67=TRUE,$CG$75,"")))))</f>
        <v/>
      </c>
      <c r="CJ67" s="511" t="str">
        <f t="shared" ref="CJ67:CJ73" si="9">IF(CC67=TRUE,$CC$76,IF(CD67=TRUE,$CD$76,IF(CE67=TRUE,$CE$76,IF(CF67=TRUE,$CF$76,IF(CG67=TRUE,$CG$76,"")))))</f>
        <v/>
      </c>
      <c r="CK67" s="510" t="str">
        <f>IFERROR(24*(CJ67-CI67),"")</f>
        <v/>
      </c>
      <c r="CL67" s="511" t="str">
        <f t="shared" ref="CL67:CL73" si="10">IF(CC67=TRUE,$CC$77,IF(CD67=TRUE,$CD$77,IF(CE67=TRUE,$CE$77,IF(CF67=TRUE,$CF$77,IF(CG67=TRUE,$CG$77,"")))))</f>
        <v/>
      </c>
      <c r="CM67" s="511" t="str">
        <f t="shared" ref="CM67:CM73" si="11">IF(CC67=TRUE,$CC$78,IF(CD67=TRUE,$CD$78,IF(CE67=TRUE,$CE$78,IF(CF67=TRUE,$CF$78,IF(CG67=TRUE,$CG$78,"")))))</f>
        <v/>
      </c>
      <c r="CN67" s="512" t="str">
        <f>IFERROR(24*(CM67-CL67), "")</f>
        <v/>
      </c>
      <c r="CO67" s="558"/>
      <c r="CP67" s="558"/>
      <c r="CQ67" s="558"/>
      <c r="CR67" s="558"/>
      <c r="CS67" s="558"/>
      <c r="CT67" s="558"/>
      <c r="CU67" s="558"/>
      <c r="CV67" s="558"/>
      <c r="CW67" s="558"/>
    </row>
    <row r="68" spans="1:101" x14ac:dyDescent="0.15">
      <c r="A68" s="556"/>
      <c r="B68" s="562"/>
      <c r="C68" s="559"/>
      <c r="D68" s="559"/>
      <c r="E68" s="563"/>
      <c r="F68" s="563"/>
      <c r="G68" s="563"/>
      <c r="H68" s="563"/>
      <c r="I68" s="558"/>
      <c r="J68" s="564"/>
      <c r="K68" s="564"/>
      <c r="L68" s="564"/>
      <c r="M68" s="564"/>
      <c r="N68" s="564"/>
      <c r="O68" s="564"/>
      <c r="P68" s="564"/>
      <c r="Q68" s="564"/>
      <c r="R68" s="564"/>
      <c r="S68" s="564"/>
      <c r="T68" s="564"/>
      <c r="U68" s="559"/>
      <c r="V68" s="559"/>
      <c r="W68" s="560"/>
      <c r="X68" s="556"/>
      <c r="Y68" s="556"/>
      <c r="Z68" s="556"/>
      <c r="AA68" s="556"/>
      <c r="AB68" s="556"/>
      <c r="AC68" s="556"/>
      <c r="AD68" s="556"/>
      <c r="AE68" s="556"/>
      <c r="AF68" s="556"/>
      <c r="AG68" s="563"/>
      <c r="AH68" s="563" t="s">
        <v>5840</v>
      </c>
      <c r="AI68" s="553"/>
      <c r="AJ68" s="565"/>
      <c r="AK68" s="565"/>
      <c r="AL68" s="565"/>
      <c r="AM68" s="565"/>
      <c r="AN68" s="565"/>
      <c r="AO68" s="565"/>
      <c r="AP68" s="565"/>
      <c r="AQ68" s="565"/>
      <c r="AR68" s="565"/>
      <c r="AS68" s="565"/>
      <c r="AT68" s="566"/>
      <c r="AU68" s="567"/>
      <c r="AV68" s="567"/>
      <c r="AW68" s="567"/>
      <c r="AX68" s="567"/>
      <c r="AY68" s="567"/>
      <c r="AZ68" s="567"/>
      <c r="BA68" s="567"/>
      <c r="BB68" s="567"/>
      <c r="BC68" s="567"/>
      <c r="BD68" s="567"/>
      <c r="BE68" s="567"/>
      <c r="BF68" s="567"/>
      <c r="BG68" s="567"/>
      <c r="BH68" s="567"/>
      <c r="BI68" s="567"/>
      <c r="BJ68" s="567"/>
      <c r="BK68" s="567"/>
      <c r="BL68" s="567"/>
      <c r="BM68" s="567"/>
      <c r="BN68" s="567"/>
      <c r="BO68" s="567"/>
      <c r="BP68" s="556"/>
      <c r="BQ68" s="556"/>
      <c r="BR68" s="556"/>
      <c r="BS68" s="558"/>
      <c r="BT68" s="558"/>
      <c r="BU68" s="558" t="s">
        <v>1248</v>
      </c>
      <c r="BV68" s="558">
        <v>10</v>
      </c>
      <c r="BW68" s="558"/>
      <c r="BX68" s="558"/>
      <c r="BY68" s="558"/>
      <c r="BZ68" s="558"/>
      <c r="CA68" s="558"/>
      <c r="CB68" s="558" t="s">
        <v>241</v>
      </c>
      <c r="CC68" s="561" t="b">
        <v>0</v>
      </c>
      <c r="CD68" s="561" t="b">
        <v>0</v>
      </c>
      <c r="CE68" s="561" t="b">
        <v>0</v>
      </c>
      <c r="CF68" s="561" t="b">
        <v>0</v>
      </c>
      <c r="CG68" s="561" t="b">
        <v>0</v>
      </c>
      <c r="CH68" s="510" t="str">
        <f t="shared" ref="CH68:CH73" si="12">IF(CC68=TRUE,$CC$1,IF(CD68=TRUE,$CD$1,IF(CE68=TRUE,$CE$1,IF(CF68=TRUE,$CF$1,IF(CG68=TRUE,$CG$1,"")))))</f>
        <v/>
      </c>
      <c r="CI68" s="511" t="str">
        <f t="shared" si="8"/>
        <v/>
      </c>
      <c r="CJ68" s="511" t="str">
        <f t="shared" si="9"/>
        <v/>
      </c>
      <c r="CK68" s="510" t="str">
        <f t="shared" ref="CK68:CK73" si="13">IFERROR(24*(CJ68-CI68),"")</f>
        <v/>
      </c>
      <c r="CL68" s="511" t="str">
        <f t="shared" si="10"/>
        <v/>
      </c>
      <c r="CM68" s="511" t="str">
        <f t="shared" si="11"/>
        <v/>
      </c>
      <c r="CN68" s="512" t="str">
        <f t="shared" ref="CN68:CN73" si="14">IFERROR(24*(CM68-CL68), "")</f>
        <v/>
      </c>
      <c r="CO68" s="558"/>
      <c r="CP68" s="558"/>
      <c r="CQ68" s="558"/>
      <c r="CR68" s="558"/>
      <c r="CS68" s="558"/>
      <c r="CT68" s="558"/>
      <c r="CU68" s="558"/>
      <c r="CV68" s="558"/>
      <c r="CW68" s="558"/>
    </row>
    <row r="69" spans="1:101" x14ac:dyDescent="0.15">
      <c r="A69" s="556"/>
      <c r="B69" s="568"/>
      <c r="C69" s="556"/>
      <c r="D69" s="556"/>
      <c r="E69" s="569"/>
      <c r="F69" s="569"/>
      <c r="G69" s="569"/>
      <c r="H69" s="569"/>
      <c r="I69" s="569"/>
      <c r="J69" s="570"/>
      <c r="K69" s="570"/>
      <c r="L69" s="570"/>
      <c r="M69" s="570"/>
      <c r="N69" s="570"/>
      <c r="O69" s="563"/>
      <c r="P69" s="570"/>
      <c r="Q69" s="570"/>
      <c r="R69" s="570"/>
      <c r="S69" s="570"/>
      <c r="T69" s="570"/>
      <c r="U69" s="556"/>
      <c r="V69" s="556"/>
      <c r="W69" s="556"/>
      <c r="X69" s="556"/>
      <c r="Y69" s="556"/>
      <c r="Z69" s="556"/>
      <c r="AA69" s="556"/>
      <c r="AB69" s="556"/>
      <c r="AC69" s="556"/>
      <c r="AD69" s="556"/>
      <c r="AE69" s="556"/>
      <c r="AF69" s="556"/>
      <c r="AG69" s="569"/>
      <c r="AH69" s="569" t="s">
        <v>5841</v>
      </c>
      <c r="AI69" s="554"/>
      <c r="AJ69" s="571"/>
      <c r="AK69" s="571"/>
      <c r="AL69" s="571"/>
      <c r="AM69" s="571"/>
      <c r="AN69" s="571"/>
      <c r="AO69" s="571"/>
      <c r="AP69" s="571"/>
      <c r="AQ69" s="571"/>
      <c r="AR69" s="571"/>
      <c r="AS69" s="571"/>
      <c r="AT69" s="572"/>
      <c r="AU69" s="572"/>
      <c r="AV69" s="572"/>
      <c r="AW69" s="572"/>
      <c r="AX69" s="572"/>
      <c r="AY69" s="572"/>
      <c r="AZ69" s="572"/>
      <c r="BA69" s="572"/>
      <c r="BB69" s="572"/>
      <c r="BC69" s="572"/>
      <c r="BD69" s="572"/>
      <c r="BE69" s="572"/>
      <c r="BF69" s="572"/>
      <c r="BG69" s="572"/>
      <c r="BH69" s="572"/>
      <c r="BI69" s="572"/>
      <c r="BJ69" s="572"/>
      <c r="BK69" s="572"/>
      <c r="BL69" s="572"/>
      <c r="BM69" s="572"/>
      <c r="BN69" s="572"/>
      <c r="BO69" s="572"/>
      <c r="BP69" s="556"/>
      <c r="BQ69" s="556"/>
      <c r="BR69" s="556"/>
      <c r="BS69" s="558"/>
      <c r="BT69" s="558"/>
      <c r="BU69" s="558" t="s">
        <v>1215</v>
      </c>
      <c r="BV69" s="558">
        <v>15</v>
      </c>
      <c r="BW69" s="558"/>
      <c r="BX69" s="558"/>
      <c r="BY69" s="558"/>
      <c r="BZ69" s="558"/>
      <c r="CA69" s="558"/>
      <c r="CB69" s="558" t="s">
        <v>242</v>
      </c>
      <c r="CC69" s="561" t="b">
        <v>0</v>
      </c>
      <c r="CD69" s="561" t="b">
        <v>0</v>
      </c>
      <c r="CE69" s="561" t="b">
        <v>0</v>
      </c>
      <c r="CF69" s="561" t="b">
        <v>0</v>
      </c>
      <c r="CG69" s="561" t="b">
        <v>0</v>
      </c>
      <c r="CH69" s="510" t="str">
        <f t="shared" si="12"/>
        <v/>
      </c>
      <c r="CI69" s="511" t="str">
        <f t="shared" si="8"/>
        <v/>
      </c>
      <c r="CJ69" s="511" t="str">
        <f t="shared" si="9"/>
        <v/>
      </c>
      <c r="CK69" s="510" t="str">
        <f t="shared" si="13"/>
        <v/>
      </c>
      <c r="CL69" s="511" t="str">
        <f t="shared" si="10"/>
        <v/>
      </c>
      <c r="CM69" s="511" t="str">
        <f t="shared" si="11"/>
        <v/>
      </c>
      <c r="CN69" s="512" t="str">
        <f t="shared" si="14"/>
        <v/>
      </c>
      <c r="CO69" s="558"/>
      <c r="CP69" s="558"/>
      <c r="CQ69" s="558"/>
      <c r="CR69" s="558"/>
      <c r="CS69" s="558"/>
      <c r="CT69" s="558"/>
      <c r="CU69" s="558"/>
      <c r="CV69" s="558"/>
      <c r="CW69" s="558"/>
    </row>
    <row r="70" spans="1:101" ht="6" customHeight="1" x14ac:dyDescent="0.15">
      <c r="A70" s="556"/>
      <c r="B70" s="568"/>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c r="AQ70" s="556"/>
      <c r="AR70" s="556"/>
      <c r="AS70" s="556"/>
      <c r="AT70" s="556"/>
      <c r="AU70" s="556"/>
      <c r="AV70" s="556"/>
      <c r="AW70" s="556"/>
      <c r="AX70" s="556"/>
      <c r="AY70" s="556"/>
      <c r="AZ70" s="556"/>
      <c r="BA70" s="556"/>
      <c r="BB70" s="556"/>
      <c r="BC70" s="556"/>
      <c r="BD70" s="556"/>
      <c r="BE70" s="556"/>
      <c r="BF70" s="556"/>
      <c r="BG70" s="556"/>
      <c r="BH70" s="556"/>
      <c r="BI70" s="556"/>
      <c r="BJ70" s="556"/>
      <c r="BK70" s="556"/>
      <c r="BL70" s="556"/>
      <c r="BM70" s="556"/>
      <c r="BN70" s="556"/>
      <c r="BO70" s="556"/>
      <c r="BP70" s="556"/>
      <c r="BQ70" s="556"/>
      <c r="BR70" s="556"/>
      <c r="BS70" s="558"/>
      <c r="BT70" s="558"/>
      <c r="BU70" s="558" t="s">
        <v>1182</v>
      </c>
      <c r="BV70" s="558">
        <v>20</v>
      </c>
      <c r="BW70" s="558"/>
      <c r="BX70" s="558"/>
      <c r="BY70" s="558"/>
      <c r="BZ70" s="558"/>
      <c r="CA70" s="558"/>
      <c r="CB70" s="558" t="s">
        <v>243</v>
      </c>
      <c r="CC70" s="561" t="b">
        <v>0</v>
      </c>
      <c r="CD70" s="561" t="b">
        <v>0</v>
      </c>
      <c r="CE70" s="561" t="b">
        <v>0</v>
      </c>
      <c r="CF70" s="561" t="b">
        <v>0</v>
      </c>
      <c r="CG70" s="561" t="b">
        <v>0</v>
      </c>
      <c r="CH70" s="510" t="str">
        <f t="shared" si="12"/>
        <v/>
      </c>
      <c r="CI70" s="511" t="str">
        <f t="shared" si="8"/>
        <v/>
      </c>
      <c r="CJ70" s="511" t="str">
        <f t="shared" si="9"/>
        <v/>
      </c>
      <c r="CK70" s="510" t="str">
        <f t="shared" si="13"/>
        <v/>
      </c>
      <c r="CL70" s="511" t="str">
        <f t="shared" si="10"/>
        <v/>
      </c>
      <c r="CM70" s="511" t="str">
        <f t="shared" si="11"/>
        <v/>
      </c>
      <c r="CN70" s="512" t="str">
        <f t="shared" si="14"/>
        <v/>
      </c>
      <c r="CO70" s="558"/>
      <c r="CP70" s="558"/>
      <c r="CQ70" s="558"/>
      <c r="CR70" s="558"/>
      <c r="CS70" s="558"/>
      <c r="CT70" s="558"/>
      <c r="CU70" s="558"/>
      <c r="CV70" s="558"/>
      <c r="CW70" s="558"/>
    </row>
    <row r="71" spans="1:101" ht="12.75" customHeight="1" x14ac:dyDescent="0.15">
      <c r="A71" s="556"/>
      <c r="B71" s="519" t="s">
        <v>5823</v>
      </c>
      <c r="C71" s="519"/>
      <c r="D71" s="519"/>
      <c r="E71" s="519"/>
      <c r="F71" s="519"/>
      <c r="G71" s="519"/>
      <c r="H71" s="519"/>
      <c r="I71" s="519"/>
      <c r="J71" s="519"/>
      <c r="K71" s="519"/>
      <c r="L71" s="519"/>
      <c r="M71" s="519"/>
      <c r="N71" s="519"/>
      <c r="O71" s="519"/>
      <c r="P71" s="519"/>
      <c r="Q71" s="519"/>
      <c r="R71" s="519"/>
      <c r="S71" s="519"/>
      <c r="T71" s="519"/>
      <c r="U71" s="519"/>
      <c r="V71" s="519"/>
      <c r="W71" s="556"/>
      <c r="X71" s="556"/>
      <c r="Y71" s="556"/>
      <c r="Z71" s="556"/>
      <c r="AA71" s="556"/>
      <c r="AB71" s="556"/>
      <c r="AC71" s="556"/>
      <c r="AD71" s="556"/>
      <c r="AE71" s="556"/>
      <c r="AF71" s="556"/>
      <c r="AG71" s="556"/>
      <c r="AH71" s="556"/>
      <c r="AI71" s="556"/>
      <c r="AJ71" s="556"/>
      <c r="AK71" s="556"/>
      <c r="AL71" s="556"/>
      <c r="AM71" s="556"/>
      <c r="AN71" s="556"/>
      <c r="AO71" s="556"/>
      <c r="AP71" s="556"/>
      <c r="AQ71" s="556"/>
      <c r="AR71" s="556"/>
      <c r="AS71" s="556"/>
      <c r="AT71" s="556"/>
      <c r="AU71" s="556"/>
      <c r="AV71" s="556"/>
      <c r="AW71" s="556"/>
      <c r="AX71" s="556"/>
      <c r="AY71" s="556"/>
      <c r="AZ71" s="556"/>
      <c r="BA71" s="556"/>
      <c r="BB71" s="556"/>
      <c r="BC71" s="556"/>
      <c r="BD71" s="556"/>
      <c r="BE71" s="556"/>
      <c r="BF71" s="556"/>
      <c r="BG71" s="556"/>
      <c r="BH71" s="556"/>
      <c r="BI71" s="556"/>
      <c r="BJ71" s="556"/>
      <c r="BK71" s="556"/>
      <c r="BL71" s="556"/>
      <c r="BM71" s="556"/>
      <c r="BN71" s="556"/>
      <c r="BO71" s="556"/>
      <c r="BP71" s="556"/>
      <c r="BQ71" s="556"/>
      <c r="BR71" s="556"/>
      <c r="BS71" s="558"/>
      <c r="BT71" s="558"/>
      <c r="BU71" s="558" t="s">
        <v>1149</v>
      </c>
      <c r="BV71" s="558">
        <v>25</v>
      </c>
      <c r="BW71" s="558"/>
      <c r="BX71" s="558"/>
      <c r="BY71" s="558"/>
      <c r="BZ71" s="558"/>
      <c r="CA71" s="558"/>
      <c r="CB71" s="558" t="s">
        <v>274</v>
      </c>
      <c r="CC71" s="561" t="b">
        <v>0</v>
      </c>
      <c r="CD71" s="561" t="b">
        <v>0</v>
      </c>
      <c r="CE71" s="561" t="b">
        <v>0</v>
      </c>
      <c r="CF71" s="561" t="b">
        <v>0</v>
      </c>
      <c r="CG71" s="561" t="b">
        <v>0</v>
      </c>
      <c r="CH71" s="510" t="str">
        <f t="shared" si="12"/>
        <v/>
      </c>
      <c r="CI71" s="511" t="str">
        <f t="shared" si="8"/>
        <v/>
      </c>
      <c r="CJ71" s="511" t="str">
        <f t="shared" si="9"/>
        <v/>
      </c>
      <c r="CK71" s="510" t="str">
        <f t="shared" si="13"/>
        <v/>
      </c>
      <c r="CL71" s="511" t="str">
        <f t="shared" si="10"/>
        <v/>
      </c>
      <c r="CM71" s="511" t="str">
        <f t="shared" si="11"/>
        <v/>
      </c>
      <c r="CN71" s="512" t="str">
        <f t="shared" si="14"/>
        <v/>
      </c>
      <c r="CO71" s="558"/>
      <c r="CP71" s="558"/>
      <c r="CQ71" s="558"/>
      <c r="CR71" s="558"/>
      <c r="CS71" s="558"/>
      <c r="CT71" s="558"/>
      <c r="CU71" s="558"/>
      <c r="CV71" s="558"/>
      <c r="CW71" s="558"/>
    </row>
    <row r="72" spans="1:101" ht="12.75" customHeight="1" x14ac:dyDescent="0.15">
      <c r="A72" s="556"/>
      <c r="B72" s="519"/>
      <c r="C72" s="519" t="s">
        <v>236</v>
      </c>
      <c r="D72" s="519"/>
      <c r="E72" s="519"/>
      <c r="F72" s="519"/>
      <c r="G72" s="519"/>
      <c r="H72" s="519"/>
      <c r="I72" s="519"/>
      <c r="J72" s="519"/>
      <c r="K72" s="519"/>
      <c r="L72" s="519"/>
      <c r="M72" s="519"/>
      <c r="N72" s="519"/>
      <c r="O72" s="519"/>
      <c r="P72" s="519"/>
      <c r="Q72" s="519"/>
      <c r="R72" s="519"/>
      <c r="S72" s="519"/>
      <c r="T72" s="519"/>
      <c r="U72" s="519"/>
      <c r="V72" s="519"/>
      <c r="W72" s="556"/>
      <c r="X72" s="556"/>
      <c r="Y72" s="556"/>
      <c r="Z72" s="556"/>
      <c r="AA72" s="556"/>
      <c r="AB72" s="556" t="s">
        <v>5824</v>
      </c>
      <c r="AC72" s="556"/>
      <c r="AD72" s="556"/>
      <c r="AE72" s="556"/>
      <c r="AF72" s="556"/>
      <c r="AG72" s="556"/>
      <c r="AH72" s="556"/>
      <c r="AI72" s="556"/>
      <c r="AJ72" s="556"/>
      <c r="AK72" s="556"/>
      <c r="AL72" s="556"/>
      <c r="AM72" s="556"/>
      <c r="AN72" s="556"/>
      <c r="AO72" s="556"/>
      <c r="AP72" s="556"/>
      <c r="AQ72" s="556"/>
      <c r="AR72" s="556" t="s">
        <v>5825</v>
      </c>
      <c r="AS72" s="556"/>
      <c r="AT72" s="556"/>
      <c r="AU72" s="556"/>
      <c r="AV72" s="556"/>
      <c r="AW72" s="556"/>
      <c r="AX72" s="556"/>
      <c r="AY72" s="556"/>
      <c r="AZ72" s="556"/>
      <c r="BA72" s="556"/>
      <c r="BB72" s="556"/>
      <c r="BC72" s="556"/>
      <c r="BD72" s="556"/>
      <c r="BE72" s="556"/>
      <c r="BF72" s="556"/>
      <c r="BG72" s="556"/>
      <c r="BH72" s="556"/>
      <c r="BI72" s="556"/>
      <c r="BJ72" s="556"/>
      <c r="BK72" s="556"/>
      <c r="BL72" s="556"/>
      <c r="BM72" s="556"/>
      <c r="BN72" s="556"/>
      <c r="BO72" s="556"/>
      <c r="BP72" s="556"/>
      <c r="BQ72" s="556"/>
      <c r="BR72" s="556"/>
      <c r="BS72" s="558"/>
      <c r="BT72" s="558"/>
      <c r="BU72" s="558" t="s">
        <v>1132</v>
      </c>
      <c r="BV72" s="558">
        <v>30</v>
      </c>
      <c r="BW72" s="558"/>
      <c r="BX72" s="558"/>
      <c r="BY72" s="558"/>
      <c r="BZ72" s="558"/>
      <c r="CA72" s="558"/>
      <c r="CB72" s="558" t="s">
        <v>245</v>
      </c>
      <c r="CC72" s="561" t="b">
        <v>0</v>
      </c>
      <c r="CD72" s="561" t="b">
        <v>0</v>
      </c>
      <c r="CE72" s="561" t="b">
        <v>0</v>
      </c>
      <c r="CF72" s="561" t="b">
        <v>0</v>
      </c>
      <c r="CG72" s="561" t="b">
        <v>0</v>
      </c>
      <c r="CH72" s="510" t="str">
        <f t="shared" si="12"/>
        <v/>
      </c>
      <c r="CI72" s="511" t="str">
        <f t="shared" si="8"/>
        <v/>
      </c>
      <c r="CJ72" s="511" t="str">
        <f t="shared" si="9"/>
        <v/>
      </c>
      <c r="CK72" s="510" t="str">
        <f t="shared" si="13"/>
        <v/>
      </c>
      <c r="CL72" s="511" t="str">
        <f t="shared" si="10"/>
        <v/>
      </c>
      <c r="CM72" s="511" t="str">
        <f t="shared" si="11"/>
        <v/>
      </c>
      <c r="CN72" s="512" t="str">
        <f t="shared" si="14"/>
        <v/>
      </c>
      <c r="CO72" s="558"/>
      <c r="CP72" s="558"/>
      <c r="CQ72" s="558"/>
      <c r="CR72" s="558"/>
      <c r="CS72" s="558"/>
      <c r="CT72" s="558"/>
      <c r="CU72" s="558"/>
      <c r="CV72" s="558"/>
      <c r="CW72" s="558"/>
    </row>
    <row r="73" spans="1:101" ht="13.05" customHeight="1" x14ac:dyDescent="0.15">
      <c r="A73" s="556"/>
      <c r="B73" s="519"/>
      <c r="C73" s="519" t="s">
        <v>239</v>
      </c>
      <c r="D73" s="520"/>
      <c r="E73" s="520"/>
      <c r="F73" s="521"/>
      <c r="G73" s="521" t="s">
        <v>240</v>
      </c>
      <c r="H73" s="521"/>
      <c r="I73" s="521"/>
      <c r="J73" s="521" t="s">
        <v>5826</v>
      </c>
      <c r="K73" s="521"/>
      <c r="L73" s="521"/>
      <c r="M73" s="521" t="s">
        <v>5827</v>
      </c>
      <c r="N73" s="521"/>
      <c r="O73" s="521"/>
      <c r="P73" s="521" t="s">
        <v>243</v>
      </c>
      <c r="Q73" s="521"/>
      <c r="R73" s="521"/>
      <c r="S73" s="521" t="s">
        <v>244</v>
      </c>
      <c r="T73" s="521"/>
      <c r="U73" s="521"/>
      <c r="V73" s="521" t="s">
        <v>5828</v>
      </c>
      <c r="W73" s="521"/>
      <c r="X73" s="521"/>
      <c r="Y73" s="521" t="s">
        <v>47</v>
      </c>
      <c r="Z73" s="521"/>
      <c r="AA73" s="520"/>
      <c r="AB73" s="907">
        <f>変更_9!BO41</f>
        <v>0</v>
      </c>
      <c r="AC73" s="909"/>
      <c r="AD73" s="910"/>
      <c r="AE73" s="520" t="s">
        <v>5829</v>
      </c>
      <c r="AF73" s="907">
        <f>変更_9!BS41</f>
        <v>0</v>
      </c>
      <c r="AG73" s="909"/>
      <c r="AH73" s="910"/>
      <c r="AI73" s="519" t="s">
        <v>5830</v>
      </c>
      <c r="AJ73" s="519"/>
      <c r="AK73" s="907">
        <f>変更_9!BX41</f>
        <v>0</v>
      </c>
      <c r="AL73" s="909"/>
      <c r="AM73" s="910"/>
      <c r="AN73" s="519" t="s">
        <v>5829</v>
      </c>
      <c r="AO73" s="907">
        <f>変更_9!CB41</f>
        <v>0</v>
      </c>
      <c r="AP73" s="909"/>
      <c r="AQ73" s="910"/>
      <c r="AR73" s="519" t="s">
        <v>5831</v>
      </c>
      <c r="AS73" s="907">
        <f>変更_9!CF41</f>
        <v>0</v>
      </c>
      <c r="AT73" s="909"/>
      <c r="AU73" s="910"/>
      <c r="AV73" s="556" t="s">
        <v>5829</v>
      </c>
      <c r="AW73" s="907">
        <f>変更_9!CJ41</f>
        <v>0</v>
      </c>
      <c r="AX73" s="909"/>
      <c r="AY73" s="910"/>
      <c r="AZ73" s="556" t="s">
        <v>5830</v>
      </c>
      <c r="BA73" s="556"/>
      <c r="BB73" s="907">
        <f>変更_9!CO41</f>
        <v>0</v>
      </c>
      <c r="BC73" s="909"/>
      <c r="BD73" s="910"/>
      <c r="BE73" s="556" t="s">
        <v>5829</v>
      </c>
      <c r="BF73" s="907">
        <f>変更_9!CS41</f>
        <v>0</v>
      </c>
      <c r="BG73" s="909"/>
      <c r="BH73" s="910"/>
      <c r="BI73" s="556" t="s">
        <v>5832</v>
      </c>
      <c r="BJ73" s="556"/>
      <c r="BK73" s="556"/>
      <c r="BL73" s="556"/>
      <c r="BM73" s="556"/>
      <c r="BN73" s="556"/>
      <c r="BO73" s="556"/>
      <c r="BP73" s="556"/>
      <c r="BQ73" s="556"/>
      <c r="BR73" s="556"/>
      <c r="BS73" s="558"/>
      <c r="BT73" s="558"/>
      <c r="BU73" s="558" t="s">
        <v>8533</v>
      </c>
      <c r="BV73" s="558">
        <v>35</v>
      </c>
      <c r="BW73" s="558"/>
      <c r="BX73" s="558"/>
      <c r="BY73" s="558"/>
      <c r="BZ73" s="558"/>
      <c r="CA73" s="558"/>
      <c r="CB73" s="558" t="s">
        <v>47</v>
      </c>
      <c r="CC73" s="561" t="b">
        <v>0</v>
      </c>
      <c r="CD73" s="561" t="b">
        <v>0</v>
      </c>
      <c r="CE73" s="561" t="b">
        <v>0</v>
      </c>
      <c r="CF73" s="561" t="b">
        <v>0</v>
      </c>
      <c r="CG73" s="561" t="b">
        <v>0</v>
      </c>
      <c r="CH73" s="510" t="str">
        <f t="shared" si="12"/>
        <v/>
      </c>
      <c r="CI73" s="511" t="str">
        <f t="shared" si="8"/>
        <v/>
      </c>
      <c r="CJ73" s="511" t="str">
        <f t="shared" si="9"/>
        <v/>
      </c>
      <c r="CK73" s="510" t="str">
        <f t="shared" si="13"/>
        <v/>
      </c>
      <c r="CL73" s="511" t="str">
        <f t="shared" si="10"/>
        <v/>
      </c>
      <c r="CM73" s="511" t="str">
        <f t="shared" si="11"/>
        <v/>
      </c>
      <c r="CN73" s="512" t="str">
        <f t="shared" si="14"/>
        <v/>
      </c>
      <c r="CO73" s="558"/>
      <c r="CP73" s="558"/>
      <c r="CQ73" s="558"/>
      <c r="CR73" s="558"/>
      <c r="CS73" s="558"/>
      <c r="CT73" s="558"/>
      <c r="CU73" s="558"/>
      <c r="CV73" s="558"/>
      <c r="CW73" s="558"/>
    </row>
    <row r="74" spans="1:101" ht="13.05" customHeight="1" x14ac:dyDescent="0.15">
      <c r="A74" s="556"/>
      <c r="B74" s="519"/>
      <c r="C74" s="519" t="s">
        <v>248</v>
      </c>
      <c r="D74" s="519"/>
      <c r="E74" s="519"/>
      <c r="F74" s="521"/>
      <c r="G74" s="521" t="s">
        <v>240</v>
      </c>
      <c r="H74" s="521"/>
      <c r="I74" s="521"/>
      <c r="J74" s="521" t="s">
        <v>5826</v>
      </c>
      <c r="K74" s="521"/>
      <c r="L74" s="521"/>
      <c r="M74" s="521" t="s">
        <v>5827</v>
      </c>
      <c r="N74" s="521"/>
      <c r="O74" s="521"/>
      <c r="P74" s="521" t="s">
        <v>243</v>
      </c>
      <c r="Q74" s="521"/>
      <c r="R74" s="521"/>
      <c r="S74" s="521" t="s">
        <v>244</v>
      </c>
      <c r="T74" s="521"/>
      <c r="U74" s="521"/>
      <c r="V74" s="521" t="s">
        <v>5828</v>
      </c>
      <c r="W74" s="521"/>
      <c r="X74" s="521"/>
      <c r="Y74" s="521" t="s">
        <v>47</v>
      </c>
      <c r="Z74" s="521"/>
      <c r="AA74" s="520"/>
      <c r="AB74" s="907">
        <f>変更_9!BO42</f>
        <v>0</v>
      </c>
      <c r="AC74" s="909"/>
      <c r="AD74" s="910"/>
      <c r="AE74" s="520" t="s">
        <v>5829</v>
      </c>
      <c r="AF74" s="907">
        <f>変更_9!BS42</f>
        <v>0</v>
      </c>
      <c r="AG74" s="909"/>
      <c r="AH74" s="910"/>
      <c r="AI74" s="519" t="s">
        <v>5830</v>
      </c>
      <c r="AJ74" s="519"/>
      <c r="AK74" s="907">
        <f>変更_9!BX42</f>
        <v>0</v>
      </c>
      <c r="AL74" s="909"/>
      <c r="AM74" s="910"/>
      <c r="AN74" s="519" t="s">
        <v>5829</v>
      </c>
      <c r="AO74" s="907">
        <f>変更_9!CB42</f>
        <v>0</v>
      </c>
      <c r="AP74" s="909"/>
      <c r="AQ74" s="910"/>
      <c r="AR74" s="519" t="s">
        <v>5831</v>
      </c>
      <c r="AS74" s="907">
        <f>変更_9!CF42</f>
        <v>0</v>
      </c>
      <c r="AT74" s="909"/>
      <c r="AU74" s="910"/>
      <c r="AV74" s="519" t="s">
        <v>5829</v>
      </c>
      <c r="AW74" s="907">
        <f>変更_9!CJ42</f>
        <v>0</v>
      </c>
      <c r="AX74" s="909"/>
      <c r="AY74" s="910"/>
      <c r="AZ74" s="519" t="s">
        <v>5830</v>
      </c>
      <c r="BA74" s="519"/>
      <c r="BB74" s="907">
        <f>変更_9!CO42</f>
        <v>0</v>
      </c>
      <c r="BC74" s="909"/>
      <c r="BD74" s="910"/>
      <c r="BE74" s="519" t="s">
        <v>5829</v>
      </c>
      <c r="BF74" s="907">
        <f>変更_9!CS42</f>
        <v>0</v>
      </c>
      <c r="BG74" s="909"/>
      <c r="BH74" s="910"/>
      <c r="BI74" s="556" t="s">
        <v>5832</v>
      </c>
      <c r="BJ74" s="556"/>
      <c r="BK74" s="556"/>
      <c r="BL74" s="556"/>
      <c r="BM74" s="556"/>
      <c r="BN74" s="556"/>
      <c r="BO74" s="556"/>
      <c r="BP74" s="556"/>
      <c r="BQ74" s="556"/>
      <c r="BR74" s="556"/>
      <c r="BS74" s="558"/>
      <c r="BT74" s="558"/>
      <c r="BU74" s="558" t="s">
        <v>8534</v>
      </c>
      <c r="BV74" s="558">
        <v>40</v>
      </c>
      <c r="BW74" s="558"/>
      <c r="BX74" s="558"/>
      <c r="BY74" s="558"/>
      <c r="BZ74" s="558"/>
      <c r="CA74" s="558"/>
      <c r="CB74" s="558"/>
      <c r="CC74" s="510">
        <f>COUNTIF(CC67:CC73,TRUE)</f>
        <v>0</v>
      </c>
      <c r="CD74" s="510">
        <f t="shared" ref="CD74:CG74" si="15">COUNTIF(CD67:CD73,TRUE)</f>
        <v>0</v>
      </c>
      <c r="CE74" s="510">
        <f t="shared" si="15"/>
        <v>0</v>
      </c>
      <c r="CF74" s="510">
        <f t="shared" si="15"/>
        <v>0</v>
      </c>
      <c r="CG74" s="510">
        <f t="shared" si="15"/>
        <v>0</v>
      </c>
      <c r="CH74" s="558"/>
      <c r="CI74" s="558"/>
      <c r="CJ74" s="558"/>
      <c r="CK74" s="515">
        <f>SUM(CK67:CK73)</f>
        <v>0</v>
      </c>
      <c r="CL74" s="558"/>
      <c r="CM74" s="558"/>
      <c r="CN74" s="512">
        <f>SUM(CN67:CN73)</f>
        <v>0</v>
      </c>
      <c r="CO74" s="558"/>
      <c r="CP74" s="558"/>
      <c r="CQ74" s="558"/>
      <c r="CR74" s="558"/>
      <c r="CS74" s="558"/>
      <c r="CT74" s="558"/>
      <c r="CU74" s="558"/>
      <c r="CV74" s="558"/>
      <c r="CW74" s="558"/>
    </row>
    <row r="75" spans="1:101" ht="13.05" customHeight="1" x14ac:dyDescent="0.15">
      <c r="A75" s="556"/>
      <c r="B75" s="519"/>
      <c r="C75" s="519" t="s">
        <v>249</v>
      </c>
      <c r="D75" s="519"/>
      <c r="E75" s="519"/>
      <c r="F75" s="521"/>
      <c r="G75" s="521" t="s">
        <v>240</v>
      </c>
      <c r="H75" s="521"/>
      <c r="I75" s="521"/>
      <c r="J75" s="521" t="s">
        <v>5826</v>
      </c>
      <c r="K75" s="521"/>
      <c r="L75" s="521"/>
      <c r="M75" s="521" t="s">
        <v>5827</v>
      </c>
      <c r="N75" s="521"/>
      <c r="O75" s="521"/>
      <c r="P75" s="521" t="s">
        <v>243</v>
      </c>
      <c r="Q75" s="521"/>
      <c r="R75" s="521"/>
      <c r="S75" s="521" t="s">
        <v>244</v>
      </c>
      <c r="T75" s="521"/>
      <c r="U75" s="521"/>
      <c r="V75" s="521" t="s">
        <v>5828</v>
      </c>
      <c r="W75" s="521"/>
      <c r="X75" s="521"/>
      <c r="Y75" s="521" t="s">
        <v>47</v>
      </c>
      <c r="Z75" s="521"/>
      <c r="AA75" s="520"/>
      <c r="AB75" s="907">
        <f>変更_9!BO43</f>
        <v>0</v>
      </c>
      <c r="AC75" s="909"/>
      <c r="AD75" s="910"/>
      <c r="AE75" s="520" t="s">
        <v>5829</v>
      </c>
      <c r="AF75" s="907">
        <f>変更_9!BS43</f>
        <v>0</v>
      </c>
      <c r="AG75" s="909"/>
      <c r="AH75" s="910"/>
      <c r="AI75" s="519" t="s">
        <v>5830</v>
      </c>
      <c r="AJ75" s="519"/>
      <c r="AK75" s="907">
        <f>変更_9!BX43</f>
        <v>0</v>
      </c>
      <c r="AL75" s="909"/>
      <c r="AM75" s="910"/>
      <c r="AN75" s="519" t="s">
        <v>5829</v>
      </c>
      <c r="AO75" s="907">
        <f>変更_9!CB43</f>
        <v>0</v>
      </c>
      <c r="AP75" s="909"/>
      <c r="AQ75" s="910"/>
      <c r="AR75" s="519" t="s">
        <v>5831</v>
      </c>
      <c r="AS75" s="907">
        <f>変更_9!CF43</f>
        <v>0</v>
      </c>
      <c r="AT75" s="909"/>
      <c r="AU75" s="910"/>
      <c r="AV75" s="519" t="s">
        <v>5829</v>
      </c>
      <c r="AW75" s="907">
        <f>変更_9!CJ43</f>
        <v>0</v>
      </c>
      <c r="AX75" s="909"/>
      <c r="AY75" s="910"/>
      <c r="AZ75" s="519" t="s">
        <v>5830</v>
      </c>
      <c r="BA75" s="519"/>
      <c r="BB75" s="907">
        <f>変更_9!CO43</f>
        <v>0</v>
      </c>
      <c r="BC75" s="909"/>
      <c r="BD75" s="910"/>
      <c r="BE75" s="519" t="s">
        <v>5829</v>
      </c>
      <c r="BF75" s="907">
        <f>変更_9!CS43</f>
        <v>0</v>
      </c>
      <c r="BG75" s="909"/>
      <c r="BH75" s="910"/>
      <c r="BI75" s="556" t="s">
        <v>5832</v>
      </c>
      <c r="BJ75" s="556"/>
      <c r="BK75" s="556"/>
      <c r="BL75" s="556"/>
      <c r="BM75" s="556"/>
      <c r="BN75" s="556"/>
      <c r="BO75" s="556"/>
      <c r="BP75" s="556"/>
      <c r="BQ75" s="556"/>
      <c r="BR75" s="556"/>
      <c r="BS75" s="558"/>
      <c r="BT75" s="558"/>
      <c r="BU75" s="558" t="s">
        <v>8535</v>
      </c>
      <c r="BV75" s="558">
        <v>45</v>
      </c>
      <c r="BW75" s="558"/>
      <c r="BX75" s="558"/>
      <c r="BY75" s="558"/>
      <c r="BZ75" s="558"/>
      <c r="CA75" s="558"/>
      <c r="CB75" s="558"/>
      <c r="CC75" s="510" t="str">
        <f>AB73&amp;":"&amp;AF73</f>
        <v>0:0</v>
      </c>
      <c r="CD75" s="510" t="str">
        <f>AB74&amp;":"&amp;AF74</f>
        <v>0:0</v>
      </c>
      <c r="CE75" s="510" t="str">
        <f>AB75&amp;":"&amp;AF75</f>
        <v>0:0</v>
      </c>
      <c r="CF75" s="510" t="str">
        <f>AB76&amp;":"&amp;AF76</f>
        <v>0:0</v>
      </c>
      <c r="CG75" s="510" t="str">
        <f>AB77&amp;":"&amp;AF77</f>
        <v>0:0</v>
      </c>
      <c r="CH75" s="558"/>
      <c r="CI75" s="558"/>
      <c r="CJ75" s="558"/>
      <c r="CK75" s="512">
        <f>CK74-CN74</f>
        <v>0</v>
      </c>
      <c r="CL75" s="558"/>
      <c r="CM75" s="558"/>
      <c r="CN75" s="558"/>
      <c r="CO75" s="558"/>
      <c r="CP75" s="558"/>
      <c r="CQ75" s="558"/>
      <c r="CR75" s="558"/>
      <c r="CS75" s="558"/>
      <c r="CT75" s="558"/>
      <c r="CU75" s="558"/>
      <c r="CV75" s="558"/>
      <c r="CW75" s="558"/>
    </row>
    <row r="76" spans="1:101" ht="13.05" customHeight="1" x14ac:dyDescent="0.15">
      <c r="A76" s="556"/>
      <c r="B76" s="519"/>
      <c r="C76" s="519" t="s">
        <v>253</v>
      </c>
      <c r="D76" s="519"/>
      <c r="E76" s="519"/>
      <c r="F76" s="521"/>
      <c r="G76" s="521" t="s">
        <v>240</v>
      </c>
      <c r="H76" s="521"/>
      <c r="I76" s="521"/>
      <c r="J76" s="521" t="s">
        <v>5826</v>
      </c>
      <c r="K76" s="521"/>
      <c r="L76" s="521"/>
      <c r="M76" s="521" t="s">
        <v>5827</v>
      </c>
      <c r="N76" s="521"/>
      <c r="O76" s="521"/>
      <c r="P76" s="521" t="s">
        <v>243</v>
      </c>
      <c r="Q76" s="521"/>
      <c r="R76" s="521"/>
      <c r="S76" s="521" t="s">
        <v>244</v>
      </c>
      <c r="T76" s="521"/>
      <c r="U76" s="521"/>
      <c r="V76" s="521" t="s">
        <v>5828</v>
      </c>
      <c r="W76" s="521"/>
      <c r="X76" s="521"/>
      <c r="Y76" s="521" t="s">
        <v>47</v>
      </c>
      <c r="Z76" s="521"/>
      <c r="AA76" s="520"/>
      <c r="AB76" s="907">
        <f>変更_9!BO44</f>
        <v>0</v>
      </c>
      <c r="AC76" s="909"/>
      <c r="AD76" s="910"/>
      <c r="AE76" s="520" t="s">
        <v>5829</v>
      </c>
      <c r="AF76" s="907">
        <f>変更_9!BS44</f>
        <v>0</v>
      </c>
      <c r="AG76" s="909"/>
      <c r="AH76" s="910"/>
      <c r="AI76" s="519" t="s">
        <v>5830</v>
      </c>
      <c r="AJ76" s="519"/>
      <c r="AK76" s="907">
        <f>変更_9!BX44</f>
        <v>0</v>
      </c>
      <c r="AL76" s="909"/>
      <c r="AM76" s="910"/>
      <c r="AN76" s="519" t="s">
        <v>5829</v>
      </c>
      <c r="AO76" s="907">
        <f>変更_9!CB44</f>
        <v>0</v>
      </c>
      <c r="AP76" s="909"/>
      <c r="AQ76" s="910"/>
      <c r="AR76" s="519" t="s">
        <v>5831</v>
      </c>
      <c r="AS76" s="907">
        <f>変更_9!CF44</f>
        <v>0</v>
      </c>
      <c r="AT76" s="909"/>
      <c r="AU76" s="910"/>
      <c r="AV76" s="523" t="s">
        <v>5829</v>
      </c>
      <c r="AW76" s="907">
        <f>変更_9!CJ44</f>
        <v>0</v>
      </c>
      <c r="AX76" s="909"/>
      <c r="AY76" s="910"/>
      <c r="AZ76" s="519" t="s">
        <v>5830</v>
      </c>
      <c r="BA76" s="519"/>
      <c r="BB76" s="907">
        <f>変更_9!CO44</f>
        <v>0</v>
      </c>
      <c r="BC76" s="909"/>
      <c r="BD76" s="910"/>
      <c r="BE76" s="523" t="s">
        <v>5829</v>
      </c>
      <c r="BF76" s="907">
        <f>変更_9!CS44</f>
        <v>0</v>
      </c>
      <c r="BG76" s="909"/>
      <c r="BH76" s="910"/>
      <c r="BI76" s="556" t="s">
        <v>5832</v>
      </c>
      <c r="BJ76" s="556"/>
      <c r="BK76" s="556"/>
      <c r="BL76" s="556"/>
      <c r="BM76" s="556"/>
      <c r="BN76" s="556"/>
      <c r="BO76" s="556"/>
      <c r="BP76" s="556"/>
      <c r="BQ76" s="556"/>
      <c r="BR76" s="556"/>
      <c r="BS76" s="558"/>
      <c r="BT76" s="558"/>
      <c r="BU76" s="558">
        <v>10</v>
      </c>
      <c r="BV76" s="558">
        <v>50</v>
      </c>
      <c r="BW76" s="558"/>
      <c r="BX76" s="558"/>
      <c r="BY76" s="558"/>
      <c r="BZ76" s="558"/>
      <c r="CA76" s="558"/>
      <c r="CB76" s="558"/>
      <c r="CC76" s="510" t="str">
        <f>AK73&amp;":"&amp;AO73</f>
        <v>0:0</v>
      </c>
      <c r="CD76" s="510" t="str">
        <f>AK74&amp;":"&amp;AO74</f>
        <v>0:0</v>
      </c>
      <c r="CE76" s="510" t="str">
        <f>AK75&amp;":"&amp;AO75</f>
        <v>0:0</v>
      </c>
      <c r="CF76" s="510" t="str">
        <f>AK76&amp;":"&amp;AO76</f>
        <v>0:0</v>
      </c>
      <c r="CG76" s="510" t="str">
        <f>AK77&amp;":"&amp;AO77</f>
        <v>0:0</v>
      </c>
      <c r="CH76" s="558"/>
      <c r="CI76" s="558"/>
      <c r="CJ76" s="558"/>
      <c r="CK76" s="558"/>
      <c r="CL76" s="558"/>
      <c r="CM76" s="558"/>
      <c r="CN76" s="558"/>
      <c r="CO76" s="558"/>
      <c r="CP76" s="558"/>
      <c r="CQ76" s="558"/>
      <c r="CR76" s="558"/>
      <c r="CS76" s="558"/>
      <c r="CT76" s="558"/>
      <c r="CU76" s="558"/>
      <c r="CV76" s="558"/>
      <c r="CW76" s="558"/>
    </row>
    <row r="77" spans="1:101" ht="13.05" customHeight="1" x14ac:dyDescent="0.15">
      <c r="A77" s="556"/>
      <c r="B77" s="519"/>
      <c r="C77" s="519" t="s">
        <v>255</v>
      </c>
      <c r="D77" s="519"/>
      <c r="E77" s="519"/>
      <c r="F77" s="521"/>
      <c r="G77" s="521" t="s">
        <v>240</v>
      </c>
      <c r="H77" s="521"/>
      <c r="I77" s="521"/>
      <c r="J77" s="521" t="s">
        <v>5826</v>
      </c>
      <c r="K77" s="521"/>
      <c r="L77" s="521"/>
      <c r="M77" s="521" t="s">
        <v>5827</v>
      </c>
      <c r="N77" s="521"/>
      <c r="O77" s="521"/>
      <c r="P77" s="521" t="s">
        <v>243</v>
      </c>
      <c r="Q77" s="521"/>
      <c r="R77" s="521"/>
      <c r="S77" s="521" t="s">
        <v>244</v>
      </c>
      <c r="T77" s="521"/>
      <c r="U77" s="521"/>
      <c r="V77" s="521" t="s">
        <v>5828</v>
      </c>
      <c r="W77" s="521"/>
      <c r="X77" s="521"/>
      <c r="Y77" s="521" t="s">
        <v>47</v>
      </c>
      <c r="Z77" s="521"/>
      <c r="AA77" s="520"/>
      <c r="AB77" s="907">
        <f>変更_9!BO45</f>
        <v>0</v>
      </c>
      <c r="AC77" s="909"/>
      <c r="AD77" s="910"/>
      <c r="AE77" s="520" t="s">
        <v>5829</v>
      </c>
      <c r="AF77" s="907">
        <f>変更_9!BS45</f>
        <v>0</v>
      </c>
      <c r="AG77" s="909"/>
      <c r="AH77" s="910"/>
      <c r="AI77" s="519" t="s">
        <v>5830</v>
      </c>
      <c r="AJ77" s="519"/>
      <c r="AK77" s="907">
        <f>変更_9!BX45</f>
        <v>0</v>
      </c>
      <c r="AL77" s="909"/>
      <c r="AM77" s="910"/>
      <c r="AN77" s="519" t="s">
        <v>5829</v>
      </c>
      <c r="AO77" s="907">
        <f>変更_9!CB45</f>
        <v>0</v>
      </c>
      <c r="AP77" s="909"/>
      <c r="AQ77" s="910"/>
      <c r="AR77" s="519" t="s">
        <v>5831</v>
      </c>
      <c r="AS77" s="907">
        <f>変更_9!CF45</f>
        <v>0</v>
      </c>
      <c r="AT77" s="909"/>
      <c r="AU77" s="910"/>
      <c r="AV77" s="523" t="s">
        <v>5829</v>
      </c>
      <c r="AW77" s="907">
        <f>変更_9!CJ45</f>
        <v>0</v>
      </c>
      <c r="AX77" s="909"/>
      <c r="AY77" s="910"/>
      <c r="AZ77" s="519" t="s">
        <v>5830</v>
      </c>
      <c r="BA77" s="519"/>
      <c r="BB77" s="907">
        <f>変更_9!CO45</f>
        <v>0</v>
      </c>
      <c r="BC77" s="909"/>
      <c r="BD77" s="910"/>
      <c r="BE77" s="523" t="s">
        <v>5829</v>
      </c>
      <c r="BF77" s="907">
        <f>変更_9!CS45</f>
        <v>0</v>
      </c>
      <c r="BG77" s="909"/>
      <c r="BH77" s="910"/>
      <c r="BI77" s="556" t="s">
        <v>5832</v>
      </c>
      <c r="BJ77" s="556"/>
      <c r="BK77" s="556"/>
      <c r="BL77" s="556"/>
      <c r="BM77" s="556"/>
      <c r="BN77" s="556"/>
      <c r="BO77" s="556"/>
      <c r="BP77" s="556"/>
      <c r="BQ77" s="556"/>
      <c r="BR77" s="556"/>
      <c r="BS77" s="558"/>
      <c r="BT77" s="558"/>
      <c r="BU77" s="558">
        <v>11</v>
      </c>
      <c r="BV77" s="558">
        <v>55</v>
      </c>
      <c r="BW77" s="558"/>
      <c r="BX77" s="558"/>
      <c r="BY77" s="558"/>
      <c r="BZ77" s="558"/>
      <c r="CA77" s="558"/>
      <c r="CB77" s="558" t="s">
        <v>278</v>
      </c>
      <c r="CC77" s="510" t="str">
        <f>AS73&amp;":"&amp;AW73</f>
        <v>0:0</v>
      </c>
      <c r="CD77" s="510" t="str">
        <f>AS74&amp;":"&amp;AW74</f>
        <v>0:0</v>
      </c>
      <c r="CE77" s="510" t="str">
        <f>AS75&amp;":"&amp;AW75</f>
        <v>0:0</v>
      </c>
      <c r="CF77" s="510" t="str">
        <f>AS76&amp;":"&amp;AW76</f>
        <v>0:0</v>
      </c>
      <c r="CG77" s="510" t="str">
        <f>AS77&amp;":"&amp;AW77</f>
        <v>0:0</v>
      </c>
      <c r="CH77" s="558"/>
      <c r="CI77" s="558"/>
      <c r="CJ77" s="558"/>
      <c r="CK77" s="558"/>
      <c r="CL77" s="558"/>
      <c r="CM77" s="558"/>
      <c r="CN77" s="558"/>
      <c r="CO77" s="558"/>
      <c r="CP77" s="558"/>
      <c r="CQ77" s="558"/>
      <c r="CR77" s="558"/>
      <c r="CS77" s="558"/>
      <c r="CT77" s="558"/>
      <c r="CU77" s="558"/>
      <c r="CV77" s="558"/>
      <c r="CW77" s="558"/>
    </row>
    <row r="78" spans="1:101" ht="6.6" customHeight="1" x14ac:dyDescent="0.15">
      <c r="A78" s="556"/>
      <c r="B78" s="519"/>
      <c r="C78" s="519"/>
      <c r="D78" s="519"/>
      <c r="E78" s="519"/>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68"/>
      <c r="AD78" s="568"/>
      <c r="AE78" s="520"/>
      <c r="AF78" s="520"/>
      <c r="AG78" s="556"/>
      <c r="AH78" s="556"/>
      <c r="AI78" s="519"/>
      <c r="AJ78" s="519"/>
      <c r="AK78" s="519"/>
      <c r="AL78" s="556"/>
      <c r="AM78" s="556"/>
      <c r="AN78" s="519"/>
      <c r="AO78" s="519"/>
      <c r="AP78" s="556"/>
      <c r="AQ78" s="556"/>
      <c r="AR78" s="519"/>
      <c r="AS78" s="519"/>
      <c r="AT78" s="519"/>
      <c r="AU78" s="519"/>
      <c r="AV78" s="519"/>
      <c r="AW78" s="519"/>
      <c r="AX78" s="519"/>
      <c r="AY78" s="519"/>
      <c r="AZ78" s="519"/>
      <c r="BA78" s="519"/>
      <c r="BB78" s="519"/>
      <c r="BC78" s="519"/>
      <c r="BD78" s="556"/>
      <c r="BE78" s="556"/>
      <c r="BF78" s="556"/>
      <c r="BG78" s="556"/>
      <c r="BH78" s="556"/>
      <c r="BI78" s="556"/>
      <c r="BJ78" s="556"/>
      <c r="BK78" s="556"/>
      <c r="BL78" s="556"/>
      <c r="BM78" s="556"/>
      <c r="BN78" s="556"/>
      <c r="BO78" s="556"/>
      <c r="BP78" s="556"/>
      <c r="BQ78" s="556"/>
      <c r="BR78" s="556"/>
      <c r="BS78" s="558"/>
      <c r="BT78" s="558"/>
      <c r="BU78" s="558">
        <v>12</v>
      </c>
      <c r="BV78" s="558"/>
      <c r="BW78" s="558"/>
      <c r="BX78" s="558"/>
      <c r="BY78" s="558"/>
      <c r="BZ78" s="558"/>
      <c r="CA78" s="558"/>
      <c r="CB78" s="558"/>
      <c r="CC78" s="510" t="str">
        <f>BB73&amp;":"&amp;BF73</f>
        <v>0:0</v>
      </c>
      <c r="CD78" s="510" t="str">
        <f>BB74&amp;":"&amp;BF74</f>
        <v>0:0</v>
      </c>
      <c r="CE78" s="510" t="str">
        <f>BB75&amp;":"&amp;BF75</f>
        <v>0:0</v>
      </c>
      <c r="CF78" s="510" t="str">
        <f>BB76&amp;":"&amp;BF76</f>
        <v>0:0</v>
      </c>
      <c r="CG78" s="510" t="str">
        <f>BB77&amp;":"&amp;BF77</f>
        <v>0:0</v>
      </c>
      <c r="CH78" s="558"/>
      <c r="CI78" s="558"/>
      <c r="CJ78" s="558"/>
      <c r="CK78" s="558"/>
      <c r="CL78" s="558"/>
      <c r="CM78" s="558"/>
      <c r="CN78" s="558"/>
      <c r="CO78" s="558"/>
      <c r="CP78" s="558"/>
      <c r="CQ78" s="558"/>
      <c r="CR78" s="558"/>
      <c r="CS78" s="558"/>
      <c r="CT78" s="558"/>
      <c r="CU78" s="558"/>
      <c r="CV78" s="558"/>
      <c r="CW78" s="558"/>
    </row>
    <row r="79" spans="1:101" ht="12" customHeight="1" x14ac:dyDescent="0.15">
      <c r="A79" s="556"/>
      <c r="B79" s="519"/>
      <c r="C79" s="519"/>
      <c r="D79" s="519"/>
      <c r="E79" s="519"/>
      <c r="F79" s="520"/>
      <c r="G79" s="520"/>
      <c r="H79" s="520"/>
      <c r="I79" s="520"/>
      <c r="J79" s="520"/>
      <c r="K79" s="520"/>
      <c r="L79" s="520"/>
      <c r="M79" s="520"/>
      <c r="N79" s="520"/>
      <c r="O79" s="520"/>
      <c r="P79" s="520"/>
      <c r="Q79" s="520"/>
      <c r="R79" s="520"/>
      <c r="S79" s="520"/>
      <c r="T79" s="520"/>
      <c r="U79" s="520"/>
      <c r="V79" s="520"/>
      <c r="W79" s="520"/>
      <c r="X79" s="573" t="s">
        <v>5833</v>
      </c>
      <c r="Y79" s="574"/>
      <c r="Z79" s="574"/>
      <c r="AA79" s="574"/>
      <c r="AB79" s="574"/>
      <c r="AC79" s="574"/>
      <c r="AD79" s="574"/>
      <c r="AE79" s="574"/>
      <c r="AF79" s="574"/>
      <c r="AG79" s="574"/>
      <c r="AH79" s="574"/>
      <c r="AI79" s="574"/>
      <c r="AJ79" s="574"/>
      <c r="AK79" s="574"/>
      <c r="AL79" s="574"/>
      <c r="AM79" s="574"/>
      <c r="AN79" s="574"/>
      <c r="AO79" s="574"/>
      <c r="AP79" s="574"/>
      <c r="AQ79" s="574"/>
      <c r="AR79" s="574"/>
      <c r="AS79" s="574"/>
      <c r="AT79" s="574"/>
      <c r="AU79" s="574"/>
      <c r="AV79" s="574"/>
      <c r="AW79" s="574"/>
      <c r="AX79" s="574"/>
      <c r="AY79" s="574"/>
      <c r="AZ79" s="574"/>
      <c r="BA79" s="574"/>
      <c r="BB79" s="574"/>
      <c r="BC79" s="574"/>
      <c r="BD79" s="574"/>
      <c r="BE79" s="574"/>
      <c r="BF79" s="574"/>
      <c r="BG79" s="574"/>
      <c r="BH79" s="574"/>
      <c r="BI79" s="574"/>
      <c r="BJ79" s="574"/>
      <c r="BK79" s="574"/>
      <c r="BL79" s="574"/>
      <c r="BM79" s="574"/>
      <c r="BN79" s="574"/>
      <c r="BO79" s="574"/>
      <c r="BP79" s="575"/>
      <c r="BQ79" s="556"/>
      <c r="BR79" s="556"/>
      <c r="BS79" s="558"/>
      <c r="BT79" s="558"/>
      <c r="BU79" s="558">
        <v>13</v>
      </c>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558"/>
      <c r="CR79" s="558"/>
      <c r="CS79" s="558"/>
      <c r="CT79" s="558"/>
      <c r="CU79" s="558"/>
      <c r="CV79" s="558"/>
      <c r="CW79" s="558"/>
    </row>
    <row r="80" spans="1:101" ht="12" customHeight="1" x14ac:dyDescent="0.2">
      <c r="A80" s="556"/>
      <c r="B80" s="519"/>
      <c r="C80" s="519"/>
      <c r="D80" s="519"/>
      <c r="E80" s="519"/>
      <c r="F80" s="520"/>
      <c r="G80" s="520"/>
      <c r="H80" s="520"/>
      <c r="I80" s="520"/>
      <c r="J80" s="520"/>
      <c r="K80" s="520"/>
      <c r="L80" s="520"/>
      <c r="M80" s="520"/>
      <c r="N80" s="520"/>
      <c r="O80" s="520"/>
      <c r="P80" s="520"/>
      <c r="Q80" s="520"/>
      <c r="R80" s="520"/>
      <c r="S80" s="520"/>
      <c r="T80" s="520"/>
      <c r="U80" s="520"/>
      <c r="V80" s="520"/>
      <c r="W80" s="520"/>
      <c r="X80" s="576"/>
      <c r="Y80" s="577" t="s">
        <v>269</v>
      </c>
      <c r="Z80" s="577"/>
      <c r="AA80" s="577"/>
      <c r="AB80" s="577"/>
      <c r="AC80" s="577"/>
      <c r="AD80" s="577"/>
      <c r="AE80" s="577"/>
      <c r="AF80" s="900">
        <f>CK75</f>
        <v>0</v>
      </c>
      <c r="AG80" s="908"/>
      <c r="AH80" s="908"/>
      <c r="AI80" s="908"/>
      <c r="AJ80" s="577" t="s">
        <v>5834</v>
      </c>
      <c r="AK80" s="577"/>
      <c r="AL80" s="577"/>
      <c r="AM80" s="577"/>
      <c r="AN80" s="577"/>
      <c r="AO80" s="577"/>
      <c r="AP80" s="577"/>
      <c r="AQ80" s="577"/>
      <c r="AR80" s="577" t="s">
        <v>5842</v>
      </c>
      <c r="AS80" s="577"/>
      <c r="AT80" s="577"/>
      <c r="AU80" s="577"/>
      <c r="AV80" s="577"/>
      <c r="AW80" s="577"/>
      <c r="AX80" s="577"/>
      <c r="AY80" s="577"/>
      <c r="AZ80" s="577"/>
      <c r="BA80" s="577"/>
      <c r="BB80" s="577"/>
      <c r="BC80" s="577"/>
      <c r="BD80" s="577"/>
      <c r="BE80" s="577"/>
      <c r="BF80" s="577"/>
      <c r="BG80" s="577"/>
      <c r="BH80" s="577"/>
      <c r="BI80" s="577"/>
      <c r="BJ80" s="577"/>
      <c r="BK80" s="890"/>
      <c r="BL80" s="891"/>
      <c r="BM80" s="891"/>
      <c r="BN80" s="577" t="s">
        <v>5834</v>
      </c>
      <c r="BO80" s="577"/>
      <c r="BP80" s="578"/>
      <c r="BQ80" s="556"/>
      <c r="BR80" s="556"/>
      <c r="BS80" s="558"/>
      <c r="BT80" s="558"/>
      <c r="BU80" s="558">
        <v>14</v>
      </c>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558"/>
      <c r="CR80" s="558"/>
      <c r="CS80" s="558"/>
      <c r="CT80" s="558"/>
      <c r="CU80" s="558"/>
      <c r="CV80" s="558"/>
      <c r="CW80" s="558"/>
    </row>
    <row r="81" spans="1:101" ht="12" customHeight="1" x14ac:dyDescent="0.2">
      <c r="A81" s="556"/>
      <c r="B81" s="519"/>
      <c r="C81" s="519"/>
      <c r="D81" s="519"/>
      <c r="E81" s="519"/>
      <c r="F81" s="520"/>
      <c r="G81" s="520"/>
      <c r="H81" s="520"/>
      <c r="I81" s="520"/>
      <c r="J81" s="520"/>
      <c r="K81" s="520"/>
      <c r="L81" s="520"/>
      <c r="M81" s="520"/>
      <c r="N81" s="520"/>
      <c r="O81" s="520"/>
      <c r="P81" s="520"/>
      <c r="Q81" s="520"/>
      <c r="R81" s="520"/>
      <c r="S81" s="520"/>
      <c r="T81" s="520"/>
      <c r="U81" s="520"/>
      <c r="V81" s="520"/>
      <c r="W81" s="520"/>
      <c r="X81" s="579"/>
      <c r="Y81" s="580" t="s">
        <v>270</v>
      </c>
      <c r="Z81" s="580"/>
      <c r="AA81" s="580"/>
      <c r="AB81" s="580"/>
      <c r="AC81" s="580"/>
      <c r="AD81" s="580"/>
      <c r="AE81" s="580"/>
      <c r="AF81" s="892"/>
      <c r="AG81" s="893"/>
      <c r="AH81" s="893"/>
      <c r="AI81" s="893"/>
      <c r="AJ81" s="580" t="s">
        <v>5834</v>
      </c>
      <c r="AK81" s="580"/>
      <c r="AL81" s="580"/>
      <c r="AM81" s="580"/>
      <c r="AN81" s="580"/>
      <c r="AO81" s="580"/>
      <c r="AP81" s="580"/>
      <c r="AQ81" s="580"/>
      <c r="AR81" s="580"/>
      <c r="AS81" s="580" t="s">
        <v>5838</v>
      </c>
      <c r="AT81" s="580"/>
      <c r="AU81" s="580"/>
      <c r="AV81" s="580"/>
      <c r="AW81" s="580"/>
      <c r="AX81" s="580"/>
      <c r="AY81" s="580"/>
      <c r="AZ81" s="580"/>
      <c r="BA81" s="580"/>
      <c r="BB81" s="580"/>
      <c r="BC81" s="580"/>
      <c r="BD81" s="580"/>
      <c r="BE81" s="580"/>
      <c r="BF81" s="580"/>
      <c r="BG81" s="580"/>
      <c r="BH81" s="580"/>
      <c r="BI81" s="580"/>
      <c r="BJ81" s="580"/>
      <c r="BK81" s="894">
        <f>BK90*CC74+BK97*CD74+BK104*CE74+BK111*CF74+BK118*CG74</f>
        <v>0</v>
      </c>
      <c r="BL81" s="895"/>
      <c r="BM81" s="895"/>
      <c r="BN81" s="580" t="s">
        <v>5834</v>
      </c>
      <c r="BO81" s="580"/>
      <c r="BP81" s="581"/>
      <c r="BQ81" s="556"/>
      <c r="BR81" s="556"/>
      <c r="BS81" s="558"/>
      <c r="BT81" s="558"/>
      <c r="BU81" s="558">
        <v>15</v>
      </c>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558"/>
      <c r="CR81" s="558"/>
      <c r="CS81" s="558"/>
      <c r="CT81" s="558"/>
      <c r="CU81" s="558"/>
      <c r="CV81" s="558"/>
      <c r="CW81" s="558"/>
    </row>
    <row r="82" spans="1:101" ht="13.05" customHeight="1" x14ac:dyDescent="0.15">
      <c r="A82" s="556"/>
      <c r="B82" s="519"/>
      <c r="C82" s="519" t="s">
        <v>5843</v>
      </c>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19"/>
      <c r="AQ82" s="519"/>
      <c r="AR82" s="519"/>
      <c r="AS82" s="519"/>
      <c r="AT82" s="519"/>
      <c r="AU82" s="519"/>
      <c r="AV82" s="519"/>
      <c r="AW82" s="519"/>
      <c r="AX82" s="519"/>
      <c r="AY82" s="519"/>
      <c r="AZ82" s="519"/>
      <c r="BA82" s="519"/>
      <c r="BB82" s="519"/>
      <c r="BC82" s="519"/>
      <c r="BD82" s="556"/>
      <c r="BE82" s="556"/>
      <c r="BF82" s="556"/>
      <c r="BG82" s="556"/>
      <c r="BH82" s="556"/>
      <c r="BI82" s="556"/>
      <c r="BJ82" s="556"/>
      <c r="BK82" s="556"/>
      <c r="BL82" s="556"/>
      <c r="BM82" s="556"/>
      <c r="BN82" s="556"/>
      <c r="BO82" s="556"/>
      <c r="BP82" s="556"/>
      <c r="BQ82" s="556"/>
      <c r="BR82" s="556"/>
      <c r="BS82" s="558"/>
      <c r="BT82" s="558"/>
      <c r="BU82" s="558">
        <v>16</v>
      </c>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558"/>
      <c r="CR82" s="558"/>
      <c r="CS82" s="558"/>
      <c r="CT82" s="558"/>
      <c r="CU82" s="558"/>
      <c r="CV82" s="558"/>
      <c r="CW82" s="558"/>
    </row>
    <row r="83" spans="1:101" ht="9.75" customHeight="1" x14ac:dyDescent="0.15">
      <c r="A83" s="556"/>
      <c r="B83" s="519"/>
      <c r="C83" s="519"/>
      <c r="D83" s="582" t="s">
        <v>5844</v>
      </c>
      <c r="E83" s="582"/>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19"/>
      <c r="AQ83" s="519"/>
      <c r="AR83" s="519"/>
      <c r="AS83" s="519"/>
      <c r="AT83" s="519"/>
      <c r="AU83" s="519"/>
      <c r="AV83" s="519"/>
      <c r="AW83" s="519"/>
      <c r="AX83" s="519"/>
      <c r="AY83" s="519"/>
      <c r="AZ83" s="519"/>
      <c r="BA83" s="519"/>
      <c r="BB83" s="519"/>
      <c r="BC83" s="519"/>
      <c r="BD83" s="556"/>
      <c r="BE83" s="556"/>
      <c r="BF83" s="556"/>
      <c r="BG83" s="556"/>
      <c r="BH83" s="556"/>
      <c r="BI83" s="556"/>
      <c r="BJ83" s="556"/>
      <c r="BK83" s="556"/>
      <c r="BL83" s="556"/>
      <c r="BM83" s="556"/>
      <c r="BN83" s="556"/>
      <c r="BO83" s="556"/>
      <c r="BP83" s="556"/>
      <c r="BQ83" s="556"/>
      <c r="BR83" s="556"/>
      <c r="BS83" s="558"/>
      <c r="BT83" s="558"/>
      <c r="BU83" s="558">
        <v>17</v>
      </c>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558"/>
      <c r="CR83" s="558"/>
      <c r="CS83" s="558"/>
      <c r="CT83" s="558"/>
      <c r="CU83" s="558"/>
      <c r="CV83" s="558"/>
      <c r="CW83" s="558"/>
    </row>
    <row r="84" spans="1:101" ht="9" customHeight="1" x14ac:dyDescent="0.15">
      <c r="A84" s="556"/>
      <c r="B84" s="519"/>
      <c r="C84" s="519"/>
      <c r="D84" s="519"/>
      <c r="E84" s="583" t="s">
        <v>5845</v>
      </c>
      <c r="F84" s="583"/>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519"/>
      <c r="AQ84" s="519"/>
      <c r="AR84" s="519"/>
      <c r="AS84" s="519"/>
      <c r="AT84" s="519"/>
      <c r="AU84" s="519"/>
      <c r="AV84" s="519"/>
      <c r="AW84" s="519"/>
      <c r="AX84" s="519"/>
      <c r="AY84" s="519"/>
      <c r="AZ84" s="519"/>
      <c r="BA84" s="519"/>
      <c r="BB84" s="519"/>
      <c r="BC84" s="519"/>
      <c r="BD84" s="556"/>
      <c r="BE84" s="556"/>
      <c r="BF84" s="556"/>
      <c r="BG84" s="556"/>
      <c r="BH84" s="556"/>
      <c r="BI84" s="556"/>
      <c r="BJ84" s="556"/>
      <c r="BK84" s="556"/>
      <c r="BL84" s="556"/>
      <c r="BM84" s="556"/>
      <c r="BN84" s="556"/>
      <c r="BO84" s="556"/>
      <c r="BP84" s="556"/>
      <c r="BQ84" s="556"/>
      <c r="BR84" s="556"/>
      <c r="BS84" s="558"/>
      <c r="BT84" s="558"/>
      <c r="BU84" s="558">
        <v>18</v>
      </c>
      <c r="BV84" s="558"/>
      <c r="BW84" s="558"/>
      <c r="BX84" s="558"/>
      <c r="BY84" s="558"/>
      <c r="BZ84" s="558"/>
      <c r="CA84" s="558"/>
      <c r="CB84" s="558"/>
      <c r="CC84" s="558"/>
      <c r="CD84" s="558"/>
      <c r="CE84" s="558"/>
      <c r="CF84" s="558"/>
      <c r="CG84" s="558"/>
      <c r="CH84" s="558"/>
      <c r="CI84" s="558"/>
      <c r="CJ84" s="558"/>
      <c r="CK84" s="558"/>
      <c r="CL84" s="558"/>
      <c r="CM84" s="558"/>
      <c r="CN84" s="558" t="s">
        <v>5836</v>
      </c>
      <c r="CO84" s="558"/>
      <c r="CP84" s="558"/>
      <c r="CQ84" s="558"/>
      <c r="CR84" s="558"/>
      <c r="CS84" s="558"/>
      <c r="CT84" s="558"/>
      <c r="CU84" s="558"/>
      <c r="CV84" s="558"/>
      <c r="CW84" s="558"/>
    </row>
    <row r="85" spans="1:101" ht="12" customHeight="1" x14ac:dyDescent="0.15">
      <c r="A85" s="556"/>
      <c r="B85" s="523"/>
      <c r="C85" s="523"/>
      <c r="D85" s="523"/>
      <c r="E85" s="523"/>
      <c r="F85" s="523"/>
      <c r="G85" s="523"/>
      <c r="H85" s="523"/>
      <c r="I85" s="523"/>
      <c r="J85" s="523"/>
      <c r="K85" s="523" t="s">
        <v>5835</v>
      </c>
      <c r="L85" s="558"/>
      <c r="M85" s="523"/>
      <c r="N85" s="896">
        <v>0</v>
      </c>
      <c r="O85" s="897"/>
      <c r="P85" s="898">
        <v>1</v>
      </c>
      <c r="Q85" s="899"/>
      <c r="R85" s="896">
        <v>2</v>
      </c>
      <c r="S85" s="897"/>
      <c r="T85" s="898">
        <v>3</v>
      </c>
      <c r="U85" s="899"/>
      <c r="V85" s="896">
        <v>4</v>
      </c>
      <c r="W85" s="897"/>
      <c r="X85" s="898">
        <v>5</v>
      </c>
      <c r="Y85" s="899"/>
      <c r="Z85" s="896">
        <v>6</v>
      </c>
      <c r="AA85" s="897"/>
      <c r="AB85" s="898">
        <v>7</v>
      </c>
      <c r="AC85" s="899"/>
      <c r="AD85" s="896">
        <v>8</v>
      </c>
      <c r="AE85" s="897"/>
      <c r="AF85" s="898">
        <v>9</v>
      </c>
      <c r="AG85" s="899"/>
      <c r="AH85" s="896">
        <v>10</v>
      </c>
      <c r="AI85" s="897"/>
      <c r="AJ85" s="898">
        <v>11</v>
      </c>
      <c r="AK85" s="899"/>
      <c r="AL85" s="896">
        <v>12</v>
      </c>
      <c r="AM85" s="897"/>
      <c r="AN85" s="898">
        <v>13</v>
      </c>
      <c r="AO85" s="899"/>
      <c r="AP85" s="896">
        <v>14</v>
      </c>
      <c r="AQ85" s="897"/>
      <c r="AR85" s="898">
        <v>15</v>
      </c>
      <c r="AS85" s="899"/>
      <c r="AT85" s="896">
        <v>16</v>
      </c>
      <c r="AU85" s="897"/>
      <c r="AV85" s="898">
        <v>17</v>
      </c>
      <c r="AW85" s="899"/>
      <c r="AX85" s="896">
        <v>18</v>
      </c>
      <c r="AY85" s="897"/>
      <c r="AZ85" s="898">
        <v>19</v>
      </c>
      <c r="BA85" s="899"/>
      <c r="BB85" s="896">
        <v>20</v>
      </c>
      <c r="BC85" s="897"/>
      <c r="BD85" s="898">
        <v>21</v>
      </c>
      <c r="BE85" s="899"/>
      <c r="BF85" s="896">
        <v>22</v>
      </c>
      <c r="BG85" s="897"/>
      <c r="BH85" s="898">
        <v>23</v>
      </c>
      <c r="BI85" s="906"/>
      <c r="BJ85" s="896">
        <v>24</v>
      </c>
      <c r="BK85" s="902"/>
      <c r="BL85" s="584"/>
      <c r="BM85" s="584"/>
      <c r="BN85" s="584"/>
      <c r="BO85" s="584"/>
      <c r="BP85" s="584"/>
      <c r="BQ85" s="584"/>
      <c r="BR85" s="584"/>
      <c r="BS85" s="558"/>
      <c r="BT85" s="558"/>
      <c r="BU85" s="558">
        <v>19</v>
      </c>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558"/>
      <c r="CR85" s="558"/>
      <c r="CS85" s="558"/>
      <c r="CT85" s="558"/>
      <c r="CU85" s="558"/>
      <c r="CV85" s="558"/>
      <c r="CW85" s="558"/>
    </row>
    <row r="86" spans="1:101" ht="13.05" customHeight="1" x14ac:dyDescent="0.15">
      <c r="A86" s="556"/>
      <c r="B86" s="523"/>
      <c r="C86" s="523"/>
      <c r="D86" s="523" t="s">
        <v>269</v>
      </c>
      <c r="E86" s="523"/>
      <c r="F86" s="523"/>
      <c r="G86" s="523"/>
      <c r="H86" s="523"/>
      <c r="I86" s="523"/>
      <c r="J86" s="523"/>
      <c r="K86" s="523"/>
      <c r="L86" s="523"/>
      <c r="M86" s="523"/>
      <c r="N86" s="523"/>
      <c r="O86" s="585"/>
      <c r="P86" s="586"/>
      <c r="Q86" s="587"/>
      <c r="R86" s="588"/>
      <c r="S86" s="589"/>
      <c r="T86" s="586"/>
      <c r="U86" s="587"/>
      <c r="V86" s="588"/>
      <c r="W86" s="590"/>
      <c r="X86" s="591"/>
      <c r="Y86" s="592"/>
      <c r="Z86" s="593"/>
      <c r="AA86" s="590"/>
      <c r="AB86" s="591"/>
      <c r="AC86" s="592"/>
      <c r="AD86" s="593"/>
      <c r="AE86" s="590"/>
      <c r="AF86" s="591"/>
      <c r="AG86" s="592"/>
      <c r="AH86" s="593"/>
      <c r="AI86" s="590"/>
      <c r="AJ86" s="591"/>
      <c r="AK86" s="592"/>
      <c r="AL86" s="593"/>
      <c r="AM86" s="590"/>
      <c r="AN86" s="591"/>
      <c r="AO86" s="592"/>
      <c r="AP86" s="593"/>
      <c r="AQ86" s="590"/>
      <c r="AR86" s="591"/>
      <c r="AS86" s="592"/>
      <c r="AT86" s="593"/>
      <c r="AU86" s="590"/>
      <c r="AV86" s="591"/>
      <c r="AW86" s="592"/>
      <c r="AX86" s="593"/>
      <c r="AY86" s="590"/>
      <c r="AZ86" s="591"/>
      <c r="BA86" s="592"/>
      <c r="BB86" s="593"/>
      <c r="BC86" s="590"/>
      <c r="BD86" s="591"/>
      <c r="BE86" s="592"/>
      <c r="BF86" s="593"/>
      <c r="BG86" s="590"/>
      <c r="BH86" s="591"/>
      <c r="BI86" s="592"/>
      <c r="BJ86" s="593"/>
      <c r="BK86" s="903">
        <f>変更_9!CX54</f>
        <v>0</v>
      </c>
      <c r="BL86" s="904"/>
      <c r="BM86" s="904"/>
      <c r="BN86" s="905"/>
      <c r="BO86" s="584" t="s">
        <v>5834</v>
      </c>
      <c r="BP86" s="584"/>
      <c r="BQ86" s="584"/>
      <c r="BR86" s="584"/>
      <c r="BS86" s="558"/>
      <c r="BT86" s="558"/>
      <c r="BU86" s="558">
        <v>20</v>
      </c>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558"/>
      <c r="CR86" s="558"/>
      <c r="CS86" s="558"/>
      <c r="CT86" s="558"/>
      <c r="CU86" s="558"/>
      <c r="CV86" s="558"/>
      <c r="CW86" s="558"/>
    </row>
    <row r="87" spans="1:101" ht="13.05" customHeight="1" x14ac:dyDescent="0.15">
      <c r="A87" s="556"/>
      <c r="B87" s="523"/>
      <c r="C87" s="523"/>
      <c r="D87" s="523" t="s">
        <v>270</v>
      </c>
      <c r="E87" s="523"/>
      <c r="F87" s="523"/>
      <c r="G87" s="523"/>
      <c r="H87" s="523"/>
      <c r="I87" s="523"/>
      <c r="J87" s="523"/>
      <c r="K87" s="523"/>
      <c r="L87" s="523"/>
      <c r="M87" s="523"/>
      <c r="N87" s="523"/>
      <c r="O87" s="585"/>
      <c r="P87" s="586"/>
      <c r="Q87" s="587"/>
      <c r="R87" s="588"/>
      <c r="S87" s="589"/>
      <c r="T87" s="586"/>
      <c r="U87" s="587"/>
      <c r="V87" s="588"/>
      <c r="W87" s="590"/>
      <c r="X87" s="591"/>
      <c r="Y87" s="592"/>
      <c r="Z87" s="593"/>
      <c r="AA87" s="590"/>
      <c r="AB87" s="591"/>
      <c r="AC87" s="592"/>
      <c r="AD87" s="593"/>
      <c r="AE87" s="590"/>
      <c r="AF87" s="591"/>
      <c r="AG87" s="592"/>
      <c r="AH87" s="593"/>
      <c r="AI87" s="590"/>
      <c r="AJ87" s="591"/>
      <c r="AK87" s="592"/>
      <c r="AL87" s="593"/>
      <c r="AM87" s="590"/>
      <c r="AN87" s="591"/>
      <c r="AO87" s="592"/>
      <c r="AP87" s="593"/>
      <c r="AQ87" s="590"/>
      <c r="AR87" s="591"/>
      <c r="AS87" s="592"/>
      <c r="AT87" s="593"/>
      <c r="AU87" s="590"/>
      <c r="AV87" s="591"/>
      <c r="AW87" s="592"/>
      <c r="AX87" s="593"/>
      <c r="AY87" s="590"/>
      <c r="AZ87" s="591"/>
      <c r="BA87" s="592"/>
      <c r="BB87" s="593"/>
      <c r="BC87" s="590"/>
      <c r="BD87" s="591"/>
      <c r="BE87" s="592"/>
      <c r="BF87" s="593"/>
      <c r="BG87" s="590"/>
      <c r="BH87" s="591"/>
      <c r="BI87" s="592"/>
      <c r="BJ87" s="593"/>
      <c r="BK87" s="903">
        <f>変更_9!CX55</f>
        <v>0</v>
      </c>
      <c r="BL87" s="904"/>
      <c r="BM87" s="904"/>
      <c r="BN87" s="905"/>
      <c r="BO87" s="584" t="s">
        <v>5834</v>
      </c>
      <c r="BP87" s="584"/>
      <c r="BQ87" s="584"/>
      <c r="BR87" s="584"/>
      <c r="BS87" s="558"/>
      <c r="BT87" s="558"/>
      <c r="BU87" s="558">
        <v>21</v>
      </c>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558"/>
      <c r="CR87" s="558"/>
      <c r="CS87" s="558"/>
      <c r="CT87" s="558"/>
      <c r="CU87" s="558"/>
      <c r="CV87" s="558"/>
      <c r="CW87" s="558"/>
    </row>
    <row r="88" spans="1:101" ht="13.05" customHeight="1" x14ac:dyDescent="0.15">
      <c r="A88" s="556"/>
      <c r="B88" s="523"/>
      <c r="C88" s="523"/>
      <c r="D88" s="523" t="s">
        <v>271</v>
      </c>
      <c r="E88" s="523"/>
      <c r="F88" s="523"/>
      <c r="G88" s="523"/>
      <c r="H88" s="523"/>
      <c r="I88" s="523"/>
      <c r="J88" s="523"/>
      <c r="K88" s="523"/>
      <c r="L88" s="523"/>
      <c r="M88" s="523"/>
      <c r="N88" s="523"/>
      <c r="O88" s="585"/>
      <c r="P88" s="586"/>
      <c r="Q88" s="587"/>
      <c r="R88" s="588"/>
      <c r="S88" s="589"/>
      <c r="T88" s="586"/>
      <c r="U88" s="587"/>
      <c r="V88" s="594"/>
      <c r="W88" s="590"/>
      <c r="X88" s="591"/>
      <c r="Y88" s="592"/>
      <c r="Z88" s="593"/>
      <c r="AA88" s="590"/>
      <c r="AB88" s="591"/>
      <c r="AC88" s="592"/>
      <c r="AD88" s="593"/>
      <c r="AE88" s="590"/>
      <c r="AF88" s="591"/>
      <c r="AG88" s="592"/>
      <c r="AH88" s="593"/>
      <c r="AI88" s="590"/>
      <c r="AJ88" s="591"/>
      <c r="AK88" s="592"/>
      <c r="AL88" s="593"/>
      <c r="AM88" s="590"/>
      <c r="AN88" s="591"/>
      <c r="AO88" s="592"/>
      <c r="AP88" s="593"/>
      <c r="AQ88" s="590"/>
      <c r="AR88" s="591"/>
      <c r="AS88" s="592"/>
      <c r="AT88" s="593"/>
      <c r="AU88" s="590"/>
      <c r="AV88" s="591"/>
      <c r="AW88" s="592"/>
      <c r="AX88" s="593"/>
      <c r="AY88" s="590"/>
      <c r="AZ88" s="591"/>
      <c r="BA88" s="592"/>
      <c r="BB88" s="593"/>
      <c r="BC88" s="590"/>
      <c r="BD88" s="591"/>
      <c r="BE88" s="592"/>
      <c r="BF88" s="593"/>
      <c r="BG88" s="590"/>
      <c r="BH88" s="591"/>
      <c r="BI88" s="592"/>
      <c r="BJ88" s="593"/>
      <c r="BK88" s="903">
        <f>変更_9!CX56</f>
        <v>0</v>
      </c>
      <c r="BL88" s="904"/>
      <c r="BM88" s="904"/>
      <c r="BN88" s="905"/>
      <c r="BO88" s="584" t="s">
        <v>5834</v>
      </c>
      <c r="BP88" s="584"/>
      <c r="BQ88" s="584"/>
      <c r="BR88" s="584"/>
      <c r="BS88" s="558"/>
      <c r="BT88" s="558"/>
      <c r="BU88" s="558">
        <v>22</v>
      </c>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558"/>
      <c r="CR88" s="558"/>
      <c r="CS88" s="558"/>
      <c r="CT88" s="558"/>
      <c r="CU88" s="558"/>
      <c r="CV88" s="558"/>
      <c r="CW88" s="558"/>
    </row>
    <row r="89" spans="1:101" x14ac:dyDescent="0.15">
      <c r="A89" s="556"/>
      <c r="B89" s="595" t="s">
        <v>239</v>
      </c>
      <c r="C89" s="595"/>
      <c r="D89" s="595" t="s">
        <v>272</v>
      </c>
      <c r="E89" s="595"/>
      <c r="F89" s="595"/>
      <c r="G89" s="595"/>
      <c r="H89" s="595"/>
      <c r="I89" s="595"/>
      <c r="J89" s="595"/>
      <c r="K89" s="595"/>
      <c r="L89" s="595"/>
      <c r="M89" s="595"/>
      <c r="N89" s="595"/>
      <c r="O89" s="596"/>
      <c r="P89" s="597"/>
      <c r="Q89" s="598"/>
      <c r="R89" s="599"/>
      <c r="S89" s="600"/>
      <c r="T89" s="597"/>
      <c r="U89" s="598"/>
      <c r="V89" s="599"/>
      <c r="W89" s="590"/>
      <c r="X89" s="591"/>
      <c r="Y89" s="592"/>
      <c r="Z89" s="593"/>
      <c r="AA89" s="590"/>
      <c r="AB89" s="591"/>
      <c r="AC89" s="592"/>
      <c r="AD89" s="593"/>
      <c r="AE89" s="590"/>
      <c r="AF89" s="591"/>
      <c r="AG89" s="592"/>
      <c r="AH89" s="593"/>
      <c r="AI89" s="590"/>
      <c r="AJ89" s="591"/>
      <c r="AK89" s="592"/>
      <c r="AL89" s="593"/>
      <c r="AM89" s="590"/>
      <c r="AN89" s="591"/>
      <c r="AO89" s="592"/>
      <c r="AP89" s="593"/>
      <c r="AQ89" s="590"/>
      <c r="AR89" s="591"/>
      <c r="AS89" s="592"/>
      <c r="AT89" s="593"/>
      <c r="AU89" s="590"/>
      <c r="AV89" s="591"/>
      <c r="AW89" s="592"/>
      <c r="AX89" s="593"/>
      <c r="AY89" s="590"/>
      <c r="AZ89" s="591"/>
      <c r="BA89" s="592"/>
      <c r="BB89" s="593"/>
      <c r="BC89" s="590"/>
      <c r="BD89" s="591"/>
      <c r="BE89" s="592"/>
      <c r="BF89" s="593"/>
      <c r="BG89" s="590"/>
      <c r="BH89" s="591"/>
      <c r="BI89" s="592"/>
      <c r="BJ89" s="593"/>
      <c r="BK89" s="903">
        <f>変更_9!CX57</f>
        <v>0</v>
      </c>
      <c r="BL89" s="904"/>
      <c r="BM89" s="904"/>
      <c r="BN89" s="905"/>
      <c r="BO89" s="584" t="s">
        <v>5834</v>
      </c>
      <c r="BP89" s="584"/>
      <c r="BQ89" s="584"/>
      <c r="BR89" s="584"/>
      <c r="BS89" s="558"/>
      <c r="BT89" s="558"/>
      <c r="BU89" s="558">
        <v>23</v>
      </c>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558"/>
      <c r="CR89" s="558"/>
      <c r="CS89" s="558"/>
      <c r="CT89" s="558"/>
      <c r="CU89" s="558"/>
      <c r="CV89" s="558"/>
      <c r="CW89" s="558"/>
    </row>
    <row r="90" spans="1:101" x14ac:dyDescent="0.15">
      <c r="A90" s="556"/>
      <c r="B90" s="595"/>
      <c r="C90" s="595"/>
      <c r="D90" s="595" t="s">
        <v>273</v>
      </c>
      <c r="E90" s="595"/>
      <c r="F90" s="595"/>
      <c r="G90" s="595"/>
      <c r="H90" s="595"/>
      <c r="I90" s="595"/>
      <c r="J90" s="595"/>
      <c r="K90" s="595"/>
      <c r="L90" s="595"/>
      <c r="M90" s="595"/>
      <c r="N90" s="595"/>
      <c r="O90" s="596"/>
      <c r="P90" s="597"/>
      <c r="Q90" s="598"/>
      <c r="R90" s="599"/>
      <c r="S90" s="600"/>
      <c r="T90" s="597"/>
      <c r="U90" s="598"/>
      <c r="V90" s="599"/>
      <c r="W90" s="590"/>
      <c r="X90" s="591"/>
      <c r="Y90" s="592"/>
      <c r="Z90" s="593"/>
      <c r="AA90" s="590"/>
      <c r="AB90" s="591"/>
      <c r="AC90" s="592"/>
      <c r="AD90" s="593"/>
      <c r="AE90" s="590"/>
      <c r="AF90" s="591"/>
      <c r="AG90" s="592"/>
      <c r="AH90" s="593"/>
      <c r="AI90" s="590"/>
      <c r="AJ90" s="591"/>
      <c r="AK90" s="592"/>
      <c r="AL90" s="593"/>
      <c r="AM90" s="590"/>
      <c r="AN90" s="591"/>
      <c r="AO90" s="592"/>
      <c r="AP90" s="593"/>
      <c r="AQ90" s="590"/>
      <c r="AR90" s="591"/>
      <c r="AS90" s="592"/>
      <c r="AT90" s="593"/>
      <c r="AU90" s="590"/>
      <c r="AV90" s="591"/>
      <c r="AW90" s="592"/>
      <c r="AX90" s="593"/>
      <c r="AY90" s="590"/>
      <c r="AZ90" s="591"/>
      <c r="BA90" s="592"/>
      <c r="BB90" s="593"/>
      <c r="BC90" s="590"/>
      <c r="BD90" s="591"/>
      <c r="BE90" s="592"/>
      <c r="BF90" s="593"/>
      <c r="BG90" s="590"/>
      <c r="BH90" s="591"/>
      <c r="BI90" s="592"/>
      <c r="BJ90" s="593"/>
      <c r="BK90" s="903">
        <f>変更_9!CX58</f>
        <v>0</v>
      </c>
      <c r="BL90" s="904"/>
      <c r="BM90" s="904"/>
      <c r="BN90" s="905"/>
      <c r="BO90" s="584" t="s">
        <v>5834</v>
      </c>
      <c r="BP90" s="584"/>
      <c r="BQ90" s="584"/>
      <c r="BR90" s="584"/>
      <c r="BS90" s="558"/>
      <c r="BT90" s="558"/>
      <c r="BU90" s="558">
        <v>24</v>
      </c>
      <c r="BV90" s="558"/>
      <c r="BW90" s="558"/>
      <c r="BX90" s="558"/>
      <c r="BY90" s="558"/>
      <c r="BZ90" s="558"/>
      <c r="CA90" s="558"/>
      <c r="CB90" s="558"/>
      <c r="CC90" s="558"/>
      <c r="CD90" s="558"/>
      <c r="CE90" s="558"/>
      <c r="CF90" s="558"/>
      <c r="CG90" s="558"/>
      <c r="CH90" s="558"/>
      <c r="CI90" s="558"/>
      <c r="CJ90" s="558"/>
      <c r="CK90" s="558"/>
      <c r="CL90" s="558"/>
      <c r="CM90" s="558"/>
      <c r="CN90" s="558"/>
      <c r="CO90" s="558"/>
      <c r="CP90" s="558"/>
      <c r="CQ90" s="558"/>
      <c r="CR90" s="558"/>
      <c r="CS90" s="558"/>
      <c r="CT90" s="558"/>
      <c r="CU90" s="558"/>
      <c r="CV90" s="558"/>
      <c r="CW90" s="558"/>
    </row>
    <row r="91" spans="1:101" x14ac:dyDescent="0.15">
      <c r="A91" s="556"/>
      <c r="B91" s="595"/>
      <c r="C91" s="595"/>
      <c r="D91" s="595" t="s">
        <v>275</v>
      </c>
      <c r="E91" s="595"/>
      <c r="F91" s="595"/>
      <c r="G91" s="595"/>
      <c r="H91" s="595"/>
      <c r="I91" s="595"/>
      <c r="J91" s="595"/>
      <c r="K91" s="595"/>
      <c r="L91" s="595"/>
      <c r="M91" s="595"/>
      <c r="N91" s="595"/>
      <c r="O91" s="596"/>
      <c r="P91" s="597"/>
      <c r="Q91" s="598"/>
      <c r="R91" s="599"/>
      <c r="S91" s="600"/>
      <c r="T91" s="597"/>
      <c r="U91" s="598"/>
      <c r="V91" s="599"/>
      <c r="W91" s="590"/>
      <c r="X91" s="591"/>
      <c r="Y91" s="592"/>
      <c r="Z91" s="593"/>
      <c r="AA91" s="590"/>
      <c r="AB91" s="591"/>
      <c r="AC91" s="592"/>
      <c r="AD91" s="593"/>
      <c r="AE91" s="590"/>
      <c r="AF91" s="591"/>
      <c r="AG91" s="592"/>
      <c r="AH91" s="593"/>
      <c r="AI91" s="590"/>
      <c r="AJ91" s="591"/>
      <c r="AK91" s="592"/>
      <c r="AL91" s="593"/>
      <c r="AM91" s="590"/>
      <c r="AN91" s="591"/>
      <c r="AO91" s="592"/>
      <c r="AP91" s="593"/>
      <c r="AQ91" s="590"/>
      <c r="AR91" s="591"/>
      <c r="AS91" s="592"/>
      <c r="AT91" s="593"/>
      <c r="AU91" s="590"/>
      <c r="AV91" s="591"/>
      <c r="AW91" s="592"/>
      <c r="AX91" s="593"/>
      <c r="AY91" s="590"/>
      <c r="AZ91" s="591"/>
      <c r="BA91" s="592"/>
      <c r="BB91" s="593"/>
      <c r="BC91" s="590"/>
      <c r="BD91" s="591"/>
      <c r="BE91" s="592"/>
      <c r="BF91" s="593"/>
      <c r="BG91" s="590"/>
      <c r="BH91" s="591"/>
      <c r="BI91" s="592"/>
      <c r="BJ91" s="593"/>
      <c r="BK91" s="903">
        <f>変更_9!CX59</f>
        <v>0</v>
      </c>
      <c r="BL91" s="904"/>
      <c r="BM91" s="904"/>
      <c r="BN91" s="905"/>
      <c r="BO91" s="584" t="s">
        <v>5834</v>
      </c>
      <c r="BP91" s="584"/>
      <c r="BQ91" s="584"/>
      <c r="BR91" s="584"/>
      <c r="BS91" s="558"/>
      <c r="BT91" s="558"/>
      <c r="BU91" s="558"/>
      <c r="BV91" s="558"/>
      <c r="BW91" s="558"/>
      <c r="BX91" s="558"/>
      <c r="BY91" s="558"/>
      <c r="BZ91" s="558"/>
      <c r="CA91" s="558"/>
      <c r="CB91" s="558"/>
      <c r="CC91" s="558"/>
      <c r="CD91" s="558"/>
      <c r="CE91" s="558"/>
      <c r="CF91" s="558"/>
      <c r="CG91" s="558"/>
      <c r="CH91" s="558"/>
      <c r="CI91" s="558"/>
      <c r="CJ91" s="558"/>
      <c r="CK91" s="558"/>
      <c r="CL91" s="558"/>
      <c r="CM91" s="558"/>
      <c r="CN91" s="558"/>
      <c r="CO91" s="558"/>
      <c r="CP91" s="558"/>
      <c r="CQ91" s="558"/>
      <c r="CR91" s="558"/>
      <c r="CS91" s="558"/>
      <c r="CT91" s="558"/>
      <c r="CU91" s="558"/>
      <c r="CV91" s="558"/>
      <c r="CW91" s="558"/>
    </row>
    <row r="92" spans="1:101" ht="12.6" thickBot="1" x14ac:dyDescent="0.2">
      <c r="A92" s="556"/>
      <c r="B92" s="595"/>
      <c r="C92" s="595"/>
      <c r="D92" s="595" t="s">
        <v>276</v>
      </c>
      <c r="E92" s="595"/>
      <c r="F92" s="595"/>
      <c r="G92" s="595"/>
      <c r="H92" s="595"/>
      <c r="I92" s="595"/>
      <c r="J92" s="595"/>
      <c r="K92" s="595"/>
      <c r="L92" s="595"/>
      <c r="M92" s="595"/>
      <c r="N92" s="595"/>
      <c r="O92" s="601"/>
      <c r="P92" s="602"/>
      <c r="Q92" s="603"/>
      <c r="R92" s="604"/>
      <c r="S92" s="605"/>
      <c r="T92" s="602"/>
      <c r="U92" s="603"/>
      <c r="V92" s="604"/>
      <c r="W92" s="606"/>
      <c r="X92" s="607"/>
      <c r="Y92" s="608"/>
      <c r="Z92" s="609"/>
      <c r="AA92" s="606"/>
      <c r="AB92" s="607"/>
      <c r="AC92" s="608"/>
      <c r="AD92" s="609"/>
      <c r="AE92" s="606"/>
      <c r="AF92" s="607"/>
      <c r="AG92" s="608"/>
      <c r="AH92" s="609"/>
      <c r="AI92" s="606"/>
      <c r="AJ92" s="607"/>
      <c r="AK92" s="608"/>
      <c r="AL92" s="609"/>
      <c r="AM92" s="606"/>
      <c r="AN92" s="607"/>
      <c r="AO92" s="608"/>
      <c r="AP92" s="609"/>
      <c r="AQ92" s="606"/>
      <c r="AR92" s="607"/>
      <c r="AS92" s="608"/>
      <c r="AT92" s="609"/>
      <c r="AU92" s="606"/>
      <c r="AV92" s="607"/>
      <c r="AW92" s="608"/>
      <c r="AX92" s="609"/>
      <c r="AY92" s="606"/>
      <c r="AZ92" s="607"/>
      <c r="BA92" s="608"/>
      <c r="BB92" s="609"/>
      <c r="BC92" s="606"/>
      <c r="BD92" s="607"/>
      <c r="BE92" s="608"/>
      <c r="BF92" s="609"/>
      <c r="BG92" s="606"/>
      <c r="BH92" s="607"/>
      <c r="BI92" s="608"/>
      <c r="BJ92" s="609"/>
      <c r="BK92" s="903">
        <f>変更_9!CX60</f>
        <v>0</v>
      </c>
      <c r="BL92" s="904"/>
      <c r="BM92" s="904"/>
      <c r="BN92" s="905"/>
      <c r="BO92" s="584" t="s">
        <v>5834</v>
      </c>
      <c r="BP92" s="584"/>
      <c r="BQ92" s="584"/>
      <c r="BR92" s="584"/>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558"/>
      <c r="CR92" s="558"/>
      <c r="CS92" s="558"/>
      <c r="CT92" s="558"/>
      <c r="CU92" s="558"/>
      <c r="CV92" s="558"/>
      <c r="CW92" s="558"/>
    </row>
    <row r="93" spans="1:101" x14ac:dyDescent="0.15">
      <c r="A93" s="556"/>
      <c r="B93" s="595"/>
      <c r="C93" s="610"/>
      <c r="D93" s="610" t="s">
        <v>269</v>
      </c>
      <c r="E93" s="610"/>
      <c r="F93" s="610"/>
      <c r="G93" s="610"/>
      <c r="H93" s="610"/>
      <c r="I93" s="610"/>
      <c r="J93" s="610"/>
      <c r="K93" s="610"/>
      <c r="L93" s="610"/>
      <c r="M93" s="610"/>
      <c r="N93" s="611"/>
      <c r="O93" s="612"/>
      <c r="P93" s="613"/>
      <c r="Q93" s="614"/>
      <c r="R93" s="615"/>
      <c r="S93" s="616"/>
      <c r="T93" s="613"/>
      <c r="U93" s="614"/>
      <c r="V93" s="615"/>
      <c r="W93" s="617"/>
      <c r="X93" s="618"/>
      <c r="Y93" s="619"/>
      <c r="Z93" s="620"/>
      <c r="AA93" s="617"/>
      <c r="AB93" s="618"/>
      <c r="AC93" s="619"/>
      <c r="AD93" s="620"/>
      <c r="AE93" s="617"/>
      <c r="AF93" s="618"/>
      <c r="AG93" s="619"/>
      <c r="AH93" s="620"/>
      <c r="AI93" s="617"/>
      <c r="AJ93" s="618"/>
      <c r="AK93" s="619"/>
      <c r="AL93" s="620"/>
      <c r="AM93" s="617"/>
      <c r="AN93" s="618"/>
      <c r="AO93" s="619"/>
      <c r="AP93" s="620"/>
      <c r="AQ93" s="617"/>
      <c r="AR93" s="618"/>
      <c r="AS93" s="619"/>
      <c r="AT93" s="620"/>
      <c r="AU93" s="617"/>
      <c r="AV93" s="618"/>
      <c r="AW93" s="619"/>
      <c r="AX93" s="620"/>
      <c r="AY93" s="617"/>
      <c r="AZ93" s="618"/>
      <c r="BA93" s="619"/>
      <c r="BB93" s="620"/>
      <c r="BC93" s="617"/>
      <c r="BD93" s="618"/>
      <c r="BE93" s="619"/>
      <c r="BF93" s="620"/>
      <c r="BG93" s="617"/>
      <c r="BH93" s="618"/>
      <c r="BI93" s="619"/>
      <c r="BJ93" s="620"/>
      <c r="BK93" s="903">
        <f>変更_9!CX61</f>
        <v>0</v>
      </c>
      <c r="BL93" s="904"/>
      <c r="BM93" s="904"/>
      <c r="BN93" s="905"/>
      <c r="BO93" s="621" t="s">
        <v>5834</v>
      </c>
      <c r="BP93" s="622"/>
      <c r="BQ93" s="622"/>
      <c r="BR93" s="584"/>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558"/>
      <c r="CR93" s="558"/>
      <c r="CS93" s="558"/>
      <c r="CT93" s="558"/>
      <c r="CU93" s="558"/>
      <c r="CV93" s="558"/>
      <c r="CW93" s="558"/>
    </row>
    <row r="94" spans="1:101" x14ac:dyDescent="0.15">
      <c r="A94" s="556"/>
      <c r="B94" s="523"/>
      <c r="C94" s="523"/>
      <c r="D94" s="523" t="s">
        <v>270</v>
      </c>
      <c r="E94" s="523"/>
      <c r="F94" s="523"/>
      <c r="G94" s="523"/>
      <c r="H94" s="523"/>
      <c r="I94" s="523"/>
      <c r="J94" s="523"/>
      <c r="K94" s="523"/>
      <c r="L94" s="523"/>
      <c r="M94" s="523"/>
      <c r="N94" s="523"/>
      <c r="O94" s="623"/>
      <c r="P94" s="624"/>
      <c r="Q94" s="625"/>
      <c r="R94" s="626"/>
      <c r="S94" s="627"/>
      <c r="T94" s="624"/>
      <c r="U94" s="625"/>
      <c r="V94" s="626"/>
      <c r="W94" s="628"/>
      <c r="X94" s="629"/>
      <c r="Y94" s="630"/>
      <c r="Z94" s="631"/>
      <c r="AA94" s="628"/>
      <c r="AB94" s="629"/>
      <c r="AC94" s="630"/>
      <c r="AD94" s="631"/>
      <c r="AE94" s="628"/>
      <c r="AF94" s="629"/>
      <c r="AG94" s="630"/>
      <c r="AH94" s="631"/>
      <c r="AI94" s="628"/>
      <c r="AJ94" s="629"/>
      <c r="AK94" s="630"/>
      <c r="AL94" s="631"/>
      <c r="AM94" s="628"/>
      <c r="AN94" s="629"/>
      <c r="AO94" s="630"/>
      <c r="AP94" s="631"/>
      <c r="AQ94" s="628"/>
      <c r="AR94" s="629"/>
      <c r="AS94" s="630"/>
      <c r="AT94" s="631"/>
      <c r="AU94" s="628"/>
      <c r="AV94" s="629"/>
      <c r="AW94" s="630"/>
      <c r="AX94" s="631"/>
      <c r="AY94" s="628"/>
      <c r="AZ94" s="629"/>
      <c r="BA94" s="630"/>
      <c r="BB94" s="631"/>
      <c r="BC94" s="628"/>
      <c r="BD94" s="629"/>
      <c r="BE94" s="630"/>
      <c r="BF94" s="631"/>
      <c r="BG94" s="628"/>
      <c r="BH94" s="629"/>
      <c r="BI94" s="630"/>
      <c r="BJ94" s="631"/>
      <c r="BK94" s="903">
        <f>変更_9!CX62</f>
        <v>0</v>
      </c>
      <c r="BL94" s="904"/>
      <c r="BM94" s="904"/>
      <c r="BN94" s="905"/>
      <c r="BO94" s="584" t="s">
        <v>5834</v>
      </c>
      <c r="BP94" s="584"/>
      <c r="BQ94" s="584"/>
      <c r="BR94" s="584"/>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558"/>
      <c r="CR94" s="558"/>
      <c r="CS94" s="558"/>
      <c r="CT94" s="558"/>
      <c r="CU94" s="558"/>
      <c r="CV94" s="558"/>
      <c r="CW94" s="558"/>
    </row>
    <row r="95" spans="1:101" x14ac:dyDescent="0.15">
      <c r="A95" s="556"/>
      <c r="B95" s="523"/>
      <c r="C95" s="523"/>
      <c r="D95" s="523" t="s">
        <v>271</v>
      </c>
      <c r="E95" s="523"/>
      <c r="F95" s="523"/>
      <c r="G95" s="523"/>
      <c r="H95" s="523"/>
      <c r="I95" s="523"/>
      <c r="J95" s="523"/>
      <c r="K95" s="523"/>
      <c r="L95" s="523"/>
      <c r="M95" s="523"/>
      <c r="N95" s="523"/>
      <c r="O95" s="585"/>
      <c r="P95" s="586"/>
      <c r="Q95" s="587"/>
      <c r="R95" s="588"/>
      <c r="S95" s="589"/>
      <c r="T95" s="586"/>
      <c r="U95" s="587"/>
      <c r="V95" s="594"/>
      <c r="W95" s="590"/>
      <c r="X95" s="591"/>
      <c r="Y95" s="592"/>
      <c r="Z95" s="593"/>
      <c r="AA95" s="590"/>
      <c r="AB95" s="591"/>
      <c r="AC95" s="592"/>
      <c r="AD95" s="593"/>
      <c r="AE95" s="590"/>
      <c r="AF95" s="591"/>
      <c r="AG95" s="592"/>
      <c r="AH95" s="593"/>
      <c r="AI95" s="590"/>
      <c r="AJ95" s="591"/>
      <c r="AK95" s="592"/>
      <c r="AL95" s="593"/>
      <c r="AM95" s="590"/>
      <c r="AN95" s="591"/>
      <c r="AO95" s="592"/>
      <c r="AP95" s="593"/>
      <c r="AQ95" s="590"/>
      <c r="AR95" s="591"/>
      <c r="AS95" s="592"/>
      <c r="AT95" s="593"/>
      <c r="AU95" s="590"/>
      <c r="AV95" s="591"/>
      <c r="AW95" s="592"/>
      <c r="AX95" s="593"/>
      <c r="AY95" s="590"/>
      <c r="AZ95" s="591"/>
      <c r="BA95" s="592"/>
      <c r="BB95" s="593"/>
      <c r="BC95" s="590"/>
      <c r="BD95" s="591"/>
      <c r="BE95" s="592"/>
      <c r="BF95" s="593"/>
      <c r="BG95" s="590"/>
      <c r="BH95" s="591"/>
      <c r="BI95" s="592"/>
      <c r="BJ95" s="593"/>
      <c r="BK95" s="903">
        <f>変更_9!CX63</f>
        <v>0</v>
      </c>
      <c r="BL95" s="904"/>
      <c r="BM95" s="904"/>
      <c r="BN95" s="905"/>
      <c r="BO95" s="584" t="s">
        <v>5834</v>
      </c>
      <c r="BP95" s="584"/>
      <c r="BQ95" s="584"/>
      <c r="BR95" s="584"/>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558"/>
      <c r="CR95" s="558"/>
      <c r="CS95" s="558"/>
      <c r="CT95" s="558"/>
      <c r="CU95" s="558"/>
      <c r="CV95" s="558"/>
      <c r="CW95" s="558"/>
    </row>
    <row r="96" spans="1:101" x14ac:dyDescent="0.15">
      <c r="A96" s="556"/>
      <c r="B96" s="595" t="s">
        <v>248</v>
      </c>
      <c r="C96" s="595"/>
      <c r="D96" s="595" t="s">
        <v>272</v>
      </c>
      <c r="E96" s="595"/>
      <c r="F96" s="595"/>
      <c r="G96" s="595"/>
      <c r="H96" s="595"/>
      <c r="I96" s="595"/>
      <c r="J96" s="595"/>
      <c r="K96" s="595"/>
      <c r="L96" s="595"/>
      <c r="M96" s="595"/>
      <c r="N96" s="595"/>
      <c r="O96" s="596"/>
      <c r="P96" s="597"/>
      <c r="Q96" s="598"/>
      <c r="R96" s="599"/>
      <c r="S96" s="600"/>
      <c r="T96" s="597"/>
      <c r="U96" s="598"/>
      <c r="V96" s="599"/>
      <c r="W96" s="590"/>
      <c r="X96" s="591"/>
      <c r="Y96" s="592"/>
      <c r="Z96" s="593"/>
      <c r="AA96" s="590"/>
      <c r="AB96" s="591"/>
      <c r="AC96" s="592"/>
      <c r="AD96" s="593"/>
      <c r="AE96" s="590"/>
      <c r="AF96" s="591"/>
      <c r="AG96" s="592"/>
      <c r="AH96" s="593"/>
      <c r="AI96" s="590"/>
      <c r="AJ96" s="591"/>
      <c r="AK96" s="592"/>
      <c r="AL96" s="593"/>
      <c r="AM96" s="590"/>
      <c r="AN96" s="591"/>
      <c r="AO96" s="592"/>
      <c r="AP96" s="593"/>
      <c r="AQ96" s="590"/>
      <c r="AR96" s="591"/>
      <c r="AS96" s="592"/>
      <c r="AT96" s="593"/>
      <c r="AU96" s="590"/>
      <c r="AV96" s="591"/>
      <c r="AW96" s="592"/>
      <c r="AX96" s="593"/>
      <c r="AY96" s="590"/>
      <c r="AZ96" s="591"/>
      <c r="BA96" s="592"/>
      <c r="BB96" s="593"/>
      <c r="BC96" s="590"/>
      <c r="BD96" s="591"/>
      <c r="BE96" s="592"/>
      <c r="BF96" s="593"/>
      <c r="BG96" s="590"/>
      <c r="BH96" s="591"/>
      <c r="BI96" s="592"/>
      <c r="BJ96" s="593"/>
      <c r="BK96" s="903">
        <f>変更_9!CX64</f>
        <v>0</v>
      </c>
      <c r="BL96" s="904"/>
      <c r="BM96" s="904"/>
      <c r="BN96" s="905"/>
      <c r="BO96" s="584" t="s">
        <v>5834</v>
      </c>
      <c r="BP96" s="584"/>
      <c r="BQ96" s="584"/>
      <c r="BR96" s="584"/>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558"/>
      <c r="CR96" s="558"/>
      <c r="CS96" s="558"/>
      <c r="CT96" s="558"/>
      <c r="CU96" s="558"/>
      <c r="CV96" s="558"/>
      <c r="CW96" s="558"/>
    </row>
    <row r="97" spans="1:101" x14ac:dyDescent="0.15">
      <c r="A97" s="556"/>
      <c r="B97" s="595"/>
      <c r="C97" s="595"/>
      <c r="D97" s="595" t="s">
        <v>273</v>
      </c>
      <c r="E97" s="595"/>
      <c r="F97" s="595"/>
      <c r="G97" s="595"/>
      <c r="H97" s="595"/>
      <c r="I97" s="595"/>
      <c r="J97" s="595"/>
      <c r="K97" s="595"/>
      <c r="L97" s="595"/>
      <c r="M97" s="595"/>
      <c r="N97" s="595"/>
      <c r="O97" s="596"/>
      <c r="P97" s="597"/>
      <c r="Q97" s="598"/>
      <c r="R97" s="599"/>
      <c r="S97" s="600"/>
      <c r="T97" s="597"/>
      <c r="U97" s="598"/>
      <c r="V97" s="599"/>
      <c r="W97" s="590"/>
      <c r="X97" s="591"/>
      <c r="Y97" s="592"/>
      <c r="Z97" s="593"/>
      <c r="AA97" s="590"/>
      <c r="AB97" s="591"/>
      <c r="AC97" s="592"/>
      <c r="AD97" s="593"/>
      <c r="AE97" s="590"/>
      <c r="AF97" s="591"/>
      <c r="AG97" s="592"/>
      <c r="AH97" s="593"/>
      <c r="AI97" s="590"/>
      <c r="AJ97" s="591"/>
      <c r="AK97" s="592"/>
      <c r="AL97" s="593"/>
      <c r="AM97" s="590"/>
      <c r="AN97" s="591"/>
      <c r="AO97" s="592"/>
      <c r="AP97" s="593"/>
      <c r="AQ97" s="590"/>
      <c r="AR97" s="591"/>
      <c r="AS97" s="592"/>
      <c r="AT97" s="593"/>
      <c r="AU97" s="590"/>
      <c r="AV97" s="591"/>
      <c r="AW97" s="592"/>
      <c r="AX97" s="593"/>
      <c r="AY97" s="590"/>
      <c r="AZ97" s="591"/>
      <c r="BA97" s="592"/>
      <c r="BB97" s="593"/>
      <c r="BC97" s="590"/>
      <c r="BD97" s="591"/>
      <c r="BE97" s="592"/>
      <c r="BF97" s="593"/>
      <c r="BG97" s="590"/>
      <c r="BH97" s="591"/>
      <c r="BI97" s="592"/>
      <c r="BJ97" s="593"/>
      <c r="BK97" s="903">
        <f>変更_9!CX65</f>
        <v>0</v>
      </c>
      <c r="BL97" s="904"/>
      <c r="BM97" s="904"/>
      <c r="BN97" s="905"/>
      <c r="BO97" s="584" t="s">
        <v>5834</v>
      </c>
      <c r="BP97" s="584"/>
      <c r="BQ97" s="584"/>
      <c r="BR97" s="584"/>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558"/>
      <c r="CR97" s="558"/>
      <c r="CS97" s="558"/>
      <c r="CT97" s="558"/>
      <c r="CU97" s="558"/>
      <c r="CV97" s="558"/>
      <c r="CW97" s="558"/>
    </row>
    <row r="98" spans="1:101" x14ac:dyDescent="0.15">
      <c r="A98" s="556"/>
      <c r="B98" s="595"/>
      <c r="C98" s="595"/>
      <c r="D98" s="595" t="s">
        <v>275</v>
      </c>
      <c r="E98" s="595"/>
      <c r="F98" s="595"/>
      <c r="G98" s="595"/>
      <c r="H98" s="595"/>
      <c r="I98" s="595"/>
      <c r="J98" s="595"/>
      <c r="K98" s="595"/>
      <c r="L98" s="595"/>
      <c r="M98" s="595"/>
      <c r="N98" s="595"/>
      <c r="O98" s="596"/>
      <c r="P98" s="597"/>
      <c r="Q98" s="598"/>
      <c r="R98" s="599"/>
      <c r="S98" s="600"/>
      <c r="T98" s="597"/>
      <c r="U98" s="598"/>
      <c r="V98" s="599"/>
      <c r="W98" s="590"/>
      <c r="X98" s="591"/>
      <c r="Y98" s="592"/>
      <c r="Z98" s="593"/>
      <c r="AA98" s="590"/>
      <c r="AB98" s="591"/>
      <c r="AC98" s="592"/>
      <c r="AD98" s="593"/>
      <c r="AE98" s="590"/>
      <c r="AF98" s="591"/>
      <c r="AG98" s="592"/>
      <c r="AH98" s="593"/>
      <c r="AI98" s="590"/>
      <c r="AJ98" s="591"/>
      <c r="AK98" s="592"/>
      <c r="AL98" s="593"/>
      <c r="AM98" s="590"/>
      <c r="AN98" s="591"/>
      <c r="AO98" s="592"/>
      <c r="AP98" s="593"/>
      <c r="AQ98" s="590"/>
      <c r="AR98" s="591"/>
      <c r="AS98" s="592"/>
      <c r="AT98" s="593"/>
      <c r="AU98" s="590"/>
      <c r="AV98" s="591"/>
      <c r="AW98" s="592"/>
      <c r="AX98" s="593"/>
      <c r="AY98" s="590"/>
      <c r="AZ98" s="591"/>
      <c r="BA98" s="592"/>
      <c r="BB98" s="593"/>
      <c r="BC98" s="590"/>
      <c r="BD98" s="591"/>
      <c r="BE98" s="592"/>
      <c r="BF98" s="593"/>
      <c r="BG98" s="590"/>
      <c r="BH98" s="591"/>
      <c r="BI98" s="592"/>
      <c r="BJ98" s="593"/>
      <c r="BK98" s="903">
        <f>変更_9!CX66</f>
        <v>0</v>
      </c>
      <c r="BL98" s="904"/>
      <c r="BM98" s="904"/>
      <c r="BN98" s="905"/>
      <c r="BO98" s="584" t="s">
        <v>5834</v>
      </c>
      <c r="BP98" s="584"/>
      <c r="BQ98" s="584"/>
      <c r="BR98" s="584"/>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558"/>
      <c r="CR98" s="558"/>
      <c r="CS98" s="558"/>
      <c r="CT98" s="558"/>
      <c r="CU98" s="558"/>
      <c r="CV98" s="558"/>
      <c r="CW98" s="558"/>
    </row>
    <row r="99" spans="1:101" ht="12.6" thickBot="1" x14ac:dyDescent="0.2">
      <c r="A99" s="556"/>
      <c r="B99" s="595"/>
      <c r="C99" s="632"/>
      <c r="D99" s="632" t="s">
        <v>276</v>
      </c>
      <c r="E99" s="632"/>
      <c r="F99" s="632"/>
      <c r="G99" s="632"/>
      <c r="H99" s="632"/>
      <c r="I99" s="632"/>
      <c r="J99" s="632"/>
      <c r="K99" s="632"/>
      <c r="L99" s="632"/>
      <c r="M99" s="632"/>
      <c r="N99" s="632"/>
      <c r="O99" s="633"/>
      <c r="P99" s="634"/>
      <c r="Q99" s="635"/>
      <c r="R99" s="636"/>
      <c r="S99" s="637"/>
      <c r="T99" s="634"/>
      <c r="U99" s="635"/>
      <c r="V99" s="636"/>
      <c r="W99" s="638"/>
      <c r="X99" s="639"/>
      <c r="Y99" s="640"/>
      <c r="Z99" s="641"/>
      <c r="AA99" s="638"/>
      <c r="AB99" s="639"/>
      <c r="AC99" s="640"/>
      <c r="AD99" s="641"/>
      <c r="AE99" s="638"/>
      <c r="AF99" s="639"/>
      <c r="AG99" s="640"/>
      <c r="AH99" s="641"/>
      <c r="AI99" s="638"/>
      <c r="AJ99" s="639"/>
      <c r="AK99" s="640"/>
      <c r="AL99" s="641"/>
      <c r="AM99" s="638"/>
      <c r="AN99" s="639"/>
      <c r="AO99" s="640"/>
      <c r="AP99" s="641"/>
      <c r="AQ99" s="638"/>
      <c r="AR99" s="639"/>
      <c r="AS99" s="640"/>
      <c r="AT99" s="641"/>
      <c r="AU99" s="638"/>
      <c r="AV99" s="639"/>
      <c r="AW99" s="640"/>
      <c r="AX99" s="641"/>
      <c r="AY99" s="638"/>
      <c r="AZ99" s="639"/>
      <c r="BA99" s="640"/>
      <c r="BB99" s="641"/>
      <c r="BC99" s="638"/>
      <c r="BD99" s="639"/>
      <c r="BE99" s="640"/>
      <c r="BF99" s="641"/>
      <c r="BG99" s="638"/>
      <c r="BH99" s="639"/>
      <c r="BI99" s="640"/>
      <c r="BJ99" s="641"/>
      <c r="BK99" s="903">
        <f>変更_9!CX67</f>
        <v>0</v>
      </c>
      <c r="BL99" s="904"/>
      <c r="BM99" s="904"/>
      <c r="BN99" s="905"/>
      <c r="BO99" s="642" t="s">
        <v>5834</v>
      </c>
      <c r="BP99" s="642"/>
      <c r="BQ99" s="642"/>
      <c r="BR99" s="584"/>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558"/>
      <c r="CR99" s="558"/>
      <c r="CS99" s="558"/>
      <c r="CT99" s="558"/>
      <c r="CU99" s="558"/>
      <c r="CV99" s="558"/>
      <c r="CW99" s="558"/>
    </row>
    <row r="100" spans="1:101" x14ac:dyDescent="0.15">
      <c r="A100" s="556"/>
      <c r="B100" s="595"/>
      <c r="C100" s="610"/>
      <c r="D100" s="610" t="s">
        <v>269</v>
      </c>
      <c r="E100" s="610"/>
      <c r="F100" s="610"/>
      <c r="G100" s="610"/>
      <c r="H100" s="610"/>
      <c r="I100" s="610"/>
      <c r="J100" s="610"/>
      <c r="K100" s="610"/>
      <c r="L100" s="610"/>
      <c r="M100" s="610"/>
      <c r="N100" s="610"/>
      <c r="O100" s="643"/>
      <c r="P100" s="644"/>
      <c r="Q100" s="645"/>
      <c r="R100" s="646"/>
      <c r="S100" s="647"/>
      <c r="T100" s="644"/>
      <c r="U100" s="645"/>
      <c r="V100" s="646"/>
      <c r="W100" s="648"/>
      <c r="X100" s="649"/>
      <c r="Y100" s="650"/>
      <c r="Z100" s="651"/>
      <c r="AA100" s="648"/>
      <c r="AB100" s="649"/>
      <c r="AC100" s="650"/>
      <c r="AD100" s="651"/>
      <c r="AE100" s="648"/>
      <c r="AF100" s="649"/>
      <c r="AG100" s="650"/>
      <c r="AH100" s="651"/>
      <c r="AI100" s="648"/>
      <c r="AJ100" s="649"/>
      <c r="AK100" s="650"/>
      <c r="AL100" s="651"/>
      <c r="AM100" s="648"/>
      <c r="AN100" s="649"/>
      <c r="AO100" s="650"/>
      <c r="AP100" s="651"/>
      <c r="AQ100" s="648"/>
      <c r="AR100" s="649"/>
      <c r="AS100" s="650"/>
      <c r="AT100" s="651"/>
      <c r="AU100" s="648"/>
      <c r="AV100" s="649"/>
      <c r="AW100" s="650"/>
      <c r="AX100" s="651"/>
      <c r="AY100" s="648"/>
      <c r="AZ100" s="649"/>
      <c r="BA100" s="650"/>
      <c r="BB100" s="651"/>
      <c r="BC100" s="648"/>
      <c r="BD100" s="649"/>
      <c r="BE100" s="650"/>
      <c r="BF100" s="651"/>
      <c r="BG100" s="648"/>
      <c r="BH100" s="649"/>
      <c r="BI100" s="650"/>
      <c r="BJ100" s="651"/>
      <c r="BK100" s="903">
        <f>変更_9!CX68</f>
        <v>0</v>
      </c>
      <c r="BL100" s="904"/>
      <c r="BM100" s="904"/>
      <c r="BN100" s="905"/>
      <c r="BO100" s="622" t="s">
        <v>5834</v>
      </c>
      <c r="BP100" s="622"/>
      <c r="BQ100" s="622"/>
      <c r="BR100" s="584"/>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558"/>
      <c r="CR100" s="558"/>
      <c r="CS100" s="558"/>
      <c r="CT100" s="558"/>
      <c r="CU100" s="558"/>
      <c r="CV100" s="558"/>
      <c r="CW100" s="558"/>
    </row>
    <row r="101" spans="1:101" x14ac:dyDescent="0.15">
      <c r="A101" s="556"/>
      <c r="B101" s="523"/>
      <c r="C101" s="523"/>
      <c r="D101" s="523" t="s">
        <v>270</v>
      </c>
      <c r="E101" s="523"/>
      <c r="F101" s="523"/>
      <c r="G101" s="523"/>
      <c r="H101" s="523"/>
      <c r="I101" s="523"/>
      <c r="J101" s="523"/>
      <c r="K101" s="523"/>
      <c r="L101" s="523"/>
      <c r="M101" s="523"/>
      <c r="N101" s="523"/>
      <c r="O101" s="585"/>
      <c r="P101" s="586"/>
      <c r="Q101" s="587"/>
      <c r="R101" s="588"/>
      <c r="S101" s="589"/>
      <c r="T101" s="586"/>
      <c r="U101" s="587"/>
      <c r="V101" s="588"/>
      <c r="W101" s="590"/>
      <c r="X101" s="591"/>
      <c r="Y101" s="592"/>
      <c r="Z101" s="593"/>
      <c r="AA101" s="590"/>
      <c r="AB101" s="591"/>
      <c r="AC101" s="592"/>
      <c r="AD101" s="593"/>
      <c r="AE101" s="590"/>
      <c r="AF101" s="591"/>
      <c r="AG101" s="592"/>
      <c r="AH101" s="593"/>
      <c r="AI101" s="590"/>
      <c r="AJ101" s="591"/>
      <c r="AK101" s="592"/>
      <c r="AL101" s="593"/>
      <c r="AM101" s="590"/>
      <c r="AN101" s="591"/>
      <c r="AO101" s="592"/>
      <c r="AP101" s="593"/>
      <c r="AQ101" s="590"/>
      <c r="AR101" s="591"/>
      <c r="AS101" s="592"/>
      <c r="AT101" s="593"/>
      <c r="AU101" s="590"/>
      <c r="AV101" s="591"/>
      <c r="AW101" s="592"/>
      <c r="AX101" s="593"/>
      <c r="AY101" s="590"/>
      <c r="AZ101" s="591"/>
      <c r="BA101" s="592"/>
      <c r="BB101" s="593"/>
      <c r="BC101" s="590"/>
      <c r="BD101" s="591"/>
      <c r="BE101" s="592"/>
      <c r="BF101" s="593"/>
      <c r="BG101" s="590"/>
      <c r="BH101" s="591"/>
      <c r="BI101" s="592"/>
      <c r="BJ101" s="593"/>
      <c r="BK101" s="903">
        <f>変更_9!CX69</f>
        <v>0</v>
      </c>
      <c r="BL101" s="904"/>
      <c r="BM101" s="904"/>
      <c r="BN101" s="905"/>
      <c r="BO101" s="584" t="s">
        <v>5834</v>
      </c>
      <c r="BP101" s="584"/>
      <c r="BQ101" s="584"/>
      <c r="BR101" s="584"/>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558"/>
      <c r="CR101" s="558"/>
      <c r="CS101" s="558"/>
      <c r="CT101" s="558"/>
      <c r="CU101" s="558"/>
      <c r="CV101" s="558"/>
      <c r="CW101" s="558"/>
    </row>
    <row r="102" spans="1:101" x14ac:dyDescent="0.15">
      <c r="A102" s="556"/>
      <c r="B102" s="523"/>
      <c r="C102" s="523"/>
      <c r="D102" s="523" t="s">
        <v>271</v>
      </c>
      <c r="E102" s="523"/>
      <c r="F102" s="523"/>
      <c r="G102" s="523"/>
      <c r="H102" s="523"/>
      <c r="I102" s="523"/>
      <c r="J102" s="523"/>
      <c r="K102" s="523"/>
      <c r="L102" s="523"/>
      <c r="M102" s="523"/>
      <c r="N102" s="523"/>
      <c r="O102" s="585"/>
      <c r="P102" s="586"/>
      <c r="Q102" s="587"/>
      <c r="R102" s="588"/>
      <c r="S102" s="589"/>
      <c r="T102" s="586"/>
      <c r="U102" s="587"/>
      <c r="V102" s="594"/>
      <c r="W102" s="590"/>
      <c r="X102" s="591"/>
      <c r="Y102" s="592"/>
      <c r="Z102" s="593"/>
      <c r="AA102" s="590"/>
      <c r="AB102" s="591"/>
      <c r="AC102" s="592"/>
      <c r="AD102" s="593"/>
      <c r="AE102" s="590"/>
      <c r="AF102" s="591"/>
      <c r="AG102" s="592"/>
      <c r="AH102" s="593"/>
      <c r="AI102" s="590"/>
      <c r="AJ102" s="591"/>
      <c r="AK102" s="592"/>
      <c r="AL102" s="593"/>
      <c r="AM102" s="590"/>
      <c r="AN102" s="591"/>
      <c r="AO102" s="592"/>
      <c r="AP102" s="593"/>
      <c r="AQ102" s="590"/>
      <c r="AR102" s="591"/>
      <c r="AS102" s="592"/>
      <c r="AT102" s="593"/>
      <c r="AU102" s="590"/>
      <c r="AV102" s="591"/>
      <c r="AW102" s="592"/>
      <c r="AX102" s="593"/>
      <c r="AY102" s="590"/>
      <c r="AZ102" s="591"/>
      <c r="BA102" s="592"/>
      <c r="BB102" s="593"/>
      <c r="BC102" s="590"/>
      <c r="BD102" s="591"/>
      <c r="BE102" s="592"/>
      <c r="BF102" s="593"/>
      <c r="BG102" s="590"/>
      <c r="BH102" s="591"/>
      <c r="BI102" s="592"/>
      <c r="BJ102" s="593"/>
      <c r="BK102" s="903">
        <f>変更_9!CX70</f>
        <v>0</v>
      </c>
      <c r="BL102" s="904"/>
      <c r="BM102" s="904"/>
      <c r="BN102" s="905"/>
      <c r="BO102" s="584" t="s">
        <v>5834</v>
      </c>
      <c r="BP102" s="584"/>
      <c r="BQ102" s="584"/>
      <c r="BR102" s="584"/>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558"/>
      <c r="CR102" s="558"/>
      <c r="CS102" s="558"/>
      <c r="CT102" s="558"/>
      <c r="CU102" s="558"/>
      <c r="CV102" s="558"/>
      <c r="CW102" s="558"/>
    </row>
    <row r="103" spans="1:101" x14ac:dyDescent="0.15">
      <c r="A103" s="556"/>
      <c r="B103" s="595" t="s">
        <v>249</v>
      </c>
      <c r="C103" s="595"/>
      <c r="D103" s="595" t="s">
        <v>272</v>
      </c>
      <c r="E103" s="595"/>
      <c r="F103" s="595"/>
      <c r="G103" s="595"/>
      <c r="H103" s="595"/>
      <c r="I103" s="595"/>
      <c r="J103" s="595"/>
      <c r="K103" s="595"/>
      <c r="L103" s="595"/>
      <c r="M103" s="595"/>
      <c r="N103" s="595"/>
      <c r="O103" s="596"/>
      <c r="P103" s="597"/>
      <c r="Q103" s="598"/>
      <c r="R103" s="599"/>
      <c r="S103" s="600"/>
      <c r="T103" s="597"/>
      <c r="U103" s="598"/>
      <c r="V103" s="599"/>
      <c r="W103" s="590"/>
      <c r="X103" s="591"/>
      <c r="Y103" s="592"/>
      <c r="Z103" s="593"/>
      <c r="AA103" s="590"/>
      <c r="AB103" s="591"/>
      <c r="AC103" s="592"/>
      <c r="AD103" s="593"/>
      <c r="AE103" s="590"/>
      <c r="AF103" s="591"/>
      <c r="AG103" s="592"/>
      <c r="AH103" s="593"/>
      <c r="AI103" s="590"/>
      <c r="AJ103" s="591"/>
      <c r="AK103" s="592"/>
      <c r="AL103" s="593"/>
      <c r="AM103" s="590"/>
      <c r="AN103" s="591"/>
      <c r="AO103" s="592"/>
      <c r="AP103" s="593"/>
      <c r="AQ103" s="590"/>
      <c r="AR103" s="591"/>
      <c r="AS103" s="592"/>
      <c r="AT103" s="593"/>
      <c r="AU103" s="590"/>
      <c r="AV103" s="591"/>
      <c r="AW103" s="592"/>
      <c r="AX103" s="593"/>
      <c r="AY103" s="590"/>
      <c r="AZ103" s="591"/>
      <c r="BA103" s="592"/>
      <c r="BB103" s="593"/>
      <c r="BC103" s="590"/>
      <c r="BD103" s="591"/>
      <c r="BE103" s="592"/>
      <c r="BF103" s="593"/>
      <c r="BG103" s="590"/>
      <c r="BH103" s="591"/>
      <c r="BI103" s="592"/>
      <c r="BJ103" s="593"/>
      <c r="BK103" s="903">
        <f>変更_9!CX71</f>
        <v>0</v>
      </c>
      <c r="BL103" s="904"/>
      <c r="BM103" s="904"/>
      <c r="BN103" s="905"/>
      <c r="BO103" s="584" t="s">
        <v>5834</v>
      </c>
      <c r="BP103" s="584"/>
      <c r="BQ103" s="584"/>
      <c r="BR103" s="584"/>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558"/>
      <c r="CR103" s="558"/>
      <c r="CS103" s="558"/>
      <c r="CT103" s="558"/>
      <c r="CU103" s="558"/>
      <c r="CV103" s="558"/>
      <c r="CW103" s="558"/>
    </row>
    <row r="104" spans="1:101" x14ac:dyDescent="0.15">
      <c r="A104" s="556"/>
      <c r="B104" s="595"/>
      <c r="C104" s="595"/>
      <c r="D104" s="595" t="s">
        <v>273</v>
      </c>
      <c r="E104" s="595"/>
      <c r="F104" s="595"/>
      <c r="G104" s="595"/>
      <c r="H104" s="595"/>
      <c r="I104" s="595"/>
      <c r="J104" s="595"/>
      <c r="K104" s="595"/>
      <c r="L104" s="595"/>
      <c r="M104" s="595"/>
      <c r="N104" s="595"/>
      <c r="O104" s="596"/>
      <c r="P104" s="597"/>
      <c r="Q104" s="598"/>
      <c r="R104" s="599"/>
      <c r="S104" s="600"/>
      <c r="T104" s="597"/>
      <c r="U104" s="598"/>
      <c r="V104" s="599"/>
      <c r="W104" s="590"/>
      <c r="X104" s="591"/>
      <c r="Y104" s="592"/>
      <c r="Z104" s="593"/>
      <c r="AA104" s="590"/>
      <c r="AB104" s="591"/>
      <c r="AC104" s="592"/>
      <c r="AD104" s="593"/>
      <c r="AE104" s="590"/>
      <c r="AF104" s="591"/>
      <c r="AG104" s="592"/>
      <c r="AH104" s="593"/>
      <c r="AI104" s="590"/>
      <c r="AJ104" s="591"/>
      <c r="AK104" s="592"/>
      <c r="AL104" s="593"/>
      <c r="AM104" s="590"/>
      <c r="AN104" s="591"/>
      <c r="AO104" s="592"/>
      <c r="AP104" s="593"/>
      <c r="AQ104" s="590"/>
      <c r="AR104" s="591"/>
      <c r="AS104" s="592"/>
      <c r="AT104" s="593"/>
      <c r="AU104" s="590"/>
      <c r="AV104" s="591"/>
      <c r="AW104" s="592"/>
      <c r="AX104" s="593"/>
      <c r="AY104" s="590"/>
      <c r="AZ104" s="591"/>
      <c r="BA104" s="592"/>
      <c r="BB104" s="593"/>
      <c r="BC104" s="590"/>
      <c r="BD104" s="591"/>
      <c r="BE104" s="592"/>
      <c r="BF104" s="593"/>
      <c r="BG104" s="590"/>
      <c r="BH104" s="591"/>
      <c r="BI104" s="592"/>
      <c r="BJ104" s="593"/>
      <c r="BK104" s="903">
        <f>変更_9!CX72</f>
        <v>0</v>
      </c>
      <c r="BL104" s="904"/>
      <c r="BM104" s="904"/>
      <c r="BN104" s="905"/>
      <c r="BO104" s="584" t="s">
        <v>5834</v>
      </c>
      <c r="BP104" s="584"/>
      <c r="BQ104" s="584"/>
      <c r="BR104" s="584"/>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558"/>
      <c r="CR104" s="558"/>
      <c r="CS104" s="558"/>
      <c r="CT104" s="558"/>
      <c r="CU104" s="558"/>
      <c r="CV104" s="558"/>
      <c r="CW104" s="558"/>
    </row>
    <row r="105" spans="1:101" x14ac:dyDescent="0.15">
      <c r="A105" s="556"/>
      <c r="B105" s="595"/>
      <c r="C105" s="595"/>
      <c r="D105" s="595" t="s">
        <v>275</v>
      </c>
      <c r="E105" s="595"/>
      <c r="F105" s="595"/>
      <c r="G105" s="595"/>
      <c r="H105" s="595"/>
      <c r="I105" s="595"/>
      <c r="J105" s="595"/>
      <c r="K105" s="595"/>
      <c r="L105" s="595"/>
      <c r="M105" s="595"/>
      <c r="N105" s="595"/>
      <c r="O105" s="596"/>
      <c r="P105" s="597"/>
      <c r="Q105" s="598"/>
      <c r="R105" s="599"/>
      <c r="S105" s="600"/>
      <c r="T105" s="597"/>
      <c r="U105" s="598"/>
      <c r="V105" s="599"/>
      <c r="W105" s="590"/>
      <c r="X105" s="591"/>
      <c r="Y105" s="592"/>
      <c r="Z105" s="593"/>
      <c r="AA105" s="590"/>
      <c r="AB105" s="591"/>
      <c r="AC105" s="592"/>
      <c r="AD105" s="593"/>
      <c r="AE105" s="590"/>
      <c r="AF105" s="591"/>
      <c r="AG105" s="592"/>
      <c r="AH105" s="593"/>
      <c r="AI105" s="590"/>
      <c r="AJ105" s="591"/>
      <c r="AK105" s="592"/>
      <c r="AL105" s="593"/>
      <c r="AM105" s="590"/>
      <c r="AN105" s="591"/>
      <c r="AO105" s="592"/>
      <c r="AP105" s="593"/>
      <c r="AQ105" s="590"/>
      <c r="AR105" s="591"/>
      <c r="AS105" s="592"/>
      <c r="AT105" s="593"/>
      <c r="AU105" s="590"/>
      <c r="AV105" s="591"/>
      <c r="AW105" s="592"/>
      <c r="AX105" s="593"/>
      <c r="AY105" s="590"/>
      <c r="AZ105" s="591"/>
      <c r="BA105" s="592"/>
      <c r="BB105" s="593"/>
      <c r="BC105" s="590"/>
      <c r="BD105" s="591"/>
      <c r="BE105" s="592"/>
      <c r="BF105" s="593"/>
      <c r="BG105" s="590"/>
      <c r="BH105" s="591"/>
      <c r="BI105" s="592"/>
      <c r="BJ105" s="593"/>
      <c r="BK105" s="903">
        <f>変更_9!CX73</f>
        <v>0</v>
      </c>
      <c r="BL105" s="904"/>
      <c r="BM105" s="904"/>
      <c r="BN105" s="905"/>
      <c r="BO105" s="584" t="s">
        <v>5834</v>
      </c>
      <c r="BP105" s="584"/>
      <c r="BQ105" s="584"/>
      <c r="BR105" s="584"/>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558"/>
      <c r="CR105" s="558"/>
      <c r="CS105" s="558"/>
      <c r="CT105" s="558"/>
      <c r="CU105" s="558"/>
      <c r="CV105" s="558"/>
      <c r="CW105" s="558"/>
    </row>
    <row r="106" spans="1:101" ht="12.6" thickBot="1" x14ac:dyDescent="0.2">
      <c r="A106" s="556"/>
      <c r="B106" s="595"/>
      <c r="C106" s="632"/>
      <c r="D106" s="632" t="s">
        <v>276</v>
      </c>
      <c r="E106" s="632"/>
      <c r="F106" s="632"/>
      <c r="G106" s="632"/>
      <c r="H106" s="632"/>
      <c r="I106" s="632"/>
      <c r="J106" s="632"/>
      <c r="K106" s="632"/>
      <c r="L106" s="632"/>
      <c r="M106" s="632"/>
      <c r="N106" s="632"/>
      <c r="O106" s="633"/>
      <c r="P106" s="634"/>
      <c r="Q106" s="635"/>
      <c r="R106" s="636"/>
      <c r="S106" s="637"/>
      <c r="T106" s="634"/>
      <c r="U106" s="635"/>
      <c r="V106" s="636"/>
      <c r="W106" s="638"/>
      <c r="X106" s="639"/>
      <c r="Y106" s="640"/>
      <c r="Z106" s="641"/>
      <c r="AA106" s="638"/>
      <c r="AB106" s="639"/>
      <c r="AC106" s="640"/>
      <c r="AD106" s="641"/>
      <c r="AE106" s="638"/>
      <c r="AF106" s="639"/>
      <c r="AG106" s="640"/>
      <c r="AH106" s="641"/>
      <c r="AI106" s="638"/>
      <c r="AJ106" s="639"/>
      <c r="AK106" s="640"/>
      <c r="AL106" s="641"/>
      <c r="AM106" s="638"/>
      <c r="AN106" s="639"/>
      <c r="AO106" s="640"/>
      <c r="AP106" s="641"/>
      <c r="AQ106" s="638"/>
      <c r="AR106" s="639"/>
      <c r="AS106" s="640"/>
      <c r="AT106" s="641"/>
      <c r="AU106" s="638"/>
      <c r="AV106" s="639"/>
      <c r="AW106" s="640"/>
      <c r="AX106" s="641"/>
      <c r="AY106" s="638"/>
      <c r="AZ106" s="639"/>
      <c r="BA106" s="640"/>
      <c r="BB106" s="641"/>
      <c r="BC106" s="638"/>
      <c r="BD106" s="639"/>
      <c r="BE106" s="640"/>
      <c r="BF106" s="641"/>
      <c r="BG106" s="638"/>
      <c r="BH106" s="639"/>
      <c r="BI106" s="640"/>
      <c r="BJ106" s="641"/>
      <c r="BK106" s="903">
        <f>変更_9!CX74</f>
        <v>0</v>
      </c>
      <c r="BL106" s="904"/>
      <c r="BM106" s="904"/>
      <c r="BN106" s="905"/>
      <c r="BO106" s="642" t="s">
        <v>5834</v>
      </c>
      <c r="BP106" s="642"/>
      <c r="BQ106" s="642"/>
      <c r="BR106" s="584"/>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558"/>
      <c r="CR106" s="558"/>
      <c r="CS106" s="558"/>
      <c r="CT106" s="558"/>
      <c r="CU106" s="558"/>
      <c r="CV106" s="558"/>
      <c r="CW106" s="558"/>
    </row>
    <row r="107" spans="1:101" x14ac:dyDescent="0.15">
      <c r="A107" s="556"/>
      <c r="B107" s="595"/>
      <c r="C107" s="595"/>
      <c r="D107" s="595" t="s">
        <v>269</v>
      </c>
      <c r="E107" s="595"/>
      <c r="F107" s="595"/>
      <c r="G107" s="595"/>
      <c r="H107" s="595"/>
      <c r="I107" s="595"/>
      <c r="J107" s="595"/>
      <c r="K107" s="595"/>
      <c r="L107" s="595"/>
      <c r="M107" s="595"/>
      <c r="N107" s="595"/>
      <c r="O107" s="652"/>
      <c r="P107" s="653"/>
      <c r="Q107" s="654"/>
      <c r="R107" s="655"/>
      <c r="S107" s="656"/>
      <c r="T107" s="653"/>
      <c r="U107" s="654"/>
      <c r="V107" s="655"/>
      <c r="W107" s="657"/>
      <c r="X107" s="658"/>
      <c r="Y107" s="659"/>
      <c r="Z107" s="660"/>
      <c r="AA107" s="657"/>
      <c r="AB107" s="658"/>
      <c r="AC107" s="659"/>
      <c r="AD107" s="660"/>
      <c r="AE107" s="657"/>
      <c r="AF107" s="658"/>
      <c r="AG107" s="659"/>
      <c r="AH107" s="660"/>
      <c r="AI107" s="657"/>
      <c r="AJ107" s="658"/>
      <c r="AK107" s="659"/>
      <c r="AL107" s="660"/>
      <c r="AM107" s="657"/>
      <c r="AN107" s="658"/>
      <c r="AO107" s="659"/>
      <c r="AP107" s="660"/>
      <c r="AQ107" s="657"/>
      <c r="AR107" s="658"/>
      <c r="AS107" s="659"/>
      <c r="AT107" s="660"/>
      <c r="AU107" s="657"/>
      <c r="AV107" s="658"/>
      <c r="AW107" s="659"/>
      <c r="AX107" s="660"/>
      <c r="AY107" s="657"/>
      <c r="AZ107" s="658"/>
      <c r="BA107" s="659"/>
      <c r="BB107" s="660"/>
      <c r="BC107" s="657"/>
      <c r="BD107" s="658"/>
      <c r="BE107" s="659"/>
      <c r="BF107" s="660"/>
      <c r="BG107" s="657"/>
      <c r="BH107" s="658"/>
      <c r="BI107" s="659"/>
      <c r="BJ107" s="660"/>
      <c r="BK107" s="903">
        <f>変更_9!CX75</f>
        <v>0</v>
      </c>
      <c r="BL107" s="904"/>
      <c r="BM107" s="904"/>
      <c r="BN107" s="905"/>
      <c r="BO107" s="584" t="s">
        <v>5834</v>
      </c>
      <c r="BP107" s="584"/>
      <c r="BQ107" s="584"/>
      <c r="BR107" s="584"/>
      <c r="BS107" s="558"/>
      <c r="BT107" s="558"/>
      <c r="BU107" s="558"/>
      <c r="BV107" s="558"/>
      <c r="BW107" s="558"/>
      <c r="BX107" s="558"/>
      <c r="BY107" s="558"/>
      <c r="BZ107" s="558"/>
      <c r="CA107" s="558"/>
      <c r="CB107" s="558"/>
      <c r="CC107" s="558"/>
      <c r="CD107" s="558"/>
      <c r="CE107" s="558"/>
      <c r="CF107" s="558"/>
      <c r="CG107" s="558"/>
      <c r="CH107" s="558"/>
      <c r="CI107" s="558"/>
      <c r="CJ107" s="558"/>
      <c r="CK107" s="558"/>
      <c r="CL107" s="558"/>
      <c r="CM107" s="558"/>
      <c r="CN107" s="558"/>
      <c r="CO107" s="558"/>
      <c r="CP107" s="558"/>
      <c r="CQ107" s="558"/>
      <c r="CR107" s="558"/>
      <c r="CS107" s="558"/>
      <c r="CT107" s="558"/>
      <c r="CU107" s="558"/>
      <c r="CV107" s="558"/>
      <c r="CW107" s="558"/>
    </row>
    <row r="108" spans="1:101" x14ac:dyDescent="0.15">
      <c r="A108" s="556"/>
      <c r="B108" s="523"/>
      <c r="C108" s="523"/>
      <c r="D108" s="523" t="s">
        <v>270</v>
      </c>
      <c r="E108" s="523"/>
      <c r="F108" s="523"/>
      <c r="G108" s="523"/>
      <c r="H108" s="523"/>
      <c r="I108" s="523"/>
      <c r="J108" s="523"/>
      <c r="K108" s="523"/>
      <c r="L108" s="523"/>
      <c r="M108" s="523"/>
      <c r="N108" s="523"/>
      <c r="O108" s="585"/>
      <c r="P108" s="586"/>
      <c r="Q108" s="587"/>
      <c r="R108" s="588"/>
      <c r="S108" s="589"/>
      <c r="T108" s="586"/>
      <c r="U108" s="587"/>
      <c r="V108" s="588"/>
      <c r="W108" s="590"/>
      <c r="X108" s="591"/>
      <c r="Y108" s="592"/>
      <c r="Z108" s="593"/>
      <c r="AA108" s="590"/>
      <c r="AB108" s="591"/>
      <c r="AC108" s="592"/>
      <c r="AD108" s="593"/>
      <c r="AE108" s="590"/>
      <c r="AF108" s="591"/>
      <c r="AG108" s="592"/>
      <c r="AH108" s="593"/>
      <c r="AI108" s="590"/>
      <c r="AJ108" s="591"/>
      <c r="AK108" s="592"/>
      <c r="AL108" s="593"/>
      <c r="AM108" s="590"/>
      <c r="AN108" s="591"/>
      <c r="AO108" s="592"/>
      <c r="AP108" s="593"/>
      <c r="AQ108" s="590"/>
      <c r="AR108" s="591"/>
      <c r="AS108" s="592"/>
      <c r="AT108" s="593"/>
      <c r="AU108" s="590"/>
      <c r="AV108" s="591"/>
      <c r="AW108" s="592"/>
      <c r="AX108" s="593"/>
      <c r="AY108" s="590"/>
      <c r="AZ108" s="591"/>
      <c r="BA108" s="592"/>
      <c r="BB108" s="593"/>
      <c r="BC108" s="590"/>
      <c r="BD108" s="591"/>
      <c r="BE108" s="592"/>
      <c r="BF108" s="593"/>
      <c r="BG108" s="590"/>
      <c r="BH108" s="591"/>
      <c r="BI108" s="592"/>
      <c r="BJ108" s="593"/>
      <c r="BK108" s="903">
        <f>変更_9!CX76</f>
        <v>0</v>
      </c>
      <c r="BL108" s="904"/>
      <c r="BM108" s="904"/>
      <c r="BN108" s="905"/>
      <c r="BO108" s="584" t="s">
        <v>5834</v>
      </c>
      <c r="BP108" s="584"/>
      <c r="BQ108" s="584"/>
      <c r="BR108" s="584"/>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8"/>
      <c r="CV108" s="558"/>
      <c r="CW108" s="558"/>
    </row>
    <row r="109" spans="1:101" x14ac:dyDescent="0.15">
      <c r="A109" s="556"/>
      <c r="B109" s="523"/>
      <c r="C109" s="523"/>
      <c r="D109" s="523" t="s">
        <v>271</v>
      </c>
      <c r="E109" s="523"/>
      <c r="F109" s="523"/>
      <c r="G109" s="523"/>
      <c r="H109" s="523"/>
      <c r="I109" s="523"/>
      <c r="J109" s="523"/>
      <c r="K109" s="523"/>
      <c r="L109" s="523"/>
      <c r="M109" s="523"/>
      <c r="N109" s="523"/>
      <c r="O109" s="585"/>
      <c r="P109" s="586"/>
      <c r="Q109" s="587"/>
      <c r="R109" s="588"/>
      <c r="S109" s="589"/>
      <c r="T109" s="586"/>
      <c r="U109" s="587"/>
      <c r="V109" s="594"/>
      <c r="W109" s="590"/>
      <c r="X109" s="591"/>
      <c r="Y109" s="592"/>
      <c r="Z109" s="593"/>
      <c r="AA109" s="590"/>
      <c r="AB109" s="591"/>
      <c r="AC109" s="592"/>
      <c r="AD109" s="593"/>
      <c r="AE109" s="590"/>
      <c r="AF109" s="591"/>
      <c r="AG109" s="592"/>
      <c r="AH109" s="593"/>
      <c r="AI109" s="590"/>
      <c r="AJ109" s="591"/>
      <c r="AK109" s="592"/>
      <c r="AL109" s="593"/>
      <c r="AM109" s="590"/>
      <c r="AN109" s="591"/>
      <c r="AO109" s="592"/>
      <c r="AP109" s="593"/>
      <c r="AQ109" s="590"/>
      <c r="AR109" s="591"/>
      <c r="AS109" s="592"/>
      <c r="AT109" s="593"/>
      <c r="AU109" s="590"/>
      <c r="AV109" s="591"/>
      <c r="AW109" s="592"/>
      <c r="AX109" s="593"/>
      <c r="AY109" s="590"/>
      <c r="AZ109" s="591"/>
      <c r="BA109" s="592"/>
      <c r="BB109" s="593"/>
      <c r="BC109" s="590"/>
      <c r="BD109" s="591"/>
      <c r="BE109" s="592"/>
      <c r="BF109" s="593"/>
      <c r="BG109" s="590"/>
      <c r="BH109" s="591"/>
      <c r="BI109" s="592"/>
      <c r="BJ109" s="593"/>
      <c r="BK109" s="903">
        <f>変更_9!CX77</f>
        <v>0</v>
      </c>
      <c r="BL109" s="904"/>
      <c r="BM109" s="904"/>
      <c r="BN109" s="905"/>
      <c r="BO109" s="584" t="s">
        <v>5834</v>
      </c>
      <c r="BP109" s="584"/>
      <c r="BQ109" s="584"/>
      <c r="BR109" s="584"/>
      <c r="BS109" s="558"/>
      <c r="BT109" s="558"/>
      <c r="BU109" s="558"/>
      <c r="BV109" s="558"/>
      <c r="BW109" s="558"/>
      <c r="BX109" s="558"/>
      <c r="BY109" s="558"/>
      <c r="BZ109" s="558"/>
      <c r="CA109" s="558"/>
      <c r="CB109" s="558"/>
      <c r="CC109" s="558"/>
      <c r="CD109" s="558"/>
      <c r="CE109" s="558"/>
      <c r="CF109" s="558"/>
      <c r="CG109" s="558"/>
      <c r="CH109" s="558"/>
      <c r="CI109" s="558"/>
      <c r="CJ109" s="558"/>
      <c r="CK109" s="558"/>
      <c r="CL109" s="558"/>
      <c r="CM109" s="558"/>
      <c r="CN109" s="558"/>
      <c r="CO109" s="558"/>
      <c r="CP109" s="558"/>
      <c r="CQ109" s="558"/>
      <c r="CR109" s="558"/>
      <c r="CS109" s="558"/>
      <c r="CT109" s="558"/>
      <c r="CU109" s="558"/>
      <c r="CV109" s="558"/>
      <c r="CW109" s="558"/>
    </row>
    <row r="110" spans="1:101" x14ac:dyDescent="0.15">
      <c r="A110" s="556"/>
      <c r="B110" s="595" t="s">
        <v>253</v>
      </c>
      <c r="C110" s="595"/>
      <c r="D110" s="595" t="s">
        <v>272</v>
      </c>
      <c r="E110" s="595"/>
      <c r="F110" s="595"/>
      <c r="G110" s="595"/>
      <c r="H110" s="595"/>
      <c r="I110" s="595"/>
      <c r="J110" s="595"/>
      <c r="K110" s="595"/>
      <c r="L110" s="595"/>
      <c r="M110" s="595"/>
      <c r="N110" s="595"/>
      <c r="O110" s="596"/>
      <c r="P110" s="597"/>
      <c r="Q110" s="598"/>
      <c r="R110" s="599"/>
      <c r="S110" s="600"/>
      <c r="T110" s="597"/>
      <c r="U110" s="598"/>
      <c r="V110" s="599"/>
      <c r="W110" s="590"/>
      <c r="X110" s="591"/>
      <c r="Y110" s="592"/>
      <c r="Z110" s="593"/>
      <c r="AA110" s="590"/>
      <c r="AB110" s="591"/>
      <c r="AC110" s="592"/>
      <c r="AD110" s="593"/>
      <c r="AE110" s="590"/>
      <c r="AF110" s="591"/>
      <c r="AG110" s="592"/>
      <c r="AH110" s="593"/>
      <c r="AI110" s="590"/>
      <c r="AJ110" s="591"/>
      <c r="AK110" s="592"/>
      <c r="AL110" s="593"/>
      <c r="AM110" s="590"/>
      <c r="AN110" s="591"/>
      <c r="AO110" s="592"/>
      <c r="AP110" s="593"/>
      <c r="AQ110" s="590"/>
      <c r="AR110" s="591"/>
      <c r="AS110" s="592"/>
      <c r="AT110" s="593"/>
      <c r="AU110" s="590"/>
      <c r="AV110" s="591"/>
      <c r="AW110" s="592"/>
      <c r="AX110" s="593"/>
      <c r="AY110" s="590"/>
      <c r="AZ110" s="591"/>
      <c r="BA110" s="592"/>
      <c r="BB110" s="593"/>
      <c r="BC110" s="590"/>
      <c r="BD110" s="591"/>
      <c r="BE110" s="592"/>
      <c r="BF110" s="593"/>
      <c r="BG110" s="590"/>
      <c r="BH110" s="591"/>
      <c r="BI110" s="592"/>
      <c r="BJ110" s="593"/>
      <c r="BK110" s="903">
        <f>変更_9!CX78</f>
        <v>0</v>
      </c>
      <c r="BL110" s="904"/>
      <c r="BM110" s="904"/>
      <c r="BN110" s="905"/>
      <c r="BO110" s="584" t="s">
        <v>5834</v>
      </c>
      <c r="BP110" s="584"/>
      <c r="BQ110" s="584"/>
      <c r="BR110" s="584"/>
      <c r="BS110" s="558"/>
      <c r="BT110" s="558"/>
      <c r="BU110" s="558"/>
      <c r="BV110" s="558"/>
      <c r="BW110" s="558"/>
      <c r="BX110" s="558"/>
      <c r="BY110" s="558"/>
      <c r="BZ110" s="558"/>
      <c r="CA110" s="558"/>
      <c r="CB110" s="558"/>
      <c r="CC110" s="558"/>
      <c r="CD110" s="558"/>
      <c r="CE110" s="558"/>
      <c r="CF110" s="558"/>
      <c r="CG110" s="558"/>
      <c r="CH110" s="558"/>
      <c r="CI110" s="558"/>
      <c r="CJ110" s="558"/>
      <c r="CK110" s="558"/>
      <c r="CL110" s="558"/>
      <c r="CM110" s="558"/>
      <c r="CN110" s="558"/>
      <c r="CO110" s="558"/>
      <c r="CP110" s="558"/>
      <c r="CQ110" s="558"/>
      <c r="CR110" s="558"/>
      <c r="CS110" s="558"/>
      <c r="CT110" s="558"/>
      <c r="CU110" s="558"/>
      <c r="CV110" s="558"/>
      <c r="CW110" s="558"/>
    </row>
    <row r="111" spans="1:101" x14ac:dyDescent="0.15">
      <c r="A111" s="556"/>
      <c r="B111" s="595"/>
      <c r="C111" s="595"/>
      <c r="D111" s="595" t="s">
        <v>273</v>
      </c>
      <c r="E111" s="595"/>
      <c r="F111" s="595"/>
      <c r="G111" s="595"/>
      <c r="H111" s="595"/>
      <c r="I111" s="595"/>
      <c r="J111" s="595"/>
      <c r="K111" s="595"/>
      <c r="L111" s="595"/>
      <c r="M111" s="595"/>
      <c r="N111" s="595"/>
      <c r="O111" s="596"/>
      <c r="P111" s="597"/>
      <c r="Q111" s="598"/>
      <c r="R111" s="599"/>
      <c r="S111" s="600"/>
      <c r="T111" s="597"/>
      <c r="U111" s="598"/>
      <c r="V111" s="599"/>
      <c r="W111" s="590"/>
      <c r="X111" s="591"/>
      <c r="Y111" s="592"/>
      <c r="Z111" s="593"/>
      <c r="AA111" s="590"/>
      <c r="AB111" s="591"/>
      <c r="AC111" s="592"/>
      <c r="AD111" s="593"/>
      <c r="AE111" s="590"/>
      <c r="AF111" s="591"/>
      <c r="AG111" s="592"/>
      <c r="AH111" s="593"/>
      <c r="AI111" s="590"/>
      <c r="AJ111" s="591"/>
      <c r="AK111" s="592"/>
      <c r="AL111" s="593"/>
      <c r="AM111" s="590"/>
      <c r="AN111" s="591"/>
      <c r="AO111" s="592"/>
      <c r="AP111" s="593"/>
      <c r="AQ111" s="590"/>
      <c r="AR111" s="591"/>
      <c r="AS111" s="592"/>
      <c r="AT111" s="593"/>
      <c r="AU111" s="590"/>
      <c r="AV111" s="591"/>
      <c r="AW111" s="592"/>
      <c r="AX111" s="593"/>
      <c r="AY111" s="590"/>
      <c r="AZ111" s="591"/>
      <c r="BA111" s="592"/>
      <c r="BB111" s="593"/>
      <c r="BC111" s="590"/>
      <c r="BD111" s="591"/>
      <c r="BE111" s="592"/>
      <c r="BF111" s="593"/>
      <c r="BG111" s="590"/>
      <c r="BH111" s="591"/>
      <c r="BI111" s="592"/>
      <c r="BJ111" s="593"/>
      <c r="BK111" s="903">
        <f>変更_9!CX79</f>
        <v>0</v>
      </c>
      <c r="BL111" s="904"/>
      <c r="BM111" s="904"/>
      <c r="BN111" s="905"/>
      <c r="BO111" s="584" t="s">
        <v>5834</v>
      </c>
      <c r="BP111" s="584"/>
      <c r="BQ111" s="584"/>
      <c r="BR111" s="584"/>
      <c r="BS111" s="558"/>
      <c r="BT111" s="558"/>
      <c r="BU111" s="558"/>
      <c r="BV111" s="558"/>
      <c r="BW111" s="558"/>
      <c r="BX111" s="558"/>
      <c r="BY111" s="558"/>
      <c r="BZ111" s="558"/>
      <c r="CA111" s="558"/>
      <c r="CB111" s="558"/>
      <c r="CC111" s="558"/>
      <c r="CD111" s="558"/>
      <c r="CE111" s="558"/>
      <c r="CF111" s="558"/>
      <c r="CG111" s="558"/>
      <c r="CH111" s="558"/>
      <c r="CI111" s="558"/>
      <c r="CJ111" s="558"/>
      <c r="CK111" s="558"/>
      <c r="CL111" s="558"/>
      <c r="CM111" s="558"/>
      <c r="CN111" s="558"/>
      <c r="CO111" s="558"/>
      <c r="CP111" s="558"/>
      <c r="CQ111" s="558"/>
      <c r="CR111" s="558"/>
      <c r="CS111" s="558"/>
      <c r="CT111" s="558"/>
      <c r="CU111" s="558"/>
      <c r="CV111" s="558"/>
      <c r="CW111" s="558"/>
    </row>
    <row r="112" spans="1:101" x14ac:dyDescent="0.15">
      <c r="A112" s="556"/>
      <c r="B112" s="595"/>
      <c r="C112" s="595"/>
      <c r="D112" s="595" t="s">
        <v>275</v>
      </c>
      <c r="E112" s="595"/>
      <c r="F112" s="595"/>
      <c r="G112" s="595"/>
      <c r="H112" s="595"/>
      <c r="I112" s="595"/>
      <c r="J112" s="595"/>
      <c r="K112" s="595"/>
      <c r="L112" s="595"/>
      <c r="M112" s="595"/>
      <c r="N112" s="595"/>
      <c r="O112" s="596"/>
      <c r="P112" s="597"/>
      <c r="Q112" s="598"/>
      <c r="R112" s="599"/>
      <c r="S112" s="600"/>
      <c r="T112" s="597"/>
      <c r="U112" s="598"/>
      <c r="V112" s="599"/>
      <c r="W112" s="590"/>
      <c r="X112" s="591"/>
      <c r="Y112" s="592"/>
      <c r="Z112" s="593"/>
      <c r="AA112" s="590"/>
      <c r="AB112" s="591"/>
      <c r="AC112" s="592"/>
      <c r="AD112" s="593"/>
      <c r="AE112" s="590"/>
      <c r="AF112" s="591"/>
      <c r="AG112" s="592"/>
      <c r="AH112" s="593"/>
      <c r="AI112" s="590"/>
      <c r="AJ112" s="591"/>
      <c r="AK112" s="592"/>
      <c r="AL112" s="593"/>
      <c r="AM112" s="590"/>
      <c r="AN112" s="591"/>
      <c r="AO112" s="592"/>
      <c r="AP112" s="593"/>
      <c r="AQ112" s="590"/>
      <c r="AR112" s="591"/>
      <c r="AS112" s="592"/>
      <c r="AT112" s="593"/>
      <c r="AU112" s="590"/>
      <c r="AV112" s="591"/>
      <c r="AW112" s="592"/>
      <c r="AX112" s="593"/>
      <c r="AY112" s="590"/>
      <c r="AZ112" s="591"/>
      <c r="BA112" s="592"/>
      <c r="BB112" s="593"/>
      <c r="BC112" s="590"/>
      <c r="BD112" s="591"/>
      <c r="BE112" s="592"/>
      <c r="BF112" s="593"/>
      <c r="BG112" s="590"/>
      <c r="BH112" s="591"/>
      <c r="BI112" s="592"/>
      <c r="BJ112" s="593"/>
      <c r="BK112" s="903">
        <f>変更_9!CX80</f>
        <v>0</v>
      </c>
      <c r="BL112" s="904"/>
      <c r="BM112" s="904"/>
      <c r="BN112" s="905"/>
      <c r="BO112" s="584" t="s">
        <v>5834</v>
      </c>
      <c r="BP112" s="584"/>
      <c r="BQ112" s="584"/>
      <c r="BR112" s="584"/>
      <c r="BS112" s="558"/>
      <c r="BT112" s="558"/>
      <c r="BU112" s="558"/>
      <c r="BV112" s="558"/>
      <c r="BW112" s="558"/>
      <c r="BX112" s="558"/>
      <c r="BY112" s="558"/>
      <c r="BZ112" s="558"/>
      <c r="CA112" s="558"/>
      <c r="CB112" s="558"/>
      <c r="CC112" s="558"/>
      <c r="CD112" s="558"/>
      <c r="CE112" s="558"/>
      <c r="CF112" s="558"/>
      <c r="CG112" s="558"/>
      <c r="CH112" s="558"/>
      <c r="CI112" s="558"/>
      <c r="CJ112" s="558"/>
      <c r="CK112" s="558"/>
      <c r="CL112" s="558"/>
      <c r="CM112" s="558"/>
      <c r="CN112" s="558"/>
      <c r="CO112" s="558"/>
      <c r="CP112" s="558"/>
      <c r="CQ112" s="558"/>
      <c r="CR112" s="558"/>
      <c r="CS112" s="558"/>
      <c r="CT112" s="558"/>
      <c r="CU112" s="558"/>
      <c r="CV112" s="558"/>
      <c r="CW112" s="558"/>
    </row>
    <row r="113" spans="1:101" ht="12.6" thickBot="1" x14ac:dyDescent="0.2">
      <c r="A113" s="556"/>
      <c r="B113" s="595"/>
      <c r="C113" s="595"/>
      <c r="D113" s="595" t="s">
        <v>276</v>
      </c>
      <c r="E113" s="595"/>
      <c r="F113" s="595"/>
      <c r="G113" s="595"/>
      <c r="H113" s="595"/>
      <c r="I113" s="595"/>
      <c r="J113" s="595"/>
      <c r="K113" s="595"/>
      <c r="L113" s="595"/>
      <c r="M113" s="595"/>
      <c r="N113" s="595"/>
      <c r="O113" s="601"/>
      <c r="P113" s="602"/>
      <c r="Q113" s="603"/>
      <c r="R113" s="604"/>
      <c r="S113" s="605"/>
      <c r="T113" s="602"/>
      <c r="U113" s="603"/>
      <c r="V113" s="604"/>
      <c r="W113" s="606"/>
      <c r="X113" s="607"/>
      <c r="Y113" s="608"/>
      <c r="Z113" s="609"/>
      <c r="AA113" s="606"/>
      <c r="AB113" s="607"/>
      <c r="AC113" s="608"/>
      <c r="AD113" s="609"/>
      <c r="AE113" s="606"/>
      <c r="AF113" s="607"/>
      <c r="AG113" s="608"/>
      <c r="AH113" s="609"/>
      <c r="AI113" s="606"/>
      <c r="AJ113" s="607"/>
      <c r="AK113" s="608"/>
      <c r="AL113" s="609"/>
      <c r="AM113" s="606"/>
      <c r="AN113" s="607"/>
      <c r="AO113" s="608"/>
      <c r="AP113" s="609"/>
      <c r="AQ113" s="606"/>
      <c r="AR113" s="607"/>
      <c r="AS113" s="608"/>
      <c r="AT113" s="609"/>
      <c r="AU113" s="606"/>
      <c r="AV113" s="607"/>
      <c r="AW113" s="608"/>
      <c r="AX113" s="609"/>
      <c r="AY113" s="606"/>
      <c r="AZ113" s="607"/>
      <c r="BA113" s="608"/>
      <c r="BB113" s="609"/>
      <c r="BC113" s="606"/>
      <c r="BD113" s="607"/>
      <c r="BE113" s="608"/>
      <c r="BF113" s="609"/>
      <c r="BG113" s="606"/>
      <c r="BH113" s="607"/>
      <c r="BI113" s="608"/>
      <c r="BJ113" s="609"/>
      <c r="BK113" s="903">
        <f>変更_9!CX81</f>
        <v>0</v>
      </c>
      <c r="BL113" s="904"/>
      <c r="BM113" s="904"/>
      <c r="BN113" s="905"/>
      <c r="BO113" s="584" t="s">
        <v>5834</v>
      </c>
      <c r="BP113" s="584"/>
      <c r="BQ113" s="584"/>
      <c r="BR113" s="584"/>
      <c r="BS113" s="558"/>
      <c r="BT113" s="558"/>
      <c r="BU113" s="558"/>
      <c r="BV113" s="558"/>
      <c r="BW113" s="558"/>
      <c r="BX113" s="558"/>
      <c r="BY113" s="558"/>
      <c r="BZ113" s="558"/>
      <c r="CA113" s="558"/>
      <c r="CB113" s="558"/>
      <c r="CC113" s="558"/>
      <c r="CD113" s="558"/>
      <c r="CE113" s="558"/>
      <c r="CF113" s="558"/>
      <c r="CG113" s="558"/>
      <c r="CH113" s="558"/>
      <c r="CI113" s="558"/>
      <c r="CJ113" s="558"/>
      <c r="CK113" s="558"/>
      <c r="CL113" s="558"/>
      <c r="CM113" s="558"/>
      <c r="CN113" s="558"/>
      <c r="CO113" s="558"/>
      <c r="CP113" s="558"/>
      <c r="CQ113" s="558"/>
      <c r="CR113" s="558"/>
      <c r="CS113" s="558"/>
      <c r="CT113" s="558"/>
      <c r="CU113" s="558"/>
      <c r="CV113" s="558"/>
      <c r="CW113" s="558"/>
    </row>
    <row r="114" spans="1:101" x14ac:dyDescent="0.15">
      <c r="A114" s="556"/>
      <c r="B114" s="595"/>
      <c r="C114" s="610"/>
      <c r="D114" s="610" t="s">
        <v>269</v>
      </c>
      <c r="E114" s="610"/>
      <c r="F114" s="610"/>
      <c r="G114" s="610"/>
      <c r="H114" s="610"/>
      <c r="I114" s="610"/>
      <c r="J114" s="610"/>
      <c r="K114" s="610"/>
      <c r="L114" s="610"/>
      <c r="M114" s="610"/>
      <c r="N114" s="610"/>
      <c r="O114" s="643"/>
      <c r="P114" s="644"/>
      <c r="Q114" s="645"/>
      <c r="R114" s="646"/>
      <c r="S114" s="647"/>
      <c r="T114" s="644"/>
      <c r="U114" s="645"/>
      <c r="V114" s="646"/>
      <c r="W114" s="648"/>
      <c r="X114" s="649"/>
      <c r="Y114" s="650"/>
      <c r="Z114" s="651"/>
      <c r="AA114" s="648"/>
      <c r="AB114" s="649"/>
      <c r="AC114" s="650"/>
      <c r="AD114" s="651"/>
      <c r="AE114" s="648"/>
      <c r="AF114" s="649"/>
      <c r="AG114" s="650"/>
      <c r="AH114" s="651"/>
      <c r="AI114" s="648"/>
      <c r="AJ114" s="649"/>
      <c r="AK114" s="650"/>
      <c r="AL114" s="651"/>
      <c r="AM114" s="648"/>
      <c r="AN114" s="649"/>
      <c r="AO114" s="650"/>
      <c r="AP114" s="651"/>
      <c r="AQ114" s="648"/>
      <c r="AR114" s="649"/>
      <c r="AS114" s="650"/>
      <c r="AT114" s="651"/>
      <c r="AU114" s="648"/>
      <c r="AV114" s="649"/>
      <c r="AW114" s="650"/>
      <c r="AX114" s="651"/>
      <c r="AY114" s="648"/>
      <c r="AZ114" s="649"/>
      <c r="BA114" s="650"/>
      <c r="BB114" s="651"/>
      <c r="BC114" s="648"/>
      <c r="BD114" s="649"/>
      <c r="BE114" s="650"/>
      <c r="BF114" s="651"/>
      <c r="BG114" s="648"/>
      <c r="BH114" s="649"/>
      <c r="BI114" s="650"/>
      <c r="BJ114" s="651"/>
      <c r="BK114" s="903">
        <f>変更_9!CX82</f>
        <v>0</v>
      </c>
      <c r="BL114" s="904"/>
      <c r="BM114" s="904"/>
      <c r="BN114" s="905"/>
      <c r="BO114" s="622" t="s">
        <v>5834</v>
      </c>
      <c r="BP114" s="622"/>
      <c r="BQ114" s="622"/>
      <c r="BR114" s="584"/>
      <c r="BS114" s="558"/>
      <c r="BT114" s="558"/>
      <c r="BU114" s="558"/>
      <c r="BV114" s="558"/>
      <c r="BW114" s="558"/>
      <c r="BX114" s="558"/>
      <c r="BY114" s="558"/>
      <c r="BZ114" s="558"/>
      <c r="CA114" s="558"/>
      <c r="CB114" s="558"/>
      <c r="CC114" s="558"/>
      <c r="CD114" s="558"/>
      <c r="CE114" s="558"/>
      <c r="CF114" s="558"/>
      <c r="CG114" s="558"/>
      <c r="CH114" s="558"/>
      <c r="CI114" s="558"/>
      <c r="CJ114" s="558"/>
      <c r="CK114" s="558"/>
      <c r="CL114" s="558"/>
      <c r="CM114" s="558"/>
      <c r="CN114" s="558"/>
      <c r="CO114" s="558"/>
      <c r="CP114" s="558"/>
      <c r="CQ114" s="558"/>
      <c r="CR114" s="558"/>
      <c r="CS114" s="558"/>
      <c r="CT114" s="558"/>
      <c r="CU114" s="558"/>
      <c r="CV114" s="558"/>
      <c r="CW114" s="558"/>
    </row>
    <row r="115" spans="1:101" x14ac:dyDescent="0.15">
      <c r="A115" s="556"/>
      <c r="B115" s="523"/>
      <c r="C115" s="523"/>
      <c r="D115" s="523" t="s">
        <v>270</v>
      </c>
      <c r="E115" s="523"/>
      <c r="F115" s="523"/>
      <c r="G115" s="523"/>
      <c r="H115" s="523"/>
      <c r="I115" s="523"/>
      <c r="J115" s="523"/>
      <c r="K115" s="523"/>
      <c r="L115" s="523"/>
      <c r="M115" s="523"/>
      <c r="N115" s="523"/>
      <c r="O115" s="585"/>
      <c r="P115" s="586"/>
      <c r="Q115" s="587"/>
      <c r="R115" s="588"/>
      <c r="S115" s="589"/>
      <c r="T115" s="586"/>
      <c r="U115" s="587"/>
      <c r="V115" s="588"/>
      <c r="W115" s="590"/>
      <c r="X115" s="591"/>
      <c r="Y115" s="592"/>
      <c r="Z115" s="593"/>
      <c r="AA115" s="590"/>
      <c r="AB115" s="591"/>
      <c r="AC115" s="592"/>
      <c r="AD115" s="593"/>
      <c r="AE115" s="590"/>
      <c r="AF115" s="591"/>
      <c r="AG115" s="592"/>
      <c r="AH115" s="593"/>
      <c r="AI115" s="590"/>
      <c r="AJ115" s="591"/>
      <c r="AK115" s="592"/>
      <c r="AL115" s="593"/>
      <c r="AM115" s="590"/>
      <c r="AN115" s="591"/>
      <c r="AO115" s="592"/>
      <c r="AP115" s="593"/>
      <c r="AQ115" s="590"/>
      <c r="AR115" s="591"/>
      <c r="AS115" s="592"/>
      <c r="AT115" s="593"/>
      <c r="AU115" s="590"/>
      <c r="AV115" s="591"/>
      <c r="AW115" s="592"/>
      <c r="AX115" s="593"/>
      <c r="AY115" s="590"/>
      <c r="AZ115" s="591"/>
      <c r="BA115" s="592"/>
      <c r="BB115" s="593"/>
      <c r="BC115" s="590"/>
      <c r="BD115" s="591"/>
      <c r="BE115" s="592"/>
      <c r="BF115" s="593"/>
      <c r="BG115" s="590"/>
      <c r="BH115" s="591"/>
      <c r="BI115" s="592"/>
      <c r="BJ115" s="593"/>
      <c r="BK115" s="903">
        <f>変更_9!CX83</f>
        <v>0</v>
      </c>
      <c r="BL115" s="904"/>
      <c r="BM115" s="904"/>
      <c r="BN115" s="905"/>
      <c r="BO115" s="584" t="s">
        <v>5834</v>
      </c>
      <c r="BP115" s="584"/>
      <c r="BQ115" s="584"/>
      <c r="BR115" s="584"/>
      <c r="BS115" s="558"/>
      <c r="BT115" s="558"/>
      <c r="BU115" s="558"/>
      <c r="BV115" s="558"/>
      <c r="BW115" s="558"/>
      <c r="BX115" s="558"/>
      <c r="BY115" s="558"/>
      <c r="BZ115" s="558"/>
      <c r="CA115" s="558"/>
      <c r="CB115" s="558"/>
      <c r="CC115" s="558"/>
      <c r="CD115" s="558"/>
      <c r="CE115" s="558"/>
      <c r="CF115" s="558"/>
      <c r="CG115" s="558"/>
      <c r="CH115" s="558"/>
      <c r="CI115" s="558"/>
      <c r="CJ115" s="558"/>
      <c r="CK115" s="558"/>
      <c r="CL115" s="558"/>
      <c r="CM115" s="558"/>
      <c r="CN115" s="558"/>
      <c r="CO115" s="558"/>
      <c r="CP115" s="558"/>
      <c r="CQ115" s="558"/>
      <c r="CR115" s="558"/>
      <c r="CS115" s="558"/>
      <c r="CT115" s="558"/>
      <c r="CU115" s="558"/>
      <c r="CV115" s="558"/>
      <c r="CW115" s="558"/>
    </row>
    <row r="116" spans="1:101" x14ac:dyDescent="0.15">
      <c r="A116" s="556"/>
      <c r="B116" s="523"/>
      <c r="C116" s="523"/>
      <c r="D116" s="523" t="s">
        <v>271</v>
      </c>
      <c r="E116" s="523"/>
      <c r="F116" s="523"/>
      <c r="G116" s="523"/>
      <c r="H116" s="523"/>
      <c r="I116" s="523"/>
      <c r="J116" s="523"/>
      <c r="K116" s="523"/>
      <c r="L116" s="523"/>
      <c r="M116" s="523"/>
      <c r="N116" s="523"/>
      <c r="O116" s="585"/>
      <c r="P116" s="586"/>
      <c r="Q116" s="587"/>
      <c r="R116" s="588"/>
      <c r="S116" s="589"/>
      <c r="T116" s="586"/>
      <c r="U116" s="587"/>
      <c r="V116" s="594"/>
      <c r="W116" s="590"/>
      <c r="X116" s="591"/>
      <c r="Y116" s="592"/>
      <c r="Z116" s="593"/>
      <c r="AA116" s="590"/>
      <c r="AB116" s="591"/>
      <c r="AC116" s="592"/>
      <c r="AD116" s="593"/>
      <c r="AE116" s="590"/>
      <c r="AF116" s="591"/>
      <c r="AG116" s="592"/>
      <c r="AH116" s="593"/>
      <c r="AI116" s="590"/>
      <c r="AJ116" s="591"/>
      <c r="AK116" s="592"/>
      <c r="AL116" s="593"/>
      <c r="AM116" s="590"/>
      <c r="AN116" s="591"/>
      <c r="AO116" s="592"/>
      <c r="AP116" s="593"/>
      <c r="AQ116" s="590"/>
      <c r="AR116" s="591"/>
      <c r="AS116" s="592"/>
      <c r="AT116" s="593"/>
      <c r="AU116" s="590"/>
      <c r="AV116" s="591"/>
      <c r="AW116" s="592"/>
      <c r="AX116" s="593"/>
      <c r="AY116" s="590"/>
      <c r="AZ116" s="591"/>
      <c r="BA116" s="592"/>
      <c r="BB116" s="593"/>
      <c r="BC116" s="590"/>
      <c r="BD116" s="591"/>
      <c r="BE116" s="592"/>
      <c r="BF116" s="593"/>
      <c r="BG116" s="590"/>
      <c r="BH116" s="591"/>
      <c r="BI116" s="592"/>
      <c r="BJ116" s="593"/>
      <c r="BK116" s="903">
        <f>変更_9!CX84</f>
        <v>0</v>
      </c>
      <c r="BL116" s="904"/>
      <c r="BM116" s="904"/>
      <c r="BN116" s="905"/>
      <c r="BO116" s="584" t="s">
        <v>5834</v>
      </c>
      <c r="BP116" s="584"/>
      <c r="BQ116" s="584"/>
      <c r="BR116" s="584"/>
      <c r="BS116" s="558"/>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c r="CQ116" s="558"/>
      <c r="CR116" s="558"/>
      <c r="CS116" s="558"/>
      <c r="CT116" s="558"/>
      <c r="CU116" s="558"/>
      <c r="CV116" s="558"/>
      <c r="CW116" s="558"/>
    </row>
    <row r="117" spans="1:101" x14ac:dyDescent="0.15">
      <c r="A117" s="556"/>
      <c r="B117" s="595" t="s">
        <v>255</v>
      </c>
      <c r="C117" s="595"/>
      <c r="D117" s="595" t="s">
        <v>272</v>
      </c>
      <c r="E117" s="595"/>
      <c r="F117" s="595"/>
      <c r="G117" s="595"/>
      <c r="H117" s="595"/>
      <c r="I117" s="595"/>
      <c r="J117" s="595"/>
      <c r="K117" s="595"/>
      <c r="L117" s="595"/>
      <c r="M117" s="595"/>
      <c r="N117" s="595"/>
      <c r="O117" s="596"/>
      <c r="P117" s="597"/>
      <c r="Q117" s="598"/>
      <c r="R117" s="599"/>
      <c r="S117" s="600"/>
      <c r="T117" s="597"/>
      <c r="U117" s="598"/>
      <c r="V117" s="599"/>
      <c r="W117" s="590"/>
      <c r="X117" s="591"/>
      <c r="Y117" s="592"/>
      <c r="Z117" s="593"/>
      <c r="AA117" s="590"/>
      <c r="AB117" s="591"/>
      <c r="AC117" s="592"/>
      <c r="AD117" s="593"/>
      <c r="AE117" s="590"/>
      <c r="AF117" s="591"/>
      <c r="AG117" s="592"/>
      <c r="AH117" s="593"/>
      <c r="AI117" s="590"/>
      <c r="AJ117" s="591"/>
      <c r="AK117" s="592"/>
      <c r="AL117" s="593"/>
      <c r="AM117" s="590"/>
      <c r="AN117" s="591"/>
      <c r="AO117" s="592"/>
      <c r="AP117" s="593"/>
      <c r="AQ117" s="590"/>
      <c r="AR117" s="591"/>
      <c r="AS117" s="592"/>
      <c r="AT117" s="593"/>
      <c r="AU117" s="590"/>
      <c r="AV117" s="591"/>
      <c r="AW117" s="592"/>
      <c r="AX117" s="593"/>
      <c r="AY117" s="590"/>
      <c r="AZ117" s="591"/>
      <c r="BA117" s="592"/>
      <c r="BB117" s="593"/>
      <c r="BC117" s="590"/>
      <c r="BD117" s="591"/>
      <c r="BE117" s="592"/>
      <c r="BF117" s="593"/>
      <c r="BG117" s="590"/>
      <c r="BH117" s="591"/>
      <c r="BI117" s="592"/>
      <c r="BJ117" s="593"/>
      <c r="BK117" s="903">
        <f>変更_9!CX85</f>
        <v>0</v>
      </c>
      <c r="BL117" s="904"/>
      <c r="BM117" s="904"/>
      <c r="BN117" s="905"/>
      <c r="BO117" s="584" t="s">
        <v>5834</v>
      </c>
      <c r="BP117" s="584"/>
      <c r="BQ117" s="584"/>
      <c r="BR117" s="584"/>
      <c r="BS117" s="558"/>
      <c r="BT117" s="558"/>
      <c r="BU117" s="558"/>
      <c r="BV117" s="558"/>
      <c r="BW117" s="558"/>
      <c r="BX117" s="558"/>
      <c r="BY117" s="558"/>
      <c r="BZ117" s="558"/>
      <c r="CA117" s="558"/>
      <c r="CB117" s="558"/>
      <c r="CC117" s="558"/>
      <c r="CD117" s="558"/>
      <c r="CE117" s="558"/>
      <c r="CF117" s="558"/>
      <c r="CG117" s="558"/>
      <c r="CH117" s="558"/>
      <c r="CI117" s="558"/>
      <c r="CJ117" s="558"/>
      <c r="CK117" s="558"/>
      <c r="CL117" s="558"/>
      <c r="CM117" s="558"/>
      <c r="CN117" s="558"/>
      <c r="CO117" s="558"/>
      <c r="CP117" s="558"/>
      <c r="CQ117" s="558"/>
      <c r="CR117" s="558"/>
      <c r="CS117" s="558"/>
      <c r="CT117" s="558"/>
      <c r="CU117" s="558"/>
      <c r="CV117" s="558"/>
      <c r="CW117" s="558"/>
    </row>
    <row r="118" spans="1:101" x14ac:dyDescent="0.15">
      <c r="A118" s="556"/>
      <c r="B118" s="595"/>
      <c r="C118" s="595"/>
      <c r="D118" s="595" t="s">
        <v>273</v>
      </c>
      <c r="E118" s="595"/>
      <c r="F118" s="595"/>
      <c r="G118" s="595"/>
      <c r="H118" s="595"/>
      <c r="I118" s="595"/>
      <c r="J118" s="595"/>
      <c r="K118" s="595"/>
      <c r="L118" s="595"/>
      <c r="M118" s="595"/>
      <c r="N118" s="595"/>
      <c r="O118" s="596"/>
      <c r="P118" s="597"/>
      <c r="Q118" s="598"/>
      <c r="R118" s="599"/>
      <c r="S118" s="600"/>
      <c r="T118" s="597"/>
      <c r="U118" s="598"/>
      <c r="V118" s="599"/>
      <c r="W118" s="590"/>
      <c r="X118" s="591"/>
      <c r="Y118" s="592"/>
      <c r="Z118" s="593"/>
      <c r="AA118" s="590"/>
      <c r="AB118" s="591"/>
      <c r="AC118" s="592"/>
      <c r="AD118" s="593"/>
      <c r="AE118" s="590"/>
      <c r="AF118" s="591"/>
      <c r="AG118" s="592"/>
      <c r="AH118" s="593"/>
      <c r="AI118" s="590"/>
      <c r="AJ118" s="591"/>
      <c r="AK118" s="592"/>
      <c r="AL118" s="593"/>
      <c r="AM118" s="590"/>
      <c r="AN118" s="591"/>
      <c r="AO118" s="592"/>
      <c r="AP118" s="593"/>
      <c r="AQ118" s="590"/>
      <c r="AR118" s="591"/>
      <c r="AS118" s="592"/>
      <c r="AT118" s="593"/>
      <c r="AU118" s="590"/>
      <c r="AV118" s="591"/>
      <c r="AW118" s="592"/>
      <c r="AX118" s="593"/>
      <c r="AY118" s="590"/>
      <c r="AZ118" s="591"/>
      <c r="BA118" s="592"/>
      <c r="BB118" s="593"/>
      <c r="BC118" s="590"/>
      <c r="BD118" s="591"/>
      <c r="BE118" s="592"/>
      <c r="BF118" s="593"/>
      <c r="BG118" s="590"/>
      <c r="BH118" s="591"/>
      <c r="BI118" s="592"/>
      <c r="BJ118" s="593"/>
      <c r="BK118" s="903">
        <f>変更_9!CX86</f>
        <v>0</v>
      </c>
      <c r="BL118" s="904"/>
      <c r="BM118" s="904"/>
      <c r="BN118" s="905"/>
      <c r="BO118" s="584" t="s">
        <v>5834</v>
      </c>
      <c r="BP118" s="584"/>
      <c r="BQ118" s="584"/>
      <c r="BR118" s="584"/>
      <c r="BS118" s="558"/>
      <c r="BT118" s="558"/>
      <c r="BU118" s="558"/>
      <c r="BV118" s="558"/>
      <c r="BW118" s="558"/>
      <c r="BX118" s="558"/>
      <c r="BY118" s="558"/>
      <c r="BZ118" s="558"/>
      <c r="CA118" s="558"/>
      <c r="CB118" s="558"/>
      <c r="CC118" s="558"/>
      <c r="CD118" s="558"/>
      <c r="CE118" s="558"/>
      <c r="CF118" s="558"/>
      <c r="CG118" s="558"/>
      <c r="CH118" s="558"/>
      <c r="CI118" s="558"/>
      <c r="CJ118" s="558"/>
      <c r="CK118" s="558"/>
      <c r="CL118" s="558"/>
      <c r="CM118" s="558"/>
      <c r="CN118" s="558"/>
      <c r="CO118" s="558"/>
      <c r="CP118" s="558"/>
      <c r="CQ118" s="558"/>
      <c r="CR118" s="558"/>
      <c r="CS118" s="558"/>
      <c r="CT118" s="558"/>
      <c r="CU118" s="558"/>
      <c r="CV118" s="558"/>
      <c r="CW118" s="558"/>
    </row>
    <row r="119" spans="1:101" x14ac:dyDescent="0.15">
      <c r="A119" s="556"/>
      <c r="B119" s="595"/>
      <c r="C119" s="595"/>
      <c r="D119" s="595" t="s">
        <v>275</v>
      </c>
      <c r="E119" s="595"/>
      <c r="F119" s="595"/>
      <c r="G119" s="595"/>
      <c r="H119" s="595"/>
      <c r="I119" s="595"/>
      <c r="J119" s="595"/>
      <c r="K119" s="595"/>
      <c r="L119" s="595"/>
      <c r="M119" s="595"/>
      <c r="N119" s="595"/>
      <c r="O119" s="596"/>
      <c r="P119" s="597"/>
      <c r="Q119" s="598"/>
      <c r="R119" s="599"/>
      <c r="S119" s="600"/>
      <c r="T119" s="597"/>
      <c r="U119" s="598"/>
      <c r="V119" s="599"/>
      <c r="W119" s="590"/>
      <c r="X119" s="591"/>
      <c r="Y119" s="592"/>
      <c r="Z119" s="593"/>
      <c r="AA119" s="590"/>
      <c r="AB119" s="591"/>
      <c r="AC119" s="592"/>
      <c r="AD119" s="593"/>
      <c r="AE119" s="590"/>
      <c r="AF119" s="591"/>
      <c r="AG119" s="592"/>
      <c r="AH119" s="593"/>
      <c r="AI119" s="590"/>
      <c r="AJ119" s="591"/>
      <c r="AK119" s="592"/>
      <c r="AL119" s="593"/>
      <c r="AM119" s="590"/>
      <c r="AN119" s="591"/>
      <c r="AO119" s="592"/>
      <c r="AP119" s="593"/>
      <c r="AQ119" s="590"/>
      <c r="AR119" s="591"/>
      <c r="AS119" s="592"/>
      <c r="AT119" s="593"/>
      <c r="AU119" s="590"/>
      <c r="AV119" s="591"/>
      <c r="AW119" s="592"/>
      <c r="AX119" s="593"/>
      <c r="AY119" s="590"/>
      <c r="AZ119" s="591"/>
      <c r="BA119" s="592"/>
      <c r="BB119" s="593"/>
      <c r="BC119" s="590"/>
      <c r="BD119" s="591"/>
      <c r="BE119" s="592"/>
      <c r="BF119" s="593"/>
      <c r="BG119" s="590"/>
      <c r="BH119" s="591"/>
      <c r="BI119" s="592"/>
      <c r="BJ119" s="593"/>
      <c r="BK119" s="903">
        <f>変更_9!CX87</f>
        <v>0</v>
      </c>
      <c r="BL119" s="904"/>
      <c r="BM119" s="904"/>
      <c r="BN119" s="905"/>
      <c r="BO119" s="584" t="s">
        <v>5834</v>
      </c>
      <c r="BP119" s="584"/>
      <c r="BQ119" s="584"/>
      <c r="BR119" s="584"/>
      <c r="BS119" s="558"/>
      <c r="BT119" s="558"/>
      <c r="BU119" s="558"/>
      <c r="BV119" s="558"/>
      <c r="BW119" s="558"/>
      <c r="BX119" s="558"/>
      <c r="BY119" s="558"/>
      <c r="BZ119" s="558"/>
      <c r="CA119" s="558"/>
      <c r="CB119" s="558"/>
      <c r="CC119" s="558"/>
      <c r="CD119" s="558"/>
      <c r="CE119" s="558"/>
      <c r="CF119" s="558"/>
      <c r="CG119" s="558"/>
      <c r="CH119" s="558"/>
      <c r="CI119" s="558"/>
      <c r="CJ119" s="558"/>
      <c r="CK119" s="558"/>
      <c r="CL119" s="558"/>
      <c r="CM119" s="558"/>
      <c r="CN119" s="558"/>
      <c r="CO119" s="558"/>
      <c r="CP119" s="558"/>
      <c r="CQ119" s="558"/>
      <c r="CR119" s="558"/>
      <c r="CS119" s="558"/>
      <c r="CT119" s="558"/>
      <c r="CU119" s="558"/>
      <c r="CV119" s="558"/>
      <c r="CW119" s="558"/>
    </row>
    <row r="120" spans="1:101" ht="12.6" thickBot="1" x14ac:dyDescent="0.2">
      <c r="A120" s="556"/>
      <c r="B120" s="595"/>
      <c r="C120" s="632"/>
      <c r="D120" s="632" t="s">
        <v>276</v>
      </c>
      <c r="E120" s="632"/>
      <c r="F120" s="632"/>
      <c r="G120" s="632"/>
      <c r="H120" s="632"/>
      <c r="I120" s="632"/>
      <c r="J120" s="632"/>
      <c r="K120" s="632"/>
      <c r="L120" s="632"/>
      <c r="M120" s="632"/>
      <c r="N120" s="632"/>
      <c r="O120" s="633"/>
      <c r="P120" s="634"/>
      <c r="Q120" s="635"/>
      <c r="R120" s="636"/>
      <c r="S120" s="637"/>
      <c r="T120" s="634"/>
      <c r="U120" s="635"/>
      <c r="V120" s="636"/>
      <c r="W120" s="638"/>
      <c r="X120" s="639"/>
      <c r="Y120" s="640"/>
      <c r="Z120" s="641"/>
      <c r="AA120" s="638"/>
      <c r="AB120" s="639"/>
      <c r="AC120" s="640"/>
      <c r="AD120" s="641"/>
      <c r="AE120" s="638"/>
      <c r="AF120" s="639"/>
      <c r="AG120" s="640"/>
      <c r="AH120" s="641"/>
      <c r="AI120" s="638"/>
      <c r="AJ120" s="639"/>
      <c r="AK120" s="640"/>
      <c r="AL120" s="641"/>
      <c r="AM120" s="638"/>
      <c r="AN120" s="639"/>
      <c r="AO120" s="640"/>
      <c r="AP120" s="641"/>
      <c r="AQ120" s="638"/>
      <c r="AR120" s="639"/>
      <c r="AS120" s="640"/>
      <c r="AT120" s="641"/>
      <c r="AU120" s="638"/>
      <c r="AV120" s="639"/>
      <c r="AW120" s="640"/>
      <c r="AX120" s="641"/>
      <c r="AY120" s="638"/>
      <c r="AZ120" s="639"/>
      <c r="BA120" s="640"/>
      <c r="BB120" s="641"/>
      <c r="BC120" s="638"/>
      <c r="BD120" s="639"/>
      <c r="BE120" s="640"/>
      <c r="BF120" s="641"/>
      <c r="BG120" s="638"/>
      <c r="BH120" s="639"/>
      <c r="BI120" s="640"/>
      <c r="BJ120" s="641"/>
      <c r="BK120" s="903">
        <f>変更_9!CX88</f>
        <v>0</v>
      </c>
      <c r="BL120" s="904"/>
      <c r="BM120" s="904"/>
      <c r="BN120" s="905"/>
      <c r="BO120" s="642" t="s">
        <v>5834</v>
      </c>
      <c r="BP120" s="642"/>
      <c r="BQ120" s="642"/>
      <c r="BR120" s="584"/>
      <c r="BS120" s="558"/>
      <c r="BT120" s="558"/>
      <c r="BU120" s="558"/>
      <c r="BV120" s="558"/>
      <c r="BW120" s="558"/>
      <c r="BX120" s="558"/>
      <c r="BY120" s="558"/>
      <c r="BZ120" s="558"/>
      <c r="CA120" s="558"/>
      <c r="CB120" s="558"/>
      <c r="CC120" s="558"/>
      <c r="CD120" s="558"/>
      <c r="CE120" s="558"/>
      <c r="CF120" s="558"/>
      <c r="CG120" s="558"/>
      <c r="CH120" s="558"/>
      <c r="CI120" s="558"/>
      <c r="CJ120" s="558"/>
      <c r="CK120" s="558"/>
      <c r="CL120" s="558"/>
      <c r="CM120" s="558"/>
      <c r="CN120" s="558"/>
      <c r="CO120" s="558"/>
      <c r="CP120" s="558"/>
      <c r="CQ120" s="558"/>
      <c r="CR120" s="558"/>
      <c r="CS120" s="558"/>
      <c r="CT120" s="558"/>
      <c r="CU120" s="558"/>
      <c r="CV120" s="558"/>
      <c r="CW120" s="558"/>
    </row>
    <row r="121" spans="1:101" x14ac:dyDescent="0.15">
      <c r="A121" s="556" t="s">
        <v>5837</v>
      </c>
      <c r="B121" s="584"/>
      <c r="C121" s="584"/>
      <c r="D121" s="584"/>
      <c r="E121" s="584"/>
      <c r="F121" s="584"/>
      <c r="G121" s="584"/>
      <c r="H121" s="584"/>
      <c r="I121" s="584"/>
      <c r="J121" s="584"/>
      <c r="K121" s="584"/>
      <c r="L121" s="584"/>
      <c r="M121" s="584"/>
      <c r="N121" s="584"/>
      <c r="O121" s="661"/>
      <c r="P121" s="661"/>
      <c r="Q121" s="661"/>
      <c r="R121" s="661"/>
      <c r="S121" s="661"/>
      <c r="T121" s="661"/>
      <c r="U121" s="661"/>
      <c r="V121" s="661"/>
      <c r="W121" s="661"/>
      <c r="X121" s="661"/>
      <c r="Y121" s="661"/>
      <c r="Z121" s="661"/>
      <c r="AA121" s="661"/>
      <c r="AB121" s="661"/>
      <c r="AC121" s="661"/>
      <c r="AD121" s="661"/>
      <c r="AE121" s="661"/>
      <c r="AF121" s="661"/>
      <c r="AG121" s="661"/>
      <c r="AH121" s="661"/>
      <c r="AI121" s="661"/>
      <c r="AJ121" s="661"/>
      <c r="AK121" s="661"/>
      <c r="AL121" s="661"/>
      <c r="AM121" s="661"/>
      <c r="AN121" s="661"/>
      <c r="AO121" s="661"/>
      <c r="AP121" s="661"/>
      <c r="AQ121" s="661"/>
      <c r="AR121" s="661"/>
      <c r="AS121" s="661"/>
      <c r="AT121" s="661"/>
      <c r="AU121" s="661"/>
      <c r="AV121" s="661"/>
      <c r="AW121" s="661"/>
      <c r="AX121" s="661"/>
      <c r="AY121" s="661"/>
      <c r="AZ121" s="661"/>
      <c r="BA121" s="661"/>
      <c r="BB121" s="661"/>
      <c r="BC121" s="661"/>
      <c r="BD121" s="661"/>
      <c r="BE121" s="661"/>
      <c r="BF121" s="661"/>
      <c r="BG121" s="661"/>
      <c r="BH121" s="661"/>
      <c r="BI121" s="661"/>
      <c r="BJ121" s="661"/>
      <c r="BK121" s="661"/>
      <c r="BL121" s="661"/>
      <c r="BM121" s="661"/>
      <c r="BN121" s="661"/>
      <c r="BO121" s="584"/>
      <c r="BP121" s="584"/>
      <c r="BQ121" s="584"/>
      <c r="BR121" s="584"/>
      <c r="BS121" s="558"/>
      <c r="BT121" s="558"/>
      <c r="BU121" s="558"/>
      <c r="BV121" s="558"/>
      <c r="BW121" s="558"/>
      <c r="BX121" s="558"/>
      <c r="BY121" s="558"/>
      <c r="BZ121" s="558"/>
      <c r="CA121" s="558"/>
      <c r="CB121" s="558"/>
      <c r="CC121" s="558"/>
      <c r="CD121" s="558"/>
      <c r="CE121" s="558"/>
      <c r="CF121" s="558"/>
      <c r="CG121" s="558"/>
      <c r="CH121" s="558"/>
      <c r="CI121" s="558"/>
      <c r="CJ121" s="558"/>
      <c r="CK121" s="558"/>
      <c r="CL121" s="558"/>
      <c r="CM121" s="558"/>
      <c r="CN121" s="558"/>
      <c r="CO121" s="558"/>
      <c r="CP121" s="558"/>
      <c r="CQ121" s="558"/>
      <c r="CR121" s="558"/>
      <c r="CS121" s="558"/>
      <c r="CT121" s="558"/>
      <c r="CU121" s="558"/>
      <c r="CV121" s="558"/>
      <c r="CW121" s="558"/>
    </row>
    <row r="122" spans="1:101" x14ac:dyDescent="0.15">
      <c r="A122" s="556"/>
      <c r="B122" s="584"/>
      <c r="C122" s="584"/>
      <c r="D122" s="584" t="s">
        <v>269</v>
      </c>
      <c r="E122" s="584"/>
      <c r="F122" s="584"/>
      <c r="G122" s="584"/>
      <c r="H122" s="584"/>
      <c r="I122" s="584"/>
      <c r="J122" s="584"/>
      <c r="K122" s="584"/>
      <c r="L122" s="584"/>
      <c r="M122" s="584"/>
      <c r="N122" s="584"/>
      <c r="O122" s="585"/>
      <c r="P122" s="586"/>
      <c r="Q122" s="587"/>
      <c r="R122" s="588"/>
      <c r="S122" s="589"/>
      <c r="T122" s="586"/>
      <c r="U122" s="587"/>
      <c r="V122" s="588"/>
      <c r="W122" s="590"/>
      <c r="X122" s="591"/>
      <c r="Y122" s="592"/>
      <c r="Z122" s="593"/>
      <c r="AA122" s="590"/>
      <c r="AB122" s="591"/>
      <c r="AC122" s="592"/>
      <c r="AD122" s="593"/>
      <c r="AE122" s="590"/>
      <c r="AF122" s="591"/>
      <c r="AG122" s="592"/>
      <c r="AH122" s="593"/>
      <c r="AI122" s="590"/>
      <c r="AJ122" s="591"/>
      <c r="AK122" s="592"/>
      <c r="AL122" s="593"/>
      <c r="AM122" s="590"/>
      <c r="AN122" s="591"/>
      <c r="AO122" s="592"/>
      <c r="AP122" s="593"/>
      <c r="AQ122" s="590"/>
      <c r="AR122" s="591"/>
      <c r="AS122" s="592"/>
      <c r="AT122" s="593"/>
      <c r="AU122" s="590"/>
      <c r="AV122" s="591"/>
      <c r="AW122" s="592"/>
      <c r="AX122" s="593"/>
      <c r="AY122" s="590"/>
      <c r="AZ122" s="591"/>
      <c r="BA122" s="592"/>
      <c r="BB122" s="593"/>
      <c r="BC122" s="590"/>
      <c r="BD122" s="591"/>
      <c r="BE122" s="592"/>
      <c r="BF122" s="593"/>
      <c r="BG122" s="590"/>
      <c r="BH122" s="591"/>
      <c r="BI122" s="592"/>
      <c r="BJ122" s="593"/>
      <c r="BK122" s="903">
        <f>変更_9!CX90</f>
        <v>0</v>
      </c>
      <c r="BL122" s="904"/>
      <c r="BM122" s="904"/>
      <c r="BN122" s="905"/>
      <c r="BO122" s="584" t="s">
        <v>5834</v>
      </c>
      <c r="BP122" s="584"/>
      <c r="BQ122" s="584"/>
      <c r="BR122" s="584"/>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c r="CQ122" s="558"/>
      <c r="CR122" s="558"/>
      <c r="CS122" s="558"/>
      <c r="CT122" s="558"/>
      <c r="CU122" s="558"/>
      <c r="CV122" s="558"/>
      <c r="CW122" s="558"/>
    </row>
    <row r="123" spans="1:101" x14ac:dyDescent="0.15">
      <c r="A123" s="556"/>
      <c r="B123" s="523"/>
      <c r="C123" s="523"/>
      <c r="D123" s="523" t="s">
        <v>270</v>
      </c>
      <c r="E123" s="523"/>
      <c r="F123" s="523"/>
      <c r="G123" s="523"/>
      <c r="H123" s="523"/>
      <c r="I123" s="523"/>
      <c r="J123" s="523"/>
      <c r="K123" s="523"/>
      <c r="L123" s="523"/>
      <c r="M123" s="523"/>
      <c r="N123" s="523"/>
      <c r="O123" s="585"/>
      <c r="P123" s="586"/>
      <c r="Q123" s="587"/>
      <c r="R123" s="588"/>
      <c r="S123" s="589"/>
      <c r="T123" s="586"/>
      <c r="U123" s="587"/>
      <c r="V123" s="588"/>
      <c r="W123" s="590"/>
      <c r="X123" s="591"/>
      <c r="Y123" s="592"/>
      <c r="Z123" s="593"/>
      <c r="AA123" s="590"/>
      <c r="AB123" s="591"/>
      <c r="AC123" s="592"/>
      <c r="AD123" s="593"/>
      <c r="AE123" s="590"/>
      <c r="AF123" s="591"/>
      <c r="AG123" s="592"/>
      <c r="AH123" s="593"/>
      <c r="AI123" s="590"/>
      <c r="AJ123" s="591"/>
      <c r="AK123" s="592"/>
      <c r="AL123" s="593"/>
      <c r="AM123" s="590"/>
      <c r="AN123" s="591"/>
      <c r="AO123" s="592"/>
      <c r="AP123" s="593"/>
      <c r="AQ123" s="590"/>
      <c r="AR123" s="591"/>
      <c r="AS123" s="592"/>
      <c r="AT123" s="593"/>
      <c r="AU123" s="590"/>
      <c r="AV123" s="591"/>
      <c r="AW123" s="592"/>
      <c r="AX123" s="593"/>
      <c r="AY123" s="590"/>
      <c r="AZ123" s="591"/>
      <c r="BA123" s="592"/>
      <c r="BB123" s="593"/>
      <c r="BC123" s="590"/>
      <c r="BD123" s="591"/>
      <c r="BE123" s="592"/>
      <c r="BF123" s="593"/>
      <c r="BG123" s="590"/>
      <c r="BH123" s="591"/>
      <c r="BI123" s="592"/>
      <c r="BJ123" s="593"/>
      <c r="BK123" s="903">
        <f>変更_9!CX91</f>
        <v>0</v>
      </c>
      <c r="BL123" s="904"/>
      <c r="BM123" s="904"/>
      <c r="BN123" s="905"/>
      <c r="BO123" s="584" t="s">
        <v>5834</v>
      </c>
      <c r="BP123" s="584"/>
      <c r="BQ123" s="584"/>
      <c r="BR123" s="584"/>
      <c r="BS123" s="558"/>
      <c r="BT123" s="558"/>
      <c r="BU123" s="558"/>
      <c r="BV123" s="558"/>
      <c r="BW123" s="558"/>
      <c r="BX123" s="558"/>
      <c r="BY123" s="558"/>
      <c r="BZ123" s="558"/>
      <c r="CA123" s="558"/>
      <c r="CB123" s="558"/>
      <c r="CC123" s="558"/>
      <c r="CD123" s="558"/>
      <c r="CE123" s="558"/>
      <c r="CF123" s="558"/>
      <c r="CG123" s="558"/>
      <c r="CH123" s="558"/>
      <c r="CI123" s="558"/>
      <c r="CJ123" s="558"/>
      <c r="CK123" s="558"/>
      <c r="CL123" s="558"/>
      <c r="CM123" s="558"/>
      <c r="CN123" s="558"/>
      <c r="CO123" s="558"/>
      <c r="CP123" s="558"/>
      <c r="CQ123" s="558"/>
      <c r="CR123" s="558"/>
      <c r="CS123" s="558"/>
      <c r="CT123" s="558"/>
      <c r="CU123" s="558"/>
      <c r="CV123" s="558"/>
      <c r="CW123" s="558"/>
    </row>
    <row r="124" spans="1:101" x14ac:dyDescent="0.15">
      <c r="A124" s="556"/>
      <c r="B124" s="523"/>
      <c r="C124" s="523"/>
      <c r="D124" s="523" t="s">
        <v>271</v>
      </c>
      <c r="E124" s="523"/>
      <c r="F124" s="523"/>
      <c r="G124" s="523"/>
      <c r="H124" s="523"/>
      <c r="I124" s="523"/>
      <c r="J124" s="523"/>
      <c r="K124" s="523"/>
      <c r="L124" s="523"/>
      <c r="M124" s="523"/>
      <c r="N124" s="523"/>
      <c r="O124" s="585"/>
      <c r="P124" s="586"/>
      <c r="Q124" s="587"/>
      <c r="R124" s="588"/>
      <c r="S124" s="589"/>
      <c r="T124" s="586"/>
      <c r="U124" s="587"/>
      <c r="V124" s="594"/>
      <c r="W124" s="590"/>
      <c r="X124" s="591"/>
      <c r="Y124" s="592"/>
      <c r="Z124" s="593"/>
      <c r="AA124" s="590"/>
      <c r="AB124" s="591"/>
      <c r="AC124" s="592"/>
      <c r="AD124" s="593"/>
      <c r="AE124" s="590"/>
      <c r="AF124" s="591"/>
      <c r="AG124" s="592"/>
      <c r="AH124" s="593"/>
      <c r="AI124" s="590"/>
      <c r="AJ124" s="591"/>
      <c r="AK124" s="592"/>
      <c r="AL124" s="593"/>
      <c r="AM124" s="590"/>
      <c r="AN124" s="591"/>
      <c r="AO124" s="592"/>
      <c r="AP124" s="593"/>
      <c r="AQ124" s="590"/>
      <c r="AR124" s="591"/>
      <c r="AS124" s="592"/>
      <c r="AT124" s="593"/>
      <c r="AU124" s="590"/>
      <c r="AV124" s="591"/>
      <c r="AW124" s="592"/>
      <c r="AX124" s="593"/>
      <c r="AY124" s="590"/>
      <c r="AZ124" s="591"/>
      <c r="BA124" s="592"/>
      <c r="BB124" s="593"/>
      <c r="BC124" s="590"/>
      <c r="BD124" s="591"/>
      <c r="BE124" s="592"/>
      <c r="BF124" s="593"/>
      <c r="BG124" s="590"/>
      <c r="BH124" s="591"/>
      <c r="BI124" s="592"/>
      <c r="BJ124" s="593"/>
      <c r="BK124" s="903">
        <f>変更_9!CX92</f>
        <v>0</v>
      </c>
      <c r="BL124" s="904"/>
      <c r="BM124" s="904"/>
      <c r="BN124" s="905"/>
      <c r="BO124" s="584" t="s">
        <v>5834</v>
      </c>
      <c r="BP124" s="584"/>
      <c r="BQ124" s="584"/>
      <c r="BR124" s="584"/>
      <c r="BS124" s="558"/>
      <c r="BT124" s="558"/>
      <c r="BU124" s="558"/>
      <c r="BV124" s="558"/>
      <c r="BW124" s="558"/>
      <c r="BX124" s="558"/>
      <c r="BY124" s="558"/>
      <c r="BZ124" s="558"/>
      <c r="CA124" s="558"/>
      <c r="CB124" s="558"/>
      <c r="CC124" s="558"/>
      <c r="CD124" s="558"/>
      <c r="CE124" s="558"/>
      <c r="CF124" s="558"/>
      <c r="CG124" s="558"/>
      <c r="CH124" s="558"/>
      <c r="CI124" s="558"/>
      <c r="CJ124" s="558"/>
      <c r="CK124" s="558"/>
      <c r="CL124" s="558"/>
      <c r="CM124" s="558"/>
      <c r="CN124" s="558"/>
      <c r="CO124" s="558"/>
      <c r="CP124" s="558"/>
      <c r="CQ124" s="558"/>
      <c r="CR124" s="558"/>
      <c r="CS124" s="558"/>
      <c r="CT124" s="558"/>
      <c r="CU124" s="558"/>
      <c r="CV124" s="558"/>
      <c r="CW124" s="558"/>
    </row>
    <row r="125" spans="1:101" x14ac:dyDescent="0.15">
      <c r="A125" s="556"/>
      <c r="B125" s="595"/>
      <c r="C125" s="595"/>
      <c r="D125" s="595" t="s">
        <v>272</v>
      </c>
      <c r="E125" s="595"/>
      <c r="F125" s="595"/>
      <c r="G125" s="595"/>
      <c r="H125" s="595"/>
      <c r="I125" s="595"/>
      <c r="J125" s="595"/>
      <c r="K125" s="595"/>
      <c r="L125" s="595"/>
      <c r="M125" s="595"/>
      <c r="N125" s="595"/>
      <c r="O125" s="596"/>
      <c r="P125" s="597"/>
      <c r="Q125" s="598"/>
      <c r="R125" s="599"/>
      <c r="S125" s="600"/>
      <c r="T125" s="597"/>
      <c r="U125" s="598"/>
      <c r="V125" s="599"/>
      <c r="W125" s="590"/>
      <c r="X125" s="591"/>
      <c r="Y125" s="592"/>
      <c r="Z125" s="593"/>
      <c r="AA125" s="590"/>
      <c r="AB125" s="591"/>
      <c r="AC125" s="592"/>
      <c r="AD125" s="593"/>
      <c r="AE125" s="590"/>
      <c r="AF125" s="591"/>
      <c r="AG125" s="592"/>
      <c r="AH125" s="593"/>
      <c r="AI125" s="590"/>
      <c r="AJ125" s="591"/>
      <c r="AK125" s="592"/>
      <c r="AL125" s="593"/>
      <c r="AM125" s="590"/>
      <c r="AN125" s="591"/>
      <c r="AO125" s="592"/>
      <c r="AP125" s="593"/>
      <c r="AQ125" s="590"/>
      <c r="AR125" s="591"/>
      <c r="AS125" s="592"/>
      <c r="AT125" s="593"/>
      <c r="AU125" s="590"/>
      <c r="AV125" s="591"/>
      <c r="AW125" s="592"/>
      <c r="AX125" s="593"/>
      <c r="AY125" s="590"/>
      <c r="AZ125" s="591"/>
      <c r="BA125" s="592"/>
      <c r="BB125" s="593"/>
      <c r="BC125" s="590"/>
      <c r="BD125" s="591"/>
      <c r="BE125" s="592"/>
      <c r="BF125" s="593"/>
      <c r="BG125" s="590"/>
      <c r="BH125" s="591"/>
      <c r="BI125" s="592"/>
      <c r="BJ125" s="593"/>
      <c r="BK125" s="903">
        <f>変更_9!CX93</f>
        <v>0</v>
      </c>
      <c r="BL125" s="904"/>
      <c r="BM125" s="904"/>
      <c r="BN125" s="905"/>
      <c r="BO125" s="584" t="s">
        <v>5834</v>
      </c>
      <c r="BP125" s="584"/>
      <c r="BQ125" s="584"/>
      <c r="BR125" s="584"/>
      <c r="BS125" s="558"/>
      <c r="BT125" s="558"/>
      <c r="BU125" s="558"/>
      <c r="BV125" s="558"/>
      <c r="BW125" s="558"/>
      <c r="BX125" s="558"/>
      <c r="BY125" s="558"/>
      <c r="BZ125" s="558"/>
      <c r="CA125" s="558"/>
      <c r="CB125" s="558"/>
      <c r="CC125" s="558"/>
      <c r="CD125" s="558"/>
      <c r="CE125" s="558"/>
      <c r="CF125" s="558"/>
      <c r="CG125" s="558"/>
      <c r="CH125" s="558"/>
      <c r="CI125" s="558"/>
      <c r="CJ125" s="558"/>
      <c r="CK125" s="558"/>
      <c r="CL125" s="558"/>
      <c r="CM125" s="558"/>
      <c r="CN125" s="558"/>
      <c r="CO125" s="558"/>
      <c r="CP125" s="558"/>
      <c r="CQ125" s="558"/>
      <c r="CR125" s="558"/>
      <c r="CS125" s="558"/>
      <c r="CT125" s="558"/>
      <c r="CU125" s="558"/>
      <c r="CV125" s="558"/>
      <c r="CW125" s="558"/>
    </row>
    <row r="126" spans="1:101" x14ac:dyDescent="0.15">
      <c r="A126" s="556"/>
      <c r="B126" s="595"/>
      <c r="C126" s="595"/>
      <c r="D126" s="595" t="s">
        <v>273</v>
      </c>
      <c r="E126" s="595"/>
      <c r="F126" s="595"/>
      <c r="G126" s="595"/>
      <c r="H126" s="595"/>
      <c r="I126" s="595"/>
      <c r="J126" s="595"/>
      <c r="K126" s="595"/>
      <c r="L126" s="595"/>
      <c r="M126" s="595"/>
      <c r="N126" s="595"/>
      <c r="O126" s="596"/>
      <c r="P126" s="597"/>
      <c r="Q126" s="598"/>
      <c r="R126" s="599"/>
      <c r="S126" s="600"/>
      <c r="T126" s="597"/>
      <c r="U126" s="598"/>
      <c r="V126" s="599"/>
      <c r="W126" s="590"/>
      <c r="X126" s="591"/>
      <c r="Y126" s="592"/>
      <c r="Z126" s="593"/>
      <c r="AA126" s="590"/>
      <c r="AB126" s="591"/>
      <c r="AC126" s="592"/>
      <c r="AD126" s="593"/>
      <c r="AE126" s="590"/>
      <c r="AF126" s="591"/>
      <c r="AG126" s="592"/>
      <c r="AH126" s="593"/>
      <c r="AI126" s="590"/>
      <c r="AJ126" s="591"/>
      <c r="AK126" s="592"/>
      <c r="AL126" s="593"/>
      <c r="AM126" s="590"/>
      <c r="AN126" s="591"/>
      <c r="AO126" s="592"/>
      <c r="AP126" s="593"/>
      <c r="AQ126" s="590"/>
      <c r="AR126" s="591"/>
      <c r="AS126" s="592"/>
      <c r="AT126" s="593"/>
      <c r="AU126" s="590"/>
      <c r="AV126" s="591"/>
      <c r="AW126" s="592"/>
      <c r="AX126" s="593"/>
      <c r="AY126" s="590"/>
      <c r="AZ126" s="591"/>
      <c r="BA126" s="592"/>
      <c r="BB126" s="593"/>
      <c r="BC126" s="590"/>
      <c r="BD126" s="591"/>
      <c r="BE126" s="592"/>
      <c r="BF126" s="593"/>
      <c r="BG126" s="590"/>
      <c r="BH126" s="591"/>
      <c r="BI126" s="592"/>
      <c r="BJ126" s="593"/>
      <c r="BK126" s="903">
        <f>変更_9!CX94</f>
        <v>0</v>
      </c>
      <c r="BL126" s="904"/>
      <c r="BM126" s="904"/>
      <c r="BN126" s="905"/>
      <c r="BO126" s="584" t="s">
        <v>5834</v>
      </c>
      <c r="BP126" s="584"/>
      <c r="BQ126" s="584"/>
      <c r="BR126" s="584"/>
      <c r="BS126" s="558"/>
      <c r="BT126" s="558"/>
      <c r="BU126" s="558"/>
      <c r="BV126" s="558"/>
      <c r="BW126" s="558"/>
      <c r="BX126" s="558"/>
      <c r="BY126" s="558"/>
      <c r="BZ126" s="558"/>
      <c r="CA126" s="558"/>
      <c r="CB126" s="558"/>
      <c r="CC126" s="558"/>
      <c r="CD126" s="558"/>
      <c r="CE126" s="558"/>
      <c r="CF126" s="558"/>
      <c r="CG126" s="558"/>
      <c r="CH126" s="558"/>
      <c r="CI126" s="558"/>
      <c r="CJ126" s="558"/>
      <c r="CK126" s="558"/>
      <c r="CL126" s="558"/>
      <c r="CM126" s="558"/>
      <c r="CN126" s="558"/>
      <c r="CO126" s="558"/>
      <c r="CP126" s="558"/>
      <c r="CQ126" s="558"/>
      <c r="CR126" s="558"/>
      <c r="CS126" s="558"/>
      <c r="CT126" s="558"/>
      <c r="CU126" s="558"/>
      <c r="CV126" s="558"/>
      <c r="CW126" s="558"/>
    </row>
    <row r="127" spans="1:101" x14ac:dyDescent="0.15">
      <c r="A127" s="556"/>
      <c r="B127" s="595"/>
      <c r="C127" s="595"/>
      <c r="D127" s="595" t="s">
        <v>275</v>
      </c>
      <c r="E127" s="595"/>
      <c r="F127" s="595"/>
      <c r="G127" s="595"/>
      <c r="H127" s="595"/>
      <c r="I127" s="595"/>
      <c r="J127" s="595"/>
      <c r="K127" s="595"/>
      <c r="L127" s="595"/>
      <c r="M127" s="595"/>
      <c r="N127" s="595"/>
      <c r="O127" s="596"/>
      <c r="P127" s="597"/>
      <c r="Q127" s="598"/>
      <c r="R127" s="599"/>
      <c r="S127" s="600"/>
      <c r="T127" s="597"/>
      <c r="U127" s="598"/>
      <c r="V127" s="599"/>
      <c r="W127" s="590"/>
      <c r="X127" s="591"/>
      <c r="Y127" s="592"/>
      <c r="Z127" s="593"/>
      <c r="AA127" s="590"/>
      <c r="AB127" s="591"/>
      <c r="AC127" s="592"/>
      <c r="AD127" s="593"/>
      <c r="AE127" s="590"/>
      <c r="AF127" s="591"/>
      <c r="AG127" s="592"/>
      <c r="AH127" s="593"/>
      <c r="AI127" s="590"/>
      <c r="AJ127" s="591"/>
      <c r="AK127" s="592"/>
      <c r="AL127" s="593"/>
      <c r="AM127" s="590"/>
      <c r="AN127" s="591"/>
      <c r="AO127" s="592"/>
      <c r="AP127" s="593"/>
      <c r="AQ127" s="590"/>
      <c r="AR127" s="591"/>
      <c r="AS127" s="592"/>
      <c r="AT127" s="593"/>
      <c r="AU127" s="590"/>
      <c r="AV127" s="591"/>
      <c r="AW127" s="592"/>
      <c r="AX127" s="593"/>
      <c r="AY127" s="590"/>
      <c r="AZ127" s="591"/>
      <c r="BA127" s="592"/>
      <c r="BB127" s="593"/>
      <c r="BC127" s="590"/>
      <c r="BD127" s="591"/>
      <c r="BE127" s="592"/>
      <c r="BF127" s="593"/>
      <c r="BG127" s="590"/>
      <c r="BH127" s="591"/>
      <c r="BI127" s="592"/>
      <c r="BJ127" s="593"/>
      <c r="BK127" s="903">
        <f>変更_9!CX95</f>
        <v>0</v>
      </c>
      <c r="BL127" s="904"/>
      <c r="BM127" s="904"/>
      <c r="BN127" s="905"/>
      <c r="BO127" s="584" t="s">
        <v>5834</v>
      </c>
      <c r="BP127" s="584"/>
      <c r="BQ127" s="584"/>
      <c r="BR127" s="584"/>
      <c r="BS127" s="558"/>
      <c r="BT127" s="558"/>
      <c r="BU127" s="558"/>
      <c r="BV127" s="558"/>
      <c r="BW127" s="558"/>
      <c r="BX127" s="558"/>
      <c r="BY127" s="558"/>
      <c r="BZ127" s="558"/>
      <c r="CA127" s="558"/>
      <c r="CB127" s="558"/>
      <c r="CC127" s="558"/>
      <c r="CD127" s="558"/>
      <c r="CE127" s="558"/>
      <c r="CF127" s="558"/>
      <c r="CG127" s="558"/>
      <c r="CH127" s="558"/>
      <c r="CI127" s="558"/>
      <c r="CJ127" s="558"/>
      <c r="CK127" s="558"/>
      <c r="CL127" s="558"/>
      <c r="CM127" s="558"/>
      <c r="CN127" s="558"/>
      <c r="CO127" s="558"/>
      <c r="CP127" s="558"/>
      <c r="CQ127" s="558"/>
      <c r="CR127" s="558"/>
      <c r="CS127" s="558"/>
      <c r="CT127" s="558"/>
      <c r="CU127" s="558"/>
      <c r="CV127" s="558"/>
      <c r="CW127" s="558"/>
    </row>
    <row r="128" spans="1:101" x14ac:dyDescent="0.15">
      <c r="A128" s="556"/>
      <c r="B128" s="595"/>
      <c r="C128" s="595"/>
      <c r="D128" s="595" t="s">
        <v>276</v>
      </c>
      <c r="E128" s="595"/>
      <c r="F128" s="595"/>
      <c r="G128" s="595"/>
      <c r="H128" s="595"/>
      <c r="I128" s="595"/>
      <c r="J128" s="595"/>
      <c r="K128" s="595"/>
      <c r="L128" s="595"/>
      <c r="M128" s="595"/>
      <c r="N128" s="595"/>
      <c r="O128" s="596"/>
      <c r="P128" s="597"/>
      <c r="Q128" s="598"/>
      <c r="R128" s="599"/>
      <c r="S128" s="600"/>
      <c r="T128" s="597"/>
      <c r="U128" s="598"/>
      <c r="V128" s="599"/>
      <c r="W128" s="590"/>
      <c r="X128" s="591"/>
      <c r="Y128" s="592"/>
      <c r="Z128" s="593"/>
      <c r="AA128" s="590"/>
      <c r="AB128" s="591"/>
      <c r="AC128" s="592"/>
      <c r="AD128" s="593"/>
      <c r="AE128" s="590"/>
      <c r="AF128" s="591"/>
      <c r="AG128" s="592"/>
      <c r="AH128" s="593"/>
      <c r="AI128" s="590"/>
      <c r="AJ128" s="591"/>
      <c r="AK128" s="592"/>
      <c r="AL128" s="593"/>
      <c r="AM128" s="590"/>
      <c r="AN128" s="591"/>
      <c r="AO128" s="592"/>
      <c r="AP128" s="593"/>
      <c r="AQ128" s="590"/>
      <c r="AR128" s="591"/>
      <c r="AS128" s="592"/>
      <c r="AT128" s="593"/>
      <c r="AU128" s="590"/>
      <c r="AV128" s="591"/>
      <c r="AW128" s="592"/>
      <c r="AX128" s="593"/>
      <c r="AY128" s="590"/>
      <c r="AZ128" s="591"/>
      <c r="BA128" s="592"/>
      <c r="BB128" s="593"/>
      <c r="BC128" s="590"/>
      <c r="BD128" s="591"/>
      <c r="BE128" s="592"/>
      <c r="BF128" s="593"/>
      <c r="BG128" s="590"/>
      <c r="BH128" s="591"/>
      <c r="BI128" s="592"/>
      <c r="BJ128" s="593"/>
      <c r="BK128" s="903">
        <f>変更_9!CX96</f>
        <v>0</v>
      </c>
      <c r="BL128" s="904"/>
      <c r="BM128" s="904"/>
      <c r="BN128" s="905"/>
      <c r="BO128" s="584" t="s">
        <v>5834</v>
      </c>
      <c r="BP128" s="584"/>
      <c r="BQ128" s="584"/>
      <c r="BR128" s="584"/>
      <c r="BS128" s="558"/>
      <c r="BT128" s="558"/>
      <c r="BU128" s="558"/>
      <c r="BV128" s="558"/>
      <c r="BW128" s="558"/>
      <c r="BX128" s="558"/>
      <c r="BY128" s="558"/>
      <c r="BZ128" s="558"/>
      <c r="CA128" s="558"/>
      <c r="CB128" s="558"/>
      <c r="CC128" s="558"/>
      <c r="CD128" s="558"/>
      <c r="CE128" s="558"/>
      <c r="CF128" s="558"/>
      <c r="CG128" s="558"/>
      <c r="CH128" s="558"/>
      <c r="CI128" s="558"/>
      <c r="CJ128" s="558"/>
      <c r="CK128" s="558"/>
      <c r="CL128" s="558"/>
      <c r="CM128" s="558"/>
      <c r="CN128" s="558"/>
      <c r="CO128" s="558"/>
      <c r="CP128" s="558"/>
      <c r="CQ128" s="558"/>
      <c r="CR128" s="558"/>
      <c r="CS128" s="558"/>
      <c r="CT128" s="558"/>
      <c r="CU128" s="558"/>
      <c r="CV128" s="558"/>
      <c r="CW128" s="558"/>
    </row>
    <row r="129" spans="1:101" ht="4.5" customHeight="1" x14ac:dyDescent="0.15">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662"/>
      <c r="X129" s="662"/>
      <c r="Y129" s="662"/>
      <c r="Z129" s="662"/>
      <c r="AA129" s="662"/>
      <c r="AB129" s="662"/>
      <c r="AC129" s="662"/>
      <c r="AD129" s="662"/>
      <c r="AE129" s="662"/>
      <c r="AF129" s="662"/>
      <c r="AG129" s="662"/>
      <c r="AH129" s="662"/>
      <c r="AI129" s="662"/>
      <c r="AJ129" s="662"/>
      <c r="AK129" s="662"/>
      <c r="AL129" s="662"/>
      <c r="AM129" s="662"/>
      <c r="AN129" s="662"/>
      <c r="AO129" s="662"/>
      <c r="AP129" s="662"/>
      <c r="AQ129" s="662"/>
      <c r="AR129" s="662"/>
      <c r="AS129" s="662"/>
      <c r="AT129" s="662"/>
      <c r="AU129" s="662"/>
      <c r="AV129" s="662"/>
      <c r="AW129" s="662"/>
      <c r="AX129" s="662"/>
      <c r="AY129" s="662"/>
      <c r="AZ129" s="662"/>
      <c r="BA129" s="662"/>
      <c r="BB129" s="662"/>
      <c r="BC129" s="662"/>
      <c r="BD129" s="662"/>
      <c r="BE129" s="662"/>
      <c r="BF129" s="662"/>
      <c r="BG129" s="662"/>
      <c r="BH129" s="662"/>
      <c r="BI129" s="662"/>
      <c r="BJ129" s="662"/>
      <c r="BK129" s="662"/>
      <c r="BL129" s="662"/>
      <c r="BM129" s="662"/>
      <c r="BN129" s="662"/>
      <c r="BO129" s="662"/>
      <c r="BP129" s="662"/>
      <c r="BQ129" s="662"/>
      <c r="BR129" s="662"/>
      <c r="BS129" s="558"/>
      <c r="BT129" s="558"/>
      <c r="BU129" s="558"/>
      <c r="BV129" s="558"/>
      <c r="BW129" s="558"/>
      <c r="BX129" s="558"/>
      <c r="BY129" s="558"/>
      <c r="BZ129" s="558"/>
      <c r="CA129" s="558"/>
      <c r="CB129" s="558"/>
      <c r="CC129" s="558"/>
      <c r="CD129" s="558"/>
      <c r="CE129" s="558"/>
      <c r="CF129" s="558"/>
      <c r="CG129" s="558"/>
      <c r="CH129" s="558"/>
      <c r="CI129" s="558"/>
      <c r="CJ129" s="558"/>
      <c r="CK129" s="558"/>
      <c r="CL129" s="558"/>
      <c r="CM129" s="558"/>
      <c r="CN129" s="558"/>
      <c r="CO129" s="558"/>
      <c r="CP129" s="558"/>
      <c r="CQ129" s="558"/>
      <c r="CR129" s="558"/>
      <c r="CS129" s="558"/>
      <c r="CT129" s="558"/>
      <c r="CU129" s="558"/>
      <c r="CV129" s="558"/>
      <c r="CW129" s="558"/>
    </row>
    <row r="130" spans="1:101" x14ac:dyDescent="0.15">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662"/>
      <c r="X130" s="662"/>
      <c r="Y130" s="662"/>
      <c r="Z130" s="662"/>
      <c r="AA130" s="662"/>
      <c r="AB130" s="662"/>
      <c r="AC130" s="662"/>
      <c r="AD130" s="662"/>
      <c r="AE130" s="662"/>
      <c r="AF130" s="662"/>
      <c r="AG130" s="662"/>
      <c r="AH130" s="662"/>
      <c r="AI130" s="662"/>
      <c r="AJ130" s="662"/>
      <c r="AK130" s="662"/>
      <c r="AL130" s="662"/>
      <c r="AM130" s="662"/>
      <c r="AN130" s="662"/>
      <c r="AO130" s="662"/>
      <c r="AP130" s="662"/>
      <c r="AQ130" s="662"/>
      <c r="AR130" s="662"/>
      <c r="AS130" s="662"/>
      <c r="AT130" s="662"/>
      <c r="AU130" s="662"/>
      <c r="AV130" s="662"/>
      <c r="AW130" s="662"/>
      <c r="AX130" s="662"/>
      <c r="AY130" s="662"/>
      <c r="AZ130" s="662"/>
      <c r="BA130" s="662"/>
      <c r="BB130" s="662"/>
      <c r="BC130" s="662"/>
      <c r="BD130" s="662"/>
      <c r="BE130" s="662"/>
      <c r="BF130" s="662"/>
      <c r="BG130" s="662"/>
      <c r="BH130" s="662"/>
      <c r="BI130" s="662"/>
      <c r="BJ130" s="662"/>
      <c r="BK130" s="662"/>
      <c r="BL130" s="662"/>
      <c r="BM130" s="662"/>
      <c r="BN130" s="662"/>
      <c r="BO130" s="662"/>
      <c r="BP130" s="662"/>
      <c r="BQ130" s="662"/>
      <c r="BR130" s="662"/>
      <c r="BS130" s="558"/>
      <c r="BT130" s="558"/>
      <c r="BU130" s="558"/>
      <c r="BV130" s="558"/>
      <c r="BW130" s="558"/>
      <c r="BX130" s="558"/>
      <c r="BY130" s="558"/>
      <c r="BZ130" s="558"/>
      <c r="CA130" s="558"/>
      <c r="CB130" s="558"/>
      <c r="CC130" s="558"/>
      <c r="CD130" s="558"/>
      <c r="CE130" s="558"/>
      <c r="CF130" s="558"/>
      <c r="CG130" s="558"/>
      <c r="CH130" s="558"/>
      <c r="CI130" s="558"/>
      <c r="CJ130" s="558"/>
      <c r="CK130" s="558"/>
      <c r="CL130" s="558"/>
      <c r="CM130" s="558"/>
      <c r="CN130" s="558"/>
      <c r="CO130" s="558"/>
      <c r="CP130" s="558"/>
      <c r="CQ130" s="558"/>
      <c r="CR130" s="558"/>
      <c r="CS130" s="558"/>
      <c r="CT130" s="558"/>
      <c r="CU130" s="558"/>
      <c r="CV130" s="558"/>
      <c r="CW130" s="558"/>
    </row>
    <row r="131" spans="1:101" x14ac:dyDescent="0.15">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662"/>
      <c r="X131" s="662"/>
      <c r="Y131" s="662"/>
      <c r="Z131" s="662"/>
      <c r="AA131" s="662"/>
      <c r="AB131" s="662"/>
      <c r="AC131" s="662"/>
      <c r="AD131" s="662"/>
      <c r="AE131" s="662"/>
      <c r="AF131" s="662"/>
      <c r="AG131" s="662"/>
      <c r="AH131" s="662"/>
      <c r="AI131" s="662"/>
      <c r="AJ131" s="662"/>
      <c r="AK131" s="662"/>
      <c r="AL131" s="662"/>
      <c r="AM131" s="662"/>
      <c r="AN131" s="662"/>
      <c r="AO131" s="662"/>
      <c r="AP131" s="662"/>
      <c r="AQ131" s="662"/>
      <c r="AR131" s="662"/>
      <c r="AS131" s="662"/>
      <c r="AT131" s="662"/>
      <c r="AU131" s="662"/>
      <c r="AV131" s="662"/>
      <c r="AW131" s="662"/>
      <c r="AX131" s="662"/>
      <c r="AY131" s="662"/>
      <c r="AZ131" s="662"/>
      <c r="BA131" s="662"/>
      <c r="BB131" s="662"/>
      <c r="BC131" s="662"/>
      <c r="BD131" s="662"/>
      <c r="BE131" s="662"/>
      <c r="BF131" s="662"/>
      <c r="BG131" s="662"/>
      <c r="BH131" s="662"/>
      <c r="BI131" s="662"/>
      <c r="BJ131" s="662"/>
      <c r="BK131" s="662"/>
      <c r="BL131" s="662"/>
      <c r="BM131" s="662"/>
      <c r="BN131" s="662"/>
      <c r="BO131" s="662"/>
      <c r="BP131" s="662"/>
      <c r="BQ131" s="662"/>
      <c r="BR131" s="662"/>
    </row>
    <row r="132" spans="1:101" x14ac:dyDescent="0.15">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662"/>
      <c r="X132" s="662"/>
      <c r="Y132" s="662"/>
      <c r="Z132" s="662"/>
      <c r="AA132" s="662"/>
      <c r="AB132" s="662"/>
      <c r="AC132" s="662"/>
      <c r="AD132" s="662"/>
      <c r="AE132" s="662"/>
      <c r="AF132" s="662"/>
      <c r="AG132" s="662"/>
      <c r="AH132" s="662"/>
      <c r="AI132" s="662"/>
      <c r="AJ132" s="662"/>
      <c r="AK132" s="662"/>
      <c r="AL132" s="662"/>
      <c r="AM132" s="662"/>
      <c r="AN132" s="662"/>
      <c r="AO132" s="662"/>
      <c r="AP132" s="662"/>
      <c r="AQ132" s="662"/>
      <c r="AR132" s="662"/>
      <c r="AS132" s="662"/>
      <c r="AT132" s="662"/>
      <c r="AU132" s="662"/>
      <c r="AV132" s="662"/>
      <c r="AW132" s="662"/>
      <c r="AX132" s="662"/>
      <c r="AY132" s="662"/>
      <c r="AZ132" s="662"/>
      <c r="BA132" s="662"/>
      <c r="BB132" s="662"/>
      <c r="BC132" s="662"/>
      <c r="BD132" s="662"/>
      <c r="BE132" s="662"/>
      <c r="BF132" s="662"/>
      <c r="BG132" s="662"/>
      <c r="BH132" s="662"/>
      <c r="BI132" s="662"/>
      <c r="BJ132" s="662"/>
      <c r="BK132" s="662"/>
      <c r="BL132" s="662"/>
      <c r="BM132" s="662"/>
      <c r="BN132" s="662"/>
      <c r="BO132" s="662"/>
      <c r="BP132" s="662"/>
      <c r="BQ132" s="662"/>
      <c r="BR132" s="662"/>
    </row>
    <row r="133" spans="1:101" x14ac:dyDescent="0.15">
      <c r="A133" s="662"/>
      <c r="B133" s="662"/>
      <c r="C133" s="662"/>
      <c r="D133" s="662"/>
      <c r="E133" s="662"/>
      <c r="F133" s="662"/>
      <c r="G133" s="662"/>
      <c r="H133" s="662"/>
      <c r="I133" s="662"/>
      <c r="J133" s="662"/>
      <c r="K133" s="662"/>
      <c r="L133" s="662"/>
      <c r="M133" s="662"/>
      <c r="N133" s="662"/>
      <c r="O133" s="662"/>
      <c r="P133" s="662"/>
      <c r="Q133" s="662"/>
      <c r="R133" s="662"/>
      <c r="S133" s="662"/>
      <c r="T133" s="662"/>
      <c r="U133" s="662"/>
      <c r="V133" s="662"/>
      <c r="W133" s="662"/>
      <c r="X133" s="662"/>
      <c r="Y133" s="662"/>
      <c r="Z133" s="662"/>
      <c r="AA133" s="662"/>
      <c r="AB133" s="662"/>
      <c r="AC133" s="662"/>
      <c r="AD133" s="662"/>
      <c r="AE133" s="662"/>
      <c r="AF133" s="662"/>
      <c r="AG133" s="662"/>
      <c r="AH133" s="662"/>
      <c r="AI133" s="662"/>
      <c r="AJ133" s="662"/>
      <c r="AK133" s="662"/>
      <c r="AL133" s="662"/>
      <c r="AM133" s="662"/>
      <c r="AN133" s="662"/>
      <c r="AO133" s="662"/>
      <c r="AP133" s="662"/>
      <c r="AQ133" s="662"/>
      <c r="AR133" s="662"/>
      <c r="AS133" s="662"/>
      <c r="AT133" s="662"/>
      <c r="AU133" s="662"/>
      <c r="AV133" s="662"/>
      <c r="AW133" s="662"/>
      <c r="AX133" s="662"/>
      <c r="AY133" s="662"/>
      <c r="AZ133" s="662"/>
      <c r="BA133" s="662"/>
      <c r="BB133" s="662"/>
      <c r="BC133" s="662"/>
      <c r="BD133" s="662"/>
      <c r="BE133" s="662"/>
      <c r="BF133" s="662"/>
      <c r="BG133" s="662"/>
      <c r="BH133" s="662"/>
      <c r="BI133" s="662"/>
      <c r="BJ133" s="662"/>
      <c r="BK133" s="662"/>
      <c r="BL133" s="662"/>
      <c r="BM133" s="662"/>
      <c r="BN133" s="662"/>
      <c r="BO133" s="662"/>
      <c r="BP133" s="662"/>
      <c r="BQ133" s="662"/>
      <c r="BR133" s="662"/>
    </row>
    <row r="134" spans="1:101" x14ac:dyDescent="0.15">
      <c r="A134" s="662"/>
      <c r="B134" s="662"/>
      <c r="C134" s="662"/>
      <c r="D134" s="662"/>
      <c r="E134" s="662"/>
      <c r="F134" s="662"/>
      <c r="G134" s="662"/>
      <c r="H134" s="662"/>
      <c r="I134" s="662"/>
      <c r="J134" s="662"/>
      <c r="K134" s="662"/>
      <c r="L134" s="662"/>
      <c r="M134" s="662"/>
      <c r="N134" s="662"/>
      <c r="O134" s="662"/>
      <c r="P134" s="662"/>
      <c r="Q134" s="662"/>
      <c r="R134" s="662"/>
      <c r="S134" s="662"/>
      <c r="T134" s="662"/>
      <c r="U134" s="662"/>
      <c r="V134" s="662"/>
      <c r="W134" s="662"/>
      <c r="X134" s="662"/>
      <c r="Y134" s="662"/>
      <c r="Z134" s="662"/>
      <c r="AA134" s="662"/>
      <c r="AB134" s="662"/>
      <c r="AC134" s="662"/>
      <c r="AD134" s="662"/>
      <c r="AE134" s="662"/>
      <c r="AF134" s="662"/>
      <c r="AG134" s="662"/>
      <c r="AH134" s="662"/>
      <c r="AI134" s="662"/>
      <c r="AJ134" s="662"/>
      <c r="AK134" s="662"/>
      <c r="AL134" s="662"/>
      <c r="AM134" s="662"/>
      <c r="AN134" s="662"/>
      <c r="AO134" s="662"/>
      <c r="AP134" s="662"/>
      <c r="AQ134" s="662"/>
      <c r="AR134" s="662"/>
      <c r="AS134" s="662"/>
      <c r="AT134" s="662"/>
      <c r="AU134" s="662"/>
      <c r="AV134" s="662"/>
      <c r="AW134" s="662"/>
      <c r="AX134" s="662"/>
      <c r="AY134" s="662"/>
      <c r="AZ134" s="662"/>
      <c r="BA134" s="662"/>
      <c r="BB134" s="662"/>
      <c r="BC134" s="662"/>
      <c r="BD134" s="662"/>
      <c r="BE134" s="662"/>
      <c r="BF134" s="662"/>
      <c r="BG134" s="662"/>
      <c r="BH134" s="662"/>
      <c r="BI134" s="662"/>
      <c r="BJ134" s="662"/>
      <c r="BK134" s="662"/>
      <c r="BL134" s="662"/>
      <c r="BM134" s="662"/>
      <c r="BN134" s="662"/>
      <c r="BO134" s="662"/>
      <c r="BP134" s="662"/>
      <c r="BQ134" s="662"/>
      <c r="BR134" s="662"/>
    </row>
    <row r="135" spans="1:101" x14ac:dyDescent="0.15">
      <c r="A135" s="662"/>
      <c r="B135" s="662"/>
      <c r="C135" s="662"/>
      <c r="D135" s="662"/>
      <c r="E135" s="662"/>
      <c r="F135" s="662"/>
      <c r="G135" s="662"/>
      <c r="H135" s="662"/>
      <c r="I135" s="662"/>
      <c r="J135" s="662"/>
      <c r="K135" s="662"/>
      <c r="L135" s="662"/>
      <c r="M135" s="662"/>
      <c r="N135" s="662"/>
      <c r="O135" s="662"/>
      <c r="P135" s="662"/>
      <c r="Q135" s="662"/>
      <c r="R135" s="662"/>
      <c r="S135" s="662"/>
      <c r="T135" s="662"/>
      <c r="U135" s="662"/>
      <c r="V135" s="662"/>
      <c r="W135" s="662"/>
      <c r="X135" s="662"/>
      <c r="Y135" s="662"/>
      <c r="Z135" s="662"/>
      <c r="AA135" s="662"/>
      <c r="AB135" s="662"/>
      <c r="AC135" s="662"/>
      <c r="AD135" s="662"/>
      <c r="AE135" s="662"/>
      <c r="AF135" s="662"/>
      <c r="AG135" s="662"/>
      <c r="AH135" s="662"/>
      <c r="AI135" s="662"/>
      <c r="AJ135" s="662"/>
      <c r="AK135" s="662"/>
      <c r="AL135" s="662"/>
      <c r="AM135" s="662"/>
      <c r="AN135" s="662"/>
      <c r="AO135" s="662"/>
      <c r="AP135" s="662"/>
      <c r="AQ135" s="662"/>
      <c r="AR135" s="662"/>
      <c r="AS135" s="662"/>
      <c r="AT135" s="662"/>
      <c r="AU135" s="662"/>
      <c r="AV135" s="662"/>
      <c r="AW135" s="662"/>
      <c r="AX135" s="662"/>
      <c r="AY135" s="662"/>
      <c r="AZ135" s="662"/>
      <c r="BA135" s="662"/>
      <c r="BB135" s="662"/>
      <c r="BC135" s="662"/>
      <c r="BD135" s="662"/>
      <c r="BE135" s="662"/>
      <c r="BF135" s="662"/>
      <c r="BG135" s="662"/>
      <c r="BH135" s="662"/>
      <c r="BI135" s="558"/>
      <c r="BJ135" s="558"/>
      <c r="BK135" s="558"/>
      <c r="BL135" s="558"/>
      <c r="BM135" s="558"/>
      <c r="BN135" s="558"/>
      <c r="BO135" s="558"/>
      <c r="BP135" s="558"/>
      <c r="BQ135" s="558"/>
      <c r="BR135" s="558"/>
    </row>
    <row r="136" spans="1:101" x14ac:dyDescent="0.15">
      <c r="A136" s="662"/>
      <c r="B136" s="662"/>
      <c r="C136" s="662"/>
      <c r="D136" s="662"/>
      <c r="E136" s="662"/>
      <c r="F136" s="662"/>
      <c r="G136" s="662"/>
      <c r="H136" s="662"/>
      <c r="I136" s="662"/>
      <c r="J136" s="662"/>
      <c r="K136" s="662"/>
      <c r="L136" s="662"/>
      <c r="M136" s="662"/>
      <c r="N136" s="662"/>
      <c r="O136" s="662"/>
      <c r="P136" s="662"/>
      <c r="Q136" s="662"/>
      <c r="R136" s="662"/>
      <c r="S136" s="662"/>
      <c r="T136" s="662"/>
      <c r="U136" s="662"/>
      <c r="V136" s="662"/>
      <c r="W136" s="662"/>
      <c r="X136" s="662"/>
      <c r="Y136" s="662"/>
      <c r="Z136" s="662"/>
      <c r="AA136" s="662"/>
      <c r="AB136" s="662"/>
      <c r="AC136" s="662"/>
      <c r="AD136" s="662"/>
      <c r="AE136" s="662"/>
      <c r="AF136" s="662"/>
      <c r="AG136" s="662"/>
      <c r="AH136" s="662"/>
      <c r="AI136" s="662"/>
      <c r="AJ136" s="662"/>
      <c r="AK136" s="662"/>
      <c r="AL136" s="662"/>
      <c r="AM136" s="662"/>
      <c r="AN136" s="662"/>
      <c r="AO136" s="662"/>
      <c r="AP136" s="662"/>
      <c r="AQ136" s="662"/>
      <c r="AR136" s="662"/>
      <c r="AS136" s="662"/>
      <c r="AT136" s="662"/>
      <c r="AU136" s="662"/>
      <c r="AV136" s="662"/>
      <c r="AW136" s="662"/>
      <c r="AX136" s="662"/>
      <c r="AY136" s="662"/>
      <c r="AZ136" s="662"/>
      <c r="BA136" s="662"/>
      <c r="BB136" s="662"/>
      <c r="BC136" s="662"/>
      <c r="BD136" s="662"/>
      <c r="BE136" s="662"/>
      <c r="BF136" s="662"/>
      <c r="BG136" s="662"/>
      <c r="BH136" s="662"/>
      <c r="BI136" s="558"/>
      <c r="BJ136" s="558"/>
      <c r="BK136" s="558"/>
      <c r="BL136" s="558"/>
      <c r="BM136" s="558"/>
      <c r="BN136" s="558"/>
      <c r="BO136" s="558"/>
      <c r="BP136" s="558"/>
      <c r="BQ136" s="558"/>
      <c r="BR136" s="558"/>
    </row>
    <row r="137" spans="1:101" x14ac:dyDescent="0.15">
      <c r="A137" s="662"/>
      <c r="B137" s="662"/>
      <c r="C137" s="662"/>
      <c r="D137" s="662"/>
      <c r="E137" s="662"/>
      <c r="F137" s="662"/>
      <c r="G137" s="662"/>
      <c r="H137" s="662"/>
      <c r="I137" s="662"/>
      <c r="J137" s="662"/>
      <c r="K137" s="662"/>
      <c r="L137" s="662"/>
      <c r="M137" s="662"/>
      <c r="N137" s="662"/>
      <c r="O137" s="662"/>
      <c r="P137" s="662"/>
      <c r="Q137" s="662"/>
      <c r="R137" s="662"/>
      <c r="S137" s="662"/>
      <c r="T137" s="662"/>
      <c r="U137" s="662"/>
      <c r="V137" s="662"/>
      <c r="W137" s="662"/>
      <c r="X137" s="662"/>
      <c r="Y137" s="662"/>
      <c r="Z137" s="662"/>
      <c r="AA137" s="662"/>
      <c r="AB137" s="662"/>
      <c r="AC137" s="662"/>
      <c r="AD137" s="662"/>
      <c r="AE137" s="662"/>
      <c r="AF137" s="662"/>
      <c r="AG137" s="662"/>
      <c r="AH137" s="662"/>
      <c r="AI137" s="662"/>
      <c r="AJ137" s="662"/>
      <c r="AK137" s="662"/>
      <c r="AL137" s="662"/>
      <c r="AM137" s="662"/>
      <c r="AN137" s="662"/>
      <c r="AO137" s="662"/>
      <c r="AP137" s="662"/>
      <c r="AQ137" s="662"/>
      <c r="AR137" s="662"/>
      <c r="AS137" s="662"/>
      <c r="AT137" s="662"/>
      <c r="AU137" s="662"/>
      <c r="AV137" s="662"/>
      <c r="AW137" s="662"/>
      <c r="AX137" s="662"/>
      <c r="AY137" s="662"/>
      <c r="AZ137" s="662"/>
      <c r="BA137" s="662"/>
      <c r="BB137" s="662"/>
      <c r="BC137" s="662"/>
      <c r="BD137" s="662"/>
      <c r="BE137" s="662"/>
      <c r="BF137" s="662"/>
      <c r="BG137" s="662"/>
      <c r="BH137" s="662"/>
      <c r="BI137" s="558"/>
      <c r="BJ137" s="558"/>
      <c r="BK137" s="558"/>
      <c r="BL137" s="558"/>
      <c r="BM137" s="558"/>
      <c r="BN137" s="558"/>
      <c r="BO137" s="558"/>
      <c r="BP137" s="558"/>
      <c r="BQ137" s="558"/>
      <c r="BR137" s="558"/>
    </row>
    <row r="138" spans="1:101" x14ac:dyDescent="0.15">
      <c r="A138" s="662"/>
      <c r="B138" s="662"/>
      <c r="C138" s="662"/>
      <c r="D138" s="662"/>
      <c r="E138" s="662"/>
      <c r="F138" s="662"/>
      <c r="G138" s="662"/>
      <c r="H138" s="662"/>
      <c r="I138" s="662"/>
      <c r="J138" s="662"/>
      <c r="K138" s="662"/>
      <c r="L138" s="662"/>
      <c r="M138" s="662"/>
      <c r="N138" s="662"/>
      <c r="O138" s="662"/>
      <c r="P138" s="662"/>
      <c r="Q138" s="662"/>
      <c r="R138" s="662"/>
      <c r="S138" s="662"/>
      <c r="T138" s="662"/>
      <c r="U138" s="662"/>
      <c r="V138" s="662"/>
      <c r="W138" s="662"/>
      <c r="X138" s="662"/>
      <c r="Y138" s="662"/>
      <c r="Z138" s="662"/>
      <c r="AA138" s="662"/>
      <c r="AB138" s="662"/>
      <c r="AC138" s="662"/>
      <c r="AD138" s="662"/>
      <c r="AE138" s="662"/>
      <c r="AF138" s="662"/>
      <c r="AG138" s="662"/>
      <c r="AH138" s="662"/>
      <c r="AI138" s="662"/>
      <c r="AJ138" s="662"/>
      <c r="AK138" s="662"/>
      <c r="AL138" s="662"/>
      <c r="AM138" s="662"/>
      <c r="AN138" s="662"/>
      <c r="AO138" s="662"/>
      <c r="AP138" s="662"/>
      <c r="AQ138" s="662"/>
      <c r="AR138" s="662"/>
      <c r="AS138" s="662"/>
      <c r="AT138" s="662"/>
      <c r="AU138" s="662"/>
      <c r="AV138" s="662"/>
      <c r="AW138" s="662"/>
      <c r="AX138" s="662"/>
      <c r="AY138" s="662"/>
      <c r="AZ138" s="662"/>
      <c r="BA138" s="662"/>
      <c r="BB138" s="662"/>
      <c r="BC138" s="662"/>
      <c r="BD138" s="662"/>
      <c r="BE138" s="662"/>
      <c r="BF138" s="662"/>
      <c r="BG138" s="662"/>
      <c r="BH138" s="662"/>
      <c r="BI138" s="558"/>
      <c r="BJ138" s="558"/>
      <c r="BK138" s="558"/>
      <c r="BL138" s="558"/>
      <c r="BM138" s="558"/>
      <c r="BN138" s="558"/>
      <c r="BO138" s="558"/>
      <c r="BP138" s="558"/>
      <c r="BQ138" s="558"/>
      <c r="BR138" s="558"/>
    </row>
    <row r="139" spans="1:101" x14ac:dyDescent="0.15">
      <c r="A139" s="662"/>
      <c r="B139" s="662"/>
      <c r="C139" s="662"/>
      <c r="D139" s="662"/>
      <c r="E139" s="662"/>
      <c r="F139" s="662"/>
      <c r="G139" s="662"/>
      <c r="H139" s="662"/>
      <c r="I139" s="662"/>
      <c r="J139" s="662"/>
      <c r="K139" s="662"/>
      <c r="L139" s="662"/>
      <c r="M139" s="662"/>
      <c r="N139" s="662"/>
      <c r="O139" s="662"/>
      <c r="P139" s="662"/>
      <c r="Q139" s="662"/>
      <c r="R139" s="662"/>
      <c r="S139" s="662"/>
      <c r="T139" s="662"/>
      <c r="U139" s="662"/>
      <c r="V139" s="662"/>
      <c r="W139" s="662"/>
      <c r="X139" s="662"/>
      <c r="Y139" s="662"/>
      <c r="Z139" s="662"/>
      <c r="AA139" s="662"/>
      <c r="AB139" s="662"/>
      <c r="AC139" s="662"/>
      <c r="AD139" s="662"/>
      <c r="AE139" s="662"/>
      <c r="AF139" s="662"/>
      <c r="AG139" s="662"/>
      <c r="AH139" s="662"/>
      <c r="AI139" s="662"/>
      <c r="AJ139" s="662"/>
      <c r="AK139" s="662"/>
      <c r="AL139" s="662"/>
      <c r="AM139" s="662"/>
      <c r="AN139" s="662"/>
      <c r="AO139" s="662"/>
      <c r="AP139" s="662"/>
      <c r="AQ139" s="662"/>
      <c r="AR139" s="662"/>
      <c r="AS139" s="662"/>
      <c r="AT139" s="662"/>
      <c r="AU139" s="662"/>
      <c r="AV139" s="662"/>
      <c r="AW139" s="662"/>
      <c r="AX139" s="662"/>
      <c r="AY139" s="662"/>
      <c r="AZ139" s="662"/>
      <c r="BA139" s="662"/>
      <c r="BB139" s="662"/>
      <c r="BC139" s="662"/>
      <c r="BD139" s="662"/>
      <c r="BE139" s="662"/>
      <c r="BF139" s="662"/>
      <c r="BG139" s="662"/>
      <c r="BH139" s="662"/>
      <c r="BI139" s="558"/>
      <c r="BJ139" s="558"/>
      <c r="BK139" s="558"/>
      <c r="BL139" s="558"/>
      <c r="BM139" s="558"/>
      <c r="BN139" s="558"/>
      <c r="BO139" s="558"/>
      <c r="BP139" s="558"/>
      <c r="BQ139" s="558"/>
      <c r="BR139" s="558"/>
    </row>
    <row r="140" spans="1:101" x14ac:dyDescent="0.15">
      <c r="A140" s="662"/>
      <c r="B140" s="662"/>
      <c r="C140" s="662"/>
      <c r="D140" s="662"/>
      <c r="E140" s="662"/>
      <c r="F140" s="662"/>
      <c r="G140" s="662"/>
      <c r="H140" s="662"/>
      <c r="I140" s="662"/>
      <c r="J140" s="662"/>
      <c r="K140" s="662"/>
      <c r="L140" s="662"/>
      <c r="M140" s="662"/>
      <c r="N140" s="662"/>
      <c r="O140" s="662"/>
      <c r="P140" s="662"/>
      <c r="Q140" s="662"/>
      <c r="R140" s="662"/>
      <c r="S140" s="662"/>
      <c r="T140" s="662"/>
      <c r="U140" s="662"/>
      <c r="V140" s="662"/>
      <c r="W140" s="662"/>
      <c r="X140" s="662"/>
      <c r="Y140" s="662"/>
      <c r="Z140" s="662"/>
      <c r="AA140" s="662"/>
      <c r="AB140" s="662"/>
      <c r="AC140" s="662"/>
      <c r="AD140" s="662"/>
      <c r="AE140" s="662"/>
      <c r="AF140" s="662"/>
      <c r="AG140" s="662"/>
      <c r="AH140" s="662"/>
      <c r="AI140" s="662"/>
      <c r="AJ140" s="662"/>
      <c r="AK140" s="662"/>
      <c r="AL140" s="662"/>
      <c r="AM140" s="662"/>
      <c r="AN140" s="662"/>
      <c r="AO140" s="662"/>
      <c r="AP140" s="662"/>
      <c r="AQ140" s="662"/>
      <c r="AR140" s="662"/>
      <c r="AS140" s="662"/>
      <c r="AT140" s="662"/>
      <c r="AU140" s="662"/>
      <c r="AV140" s="662"/>
      <c r="AW140" s="662"/>
      <c r="AX140" s="662"/>
      <c r="AY140" s="662"/>
      <c r="AZ140" s="662"/>
      <c r="BA140" s="662"/>
      <c r="BB140" s="662"/>
      <c r="BC140" s="662"/>
      <c r="BD140" s="662"/>
      <c r="BE140" s="662"/>
      <c r="BF140" s="662"/>
      <c r="BG140" s="662"/>
      <c r="BH140" s="662"/>
      <c r="BI140" s="558"/>
      <c r="BJ140" s="558"/>
      <c r="BK140" s="558"/>
      <c r="BL140" s="558"/>
      <c r="BM140" s="558"/>
      <c r="BN140" s="558"/>
      <c r="BO140" s="558"/>
      <c r="BP140" s="558"/>
      <c r="BQ140" s="558"/>
      <c r="BR140" s="558"/>
    </row>
    <row r="141" spans="1:101" x14ac:dyDescent="0.15">
      <c r="A141" s="662"/>
      <c r="B141" s="662"/>
      <c r="C141" s="662"/>
      <c r="D141" s="662"/>
      <c r="E141" s="662"/>
      <c r="F141" s="662"/>
      <c r="G141" s="662"/>
      <c r="H141" s="662"/>
      <c r="I141" s="662"/>
      <c r="J141" s="662"/>
      <c r="K141" s="662"/>
      <c r="L141" s="662"/>
      <c r="M141" s="662"/>
      <c r="N141" s="662"/>
      <c r="O141" s="662"/>
      <c r="P141" s="662"/>
      <c r="Q141" s="662"/>
      <c r="R141" s="662"/>
      <c r="S141" s="662"/>
      <c r="T141" s="662"/>
      <c r="U141" s="662"/>
      <c r="V141" s="662"/>
      <c r="W141" s="662"/>
      <c r="X141" s="662"/>
      <c r="Y141" s="662"/>
      <c r="Z141" s="662"/>
      <c r="AA141" s="662"/>
      <c r="AB141" s="662"/>
      <c r="AC141" s="662"/>
      <c r="AD141" s="662"/>
      <c r="AE141" s="662"/>
      <c r="AF141" s="662"/>
      <c r="AG141" s="662"/>
      <c r="AH141" s="662"/>
      <c r="AI141" s="662"/>
      <c r="AJ141" s="662"/>
      <c r="AK141" s="662"/>
      <c r="AL141" s="662"/>
      <c r="AM141" s="662"/>
      <c r="AN141" s="662"/>
      <c r="AO141" s="662"/>
      <c r="AP141" s="662"/>
      <c r="AQ141" s="662"/>
      <c r="AR141" s="662"/>
      <c r="AS141" s="662"/>
      <c r="AT141" s="662"/>
      <c r="AU141" s="662"/>
      <c r="AV141" s="662"/>
      <c r="AW141" s="662"/>
      <c r="AX141" s="662"/>
      <c r="AY141" s="662"/>
      <c r="AZ141" s="662"/>
      <c r="BA141" s="662"/>
      <c r="BB141" s="662"/>
      <c r="BC141" s="662"/>
      <c r="BD141" s="662"/>
      <c r="BE141" s="662"/>
      <c r="BF141" s="662"/>
      <c r="BG141" s="662"/>
      <c r="BH141" s="662"/>
      <c r="BI141" s="558"/>
      <c r="BJ141" s="558"/>
      <c r="BK141" s="558"/>
      <c r="BL141" s="558"/>
      <c r="BM141" s="558"/>
      <c r="BN141" s="558"/>
      <c r="BO141" s="558"/>
      <c r="BP141" s="558"/>
      <c r="BQ141" s="558"/>
      <c r="BR141" s="558"/>
    </row>
    <row r="142" spans="1:101" x14ac:dyDescent="0.15">
      <c r="A142" s="662"/>
      <c r="B142" s="662"/>
      <c r="C142" s="662"/>
      <c r="D142" s="662"/>
      <c r="E142" s="662"/>
      <c r="F142" s="662"/>
      <c r="G142" s="662"/>
      <c r="H142" s="662"/>
      <c r="I142" s="662"/>
      <c r="J142" s="662"/>
      <c r="K142" s="662"/>
      <c r="L142" s="662"/>
      <c r="M142" s="662"/>
      <c r="N142" s="662"/>
      <c r="O142" s="662"/>
      <c r="P142" s="662"/>
      <c r="Q142" s="662"/>
      <c r="R142" s="662"/>
      <c r="S142" s="662"/>
      <c r="T142" s="662"/>
      <c r="U142" s="662"/>
      <c r="V142" s="662"/>
      <c r="W142" s="662"/>
      <c r="X142" s="662"/>
      <c r="Y142" s="662"/>
      <c r="Z142" s="662"/>
      <c r="AA142" s="662"/>
      <c r="AB142" s="662"/>
      <c r="AC142" s="662"/>
      <c r="AD142" s="662"/>
      <c r="AE142" s="662"/>
      <c r="AF142" s="662"/>
      <c r="AG142" s="662"/>
      <c r="AH142" s="662"/>
      <c r="AI142" s="662"/>
      <c r="AJ142" s="662"/>
      <c r="AK142" s="662"/>
      <c r="AL142" s="662"/>
      <c r="AM142" s="662"/>
      <c r="AN142" s="662"/>
      <c r="AO142" s="662"/>
      <c r="AP142" s="662"/>
      <c r="AQ142" s="662"/>
      <c r="AR142" s="662"/>
      <c r="AS142" s="662"/>
      <c r="AT142" s="662"/>
      <c r="AU142" s="662"/>
      <c r="AV142" s="662"/>
      <c r="AW142" s="662"/>
      <c r="AX142" s="662"/>
      <c r="AY142" s="662"/>
      <c r="AZ142" s="662"/>
      <c r="BA142" s="662"/>
      <c r="BB142" s="662"/>
      <c r="BC142" s="662"/>
      <c r="BD142" s="662"/>
      <c r="BE142" s="662"/>
      <c r="BF142" s="662"/>
      <c r="BG142" s="662"/>
      <c r="BH142" s="662"/>
      <c r="BI142" s="558"/>
      <c r="BJ142" s="558"/>
      <c r="BK142" s="558"/>
      <c r="BL142" s="558"/>
      <c r="BM142" s="558"/>
      <c r="BN142" s="558"/>
      <c r="BO142" s="558"/>
      <c r="BP142" s="558"/>
      <c r="BQ142" s="558"/>
      <c r="BR142" s="558"/>
    </row>
    <row r="143" spans="1:101" x14ac:dyDescent="0.15">
      <c r="A143" s="662"/>
      <c r="B143" s="662"/>
      <c r="C143" s="662"/>
      <c r="D143" s="662"/>
      <c r="E143" s="662"/>
      <c r="F143" s="662"/>
      <c r="G143" s="662"/>
      <c r="H143" s="662"/>
      <c r="I143" s="662"/>
      <c r="J143" s="662"/>
      <c r="K143" s="662"/>
      <c r="L143" s="662"/>
      <c r="M143" s="662"/>
      <c r="N143" s="662"/>
      <c r="O143" s="662"/>
      <c r="P143" s="662"/>
      <c r="Q143" s="662"/>
      <c r="R143" s="662"/>
      <c r="S143" s="662"/>
      <c r="T143" s="662"/>
      <c r="U143" s="662"/>
      <c r="V143" s="662"/>
      <c r="W143" s="662"/>
      <c r="X143" s="662"/>
      <c r="Y143" s="662"/>
      <c r="Z143" s="662"/>
      <c r="AA143" s="662"/>
      <c r="AB143" s="662"/>
      <c r="AC143" s="662"/>
      <c r="AD143" s="662"/>
      <c r="AE143" s="662"/>
      <c r="AF143" s="662"/>
      <c r="AG143" s="662"/>
      <c r="AH143" s="662"/>
      <c r="AI143" s="662"/>
      <c r="AJ143" s="662"/>
      <c r="AK143" s="662"/>
      <c r="AL143" s="662"/>
      <c r="AM143" s="662"/>
      <c r="AN143" s="662"/>
      <c r="AO143" s="662"/>
      <c r="AP143" s="662"/>
      <c r="AQ143" s="662"/>
      <c r="AR143" s="662"/>
      <c r="AS143" s="662"/>
      <c r="AT143" s="662"/>
      <c r="AU143" s="662"/>
      <c r="AV143" s="662"/>
      <c r="AW143" s="662"/>
      <c r="AX143" s="662"/>
      <c r="AY143" s="662"/>
      <c r="AZ143" s="662"/>
      <c r="BA143" s="662"/>
      <c r="BB143" s="662"/>
      <c r="BC143" s="662"/>
      <c r="BD143" s="662"/>
      <c r="BE143" s="662"/>
      <c r="BF143" s="662"/>
      <c r="BG143" s="662"/>
      <c r="BH143" s="662"/>
      <c r="BI143" s="558"/>
      <c r="BJ143" s="558"/>
      <c r="BK143" s="558"/>
      <c r="BL143" s="558"/>
      <c r="BM143" s="558"/>
      <c r="BN143" s="558"/>
      <c r="BO143" s="558"/>
      <c r="BP143" s="558"/>
      <c r="BQ143" s="558"/>
      <c r="BR143" s="558"/>
    </row>
    <row r="144" spans="1:101" x14ac:dyDescent="0.15">
      <c r="A144" s="662"/>
      <c r="B144" s="662"/>
      <c r="C144" s="662"/>
      <c r="D144" s="662"/>
      <c r="E144" s="662"/>
      <c r="F144" s="662"/>
      <c r="G144" s="662"/>
      <c r="H144" s="662"/>
      <c r="I144" s="662"/>
      <c r="J144" s="662"/>
      <c r="K144" s="662"/>
      <c r="L144" s="662"/>
      <c r="M144" s="662"/>
      <c r="N144" s="662"/>
      <c r="O144" s="662"/>
      <c r="P144" s="662"/>
      <c r="Q144" s="662"/>
      <c r="R144" s="662"/>
      <c r="S144" s="662"/>
      <c r="T144" s="662"/>
      <c r="U144" s="662"/>
      <c r="V144" s="662"/>
      <c r="W144" s="662"/>
      <c r="X144" s="662"/>
      <c r="Y144" s="662"/>
      <c r="Z144" s="662"/>
      <c r="AA144" s="662"/>
      <c r="AB144" s="662"/>
      <c r="AC144" s="662"/>
      <c r="AD144" s="662"/>
      <c r="AE144" s="662"/>
      <c r="AF144" s="662"/>
      <c r="AG144" s="662"/>
      <c r="AH144" s="662"/>
      <c r="AI144" s="662"/>
      <c r="AJ144" s="662"/>
      <c r="AK144" s="662"/>
      <c r="AL144" s="662"/>
      <c r="AM144" s="662"/>
      <c r="AN144" s="662"/>
      <c r="AO144" s="662"/>
      <c r="AP144" s="662"/>
      <c r="AQ144" s="662"/>
      <c r="AR144" s="662"/>
      <c r="AS144" s="662"/>
      <c r="AT144" s="662"/>
      <c r="AU144" s="662"/>
      <c r="AV144" s="662"/>
      <c r="AW144" s="662"/>
      <c r="AX144" s="662"/>
      <c r="AY144" s="662"/>
      <c r="AZ144" s="662"/>
      <c r="BA144" s="662"/>
      <c r="BB144" s="662"/>
      <c r="BC144" s="662"/>
      <c r="BD144" s="662"/>
      <c r="BE144" s="662"/>
      <c r="BF144" s="662"/>
      <c r="BG144" s="662"/>
      <c r="BH144" s="662"/>
      <c r="BI144" s="558"/>
      <c r="BJ144" s="558"/>
      <c r="BK144" s="558"/>
      <c r="BL144" s="558"/>
      <c r="BM144" s="558"/>
      <c r="BN144" s="558"/>
      <c r="BO144" s="558"/>
      <c r="BP144" s="558"/>
      <c r="BQ144" s="558"/>
      <c r="BR144" s="558"/>
    </row>
    <row r="145" spans="1:70" x14ac:dyDescent="0.15">
      <c r="A145" s="662"/>
      <c r="B145" s="662"/>
      <c r="C145" s="662"/>
      <c r="D145" s="662"/>
      <c r="E145" s="662"/>
      <c r="F145" s="662"/>
      <c r="G145" s="662"/>
      <c r="H145" s="662"/>
      <c r="I145" s="662"/>
      <c r="J145" s="662"/>
      <c r="K145" s="662"/>
      <c r="L145" s="662"/>
      <c r="M145" s="662"/>
      <c r="N145" s="662"/>
      <c r="O145" s="662"/>
      <c r="P145" s="662"/>
      <c r="Q145" s="662"/>
      <c r="R145" s="662"/>
      <c r="S145" s="662"/>
      <c r="T145" s="662"/>
      <c r="U145" s="662"/>
      <c r="V145" s="662"/>
      <c r="W145" s="662"/>
      <c r="X145" s="662"/>
      <c r="Y145" s="662"/>
      <c r="Z145" s="662"/>
      <c r="AA145" s="662"/>
      <c r="AB145" s="662"/>
      <c r="AC145" s="662"/>
      <c r="AD145" s="662"/>
      <c r="AE145" s="662"/>
      <c r="AF145" s="662"/>
      <c r="AG145" s="662"/>
      <c r="AH145" s="662"/>
      <c r="AI145" s="662"/>
      <c r="AJ145" s="662"/>
      <c r="AK145" s="662"/>
      <c r="AL145" s="662"/>
      <c r="AM145" s="662"/>
      <c r="AN145" s="662"/>
      <c r="AO145" s="662"/>
      <c r="AP145" s="662"/>
      <c r="AQ145" s="662"/>
      <c r="AR145" s="662"/>
      <c r="AS145" s="662"/>
      <c r="AT145" s="662"/>
      <c r="AU145" s="662"/>
      <c r="AV145" s="662"/>
      <c r="AW145" s="662"/>
      <c r="AX145" s="662"/>
      <c r="AY145" s="662"/>
      <c r="AZ145" s="662"/>
      <c r="BA145" s="662"/>
      <c r="BB145" s="662"/>
      <c r="BC145" s="662"/>
      <c r="BD145" s="662"/>
      <c r="BE145" s="662"/>
      <c r="BF145" s="662"/>
      <c r="BG145" s="662"/>
      <c r="BH145" s="662"/>
      <c r="BI145" s="558"/>
      <c r="BJ145" s="558"/>
      <c r="BK145" s="558"/>
      <c r="BL145" s="558"/>
      <c r="BM145" s="558"/>
      <c r="BN145" s="558"/>
      <c r="BO145" s="558"/>
      <c r="BP145" s="558"/>
      <c r="BQ145" s="558"/>
      <c r="BR145" s="558"/>
    </row>
    <row r="146" spans="1:70" x14ac:dyDescent="0.15">
      <c r="A146" s="662"/>
      <c r="B146" s="662"/>
      <c r="C146" s="662"/>
      <c r="D146" s="662"/>
      <c r="E146" s="662"/>
      <c r="F146" s="662"/>
      <c r="G146" s="662"/>
      <c r="H146" s="662"/>
      <c r="I146" s="662"/>
      <c r="J146" s="662"/>
      <c r="K146" s="662"/>
      <c r="L146" s="662"/>
      <c r="M146" s="662"/>
      <c r="N146" s="662"/>
      <c r="O146" s="662"/>
      <c r="P146" s="662"/>
      <c r="Q146" s="662"/>
      <c r="R146" s="662"/>
      <c r="S146" s="662"/>
      <c r="T146" s="662"/>
      <c r="U146" s="662"/>
      <c r="V146" s="662"/>
      <c r="W146" s="662"/>
      <c r="X146" s="662"/>
      <c r="Y146" s="662"/>
      <c r="Z146" s="662"/>
      <c r="AA146" s="662"/>
      <c r="AB146" s="662"/>
      <c r="AC146" s="662"/>
      <c r="AD146" s="662"/>
      <c r="AE146" s="662"/>
      <c r="AF146" s="662"/>
      <c r="AG146" s="662"/>
      <c r="AH146" s="662"/>
      <c r="AI146" s="662"/>
      <c r="AJ146" s="662"/>
      <c r="AK146" s="662"/>
      <c r="AL146" s="662"/>
      <c r="AM146" s="662"/>
      <c r="AN146" s="662"/>
      <c r="AO146" s="662"/>
      <c r="AP146" s="662"/>
      <c r="AQ146" s="662"/>
      <c r="AR146" s="662"/>
      <c r="AS146" s="662"/>
      <c r="AT146" s="662"/>
      <c r="AU146" s="662"/>
      <c r="AV146" s="662"/>
      <c r="AW146" s="662"/>
      <c r="AX146" s="662"/>
      <c r="AY146" s="662"/>
      <c r="AZ146" s="662"/>
      <c r="BA146" s="662"/>
      <c r="BB146" s="662"/>
      <c r="BC146" s="662"/>
      <c r="BD146" s="662"/>
      <c r="BE146" s="662"/>
      <c r="BF146" s="662"/>
      <c r="BG146" s="662"/>
      <c r="BH146" s="662"/>
      <c r="BI146" s="558"/>
      <c r="BJ146" s="558"/>
      <c r="BK146" s="558"/>
      <c r="BL146" s="558"/>
      <c r="BM146" s="558"/>
      <c r="BN146" s="558"/>
      <c r="BO146" s="558"/>
      <c r="BP146" s="558"/>
      <c r="BQ146" s="558"/>
      <c r="BR146" s="558"/>
    </row>
    <row r="147" spans="1:70" x14ac:dyDescent="0.15">
      <c r="A147" s="662"/>
      <c r="B147" s="662"/>
      <c r="C147" s="662"/>
      <c r="D147" s="662"/>
      <c r="E147" s="662"/>
      <c r="F147" s="662"/>
      <c r="G147" s="662"/>
      <c r="H147" s="662"/>
      <c r="I147" s="662"/>
      <c r="J147" s="662"/>
      <c r="K147" s="662"/>
      <c r="L147" s="662"/>
      <c r="M147" s="662"/>
      <c r="N147" s="662"/>
      <c r="O147" s="662"/>
      <c r="P147" s="662"/>
      <c r="Q147" s="662"/>
      <c r="R147" s="662"/>
      <c r="S147" s="662"/>
      <c r="T147" s="662"/>
      <c r="U147" s="662"/>
      <c r="V147" s="662"/>
      <c r="W147" s="662"/>
      <c r="X147" s="662"/>
      <c r="Y147" s="662"/>
      <c r="Z147" s="662"/>
      <c r="AA147" s="662"/>
      <c r="AB147" s="662"/>
      <c r="AC147" s="662"/>
      <c r="AD147" s="662"/>
      <c r="AE147" s="662"/>
      <c r="AF147" s="662"/>
      <c r="AG147" s="662"/>
      <c r="AH147" s="662"/>
      <c r="AI147" s="662"/>
      <c r="AJ147" s="662"/>
      <c r="AK147" s="662"/>
      <c r="AL147" s="662"/>
      <c r="AM147" s="662"/>
      <c r="AN147" s="662"/>
      <c r="AO147" s="662"/>
      <c r="AP147" s="662"/>
      <c r="AQ147" s="662"/>
      <c r="AR147" s="662"/>
      <c r="AS147" s="662"/>
      <c r="AT147" s="662"/>
      <c r="AU147" s="662"/>
      <c r="AV147" s="662"/>
      <c r="AW147" s="662"/>
      <c r="AX147" s="662"/>
      <c r="AY147" s="662"/>
      <c r="AZ147" s="662"/>
      <c r="BA147" s="662"/>
      <c r="BB147" s="662"/>
      <c r="BC147" s="662"/>
      <c r="BD147" s="662"/>
      <c r="BE147" s="662"/>
      <c r="BF147" s="662"/>
      <c r="BG147" s="662"/>
      <c r="BH147" s="662"/>
      <c r="BI147" s="558"/>
      <c r="BJ147" s="558"/>
      <c r="BK147" s="558"/>
      <c r="BL147" s="558"/>
      <c r="BM147" s="558"/>
      <c r="BN147" s="558"/>
      <c r="BO147" s="558"/>
      <c r="BP147" s="558"/>
      <c r="BQ147" s="558"/>
      <c r="BR147" s="558"/>
    </row>
    <row r="148" spans="1:70" x14ac:dyDescent="0.15">
      <c r="A148" s="662"/>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c r="AN148" s="662"/>
      <c r="AO148" s="662"/>
      <c r="AP148" s="662"/>
      <c r="AQ148" s="662"/>
      <c r="AR148" s="662"/>
      <c r="AS148" s="662"/>
      <c r="AT148" s="662"/>
      <c r="AU148" s="662"/>
      <c r="AV148" s="662"/>
      <c r="AW148" s="662"/>
      <c r="AX148" s="662"/>
      <c r="AY148" s="662"/>
      <c r="AZ148" s="662"/>
      <c r="BA148" s="662"/>
      <c r="BB148" s="662"/>
      <c r="BC148" s="662"/>
      <c r="BD148" s="662"/>
      <c r="BE148" s="662"/>
      <c r="BF148" s="662"/>
      <c r="BG148" s="662"/>
      <c r="BH148" s="662"/>
      <c r="BI148" s="558"/>
      <c r="BJ148" s="558"/>
      <c r="BK148" s="558"/>
      <c r="BL148" s="558"/>
      <c r="BM148" s="558"/>
      <c r="BN148" s="558"/>
      <c r="BO148" s="558"/>
      <c r="BP148" s="558"/>
      <c r="BQ148" s="558"/>
      <c r="BR148" s="558"/>
    </row>
    <row r="149" spans="1:70" x14ac:dyDescent="0.15">
      <c r="A149" s="662"/>
      <c r="B149" s="662"/>
      <c r="C149" s="662"/>
      <c r="D149" s="662"/>
      <c r="E149" s="662"/>
      <c r="F149" s="662"/>
      <c r="G149" s="662"/>
      <c r="H149" s="662"/>
      <c r="I149" s="662"/>
      <c r="J149" s="662"/>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c r="BF149" s="662"/>
      <c r="BG149" s="662"/>
      <c r="BH149" s="662"/>
      <c r="BI149" s="558"/>
      <c r="BJ149" s="558"/>
      <c r="BK149" s="558"/>
      <c r="BL149" s="558"/>
      <c r="BM149" s="558"/>
      <c r="BN149" s="558"/>
      <c r="BO149" s="558"/>
      <c r="BP149" s="558"/>
      <c r="BQ149" s="558"/>
      <c r="BR149" s="558"/>
    </row>
    <row r="150" spans="1:70" x14ac:dyDescent="0.15">
      <c r="A150" s="662"/>
      <c r="B150" s="662"/>
      <c r="C150" s="662"/>
      <c r="D150" s="662"/>
      <c r="E150" s="662"/>
      <c r="F150" s="662"/>
      <c r="G150" s="662"/>
      <c r="H150" s="662"/>
      <c r="I150" s="662"/>
      <c r="J150" s="662"/>
      <c r="K150" s="662"/>
      <c r="L150" s="662"/>
      <c r="M150" s="662"/>
      <c r="N150" s="662"/>
      <c r="O150" s="662"/>
      <c r="P150" s="662"/>
      <c r="Q150" s="662"/>
      <c r="R150" s="662"/>
      <c r="S150" s="662"/>
      <c r="T150" s="662"/>
      <c r="U150" s="662"/>
      <c r="V150" s="662"/>
      <c r="W150" s="662"/>
      <c r="X150" s="662"/>
      <c r="Y150" s="662"/>
      <c r="Z150" s="662"/>
      <c r="AA150" s="662"/>
      <c r="AB150" s="662"/>
      <c r="AC150" s="662"/>
      <c r="AD150" s="662"/>
      <c r="AE150" s="662"/>
      <c r="AF150" s="662"/>
      <c r="AG150" s="662"/>
      <c r="AH150" s="662"/>
      <c r="AI150" s="662"/>
      <c r="AJ150" s="662"/>
      <c r="AK150" s="662"/>
      <c r="AL150" s="662"/>
      <c r="AM150" s="662"/>
      <c r="AN150" s="662"/>
      <c r="AO150" s="662"/>
      <c r="AP150" s="662"/>
      <c r="AQ150" s="662"/>
      <c r="AR150" s="662"/>
      <c r="AS150" s="662"/>
      <c r="AT150" s="662"/>
      <c r="AU150" s="662"/>
      <c r="AV150" s="662"/>
      <c r="AW150" s="662"/>
      <c r="AX150" s="662"/>
      <c r="AY150" s="662"/>
      <c r="AZ150" s="662"/>
      <c r="BA150" s="662"/>
      <c r="BB150" s="662"/>
      <c r="BC150" s="662"/>
      <c r="BD150" s="662"/>
      <c r="BE150" s="662"/>
      <c r="BF150" s="662"/>
      <c r="BG150" s="662"/>
      <c r="BH150" s="662"/>
      <c r="BI150" s="558"/>
      <c r="BJ150" s="558"/>
      <c r="BK150" s="558"/>
      <c r="BL150" s="558"/>
      <c r="BM150" s="558"/>
      <c r="BN150" s="558"/>
      <c r="BO150" s="558"/>
      <c r="BP150" s="558"/>
      <c r="BQ150" s="558"/>
      <c r="BR150" s="558"/>
    </row>
    <row r="151" spans="1:70" x14ac:dyDescent="0.15">
      <c r="A151" s="662"/>
      <c r="B151" s="662"/>
      <c r="C151" s="662"/>
      <c r="D151" s="662"/>
      <c r="E151" s="662"/>
      <c r="F151" s="662"/>
      <c r="G151" s="662"/>
      <c r="H151" s="662"/>
      <c r="I151" s="662"/>
      <c r="J151" s="662"/>
      <c r="K151" s="662"/>
      <c r="L151" s="662"/>
      <c r="M151" s="662"/>
      <c r="N151" s="662"/>
      <c r="O151" s="662"/>
      <c r="P151" s="662"/>
      <c r="Q151" s="662"/>
      <c r="R151" s="662"/>
      <c r="S151" s="662"/>
      <c r="T151" s="662"/>
      <c r="U151" s="662"/>
      <c r="V151" s="662"/>
      <c r="W151" s="662"/>
      <c r="X151" s="662"/>
      <c r="Y151" s="662"/>
      <c r="Z151" s="662"/>
      <c r="AA151" s="662"/>
      <c r="AB151" s="662"/>
      <c r="AC151" s="662"/>
      <c r="AD151" s="662"/>
      <c r="AE151" s="662"/>
      <c r="AF151" s="662"/>
      <c r="AG151" s="662"/>
      <c r="AH151" s="662"/>
      <c r="AI151" s="662"/>
      <c r="AJ151" s="662"/>
      <c r="AK151" s="662"/>
      <c r="AL151" s="662"/>
      <c r="AM151" s="662"/>
      <c r="AN151" s="662"/>
      <c r="AO151" s="662"/>
      <c r="AP151" s="662"/>
      <c r="AQ151" s="662"/>
      <c r="AR151" s="662"/>
      <c r="AS151" s="662"/>
      <c r="AT151" s="662"/>
      <c r="AU151" s="662"/>
      <c r="AV151" s="662"/>
      <c r="AW151" s="662"/>
      <c r="AX151" s="662"/>
      <c r="AY151" s="662"/>
      <c r="AZ151" s="662"/>
      <c r="BA151" s="662"/>
      <c r="BB151" s="662"/>
      <c r="BC151" s="662"/>
      <c r="BD151" s="662"/>
      <c r="BE151" s="662"/>
      <c r="BF151" s="662"/>
      <c r="BG151" s="662"/>
      <c r="BH151" s="662"/>
      <c r="BI151" s="558"/>
      <c r="BJ151" s="558"/>
      <c r="BK151" s="558"/>
      <c r="BL151" s="558"/>
      <c r="BM151" s="558"/>
      <c r="BN151" s="558"/>
      <c r="BO151" s="558"/>
      <c r="BP151" s="558"/>
      <c r="BQ151" s="558"/>
      <c r="BR151" s="558"/>
    </row>
    <row r="152" spans="1:70" x14ac:dyDescent="0.15">
      <c r="A152" s="662"/>
      <c r="B152" s="662"/>
      <c r="C152" s="662"/>
      <c r="D152" s="662"/>
      <c r="E152" s="662"/>
      <c r="F152" s="662"/>
      <c r="G152" s="662"/>
      <c r="H152" s="662"/>
      <c r="I152" s="662"/>
      <c r="J152" s="662"/>
      <c r="K152" s="662"/>
      <c r="L152" s="662"/>
      <c r="M152" s="662"/>
      <c r="N152" s="662"/>
      <c r="O152" s="662"/>
      <c r="P152" s="662"/>
      <c r="Q152" s="662"/>
      <c r="R152" s="662"/>
      <c r="S152" s="662"/>
      <c r="T152" s="662"/>
      <c r="U152" s="662"/>
      <c r="V152" s="662"/>
      <c r="W152" s="662"/>
      <c r="X152" s="662"/>
      <c r="Y152" s="662"/>
      <c r="Z152" s="662"/>
      <c r="AA152" s="662"/>
      <c r="AB152" s="662"/>
      <c r="AC152" s="662"/>
      <c r="AD152" s="662"/>
      <c r="AE152" s="662"/>
      <c r="AF152" s="662"/>
      <c r="AG152" s="662"/>
      <c r="AH152" s="662"/>
      <c r="AI152" s="662"/>
      <c r="AJ152" s="662"/>
      <c r="AK152" s="662"/>
      <c r="AL152" s="662"/>
      <c r="AM152" s="662"/>
      <c r="AN152" s="662"/>
      <c r="AO152" s="662"/>
      <c r="AP152" s="662"/>
      <c r="AQ152" s="662"/>
      <c r="AR152" s="662"/>
      <c r="AS152" s="662"/>
      <c r="AT152" s="662"/>
      <c r="AU152" s="662"/>
      <c r="AV152" s="662"/>
      <c r="AW152" s="662"/>
      <c r="AX152" s="662"/>
      <c r="AY152" s="662"/>
      <c r="AZ152" s="662"/>
      <c r="BA152" s="662"/>
      <c r="BB152" s="662"/>
      <c r="BC152" s="662"/>
      <c r="BD152" s="662"/>
      <c r="BE152" s="662"/>
      <c r="BF152" s="662"/>
      <c r="BG152" s="662"/>
      <c r="BH152" s="662"/>
      <c r="BI152" s="558"/>
      <c r="BJ152" s="558"/>
      <c r="BK152" s="558"/>
      <c r="BL152" s="558"/>
      <c r="BM152" s="558"/>
      <c r="BN152" s="558"/>
      <c r="BO152" s="558"/>
      <c r="BP152" s="558"/>
      <c r="BQ152" s="558"/>
      <c r="BR152" s="558"/>
    </row>
    <row r="153" spans="1:70" x14ac:dyDescent="0.15">
      <c r="A153" s="662"/>
      <c r="B153" s="662"/>
      <c r="C153" s="662"/>
      <c r="D153" s="662"/>
      <c r="E153" s="662"/>
      <c r="F153" s="662"/>
      <c r="G153" s="662"/>
      <c r="H153" s="662"/>
      <c r="I153" s="662"/>
      <c r="J153" s="662"/>
      <c r="K153" s="662"/>
      <c r="L153" s="662"/>
      <c r="M153" s="662"/>
      <c r="N153" s="662"/>
      <c r="O153" s="662"/>
      <c r="P153" s="662"/>
      <c r="Q153" s="662"/>
      <c r="R153" s="662"/>
      <c r="S153" s="662"/>
      <c r="T153" s="662"/>
      <c r="U153" s="662"/>
      <c r="V153" s="662"/>
      <c r="W153" s="662"/>
      <c r="X153" s="662"/>
      <c r="Y153" s="662"/>
      <c r="Z153" s="662"/>
      <c r="AA153" s="662"/>
      <c r="AB153" s="662"/>
      <c r="AC153" s="662"/>
      <c r="AD153" s="662"/>
      <c r="AE153" s="662"/>
      <c r="AF153" s="662"/>
      <c r="AG153" s="662"/>
      <c r="AH153" s="662"/>
      <c r="AI153" s="662"/>
      <c r="AJ153" s="662"/>
      <c r="AK153" s="662"/>
      <c r="AL153" s="662"/>
      <c r="AM153" s="662"/>
      <c r="AN153" s="662"/>
      <c r="AO153" s="662"/>
      <c r="AP153" s="662"/>
      <c r="AQ153" s="662"/>
      <c r="AR153" s="662"/>
      <c r="AS153" s="662"/>
      <c r="AT153" s="662"/>
      <c r="AU153" s="662"/>
      <c r="AV153" s="662"/>
      <c r="AW153" s="662"/>
      <c r="AX153" s="662"/>
      <c r="AY153" s="662"/>
      <c r="AZ153" s="662"/>
      <c r="BA153" s="662"/>
      <c r="BB153" s="662"/>
      <c r="BC153" s="662"/>
      <c r="BD153" s="662"/>
      <c r="BE153" s="662"/>
      <c r="BF153" s="662"/>
      <c r="BG153" s="662"/>
      <c r="BH153" s="662"/>
      <c r="BI153" s="558"/>
      <c r="BJ153" s="558"/>
      <c r="BK153" s="558"/>
      <c r="BL153" s="558"/>
      <c r="BM153" s="558"/>
      <c r="BN153" s="558"/>
      <c r="BO153" s="558"/>
      <c r="BP153" s="558"/>
      <c r="BQ153" s="558"/>
      <c r="BR153" s="558"/>
    </row>
    <row r="154" spans="1:70" x14ac:dyDescent="0.15">
      <c r="A154" s="662"/>
      <c r="B154" s="662"/>
      <c r="C154" s="662"/>
      <c r="D154" s="662"/>
      <c r="E154" s="662"/>
      <c r="F154" s="662"/>
      <c r="G154" s="662"/>
      <c r="H154" s="662"/>
      <c r="I154" s="662"/>
      <c r="J154" s="662"/>
      <c r="K154" s="662"/>
      <c r="L154" s="662"/>
      <c r="M154" s="662"/>
      <c r="N154" s="662"/>
      <c r="O154" s="662"/>
      <c r="P154" s="662"/>
      <c r="Q154" s="662"/>
      <c r="R154" s="662"/>
      <c r="S154" s="662"/>
      <c r="T154" s="662"/>
      <c r="U154" s="662"/>
      <c r="V154" s="662"/>
      <c r="W154" s="662"/>
      <c r="X154" s="662"/>
      <c r="Y154" s="662"/>
      <c r="Z154" s="662"/>
      <c r="AA154" s="662"/>
      <c r="AB154" s="662"/>
      <c r="AC154" s="662"/>
      <c r="AD154" s="662"/>
      <c r="AE154" s="662"/>
      <c r="AF154" s="662"/>
      <c r="AG154" s="662"/>
      <c r="AH154" s="662"/>
      <c r="AI154" s="662"/>
      <c r="AJ154" s="662"/>
      <c r="AK154" s="662"/>
      <c r="AL154" s="662"/>
      <c r="AM154" s="662"/>
      <c r="AN154" s="662"/>
      <c r="AO154" s="662"/>
      <c r="AP154" s="662"/>
      <c r="AQ154" s="662"/>
      <c r="AR154" s="662"/>
      <c r="AS154" s="662"/>
      <c r="AT154" s="662"/>
      <c r="AU154" s="662"/>
      <c r="AV154" s="662"/>
      <c r="AW154" s="662"/>
      <c r="AX154" s="662"/>
      <c r="AY154" s="662"/>
      <c r="AZ154" s="662"/>
      <c r="BA154" s="662"/>
      <c r="BB154" s="662"/>
      <c r="BC154" s="662"/>
      <c r="BD154" s="662"/>
      <c r="BE154" s="662"/>
      <c r="BF154" s="662"/>
      <c r="BG154" s="662"/>
      <c r="BH154" s="662"/>
      <c r="BI154" s="558"/>
      <c r="BJ154" s="558"/>
      <c r="BK154" s="558"/>
      <c r="BL154" s="558"/>
      <c r="BM154" s="558"/>
      <c r="BN154" s="558"/>
      <c r="BO154" s="558"/>
      <c r="BP154" s="558"/>
      <c r="BQ154" s="558"/>
      <c r="BR154" s="558"/>
    </row>
    <row r="155" spans="1:70" x14ac:dyDescent="0.15">
      <c r="A155" s="662"/>
      <c r="B155" s="662"/>
      <c r="C155" s="662"/>
      <c r="D155" s="662"/>
      <c r="E155" s="662"/>
      <c r="F155" s="662"/>
      <c r="G155" s="662"/>
      <c r="H155" s="662"/>
      <c r="I155" s="662"/>
      <c r="J155" s="662"/>
      <c r="K155" s="662"/>
      <c r="L155" s="662"/>
      <c r="M155" s="662"/>
      <c r="N155" s="662"/>
      <c r="O155" s="662"/>
      <c r="P155" s="662"/>
      <c r="Q155" s="662"/>
      <c r="R155" s="662"/>
      <c r="S155" s="662"/>
      <c r="T155" s="662"/>
      <c r="U155" s="662"/>
      <c r="V155" s="662"/>
      <c r="W155" s="662"/>
      <c r="X155" s="662"/>
      <c r="Y155" s="662"/>
      <c r="Z155" s="662"/>
      <c r="AA155" s="662"/>
      <c r="AB155" s="662"/>
      <c r="AC155" s="662"/>
      <c r="AD155" s="662"/>
      <c r="AE155" s="662"/>
      <c r="AF155" s="662"/>
      <c r="AG155" s="662"/>
      <c r="AH155" s="662"/>
      <c r="AI155" s="662"/>
      <c r="AJ155" s="662"/>
      <c r="AK155" s="662"/>
      <c r="AL155" s="662"/>
      <c r="AM155" s="662"/>
      <c r="AN155" s="662"/>
      <c r="AO155" s="662"/>
      <c r="AP155" s="662"/>
      <c r="AQ155" s="662"/>
      <c r="AR155" s="662"/>
      <c r="AS155" s="662"/>
      <c r="AT155" s="662"/>
      <c r="AU155" s="662"/>
      <c r="AV155" s="662"/>
      <c r="AW155" s="662"/>
      <c r="AX155" s="662"/>
      <c r="AY155" s="662"/>
      <c r="AZ155" s="662"/>
      <c r="BA155" s="662"/>
      <c r="BB155" s="662"/>
      <c r="BC155" s="662"/>
      <c r="BD155" s="662"/>
      <c r="BE155" s="662"/>
      <c r="BF155" s="662"/>
      <c r="BG155" s="662"/>
      <c r="BH155" s="662"/>
      <c r="BI155" s="558"/>
      <c r="BJ155" s="558"/>
      <c r="BK155" s="558"/>
      <c r="BL155" s="558"/>
      <c r="BM155" s="558"/>
      <c r="BN155" s="558"/>
      <c r="BO155" s="558"/>
      <c r="BP155" s="558"/>
      <c r="BQ155" s="558"/>
      <c r="BR155" s="558"/>
    </row>
    <row r="156" spans="1:70" x14ac:dyDescent="0.15">
      <c r="A156" s="662"/>
      <c r="B156" s="662"/>
      <c r="C156" s="662"/>
      <c r="D156" s="662"/>
      <c r="E156" s="662"/>
      <c r="F156" s="662"/>
      <c r="G156" s="662"/>
      <c r="H156" s="662"/>
      <c r="I156" s="662"/>
      <c r="J156" s="662"/>
      <c r="K156" s="662"/>
      <c r="L156" s="662"/>
      <c r="M156" s="662"/>
      <c r="N156" s="662"/>
      <c r="O156" s="662"/>
      <c r="P156" s="662"/>
      <c r="Q156" s="662"/>
      <c r="R156" s="662"/>
      <c r="S156" s="662"/>
      <c r="T156" s="662"/>
      <c r="U156" s="662"/>
      <c r="V156" s="662"/>
      <c r="W156" s="662"/>
      <c r="X156" s="662"/>
      <c r="Y156" s="662"/>
      <c r="Z156" s="662"/>
      <c r="AA156" s="662"/>
      <c r="AB156" s="662"/>
      <c r="AC156" s="662"/>
      <c r="AD156" s="662"/>
      <c r="AE156" s="662"/>
      <c r="AF156" s="662"/>
      <c r="AG156" s="662"/>
      <c r="AH156" s="662"/>
      <c r="AI156" s="662"/>
      <c r="AJ156" s="662"/>
      <c r="AK156" s="662"/>
      <c r="AL156" s="662"/>
      <c r="AM156" s="662"/>
      <c r="AN156" s="662"/>
      <c r="AO156" s="662"/>
      <c r="AP156" s="662"/>
      <c r="AQ156" s="662"/>
      <c r="AR156" s="662"/>
      <c r="AS156" s="662"/>
      <c r="AT156" s="662"/>
      <c r="AU156" s="662"/>
      <c r="AV156" s="662"/>
      <c r="AW156" s="662"/>
      <c r="AX156" s="662"/>
      <c r="AY156" s="662"/>
      <c r="AZ156" s="662"/>
      <c r="BA156" s="662"/>
      <c r="BB156" s="662"/>
      <c r="BC156" s="662"/>
      <c r="BD156" s="662"/>
      <c r="BE156" s="662"/>
      <c r="BF156" s="662"/>
      <c r="BG156" s="662"/>
      <c r="BH156" s="662"/>
      <c r="BI156" s="558"/>
      <c r="BJ156" s="558"/>
      <c r="BK156" s="558"/>
      <c r="BL156" s="558"/>
      <c r="BM156" s="558"/>
      <c r="BN156" s="558"/>
      <c r="BO156" s="558"/>
      <c r="BP156" s="558"/>
      <c r="BQ156" s="558"/>
      <c r="BR156" s="558"/>
    </row>
    <row r="157" spans="1:70" x14ac:dyDescent="0.15">
      <c r="A157" s="662"/>
      <c r="B157" s="662"/>
      <c r="C157" s="662"/>
      <c r="D157" s="662"/>
      <c r="E157" s="662"/>
      <c r="F157" s="662"/>
      <c r="G157" s="662"/>
      <c r="H157" s="662"/>
      <c r="I157" s="662"/>
      <c r="J157" s="662"/>
      <c r="K157" s="662"/>
      <c r="L157" s="662"/>
      <c r="M157" s="662"/>
      <c r="N157" s="662"/>
      <c r="O157" s="662"/>
      <c r="P157" s="662"/>
      <c r="Q157" s="662"/>
      <c r="R157" s="662"/>
      <c r="S157" s="662"/>
      <c r="T157" s="662"/>
      <c r="U157" s="662"/>
      <c r="V157" s="662"/>
      <c r="W157" s="662"/>
      <c r="X157" s="662"/>
      <c r="Y157" s="662"/>
      <c r="Z157" s="662"/>
      <c r="AA157" s="662"/>
      <c r="AB157" s="662"/>
      <c r="AC157" s="662"/>
      <c r="AD157" s="662"/>
      <c r="AE157" s="662"/>
      <c r="AF157" s="662"/>
      <c r="AG157" s="662"/>
      <c r="AH157" s="662"/>
      <c r="AI157" s="662"/>
      <c r="AJ157" s="662"/>
      <c r="AK157" s="662"/>
      <c r="AL157" s="662"/>
      <c r="AM157" s="662"/>
      <c r="AN157" s="662"/>
      <c r="AO157" s="662"/>
      <c r="AP157" s="662"/>
      <c r="AQ157" s="662"/>
      <c r="AR157" s="662"/>
      <c r="AS157" s="662"/>
      <c r="AT157" s="662"/>
      <c r="AU157" s="662"/>
      <c r="AV157" s="662"/>
      <c r="AW157" s="662"/>
      <c r="AX157" s="662"/>
      <c r="AY157" s="662"/>
      <c r="AZ157" s="662"/>
      <c r="BA157" s="662"/>
      <c r="BB157" s="662"/>
      <c r="BC157" s="662"/>
      <c r="BD157" s="662"/>
      <c r="BE157" s="662"/>
      <c r="BF157" s="662"/>
      <c r="BG157" s="662"/>
      <c r="BH157" s="662"/>
      <c r="BI157" s="558"/>
      <c r="BJ157" s="558"/>
      <c r="BK157" s="558"/>
      <c r="BL157" s="558"/>
      <c r="BM157" s="558"/>
      <c r="BN157" s="558"/>
      <c r="BO157" s="558"/>
      <c r="BP157" s="558"/>
      <c r="BQ157" s="558"/>
      <c r="BR157" s="558"/>
    </row>
    <row r="158" spans="1:70" x14ac:dyDescent="0.15">
      <c r="A158" s="662"/>
      <c r="B158" s="662"/>
      <c r="C158" s="662"/>
      <c r="D158" s="662"/>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662"/>
      <c r="AL158" s="662"/>
      <c r="AM158" s="662"/>
      <c r="AN158" s="662"/>
      <c r="AO158" s="662"/>
      <c r="AP158" s="662"/>
      <c r="AQ158" s="662"/>
      <c r="AR158" s="662"/>
      <c r="AS158" s="662"/>
      <c r="AT158" s="662"/>
      <c r="AU158" s="662"/>
      <c r="AV158" s="662"/>
      <c r="AW158" s="662"/>
      <c r="AX158" s="662"/>
      <c r="AY158" s="662"/>
      <c r="AZ158" s="662"/>
      <c r="BA158" s="662"/>
      <c r="BB158" s="662"/>
      <c r="BC158" s="662"/>
      <c r="BD158" s="662"/>
      <c r="BE158" s="662"/>
      <c r="BF158" s="662"/>
      <c r="BG158" s="662"/>
      <c r="BH158" s="662"/>
      <c r="BI158" s="558"/>
      <c r="BJ158" s="558"/>
      <c r="BK158" s="558"/>
      <c r="BL158" s="558"/>
      <c r="BM158" s="558"/>
      <c r="BN158" s="558"/>
      <c r="BO158" s="558"/>
      <c r="BP158" s="558"/>
      <c r="BQ158" s="558"/>
      <c r="BR158" s="558"/>
    </row>
    <row r="159" spans="1:70" x14ac:dyDescent="0.15">
      <c r="A159" s="662"/>
      <c r="B159" s="662"/>
      <c r="C159" s="662"/>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62"/>
      <c r="AL159" s="662"/>
      <c r="AM159" s="662"/>
      <c r="AN159" s="662"/>
      <c r="AO159" s="662"/>
      <c r="AP159" s="662"/>
      <c r="AQ159" s="662"/>
      <c r="AR159" s="662"/>
      <c r="AS159" s="662"/>
      <c r="AT159" s="662"/>
      <c r="AU159" s="662"/>
      <c r="AV159" s="662"/>
      <c r="AW159" s="662"/>
      <c r="AX159" s="662"/>
      <c r="AY159" s="662"/>
      <c r="AZ159" s="662"/>
      <c r="BA159" s="662"/>
      <c r="BB159" s="662"/>
      <c r="BC159" s="662"/>
      <c r="BD159" s="662"/>
      <c r="BE159" s="662"/>
      <c r="BF159" s="662"/>
      <c r="BG159" s="662"/>
      <c r="BH159" s="662"/>
      <c r="BI159" s="558"/>
      <c r="BJ159" s="558"/>
      <c r="BK159" s="558"/>
      <c r="BL159" s="558"/>
      <c r="BM159" s="558"/>
      <c r="BN159" s="558"/>
      <c r="BO159" s="558"/>
      <c r="BP159" s="558"/>
      <c r="BQ159" s="558"/>
      <c r="BR159" s="558"/>
    </row>
    <row r="160" spans="1:70" x14ac:dyDescent="0.15">
      <c r="A160" s="662"/>
      <c r="B160" s="662"/>
      <c r="C160" s="662"/>
      <c r="D160" s="662"/>
      <c r="E160" s="662"/>
      <c r="F160" s="662"/>
      <c r="G160" s="662"/>
      <c r="H160" s="662"/>
      <c r="I160" s="662"/>
      <c r="J160" s="662"/>
      <c r="K160" s="662"/>
      <c r="L160" s="662"/>
      <c r="M160" s="662"/>
      <c r="N160" s="662"/>
      <c r="O160" s="662"/>
      <c r="P160" s="662"/>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2"/>
      <c r="AQ160" s="662"/>
      <c r="AR160" s="662"/>
      <c r="AS160" s="662"/>
      <c r="AT160" s="662"/>
      <c r="AU160" s="662"/>
      <c r="AV160" s="662"/>
      <c r="AW160" s="662"/>
      <c r="AX160" s="662"/>
      <c r="AY160" s="662"/>
      <c r="AZ160" s="662"/>
      <c r="BA160" s="662"/>
      <c r="BB160" s="662"/>
      <c r="BC160" s="662"/>
      <c r="BD160" s="662"/>
      <c r="BE160" s="662"/>
      <c r="BF160" s="662"/>
      <c r="BG160" s="662"/>
      <c r="BH160" s="662"/>
      <c r="BI160" s="558"/>
      <c r="BJ160" s="558"/>
      <c r="BK160" s="558"/>
      <c r="BL160" s="558"/>
      <c r="BM160" s="558"/>
      <c r="BN160" s="558"/>
      <c r="BO160" s="558"/>
      <c r="BP160" s="558"/>
      <c r="BQ160" s="558"/>
      <c r="BR160" s="558"/>
    </row>
    <row r="161" spans="1:70" x14ac:dyDescent="0.15">
      <c r="A161" s="662"/>
      <c r="B161" s="662"/>
      <c r="C161" s="662"/>
      <c r="D161" s="662"/>
      <c r="E161" s="662"/>
      <c r="F161" s="662"/>
      <c r="G161" s="662"/>
      <c r="H161" s="662"/>
      <c r="I161" s="662"/>
      <c r="J161" s="662"/>
      <c r="K161" s="662"/>
      <c r="L161" s="662"/>
      <c r="M161" s="662"/>
      <c r="N161" s="662"/>
      <c r="O161" s="662"/>
      <c r="P161" s="662"/>
      <c r="Q161" s="662"/>
      <c r="R161" s="662"/>
      <c r="S161" s="662"/>
      <c r="T161" s="662"/>
      <c r="U161" s="662"/>
      <c r="V161" s="662"/>
      <c r="W161" s="662"/>
      <c r="X161" s="662"/>
      <c r="Y161" s="662"/>
      <c r="Z161" s="662"/>
      <c r="AA161" s="662"/>
      <c r="AB161" s="662"/>
      <c r="AC161" s="662"/>
      <c r="AD161" s="662"/>
      <c r="AE161" s="662"/>
      <c r="AF161" s="662"/>
      <c r="AG161" s="662"/>
      <c r="AH161" s="662"/>
      <c r="AI161" s="662"/>
      <c r="AJ161" s="662"/>
      <c r="AK161" s="662"/>
      <c r="AL161" s="662"/>
      <c r="AM161" s="662"/>
      <c r="AN161" s="662"/>
      <c r="AO161" s="662"/>
      <c r="AP161" s="662"/>
      <c r="AQ161" s="662"/>
      <c r="AR161" s="662"/>
      <c r="AS161" s="662"/>
      <c r="AT161" s="662"/>
      <c r="AU161" s="662"/>
      <c r="AV161" s="662"/>
      <c r="AW161" s="662"/>
      <c r="AX161" s="662"/>
      <c r="AY161" s="662"/>
      <c r="AZ161" s="662"/>
      <c r="BA161" s="662"/>
      <c r="BB161" s="662"/>
      <c r="BC161" s="662"/>
      <c r="BD161" s="662"/>
      <c r="BE161" s="662"/>
      <c r="BF161" s="662"/>
      <c r="BG161" s="662"/>
      <c r="BH161" s="662"/>
      <c r="BI161" s="558"/>
      <c r="BJ161" s="558"/>
      <c r="BK161" s="558"/>
      <c r="BL161" s="558"/>
      <c r="BM161" s="558"/>
      <c r="BN161" s="558"/>
      <c r="BO161" s="558"/>
      <c r="BP161" s="558"/>
      <c r="BQ161" s="558"/>
      <c r="BR161" s="558"/>
    </row>
    <row r="162" spans="1:70" x14ac:dyDescent="0.15">
      <c r="A162" s="662"/>
      <c r="B162" s="662"/>
      <c r="C162" s="662"/>
      <c r="D162" s="662"/>
      <c r="E162" s="662"/>
      <c r="F162" s="662"/>
      <c r="G162" s="662"/>
      <c r="H162" s="662"/>
      <c r="I162" s="662"/>
      <c r="J162" s="662"/>
      <c r="K162" s="662"/>
      <c r="L162" s="662"/>
      <c r="M162" s="662"/>
      <c r="N162" s="662"/>
      <c r="O162" s="662"/>
      <c r="P162" s="662"/>
      <c r="Q162" s="662"/>
      <c r="R162" s="662"/>
      <c r="S162" s="662"/>
      <c r="T162" s="662"/>
      <c r="U162" s="662"/>
      <c r="V162" s="662"/>
      <c r="W162" s="662"/>
      <c r="X162" s="662"/>
      <c r="Y162" s="662"/>
      <c r="Z162" s="662"/>
      <c r="AA162" s="662"/>
      <c r="AB162" s="662"/>
      <c r="AC162" s="662"/>
      <c r="AD162" s="662"/>
      <c r="AE162" s="662"/>
      <c r="AF162" s="662"/>
      <c r="AG162" s="662"/>
      <c r="AH162" s="662"/>
      <c r="AI162" s="662"/>
      <c r="AJ162" s="662"/>
      <c r="AK162" s="662"/>
      <c r="AL162" s="662"/>
      <c r="AM162" s="662"/>
      <c r="AN162" s="662"/>
      <c r="AO162" s="662"/>
      <c r="AP162" s="662"/>
      <c r="AQ162" s="662"/>
      <c r="AR162" s="662"/>
      <c r="AS162" s="662"/>
      <c r="AT162" s="662"/>
      <c r="AU162" s="662"/>
      <c r="AV162" s="662"/>
      <c r="AW162" s="662"/>
      <c r="AX162" s="662"/>
      <c r="AY162" s="662"/>
      <c r="AZ162" s="662"/>
      <c r="BA162" s="662"/>
      <c r="BB162" s="662"/>
      <c r="BC162" s="662"/>
      <c r="BD162" s="662"/>
      <c r="BE162" s="662"/>
      <c r="BF162" s="662"/>
      <c r="BG162" s="662"/>
      <c r="BH162" s="662"/>
      <c r="BI162" s="558"/>
      <c r="BJ162" s="558"/>
      <c r="BK162" s="558"/>
      <c r="BL162" s="558"/>
      <c r="BM162" s="558"/>
      <c r="BN162" s="558"/>
      <c r="BO162" s="558"/>
      <c r="BP162" s="558"/>
      <c r="BQ162" s="558"/>
      <c r="BR162" s="558"/>
    </row>
    <row r="163" spans="1:70" x14ac:dyDescent="0.15">
      <c r="A163" s="662"/>
      <c r="B163" s="662"/>
      <c r="C163" s="662"/>
      <c r="D163" s="662"/>
      <c r="E163" s="662"/>
      <c r="F163" s="662"/>
      <c r="G163" s="662"/>
      <c r="H163" s="662"/>
      <c r="I163" s="662"/>
      <c r="J163" s="662"/>
      <c r="K163" s="662"/>
      <c r="L163" s="662"/>
      <c r="M163" s="662"/>
      <c r="N163" s="662"/>
      <c r="O163" s="662"/>
      <c r="P163" s="662"/>
      <c r="Q163" s="662"/>
      <c r="R163" s="662"/>
      <c r="S163" s="662"/>
      <c r="T163" s="662"/>
      <c r="U163" s="662"/>
      <c r="V163" s="662"/>
      <c r="W163" s="662"/>
      <c r="X163" s="662"/>
      <c r="Y163" s="662"/>
      <c r="Z163" s="662"/>
      <c r="AA163" s="662"/>
      <c r="AB163" s="662"/>
      <c r="AC163" s="662"/>
      <c r="AD163" s="662"/>
      <c r="AE163" s="662"/>
      <c r="AF163" s="662"/>
      <c r="AG163" s="662"/>
      <c r="AH163" s="662"/>
      <c r="AI163" s="662"/>
      <c r="AJ163" s="662"/>
      <c r="AK163" s="662"/>
      <c r="AL163" s="662"/>
      <c r="AM163" s="662"/>
      <c r="AN163" s="662"/>
      <c r="AO163" s="662"/>
      <c r="AP163" s="662"/>
      <c r="AQ163" s="662"/>
      <c r="AR163" s="662"/>
      <c r="AS163" s="662"/>
      <c r="AT163" s="662"/>
      <c r="AU163" s="662"/>
      <c r="AV163" s="662"/>
      <c r="AW163" s="662"/>
      <c r="AX163" s="662"/>
      <c r="AY163" s="662"/>
      <c r="AZ163" s="662"/>
      <c r="BA163" s="662"/>
      <c r="BB163" s="662"/>
      <c r="BC163" s="662"/>
      <c r="BD163" s="662"/>
      <c r="BE163" s="662"/>
      <c r="BF163" s="662"/>
      <c r="BG163" s="662"/>
      <c r="BH163" s="662"/>
      <c r="BI163" s="558"/>
      <c r="BJ163" s="558"/>
      <c r="BK163" s="558"/>
      <c r="BL163" s="558"/>
      <c r="BM163" s="558"/>
      <c r="BN163" s="558"/>
      <c r="BO163" s="558"/>
      <c r="BP163" s="558"/>
      <c r="BQ163" s="558"/>
      <c r="BR163" s="558"/>
    </row>
    <row r="164" spans="1:70" x14ac:dyDescent="0.15">
      <c r="A164" s="662"/>
      <c r="B164" s="662"/>
      <c r="C164" s="662"/>
      <c r="D164" s="662"/>
      <c r="E164" s="662"/>
      <c r="F164" s="662"/>
      <c r="G164" s="662"/>
      <c r="H164" s="662"/>
      <c r="I164" s="662"/>
      <c r="J164" s="662"/>
      <c r="K164" s="662"/>
      <c r="L164" s="662"/>
      <c r="M164" s="662"/>
      <c r="N164" s="662"/>
      <c r="O164" s="662"/>
      <c r="P164" s="662"/>
      <c r="Q164" s="662"/>
      <c r="R164" s="662"/>
      <c r="S164" s="662"/>
      <c r="T164" s="662"/>
      <c r="U164" s="662"/>
      <c r="V164" s="662"/>
      <c r="W164" s="662"/>
      <c r="X164" s="662"/>
      <c r="Y164" s="662"/>
      <c r="Z164" s="662"/>
      <c r="AA164" s="662"/>
      <c r="AB164" s="662"/>
      <c r="AC164" s="662"/>
      <c r="AD164" s="662"/>
      <c r="AE164" s="662"/>
      <c r="AF164" s="662"/>
      <c r="AG164" s="662"/>
      <c r="AH164" s="662"/>
      <c r="AI164" s="662"/>
      <c r="AJ164" s="662"/>
      <c r="AK164" s="662"/>
      <c r="AL164" s="662"/>
      <c r="AM164" s="662"/>
      <c r="AN164" s="662"/>
      <c r="AO164" s="662"/>
      <c r="AP164" s="662"/>
      <c r="AQ164" s="662"/>
      <c r="AR164" s="662"/>
      <c r="AS164" s="662"/>
      <c r="AT164" s="662"/>
      <c r="AU164" s="662"/>
      <c r="AV164" s="662"/>
      <c r="AW164" s="662"/>
      <c r="AX164" s="662"/>
      <c r="AY164" s="662"/>
      <c r="AZ164" s="662"/>
      <c r="BA164" s="662"/>
      <c r="BB164" s="662"/>
      <c r="BC164" s="662"/>
      <c r="BD164" s="662"/>
      <c r="BE164" s="662"/>
      <c r="BF164" s="662"/>
      <c r="BG164" s="662"/>
      <c r="BH164" s="662"/>
      <c r="BI164" s="558"/>
      <c r="BJ164" s="558"/>
      <c r="BK164" s="558"/>
      <c r="BL164" s="558"/>
      <c r="BM164" s="558"/>
      <c r="BN164" s="558"/>
      <c r="BO164" s="558"/>
      <c r="BP164" s="558"/>
      <c r="BQ164" s="558"/>
      <c r="BR164" s="558"/>
    </row>
    <row r="165" spans="1:70" x14ac:dyDescent="0.15">
      <c r="A165" s="662"/>
      <c r="B165" s="662"/>
      <c r="C165" s="662"/>
      <c r="D165" s="662"/>
      <c r="E165" s="662"/>
      <c r="F165" s="662"/>
      <c r="G165" s="662"/>
      <c r="H165" s="662"/>
      <c r="I165" s="662"/>
      <c r="J165" s="662"/>
      <c r="K165" s="662"/>
      <c r="L165" s="662"/>
      <c r="M165" s="662"/>
      <c r="N165" s="662"/>
      <c r="O165" s="662"/>
      <c r="P165" s="662"/>
      <c r="Q165" s="662"/>
      <c r="R165" s="662"/>
      <c r="S165" s="662"/>
      <c r="T165" s="662"/>
      <c r="U165" s="662"/>
      <c r="V165" s="662"/>
      <c r="W165" s="662"/>
      <c r="X165" s="662"/>
      <c r="Y165" s="662"/>
      <c r="Z165" s="662"/>
      <c r="AA165" s="662"/>
      <c r="AB165" s="662"/>
      <c r="AC165" s="662"/>
      <c r="AD165" s="662"/>
      <c r="AE165" s="662"/>
      <c r="AF165" s="662"/>
      <c r="AG165" s="662"/>
      <c r="AH165" s="662"/>
      <c r="AI165" s="662"/>
      <c r="AJ165" s="662"/>
      <c r="AK165" s="662"/>
      <c r="AL165" s="662"/>
      <c r="AM165" s="662"/>
      <c r="AN165" s="662"/>
      <c r="AO165" s="662"/>
      <c r="AP165" s="662"/>
      <c r="AQ165" s="662"/>
      <c r="AR165" s="662"/>
      <c r="AS165" s="662"/>
      <c r="AT165" s="662"/>
      <c r="AU165" s="662"/>
      <c r="AV165" s="662"/>
      <c r="AW165" s="662"/>
      <c r="AX165" s="662"/>
      <c r="AY165" s="662"/>
      <c r="AZ165" s="662"/>
      <c r="BA165" s="662"/>
      <c r="BB165" s="662"/>
      <c r="BC165" s="662"/>
      <c r="BD165" s="662"/>
      <c r="BE165" s="662"/>
      <c r="BF165" s="662"/>
      <c r="BG165" s="662"/>
      <c r="BH165" s="662"/>
      <c r="BI165" s="558"/>
      <c r="BJ165" s="558"/>
      <c r="BK165" s="558"/>
      <c r="BL165" s="558"/>
      <c r="BM165" s="558"/>
      <c r="BN165" s="558"/>
      <c r="BO165" s="558"/>
      <c r="BP165" s="558"/>
      <c r="BQ165" s="558"/>
      <c r="BR165" s="558"/>
    </row>
    <row r="166" spans="1:70" x14ac:dyDescent="0.15">
      <c r="A166" s="662"/>
      <c r="B166" s="662"/>
      <c r="C166" s="662"/>
      <c r="D166" s="662"/>
      <c r="E166" s="662"/>
      <c r="F166" s="662"/>
      <c r="G166" s="662"/>
      <c r="H166" s="662"/>
      <c r="I166" s="662"/>
      <c r="J166" s="662"/>
      <c r="K166" s="662"/>
      <c r="L166" s="662"/>
      <c r="M166" s="662"/>
      <c r="N166" s="662"/>
      <c r="O166" s="662"/>
      <c r="P166" s="662"/>
      <c r="Q166" s="662"/>
      <c r="R166" s="662"/>
      <c r="S166" s="662"/>
      <c r="T166" s="662"/>
      <c r="U166" s="662"/>
      <c r="V166" s="662"/>
      <c r="W166" s="662"/>
      <c r="X166" s="662"/>
      <c r="Y166" s="662"/>
      <c r="Z166" s="662"/>
      <c r="AA166" s="662"/>
      <c r="AB166" s="662"/>
      <c r="AC166" s="662"/>
      <c r="AD166" s="662"/>
      <c r="AE166" s="662"/>
      <c r="AF166" s="662"/>
      <c r="AG166" s="662"/>
      <c r="AH166" s="662"/>
      <c r="AI166" s="662"/>
      <c r="AJ166" s="662"/>
      <c r="AK166" s="662"/>
      <c r="AL166" s="662"/>
      <c r="AM166" s="662"/>
      <c r="AN166" s="662"/>
      <c r="AO166" s="662"/>
      <c r="AP166" s="662"/>
      <c r="AQ166" s="662"/>
      <c r="AR166" s="662"/>
      <c r="AS166" s="662"/>
      <c r="AT166" s="662"/>
      <c r="AU166" s="662"/>
      <c r="AV166" s="662"/>
      <c r="AW166" s="662"/>
      <c r="AX166" s="662"/>
      <c r="AY166" s="662"/>
      <c r="AZ166" s="662"/>
      <c r="BA166" s="662"/>
      <c r="BB166" s="662"/>
      <c r="BC166" s="662"/>
      <c r="BD166" s="662"/>
      <c r="BE166" s="662"/>
      <c r="BF166" s="662"/>
      <c r="BG166" s="662"/>
      <c r="BH166" s="662"/>
      <c r="BI166" s="558"/>
      <c r="BJ166" s="558"/>
      <c r="BK166" s="558"/>
      <c r="BL166" s="558"/>
      <c r="BM166" s="558"/>
      <c r="BN166" s="558"/>
      <c r="BO166" s="558"/>
      <c r="BP166" s="558"/>
      <c r="BQ166" s="558"/>
      <c r="BR166" s="558"/>
    </row>
    <row r="167" spans="1:70" x14ac:dyDescent="0.15">
      <c r="A167" s="662"/>
      <c r="B167" s="662"/>
      <c r="C167" s="662"/>
      <c r="D167" s="662"/>
      <c r="E167" s="662"/>
      <c r="F167" s="662"/>
      <c r="G167" s="662"/>
      <c r="H167" s="662"/>
      <c r="I167" s="662"/>
      <c r="J167" s="662"/>
      <c r="K167" s="662"/>
      <c r="L167" s="662"/>
      <c r="M167" s="662"/>
      <c r="N167" s="662"/>
      <c r="O167" s="662"/>
      <c r="P167" s="662"/>
      <c r="Q167" s="662"/>
      <c r="R167" s="662"/>
      <c r="S167" s="662"/>
      <c r="T167" s="662"/>
      <c r="U167" s="662"/>
      <c r="V167" s="662"/>
      <c r="W167" s="662"/>
      <c r="X167" s="662"/>
      <c r="Y167" s="662"/>
      <c r="Z167" s="662"/>
      <c r="AA167" s="662"/>
      <c r="AB167" s="662"/>
      <c r="AC167" s="662"/>
      <c r="AD167" s="662"/>
      <c r="AE167" s="662"/>
      <c r="AF167" s="662"/>
      <c r="AG167" s="662"/>
      <c r="AH167" s="662"/>
      <c r="AI167" s="662"/>
      <c r="AJ167" s="662"/>
      <c r="AK167" s="662"/>
      <c r="AL167" s="662"/>
      <c r="AM167" s="662"/>
      <c r="AN167" s="662"/>
      <c r="AO167" s="662"/>
      <c r="AP167" s="662"/>
      <c r="AQ167" s="662"/>
      <c r="AR167" s="662"/>
      <c r="AS167" s="662"/>
      <c r="AT167" s="662"/>
      <c r="AU167" s="662"/>
      <c r="AV167" s="662"/>
      <c r="AW167" s="662"/>
      <c r="AX167" s="662"/>
      <c r="AY167" s="662"/>
      <c r="AZ167" s="662"/>
      <c r="BA167" s="662"/>
      <c r="BB167" s="662"/>
      <c r="BC167" s="662"/>
      <c r="BD167" s="662"/>
      <c r="BE167" s="662"/>
      <c r="BF167" s="662"/>
      <c r="BG167" s="662"/>
      <c r="BH167" s="662"/>
      <c r="BI167" s="558"/>
      <c r="BJ167" s="558"/>
      <c r="BK167" s="558"/>
      <c r="BL167" s="558"/>
      <c r="BM167" s="558"/>
      <c r="BN167" s="558"/>
      <c r="BO167" s="558"/>
      <c r="BP167" s="558"/>
      <c r="BQ167" s="558"/>
      <c r="BR167" s="558"/>
    </row>
    <row r="168" spans="1:70" x14ac:dyDescent="0.15">
      <c r="A168" s="662"/>
      <c r="B168" s="662"/>
      <c r="C168" s="662"/>
      <c r="D168" s="662"/>
      <c r="E168" s="662"/>
      <c r="F168" s="662"/>
      <c r="G168" s="662"/>
      <c r="H168" s="662"/>
      <c r="I168" s="662"/>
      <c r="J168" s="662"/>
      <c r="K168" s="662"/>
      <c r="L168" s="662"/>
      <c r="M168" s="662"/>
      <c r="N168" s="662"/>
      <c r="O168" s="662"/>
      <c r="P168" s="662"/>
      <c r="Q168" s="662"/>
      <c r="R168" s="662"/>
      <c r="S168" s="662"/>
      <c r="T168" s="662"/>
      <c r="U168" s="662"/>
      <c r="V168" s="662"/>
      <c r="W168" s="662"/>
      <c r="X168" s="662"/>
      <c r="Y168" s="662"/>
      <c r="Z168" s="662"/>
      <c r="AA168" s="662"/>
      <c r="AB168" s="662"/>
      <c r="AC168" s="662"/>
      <c r="AD168" s="662"/>
      <c r="AE168" s="662"/>
      <c r="AF168" s="662"/>
      <c r="AG168" s="662"/>
      <c r="AH168" s="662"/>
      <c r="AI168" s="662"/>
      <c r="AJ168" s="662"/>
      <c r="AK168" s="662"/>
      <c r="AL168" s="662"/>
      <c r="AM168" s="662"/>
      <c r="AN168" s="662"/>
      <c r="AO168" s="662"/>
      <c r="AP168" s="662"/>
      <c r="AQ168" s="662"/>
      <c r="AR168" s="662"/>
      <c r="AS168" s="662"/>
      <c r="AT168" s="662"/>
      <c r="AU168" s="662"/>
      <c r="AV168" s="662"/>
      <c r="AW168" s="662"/>
      <c r="AX168" s="662"/>
      <c r="AY168" s="662"/>
      <c r="AZ168" s="662"/>
      <c r="BA168" s="662"/>
      <c r="BB168" s="662"/>
      <c r="BC168" s="662"/>
      <c r="BD168" s="662"/>
      <c r="BE168" s="662"/>
      <c r="BF168" s="662"/>
      <c r="BG168" s="662"/>
      <c r="BH168" s="662"/>
      <c r="BI168" s="558"/>
      <c r="BJ168" s="558"/>
      <c r="BK168" s="558"/>
      <c r="BL168" s="558"/>
      <c r="BM168" s="558"/>
      <c r="BN168" s="558"/>
      <c r="BO168" s="558"/>
      <c r="BP168" s="558"/>
      <c r="BQ168" s="558"/>
      <c r="BR168" s="558"/>
    </row>
    <row r="169" spans="1:70" x14ac:dyDescent="0.15">
      <c r="A169" s="662"/>
      <c r="B169" s="662"/>
      <c r="C169" s="662"/>
      <c r="D169" s="662"/>
      <c r="E169" s="662"/>
      <c r="F169" s="662"/>
      <c r="G169" s="662"/>
      <c r="H169" s="662"/>
      <c r="I169" s="662"/>
      <c r="J169" s="662"/>
      <c r="K169" s="662"/>
      <c r="L169" s="662"/>
      <c r="M169" s="662"/>
      <c r="N169" s="662"/>
      <c r="O169" s="662"/>
      <c r="P169" s="662"/>
      <c r="Q169" s="662"/>
      <c r="R169" s="662"/>
      <c r="S169" s="662"/>
      <c r="T169" s="662"/>
      <c r="U169" s="662"/>
      <c r="V169" s="662"/>
      <c r="W169" s="662"/>
      <c r="X169" s="662"/>
      <c r="Y169" s="662"/>
      <c r="Z169" s="662"/>
      <c r="AA169" s="662"/>
      <c r="AB169" s="662"/>
      <c r="AC169" s="662"/>
      <c r="AD169" s="662"/>
      <c r="AE169" s="662"/>
      <c r="AF169" s="662"/>
      <c r="AG169" s="662"/>
      <c r="AH169" s="662"/>
      <c r="AI169" s="662"/>
      <c r="AJ169" s="662"/>
      <c r="AK169" s="662"/>
      <c r="AL169" s="662"/>
      <c r="AM169" s="662"/>
      <c r="AN169" s="662"/>
      <c r="AO169" s="662"/>
      <c r="AP169" s="662"/>
      <c r="AQ169" s="662"/>
      <c r="AR169" s="662"/>
      <c r="AS169" s="662"/>
      <c r="AT169" s="662"/>
      <c r="AU169" s="662"/>
      <c r="AV169" s="662"/>
      <c r="AW169" s="662"/>
      <c r="AX169" s="662"/>
      <c r="AY169" s="662"/>
      <c r="AZ169" s="662"/>
      <c r="BA169" s="662"/>
      <c r="BB169" s="662"/>
      <c r="BC169" s="662"/>
      <c r="BD169" s="662"/>
      <c r="BE169" s="662"/>
      <c r="BF169" s="662"/>
      <c r="BG169" s="662"/>
      <c r="BH169" s="662"/>
      <c r="BI169" s="558"/>
      <c r="BJ169" s="558"/>
      <c r="BK169" s="558"/>
      <c r="BL169" s="558"/>
      <c r="BM169" s="558"/>
      <c r="BN169" s="558"/>
      <c r="BO169" s="558"/>
      <c r="BP169" s="558"/>
      <c r="BQ169" s="558"/>
      <c r="BR169" s="558"/>
    </row>
    <row r="170" spans="1:70" x14ac:dyDescent="0.15">
      <c r="A170" s="662"/>
      <c r="B170" s="662"/>
      <c r="C170" s="662"/>
      <c r="D170" s="662"/>
      <c r="E170" s="662"/>
      <c r="F170" s="662"/>
      <c r="G170" s="662"/>
      <c r="H170" s="662"/>
      <c r="I170" s="662"/>
      <c r="J170" s="662"/>
      <c r="K170" s="662"/>
      <c r="L170" s="662"/>
      <c r="M170" s="662"/>
      <c r="N170" s="662"/>
      <c r="O170" s="662"/>
      <c r="P170" s="662"/>
      <c r="Q170" s="662"/>
      <c r="R170" s="662"/>
      <c r="S170" s="662"/>
      <c r="T170" s="662"/>
      <c r="U170" s="662"/>
      <c r="V170" s="662"/>
      <c r="W170" s="662"/>
      <c r="X170" s="662"/>
      <c r="Y170" s="662"/>
      <c r="Z170" s="662"/>
      <c r="AA170" s="662"/>
      <c r="AB170" s="662"/>
      <c r="AC170" s="662"/>
      <c r="AD170" s="662"/>
      <c r="AE170" s="662"/>
      <c r="AF170" s="662"/>
      <c r="AG170" s="662"/>
      <c r="AH170" s="662"/>
      <c r="AI170" s="662"/>
      <c r="AJ170" s="662"/>
      <c r="AK170" s="662"/>
      <c r="AL170" s="662"/>
      <c r="AM170" s="662"/>
      <c r="AN170" s="662"/>
      <c r="AO170" s="662"/>
      <c r="AP170" s="662"/>
      <c r="AQ170" s="662"/>
      <c r="AR170" s="662"/>
      <c r="AS170" s="662"/>
      <c r="AT170" s="662"/>
      <c r="AU170" s="662"/>
      <c r="AV170" s="662"/>
      <c r="AW170" s="662"/>
      <c r="AX170" s="662"/>
      <c r="AY170" s="662"/>
      <c r="AZ170" s="662"/>
      <c r="BA170" s="662"/>
      <c r="BB170" s="662"/>
      <c r="BC170" s="662"/>
      <c r="BD170" s="662"/>
      <c r="BE170" s="662"/>
      <c r="BF170" s="662"/>
      <c r="BG170" s="662"/>
      <c r="BH170" s="662"/>
      <c r="BI170" s="558"/>
      <c r="BJ170" s="558"/>
      <c r="BK170" s="558"/>
      <c r="BL170" s="558"/>
      <c r="BM170" s="558"/>
      <c r="BN170" s="558"/>
      <c r="BO170" s="558"/>
      <c r="BP170" s="558"/>
      <c r="BQ170" s="558"/>
      <c r="BR170" s="558"/>
    </row>
    <row r="171" spans="1:70" x14ac:dyDescent="0.15">
      <c r="A171" s="662"/>
      <c r="B171" s="662"/>
      <c r="C171" s="662"/>
      <c r="D171" s="662"/>
      <c r="E171" s="662"/>
      <c r="F171" s="662"/>
      <c r="G171" s="662"/>
      <c r="H171" s="662"/>
      <c r="I171" s="662"/>
      <c r="J171" s="662"/>
      <c r="K171" s="662"/>
      <c r="L171" s="662"/>
      <c r="M171" s="662"/>
      <c r="N171" s="662"/>
      <c r="O171" s="662"/>
      <c r="P171" s="662"/>
      <c r="Q171" s="662"/>
      <c r="R171" s="662"/>
      <c r="S171" s="662"/>
      <c r="T171" s="662"/>
      <c r="U171" s="662"/>
      <c r="V171" s="662"/>
      <c r="W171" s="662"/>
      <c r="X171" s="662"/>
      <c r="Y171" s="662"/>
      <c r="Z171" s="662"/>
      <c r="AA171" s="662"/>
      <c r="AB171" s="662"/>
      <c r="AC171" s="662"/>
      <c r="AD171" s="662"/>
      <c r="AE171" s="662"/>
      <c r="AF171" s="662"/>
      <c r="AG171" s="662"/>
      <c r="AH171" s="662"/>
      <c r="AI171" s="662"/>
      <c r="AJ171" s="662"/>
      <c r="AK171" s="662"/>
      <c r="AL171" s="662"/>
      <c r="AM171" s="662"/>
      <c r="AN171" s="662"/>
      <c r="AO171" s="662"/>
      <c r="AP171" s="662"/>
      <c r="AQ171" s="662"/>
      <c r="AR171" s="662"/>
      <c r="AS171" s="662"/>
      <c r="AT171" s="662"/>
      <c r="AU171" s="662"/>
      <c r="AV171" s="662"/>
      <c r="AW171" s="662"/>
      <c r="AX171" s="662"/>
      <c r="AY171" s="662"/>
      <c r="AZ171" s="662"/>
      <c r="BA171" s="662"/>
      <c r="BB171" s="662"/>
      <c r="BC171" s="662"/>
      <c r="BD171" s="662"/>
      <c r="BE171" s="662"/>
      <c r="BF171" s="662"/>
      <c r="BG171" s="662"/>
      <c r="BH171" s="662"/>
      <c r="BI171" s="558"/>
      <c r="BJ171" s="558"/>
      <c r="BK171" s="558"/>
      <c r="BL171" s="558"/>
      <c r="BM171" s="558"/>
      <c r="BN171" s="558"/>
      <c r="BO171" s="558"/>
      <c r="BP171" s="558"/>
      <c r="BQ171" s="558"/>
      <c r="BR171" s="558"/>
    </row>
    <row r="172" spans="1:70" x14ac:dyDescent="0.15">
      <c r="A172" s="662"/>
      <c r="B172" s="662"/>
      <c r="C172" s="662"/>
      <c r="D172" s="662"/>
      <c r="E172" s="662"/>
      <c r="F172" s="662"/>
      <c r="G172" s="662"/>
      <c r="H172" s="662"/>
      <c r="I172" s="662"/>
      <c r="J172" s="662"/>
      <c r="K172" s="662"/>
      <c r="L172" s="662"/>
      <c r="M172" s="662"/>
      <c r="N172" s="662"/>
      <c r="O172" s="662"/>
      <c r="P172" s="662"/>
      <c r="Q172" s="662"/>
      <c r="R172" s="662"/>
      <c r="S172" s="662"/>
      <c r="T172" s="662"/>
      <c r="U172" s="662"/>
      <c r="V172" s="662"/>
      <c r="W172" s="662"/>
      <c r="X172" s="662"/>
      <c r="Y172" s="662"/>
      <c r="Z172" s="662"/>
      <c r="AA172" s="662"/>
      <c r="AB172" s="662"/>
      <c r="AC172" s="662"/>
      <c r="AD172" s="662"/>
      <c r="AE172" s="662"/>
      <c r="AF172" s="662"/>
      <c r="AG172" s="662"/>
      <c r="AH172" s="662"/>
      <c r="AI172" s="662"/>
      <c r="AJ172" s="662"/>
      <c r="AK172" s="662"/>
      <c r="AL172" s="662"/>
      <c r="AM172" s="662"/>
      <c r="AN172" s="662"/>
      <c r="AO172" s="662"/>
      <c r="AP172" s="662"/>
      <c r="AQ172" s="662"/>
      <c r="AR172" s="662"/>
      <c r="AS172" s="662"/>
      <c r="AT172" s="662"/>
      <c r="AU172" s="662"/>
      <c r="AV172" s="662"/>
      <c r="AW172" s="662"/>
      <c r="AX172" s="662"/>
      <c r="AY172" s="662"/>
      <c r="AZ172" s="662"/>
      <c r="BA172" s="662"/>
      <c r="BB172" s="662"/>
      <c r="BC172" s="662"/>
      <c r="BD172" s="662"/>
      <c r="BE172" s="662"/>
      <c r="BF172" s="662"/>
      <c r="BG172" s="662"/>
      <c r="BH172" s="662"/>
      <c r="BI172" s="558"/>
      <c r="BJ172" s="558"/>
      <c r="BK172" s="558"/>
      <c r="BL172" s="558"/>
      <c r="BM172" s="558"/>
      <c r="BN172" s="558"/>
      <c r="BO172" s="558"/>
      <c r="BP172" s="558"/>
      <c r="BQ172" s="558"/>
      <c r="BR172" s="558"/>
    </row>
    <row r="173" spans="1:70" x14ac:dyDescent="0.15">
      <c r="A173" s="662"/>
      <c r="B173" s="662"/>
      <c r="C173" s="662"/>
      <c r="D173" s="662"/>
      <c r="E173" s="662"/>
      <c r="F173" s="662"/>
      <c r="G173" s="662"/>
      <c r="H173" s="662"/>
      <c r="I173" s="662"/>
      <c r="J173" s="662"/>
      <c r="K173" s="662"/>
      <c r="L173" s="662"/>
      <c r="M173" s="662"/>
      <c r="N173" s="662"/>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2"/>
      <c r="AO173" s="662"/>
      <c r="AP173" s="662"/>
      <c r="AQ173" s="662"/>
      <c r="AR173" s="662"/>
      <c r="AS173" s="662"/>
      <c r="AT173" s="662"/>
      <c r="AU173" s="662"/>
      <c r="AV173" s="662"/>
      <c r="AW173" s="662"/>
      <c r="AX173" s="662"/>
      <c r="AY173" s="662"/>
      <c r="AZ173" s="662"/>
      <c r="BA173" s="662"/>
      <c r="BB173" s="662"/>
      <c r="BC173" s="662"/>
      <c r="BD173" s="662"/>
      <c r="BE173" s="662"/>
      <c r="BF173" s="662"/>
      <c r="BG173" s="662"/>
      <c r="BH173" s="662"/>
      <c r="BI173" s="558"/>
      <c r="BJ173" s="558"/>
      <c r="BK173" s="558"/>
      <c r="BL173" s="558"/>
      <c r="BM173" s="558"/>
      <c r="BN173" s="558"/>
      <c r="BO173" s="558"/>
      <c r="BP173" s="558"/>
      <c r="BQ173" s="558"/>
      <c r="BR173" s="558"/>
    </row>
    <row r="174" spans="1:70" x14ac:dyDescent="0.15">
      <c r="A174" s="662"/>
      <c r="B174" s="662"/>
      <c r="C174" s="662"/>
      <c r="D174" s="662"/>
      <c r="E174" s="662"/>
      <c r="F174" s="662"/>
      <c r="G174" s="662"/>
      <c r="H174" s="662"/>
      <c r="I174" s="662"/>
      <c r="J174" s="662"/>
      <c r="K174" s="662"/>
      <c r="L174" s="662"/>
      <c r="M174" s="662"/>
      <c r="N174" s="662"/>
      <c r="O174" s="662"/>
      <c r="P174" s="662"/>
      <c r="Q174" s="662"/>
      <c r="R174" s="662"/>
      <c r="S174" s="662"/>
      <c r="T174" s="662"/>
      <c r="U174" s="662"/>
      <c r="V174" s="662"/>
      <c r="W174" s="662"/>
      <c r="X174" s="662"/>
      <c r="Y174" s="662"/>
      <c r="Z174" s="662"/>
      <c r="AA174" s="662"/>
      <c r="AB174" s="662"/>
      <c r="AC174" s="662"/>
      <c r="AD174" s="662"/>
      <c r="AE174" s="662"/>
      <c r="AF174" s="662"/>
      <c r="AG174" s="662"/>
      <c r="AH174" s="662"/>
      <c r="AI174" s="662"/>
      <c r="AJ174" s="662"/>
      <c r="AK174" s="662"/>
      <c r="AL174" s="662"/>
      <c r="AM174" s="662"/>
      <c r="AN174" s="662"/>
      <c r="AO174" s="662"/>
      <c r="AP174" s="662"/>
      <c r="AQ174" s="662"/>
      <c r="AR174" s="662"/>
      <c r="AS174" s="662"/>
      <c r="AT174" s="662"/>
      <c r="AU174" s="662"/>
      <c r="AV174" s="662"/>
      <c r="AW174" s="662"/>
      <c r="AX174" s="662"/>
      <c r="AY174" s="662"/>
      <c r="AZ174" s="662"/>
      <c r="BA174" s="662"/>
      <c r="BB174" s="662"/>
      <c r="BC174" s="662"/>
      <c r="BD174" s="662"/>
      <c r="BE174" s="662"/>
      <c r="BF174" s="662"/>
      <c r="BG174" s="662"/>
      <c r="BH174" s="662"/>
      <c r="BI174" s="558"/>
      <c r="BJ174" s="558"/>
      <c r="BK174" s="558"/>
      <c r="BL174" s="558"/>
      <c r="BM174" s="558"/>
      <c r="BN174" s="558"/>
      <c r="BO174" s="558"/>
      <c r="BP174" s="558"/>
      <c r="BQ174" s="558"/>
      <c r="BR174" s="558"/>
    </row>
    <row r="175" spans="1:70" x14ac:dyDescent="0.15">
      <c r="A175" s="662"/>
      <c r="B175" s="662"/>
      <c r="C175" s="662"/>
      <c r="D175" s="662"/>
      <c r="E175" s="662"/>
      <c r="F175" s="662"/>
      <c r="G175" s="662"/>
      <c r="H175" s="662"/>
      <c r="I175" s="662"/>
      <c r="J175" s="662"/>
      <c r="K175" s="662"/>
      <c r="L175" s="662"/>
      <c r="M175" s="662"/>
      <c r="N175" s="662"/>
      <c r="O175" s="662"/>
      <c r="P175" s="662"/>
      <c r="Q175" s="662"/>
      <c r="R175" s="662"/>
      <c r="S175" s="662"/>
      <c r="T175" s="662"/>
      <c r="U175" s="662"/>
      <c r="V175" s="662"/>
      <c r="W175" s="662"/>
      <c r="X175" s="662"/>
      <c r="Y175" s="662"/>
      <c r="Z175" s="662"/>
      <c r="AA175" s="662"/>
      <c r="AB175" s="662"/>
      <c r="AC175" s="662"/>
      <c r="AD175" s="662"/>
      <c r="AE175" s="662"/>
      <c r="AF175" s="662"/>
      <c r="AG175" s="662"/>
      <c r="AH175" s="662"/>
      <c r="AI175" s="662"/>
      <c r="AJ175" s="662"/>
      <c r="AK175" s="662"/>
      <c r="AL175" s="662"/>
      <c r="AM175" s="662"/>
      <c r="AN175" s="662"/>
      <c r="AO175" s="662"/>
      <c r="AP175" s="662"/>
      <c r="AQ175" s="662"/>
      <c r="AR175" s="662"/>
      <c r="AS175" s="662"/>
      <c r="AT175" s="662"/>
      <c r="AU175" s="662"/>
      <c r="AV175" s="662"/>
      <c r="AW175" s="662"/>
      <c r="AX175" s="662"/>
      <c r="AY175" s="662"/>
      <c r="AZ175" s="662"/>
      <c r="BA175" s="662"/>
      <c r="BB175" s="662"/>
      <c r="BC175" s="662"/>
      <c r="BD175" s="662"/>
      <c r="BE175" s="662"/>
      <c r="BF175" s="662"/>
      <c r="BG175" s="662"/>
      <c r="BH175" s="662"/>
      <c r="BI175" s="558"/>
      <c r="BJ175" s="558"/>
      <c r="BK175" s="558"/>
      <c r="BL175" s="558"/>
      <c r="BM175" s="558"/>
      <c r="BN175" s="558"/>
      <c r="BO175" s="558"/>
      <c r="BP175" s="558"/>
      <c r="BQ175" s="558"/>
      <c r="BR175" s="558"/>
    </row>
    <row r="176" spans="1:70" x14ac:dyDescent="0.15">
      <c r="A176" s="662"/>
      <c r="B176" s="662"/>
      <c r="C176" s="662"/>
      <c r="D176" s="662"/>
      <c r="E176" s="662"/>
      <c r="F176" s="662"/>
      <c r="G176" s="662"/>
      <c r="H176" s="662"/>
      <c r="I176" s="662"/>
      <c r="J176" s="662"/>
      <c r="K176" s="662"/>
      <c r="L176" s="662"/>
      <c r="M176" s="662"/>
      <c r="N176" s="662"/>
      <c r="O176" s="662"/>
      <c r="P176" s="662"/>
      <c r="Q176" s="662"/>
      <c r="R176" s="662"/>
      <c r="S176" s="662"/>
      <c r="T176" s="662"/>
      <c r="U176" s="662"/>
      <c r="V176" s="662"/>
      <c r="W176" s="662"/>
      <c r="X176" s="558"/>
      <c r="Y176" s="558"/>
      <c r="Z176" s="558"/>
      <c r="AA176" s="558"/>
      <c r="AB176" s="558"/>
      <c r="AC176" s="558"/>
      <c r="AD176" s="558"/>
      <c r="AE176" s="558"/>
      <c r="AF176" s="558"/>
      <c r="AG176" s="558"/>
      <c r="AH176" s="558"/>
      <c r="AI176" s="558"/>
      <c r="AJ176" s="558"/>
      <c r="AK176" s="558"/>
      <c r="AL176" s="558"/>
      <c r="AM176" s="558"/>
      <c r="AN176" s="558"/>
      <c r="AO176" s="558"/>
      <c r="AP176" s="558"/>
      <c r="AQ176" s="558"/>
      <c r="AR176" s="558"/>
      <c r="AS176" s="558"/>
      <c r="AT176" s="558"/>
      <c r="AU176" s="558"/>
      <c r="AV176" s="558"/>
      <c r="AW176" s="558"/>
      <c r="AX176" s="558"/>
      <c r="AY176" s="558"/>
      <c r="AZ176" s="558"/>
      <c r="BA176" s="558"/>
      <c r="BB176" s="558"/>
      <c r="BC176" s="558"/>
      <c r="BD176" s="558"/>
      <c r="BE176" s="558"/>
      <c r="BF176" s="558"/>
      <c r="BG176" s="558"/>
      <c r="BH176" s="558"/>
      <c r="BI176" s="558"/>
      <c r="BJ176" s="558"/>
      <c r="BK176" s="558"/>
      <c r="BL176" s="558"/>
      <c r="BM176" s="558"/>
      <c r="BN176" s="558"/>
      <c r="BO176" s="558"/>
      <c r="BP176" s="558"/>
      <c r="BQ176" s="558"/>
      <c r="BR176" s="558"/>
    </row>
    <row r="177" spans="1:70" x14ac:dyDescent="0.15">
      <c r="A177" s="662"/>
      <c r="B177" s="662"/>
      <c r="C177" s="662"/>
      <c r="D177" s="662"/>
      <c r="E177" s="662"/>
      <c r="F177" s="662"/>
      <c r="G177" s="662"/>
      <c r="H177" s="662"/>
      <c r="I177" s="662"/>
      <c r="J177" s="662"/>
      <c r="K177" s="662"/>
      <c r="L177" s="662"/>
      <c r="M177" s="662"/>
      <c r="N177" s="662"/>
      <c r="O177" s="662"/>
      <c r="P177" s="662"/>
      <c r="Q177" s="662"/>
      <c r="R177" s="662"/>
      <c r="S177" s="662"/>
      <c r="T177" s="662"/>
      <c r="U177" s="662"/>
      <c r="V177" s="662"/>
      <c r="W177" s="662"/>
      <c r="X177" s="558"/>
      <c r="Y177" s="558"/>
      <c r="Z177" s="558"/>
      <c r="AA177" s="558"/>
      <c r="AB177" s="558"/>
      <c r="AC177" s="558"/>
      <c r="AD177" s="558"/>
      <c r="AE177" s="558"/>
      <c r="AF177" s="558"/>
      <c r="AG177" s="558"/>
      <c r="AH177" s="558"/>
      <c r="AI177" s="558"/>
      <c r="AJ177" s="558"/>
      <c r="AK177" s="558"/>
      <c r="AL177" s="558"/>
      <c r="AM177" s="558"/>
      <c r="AN177" s="558"/>
      <c r="AO177" s="558"/>
      <c r="AP177" s="558"/>
      <c r="AQ177" s="558"/>
      <c r="AR177" s="558"/>
      <c r="AS177" s="558"/>
      <c r="AT177" s="558"/>
      <c r="AU177" s="558"/>
      <c r="AV177" s="558"/>
      <c r="AW177" s="558"/>
      <c r="AX177" s="558"/>
      <c r="AY177" s="558"/>
      <c r="AZ177" s="558"/>
      <c r="BA177" s="558"/>
      <c r="BB177" s="558"/>
      <c r="BC177" s="558"/>
      <c r="BD177" s="558"/>
      <c r="BE177" s="558"/>
      <c r="BF177" s="558"/>
      <c r="BG177" s="558"/>
      <c r="BH177" s="558"/>
      <c r="BI177" s="558"/>
      <c r="BJ177" s="558"/>
      <c r="BK177" s="558"/>
      <c r="BL177" s="558"/>
      <c r="BM177" s="558"/>
      <c r="BN177" s="558"/>
      <c r="BO177" s="558"/>
      <c r="BP177" s="558"/>
      <c r="BQ177" s="558"/>
      <c r="BR177" s="558"/>
    </row>
    <row r="178" spans="1:70" x14ac:dyDescent="0.15">
      <c r="A178" s="662"/>
      <c r="B178" s="662"/>
      <c r="C178" s="662"/>
      <c r="D178" s="662"/>
      <c r="E178" s="662"/>
      <c r="F178" s="662"/>
      <c r="G178" s="662"/>
      <c r="H178" s="662"/>
      <c r="I178" s="662"/>
      <c r="J178" s="662"/>
      <c r="K178" s="662"/>
      <c r="L178" s="662"/>
      <c r="M178" s="662"/>
      <c r="N178" s="662"/>
      <c r="O178" s="662"/>
      <c r="P178" s="662"/>
      <c r="Q178" s="662"/>
      <c r="R178" s="662"/>
      <c r="S178" s="662"/>
      <c r="T178" s="662"/>
      <c r="U178" s="662"/>
      <c r="V178" s="662"/>
      <c r="W178" s="662"/>
      <c r="X178" s="558"/>
      <c r="Y178" s="558"/>
      <c r="Z178" s="558"/>
      <c r="AA178" s="558"/>
      <c r="AB178" s="558"/>
      <c r="AC178" s="558"/>
      <c r="AD178" s="558"/>
      <c r="AE178" s="558"/>
      <c r="AF178" s="558"/>
      <c r="AG178" s="558"/>
      <c r="AH178" s="558"/>
      <c r="AI178" s="558"/>
      <c r="AJ178" s="558"/>
      <c r="AK178" s="558"/>
      <c r="AL178" s="558"/>
      <c r="AM178" s="558"/>
      <c r="AN178" s="558"/>
      <c r="AO178" s="558"/>
      <c r="AP178" s="558"/>
      <c r="AQ178" s="558"/>
      <c r="AR178" s="558"/>
      <c r="AS178" s="558"/>
      <c r="AT178" s="558"/>
      <c r="AU178" s="558"/>
      <c r="AV178" s="558"/>
      <c r="AW178" s="558"/>
      <c r="AX178" s="558"/>
      <c r="AY178" s="558"/>
      <c r="AZ178" s="558"/>
      <c r="BA178" s="558"/>
      <c r="BB178" s="558"/>
      <c r="BC178" s="558"/>
      <c r="BD178" s="558"/>
      <c r="BE178" s="558"/>
      <c r="BF178" s="558"/>
      <c r="BG178" s="558"/>
      <c r="BH178" s="558"/>
      <c r="BI178" s="558"/>
      <c r="BJ178" s="558"/>
      <c r="BK178" s="558"/>
      <c r="BL178" s="558"/>
      <c r="BM178" s="558"/>
      <c r="BN178" s="558"/>
      <c r="BO178" s="558"/>
      <c r="BP178" s="558"/>
      <c r="BQ178" s="558"/>
      <c r="BR178" s="558"/>
    </row>
    <row r="179" spans="1:70" x14ac:dyDescent="0.15">
      <c r="A179" s="662"/>
      <c r="B179" s="662"/>
      <c r="C179" s="662"/>
      <c r="D179" s="662"/>
      <c r="E179" s="662"/>
      <c r="F179" s="662"/>
      <c r="G179" s="662"/>
      <c r="H179" s="662"/>
      <c r="I179" s="662"/>
      <c r="J179" s="662"/>
      <c r="K179" s="662"/>
      <c r="L179" s="662"/>
      <c r="M179" s="662"/>
      <c r="N179" s="662"/>
      <c r="O179" s="662"/>
      <c r="P179" s="662"/>
      <c r="Q179" s="662"/>
      <c r="R179" s="662"/>
      <c r="S179" s="662"/>
      <c r="T179" s="662"/>
      <c r="U179" s="662"/>
      <c r="V179" s="662"/>
      <c r="W179" s="662"/>
      <c r="X179" s="558"/>
      <c r="Y179" s="558"/>
      <c r="Z179" s="558"/>
      <c r="AA179" s="558"/>
      <c r="AB179" s="558"/>
      <c r="AC179" s="558"/>
      <c r="AD179" s="558"/>
      <c r="AE179" s="558"/>
      <c r="AF179" s="558"/>
      <c r="AG179" s="558"/>
      <c r="AH179" s="558"/>
      <c r="AI179" s="558"/>
      <c r="AJ179" s="558"/>
      <c r="AK179" s="558"/>
      <c r="AL179" s="558"/>
      <c r="AM179" s="558"/>
      <c r="AN179" s="558"/>
      <c r="AO179" s="558"/>
      <c r="AP179" s="558"/>
      <c r="AQ179" s="558"/>
      <c r="AR179" s="558"/>
      <c r="AS179" s="558"/>
      <c r="AT179" s="558"/>
      <c r="AU179" s="558"/>
      <c r="AV179" s="558"/>
      <c r="AW179" s="558"/>
      <c r="AX179" s="558"/>
      <c r="AY179" s="558"/>
      <c r="AZ179" s="558"/>
      <c r="BA179" s="558"/>
      <c r="BB179" s="558"/>
      <c r="BC179" s="558"/>
      <c r="BD179" s="558"/>
      <c r="BE179" s="558"/>
      <c r="BF179" s="558"/>
      <c r="BG179" s="558"/>
      <c r="BH179" s="558"/>
      <c r="BI179" s="558"/>
      <c r="BJ179" s="558"/>
      <c r="BK179" s="558"/>
      <c r="BL179" s="558"/>
      <c r="BM179" s="558"/>
      <c r="BN179" s="558"/>
      <c r="BO179" s="558"/>
      <c r="BP179" s="558"/>
      <c r="BQ179" s="558"/>
      <c r="BR179" s="558"/>
    </row>
    <row r="180" spans="1:70" x14ac:dyDescent="0.15">
      <c r="A180" s="662"/>
      <c r="B180" s="662"/>
      <c r="C180" s="662"/>
      <c r="D180" s="662"/>
      <c r="E180" s="662"/>
      <c r="F180" s="662"/>
      <c r="G180" s="662"/>
      <c r="H180" s="662"/>
      <c r="I180" s="662"/>
      <c r="J180" s="662"/>
      <c r="K180" s="662"/>
      <c r="L180" s="662"/>
      <c r="M180" s="662"/>
      <c r="N180" s="662"/>
      <c r="O180" s="662"/>
      <c r="P180" s="662"/>
      <c r="Q180" s="662"/>
      <c r="R180" s="662"/>
      <c r="S180" s="662"/>
      <c r="T180" s="662"/>
      <c r="U180" s="662"/>
      <c r="V180" s="662"/>
      <c r="W180" s="662"/>
      <c r="X180" s="558"/>
      <c r="Y180" s="558"/>
      <c r="Z180" s="558"/>
      <c r="AA180" s="558"/>
      <c r="AB180" s="558"/>
      <c r="AC180" s="558"/>
      <c r="AD180" s="558"/>
      <c r="AE180" s="558"/>
      <c r="AF180" s="558"/>
      <c r="AG180" s="558"/>
      <c r="AH180" s="558"/>
      <c r="AI180" s="558"/>
      <c r="AJ180" s="558"/>
      <c r="AK180" s="558"/>
      <c r="AL180" s="558"/>
      <c r="AM180" s="558"/>
      <c r="AN180" s="558"/>
      <c r="AO180" s="558"/>
      <c r="AP180" s="558"/>
      <c r="AQ180" s="558"/>
      <c r="AR180" s="558"/>
      <c r="AS180" s="558"/>
      <c r="AT180" s="558"/>
      <c r="AU180" s="558"/>
      <c r="AV180" s="558"/>
      <c r="AW180" s="558"/>
      <c r="AX180" s="558"/>
      <c r="AY180" s="558"/>
      <c r="AZ180" s="558"/>
      <c r="BA180" s="558"/>
      <c r="BB180" s="558"/>
      <c r="BC180" s="558"/>
      <c r="BD180" s="558"/>
      <c r="BE180" s="558"/>
      <c r="BF180" s="558"/>
      <c r="BG180" s="558"/>
      <c r="BH180" s="558"/>
      <c r="BI180" s="558"/>
      <c r="BJ180" s="558"/>
      <c r="BK180" s="558"/>
      <c r="BL180" s="558"/>
      <c r="BM180" s="558"/>
      <c r="BN180" s="558"/>
      <c r="BO180" s="558"/>
      <c r="BP180" s="558"/>
      <c r="BQ180" s="558"/>
      <c r="BR180" s="558"/>
    </row>
    <row r="181" spans="1:70" x14ac:dyDescent="0.15">
      <c r="A181" s="662"/>
      <c r="B181" s="662"/>
      <c r="C181" s="662"/>
      <c r="D181" s="662"/>
      <c r="E181" s="662"/>
      <c r="F181" s="662"/>
      <c r="G181" s="662"/>
      <c r="H181" s="662"/>
      <c r="I181" s="662"/>
      <c r="J181" s="662"/>
      <c r="K181" s="662"/>
      <c r="L181" s="662"/>
      <c r="M181" s="662"/>
      <c r="N181" s="662"/>
      <c r="O181" s="662"/>
      <c r="P181" s="662"/>
      <c r="Q181" s="662"/>
      <c r="R181" s="662"/>
      <c r="S181" s="662"/>
      <c r="T181" s="662"/>
      <c r="U181" s="662"/>
      <c r="V181" s="662"/>
      <c r="W181" s="662"/>
      <c r="X181" s="558"/>
      <c r="Y181" s="558"/>
      <c r="Z181" s="558"/>
      <c r="AA181" s="558"/>
      <c r="AB181" s="558"/>
      <c r="AC181" s="558"/>
      <c r="AD181" s="558"/>
      <c r="AE181" s="558"/>
      <c r="AF181" s="558"/>
      <c r="AG181" s="558"/>
      <c r="AH181" s="558"/>
      <c r="AI181" s="558"/>
      <c r="AJ181" s="558"/>
      <c r="AK181" s="558"/>
      <c r="AL181" s="558"/>
      <c r="AM181" s="558"/>
      <c r="AN181" s="558"/>
      <c r="AO181" s="558"/>
      <c r="AP181" s="558"/>
      <c r="AQ181" s="558"/>
      <c r="AR181" s="558"/>
      <c r="AS181" s="558"/>
      <c r="AT181" s="558"/>
      <c r="AU181" s="558"/>
      <c r="AV181" s="558"/>
      <c r="AW181" s="558"/>
      <c r="AX181" s="558"/>
      <c r="AY181" s="558"/>
      <c r="AZ181" s="558"/>
      <c r="BA181" s="558"/>
      <c r="BB181" s="558"/>
      <c r="BC181" s="558"/>
      <c r="BD181" s="558"/>
      <c r="BE181" s="558"/>
      <c r="BF181" s="558"/>
      <c r="BG181" s="558"/>
      <c r="BH181" s="558"/>
      <c r="BI181" s="558"/>
      <c r="BJ181" s="558"/>
      <c r="BK181" s="558"/>
      <c r="BL181" s="558"/>
      <c r="BM181" s="558"/>
      <c r="BN181" s="558"/>
      <c r="BO181" s="558"/>
      <c r="BP181" s="558"/>
      <c r="BQ181" s="558"/>
      <c r="BR181" s="558"/>
    </row>
    <row r="182" spans="1:70" x14ac:dyDescent="0.15">
      <c r="A182" s="662"/>
      <c r="B182" s="662"/>
      <c r="C182" s="662"/>
      <c r="D182" s="662"/>
      <c r="E182" s="662"/>
      <c r="F182" s="662"/>
      <c r="G182" s="662"/>
      <c r="H182" s="662"/>
      <c r="I182" s="662"/>
      <c r="J182" s="662"/>
      <c r="K182" s="662"/>
      <c r="L182" s="662"/>
      <c r="M182" s="662"/>
      <c r="N182" s="662"/>
      <c r="O182" s="662"/>
      <c r="P182" s="662"/>
      <c r="Q182" s="662"/>
      <c r="R182" s="662"/>
      <c r="S182" s="662"/>
      <c r="T182" s="662"/>
      <c r="U182" s="662"/>
      <c r="V182" s="662"/>
      <c r="W182" s="662"/>
      <c r="X182" s="558"/>
      <c r="Y182" s="558"/>
      <c r="Z182" s="558"/>
      <c r="AA182" s="558"/>
      <c r="AB182" s="558"/>
      <c r="AC182" s="558"/>
      <c r="AD182" s="558"/>
      <c r="AE182" s="558"/>
      <c r="AF182" s="558"/>
      <c r="AG182" s="558"/>
      <c r="AH182" s="558"/>
      <c r="AI182" s="558"/>
      <c r="AJ182" s="558"/>
      <c r="AK182" s="558"/>
      <c r="AL182" s="558"/>
      <c r="AM182" s="558"/>
      <c r="AN182" s="558"/>
      <c r="AO182" s="558"/>
      <c r="AP182" s="558"/>
      <c r="AQ182" s="558"/>
      <c r="AR182" s="558"/>
      <c r="AS182" s="558"/>
      <c r="AT182" s="558"/>
      <c r="AU182" s="558"/>
      <c r="AV182" s="558"/>
      <c r="AW182" s="558"/>
      <c r="AX182" s="558"/>
      <c r="AY182" s="558"/>
      <c r="AZ182" s="558"/>
      <c r="BA182" s="558"/>
      <c r="BB182" s="558"/>
      <c r="BC182" s="558"/>
      <c r="BD182" s="558"/>
      <c r="BE182" s="558"/>
      <c r="BF182" s="558"/>
      <c r="BG182" s="558"/>
      <c r="BH182" s="558"/>
      <c r="BI182" s="558"/>
      <c r="BJ182" s="558"/>
      <c r="BK182" s="558"/>
      <c r="BL182" s="558"/>
      <c r="BM182" s="558"/>
      <c r="BN182" s="558"/>
      <c r="BO182" s="558"/>
      <c r="BP182" s="558"/>
      <c r="BQ182" s="558"/>
      <c r="BR182" s="558"/>
    </row>
    <row r="183" spans="1:70" x14ac:dyDescent="0.15">
      <c r="A183" s="662"/>
      <c r="B183" s="662"/>
      <c r="C183" s="662"/>
      <c r="D183" s="662"/>
      <c r="E183" s="662"/>
      <c r="F183" s="662"/>
      <c r="G183" s="662"/>
      <c r="H183" s="662"/>
      <c r="I183" s="662"/>
      <c r="J183" s="662"/>
      <c r="K183" s="662"/>
      <c r="L183" s="662"/>
      <c r="M183" s="662"/>
      <c r="N183" s="662"/>
      <c r="O183" s="662"/>
      <c r="P183" s="662"/>
      <c r="Q183" s="662"/>
      <c r="R183" s="662"/>
      <c r="S183" s="662"/>
      <c r="T183" s="662"/>
      <c r="U183" s="662"/>
      <c r="V183" s="662"/>
      <c r="W183" s="662"/>
      <c r="X183" s="558"/>
      <c r="Y183" s="558"/>
      <c r="Z183" s="558"/>
      <c r="AA183" s="558"/>
      <c r="AB183" s="558"/>
      <c r="AC183" s="558"/>
      <c r="AD183" s="558"/>
      <c r="AE183" s="558"/>
      <c r="AF183" s="558"/>
      <c r="AG183" s="558"/>
      <c r="AH183" s="558"/>
      <c r="AI183" s="558"/>
      <c r="AJ183" s="558"/>
      <c r="AK183" s="558"/>
      <c r="AL183" s="558"/>
      <c r="AM183" s="558"/>
      <c r="AN183" s="558"/>
      <c r="AO183" s="558"/>
      <c r="AP183" s="558"/>
      <c r="AQ183" s="558"/>
      <c r="AR183" s="558"/>
      <c r="AS183" s="558"/>
      <c r="AT183" s="558"/>
      <c r="AU183" s="558"/>
      <c r="AV183" s="558"/>
      <c r="AW183" s="558"/>
      <c r="AX183" s="558"/>
      <c r="AY183" s="558"/>
      <c r="AZ183" s="558"/>
      <c r="BA183" s="558"/>
      <c r="BB183" s="558"/>
      <c r="BC183" s="558"/>
      <c r="BD183" s="558"/>
      <c r="BE183" s="558"/>
      <c r="BF183" s="558"/>
      <c r="BG183" s="558"/>
      <c r="BH183" s="558"/>
      <c r="BI183" s="558"/>
      <c r="BJ183" s="558"/>
      <c r="BK183" s="558"/>
      <c r="BL183" s="558"/>
      <c r="BM183" s="558"/>
      <c r="BN183" s="558"/>
      <c r="BO183" s="558"/>
      <c r="BP183" s="558"/>
      <c r="BQ183" s="558"/>
      <c r="BR183" s="558"/>
    </row>
    <row r="184" spans="1:70" x14ac:dyDescent="0.15">
      <c r="A184" s="662"/>
      <c r="B184" s="662"/>
      <c r="C184" s="662"/>
      <c r="D184" s="662"/>
      <c r="E184" s="662"/>
      <c r="F184" s="662"/>
      <c r="G184" s="662"/>
      <c r="H184" s="662"/>
      <c r="I184" s="662"/>
      <c r="J184" s="662"/>
      <c r="K184" s="662"/>
      <c r="L184" s="662"/>
      <c r="M184" s="662"/>
      <c r="N184" s="662"/>
      <c r="O184" s="662"/>
      <c r="P184" s="662"/>
      <c r="Q184" s="662"/>
      <c r="R184" s="662"/>
      <c r="S184" s="662"/>
      <c r="T184" s="662"/>
      <c r="U184" s="662"/>
      <c r="V184" s="662"/>
      <c r="W184" s="662"/>
      <c r="X184" s="558"/>
      <c r="Y184" s="558"/>
      <c r="Z184" s="558"/>
      <c r="AA184" s="558"/>
      <c r="AB184" s="558"/>
      <c r="AC184" s="558"/>
      <c r="AD184" s="558"/>
      <c r="AE184" s="558"/>
      <c r="AF184" s="558"/>
      <c r="AG184" s="558"/>
      <c r="AH184" s="558"/>
      <c r="AI184" s="558"/>
      <c r="AJ184" s="558"/>
      <c r="AK184" s="558"/>
      <c r="AL184" s="558"/>
      <c r="AM184" s="558"/>
      <c r="AN184" s="558"/>
      <c r="AO184" s="558"/>
      <c r="AP184" s="558"/>
      <c r="AQ184" s="558"/>
      <c r="AR184" s="558"/>
      <c r="AS184" s="558"/>
      <c r="AT184" s="558"/>
      <c r="AU184" s="558"/>
      <c r="AV184" s="558"/>
      <c r="AW184" s="558"/>
      <c r="AX184" s="558"/>
      <c r="AY184" s="558"/>
      <c r="AZ184" s="558"/>
      <c r="BA184" s="558"/>
      <c r="BB184" s="558"/>
      <c r="BC184" s="558"/>
      <c r="BD184" s="558"/>
      <c r="BE184" s="558"/>
      <c r="BF184" s="558"/>
      <c r="BG184" s="558"/>
      <c r="BH184" s="558"/>
      <c r="BI184" s="558"/>
      <c r="BJ184" s="558"/>
      <c r="BK184" s="558"/>
      <c r="BL184" s="558"/>
      <c r="BM184" s="558"/>
      <c r="BN184" s="558"/>
      <c r="BO184" s="558"/>
      <c r="BP184" s="558"/>
      <c r="BQ184" s="558"/>
      <c r="BR184" s="558"/>
    </row>
    <row r="185" spans="1:70" x14ac:dyDescent="0.15">
      <c r="A185" s="662"/>
      <c r="B185" s="662"/>
      <c r="C185" s="662"/>
      <c r="D185" s="662"/>
      <c r="E185" s="662"/>
      <c r="F185" s="662"/>
      <c r="G185" s="662"/>
      <c r="H185" s="662"/>
      <c r="I185" s="662"/>
      <c r="J185" s="662"/>
      <c r="K185" s="662"/>
      <c r="L185" s="662"/>
      <c r="M185" s="662"/>
      <c r="N185" s="662"/>
      <c r="O185" s="662"/>
      <c r="P185" s="662"/>
      <c r="Q185" s="662"/>
      <c r="R185" s="662"/>
      <c r="S185" s="662"/>
      <c r="T185" s="662"/>
      <c r="U185" s="662"/>
      <c r="V185" s="662"/>
      <c r="W185" s="662"/>
      <c r="X185" s="558"/>
      <c r="Y185" s="558"/>
      <c r="Z185" s="558"/>
      <c r="AA185" s="558"/>
      <c r="AB185" s="558"/>
      <c r="AC185" s="558"/>
      <c r="AD185" s="558"/>
      <c r="AE185" s="558"/>
      <c r="AF185" s="558"/>
      <c r="AG185" s="558"/>
      <c r="AH185" s="558"/>
      <c r="AI185" s="558"/>
      <c r="AJ185" s="558"/>
      <c r="AK185" s="558"/>
      <c r="AL185" s="558"/>
      <c r="AM185" s="558"/>
      <c r="AN185" s="558"/>
      <c r="AO185" s="558"/>
      <c r="AP185" s="558"/>
      <c r="AQ185" s="558"/>
      <c r="AR185" s="558"/>
      <c r="AS185" s="558"/>
      <c r="AT185" s="558"/>
      <c r="AU185" s="558"/>
      <c r="AV185" s="558"/>
      <c r="AW185" s="558"/>
      <c r="AX185" s="558"/>
      <c r="AY185" s="558"/>
      <c r="AZ185" s="558"/>
      <c r="BA185" s="558"/>
      <c r="BB185" s="558"/>
      <c r="BC185" s="558"/>
      <c r="BD185" s="558"/>
      <c r="BE185" s="558"/>
      <c r="BF185" s="558"/>
      <c r="BG185" s="558"/>
      <c r="BH185" s="558"/>
      <c r="BI185" s="558"/>
      <c r="BJ185" s="558"/>
      <c r="BK185" s="558"/>
      <c r="BL185" s="558"/>
      <c r="BM185" s="558"/>
      <c r="BN185" s="558"/>
      <c r="BO185" s="558"/>
      <c r="BP185" s="558"/>
      <c r="BQ185" s="558"/>
      <c r="BR185" s="558"/>
    </row>
    <row r="186" spans="1:70" x14ac:dyDescent="0.15">
      <c r="A186" s="662"/>
      <c r="B186" s="662"/>
      <c r="C186" s="662"/>
      <c r="D186" s="662"/>
      <c r="E186" s="662"/>
      <c r="F186" s="662"/>
      <c r="G186" s="662"/>
      <c r="H186" s="662"/>
      <c r="I186" s="662"/>
      <c r="J186" s="662"/>
      <c r="K186" s="662"/>
      <c r="L186" s="662"/>
      <c r="M186" s="662"/>
      <c r="N186" s="662"/>
      <c r="O186" s="662"/>
      <c r="P186" s="662"/>
      <c r="Q186" s="662"/>
      <c r="R186" s="662"/>
      <c r="S186" s="662"/>
      <c r="T186" s="662"/>
      <c r="U186" s="662"/>
      <c r="V186" s="662"/>
      <c r="W186" s="662"/>
      <c r="X186" s="558"/>
      <c r="Y186" s="558"/>
      <c r="Z186" s="558"/>
      <c r="AA186" s="558"/>
      <c r="AB186" s="558"/>
      <c r="AC186" s="558"/>
      <c r="AD186" s="558"/>
      <c r="AE186" s="558"/>
      <c r="AF186" s="558"/>
      <c r="AG186" s="558"/>
      <c r="AH186" s="558"/>
      <c r="AI186" s="558"/>
      <c r="AJ186" s="558"/>
      <c r="AK186" s="558"/>
      <c r="AL186" s="558"/>
      <c r="AM186" s="558"/>
      <c r="AN186" s="558"/>
      <c r="AO186" s="558"/>
      <c r="AP186" s="558"/>
      <c r="AQ186" s="558"/>
      <c r="AR186" s="558"/>
      <c r="AS186" s="558"/>
      <c r="AT186" s="558"/>
      <c r="AU186" s="558"/>
      <c r="AV186" s="558"/>
      <c r="AW186" s="558"/>
      <c r="AX186" s="558"/>
      <c r="AY186" s="558"/>
      <c r="AZ186" s="558"/>
      <c r="BA186" s="558"/>
      <c r="BB186" s="558"/>
      <c r="BC186" s="558"/>
      <c r="BD186" s="558"/>
      <c r="BE186" s="558"/>
      <c r="BF186" s="558"/>
      <c r="BG186" s="558"/>
      <c r="BH186" s="558"/>
      <c r="BI186" s="558"/>
      <c r="BJ186" s="558"/>
      <c r="BK186" s="558"/>
      <c r="BL186" s="558"/>
      <c r="BM186" s="558"/>
      <c r="BN186" s="558"/>
      <c r="BO186" s="558"/>
      <c r="BP186" s="558"/>
      <c r="BQ186" s="558"/>
      <c r="BR186" s="558"/>
    </row>
    <row r="187" spans="1:70" x14ac:dyDescent="0.15">
      <c r="A187" s="662"/>
      <c r="B187" s="662"/>
      <c r="C187" s="662"/>
      <c r="D187" s="662"/>
      <c r="E187" s="662"/>
      <c r="F187" s="662"/>
      <c r="G187" s="662"/>
      <c r="H187" s="662"/>
      <c r="I187" s="662"/>
      <c r="J187" s="662"/>
      <c r="K187" s="662"/>
      <c r="L187" s="662"/>
      <c r="M187" s="662"/>
      <c r="N187" s="662"/>
      <c r="O187" s="662"/>
      <c r="P187" s="662"/>
      <c r="Q187" s="662"/>
      <c r="R187" s="662"/>
      <c r="S187" s="662"/>
      <c r="T187" s="662"/>
      <c r="U187" s="662"/>
      <c r="V187" s="662"/>
      <c r="W187" s="662"/>
      <c r="X187" s="558"/>
      <c r="Y187" s="558"/>
      <c r="Z187" s="558"/>
      <c r="AA187" s="558"/>
      <c r="AB187" s="558"/>
      <c r="AC187" s="558"/>
      <c r="AD187" s="558"/>
      <c r="AE187" s="558"/>
      <c r="AF187" s="558"/>
      <c r="AG187" s="558"/>
      <c r="AH187" s="558"/>
      <c r="AI187" s="558"/>
      <c r="AJ187" s="558"/>
      <c r="AK187" s="558"/>
      <c r="AL187" s="558"/>
      <c r="AM187" s="558"/>
      <c r="AN187" s="558"/>
      <c r="AO187" s="558"/>
      <c r="AP187" s="558"/>
      <c r="AQ187" s="558"/>
      <c r="AR187" s="558"/>
      <c r="AS187" s="558"/>
      <c r="AT187" s="558"/>
      <c r="AU187" s="558"/>
      <c r="AV187" s="558"/>
      <c r="AW187" s="558"/>
      <c r="AX187" s="558"/>
      <c r="AY187" s="558"/>
      <c r="AZ187" s="558"/>
      <c r="BA187" s="558"/>
      <c r="BB187" s="558"/>
      <c r="BC187" s="558"/>
      <c r="BD187" s="558"/>
      <c r="BE187" s="558"/>
      <c r="BF187" s="558"/>
      <c r="BG187" s="558"/>
      <c r="BH187" s="558"/>
      <c r="BI187" s="558"/>
      <c r="BJ187" s="558"/>
      <c r="BK187" s="558"/>
      <c r="BL187" s="558"/>
      <c r="BM187" s="558"/>
      <c r="BN187" s="558"/>
      <c r="BO187" s="558"/>
      <c r="BP187" s="558"/>
      <c r="BQ187" s="558"/>
      <c r="BR187" s="558"/>
    </row>
    <row r="188" spans="1:70" x14ac:dyDescent="0.15">
      <c r="A188" s="662"/>
      <c r="B188" s="662"/>
      <c r="C188" s="662"/>
      <c r="D188" s="662"/>
      <c r="E188" s="662"/>
      <c r="F188" s="662"/>
      <c r="G188" s="662"/>
      <c r="H188" s="662"/>
      <c r="I188" s="662"/>
      <c r="J188" s="662"/>
      <c r="K188" s="662"/>
      <c r="L188" s="662"/>
      <c r="M188" s="662"/>
      <c r="N188" s="662"/>
      <c r="O188" s="662"/>
      <c r="P188" s="662"/>
      <c r="Q188" s="662"/>
      <c r="R188" s="662"/>
      <c r="S188" s="662"/>
      <c r="T188" s="662"/>
      <c r="U188" s="662"/>
      <c r="V188" s="662"/>
      <c r="W188" s="662"/>
      <c r="X188" s="558"/>
      <c r="Y188" s="558"/>
      <c r="Z188" s="558"/>
      <c r="AA188" s="558"/>
      <c r="AB188" s="558"/>
      <c r="AC188" s="558"/>
      <c r="AD188" s="558"/>
      <c r="AE188" s="558"/>
      <c r="AF188" s="558"/>
      <c r="AG188" s="558"/>
      <c r="AH188" s="558"/>
      <c r="AI188" s="558"/>
      <c r="AJ188" s="558"/>
      <c r="AK188" s="558"/>
      <c r="AL188" s="558"/>
      <c r="AM188" s="558"/>
      <c r="AN188" s="558"/>
      <c r="AO188" s="558"/>
      <c r="AP188" s="558"/>
      <c r="AQ188" s="558"/>
      <c r="AR188" s="558"/>
      <c r="AS188" s="558"/>
      <c r="AT188" s="558"/>
      <c r="AU188" s="558"/>
      <c r="AV188" s="558"/>
      <c r="AW188" s="558"/>
      <c r="AX188" s="558"/>
      <c r="AY188" s="558"/>
      <c r="AZ188" s="558"/>
      <c r="BA188" s="558"/>
      <c r="BB188" s="558"/>
      <c r="BC188" s="558"/>
      <c r="BD188" s="558"/>
      <c r="BE188" s="558"/>
      <c r="BF188" s="558"/>
      <c r="BG188" s="558"/>
      <c r="BH188" s="558"/>
      <c r="BI188" s="558"/>
      <c r="BJ188" s="558"/>
      <c r="BK188" s="558"/>
      <c r="BL188" s="558"/>
      <c r="BM188" s="558"/>
      <c r="BN188" s="558"/>
      <c r="BO188" s="558"/>
      <c r="BP188" s="558"/>
      <c r="BQ188" s="558"/>
      <c r="BR188" s="558"/>
    </row>
    <row r="189" spans="1:70" x14ac:dyDescent="0.15">
      <c r="A189" s="662"/>
      <c r="B189" s="662"/>
      <c r="C189" s="662"/>
      <c r="D189" s="662"/>
      <c r="E189" s="662"/>
      <c r="F189" s="662"/>
      <c r="G189" s="662"/>
      <c r="H189" s="662"/>
      <c r="I189" s="662"/>
      <c r="J189" s="662"/>
      <c r="K189" s="662"/>
      <c r="L189" s="662"/>
      <c r="M189" s="662"/>
      <c r="N189" s="662"/>
      <c r="O189" s="662"/>
      <c r="P189" s="662"/>
      <c r="Q189" s="662"/>
      <c r="R189" s="662"/>
      <c r="S189" s="662"/>
      <c r="T189" s="662"/>
      <c r="U189" s="662"/>
      <c r="V189" s="662"/>
      <c r="W189" s="662"/>
      <c r="X189" s="558"/>
      <c r="Y189" s="558"/>
      <c r="Z189" s="558"/>
      <c r="AA189" s="558"/>
      <c r="AB189" s="558"/>
      <c r="AC189" s="558"/>
      <c r="AD189" s="558"/>
      <c r="AE189" s="558"/>
      <c r="AF189" s="558"/>
      <c r="AG189" s="558"/>
      <c r="AH189" s="558"/>
      <c r="AI189" s="558"/>
      <c r="AJ189" s="558"/>
      <c r="AK189" s="558"/>
      <c r="AL189" s="558"/>
      <c r="AM189" s="558"/>
      <c r="AN189" s="558"/>
      <c r="AO189" s="558"/>
      <c r="AP189" s="558"/>
      <c r="AQ189" s="558"/>
      <c r="AR189" s="558"/>
      <c r="AS189" s="558"/>
      <c r="AT189" s="558"/>
      <c r="AU189" s="558"/>
      <c r="AV189" s="558"/>
      <c r="AW189" s="558"/>
      <c r="AX189" s="558"/>
      <c r="AY189" s="558"/>
      <c r="AZ189" s="558"/>
      <c r="BA189" s="558"/>
      <c r="BB189" s="558"/>
      <c r="BC189" s="558"/>
      <c r="BD189" s="558"/>
      <c r="BE189" s="558"/>
      <c r="BF189" s="558"/>
      <c r="BG189" s="558"/>
      <c r="BH189" s="558"/>
      <c r="BI189" s="558"/>
      <c r="BJ189" s="558"/>
      <c r="BK189" s="558"/>
      <c r="BL189" s="558"/>
      <c r="BM189" s="558"/>
      <c r="BN189" s="558"/>
      <c r="BO189" s="558"/>
      <c r="BP189" s="558"/>
      <c r="BQ189" s="558"/>
      <c r="BR189" s="558"/>
    </row>
  </sheetData>
  <mergeCells count="222">
    <mergeCell ref="BK128:BN128"/>
    <mergeCell ref="BK118:BN118"/>
    <mergeCell ref="BK119:BN119"/>
    <mergeCell ref="BK120:BN120"/>
    <mergeCell ref="BK122:BN122"/>
    <mergeCell ref="BK123:BN123"/>
    <mergeCell ref="BK124:BN124"/>
    <mergeCell ref="BK125:BN125"/>
    <mergeCell ref="BK126:BN126"/>
    <mergeCell ref="BK127:BN127"/>
    <mergeCell ref="BK109:BN109"/>
    <mergeCell ref="BK110:BN110"/>
    <mergeCell ref="BK111:BN111"/>
    <mergeCell ref="BK112:BN112"/>
    <mergeCell ref="BK113:BN113"/>
    <mergeCell ref="BK114:BN114"/>
    <mergeCell ref="BK115:BN115"/>
    <mergeCell ref="BK116:BN116"/>
    <mergeCell ref="BK117:BN117"/>
    <mergeCell ref="BK100:BN100"/>
    <mergeCell ref="BK101:BN101"/>
    <mergeCell ref="BK102:BN102"/>
    <mergeCell ref="BK103:BN103"/>
    <mergeCell ref="BK104:BN104"/>
    <mergeCell ref="BK105:BN105"/>
    <mergeCell ref="BK106:BN106"/>
    <mergeCell ref="BK107:BN107"/>
    <mergeCell ref="BK108:BN108"/>
    <mergeCell ref="BK91:BN91"/>
    <mergeCell ref="BK92:BN92"/>
    <mergeCell ref="BK93:BN93"/>
    <mergeCell ref="BK94:BN94"/>
    <mergeCell ref="BK95:BN95"/>
    <mergeCell ref="BK96:BN96"/>
    <mergeCell ref="BK97:BN97"/>
    <mergeCell ref="BK98:BN98"/>
    <mergeCell ref="BK99:BN99"/>
    <mergeCell ref="BD85:BE85"/>
    <mergeCell ref="BF85:BG85"/>
    <mergeCell ref="BH85:BI85"/>
    <mergeCell ref="BJ85:BK85"/>
    <mergeCell ref="BK86:BN86"/>
    <mergeCell ref="BK87:BN87"/>
    <mergeCell ref="BK88:BN88"/>
    <mergeCell ref="BK89:BN89"/>
    <mergeCell ref="BK90:BN90"/>
    <mergeCell ref="BK80:BM80"/>
    <mergeCell ref="AF81:AI81"/>
    <mergeCell ref="BK81:BM81"/>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AB77:AD77"/>
    <mergeCell ref="AF77:AH77"/>
    <mergeCell ref="AK77:AM77"/>
    <mergeCell ref="AO77:AQ77"/>
    <mergeCell ref="AS77:AU77"/>
    <mergeCell ref="AW77:AY77"/>
    <mergeCell ref="BB77:BD77"/>
    <mergeCell ref="BF77:BH77"/>
    <mergeCell ref="AF80:AI80"/>
    <mergeCell ref="AB75:AD75"/>
    <mergeCell ref="AF75:AH75"/>
    <mergeCell ref="AK75:AM75"/>
    <mergeCell ref="AO75:AQ75"/>
    <mergeCell ref="AS75:AU75"/>
    <mergeCell ref="AW75:AY75"/>
    <mergeCell ref="BB75:BD75"/>
    <mergeCell ref="BF75:BH75"/>
    <mergeCell ref="AB76:AD76"/>
    <mergeCell ref="AF76:AH76"/>
    <mergeCell ref="AK76:AM76"/>
    <mergeCell ref="AO76:AQ76"/>
    <mergeCell ref="AS76:AU76"/>
    <mergeCell ref="AW76:AY76"/>
    <mergeCell ref="BB76:BD76"/>
    <mergeCell ref="BF76:BH76"/>
    <mergeCell ref="AB73:AD73"/>
    <mergeCell ref="AF73:AH73"/>
    <mergeCell ref="AK73:AM73"/>
    <mergeCell ref="AO73:AQ73"/>
    <mergeCell ref="AS73:AU73"/>
    <mergeCell ref="AW73:AY73"/>
    <mergeCell ref="BB73:BD73"/>
    <mergeCell ref="BF73:BH73"/>
    <mergeCell ref="AB74:AD74"/>
    <mergeCell ref="AF74:AH74"/>
    <mergeCell ref="AK74:AM74"/>
    <mergeCell ref="AO74:AQ74"/>
    <mergeCell ref="AS74:AU74"/>
    <mergeCell ref="AW74:AY74"/>
    <mergeCell ref="BB74:BD74"/>
    <mergeCell ref="BF74:BH74"/>
    <mergeCell ref="BK63:BN63"/>
    <mergeCell ref="BK57:BN57"/>
    <mergeCell ref="BK58:BN58"/>
    <mergeCell ref="BK59:BN59"/>
    <mergeCell ref="BK60:BN60"/>
    <mergeCell ref="BK61:BN61"/>
    <mergeCell ref="BK62:BN62"/>
    <mergeCell ref="BK50:BN50"/>
    <mergeCell ref="BK51:BN51"/>
    <mergeCell ref="BK52:BN52"/>
    <mergeCell ref="BK53:BN53"/>
    <mergeCell ref="BK54:BN54"/>
    <mergeCell ref="BK55:BN55"/>
    <mergeCell ref="BK44:BN44"/>
    <mergeCell ref="BK45:BN45"/>
    <mergeCell ref="BK46:BN46"/>
    <mergeCell ref="BK47:BN47"/>
    <mergeCell ref="BK48:BN48"/>
    <mergeCell ref="BK49:BN49"/>
    <mergeCell ref="BK38:BN38"/>
    <mergeCell ref="BK39:BN39"/>
    <mergeCell ref="BK40:BN40"/>
    <mergeCell ref="BK41:BN41"/>
    <mergeCell ref="BK42:BN42"/>
    <mergeCell ref="BK43:BN43"/>
    <mergeCell ref="BK32:BN32"/>
    <mergeCell ref="BK33:BN33"/>
    <mergeCell ref="BK34:BN34"/>
    <mergeCell ref="BK35:BN35"/>
    <mergeCell ref="BK36:BN36"/>
    <mergeCell ref="BK37:BN37"/>
    <mergeCell ref="BK26:BN26"/>
    <mergeCell ref="BK27:BN27"/>
    <mergeCell ref="BK28:BN28"/>
    <mergeCell ref="BK29:BN29"/>
    <mergeCell ref="BK30:BN30"/>
    <mergeCell ref="BK31:BN31"/>
    <mergeCell ref="BJ20:BK20"/>
    <mergeCell ref="BK21:BN21"/>
    <mergeCell ref="BK22:BN22"/>
    <mergeCell ref="BK23:BN23"/>
    <mergeCell ref="BK24:BN24"/>
    <mergeCell ref="BK25:BN25"/>
    <mergeCell ref="AX20:AY20"/>
    <mergeCell ref="AZ20:BA20"/>
    <mergeCell ref="BB20:BC20"/>
    <mergeCell ref="BD20:BE20"/>
    <mergeCell ref="BF20:BG20"/>
    <mergeCell ref="BH20:BI20"/>
    <mergeCell ref="N20:O20"/>
    <mergeCell ref="P20:Q20"/>
    <mergeCell ref="R20:S20"/>
    <mergeCell ref="T20:U20"/>
    <mergeCell ref="V20:W20"/>
    <mergeCell ref="X20:Y20"/>
    <mergeCell ref="BB12:BD12"/>
    <mergeCell ref="BF12:BH12"/>
    <mergeCell ref="AF15:AI15"/>
    <mergeCell ref="AL20:AM20"/>
    <mergeCell ref="AN20:AO20"/>
    <mergeCell ref="AP20:AQ20"/>
    <mergeCell ref="AR20:AS20"/>
    <mergeCell ref="AT20:AU20"/>
    <mergeCell ref="AV20:AW20"/>
    <mergeCell ref="Z20:AA20"/>
    <mergeCell ref="AB20:AC20"/>
    <mergeCell ref="AD20:AE20"/>
    <mergeCell ref="AF20:AG20"/>
    <mergeCell ref="AH20:AI20"/>
    <mergeCell ref="AJ20:AK20"/>
    <mergeCell ref="BK15:BM15"/>
    <mergeCell ref="AF16:AI16"/>
    <mergeCell ref="BK16:BM16"/>
    <mergeCell ref="AB12:AD12"/>
    <mergeCell ref="AF12:AH12"/>
    <mergeCell ref="AK12:AM12"/>
    <mergeCell ref="AO12:AQ12"/>
    <mergeCell ref="AS12:AU12"/>
    <mergeCell ref="AW12:AY12"/>
    <mergeCell ref="BB10:BD10"/>
    <mergeCell ref="BF10:BH10"/>
    <mergeCell ref="AB11:AD11"/>
    <mergeCell ref="AF11:AH11"/>
    <mergeCell ref="AK11:AM11"/>
    <mergeCell ref="AO11:AQ11"/>
    <mergeCell ref="AS11:AU11"/>
    <mergeCell ref="AW11:AY11"/>
    <mergeCell ref="BB11:BD11"/>
    <mergeCell ref="BF11:BH11"/>
    <mergeCell ref="AB10:AD10"/>
    <mergeCell ref="AF10:AH10"/>
    <mergeCell ref="AK10:AM10"/>
    <mergeCell ref="AO10:AQ10"/>
    <mergeCell ref="AS10:AU10"/>
    <mergeCell ref="AW10:AY10"/>
    <mergeCell ref="BB8:BD8"/>
    <mergeCell ref="BF8:BH8"/>
    <mergeCell ref="AB9:AD9"/>
    <mergeCell ref="AF9:AH9"/>
    <mergeCell ref="AK9:AM9"/>
    <mergeCell ref="AO9:AQ9"/>
    <mergeCell ref="AS9:AU9"/>
    <mergeCell ref="AW9:AY9"/>
    <mergeCell ref="BB9:BD9"/>
    <mergeCell ref="BF9:BH9"/>
    <mergeCell ref="AB8:AD8"/>
    <mergeCell ref="AF8:AH8"/>
    <mergeCell ref="AK8:AM8"/>
    <mergeCell ref="AO8:AQ8"/>
    <mergeCell ref="AS8:AU8"/>
    <mergeCell ref="AW8:AY8"/>
  </mergeCells>
  <phoneticPr fontId="4"/>
  <dataValidations count="2">
    <dataValidation type="list" allowBlank="1" showInputMessage="1" showErrorMessage="1" sqref="AB8:AD12 AK8:AM12 AS8:AU12 BB8:BD12" xr:uid="{BE2CBEAC-5176-414E-BC8E-E55AB6EF3256}">
      <formula1>$BU$1:$BU$26</formula1>
    </dataValidation>
    <dataValidation type="list" allowBlank="1" showInputMessage="1" showErrorMessage="1" sqref="AF8:AH12 AO8:AQ12 AW8:AY12 BF8:BH12" xr:uid="{D5D99C5E-CFC7-4D03-8D4A-4E4B3ED1CF4B}">
      <formula1>$BV$1:$BV$13</formula1>
    </dataValidation>
  </dataValidations>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4</xdr:col>
                    <xdr:colOff>30480</xdr:colOff>
                    <xdr:row>7</xdr:row>
                    <xdr:rowOff>22860</xdr:rowOff>
                  </from>
                  <to>
                    <xdr:col>7</xdr:col>
                    <xdr:colOff>38100</xdr:colOff>
                    <xdr:row>8</xdr:row>
                    <xdr:rowOff>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4</xdr:col>
                    <xdr:colOff>30480</xdr:colOff>
                    <xdr:row>10</xdr:row>
                    <xdr:rowOff>22860</xdr:rowOff>
                  </from>
                  <to>
                    <xdr:col>7</xdr:col>
                    <xdr:colOff>38100</xdr:colOff>
                    <xdr:row>10</xdr:row>
                    <xdr:rowOff>152400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4</xdr:col>
                    <xdr:colOff>30480</xdr:colOff>
                    <xdr:row>11</xdr:row>
                    <xdr:rowOff>22860</xdr:rowOff>
                  </from>
                  <to>
                    <xdr:col>7</xdr:col>
                    <xdr:colOff>38100</xdr:colOff>
                    <xdr:row>11</xdr:row>
                    <xdr:rowOff>152400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4</xdr:col>
                    <xdr:colOff>38100</xdr:colOff>
                    <xdr:row>9</xdr:row>
                    <xdr:rowOff>22860</xdr:rowOff>
                  </from>
                  <to>
                    <xdr:col>7</xdr:col>
                    <xdr:colOff>53340</xdr:colOff>
                    <xdr:row>9</xdr:row>
                    <xdr:rowOff>152400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4</xdr:col>
                    <xdr:colOff>30480</xdr:colOff>
                    <xdr:row>8</xdr:row>
                    <xdr:rowOff>22860</xdr:rowOff>
                  </from>
                  <to>
                    <xdr:col>7</xdr:col>
                    <xdr:colOff>38100</xdr:colOff>
                    <xdr:row>8</xdr:row>
                    <xdr:rowOff>152400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7</xdr:col>
                    <xdr:colOff>30480</xdr:colOff>
                    <xdr:row>7</xdr:row>
                    <xdr:rowOff>30480</xdr:rowOff>
                  </from>
                  <to>
                    <xdr:col>10</xdr:col>
                    <xdr:colOff>38100</xdr:colOff>
                    <xdr:row>8</xdr:row>
                    <xdr:rowOff>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7</xdr:col>
                    <xdr:colOff>30480</xdr:colOff>
                    <xdr:row>10</xdr:row>
                    <xdr:rowOff>22860</xdr:rowOff>
                  </from>
                  <to>
                    <xdr:col>10</xdr:col>
                    <xdr:colOff>38100</xdr:colOff>
                    <xdr:row>10</xdr:row>
                    <xdr:rowOff>152400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7</xdr:col>
                    <xdr:colOff>30480</xdr:colOff>
                    <xdr:row>8</xdr:row>
                    <xdr:rowOff>22860</xdr:rowOff>
                  </from>
                  <to>
                    <xdr:col>10</xdr:col>
                    <xdr:colOff>38100</xdr:colOff>
                    <xdr:row>8</xdr:row>
                    <xdr:rowOff>152400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7</xdr:col>
                    <xdr:colOff>30480</xdr:colOff>
                    <xdr:row>9</xdr:row>
                    <xdr:rowOff>22860</xdr:rowOff>
                  </from>
                  <to>
                    <xdr:col>10</xdr:col>
                    <xdr:colOff>38100</xdr:colOff>
                    <xdr:row>9</xdr:row>
                    <xdr:rowOff>152400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7</xdr:col>
                    <xdr:colOff>30480</xdr:colOff>
                    <xdr:row>11</xdr:row>
                    <xdr:rowOff>22860</xdr:rowOff>
                  </from>
                  <to>
                    <xdr:col>10</xdr:col>
                    <xdr:colOff>38100</xdr:colOff>
                    <xdr:row>11</xdr:row>
                    <xdr:rowOff>152400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10</xdr:col>
                    <xdr:colOff>30480</xdr:colOff>
                    <xdr:row>7</xdr:row>
                    <xdr:rowOff>30480</xdr:rowOff>
                  </from>
                  <to>
                    <xdr:col>13</xdr:col>
                    <xdr:colOff>38100</xdr:colOff>
                    <xdr:row>8</xdr:row>
                    <xdr:rowOff>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10</xdr:col>
                    <xdr:colOff>30480</xdr:colOff>
                    <xdr:row>10</xdr:row>
                    <xdr:rowOff>30480</xdr:rowOff>
                  </from>
                  <to>
                    <xdr:col>13</xdr:col>
                    <xdr:colOff>38100</xdr:colOff>
                    <xdr:row>11</xdr:row>
                    <xdr:rowOff>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10</xdr:col>
                    <xdr:colOff>30480</xdr:colOff>
                    <xdr:row>9</xdr:row>
                    <xdr:rowOff>30480</xdr:rowOff>
                  </from>
                  <to>
                    <xdr:col>13</xdr:col>
                    <xdr:colOff>38100</xdr:colOff>
                    <xdr:row>10</xdr:row>
                    <xdr:rowOff>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10</xdr:col>
                    <xdr:colOff>30480</xdr:colOff>
                    <xdr:row>8</xdr:row>
                    <xdr:rowOff>22860</xdr:rowOff>
                  </from>
                  <to>
                    <xdr:col>13</xdr:col>
                    <xdr:colOff>38100</xdr:colOff>
                    <xdr:row>8</xdr:row>
                    <xdr:rowOff>152400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10</xdr:col>
                    <xdr:colOff>30480</xdr:colOff>
                    <xdr:row>11</xdr:row>
                    <xdr:rowOff>22860</xdr:rowOff>
                  </from>
                  <to>
                    <xdr:col>13</xdr:col>
                    <xdr:colOff>38100</xdr:colOff>
                    <xdr:row>11</xdr:row>
                    <xdr:rowOff>152400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13</xdr:col>
                    <xdr:colOff>30480</xdr:colOff>
                    <xdr:row>7</xdr:row>
                    <xdr:rowOff>22860</xdr:rowOff>
                  </from>
                  <to>
                    <xdr:col>16</xdr:col>
                    <xdr:colOff>38100</xdr:colOff>
                    <xdr:row>7</xdr:row>
                    <xdr:rowOff>152400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13</xdr:col>
                    <xdr:colOff>30480</xdr:colOff>
                    <xdr:row>9</xdr:row>
                    <xdr:rowOff>30480</xdr:rowOff>
                  </from>
                  <to>
                    <xdr:col>16</xdr:col>
                    <xdr:colOff>38100</xdr:colOff>
                    <xdr:row>10</xdr:row>
                    <xdr:rowOff>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13</xdr:col>
                    <xdr:colOff>30480</xdr:colOff>
                    <xdr:row>8</xdr:row>
                    <xdr:rowOff>22860</xdr:rowOff>
                  </from>
                  <to>
                    <xdr:col>16</xdr:col>
                    <xdr:colOff>38100</xdr:colOff>
                    <xdr:row>8</xdr:row>
                    <xdr:rowOff>152400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16</xdr:col>
                    <xdr:colOff>30480</xdr:colOff>
                    <xdr:row>7</xdr:row>
                    <xdr:rowOff>22860</xdr:rowOff>
                  </from>
                  <to>
                    <xdr:col>19</xdr:col>
                    <xdr:colOff>38100</xdr:colOff>
                    <xdr:row>7</xdr:row>
                    <xdr:rowOff>152400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13</xdr:col>
                    <xdr:colOff>38100</xdr:colOff>
                    <xdr:row>10</xdr:row>
                    <xdr:rowOff>30480</xdr:rowOff>
                  </from>
                  <to>
                    <xdr:col>16</xdr:col>
                    <xdr:colOff>53340</xdr:colOff>
                    <xdr:row>11</xdr:row>
                    <xdr:rowOff>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22</xdr:col>
                    <xdr:colOff>30480</xdr:colOff>
                    <xdr:row>7</xdr:row>
                    <xdr:rowOff>15240</xdr:rowOff>
                  </from>
                  <to>
                    <xdr:col>25</xdr:col>
                    <xdr:colOff>38100</xdr:colOff>
                    <xdr:row>7</xdr:row>
                    <xdr:rowOff>144780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19</xdr:col>
                    <xdr:colOff>38100</xdr:colOff>
                    <xdr:row>7</xdr:row>
                    <xdr:rowOff>22860</xdr:rowOff>
                  </from>
                  <to>
                    <xdr:col>22</xdr:col>
                    <xdr:colOff>53340</xdr:colOff>
                    <xdr:row>7</xdr:row>
                    <xdr:rowOff>152400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13</xdr:col>
                    <xdr:colOff>30480</xdr:colOff>
                    <xdr:row>11</xdr:row>
                    <xdr:rowOff>22860</xdr:rowOff>
                  </from>
                  <to>
                    <xdr:col>16</xdr:col>
                    <xdr:colOff>38100</xdr:colOff>
                    <xdr:row>11</xdr:row>
                    <xdr:rowOff>152400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16</xdr:col>
                    <xdr:colOff>30480</xdr:colOff>
                    <xdr:row>8</xdr:row>
                    <xdr:rowOff>22860</xdr:rowOff>
                  </from>
                  <to>
                    <xdr:col>19</xdr:col>
                    <xdr:colOff>38100</xdr:colOff>
                    <xdr:row>8</xdr:row>
                    <xdr:rowOff>152400</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16</xdr:col>
                    <xdr:colOff>30480</xdr:colOff>
                    <xdr:row>9</xdr:row>
                    <xdr:rowOff>30480</xdr:rowOff>
                  </from>
                  <to>
                    <xdr:col>19</xdr:col>
                    <xdr:colOff>38100</xdr:colOff>
                    <xdr:row>10</xdr:row>
                    <xdr:rowOff>0</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16</xdr:col>
                    <xdr:colOff>30480</xdr:colOff>
                    <xdr:row>10</xdr:row>
                    <xdr:rowOff>22860</xdr:rowOff>
                  </from>
                  <to>
                    <xdr:col>19</xdr:col>
                    <xdr:colOff>38100</xdr:colOff>
                    <xdr:row>10</xdr:row>
                    <xdr:rowOff>152400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16</xdr:col>
                    <xdr:colOff>30480</xdr:colOff>
                    <xdr:row>11</xdr:row>
                    <xdr:rowOff>22860</xdr:rowOff>
                  </from>
                  <to>
                    <xdr:col>19</xdr:col>
                    <xdr:colOff>38100</xdr:colOff>
                    <xdr:row>11</xdr:row>
                    <xdr:rowOff>152400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19</xdr:col>
                    <xdr:colOff>38100</xdr:colOff>
                    <xdr:row>8</xdr:row>
                    <xdr:rowOff>22860</xdr:rowOff>
                  </from>
                  <to>
                    <xdr:col>22</xdr:col>
                    <xdr:colOff>53340</xdr:colOff>
                    <xdr:row>8</xdr:row>
                    <xdr:rowOff>152400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19</xdr:col>
                    <xdr:colOff>30480</xdr:colOff>
                    <xdr:row>9</xdr:row>
                    <xdr:rowOff>22860</xdr:rowOff>
                  </from>
                  <to>
                    <xdr:col>22</xdr:col>
                    <xdr:colOff>38100</xdr:colOff>
                    <xdr:row>9</xdr:row>
                    <xdr:rowOff>152400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19</xdr:col>
                    <xdr:colOff>30480</xdr:colOff>
                    <xdr:row>10</xdr:row>
                    <xdr:rowOff>22860</xdr:rowOff>
                  </from>
                  <to>
                    <xdr:col>22</xdr:col>
                    <xdr:colOff>38100</xdr:colOff>
                    <xdr:row>10</xdr:row>
                    <xdr:rowOff>152400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19</xdr:col>
                    <xdr:colOff>30480</xdr:colOff>
                    <xdr:row>11</xdr:row>
                    <xdr:rowOff>22860</xdr:rowOff>
                  </from>
                  <to>
                    <xdr:col>22</xdr:col>
                    <xdr:colOff>38100</xdr:colOff>
                    <xdr:row>11</xdr:row>
                    <xdr:rowOff>152400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22</xdr:col>
                    <xdr:colOff>38100</xdr:colOff>
                    <xdr:row>8</xdr:row>
                    <xdr:rowOff>22860</xdr:rowOff>
                  </from>
                  <to>
                    <xdr:col>25</xdr:col>
                    <xdr:colOff>53340</xdr:colOff>
                    <xdr:row>8</xdr:row>
                    <xdr:rowOff>152400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22</xdr:col>
                    <xdr:colOff>30480</xdr:colOff>
                    <xdr:row>9</xdr:row>
                    <xdr:rowOff>30480</xdr:rowOff>
                  </from>
                  <to>
                    <xdr:col>25</xdr:col>
                    <xdr:colOff>38100</xdr:colOff>
                    <xdr:row>10</xdr:row>
                    <xdr:rowOff>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22</xdr:col>
                    <xdr:colOff>30480</xdr:colOff>
                    <xdr:row>10</xdr:row>
                    <xdr:rowOff>22860</xdr:rowOff>
                  </from>
                  <to>
                    <xdr:col>25</xdr:col>
                    <xdr:colOff>38100</xdr:colOff>
                    <xdr:row>10</xdr:row>
                    <xdr:rowOff>152400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22</xdr:col>
                    <xdr:colOff>30480</xdr:colOff>
                    <xdr:row>11</xdr:row>
                    <xdr:rowOff>22860</xdr:rowOff>
                  </from>
                  <to>
                    <xdr:col>25</xdr:col>
                    <xdr:colOff>38100</xdr:colOff>
                    <xdr:row>11</xdr:row>
                    <xdr:rowOff>152400</xdr:rowOff>
                  </to>
                </anchor>
              </controlPr>
            </control>
          </mc:Choice>
        </mc:AlternateContent>
        <mc:AlternateContent xmlns:mc="http://schemas.openxmlformats.org/markup-compatibility/2006">
          <mc:Choice Requires="x14">
            <control shapeId="55368" r:id="rId39" name="Check Box 72">
              <controlPr defaultSize="0" autoFill="0" autoLine="0" autoPict="0">
                <anchor moveWithCells="1">
                  <from>
                    <xdr:col>4</xdr:col>
                    <xdr:colOff>30480</xdr:colOff>
                    <xdr:row>72</xdr:row>
                    <xdr:rowOff>22860</xdr:rowOff>
                  </from>
                  <to>
                    <xdr:col>7</xdr:col>
                    <xdr:colOff>38100</xdr:colOff>
                    <xdr:row>73</xdr:row>
                    <xdr:rowOff>0</xdr:rowOff>
                  </to>
                </anchor>
              </controlPr>
            </control>
          </mc:Choice>
        </mc:AlternateContent>
        <mc:AlternateContent xmlns:mc="http://schemas.openxmlformats.org/markup-compatibility/2006">
          <mc:Choice Requires="x14">
            <control shapeId="55369" r:id="rId40" name="Check Box 73">
              <controlPr defaultSize="0" autoFill="0" autoLine="0" autoPict="0">
                <anchor moveWithCells="1">
                  <from>
                    <xdr:col>4</xdr:col>
                    <xdr:colOff>30480</xdr:colOff>
                    <xdr:row>75</xdr:row>
                    <xdr:rowOff>22860</xdr:rowOff>
                  </from>
                  <to>
                    <xdr:col>7</xdr:col>
                    <xdr:colOff>38100</xdr:colOff>
                    <xdr:row>75</xdr:row>
                    <xdr:rowOff>152400</xdr:rowOff>
                  </to>
                </anchor>
              </controlPr>
            </control>
          </mc:Choice>
        </mc:AlternateContent>
        <mc:AlternateContent xmlns:mc="http://schemas.openxmlformats.org/markup-compatibility/2006">
          <mc:Choice Requires="x14">
            <control shapeId="55370" r:id="rId41" name="Check Box 74">
              <controlPr defaultSize="0" autoFill="0" autoLine="0" autoPict="0">
                <anchor moveWithCells="1">
                  <from>
                    <xdr:col>4</xdr:col>
                    <xdr:colOff>30480</xdr:colOff>
                    <xdr:row>76</xdr:row>
                    <xdr:rowOff>22860</xdr:rowOff>
                  </from>
                  <to>
                    <xdr:col>7</xdr:col>
                    <xdr:colOff>38100</xdr:colOff>
                    <xdr:row>76</xdr:row>
                    <xdr:rowOff>152400</xdr:rowOff>
                  </to>
                </anchor>
              </controlPr>
            </control>
          </mc:Choice>
        </mc:AlternateContent>
        <mc:AlternateContent xmlns:mc="http://schemas.openxmlformats.org/markup-compatibility/2006">
          <mc:Choice Requires="x14">
            <control shapeId="55371" r:id="rId42" name="Check Box 75">
              <controlPr defaultSize="0" autoFill="0" autoLine="0" autoPict="0">
                <anchor moveWithCells="1">
                  <from>
                    <xdr:col>4</xdr:col>
                    <xdr:colOff>38100</xdr:colOff>
                    <xdr:row>74</xdr:row>
                    <xdr:rowOff>22860</xdr:rowOff>
                  </from>
                  <to>
                    <xdr:col>7</xdr:col>
                    <xdr:colOff>53340</xdr:colOff>
                    <xdr:row>74</xdr:row>
                    <xdr:rowOff>152400</xdr:rowOff>
                  </to>
                </anchor>
              </controlPr>
            </control>
          </mc:Choice>
        </mc:AlternateContent>
        <mc:AlternateContent xmlns:mc="http://schemas.openxmlformats.org/markup-compatibility/2006">
          <mc:Choice Requires="x14">
            <control shapeId="55372" r:id="rId43" name="Check Box 76">
              <controlPr defaultSize="0" autoFill="0" autoLine="0" autoPict="0">
                <anchor moveWithCells="1">
                  <from>
                    <xdr:col>4</xdr:col>
                    <xdr:colOff>30480</xdr:colOff>
                    <xdr:row>73</xdr:row>
                    <xdr:rowOff>22860</xdr:rowOff>
                  </from>
                  <to>
                    <xdr:col>7</xdr:col>
                    <xdr:colOff>38100</xdr:colOff>
                    <xdr:row>73</xdr:row>
                    <xdr:rowOff>152400</xdr:rowOff>
                  </to>
                </anchor>
              </controlPr>
            </control>
          </mc:Choice>
        </mc:AlternateContent>
        <mc:AlternateContent xmlns:mc="http://schemas.openxmlformats.org/markup-compatibility/2006">
          <mc:Choice Requires="x14">
            <control shapeId="55373" r:id="rId44" name="Check Box 77">
              <controlPr defaultSize="0" autoFill="0" autoLine="0" autoPict="0">
                <anchor moveWithCells="1">
                  <from>
                    <xdr:col>7</xdr:col>
                    <xdr:colOff>30480</xdr:colOff>
                    <xdr:row>72</xdr:row>
                    <xdr:rowOff>30480</xdr:rowOff>
                  </from>
                  <to>
                    <xdr:col>10</xdr:col>
                    <xdr:colOff>38100</xdr:colOff>
                    <xdr:row>73</xdr:row>
                    <xdr:rowOff>0</xdr:rowOff>
                  </to>
                </anchor>
              </controlPr>
            </control>
          </mc:Choice>
        </mc:AlternateContent>
        <mc:AlternateContent xmlns:mc="http://schemas.openxmlformats.org/markup-compatibility/2006">
          <mc:Choice Requires="x14">
            <control shapeId="55374" r:id="rId45" name="Check Box 78">
              <controlPr defaultSize="0" autoFill="0" autoLine="0" autoPict="0">
                <anchor moveWithCells="1">
                  <from>
                    <xdr:col>7</xdr:col>
                    <xdr:colOff>30480</xdr:colOff>
                    <xdr:row>75</xdr:row>
                    <xdr:rowOff>22860</xdr:rowOff>
                  </from>
                  <to>
                    <xdr:col>10</xdr:col>
                    <xdr:colOff>38100</xdr:colOff>
                    <xdr:row>75</xdr:row>
                    <xdr:rowOff>152400</xdr:rowOff>
                  </to>
                </anchor>
              </controlPr>
            </control>
          </mc:Choice>
        </mc:AlternateContent>
        <mc:AlternateContent xmlns:mc="http://schemas.openxmlformats.org/markup-compatibility/2006">
          <mc:Choice Requires="x14">
            <control shapeId="55375" r:id="rId46" name="Check Box 79">
              <controlPr defaultSize="0" autoFill="0" autoLine="0" autoPict="0">
                <anchor moveWithCells="1">
                  <from>
                    <xdr:col>7</xdr:col>
                    <xdr:colOff>30480</xdr:colOff>
                    <xdr:row>73</xdr:row>
                    <xdr:rowOff>22860</xdr:rowOff>
                  </from>
                  <to>
                    <xdr:col>10</xdr:col>
                    <xdr:colOff>38100</xdr:colOff>
                    <xdr:row>73</xdr:row>
                    <xdr:rowOff>152400</xdr:rowOff>
                  </to>
                </anchor>
              </controlPr>
            </control>
          </mc:Choice>
        </mc:AlternateContent>
        <mc:AlternateContent xmlns:mc="http://schemas.openxmlformats.org/markup-compatibility/2006">
          <mc:Choice Requires="x14">
            <control shapeId="55376" r:id="rId47" name="Check Box 80">
              <controlPr defaultSize="0" autoFill="0" autoLine="0" autoPict="0">
                <anchor moveWithCells="1">
                  <from>
                    <xdr:col>7</xdr:col>
                    <xdr:colOff>30480</xdr:colOff>
                    <xdr:row>74</xdr:row>
                    <xdr:rowOff>22860</xdr:rowOff>
                  </from>
                  <to>
                    <xdr:col>10</xdr:col>
                    <xdr:colOff>38100</xdr:colOff>
                    <xdr:row>74</xdr:row>
                    <xdr:rowOff>152400</xdr:rowOff>
                  </to>
                </anchor>
              </controlPr>
            </control>
          </mc:Choice>
        </mc:AlternateContent>
        <mc:AlternateContent xmlns:mc="http://schemas.openxmlformats.org/markup-compatibility/2006">
          <mc:Choice Requires="x14">
            <control shapeId="55377" r:id="rId48" name="Check Box 81">
              <controlPr defaultSize="0" autoFill="0" autoLine="0" autoPict="0">
                <anchor moveWithCells="1">
                  <from>
                    <xdr:col>7</xdr:col>
                    <xdr:colOff>30480</xdr:colOff>
                    <xdr:row>76</xdr:row>
                    <xdr:rowOff>22860</xdr:rowOff>
                  </from>
                  <to>
                    <xdr:col>10</xdr:col>
                    <xdr:colOff>38100</xdr:colOff>
                    <xdr:row>76</xdr:row>
                    <xdr:rowOff>152400</xdr:rowOff>
                  </to>
                </anchor>
              </controlPr>
            </control>
          </mc:Choice>
        </mc:AlternateContent>
        <mc:AlternateContent xmlns:mc="http://schemas.openxmlformats.org/markup-compatibility/2006">
          <mc:Choice Requires="x14">
            <control shapeId="55378" r:id="rId49" name="Check Box 82">
              <controlPr defaultSize="0" autoFill="0" autoLine="0" autoPict="0">
                <anchor moveWithCells="1">
                  <from>
                    <xdr:col>10</xdr:col>
                    <xdr:colOff>30480</xdr:colOff>
                    <xdr:row>72</xdr:row>
                    <xdr:rowOff>30480</xdr:rowOff>
                  </from>
                  <to>
                    <xdr:col>13</xdr:col>
                    <xdr:colOff>38100</xdr:colOff>
                    <xdr:row>73</xdr:row>
                    <xdr:rowOff>0</xdr:rowOff>
                  </to>
                </anchor>
              </controlPr>
            </control>
          </mc:Choice>
        </mc:AlternateContent>
        <mc:AlternateContent xmlns:mc="http://schemas.openxmlformats.org/markup-compatibility/2006">
          <mc:Choice Requires="x14">
            <control shapeId="55379" r:id="rId50" name="Check Box 83">
              <controlPr defaultSize="0" autoFill="0" autoLine="0" autoPict="0">
                <anchor moveWithCells="1">
                  <from>
                    <xdr:col>10</xdr:col>
                    <xdr:colOff>30480</xdr:colOff>
                    <xdr:row>75</xdr:row>
                    <xdr:rowOff>30480</xdr:rowOff>
                  </from>
                  <to>
                    <xdr:col>13</xdr:col>
                    <xdr:colOff>38100</xdr:colOff>
                    <xdr:row>76</xdr:row>
                    <xdr:rowOff>0</xdr:rowOff>
                  </to>
                </anchor>
              </controlPr>
            </control>
          </mc:Choice>
        </mc:AlternateContent>
        <mc:AlternateContent xmlns:mc="http://schemas.openxmlformats.org/markup-compatibility/2006">
          <mc:Choice Requires="x14">
            <control shapeId="55380" r:id="rId51" name="Check Box 84">
              <controlPr defaultSize="0" autoFill="0" autoLine="0" autoPict="0">
                <anchor moveWithCells="1">
                  <from>
                    <xdr:col>10</xdr:col>
                    <xdr:colOff>30480</xdr:colOff>
                    <xdr:row>74</xdr:row>
                    <xdr:rowOff>30480</xdr:rowOff>
                  </from>
                  <to>
                    <xdr:col>13</xdr:col>
                    <xdr:colOff>38100</xdr:colOff>
                    <xdr:row>75</xdr:row>
                    <xdr:rowOff>0</xdr:rowOff>
                  </to>
                </anchor>
              </controlPr>
            </control>
          </mc:Choice>
        </mc:AlternateContent>
        <mc:AlternateContent xmlns:mc="http://schemas.openxmlformats.org/markup-compatibility/2006">
          <mc:Choice Requires="x14">
            <control shapeId="55381" r:id="rId52" name="Check Box 85">
              <controlPr defaultSize="0" autoFill="0" autoLine="0" autoPict="0">
                <anchor moveWithCells="1">
                  <from>
                    <xdr:col>10</xdr:col>
                    <xdr:colOff>30480</xdr:colOff>
                    <xdr:row>73</xdr:row>
                    <xdr:rowOff>22860</xdr:rowOff>
                  </from>
                  <to>
                    <xdr:col>13</xdr:col>
                    <xdr:colOff>38100</xdr:colOff>
                    <xdr:row>73</xdr:row>
                    <xdr:rowOff>152400</xdr:rowOff>
                  </to>
                </anchor>
              </controlPr>
            </control>
          </mc:Choice>
        </mc:AlternateContent>
        <mc:AlternateContent xmlns:mc="http://schemas.openxmlformats.org/markup-compatibility/2006">
          <mc:Choice Requires="x14">
            <control shapeId="55382" r:id="rId53" name="Check Box 86">
              <controlPr defaultSize="0" autoFill="0" autoLine="0" autoPict="0">
                <anchor moveWithCells="1">
                  <from>
                    <xdr:col>10</xdr:col>
                    <xdr:colOff>30480</xdr:colOff>
                    <xdr:row>76</xdr:row>
                    <xdr:rowOff>22860</xdr:rowOff>
                  </from>
                  <to>
                    <xdr:col>13</xdr:col>
                    <xdr:colOff>38100</xdr:colOff>
                    <xdr:row>76</xdr:row>
                    <xdr:rowOff>152400</xdr:rowOff>
                  </to>
                </anchor>
              </controlPr>
            </control>
          </mc:Choice>
        </mc:AlternateContent>
        <mc:AlternateContent xmlns:mc="http://schemas.openxmlformats.org/markup-compatibility/2006">
          <mc:Choice Requires="x14">
            <control shapeId="55383" r:id="rId54" name="Check Box 87">
              <controlPr defaultSize="0" autoFill="0" autoLine="0" autoPict="0">
                <anchor moveWithCells="1">
                  <from>
                    <xdr:col>13</xdr:col>
                    <xdr:colOff>30480</xdr:colOff>
                    <xdr:row>72</xdr:row>
                    <xdr:rowOff>22860</xdr:rowOff>
                  </from>
                  <to>
                    <xdr:col>16</xdr:col>
                    <xdr:colOff>38100</xdr:colOff>
                    <xdr:row>72</xdr:row>
                    <xdr:rowOff>152400</xdr:rowOff>
                  </to>
                </anchor>
              </controlPr>
            </control>
          </mc:Choice>
        </mc:AlternateContent>
        <mc:AlternateContent xmlns:mc="http://schemas.openxmlformats.org/markup-compatibility/2006">
          <mc:Choice Requires="x14">
            <control shapeId="55384" r:id="rId55" name="Check Box 88">
              <controlPr defaultSize="0" autoFill="0" autoLine="0" autoPict="0">
                <anchor moveWithCells="1">
                  <from>
                    <xdr:col>13</xdr:col>
                    <xdr:colOff>30480</xdr:colOff>
                    <xdr:row>74</xdr:row>
                    <xdr:rowOff>30480</xdr:rowOff>
                  </from>
                  <to>
                    <xdr:col>16</xdr:col>
                    <xdr:colOff>38100</xdr:colOff>
                    <xdr:row>75</xdr:row>
                    <xdr:rowOff>0</xdr:rowOff>
                  </to>
                </anchor>
              </controlPr>
            </control>
          </mc:Choice>
        </mc:AlternateContent>
        <mc:AlternateContent xmlns:mc="http://schemas.openxmlformats.org/markup-compatibility/2006">
          <mc:Choice Requires="x14">
            <control shapeId="55385" r:id="rId56" name="Check Box 89">
              <controlPr defaultSize="0" autoFill="0" autoLine="0" autoPict="0">
                <anchor moveWithCells="1">
                  <from>
                    <xdr:col>13</xdr:col>
                    <xdr:colOff>30480</xdr:colOff>
                    <xdr:row>73</xdr:row>
                    <xdr:rowOff>22860</xdr:rowOff>
                  </from>
                  <to>
                    <xdr:col>16</xdr:col>
                    <xdr:colOff>38100</xdr:colOff>
                    <xdr:row>73</xdr:row>
                    <xdr:rowOff>152400</xdr:rowOff>
                  </to>
                </anchor>
              </controlPr>
            </control>
          </mc:Choice>
        </mc:AlternateContent>
        <mc:AlternateContent xmlns:mc="http://schemas.openxmlformats.org/markup-compatibility/2006">
          <mc:Choice Requires="x14">
            <control shapeId="55386" r:id="rId57" name="Check Box 90">
              <controlPr defaultSize="0" autoFill="0" autoLine="0" autoPict="0">
                <anchor moveWithCells="1">
                  <from>
                    <xdr:col>16</xdr:col>
                    <xdr:colOff>30480</xdr:colOff>
                    <xdr:row>72</xdr:row>
                    <xdr:rowOff>22860</xdr:rowOff>
                  </from>
                  <to>
                    <xdr:col>19</xdr:col>
                    <xdr:colOff>38100</xdr:colOff>
                    <xdr:row>72</xdr:row>
                    <xdr:rowOff>152400</xdr:rowOff>
                  </to>
                </anchor>
              </controlPr>
            </control>
          </mc:Choice>
        </mc:AlternateContent>
        <mc:AlternateContent xmlns:mc="http://schemas.openxmlformats.org/markup-compatibility/2006">
          <mc:Choice Requires="x14">
            <control shapeId="55387" r:id="rId58" name="Check Box 91">
              <controlPr defaultSize="0" autoFill="0" autoLine="0" autoPict="0">
                <anchor moveWithCells="1">
                  <from>
                    <xdr:col>13</xdr:col>
                    <xdr:colOff>38100</xdr:colOff>
                    <xdr:row>75</xdr:row>
                    <xdr:rowOff>30480</xdr:rowOff>
                  </from>
                  <to>
                    <xdr:col>16</xdr:col>
                    <xdr:colOff>53340</xdr:colOff>
                    <xdr:row>76</xdr:row>
                    <xdr:rowOff>0</xdr:rowOff>
                  </to>
                </anchor>
              </controlPr>
            </control>
          </mc:Choice>
        </mc:AlternateContent>
        <mc:AlternateContent xmlns:mc="http://schemas.openxmlformats.org/markup-compatibility/2006">
          <mc:Choice Requires="x14">
            <control shapeId="55388" r:id="rId59" name="Check Box 92">
              <controlPr defaultSize="0" autoFill="0" autoLine="0" autoPict="0">
                <anchor moveWithCells="1">
                  <from>
                    <xdr:col>22</xdr:col>
                    <xdr:colOff>30480</xdr:colOff>
                    <xdr:row>72</xdr:row>
                    <xdr:rowOff>15240</xdr:rowOff>
                  </from>
                  <to>
                    <xdr:col>25</xdr:col>
                    <xdr:colOff>38100</xdr:colOff>
                    <xdr:row>72</xdr:row>
                    <xdr:rowOff>144780</xdr:rowOff>
                  </to>
                </anchor>
              </controlPr>
            </control>
          </mc:Choice>
        </mc:AlternateContent>
        <mc:AlternateContent xmlns:mc="http://schemas.openxmlformats.org/markup-compatibility/2006">
          <mc:Choice Requires="x14">
            <control shapeId="55389" r:id="rId60" name="Check Box 93">
              <controlPr defaultSize="0" autoFill="0" autoLine="0" autoPict="0">
                <anchor moveWithCells="1">
                  <from>
                    <xdr:col>19</xdr:col>
                    <xdr:colOff>38100</xdr:colOff>
                    <xdr:row>72</xdr:row>
                    <xdr:rowOff>22860</xdr:rowOff>
                  </from>
                  <to>
                    <xdr:col>22</xdr:col>
                    <xdr:colOff>53340</xdr:colOff>
                    <xdr:row>72</xdr:row>
                    <xdr:rowOff>152400</xdr:rowOff>
                  </to>
                </anchor>
              </controlPr>
            </control>
          </mc:Choice>
        </mc:AlternateContent>
        <mc:AlternateContent xmlns:mc="http://schemas.openxmlformats.org/markup-compatibility/2006">
          <mc:Choice Requires="x14">
            <control shapeId="55390" r:id="rId61" name="Check Box 94">
              <controlPr defaultSize="0" autoFill="0" autoLine="0" autoPict="0">
                <anchor moveWithCells="1">
                  <from>
                    <xdr:col>13</xdr:col>
                    <xdr:colOff>30480</xdr:colOff>
                    <xdr:row>76</xdr:row>
                    <xdr:rowOff>22860</xdr:rowOff>
                  </from>
                  <to>
                    <xdr:col>16</xdr:col>
                    <xdr:colOff>38100</xdr:colOff>
                    <xdr:row>76</xdr:row>
                    <xdr:rowOff>152400</xdr:rowOff>
                  </to>
                </anchor>
              </controlPr>
            </control>
          </mc:Choice>
        </mc:AlternateContent>
        <mc:AlternateContent xmlns:mc="http://schemas.openxmlformats.org/markup-compatibility/2006">
          <mc:Choice Requires="x14">
            <control shapeId="55391" r:id="rId62" name="Check Box 95">
              <controlPr defaultSize="0" autoFill="0" autoLine="0" autoPict="0">
                <anchor moveWithCells="1">
                  <from>
                    <xdr:col>16</xdr:col>
                    <xdr:colOff>30480</xdr:colOff>
                    <xdr:row>73</xdr:row>
                    <xdr:rowOff>22860</xdr:rowOff>
                  </from>
                  <to>
                    <xdr:col>19</xdr:col>
                    <xdr:colOff>38100</xdr:colOff>
                    <xdr:row>73</xdr:row>
                    <xdr:rowOff>152400</xdr:rowOff>
                  </to>
                </anchor>
              </controlPr>
            </control>
          </mc:Choice>
        </mc:AlternateContent>
        <mc:AlternateContent xmlns:mc="http://schemas.openxmlformats.org/markup-compatibility/2006">
          <mc:Choice Requires="x14">
            <control shapeId="55392" r:id="rId63" name="Check Box 96">
              <controlPr defaultSize="0" autoFill="0" autoLine="0" autoPict="0">
                <anchor moveWithCells="1">
                  <from>
                    <xdr:col>16</xdr:col>
                    <xdr:colOff>30480</xdr:colOff>
                    <xdr:row>74</xdr:row>
                    <xdr:rowOff>30480</xdr:rowOff>
                  </from>
                  <to>
                    <xdr:col>19</xdr:col>
                    <xdr:colOff>38100</xdr:colOff>
                    <xdr:row>75</xdr:row>
                    <xdr:rowOff>0</xdr:rowOff>
                  </to>
                </anchor>
              </controlPr>
            </control>
          </mc:Choice>
        </mc:AlternateContent>
        <mc:AlternateContent xmlns:mc="http://schemas.openxmlformats.org/markup-compatibility/2006">
          <mc:Choice Requires="x14">
            <control shapeId="55393" r:id="rId64" name="Check Box 97">
              <controlPr defaultSize="0" autoFill="0" autoLine="0" autoPict="0">
                <anchor moveWithCells="1">
                  <from>
                    <xdr:col>16</xdr:col>
                    <xdr:colOff>30480</xdr:colOff>
                    <xdr:row>75</xdr:row>
                    <xdr:rowOff>22860</xdr:rowOff>
                  </from>
                  <to>
                    <xdr:col>19</xdr:col>
                    <xdr:colOff>38100</xdr:colOff>
                    <xdr:row>75</xdr:row>
                    <xdr:rowOff>152400</xdr:rowOff>
                  </to>
                </anchor>
              </controlPr>
            </control>
          </mc:Choice>
        </mc:AlternateContent>
        <mc:AlternateContent xmlns:mc="http://schemas.openxmlformats.org/markup-compatibility/2006">
          <mc:Choice Requires="x14">
            <control shapeId="55394" r:id="rId65" name="Check Box 98">
              <controlPr defaultSize="0" autoFill="0" autoLine="0" autoPict="0">
                <anchor moveWithCells="1">
                  <from>
                    <xdr:col>16</xdr:col>
                    <xdr:colOff>30480</xdr:colOff>
                    <xdr:row>76</xdr:row>
                    <xdr:rowOff>22860</xdr:rowOff>
                  </from>
                  <to>
                    <xdr:col>19</xdr:col>
                    <xdr:colOff>38100</xdr:colOff>
                    <xdr:row>76</xdr:row>
                    <xdr:rowOff>152400</xdr:rowOff>
                  </to>
                </anchor>
              </controlPr>
            </control>
          </mc:Choice>
        </mc:AlternateContent>
        <mc:AlternateContent xmlns:mc="http://schemas.openxmlformats.org/markup-compatibility/2006">
          <mc:Choice Requires="x14">
            <control shapeId="55395" r:id="rId66" name="Check Box 99">
              <controlPr defaultSize="0" autoFill="0" autoLine="0" autoPict="0">
                <anchor moveWithCells="1">
                  <from>
                    <xdr:col>19</xdr:col>
                    <xdr:colOff>38100</xdr:colOff>
                    <xdr:row>73</xdr:row>
                    <xdr:rowOff>22860</xdr:rowOff>
                  </from>
                  <to>
                    <xdr:col>22</xdr:col>
                    <xdr:colOff>53340</xdr:colOff>
                    <xdr:row>73</xdr:row>
                    <xdr:rowOff>152400</xdr:rowOff>
                  </to>
                </anchor>
              </controlPr>
            </control>
          </mc:Choice>
        </mc:AlternateContent>
        <mc:AlternateContent xmlns:mc="http://schemas.openxmlformats.org/markup-compatibility/2006">
          <mc:Choice Requires="x14">
            <control shapeId="55396" r:id="rId67" name="Check Box 100">
              <controlPr defaultSize="0" autoFill="0" autoLine="0" autoPict="0">
                <anchor moveWithCells="1">
                  <from>
                    <xdr:col>19</xdr:col>
                    <xdr:colOff>30480</xdr:colOff>
                    <xdr:row>74</xdr:row>
                    <xdr:rowOff>22860</xdr:rowOff>
                  </from>
                  <to>
                    <xdr:col>22</xdr:col>
                    <xdr:colOff>38100</xdr:colOff>
                    <xdr:row>74</xdr:row>
                    <xdr:rowOff>152400</xdr:rowOff>
                  </to>
                </anchor>
              </controlPr>
            </control>
          </mc:Choice>
        </mc:AlternateContent>
        <mc:AlternateContent xmlns:mc="http://schemas.openxmlformats.org/markup-compatibility/2006">
          <mc:Choice Requires="x14">
            <control shapeId="55397" r:id="rId68" name="Check Box 101">
              <controlPr defaultSize="0" autoFill="0" autoLine="0" autoPict="0">
                <anchor moveWithCells="1">
                  <from>
                    <xdr:col>19</xdr:col>
                    <xdr:colOff>30480</xdr:colOff>
                    <xdr:row>75</xdr:row>
                    <xdr:rowOff>22860</xdr:rowOff>
                  </from>
                  <to>
                    <xdr:col>22</xdr:col>
                    <xdr:colOff>38100</xdr:colOff>
                    <xdr:row>75</xdr:row>
                    <xdr:rowOff>152400</xdr:rowOff>
                  </to>
                </anchor>
              </controlPr>
            </control>
          </mc:Choice>
        </mc:AlternateContent>
        <mc:AlternateContent xmlns:mc="http://schemas.openxmlformats.org/markup-compatibility/2006">
          <mc:Choice Requires="x14">
            <control shapeId="55398" r:id="rId69" name="Check Box 102">
              <controlPr defaultSize="0" autoFill="0" autoLine="0" autoPict="0">
                <anchor moveWithCells="1">
                  <from>
                    <xdr:col>19</xdr:col>
                    <xdr:colOff>30480</xdr:colOff>
                    <xdr:row>76</xdr:row>
                    <xdr:rowOff>22860</xdr:rowOff>
                  </from>
                  <to>
                    <xdr:col>22</xdr:col>
                    <xdr:colOff>38100</xdr:colOff>
                    <xdr:row>76</xdr:row>
                    <xdr:rowOff>152400</xdr:rowOff>
                  </to>
                </anchor>
              </controlPr>
            </control>
          </mc:Choice>
        </mc:AlternateContent>
        <mc:AlternateContent xmlns:mc="http://schemas.openxmlformats.org/markup-compatibility/2006">
          <mc:Choice Requires="x14">
            <control shapeId="55399" r:id="rId70" name="Check Box 103">
              <controlPr defaultSize="0" autoFill="0" autoLine="0" autoPict="0">
                <anchor moveWithCells="1">
                  <from>
                    <xdr:col>22</xdr:col>
                    <xdr:colOff>38100</xdr:colOff>
                    <xdr:row>73</xdr:row>
                    <xdr:rowOff>22860</xdr:rowOff>
                  </from>
                  <to>
                    <xdr:col>25</xdr:col>
                    <xdr:colOff>53340</xdr:colOff>
                    <xdr:row>73</xdr:row>
                    <xdr:rowOff>152400</xdr:rowOff>
                  </to>
                </anchor>
              </controlPr>
            </control>
          </mc:Choice>
        </mc:AlternateContent>
        <mc:AlternateContent xmlns:mc="http://schemas.openxmlformats.org/markup-compatibility/2006">
          <mc:Choice Requires="x14">
            <control shapeId="55400" r:id="rId71" name="Check Box 104">
              <controlPr defaultSize="0" autoFill="0" autoLine="0" autoPict="0">
                <anchor moveWithCells="1">
                  <from>
                    <xdr:col>22</xdr:col>
                    <xdr:colOff>30480</xdr:colOff>
                    <xdr:row>74</xdr:row>
                    <xdr:rowOff>30480</xdr:rowOff>
                  </from>
                  <to>
                    <xdr:col>25</xdr:col>
                    <xdr:colOff>38100</xdr:colOff>
                    <xdr:row>75</xdr:row>
                    <xdr:rowOff>0</xdr:rowOff>
                  </to>
                </anchor>
              </controlPr>
            </control>
          </mc:Choice>
        </mc:AlternateContent>
        <mc:AlternateContent xmlns:mc="http://schemas.openxmlformats.org/markup-compatibility/2006">
          <mc:Choice Requires="x14">
            <control shapeId="55401" r:id="rId72" name="Check Box 105">
              <controlPr defaultSize="0" autoFill="0" autoLine="0" autoPict="0">
                <anchor moveWithCells="1">
                  <from>
                    <xdr:col>22</xdr:col>
                    <xdr:colOff>30480</xdr:colOff>
                    <xdr:row>75</xdr:row>
                    <xdr:rowOff>22860</xdr:rowOff>
                  </from>
                  <to>
                    <xdr:col>25</xdr:col>
                    <xdr:colOff>38100</xdr:colOff>
                    <xdr:row>75</xdr:row>
                    <xdr:rowOff>152400</xdr:rowOff>
                  </to>
                </anchor>
              </controlPr>
            </control>
          </mc:Choice>
        </mc:AlternateContent>
        <mc:AlternateContent xmlns:mc="http://schemas.openxmlformats.org/markup-compatibility/2006">
          <mc:Choice Requires="x14">
            <control shapeId="55402" r:id="rId73" name="Check Box 106">
              <controlPr defaultSize="0" autoFill="0" autoLine="0" autoPict="0">
                <anchor moveWithCells="1">
                  <from>
                    <xdr:col>22</xdr:col>
                    <xdr:colOff>30480</xdr:colOff>
                    <xdr:row>76</xdr:row>
                    <xdr:rowOff>22860</xdr:rowOff>
                  </from>
                  <to>
                    <xdr:col>25</xdr:col>
                    <xdr:colOff>38100</xdr:colOff>
                    <xdr:row>76</xdr:row>
                    <xdr:rowOff>152400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0F97-45A3-4C91-AF5F-7C5CEC0D718F}">
  <sheetPr codeName="Sheet29"/>
  <dimension ref="A1:AH78"/>
  <sheetViews>
    <sheetView view="pageBreakPreview" zoomScaleNormal="100" zoomScaleSheetLayoutView="100" workbookViewId="0">
      <selection sqref="A1:AC1"/>
    </sheetView>
  </sheetViews>
  <sheetFormatPr defaultColWidth="8.59765625" defaultRowHeight="13.2" x14ac:dyDescent="0.45"/>
  <cols>
    <col min="1" max="30" width="2.59765625" style="230" customWidth="1"/>
    <col min="31" max="31" width="41.5" style="230" hidden="1" customWidth="1"/>
    <col min="32" max="32" width="2.59765625" style="230" customWidth="1"/>
    <col min="33" max="16384" width="8.59765625" style="230"/>
  </cols>
  <sheetData>
    <row r="1" spans="1:29" s="300" customFormat="1" ht="39.6" customHeight="1" x14ac:dyDescent="0.45">
      <c r="A1" s="1281" t="s">
        <v>5731</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c r="Z1" s="1586"/>
      <c r="AA1" s="1586"/>
      <c r="AB1" s="1586"/>
      <c r="AC1" s="1586"/>
    </row>
    <row r="2" spans="1:29" ht="15" customHeight="1" x14ac:dyDescent="0.45"/>
    <row r="3" spans="1:29" ht="3.75" customHeight="1" x14ac:dyDescent="0.45">
      <c r="E3" s="267"/>
      <c r="F3" s="267"/>
      <c r="G3" s="267"/>
      <c r="I3" s="267"/>
      <c r="K3" s="267"/>
      <c r="L3" s="1535" t="s">
        <v>5598</v>
      </c>
      <c r="M3" s="1535"/>
      <c r="N3" s="1535"/>
      <c r="O3" s="1535"/>
      <c r="P3" s="1535"/>
      <c r="Q3" s="1535"/>
      <c r="R3" s="1535"/>
      <c r="S3" s="267"/>
      <c r="T3" s="267"/>
      <c r="U3" s="267"/>
      <c r="V3" s="267"/>
      <c r="W3" s="267"/>
      <c r="X3" s="267"/>
    </row>
    <row r="4" spans="1:29" ht="20.100000000000001" customHeight="1" x14ac:dyDescent="0.45">
      <c r="E4" s="267"/>
      <c r="F4" s="267"/>
      <c r="G4" s="267"/>
      <c r="H4" s="267"/>
      <c r="I4" s="267"/>
      <c r="J4" s="267"/>
      <c r="K4" s="267"/>
      <c r="L4" s="1535"/>
      <c r="M4" s="1535"/>
      <c r="N4" s="1535"/>
      <c r="O4" s="1535"/>
      <c r="P4" s="1535"/>
      <c r="Q4" s="1535"/>
      <c r="R4" s="1535"/>
      <c r="S4" s="267"/>
      <c r="T4" s="267"/>
      <c r="U4" s="267"/>
      <c r="V4" s="267"/>
      <c r="W4" s="267"/>
      <c r="X4" s="267"/>
      <c r="Y4" s="267"/>
      <c r="Z4" s="267"/>
    </row>
    <row r="5" spans="1:29" ht="3.75" customHeight="1" x14ac:dyDescent="0.45">
      <c r="E5" s="267"/>
      <c r="F5" s="267"/>
      <c r="G5" s="267"/>
      <c r="H5" s="267"/>
      <c r="I5" s="267"/>
      <c r="J5" s="267"/>
      <c r="K5" s="267"/>
      <c r="L5" s="1535"/>
      <c r="M5" s="1535"/>
      <c r="N5" s="1535"/>
      <c r="O5" s="1535"/>
      <c r="P5" s="1535"/>
      <c r="Q5" s="1535"/>
      <c r="R5" s="1535"/>
      <c r="S5" s="267"/>
      <c r="T5" s="267"/>
      <c r="U5" s="267"/>
      <c r="V5" s="267"/>
      <c r="W5" s="267"/>
      <c r="X5" s="267"/>
    </row>
    <row r="6" spans="1:29" ht="15" customHeight="1" x14ac:dyDescent="0.45"/>
    <row r="7" spans="1:29" ht="3.75" customHeight="1" x14ac:dyDescent="0.45">
      <c r="A7" s="1508" t="s">
        <v>5597</v>
      </c>
      <c r="B7" s="1509"/>
      <c r="C7" s="1509"/>
      <c r="D7" s="1509"/>
      <c r="E7" s="1509"/>
      <c r="F7" s="1509"/>
      <c r="G7" s="1509"/>
      <c r="H7" s="1509"/>
      <c r="I7" s="1510"/>
      <c r="J7" s="1542" t="s">
        <v>5815</v>
      </c>
      <c r="K7" s="1527"/>
      <c r="L7" s="1527"/>
      <c r="M7" s="1527"/>
      <c r="N7" s="1527"/>
      <c r="O7" s="1527"/>
      <c r="P7" s="1527"/>
      <c r="Q7" s="1527"/>
      <c r="R7" s="1527"/>
      <c r="S7" s="1527"/>
      <c r="T7" s="1527"/>
      <c r="U7" s="1527"/>
      <c r="V7" s="1527"/>
      <c r="W7" s="1527"/>
      <c r="X7" s="1527"/>
      <c r="Y7" s="1527"/>
      <c r="Z7" s="1527"/>
      <c r="AA7" s="1527"/>
      <c r="AB7" s="1527"/>
      <c r="AC7" s="1519"/>
    </row>
    <row r="8" spans="1:29" ht="20.100000000000001" customHeight="1" x14ac:dyDescent="0.45">
      <c r="A8" s="1579"/>
      <c r="B8" s="1535"/>
      <c r="C8" s="1535"/>
      <c r="D8" s="1535"/>
      <c r="E8" s="1535"/>
      <c r="F8" s="1535"/>
      <c r="G8" s="1535"/>
      <c r="H8" s="1535"/>
      <c r="I8" s="1536"/>
      <c r="J8" s="1543"/>
      <c r="K8" s="1544"/>
      <c r="L8" s="1544"/>
      <c r="M8" s="1544"/>
      <c r="N8" s="1544"/>
      <c r="O8" s="1544"/>
      <c r="P8" s="1544"/>
      <c r="Q8" s="1544"/>
      <c r="R8" s="1544"/>
      <c r="S8" s="1544"/>
      <c r="T8" s="1544"/>
      <c r="U8" s="1544"/>
      <c r="V8" s="1544"/>
      <c r="W8" s="1544"/>
      <c r="X8" s="1544"/>
      <c r="Y8" s="1544"/>
      <c r="Z8" s="1544"/>
      <c r="AA8" s="1544"/>
      <c r="AB8" s="1544"/>
      <c r="AC8" s="1545"/>
    </row>
    <row r="9" spans="1:29" ht="3.75" customHeight="1" x14ac:dyDescent="0.45">
      <c r="A9" s="1511"/>
      <c r="B9" s="1512"/>
      <c r="C9" s="1512"/>
      <c r="D9" s="1512"/>
      <c r="E9" s="1512"/>
      <c r="F9" s="1512"/>
      <c r="G9" s="1512"/>
      <c r="H9" s="1512"/>
      <c r="I9" s="1513"/>
      <c r="J9" s="1546"/>
      <c r="K9" s="1528"/>
      <c r="L9" s="1528"/>
      <c r="M9" s="1528"/>
      <c r="N9" s="1528"/>
      <c r="O9" s="1528"/>
      <c r="P9" s="1528"/>
      <c r="Q9" s="1528"/>
      <c r="R9" s="1528"/>
      <c r="S9" s="1528"/>
      <c r="T9" s="1528"/>
      <c r="U9" s="1528"/>
      <c r="V9" s="1528"/>
      <c r="W9" s="1528"/>
      <c r="X9" s="1528"/>
      <c r="Y9" s="1528"/>
      <c r="Z9" s="1528"/>
      <c r="AA9" s="1528"/>
      <c r="AB9" s="1528"/>
      <c r="AC9" s="1520"/>
    </row>
    <row r="10" spans="1:29" ht="28.5" customHeight="1" x14ac:dyDescent="0.45">
      <c r="A10" s="1533" t="s">
        <v>5596</v>
      </c>
      <c r="B10" s="1580"/>
      <c r="C10" s="1580"/>
      <c r="D10" s="1580"/>
      <c r="E10" s="1580"/>
      <c r="F10" s="1580"/>
      <c r="G10" s="1580"/>
      <c r="H10" s="1580"/>
      <c r="I10" s="1581"/>
      <c r="J10" s="507" t="s">
        <v>5810</v>
      </c>
      <c r="K10" s="1522"/>
      <c r="L10" s="1522"/>
      <c r="M10" s="1522"/>
      <c r="N10" s="1522"/>
      <c r="O10" s="1522"/>
      <c r="P10" s="1522"/>
      <c r="Q10" s="1522"/>
      <c r="R10" s="1522"/>
      <c r="S10" s="1522"/>
      <c r="T10" s="1522"/>
      <c r="U10" s="250" t="s">
        <v>5865</v>
      </c>
      <c r="V10" s="1559"/>
      <c r="W10" s="1560"/>
      <c r="X10" s="827"/>
      <c r="Y10" s="276" t="s">
        <v>76</v>
      </c>
      <c r="Z10" s="827"/>
      <c r="AA10" s="276" t="s">
        <v>77</v>
      </c>
      <c r="AB10" s="827"/>
      <c r="AC10" s="455" t="s">
        <v>140</v>
      </c>
    </row>
    <row r="11" spans="1:29" ht="3.75" customHeight="1" x14ac:dyDescent="0.45">
      <c r="A11" s="1570" t="s">
        <v>5593</v>
      </c>
      <c r="B11" s="1571"/>
      <c r="C11" s="1571"/>
      <c r="D11" s="1571"/>
      <c r="E11" s="1571"/>
      <c r="F11" s="1572"/>
      <c r="G11" s="1508" t="s">
        <v>806</v>
      </c>
      <c r="H11" s="1509"/>
      <c r="I11" s="1510"/>
      <c r="J11" s="1521"/>
      <c r="K11" s="1522"/>
      <c r="L11" s="1522"/>
      <c r="M11" s="1522"/>
      <c r="N11" s="1522"/>
      <c r="O11" s="1522"/>
      <c r="P11" s="1522"/>
      <c r="Q11" s="1522"/>
      <c r="R11" s="1522"/>
      <c r="S11" s="1522"/>
      <c r="T11" s="1522"/>
      <c r="U11" s="1522"/>
      <c r="V11" s="1522"/>
      <c r="W11" s="1522"/>
      <c r="X11" s="1522"/>
      <c r="Y11" s="1522"/>
      <c r="Z11" s="1522"/>
      <c r="AA11" s="1522"/>
      <c r="AB11" s="1522"/>
      <c r="AC11" s="1537"/>
    </row>
    <row r="12" spans="1:29" ht="15" customHeight="1" x14ac:dyDescent="0.45">
      <c r="A12" s="1573"/>
      <c r="B12" s="1574"/>
      <c r="C12" s="1574"/>
      <c r="D12" s="1574"/>
      <c r="E12" s="1574"/>
      <c r="F12" s="1575"/>
      <c r="G12" s="1579"/>
      <c r="H12" s="1535"/>
      <c r="I12" s="1536"/>
      <c r="J12" s="1538"/>
      <c r="K12" s="1539"/>
      <c r="L12" s="1539"/>
      <c r="M12" s="1539"/>
      <c r="N12" s="1539"/>
      <c r="O12" s="1539"/>
      <c r="P12" s="1539"/>
      <c r="Q12" s="1539"/>
      <c r="R12" s="1539"/>
      <c r="S12" s="1539"/>
      <c r="T12" s="1539"/>
      <c r="U12" s="1539"/>
      <c r="V12" s="1539"/>
      <c r="W12" s="1539"/>
      <c r="X12" s="1539"/>
      <c r="Y12" s="1539"/>
      <c r="Z12" s="1539"/>
      <c r="AA12" s="1539"/>
      <c r="AB12" s="1539"/>
      <c r="AC12" s="1540"/>
    </row>
    <row r="13" spans="1:29" ht="3.75" customHeight="1" x14ac:dyDescent="0.45">
      <c r="A13" s="1573"/>
      <c r="B13" s="1574"/>
      <c r="C13" s="1574"/>
      <c r="D13" s="1574"/>
      <c r="E13" s="1574"/>
      <c r="F13" s="1575"/>
      <c r="G13" s="1511"/>
      <c r="H13" s="1512"/>
      <c r="I13" s="1513"/>
      <c r="J13" s="1523"/>
      <c r="K13" s="1524"/>
      <c r="L13" s="1524"/>
      <c r="M13" s="1524"/>
      <c r="N13" s="1524"/>
      <c r="O13" s="1524"/>
      <c r="P13" s="1524"/>
      <c r="Q13" s="1524"/>
      <c r="R13" s="1524"/>
      <c r="S13" s="1524"/>
      <c r="T13" s="1524"/>
      <c r="U13" s="1524"/>
      <c r="V13" s="1524"/>
      <c r="W13" s="1524"/>
      <c r="X13" s="1524"/>
      <c r="Y13" s="1524"/>
      <c r="Z13" s="1524"/>
      <c r="AA13" s="1524"/>
      <c r="AB13" s="1524"/>
      <c r="AC13" s="1541"/>
    </row>
    <row r="14" spans="1:29" ht="3.75" customHeight="1" x14ac:dyDescent="0.45">
      <c r="A14" s="1573"/>
      <c r="B14" s="1574"/>
      <c r="C14" s="1574"/>
      <c r="D14" s="1574"/>
      <c r="E14" s="1574"/>
      <c r="F14" s="1575"/>
      <c r="G14" s="1508" t="s">
        <v>5578</v>
      </c>
      <c r="H14" s="1509"/>
      <c r="I14" s="1510"/>
      <c r="J14" s="1542" t="s">
        <v>612</v>
      </c>
      <c r="K14" s="1527"/>
      <c r="L14" s="1519"/>
      <c r="M14" s="1557"/>
      <c r="N14" s="1557"/>
      <c r="O14" s="1557"/>
      <c r="P14" s="1557"/>
      <c r="R14" s="1557"/>
      <c r="S14" s="1557"/>
      <c r="T14" s="1557"/>
      <c r="U14" s="1557"/>
      <c r="AC14" s="256"/>
    </row>
    <row r="15" spans="1:29" ht="15" customHeight="1" x14ac:dyDescent="0.45">
      <c r="A15" s="1573"/>
      <c r="B15" s="1574"/>
      <c r="C15" s="1574"/>
      <c r="D15" s="1574"/>
      <c r="E15" s="1574"/>
      <c r="F15" s="1575"/>
      <c r="G15" s="1579"/>
      <c r="H15" s="1535"/>
      <c r="I15" s="1536"/>
      <c r="J15" s="1543"/>
      <c r="K15" s="1544"/>
      <c r="L15" s="1545"/>
      <c r="M15" s="1557"/>
      <c r="N15" s="1557"/>
      <c r="O15" s="1557"/>
      <c r="P15" s="1557"/>
      <c r="Q15" s="206" t="s">
        <v>611</v>
      </c>
      <c r="R15" s="1557"/>
      <c r="S15" s="1557"/>
      <c r="T15" s="1557"/>
      <c r="U15" s="1557"/>
      <c r="AC15" s="256"/>
    </row>
    <row r="16" spans="1:29" ht="3.75" customHeight="1" x14ac:dyDescent="0.45">
      <c r="A16" s="1573"/>
      <c r="B16" s="1574"/>
      <c r="C16" s="1574"/>
      <c r="D16" s="1574"/>
      <c r="E16" s="1574"/>
      <c r="F16" s="1575"/>
      <c r="G16" s="1579"/>
      <c r="H16" s="1535"/>
      <c r="I16" s="1536"/>
      <c r="J16" s="1546"/>
      <c r="K16" s="1528"/>
      <c r="L16" s="1520"/>
      <c r="M16" s="1557"/>
      <c r="N16" s="1557"/>
      <c r="O16" s="1557"/>
      <c r="P16" s="1557"/>
      <c r="R16" s="1557"/>
      <c r="S16" s="1557"/>
      <c r="T16" s="1557"/>
      <c r="U16" s="1557"/>
      <c r="AC16" s="256"/>
    </row>
    <row r="17" spans="1:34" ht="3.75" customHeight="1" x14ac:dyDescent="0.45">
      <c r="A17" s="1573"/>
      <c r="B17" s="1574"/>
      <c r="C17" s="1574"/>
      <c r="D17" s="1574"/>
      <c r="E17" s="1574"/>
      <c r="F17" s="1575"/>
      <c r="G17" s="1579"/>
      <c r="H17" s="1535"/>
      <c r="I17" s="1536"/>
      <c r="J17" s="1542" t="s">
        <v>610</v>
      </c>
      <c r="K17" s="1527"/>
      <c r="L17" s="1519"/>
      <c r="M17" s="1557"/>
      <c r="N17" s="1557"/>
      <c r="O17" s="1557"/>
      <c r="P17" s="1557"/>
      <c r="Q17" s="1557"/>
      <c r="R17" s="1557"/>
      <c r="S17" s="1557"/>
      <c r="T17" s="1486" t="s">
        <v>609</v>
      </c>
      <c r="U17" s="1486"/>
      <c r="V17" s="1486"/>
      <c r="W17" s="1521"/>
      <c r="X17" s="1522"/>
      <c r="Y17" s="1522"/>
      <c r="Z17" s="1522"/>
      <c r="AA17" s="1522"/>
      <c r="AB17" s="1522"/>
      <c r="AC17" s="1537"/>
      <c r="AD17" s="206"/>
    </row>
    <row r="18" spans="1:34" ht="15" customHeight="1" x14ac:dyDescent="0.45">
      <c r="A18" s="1573"/>
      <c r="B18" s="1574"/>
      <c r="C18" s="1574"/>
      <c r="D18" s="1574"/>
      <c r="E18" s="1574"/>
      <c r="F18" s="1575"/>
      <c r="G18" s="1579"/>
      <c r="H18" s="1535"/>
      <c r="I18" s="1536"/>
      <c r="J18" s="1543"/>
      <c r="K18" s="1544"/>
      <c r="L18" s="1545"/>
      <c r="M18" s="1557"/>
      <c r="N18" s="1557"/>
      <c r="O18" s="1557"/>
      <c r="P18" s="1557"/>
      <c r="Q18" s="1557"/>
      <c r="R18" s="1557"/>
      <c r="S18" s="1557"/>
      <c r="T18" s="1486"/>
      <c r="U18" s="1486"/>
      <c r="V18" s="1486"/>
      <c r="W18" s="1538"/>
      <c r="X18" s="1539"/>
      <c r="Y18" s="1539"/>
      <c r="Z18" s="1539"/>
      <c r="AA18" s="1539"/>
      <c r="AB18" s="1539"/>
      <c r="AC18" s="1540"/>
      <c r="AD18" s="206"/>
    </row>
    <row r="19" spans="1:34" ht="3.75" customHeight="1" x14ac:dyDescent="0.45">
      <c r="A19" s="1573"/>
      <c r="B19" s="1574"/>
      <c r="C19" s="1574"/>
      <c r="D19" s="1574"/>
      <c r="E19" s="1574"/>
      <c r="F19" s="1575"/>
      <c r="G19" s="1579"/>
      <c r="H19" s="1535"/>
      <c r="I19" s="1536"/>
      <c r="J19" s="1546"/>
      <c r="K19" s="1528"/>
      <c r="L19" s="1520"/>
      <c r="M19" s="1557"/>
      <c r="N19" s="1557"/>
      <c r="O19" s="1557"/>
      <c r="P19" s="1557"/>
      <c r="Q19" s="1557"/>
      <c r="R19" s="1557"/>
      <c r="S19" s="1557"/>
      <c r="T19" s="1486"/>
      <c r="U19" s="1486"/>
      <c r="V19" s="1486"/>
      <c r="W19" s="1523"/>
      <c r="X19" s="1524"/>
      <c r="Y19" s="1524"/>
      <c r="Z19" s="1524"/>
      <c r="AA19" s="1524"/>
      <c r="AB19" s="1524"/>
      <c r="AC19" s="1541"/>
      <c r="AD19" s="206"/>
    </row>
    <row r="20" spans="1:34" ht="3.75" customHeight="1" x14ac:dyDescent="0.45">
      <c r="A20" s="1573"/>
      <c r="B20" s="1574"/>
      <c r="C20" s="1574"/>
      <c r="D20" s="1574"/>
      <c r="E20" s="1574"/>
      <c r="F20" s="1575"/>
      <c r="G20" s="1579"/>
      <c r="H20" s="1535"/>
      <c r="I20" s="1536"/>
      <c r="J20" s="1542" t="s">
        <v>8536</v>
      </c>
      <c r="K20" s="1527"/>
      <c r="L20" s="1519"/>
      <c r="M20" s="1557"/>
      <c r="N20" s="1557"/>
      <c r="O20" s="1557"/>
      <c r="P20" s="1557"/>
      <c r="Q20" s="1557"/>
      <c r="R20" s="1557"/>
      <c r="S20" s="1557"/>
      <c r="T20" s="1486" t="s">
        <v>608</v>
      </c>
      <c r="U20" s="1486"/>
      <c r="V20" s="1486"/>
      <c r="W20" s="1521"/>
      <c r="X20" s="1522"/>
      <c r="Y20" s="1522"/>
      <c r="Z20" s="1522"/>
      <c r="AA20" s="1522"/>
      <c r="AB20" s="1522"/>
      <c r="AC20" s="1537"/>
      <c r="AD20" s="206"/>
      <c r="AH20" s="265"/>
    </row>
    <row r="21" spans="1:34" ht="15" customHeight="1" x14ac:dyDescent="0.45">
      <c r="A21" s="1573"/>
      <c r="B21" s="1574"/>
      <c r="C21" s="1574"/>
      <c r="D21" s="1574"/>
      <c r="E21" s="1574"/>
      <c r="F21" s="1575"/>
      <c r="G21" s="1579"/>
      <c r="H21" s="1535"/>
      <c r="I21" s="1536"/>
      <c r="J21" s="1543"/>
      <c r="K21" s="1544"/>
      <c r="L21" s="1545"/>
      <c r="M21" s="1557"/>
      <c r="N21" s="1557"/>
      <c r="O21" s="1557"/>
      <c r="P21" s="1557"/>
      <c r="Q21" s="1557"/>
      <c r="R21" s="1557"/>
      <c r="S21" s="1557"/>
      <c r="T21" s="1486"/>
      <c r="U21" s="1486"/>
      <c r="V21" s="1486"/>
      <c r="W21" s="1538"/>
      <c r="X21" s="1539"/>
      <c r="Y21" s="1539"/>
      <c r="Z21" s="1539"/>
      <c r="AA21" s="1539"/>
      <c r="AB21" s="1539"/>
      <c r="AC21" s="1540"/>
      <c r="AD21" s="206"/>
    </row>
    <row r="22" spans="1:34" ht="3.75" customHeight="1" x14ac:dyDescent="0.45">
      <c r="A22" s="1573"/>
      <c r="B22" s="1574"/>
      <c r="C22" s="1574"/>
      <c r="D22" s="1574"/>
      <c r="E22" s="1574"/>
      <c r="F22" s="1575"/>
      <c r="G22" s="1579"/>
      <c r="H22" s="1535"/>
      <c r="I22" s="1536"/>
      <c r="J22" s="1546"/>
      <c r="K22" s="1528"/>
      <c r="L22" s="1520"/>
      <c r="M22" s="1557"/>
      <c r="N22" s="1557"/>
      <c r="O22" s="1557"/>
      <c r="P22" s="1557"/>
      <c r="Q22" s="1557"/>
      <c r="R22" s="1557"/>
      <c r="S22" s="1557"/>
      <c r="T22" s="1486"/>
      <c r="U22" s="1486"/>
      <c r="V22" s="1486"/>
      <c r="W22" s="1523"/>
      <c r="X22" s="1524"/>
      <c r="Y22" s="1524"/>
      <c r="Z22" s="1524"/>
      <c r="AA22" s="1524"/>
      <c r="AB22" s="1524"/>
      <c r="AC22" s="1541"/>
      <c r="AD22" s="206"/>
    </row>
    <row r="23" spans="1:34" ht="3.75" customHeight="1" x14ac:dyDescent="0.45">
      <c r="A23" s="1573"/>
      <c r="B23" s="1574"/>
      <c r="C23" s="1574"/>
      <c r="D23" s="1574"/>
      <c r="E23" s="1574"/>
      <c r="F23" s="1575"/>
      <c r="G23" s="1579"/>
      <c r="H23" s="1535"/>
      <c r="I23" s="1536"/>
      <c r="J23" s="1542" t="s">
        <v>607</v>
      </c>
      <c r="K23" s="1527"/>
      <c r="L23" s="1519"/>
      <c r="M23" s="1542"/>
      <c r="N23" s="1527"/>
      <c r="O23" s="1527"/>
      <c r="P23" s="1527"/>
      <c r="Q23" s="1527"/>
      <c r="R23" s="1527"/>
      <c r="S23" s="1527"/>
      <c r="T23" s="1527"/>
      <c r="U23" s="1527"/>
      <c r="V23" s="1527"/>
      <c r="W23" s="1527"/>
      <c r="X23" s="1527"/>
      <c r="Y23" s="1527"/>
      <c r="Z23" s="1527"/>
      <c r="AA23" s="1527"/>
      <c r="AB23" s="1527"/>
      <c r="AC23" s="1519"/>
      <c r="AD23" s="206"/>
    </row>
    <row r="24" spans="1:34" ht="15" customHeight="1" x14ac:dyDescent="0.45">
      <c r="A24" s="1573"/>
      <c r="B24" s="1574"/>
      <c r="C24" s="1574"/>
      <c r="D24" s="1574"/>
      <c r="E24" s="1574"/>
      <c r="F24" s="1575"/>
      <c r="G24" s="1579"/>
      <c r="H24" s="1535"/>
      <c r="I24" s="1536"/>
      <c r="J24" s="1543"/>
      <c r="K24" s="1544"/>
      <c r="L24" s="1545"/>
      <c r="M24" s="1543"/>
      <c r="N24" s="1544"/>
      <c r="O24" s="1544"/>
      <c r="P24" s="1544"/>
      <c r="Q24" s="1544"/>
      <c r="R24" s="1544"/>
      <c r="S24" s="1544"/>
      <c r="T24" s="1544"/>
      <c r="U24" s="1544"/>
      <c r="V24" s="1544"/>
      <c r="W24" s="1544"/>
      <c r="X24" s="1544"/>
      <c r="Y24" s="1544"/>
      <c r="Z24" s="1544"/>
      <c r="AA24" s="1544"/>
      <c r="AB24" s="1544"/>
      <c r="AC24" s="1545"/>
      <c r="AD24" s="206"/>
    </row>
    <row r="25" spans="1:34" ht="3.75" customHeight="1" x14ac:dyDescent="0.45">
      <c r="A25" s="1576"/>
      <c r="B25" s="1577"/>
      <c r="C25" s="1577"/>
      <c r="D25" s="1577"/>
      <c r="E25" s="1577"/>
      <c r="F25" s="1578"/>
      <c r="G25" s="1511"/>
      <c r="H25" s="1512"/>
      <c r="I25" s="1513"/>
      <c r="J25" s="1546"/>
      <c r="K25" s="1528"/>
      <c r="L25" s="1520"/>
      <c r="M25" s="1546"/>
      <c r="N25" s="1528"/>
      <c r="O25" s="1528"/>
      <c r="P25" s="1528"/>
      <c r="Q25" s="1528"/>
      <c r="R25" s="1528"/>
      <c r="S25" s="1528"/>
      <c r="T25" s="1528"/>
      <c r="U25" s="1528"/>
      <c r="V25" s="1528"/>
      <c r="W25" s="1528"/>
      <c r="X25" s="1528"/>
      <c r="Y25" s="1528"/>
      <c r="Z25" s="1528"/>
      <c r="AA25" s="1528"/>
      <c r="AB25" s="1528"/>
      <c r="AC25" s="1520"/>
      <c r="AD25" s="206"/>
    </row>
    <row r="26" spans="1:34" ht="17.55" customHeight="1" x14ac:dyDescent="0.45">
      <c r="A26" s="1533" t="s">
        <v>5592</v>
      </c>
      <c r="B26" s="1580"/>
      <c r="C26" s="1580"/>
      <c r="D26" s="1580"/>
      <c r="E26" s="1580"/>
      <c r="F26" s="1581"/>
      <c r="G26" s="1508" t="s">
        <v>5576</v>
      </c>
      <c r="H26" s="1509"/>
      <c r="I26" s="1510"/>
      <c r="J26" s="460"/>
      <c r="K26" s="276"/>
      <c r="L26" s="276"/>
      <c r="M26" s="276"/>
      <c r="N26" s="276"/>
      <c r="O26" s="276"/>
      <c r="P26" s="276"/>
      <c r="Q26" s="276"/>
      <c r="R26" s="276"/>
      <c r="S26" s="276"/>
      <c r="T26" s="276"/>
      <c r="U26" s="276"/>
      <c r="V26" s="276"/>
      <c r="W26" s="276"/>
      <c r="X26" s="276"/>
      <c r="Y26" s="276"/>
      <c r="Z26" s="276"/>
      <c r="AA26" s="276"/>
      <c r="AB26" s="276"/>
      <c r="AC26" s="455"/>
    </row>
    <row r="27" spans="1:34" ht="17.55" customHeight="1" x14ac:dyDescent="0.45">
      <c r="A27" s="1534"/>
      <c r="B27" s="1582"/>
      <c r="C27" s="1582"/>
      <c r="D27" s="1582"/>
      <c r="E27" s="1582"/>
      <c r="F27" s="1583"/>
      <c r="G27" s="1579"/>
      <c r="H27" s="1535"/>
      <c r="I27" s="1536"/>
      <c r="J27" s="457"/>
      <c r="L27" s="828"/>
      <c r="M27" s="204" t="s">
        <v>827</v>
      </c>
      <c r="O27" s="204"/>
      <c r="P27" s="204"/>
      <c r="Q27" s="204"/>
      <c r="R27" s="204"/>
      <c r="S27" s="204"/>
      <c r="T27" s="204"/>
      <c r="U27" s="204"/>
      <c r="V27" s="204"/>
      <c r="W27" s="204"/>
      <c r="X27" s="204"/>
      <c r="Y27" s="204"/>
      <c r="Z27" s="204"/>
      <c r="AA27" s="204"/>
      <c r="AB27" s="206"/>
      <c r="AC27" s="458"/>
    </row>
    <row r="28" spans="1:34" ht="17.55" customHeight="1" x14ac:dyDescent="0.45">
      <c r="A28" s="1534"/>
      <c r="B28" s="1582"/>
      <c r="C28" s="1582"/>
      <c r="D28" s="1582"/>
      <c r="E28" s="1582"/>
      <c r="F28" s="1583"/>
      <c r="G28" s="1579"/>
      <c r="H28" s="1535"/>
      <c r="I28" s="1536"/>
      <c r="J28" s="459"/>
      <c r="K28" s="279"/>
      <c r="L28" s="279"/>
      <c r="M28" s="279"/>
      <c r="N28" s="279"/>
      <c r="O28" s="279"/>
      <c r="P28" s="279"/>
      <c r="Q28" s="279"/>
      <c r="R28" s="279"/>
      <c r="S28" s="279"/>
      <c r="T28" s="279"/>
      <c r="U28" s="279"/>
      <c r="V28" s="279"/>
      <c r="W28" s="279"/>
      <c r="X28" s="279"/>
      <c r="Y28" s="279"/>
      <c r="Z28" s="279"/>
      <c r="AA28" s="279"/>
      <c r="AB28" s="279"/>
      <c r="AC28" s="456"/>
    </row>
    <row r="29" spans="1:34" ht="20.100000000000001" customHeight="1" x14ac:dyDescent="0.45">
      <c r="A29" s="1584" t="s">
        <v>848</v>
      </c>
      <c r="B29" s="1585"/>
      <c r="C29" s="1585"/>
      <c r="D29" s="1585"/>
      <c r="E29" s="1585"/>
      <c r="F29" s="1585"/>
      <c r="G29" s="1585"/>
      <c r="H29" s="1585"/>
      <c r="I29" s="1585"/>
      <c r="J29" s="1559"/>
      <c r="K29" s="1560"/>
      <c r="L29" s="826"/>
      <c r="M29" s="230" t="s">
        <v>76</v>
      </c>
      <c r="N29" s="826"/>
      <c r="O29" s="230" t="s">
        <v>77</v>
      </c>
      <c r="P29" s="826"/>
      <c r="Q29" s="230" t="s">
        <v>140</v>
      </c>
      <c r="AC29" s="256"/>
    </row>
    <row r="30" spans="1:34" ht="3.75" customHeight="1" x14ac:dyDescent="0.45">
      <c r="A30" s="1561" t="s">
        <v>43</v>
      </c>
      <c r="B30" s="1562"/>
      <c r="C30" s="1562"/>
      <c r="D30" s="1562"/>
      <c r="E30" s="1562"/>
      <c r="F30" s="1562"/>
      <c r="G30" s="1562"/>
      <c r="H30" s="1562"/>
      <c r="I30" s="1563"/>
      <c r="J30" s="1542"/>
      <c r="K30" s="1527"/>
      <c r="L30" s="1527"/>
      <c r="M30" s="1527"/>
      <c r="N30" s="1527"/>
      <c r="O30" s="1527"/>
      <c r="P30" s="1527"/>
      <c r="Q30" s="1527"/>
      <c r="R30" s="1527"/>
      <c r="S30" s="1527"/>
      <c r="T30" s="1527"/>
      <c r="U30" s="1527"/>
      <c r="V30" s="1527"/>
      <c r="W30" s="1527"/>
      <c r="X30" s="1527"/>
      <c r="Y30" s="1527"/>
      <c r="Z30" s="1527"/>
      <c r="AA30" s="1527"/>
      <c r="AB30" s="1527"/>
      <c r="AC30" s="1519"/>
    </row>
    <row r="31" spans="1:34" ht="30" customHeight="1" x14ac:dyDescent="0.45">
      <c r="A31" s="1564"/>
      <c r="B31" s="1565"/>
      <c r="C31" s="1565"/>
      <c r="D31" s="1565"/>
      <c r="E31" s="1565"/>
      <c r="F31" s="1565"/>
      <c r="G31" s="1565"/>
      <c r="H31" s="1565"/>
      <c r="I31" s="1566"/>
      <c r="J31" s="1543"/>
      <c r="K31" s="1544"/>
      <c r="L31" s="1544"/>
      <c r="M31" s="1544"/>
      <c r="N31" s="1544"/>
      <c r="O31" s="1544"/>
      <c r="P31" s="1544"/>
      <c r="Q31" s="1544"/>
      <c r="R31" s="1544"/>
      <c r="S31" s="1544"/>
      <c r="T31" s="1544"/>
      <c r="U31" s="1544"/>
      <c r="V31" s="1544"/>
      <c r="W31" s="1544"/>
      <c r="X31" s="1544"/>
      <c r="Y31" s="1544"/>
      <c r="Z31" s="1544"/>
      <c r="AA31" s="1544"/>
      <c r="AB31" s="1544"/>
      <c r="AC31" s="1545"/>
    </row>
    <row r="32" spans="1:34" ht="3.75" customHeight="1" x14ac:dyDescent="0.45">
      <c r="A32" s="1567"/>
      <c r="B32" s="1568"/>
      <c r="C32" s="1568"/>
      <c r="D32" s="1568"/>
      <c r="E32" s="1568"/>
      <c r="F32" s="1568"/>
      <c r="G32" s="1568"/>
      <c r="H32" s="1568"/>
      <c r="I32" s="1569"/>
      <c r="J32" s="1546"/>
      <c r="K32" s="1528"/>
      <c r="L32" s="1528"/>
      <c r="M32" s="1528"/>
      <c r="N32" s="1528"/>
      <c r="O32" s="1528"/>
      <c r="P32" s="1528"/>
      <c r="Q32" s="1528"/>
      <c r="R32" s="1528"/>
      <c r="S32" s="1528"/>
      <c r="T32" s="1528"/>
      <c r="U32" s="1528"/>
      <c r="V32" s="1528"/>
      <c r="W32" s="1528"/>
      <c r="X32" s="1528"/>
      <c r="Y32" s="1528"/>
      <c r="Z32" s="1528"/>
      <c r="AA32" s="1528"/>
      <c r="AB32" s="1528"/>
      <c r="AC32" s="1520"/>
    </row>
    <row r="33" spans="1:31" ht="22.5" customHeight="1" x14ac:dyDescent="0.45">
      <c r="A33" s="1593" t="s">
        <v>628</v>
      </c>
      <c r="B33" s="1594"/>
      <c r="C33" s="1594"/>
      <c r="D33" s="1594"/>
      <c r="E33" s="1594"/>
      <c r="F33" s="1594"/>
      <c r="G33" s="1594"/>
      <c r="H33" s="1594"/>
      <c r="I33" s="1594"/>
      <c r="J33" s="1594"/>
      <c r="K33" s="1594"/>
      <c r="L33" s="1594"/>
      <c r="M33" s="1594"/>
      <c r="N33" s="1594"/>
      <c r="O33" s="1594"/>
      <c r="P33" s="1594"/>
      <c r="Q33" s="1594"/>
      <c r="R33" s="1594"/>
      <c r="S33" s="1594"/>
      <c r="T33" s="1594"/>
      <c r="U33" s="1594"/>
      <c r="V33" s="1594"/>
      <c r="W33" s="1594"/>
      <c r="X33" s="1594"/>
      <c r="Y33" s="1594"/>
      <c r="Z33" s="1594"/>
      <c r="AA33" s="1594"/>
      <c r="AB33" s="1594"/>
      <c r="AC33" s="1595"/>
    </row>
    <row r="34" spans="1:31" s="254" customFormat="1" ht="25.5" customHeight="1" x14ac:dyDescent="0.15">
      <c r="A34" s="1608" t="s">
        <v>5800</v>
      </c>
      <c r="B34" s="1609"/>
      <c r="C34" s="1609"/>
      <c r="D34" s="1609"/>
      <c r="E34" s="1609"/>
      <c r="F34" s="1609"/>
      <c r="G34" s="1609"/>
      <c r="H34" s="1609"/>
      <c r="I34" s="1610"/>
      <c r="J34" s="1404"/>
      <c r="K34" s="1405"/>
      <c r="L34" s="1405"/>
      <c r="M34" s="1405"/>
      <c r="N34" s="1405"/>
      <c r="O34" s="1405"/>
      <c r="P34" s="1405"/>
      <c r="Q34" s="1405"/>
      <c r="R34" s="1405"/>
      <c r="S34" s="1405"/>
      <c r="T34" s="1405"/>
      <c r="U34" s="1405"/>
      <c r="V34" s="1405"/>
      <c r="W34" s="1405"/>
      <c r="X34" s="1405"/>
      <c r="Y34" s="1405"/>
      <c r="Z34" s="1405"/>
      <c r="AA34" s="1405"/>
      <c r="AB34" s="1405"/>
      <c r="AC34" s="1406"/>
      <c r="AE34" s="843" t="s">
        <v>5590</v>
      </c>
    </row>
    <row r="35" spans="1:31" ht="22.5" customHeight="1" x14ac:dyDescent="0.45">
      <c r="A35" s="1593" t="s">
        <v>5801</v>
      </c>
      <c r="B35" s="1594"/>
      <c r="C35" s="1594"/>
      <c r="D35" s="1594"/>
      <c r="E35" s="1594"/>
      <c r="F35" s="1594"/>
      <c r="G35" s="1594"/>
      <c r="H35" s="1594"/>
      <c r="I35" s="1594"/>
      <c r="J35" s="1594"/>
      <c r="K35" s="1594"/>
      <c r="L35" s="1594"/>
      <c r="M35" s="1594"/>
      <c r="N35" s="1594"/>
      <c r="O35" s="1594"/>
      <c r="P35" s="1594"/>
      <c r="Q35" s="1594"/>
      <c r="R35" s="1594"/>
      <c r="S35" s="1594"/>
      <c r="T35" s="1594"/>
      <c r="U35" s="1594"/>
      <c r="V35" s="1594"/>
      <c r="W35" s="1594"/>
      <c r="X35" s="1594"/>
      <c r="Y35" s="1594"/>
      <c r="Z35" s="1594"/>
      <c r="AA35" s="1594"/>
      <c r="AB35" s="1594"/>
      <c r="AC35" s="1595"/>
    </row>
    <row r="36" spans="1:31" s="254" customFormat="1" ht="25.5" customHeight="1" x14ac:dyDescent="0.15">
      <c r="A36" s="1608" t="s">
        <v>5800</v>
      </c>
      <c r="B36" s="1609"/>
      <c r="C36" s="1609"/>
      <c r="D36" s="1609"/>
      <c r="E36" s="1609"/>
      <c r="F36" s="1609"/>
      <c r="G36" s="1609"/>
      <c r="H36" s="1609"/>
      <c r="I36" s="1610"/>
      <c r="J36" s="1404"/>
      <c r="K36" s="1405"/>
      <c r="L36" s="1405"/>
      <c r="M36" s="1405"/>
      <c r="N36" s="1405"/>
      <c r="O36" s="1405"/>
      <c r="P36" s="1405"/>
      <c r="Q36" s="1405"/>
      <c r="R36" s="1405"/>
      <c r="S36" s="1405"/>
      <c r="T36" s="1405"/>
      <c r="U36" s="1405"/>
      <c r="V36" s="1405"/>
      <c r="W36" s="1405"/>
      <c r="X36" s="1405"/>
      <c r="Y36" s="1405"/>
      <c r="Z36" s="1405"/>
      <c r="AA36" s="1405"/>
      <c r="AB36" s="1405"/>
      <c r="AC36" s="1406"/>
      <c r="AE36" s="843" t="s">
        <v>5590</v>
      </c>
    </row>
    <row r="37" spans="1:31" ht="7.05" customHeight="1" x14ac:dyDescent="0.45">
      <c r="A37" s="250"/>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row>
    <row r="38" spans="1:31" ht="13.35" customHeight="1" x14ac:dyDescent="0.45">
      <c r="A38" s="230" t="s">
        <v>5588</v>
      </c>
    </row>
    <row r="39" spans="1:31" ht="7.05" customHeight="1" x14ac:dyDescent="0.45"/>
    <row r="40" spans="1:31" ht="7.05" customHeight="1" x14ac:dyDescent="0.45"/>
    <row r="41" spans="1:31" ht="13.35" customHeight="1" x14ac:dyDescent="0.45">
      <c r="C41" s="1603"/>
      <c r="D41" s="1603"/>
      <c r="E41" s="829"/>
      <c r="F41" s="230" t="s">
        <v>76</v>
      </c>
      <c r="G41" s="826"/>
      <c r="H41" s="230" t="s">
        <v>139</v>
      </c>
      <c r="I41" s="826"/>
      <c r="J41" s="230" t="s">
        <v>140</v>
      </c>
    </row>
    <row r="42" spans="1:31" ht="7.05" customHeight="1" x14ac:dyDescent="0.45">
      <c r="M42" s="206"/>
      <c r="N42" s="206"/>
      <c r="O42" s="206"/>
      <c r="P42" s="206"/>
    </row>
    <row r="43" spans="1:31" ht="17.100000000000001" customHeight="1" x14ac:dyDescent="0.45">
      <c r="B43" s="1544" t="s">
        <v>48</v>
      </c>
      <c r="C43" s="1544"/>
      <c r="D43" s="1544"/>
      <c r="E43" s="1604" t="s">
        <v>5587</v>
      </c>
      <c r="F43" s="1604"/>
      <c r="G43" s="1604"/>
      <c r="H43" s="1604"/>
      <c r="I43" s="1604"/>
      <c r="J43" s="1604"/>
      <c r="K43" s="1604"/>
      <c r="M43" s="1608" t="s">
        <v>612</v>
      </c>
      <c r="N43" s="1609"/>
      <c r="O43" s="1610"/>
      <c r="P43" s="1605"/>
      <c r="Q43" s="1606"/>
      <c r="R43" s="1607"/>
      <c r="S43" s="202" t="s">
        <v>611</v>
      </c>
      <c r="T43" s="1605"/>
      <c r="U43" s="1606"/>
      <c r="V43" s="1607"/>
      <c r="W43" s="250"/>
      <c r="X43" s="250"/>
      <c r="Y43" s="250"/>
      <c r="Z43" s="251"/>
      <c r="AA43" s="250"/>
      <c r="AB43" s="249"/>
    </row>
    <row r="44" spans="1:31" ht="17.100000000000001" customHeight="1" x14ac:dyDescent="0.45">
      <c r="B44" s="1544"/>
      <c r="C44" s="1544"/>
      <c r="D44" s="1544"/>
      <c r="E44" s="1604"/>
      <c r="F44" s="1604"/>
      <c r="G44" s="1604"/>
      <c r="H44" s="1604"/>
      <c r="I44" s="1604"/>
      <c r="J44" s="1604"/>
      <c r="K44" s="1604"/>
      <c r="M44" s="1608" t="s">
        <v>610</v>
      </c>
      <c r="N44" s="1609"/>
      <c r="O44" s="1610"/>
      <c r="P44" s="1605"/>
      <c r="Q44" s="1606"/>
      <c r="R44" s="1606"/>
      <c r="S44" s="1607"/>
      <c r="T44" s="202"/>
      <c r="U44" s="202" t="s">
        <v>609</v>
      </c>
      <c r="V44" s="202"/>
      <c r="W44" s="1605"/>
      <c r="X44" s="1606"/>
      <c r="Y44" s="1606"/>
      <c r="Z44" s="1606"/>
      <c r="AA44" s="1606"/>
      <c r="AB44" s="1607"/>
    </row>
    <row r="45" spans="1:31" ht="17.100000000000001" customHeight="1" x14ac:dyDescent="0.45">
      <c r="B45" s="1544"/>
      <c r="C45" s="1544"/>
      <c r="D45" s="1544"/>
      <c r="E45" s="1604"/>
      <c r="F45" s="1604"/>
      <c r="G45" s="1604"/>
      <c r="H45" s="1604"/>
      <c r="I45" s="1604"/>
      <c r="J45" s="1604"/>
      <c r="K45" s="1604"/>
      <c r="M45" s="1608" t="s">
        <v>8536</v>
      </c>
      <c r="N45" s="1609"/>
      <c r="O45" s="1610"/>
      <c r="P45" s="1605"/>
      <c r="Q45" s="1606"/>
      <c r="R45" s="1606"/>
      <c r="S45" s="1607"/>
      <c r="T45" s="202"/>
      <c r="U45" s="202" t="s">
        <v>608</v>
      </c>
      <c r="V45" s="202"/>
      <c r="W45" s="1605"/>
      <c r="X45" s="1606"/>
      <c r="Y45" s="1606"/>
      <c r="Z45" s="1606"/>
      <c r="AA45" s="1606"/>
      <c r="AB45" s="1607"/>
    </row>
    <row r="46" spans="1:31" ht="17.100000000000001" customHeight="1" x14ac:dyDescent="0.45">
      <c r="B46" s="1544"/>
      <c r="C46" s="1544"/>
      <c r="D46" s="1544"/>
      <c r="E46" s="1604"/>
      <c r="F46" s="1604"/>
      <c r="G46" s="1604"/>
      <c r="H46" s="1604"/>
      <c r="I46" s="1604"/>
      <c r="J46" s="1604"/>
      <c r="K46" s="1604"/>
      <c r="M46" s="1608" t="s">
        <v>607</v>
      </c>
      <c r="N46" s="1609"/>
      <c r="O46" s="1610"/>
      <c r="P46" s="1608"/>
      <c r="Q46" s="1609"/>
      <c r="R46" s="1609"/>
      <c r="S46" s="1609"/>
      <c r="T46" s="1609"/>
      <c r="U46" s="1609"/>
      <c r="V46" s="1609"/>
      <c r="W46" s="1609"/>
      <c r="X46" s="1609"/>
      <c r="Y46" s="1609"/>
      <c r="Z46" s="1609"/>
      <c r="AA46" s="1609"/>
      <c r="AB46" s="1610"/>
    </row>
    <row r="47" spans="1:31" ht="7.05" customHeight="1" x14ac:dyDescent="0.45">
      <c r="M47" s="206"/>
      <c r="N47" s="206"/>
      <c r="O47" s="206"/>
      <c r="Z47" s="246"/>
    </row>
    <row r="48" spans="1:31" ht="7.05" customHeight="1" x14ac:dyDescent="0.45">
      <c r="Z48" s="246"/>
    </row>
    <row r="49" spans="1:33" s="254" customFormat="1" ht="17.100000000000001" customHeight="1" x14ac:dyDescent="0.15">
      <c r="A49" s="3"/>
      <c r="C49" s="1063" t="s">
        <v>50</v>
      </c>
      <c r="D49" s="1063"/>
      <c r="E49" s="1057" t="s">
        <v>51</v>
      </c>
      <c r="F49" s="1057"/>
      <c r="G49" s="1057"/>
      <c r="H49" s="1057"/>
      <c r="I49" s="1057"/>
      <c r="J49" s="1057"/>
      <c r="K49" s="1057"/>
      <c r="M49" s="1721" t="s">
        <v>52</v>
      </c>
      <c r="N49" s="1721"/>
      <c r="O49" s="1721"/>
      <c r="P49" s="1721"/>
      <c r="Q49" s="1721"/>
      <c r="R49" s="1721"/>
      <c r="S49" s="1721"/>
      <c r="T49" s="1615"/>
      <c r="U49" s="1615"/>
      <c r="V49" s="1615"/>
      <c r="W49" s="1615"/>
      <c r="X49" s="1615"/>
      <c r="Y49" s="1615"/>
      <c r="Z49" s="1615"/>
      <c r="AA49" s="1615"/>
      <c r="AB49" s="1615"/>
    </row>
    <row r="50" spans="1:33" s="254" customFormat="1" ht="17.100000000000001" customHeight="1" x14ac:dyDescent="0.15">
      <c r="A50" s="3"/>
      <c r="C50" s="1063"/>
      <c r="D50" s="1063"/>
      <c r="E50" s="1057"/>
      <c r="F50" s="1057"/>
      <c r="G50" s="1057"/>
      <c r="H50" s="1057"/>
      <c r="I50" s="1057"/>
      <c r="J50" s="1057"/>
      <c r="K50" s="1057"/>
      <c r="M50" s="1721" t="s">
        <v>53</v>
      </c>
      <c r="N50" s="1721"/>
      <c r="O50" s="1721"/>
      <c r="P50" s="1721"/>
      <c r="Q50" s="1721"/>
      <c r="R50" s="1721"/>
      <c r="S50" s="1721"/>
      <c r="T50" s="1486"/>
      <c r="U50" s="1486"/>
      <c r="V50" s="1486"/>
      <c r="W50" s="1486"/>
      <c r="X50" s="1486"/>
      <c r="Y50" s="1486"/>
      <c r="Z50" s="1486"/>
      <c r="AA50" s="1486"/>
      <c r="AB50" s="1486"/>
    </row>
    <row r="51" spans="1:33" ht="7.05" customHeight="1" x14ac:dyDescent="0.45">
      <c r="M51" s="246"/>
      <c r="AA51" s="246"/>
    </row>
    <row r="52" spans="1:33" ht="7.05" customHeight="1" x14ac:dyDescent="0.45">
      <c r="M52" s="246"/>
    </row>
    <row r="53" spans="1:33" ht="13.35" customHeight="1" x14ac:dyDescent="0.45">
      <c r="B53" s="230" t="s">
        <v>5586</v>
      </c>
      <c r="M53" s="245"/>
      <c r="AG53" s="119"/>
    </row>
    <row r="54" spans="1:33" ht="13.35" customHeight="1" x14ac:dyDescent="0.45">
      <c r="A54" s="230" t="s">
        <v>5585</v>
      </c>
      <c r="D54" s="1611"/>
      <c r="E54" s="1612"/>
      <c r="F54" s="1613"/>
      <c r="G54" s="230" t="s">
        <v>5584</v>
      </c>
    </row>
    <row r="55" spans="1:33" ht="3.75" customHeight="1" x14ac:dyDescent="0.45"/>
    <row r="56" spans="1:33" ht="3.75" customHeight="1" x14ac:dyDescent="0.45"/>
    <row r="57" spans="1:33" ht="13.35" customHeight="1" x14ac:dyDescent="0.45">
      <c r="A57" s="230" t="s">
        <v>5583</v>
      </c>
    </row>
    <row r="58" spans="1:33" ht="13.35" customHeight="1" x14ac:dyDescent="0.45">
      <c r="B58" s="406">
        <v>1</v>
      </c>
      <c r="C58" s="1481" t="s">
        <v>5725</v>
      </c>
      <c r="D58" s="1481"/>
      <c r="E58" s="1481"/>
      <c r="F58" s="1481"/>
      <c r="G58" s="1481"/>
      <c r="H58" s="1481"/>
      <c r="I58" s="1481"/>
      <c r="J58" s="1481"/>
      <c r="K58" s="1481"/>
      <c r="L58" s="1481"/>
      <c r="M58" s="1481"/>
      <c r="N58" s="1481"/>
      <c r="O58" s="1481"/>
      <c r="P58" s="1481"/>
      <c r="Q58" s="1481"/>
      <c r="R58" s="1481"/>
      <c r="S58" s="1481"/>
      <c r="T58" s="1481"/>
      <c r="U58" s="1481"/>
      <c r="V58" s="1481"/>
      <c r="W58" s="1481"/>
      <c r="X58" s="1481"/>
      <c r="Y58" s="1481"/>
      <c r="Z58" s="1481"/>
      <c r="AA58" s="1481"/>
      <c r="AB58" s="1481"/>
      <c r="AC58" s="1481"/>
    </row>
    <row r="59" spans="1:33" s="32" customFormat="1" ht="4.5" customHeight="1" x14ac:dyDescent="0.45">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row>
    <row r="60" spans="1:33" ht="13.35" customHeight="1" x14ac:dyDescent="0.45">
      <c r="B60" s="406">
        <v>2</v>
      </c>
      <c r="C60" s="1481" t="s">
        <v>5713</v>
      </c>
      <c r="D60" s="1481"/>
      <c r="E60" s="1481"/>
      <c r="F60" s="1481"/>
      <c r="G60" s="1481"/>
      <c r="H60" s="1481"/>
      <c r="I60" s="1481"/>
      <c r="J60" s="1481"/>
      <c r="K60" s="1481"/>
      <c r="L60" s="1481"/>
      <c r="M60" s="1481"/>
      <c r="N60" s="1481"/>
      <c r="O60" s="1481"/>
      <c r="P60" s="1481"/>
      <c r="Q60" s="1481"/>
      <c r="R60" s="1481"/>
      <c r="S60" s="1481"/>
      <c r="T60" s="1481"/>
      <c r="U60" s="1481"/>
      <c r="V60" s="1481"/>
      <c r="W60" s="1481"/>
      <c r="X60" s="1481"/>
      <c r="Y60" s="1481"/>
      <c r="Z60" s="1481"/>
      <c r="AA60" s="1481"/>
      <c r="AB60" s="1481"/>
      <c r="AC60" s="1481"/>
    </row>
    <row r="61" spans="1:33" s="32" customFormat="1" ht="4.5" customHeight="1" x14ac:dyDescent="0.45">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row>
    <row r="62" spans="1:33" ht="216" customHeight="1" x14ac:dyDescent="0.45">
      <c r="B62" s="407">
        <v>3</v>
      </c>
      <c r="C62" s="1482" t="s">
        <v>5734</v>
      </c>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c r="AB62" s="1482"/>
      <c r="AC62" s="1482"/>
      <c r="AD62" s="404"/>
    </row>
    <row r="63" spans="1:33" s="32" customFormat="1" ht="4.5" customHeight="1" x14ac:dyDescent="0.45">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row>
    <row r="64" spans="1:33" ht="59.55" customHeight="1" x14ac:dyDescent="0.45">
      <c r="B64" s="407">
        <v>4</v>
      </c>
      <c r="C64" s="1482" t="s">
        <v>5735</v>
      </c>
      <c r="D64" s="1482"/>
      <c r="E64" s="1482"/>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404"/>
    </row>
    <row r="65" spans="2:30" s="32" customFormat="1" ht="4.5" customHeight="1" x14ac:dyDescent="0.45">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row>
    <row r="66" spans="2:30" ht="31.35" customHeight="1" x14ac:dyDescent="0.45">
      <c r="B66" s="407">
        <v>5</v>
      </c>
      <c r="C66" s="1482" t="s">
        <v>5736</v>
      </c>
      <c r="D66" s="1482"/>
      <c r="E66" s="1482"/>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404"/>
    </row>
    <row r="67" spans="2:30" s="32" customFormat="1" ht="4.5" customHeight="1" x14ac:dyDescent="0.45">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row>
    <row r="68" spans="2:30" ht="26.1" customHeight="1" x14ac:dyDescent="0.45">
      <c r="B68" s="406">
        <v>6</v>
      </c>
      <c r="C68" s="1482" t="s">
        <v>5732</v>
      </c>
      <c r="D68" s="1482"/>
      <c r="E68" s="1482"/>
      <c r="F68" s="1482"/>
      <c r="G68" s="1482"/>
      <c r="H68" s="1482"/>
      <c r="I68" s="1482"/>
      <c r="J68" s="1482"/>
      <c r="K68" s="1482"/>
      <c r="L68" s="1482"/>
      <c r="M68" s="1482"/>
      <c r="N68" s="1482"/>
      <c r="O68" s="1482"/>
      <c r="P68" s="1482"/>
      <c r="Q68" s="1482"/>
      <c r="R68" s="1482"/>
      <c r="S68" s="1482"/>
      <c r="T68" s="1482"/>
      <c r="U68" s="1482"/>
      <c r="V68" s="1482"/>
      <c r="W68" s="1482"/>
      <c r="X68" s="1482"/>
      <c r="Y68" s="1482"/>
      <c r="Z68" s="1482"/>
      <c r="AA68" s="1482"/>
      <c r="AB68" s="1482"/>
      <c r="AC68" s="1482"/>
    </row>
    <row r="69" spans="2:30" s="32" customFormat="1" ht="4.5" customHeight="1" x14ac:dyDescent="0.45">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row>
    <row r="70" spans="2:30" ht="229.35" customHeight="1" x14ac:dyDescent="0.45">
      <c r="B70" s="407">
        <v>7</v>
      </c>
      <c r="C70" s="1482" t="s">
        <v>5737</v>
      </c>
      <c r="D70" s="1482"/>
      <c r="E70" s="1482"/>
      <c r="F70" s="1482"/>
      <c r="G70" s="1482"/>
      <c r="H70" s="1482"/>
      <c r="I70" s="1482"/>
      <c r="J70" s="1482"/>
      <c r="K70" s="1482"/>
      <c r="L70" s="1482"/>
      <c r="M70" s="1482"/>
      <c r="N70" s="1482"/>
      <c r="O70" s="1482"/>
      <c r="P70" s="1482"/>
      <c r="Q70" s="1482"/>
      <c r="R70" s="1482"/>
      <c r="S70" s="1482"/>
      <c r="T70" s="1482"/>
      <c r="U70" s="1482"/>
      <c r="V70" s="1482"/>
      <c r="W70" s="1482"/>
      <c r="X70" s="1482"/>
      <c r="Y70" s="1482"/>
      <c r="Z70" s="1482"/>
      <c r="AA70" s="1482"/>
      <c r="AB70" s="1482"/>
      <c r="AC70" s="1482"/>
      <c r="AD70" s="404"/>
    </row>
    <row r="71" spans="2:30" s="32" customFormat="1" ht="4.5" customHeight="1" x14ac:dyDescent="0.45">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row>
    <row r="72" spans="2:30" ht="40.049999999999997" customHeight="1" x14ac:dyDescent="0.45">
      <c r="B72" s="407">
        <v>8</v>
      </c>
      <c r="C72" s="1482" t="s">
        <v>5738</v>
      </c>
      <c r="D72" s="1482"/>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1482"/>
      <c r="AB72" s="1482"/>
      <c r="AC72" s="1482"/>
      <c r="AD72" s="404"/>
    </row>
    <row r="73" spans="2:30" s="32" customFormat="1" ht="4.5" customHeight="1" x14ac:dyDescent="0.45">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row>
    <row r="74" spans="2:30" ht="51" customHeight="1" x14ac:dyDescent="0.45">
      <c r="B74" s="407">
        <v>9</v>
      </c>
      <c r="C74" s="1482" t="s">
        <v>5739</v>
      </c>
      <c r="D74" s="1482"/>
      <c r="E74" s="1482"/>
      <c r="F74" s="1482"/>
      <c r="G74" s="1482"/>
      <c r="H74" s="1482"/>
      <c r="I74" s="1482"/>
      <c r="J74" s="1482"/>
      <c r="K74" s="1482"/>
      <c r="L74" s="1482"/>
      <c r="M74" s="1482"/>
      <c r="N74" s="1482"/>
      <c r="O74" s="1482"/>
      <c r="P74" s="1482"/>
      <c r="Q74" s="1482"/>
      <c r="R74" s="1482"/>
      <c r="S74" s="1482"/>
      <c r="T74" s="1482"/>
      <c r="U74" s="1482"/>
      <c r="V74" s="1482"/>
      <c r="W74" s="1482"/>
      <c r="X74" s="1482"/>
      <c r="Y74" s="1482"/>
      <c r="Z74" s="1482"/>
      <c r="AA74" s="1482"/>
      <c r="AB74" s="1482"/>
      <c r="AC74" s="1482"/>
      <c r="AD74" s="404"/>
    </row>
    <row r="75" spans="2:30" s="32" customFormat="1" ht="4.5" customHeight="1" x14ac:dyDescent="0.45">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row>
    <row r="76" spans="2:30" ht="40.35" customHeight="1" x14ac:dyDescent="0.45">
      <c r="B76" s="407">
        <v>10</v>
      </c>
      <c r="C76" s="1482" t="s">
        <v>5740</v>
      </c>
      <c r="D76" s="1482"/>
      <c r="E76" s="1482"/>
      <c r="F76" s="1482"/>
      <c r="G76" s="1482"/>
      <c r="H76" s="1482"/>
      <c r="I76" s="1482"/>
      <c r="J76" s="1482"/>
      <c r="K76" s="1482"/>
      <c r="L76" s="1482"/>
      <c r="M76" s="1482"/>
      <c r="N76" s="1482"/>
      <c r="O76" s="1482"/>
      <c r="P76" s="1482"/>
      <c r="Q76" s="1482"/>
      <c r="R76" s="1482"/>
      <c r="S76" s="1482"/>
      <c r="T76" s="1482"/>
      <c r="U76" s="1482"/>
      <c r="V76" s="1482"/>
      <c r="W76" s="1482"/>
      <c r="X76" s="1482"/>
      <c r="Y76" s="1482"/>
      <c r="Z76" s="1482"/>
      <c r="AA76" s="1482"/>
      <c r="AB76" s="1482"/>
      <c r="AC76" s="1482"/>
      <c r="AD76" s="404"/>
    </row>
    <row r="77" spans="2:30" s="32" customFormat="1" ht="4.5" customHeight="1" x14ac:dyDescent="0.45">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row>
    <row r="78" spans="2:30" ht="33" customHeight="1" x14ac:dyDescent="0.45">
      <c r="B78" s="407">
        <v>11</v>
      </c>
      <c r="C78" s="1482" t="s">
        <v>5733</v>
      </c>
      <c r="D78" s="1482"/>
      <c r="E78" s="1482"/>
      <c r="F78" s="1482"/>
      <c r="G78" s="1482"/>
      <c r="H78" s="1482"/>
      <c r="I78" s="1482"/>
      <c r="J78" s="1482"/>
      <c r="K78" s="1482"/>
      <c r="L78" s="1482"/>
      <c r="M78" s="1482"/>
      <c r="N78" s="1482"/>
      <c r="O78" s="1482"/>
      <c r="P78" s="1482"/>
      <c r="Q78" s="1482"/>
      <c r="R78" s="1482"/>
      <c r="S78" s="1482"/>
      <c r="T78" s="1482"/>
      <c r="U78" s="1482"/>
      <c r="V78" s="1482"/>
      <c r="W78" s="1482"/>
      <c r="X78" s="1482"/>
      <c r="Y78" s="1482"/>
      <c r="Z78" s="1482"/>
      <c r="AA78" s="1482"/>
      <c r="AB78" s="1482"/>
      <c r="AC78" s="1482"/>
      <c r="AD78" s="404"/>
    </row>
  </sheetData>
  <mergeCells count="68">
    <mergeCell ref="A36:I36"/>
    <mergeCell ref="J36:AC36"/>
    <mergeCell ref="A33:AC33"/>
    <mergeCell ref="A34:I34"/>
    <mergeCell ref="J34:AC34"/>
    <mergeCell ref="A35:AC35"/>
    <mergeCell ref="C78:AC78"/>
    <mergeCell ref="D54:F54"/>
    <mergeCell ref="C58:AC58"/>
    <mergeCell ref="C60:AC60"/>
    <mergeCell ref="C62:AC62"/>
    <mergeCell ref="C64:AC64"/>
    <mergeCell ref="C66:AC66"/>
    <mergeCell ref="C68:AC68"/>
    <mergeCell ref="C70:AC70"/>
    <mergeCell ref="C72:AC72"/>
    <mergeCell ref="C74:AC74"/>
    <mergeCell ref="C76:AC76"/>
    <mergeCell ref="W45:AB45"/>
    <mergeCell ref="M46:O46"/>
    <mergeCell ref="P46:AB46"/>
    <mergeCell ref="C49:D50"/>
    <mergeCell ref="E49:K50"/>
    <mergeCell ref="M49:S49"/>
    <mergeCell ref="T49:AB49"/>
    <mergeCell ref="M50:S50"/>
    <mergeCell ref="T50:AB50"/>
    <mergeCell ref="T43:V43"/>
    <mergeCell ref="M44:O44"/>
    <mergeCell ref="P44:S44"/>
    <mergeCell ref="A26:F28"/>
    <mergeCell ref="G26:I28"/>
    <mergeCell ref="A29:I29"/>
    <mergeCell ref="A30:I32"/>
    <mergeCell ref="J30:AC32"/>
    <mergeCell ref="C41:D41"/>
    <mergeCell ref="B43:D46"/>
    <mergeCell ref="E43:K46"/>
    <mergeCell ref="M43:O43"/>
    <mergeCell ref="P43:R43"/>
    <mergeCell ref="W44:AB44"/>
    <mergeCell ref="M45:O45"/>
    <mergeCell ref="P45:S45"/>
    <mergeCell ref="J29:K29"/>
    <mergeCell ref="A10:I10"/>
    <mergeCell ref="K10:T10"/>
    <mergeCell ref="V10:W10"/>
    <mergeCell ref="A1:AC1"/>
    <mergeCell ref="L3:R5"/>
    <mergeCell ref="A7:I9"/>
    <mergeCell ref="J7:AC9"/>
    <mergeCell ref="A11:F25"/>
    <mergeCell ref="G11:I13"/>
    <mergeCell ref="J11:AC13"/>
    <mergeCell ref="G14:I25"/>
    <mergeCell ref="J14:L16"/>
    <mergeCell ref="M14:P16"/>
    <mergeCell ref="R14:U16"/>
    <mergeCell ref="J23:L25"/>
    <mergeCell ref="W17:AC19"/>
    <mergeCell ref="W20:AC22"/>
    <mergeCell ref="M23:AC25"/>
    <mergeCell ref="J17:L19"/>
    <mergeCell ref="M17:S19"/>
    <mergeCell ref="T17:V19"/>
    <mergeCell ref="J20:L22"/>
    <mergeCell ref="M20:S22"/>
    <mergeCell ref="T20:V22"/>
  </mergeCells>
  <phoneticPr fontId="4"/>
  <dataValidations count="6">
    <dataValidation type="list" allowBlank="1" showInputMessage="1" showErrorMessage="1" sqref="V10:W10 C41:D41 J29:K29" xr:uid="{7D0C97D3-8821-4361-89C8-19CD1B874B48}">
      <formula1>元号</formula1>
    </dataValidation>
    <dataValidation type="list" allowBlank="1" showInputMessage="1" showErrorMessage="1" sqref="E41 X10 L29" xr:uid="{62E42CCD-E05B-47A4-A1C5-9D48A0E7C0DA}">
      <formula1>年</formula1>
    </dataValidation>
    <dataValidation type="list" allowBlank="1" showInputMessage="1" showErrorMessage="1" sqref="G41 Z10 N29" xr:uid="{74352331-2602-4E1E-BBF5-E51460D24873}">
      <formula1>月</formula1>
    </dataValidation>
    <dataValidation type="list" allowBlank="1" showInputMessage="1" showErrorMessage="1" sqref="I41 P29 AB10" xr:uid="{2458AC98-8806-493E-9987-6516185C6B78}">
      <formula1>日</formula1>
    </dataValidation>
    <dataValidation type="list" allowBlank="1" showInputMessage="1" showErrorMessage="1" sqref="L27" xr:uid="{E0585CC0-412D-4D6E-9F57-86136F26DCA4}">
      <formula1>○</formula1>
    </dataValidation>
    <dataValidation type="list" allowBlank="1" showInputMessage="1" showErrorMessage="1" sqref="D54:F54" xr:uid="{FA997763-AAED-4864-A21B-3EA59E195937}">
      <formula1>保健所</formula1>
    </dataValidation>
  </dataValidations>
  <pageMargins left="0.7" right="0.7" top="0.75" bottom="0.75" header="0.3" footer="0.3"/>
  <pageSetup paperSize="9" scale="87" fitToWidth="0" fitToHeight="0" orientation="portrait" r:id="rId1"/>
  <rowBreaks count="1" manualBreakCount="1">
    <brk id="55" max="2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68EC3-E1DA-4CBB-B789-61F37A8AF994}">
  <sheetPr codeName="Sheet13"/>
  <dimension ref="A1:AH257"/>
  <sheetViews>
    <sheetView view="pageBreakPreview" zoomScaleNormal="100" zoomScaleSheetLayoutView="100" workbookViewId="0">
      <selection sqref="A1:AD1"/>
    </sheetView>
  </sheetViews>
  <sheetFormatPr defaultColWidth="8.59765625" defaultRowHeight="13.2" x14ac:dyDescent="0.45"/>
  <cols>
    <col min="1" max="1" width="1.59765625" style="230" customWidth="1"/>
    <col min="2" max="13" width="2.59765625" style="230" customWidth="1"/>
    <col min="14" max="20" width="2.796875" style="230" customWidth="1"/>
    <col min="21" max="21" width="3.09765625" style="230" customWidth="1"/>
    <col min="22" max="29" width="2.59765625" style="230" customWidth="1"/>
    <col min="30" max="30" width="1.59765625" style="230" customWidth="1"/>
    <col min="31" max="31" width="41.5" style="230" customWidth="1"/>
    <col min="32" max="32" width="2.59765625" style="230" customWidth="1"/>
    <col min="33" max="16384" width="8.59765625" style="230"/>
  </cols>
  <sheetData>
    <row r="1" spans="1:30" ht="39.6" customHeight="1" x14ac:dyDescent="0.45">
      <c r="A1" s="1773" t="s">
        <v>5731</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row>
    <row r="2" spans="1:30" ht="15" customHeight="1" x14ac:dyDescent="0.45"/>
    <row r="3" spans="1:30" ht="3.75" customHeight="1" x14ac:dyDescent="0.45">
      <c r="E3" s="267"/>
      <c r="F3" s="267"/>
      <c r="G3" s="267"/>
      <c r="I3" s="267"/>
      <c r="K3" s="267"/>
      <c r="L3" s="1535" t="s">
        <v>5598</v>
      </c>
      <c r="M3" s="1535"/>
      <c r="N3" s="1535"/>
      <c r="O3" s="1535"/>
      <c r="P3" s="1535"/>
      <c r="Q3" s="1535"/>
      <c r="R3" s="1535"/>
      <c r="S3" s="267"/>
      <c r="T3" s="267"/>
      <c r="U3" s="267"/>
      <c r="V3" s="267"/>
      <c r="W3" s="267"/>
      <c r="X3" s="267"/>
    </row>
    <row r="4" spans="1:30" ht="20.100000000000001" customHeight="1" x14ac:dyDescent="0.45">
      <c r="E4" s="267"/>
      <c r="F4" s="267"/>
      <c r="G4" s="267"/>
      <c r="H4" s="267"/>
      <c r="I4" s="267"/>
      <c r="J4" s="267"/>
      <c r="K4" s="267"/>
      <c r="L4" s="1535"/>
      <c r="M4" s="1535"/>
      <c r="N4" s="1535"/>
      <c r="O4" s="1535"/>
      <c r="P4" s="1535"/>
      <c r="Q4" s="1535"/>
      <c r="R4" s="1535"/>
      <c r="S4" s="267"/>
      <c r="T4" s="267"/>
      <c r="U4" s="267"/>
      <c r="V4" s="267"/>
      <c r="W4" s="267"/>
      <c r="X4" s="267"/>
      <c r="Y4" s="267"/>
    </row>
    <row r="5" spans="1:30" ht="3.75" customHeight="1" x14ac:dyDescent="0.45">
      <c r="E5" s="267"/>
      <c r="F5" s="267"/>
      <c r="G5" s="267"/>
      <c r="H5" s="267"/>
      <c r="I5" s="267"/>
      <c r="J5" s="267"/>
      <c r="K5" s="267"/>
      <c r="L5" s="1535"/>
      <c r="M5" s="1535"/>
      <c r="N5" s="1535"/>
      <c r="O5" s="1535"/>
      <c r="P5" s="1535"/>
      <c r="Q5" s="1535"/>
      <c r="R5" s="1535"/>
      <c r="S5" s="267"/>
      <c r="T5" s="267"/>
      <c r="U5" s="267"/>
      <c r="V5" s="267"/>
      <c r="W5" s="267"/>
      <c r="X5" s="267"/>
    </row>
    <row r="6" spans="1:30" ht="15" customHeight="1" x14ac:dyDescent="0.45"/>
    <row r="7" spans="1:30" ht="3.75" customHeight="1" x14ac:dyDescent="0.45">
      <c r="A7" s="1508" t="s">
        <v>5597</v>
      </c>
      <c r="B7" s="1509"/>
      <c r="C7" s="1509"/>
      <c r="D7" s="1509"/>
      <c r="E7" s="1509"/>
      <c r="F7" s="1509"/>
      <c r="G7" s="1509"/>
      <c r="H7" s="1509"/>
      <c r="I7" s="1510"/>
      <c r="J7" s="1542" t="s">
        <v>5815</v>
      </c>
      <c r="K7" s="1527"/>
      <c r="L7" s="1527"/>
      <c r="M7" s="1527"/>
      <c r="N7" s="1527"/>
      <c r="O7" s="1527"/>
      <c r="P7" s="1527"/>
      <c r="Q7" s="1527"/>
      <c r="R7" s="1527"/>
      <c r="S7" s="1527"/>
      <c r="T7" s="1527"/>
      <c r="U7" s="1527"/>
      <c r="V7" s="1527"/>
      <c r="W7" s="1527"/>
      <c r="X7" s="1527"/>
      <c r="Y7" s="1527"/>
      <c r="Z7" s="1527"/>
      <c r="AA7" s="1527"/>
      <c r="AB7" s="1527"/>
      <c r="AC7" s="1527"/>
      <c r="AD7" s="1519"/>
    </row>
    <row r="8" spans="1:30" ht="20.100000000000001" customHeight="1" x14ac:dyDescent="0.45">
      <c r="A8" s="1579"/>
      <c r="B8" s="1535"/>
      <c r="C8" s="1535"/>
      <c r="D8" s="1535"/>
      <c r="E8" s="1535"/>
      <c r="F8" s="1535"/>
      <c r="G8" s="1535"/>
      <c r="H8" s="1535"/>
      <c r="I8" s="1536"/>
      <c r="J8" s="1543"/>
      <c r="K8" s="1544"/>
      <c r="L8" s="1544"/>
      <c r="M8" s="1544"/>
      <c r="N8" s="1544"/>
      <c r="O8" s="1544"/>
      <c r="P8" s="1544"/>
      <c r="Q8" s="1544"/>
      <c r="R8" s="1544"/>
      <c r="S8" s="1544"/>
      <c r="T8" s="1544"/>
      <c r="U8" s="1544"/>
      <c r="V8" s="1544"/>
      <c r="W8" s="1544"/>
      <c r="X8" s="1544"/>
      <c r="Y8" s="1544"/>
      <c r="Z8" s="1544"/>
      <c r="AA8" s="1544"/>
      <c r="AB8" s="1544"/>
      <c r="AC8" s="1544"/>
      <c r="AD8" s="1545"/>
    </row>
    <row r="9" spans="1:30" ht="3.6" customHeight="1" x14ac:dyDescent="0.45">
      <c r="A9" s="1511"/>
      <c r="B9" s="1512"/>
      <c r="C9" s="1512"/>
      <c r="D9" s="1512"/>
      <c r="E9" s="1512"/>
      <c r="F9" s="1512"/>
      <c r="G9" s="1512"/>
      <c r="H9" s="1512"/>
      <c r="I9" s="1513"/>
      <c r="J9" s="1546"/>
      <c r="K9" s="1528"/>
      <c r="L9" s="1528"/>
      <c r="M9" s="1528"/>
      <c r="N9" s="1528"/>
      <c r="O9" s="1528"/>
      <c r="P9" s="1528"/>
      <c r="Q9" s="1528"/>
      <c r="R9" s="1528"/>
      <c r="S9" s="1528"/>
      <c r="T9" s="1528"/>
      <c r="U9" s="1528"/>
      <c r="V9" s="1528"/>
      <c r="W9" s="1528"/>
      <c r="X9" s="1528"/>
      <c r="Y9" s="1528"/>
      <c r="Z9" s="1528"/>
      <c r="AA9" s="1528"/>
      <c r="AB9" s="1528"/>
      <c r="AC9" s="1528"/>
      <c r="AD9" s="1520"/>
    </row>
    <row r="10" spans="1:30" ht="33.6" customHeight="1" x14ac:dyDescent="0.45">
      <c r="A10" s="1533" t="s">
        <v>5596</v>
      </c>
      <c r="B10" s="1580"/>
      <c r="C10" s="1580"/>
      <c r="D10" s="1580"/>
      <c r="E10" s="1580"/>
      <c r="F10" s="1580"/>
      <c r="G10" s="1580"/>
      <c r="H10" s="1580"/>
      <c r="I10" s="1581"/>
      <c r="J10" s="507" t="s">
        <v>5810</v>
      </c>
      <c r="K10" s="1522"/>
      <c r="L10" s="1522"/>
      <c r="M10" s="1522"/>
      <c r="N10" s="1522"/>
      <c r="O10" s="1522"/>
      <c r="P10" s="1522"/>
      <c r="Q10" s="1522"/>
      <c r="R10" s="1522"/>
      <c r="S10" s="1522"/>
      <c r="T10" s="1522"/>
      <c r="U10" s="250" t="s">
        <v>5865</v>
      </c>
      <c r="V10" s="1559"/>
      <c r="W10" s="1560"/>
      <c r="X10" s="827"/>
      <c r="Y10" s="276" t="s">
        <v>76</v>
      </c>
      <c r="Z10" s="827"/>
      <c r="AA10" s="276" t="s">
        <v>77</v>
      </c>
      <c r="AB10" s="827"/>
      <c r="AC10" s="509" t="s">
        <v>140</v>
      </c>
      <c r="AD10" s="508"/>
    </row>
    <row r="11" spans="1:30" ht="3.75" customHeight="1" x14ac:dyDescent="0.45">
      <c r="A11" s="1776" t="s">
        <v>5593</v>
      </c>
      <c r="B11" s="1777"/>
      <c r="C11" s="1777"/>
      <c r="D11" s="1777"/>
      <c r="E11" s="1777"/>
      <c r="F11" s="1778"/>
      <c r="G11" s="1784" t="s">
        <v>806</v>
      </c>
      <c r="H11" s="1785"/>
      <c r="I11" s="1786"/>
      <c r="J11" s="1521"/>
      <c r="K11" s="1522"/>
      <c r="L11" s="1522"/>
      <c r="M11" s="1522"/>
      <c r="N11" s="1522"/>
      <c r="O11" s="1522"/>
      <c r="P11" s="1522"/>
      <c r="Q11" s="1522"/>
      <c r="R11" s="1522"/>
      <c r="S11" s="1522"/>
      <c r="T11" s="1522"/>
      <c r="U11" s="1522"/>
      <c r="V11" s="1522"/>
      <c r="W11" s="1522"/>
      <c r="X11" s="1522"/>
      <c r="Y11" s="1522"/>
      <c r="Z11" s="1522"/>
      <c r="AA11" s="1522"/>
      <c r="AB11" s="1522"/>
      <c r="AC11" s="1522"/>
      <c r="AD11" s="1537"/>
    </row>
    <row r="12" spans="1:30" ht="15" customHeight="1" x14ac:dyDescent="0.45">
      <c r="A12" s="1779"/>
      <c r="B12" s="1281"/>
      <c r="C12" s="1281"/>
      <c r="D12" s="1281"/>
      <c r="E12" s="1281"/>
      <c r="F12" s="1780"/>
      <c r="G12" s="1787"/>
      <c r="H12" s="1788"/>
      <c r="I12" s="1789"/>
      <c r="J12" s="1538"/>
      <c r="K12" s="1539"/>
      <c r="L12" s="1539"/>
      <c r="M12" s="1539"/>
      <c r="N12" s="1539"/>
      <c r="O12" s="1539"/>
      <c r="P12" s="1539"/>
      <c r="Q12" s="1539"/>
      <c r="R12" s="1539"/>
      <c r="S12" s="1539"/>
      <c r="T12" s="1539"/>
      <c r="U12" s="1539"/>
      <c r="V12" s="1539"/>
      <c r="W12" s="1539"/>
      <c r="X12" s="1539"/>
      <c r="Y12" s="1539"/>
      <c r="Z12" s="1539"/>
      <c r="AA12" s="1539"/>
      <c r="AB12" s="1539"/>
      <c r="AC12" s="1539"/>
      <c r="AD12" s="1540"/>
    </row>
    <row r="13" spans="1:30" ht="3.75" customHeight="1" x14ac:dyDescent="0.45">
      <c r="A13" s="1779"/>
      <c r="B13" s="1281"/>
      <c r="C13" s="1281"/>
      <c r="D13" s="1281"/>
      <c r="E13" s="1281"/>
      <c r="F13" s="1780"/>
      <c r="G13" s="1790"/>
      <c r="H13" s="1791"/>
      <c r="I13" s="1792"/>
      <c r="J13" s="1523"/>
      <c r="K13" s="1524"/>
      <c r="L13" s="1524"/>
      <c r="M13" s="1524"/>
      <c r="N13" s="1524"/>
      <c r="O13" s="1524"/>
      <c r="P13" s="1524"/>
      <c r="Q13" s="1524"/>
      <c r="R13" s="1524"/>
      <c r="S13" s="1524"/>
      <c r="T13" s="1524"/>
      <c r="U13" s="1524"/>
      <c r="V13" s="1524"/>
      <c r="W13" s="1524"/>
      <c r="X13" s="1524"/>
      <c r="Y13" s="1524"/>
      <c r="Z13" s="1524"/>
      <c r="AA13" s="1524"/>
      <c r="AB13" s="1524"/>
      <c r="AC13" s="1524"/>
      <c r="AD13" s="1541"/>
    </row>
    <row r="14" spans="1:30" ht="3.75" customHeight="1" x14ac:dyDescent="0.45">
      <c r="A14" s="1779"/>
      <c r="B14" s="1281"/>
      <c r="C14" s="1281"/>
      <c r="D14" s="1281"/>
      <c r="E14" s="1281"/>
      <c r="F14" s="1780"/>
      <c r="G14" s="1784" t="s">
        <v>5578</v>
      </c>
      <c r="H14" s="1785"/>
      <c r="I14" s="1786"/>
      <c r="J14" s="1542" t="s">
        <v>612</v>
      </c>
      <c r="K14" s="1527"/>
      <c r="L14" s="1519"/>
      <c r="M14" s="1557"/>
      <c r="N14" s="1557"/>
      <c r="O14" s="1557"/>
      <c r="P14" s="1557"/>
      <c r="R14" s="1557"/>
      <c r="S14" s="1557"/>
      <c r="T14" s="1557"/>
      <c r="U14" s="1557"/>
      <c r="AD14" s="256"/>
    </row>
    <row r="15" spans="1:30" ht="15" customHeight="1" x14ac:dyDescent="0.45">
      <c r="A15" s="1779"/>
      <c r="B15" s="1281"/>
      <c r="C15" s="1281"/>
      <c r="D15" s="1281"/>
      <c r="E15" s="1281"/>
      <c r="F15" s="1780"/>
      <c r="G15" s="1787"/>
      <c r="H15" s="1788"/>
      <c r="I15" s="1789"/>
      <c r="J15" s="1543"/>
      <c r="K15" s="1544"/>
      <c r="L15" s="1545"/>
      <c r="M15" s="1557"/>
      <c r="N15" s="1557"/>
      <c r="O15" s="1557"/>
      <c r="P15" s="1557"/>
      <c r="Q15" s="206" t="s">
        <v>611</v>
      </c>
      <c r="R15" s="1557"/>
      <c r="S15" s="1557"/>
      <c r="T15" s="1557"/>
      <c r="U15" s="1557"/>
      <c r="AD15" s="256"/>
    </row>
    <row r="16" spans="1:30" ht="3.75" customHeight="1" x14ac:dyDescent="0.45">
      <c r="A16" s="1779"/>
      <c r="B16" s="1281"/>
      <c r="C16" s="1281"/>
      <c r="D16" s="1281"/>
      <c r="E16" s="1281"/>
      <c r="F16" s="1780"/>
      <c r="G16" s="1787"/>
      <c r="H16" s="1788"/>
      <c r="I16" s="1789"/>
      <c r="J16" s="1546"/>
      <c r="K16" s="1528"/>
      <c r="L16" s="1520"/>
      <c r="M16" s="1557"/>
      <c r="N16" s="1557"/>
      <c r="O16" s="1557"/>
      <c r="P16" s="1557"/>
      <c r="R16" s="1557"/>
      <c r="S16" s="1557"/>
      <c r="T16" s="1557"/>
      <c r="U16" s="1557"/>
      <c r="AD16" s="256"/>
    </row>
    <row r="17" spans="1:34" ht="3.75" customHeight="1" x14ac:dyDescent="0.45">
      <c r="A17" s="1779"/>
      <c r="B17" s="1281"/>
      <c r="C17" s="1281"/>
      <c r="D17" s="1281"/>
      <c r="E17" s="1281"/>
      <c r="F17" s="1780"/>
      <c r="G17" s="1787"/>
      <c r="H17" s="1788"/>
      <c r="I17" s="1789"/>
      <c r="J17" s="1542" t="s">
        <v>610</v>
      </c>
      <c r="K17" s="1527"/>
      <c r="L17" s="1519"/>
      <c r="M17" s="1557"/>
      <c r="N17" s="1557"/>
      <c r="O17" s="1557"/>
      <c r="P17" s="1557"/>
      <c r="Q17" s="1557"/>
      <c r="R17" s="1557"/>
      <c r="S17" s="1557"/>
      <c r="T17" s="1486" t="s">
        <v>609</v>
      </c>
      <c r="U17" s="1486"/>
      <c r="V17" s="1486"/>
      <c r="W17" s="1557"/>
      <c r="X17" s="1557"/>
      <c r="Y17" s="1557"/>
      <c r="Z17" s="1557"/>
      <c r="AA17" s="1557"/>
      <c r="AB17" s="1557"/>
      <c r="AC17" s="1557"/>
      <c r="AD17" s="1557"/>
    </row>
    <row r="18" spans="1:34" ht="15" customHeight="1" x14ac:dyDescent="0.45">
      <c r="A18" s="1779"/>
      <c r="B18" s="1281"/>
      <c r="C18" s="1281"/>
      <c r="D18" s="1281"/>
      <c r="E18" s="1281"/>
      <c r="F18" s="1780"/>
      <c r="G18" s="1787"/>
      <c r="H18" s="1788"/>
      <c r="I18" s="1789"/>
      <c r="J18" s="1543"/>
      <c r="K18" s="1544"/>
      <c r="L18" s="1545"/>
      <c r="M18" s="1557"/>
      <c r="N18" s="1557"/>
      <c r="O18" s="1557"/>
      <c r="P18" s="1557"/>
      <c r="Q18" s="1557"/>
      <c r="R18" s="1557"/>
      <c r="S18" s="1557"/>
      <c r="T18" s="1486"/>
      <c r="U18" s="1486"/>
      <c r="V18" s="1486"/>
      <c r="W18" s="1557"/>
      <c r="X18" s="1557"/>
      <c r="Y18" s="1557"/>
      <c r="Z18" s="1557"/>
      <c r="AA18" s="1557"/>
      <c r="AB18" s="1557"/>
      <c r="AC18" s="1557"/>
      <c r="AD18" s="1557"/>
    </row>
    <row r="19" spans="1:34" ht="3.75" customHeight="1" x14ac:dyDescent="0.45">
      <c r="A19" s="1779"/>
      <c r="B19" s="1281"/>
      <c r="C19" s="1281"/>
      <c r="D19" s="1281"/>
      <c r="E19" s="1281"/>
      <c r="F19" s="1780"/>
      <c r="G19" s="1787"/>
      <c r="H19" s="1788"/>
      <c r="I19" s="1789"/>
      <c r="J19" s="1546"/>
      <c r="K19" s="1528"/>
      <c r="L19" s="1520"/>
      <c r="M19" s="1557"/>
      <c r="N19" s="1557"/>
      <c r="O19" s="1557"/>
      <c r="P19" s="1557"/>
      <c r="Q19" s="1557"/>
      <c r="R19" s="1557"/>
      <c r="S19" s="1557"/>
      <c r="T19" s="1486"/>
      <c r="U19" s="1486"/>
      <c r="V19" s="1486"/>
      <c r="W19" s="1557"/>
      <c r="X19" s="1557"/>
      <c r="Y19" s="1557"/>
      <c r="Z19" s="1557"/>
      <c r="AA19" s="1557"/>
      <c r="AB19" s="1557"/>
      <c r="AC19" s="1557"/>
      <c r="AD19" s="1557"/>
    </row>
    <row r="20" spans="1:34" ht="3.75" customHeight="1" x14ac:dyDescent="0.45">
      <c r="A20" s="1779"/>
      <c r="B20" s="1281"/>
      <c r="C20" s="1281"/>
      <c r="D20" s="1281"/>
      <c r="E20" s="1281"/>
      <c r="F20" s="1780"/>
      <c r="G20" s="1787"/>
      <c r="H20" s="1788"/>
      <c r="I20" s="1789"/>
      <c r="J20" s="1542" t="s">
        <v>8536</v>
      </c>
      <c r="K20" s="1527"/>
      <c r="L20" s="1519"/>
      <c r="M20" s="1557"/>
      <c r="N20" s="1557"/>
      <c r="O20" s="1557"/>
      <c r="P20" s="1557"/>
      <c r="Q20" s="1557"/>
      <c r="R20" s="1557"/>
      <c r="S20" s="1557"/>
      <c r="T20" s="1486" t="s">
        <v>608</v>
      </c>
      <c r="U20" s="1486"/>
      <c r="V20" s="1486"/>
      <c r="W20" s="1557"/>
      <c r="X20" s="1557"/>
      <c r="Y20" s="1557"/>
      <c r="Z20" s="1557"/>
      <c r="AA20" s="1557"/>
      <c r="AB20" s="1557"/>
      <c r="AC20" s="1557"/>
      <c r="AD20" s="1557"/>
      <c r="AH20" s="265"/>
    </row>
    <row r="21" spans="1:34" ht="15" customHeight="1" x14ac:dyDescent="0.45">
      <c r="A21" s="1779"/>
      <c r="B21" s="1281"/>
      <c r="C21" s="1281"/>
      <c r="D21" s="1281"/>
      <c r="E21" s="1281"/>
      <c r="F21" s="1780"/>
      <c r="G21" s="1787"/>
      <c r="H21" s="1788"/>
      <c r="I21" s="1789"/>
      <c r="J21" s="1543"/>
      <c r="K21" s="1544"/>
      <c r="L21" s="1545"/>
      <c r="M21" s="1557"/>
      <c r="N21" s="1557"/>
      <c r="O21" s="1557"/>
      <c r="P21" s="1557"/>
      <c r="Q21" s="1557"/>
      <c r="R21" s="1557"/>
      <c r="S21" s="1557"/>
      <c r="T21" s="1486"/>
      <c r="U21" s="1486"/>
      <c r="V21" s="1486"/>
      <c r="W21" s="1557"/>
      <c r="X21" s="1557"/>
      <c r="Y21" s="1557"/>
      <c r="Z21" s="1557"/>
      <c r="AA21" s="1557"/>
      <c r="AB21" s="1557"/>
      <c r="AC21" s="1557"/>
      <c r="AD21" s="1557"/>
    </row>
    <row r="22" spans="1:34" ht="3.75" customHeight="1" x14ac:dyDescent="0.45">
      <c r="A22" s="1779"/>
      <c r="B22" s="1281"/>
      <c r="C22" s="1281"/>
      <c r="D22" s="1281"/>
      <c r="E22" s="1281"/>
      <c r="F22" s="1780"/>
      <c r="G22" s="1787"/>
      <c r="H22" s="1788"/>
      <c r="I22" s="1789"/>
      <c r="J22" s="1546"/>
      <c r="K22" s="1528"/>
      <c r="L22" s="1520"/>
      <c r="M22" s="1557"/>
      <c r="N22" s="1557"/>
      <c r="O22" s="1557"/>
      <c r="P22" s="1557"/>
      <c r="Q22" s="1557"/>
      <c r="R22" s="1557"/>
      <c r="S22" s="1557"/>
      <c r="T22" s="1486"/>
      <c r="U22" s="1486"/>
      <c r="V22" s="1486"/>
      <c r="W22" s="1557"/>
      <c r="X22" s="1557"/>
      <c r="Y22" s="1557"/>
      <c r="Z22" s="1557"/>
      <c r="AA22" s="1557"/>
      <c r="AB22" s="1557"/>
      <c r="AC22" s="1557"/>
      <c r="AD22" s="1557"/>
    </row>
    <row r="23" spans="1:34" ht="3.75" customHeight="1" x14ac:dyDescent="0.45">
      <c r="A23" s="1779"/>
      <c r="B23" s="1281"/>
      <c r="C23" s="1281"/>
      <c r="D23" s="1281"/>
      <c r="E23" s="1281"/>
      <c r="F23" s="1780"/>
      <c r="G23" s="1787"/>
      <c r="H23" s="1788"/>
      <c r="I23" s="1789"/>
      <c r="J23" s="1542" t="s">
        <v>607</v>
      </c>
      <c r="K23" s="1527"/>
      <c r="L23" s="1519"/>
      <c r="M23" s="1486"/>
      <c r="N23" s="1486"/>
      <c r="O23" s="1486"/>
      <c r="P23" s="1486"/>
      <c r="Q23" s="1486"/>
      <c r="R23" s="1486"/>
      <c r="S23" s="1486"/>
      <c r="T23" s="1486"/>
      <c r="U23" s="1486"/>
      <c r="V23" s="1486"/>
      <c r="W23" s="1486"/>
      <c r="X23" s="1486"/>
      <c r="Y23" s="1486"/>
      <c r="Z23" s="1486"/>
      <c r="AA23" s="1486"/>
      <c r="AB23" s="1486"/>
      <c r="AC23" s="1486"/>
      <c r="AD23" s="1486"/>
    </row>
    <row r="24" spans="1:34" ht="15" customHeight="1" x14ac:dyDescent="0.45">
      <c r="A24" s="1779"/>
      <c r="B24" s="1281"/>
      <c r="C24" s="1281"/>
      <c r="D24" s="1281"/>
      <c r="E24" s="1281"/>
      <c r="F24" s="1780"/>
      <c r="G24" s="1787"/>
      <c r="H24" s="1788"/>
      <c r="I24" s="1789"/>
      <c r="J24" s="1543"/>
      <c r="K24" s="1544"/>
      <c r="L24" s="1545"/>
      <c r="M24" s="1486"/>
      <c r="N24" s="1486"/>
      <c r="O24" s="1486"/>
      <c r="P24" s="1486"/>
      <c r="Q24" s="1486"/>
      <c r="R24" s="1486"/>
      <c r="S24" s="1486"/>
      <c r="T24" s="1486"/>
      <c r="U24" s="1486"/>
      <c r="V24" s="1486"/>
      <c r="W24" s="1486"/>
      <c r="X24" s="1486"/>
      <c r="Y24" s="1486"/>
      <c r="Z24" s="1486"/>
      <c r="AA24" s="1486"/>
      <c r="AB24" s="1486"/>
      <c r="AC24" s="1486"/>
      <c r="AD24" s="1486"/>
    </row>
    <row r="25" spans="1:34" ht="3.75" customHeight="1" x14ac:dyDescent="0.45">
      <c r="A25" s="1781"/>
      <c r="B25" s="1782"/>
      <c r="C25" s="1782"/>
      <c r="D25" s="1782"/>
      <c r="E25" s="1782"/>
      <c r="F25" s="1783"/>
      <c r="G25" s="1790"/>
      <c r="H25" s="1791"/>
      <c r="I25" s="1792"/>
      <c r="J25" s="1543"/>
      <c r="K25" s="1544"/>
      <c r="L25" s="1545"/>
      <c r="M25" s="1558"/>
      <c r="N25" s="1558"/>
      <c r="O25" s="1558"/>
      <c r="P25" s="1558"/>
      <c r="Q25" s="1558"/>
      <c r="R25" s="1558"/>
      <c r="S25" s="1558"/>
      <c r="T25" s="1558"/>
      <c r="U25" s="1558"/>
      <c r="V25" s="1558"/>
      <c r="W25" s="1558"/>
      <c r="X25" s="1558"/>
      <c r="Y25" s="1558"/>
      <c r="Z25" s="1558"/>
      <c r="AA25" s="1558"/>
      <c r="AB25" s="1558"/>
      <c r="AC25" s="1558"/>
      <c r="AD25" s="1558"/>
    </row>
    <row r="26" spans="1:34" ht="17.55" customHeight="1" x14ac:dyDescent="0.45">
      <c r="A26" s="1802" t="s">
        <v>5592</v>
      </c>
      <c r="B26" s="1803"/>
      <c r="C26" s="1803"/>
      <c r="D26" s="1803"/>
      <c r="E26" s="1803"/>
      <c r="F26" s="1804"/>
      <c r="G26" s="1784" t="s">
        <v>5576</v>
      </c>
      <c r="H26" s="1785"/>
      <c r="I26" s="1786"/>
      <c r="J26" s="507"/>
      <c r="K26" s="276"/>
      <c r="L26" s="276"/>
      <c r="M26" s="276"/>
      <c r="N26" s="276"/>
      <c r="O26" s="276"/>
      <c r="P26" s="276"/>
      <c r="Q26" s="276"/>
      <c r="R26" s="276"/>
      <c r="S26" s="276"/>
      <c r="T26" s="276"/>
      <c r="U26" s="276"/>
      <c r="V26" s="276"/>
      <c r="W26" s="276"/>
      <c r="X26" s="276"/>
      <c r="Y26" s="276"/>
      <c r="Z26" s="276"/>
      <c r="AA26" s="276"/>
      <c r="AB26" s="276"/>
      <c r="AC26" s="276"/>
      <c r="AD26" s="455"/>
    </row>
    <row r="27" spans="1:34" ht="17.55" customHeight="1" x14ac:dyDescent="0.45">
      <c r="A27" s="1805"/>
      <c r="B27" s="1806"/>
      <c r="C27" s="1806"/>
      <c r="D27" s="1806"/>
      <c r="E27" s="1806"/>
      <c r="F27" s="1807"/>
      <c r="G27" s="1787"/>
      <c r="H27" s="1788"/>
      <c r="I27" s="1789"/>
      <c r="J27" s="457"/>
      <c r="K27" s="828"/>
      <c r="L27" s="230" t="s">
        <v>5658</v>
      </c>
      <c r="T27" s="244"/>
      <c r="U27" s="244"/>
      <c r="V27" s="828"/>
      <c r="W27" s="230" t="s">
        <v>5657</v>
      </c>
      <c r="X27" s="206"/>
      <c r="Y27" s="206"/>
      <c r="Z27" s="206"/>
      <c r="AA27" s="206"/>
      <c r="AB27" s="206"/>
      <c r="AC27" s="206"/>
      <c r="AD27" s="458"/>
    </row>
    <row r="28" spans="1:34" ht="17.55" customHeight="1" x14ac:dyDescent="0.45">
      <c r="A28" s="1805"/>
      <c r="B28" s="1806"/>
      <c r="C28" s="1806"/>
      <c r="D28" s="1806"/>
      <c r="E28" s="1806"/>
      <c r="F28" s="1807"/>
      <c r="G28" s="1787"/>
      <c r="H28" s="1788"/>
      <c r="I28" s="1789"/>
      <c r="J28" s="457"/>
      <c r="K28" s="828"/>
      <c r="L28" s="230" t="s">
        <v>5656</v>
      </c>
      <c r="T28" s="244"/>
      <c r="U28" s="244"/>
      <c r="V28" s="828"/>
      <c r="W28" s="230" t="s">
        <v>5655</v>
      </c>
      <c r="X28" s="206"/>
      <c r="Y28" s="206"/>
      <c r="Z28" s="206"/>
      <c r="AA28" s="206"/>
      <c r="AB28" s="206"/>
      <c r="AC28" s="206"/>
      <c r="AD28" s="458"/>
    </row>
    <row r="29" spans="1:34" ht="17.55" customHeight="1" x14ac:dyDescent="0.45">
      <c r="A29" s="1805"/>
      <c r="B29" s="1806"/>
      <c r="C29" s="1806"/>
      <c r="D29" s="1806"/>
      <c r="E29" s="1806"/>
      <c r="F29" s="1807"/>
      <c r="G29" s="1787"/>
      <c r="H29" s="1788"/>
      <c r="I29" s="1789"/>
      <c r="J29" s="459"/>
      <c r="K29" s="279"/>
      <c r="L29" s="279"/>
      <c r="M29" s="279"/>
      <c r="N29" s="279"/>
      <c r="O29" s="279"/>
      <c r="P29" s="279"/>
      <c r="Q29" s="279"/>
      <c r="R29" s="279"/>
      <c r="S29" s="279"/>
      <c r="T29" s="279"/>
      <c r="U29" s="279"/>
      <c r="V29" s="279"/>
      <c r="W29" s="279"/>
      <c r="X29" s="279"/>
      <c r="Y29" s="279"/>
      <c r="Z29" s="279"/>
      <c r="AA29" s="279"/>
      <c r="AB29" s="279"/>
      <c r="AC29" s="279"/>
      <c r="AD29" s="456"/>
    </row>
    <row r="30" spans="1:34" ht="20.100000000000001" customHeight="1" x14ac:dyDescent="0.45">
      <c r="A30" s="1774" t="s">
        <v>848</v>
      </c>
      <c r="B30" s="1775"/>
      <c r="C30" s="1775"/>
      <c r="D30" s="1775"/>
      <c r="E30" s="1775"/>
      <c r="F30" s="1775"/>
      <c r="G30" s="1775"/>
      <c r="H30" s="1775"/>
      <c r="I30" s="1775"/>
      <c r="J30" s="1559"/>
      <c r="K30" s="1560"/>
      <c r="L30" s="826"/>
      <c r="M30" s="468" t="s">
        <v>76</v>
      </c>
      <c r="N30" s="826"/>
      <c r="O30" s="468" t="s">
        <v>77</v>
      </c>
      <c r="P30" s="826"/>
      <c r="Q30" s="468" t="s">
        <v>140</v>
      </c>
      <c r="R30" s="468"/>
      <c r="S30" s="468"/>
      <c r="T30" s="468"/>
      <c r="U30" s="468"/>
      <c r="V30" s="468"/>
      <c r="W30" s="468"/>
      <c r="X30" s="468"/>
      <c r="Y30" s="468"/>
      <c r="Z30" s="468"/>
      <c r="AA30" s="468"/>
      <c r="AB30" s="468"/>
      <c r="AC30" s="468"/>
      <c r="AD30" s="447"/>
    </row>
    <row r="31" spans="1:34" ht="3.75" customHeight="1" x14ac:dyDescent="0.45">
      <c r="A31" s="1793" t="s">
        <v>43</v>
      </c>
      <c r="B31" s="1794"/>
      <c r="C31" s="1794"/>
      <c r="D31" s="1794"/>
      <c r="E31" s="1794"/>
      <c r="F31" s="1794"/>
      <c r="G31" s="1794"/>
      <c r="H31" s="1794"/>
      <c r="I31" s="1795"/>
      <c r="J31" s="1486"/>
      <c r="K31" s="1486"/>
      <c r="L31" s="1486"/>
      <c r="M31" s="1486"/>
      <c r="N31" s="1486"/>
      <c r="O31" s="1486"/>
      <c r="P31" s="1486"/>
      <c r="Q31" s="1486"/>
      <c r="R31" s="1486"/>
      <c r="S31" s="1486"/>
      <c r="T31" s="1486"/>
      <c r="U31" s="1486"/>
      <c r="V31" s="1486"/>
      <c r="W31" s="1486"/>
      <c r="X31" s="1486"/>
      <c r="Y31" s="1486"/>
      <c r="Z31" s="1486"/>
      <c r="AA31" s="1486"/>
      <c r="AB31" s="1486"/>
      <c r="AC31" s="1486"/>
      <c r="AD31" s="1486"/>
    </row>
    <row r="32" spans="1:34" ht="30" customHeight="1" x14ac:dyDescent="0.45">
      <c r="A32" s="1796"/>
      <c r="B32" s="1797"/>
      <c r="C32" s="1797"/>
      <c r="D32" s="1797"/>
      <c r="E32" s="1797"/>
      <c r="F32" s="1797"/>
      <c r="G32" s="1797"/>
      <c r="H32" s="1797"/>
      <c r="I32" s="1798"/>
      <c r="J32" s="1486"/>
      <c r="K32" s="1486"/>
      <c r="L32" s="1486"/>
      <c r="M32" s="1486"/>
      <c r="N32" s="1486"/>
      <c r="O32" s="1486"/>
      <c r="P32" s="1486"/>
      <c r="Q32" s="1486"/>
      <c r="R32" s="1486"/>
      <c r="S32" s="1486"/>
      <c r="T32" s="1486"/>
      <c r="U32" s="1486"/>
      <c r="V32" s="1486"/>
      <c r="W32" s="1486"/>
      <c r="X32" s="1486"/>
      <c r="Y32" s="1486"/>
      <c r="Z32" s="1486"/>
      <c r="AA32" s="1486"/>
      <c r="AB32" s="1486"/>
      <c r="AC32" s="1486"/>
      <c r="AD32" s="1486"/>
    </row>
    <row r="33" spans="1:30" ht="3.75" customHeight="1" x14ac:dyDescent="0.45">
      <c r="A33" s="1799"/>
      <c r="B33" s="1800"/>
      <c r="C33" s="1800"/>
      <c r="D33" s="1800"/>
      <c r="E33" s="1800"/>
      <c r="F33" s="1800"/>
      <c r="G33" s="1800"/>
      <c r="H33" s="1800"/>
      <c r="I33" s="1801"/>
      <c r="J33" s="1486"/>
      <c r="K33" s="1486"/>
      <c r="L33" s="1486"/>
      <c r="M33" s="1486"/>
      <c r="N33" s="1486"/>
      <c r="O33" s="1486"/>
      <c r="P33" s="1486"/>
      <c r="Q33" s="1486"/>
      <c r="R33" s="1486"/>
      <c r="S33" s="1486"/>
      <c r="T33" s="1486"/>
      <c r="U33" s="1486"/>
      <c r="V33" s="1486"/>
      <c r="W33" s="1486"/>
      <c r="X33" s="1486"/>
      <c r="Y33" s="1486"/>
      <c r="Z33" s="1486"/>
      <c r="AA33" s="1486"/>
      <c r="AB33" s="1486"/>
      <c r="AC33" s="1486"/>
      <c r="AD33" s="1486"/>
    </row>
    <row r="34" spans="1:30" s="32" customFormat="1" ht="24" customHeight="1" x14ac:dyDescent="0.45">
      <c r="A34" s="1811" t="s">
        <v>5802</v>
      </c>
      <c r="B34" s="1812"/>
      <c r="C34" s="1812"/>
      <c r="D34" s="1812"/>
      <c r="E34" s="1812"/>
      <c r="F34" s="1812"/>
      <c r="G34" s="1812"/>
      <c r="H34" s="1812"/>
      <c r="I34" s="1812"/>
      <c r="J34" s="1812"/>
      <c r="K34" s="1812"/>
      <c r="L34" s="1812"/>
      <c r="M34" s="1812"/>
      <c r="N34" s="1812"/>
      <c r="O34" s="1812"/>
      <c r="P34" s="1812"/>
      <c r="Q34" s="1812"/>
      <c r="R34" s="1812"/>
      <c r="S34" s="1812"/>
      <c r="T34" s="1812"/>
      <c r="U34" s="1812"/>
      <c r="V34" s="1812"/>
      <c r="W34" s="1812"/>
      <c r="X34" s="1812"/>
      <c r="Y34" s="1812"/>
      <c r="Z34" s="1812"/>
      <c r="AA34" s="1812"/>
      <c r="AB34" s="1812"/>
      <c r="AC34" s="1812"/>
      <c r="AD34" s="1813"/>
    </row>
    <row r="35" spans="1:30" s="32" customFormat="1" ht="18" customHeight="1" x14ac:dyDescent="0.45">
      <c r="A35" s="32" t="s">
        <v>91</v>
      </c>
    </row>
    <row r="36" spans="1:30" s="32" customFormat="1" ht="18" customHeight="1" x14ac:dyDescent="0.45">
      <c r="B36" s="79" t="s">
        <v>92</v>
      </c>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80"/>
    </row>
    <row r="37" spans="1:30" s="32" customFormat="1" ht="18" customHeight="1" x14ac:dyDescent="0.45">
      <c r="B37" s="81" t="s">
        <v>93</v>
      </c>
      <c r="C37" s="82"/>
      <c r="D37" s="82"/>
      <c r="F37" s="83"/>
      <c r="G37" s="84" t="s">
        <v>94</v>
      </c>
      <c r="H37" s="813"/>
      <c r="I37" s="813"/>
      <c r="J37" s="816"/>
      <c r="K37" s="816"/>
      <c r="L37" s="32" t="s">
        <v>65</v>
      </c>
      <c r="M37" s="816"/>
      <c r="N37" s="52" t="s">
        <v>95</v>
      </c>
      <c r="O37" s="53" t="s">
        <v>96</v>
      </c>
      <c r="P37" s="82"/>
      <c r="Q37" s="82"/>
      <c r="R37" s="82"/>
      <c r="S37" s="82"/>
      <c r="T37" s="82"/>
      <c r="U37" s="53"/>
      <c r="AC37" s="85"/>
    </row>
    <row r="38" spans="1:30" s="32" customFormat="1" ht="18" customHeight="1" x14ac:dyDescent="0.45">
      <c r="B38" s="81" t="s">
        <v>97</v>
      </c>
      <c r="C38" s="82"/>
      <c r="D38" s="82"/>
      <c r="E38" s="82"/>
      <c r="F38" s="82"/>
      <c r="G38" s="82"/>
      <c r="H38" s="82"/>
      <c r="I38" s="298" t="s">
        <v>98</v>
      </c>
      <c r="J38" s="82"/>
      <c r="K38" s="82"/>
      <c r="L38" s="82"/>
      <c r="M38" s="82"/>
      <c r="N38" s="82"/>
      <c r="O38" s="82"/>
      <c r="P38" s="82"/>
      <c r="Q38" s="82"/>
      <c r="R38" s="82"/>
      <c r="S38" s="82"/>
      <c r="T38" s="82"/>
      <c r="U38" s="82"/>
      <c r="V38" s="82"/>
      <c r="W38" s="82"/>
      <c r="X38" s="82"/>
      <c r="Y38" s="82"/>
      <c r="Z38" s="82"/>
      <c r="AA38" s="82"/>
      <c r="AB38" s="86"/>
      <c r="AC38" s="83"/>
    </row>
    <row r="39" spans="1:30" s="32" customFormat="1" ht="27.6" customHeight="1" x14ac:dyDescent="0.45">
      <c r="B39" s="87"/>
      <c r="C39" s="1262" t="s">
        <v>99</v>
      </c>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77" t="s">
        <v>70</v>
      </c>
      <c r="AC39" s="1278"/>
    </row>
    <row r="40" spans="1:30" s="32" customFormat="1" ht="18" customHeight="1" x14ac:dyDescent="0.45">
      <c r="B40" s="88"/>
      <c r="C40" s="1262" t="s">
        <v>100</v>
      </c>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79" t="s">
        <v>84</v>
      </c>
      <c r="AC40" s="1280"/>
    </row>
    <row r="41" spans="1:30" s="32" customFormat="1" ht="27.6" customHeight="1" x14ac:dyDescent="0.45">
      <c r="B41" s="88"/>
      <c r="C41" s="1262" t="s">
        <v>101</v>
      </c>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4" t="s">
        <v>84</v>
      </c>
      <c r="AC41" s="1265"/>
    </row>
    <row r="42" spans="1:30" s="32" customFormat="1" ht="18" customHeight="1" x14ac:dyDescent="0.45">
      <c r="B42" s="88"/>
      <c r="C42" s="1262" t="s">
        <v>102</v>
      </c>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4" t="s">
        <v>84</v>
      </c>
      <c r="AC42" s="1265"/>
    </row>
    <row r="43" spans="1:30" s="32" customFormat="1" ht="18" customHeight="1" x14ac:dyDescent="0.45">
      <c r="B43" s="88"/>
      <c r="C43" s="1262" t="s">
        <v>103</v>
      </c>
      <c r="D43" s="1262"/>
      <c r="E43" s="1262"/>
      <c r="F43" s="1262"/>
      <c r="G43" s="1262"/>
      <c r="H43" s="1262"/>
      <c r="I43" s="1262"/>
      <c r="J43" s="1262"/>
      <c r="K43" s="1262"/>
      <c r="L43" s="1263"/>
      <c r="M43" s="1262"/>
      <c r="N43" s="1262"/>
      <c r="O43" s="1262"/>
      <c r="P43" s="1262"/>
      <c r="Q43" s="1262"/>
      <c r="R43" s="1262"/>
      <c r="S43" s="1262"/>
      <c r="T43" s="1262"/>
      <c r="U43" s="1262"/>
      <c r="V43" s="1262"/>
      <c r="W43" s="1262"/>
      <c r="X43" s="1262"/>
      <c r="Y43" s="1263"/>
      <c r="Z43" s="1262"/>
      <c r="AA43" s="1262"/>
      <c r="AB43" s="1264" t="s">
        <v>84</v>
      </c>
      <c r="AC43" s="1265"/>
    </row>
    <row r="44" spans="1:30" s="32" customFormat="1" ht="18" customHeight="1" x14ac:dyDescent="0.45">
      <c r="B44" s="79" t="s">
        <v>104</v>
      </c>
      <c r="C44" s="53"/>
      <c r="D44" s="53"/>
      <c r="E44" s="53"/>
      <c r="F44" s="53"/>
      <c r="G44" s="53"/>
      <c r="H44" s="53"/>
      <c r="I44" s="80"/>
      <c r="J44" s="84"/>
      <c r="K44" s="52"/>
      <c r="L44" s="818" t="s">
        <v>70</v>
      </c>
      <c r="M44" s="52" t="s">
        <v>105</v>
      </c>
      <c r="N44" s="52"/>
      <c r="O44" s="90"/>
      <c r="P44" s="79" t="s">
        <v>106</v>
      </c>
      <c r="Q44" s="53"/>
      <c r="R44" s="53"/>
      <c r="S44" s="53"/>
      <c r="T44" s="53"/>
      <c r="U44" s="53"/>
      <c r="V44" s="80"/>
      <c r="W44" s="52"/>
      <c r="X44" s="52"/>
      <c r="Y44" s="818" t="s">
        <v>84</v>
      </c>
      <c r="Z44" s="52" t="s">
        <v>105</v>
      </c>
      <c r="AA44" s="52"/>
      <c r="AB44" s="52"/>
      <c r="AC44" s="90"/>
    </row>
    <row r="45" spans="1:30" s="32" customFormat="1" ht="18" customHeight="1" x14ac:dyDescent="0.45">
      <c r="B45" s="79" t="s">
        <v>107</v>
      </c>
      <c r="C45" s="53"/>
      <c r="D45" s="53"/>
      <c r="E45" s="53"/>
      <c r="F45" s="53"/>
      <c r="G45" s="53"/>
      <c r="H45" s="53"/>
      <c r="I45" s="80"/>
      <c r="J45" s="84"/>
      <c r="K45" s="52"/>
      <c r="L45" s="818" t="s">
        <v>70</v>
      </c>
      <c r="M45" s="52" t="s">
        <v>105</v>
      </c>
      <c r="N45" s="52"/>
      <c r="O45" s="90"/>
      <c r="P45" s="79" t="s">
        <v>108</v>
      </c>
      <c r="Q45" s="53"/>
      <c r="R45" s="53"/>
      <c r="S45" s="53"/>
      <c r="T45" s="53"/>
      <c r="U45" s="53"/>
      <c r="V45" s="80"/>
      <c r="W45" s="52"/>
      <c r="X45" s="52"/>
      <c r="Y45" s="818" t="s">
        <v>84</v>
      </c>
      <c r="Z45" s="52" t="s">
        <v>105</v>
      </c>
      <c r="AA45" s="52"/>
      <c r="AB45" s="52"/>
      <c r="AC45" s="90"/>
    </row>
    <row r="46" spans="1:30" s="76" customFormat="1" ht="7.35" customHeight="1" x14ac:dyDescent="0.45">
      <c r="B46" s="73"/>
      <c r="C46" s="73"/>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row>
    <row r="47" spans="1:30" s="32" customFormat="1" ht="18" customHeight="1" x14ac:dyDescent="0.45">
      <c r="A47" s="32" t="s">
        <v>109</v>
      </c>
      <c r="O47" s="39"/>
      <c r="P47" s="39"/>
      <c r="Q47" s="91"/>
      <c r="R47" s="39"/>
      <c r="S47" s="39"/>
      <c r="T47" s="39"/>
      <c r="U47" s="39"/>
      <c r="V47" s="39"/>
      <c r="W47" s="39"/>
      <c r="X47" s="39"/>
      <c r="Y47" s="39"/>
      <c r="Z47" s="39"/>
      <c r="AA47" s="39"/>
      <c r="AB47" s="39"/>
      <c r="AC47" s="91"/>
    </row>
    <row r="48" spans="1:30" s="32" customFormat="1" ht="18" customHeight="1" x14ac:dyDescent="0.45">
      <c r="B48" s="1808" t="s">
        <v>110</v>
      </c>
      <c r="C48" s="1808"/>
      <c r="D48" s="1808"/>
      <c r="E48" s="1808"/>
      <c r="F48" s="1808"/>
      <c r="G48" s="1808"/>
      <c r="H48" s="1808"/>
      <c r="I48" s="1809"/>
      <c r="J48" s="1269" t="s">
        <v>111</v>
      </c>
      <c r="K48" s="1269"/>
      <c r="L48" s="866" t="s">
        <v>112</v>
      </c>
      <c r="M48" s="94"/>
      <c r="N48" s="101"/>
      <c r="O48" s="101"/>
      <c r="P48" s="96"/>
      <c r="Q48" s="101"/>
      <c r="R48" s="101"/>
      <c r="S48" s="95"/>
      <c r="T48" s="95"/>
      <c r="U48" s="101"/>
      <c r="V48" s="101"/>
      <c r="W48" s="95"/>
      <c r="X48" s="101"/>
      <c r="Y48" s="101"/>
      <c r="Z48" s="95"/>
      <c r="AA48" s="95"/>
      <c r="AB48" s="96"/>
      <c r="AC48" s="97"/>
    </row>
    <row r="49" spans="2:29" s="32" customFormat="1" ht="18" customHeight="1" x14ac:dyDescent="0.45">
      <c r="B49" s="1808"/>
      <c r="C49" s="1808"/>
      <c r="D49" s="1808"/>
      <c r="E49" s="1808"/>
      <c r="F49" s="1808"/>
      <c r="G49" s="1808"/>
      <c r="H49" s="1808"/>
      <c r="I49" s="1810"/>
      <c r="J49" s="1183"/>
      <c r="K49" s="1183"/>
      <c r="L49" s="292" t="s">
        <v>113</v>
      </c>
      <c r="M49" s="99"/>
      <c r="N49" s="1272" t="s">
        <v>114</v>
      </c>
      <c r="O49" s="1273"/>
      <c r="P49" s="99" t="s">
        <v>115</v>
      </c>
      <c r="Q49" s="1272" t="s">
        <v>114</v>
      </c>
      <c r="R49" s="1273"/>
      <c r="S49" s="99" t="s">
        <v>116</v>
      </c>
      <c r="T49" s="34"/>
      <c r="U49" s="1272" t="s">
        <v>114</v>
      </c>
      <c r="V49" s="1273"/>
      <c r="W49" s="99" t="s">
        <v>115</v>
      </c>
      <c r="X49" s="1272" t="s">
        <v>114</v>
      </c>
      <c r="Y49" s="1273"/>
      <c r="Z49" s="99" t="s">
        <v>117</v>
      </c>
      <c r="AA49" s="34"/>
      <c r="AB49" s="48"/>
      <c r="AC49" s="100"/>
    </row>
    <row r="50" spans="2:29" s="32" customFormat="1" ht="18" customHeight="1" x14ac:dyDescent="0.45">
      <c r="B50" s="1246" t="s">
        <v>118</v>
      </c>
      <c r="C50" s="1246"/>
      <c r="D50" s="1246"/>
      <c r="E50" s="1246"/>
      <c r="F50" s="1246"/>
      <c r="G50" s="1246"/>
      <c r="H50" s="1246"/>
      <c r="J50" s="92"/>
      <c r="K50" s="92"/>
      <c r="L50" s="800" t="s">
        <v>84</v>
      </c>
      <c r="M50" s="45" t="s">
        <v>119</v>
      </c>
      <c r="N50" s="69"/>
      <c r="O50" s="69"/>
      <c r="P50" s="102"/>
      <c r="Q50" s="69"/>
      <c r="R50" s="69"/>
      <c r="S50" s="102"/>
      <c r="T50" s="102"/>
      <c r="U50" s="69"/>
      <c r="V50" s="69"/>
      <c r="W50" s="102"/>
      <c r="X50" s="69"/>
      <c r="Y50" s="69"/>
      <c r="Z50" s="102"/>
      <c r="AA50" s="102"/>
      <c r="AB50" s="102"/>
      <c r="AC50" s="83"/>
    </row>
    <row r="51" spans="2:29" s="32" customFormat="1" ht="18" customHeight="1" x14ac:dyDescent="0.45">
      <c r="B51" s="1246"/>
      <c r="C51" s="1246"/>
      <c r="D51" s="1246"/>
      <c r="E51" s="1246"/>
      <c r="F51" s="1246"/>
      <c r="G51" s="1246"/>
      <c r="H51" s="1246"/>
      <c r="J51" s="1247" t="s">
        <v>84</v>
      </c>
      <c r="K51" s="1243" t="s">
        <v>105</v>
      </c>
      <c r="L51" s="800" t="s">
        <v>84</v>
      </c>
      <c r="M51" s="69" t="s">
        <v>120</v>
      </c>
      <c r="N51" s="69"/>
      <c r="O51" s="69"/>
      <c r="P51" s="69"/>
      <c r="Q51" s="69"/>
      <c r="R51" s="69"/>
      <c r="S51" s="69"/>
      <c r="T51" s="800" t="s">
        <v>84</v>
      </c>
      <c r="U51" s="69" t="s">
        <v>121</v>
      </c>
      <c r="W51" s="69"/>
      <c r="X51" s="69"/>
      <c r="Y51" s="69"/>
      <c r="Z51" s="69"/>
      <c r="AA51" s="69"/>
      <c r="AB51" s="69"/>
      <c r="AC51" s="85"/>
    </row>
    <row r="52" spans="2:29" s="32" customFormat="1" ht="18" customHeight="1" x14ac:dyDescent="0.45">
      <c r="B52" s="1246"/>
      <c r="C52" s="1246"/>
      <c r="D52" s="1246"/>
      <c r="E52" s="1246"/>
      <c r="F52" s="1246"/>
      <c r="G52" s="1246"/>
      <c r="H52" s="1246"/>
      <c r="J52" s="1248"/>
      <c r="K52" s="1243"/>
      <c r="L52" s="800" t="s">
        <v>84</v>
      </c>
      <c r="M52" s="69" t="s">
        <v>122</v>
      </c>
      <c r="N52" s="69"/>
      <c r="O52" s="69"/>
      <c r="P52" s="69"/>
      <c r="Q52" s="69"/>
      <c r="R52" s="69"/>
      <c r="S52" s="69"/>
      <c r="T52" s="69"/>
      <c r="U52" s="69"/>
      <c r="V52" s="69"/>
      <c r="W52" s="69"/>
      <c r="X52" s="69"/>
      <c r="Y52" s="69"/>
      <c r="Z52" s="69"/>
      <c r="AA52" s="69"/>
      <c r="AB52" s="69"/>
      <c r="AC52" s="85"/>
    </row>
    <row r="53" spans="2:29" s="32" customFormat="1" ht="18" customHeight="1" x14ac:dyDescent="0.45">
      <c r="B53" s="1246"/>
      <c r="C53" s="1246"/>
      <c r="D53" s="1246"/>
      <c r="E53" s="1246"/>
      <c r="F53" s="1246"/>
      <c r="G53" s="1246"/>
      <c r="H53" s="1246"/>
      <c r="I53" s="104"/>
      <c r="J53" s="41"/>
      <c r="K53" s="41"/>
      <c r="L53" s="864" t="s">
        <v>81</v>
      </c>
      <c r="M53" s="1250"/>
      <c r="N53" s="1250"/>
      <c r="O53" s="1250"/>
      <c r="P53" s="1250"/>
      <c r="Q53" s="1250"/>
      <c r="R53" s="1250"/>
      <c r="S53" s="1250"/>
      <c r="T53" s="1250"/>
      <c r="U53" s="1250"/>
      <c r="V53" s="1250"/>
      <c r="W53" s="1250"/>
      <c r="X53" s="1250"/>
      <c r="Y53" s="1250"/>
      <c r="Z53" s="1250"/>
      <c r="AA53" s="1250"/>
      <c r="AB53" s="99" t="s">
        <v>123</v>
      </c>
      <c r="AC53" s="100"/>
    </row>
    <row r="54" spans="2:29" s="32" customFormat="1" ht="18" customHeight="1" x14ac:dyDescent="0.45">
      <c r="B54" s="1246" t="s">
        <v>124</v>
      </c>
      <c r="C54" s="1246"/>
      <c r="D54" s="1246"/>
      <c r="E54" s="1246"/>
      <c r="F54" s="1246"/>
      <c r="G54" s="1246"/>
      <c r="H54" s="1246"/>
      <c r="J54" s="92"/>
      <c r="K54" s="92"/>
      <c r="L54" s="800" t="s">
        <v>84</v>
      </c>
      <c r="M54" s="45" t="s">
        <v>125</v>
      </c>
      <c r="N54" s="102"/>
      <c r="O54" s="102"/>
      <c r="P54" s="102"/>
      <c r="Q54" s="102"/>
      <c r="R54" s="102"/>
      <c r="S54" s="102"/>
      <c r="T54" s="102"/>
      <c r="U54" s="102"/>
      <c r="V54" s="102"/>
      <c r="W54" s="102"/>
      <c r="X54" s="102"/>
      <c r="Y54" s="102"/>
      <c r="Z54" s="102"/>
      <c r="AA54" s="102"/>
      <c r="AB54" s="102"/>
      <c r="AC54" s="83"/>
    </row>
    <row r="55" spans="2:29" s="32" customFormat="1" ht="18" customHeight="1" x14ac:dyDescent="0.45">
      <c r="B55" s="1246"/>
      <c r="C55" s="1246"/>
      <c r="D55" s="1246"/>
      <c r="E55" s="1246"/>
      <c r="F55" s="1246"/>
      <c r="G55" s="1246"/>
      <c r="H55" s="1246"/>
      <c r="J55" s="1247" t="s">
        <v>84</v>
      </c>
      <c r="K55" s="1243" t="s">
        <v>105</v>
      </c>
      <c r="L55" s="800" t="s">
        <v>84</v>
      </c>
      <c r="M55" s="69" t="s">
        <v>120</v>
      </c>
      <c r="N55" s="69"/>
      <c r="O55" s="69"/>
      <c r="P55" s="69"/>
      <c r="Q55" s="69"/>
      <c r="R55" s="69"/>
      <c r="S55" s="69"/>
      <c r="T55" s="800" t="s">
        <v>84</v>
      </c>
      <c r="U55" s="69" t="s">
        <v>121</v>
      </c>
      <c r="W55" s="69"/>
      <c r="X55" s="69"/>
      <c r="Y55" s="69"/>
      <c r="Z55" s="69"/>
      <c r="AA55" s="69"/>
      <c r="AB55" s="69"/>
      <c r="AC55" s="85"/>
    </row>
    <row r="56" spans="2:29" s="32" customFormat="1" ht="18" customHeight="1" x14ac:dyDescent="0.45">
      <c r="B56" s="1246"/>
      <c r="C56" s="1246"/>
      <c r="D56" s="1246"/>
      <c r="E56" s="1246"/>
      <c r="F56" s="1246"/>
      <c r="G56" s="1246"/>
      <c r="H56" s="1246"/>
      <c r="J56" s="1248"/>
      <c r="K56" s="1243"/>
      <c r="L56" s="800" t="s">
        <v>84</v>
      </c>
      <c r="M56" s="69" t="s">
        <v>122</v>
      </c>
      <c r="N56" s="69"/>
      <c r="O56" s="69"/>
      <c r="P56" s="69"/>
      <c r="Q56" s="69"/>
      <c r="R56" s="69"/>
      <c r="S56" s="69"/>
      <c r="T56" s="69"/>
      <c r="U56" s="69"/>
      <c r="V56" s="69"/>
      <c r="W56" s="69"/>
      <c r="X56" s="69"/>
      <c r="Y56" s="69"/>
      <c r="Z56" s="69"/>
      <c r="AA56" s="69"/>
      <c r="AB56" s="69"/>
      <c r="AC56" s="85"/>
    </row>
    <row r="57" spans="2:29" s="32" customFormat="1" ht="18" customHeight="1" x14ac:dyDescent="0.45">
      <c r="B57" s="1246"/>
      <c r="C57" s="1246"/>
      <c r="D57" s="1246"/>
      <c r="E57" s="1246"/>
      <c r="F57" s="1246"/>
      <c r="G57" s="1246"/>
      <c r="H57" s="1246"/>
      <c r="I57" s="104"/>
      <c r="J57" s="41"/>
      <c r="K57" s="41"/>
      <c r="L57" s="865" t="s">
        <v>81</v>
      </c>
      <c r="M57" s="1250"/>
      <c r="N57" s="1250"/>
      <c r="O57" s="1250"/>
      <c r="P57" s="1250"/>
      <c r="Q57" s="1250"/>
      <c r="R57" s="1250"/>
      <c r="S57" s="1250"/>
      <c r="T57" s="1250"/>
      <c r="U57" s="1250"/>
      <c r="V57" s="1250"/>
      <c r="W57" s="1250"/>
      <c r="X57" s="1250"/>
      <c r="Y57" s="1250"/>
      <c r="Z57" s="1250"/>
      <c r="AA57" s="1250"/>
      <c r="AB57" s="99" t="s">
        <v>123</v>
      </c>
      <c r="AC57" s="100"/>
    </row>
    <row r="58" spans="2:29" s="32" customFormat="1" ht="18" customHeight="1" x14ac:dyDescent="0.45">
      <c r="B58" s="1246" t="s">
        <v>126</v>
      </c>
      <c r="C58" s="1246"/>
      <c r="D58" s="1246"/>
      <c r="E58" s="1246"/>
      <c r="F58" s="1246"/>
      <c r="G58" s="1246"/>
      <c r="H58" s="1246"/>
      <c r="J58" s="92"/>
      <c r="K58" s="92"/>
      <c r="L58" s="800" t="s">
        <v>84</v>
      </c>
      <c r="M58" s="45" t="s">
        <v>127</v>
      </c>
      <c r="N58" s="102"/>
      <c r="O58" s="102"/>
      <c r="P58" s="102"/>
      <c r="Q58" s="102"/>
      <c r="R58" s="102"/>
      <c r="S58" s="102"/>
      <c r="T58" s="102"/>
      <c r="U58" s="102"/>
      <c r="V58" s="102"/>
      <c r="W58" s="102"/>
      <c r="X58" s="102"/>
      <c r="Y58" s="102"/>
      <c r="Z58" s="102"/>
      <c r="AA58" s="102"/>
      <c r="AB58" s="102"/>
      <c r="AC58" s="83"/>
    </row>
    <row r="59" spans="2:29" s="32" customFormat="1" ht="18" customHeight="1" x14ac:dyDescent="0.45">
      <c r="B59" s="1246"/>
      <c r="C59" s="1246"/>
      <c r="D59" s="1246"/>
      <c r="E59" s="1246"/>
      <c r="F59" s="1246"/>
      <c r="G59" s="1246"/>
      <c r="H59" s="1246"/>
      <c r="J59" s="818" t="s">
        <v>84</v>
      </c>
      <c r="K59" s="32" t="s">
        <v>105</v>
      </c>
      <c r="L59" s="800" t="s">
        <v>84</v>
      </c>
      <c r="M59" s="144" t="s">
        <v>128</v>
      </c>
      <c r="O59" s="69"/>
      <c r="P59" s="69"/>
      <c r="Q59" s="69"/>
      <c r="R59" s="69"/>
      <c r="S59" s="69"/>
      <c r="U59" s="69"/>
      <c r="W59" s="69"/>
      <c r="X59" s="69"/>
      <c r="Y59" s="69"/>
      <c r="Z59" s="69"/>
      <c r="AA59" s="69"/>
      <c r="AB59" s="69"/>
      <c r="AC59" s="85"/>
    </row>
    <row r="60" spans="2:29" s="32" customFormat="1" ht="18" customHeight="1" x14ac:dyDescent="0.45">
      <c r="B60" s="1246"/>
      <c r="C60" s="1246"/>
      <c r="D60" s="1246"/>
      <c r="E60" s="1246"/>
      <c r="F60" s="1246"/>
      <c r="G60" s="1246"/>
      <c r="H60" s="1246"/>
      <c r="I60" s="104"/>
      <c r="J60" s="47"/>
      <c r="K60" s="47"/>
      <c r="L60" s="800" t="s">
        <v>84</v>
      </c>
      <c r="M60" s="48" t="s">
        <v>120</v>
      </c>
      <c r="N60" s="99"/>
      <c r="O60" s="99"/>
      <c r="P60" s="69"/>
      <c r="Q60" s="99"/>
      <c r="R60" s="99"/>
      <c r="S60" s="99"/>
      <c r="T60" s="99"/>
      <c r="U60" s="69"/>
      <c r="V60" s="99"/>
      <c r="W60" s="99"/>
      <c r="X60" s="99"/>
      <c r="Y60" s="99"/>
      <c r="Z60" s="99"/>
      <c r="AA60" s="99"/>
      <c r="AB60" s="99"/>
      <c r="AC60" s="100"/>
    </row>
    <row r="61" spans="2:29" s="32" customFormat="1" ht="18" customHeight="1" x14ac:dyDescent="0.45">
      <c r="B61" s="1246" t="s">
        <v>8750</v>
      </c>
      <c r="C61" s="1246"/>
      <c r="D61" s="1246"/>
      <c r="E61" s="1246"/>
      <c r="F61" s="1246"/>
      <c r="G61" s="1246"/>
      <c r="H61" s="1246"/>
      <c r="J61" s="92"/>
      <c r="K61" s="92"/>
      <c r="L61" s="800" t="s">
        <v>84</v>
      </c>
      <c r="M61" s="45" t="s">
        <v>8751</v>
      </c>
      <c r="N61" s="102"/>
      <c r="O61" s="102"/>
      <c r="P61" s="102"/>
      <c r="Q61" s="102"/>
      <c r="R61" s="102"/>
      <c r="S61" s="102"/>
      <c r="T61" s="102"/>
      <c r="U61" s="102"/>
      <c r="V61" s="102"/>
      <c r="W61" s="102"/>
      <c r="X61" s="102"/>
      <c r="Y61" s="102"/>
      <c r="Z61" s="102"/>
      <c r="AA61" s="102"/>
      <c r="AB61" s="102"/>
      <c r="AC61" s="83"/>
    </row>
    <row r="62" spans="2:29" s="32" customFormat="1" ht="18" customHeight="1" x14ac:dyDescent="0.45">
      <c r="B62" s="1246"/>
      <c r="C62" s="1246"/>
      <c r="D62" s="1246"/>
      <c r="E62" s="1246"/>
      <c r="F62" s="1246"/>
      <c r="G62" s="1246"/>
      <c r="H62" s="1246"/>
      <c r="J62" s="39"/>
      <c r="K62" s="39"/>
      <c r="L62" s="862"/>
      <c r="M62" s="144" t="s">
        <v>8752</v>
      </c>
      <c r="N62" s="69"/>
      <c r="O62" s="69"/>
      <c r="P62" s="69"/>
      <c r="Q62" s="69"/>
      <c r="R62" s="69"/>
      <c r="S62" s="69"/>
      <c r="T62" s="69"/>
      <c r="U62" s="69"/>
      <c r="V62" s="69"/>
      <c r="W62" s="69"/>
      <c r="X62" s="69"/>
      <c r="Y62" s="69"/>
      <c r="Z62" s="69"/>
      <c r="AA62" s="69"/>
      <c r="AB62" s="69"/>
      <c r="AC62" s="85"/>
    </row>
    <row r="63" spans="2:29" s="32" customFormat="1" ht="18" customHeight="1" x14ac:dyDescent="0.45">
      <c r="B63" s="1246"/>
      <c r="C63" s="1246"/>
      <c r="D63" s="1246"/>
      <c r="E63" s="1246"/>
      <c r="F63" s="1246"/>
      <c r="G63" s="1246"/>
      <c r="H63" s="1246"/>
      <c r="J63" s="1247" t="s">
        <v>70</v>
      </c>
      <c r="K63" s="1181" t="s">
        <v>105</v>
      </c>
      <c r="L63" s="800" t="s">
        <v>84</v>
      </c>
      <c r="M63" s="144" t="s">
        <v>8753</v>
      </c>
      <c r="O63" s="69"/>
      <c r="P63" s="69"/>
      <c r="Q63" s="69"/>
      <c r="R63" s="69"/>
      <c r="S63" s="69"/>
      <c r="U63" s="69"/>
      <c r="W63" s="69"/>
      <c r="X63" s="69"/>
      <c r="Y63" s="69"/>
      <c r="Z63" s="69"/>
      <c r="AA63" s="69"/>
      <c r="AB63" s="69"/>
      <c r="AC63" s="85"/>
    </row>
    <row r="64" spans="2:29" s="32" customFormat="1" ht="18" customHeight="1" x14ac:dyDescent="0.45">
      <c r="B64" s="1246"/>
      <c r="C64" s="1246"/>
      <c r="D64" s="1246"/>
      <c r="E64" s="1246"/>
      <c r="F64" s="1246"/>
      <c r="G64" s="1246"/>
      <c r="H64" s="1246"/>
      <c r="J64" s="1248"/>
      <c r="K64" s="1181"/>
      <c r="L64" s="861" t="s">
        <v>70</v>
      </c>
      <c r="M64" s="144" t="s">
        <v>120</v>
      </c>
      <c r="O64" s="69"/>
      <c r="P64" s="69"/>
      <c r="Q64" s="69"/>
      <c r="R64" s="69"/>
      <c r="S64" s="69"/>
      <c r="T64" s="800" t="s">
        <v>70</v>
      </c>
      <c r="U64" s="69" t="s">
        <v>8754</v>
      </c>
      <c r="W64" s="69"/>
      <c r="X64" s="69"/>
      <c r="Y64" s="69"/>
      <c r="Z64" s="69"/>
      <c r="AA64" s="69"/>
      <c r="AB64" s="69"/>
      <c r="AC64" s="85"/>
    </row>
    <row r="65" spans="1:29" s="32" customFormat="1" ht="18" customHeight="1" x14ac:dyDescent="0.45">
      <c r="B65" s="1246"/>
      <c r="C65" s="1246"/>
      <c r="D65" s="1246"/>
      <c r="E65" s="1246"/>
      <c r="F65" s="1246"/>
      <c r="G65" s="1246"/>
      <c r="H65" s="1246"/>
      <c r="J65" s="39"/>
      <c r="L65" s="800" t="s">
        <v>70</v>
      </c>
      <c r="M65" s="144" t="s">
        <v>122</v>
      </c>
      <c r="O65" s="69"/>
      <c r="P65" s="69"/>
      <c r="Q65" s="69"/>
      <c r="R65" s="69"/>
      <c r="S65" s="69"/>
      <c r="U65" s="69"/>
      <c r="W65" s="69"/>
      <c r="X65" s="69"/>
      <c r="Y65" s="69"/>
      <c r="Z65" s="69"/>
      <c r="AA65" s="69"/>
      <c r="AB65" s="69"/>
      <c r="AC65" s="85"/>
    </row>
    <row r="66" spans="1:29" s="32" customFormat="1" ht="18" customHeight="1" x14ac:dyDescent="0.45">
      <c r="B66" s="1246"/>
      <c r="C66" s="1246"/>
      <c r="D66" s="1246"/>
      <c r="E66" s="1246"/>
      <c r="F66" s="1246"/>
      <c r="G66" s="1246"/>
      <c r="H66" s="1246"/>
      <c r="I66" s="104"/>
      <c r="J66" s="47"/>
      <c r="K66" s="47"/>
      <c r="L66" s="863" t="s">
        <v>81</v>
      </c>
      <c r="M66" s="1250"/>
      <c r="N66" s="1250"/>
      <c r="O66" s="1250"/>
      <c r="P66" s="1250"/>
      <c r="Q66" s="1250"/>
      <c r="R66" s="1250"/>
      <c r="S66" s="1250"/>
      <c r="T66" s="1250"/>
      <c r="U66" s="1250"/>
      <c r="V66" s="1250"/>
      <c r="W66" s="1250"/>
      <c r="X66" s="1250"/>
      <c r="Y66" s="1250"/>
      <c r="Z66" s="1250"/>
      <c r="AA66" s="1250"/>
      <c r="AB66" s="99" t="s">
        <v>123</v>
      </c>
      <c r="AC66" s="100"/>
    </row>
    <row r="67" spans="1:29" s="32" customFormat="1" ht="18" customHeight="1" x14ac:dyDescent="0.45">
      <c r="B67" s="1251" t="s">
        <v>129</v>
      </c>
      <c r="C67" s="1252"/>
      <c r="D67" s="1252"/>
      <c r="E67" s="1252"/>
      <c r="F67" s="1252"/>
      <c r="G67" s="1252"/>
      <c r="H67" s="1252"/>
      <c r="I67" s="1252"/>
      <c r="J67" s="1252"/>
      <c r="K67" s="1252"/>
      <c r="L67" s="1253"/>
      <c r="M67" s="107"/>
      <c r="N67" s="91"/>
      <c r="O67" s="91"/>
      <c r="P67" s="800" t="s">
        <v>84</v>
      </c>
      <c r="Q67" s="45" t="s">
        <v>130</v>
      </c>
      <c r="R67" s="102"/>
      <c r="S67" s="102"/>
      <c r="T67" s="102"/>
      <c r="U67" s="800" t="s">
        <v>84</v>
      </c>
      <c r="V67" s="102" t="s">
        <v>131</v>
      </c>
      <c r="W67" s="102"/>
      <c r="X67" s="102"/>
      <c r="Y67" s="102"/>
      <c r="Z67" s="800" t="s">
        <v>84</v>
      </c>
      <c r="AA67" s="102" t="s">
        <v>132</v>
      </c>
      <c r="AB67" s="102"/>
      <c r="AC67" s="108"/>
    </row>
    <row r="68" spans="1:29" s="32" customFormat="1" ht="18" customHeight="1" x14ac:dyDescent="0.45">
      <c r="B68" s="1242"/>
      <c r="C68" s="1254"/>
      <c r="D68" s="1254"/>
      <c r="E68" s="1254"/>
      <c r="F68" s="1254"/>
      <c r="G68" s="1254"/>
      <c r="H68" s="1254"/>
      <c r="I68" s="1254"/>
      <c r="J68" s="1254"/>
      <c r="K68" s="1254"/>
      <c r="L68" s="1253"/>
      <c r="M68" s="107"/>
      <c r="N68" s="818" t="s">
        <v>84</v>
      </c>
      <c r="O68" s="91" t="s">
        <v>105</v>
      </c>
      <c r="P68" s="800" t="s">
        <v>84</v>
      </c>
      <c r="Q68" s="69" t="s">
        <v>133</v>
      </c>
      <c r="R68" s="69"/>
      <c r="S68" s="69"/>
      <c r="T68" s="69"/>
      <c r="U68" s="69"/>
      <c r="V68" s="69"/>
      <c r="W68" s="69"/>
      <c r="X68" s="69"/>
      <c r="Y68" s="69"/>
      <c r="Z68" s="69"/>
      <c r="AA68" s="69"/>
      <c r="AB68" s="69"/>
      <c r="AC68" s="109"/>
    </row>
    <row r="69" spans="1:29" s="32" customFormat="1" ht="18" customHeight="1" x14ac:dyDescent="0.45">
      <c r="B69" s="1255"/>
      <c r="C69" s="1256"/>
      <c r="D69" s="1256"/>
      <c r="E69" s="1256"/>
      <c r="F69" s="1256"/>
      <c r="G69" s="1256"/>
      <c r="H69" s="1256"/>
      <c r="I69" s="1256"/>
      <c r="J69" s="1256"/>
      <c r="K69" s="1256"/>
      <c r="L69" s="1257"/>
      <c r="M69" s="111"/>
      <c r="N69" s="47"/>
      <c r="O69" s="47"/>
      <c r="P69" s="863" t="s">
        <v>81</v>
      </c>
      <c r="Q69" s="1250"/>
      <c r="R69" s="1250"/>
      <c r="S69" s="1250"/>
      <c r="T69" s="1250"/>
      <c r="U69" s="1258"/>
      <c r="V69" s="1250"/>
      <c r="W69" s="1250"/>
      <c r="X69" s="1250"/>
      <c r="Y69" s="1250"/>
      <c r="Z69" s="1250"/>
      <c r="AA69" s="1250"/>
      <c r="AB69" s="1250"/>
      <c r="AC69" s="112" t="s">
        <v>123</v>
      </c>
    </row>
    <row r="70" spans="1:29" s="32" customFormat="1" ht="18" customHeight="1" x14ac:dyDescent="0.45">
      <c r="B70" s="1251" t="s">
        <v>134</v>
      </c>
      <c r="C70" s="1252"/>
      <c r="D70" s="1252"/>
      <c r="E70" s="1252"/>
      <c r="F70" s="1252"/>
      <c r="G70" s="1252"/>
      <c r="H70" s="1252"/>
      <c r="I70" s="1252"/>
      <c r="J70" s="1252"/>
      <c r="K70" s="1252"/>
      <c r="L70" s="1259"/>
      <c r="M70" s="107"/>
      <c r="N70" s="91"/>
      <c r="O70" s="91"/>
      <c r="P70" s="800" t="s">
        <v>84</v>
      </c>
      <c r="Q70" s="45" t="s">
        <v>130</v>
      </c>
      <c r="R70" s="102"/>
      <c r="S70" s="102"/>
      <c r="T70" s="102"/>
      <c r="U70" s="800" t="s">
        <v>84</v>
      </c>
      <c r="V70" s="102" t="s">
        <v>131</v>
      </c>
      <c r="W70" s="102"/>
      <c r="X70" s="102"/>
      <c r="Y70" s="102"/>
      <c r="Z70" s="800" t="s">
        <v>84</v>
      </c>
      <c r="AA70" s="102" t="s">
        <v>132</v>
      </c>
      <c r="AB70" s="102"/>
      <c r="AC70" s="108"/>
    </row>
    <row r="71" spans="1:29" s="32" customFormat="1" ht="18" customHeight="1" x14ac:dyDescent="0.45">
      <c r="B71" s="1242"/>
      <c r="C71" s="1254"/>
      <c r="D71" s="1254"/>
      <c r="E71" s="1254"/>
      <c r="F71" s="1254"/>
      <c r="G71" s="1254"/>
      <c r="H71" s="1254"/>
      <c r="I71" s="1254"/>
      <c r="J71" s="1254"/>
      <c r="K71" s="1254"/>
      <c r="L71" s="1253"/>
      <c r="M71" s="107"/>
      <c r="N71" s="818" t="s">
        <v>84</v>
      </c>
      <c r="O71" s="91" t="s">
        <v>105</v>
      </c>
      <c r="P71" s="800" t="s">
        <v>84</v>
      </c>
      <c r="Q71" s="69" t="s">
        <v>133</v>
      </c>
      <c r="R71" s="69"/>
      <c r="S71" s="69"/>
      <c r="T71" s="69"/>
      <c r="U71" s="69"/>
      <c r="V71" s="69"/>
      <c r="W71" s="69"/>
      <c r="X71" s="69"/>
      <c r="Y71" s="69"/>
      <c r="Z71" s="69"/>
      <c r="AA71" s="69"/>
      <c r="AB71" s="69"/>
      <c r="AC71" s="109"/>
    </row>
    <row r="72" spans="1:29" s="32" customFormat="1" ht="18" customHeight="1" x14ac:dyDescent="0.45">
      <c r="B72" s="1255"/>
      <c r="C72" s="1256"/>
      <c r="D72" s="1256"/>
      <c r="E72" s="1256"/>
      <c r="F72" s="1256"/>
      <c r="G72" s="1256"/>
      <c r="H72" s="1256"/>
      <c r="I72" s="1256"/>
      <c r="J72" s="1256"/>
      <c r="K72" s="1256"/>
      <c r="L72" s="1257"/>
      <c r="M72" s="111"/>
      <c r="N72" s="47"/>
      <c r="O72" s="47"/>
      <c r="P72" s="863" t="s">
        <v>81</v>
      </c>
      <c r="Q72" s="1250"/>
      <c r="R72" s="1250"/>
      <c r="S72" s="1250"/>
      <c r="T72" s="1250"/>
      <c r="U72" s="1250"/>
      <c r="V72" s="1250"/>
      <c r="W72" s="1250"/>
      <c r="X72" s="1250"/>
      <c r="Y72" s="1250"/>
      <c r="Z72" s="1250"/>
      <c r="AA72" s="1250"/>
      <c r="AB72" s="1250"/>
      <c r="AC72" s="112" t="s">
        <v>123</v>
      </c>
    </row>
    <row r="73" spans="1:29" s="32" customFormat="1" ht="18" customHeight="1" x14ac:dyDescent="0.45">
      <c r="B73" s="1251" t="s">
        <v>8725</v>
      </c>
      <c r="C73" s="1252"/>
      <c r="D73" s="1252"/>
      <c r="E73" s="1252"/>
      <c r="F73" s="1252"/>
      <c r="G73" s="1252"/>
      <c r="H73" s="1252"/>
      <c r="I73" s="1252"/>
      <c r="J73" s="1252"/>
      <c r="K73" s="1252"/>
      <c r="L73" s="1259"/>
      <c r="M73" s="107"/>
      <c r="N73" s="91"/>
      <c r="O73" s="91"/>
      <c r="P73" s="800" t="s">
        <v>84</v>
      </c>
      <c r="Q73" s="45" t="s">
        <v>130</v>
      </c>
      <c r="R73" s="102"/>
      <c r="S73" s="102"/>
      <c r="T73" s="102"/>
      <c r="U73" s="800" t="s">
        <v>84</v>
      </c>
      <c r="V73" s="102" t="s">
        <v>131</v>
      </c>
      <c r="W73" s="102"/>
      <c r="X73" s="102"/>
      <c r="Y73" s="102"/>
      <c r="Z73" s="800" t="s">
        <v>84</v>
      </c>
      <c r="AA73" s="102" t="s">
        <v>132</v>
      </c>
      <c r="AB73" s="102"/>
      <c r="AC73" s="108"/>
    </row>
    <row r="74" spans="1:29" s="32" customFormat="1" ht="18" customHeight="1" x14ac:dyDescent="0.45">
      <c r="B74" s="1242"/>
      <c r="C74" s="1254"/>
      <c r="D74" s="1254"/>
      <c r="E74" s="1254"/>
      <c r="F74" s="1254"/>
      <c r="G74" s="1254"/>
      <c r="H74" s="1254"/>
      <c r="I74" s="1254"/>
      <c r="J74" s="1254"/>
      <c r="K74" s="1254"/>
      <c r="L74" s="1253"/>
      <c r="M74" s="107"/>
      <c r="N74" s="818" t="s">
        <v>84</v>
      </c>
      <c r="O74" s="91" t="s">
        <v>105</v>
      </c>
      <c r="P74" s="800" t="s">
        <v>84</v>
      </c>
      <c r="Q74" s="69" t="s">
        <v>133</v>
      </c>
      <c r="R74" s="69"/>
      <c r="S74" s="69"/>
      <c r="T74" s="69"/>
      <c r="U74" s="69"/>
      <c r="V74" s="69"/>
      <c r="W74" s="69"/>
      <c r="X74" s="69"/>
      <c r="Y74" s="69"/>
      <c r="Z74" s="69"/>
      <c r="AA74" s="69"/>
      <c r="AB74" s="69"/>
      <c r="AC74" s="109"/>
    </row>
    <row r="75" spans="1:29" s="32" customFormat="1" ht="18" customHeight="1" x14ac:dyDescent="0.45">
      <c r="B75" s="1255"/>
      <c r="C75" s="1256"/>
      <c r="D75" s="1256"/>
      <c r="E75" s="1256"/>
      <c r="F75" s="1256"/>
      <c r="G75" s="1256"/>
      <c r="H75" s="1256"/>
      <c r="I75" s="1256"/>
      <c r="J75" s="1256"/>
      <c r="K75" s="1256"/>
      <c r="L75" s="1257"/>
      <c r="M75" s="111"/>
      <c r="N75" s="47"/>
      <c r="O75" s="47"/>
      <c r="P75" s="863" t="s">
        <v>81</v>
      </c>
      <c r="Q75" s="1250"/>
      <c r="R75" s="1250"/>
      <c r="S75" s="1250"/>
      <c r="T75" s="1250"/>
      <c r="U75" s="1250"/>
      <c r="V75" s="1250"/>
      <c r="W75" s="1250"/>
      <c r="X75" s="1250"/>
      <c r="Y75" s="1250"/>
      <c r="Z75" s="1250"/>
      <c r="AA75" s="1250"/>
      <c r="AB75" s="1250"/>
      <c r="AC75" s="112" t="s">
        <v>123</v>
      </c>
    </row>
    <row r="76" spans="1:29" s="32" customFormat="1" ht="18" customHeight="1" x14ac:dyDescent="0.45">
      <c r="B76" s="69" t="s">
        <v>135</v>
      </c>
      <c r="O76" s="39"/>
      <c r="P76" s="39"/>
      <c r="Q76" s="91"/>
      <c r="R76" s="39"/>
      <c r="S76" s="39"/>
      <c r="T76" s="39"/>
      <c r="U76" s="39"/>
      <c r="V76" s="39"/>
      <c r="W76" s="39"/>
      <c r="X76" s="39"/>
      <c r="Y76" s="39"/>
      <c r="Z76" s="39"/>
      <c r="AA76" s="39"/>
      <c r="AB76" s="39"/>
      <c r="AC76" s="91"/>
    </row>
    <row r="77" spans="1:29" s="32" customFormat="1" ht="15" customHeight="1" x14ac:dyDescent="0.45">
      <c r="B77" s="69" t="s">
        <v>85</v>
      </c>
      <c r="C77" s="69"/>
      <c r="D77" s="69" t="s">
        <v>136</v>
      </c>
      <c r="E77" s="69"/>
      <c r="F77" s="69"/>
      <c r="G77" s="69"/>
      <c r="H77" s="69"/>
      <c r="I77" s="69"/>
      <c r="J77" s="69"/>
      <c r="K77" s="69"/>
      <c r="L77" s="69"/>
      <c r="M77" s="69"/>
      <c r="N77" s="69"/>
      <c r="O77" s="69"/>
      <c r="P77" s="69"/>
      <c r="Q77" s="69"/>
      <c r="R77" s="69"/>
      <c r="S77" s="69"/>
      <c r="T77" s="69"/>
      <c r="U77" s="69"/>
      <c r="V77" s="69"/>
      <c r="W77" s="69"/>
      <c r="X77" s="69"/>
      <c r="Y77" s="69"/>
      <c r="Z77" s="69"/>
      <c r="AA77" s="69"/>
      <c r="AB77" s="69"/>
      <c r="AC77" s="69"/>
    </row>
    <row r="78" spans="1:29" s="32" customFormat="1" ht="18" customHeight="1" x14ac:dyDescent="0.45">
      <c r="A78" s="32" t="s">
        <v>137</v>
      </c>
      <c r="U78" s="33" t="s">
        <v>138</v>
      </c>
      <c r="V78" s="1260"/>
      <c r="W78" s="1261"/>
      <c r="X78" s="821"/>
      <c r="Y78" s="91" t="s">
        <v>76</v>
      </c>
      <c r="Z78" s="822"/>
      <c r="AA78" s="91" t="s">
        <v>139</v>
      </c>
      <c r="AB78" s="822"/>
      <c r="AC78" s="91" t="s">
        <v>140</v>
      </c>
    </row>
    <row r="79" spans="1:29" s="32" customFormat="1" ht="18" customHeight="1" x14ac:dyDescent="0.45">
      <c r="B79" s="81"/>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3"/>
    </row>
    <row r="80" spans="1:29" s="32" customFormat="1" ht="18" customHeight="1" x14ac:dyDescent="0.45">
      <c r="B80" s="1242" t="s">
        <v>8554</v>
      </c>
      <c r="C80" s="1243"/>
      <c r="D80" s="1243"/>
      <c r="E80" s="1243"/>
      <c r="F80" s="1243"/>
      <c r="G80" s="1243"/>
      <c r="H80" s="1243"/>
      <c r="I80" s="1243"/>
      <c r="J80" s="1243"/>
      <c r="K80" s="1243"/>
      <c r="L80" s="1243"/>
      <c r="M80" s="1243"/>
      <c r="N80" s="1243"/>
      <c r="O80" s="1243"/>
      <c r="P80" s="1243"/>
      <c r="Q80" s="1243"/>
      <c r="R80" s="1243"/>
      <c r="S80" s="1243"/>
      <c r="T80" s="1243"/>
      <c r="U80" s="1243"/>
      <c r="V80" s="1243"/>
      <c r="W80" s="1243"/>
      <c r="X80" s="1243"/>
      <c r="Y80" s="1243"/>
      <c r="Z80" s="1243"/>
      <c r="AA80" s="1243"/>
      <c r="AB80" s="1243"/>
      <c r="AC80" s="1244"/>
    </row>
    <row r="81" spans="2:29" s="32" customFormat="1" ht="18" customHeight="1" x14ac:dyDescent="0.45">
      <c r="B81" s="1245"/>
      <c r="C81" s="1243"/>
      <c r="D81" s="1243"/>
      <c r="E81" s="1243"/>
      <c r="F81" s="1243"/>
      <c r="G81" s="1243"/>
      <c r="H81" s="1243"/>
      <c r="I81" s="1243"/>
      <c r="J81" s="1243"/>
      <c r="K81" s="1243"/>
      <c r="L81" s="1243"/>
      <c r="M81" s="1243"/>
      <c r="N81" s="1243"/>
      <c r="O81" s="1243"/>
      <c r="P81" s="1243"/>
      <c r="Q81" s="1243"/>
      <c r="R81" s="1243"/>
      <c r="S81" s="1243"/>
      <c r="T81" s="1243"/>
      <c r="U81" s="1243"/>
      <c r="V81" s="1243"/>
      <c r="W81" s="1243"/>
      <c r="X81" s="1243"/>
      <c r="Y81" s="1243"/>
      <c r="Z81" s="1243"/>
      <c r="AA81" s="1243"/>
      <c r="AB81" s="1243"/>
      <c r="AC81" s="1244"/>
    </row>
    <row r="82" spans="2:29" s="32" customFormat="1" ht="18" customHeight="1" x14ac:dyDescent="0.45">
      <c r="B82" s="1245"/>
      <c r="C82" s="1243"/>
      <c r="D82" s="1243"/>
      <c r="E82" s="1243"/>
      <c r="F82" s="1243"/>
      <c r="G82" s="1243"/>
      <c r="H82" s="1243"/>
      <c r="I82" s="1243"/>
      <c r="J82" s="1243"/>
      <c r="K82" s="1243"/>
      <c r="L82" s="1243"/>
      <c r="M82" s="1243"/>
      <c r="N82" s="1243"/>
      <c r="O82" s="1243"/>
      <c r="P82" s="1243"/>
      <c r="Q82" s="1243"/>
      <c r="R82" s="1243"/>
      <c r="S82" s="1243"/>
      <c r="T82" s="1243"/>
      <c r="U82" s="1243"/>
      <c r="V82" s="1243"/>
      <c r="W82" s="1243"/>
      <c r="X82" s="1243"/>
      <c r="Y82" s="1243"/>
      <c r="Z82" s="1243"/>
      <c r="AA82" s="1243"/>
      <c r="AB82" s="1243"/>
      <c r="AC82" s="1244"/>
    </row>
    <row r="83" spans="2:29" s="32" customFormat="1" ht="18" customHeight="1" x14ac:dyDescent="0.45">
      <c r="B83" s="1245"/>
      <c r="C83" s="1243"/>
      <c r="D83" s="1243"/>
      <c r="E83" s="1243"/>
      <c r="F83" s="1243"/>
      <c r="G83" s="1243"/>
      <c r="H83" s="1243"/>
      <c r="I83" s="1243"/>
      <c r="J83" s="1243"/>
      <c r="K83" s="1243"/>
      <c r="L83" s="1243"/>
      <c r="M83" s="1243"/>
      <c r="N83" s="1243"/>
      <c r="O83" s="1243"/>
      <c r="P83" s="1243"/>
      <c r="Q83" s="1243"/>
      <c r="R83" s="1243"/>
      <c r="S83" s="1243"/>
      <c r="T83" s="1243"/>
      <c r="U83" s="1243"/>
      <c r="V83" s="1243"/>
      <c r="W83" s="1243"/>
      <c r="X83" s="1243"/>
      <c r="Y83" s="1243"/>
      <c r="Z83" s="1243"/>
      <c r="AA83" s="1243"/>
      <c r="AB83" s="1243"/>
      <c r="AC83" s="1244"/>
    </row>
    <row r="84" spans="2:29" s="32" customFormat="1" ht="18" customHeight="1" x14ac:dyDescent="0.45">
      <c r="B84" s="114"/>
      <c r="AC84" s="85"/>
    </row>
    <row r="85" spans="2:29" s="32" customFormat="1" ht="18" customHeight="1" x14ac:dyDescent="0.45">
      <c r="B85" s="114"/>
      <c r="AC85" s="85"/>
    </row>
    <row r="86" spans="2:29" s="32" customFormat="1" ht="18" customHeight="1" x14ac:dyDescent="0.45">
      <c r="B86" s="114"/>
      <c r="AC86" s="85"/>
    </row>
    <row r="87" spans="2:29" s="32" customFormat="1" ht="18" customHeight="1" x14ac:dyDescent="0.45">
      <c r="B87" s="114"/>
      <c r="AC87" s="85"/>
    </row>
    <row r="88" spans="2:29" s="32" customFormat="1" ht="18" customHeight="1" x14ac:dyDescent="0.45">
      <c r="B88" s="114"/>
      <c r="AC88" s="85"/>
    </row>
    <row r="89" spans="2:29" s="32" customFormat="1" ht="18" customHeight="1" x14ac:dyDescent="0.45">
      <c r="B89" s="114"/>
      <c r="AC89" s="85"/>
    </row>
    <row r="90" spans="2:29" s="32" customFormat="1" ht="18" customHeight="1" x14ac:dyDescent="0.45">
      <c r="B90" s="114"/>
      <c r="AC90" s="85"/>
    </row>
    <row r="91" spans="2:29" s="32" customFormat="1" ht="18" customHeight="1" x14ac:dyDescent="0.45">
      <c r="B91" s="114"/>
      <c r="AC91" s="85"/>
    </row>
    <row r="92" spans="2:29" s="32" customFormat="1" ht="18" customHeight="1" x14ac:dyDescent="0.45">
      <c r="B92" s="114"/>
      <c r="AC92" s="85"/>
    </row>
    <row r="93" spans="2:29" s="32" customFormat="1" ht="18" customHeight="1" x14ac:dyDescent="0.45">
      <c r="B93" s="114"/>
      <c r="AC93" s="85"/>
    </row>
    <row r="94" spans="2:29" s="32" customFormat="1" ht="18" customHeight="1" x14ac:dyDescent="0.45">
      <c r="B94" s="114"/>
      <c r="AC94" s="85"/>
    </row>
    <row r="95" spans="2:29" s="32" customFormat="1" ht="18" customHeight="1" x14ac:dyDescent="0.45">
      <c r="B95" s="114"/>
      <c r="AC95" s="85"/>
    </row>
    <row r="96" spans="2:29" s="32" customFormat="1" ht="18" customHeight="1" x14ac:dyDescent="0.45">
      <c r="B96" s="114"/>
      <c r="AC96" s="85"/>
    </row>
    <row r="97" spans="2:29" s="32" customFormat="1" ht="18" customHeight="1" x14ac:dyDescent="0.45">
      <c r="B97" s="114"/>
      <c r="AC97" s="85"/>
    </row>
    <row r="98" spans="2:29" s="32" customFormat="1" ht="18" customHeight="1" x14ac:dyDescent="0.45">
      <c r="B98" s="114"/>
      <c r="AC98" s="85"/>
    </row>
    <row r="99" spans="2:29" s="32" customFormat="1" ht="18" customHeight="1" x14ac:dyDescent="0.45">
      <c r="B99" s="114"/>
      <c r="AC99" s="85"/>
    </row>
    <row r="100" spans="2:29" s="32" customFormat="1" ht="18" customHeight="1" x14ac:dyDescent="0.45">
      <c r="B100" s="114"/>
      <c r="AC100" s="85"/>
    </row>
    <row r="101" spans="2:29" s="32" customFormat="1" ht="18" customHeight="1" x14ac:dyDescent="0.45">
      <c r="B101" s="114"/>
      <c r="AC101" s="85"/>
    </row>
    <row r="102" spans="2:29" s="32" customFormat="1" ht="18" customHeight="1" x14ac:dyDescent="0.45">
      <c r="B102" s="114"/>
      <c r="AC102" s="85"/>
    </row>
    <row r="103" spans="2:29" s="32" customFormat="1" ht="18" customHeight="1" x14ac:dyDescent="0.45">
      <c r="B103" s="114"/>
      <c r="AC103" s="85"/>
    </row>
    <row r="104" spans="2:29" s="32" customFormat="1" ht="18" customHeight="1" x14ac:dyDescent="0.45">
      <c r="B104" s="114"/>
      <c r="AC104" s="85"/>
    </row>
    <row r="105" spans="2:29" s="32" customFormat="1" ht="18" customHeight="1" x14ac:dyDescent="0.45">
      <c r="B105" s="114"/>
      <c r="AC105" s="85"/>
    </row>
    <row r="106" spans="2:29" s="32" customFormat="1" ht="18" customHeight="1" x14ac:dyDescent="0.45">
      <c r="B106" s="114"/>
      <c r="AC106" s="85"/>
    </row>
    <row r="107" spans="2:29" s="32" customFormat="1" ht="18" customHeight="1" x14ac:dyDescent="0.45">
      <c r="B107" s="114"/>
      <c r="AC107" s="85"/>
    </row>
    <row r="108" spans="2:29" s="32" customFormat="1" ht="18" customHeight="1" x14ac:dyDescent="0.45">
      <c r="B108" s="114"/>
      <c r="AC108" s="85"/>
    </row>
    <row r="109" spans="2:29" s="32" customFormat="1" ht="18" customHeight="1" x14ac:dyDescent="0.45">
      <c r="B109" s="114"/>
      <c r="AC109" s="85"/>
    </row>
    <row r="110" spans="2:29" s="32" customFormat="1" ht="18" customHeight="1" x14ac:dyDescent="0.45">
      <c r="B110" s="114"/>
      <c r="AC110" s="85"/>
    </row>
    <row r="111" spans="2:29" s="32" customFormat="1" ht="18" customHeight="1" x14ac:dyDescent="0.45">
      <c r="B111" s="114"/>
      <c r="AC111" s="85"/>
    </row>
    <row r="112" spans="2:29" s="32" customFormat="1" ht="18" customHeight="1" x14ac:dyDescent="0.45">
      <c r="B112" s="114"/>
      <c r="AC112" s="85"/>
    </row>
    <row r="113" spans="1:31" s="32" customFormat="1" ht="18" customHeight="1" x14ac:dyDescent="0.45">
      <c r="B113" s="114"/>
      <c r="AC113" s="85"/>
    </row>
    <row r="114" spans="1:31" s="32" customFormat="1" ht="18" customHeight="1" x14ac:dyDescent="0.45">
      <c r="B114" s="114"/>
      <c r="AC114" s="85"/>
    </row>
    <row r="115" spans="1:31" s="32" customFormat="1" ht="18" customHeight="1" x14ac:dyDescent="0.45">
      <c r="B115" s="114"/>
      <c r="AC115" s="85"/>
    </row>
    <row r="116" spans="1:31" s="32" customFormat="1" ht="18" customHeight="1" x14ac:dyDescent="0.45">
      <c r="B116" s="114"/>
      <c r="AC116" s="85"/>
    </row>
    <row r="117" spans="1:31" s="32" customFormat="1" ht="18" customHeight="1" x14ac:dyDescent="0.45">
      <c r="B117" s="114"/>
      <c r="AC117" s="85"/>
    </row>
    <row r="118" spans="1:31" s="32" customFormat="1" ht="18" customHeight="1" x14ac:dyDescent="0.45">
      <c r="B118" s="114"/>
      <c r="AC118" s="85"/>
    </row>
    <row r="119" spans="1:31" s="32" customFormat="1" ht="18" customHeight="1" x14ac:dyDescent="0.45">
      <c r="B119" s="114"/>
      <c r="AC119" s="85"/>
    </row>
    <row r="120" spans="1:31" s="32" customFormat="1" ht="18" customHeight="1" x14ac:dyDescent="0.45">
      <c r="B120" s="114"/>
      <c r="AC120" s="85"/>
    </row>
    <row r="121" spans="1:31" s="32" customFormat="1" ht="18" customHeight="1" x14ac:dyDescent="0.45">
      <c r="B121" s="114"/>
      <c r="AC121" s="85"/>
    </row>
    <row r="122" spans="1:31" s="32" customFormat="1" ht="18" customHeight="1" x14ac:dyDescent="0.45">
      <c r="B122" s="10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100"/>
    </row>
    <row r="123" spans="1:31" s="32" customFormat="1" ht="18" customHeight="1" x14ac:dyDescent="0.45"/>
    <row r="124" spans="1:31" ht="5.0999999999999996" customHeight="1" x14ac:dyDescent="0.45">
      <c r="A124" s="264"/>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2"/>
    </row>
    <row r="125" spans="1:31" s="32" customFormat="1" ht="24" customHeight="1" x14ac:dyDescent="0.45">
      <c r="A125" s="1811" t="s">
        <v>625</v>
      </c>
      <c r="B125" s="1812"/>
      <c r="C125" s="1812"/>
      <c r="D125" s="1812"/>
      <c r="E125" s="1812"/>
      <c r="F125" s="1812"/>
      <c r="G125" s="1812"/>
      <c r="H125" s="1812"/>
      <c r="I125" s="1812"/>
      <c r="J125" s="1812"/>
      <c r="K125" s="1812"/>
      <c r="L125" s="1812"/>
      <c r="M125" s="1812"/>
      <c r="N125" s="1812"/>
      <c r="O125" s="1812"/>
      <c r="P125" s="1812"/>
      <c r="Q125" s="1812"/>
      <c r="R125" s="1812"/>
      <c r="S125" s="1812"/>
      <c r="T125" s="1812"/>
      <c r="U125" s="1812"/>
      <c r="V125" s="1812"/>
      <c r="W125" s="1812"/>
      <c r="X125" s="1812"/>
      <c r="Y125" s="1812"/>
      <c r="Z125" s="1812"/>
      <c r="AA125" s="1812"/>
      <c r="AB125" s="1812"/>
      <c r="AC125" s="1812"/>
      <c r="AD125" s="1812"/>
      <c r="AE125" s="114"/>
    </row>
    <row r="126" spans="1:31" s="32" customFormat="1" ht="18" customHeight="1" x14ac:dyDescent="0.45">
      <c r="A126" s="32" t="s">
        <v>91</v>
      </c>
    </row>
    <row r="127" spans="1:31" s="32" customFormat="1" ht="18" customHeight="1" x14ac:dyDescent="0.45">
      <c r="B127" s="79" t="s">
        <v>92</v>
      </c>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80"/>
    </row>
    <row r="128" spans="1:31" s="32" customFormat="1" ht="18" customHeight="1" x14ac:dyDescent="0.45">
      <c r="B128" s="81" t="s">
        <v>93</v>
      </c>
      <c r="C128" s="82"/>
      <c r="D128" s="82"/>
      <c r="F128" s="83"/>
      <c r="G128" s="84" t="s">
        <v>94</v>
      </c>
      <c r="H128" s="813"/>
      <c r="I128" s="813"/>
      <c r="J128" s="816"/>
      <c r="K128" s="816"/>
      <c r="L128" s="32" t="s">
        <v>65</v>
      </c>
      <c r="M128" s="816"/>
      <c r="N128" s="52" t="s">
        <v>95</v>
      </c>
      <c r="O128" s="53" t="s">
        <v>96</v>
      </c>
      <c r="P128" s="82"/>
      <c r="Q128" s="82"/>
      <c r="R128" s="82"/>
      <c r="S128" s="82"/>
      <c r="T128" s="82"/>
      <c r="U128" s="53"/>
      <c r="AC128" s="85"/>
    </row>
    <row r="129" spans="1:29" s="32" customFormat="1" ht="18" customHeight="1" x14ac:dyDescent="0.45">
      <c r="B129" s="81" t="s">
        <v>97</v>
      </c>
      <c r="C129" s="82"/>
      <c r="D129" s="82"/>
      <c r="E129" s="82"/>
      <c r="F129" s="82"/>
      <c r="G129" s="82"/>
      <c r="H129" s="82"/>
      <c r="I129" s="298" t="s">
        <v>98</v>
      </c>
      <c r="J129" s="82"/>
      <c r="K129" s="82"/>
      <c r="L129" s="82"/>
      <c r="M129" s="82"/>
      <c r="N129" s="82"/>
      <c r="O129" s="82"/>
      <c r="P129" s="82"/>
      <c r="Q129" s="82"/>
      <c r="R129" s="82"/>
      <c r="S129" s="82"/>
      <c r="T129" s="82"/>
      <c r="U129" s="82"/>
      <c r="V129" s="82"/>
      <c r="W129" s="82"/>
      <c r="X129" s="82"/>
      <c r="Y129" s="82"/>
      <c r="Z129" s="82"/>
      <c r="AA129" s="82"/>
      <c r="AB129" s="86"/>
      <c r="AC129" s="83"/>
    </row>
    <row r="130" spans="1:29" s="32" customFormat="1" ht="27.6" customHeight="1" x14ac:dyDescent="0.45">
      <c r="B130" s="87"/>
      <c r="C130" s="1262" t="s">
        <v>99</v>
      </c>
      <c r="D130" s="1262"/>
      <c r="E130" s="1262"/>
      <c r="F130" s="1262"/>
      <c r="G130" s="1262"/>
      <c r="H130" s="1262"/>
      <c r="I130" s="1262"/>
      <c r="J130" s="1262"/>
      <c r="K130" s="1262"/>
      <c r="L130" s="1262"/>
      <c r="M130" s="1262"/>
      <c r="N130" s="1262"/>
      <c r="O130" s="1262"/>
      <c r="P130" s="1262"/>
      <c r="Q130" s="1262"/>
      <c r="R130" s="1262"/>
      <c r="S130" s="1262"/>
      <c r="T130" s="1262"/>
      <c r="U130" s="1262"/>
      <c r="V130" s="1262"/>
      <c r="W130" s="1262"/>
      <c r="X130" s="1262"/>
      <c r="Y130" s="1262"/>
      <c r="Z130" s="1262"/>
      <c r="AA130" s="1262"/>
      <c r="AB130" s="1277" t="s">
        <v>70</v>
      </c>
      <c r="AC130" s="1278"/>
    </row>
    <row r="131" spans="1:29" s="32" customFormat="1" ht="18" customHeight="1" x14ac:dyDescent="0.45">
      <c r="B131" s="88"/>
      <c r="C131" s="1262" t="s">
        <v>100</v>
      </c>
      <c r="D131" s="1262"/>
      <c r="E131" s="1262"/>
      <c r="F131" s="1262"/>
      <c r="G131" s="1262"/>
      <c r="H131" s="1262"/>
      <c r="I131" s="1262"/>
      <c r="J131" s="1262"/>
      <c r="K131" s="1262"/>
      <c r="L131" s="1262"/>
      <c r="M131" s="1262"/>
      <c r="N131" s="1262"/>
      <c r="O131" s="1262"/>
      <c r="P131" s="1262"/>
      <c r="Q131" s="1262"/>
      <c r="R131" s="1262"/>
      <c r="S131" s="1262"/>
      <c r="T131" s="1262"/>
      <c r="U131" s="1262"/>
      <c r="V131" s="1262"/>
      <c r="W131" s="1262"/>
      <c r="X131" s="1262"/>
      <c r="Y131" s="1262"/>
      <c r="Z131" s="1262"/>
      <c r="AA131" s="1262"/>
      <c r="AB131" s="1279" t="s">
        <v>84</v>
      </c>
      <c r="AC131" s="1280"/>
    </row>
    <row r="132" spans="1:29" s="32" customFormat="1" ht="27.6" customHeight="1" x14ac:dyDescent="0.45">
      <c r="B132" s="88"/>
      <c r="C132" s="1262" t="s">
        <v>101</v>
      </c>
      <c r="D132" s="1262"/>
      <c r="E132" s="1262"/>
      <c r="F132" s="1262"/>
      <c r="G132" s="1262"/>
      <c r="H132" s="1262"/>
      <c r="I132" s="1262"/>
      <c r="J132" s="1262"/>
      <c r="K132" s="1262"/>
      <c r="L132" s="1262"/>
      <c r="M132" s="1262"/>
      <c r="N132" s="1262"/>
      <c r="O132" s="1262"/>
      <c r="P132" s="1262"/>
      <c r="Q132" s="1262"/>
      <c r="R132" s="1262"/>
      <c r="S132" s="1262"/>
      <c r="T132" s="1262"/>
      <c r="U132" s="1262"/>
      <c r="V132" s="1262"/>
      <c r="W132" s="1262"/>
      <c r="X132" s="1262"/>
      <c r="Y132" s="1262"/>
      <c r="Z132" s="1262"/>
      <c r="AA132" s="1262"/>
      <c r="AB132" s="1264" t="s">
        <v>84</v>
      </c>
      <c r="AC132" s="1265"/>
    </row>
    <row r="133" spans="1:29" s="32" customFormat="1" ht="18" customHeight="1" x14ac:dyDescent="0.45">
      <c r="B133" s="88"/>
      <c r="C133" s="1262" t="s">
        <v>102</v>
      </c>
      <c r="D133" s="1262"/>
      <c r="E133" s="1262"/>
      <c r="F133" s="1262"/>
      <c r="G133" s="1262"/>
      <c r="H133" s="1262"/>
      <c r="I133" s="1262"/>
      <c r="J133" s="1262"/>
      <c r="K133" s="1262"/>
      <c r="L133" s="1262"/>
      <c r="M133" s="1262"/>
      <c r="N133" s="1262"/>
      <c r="O133" s="1262"/>
      <c r="P133" s="1262"/>
      <c r="Q133" s="1262"/>
      <c r="R133" s="1262"/>
      <c r="S133" s="1262"/>
      <c r="T133" s="1262"/>
      <c r="U133" s="1262"/>
      <c r="V133" s="1262"/>
      <c r="W133" s="1262"/>
      <c r="X133" s="1262"/>
      <c r="Y133" s="1262"/>
      <c r="Z133" s="1262"/>
      <c r="AA133" s="1262"/>
      <c r="AB133" s="1264" t="s">
        <v>84</v>
      </c>
      <c r="AC133" s="1265"/>
    </row>
    <row r="134" spans="1:29" s="32" customFormat="1" ht="18" customHeight="1" x14ac:dyDescent="0.45">
      <c r="B134" s="88"/>
      <c r="C134" s="1262" t="s">
        <v>103</v>
      </c>
      <c r="D134" s="1262"/>
      <c r="E134" s="1262"/>
      <c r="F134" s="1262"/>
      <c r="G134" s="1262"/>
      <c r="H134" s="1262"/>
      <c r="I134" s="1262"/>
      <c r="J134" s="1262"/>
      <c r="K134" s="1262"/>
      <c r="L134" s="1263"/>
      <c r="M134" s="1262"/>
      <c r="N134" s="1262"/>
      <c r="O134" s="1262"/>
      <c r="P134" s="1262"/>
      <c r="Q134" s="1262"/>
      <c r="R134" s="1262"/>
      <c r="S134" s="1262"/>
      <c r="T134" s="1262"/>
      <c r="U134" s="1262"/>
      <c r="V134" s="1262"/>
      <c r="W134" s="1262"/>
      <c r="X134" s="1262"/>
      <c r="Y134" s="1263"/>
      <c r="Z134" s="1262"/>
      <c r="AA134" s="1262"/>
      <c r="AB134" s="1264" t="s">
        <v>84</v>
      </c>
      <c r="AC134" s="1265"/>
    </row>
    <row r="135" spans="1:29" s="32" customFormat="1" ht="18" customHeight="1" x14ac:dyDescent="0.45">
      <c r="B135" s="79" t="s">
        <v>104</v>
      </c>
      <c r="C135" s="53"/>
      <c r="D135" s="53"/>
      <c r="E135" s="53"/>
      <c r="F135" s="53"/>
      <c r="G135" s="53"/>
      <c r="H135" s="53"/>
      <c r="I135" s="80"/>
      <c r="J135" s="84"/>
      <c r="K135" s="52"/>
      <c r="L135" s="818" t="s">
        <v>70</v>
      </c>
      <c r="M135" s="52" t="s">
        <v>105</v>
      </c>
      <c r="N135" s="52"/>
      <c r="O135" s="90"/>
      <c r="P135" s="79" t="s">
        <v>106</v>
      </c>
      <c r="Q135" s="53"/>
      <c r="R135" s="53"/>
      <c r="S135" s="53"/>
      <c r="T135" s="53"/>
      <c r="U135" s="53"/>
      <c r="V135" s="80"/>
      <c r="W135" s="52"/>
      <c r="X135" s="52"/>
      <c r="Y135" s="818" t="s">
        <v>84</v>
      </c>
      <c r="Z135" s="52" t="s">
        <v>105</v>
      </c>
      <c r="AA135" s="52"/>
      <c r="AB135" s="52"/>
      <c r="AC135" s="90"/>
    </row>
    <row r="136" spans="1:29" s="32" customFormat="1" ht="18" customHeight="1" x14ac:dyDescent="0.45">
      <c r="B136" s="79" t="s">
        <v>107</v>
      </c>
      <c r="C136" s="53"/>
      <c r="D136" s="53"/>
      <c r="E136" s="53"/>
      <c r="F136" s="53"/>
      <c r="G136" s="53"/>
      <c r="H136" s="53"/>
      <c r="I136" s="80"/>
      <c r="J136" s="84"/>
      <c r="K136" s="52"/>
      <c r="L136" s="818" t="s">
        <v>70</v>
      </c>
      <c r="M136" s="52" t="s">
        <v>105</v>
      </c>
      <c r="N136" s="52"/>
      <c r="O136" s="90"/>
      <c r="P136" s="79" t="s">
        <v>108</v>
      </c>
      <c r="Q136" s="53"/>
      <c r="R136" s="53"/>
      <c r="S136" s="53"/>
      <c r="T136" s="53"/>
      <c r="U136" s="53"/>
      <c r="V136" s="80"/>
      <c r="W136" s="52"/>
      <c r="X136" s="52"/>
      <c r="Y136" s="818" t="s">
        <v>84</v>
      </c>
      <c r="Z136" s="52" t="s">
        <v>105</v>
      </c>
      <c r="AA136" s="52"/>
      <c r="AB136" s="52"/>
      <c r="AC136" s="90"/>
    </row>
    <row r="137" spans="1:29" s="76" customFormat="1" ht="7.35" customHeight="1" x14ac:dyDescent="0.45">
      <c r="B137" s="73"/>
      <c r="C137" s="73"/>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row>
    <row r="138" spans="1:29" s="32" customFormat="1" ht="18" customHeight="1" x14ac:dyDescent="0.45">
      <c r="A138" s="32" t="s">
        <v>109</v>
      </c>
      <c r="O138" s="39"/>
      <c r="P138" s="39"/>
      <c r="Q138" s="91"/>
      <c r="R138" s="39"/>
      <c r="S138" s="39"/>
      <c r="T138" s="39"/>
      <c r="U138" s="39"/>
      <c r="V138" s="39"/>
      <c r="W138" s="39"/>
      <c r="X138" s="39"/>
      <c r="Y138" s="39"/>
      <c r="Z138" s="39"/>
      <c r="AA138" s="39"/>
      <c r="AB138" s="39"/>
      <c r="AC138" s="91"/>
    </row>
    <row r="139" spans="1:29" s="32" customFormat="1" ht="18" customHeight="1" x14ac:dyDescent="0.45">
      <c r="B139" s="1808" t="s">
        <v>110</v>
      </c>
      <c r="C139" s="1808"/>
      <c r="D139" s="1808"/>
      <c r="E139" s="1808"/>
      <c r="F139" s="1808"/>
      <c r="G139" s="1808"/>
      <c r="H139" s="1808"/>
      <c r="I139" s="1809"/>
      <c r="J139" s="1269" t="s">
        <v>111</v>
      </c>
      <c r="K139" s="1270"/>
      <c r="L139" s="299" t="s">
        <v>112</v>
      </c>
      <c r="M139" s="94"/>
      <c r="N139" s="101"/>
      <c r="O139" s="101"/>
      <c r="P139" s="96"/>
      <c r="Q139" s="101"/>
      <c r="R139" s="101"/>
      <c r="S139" s="95"/>
      <c r="T139" s="95"/>
      <c r="U139" s="101"/>
      <c r="V139" s="101"/>
      <c r="W139" s="95"/>
      <c r="X139" s="101"/>
      <c r="Y139" s="101"/>
      <c r="Z139" s="95"/>
      <c r="AA139" s="95"/>
      <c r="AB139" s="96"/>
      <c r="AC139" s="97"/>
    </row>
    <row r="140" spans="1:29" s="32" customFormat="1" ht="18" customHeight="1" x14ac:dyDescent="0.45">
      <c r="B140" s="1808"/>
      <c r="C140" s="1808"/>
      <c r="D140" s="1808"/>
      <c r="E140" s="1808"/>
      <c r="F140" s="1808"/>
      <c r="G140" s="1808"/>
      <c r="H140" s="1808"/>
      <c r="I140" s="1810"/>
      <c r="J140" s="1183"/>
      <c r="K140" s="1271"/>
      <c r="L140" s="69" t="s">
        <v>113</v>
      </c>
      <c r="M140" s="99"/>
      <c r="N140" s="1272" t="s">
        <v>114</v>
      </c>
      <c r="O140" s="1273"/>
      <c r="P140" s="99" t="s">
        <v>115</v>
      </c>
      <c r="Q140" s="1272" t="s">
        <v>114</v>
      </c>
      <c r="R140" s="1273"/>
      <c r="S140" s="99" t="s">
        <v>116</v>
      </c>
      <c r="T140" s="34"/>
      <c r="U140" s="1272" t="s">
        <v>114</v>
      </c>
      <c r="V140" s="1273"/>
      <c r="W140" s="99" t="s">
        <v>115</v>
      </c>
      <c r="X140" s="1272" t="s">
        <v>114</v>
      </c>
      <c r="Y140" s="1273"/>
      <c r="Z140" s="99" t="s">
        <v>117</v>
      </c>
      <c r="AA140" s="34"/>
      <c r="AB140" s="48"/>
      <c r="AC140" s="100"/>
    </row>
    <row r="141" spans="1:29" s="32" customFormat="1" ht="18" customHeight="1" x14ac:dyDescent="0.45">
      <c r="B141" s="1246" t="s">
        <v>118</v>
      </c>
      <c r="C141" s="1246"/>
      <c r="D141" s="1246"/>
      <c r="E141" s="1246"/>
      <c r="F141" s="1246"/>
      <c r="G141" s="1246"/>
      <c r="H141" s="1246"/>
      <c r="J141" s="92"/>
      <c r="K141" s="92"/>
      <c r="L141" s="800" t="s">
        <v>84</v>
      </c>
      <c r="M141" s="45" t="s">
        <v>119</v>
      </c>
      <c r="N141" s="69"/>
      <c r="O141" s="69"/>
      <c r="P141" s="102"/>
      <c r="Q141" s="69"/>
      <c r="R141" s="69"/>
      <c r="S141" s="102"/>
      <c r="T141" s="102"/>
      <c r="U141" s="69"/>
      <c r="V141" s="69"/>
      <c r="W141" s="102"/>
      <c r="X141" s="69"/>
      <c r="Y141" s="69"/>
      <c r="Z141" s="102"/>
      <c r="AA141" s="102"/>
      <c r="AB141" s="102"/>
      <c r="AC141" s="83"/>
    </row>
    <row r="142" spans="1:29" s="32" customFormat="1" ht="18" customHeight="1" x14ac:dyDescent="0.45">
      <c r="B142" s="1246"/>
      <c r="C142" s="1246"/>
      <c r="D142" s="1246"/>
      <c r="E142" s="1246"/>
      <c r="F142" s="1246"/>
      <c r="G142" s="1246"/>
      <c r="H142" s="1246"/>
      <c r="J142" s="1247" t="s">
        <v>84</v>
      </c>
      <c r="K142" s="1243" t="s">
        <v>105</v>
      </c>
      <c r="L142" s="800" t="s">
        <v>84</v>
      </c>
      <c r="M142" s="69" t="s">
        <v>120</v>
      </c>
      <c r="N142" s="69"/>
      <c r="O142" s="69"/>
      <c r="P142" s="69"/>
      <c r="Q142" s="69"/>
      <c r="R142" s="69"/>
      <c r="S142" s="69"/>
      <c r="T142" s="800" t="s">
        <v>84</v>
      </c>
      <c r="U142" s="69" t="s">
        <v>121</v>
      </c>
      <c r="W142" s="69"/>
      <c r="X142" s="69"/>
      <c r="Y142" s="69"/>
      <c r="Z142" s="69"/>
      <c r="AA142" s="69"/>
      <c r="AB142" s="69"/>
      <c r="AC142" s="85"/>
    </row>
    <row r="143" spans="1:29" s="32" customFormat="1" ht="18" customHeight="1" x14ac:dyDescent="0.45">
      <c r="B143" s="1246"/>
      <c r="C143" s="1246"/>
      <c r="D143" s="1246"/>
      <c r="E143" s="1246"/>
      <c r="F143" s="1246"/>
      <c r="G143" s="1246"/>
      <c r="H143" s="1246"/>
      <c r="J143" s="1248"/>
      <c r="K143" s="1243"/>
      <c r="L143" s="800" t="s">
        <v>84</v>
      </c>
      <c r="M143" s="69" t="s">
        <v>122</v>
      </c>
      <c r="N143" s="69"/>
      <c r="O143" s="69"/>
      <c r="P143" s="69"/>
      <c r="Q143" s="69"/>
      <c r="R143" s="69"/>
      <c r="S143" s="69"/>
      <c r="T143" s="69"/>
      <c r="U143" s="69"/>
      <c r="V143" s="69"/>
      <c r="W143" s="69"/>
      <c r="X143" s="69"/>
      <c r="Y143" s="69"/>
      <c r="Z143" s="69"/>
      <c r="AA143" s="69"/>
      <c r="AB143" s="69"/>
      <c r="AC143" s="85"/>
    </row>
    <row r="144" spans="1:29" s="32" customFormat="1" ht="18" customHeight="1" x14ac:dyDescent="0.45">
      <c r="B144" s="1246"/>
      <c r="C144" s="1246"/>
      <c r="D144" s="1246"/>
      <c r="E144" s="1246"/>
      <c r="F144" s="1246"/>
      <c r="G144" s="1246"/>
      <c r="H144" s="1246"/>
      <c r="I144" s="104"/>
      <c r="J144" s="41"/>
      <c r="K144" s="98"/>
      <c r="L144" s="291" t="s">
        <v>81</v>
      </c>
      <c r="M144" s="1250"/>
      <c r="N144" s="1250"/>
      <c r="O144" s="1250"/>
      <c r="P144" s="1250"/>
      <c r="Q144" s="1250"/>
      <c r="R144" s="1250"/>
      <c r="S144" s="1250"/>
      <c r="T144" s="1250"/>
      <c r="U144" s="1250"/>
      <c r="V144" s="1250"/>
      <c r="W144" s="1250"/>
      <c r="X144" s="1250"/>
      <c r="Y144" s="1250"/>
      <c r="Z144" s="1250"/>
      <c r="AA144" s="1250"/>
      <c r="AB144" s="99" t="s">
        <v>123</v>
      </c>
      <c r="AC144" s="100"/>
    </row>
    <row r="145" spans="2:29" s="32" customFormat="1" ht="18" customHeight="1" x14ac:dyDescent="0.45">
      <c r="B145" s="1246" t="s">
        <v>124</v>
      </c>
      <c r="C145" s="1246"/>
      <c r="D145" s="1246"/>
      <c r="E145" s="1246"/>
      <c r="F145" s="1246"/>
      <c r="G145" s="1246"/>
      <c r="H145" s="1246"/>
      <c r="J145" s="92"/>
      <c r="K145" s="92"/>
      <c r="L145" s="800" t="s">
        <v>84</v>
      </c>
      <c r="M145" s="45" t="s">
        <v>125</v>
      </c>
      <c r="N145" s="102"/>
      <c r="O145" s="102"/>
      <c r="P145" s="102"/>
      <c r="Q145" s="102"/>
      <c r="R145" s="102"/>
      <c r="S145" s="102"/>
      <c r="T145" s="102"/>
      <c r="U145" s="102"/>
      <c r="V145" s="102"/>
      <c r="W145" s="102"/>
      <c r="X145" s="102"/>
      <c r="Y145" s="102"/>
      <c r="Z145" s="102"/>
      <c r="AA145" s="102"/>
      <c r="AB145" s="102"/>
      <c r="AC145" s="83"/>
    </row>
    <row r="146" spans="2:29" s="32" customFormat="1" ht="18" customHeight="1" x14ac:dyDescent="0.45">
      <c r="B146" s="1246"/>
      <c r="C146" s="1246"/>
      <c r="D146" s="1246"/>
      <c r="E146" s="1246"/>
      <c r="F146" s="1246"/>
      <c r="G146" s="1246"/>
      <c r="H146" s="1246"/>
      <c r="J146" s="1247" t="s">
        <v>84</v>
      </c>
      <c r="K146" s="1243" t="s">
        <v>105</v>
      </c>
      <c r="L146" s="800" t="s">
        <v>84</v>
      </c>
      <c r="M146" s="69" t="s">
        <v>120</v>
      </c>
      <c r="N146" s="69"/>
      <c r="O146" s="69"/>
      <c r="P146" s="69"/>
      <c r="Q146" s="69"/>
      <c r="R146" s="69"/>
      <c r="S146" s="69"/>
      <c r="T146" s="800" t="s">
        <v>84</v>
      </c>
      <c r="U146" s="69" t="s">
        <v>121</v>
      </c>
      <c r="W146" s="69"/>
      <c r="X146" s="69"/>
      <c r="Y146" s="69"/>
      <c r="Z146" s="69"/>
      <c r="AA146" s="69"/>
      <c r="AB146" s="69"/>
      <c r="AC146" s="85"/>
    </row>
    <row r="147" spans="2:29" s="32" customFormat="1" ht="18" customHeight="1" x14ac:dyDescent="0.45">
      <c r="B147" s="1246"/>
      <c r="C147" s="1246"/>
      <c r="D147" s="1246"/>
      <c r="E147" s="1246"/>
      <c r="F147" s="1246"/>
      <c r="G147" s="1246"/>
      <c r="H147" s="1246"/>
      <c r="J147" s="1248"/>
      <c r="K147" s="1243"/>
      <c r="L147" s="800" t="s">
        <v>84</v>
      </c>
      <c r="M147" s="69" t="s">
        <v>122</v>
      </c>
      <c r="N147" s="69"/>
      <c r="O147" s="69"/>
      <c r="P147" s="69"/>
      <c r="Q147" s="69"/>
      <c r="R147" s="69"/>
      <c r="S147" s="69"/>
      <c r="T147" s="69"/>
      <c r="U147" s="69"/>
      <c r="V147" s="69"/>
      <c r="W147" s="69"/>
      <c r="X147" s="69"/>
      <c r="Y147" s="69"/>
      <c r="Z147" s="69"/>
      <c r="AA147" s="69"/>
      <c r="AB147" s="69"/>
      <c r="AC147" s="85"/>
    </row>
    <row r="148" spans="2:29" s="32" customFormat="1" ht="18" customHeight="1" x14ac:dyDescent="0.45">
      <c r="B148" s="1246"/>
      <c r="C148" s="1246"/>
      <c r="D148" s="1246"/>
      <c r="E148" s="1246"/>
      <c r="F148" s="1246"/>
      <c r="G148" s="1246"/>
      <c r="H148" s="1246"/>
      <c r="I148" s="104"/>
      <c r="J148" s="41"/>
      <c r="K148" s="98"/>
      <c r="L148" s="291" t="s">
        <v>81</v>
      </c>
      <c r="M148" s="1250"/>
      <c r="N148" s="1250"/>
      <c r="O148" s="1250"/>
      <c r="P148" s="1250"/>
      <c r="Q148" s="1250"/>
      <c r="R148" s="1250"/>
      <c r="S148" s="1250"/>
      <c r="T148" s="1250"/>
      <c r="U148" s="1250"/>
      <c r="V148" s="1250"/>
      <c r="W148" s="1250"/>
      <c r="X148" s="1250"/>
      <c r="Y148" s="1250"/>
      <c r="Z148" s="1250"/>
      <c r="AA148" s="1250"/>
      <c r="AB148" s="99" t="s">
        <v>123</v>
      </c>
      <c r="AC148" s="100"/>
    </row>
    <row r="149" spans="2:29" s="32" customFormat="1" ht="18" customHeight="1" x14ac:dyDescent="0.45">
      <c r="B149" s="1246" t="s">
        <v>126</v>
      </c>
      <c r="C149" s="1246"/>
      <c r="D149" s="1246"/>
      <c r="E149" s="1246"/>
      <c r="F149" s="1246"/>
      <c r="G149" s="1246"/>
      <c r="H149" s="1246"/>
      <c r="J149" s="92"/>
      <c r="K149" s="92"/>
      <c r="L149" s="800" t="s">
        <v>84</v>
      </c>
      <c r="M149" s="45" t="s">
        <v>127</v>
      </c>
      <c r="N149" s="102"/>
      <c r="O149" s="102"/>
      <c r="P149" s="102"/>
      <c r="Q149" s="102"/>
      <c r="R149" s="102"/>
      <c r="S149" s="102"/>
      <c r="T149" s="102"/>
      <c r="U149" s="102"/>
      <c r="V149" s="102"/>
      <c r="W149" s="102"/>
      <c r="X149" s="102"/>
      <c r="Y149" s="102"/>
      <c r="Z149" s="102"/>
      <c r="AA149" s="102"/>
      <c r="AB149" s="102"/>
      <c r="AC149" s="83"/>
    </row>
    <row r="150" spans="2:29" s="32" customFormat="1" ht="18" customHeight="1" x14ac:dyDescent="0.45">
      <c r="B150" s="1246"/>
      <c r="C150" s="1246"/>
      <c r="D150" s="1246"/>
      <c r="E150" s="1246"/>
      <c r="F150" s="1246"/>
      <c r="G150" s="1246"/>
      <c r="H150" s="1246"/>
      <c r="J150" s="818" t="s">
        <v>70</v>
      </c>
      <c r="K150" s="32" t="s">
        <v>105</v>
      </c>
      <c r="L150" s="800" t="s">
        <v>84</v>
      </c>
      <c r="M150" s="144" t="s">
        <v>128</v>
      </c>
      <c r="O150" s="69"/>
      <c r="P150" s="69"/>
      <c r="Q150" s="69"/>
      <c r="R150" s="69"/>
      <c r="S150" s="69"/>
      <c r="U150" s="69"/>
      <c r="W150" s="69"/>
      <c r="X150" s="69"/>
      <c r="Y150" s="69"/>
      <c r="Z150" s="69"/>
      <c r="AA150" s="69"/>
      <c r="AB150" s="69"/>
      <c r="AC150" s="85"/>
    </row>
    <row r="151" spans="2:29" s="32" customFormat="1" ht="18" customHeight="1" x14ac:dyDescent="0.45">
      <c r="B151" s="1246"/>
      <c r="C151" s="1246"/>
      <c r="D151" s="1246"/>
      <c r="E151" s="1246"/>
      <c r="F151" s="1246"/>
      <c r="G151" s="1246"/>
      <c r="H151" s="1246"/>
      <c r="I151" s="104"/>
      <c r="J151" s="47"/>
      <c r="K151" s="47"/>
      <c r="L151" s="800" t="s">
        <v>84</v>
      </c>
      <c r="M151" s="48" t="s">
        <v>120</v>
      </c>
      <c r="N151" s="99"/>
      <c r="O151" s="99"/>
      <c r="P151" s="69"/>
      <c r="Q151" s="99"/>
      <c r="R151" s="99"/>
      <c r="S151" s="99"/>
      <c r="T151" s="99"/>
      <c r="U151" s="69"/>
      <c r="V151" s="99"/>
      <c r="W151" s="99"/>
      <c r="X151" s="99"/>
      <c r="Y151" s="99"/>
      <c r="Z151" s="69"/>
      <c r="AA151" s="99"/>
      <c r="AB151" s="99"/>
      <c r="AC151" s="100"/>
    </row>
    <row r="152" spans="2:29" s="32" customFormat="1" ht="18" customHeight="1" x14ac:dyDescent="0.45">
      <c r="B152" s="1246" t="s">
        <v>8750</v>
      </c>
      <c r="C152" s="1246"/>
      <c r="D152" s="1246"/>
      <c r="E152" s="1246"/>
      <c r="F152" s="1246"/>
      <c r="G152" s="1246"/>
      <c r="H152" s="1246"/>
      <c r="J152" s="92"/>
      <c r="K152" s="92"/>
      <c r="L152" s="800" t="s">
        <v>84</v>
      </c>
      <c r="M152" s="45" t="s">
        <v>8751</v>
      </c>
      <c r="N152" s="102"/>
      <c r="O152" s="102"/>
      <c r="P152" s="102"/>
      <c r="Q152" s="102"/>
      <c r="R152" s="102"/>
      <c r="S152" s="102"/>
      <c r="T152" s="102"/>
      <c r="U152" s="102"/>
      <c r="V152" s="102"/>
      <c r="W152" s="102"/>
      <c r="X152" s="102"/>
      <c r="Y152" s="102"/>
      <c r="Z152" s="102"/>
      <c r="AA152" s="102"/>
      <c r="AB152" s="102"/>
      <c r="AC152" s="83"/>
    </row>
    <row r="153" spans="2:29" s="32" customFormat="1" ht="18" customHeight="1" x14ac:dyDescent="0.45">
      <c r="B153" s="1246"/>
      <c r="C153" s="1246"/>
      <c r="D153" s="1246"/>
      <c r="E153" s="1246"/>
      <c r="F153" s="1246"/>
      <c r="G153" s="1246"/>
      <c r="H153" s="1246"/>
      <c r="J153" s="39"/>
      <c r="K153" s="39"/>
      <c r="L153" s="862"/>
      <c r="M153" s="144" t="s">
        <v>8752</v>
      </c>
      <c r="N153" s="69"/>
      <c r="O153" s="69"/>
      <c r="P153" s="69"/>
      <c r="Q153" s="69"/>
      <c r="R153" s="69"/>
      <c r="S153" s="69"/>
      <c r="T153" s="69"/>
      <c r="U153" s="69"/>
      <c r="V153" s="69"/>
      <c r="W153" s="69"/>
      <c r="X153" s="69"/>
      <c r="Y153" s="69"/>
      <c r="Z153" s="69"/>
      <c r="AA153" s="69"/>
      <c r="AB153" s="69"/>
      <c r="AC153" s="85"/>
    </row>
    <row r="154" spans="2:29" s="32" customFormat="1" ht="18" customHeight="1" x14ac:dyDescent="0.45">
      <c r="B154" s="1246"/>
      <c r="C154" s="1246"/>
      <c r="D154" s="1246"/>
      <c r="E154" s="1246"/>
      <c r="F154" s="1246"/>
      <c r="G154" s="1246"/>
      <c r="H154" s="1246"/>
      <c r="J154" s="1247" t="s">
        <v>70</v>
      </c>
      <c r="K154" s="1181" t="s">
        <v>105</v>
      </c>
      <c r="L154" s="800" t="s">
        <v>84</v>
      </c>
      <c r="M154" s="144" t="s">
        <v>8753</v>
      </c>
      <c r="O154" s="69"/>
      <c r="P154" s="69"/>
      <c r="Q154" s="69"/>
      <c r="R154" s="69"/>
      <c r="S154" s="69"/>
      <c r="U154" s="69"/>
      <c r="W154" s="69"/>
      <c r="X154" s="69"/>
      <c r="Y154" s="69"/>
      <c r="Z154" s="69"/>
      <c r="AA154" s="69"/>
      <c r="AB154" s="69"/>
      <c r="AC154" s="85"/>
    </row>
    <row r="155" spans="2:29" s="32" customFormat="1" ht="18" customHeight="1" x14ac:dyDescent="0.45">
      <c r="B155" s="1246"/>
      <c r="C155" s="1246"/>
      <c r="D155" s="1246"/>
      <c r="E155" s="1246"/>
      <c r="F155" s="1246"/>
      <c r="G155" s="1246"/>
      <c r="H155" s="1246"/>
      <c r="J155" s="1248"/>
      <c r="K155" s="1181"/>
      <c r="L155" s="861" t="s">
        <v>70</v>
      </c>
      <c r="M155" s="144" t="s">
        <v>120</v>
      </c>
      <c r="O155" s="69"/>
      <c r="P155" s="69"/>
      <c r="Q155" s="69"/>
      <c r="R155" s="69"/>
      <c r="S155" s="69"/>
      <c r="T155" s="800" t="s">
        <v>70</v>
      </c>
      <c r="U155" s="69" t="s">
        <v>8754</v>
      </c>
      <c r="W155" s="69"/>
      <c r="X155" s="69"/>
      <c r="Y155" s="69"/>
      <c r="Z155" s="69"/>
      <c r="AA155" s="69"/>
      <c r="AB155" s="69"/>
      <c r="AC155" s="85"/>
    </row>
    <row r="156" spans="2:29" s="32" customFormat="1" ht="18" customHeight="1" x14ac:dyDescent="0.45">
      <c r="B156" s="1246"/>
      <c r="C156" s="1246"/>
      <c r="D156" s="1246"/>
      <c r="E156" s="1246"/>
      <c r="F156" s="1246"/>
      <c r="G156" s="1246"/>
      <c r="H156" s="1246"/>
      <c r="J156" s="39"/>
      <c r="L156" s="800" t="s">
        <v>70</v>
      </c>
      <c r="M156" s="144" t="s">
        <v>122</v>
      </c>
      <c r="O156" s="69"/>
      <c r="P156" s="69"/>
      <c r="Q156" s="69"/>
      <c r="R156" s="69"/>
      <c r="S156" s="69"/>
      <c r="U156" s="69"/>
      <c r="W156" s="69"/>
      <c r="X156" s="69"/>
      <c r="Y156" s="69"/>
      <c r="Z156" s="69"/>
      <c r="AA156" s="69"/>
      <c r="AB156" s="69"/>
      <c r="AC156" s="85"/>
    </row>
    <row r="157" spans="2:29" s="32" customFormat="1" ht="18" customHeight="1" x14ac:dyDescent="0.45">
      <c r="B157" s="1246"/>
      <c r="C157" s="1246"/>
      <c r="D157" s="1246"/>
      <c r="E157" s="1246"/>
      <c r="F157" s="1246"/>
      <c r="G157" s="1246"/>
      <c r="H157" s="1246"/>
      <c r="I157" s="104"/>
      <c r="J157" s="47"/>
      <c r="K157" s="47"/>
      <c r="L157" s="863" t="s">
        <v>81</v>
      </c>
      <c r="M157" s="1250"/>
      <c r="N157" s="1250"/>
      <c r="O157" s="1250"/>
      <c r="P157" s="1250"/>
      <c r="Q157" s="1250"/>
      <c r="R157" s="1250"/>
      <c r="S157" s="1250"/>
      <c r="T157" s="1250"/>
      <c r="U157" s="1250"/>
      <c r="V157" s="1250"/>
      <c r="W157" s="1250"/>
      <c r="X157" s="1250"/>
      <c r="Y157" s="1250"/>
      <c r="Z157" s="1250"/>
      <c r="AA157" s="1250"/>
      <c r="AB157" s="99" t="s">
        <v>123</v>
      </c>
      <c r="AC157" s="100"/>
    </row>
    <row r="158" spans="2:29" s="32" customFormat="1" ht="18" customHeight="1" x14ac:dyDescent="0.45">
      <c r="B158" s="1251" t="s">
        <v>129</v>
      </c>
      <c r="C158" s="1252"/>
      <c r="D158" s="1252"/>
      <c r="E158" s="1252"/>
      <c r="F158" s="1252"/>
      <c r="G158" s="1252"/>
      <c r="H158" s="1252"/>
      <c r="I158" s="1252"/>
      <c r="J158" s="1252"/>
      <c r="K158" s="1252"/>
      <c r="L158" s="1253"/>
      <c r="M158" s="107"/>
      <c r="N158" s="91"/>
      <c r="O158" s="91"/>
      <c r="P158" s="800" t="s">
        <v>84</v>
      </c>
      <c r="Q158" s="45" t="s">
        <v>130</v>
      </c>
      <c r="R158" s="102"/>
      <c r="S158" s="102"/>
      <c r="T158" s="102"/>
      <c r="U158" s="800" t="s">
        <v>84</v>
      </c>
      <c r="V158" s="102" t="s">
        <v>131</v>
      </c>
      <c r="W158" s="102"/>
      <c r="X158" s="102"/>
      <c r="Y158" s="102"/>
      <c r="Z158" s="800" t="s">
        <v>84</v>
      </c>
      <c r="AA158" s="102" t="s">
        <v>132</v>
      </c>
      <c r="AB158" s="102"/>
      <c r="AC158" s="108"/>
    </row>
    <row r="159" spans="2:29" s="32" customFormat="1" ht="18" customHeight="1" x14ac:dyDescent="0.45">
      <c r="B159" s="1242"/>
      <c r="C159" s="1254"/>
      <c r="D159" s="1254"/>
      <c r="E159" s="1254"/>
      <c r="F159" s="1254"/>
      <c r="G159" s="1254"/>
      <c r="H159" s="1254"/>
      <c r="I159" s="1254"/>
      <c r="J159" s="1254"/>
      <c r="K159" s="1254"/>
      <c r="L159" s="1253"/>
      <c r="M159" s="107"/>
      <c r="N159" s="818" t="s">
        <v>84</v>
      </c>
      <c r="O159" s="91" t="s">
        <v>105</v>
      </c>
      <c r="P159" s="800" t="s">
        <v>84</v>
      </c>
      <c r="Q159" s="69" t="s">
        <v>133</v>
      </c>
      <c r="R159" s="69"/>
      <c r="S159" s="69"/>
      <c r="T159" s="69"/>
      <c r="U159" s="69"/>
      <c r="V159" s="69"/>
      <c r="W159" s="69"/>
      <c r="X159" s="69"/>
      <c r="Y159" s="69"/>
      <c r="Z159" s="69"/>
      <c r="AA159" s="69"/>
      <c r="AB159" s="69"/>
      <c r="AC159" s="109"/>
    </row>
    <row r="160" spans="2:29" s="32" customFormat="1" ht="18" customHeight="1" x14ac:dyDescent="0.45">
      <c r="B160" s="1255"/>
      <c r="C160" s="1256"/>
      <c r="D160" s="1256"/>
      <c r="E160" s="1256"/>
      <c r="F160" s="1256"/>
      <c r="G160" s="1256"/>
      <c r="H160" s="1256"/>
      <c r="I160" s="1256"/>
      <c r="J160" s="1256"/>
      <c r="K160" s="1256"/>
      <c r="L160" s="1257"/>
      <c r="M160" s="111"/>
      <c r="N160" s="47"/>
      <c r="O160" s="106"/>
      <c r="P160" s="291" t="s">
        <v>81</v>
      </c>
      <c r="Q160" s="1250"/>
      <c r="R160" s="1250"/>
      <c r="S160" s="1250"/>
      <c r="T160" s="1250"/>
      <c r="U160" s="1258"/>
      <c r="V160" s="1250"/>
      <c r="W160" s="1250"/>
      <c r="X160" s="1250"/>
      <c r="Y160" s="1250"/>
      <c r="Z160" s="1258"/>
      <c r="AA160" s="1250"/>
      <c r="AB160" s="1250"/>
      <c r="AC160" s="112" t="s">
        <v>123</v>
      </c>
    </row>
    <row r="161" spans="1:30" s="32" customFormat="1" ht="18" customHeight="1" x14ac:dyDescent="0.45">
      <c r="B161" s="1251" t="s">
        <v>134</v>
      </c>
      <c r="C161" s="1252"/>
      <c r="D161" s="1252"/>
      <c r="E161" s="1252"/>
      <c r="F161" s="1252"/>
      <c r="G161" s="1252"/>
      <c r="H161" s="1252"/>
      <c r="I161" s="1252"/>
      <c r="J161" s="1252"/>
      <c r="K161" s="1252"/>
      <c r="L161" s="1259"/>
      <c r="M161" s="107"/>
      <c r="N161" s="91"/>
      <c r="O161" s="91"/>
      <c r="P161" s="800" t="s">
        <v>84</v>
      </c>
      <c r="Q161" s="45" t="s">
        <v>130</v>
      </c>
      <c r="R161" s="102"/>
      <c r="S161" s="102"/>
      <c r="T161" s="102"/>
      <c r="U161" s="800" t="s">
        <v>84</v>
      </c>
      <c r="V161" s="102" t="s">
        <v>131</v>
      </c>
      <c r="W161" s="102"/>
      <c r="X161" s="102"/>
      <c r="Y161" s="102"/>
      <c r="Z161" s="800" t="s">
        <v>84</v>
      </c>
      <c r="AA161" s="102" t="s">
        <v>132</v>
      </c>
      <c r="AB161" s="102"/>
      <c r="AC161" s="108"/>
    </row>
    <row r="162" spans="1:30" s="32" customFormat="1" ht="18" customHeight="1" x14ac:dyDescent="0.45">
      <c r="B162" s="1242"/>
      <c r="C162" s="1254"/>
      <c r="D162" s="1254"/>
      <c r="E162" s="1254"/>
      <c r="F162" s="1254"/>
      <c r="G162" s="1254"/>
      <c r="H162" s="1254"/>
      <c r="I162" s="1254"/>
      <c r="J162" s="1254"/>
      <c r="K162" s="1254"/>
      <c r="L162" s="1253"/>
      <c r="M162" s="107"/>
      <c r="N162" s="818" t="s">
        <v>70</v>
      </c>
      <c r="O162" s="91" t="s">
        <v>105</v>
      </c>
      <c r="P162" s="800" t="s">
        <v>84</v>
      </c>
      <c r="Q162" s="69" t="s">
        <v>133</v>
      </c>
      <c r="R162" s="69"/>
      <c r="S162" s="69"/>
      <c r="T162" s="69"/>
      <c r="U162" s="69"/>
      <c r="V162" s="69"/>
      <c r="W162" s="69"/>
      <c r="X162" s="69"/>
      <c r="Y162" s="69"/>
      <c r="Z162" s="69"/>
      <c r="AA162" s="69"/>
      <c r="AB162" s="69"/>
      <c r="AC162" s="109"/>
    </row>
    <row r="163" spans="1:30" s="32" customFormat="1" ht="18" customHeight="1" x14ac:dyDescent="0.45">
      <c r="B163" s="1255"/>
      <c r="C163" s="1256"/>
      <c r="D163" s="1256"/>
      <c r="E163" s="1256"/>
      <c r="F163" s="1256"/>
      <c r="G163" s="1256"/>
      <c r="H163" s="1256"/>
      <c r="I163" s="1256"/>
      <c r="J163" s="1256"/>
      <c r="K163" s="1256"/>
      <c r="L163" s="1257"/>
      <c r="M163" s="111"/>
      <c r="N163" s="47"/>
      <c r="O163" s="106"/>
      <c r="P163" s="105" t="s">
        <v>81</v>
      </c>
      <c r="Q163" s="1250"/>
      <c r="R163" s="1250"/>
      <c r="S163" s="1250"/>
      <c r="T163" s="1250"/>
      <c r="U163" s="1250"/>
      <c r="V163" s="1250"/>
      <c r="W163" s="1250"/>
      <c r="X163" s="1250"/>
      <c r="Y163" s="1250"/>
      <c r="Z163" s="1250"/>
      <c r="AA163" s="1250"/>
      <c r="AB163" s="1250"/>
      <c r="AC163" s="112" t="s">
        <v>123</v>
      </c>
    </row>
    <row r="164" spans="1:30" s="32" customFormat="1" ht="18" customHeight="1" x14ac:dyDescent="0.45">
      <c r="B164" s="1251" t="s">
        <v>8725</v>
      </c>
      <c r="C164" s="1252"/>
      <c r="D164" s="1252"/>
      <c r="E164" s="1252"/>
      <c r="F164" s="1252"/>
      <c r="G164" s="1252"/>
      <c r="H164" s="1252"/>
      <c r="I164" s="1252"/>
      <c r="J164" s="1252"/>
      <c r="K164" s="1252"/>
      <c r="L164" s="1259"/>
      <c r="M164" s="107"/>
      <c r="N164" s="91"/>
      <c r="O164" s="91"/>
      <c r="P164" s="800" t="s">
        <v>84</v>
      </c>
      <c r="Q164" s="45" t="s">
        <v>130</v>
      </c>
      <c r="R164" s="102"/>
      <c r="S164" s="102"/>
      <c r="T164" s="102"/>
      <c r="U164" s="800" t="s">
        <v>84</v>
      </c>
      <c r="V164" s="102" t="s">
        <v>131</v>
      </c>
      <c r="W164" s="102"/>
      <c r="X164" s="102"/>
      <c r="Y164" s="102"/>
      <c r="Z164" s="800" t="s">
        <v>84</v>
      </c>
      <c r="AA164" s="102" t="s">
        <v>132</v>
      </c>
      <c r="AB164" s="102"/>
      <c r="AC164" s="108"/>
    </row>
    <row r="165" spans="1:30" s="32" customFormat="1" ht="18" customHeight="1" x14ac:dyDescent="0.45">
      <c r="B165" s="1242"/>
      <c r="C165" s="1254"/>
      <c r="D165" s="1254"/>
      <c r="E165" s="1254"/>
      <c r="F165" s="1254"/>
      <c r="G165" s="1254"/>
      <c r="H165" s="1254"/>
      <c r="I165" s="1254"/>
      <c r="J165" s="1254"/>
      <c r="K165" s="1254"/>
      <c r="L165" s="1253"/>
      <c r="M165" s="107"/>
      <c r="N165" s="818" t="s">
        <v>84</v>
      </c>
      <c r="O165" s="91" t="s">
        <v>105</v>
      </c>
      <c r="P165" s="800" t="s">
        <v>84</v>
      </c>
      <c r="Q165" s="69" t="s">
        <v>133</v>
      </c>
      <c r="R165" s="69"/>
      <c r="S165" s="69"/>
      <c r="T165" s="69"/>
      <c r="U165" s="69"/>
      <c r="V165" s="69"/>
      <c r="W165" s="69"/>
      <c r="X165" s="69"/>
      <c r="Y165" s="69"/>
      <c r="Z165" s="69"/>
      <c r="AA165" s="69"/>
      <c r="AB165" s="69"/>
      <c r="AC165" s="109"/>
    </row>
    <row r="166" spans="1:30" s="32" customFormat="1" ht="18" customHeight="1" x14ac:dyDescent="0.45">
      <c r="B166" s="1255"/>
      <c r="C166" s="1256"/>
      <c r="D166" s="1256"/>
      <c r="E166" s="1256"/>
      <c r="F166" s="1256"/>
      <c r="G166" s="1256"/>
      <c r="H166" s="1256"/>
      <c r="I166" s="1256"/>
      <c r="J166" s="1256"/>
      <c r="K166" s="1256"/>
      <c r="L166" s="1257"/>
      <c r="M166" s="111"/>
      <c r="N166" s="47"/>
      <c r="O166" s="106"/>
      <c r="P166" s="105" t="s">
        <v>81</v>
      </c>
      <c r="Q166" s="1250"/>
      <c r="R166" s="1250"/>
      <c r="S166" s="1250"/>
      <c r="T166" s="1250"/>
      <c r="U166" s="1250"/>
      <c r="V166" s="1250"/>
      <c r="W166" s="1250"/>
      <c r="X166" s="1250"/>
      <c r="Y166" s="1250"/>
      <c r="Z166" s="1250"/>
      <c r="AA166" s="1250"/>
      <c r="AB166" s="1250"/>
      <c r="AC166" s="112" t="s">
        <v>123</v>
      </c>
    </row>
    <row r="167" spans="1:30" s="32" customFormat="1" ht="18" customHeight="1" x14ac:dyDescent="0.45">
      <c r="B167" s="69" t="s">
        <v>135</v>
      </c>
      <c r="O167" s="39"/>
      <c r="P167" s="39"/>
      <c r="Q167" s="91"/>
      <c r="R167" s="39"/>
      <c r="S167" s="39"/>
      <c r="T167" s="39"/>
      <c r="U167" s="39"/>
      <c r="V167" s="39"/>
      <c r="W167" s="39"/>
      <c r="X167" s="39"/>
      <c r="Y167" s="39"/>
      <c r="Z167" s="39"/>
      <c r="AA167" s="39"/>
      <c r="AB167" s="39"/>
      <c r="AC167" s="91"/>
    </row>
    <row r="168" spans="1:30" s="32" customFormat="1" ht="15" customHeight="1" x14ac:dyDescent="0.45">
      <c r="B168" s="69" t="s">
        <v>85</v>
      </c>
      <c r="C168" s="69"/>
      <c r="D168" s="69" t="s">
        <v>136</v>
      </c>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row>
    <row r="169" spans="1:30" ht="5.0999999999999996" customHeight="1" x14ac:dyDescent="0.45">
      <c r="A169" s="264"/>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262"/>
    </row>
    <row r="170" spans="1:30" s="32" customFormat="1" ht="18" customHeight="1" x14ac:dyDescent="0.45">
      <c r="A170" s="32" t="s">
        <v>137</v>
      </c>
      <c r="U170" s="33" t="s">
        <v>138</v>
      </c>
      <c r="V170" s="1260"/>
      <c r="W170" s="1261"/>
      <c r="X170" s="821"/>
      <c r="Y170" s="91" t="s">
        <v>76</v>
      </c>
      <c r="Z170" s="822"/>
      <c r="AA170" s="91" t="s">
        <v>139</v>
      </c>
      <c r="AB170" s="822"/>
      <c r="AC170" s="91" t="s">
        <v>140</v>
      </c>
    </row>
    <row r="171" spans="1:30" s="32" customFormat="1" ht="18" customHeight="1" x14ac:dyDescent="0.45">
      <c r="B171" s="81"/>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3"/>
    </row>
    <row r="172" spans="1:30" s="32" customFormat="1" ht="18" customHeight="1" x14ac:dyDescent="0.45">
      <c r="B172" s="1242" t="s">
        <v>8554</v>
      </c>
      <c r="C172" s="1243"/>
      <c r="D172" s="1243"/>
      <c r="E172" s="1243"/>
      <c r="F172" s="1243"/>
      <c r="G172" s="1243"/>
      <c r="H172" s="1243"/>
      <c r="I172" s="1243"/>
      <c r="J172" s="1243"/>
      <c r="K172" s="1243"/>
      <c r="L172" s="1243"/>
      <c r="M172" s="1243"/>
      <c r="N172" s="1243"/>
      <c r="O172" s="1243"/>
      <c r="P172" s="1243"/>
      <c r="Q172" s="1243"/>
      <c r="R172" s="1243"/>
      <c r="S172" s="1243"/>
      <c r="T172" s="1243"/>
      <c r="U172" s="1243"/>
      <c r="V172" s="1243"/>
      <c r="W172" s="1243"/>
      <c r="X172" s="1243"/>
      <c r="Y172" s="1243"/>
      <c r="Z172" s="1243"/>
      <c r="AA172" s="1243"/>
      <c r="AB172" s="1243"/>
      <c r="AC172" s="1244"/>
    </row>
    <row r="173" spans="1:30" s="32" customFormat="1" ht="18" customHeight="1" x14ac:dyDescent="0.45">
      <c r="B173" s="1245"/>
      <c r="C173" s="1243"/>
      <c r="D173" s="1243"/>
      <c r="E173" s="1243"/>
      <c r="F173" s="1243"/>
      <c r="G173" s="1243"/>
      <c r="H173" s="1243"/>
      <c r="I173" s="1243"/>
      <c r="J173" s="1243"/>
      <c r="K173" s="1243"/>
      <c r="L173" s="1243"/>
      <c r="M173" s="1243"/>
      <c r="N173" s="1243"/>
      <c r="O173" s="1243"/>
      <c r="P173" s="1243"/>
      <c r="Q173" s="1243"/>
      <c r="R173" s="1243"/>
      <c r="S173" s="1243"/>
      <c r="T173" s="1243"/>
      <c r="U173" s="1243"/>
      <c r="V173" s="1243"/>
      <c r="W173" s="1243"/>
      <c r="X173" s="1243"/>
      <c r="Y173" s="1243"/>
      <c r="Z173" s="1243"/>
      <c r="AA173" s="1243"/>
      <c r="AB173" s="1243"/>
      <c r="AC173" s="1244"/>
    </row>
    <row r="174" spans="1:30" s="32" customFormat="1" ht="18" customHeight="1" x14ac:dyDescent="0.45">
      <c r="B174" s="1245"/>
      <c r="C174" s="1243"/>
      <c r="D174" s="1243"/>
      <c r="E174" s="1243"/>
      <c r="F174" s="1243"/>
      <c r="G174" s="1243"/>
      <c r="H174" s="1243"/>
      <c r="I174" s="1243"/>
      <c r="J174" s="1243"/>
      <c r="K174" s="1243"/>
      <c r="L174" s="1243"/>
      <c r="M174" s="1243"/>
      <c r="N174" s="1243"/>
      <c r="O174" s="1243"/>
      <c r="P174" s="1243"/>
      <c r="Q174" s="1243"/>
      <c r="R174" s="1243"/>
      <c r="S174" s="1243"/>
      <c r="T174" s="1243"/>
      <c r="U174" s="1243"/>
      <c r="V174" s="1243"/>
      <c r="W174" s="1243"/>
      <c r="X174" s="1243"/>
      <c r="Y174" s="1243"/>
      <c r="Z174" s="1243"/>
      <c r="AA174" s="1243"/>
      <c r="AB174" s="1243"/>
      <c r="AC174" s="1244"/>
    </row>
    <row r="175" spans="1:30" s="32" customFormat="1" ht="18" customHeight="1" x14ac:dyDescent="0.45">
      <c r="B175" s="1245"/>
      <c r="C175" s="1243"/>
      <c r="D175" s="1243"/>
      <c r="E175" s="1243"/>
      <c r="F175" s="1243"/>
      <c r="G175" s="1243"/>
      <c r="H175" s="1243"/>
      <c r="I175" s="1243"/>
      <c r="J175" s="1243"/>
      <c r="K175" s="1243"/>
      <c r="L175" s="1243"/>
      <c r="M175" s="1243"/>
      <c r="N175" s="1243"/>
      <c r="O175" s="1243"/>
      <c r="P175" s="1243"/>
      <c r="Q175" s="1243"/>
      <c r="R175" s="1243"/>
      <c r="S175" s="1243"/>
      <c r="T175" s="1243"/>
      <c r="U175" s="1243"/>
      <c r="V175" s="1243"/>
      <c r="W175" s="1243"/>
      <c r="X175" s="1243"/>
      <c r="Y175" s="1243"/>
      <c r="Z175" s="1243"/>
      <c r="AA175" s="1243"/>
      <c r="AB175" s="1243"/>
      <c r="AC175" s="1244"/>
    </row>
    <row r="176" spans="1:30" s="32" customFormat="1" ht="18" customHeight="1" x14ac:dyDescent="0.45">
      <c r="B176" s="114"/>
      <c r="AC176" s="85"/>
    </row>
    <row r="177" spans="2:29" s="32" customFormat="1" ht="18" customHeight="1" x14ac:dyDescent="0.45">
      <c r="B177" s="114"/>
      <c r="AC177" s="85"/>
    </row>
    <row r="178" spans="2:29" s="32" customFormat="1" ht="18" customHeight="1" x14ac:dyDescent="0.45">
      <c r="B178" s="114"/>
      <c r="AC178" s="85"/>
    </row>
    <row r="179" spans="2:29" s="32" customFormat="1" ht="18" customHeight="1" x14ac:dyDescent="0.45">
      <c r="B179" s="114"/>
      <c r="AC179" s="85"/>
    </row>
    <row r="180" spans="2:29" s="32" customFormat="1" ht="18" customHeight="1" x14ac:dyDescent="0.45">
      <c r="B180" s="114"/>
      <c r="AC180" s="85"/>
    </row>
    <row r="181" spans="2:29" s="32" customFormat="1" ht="18" customHeight="1" x14ac:dyDescent="0.45">
      <c r="B181" s="114"/>
      <c r="AC181" s="85"/>
    </row>
    <row r="182" spans="2:29" s="32" customFormat="1" ht="18" customHeight="1" x14ac:dyDescent="0.45">
      <c r="B182" s="114"/>
      <c r="AC182" s="85"/>
    </row>
    <row r="183" spans="2:29" s="32" customFormat="1" ht="18" customHeight="1" x14ac:dyDescent="0.45">
      <c r="B183" s="114"/>
      <c r="AC183" s="85"/>
    </row>
    <row r="184" spans="2:29" s="32" customFormat="1" ht="18" customHeight="1" x14ac:dyDescent="0.45">
      <c r="B184" s="114"/>
      <c r="AC184" s="85"/>
    </row>
    <row r="185" spans="2:29" s="32" customFormat="1" ht="18" customHeight="1" x14ac:dyDescent="0.45">
      <c r="B185" s="114"/>
      <c r="AC185" s="85"/>
    </row>
    <row r="186" spans="2:29" s="32" customFormat="1" ht="18" customHeight="1" x14ac:dyDescent="0.45">
      <c r="B186" s="114"/>
      <c r="AC186" s="85"/>
    </row>
    <row r="187" spans="2:29" s="32" customFormat="1" ht="18" customHeight="1" x14ac:dyDescent="0.45">
      <c r="B187" s="114"/>
      <c r="AC187" s="85"/>
    </row>
    <row r="188" spans="2:29" s="32" customFormat="1" ht="18" customHeight="1" x14ac:dyDescent="0.45">
      <c r="B188" s="114"/>
      <c r="AC188" s="85"/>
    </row>
    <row r="189" spans="2:29" s="32" customFormat="1" ht="18" customHeight="1" x14ac:dyDescent="0.45">
      <c r="B189" s="114"/>
      <c r="AC189" s="85"/>
    </row>
    <row r="190" spans="2:29" s="32" customFormat="1" ht="18" customHeight="1" x14ac:dyDescent="0.45">
      <c r="B190" s="114"/>
      <c r="AC190" s="85"/>
    </row>
    <row r="191" spans="2:29" s="32" customFormat="1" ht="18" customHeight="1" x14ac:dyDescent="0.45">
      <c r="B191" s="114"/>
      <c r="AC191" s="85"/>
    </row>
    <row r="192" spans="2:29" s="32" customFormat="1" ht="18" customHeight="1" x14ac:dyDescent="0.45">
      <c r="B192" s="114"/>
      <c r="AC192" s="85"/>
    </row>
    <row r="193" spans="2:29" s="32" customFormat="1" ht="18" customHeight="1" x14ac:dyDescent="0.45">
      <c r="B193" s="114"/>
      <c r="AC193" s="85"/>
    </row>
    <row r="194" spans="2:29" s="32" customFormat="1" ht="18" customHeight="1" x14ac:dyDescent="0.45">
      <c r="B194" s="114"/>
      <c r="AC194" s="85"/>
    </row>
    <row r="195" spans="2:29" s="32" customFormat="1" ht="18" customHeight="1" x14ac:dyDescent="0.45">
      <c r="B195" s="114"/>
      <c r="AC195" s="85"/>
    </row>
    <row r="196" spans="2:29" s="32" customFormat="1" ht="18" customHeight="1" x14ac:dyDescent="0.45">
      <c r="B196" s="114"/>
      <c r="AC196" s="85"/>
    </row>
    <row r="197" spans="2:29" s="32" customFormat="1" ht="18" customHeight="1" x14ac:dyDescent="0.45">
      <c r="B197" s="114"/>
      <c r="AC197" s="85"/>
    </row>
    <row r="198" spans="2:29" s="32" customFormat="1" ht="18" customHeight="1" x14ac:dyDescent="0.45">
      <c r="B198" s="114"/>
      <c r="AC198" s="85"/>
    </row>
    <row r="199" spans="2:29" s="32" customFormat="1" ht="18" customHeight="1" x14ac:dyDescent="0.45">
      <c r="B199" s="114"/>
      <c r="AC199" s="85"/>
    </row>
    <row r="200" spans="2:29" s="32" customFormat="1" ht="18" customHeight="1" x14ac:dyDescent="0.45">
      <c r="B200" s="114"/>
      <c r="AC200" s="85"/>
    </row>
    <row r="201" spans="2:29" s="32" customFormat="1" ht="18" customHeight="1" x14ac:dyDescent="0.45">
      <c r="B201" s="114"/>
      <c r="AC201" s="85"/>
    </row>
    <row r="202" spans="2:29" s="32" customFormat="1" ht="18" customHeight="1" x14ac:dyDescent="0.45">
      <c r="B202" s="114"/>
      <c r="AC202" s="85"/>
    </row>
    <row r="203" spans="2:29" s="32" customFormat="1" ht="18" customHeight="1" x14ac:dyDescent="0.45">
      <c r="B203" s="114"/>
      <c r="AC203" s="85"/>
    </row>
    <row r="204" spans="2:29" s="32" customFormat="1" ht="18" customHeight="1" x14ac:dyDescent="0.45">
      <c r="B204" s="114"/>
      <c r="AC204" s="85"/>
    </row>
    <row r="205" spans="2:29" s="32" customFormat="1" ht="18" customHeight="1" x14ac:dyDescent="0.45">
      <c r="B205" s="114"/>
      <c r="AC205" s="85"/>
    </row>
    <row r="206" spans="2:29" s="32" customFormat="1" ht="18" customHeight="1" x14ac:dyDescent="0.45">
      <c r="B206" s="114"/>
      <c r="AC206" s="85"/>
    </row>
    <row r="207" spans="2:29" s="32" customFormat="1" ht="18" customHeight="1" x14ac:dyDescent="0.45">
      <c r="B207" s="114"/>
      <c r="AC207" s="85"/>
    </row>
    <row r="208" spans="2:29" s="32" customFormat="1" ht="18" customHeight="1" x14ac:dyDescent="0.45">
      <c r="B208" s="114"/>
      <c r="AC208" s="85"/>
    </row>
    <row r="209" spans="1:30" s="32" customFormat="1" ht="18" customHeight="1" x14ac:dyDescent="0.45">
      <c r="B209" s="114"/>
      <c r="AC209" s="85"/>
    </row>
    <row r="210" spans="1:30" s="32" customFormat="1" ht="18" customHeight="1" x14ac:dyDescent="0.45">
      <c r="B210" s="114"/>
      <c r="AC210" s="85"/>
    </row>
    <row r="211" spans="1:30" s="32" customFormat="1" ht="18" customHeight="1" x14ac:dyDescent="0.45">
      <c r="B211" s="114"/>
      <c r="AC211" s="85"/>
    </row>
    <row r="212" spans="1:30" s="32" customFormat="1" ht="18" customHeight="1" x14ac:dyDescent="0.45">
      <c r="B212" s="114"/>
      <c r="AC212" s="85"/>
    </row>
    <row r="213" spans="1:30" s="32" customFormat="1" ht="18" customHeight="1" x14ac:dyDescent="0.45">
      <c r="B213" s="114"/>
      <c r="AC213" s="85"/>
    </row>
    <row r="214" spans="1:30" s="32" customFormat="1" ht="18" customHeight="1" x14ac:dyDescent="0.45">
      <c r="B214" s="10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100"/>
    </row>
    <row r="215" spans="1:30" s="32" customFormat="1" ht="18" customHeight="1" x14ac:dyDescent="0.45"/>
    <row r="216" spans="1:30" ht="7.05" customHeight="1" x14ac:dyDescent="0.45">
      <c r="A216" s="250"/>
      <c r="B216" s="250"/>
      <c r="C216" s="250"/>
      <c r="D216" s="250"/>
      <c r="E216" s="250"/>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row>
    <row r="217" spans="1:30" ht="13.35" customHeight="1" x14ac:dyDescent="0.45">
      <c r="A217" s="230" t="s">
        <v>5588</v>
      </c>
    </row>
    <row r="218" spans="1:30" ht="7.05" customHeight="1" x14ac:dyDescent="0.45"/>
    <row r="219" spans="1:30" ht="7.05" customHeight="1" x14ac:dyDescent="0.45"/>
    <row r="220" spans="1:30" ht="13.35" customHeight="1" x14ac:dyDescent="0.45">
      <c r="C220" s="1611"/>
      <c r="D220" s="1613"/>
      <c r="E220" s="829"/>
      <c r="F220" s="230" t="s">
        <v>76</v>
      </c>
      <c r="G220" s="826"/>
      <c r="H220" s="230" t="s">
        <v>139</v>
      </c>
      <c r="I220" s="826"/>
      <c r="J220" s="230" t="s">
        <v>140</v>
      </c>
    </row>
    <row r="221" spans="1:30" ht="7.05" customHeight="1" x14ac:dyDescent="0.45">
      <c r="M221" s="206"/>
      <c r="N221" s="206"/>
      <c r="O221" s="206"/>
      <c r="P221" s="206"/>
    </row>
    <row r="222" spans="1:30" ht="17.100000000000001" customHeight="1" x14ac:dyDescent="0.45">
      <c r="B222" s="1544" t="s">
        <v>48</v>
      </c>
      <c r="C222" s="1544"/>
      <c r="D222" s="1544"/>
      <c r="E222" s="1604" t="s">
        <v>5587</v>
      </c>
      <c r="F222" s="1604"/>
      <c r="G222" s="1604"/>
      <c r="H222" s="1604"/>
      <c r="I222" s="1604"/>
      <c r="J222" s="1604"/>
      <c r="K222" s="1604"/>
      <c r="M222" s="248"/>
      <c r="N222" s="1486" t="s">
        <v>612</v>
      </c>
      <c r="O222" s="1486"/>
      <c r="P222" s="1486"/>
      <c r="Q222" s="1557"/>
      <c r="R222" s="1557"/>
      <c r="S222" s="1557"/>
      <c r="T222" s="202" t="s">
        <v>611</v>
      </c>
      <c r="U222" s="1557"/>
      <c r="V222" s="1557"/>
      <c r="W222" s="1557"/>
      <c r="X222" s="250"/>
      <c r="Y222" s="250"/>
      <c r="Z222" s="250"/>
      <c r="AA222" s="251"/>
      <c r="AB222" s="250"/>
      <c r="AC222" s="249"/>
    </row>
    <row r="223" spans="1:30" ht="17.100000000000001" customHeight="1" x14ac:dyDescent="0.45">
      <c r="B223" s="1544"/>
      <c r="C223" s="1544"/>
      <c r="D223" s="1544"/>
      <c r="E223" s="1604"/>
      <c r="F223" s="1604"/>
      <c r="G223" s="1604"/>
      <c r="H223" s="1604"/>
      <c r="I223" s="1604"/>
      <c r="J223" s="1604"/>
      <c r="K223" s="1604"/>
      <c r="M223" s="248"/>
      <c r="N223" s="1486" t="s">
        <v>610</v>
      </c>
      <c r="O223" s="1486"/>
      <c r="P223" s="1486"/>
      <c r="Q223" s="1557"/>
      <c r="R223" s="1557"/>
      <c r="S223" s="1557"/>
      <c r="T223" s="1557"/>
      <c r="U223" s="1557"/>
      <c r="V223" s="1486" t="s">
        <v>609</v>
      </c>
      <c r="W223" s="1486"/>
      <c r="X223" s="1486"/>
      <c r="Y223" s="1605"/>
      <c r="Z223" s="1606"/>
      <c r="AA223" s="1606"/>
      <c r="AB223" s="1606"/>
      <c r="AC223" s="1607"/>
    </row>
    <row r="224" spans="1:30" ht="17.100000000000001" customHeight="1" x14ac:dyDescent="0.45">
      <c r="B224" s="1544"/>
      <c r="C224" s="1544"/>
      <c r="D224" s="1544"/>
      <c r="E224" s="1604"/>
      <c r="F224" s="1604"/>
      <c r="G224" s="1604"/>
      <c r="H224" s="1604"/>
      <c r="I224" s="1604"/>
      <c r="J224" s="1604"/>
      <c r="K224" s="1604"/>
      <c r="M224" s="248"/>
      <c r="N224" s="1486" t="s">
        <v>8536</v>
      </c>
      <c r="O224" s="1486"/>
      <c r="P224" s="1486"/>
      <c r="Q224" s="1557"/>
      <c r="R224" s="1557"/>
      <c r="S224" s="1557"/>
      <c r="T224" s="1557"/>
      <c r="U224" s="1557"/>
      <c r="V224" s="1486" t="s">
        <v>608</v>
      </c>
      <c r="W224" s="1486"/>
      <c r="X224" s="1486"/>
      <c r="Y224" s="1605"/>
      <c r="Z224" s="1606"/>
      <c r="AA224" s="1606"/>
      <c r="AB224" s="1606"/>
      <c r="AC224" s="1607"/>
    </row>
    <row r="225" spans="1:33" ht="17.100000000000001" customHeight="1" x14ac:dyDescent="0.45">
      <c r="B225" s="1544"/>
      <c r="C225" s="1544"/>
      <c r="D225" s="1544"/>
      <c r="E225" s="1604"/>
      <c r="F225" s="1604"/>
      <c r="G225" s="1604"/>
      <c r="H225" s="1604"/>
      <c r="I225" s="1604"/>
      <c r="J225" s="1604"/>
      <c r="K225" s="1604"/>
      <c r="M225" s="248"/>
      <c r="N225" s="1486" t="s">
        <v>607</v>
      </c>
      <c r="O225" s="1486"/>
      <c r="P225" s="1486"/>
      <c r="Q225" s="1608"/>
      <c r="R225" s="1609"/>
      <c r="S225" s="1609"/>
      <c r="T225" s="1609"/>
      <c r="U225" s="1609"/>
      <c r="V225" s="1609"/>
      <c r="W225" s="1609"/>
      <c r="X225" s="1609"/>
      <c r="Y225" s="1609"/>
      <c r="Z225" s="1609"/>
      <c r="AA225" s="1609"/>
      <c r="AB225" s="1609"/>
      <c r="AC225" s="1610"/>
    </row>
    <row r="226" spans="1:33" ht="7.05" customHeight="1" x14ac:dyDescent="0.45">
      <c r="M226" s="247"/>
      <c r="N226" s="206"/>
      <c r="O226" s="206"/>
      <c r="P226" s="206"/>
      <c r="AA226" s="246"/>
    </row>
    <row r="227" spans="1:33" ht="7.05" customHeight="1" x14ac:dyDescent="0.45">
      <c r="M227" s="246"/>
      <c r="AA227" s="246"/>
    </row>
    <row r="228" spans="1:33" ht="17.100000000000001" customHeight="1" x14ac:dyDescent="0.45">
      <c r="B228" s="1544" t="s">
        <v>50</v>
      </c>
      <c r="C228" s="1544"/>
      <c r="D228" s="1544"/>
      <c r="E228" s="1604" t="s">
        <v>5624</v>
      </c>
      <c r="F228" s="1604"/>
      <c r="G228" s="1604"/>
      <c r="H228" s="1604"/>
      <c r="I228" s="1604"/>
      <c r="J228" s="1604"/>
      <c r="K228" s="1604"/>
      <c r="M228" s="246"/>
      <c r="N228" s="1608" t="s">
        <v>5654</v>
      </c>
      <c r="O228" s="1609"/>
      <c r="P228" s="1609"/>
      <c r="Q228" s="1609"/>
      <c r="R228" s="1609"/>
      <c r="S228" s="1609"/>
      <c r="T228" s="1610"/>
      <c r="U228" s="1605"/>
      <c r="V228" s="1606"/>
      <c r="W228" s="1606"/>
      <c r="X228" s="1606"/>
      <c r="Y228" s="1606"/>
      <c r="Z228" s="1606"/>
      <c r="AA228" s="1606"/>
      <c r="AB228" s="1606"/>
      <c r="AC228" s="1607"/>
    </row>
    <row r="229" spans="1:33" ht="17.100000000000001" customHeight="1" x14ac:dyDescent="0.45">
      <c r="B229" s="1544"/>
      <c r="C229" s="1544"/>
      <c r="D229" s="1544"/>
      <c r="E229" s="1604"/>
      <c r="F229" s="1604"/>
      <c r="G229" s="1604"/>
      <c r="H229" s="1604"/>
      <c r="I229" s="1604"/>
      <c r="J229" s="1604"/>
      <c r="K229" s="1604"/>
      <c r="M229" s="246"/>
      <c r="N229" s="1608" t="s">
        <v>5589</v>
      </c>
      <c r="O229" s="1609"/>
      <c r="P229" s="1609"/>
      <c r="Q229" s="1609"/>
      <c r="R229" s="1609"/>
      <c r="S229" s="1609"/>
      <c r="T229" s="1610"/>
      <c r="U229" s="1608"/>
      <c r="V229" s="1609"/>
      <c r="W229" s="1609"/>
      <c r="X229" s="1609"/>
      <c r="Y229" s="1609"/>
      <c r="Z229" s="1609"/>
      <c r="AA229" s="1609"/>
      <c r="AB229" s="1609"/>
      <c r="AC229" s="1610"/>
    </row>
    <row r="230" spans="1:33" ht="7.05" customHeight="1" x14ac:dyDescent="0.45">
      <c r="M230" s="246"/>
      <c r="AA230" s="246"/>
    </row>
    <row r="231" spans="1:33" ht="7.05" customHeight="1" x14ac:dyDescent="0.45">
      <c r="M231" s="246"/>
    </row>
    <row r="232" spans="1:33" ht="13.35" customHeight="1" x14ac:dyDescent="0.45">
      <c r="B232" s="230" t="s">
        <v>5586</v>
      </c>
      <c r="M232" s="245"/>
      <c r="AG232" s="119"/>
    </row>
    <row r="233" spans="1:33" ht="13.35" customHeight="1" x14ac:dyDescent="0.45">
      <c r="A233" s="230" t="s">
        <v>5585</v>
      </c>
      <c r="E233" s="1611"/>
      <c r="F233" s="1612"/>
      <c r="G233" s="1613"/>
      <c r="H233" s="230" t="s">
        <v>5584</v>
      </c>
    </row>
    <row r="234" spans="1:33" ht="3.75" customHeight="1" x14ac:dyDescent="0.45"/>
    <row r="235" spans="1:33" ht="3.75" customHeight="1" x14ac:dyDescent="0.45"/>
    <row r="236" spans="1:33" ht="13.35" customHeight="1" x14ac:dyDescent="0.45">
      <c r="A236" s="230" t="s">
        <v>5583</v>
      </c>
    </row>
    <row r="237" spans="1:33" ht="13.35" customHeight="1" x14ac:dyDescent="0.45">
      <c r="B237" s="406">
        <v>1</v>
      </c>
      <c r="C237" s="1481" t="s">
        <v>5725</v>
      </c>
      <c r="D237" s="1481"/>
      <c r="E237" s="1481"/>
      <c r="F237" s="1481"/>
      <c r="G237" s="1481"/>
      <c r="H237" s="1481"/>
      <c r="I237" s="1481"/>
      <c r="J237" s="1481"/>
      <c r="K237" s="1481"/>
      <c r="L237" s="1481"/>
      <c r="M237" s="1481"/>
      <c r="N237" s="1481"/>
      <c r="O237" s="1481"/>
      <c r="P237" s="1481"/>
      <c r="Q237" s="1481"/>
      <c r="R237" s="1481"/>
      <c r="S237" s="1481"/>
      <c r="T237" s="1481"/>
      <c r="U237" s="1481"/>
      <c r="V237" s="1481"/>
      <c r="W237" s="1481"/>
      <c r="X237" s="1481"/>
      <c r="Y237" s="1481"/>
      <c r="Z237" s="1481"/>
      <c r="AA237" s="1481"/>
      <c r="AB237" s="1481"/>
      <c r="AC237" s="1481"/>
      <c r="AD237" s="1481"/>
    </row>
    <row r="238" spans="1:33" s="32" customFormat="1" ht="4.5" customHeight="1" x14ac:dyDescent="0.45">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row>
    <row r="239" spans="1:33" ht="13.35" customHeight="1" x14ac:dyDescent="0.45">
      <c r="B239" s="406">
        <v>2</v>
      </c>
      <c r="C239" s="1481" t="s">
        <v>5713</v>
      </c>
      <c r="D239" s="1481"/>
      <c r="E239" s="1481"/>
      <c r="F239" s="1481"/>
      <c r="G239" s="1481"/>
      <c r="H239" s="1481"/>
      <c r="I239" s="1481"/>
      <c r="J239" s="1481"/>
      <c r="K239" s="1481"/>
      <c r="L239" s="1481"/>
      <c r="M239" s="1481"/>
      <c r="N239" s="1481"/>
      <c r="O239" s="1481"/>
      <c r="P239" s="1481"/>
      <c r="Q239" s="1481"/>
      <c r="R239" s="1481"/>
      <c r="S239" s="1481"/>
      <c r="T239" s="1481"/>
      <c r="U239" s="1481"/>
      <c r="V239" s="1481"/>
      <c r="W239" s="1481"/>
      <c r="X239" s="1481"/>
      <c r="Y239" s="1481"/>
      <c r="Z239" s="1481"/>
      <c r="AA239" s="1481"/>
      <c r="AB239" s="1481"/>
      <c r="AC239" s="1481"/>
      <c r="AD239" s="1481"/>
    </row>
    <row r="240" spans="1:33" s="32" customFormat="1" ht="4.5" customHeight="1" x14ac:dyDescent="0.45">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row>
    <row r="241" spans="2:30" ht="203.55" customHeight="1" x14ac:dyDescent="0.45">
      <c r="B241" s="407">
        <v>3</v>
      </c>
      <c r="C241" s="1482" t="s">
        <v>5734</v>
      </c>
      <c r="D241" s="1482"/>
      <c r="E241" s="1482"/>
      <c r="F241" s="1482"/>
      <c r="G241" s="1482"/>
      <c r="H241" s="1482"/>
      <c r="I241" s="1482"/>
      <c r="J241" s="1482"/>
      <c r="K241" s="1482"/>
      <c r="L241" s="1482"/>
      <c r="M241" s="1482"/>
      <c r="N241" s="1482"/>
      <c r="O241" s="1482"/>
      <c r="P241" s="1482"/>
      <c r="Q241" s="1482"/>
      <c r="R241" s="1482"/>
      <c r="S241" s="1482"/>
      <c r="T241" s="1482"/>
      <c r="U241" s="1482"/>
      <c r="V241" s="1482"/>
      <c r="W241" s="1482"/>
      <c r="X241" s="1482"/>
      <c r="Y241" s="1482"/>
      <c r="Z241" s="1482"/>
      <c r="AA241" s="1482"/>
      <c r="AB241" s="1482"/>
      <c r="AC241" s="1482"/>
      <c r="AD241" s="1482"/>
    </row>
    <row r="242" spans="2:30" s="32" customFormat="1" ht="4.5" customHeight="1" x14ac:dyDescent="0.45">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row>
    <row r="243" spans="2:30" ht="58.8" customHeight="1" x14ac:dyDescent="0.45">
      <c r="B243" s="407">
        <v>4</v>
      </c>
      <c r="C243" s="1482" t="s">
        <v>5735</v>
      </c>
      <c r="D243" s="1482"/>
      <c r="E243" s="1482"/>
      <c r="F243" s="1482"/>
      <c r="G243" s="1482"/>
      <c r="H243" s="1482"/>
      <c r="I243" s="1482"/>
      <c r="J243" s="1482"/>
      <c r="K243" s="1482"/>
      <c r="L243" s="1482"/>
      <c r="M243" s="1482"/>
      <c r="N243" s="1482"/>
      <c r="O243" s="1482"/>
      <c r="P243" s="1482"/>
      <c r="Q243" s="1482"/>
      <c r="R243" s="1482"/>
      <c r="S243" s="1482"/>
      <c r="T243" s="1482"/>
      <c r="U243" s="1482"/>
      <c r="V243" s="1482"/>
      <c r="W243" s="1482"/>
      <c r="X243" s="1482"/>
      <c r="Y243" s="1482"/>
      <c r="Z243" s="1482"/>
      <c r="AA243" s="1482"/>
      <c r="AB243" s="1482"/>
      <c r="AC243" s="1482"/>
      <c r="AD243" s="1482"/>
    </row>
    <row r="244" spans="2:30" s="32" customFormat="1" ht="4.5" customHeight="1" x14ac:dyDescent="0.45">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row>
    <row r="245" spans="2:30" ht="30" customHeight="1" x14ac:dyDescent="0.45">
      <c r="B245" s="407">
        <v>5</v>
      </c>
      <c r="C245" s="1482" t="s">
        <v>5736</v>
      </c>
      <c r="D245" s="1482"/>
      <c r="E245" s="1482"/>
      <c r="F245" s="1482"/>
      <c r="G245" s="1482"/>
      <c r="H245" s="1482"/>
      <c r="I245" s="1482"/>
      <c r="J245" s="1482"/>
      <c r="K245" s="1482"/>
      <c r="L245" s="1482"/>
      <c r="M245" s="1482"/>
      <c r="N245" s="1482"/>
      <c r="O245" s="1482"/>
      <c r="P245" s="1482"/>
      <c r="Q245" s="1482"/>
      <c r="R245" s="1482"/>
      <c r="S245" s="1482"/>
      <c r="T245" s="1482"/>
      <c r="U245" s="1482"/>
      <c r="V245" s="1482"/>
      <c r="W245" s="1482"/>
      <c r="X245" s="1482"/>
      <c r="Y245" s="1482"/>
      <c r="Z245" s="1482"/>
      <c r="AA245" s="1482"/>
      <c r="AB245" s="1482"/>
      <c r="AC245" s="1482"/>
      <c r="AD245" s="1482"/>
    </row>
    <row r="246" spans="2:30" s="32" customFormat="1" ht="4.5" customHeight="1" x14ac:dyDescent="0.45">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row>
    <row r="247" spans="2:30" ht="26.1" customHeight="1" x14ac:dyDescent="0.45">
      <c r="B247" s="406">
        <v>6</v>
      </c>
      <c r="C247" s="1482" t="s">
        <v>5732</v>
      </c>
      <c r="D247" s="1482"/>
      <c r="E247" s="1482"/>
      <c r="F247" s="1482"/>
      <c r="G247" s="1482"/>
      <c r="H247" s="1482"/>
      <c r="I247" s="1482"/>
      <c r="J247" s="1482"/>
      <c r="K247" s="1482"/>
      <c r="L247" s="1482"/>
      <c r="M247" s="1482"/>
      <c r="N247" s="1482"/>
      <c r="O247" s="1482"/>
      <c r="P247" s="1482"/>
      <c r="Q247" s="1482"/>
      <c r="R247" s="1482"/>
      <c r="S247" s="1482"/>
      <c r="T247" s="1482"/>
      <c r="U247" s="1482"/>
      <c r="V247" s="1482"/>
      <c r="W247" s="1482"/>
      <c r="X247" s="1482"/>
      <c r="Y247" s="1482"/>
      <c r="Z247" s="1482"/>
      <c r="AA247" s="1482"/>
      <c r="AB247" s="1482"/>
      <c r="AC247" s="1482"/>
      <c r="AD247" s="1482"/>
    </row>
    <row r="248" spans="2:30" s="32" customFormat="1" ht="4.5" customHeight="1" x14ac:dyDescent="0.45">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row>
    <row r="249" spans="2:30" ht="232.35" customHeight="1" x14ac:dyDescent="0.45">
      <c r="B249" s="407">
        <v>7</v>
      </c>
      <c r="C249" s="1482" t="s">
        <v>5737</v>
      </c>
      <c r="D249" s="1482"/>
      <c r="E249" s="1482"/>
      <c r="F249" s="1482"/>
      <c r="G249" s="1482"/>
      <c r="H249" s="1482"/>
      <c r="I249" s="1482"/>
      <c r="J249" s="1482"/>
      <c r="K249" s="1482"/>
      <c r="L249" s="1482"/>
      <c r="M249" s="1482"/>
      <c r="N249" s="1482"/>
      <c r="O249" s="1482"/>
      <c r="P249" s="1482"/>
      <c r="Q249" s="1482"/>
      <c r="R249" s="1482"/>
      <c r="S249" s="1482"/>
      <c r="T249" s="1482"/>
      <c r="U249" s="1482"/>
      <c r="V249" s="1482"/>
      <c r="W249" s="1482"/>
      <c r="X249" s="1482"/>
      <c r="Y249" s="1482"/>
      <c r="Z249" s="1482"/>
      <c r="AA249" s="1482"/>
      <c r="AB249" s="1482"/>
      <c r="AC249" s="1482"/>
      <c r="AD249" s="1482"/>
    </row>
    <row r="250" spans="2:30" s="32" customFormat="1" ht="4.5" customHeight="1" x14ac:dyDescent="0.45">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row>
    <row r="251" spans="2:30" ht="41.55" customHeight="1" x14ac:dyDescent="0.45">
      <c r="B251" s="407">
        <v>8</v>
      </c>
      <c r="C251" s="1482" t="s">
        <v>5738</v>
      </c>
      <c r="D251" s="1482"/>
      <c r="E251" s="1482"/>
      <c r="F251" s="1482"/>
      <c r="G251" s="1482"/>
      <c r="H251" s="1482"/>
      <c r="I251" s="1482"/>
      <c r="J251" s="1482"/>
      <c r="K251" s="1482"/>
      <c r="L251" s="1482"/>
      <c r="M251" s="1482"/>
      <c r="N251" s="1482"/>
      <c r="O251" s="1482"/>
      <c r="P251" s="1482"/>
      <c r="Q251" s="1482"/>
      <c r="R251" s="1482"/>
      <c r="S251" s="1482"/>
      <c r="T251" s="1482"/>
      <c r="U251" s="1482"/>
      <c r="V251" s="1482"/>
      <c r="W251" s="1482"/>
      <c r="X251" s="1482"/>
      <c r="Y251" s="1482"/>
      <c r="Z251" s="1482"/>
      <c r="AA251" s="1482"/>
      <c r="AB251" s="1482"/>
      <c r="AC251" s="1482"/>
      <c r="AD251" s="1482"/>
    </row>
    <row r="252" spans="2:30" s="32" customFormat="1" ht="4.5" customHeight="1" x14ac:dyDescent="0.45">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row>
    <row r="253" spans="2:30" ht="51" customHeight="1" x14ac:dyDescent="0.45">
      <c r="B253" s="407">
        <v>9</v>
      </c>
      <c r="C253" s="1482" t="s">
        <v>5739</v>
      </c>
      <c r="D253" s="1482"/>
      <c r="E253" s="1482"/>
      <c r="F253" s="1482"/>
      <c r="G253" s="1482"/>
      <c r="H253" s="1482"/>
      <c r="I253" s="1482"/>
      <c r="J253" s="1482"/>
      <c r="K253" s="1482"/>
      <c r="L253" s="1482"/>
      <c r="M253" s="1482"/>
      <c r="N253" s="1482"/>
      <c r="O253" s="1482"/>
      <c r="P253" s="1482"/>
      <c r="Q253" s="1482"/>
      <c r="R253" s="1482"/>
      <c r="S253" s="1482"/>
      <c r="T253" s="1482"/>
      <c r="U253" s="1482"/>
      <c r="V253" s="1482"/>
      <c r="W253" s="1482"/>
      <c r="X253" s="1482"/>
      <c r="Y253" s="1482"/>
      <c r="Z253" s="1482"/>
      <c r="AA253" s="1482"/>
      <c r="AB253" s="1482"/>
      <c r="AC253" s="1482"/>
      <c r="AD253" s="1482"/>
    </row>
    <row r="254" spans="2:30" s="32" customFormat="1" ht="4.5" customHeight="1" x14ac:dyDescent="0.45">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row>
    <row r="255" spans="2:30" ht="40.049999999999997" customHeight="1" x14ac:dyDescent="0.45">
      <c r="B255" s="407">
        <v>10</v>
      </c>
      <c r="C255" s="1482" t="s">
        <v>5740</v>
      </c>
      <c r="D255" s="1482"/>
      <c r="E255" s="1482"/>
      <c r="F255" s="1482"/>
      <c r="G255" s="1482"/>
      <c r="H255" s="1482"/>
      <c r="I255" s="1482"/>
      <c r="J255" s="1482"/>
      <c r="K255" s="1482"/>
      <c r="L255" s="1482"/>
      <c r="M255" s="1482"/>
      <c r="N255" s="1482"/>
      <c r="O255" s="1482"/>
      <c r="P255" s="1482"/>
      <c r="Q255" s="1482"/>
      <c r="R255" s="1482"/>
      <c r="S255" s="1482"/>
      <c r="T255" s="1482"/>
      <c r="U255" s="1482"/>
      <c r="V255" s="1482"/>
      <c r="W255" s="1482"/>
      <c r="X255" s="1482"/>
      <c r="Y255" s="1482"/>
      <c r="Z255" s="1482"/>
      <c r="AA255" s="1482"/>
      <c r="AB255" s="1482"/>
      <c r="AC255" s="1482"/>
      <c r="AD255" s="1482"/>
    </row>
    <row r="256" spans="2:30" s="32" customFormat="1" ht="4.5" customHeight="1" x14ac:dyDescent="0.45">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71"/>
    </row>
    <row r="257" spans="2:30" ht="32.549999999999997" customHeight="1" x14ac:dyDescent="0.45">
      <c r="B257" s="407">
        <v>11</v>
      </c>
      <c r="C257" s="1482" t="s">
        <v>5733</v>
      </c>
      <c r="D257" s="1482"/>
      <c r="E257" s="1482"/>
      <c r="F257" s="1482"/>
      <c r="G257" s="1482"/>
      <c r="H257" s="1482"/>
      <c r="I257" s="1482"/>
      <c r="J257" s="1482"/>
      <c r="K257" s="1482"/>
      <c r="L257" s="1482"/>
      <c r="M257" s="1482"/>
      <c r="N257" s="1482"/>
      <c r="O257" s="1482"/>
      <c r="P257" s="1482"/>
      <c r="Q257" s="1482"/>
      <c r="R257" s="1482"/>
      <c r="S257" s="1482"/>
      <c r="T257" s="1482"/>
      <c r="U257" s="1482"/>
      <c r="V257" s="1482"/>
      <c r="W257" s="1482"/>
      <c r="X257" s="1482"/>
      <c r="Y257" s="1482"/>
      <c r="Z257" s="1482"/>
      <c r="AA257" s="1482"/>
      <c r="AB257" s="1482"/>
      <c r="AC257" s="1482"/>
      <c r="AD257" s="1482"/>
    </row>
  </sheetData>
  <mergeCells count="142">
    <mergeCell ref="J154:J155"/>
    <mergeCell ref="K154:K155"/>
    <mergeCell ref="A125:AD125"/>
    <mergeCell ref="A34:AD34"/>
    <mergeCell ref="C39:AA39"/>
    <mergeCell ref="AB39:AC39"/>
    <mergeCell ref="C40:AA40"/>
    <mergeCell ref="AB40:AC40"/>
    <mergeCell ref="C41:AA41"/>
    <mergeCell ref="AB41:AC41"/>
    <mergeCell ref="C42:AA42"/>
    <mergeCell ref="AB42:AC42"/>
    <mergeCell ref="C43:AA43"/>
    <mergeCell ref="AB43:AC43"/>
    <mergeCell ref="B48:H49"/>
    <mergeCell ref="I48:I49"/>
    <mergeCell ref="J48:K49"/>
    <mergeCell ref="N49:O49"/>
    <mergeCell ref="B67:L69"/>
    <mergeCell ref="Q69:AB69"/>
    <mergeCell ref="B70:L72"/>
    <mergeCell ref="Q72:AB72"/>
    <mergeCell ref="U49:V49"/>
    <mergeCell ref="X49:Y49"/>
    <mergeCell ref="B50:H53"/>
    <mergeCell ref="J51:J52"/>
    <mergeCell ref="K51:K52"/>
    <mergeCell ref="M53:AA53"/>
    <mergeCell ref="V78:W78"/>
    <mergeCell ref="B80:AC83"/>
    <mergeCell ref="V170:W170"/>
    <mergeCell ref="M157:AA157"/>
    <mergeCell ref="B149:H151"/>
    <mergeCell ref="U140:V140"/>
    <mergeCell ref="X140:Y140"/>
    <mergeCell ref="B141:H144"/>
    <mergeCell ref="J142:J143"/>
    <mergeCell ref="K142:K143"/>
    <mergeCell ref="M144:AA144"/>
    <mergeCell ref="B139:H140"/>
    <mergeCell ref="I139:I140"/>
    <mergeCell ref="J139:K140"/>
    <mergeCell ref="N140:O140"/>
    <mergeCell ref="Q140:R140"/>
    <mergeCell ref="B145:H148"/>
    <mergeCell ref="J146:J147"/>
    <mergeCell ref="K146:K147"/>
    <mergeCell ref="M148:AA148"/>
    <mergeCell ref="C247:AD247"/>
    <mergeCell ref="B228:D229"/>
    <mergeCell ref="E228:K229"/>
    <mergeCell ref="N228:T228"/>
    <mergeCell ref="U228:AC228"/>
    <mergeCell ref="N229:T229"/>
    <mergeCell ref="U229:AC229"/>
    <mergeCell ref="C245:AD245"/>
    <mergeCell ref="C243:AD243"/>
    <mergeCell ref="C241:AD241"/>
    <mergeCell ref="C239:AD239"/>
    <mergeCell ref="C237:AD237"/>
    <mergeCell ref="E233:G233"/>
    <mergeCell ref="B158:L160"/>
    <mergeCell ref="Q160:AB160"/>
    <mergeCell ref="B161:L163"/>
    <mergeCell ref="Q163:AB163"/>
    <mergeCell ref="C220:D220"/>
    <mergeCell ref="B222:D225"/>
    <mergeCell ref="E222:K225"/>
    <mergeCell ref="N222:P222"/>
    <mergeCell ref="Q222:S222"/>
    <mergeCell ref="U222:W222"/>
    <mergeCell ref="N223:P223"/>
    <mergeCell ref="Q223:U223"/>
    <mergeCell ref="N225:P225"/>
    <mergeCell ref="Q225:AC225"/>
    <mergeCell ref="V223:X223"/>
    <mergeCell ref="N224:P224"/>
    <mergeCell ref="Q224:U224"/>
    <mergeCell ref="V224:X224"/>
    <mergeCell ref="Y224:AC224"/>
    <mergeCell ref="Y223:AC223"/>
    <mergeCell ref="B172:AC175"/>
    <mergeCell ref="B152:H157"/>
    <mergeCell ref="A1:AD1"/>
    <mergeCell ref="L3:R5"/>
    <mergeCell ref="A7:I9"/>
    <mergeCell ref="J7:AD9"/>
    <mergeCell ref="C257:AD257"/>
    <mergeCell ref="C255:AD255"/>
    <mergeCell ref="C253:AD253"/>
    <mergeCell ref="C251:AD251"/>
    <mergeCell ref="C249:AD249"/>
    <mergeCell ref="K10:T10"/>
    <mergeCell ref="V10:W10"/>
    <mergeCell ref="A30:I30"/>
    <mergeCell ref="J30:K30"/>
    <mergeCell ref="A11:F25"/>
    <mergeCell ref="G11:I13"/>
    <mergeCell ref="J11:AD13"/>
    <mergeCell ref="G14:I25"/>
    <mergeCell ref="A10:I10"/>
    <mergeCell ref="A31:I33"/>
    <mergeCell ref="J31:AD33"/>
    <mergeCell ref="A26:F29"/>
    <mergeCell ref="G26:I29"/>
    <mergeCell ref="C130:AA130"/>
    <mergeCell ref="AB130:AC130"/>
    <mergeCell ref="J14:L16"/>
    <mergeCell ref="M14:P16"/>
    <mergeCell ref="R14:U16"/>
    <mergeCell ref="J17:L19"/>
    <mergeCell ref="M17:S19"/>
    <mergeCell ref="T17:V19"/>
    <mergeCell ref="W17:AD19"/>
    <mergeCell ref="J20:L22"/>
    <mergeCell ref="M20:S22"/>
    <mergeCell ref="T20:V22"/>
    <mergeCell ref="W20:AD22"/>
    <mergeCell ref="B61:H66"/>
    <mergeCell ref="J63:J64"/>
    <mergeCell ref="K63:K64"/>
    <mergeCell ref="M66:AA66"/>
    <mergeCell ref="B73:L75"/>
    <mergeCell ref="Q75:AB75"/>
    <mergeCell ref="B164:L166"/>
    <mergeCell ref="Q166:AB166"/>
    <mergeCell ref="J23:L25"/>
    <mergeCell ref="M23:AD25"/>
    <mergeCell ref="C134:AA134"/>
    <mergeCell ref="AB134:AC134"/>
    <mergeCell ref="C131:AA131"/>
    <mergeCell ref="AB131:AC131"/>
    <mergeCell ref="C132:AA132"/>
    <mergeCell ref="AB132:AC132"/>
    <mergeCell ref="C133:AA133"/>
    <mergeCell ref="AB133:AC133"/>
    <mergeCell ref="B54:H57"/>
    <mergeCell ref="J55:J56"/>
    <mergeCell ref="K55:K56"/>
    <mergeCell ref="M57:AA57"/>
    <mergeCell ref="B58:H60"/>
    <mergeCell ref="Q49:R49"/>
  </mergeCells>
  <phoneticPr fontId="4"/>
  <dataValidations count="7">
    <dataValidation type="list" allowBlank="1" showInputMessage="1" showErrorMessage="1" sqref="Y135:Y136 AB130:AC134 J142 J146 J150 L141:L143 L145:L147 J63 T146 T142 N159 N162 P161:P162 U161 Z161 Z158 U158 P158:P159 L135:L136 L44:L45 P67:P68 Y44:Y45 AB39:AC43 J51 J55 J59 L50:L52 L54:L56 Z164 T55 T51 N68 N71 P70:P71 U70 Z70 Z67 U67 N74 P73:P74 U73 Z73 N165 P164:P165 U164 L58:L65 T64 L149:L156 J154 T155" xr:uid="{7DCE0728-5289-4B8B-91D4-FF08EFF8C2CE}">
      <formula1>チェック選択</formula1>
    </dataValidation>
    <dataValidation type="list" allowBlank="1" showInputMessage="1" showErrorMessage="1" sqref="V10:W10 C220:D220 J30:K30 V78:W78 V170:W170" xr:uid="{ED51B3D3-A15A-4D46-963A-FB4489F1F9ED}">
      <formula1>元号</formula1>
    </dataValidation>
    <dataValidation type="list" allowBlank="1" showInputMessage="1" showErrorMessage="1" sqref="X10 E220 L30 X78 X170" xr:uid="{E576A810-8B3F-447D-8B21-92B39302E34A}">
      <formula1>年</formula1>
    </dataValidation>
    <dataValidation type="list" allowBlank="1" showInputMessage="1" showErrorMessage="1" sqref="Z10 G220 N30 Z78 Z170" xr:uid="{FB72D1E0-E739-487A-A508-7C6BCBD90565}">
      <formula1>月</formula1>
    </dataValidation>
    <dataValidation type="list" allowBlank="1" showInputMessage="1" showErrorMessage="1" sqref="P30 I220 AB10 AB78 AB170" xr:uid="{BFE32ACD-9FD9-4F33-92D9-18BAB2C84CCE}">
      <formula1>日</formula1>
    </dataValidation>
    <dataValidation type="list" allowBlank="1" showInputMessage="1" showErrorMessage="1" sqref="K27:K28 V27:V28" xr:uid="{3323131B-EC52-4292-BD94-51B609ED4C92}">
      <formula1>○</formula1>
    </dataValidation>
    <dataValidation type="list" allowBlank="1" showInputMessage="1" showErrorMessage="1" sqref="E233:G233" xr:uid="{9C1B22C4-3240-455B-B1FD-62466641EDB3}">
      <formula1>保健所</formula1>
    </dataValidation>
  </dataValidations>
  <pageMargins left="0.7" right="0.7" top="0.75" bottom="0.75" header="0.3" footer="0.3"/>
  <pageSetup paperSize="9" scale="70" fitToWidth="0" fitToHeight="0" orientation="portrait" r:id="rId1"/>
  <rowBreaks count="5" manualBreakCount="5">
    <brk id="33" max="29" man="1"/>
    <brk id="77" max="29" man="1"/>
    <brk id="124" max="29" man="1"/>
    <brk id="169" max="29" man="1"/>
    <brk id="215" max="2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3610-69C2-4B14-B14E-1836FA0A199F}">
  <sheetPr codeName="Sheet15">
    <pageSetUpPr fitToPage="1"/>
  </sheetPr>
  <dimension ref="A1:AH85"/>
  <sheetViews>
    <sheetView view="pageBreakPreview" zoomScaleNormal="100" zoomScaleSheetLayoutView="100" workbookViewId="0">
      <selection sqref="A1:AC1"/>
    </sheetView>
  </sheetViews>
  <sheetFormatPr defaultColWidth="8.59765625" defaultRowHeight="13.2" x14ac:dyDescent="0.45"/>
  <cols>
    <col min="1" max="30" width="2.59765625" style="230" customWidth="1"/>
    <col min="31" max="31" width="41.5" style="230" customWidth="1"/>
    <col min="32" max="32" width="2.59765625" style="230" customWidth="1"/>
    <col min="33" max="16384" width="8.59765625" style="230"/>
  </cols>
  <sheetData>
    <row r="1" spans="1:29" ht="39.6" customHeight="1" x14ac:dyDescent="0.45">
      <c r="A1" s="1281" t="s">
        <v>5731</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c r="Z1" s="1586"/>
      <c r="AA1" s="1586"/>
      <c r="AB1" s="1586"/>
      <c r="AC1" s="1586"/>
    </row>
    <row r="2" spans="1:29" ht="15" customHeight="1" x14ac:dyDescent="0.45"/>
    <row r="3" spans="1:29" ht="3.75" customHeight="1" x14ac:dyDescent="0.45">
      <c r="E3" s="267"/>
      <c r="F3" s="267"/>
      <c r="G3" s="267"/>
      <c r="I3" s="267"/>
      <c r="K3" s="267"/>
      <c r="L3" s="1535" t="s">
        <v>5598</v>
      </c>
      <c r="M3" s="1535"/>
      <c r="N3" s="1535"/>
      <c r="O3" s="1535"/>
      <c r="P3" s="1535"/>
      <c r="Q3" s="1535"/>
      <c r="R3" s="1535"/>
      <c r="S3" s="267"/>
      <c r="T3" s="267"/>
      <c r="U3" s="267"/>
      <c r="V3" s="267"/>
      <c r="W3" s="267"/>
      <c r="X3" s="267"/>
    </row>
    <row r="4" spans="1:29" ht="20.100000000000001" customHeight="1" x14ac:dyDescent="0.45">
      <c r="E4" s="267"/>
      <c r="F4" s="267"/>
      <c r="G4" s="267"/>
      <c r="H4" s="267"/>
      <c r="I4" s="267"/>
      <c r="J4" s="267"/>
      <c r="K4" s="267"/>
      <c r="L4" s="1535"/>
      <c r="M4" s="1535"/>
      <c r="N4" s="1535"/>
      <c r="O4" s="1535"/>
      <c r="P4" s="1535"/>
      <c r="Q4" s="1535"/>
      <c r="R4" s="1535"/>
      <c r="S4" s="267"/>
      <c r="T4" s="267"/>
      <c r="U4" s="267"/>
      <c r="V4" s="267"/>
      <c r="W4" s="267"/>
      <c r="X4" s="267"/>
    </row>
    <row r="5" spans="1:29" ht="3.75" customHeight="1" x14ac:dyDescent="0.45">
      <c r="E5" s="267"/>
      <c r="F5" s="267"/>
      <c r="G5" s="267"/>
      <c r="H5" s="267"/>
      <c r="I5" s="267"/>
      <c r="J5" s="267"/>
      <c r="K5" s="267"/>
      <c r="L5" s="1535"/>
      <c r="M5" s="1535"/>
      <c r="N5" s="1535"/>
      <c r="O5" s="1535"/>
      <c r="P5" s="1535"/>
      <c r="Q5" s="1535"/>
      <c r="R5" s="1535"/>
      <c r="S5" s="267"/>
      <c r="T5" s="267"/>
      <c r="U5" s="267"/>
      <c r="V5" s="267"/>
      <c r="W5" s="267"/>
      <c r="X5" s="267"/>
    </row>
    <row r="6" spans="1:29" ht="15" customHeight="1" x14ac:dyDescent="0.45"/>
    <row r="7" spans="1:29" ht="3.75" customHeight="1" x14ac:dyDescent="0.45">
      <c r="A7" s="1508" t="s">
        <v>5597</v>
      </c>
      <c r="B7" s="1509"/>
      <c r="C7" s="1509"/>
      <c r="D7" s="1509"/>
      <c r="E7" s="1509"/>
      <c r="F7" s="1509"/>
      <c r="G7" s="1509"/>
      <c r="H7" s="1509"/>
      <c r="I7" s="1510"/>
      <c r="J7" s="1542" t="s">
        <v>5815</v>
      </c>
      <c r="K7" s="1527"/>
      <c r="L7" s="1527"/>
      <c r="M7" s="1527"/>
      <c r="N7" s="1527"/>
      <c r="O7" s="1527"/>
      <c r="P7" s="1527"/>
      <c r="Q7" s="1527"/>
      <c r="R7" s="1527"/>
      <c r="S7" s="1527"/>
      <c r="T7" s="1527"/>
      <c r="U7" s="1527"/>
      <c r="V7" s="1527"/>
      <c r="W7" s="1527"/>
      <c r="X7" s="1527"/>
      <c r="Y7" s="1527"/>
      <c r="Z7" s="1527"/>
      <c r="AA7" s="1527"/>
      <c r="AB7" s="1527"/>
      <c r="AC7" s="1519"/>
    </row>
    <row r="8" spans="1:29" ht="20.100000000000001" customHeight="1" x14ac:dyDescent="0.45">
      <c r="A8" s="1579"/>
      <c r="B8" s="1535"/>
      <c r="C8" s="1535"/>
      <c r="D8" s="1535"/>
      <c r="E8" s="1535"/>
      <c r="F8" s="1535"/>
      <c r="G8" s="1535"/>
      <c r="H8" s="1535"/>
      <c r="I8" s="1536"/>
      <c r="J8" s="1543"/>
      <c r="K8" s="1544"/>
      <c r="L8" s="1544"/>
      <c r="M8" s="1544"/>
      <c r="N8" s="1544"/>
      <c r="O8" s="1544"/>
      <c r="P8" s="1544"/>
      <c r="Q8" s="1544"/>
      <c r="R8" s="1544"/>
      <c r="S8" s="1544"/>
      <c r="T8" s="1544"/>
      <c r="U8" s="1544"/>
      <c r="V8" s="1544"/>
      <c r="W8" s="1544"/>
      <c r="X8" s="1544"/>
      <c r="Y8" s="1544"/>
      <c r="Z8" s="1544"/>
      <c r="AA8" s="1544"/>
      <c r="AB8" s="1544"/>
      <c r="AC8" s="1545"/>
    </row>
    <row r="9" spans="1:29" ht="3.75" customHeight="1" x14ac:dyDescent="0.45">
      <c r="A9" s="1511"/>
      <c r="B9" s="1512"/>
      <c r="C9" s="1512"/>
      <c r="D9" s="1512"/>
      <c r="E9" s="1512"/>
      <c r="F9" s="1512"/>
      <c r="G9" s="1512"/>
      <c r="H9" s="1512"/>
      <c r="I9" s="1513"/>
      <c r="J9" s="1546"/>
      <c r="K9" s="1528"/>
      <c r="L9" s="1528"/>
      <c r="M9" s="1528"/>
      <c r="N9" s="1528"/>
      <c r="O9" s="1528"/>
      <c r="P9" s="1528"/>
      <c r="Q9" s="1528"/>
      <c r="R9" s="1528"/>
      <c r="S9" s="1528"/>
      <c r="T9" s="1528"/>
      <c r="U9" s="1528"/>
      <c r="V9" s="1528"/>
      <c r="W9" s="1528"/>
      <c r="X9" s="1528"/>
      <c r="Y9" s="1528"/>
      <c r="Z9" s="1528"/>
      <c r="AA9" s="1528"/>
      <c r="AB9" s="1528"/>
      <c r="AC9" s="1520"/>
    </row>
    <row r="10" spans="1:29" ht="32.1" customHeight="1" x14ac:dyDescent="0.45">
      <c r="A10" s="1533" t="s">
        <v>5596</v>
      </c>
      <c r="B10" s="1580"/>
      <c r="C10" s="1580"/>
      <c r="D10" s="1580"/>
      <c r="E10" s="1580"/>
      <c r="F10" s="1580"/>
      <c r="G10" s="1580"/>
      <c r="H10" s="1580"/>
      <c r="I10" s="1581"/>
      <c r="J10" s="507" t="s">
        <v>5810</v>
      </c>
      <c r="K10" s="1522"/>
      <c r="L10" s="1522"/>
      <c r="M10" s="1522"/>
      <c r="N10" s="1522"/>
      <c r="O10" s="1522"/>
      <c r="P10" s="1522"/>
      <c r="Q10" s="1522"/>
      <c r="R10" s="1522"/>
      <c r="S10" s="1522"/>
      <c r="T10" s="1522"/>
      <c r="U10" s="250" t="s">
        <v>5865</v>
      </c>
      <c r="V10" s="1559"/>
      <c r="W10" s="1560"/>
      <c r="X10" s="827"/>
      <c r="Y10" s="276" t="s">
        <v>76</v>
      </c>
      <c r="Z10" s="827"/>
      <c r="AA10" s="276" t="s">
        <v>77</v>
      </c>
      <c r="AB10" s="827"/>
      <c r="AC10" s="455" t="s">
        <v>140</v>
      </c>
    </row>
    <row r="11" spans="1:29" ht="3.75" customHeight="1" x14ac:dyDescent="0.45">
      <c r="A11" s="1570" t="s">
        <v>5593</v>
      </c>
      <c r="B11" s="1571"/>
      <c r="C11" s="1571"/>
      <c r="D11" s="1571"/>
      <c r="E11" s="1571"/>
      <c r="F11" s="1572"/>
      <c r="G11" s="1508" t="s">
        <v>806</v>
      </c>
      <c r="H11" s="1509"/>
      <c r="I11" s="1510"/>
      <c r="J11" s="1521"/>
      <c r="K11" s="1522"/>
      <c r="L11" s="1522"/>
      <c r="M11" s="1522"/>
      <c r="N11" s="1522"/>
      <c r="O11" s="1522"/>
      <c r="P11" s="1522"/>
      <c r="Q11" s="1522"/>
      <c r="R11" s="1522"/>
      <c r="S11" s="1522"/>
      <c r="T11" s="1522"/>
      <c r="U11" s="1522"/>
      <c r="V11" s="1522"/>
      <c r="W11" s="1522"/>
      <c r="X11" s="1522"/>
      <c r="Y11" s="1522"/>
      <c r="Z11" s="1522"/>
      <c r="AA11" s="1522"/>
      <c r="AB11" s="1522"/>
      <c r="AC11" s="1537"/>
    </row>
    <row r="12" spans="1:29" ht="15" customHeight="1" x14ac:dyDescent="0.45">
      <c r="A12" s="1573"/>
      <c r="B12" s="1574"/>
      <c r="C12" s="1574"/>
      <c r="D12" s="1574"/>
      <c r="E12" s="1574"/>
      <c r="F12" s="1575"/>
      <c r="G12" s="1579"/>
      <c r="H12" s="1535"/>
      <c r="I12" s="1536"/>
      <c r="J12" s="1538"/>
      <c r="K12" s="1539"/>
      <c r="L12" s="1539"/>
      <c r="M12" s="1539"/>
      <c r="N12" s="1539"/>
      <c r="O12" s="1539"/>
      <c r="P12" s="1539"/>
      <c r="Q12" s="1539"/>
      <c r="R12" s="1539"/>
      <c r="S12" s="1539"/>
      <c r="T12" s="1539"/>
      <c r="U12" s="1539"/>
      <c r="V12" s="1539"/>
      <c r="W12" s="1539"/>
      <c r="X12" s="1539"/>
      <c r="Y12" s="1539"/>
      <c r="Z12" s="1539"/>
      <c r="AA12" s="1539"/>
      <c r="AB12" s="1539"/>
      <c r="AC12" s="1540"/>
    </row>
    <row r="13" spans="1:29" ht="3.75" customHeight="1" x14ac:dyDescent="0.45">
      <c r="A13" s="1573"/>
      <c r="B13" s="1574"/>
      <c r="C13" s="1574"/>
      <c r="D13" s="1574"/>
      <c r="E13" s="1574"/>
      <c r="F13" s="1575"/>
      <c r="G13" s="1511"/>
      <c r="H13" s="1512"/>
      <c r="I13" s="1513"/>
      <c r="J13" s="1523"/>
      <c r="K13" s="1524"/>
      <c r="L13" s="1524"/>
      <c r="M13" s="1524"/>
      <c r="N13" s="1524"/>
      <c r="O13" s="1524"/>
      <c r="P13" s="1524"/>
      <c r="Q13" s="1524"/>
      <c r="R13" s="1524"/>
      <c r="S13" s="1524"/>
      <c r="T13" s="1524"/>
      <c r="U13" s="1524"/>
      <c r="V13" s="1524"/>
      <c r="W13" s="1524"/>
      <c r="X13" s="1524"/>
      <c r="Y13" s="1524"/>
      <c r="Z13" s="1524"/>
      <c r="AA13" s="1524"/>
      <c r="AB13" s="1524"/>
      <c r="AC13" s="1541"/>
    </row>
    <row r="14" spans="1:29" ht="3.75" customHeight="1" x14ac:dyDescent="0.45">
      <c r="A14" s="1573"/>
      <c r="B14" s="1574"/>
      <c r="C14" s="1574"/>
      <c r="D14" s="1574"/>
      <c r="E14" s="1574"/>
      <c r="F14" s="1575"/>
      <c r="G14" s="1508" t="s">
        <v>5578</v>
      </c>
      <c r="H14" s="1509"/>
      <c r="I14" s="1510"/>
      <c r="J14" s="1826" t="s">
        <v>1368</v>
      </c>
      <c r="K14" s="1827"/>
      <c r="L14" s="1838"/>
      <c r="M14" s="1817"/>
      <c r="N14" s="1818"/>
      <c r="O14" s="1818"/>
      <c r="P14" s="1835"/>
      <c r="Q14" s="806"/>
      <c r="R14" s="1817"/>
      <c r="S14" s="1818"/>
      <c r="T14" s="1818"/>
      <c r="U14" s="1835"/>
      <c r="V14" s="806"/>
      <c r="W14" s="806"/>
      <c r="X14" s="806"/>
      <c r="Y14" s="806"/>
      <c r="Z14" s="806"/>
      <c r="AA14" s="806"/>
      <c r="AB14" s="806"/>
      <c r="AC14" s="806"/>
    </row>
    <row r="15" spans="1:29" ht="15" customHeight="1" x14ac:dyDescent="0.45">
      <c r="A15" s="1573"/>
      <c r="B15" s="1574"/>
      <c r="C15" s="1574"/>
      <c r="D15" s="1574"/>
      <c r="E15" s="1574"/>
      <c r="F15" s="1575"/>
      <c r="G15" s="1579"/>
      <c r="H15" s="1535"/>
      <c r="I15" s="1536"/>
      <c r="J15" s="1829"/>
      <c r="K15" s="1830"/>
      <c r="L15" s="1839"/>
      <c r="M15" s="1820"/>
      <c r="N15" s="1821"/>
      <c r="O15" s="1821"/>
      <c r="P15" s="1836"/>
      <c r="Q15" s="805" t="s">
        <v>8559</v>
      </c>
      <c r="R15" s="1820"/>
      <c r="S15" s="1821"/>
      <c r="T15" s="1821"/>
      <c r="U15" s="1836"/>
      <c r="V15" s="806"/>
      <c r="W15" s="806"/>
      <c r="X15" s="806"/>
      <c r="Y15" s="806"/>
      <c r="Z15" s="806"/>
      <c r="AA15" s="806"/>
      <c r="AB15" s="806"/>
      <c r="AC15" s="806"/>
    </row>
    <row r="16" spans="1:29" ht="3.75" customHeight="1" x14ac:dyDescent="0.45">
      <c r="A16" s="1573"/>
      <c r="B16" s="1574"/>
      <c r="C16" s="1574"/>
      <c r="D16" s="1574"/>
      <c r="E16" s="1574"/>
      <c r="F16" s="1575"/>
      <c r="G16" s="1579"/>
      <c r="H16" s="1535"/>
      <c r="I16" s="1536"/>
      <c r="J16" s="1832"/>
      <c r="K16" s="1833"/>
      <c r="L16" s="1840"/>
      <c r="M16" s="1823"/>
      <c r="N16" s="1824"/>
      <c r="O16" s="1824"/>
      <c r="P16" s="1837"/>
      <c r="Q16" s="806"/>
      <c r="R16" s="1823"/>
      <c r="S16" s="1824"/>
      <c r="T16" s="1824"/>
      <c r="U16" s="1837"/>
      <c r="V16" s="806"/>
      <c r="W16" s="806"/>
      <c r="X16" s="806"/>
      <c r="Y16" s="806"/>
      <c r="Z16" s="806"/>
      <c r="AA16" s="806"/>
      <c r="AB16" s="806"/>
      <c r="AC16" s="806"/>
    </row>
    <row r="17" spans="1:34" ht="3.75" customHeight="1" x14ac:dyDescent="0.45">
      <c r="A17" s="1573"/>
      <c r="B17" s="1574"/>
      <c r="C17" s="1574"/>
      <c r="D17" s="1574"/>
      <c r="E17" s="1574"/>
      <c r="F17" s="1575"/>
      <c r="G17" s="1579"/>
      <c r="H17" s="1535"/>
      <c r="I17" s="1536"/>
      <c r="J17" s="1826" t="s">
        <v>8556</v>
      </c>
      <c r="K17" s="1827"/>
      <c r="L17" s="1838"/>
      <c r="M17" s="1817"/>
      <c r="N17" s="1818"/>
      <c r="O17" s="1818"/>
      <c r="P17" s="1818"/>
      <c r="Q17" s="1818"/>
      <c r="R17" s="1818"/>
      <c r="S17" s="1835"/>
      <c r="T17" s="1826" t="s">
        <v>6</v>
      </c>
      <c r="U17" s="1827"/>
      <c r="V17" s="1838"/>
      <c r="W17" s="1817"/>
      <c r="X17" s="1818"/>
      <c r="Y17" s="1818"/>
      <c r="Z17" s="1818"/>
      <c r="AA17" s="1818"/>
      <c r="AB17" s="1818"/>
      <c r="AC17" s="1819"/>
    </row>
    <row r="18" spans="1:34" ht="15" customHeight="1" x14ac:dyDescent="0.45">
      <c r="A18" s="1573"/>
      <c r="B18" s="1574"/>
      <c r="C18" s="1574"/>
      <c r="D18" s="1574"/>
      <c r="E18" s="1574"/>
      <c r="F18" s="1575"/>
      <c r="G18" s="1579"/>
      <c r="H18" s="1535"/>
      <c r="I18" s="1536"/>
      <c r="J18" s="1829"/>
      <c r="K18" s="1830"/>
      <c r="L18" s="1839"/>
      <c r="M18" s="1820"/>
      <c r="N18" s="1821"/>
      <c r="O18" s="1821"/>
      <c r="P18" s="1821"/>
      <c r="Q18" s="1821"/>
      <c r="R18" s="1821"/>
      <c r="S18" s="1836"/>
      <c r="T18" s="1829"/>
      <c r="U18" s="1830"/>
      <c r="V18" s="1839"/>
      <c r="W18" s="1820"/>
      <c r="X18" s="1821"/>
      <c r="Y18" s="1821"/>
      <c r="Z18" s="1821"/>
      <c r="AA18" s="1821"/>
      <c r="AB18" s="1821"/>
      <c r="AC18" s="1822"/>
    </row>
    <row r="19" spans="1:34" ht="3.75" customHeight="1" x14ac:dyDescent="0.45">
      <c r="A19" s="1573"/>
      <c r="B19" s="1574"/>
      <c r="C19" s="1574"/>
      <c r="D19" s="1574"/>
      <c r="E19" s="1574"/>
      <c r="F19" s="1575"/>
      <c r="G19" s="1579"/>
      <c r="H19" s="1535"/>
      <c r="I19" s="1536"/>
      <c r="J19" s="1832"/>
      <c r="K19" s="1833"/>
      <c r="L19" s="1840"/>
      <c r="M19" s="1823"/>
      <c r="N19" s="1824"/>
      <c r="O19" s="1824"/>
      <c r="P19" s="1824"/>
      <c r="Q19" s="1824"/>
      <c r="R19" s="1824"/>
      <c r="S19" s="1837"/>
      <c r="T19" s="1832"/>
      <c r="U19" s="1833"/>
      <c r="V19" s="1840"/>
      <c r="W19" s="1823"/>
      <c r="X19" s="1824"/>
      <c r="Y19" s="1824"/>
      <c r="Z19" s="1824"/>
      <c r="AA19" s="1824"/>
      <c r="AB19" s="1824"/>
      <c r="AC19" s="1825"/>
    </row>
    <row r="20" spans="1:34" ht="3.75" customHeight="1" x14ac:dyDescent="0.45">
      <c r="A20" s="1573"/>
      <c r="B20" s="1574"/>
      <c r="C20" s="1574"/>
      <c r="D20" s="1574"/>
      <c r="E20" s="1574"/>
      <c r="F20" s="1575"/>
      <c r="G20" s="1579"/>
      <c r="H20" s="1535"/>
      <c r="I20" s="1536"/>
      <c r="J20" s="1826" t="s">
        <v>8536</v>
      </c>
      <c r="K20" s="1827"/>
      <c r="L20" s="1838"/>
      <c r="M20" s="1817"/>
      <c r="N20" s="1818"/>
      <c r="O20" s="1818"/>
      <c r="P20" s="1818"/>
      <c r="Q20" s="1818"/>
      <c r="R20" s="1818"/>
      <c r="S20" s="1835"/>
      <c r="T20" s="1826" t="s">
        <v>1358</v>
      </c>
      <c r="U20" s="1827"/>
      <c r="V20" s="1838"/>
      <c r="W20" s="1817"/>
      <c r="X20" s="1818"/>
      <c r="Y20" s="1818"/>
      <c r="Z20" s="1818"/>
      <c r="AA20" s="1818"/>
      <c r="AB20" s="1818"/>
      <c r="AC20" s="1819"/>
      <c r="AH20" s="265"/>
    </row>
    <row r="21" spans="1:34" ht="15" customHeight="1" x14ac:dyDescent="0.45">
      <c r="A21" s="1573"/>
      <c r="B21" s="1574"/>
      <c r="C21" s="1574"/>
      <c r="D21" s="1574"/>
      <c r="E21" s="1574"/>
      <c r="F21" s="1575"/>
      <c r="G21" s="1579"/>
      <c r="H21" s="1535"/>
      <c r="I21" s="1536"/>
      <c r="J21" s="1829"/>
      <c r="K21" s="1830"/>
      <c r="L21" s="1839"/>
      <c r="M21" s="1820"/>
      <c r="N21" s="1821"/>
      <c r="O21" s="1821"/>
      <c r="P21" s="1821"/>
      <c r="Q21" s="1821"/>
      <c r="R21" s="1821"/>
      <c r="S21" s="1836"/>
      <c r="T21" s="1829"/>
      <c r="U21" s="1830"/>
      <c r="V21" s="1839"/>
      <c r="W21" s="1820"/>
      <c r="X21" s="1821"/>
      <c r="Y21" s="1821"/>
      <c r="Z21" s="1821"/>
      <c r="AA21" s="1821"/>
      <c r="AB21" s="1821"/>
      <c r="AC21" s="1822"/>
    </row>
    <row r="22" spans="1:34" ht="3.75" customHeight="1" x14ac:dyDescent="0.45">
      <c r="A22" s="1573"/>
      <c r="B22" s="1574"/>
      <c r="C22" s="1574"/>
      <c r="D22" s="1574"/>
      <c r="E22" s="1574"/>
      <c r="F22" s="1575"/>
      <c r="G22" s="1579"/>
      <c r="H22" s="1535"/>
      <c r="I22" s="1536"/>
      <c r="J22" s="1832"/>
      <c r="K22" s="1833"/>
      <c r="L22" s="1840"/>
      <c r="M22" s="1823"/>
      <c r="N22" s="1824"/>
      <c r="O22" s="1824"/>
      <c r="P22" s="1824"/>
      <c r="Q22" s="1824"/>
      <c r="R22" s="1824"/>
      <c r="S22" s="1837"/>
      <c r="T22" s="1832"/>
      <c r="U22" s="1833"/>
      <c r="V22" s="1840"/>
      <c r="W22" s="1823"/>
      <c r="X22" s="1824"/>
      <c r="Y22" s="1824"/>
      <c r="Z22" s="1824"/>
      <c r="AA22" s="1824"/>
      <c r="AB22" s="1824"/>
      <c r="AC22" s="1825"/>
    </row>
    <row r="23" spans="1:34" ht="3.75" customHeight="1" x14ac:dyDescent="0.45">
      <c r="A23" s="1573"/>
      <c r="B23" s="1574"/>
      <c r="C23" s="1574"/>
      <c r="D23" s="1574"/>
      <c r="E23" s="1574"/>
      <c r="F23" s="1575"/>
      <c r="G23" s="1579"/>
      <c r="H23" s="1535"/>
      <c r="I23" s="1536"/>
      <c r="J23" s="1826" t="s">
        <v>4981</v>
      </c>
      <c r="K23" s="1827"/>
      <c r="L23" s="1838"/>
      <c r="M23" s="1826"/>
      <c r="N23" s="1827"/>
      <c r="O23" s="1827"/>
      <c r="P23" s="1827"/>
      <c r="Q23" s="1827"/>
      <c r="R23" s="1827"/>
      <c r="S23" s="1827"/>
      <c r="T23" s="1827"/>
      <c r="U23" s="1827"/>
      <c r="V23" s="1827"/>
      <c r="W23" s="1827"/>
      <c r="X23" s="1827"/>
      <c r="Y23" s="1827"/>
      <c r="Z23" s="1827"/>
      <c r="AA23" s="1827"/>
      <c r="AB23" s="1827"/>
      <c r="AC23" s="1828"/>
    </row>
    <row r="24" spans="1:34" ht="15" customHeight="1" x14ac:dyDescent="0.45">
      <c r="A24" s="1573"/>
      <c r="B24" s="1574"/>
      <c r="C24" s="1574"/>
      <c r="D24" s="1574"/>
      <c r="E24" s="1574"/>
      <c r="F24" s="1575"/>
      <c r="G24" s="1579"/>
      <c r="H24" s="1535"/>
      <c r="I24" s="1536"/>
      <c r="J24" s="1829"/>
      <c r="K24" s="1830"/>
      <c r="L24" s="1839"/>
      <c r="M24" s="1829"/>
      <c r="N24" s="1830"/>
      <c r="O24" s="1830"/>
      <c r="P24" s="1830"/>
      <c r="Q24" s="1830"/>
      <c r="R24" s="1830"/>
      <c r="S24" s="1830"/>
      <c r="T24" s="1830"/>
      <c r="U24" s="1830"/>
      <c r="V24" s="1830"/>
      <c r="W24" s="1830"/>
      <c r="X24" s="1830"/>
      <c r="Y24" s="1830"/>
      <c r="Z24" s="1830"/>
      <c r="AA24" s="1830"/>
      <c r="AB24" s="1830"/>
      <c r="AC24" s="1831"/>
    </row>
    <row r="25" spans="1:34" ht="3.75" customHeight="1" x14ac:dyDescent="0.45">
      <c r="A25" s="1576"/>
      <c r="B25" s="1577"/>
      <c r="C25" s="1577"/>
      <c r="D25" s="1577"/>
      <c r="E25" s="1577"/>
      <c r="F25" s="1578"/>
      <c r="G25" s="1511"/>
      <c r="H25" s="1512"/>
      <c r="I25" s="1513"/>
      <c r="J25" s="1832"/>
      <c r="K25" s="1833"/>
      <c r="L25" s="1840"/>
      <c r="M25" s="1832"/>
      <c r="N25" s="1833"/>
      <c r="O25" s="1833"/>
      <c r="P25" s="1833"/>
      <c r="Q25" s="1833"/>
      <c r="R25" s="1833"/>
      <c r="S25" s="1833"/>
      <c r="T25" s="1833"/>
      <c r="U25" s="1833"/>
      <c r="V25" s="1833"/>
      <c r="W25" s="1833"/>
      <c r="X25" s="1833"/>
      <c r="Y25" s="1833"/>
      <c r="Z25" s="1833"/>
      <c r="AA25" s="1833"/>
      <c r="AB25" s="1833"/>
      <c r="AC25" s="1834"/>
    </row>
    <row r="26" spans="1:34" ht="20.55" customHeight="1" x14ac:dyDescent="0.45">
      <c r="A26" s="1533" t="s">
        <v>5592</v>
      </c>
      <c r="B26" s="1580"/>
      <c r="C26" s="1580"/>
      <c r="D26" s="1580"/>
      <c r="E26" s="1580"/>
      <c r="F26" s="1580"/>
      <c r="G26" s="1508" t="s">
        <v>5576</v>
      </c>
      <c r="H26" s="1509"/>
      <c r="I26" s="1510"/>
      <c r="J26" s="276"/>
      <c r="K26" s="276"/>
      <c r="L26" s="276"/>
      <c r="M26" s="276"/>
      <c r="N26" s="276"/>
      <c r="O26" s="276"/>
      <c r="P26" s="276"/>
      <c r="Q26" s="276"/>
      <c r="R26" s="276"/>
      <c r="S26" s="276"/>
      <c r="T26" s="276"/>
      <c r="U26" s="276"/>
      <c r="V26" s="276"/>
      <c r="W26" s="276"/>
      <c r="X26" s="276"/>
      <c r="Y26" s="276"/>
      <c r="Z26" s="276"/>
      <c r="AA26" s="276"/>
      <c r="AB26" s="276"/>
      <c r="AC26" s="455"/>
    </row>
    <row r="27" spans="1:34" ht="16.05" customHeight="1" x14ac:dyDescent="0.45">
      <c r="A27" s="1534"/>
      <c r="B27" s="1582"/>
      <c r="C27" s="1582"/>
      <c r="D27" s="1582"/>
      <c r="E27" s="1582"/>
      <c r="F27" s="1582"/>
      <c r="G27" s="1579"/>
      <c r="H27" s="1535"/>
      <c r="I27" s="1536"/>
      <c r="J27" s="206"/>
      <c r="K27" s="828"/>
      <c r="L27" s="261" t="s">
        <v>156</v>
      </c>
      <c r="M27" s="206"/>
      <c r="N27" s="206"/>
      <c r="O27" s="206"/>
      <c r="P27" s="206"/>
      <c r="Q27" s="206"/>
      <c r="R27" s="206"/>
      <c r="S27" s="206"/>
      <c r="T27" s="206"/>
      <c r="U27" s="206"/>
      <c r="V27" s="206"/>
      <c r="W27" s="206"/>
      <c r="X27" s="206"/>
      <c r="Y27" s="206"/>
      <c r="Z27" s="206"/>
      <c r="AA27" s="206"/>
      <c r="AB27" s="206"/>
      <c r="AC27" s="458"/>
    </row>
    <row r="28" spans="1:34" ht="16.05" customHeight="1" x14ac:dyDescent="0.45">
      <c r="A28" s="1617"/>
      <c r="B28" s="1618"/>
      <c r="C28" s="1618"/>
      <c r="D28" s="1618"/>
      <c r="E28" s="1618"/>
      <c r="F28" s="1618"/>
      <c r="G28" s="1511"/>
      <c r="H28" s="1512"/>
      <c r="I28" s="1513"/>
      <c r="J28" s="279"/>
      <c r="K28" s="279"/>
      <c r="L28" s="279"/>
      <c r="M28" s="279"/>
      <c r="N28" s="279"/>
      <c r="O28" s="279"/>
      <c r="P28" s="279"/>
      <c r="Q28" s="279"/>
      <c r="R28" s="279"/>
      <c r="S28" s="279"/>
      <c r="T28" s="279"/>
      <c r="U28" s="279"/>
      <c r="V28" s="279"/>
      <c r="W28" s="279"/>
      <c r="X28" s="279"/>
      <c r="Y28" s="279"/>
      <c r="Z28" s="279"/>
      <c r="AA28" s="279"/>
      <c r="AB28" s="279"/>
      <c r="AC28" s="456"/>
    </row>
    <row r="29" spans="1:34" ht="20.100000000000001" customHeight="1" x14ac:dyDescent="0.45">
      <c r="A29" s="1689" t="s">
        <v>5591</v>
      </c>
      <c r="B29" s="1690"/>
      <c r="C29" s="1690"/>
      <c r="D29" s="1690"/>
      <c r="E29" s="1690"/>
      <c r="F29" s="1690"/>
      <c r="G29" s="1690"/>
      <c r="H29" s="1690"/>
      <c r="I29" s="1690"/>
      <c r="J29" s="1559"/>
      <c r="K29" s="1560"/>
      <c r="L29" s="826"/>
      <c r="M29" s="468" t="s">
        <v>76</v>
      </c>
      <c r="N29" s="826"/>
      <c r="O29" s="468" t="s">
        <v>77</v>
      </c>
      <c r="P29" s="826"/>
      <c r="Q29" s="468" t="s">
        <v>140</v>
      </c>
      <c r="AC29" s="256"/>
    </row>
    <row r="30" spans="1:34" ht="3.75" customHeight="1" x14ac:dyDescent="0.45">
      <c r="A30" s="1561" t="s">
        <v>43</v>
      </c>
      <c r="B30" s="1562"/>
      <c r="C30" s="1562"/>
      <c r="D30" s="1562"/>
      <c r="E30" s="1562"/>
      <c r="F30" s="1562"/>
      <c r="G30" s="1562"/>
      <c r="H30" s="1562"/>
      <c r="I30" s="1563"/>
      <c r="J30" s="1542"/>
      <c r="K30" s="1527"/>
      <c r="L30" s="1527"/>
      <c r="M30" s="1527"/>
      <c r="N30" s="1527"/>
      <c r="O30" s="1527"/>
      <c r="P30" s="1527"/>
      <c r="Q30" s="1527"/>
      <c r="R30" s="1527"/>
      <c r="S30" s="1527"/>
      <c r="T30" s="1527"/>
      <c r="U30" s="1527"/>
      <c r="V30" s="1527"/>
      <c r="W30" s="1527"/>
      <c r="X30" s="1527"/>
      <c r="Y30" s="1527"/>
      <c r="Z30" s="1527"/>
      <c r="AA30" s="1527"/>
      <c r="AB30" s="1527"/>
      <c r="AC30" s="1519"/>
    </row>
    <row r="31" spans="1:34" ht="30" customHeight="1" x14ac:dyDescent="0.45">
      <c r="A31" s="1564"/>
      <c r="B31" s="1565"/>
      <c r="C31" s="1565"/>
      <c r="D31" s="1565"/>
      <c r="E31" s="1565"/>
      <c r="F31" s="1565"/>
      <c r="G31" s="1565"/>
      <c r="H31" s="1565"/>
      <c r="I31" s="1566"/>
      <c r="J31" s="1543"/>
      <c r="K31" s="1544"/>
      <c r="L31" s="1544"/>
      <c r="M31" s="1544"/>
      <c r="N31" s="1544"/>
      <c r="O31" s="1544"/>
      <c r="P31" s="1544"/>
      <c r="Q31" s="1544"/>
      <c r="R31" s="1544"/>
      <c r="S31" s="1544"/>
      <c r="T31" s="1544"/>
      <c r="U31" s="1544"/>
      <c r="V31" s="1544"/>
      <c r="W31" s="1544"/>
      <c r="X31" s="1544"/>
      <c r="Y31" s="1544"/>
      <c r="Z31" s="1544"/>
      <c r="AA31" s="1544"/>
      <c r="AB31" s="1544"/>
      <c r="AC31" s="1545"/>
    </row>
    <row r="32" spans="1:34" ht="3.75" customHeight="1" x14ac:dyDescent="0.45">
      <c r="A32" s="1567"/>
      <c r="B32" s="1568"/>
      <c r="C32" s="1568"/>
      <c r="D32" s="1568"/>
      <c r="E32" s="1568"/>
      <c r="F32" s="1568"/>
      <c r="G32" s="1568"/>
      <c r="H32" s="1568"/>
      <c r="I32" s="1569"/>
      <c r="J32" s="1546"/>
      <c r="K32" s="1528"/>
      <c r="L32" s="1528"/>
      <c r="M32" s="1528"/>
      <c r="N32" s="1528"/>
      <c r="O32" s="1528"/>
      <c r="P32" s="1528"/>
      <c r="Q32" s="1528"/>
      <c r="R32" s="1528"/>
      <c r="S32" s="1528"/>
      <c r="T32" s="1528"/>
      <c r="U32" s="1528"/>
      <c r="V32" s="1528"/>
      <c r="W32" s="1528"/>
      <c r="X32" s="1528"/>
      <c r="Y32" s="1528"/>
      <c r="Z32" s="1528"/>
      <c r="AA32" s="1528"/>
      <c r="AB32" s="1528"/>
      <c r="AC32" s="1520"/>
    </row>
    <row r="33" spans="1:29" ht="3.75" customHeight="1" x14ac:dyDescent="0.45">
      <c r="A33" s="1841" t="s">
        <v>628</v>
      </c>
      <c r="B33" s="1814"/>
      <c r="C33" s="1814"/>
      <c r="D33" s="1814"/>
      <c r="E33" s="1814"/>
      <c r="F33" s="1814"/>
      <c r="G33" s="1814"/>
      <c r="H33" s="1814"/>
      <c r="I33" s="1814"/>
      <c r="J33" s="1814"/>
      <c r="K33" s="1814"/>
      <c r="L33" s="1814"/>
      <c r="M33" s="1814"/>
      <c r="N33" s="1814"/>
      <c r="O33" s="1814"/>
      <c r="P33" s="1814"/>
      <c r="Q33" s="1814"/>
      <c r="R33" s="1814"/>
      <c r="S33" s="1814"/>
      <c r="T33" s="1814"/>
      <c r="U33" s="1814"/>
      <c r="V33" s="1814"/>
      <c r="W33" s="1814"/>
      <c r="X33" s="1814"/>
      <c r="Y33" s="1814"/>
      <c r="Z33" s="1814"/>
      <c r="AA33" s="1814"/>
      <c r="AB33" s="1814"/>
      <c r="AC33" s="1842"/>
    </row>
    <row r="34" spans="1:29" ht="13.35" customHeight="1" x14ac:dyDescent="0.45">
      <c r="A34" s="1843"/>
      <c r="B34" s="1815"/>
      <c r="C34" s="1815"/>
      <c r="D34" s="1815"/>
      <c r="E34" s="1815"/>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1815"/>
      <c r="AC34" s="1844"/>
    </row>
    <row r="35" spans="1:29" ht="3.75" customHeight="1" x14ac:dyDescent="0.45">
      <c r="A35" s="1845"/>
      <c r="B35" s="1816"/>
      <c r="C35" s="1816"/>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46"/>
    </row>
    <row r="36" spans="1:29" ht="3.75" customHeight="1" x14ac:dyDescent="0.45">
      <c r="A36" s="1486" t="s">
        <v>5659</v>
      </c>
      <c r="B36" s="1486"/>
      <c r="C36" s="1486"/>
      <c r="D36" s="1486"/>
      <c r="E36" s="1486"/>
      <c r="F36" s="1486"/>
      <c r="G36" s="1486"/>
      <c r="H36" s="1486"/>
      <c r="I36" s="1486"/>
      <c r="J36" s="1557"/>
      <c r="K36" s="1557"/>
      <c r="L36" s="1557"/>
      <c r="M36" s="1557"/>
      <c r="N36" s="1557"/>
      <c r="O36" s="1557"/>
      <c r="P36" s="1557"/>
      <c r="Q36" s="1557"/>
      <c r="R36" s="1557"/>
      <c r="S36" s="1557"/>
      <c r="T36" s="1557"/>
      <c r="U36" s="1557"/>
      <c r="V36" s="1557"/>
      <c r="W36" s="1557"/>
      <c r="X36" s="1557"/>
      <c r="Y36" s="1557"/>
      <c r="Z36" s="1557"/>
      <c r="AA36" s="1557"/>
      <c r="AB36" s="1557"/>
      <c r="AC36" s="1557"/>
    </row>
    <row r="37" spans="1:29" s="254" customFormat="1" ht="23.1" customHeight="1" x14ac:dyDescent="0.15">
      <c r="A37" s="1486"/>
      <c r="B37" s="1486"/>
      <c r="C37" s="1486"/>
      <c r="D37" s="1486"/>
      <c r="E37" s="1486"/>
      <c r="F37" s="1486"/>
      <c r="G37" s="1486"/>
      <c r="H37" s="1486"/>
      <c r="I37" s="1486"/>
      <c r="J37" s="1557"/>
      <c r="K37" s="1557"/>
      <c r="L37" s="1557"/>
      <c r="M37" s="1557"/>
      <c r="N37" s="1557"/>
      <c r="O37" s="1557"/>
      <c r="P37" s="1557"/>
      <c r="Q37" s="1557"/>
      <c r="R37" s="1557"/>
      <c r="S37" s="1557"/>
      <c r="T37" s="1557"/>
      <c r="U37" s="1557"/>
      <c r="V37" s="1557"/>
      <c r="W37" s="1557"/>
      <c r="X37" s="1557"/>
      <c r="Y37" s="1557"/>
      <c r="Z37" s="1557"/>
      <c r="AA37" s="1557"/>
      <c r="AB37" s="1557"/>
      <c r="AC37" s="1557"/>
    </row>
    <row r="38" spans="1:29" s="254" customFormat="1" ht="3.6" customHeight="1" x14ac:dyDescent="0.15">
      <c r="A38" s="1486"/>
      <c r="B38" s="1486"/>
      <c r="C38" s="1486"/>
      <c r="D38" s="1486"/>
      <c r="E38" s="1486"/>
      <c r="F38" s="1486"/>
      <c r="G38" s="1486"/>
      <c r="H38" s="1486"/>
      <c r="I38" s="1486"/>
      <c r="J38" s="1557"/>
      <c r="K38" s="1557"/>
      <c r="L38" s="1557"/>
      <c r="M38" s="1557"/>
      <c r="N38" s="1557"/>
      <c r="O38" s="1557"/>
      <c r="P38" s="1557"/>
      <c r="Q38" s="1557"/>
      <c r="R38" s="1557"/>
      <c r="S38" s="1557"/>
      <c r="T38" s="1557"/>
      <c r="U38" s="1557"/>
      <c r="V38" s="1557"/>
      <c r="W38" s="1557"/>
      <c r="X38" s="1557"/>
      <c r="Y38" s="1557"/>
      <c r="Z38" s="1557"/>
      <c r="AA38" s="1557"/>
      <c r="AB38" s="1557"/>
      <c r="AC38" s="1557"/>
    </row>
    <row r="39" spans="1:29" ht="3.75" customHeight="1" x14ac:dyDescent="0.45">
      <c r="A39" s="1814" t="s">
        <v>625</v>
      </c>
      <c r="B39" s="1814"/>
      <c r="C39" s="1814"/>
      <c r="D39" s="1814"/>
      <c r="E39" s="1814"/>
      <c r="F39" s="1814"/>
      <c r="G39" s="1814"/>
      <c r="H39" s="1814"/>
      <c r="I39" s="1814"/>
      <c r="J39" s="1814"/>
      <c r="K39" s="1814"/>
      <c r="L39" s="1814"/>
      <c r="M39" s="1814"/>
      <c r="N39" s="1814"/>
      <c r="O39" s="1814"/>
      <c r="P39" s="1814"/>
      <c r="Q39" s="1814"/>
      <c r="R39" s="1814"/>
      <c r="S39" s="1814"/>
      <c r="T39" s="1814"/>
      <c r="U39" s="1814"/>
      <c r="V39" s="1814"/>
      <c r="W39" s="1814"/>
      <c r="X39" s="1814"/>
      <c r="Y39" s="1814"/>
      <c r="Z39" s="1814"/>
      <c r="AA39" s="1814"/>
      <c r="AB39" s="1814"/>
      <c r="AC39" s="1814"/>
    </row>
    <row r="40" spans="1:29" s="254" customFormat="1" ht="13.35" customHeight="1" x14ac:dyDescent="0.15">
      <c r="A40" s="1815"/>
      <c r="B40" s="1815"/>
      <c r="C40" s="1815"/>
      <c r="D40" s="1815"/>
      <c r="E40" s="1815"/>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row>
    <row r="41" spans="1:29" s="254" customFormat="1" ht="3.6" customHeight="1" x14ac:dyDescent="0.15">
      <c r="A41" s="1816"/>
      <c r="B41" s="1816"/>
      <c r="C41" s="1816"/>
      <c r="D41" s="1816"/>
      <c r="E41" s="1816"/>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row>
    <row r="42" spans="1:29" ht="3.75" customHeight="1" x14ac:dyDescent="0.45">
      <c r="A42" s="1486" t="s">
        <v>5659</v>
      </c>
      <c r="B42" s="1486"/>
      <c r="C42" s="1486"/>
      <c r="D42" s="1486"/>
      <c r="E42" s="1486"/>
      <c r="F42" s="1486"/>
      <c r="G42" s="1486"/>
      <c r="H42" s="1486"/>
      <c r="I42" s="1486"/>
      <c r="J42" s="1557"/>
      <c r="K42" s="1557"/>
      <c r="L42" s="1557"/>
      <c r="M42" s="1557"/>
      <c r="N42" s="1557"/>
      <c r="O42" s="1557"/>
      <c r="P42" s="1557"/>
      <c r="Q42" s="1557"/>
      <c r="R42" s="1557"/>
      <c r="S42" s="1557"/>
      <c r="T42" s="1557"/>
      <c r="U42" s="1557"/>
      <c r="V42" s="1557"/>
      <c r="W42" s="1557"/>
      <c r="X42" s="1557"/>
      <c r="Y42" s="1557"/>
      <c r="Z42" s="1557"/>
      <c r="AA42" s="1557"/>
      <c r="AB42" s="1557"/>
      <c r="AC42" s="1557"/>
    </row>
    <row r="43" spans="1:29" s="254" customFormat="1" ht="23.1" customHeight="1" x14ac:dyDescent="0.15">
      <c r="A43" s="1486"/>
      <c r="B43" s="1486"/>
      <c r="C43" s="1486"/>
      <c r="D43" s="1486"/>
      <c r="E43" s="1486"/>
      <c r="F43" s="1486"/>
      <c r="G43" s="1486"/>
      <c r="H43" s="1486"/>
      <c r="I43" s="1486"/>
      <c r="J43" s="1557"/>
      <c r="K43" s="1557"/>
      <c r="L43" s="1557"/>
      <c r="M43" s="1557"/>
      <c r="N43" s="1557"/>
      <c r="O43" s="1557"/>
      <c r="P43" s="1557"/>
      <c r="Q43" s="1557"/>
      <c r="R43" s="1557"/>
      <c r="S43" s="1557"/>
      <c r="T43" s="1557"/>
      <c r="U43" s="1557"/>
      <c r="V43" s="1557"/>
      <c r="W43" s="1557"/>
      <c r="X43" s="1557"/>
      <c r="Y43" s="1557"/>
      <c r="Z43" s="1557"/>
      <c r="AA43" s="1557"/>
      <c r="AB43" s="1557"/>
      <c r="AC43" s="1557"/>
    </row>
    <row r="44" spans="1:29" s="254" customFormat="1" ht="3.6" customHeight="1" x14ac:dyDescent="0.15">
      <c r="A44" s="1486"/>
      <c r="B44" s="1486"/>
      <c r="C44" s="1486"/>
      <c r="D44" s="1486"/>
      <c r="E44" s="1486"/>
      <c r="F44" s="1486"/>
      <c r="G44" s="1486"/>
      <c r="H44" s="1486"/>
      <c r="I44" s="1486"/>
      <c r="J44" s="1557"/>
      <c r="K44" s="1557"/>
      <c r="L44" s="1557"/>
      <c r="M44" s="1557"/>
      <c r="N44" s="1557"/>
      <c r="O44" s="1557"/>
      <c r="P44" s="1557"/>
      <c r="Q44" s="1557"/>
      <c r="R44" s="1557"/>
      <c r="S44" s="1557"/>
      <c r="T44" s="1557"/>
      <c r="U44" s="1557"/>
      <c r="V44" s="1557"/>
      <c r="W44" s="1557"/>
      <c r="X44" s="1557"/>
      <c r="Y44" s="1557"/>
      <c r="Z44" s="1557"/>
      <c r="AA44" s="1557"/>
      <c r="AB44" s="1557"/>
      <c r="AC44" s="1557"/>
    </row>
    <row r="45" spans="1:29" ht="7.05" customHeight="1" x14ac:dyDescent="0.45"/>
    <row r="46" spans="1:29" ht="13.35" customHeight="1" x14ac:dyDescent="0.45">
      <c r="A46" s="230" t="s">
        <v>5588</v>
      </c>
    </row>
    <row r="47" spans="1:29" ht="7.05" customHeight="1" x14ac:dyDescent="0.45"/>
    <row r="48" spans="1:29" ht="7.05" customHeight="1" x14ac:dyDescent="0.45"/>
    <row r="49" spans="1:33" ht="13.35" customHeight="1" x14ac:dyDescent="0.45">
      <c r="B49" s="1603"/>
      <c r="C49" s="1603"/>
      <c r="D49" s="829"/>
      <c r="E49" s="230" t="s">
        <v>76</v>
      </c>
      <c r="F49" s="826"/>
      <c r="G49" s="230" t="s">
        <v>139</v>
      </c>
      <c r="H49" s="826"/>
      <c r="I49" s="230" t="s">
        <v>140</v>
      </c>
    </row>
    <row r="50" spans="1:33" ht="7.05" customHeight="1" x14ac:dyDescent="0.45">
      <c r="M50" s="206"/>
      <c r="N50" s="206"/>
      <c r="O50" s="206"/>
      <c r="P50" s="206"/>
    </row>
    <row r="51" spans="1:33" ht="17.100000000000001" customHeight="1" x14ac:dyDescent="0.45">
      <c r="B51" s="1544" t="s">
        <v>48</v>
      </c>
      <c r="C51" s="1544"/>
      <c r="D51" s="1544"/>
      <c r="E51" s="1604" t="s">
        <v>5587</v>
      </c>
      <c r="F51" s="1604"/>
      <c r="G51" s="1604"/>
      <c r="H51" s="1604"/>
      <c r="I51" s="1604"/>
      <c r="J51" s="1604"/>
      <c r="K51" s="1604"/>
      <c r="M51" s="248"/>
      <c r="N51" s="1486" t="s">
        <v>612</v>
      </c>
      <c r="O51" s="1486"/>
      <c r="P51" s="1486"/>
      <c r="Q51" s="1557"/>
      <c r="R51" s="1557"/>
      <c r="S51" s="1557"/>
      <c r="T51" s="202" t="s">
        <v>611</v>
      </c>
      <c r="U51" s="1557"/>
      <c r="V51" s="1557"/>
      <c r="W51" s="1557"/>
      <c r="X51" s="250"/>
      <c r="Y51" s="250"/>
      <c r="Z51" s="250"/>
      <c r="AA51" s="251"/>
      <c r="AB51" s="250"/>
      <c r="AC51" s="249"/>
    </row>
    <row r="52" spans="1:33" ht="17.100000000000001" customHeight="1" x14ac:dyDescent="0.45">
      <c r="B52" s="1544"/>
      <c r="C52" s="1544"/>
      <c r="D52" s="1544"/>
      <c r="E52" s="1604"/>
      <c r="F52" s="1604"/>
      <c r="G52" s="1604"/>
      <c r="H52" s="1604"/>
      <c r="I52" s="1604"/>
      <c r="J52" s="1604"/>
      <c r="K52" s="1604"/>
      <c r="M52" s="248"/>
      <c r="N52" s="1486" t="s">
        <v>610</v>
      </c>
      <c r="O52" s="1486"/>
      <c r="P52" s="1486"/>
      <c r="Q52" s="1557"/>
      <c r="R52" s="1557"/>
      <c r="S52" s="1557"/>
      <c r="T52" s="1557"/>
      <c r="U52" s="1557"/>
      <c r="V52" s="1486" t="s">
        <v>609</v>
      </c>
      <c r="W52" s="1486"/>
      <c r="X52" s="1486"/>
      <c r="Y52" s="1605"/>
      <c r="Z52" s="1606"/>
      <c r="AA52" s="1606"/>
      <c r="AB52" s="1606"/>
      <c r="AC52" s="1607"/>
    </row>
    <row r="53" spans="1:33" ht="17.100000000000001" customHeight="1" x14ac:dyDescent="0.45">
      <c r="B53" s="1544"/>
      <c r="C53" s="1544"/>
      <c r="D53" s="1544"/>
      <c r="E53" s="1604"/>
      <c r="F53" s="1604"/>
      <c r="G53" s="1604"/>
      <c r="H53" s="1604"/>
      <c r="I53" s="1604"/>
      <c r="J53" s="1604"/>
      <c r="K53" s="1604"/>
      <c r="M53" s="248"/>
      <c r="N53" s="1486" t="s">
        <v>8536</v>
      </c>
      <c r="O53" s="1486"/>
      <c r="P53" s="1486"/>
      <c r="Q53" s="1557"/>
      <c r="R53" s="1557"/>
      <c r="S53" s="1557"/>
      <c r="T53" s="1557"/>
      <c r="U53" s="1557"/>
      <c r="V53" s="1486" t="s">
        <v>608</v>
      </c>
      <c r="W53" s="1486"/>
      <c r="X53" s="1486"/>
      <c r="Y53" s="1605"/>
      <c r="Z53" s="1606"/>
      <c r="AA53" s="1606"/>
      <c r="AB53" s="1606"/>
      <c r="AC53" s="1607"/>
    </row>
    <row r="54" spans="1:33" ht="17.100000000000001" customHeight="1" x14ac:dyDescent="0.45">
      <c r="B54" s="1544"/>
      <c r="C54" s="1544"/>
      <c r="D54" s="1544"/>
      <c r="E54" s="1604"/>
      <c r="F54" s="1604"/>
      <c r="G54" s="1604"/>
      <c r="H54" s="1604"/>
      <c r="I54" s="1604"/>
      <c r="J54" s="1604"/>
      <c r="K54" s="1604"/>
      <c r="M54" s="248"/>
      <c r="N54" s="1486" t="s">
        <v>607</v>
      </c>
      <c r="O54" s="1486"/>
      <c r="P54" s="1486"/>
      <c r="Q54" s="1608"/>
      <c r="R54" s="1609"/>
      <c r="S54" s="1609"/>
      <c r="T54" s="1609"/>
      <c r="U54" s="1609"/>
      <c r="V54" s="1609"/>
      <c r="W54" s="1609"/>
      <c r="X54" s="1609"/>
      <c r="Y54" s="1609"/>
      <c r="Z54" s="1609"/>
      <c r="AA54" s="1609"/>
      <c r="AB54" s="1609"/>
      <c r="AC54" s="1610"/>
    </row>
    <row r="55" spans="1:33" ht="7.05" customHeight="1" x14ac:dyDescent="0.45">
      <c r="M55" s="247"/>
      <c r="N55" s="206"/>
      <c r="O55" s="206"/>
      <c r="P55" s="206"/>
      <c r="AA55" s="246"/>
    </row>
    <row r="56" spans="1:33" ht="7.05" customHeight="1" x14ac:dyDescent="0.45">
      <c r="M56" s="246"/>
      <c r="AA56" s="246"/>
    </row>
    <row r="57" spans="1:33" ht="25.05" customHeight="1" x14ac:dyDescent="0.45">
      <c r="B57" s="1544" t="s">
        <v>50</v>
      </c>
      <c r="C57" s="1544"/>
      <c r="D57" s="1544"/>
      <c r="E57" s="1604" t="s">
        <v>5624</v>
      </c>
      <c r="F57" s="1604"/>
      <c r="G57" s="1604"/>
      <c r="H57" s="1604"/>
      <c r="I57" s="1604"/>
      <c r="J57" s="1604"/>
      <c r="K57" s="1604"/>
      <c r="M57" s="246"/>
      <c r="N57" s="1847" t="s">
        <v>8724</v>
      </c>
      <c r="O57" s="1848"/>
      <c r="P57" s="1848"/>
      <c r="Q57" s="1848"/>
      <c r="R57" s="1848"/>
      <c r="S57" s="1848"/>
      <c r="T57" s="1849"/>
      <c r="U57" s="1605"/>
      <c r="V57" s="1606"/>
      <c r="W57" s="1606"/>
      <c r="X57" s="1606"/>
      <c r="Y57" s="1606"/>
      <c r="Z57" s="1606"/>
      <c r="AA57" s="1606"/>
      <c r="AB57" s="1606"/>
      <c r="AC57" s="1607"/>
    </row>
    <row r="58" spans="1:33" ht="26.55" customHeight="1" x14ac:dyDescent="0.45">
      <c r="B58" s="1544"/>
      <c r="C58" s="1544"/>
      <c r="D58" s="1544"/>
      <c r="E58" s="1604"/>
      <c r="F58" s="1604"/>
      <c r="G58" s="1604"/>
      <c r="H58" s="1604"/>
      <c r="I58" s="1604"/>
      <c r="J58" s="1604"/>
      <c r="K58" s="1604"/>
      <c r="M58" s="246"/>
      <c r="N58" s="1847" t="s">
        <v>5805</v>
      </c>
      <c r="O58" s="1848"/>
      <c r="P58" s="1848"/>
      <c r="Q58" s="1848"/>
      <c r="R58" s="1848"/>
      <c r="S58" s="1848"/>
      <c r="T58" s="1849"/>
      <c r="U58" s="1608"/>
      <c r="V58" s="1609"/>
      <c r="W58" s="1609"/>
      <c r="X58" s="1609"/>
      <c r="Y58" s="1609"/>
      <c r="Z58" s="1609"/>
      <c r="AA58" s="1609"/>
      <c r="AB58" s="1609"/>
      <c r="AC58" s="1610"/>
    </row>
    <row r="59" spans="1:33" ht="7.05" customHeight="1" x14ac:dyDescent="0.45">
      <c r="M59" s="246"/>
    </row>
    <row r="60" spans="1:33" ht="13.35" customHeight="1" x14ac:dyDescent="0.45">
      <c r="B60" s="230" t="s">
        <v>5586</v>
      </c>
      <c r="M60" s="245"/>
      <c r="AG60" s="119"/>
    </row>
    <row r="61" spans="1:33" ht="13.35" customHeight="1" x14ac:dyDescent="0.45">
      <c r="A61" s="230" t="s">
        <v>5585</v>
      </c>
      <c r="D61" s="1611"/>
      <c r="E61" s="1612"/>
      <c r="F61" s="1613"/>
      <c r="G61" s="230" t="s">
        <v>5584</v>
      </c>
    </row>
    <row r="62" spans="1:33" ht="3.75" customHeight="1" x14ac:dyDescent="0.45"/>
    <row r="63" spans="1:33" ht="3.75" customHeight="1" x14ac:dyDescent="0.45"/>
    <row r="64" spans="1:33" ht="13.35" customHeight="1" x14ac:dyDescent="0.45">
      <c r="A64" s="230" t="s">
        <v>5583</v>
      </c>
    </row>
    <row r="65" spans="2:30" ht="13.35" customHeight="1" x14ac:dyDescent="0.45">
      <c r="B65" s="406">
        <v>1</v>
      </c>
      <c r="C65" s="1481" t="s">
        <v>5725</v>
      </c>
      <c r="D65" s="1481"/>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row>
    <row r="66" spans="2:30" s="32" customFormat="1" ht="4.5" customHeight="1" x14ac:dyDescent="0.45">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row>
    <row r="67" spans="2:30" ht="13.35" customHeight="1" x14ac:dyDescent="0.45">
      <c r="B67" s="406">
        <v>2</v>
      </c>
      <c r="C67" s="1481" t="s">
        <v>5713</v>
      </c>
      <c r="D67" s="1481"/>
      <c r="E67" s="1481"/>
      <c r="F67" s="1481"/>
      <c r="G67" s="1481"/>
      <c r="H67" s="1481"/>
      <c r="I67" s="1481"/>
      <c r="J67" s="1481"/>
      <c r="K67" s="1481"/>
      <c r="L67" s="1481"/>
      <c r="M67" s="1481"/>
      <c r="N67" s="1481"/>
      <c r="O67" s="1481"/>
      <c r="P67" s="1481"/>
      <c r="Q67" s="1481"/>
      <c r="R67" s="1481"/>
      <c r="S67" s="1481"/>
      <c r="T67" s="1481"/>
      <c r="U67" s="1481"/>
      <c r="V67" s="1481"/>
      <c r="W67" s="1481"/>
      <c r="X67" s="1481"/>
      <c r="Y67" s="1481"/>
      <c r="Z67" s="1481"/>
      <c r="AA67" s="1481"/>
      <c r="AB67" s="1481"/>
      <c r="AC67" s="1481"/>
    </row>
    <row r="68" spans="2:30" s="32" customFormat="1" ht="4.5" customHeight="1" x14ac:dyDescent="0.45">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row>
    <row r="69" spans="2:30" ht="210.6" customHeight="1" x14ac:dyDescent="0.45">
      <c r="B69" s="407">
        <v>3</v>
      </c>
      <c r="C69" s="1482" t="s">
        <v>5734</v>
      </c>
      <c r="D69" s="1482"/>
      <c r="E69" s="1482"/>
      <c r="F69" s="1482"/>
      <c r="G69" s="1482"/>
      <c r="H69" s="1482"/>
      <c r="I69" s="1482"/>
      <c r="J69" s="1482"/>
      <c r="K69" s="1482"/>
      <c r="L69" s="1482"/>
      <c r="M69" s="1482"/>
      <c r="N69" s="1482"/>
      <c r="O69" s="1482"/>
      <c r="P69" s="1482"/>
      <c r="Q69" s="1482"/>
      <c r="R69" s="1482"/>
      <c r="S69" s="1482"/>
      <c r="T69" s="1482"/>
      <c r="U69" s="1482"/>
      <c r="V69" s="1482"/>
      <c r="W69" s="1482"/>
      <c r="X69" s="1482"/>
      <c r="Y69" s="1482"/>
      <c r="Z69" s="1482"/>
      <c r="AA69" s="1482"/>
      <c r="AB69" s="1482"/>
      <c r="AC69" s="1482"/>
      <c r="AD69" s="404"/>
    </row>
    <row r="70" spans="2:30" s="32" customFormat="1" ht="4.5" customHeight="1" x14ac:dyDescent="0.45">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row>
    <row r="71" spans="2:30" ht="60" customHeight="1" x14ac:dyDescent="0.45">
      <c r="B71" s="407">
        <v>4</v>
      </c>
      <c r="C71" s="1482" t="s">
        <v>5735</v>
      </c>
      <c r="D71" s="1482"/>
      <c r="E71" s="1482"/>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1482"/>
      <c r="AB71" s="1482"/>
      <c r="AC71" s="1482"/>
      <c r="AD71" s="404"/>
    </row>
    <row r="72" spans="2:30" s="32" customFormat="1" ht="4.5" customHeight="1" x14ac:dyDescent="0.45">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row>
    <row r="73" spans="2:30" ht="31.8" customHeight="1" x14ac:dyDescent="0.45">
      <c r="B73" s="407">
        <v>5</v>
      </c>
      <c r="C73" s="1482" t="s">
        <v>5736</v>
      </c>
      <c r="D73" s="1482"/>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1482"/>
      <c r="AB73" s="1482"/>
      <c r="AC73" s="1482"/>
      <c r="AD73" s="404"/>
    </row>
    <row r="74" spans="2:30" s="32" customFormat="1" ht="4.5" customHeight="1" x14ac:dyDescent="0.45">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row>
    <row r="75" spans="2:30" ht="26.1" customHeight="1" x14ac:dyDescent="0.45">
      <c r="B75" s="406">
        <v>6</v>
      </c>
      <c r="C75" s="1482" t="s">
        <v>5732</v>
      </c>
      <c r="D75" s="1482"/>
      <c r="E75" s="1482"/>
      <c r="F75" s="1482"/>
      <c r="G75" s="1482"/>
      <c r="H75" s="1482"/>
      <c r="I75" s="1482"/>
      <c r="J75" s="1482"/>
      <c r="K75" s="1482"/>
      <c r="L75" s="1482"/>
      <c r="M75" s="1482"/>
      <c r="N75" s="1482"/>
      <c r="O75" s="1482"/>
      <c r="P75" s="1482"/>
      <c r="Q75" s="1482"/>
      <c r="R75" s="1482"/>
      <c r="S75" s="1482"/>
      <c r="T75" s="1482"/>
      <c r="U75" s="1482"/>
      <c r="V75" s="1482"/>
      <c r="W75" s="1482"/>
      <c r="X75" s="1482"/>
      <c r="Y75" s="1482"/>
      <c r="Z75" s="1482"/>
      <c r="AA75" s="1482"/>
      <c r="AB75" s="1482"/>
      <c r="AC75" s="1482"/>
    </row>
    <row r="76" spans="2:30" s="32" customFormat="1" ht="4.5" customHeight="1" x14ac:dyDescent="0.45">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row>
    <row r="77" spans="2:30" ht="229.8" customHeight="1" x14ac:dyDescent="0.45">
      <c r="B77" s="407">
        <v>7</v>
      </c>
      <c r="C77" s="1482" t="s">
        <v>5737</v>
      </c>
      <c r="D77" s="1482"/>
      <c r="E77" s="1482"/>
      <c r="F77" s="1482"/>
      <c r="G77" s="1482"/>
      <c r="H77" s="1482"/>
      <c r="I77" s="1482"/>
      <c r="J77" s="1482"/>
      <c r="K77" s="1482"/>
      <c r="L77" s="1482"/>
      <c r="M77" s="1482"/>
      <c r="N77" s="1482"/>
      <c r="O77" s="1482"/>
      <c r="P77" s="1482"/>
      <c r="Q77" s="1482"/>
      <c r="R77" s="1482"/>
      <c r="S77" s="1482"/>
      <c r="T77" s="1482"/>
      <c r="U77" s="1482"/>
      <c r="V77" s="1482"/>
      <c r="W77" s="1482"/>
      <c r="X77" s="1482"/>
      <c r="Y77" s="1482"/>
      <c r="Z77" s="1482"/>
      <c r="AA77" s="1482"/>
      <c r="AB77" s="1482"/>
      <c r="AC77" s="1482"/>
      <c r="AD77" s="404"/>
    </row>
    <row r="78" spans="2:30" s="32" customFormat="1" ht="4.5" customHeight="1" x14ac:dyDescent="0.45">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row>
    <row r="79" spans="2:30" ht="43.8" customHeight="1" x14ac:dyDescent="0.45">
      <c r="B79" s="407">
        <v>8</v>
      </c>
      <c r="C79" s="1482" t="s">
        <v>5738</v>
      </c>
      <c r="D79" s="1482"/>
      <c r="E79" s="1482"/>
      <c r="F79" s="1482"/>
      <c r="G79" s="1482"/>
      <c r="H79" s="1482"/>
      <c r="I79" s="1482"/>
      <c r="J79" s="1482"/>
      <c r="K79" s="1482"/>
      <c r="L79" s="1482"/>
      <c r="M79" s="1482"/>
      <c r="N79" s="1482"/>
      <c r="O79" s="1482"/>
      <c r="P79" s="1482"/>
      <c r="Q79" s="1482"/>
      <c r="R79" s="1482"/>
      <c r="S79" s="1482"/>
      <c r="T79" s="1482"/>
      <c r="U79" s="1482"/>
      <c r="V79" s="1482"/>
      <c r="W79" s="1482"/>
      <c r="X79" s="1482"/>
      <c r="Y79" s="1482"/>
      <c r="Z79" s="1482"/>
      <c r="AA79" s="1482"/>
      <c r="AB79" s="1482"/>
      <c r="AC79" s="1482"/>
      <c r="AD79" s="404"/>
    </row>
    <row r="80" spans="2:30" s="32" customFormat="1" ht="4.5" customHeight="1" x14ac:dyDescent="0.45">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row>
    <row r="81" spans="2:30" ht="51" customHeight="1" x14ac:dyDescent="0.45">
      <c r="B81" s="407">
        <v>9</v>
      </c>
      <c r="C81" s="1482" t="s">
        <v>5739</v>
      </c>
      <c r="D81" s="1482"/>
      <c r="E81" s="1482"/>
      <c r="F81" s="1482"/>
      <c r="G81" s="1482"/>
      <c r="H81" s="1482"/>
      <c r="I81" s="1482"/>
      <c r="J81" s="1482"/>
      <c r="K81" s="1482"/>
      <c r="L81" s="1482"/>
      <c r="M81" s="1482"/>
      <c r="N81" s="1482"/>
      <c r="O81" s="1482"/>
      <c r="P81" s="1482"/>
      <c r="Q81" s="1482"/>
      <c r="R81" s="1482"/>
      <c r="S81" s="1482"/>
      <c r="T81" s="1482"/>
      <c r="U81" s="1482"/>
      <c r="V81" s="1482"/>
      <c r="W81" s="1482"/>
      <c r="X81" s="1482"/>
      <c r="Y81" s="1482"/>
      <c r="Z81" s="1482"/>
      <c r="AA81" s="1482"/>
      <c r="AB81" s="1482"/>
      <c r="AC81" s="1482"/>
      <c r="AD81" s="404"/>
    </row>
    <row r="82" spans="2:30" s="32" customFormat="1" ht="4.5" customHeight="1" x14ac:dyDescent="0.45">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row>
    <row r="83" spans="2:30" ht="46.35" customHeight="1" x14ac:dyDescent="0.45">
      <c r="B83" s="407">
        <v>10</v>
      </c>
      <c r="C83" s="1482" t="s">
        <v>5740</v>
      </c>
      <c r="D83" s="1482"/>
      <c r="E83" s="1482"/>
      <c r="F83" s="1482"/>
      <c r="G83" s="1482"/>
      <c r="H83" s="1482"/>
      <c r="I83" s="1482"/>
      <c r="J83" s="1482"/>
      <c r="K83" s="1482"/>
      <c r="L83" s="1482"/>
      <c r="M83" s="1482"/>
      <c r="N83" s="1482"/>
      <c r="O83" s="1482"/>
      <c r="P83" s="1482"/>
      <c r="Q83" s="1482"/>
      <c r="R83" s="1482"/>
      <c r="S83" s="1482"/>
      <c r="T83" s="1482"/>
      <c r="U83" s="1482"/>
      <c r="V83" s="1482"/>
      <c r="W83" s="1482"/>
      <c r="X83" s="1482"/>
      <c r="Y83" s="1482"/>
      <c r="Z83" s="1482"/>
      <c r="AA83" s="1482"/>
      <c r="AB83" s="1482"/>
      <c r="AC83" s="1482"/>
      <c r="AD83" s="404"/>
    </row>
    <row r="84" spans="2:30" s="32" customFormat="1" ht="4.5" customHeight="1" x14ac:dyDescent="0.45">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row>
    <row r="85" spans="2:30" ht="32.549999999999997" customHeight="1" x14ac:dyDescent="0.45">
      <c r="B85" s="407">
        <v>11</v>
      </c>
      <c r="C85" s="1482" t="s">
        <v>5733</v>
      </c>
      <c r="D85" s="1482"/>
      <c r="E85" s="1482"/>
      <c r="F85" s="1482"/>
      <c r="G85" s="1482"/>
      <c r="H85" s="1482"/>
      <c r="I85" s="1482"/>
      <c r="J85" s="1482"/>
      <c r="K85" s="1482"/>
      <c r="L85" s="1482"/>
      <c r="M85" s="1482"/>
      <c r="N85" s="1482"/>
      <c r="O85" s="1482"/>
      <c r="P85" s="1482"/>
      <c r="Q85" s="1482"/>
      <c r="R85" s="1482"/>
      <c r="S85" s="1482"/>
      <c r="T85" s="1482"/>
      <c r="U85" s="1482"/>
      <c r="V85" s="1482"/>
      <c r="W85" s="1482"/>
      <c r="X85" s="1482"/>
      <c r="Y85" s="1482"/>
      <c r="Z85" s="1482"/>
      <c r="AA85" s="1482"/>
      <c r="AB85" s="1482"/>
      <c r="AC85" s="1482"/>
      <c r="AD85" s="404"/>
    </row>
  </sheetData>
  <mergeCells count="70">
    <mergeCell ref="N57:T57"/>
    <mergeCell ref="U57:AC57"/>
    <mergeCell ref="N58:T58"/>
    <mergeCell ref="U58:AC58"/>
    <mergeCell ref="B57:D58"/>
    <mergeCell ref="E57:K58"/>
    <mergeCell ref="C67:AC67"/>
    <mergeCell ref="C69:AC69"/>
    <mergeCell ref="C71:AC71"/>
    <mergeCell ref="D61:F61"/>
    <mergeCell ref="C65:AC65"/>
    <mergeCell ref="N54:P54"/>
    <mergeCell ref="Q54:AC54"/>
    <mergeCell ref="B49:C49"/>
    <mergeCell ref="B51:D54"/>
    <mergeCell ref="E51:K54"/>
    <mergeCell ref="N51:P51"/>
    <mergeCell ref="Q51:S51"/>
    <mergeCell ref="U51:W51"/>
    <mergeCell ref="N52:P52"/>
    <mergeCell ref="Q52:U52"/>
    <mergeCell ref="V52:X52"/>
    <mergeCell ref="Y52:AC52"/>
    <mergeCell ref="N53:P53"/>
    <mergeCell ref="Q53:U53"/>
    <mergeCell ref="V53:X53"/>
    <mergeCell ref="Y53:AC53"/>
    <mergeCell ref="A1:AC1"/>
    <mergeCell ref="L3:R5"/>
    <mergeCell ref="A7:I9"/>
    <mergeCell ref="J7:AC9"/>
    <mergeCell ref="A30:I32"/>
    <mergeCell ref="J30:AC32"/>
    <mergeCell ref="A10:I10"/>
    <mergeCell ref="A11:F25"/>
    <mergeCell ref="G11:I13"/>
    <mergeCell ref="J11:AC13"/>
    <mergeCell ref="G14:I25"/>
    <mergeCell ref="A26:F28"/>
    <mergeCell ref="G26:I28"/>
    <mergeCell ref="A29:I29"/>
    <mergeCell ref="J20:L22"/>
    <mergeCell ref="K10:T10"/>
    <mergeCell ref="C83:AC83"/>
    <mergeCell ref="C85:AC85"/>
    <mergeCell ref="C73:AC73"/>
    <mergeCell ref="C75:AC75"/>
    <mergeCell ref="C77:AC77"/>
    <mergeCell ref="C79:AC79"/>
    <mergeCell ref="C81:AC81"/>
    <mergeCell ref="V10:W10"/>
    <mergeCell ref="J29:K29"/>
    <mergeCell ref="A36:I38"/>
    <mergeCell ref="J36:AC38"/>
    <mergeCell ref="J14:L16"/>
    <mergeCell ref="M14:P16"/>
    <mergeCell ref="R14:U16"/>
    <mergeCell ref="J17:L19"/>
    <mergeCell ref="M17:S19"/>
    <mergeCell ref="T17:V19"/>
    <mergeCell ref="J23:L25"/>
    <mergeCell ref="A33:AC35"/>
    <mergeCell ref="A39:AC41"/>
    <mergeCell ref="A42:I44"/>
    <mergeCell ref="J42:AC44"/>
    <mergeCell ref="W17:AC19"/>
    <mergeCell ref="W20:AC22"/>
    <mergeCell ref="M23:AC25"/>
    <mergeCell ref="M20:S22"/>
    <mergeCell ref="T20:V22"/>
  </mergeCells>
  <phoneticPr fontId="4"/>
  <dataValidations count="6">
    <dataValidation type="list" allowBlank="1" showInputMessage="1" showErrorMessage="1" sqref="AB10 H49 P29" xr:uid="{6ACF3EB6-45A3-46EF-9C12-7A887933AC05}">
      <formula1>日</formula1>
    </dataValidation>
    <dataValidation type="list" allowBlank="1" showInputMessage="1" showErrorMessage="1" sqref="Z10 F49 N29" xr:uid="{287D6395-8D01-42AA-8358-F23B80A4424B}">
      <formula1>月</formula1>
    </dataValidation>
    <dataValidation type="list" allowBlank="1" showInputMessage="1" showErrorMessage="1" sqref="X10 D49 L29" xr:uid="{6ADEF381-67E3-41E1-8FEB-065122B63DDF}">
      <formula1>年</formula1>
    </dataValidation>
    <dataValidation type="list" allowBlank="1" showInputMessage="1" showErrorMessage="1" sqref="V10:W10 B49:C49 J29:K29" xr:uid="{45EB6852-DC8B-49AD-9249-B914ADDECBA5}">
      <formula1>元号</formula1>
    </dataValidation>
    <dataValidation type="list" allowBlank="1" showInputMessage="1" showErrorMessage="1" sqref="K27" xr:uid="{D7E2E931-D68F-4217-ACA5-957BD8F6541B}">
      <formula1>○</formula1>
    </dataValidation>
    <dataValidation type="list" allowBlank="1" showInputMessage="1" showErrorMessage="1" sqref="D61:F61" xr:uid="{55E3D46A-A8E8-48D2-9A0B-D21F2BB3D460}">
      <formula1>保健所</formula1>
    </dataValidation>
  </dataValidations>
  <pageMargins left="0.7" right="0.7" top="0.75" bottom="0.75" header="0.3" footer="0.3"/>
  <pageSetup paperSize="9" fitToHeight="0" orientation="portrait" r:id="rId1"/>
  <rowBreaks count="2" manualBreakCount="2">
    <brk id="44" max="28" man="1"/>
    <brk id="71" max="2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0EE08-00B7-4E64-83D3-A7C4153EDFC7}">
  <sheetPr codeName="Sheet30">
    <pageSetUpPr fitToPage="1"/>
  </sheetPr>
  <dimension ref="A1:AH85"/>
  <sheetViews>
    <sheetView view="pageBreakPreview" zoomScaleNormal="100" zoomScaleSheetLayoutView="100" workbookViewId="0">
      <selection sqref="A1:AC1"/>
    </sheetView>
  </sheetViews>
  <sheetFormatPr defaultColWidth="8.59765625" defaultRowHeight="13.2" x14ac:dyDescent="0.45"/>
  <cols>
    <col min="1" max="30" width="2.59765625" style="230" customWidth="1"/>
    <col min="31" max="31" width="41.5" style="230" customWidth="1"/>
    <col min="32" max="32" width="2.59765625" style="230" customWidth="1"/>
    <col min="33" max="16384" width="8.59765625" style="230"/>
  </cols>
  <sheetData>
    <row r="1" spans="1:29" ht="39.6" customHeight="1" x14ac:dyDescent="0.45">
      <c r="A1" s="1281" t="s">
        <v>5731</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c r="Z1" s="1586"/>
      <c r="AA1" s="1586"/>
      <c r="AB1" s="1586"/>
      <c r="AC1" s="1586"/>
    </row>
    <row r="2" spans="1:29" ht="15" customHeight="1" x14ac:dyDescent="0.45"/>
    <row r="3" spans="1:29" ht="3.75" customHeight="1" x14ac:dyDescent="0.45">
      <c r="E3" s="267"/>
      <c r="F3" s="267"/>
      <c r="G3" s="267"/>
      <c r="I3" s="267"/>
      <c r="K3" s="267"/>
      <c r="L3" s="1535" t="s">
        <v>5598</v>
      </c>
      <c r="M3" s="1535"/>
      <c r="N3" s="1535"/>
      <c r="O3" s="1535"/>
      <c r="P3" s="1535"/>
      <c r="Q3" s="1535"/>
      <c r="R3" s="1535"/>
      <c r="S3" s="267"/>
      <c r="T3" s="267"/>
      <c r="U3" s="267"/>
      <c r="V3" s="267"/>
      <c r="W3" s="267"/>
      <c r="X3" s="267"/>
    </row>
    <row r="4" spans="1:29" ht="20.100000000000001" customHeight="1" x14ac:dyDescent="0.45">
      <c r="E4" s="267"/>
      <c r="F4" s="267"/>
      <c r="G4" s="267"/>
      <c r="H4" s="267"/>
      <c r="I4" s="267"/>
      <c r="J4" s="267"/>
      <c r="K4" s="267"/>
      <c r="L4" s="1535"/>
      <c r="M4" s="1535"/>
      <c r="N4" s="1535"/>
      <c r="O4" s="1535"/>
      <c r="P4" s="1535"/>
      <c r="Q4" s="1535"/>
      <c r="R4" s="1535"/>
      <c r="S4" s="267"/>
      <c r="T4" s="267"/>
      <c r="U4" s="267"/>
      <c r="V4" s="267"/>
      <c r="W4" s="267"/>
      <c r="X4" s="267"/>
    </row>
    <row r="5" spans="1:29" ht="3.75" customHeight="1" x14ac:dyDescent="0.45">
      <c r="E5" s="267"/>
      <c r="F5" s="267"/>
      <c r="G5" s="267"/>
      <c r="H5" s="267"/>
      <c r="I5" s="267"/>
      <c r="J5" s="267"/>
      <c r="K5" s="267"/>
      <c r="L5" s="1535"/>
      <c r="M5" s="1535"/>
      <c r="N5" s="1535"/>
      <c r="O5" s="1535"/>
      <c r="P5" s="1535"/>
      <c r="Q5" s="1535"/>
      <c r="R5" s="1535"/>
      <c r="S5" s="267"/>
      <c r="T5" s="267"/>
      <c r="U5" s="267"/>
      <c r="V5" s="267"/>
      <c r="W5" s="267"/>
      <c r="X5" s="267"/>
    </row>
    <row r="6" spans="1:29" ht="15" customHeight="1" x14ac:dyDescent="0.45"/>
    <row r="7" spans="1:29" ht="3.75" customHeight="1" x14ac:dyDescent="0.45">
      <c r="A7" s="1508" t="s">
        <v>5597</v>
      </c>
      <c r="B7" s="1509"/>
      <c r="C7" s="1509"/>
      <c r="D7" s="1509"/>
      <c r="E7" s="1509"/>
      <c r="F7" s="1509"/>
      <c r="G7" s="1509"/>
      <c r="H7" s="1509"/>
      <c r="I7" s="1510"/>
      <c r="J7" s="1542" t="s">
        <v>5815</v>
      </c>
      <c r="K7" s="1527"/>
      <c r="L7" s="1527"/>
      <c r="M7" s="1527"/>
      <c r="N7" s="1527"/>
      <c r="O7" s="1527"/>
      <c r="P7" s="1527"/>
      <c r="Q7" s="1527"/>
      <c r="R7" s="1527"/>
      <c r="S7" s="1527"/>
      <c r="T7" s="1527"/>
      <c r="U7" s="1527"/>
      <c r="V7" s="1527"/>
      <c r="W7" s="1527"/>
      <c r="X7" s="1527"/>
      <c r="Y7" s="1527"/>
      <c r="Z7" s="1527"/>
      <c r="AA7" s="1527"/>
      <c r="AB7" s="1527"/>
      <c r="AC7" s="1519"/>
    </row>
    <row r="8" spans="1:29" ht="20.100000000000001" customHeight="1" x14ac:dyDescent="0.45">
      <c r="A8" s="1579"/>
      <c r="B8" s="1535"/>
      <c r="C8" s="1535"/>
      <c r="D8" s="1535"/>
      <c r="E8" s="1535"/>
      <c r="F8" s="1535"/>
      <c r="G8" s="1535"/>
      <c r="H8" s="1535"/>
      <c r="I8" s="1536"/>
      <c r="J8" s="1543"/>
      <c r="K8" s="1544"/>
      <c r="L8" s="1544"/>
      <c r="M8" s="1544"/>
      <c r="N8" s="1544"/>
      <c r="O8" s="1544"/>
      <c r="P8" s="1544"/>
      <c r="Q8" s="1544"/>
      <c r="R8" s="1544"/>
      <c r="S8" s="1544"/>
      <c r="T8" s="1544"/>
      <c r="U8" s="1544"/>
      <c r="V8" s="1544"/>
      <c r="W8" s="1544"/>
      <c r="X8" s="1544"/>
      <c r="Y8" s="1544"/>
      <c r="Z8" s="1544"/>
      <c r="AA8" s="1544"/>
      <c r="AB8" s="1544"/>
      <c r="AC8" s="1545"/>
    </row>
    <row r="9" spans="1:29" ht="3.6" customHeight="1" x14ac:dyDescent="0.45">
      <c r="A9" s="1511"/>
      <c r="B9" s="1512"/>
      <c r="C9" s="1512"/>
      <c r="D9" s="1512"/>
      <c r="E9" s="1512"/>
      <c r="F9" s="1512"/>
      <c r="G9" s="1512"/>
      <c r="H9" s="1512"/>
      <c r="I9" s="1513"/>
      <c r="J9" s="1546"/>
      <c r="K9" s="1528"/>
      <c r="L9" s="1528"/>
      <c r="M9" s="1528"/>
      <c r="N9" s="1528"/>
      <c r="O9" s="1528"/>
      <c r="P9" s="1528"/>
      <c r="Q9" s="1528"/>
      <c r="R9" s="1528"/>
      <c r="S9" s="1528"/>
      <c r="T9" s="1528"/>
      <c r="U9" s="1528"/>
      <c r="V9" s="1528"/>
      <c r="W9" s="1528"/>
      <c r="X9" s="1528"/>
      <c r="Y9" s="1528"/>
      <c r="Z9" s="1528"/>
      <c r="AA9" s="1528"/>
      <c r="AB9" s="1528"/>
      <c r="AC9" s="1520"/>
    </row>
    <row r="10" spans="1:29" ht="28.5" customHeight="1" x14ac:dyDescent="0.45">
      <c r="A10" s="1533" t="s">
        <v>5596</v>
      </c>
      <c r="B10" s="1580"/>
      <c r="C10" s="1580"/>
      <c r="D10" s="1580"/>
      <c r="E10" s="1580"/>
      <c r="F10" s="1580"/>
      <c r="G10" s="1580"/>
      <c r="H10" s="1580"/>
      <c r="I10" s="1581"/>
      <c r="J10" s="507" t="s">
        <v>5810</v>
      </c>
      <c r="K10" s="1522"/>
      <c r="L10" s="1522"/>
      <c r="M10" s="1522"/>
      <c r="N10" s="1522"/>
      <c r="O10" s="1522"/>
      <c r="P10" s="1522"/>
      <c r="Q10" s="1522"/>
      <c r="R10" s="1522"/>
      <c r="S10" s="1522"/>
      <c r="T10" s="1522"/>
      <c r="U10" s="250" t="s">
        <v>5865</v>
      </c>
      <c r="V10" s="1559"/>
      <c r="W10" s="1560"/>
      <c r="X10" s="827"/>
      <c r="Y10" s="276" t="s">
        <v>76</v>
      </c>
      <c r="Z10" s="827"/>
      <c r="AA10" s="276" t="s">
        <v>77</v>
      </c>
      <c r="AB10" s="827"/>
      <c r="AC10" s="455" t="s">
        <v>140</v>
      </c>
    </row>
    <row r="11" spans="1:29" ht="3.75" customHeight="1" x14ac:dyDescent="0.45">
      <c r="A11" s="1570" t="s">
        <v>5593</v>
      </c>
      <c r="B11" s="1571"/>
      <c r="C11" s="1571"/>
      <c r="D11" s="1571"/>
      <c r="E11" s="1571"/>
      <c r="F11" s="1572"/>
      <c r="G11" s="1508" t="s">
        <v>806</v>
      </c>
      <c r="H11" s="1509"/>
      <c r="I11" s="1510"/>
      <c r="J11" s="1521"/>
      <c r="K11" s="1522"/>
      <c r="L11" s="1522"/>
      <c r="M11" s="1522"/>
      <c r="N11" s="1522"/>
      <c r="O11" s="1522"/>
      <c r="P11" s="1522"/>
      <c r="Q11" s="1522"/>
      <c r="R11" s="1522"/>
      <c r="S11" s="1522"/>
      <c r="T11" s="1522"/>
      <c r="U11" s="1522"/>
      <c r="V11" s="1522"/>
      <c r="W11" s="1522"/>
      <c r="X11" s="1522"/>
      <c r="Y11" s="1522"/>
      <c r="Z11" s="1522"/>
      <c r="AA11" s="1522"/>
      <c r="AB11" s="1522"/>
      <c r="AC11" s="1537"/>
    </row>
    <row r="12" spans="1:29" ht="19.05" customHeight="1" x14ac:dyDescent="0.45">
      <c r="A12" s="1573"/>
      <c r="B12" s="1574"/>
      <c r="C12" s="1574"/>
      <c r="D12" s="1574"/>
      <c r="E12" s="1574"/>
      <c r="F12" s="1575"/>
      <c r="G12" s="1579"/>
      <c r="H12" s="1535"/>
      <c r="I12" s="1536"/>
      <c r="J12" s="1538"/>
      <c r="K12" s="1539"/>
      <c r="L12" s="1539"/>
      <c r="M12" s="1539"/>
      <c r="N12" s="1539"/>
      <c r="O12" s="1539"/>
      <c r="P12" s="1539"/>
      <c r="Q12" s="1539"/>
      <c r="R12" s="1539"/>
      <c r="S12" s="1539"/>
      <c r="T12" s="1539"/>
      <c r="U12" s="1539"/>
      <c r="V12" s="1539"/>
      <c r="W12" s="1539"/>
      <c r="X12" s="1539"/>
      <c r="Y12" s="1539"/>
      <c r="Z12" s="1539"/>
      <c r="AA12" s="1539"/>
      <c r="AB12" s="1539"/>
      <c r="AC12" s="1540"/>
    </row>
    <row r="13" spans="1:29" ht="3.75" customHeight="1" x14ac:dyDescent="0.45">
      <c r="A13" s="1573"/>
      <c r="B13" s="1574"/>
      <c r="C13" s="1574"/>
      <c r="D13" s="1574"/>
      <c r="E13" s="1574"/>
      <c r="F13" s="1575"/>
      <c r="G13" s="1511"/>
      <c r="H13" s="1512"/>
      <c r="I13" s="1513"/>
      <c r="J13" s="1523"/>
      <c r="K13" s="1524"/>
      <c r="L13" s="1524"/>
      <c r="M13" s="1524"/>
      <c r="N13" s="1524"/>
      <c r="O13" s="1524"/>
      <c r="P13" s="1524"/>
      <c r="Q13" s="1524"/>
      <c r="R13" s="1524"/>
      <c r="S13" s="1524"/>
      <c r="T13" s="1524"/>
      <c r="U13" s="1524"/>
      <c r="V13" s="1524"/>
      <c r="W13" s="1524"/>
      <c r="X13" s="1524"/>
      <c r="Y13" s="1524"/>
      <c r="Z13" s="1524"/>
      <c r="AA13" s="1524"/>
      <c r="AB13" s="1524"/>
      <c r="AC13" s="1541"/>
    </row>
    <row r="14" spans="1:29" ht="3.75" customHeight="1" x14ac:dyDescent="0.45">
      <c r="A14" s="1573"/>
      <c r="B14" s="1574"/>
      <c r="C14" s="1574"/>
      <c r="D14" s="1574"/>
      <c r="E14" s="1574"/>
      <c r="F14" s="1575"/>
      <c r="G14" s="1508" t="s">
        <v>5578</v>
      </c>
      <c r="H14" s="1509"/>
      <c r="I14" s="1510"/>
      <c r="J14" s="1826" t="s">
        <v>1368</v>
      </c>
      <c r="K14" s="1827"/>
      <c r="L14" s="1838"/>
      <c r="M14" s="1817"/>
      <c r="N14" s="1818"/>
      <c r="O14" s="1818"/>
      <c r="P14" s="1835"/>
      <c r="Q14" s="806"/>
      <c r="R14" s="1817"/>
      <c r="S14" s="1818"/>
      <c r="T14" s="1818"/>
      <c r="U14" s="1835"/>
      <c r="V14" s="806"/>
      <c r="W14" s="806"/>
      <c r="X14" s="806"/>
      <c r="Y14" s="806"/>
      <c r="Z14" s="806"/>
      <c r="AA14" s="806"/>
      <c r="AB14" s="806"/>
      <c r="AC14" s="806"/>
    </row>
    <row r="15" spans="1:29" ht="15" customHeight="1" x14ac:dyDescent="0.45">
      <c r="A15" s="1573"/>
      <c r="B15" s="1574"/>
      <c r="C15" s="1574"/>
      <c r="D15" s="1574"/>
      <c r="E15" s="1574"/>
      <c r="F15" s="1575"/>
      <c r="G15" s="1579"/>
      <c r="H15" s="1535"/>
      <c r="I15" s="1536"/>
      <c r="J15" s="1829"/>
      <c r="K15" s="1830"/>
      <c r="L15" s="1839"/>
      <c r="M15" s="1820"/>
      <c r="N15" s="1821"/>
      <c r="O15" s="1821"/>
      <c r="P15" s="1836"/>
      <c r="Q15" s="805" t="s">
        <v>8559</v>
      </c>
      <c r="R15" s="1820"/>
      <c r="S15" s="1821"/>
      <c r="T15" s="1821"/>
      <c r="U15" s="1836"/>
      <c r="V15" s="806"/>
      <c r="W15" s="806"/>
      <c r="X15" s="806"/>
      <c r="Y15" s="806"/>
      <c r="Z15" s="806"/>
      <c r="AA15" s="806"/>
      <c r="AB15" s="806"/>
      <c r="AC15" s="806"/>
    </row>
    <row r="16" spans="1:29" ht="3.75" customHeight="1" x14ac:dyDescent="0.45">
      <c r="A16" s="1573"/>
      <c r="B16" s="1574"/>
      <c r="C16" s="1574"/>
      <c r="D16" s="1574"/>
      <c r="E16" s="1574"/>
      <c r="F16" s="1575"/>
      <c r="G16" s="1579"/>
      <c r="H16" s="1535"/>
      <c r="I16" s="1536"/>
      <c r="J16" s="1832"/>
      <c r="K16" s="1833"/>
      <c r="L16" s="1840"/>
      <c r="M16" s="1823"/>
      <c r="N16" s="1824"/>
      <c r="O16" s="1824"/>
      <c r="P16" s="1837"/>
      <c r="Q16" s="806"/>
      <c r="R16" s="1823"/>
      <c r="S16" s="1824"/>
      <c r="T16" s="1824"/>
      <c r="U16" s="1837"/>
      <c r="V16" s="806"/>
      <c r="W16" s="806"/>
      <c r="X16" s="806"/>
      <c r="Y16" s="806"/>
      <c r="Z16" s="806"/>
      <c r="AA16" s="806"/>
      <c r="AB16" s="806"/>
      <c r="AC16" s="806"/>
    </row>
    <row r="17" spans="1:34" ht="3.75" customHeight="1" x14ac:dyDescent="0.45">
      <c r="A17" s="1573"/>
      <c r="B17" s="1574"/>
      <c r="C17" s="1574"/>
      <c r="D17" s="1574"/>
      <c r="E17" s="1574"/>
      <c r="F17" s="1575"/>
      <c r="G17" s="1579"/>
      <c r="H17" s="1535"/>
      <c r="I17" s="1536"/>
      <c r="J17" s="1826" t="s">
        <v>8556</v>
      </c>
      <c r="K17" s="1827"/>
      <c r="L17" s="1838"/>
      <c r="M17" s="1817"/>
      <c r="N17" s="1818"/>
      <c r="O17" s="1818"/>
      <c r="P17" s="1818"/>
      <c r="Q17" s="1818"/>
      <c r="R17" s="1818"/>
      <c r="S17" s="1835"/>
      <c r="T17" s="1826" t="s">
        <v>6</v>
      </c>
      <c r="U17" s="1827"/>
      <c r="V17" s="1838"/>
      <c r="W17" s="1817"/>
      <c r="X17" s="1818"/>
      <c r="Y17" s="1818"/>
      <c r="Z17" s="1818"/>
      <c r="AA17" s="1818"/>
      <c r="AB17" s="1818"/>
      <c r="AC17" s="1819"/>
    </row>
    <row r="18" spans="1:34" ht="15" customHeight="1" x14ac:dyDescent="0.45">
      <c r="A18" s="1573"/>
      <c r="B18" s="1574"/>
      <c r="C18" s="1574"/>
      <c r="D18" s="1574"/>
      <c r="E18" s="1574"/>
      <c r="F18" s="1575"/>
      <c r="G18" s="1579"/>
      <c r="H18" s="1535"/>
      <c r="I18" s="1536"/>
      <c r="J18" s="1829"/>
      <c r="K18" s="1830"/>
      <c r="L18" s="1839"/>
      <c r="M18" s="1820"/>
      <c r="N18" s="1821"/>
      <c r="O18" s="1821"/>
      <c r="P18" s="1821"/>
      <c r="Q18" s="1821"/>
      <c r="R18" s="1821"/>
      <c r="S18" s="1836"/>
      <c r="T18" s="1829"/>
      <c r="U18" s="1830"/>
      <c r="V18" s="1839"/>
      <c r="W18" s="1820"/>
      <c r="X18" s="1821"/>
      <c r="Y18" s="1821"/>
      <c r="Z18" s="1821"/>
      <c r="AA18" s="1821"/>
      <c r="AB18" s="1821"/>
      <c r="AC18" s="1822"/>
    </row>
    <row r="19" spans="1:34" ht="3.75" customHeight="1" x14ac:dyDescent="0.45">
      <c r="A19" s="1573"/>
      <c r="B19" s="1574"/>
      <c r="C19" s="1574"/>
      <c r="D19" s="1574"/>
      <c r="E19" s="1574"/>
      <c r="F19" s="1575"/>
      <c r="G19" s="1579"/>
      <c r="H19" s="1535"/>
      <c r="I19" s="1536"/>
      <c r="J19" s="1832"/>
      <c r="K19" s="1833"/>
      <c r="L19" s="1840"/>
      <c r="M19" s="1823"/>
      <c r="N19" s="1824"/>
      <c r="O19" s="1824"/>
      <c r="P19" s="1824"/>
      <c r="Q19" s="1824"/>
      <c r="R19" s="1824"/>
      <c r="S19" s="1837"/>
      <c r="T19" s="1832"/>
      <c r="U19" s="1833"/>
      <c r="V19" s="1840"/>
      <c r="W19" s="1823"/>
      <c r="X19" s="1824"/>
      <c r="Y19" s="1824"/>
      <c r="Z19" s="1824"/>
      <c r="AA19" s="1824"/>
      <c r="AB19" s="1824"/>
      <c r="AC19" s="1825"/>
    </row>
    <row r="20" spans="1:34" ht="3.75" customHeight="1" x14ac:dyDescent="0.45">
      <c r="A20" s="1573"/>
      <c r="B20" s="1574"/>
      <c r="C20" s="1574"/>
      <c r="D20" s="1574"/>
      <c r="E20" s="1574"/>
      <c r="F20" s="1575"/>
      <c r="G20" s="1579"/>
      <c r="H20" s="1535"/>
      <c r="I20" s="1536"/>
      <c r="J20" s="1826" t="s">
        <v>8536</v>
      </c>
      <c r="K20" s="1827"/>
      <c r="L20" s="1838"/>
      <c r="M20" s="1817"/>
      <c r="N20" s="1818"/>
      <c r="O20" s="1818"/>
      <c r="P20" s="1818"/>
      <c r="Q20" s="1818"/>
      <c r="R20" s="1818"/>
      <c r="S20" s="1835"/>
      <c r="T20" s="1826" t="s">
        <v>1358</v>
      </c>
      <c r="U20" s="1827"/>
      <c r="V20" s="1838"/>
      <c r="W20" s="1817"/>
      <c r="X20" s="1818"/>
      <c r="Y20" s="1818"/>
      <c r="Z20" s="1818"/>
      <c r="AA20" s="1818"/>
      <c r="AB20" s="1818"/>
      <c r="AC20" s="1819"/>
      <c r="AH20" s="265"/>
    </row>
    <row r="21" spans="1:34" ht="15" customHeight="1" x14ac:dyDescent="0.45">
      <c r="A21" s="1573"/>
      <c r="B21" s="1574"/>
      <c r="C21" s="1574"/>
      <c r="D21" s="1574"/>
      <c r="E21" s="1574"/>
      <c r="F21" s="1575"/>
      <c r="G21" s="1579"/>
      <c r="H21" s="1535"/>
      <c r="I21" s="1536"/>
      <c r="J21" s="1829"/>
      <c r="K21" s="1830"/>
      <c r="L21" s="1839"/>
      <c r="M21" s="1820"/>
      <c r="N21" s="1821"/>
      <c r="O21" s="1821"/>
      <c r="P21" s="1821"/>
      <c r="Q21" s="1821"/>
      <c r="R21" s="1821"/>
      <c r="S21" s="1836"/>
      <c r="T21" s="1829"/>
      <c r="U21" s="1830"/>
      <c r="V21" s="1839"/>
      <c r="W21" s="1820"/>
      <c r="X21" s="1821"/>
      <c r="Y21" s="1821"/>
      <c r="Z21" s="1821"/>
      <c r="AA21" s="1821"/>
      <c r="AB21" s="1821"/>
      <c r="AC21" s="1822"/>
    </row>
    <row r="22" spans="1:34" ht="3.75" customHeight="1" x14ac:dyDescent="0.45">
      <c r="A22" s="1573"/>
      <c r="B22" s="1574"/>
      <c r="C22" s="1574"/>
      <c r="D22" s="1574"/>
      <c r="E22" s="1574"/>
      <c r="F22" s="1575"/>
      <c r="G22" s="1579"/>
      <c r="H22" s="1535"/>
      <c r="I22" s="1536"/>
      <c r="J22" s="1832"/>
      <c r="K22" s="1833"/>
      <c r="L22" s="1840"/>
      <c r="M22" s="1823"/>
      <c r="N22" s="1824"/>
      <c r="O22" s="1824"/>
      <c r="P22" s="1824"/>
      <c r="Q22" s="1824"/>
      <c r="R22" s="1824"/>
      <c r="S22" s="1837"/>
      <c r="T22" s="1832"/>
      <c r="U22" s="1833"/>
      <c r="V22" s="1840"/>
      <c r="W22" s="1823"/>
      <c r="X22" s="1824"/>
      <c r="Y22" s="1824"/>
      <c r="Z22" s="1824"/>
      <c r="AA22" s="1824"/>
      <c r="AB22" s="1824"/>
      <c r="AC22" s="1825"/>
    </row>
    <row r="23" spans="1:34" ht="3.75" customHeight="1" x14ac:dyDescent="0.45">
      <c r="A23" s="1573"/>
      <c r="B23" s="1574"/>
      <c r="C23" s="1574"/>
      <c r="D23" s="1574"/>
      <c r="E23" s="1574"/>
      <c r="F23" s="1575"/>
      <c r="G23" s="1579"/>
      <c r="H23" s="1535"/>
      <c r="I23" s="1536"/>
      <c r="J23" s="1826" t="s">
        <v>4981</v>
      </c>
      <c r="K23" s="1827"/>
      <c r="L23" s="1838"/>
      <c r="M23" s="1826"/>
      <c r="N23" s="1827"/>
      <c r="O23" s="1827"/>
      <c r="P23" s="1827"/>
      <c r="Q23" s="1827"/>
      <c r="R23" s="1827"/>
      <c r="S23" s="1827"/>
      <c r="T23" s="1827"/>
      <c r="U23" s="1827"/>
      <c r="V23" s="1827"/>
      <c r="W23" s="1827"/>
      <c r="X23" s="1827"/>
      <c r="Y23" s="1827"/>
      <c r="Z23" s="1827"/>
      <c r="AA23" s="1827"/>
      <c r="AB23" s="1827"/>
      <c r="AC23" s="1828"/>
    </row>
    <row r="24" spans="1:34" ht="15" customHeight="1" x14ac:dyDescent="0.45">
      <c r="A24" s="1573"/>
      <c r="B24" s="1574"/>
      <c r="C24" s="1574"/>
      <c r="D24" s="1574"/>
      <c r="E24" s="1574"/>
      <c r="F24" s="1575"/>
      <c r="G24" s="1579"/>
      <c r="H24" s="1535"/>
      <c r="I24" s="1536"/>
      <c r="J24" s="1829"/>
      <c r="K24" s="1830"/>
      <c r="L24" s="1839"/>
      <c r="M24" s="1829"/>
      <c r="N24" s="1830"/>
      <c r="O24" s="1830"/>
      <c r="P24" s="1830"/>
      <c r="Q24" s="1830"/>
      <c r="R24" s="1830"/>
      <c r="S24" s="1830"/>
      <c r="T24" s="1830"/>
      <c r="U24" s="1830"/>
      <c r="V24" s="1830"/>
      <c r="W24" s="1830"/>
      <c r="X24" s="1830"/>
      <c r="Y24" s="1830"/>
      <c r="Z24" s="1830"/>
      <c r="AA24" s="1830"/>
      <c r="AB24" s="1830"/>
      <c r="AC24" s="1831"/>
    </row>
    <row r="25" spans="1:34" ht="3.75" customHeight="1" x14ac:dyDescent="0.45">
      <c r="A25" s="1576"/>
      <c r="B25" s="1577"/>
      <c r="C25" s="1577"/>
      <c r="D25" s="1577"/>
      <c r="E25" s="1577"/>
      <c r="F25" s="1578"/>
      <c r="G25" s="1511"/>
      <c r="H25" s="1512"/>
      <c r="I25" s="1513"/>
      <c r="J25" s="1832"/>
      <c r="K25" s="1833"/>
      <c r="L25" s="1840"/>
      <c r="M25" s="1832"/>
      <c r="N25" s="1833"/>
      <c r="O25" s="1833"/>
      <c r="P25" s="1833"/>
      <c r="Q25" s="1833"/>
      <c r="R25" s="1833"/>
      <c r="S25" s="1833"/>
      <c r="T25" s="1833"/>
      <c r="U25" s="1833"/>
      <c r="V25" s="1833"/>
      <c r="W25" s="1833"/>
      <c r="X25" s="1833"/>
      <c r="Y25" s="1833"/>
      <c r="Z25" s="1833"/>
      <c r="AA25" s="1833"/>
      <c r="AB25" s="1833"/>
      <c r="AC25" s="1834"/>
    </row>
    <row r="26" spans="1:34" ht="20.55" customHeight="1" x14ac:dyDescent="0.45">
      <c r="A26" s="1533" t="s">
        <v>5592</v>
      </c>
      <c r="B26" s="1580"/>
      <c r="C26" s="1580"/>
      <c r="D26" s="1580"/>
      <c r="E26" s="1580"/>
      <c r="F26" s="1580"/>
      <c r="G26" s="1508" t="s">
        <v>5576</v>
      </c>
      <c r="H26" s="1509"/>
      <c r="I26" s="1510"/>
      <c r="J26" s="276"/>
      <c r="K26" s="276"/>
      <c r="L26" s="276"/>
      <c r="M26" s="276"/>
      <c r="N26" s="276"/>
      <c r="O26" s="276"/>
      <c r="P26" s="276"/>
      <c r="Q26" s="276"/>
      <c r="R26" s="276"/>
      <c r="S26" s="276"/>
      <c r="T26" s="276"/>
      <c r="U26" s="276"/>
      <c r="V26" s="276"/>
      <c r="W26" s="276"/>
      <c r="X26" s="276"/>
      <c r="Y26" s="276"/>
      <c r="Z26" s="276"/>
      <c r="AA26" s="276"/>
      <c r="AB26" s="276"/>
      <c r="AC26" s="455"/>
    </row>
    <row r="27" spans="1:34" ht="16.05" customHeight="1" x14ac:dyDescent="0.45">
      <c r="A27" s="1534"/>
      <c r="B27" s="1582"/>
      <c r="C27" s="1582"/>
      <c r="D27" s="1582"/>
      <c r="E27" s="1582"/>
      <c r="F27" s="1582"/>
      <c r="G27" s="1579"/>
      <c r="H27" s="1535"/>
      <c r="I27" s="1536"/>
      <c r="J27" s="206"/>
      <c r="K27" s="828"/>
      <c r="L27" s="261" t="s">
        <v>816</v>
      </c>
      <c r="M27" s="206"/>
      <c r="N27" s="206"/>
      <c r="O27" s="206"/>
      <c r="P27" s="206"/>
      <c r="Q27" s="206"/>
      <c r="R27" s="206"/>
      <c r="S27" s="206"/>
      <c r="T27" s="206"/>
      <c r="U27" s="206"/>
      <c r="V27" s="206"/>
      <c r="W27" s="206"/>
      <c r="X27" s="206"/>
      <c r="Y27" s="206"/>
      <c r="Z27" s="206"/>
      <c r="AA27" s="206"/>
      <c r="AB27" s="206"/>
      <c r="AC27" s="458"/>
    </row>
    <row r="28" spans="1:34" ht="16.05" customHeight="1" x14ac:dyDescent="0.45">
      <c r="A28" s="1617"/>
      <c r="B28" s="1618"/>
      <c r="C28" s="1618"/>
      <c r="D28" s="1618"/>
      <c r="E28" s="1618"/>
      <c r="F28" s="1618"/>
      <c r="G28" s="1511"/>
      <c r="H28" s="1512"/>
      <c r="I28" s="1513"/>
      <c r="J28" s="279"/>
      <c r="K28" s="279"/>
      <c r="L28" s="279"/>
      <c r="M28" s="279"/>
      <c r="N28" s="279"/>
      <c r="O28" s="279"/>
      <c r="P28" s="279"/>
      <c r="Q28" s="279"/>
      <c r="R28" s="279"/>
      <c r="S28" s="279"/>
      <c r="T28" s="279"/>
      <c r="U28" s="279"/>
      <c r="V28" s="279"/>
      <c r="W28" s="279"/>
      <c r="X28" s="279"/>
      <c r="Y28" s="279"/>
      <c r="Z28" s="279"/>
      <c r="AA28" s="279"/>
      <c r="AB28" s="279"/>
      <c r="AC28" s="456"/>
    </row>
    <row r="29" spans="1:34" ht="20.100000000000001" customHeight="1" x14ac:dyDescent="0.45">
      <c r="A29" s="1689" t="s">
        <v>5591</v>
      </c>
      <c r="B29" s="1690"/>
      <c r="C29" s="1690"/>
      <c r="D29" s="1690"/>
      <c r="E29" s="1690"/>
      <c r="F29" s="1690"/>
      <c r="G29" s="1690"/>
      <c r="H29" s="1690"/>
      <c r="I29" s="1690"/>
      <c r="J29" s="1559"/>
      <c r="K29" s="1560"/>
      <c r="L29" s="826"/>
      <c r="M29" s="468" t="s">
        <v>76</v>
      </c>
      <c r="N29" s="826"/>
      <c r="O29" s="468" t="s">
        <v>77</v>
      </c>
      <c r="P29" s="826"/>
      <c r="Q29" s="468" t="s">
        <v>140</v>
      </c>
      <c r="AC29" s="256"/>
    </row>
    <row r="30" spans="1:34" ht="3.75" customHeight="1" x14ac:dyDescent="0.45">
      <c r="A30" s="1561" t="s">
        <v>43</v>
      </c>
      <c r="B30" s="1562"/>
      <c r="C30" s="1562"/>
      <c r="D30" s="1562"/>
      <c r="E30" s="1562"/>
      <c r="F30" s="1562"/>
      <c r="G30" s="1562"/>
      <c r="H30" s="1562"/>
      <c r="I30" s="1563"/>
      <c r="J30" s="1542"/>
      <c r="K30" s="1527"/>
      <c r="L30" s="1527"/>
      <c r="M30" s="1527"/>
      <c r="N30" s="1527"/>
      <c r="O30" s="1527"/>
      <c r="P30" s="1527"/>
      <c r="Q30" s="1527"/>
      <c r="R30" s="1527"/>
      <c r="S30" s="1527"/>
      <c r="T30" s="1527"/>
      <c r="U30" s="1527"/>
      <c r="V30" s="1527"/>
      <c r="W30" s="1527"/>
      <c r="X30" s="1527"/>
      <c r="Y30" s="1527"/>
      <c r="Z30" s="1527"/>
      <c r="AA30" s="1527"/>
      <c r="AB30" s="1527"/>
      <c r="AC30" s="1519"/>
    </row>
    <row r="31" spans="1:34" ht="30" customHeight="1" x14ac:dyDescent="0.45">
      <c r="A31" s="1564"/>
      <c r="B31" s="1565"/>
      <c r="C31" s="1565"/>
      <c r="D31" s="1565"/>
      <c r="E31" s="1565"/>
      <c r="F31" s="1565"/>
      <c r="G31" s="1565"/>
      <c r="H31" s="1565"/>
      <c r="I31" s="1566"/>
      <c r="J31" s="1543"/>
      <c r="K31" s="1544"/>
      <c r="L31" s="1544"/>
      <c r="M31" s="1544"/>
      <c r="N31" s="1544"/>
      <c r="O31" s="1544"/>
      <c r="P31" s="1544"/>
      <c r="Q31" s="1544"/>
      <c r="R31" s="1544"/>
      <c r="S31" s="1544"/>
      <c r="T31" s="1544"/>
      <c r="U31" s="1544"/>
      <c r="V31" s="1544"/>
      <c r="W31" s="1544"/>
      <c r="X31" s="1544"/>
      <c r="Y31" s="1544"/>
      <c r="Z31" s="1544"/>
      <c r="AA31" s="1544"/>
      <c r="AB31" s="1544"/>
      <c r="AC31" s="1545"/>
    </row>
    <row r="32" spans="1:34" ht="3.75" customHeight="1" x14ac:dyDescent="0.45">
      <c r="A32" s="1567"/>
      <c r="B32" s="1568"/>
      <c r="C32" s="1568"/>
      <c r="D32" s="1568"/>
      <c r="E32" s="1568"/>
      <c r="F32" s="1568"/>
      <c r="G32" s="1568"/>
      <c r="H32" s="1568"/>
      <c r="I32" s="1569"/>
      <c r="J32" s="1546"/>
      <c r="K32" s="1528"/>
      <c r="L32" s="1528"/>
      <c r="M32" s="1528"/>
      <c r="N32" s="1528"/>
      <c r="O32" s="1528"/>
      <c r="P32" s="1528"/>
      <c r="Q32" s="1528"/>
      <c r="R32" s="1528"/>
      <c r="S32" s="1528"/>
      <c r="T32" s="1528"/>
      <c r="U32" s="1528"/>
      <c r="V32" s="1528"/>
      <c r="W32" s="1528"/>
      <c r="X32" s="1528"/>
      <c r="Y32" s="1528"/>
      <c r="Z32" s="1528"/>
      <c r="AA32" s="1528"/>
      <c r="AB32" s="1528"/>
      <c r="AC32" s="1520"/>
    </row>
    <row r="33" spans="1:29" ht="3.75" customHeight="1" x14ac:dyDescent="0.45">
      <c r="A33" s="1841" t="s">
        <v>628</v>
      </c>
      <c r="B33" s="1814"/>
      <c r="C33" s="1814"/>
      <c r="D33" s="1814"/>
      <c r="E33" s="1814"/>
      <c r="F33" s="1814"/>
      <c r="G33" s="1814"/>
      <c r="H33" s="1814"/>
      <c r="I33" s="1814"/>
      <c r="J33" s="1814"/>
      <c r="K33" s="1814"/>
      <c r="L33" s="1814"/>
      <c r="M33" s="1814"/>
      <c r="N33" s="1814"/>
      <c r="O33" s="1814"/>
      <c r="P33" s="1814"/>
      <c r="Q33" s="1814"/>
      <c r="R33" s="1814"/>
      <c r="S33" s="1814"/>
      <c r="T33" s="1814"/>
      <c r="U33" s="1814"/>
      <c r="V33" s="1814"/>
      <c r="W33" s="1814"/>
      <c r="X33" s="1814"/>
      <c r="Y33" s="1814"/>
      <c r="Z33" s="1814"/>
      <c r="AA33" s="1814"/>
      <c r="AB33" s="1814"/>
      <c r="AC33" s="1842"/>
    </row>
    <row r="34" spans="1:29" ht="13.35" customHeight="1" x14ac:dyDescent="0.45">
      <c r="A34" s="1843"/>
      <c r="B34" s="1815"/>
      <c r="C34" s="1815"/>
      <c r="D34" s="1815"/>
      <c r="E34" s="1815"/>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1815"/>
      <c r="AC34" s="1844"/>
    </row>
    <row r="35" spans="1:29" ht="3.75" customHeight="1" x14ac:dyDescent="0.45">
      <c r="A35" s="1845"/>
      <c r="B35" s="1816"/>
      <c r="C35" s="1816"/>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46"/>
    </row>
    <row r="36" spans="1:29" ht="3.75" customHeight="1" x14ac:dyDescent="0.45">
      <c r="A36" s="1486" t="s">
        <v>5634</v>
      </c>
      <c r="B36" s="1486"/>
      <c r="C36" s="1486"/>
      <c r="D36" s="1486"/>
      <c r="E36" s="1486"/>
      <c r="F36" s="1486"/>
      <c r="G36" s="1486"/>
      <c r="H36" s="1486"/>
      <c r="I36" s="1486"/>
      <c r="J36" s="507"/>
      <c r="K36" s="276"/>
      <c r="L36" s="276"/>
      <c r="M36" s="276"/>
      <c r="N36" s="276"/>
      <c r="O36" s="276"/>
      <c r="P36" s="276"/>
      <c r="Q36" s="276"/>
      <c r="R36" s="276"/>
      <c r="S36" s="276"/>
      <c r="T36" s="276"/>
      <c r="U36" s="276"/>
      <c r="V36" s="276"/>
      <c r="W36" s="276"/>
      <c r="X36" s="276"/>
      <c r="Y36" s="276"/>
      <c r="Z36" s="276"/>
      <c r="AA36" s="276"/>
      <c r="AB36" s="276"/>
      <c r="AC36" s="455"/>
    </row>
    <row r="37" spans="1:29" s="254" customFormat="1" ht="15.6" customHeight="1" x14ac:dyDescent="0.15">
      <c r="A37" s="1486"/>
      <c r="B37" s="1486"/>
      <c r="C37" s="1486"/>
      <c r="D37" s="1486"/>
      <c r="E37" s="1486"/>
      <c r="F37" s="1486"/>
      <c r="G37" s="1486"/>
      <c r="H37" s="1486"/>
      <c r="I37" s="1486"/>
      <c r="J37" s="457"/>
      <c r="M37" s="828"/>
      <c r="N37" s="206" t="s">
        <v>105</v>
      </c>
      <c r="O37" s="206"/>
      <c r="P37" s="206"/>
      <c r="Q37" s="206"/>
      <c r="S37" s="206" t="s">
        <v>5847</v>
      </c>
      <c r="T37" s="206"/>
      <c r="W37" s="828"/>
      <c r="X37" s="206" t="s">
        <v>5846</v>
      </c>
      <c r="Y37" s="206"/>
      <c r="Z37" s="206"/>
      <c r="AA37" s="206"/>
      <c r="AB37" s="206"/>
      <c r="AC37" s="458"/>
    </row>
    <row r="38" spans="1:29" s="254" customFormat="1" ht="3.6" customHeight="1" x14ac:dyDescent="0.15">
      <c r="A38" s="1486"/>
      <c r="B38" s="1486"/>
      <c r="C38" s="1486"/>
      <c r="D38" s="1486"/>
      <c r="E38" s="1486"/>
      <c r="F38" s="1486"/>
      <c r="G38" s="1486"/>
      <c r="H38" s="1486"/>
      <c r="I38" s="1486"/>
      <c r="J38" s="459"/>
      <c r="K38" s="279"/>
      <c r="L38" s="279"/>
      <c r="M38" s="279"/>
      <c r="N38" s="279"/>
      <c r="O38" s="279"/>
      <c r="P38" s="279"/>
      <c r="Q38" s="279"/>
      <c r="R38" s="279"/>
      <c r="S38" s="279"/>
      <c r="T38" s="279"/>
      <c r="U38" s="279"/>
      <c r="V38" s="279"/>
      <c r="W38" s="279"/>
      <c r="X38" s="279"/>
      <c r="Y38" s="279"/>
      <c r="Z38" s="279"/>
      <c r="AA38" s="279"/>
      <c r="AB38" s="279"/>
      <c r="AC38" s="456"/>
    </row>
    <row r="39" spans="1:29" ht="3.75" customHeight="1" x14ac:dyDescent="0.45">
      <c r="A39" s="1814" t="s">
        <v>625</v>
      </c>
      <c r="B39" s="1814"/>
      <c r="C39" s="1814"/>
      <c r="D39" s="1814"/>
      <c r="E39" s="1814"/>
      <c r="F39" s="1814"/>
      <c r="G39" s="1814"/>
      <c r="H39" s="1814"/>
      <c r="I39" s="1814"/>
      <c r="J39" s="1814"/>
      <c r="K39" s="1814"/>
      <c r="L39" s="1814"/>
      <c r="M39" s="1814"/>
      <c r="N39" s="1814"/>
      <c r="O39" s="1814"/>
      <c r="P39" s="1814"/>
      <c r="Q39" s="1814"/>
      <c r="R39" s="1814"/>
      <c r="S39" s="1814"/>
      <c r="T39" s="1814"/>
      <c r="U39" s="1814"/>
      <c r="V39" s="1814"/>
      <c r="W39" s="1814"/>
      <c r="X39" s="1814"/>
      <c r="Y39" s="1814"/>
      <c r="Z39" s="1814"/>
      <c r="AA39" s="1814"/>
      <c r="AB39" s="1814"/>
      <c r="AC39" s="1814"/>
    </row>
    <row r="40" spans="1:29" s="254" customFormat="1" ht="13.35" customHeight="1" x14ac:dyDescent="0.15">
      <c r="A40" s="1815"/>
      <c r="B40" s="1815"/>
      <c r="C40" s="1815"/>
      <c r="D40" s="1815"/>
      <c r="E40" s="1815"/>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row>
    <row r="41" spans="1:29" s="254" customFormat="1" ht="3.6" customHeight="1" x14ac:dyDescent="0.15">
      <c r="A41" s="1816"/>
      <c r="B41" s="1816"/>
      <c r="C41" s="1816"/>
      <c r="D41" s="1816"/>
      <c r="E41" s="1816"/>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row>
    <row r="42" spans="1:29" ht="3.75" customHeight="1" x14ac:dyDescent="0.45">
      <c r="A42" s="1486" t="s">
        <v>5634</v>
      </c>
      <c r="B42" s="1486"/>
      <c r="C42" s="1486"/>
      <c r="D42" s="1486"/>
      <c r="E42" s="1486"/>
      <c r="F42" s="1486"/>
      <c r="G42" s="1486"/>
      <c r="H42" s="1486"/>
      <c r="I42" s="1486"/>
      <c r="J42" s="507"/>
      <c r="K42" s="276"/>
      <c r="L42" s="276"/>
      <c r="M42" s="276"/>
      <c r="N42" s="276"/>
      <c r="O42" s="276"/>
      <c r="P42" s="276"/>
      <c r="Q42" s="276"/>
      <c r="R42" s="276"/>
      <c r="S42" s="276"/>
      <c r="T42" s="276"/>
      <c r="U42" s="276"/>
      <c r="V42" s="276"/>
      <c r="W42" s="276"/>
      <c r="X42" s="276"/>
      <c r="Y42" s="276"/>
      <c r="Z42" s="276"/>
      <c r="AA42" s="276"/>
      <c r="AB42" s="276"/>
      <c r="AC42" s="455"/>
    </row>
    <row r="43" spans="1:29" s="254" customFormat="1" ht="14.1" customHeight="1" x14ac:dyDescent="0.15">
      <c r="A43" s="1486"/>
      <c r="B43" s="1486"/>
      <c r="C43" s="1486"/>
      <c r="D43" s="1486"/>
      <c r="E43" s="1486"/>
      <c r="F43" s="1486"/>
      <c r="G43" s="1486"/>
      <c r="H43" s="1486"/>
      <c r="I43" s="1486"/>
      <c r="J43" s="457"/>
      <c r="M43" s="828"/>
      <c r="N43" s="206" t="s">
        <v>105</v>
      </c>
      <c r="P43" s="206"/>
      <c r="Q43" s="206"/>
      <c r="S43" s="206" t="s">
        <v>5847</v>
      </c>
      <c r="T43" s="206"/>
      <c r="W43" s="828"/>
      <c r="X43" s="206" t="s">
        <v>5846</v>
      </c>
      <c r="Y43" s="206"/>
      <c r="Z43" s="206"/>
      <c r="AA43" s="206"/>
      <c r="AB43" s="206"/>
      <c r="AC43" s="458"/>
    </row>
    <row r="44" spans="1:29" s="254" customFormat="1" ht="3.6" customHeight="1" x14ac:dyDescent="0.15">
      <c r="A44" s="1486"/>
      <c r="B44" s="1486"/>
      <c r="C44" s="1486"/>
      <c r="D44" s="1486"/>
      <c r="E44" s="1486"/>
      <c r="F44" s="1486"/>
      <c r="G44" s="1486"/>
      <c r="H44" s="1486"/>
      <c r="I44" s="1486"/>
      <c r="J44" s="459"/>
      <c r="K44" s="279"/>
      <c r="L44" s="279"/>
      <c r="M44" s="279"/>
      <c r="N44" s="279"/>
      <c r="O44" s="279"/>
      <c r="P44" s="279"/>
      <c r="Q44" s="279"/>
      <c r="R44" s="279"/>
      <c r="S44" s="279"/>
      <c r="T44" s="279"/>
      <c r="U44" s="279"/>
      <c r="V44" s="279"/>
      <c r="W44" s="279"/>
      <c r="X44" s="279"/>
      <c r="Y44" s="279"/>
      <c r="Z44" s="279"/>
      <c r="AA44" s="279"/>
      <c r="AB44" s="279"/>
      <c r="AC44" s="456"/>
    </row>
    <row r="45" spans="1:29" ht="7.05" customHeight="1" x14ac:dyDescent="0.45"/>
    <row r="46" spans="1:29" ht="13.35" customHeight="1" x14ac:dyDescent="0.45">
      <c r="A46" s="230" t="s">
        <v>5588</v>
      </c>
    </row>
    <row r="47" spans="1:29" ht="7.05" customHeight="1" x14ac:dyDescent="0.45"/>
    <row r="48" spans="1:29" ht="7.05" customHeight="1" x14ac:dyDescent="0.45"/>
    <row r="49" spans="1:33" ht="13.35" customHeight="1" x14ac:dyDescent="0.45">
      <c r="B49" s="1603"/>
      <c r="C49" s="1603"/>
      <c r="D49" s="829"/>
      <c r="E49" s="230" t="s">
        <v>76</v>
      </c>
      <c r="F49" s="826"/>
      <c r="G49" s="230" t="s">
        <v>139</v>
      </c>
      <c r="H49" s="826"/>
      <c r="I49" s="230" t="s">
        <v>140</v>
      </c>
    </row>
    <row r="50" spans="1:33" ht="7.05" customHeight="1" x14ac:dyDescent="0.45">
      <c r="M50" s="206"/>
      <c r="N50" s="206"/>
      <c r="O50" s="206"/>
      <c r="P50" s="206"/>
    </row>
    <row r="51" spans="1:33" ht="17.100000000000001" customHeight="1" x14ac:dyDescent="0.45">
      <c r="B51" s="1544" t="s">
        <v>48</v>
      </c>
      <c r="C51" s="1544"/>
      <c r="D51" s="1544"/>
      <c r="E51" s="1604" t="s">
        <v>5587</v>
      </c>
      <c r="F51" s="1604"/>
      <c r="G51" s="1604"/>
      <c r="H51" s="1604"/>
      <c r="I51" s="1604"/>
      <c r="J51" s="1604"/>
      <c r="K51" s="1604"/>
      <c r="M51" s="248"/>
      <c r="N51" s="1486" t="s">
        <v>612</v>
      </c>
      <c r="O51" s="1486"/>
      <c r="P51" s="1486"/>
      <c r="Q51" s="1557"/>
      <c r="R51" s="1557"/>
      <c r="S51" s="1557"/>
      <c r="T51" s="202" t="s">
        <v>611</v>
      </c>
      <c r="U51" s="1557"/>
      <c r="V51" s="1557"/>
      <c r="W51" s="1557"/>
      <c r="X51" s="250"/>
      <c r="Y51" s="250"/>
      <c r="Z51" s="250"/>
      <c r="AA51" s="251"/>
      <c r="AB51" s="250"/>
      <c r="AC51" s="249"/>
    </row>
    <row r="52" spans="1:33" ht="17.100000000000001" customHeight="1" x14ac:dyDescent="0.45">
      <c r="B52" s="1544"/>
      <c r="C52" s="1544"/>
      <c r="D52" s="1544"/>
      <c r="E52" s="1604"/>
      <c r="F52" s="1604"/>
      <c r="G52" s="1604"/>
      <c r="H52" s="1604"/>
      <c r="I52" s="1604"/>
      <c r="J52" s="1604"/>
      <c r="K52" s="1604"/>
      <c r="M52" s="248"/>
      <c r="N52" s="1486" t="s">
        <v>610</v>
      </c>
      <c r="O52" s="1486"/>
      <c r="P52" s="1486"/>
      <c r="Q52" s="1557"/>
      <c r="R52" s="1557"/>
      <c r="S52" s="1557"/>
      <c r="T52" s="1557"/>
      <c r="U52" s="1557"/>
      <c r="V52" s="1486" t="s">
        <v>609</v>
      </c>
      <c r="W52" s="1486"/>
      <c r="X52" s="1486"/>
      <c r="Y52" s="1605"/>
      <c r="Z52" s="1606"/>
      <c r="AA52" s="1606"/>
      <c r="AB52" s="1606"/>
      <c r="AC52" s="1607"/>
    </row>
    <row r="53" spans="1:33" ht="17.100000000000001" customHeight="1" x14ac:dyDescent="0.45">
      <c r="B53" s="1544"/>
      <c r="C53" s="1544"/>
      <c r="D53" s="1544"/>
      <c r="E53" s="1604"/>
      <c r="F53" s="1604"/>
      <c r="G53" s="1604"/>
      <c r="H53" s="1604"/>
      <c r="I53" s="1604"/>
      <c r="J53" s="1604"/>
      <c r="K53" s="1604"/>
      <c r="M53" s="248"/>
      <c r="N53" s="1486" t="s">
        <v>8536</v>
      </c>
      <c r="O53" s="1486"/>
      <c r="P53" s="1486"/>
      <c r="Q53" s="1557"/>
      <c r="R53" s="1557"/>
      <c r="S53" s="1557"/>
      <c r="T53" s="1557"/>
      <c r="U53" s="1557"/>
      <c r="V53" s="1486" t="s">
        <v>608</v>
      </c>
      <c r="W53" s="1486"/>
      <c r="X53" s="1486"/>
      <c r="Y53" s="1605"/>
      <c r="Z53" s="1606"/>
      <c r="AA53" s="1606"/>
      <c r="AB53" s="1606"/>
      <c r="AC53" s="1607"/>
    </row>
    <row r="54" spans="1:33" ht="17.100000000000001" customHeight="1" x14ac:dyDescent="0.45">
      <c r="B54" s="1544"/>
      <c r="C54" s="1544"/>
      <c r="D54" s="1544"/>
      <c r="E54" s="1604"/>
      <c r="F54" s="1604"/>
      <c r="G54" s="1604"/>
      <c r="H54" s="1604"/>
      <c r="I54" s="1604"/>
      <c r="J54" s="1604"/>
      <c r="K54" s="1604"/>
      <c r="M54" s="248"/>
      <c r="N54" s="1486" t="s">
        <v>607</v>
      </c>
      <c r="O54" s="1486"/>
      <c r="P54" s="1486"/>
      <c r="Q54" s="1608"/>
      <c r="R54" s="1609"/>
      <c r="S54" s="1609"/>
      <c r="T54" s="1609"/>
      <c r="U54" s="1609"/>
      <c r="V54" s="1609"/>
      <c r="W54" s="1609"/>
      <c r="X54" s="1609"/>
      <c r="Y54" s="1609"/>
      <c r="Z54" s="1609"/>
      <c r="AA54" s="1609"/>
      <c r="AB54" s="1609"/>
      <c r="AC54" s="1610"/>
    </row>
    <row r="55" spans="1:33" ht="7.05" customHeight="1" x14ac:dyDescent="0.45">
      <c r="M55" s="247"/>
      <c r="N55" s="206"/>
      <c r="O55" s="206"/>
      <c r="P55" s="206"/>
      <c r="AA55" s="246"/>
    </row>
    <row r="56" spans="1:33" ht="7.05" customHeight="1" x14ac:dyDescent="0.45">
      <c r="M56" s="246"/>
      <c r="AA56" s="246"/>
    </row>
    <row r="57" spans="1:33" ht="22.95" customHeight="1" x14ac:dyDescent="0.45">
      <c r="B57" s="1544" t="s">
        <v>50</v>
      </c>
      <c r="C57" s="1544"/>
      <c r="D57" s="1544"/>
      <c r="E57" s="1604" t="s">
        <v>5624</v>
      </c>
      <c r="F57" s="1604"/>
      <c r="G57" s="1604"/>
      <c r="H57" s="1604"/>
      <c r="I57" s="1604"/>
      <c r="J57" s="1604"/>
      <c r="K57" s="1604"/>
      <c r="M57" s="246"/>
      <c r="N57" s="1847" t="s">
        <v>8724</v>
      </c>
      <c r="O57" s="1848"/>
      <c r="P57" s="1848"/>
      <c r="Q57" s="1848"/>
      <c r="R57" s="1848"/>
      <c r="S57" s="1848"/>
      <c r="T57" s="1849"/>
      <c r="U57" s="1605"/>
      <c r="V57" s="1606"/>
      <c r="W57" s="1606"/>
      <c r="X57" s="1606"/>
      <c r="Y57" s="1606"/>
      <c r="Z57" s="1606"/>
      <c r="AA57" s="1606"/>
      <c r="AB57" s="1606"/>
      <c r="AC57" s="1607"/>
    </row>
    <row r="58" spans="1:33" ht="22.95" customHeight="1" x14ac:dyDescent="0.45">
      <c r="B58" s="1544"/>
      <c r="C58" s="1544"/>
      <c r="D58" s="1544"/>
      <c r="E58" s="1604"/>
      <c r="F58" s="1604"/>
      <c r="G58" s="1604"/>
      <c r="H58" s="1604"/>
      <c r="I58" s="1604"/>
      <c r="J58" s="1604"/>
      <c r="K58" s="1604"/>
      <c r="M58" s="246"/>
      <c r="N58" s="1847" t="s">
        <v>5805</v>
      </c>
      <c r="O58" s="1848"/>
      <c r="P58" s="1848"/>
      <c r="Q58" s="1848"/>
      <c r="R58" s="1848"/>
      <c r="S58" s="1848"/>
      <c r="T58" s="1849"/>
      <c r="U58" s="1608"/>
      <c r="V58" s="1609"/>
      <c r="W58" s="1609"/>
      <c r="X58" s="1609"/>
      <c r="Y58" s="1609"/>
      <c r="Z58" s="1609"/>
      <c r="AA58" s="1609"/>
      <c r="AB58" s="1609"/>
      <c r="AC58" s="1610"/>
    </row>
    <row r="59" spans="1:33" ht="7.05" customHeight="1" x14ac:dyDescent="0.45">
      <c r="M59" s="246"/>
    </row>
    <row r="60" spans="1:33" ht="13.35" customHeight="1" x14ac:dyDescent="0.45">
      <c r="B60" s="230" t="s">
        <v>5586</v>
      </c>
      <c r="M60" s="245"/>
      <c r="AG60" s="119"/>
    </row>
    <row r="61" spans="1:33" ht="13.35" customHeight="1" x14ac:dyDescent="0.45">
      <c r="A61" s="230" t="s">
        <v>5585</v>
      </c>
      <c r="D61" s="1611"/>
      <c r="E61" s="1612"/>
      <c r="F61" s="1613"/>
      <c r="G61" s="230" t="s">
        <v>5584</v>
      </c>
    </row>
    <row r="62" spans="1:33" ht="3.75" customHeight="1" x14ac:dyDescent="0.45"/>
    <row r="63" spans="1:33" ht="3.75" customHeight="1" x14ac:dyDescent="0.45"/>
    <row r="64" spans="1:33" ht="13.35" customHeight="1" x14ac:dyDescent="0.45">
      <c r="A64" s="230" t="s">
        <v>5583</v>
      </c>
    </row>
    <row r="65" spans="2:30" ht="13.35" customHeight="1" x14ac:dyDescent="0.45">
      <c r="B65" s="406">
        <v>1</v>
      </c>
      <c r="C65" s="1481" t="s">
        <v>5725</v>
      </c>
      <c r="D65" s="1481"/>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row>
    <row r="66" spans="2:30" s="32" customFormat="1" ht="4.5" customHeight="1" x14ac:dyDescent="0.45">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row>
    <row r="67" spans="2:30" ht="13.35" customHeight="1" x14ac:dyDescent="0.45">
      <c r="B67" s="406">
        <v>2</v>
      </c>
      <c r="C67" s="1481" t="s">
        <v>5713</v>
      </c>
      <c r="D67" s="1481"/>
      <c r="E67" s="1481"/>
      <c r="F67" s="1481"/>
      <c r="G67" s="1481"/>
      <c r="H67" s="1481"/>
      <c r="I67" s="1481"/>
      <c r="J67" s="1481"/>
      <c r="K67" s="1481"/>
      <c r="L67" s="1481"/>
      <c r="M67" s="1481"/>
      <c r="N67" s="1481"/>
      <c r="O67" s="1481"/>
      <c r="P67" s="1481"/>
      <c r="Q67" s="1481"/>
      <c r="R67" s="1481"/>
      <c r="S67" s="1481"/>
      <c r="T67" s="1481"/>
      <c r="U67" s="1481"/>
      <c r="V67" s="1481"/>
      <c r="W67" s="1481"/>
      <c r="X67" s="1481"/>
      <c r="Y67" s="1481"/>
      <c r="Z67" s="1481"/>
      <c r="AA67" s="1481"/>
      <c r="AB67" s="1481"/>
      <c r="AC67" s="1481"/>
    </row>
    <row r="68" spans="2:30" s="32" customFormat="1" ht="4.5" customHeight="1" x14ac:dyDescent="0.45">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row>
    <row r="69" spans="2:30" ht="210.6" customHeight="1" x14ac:dyDescent="0.45">
      <c r="B69" s="407">
        <v>3</v>
      </c>
      <c r="C69" s="1482" t="s">
        <v>5734</v>
      </c>
      <c r="D69" s="1482"/>
      <c r="E69" s="1482"/>
      <c r="F69" s="1482"/>
      <c r="G69" s="1482"/>
      <c r="H69" s="1482"/>
      <c r="I69" s="1482"/>
      <c r="J69" s="1482"/>
      <c r="K69" s="1482"/>
      <c r="L69" s="1482"/>
      <c r="M69" s="1482"/>
      <c r="N69" s="1482"/>
      <c r="O69" s="1482"/>
      <c r="P69" s="1482"/>
      <c r="Q69" s="1482"/>
      <c r="R69" s="1482"/>
      <c r="S69" s="1482"/>
      <c r="T69" s="1482"/>
      <c r="U69" s="1482"/>
      <c r="V69" s="1482"/>
      <c r="W69" s="1482"/>
      <c r="X69" s="1482"/>
      <c r="Y69" s="1482"/>
      <c r="Z69" s="1482"/>
      <c r="AA69" s="1482"/>
      <c r="AB69" s="1482"/>
      <c r="AC69" s="1482"/>
      <c r="AD69" s="404"/>
    </row>
    <row r="70" spans="2:30" s="32" customFormat="1" ht="4.5" customHeight="1" x14ac:dyDescent="0.45">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row>
    <row r="71" spans="2:30" ht="60" customHeight="1" x14ac:dyDescent="0.45">
      <c r="B71" s="407">
        <v>4</v>
      </c>
      <c r="C71" s="1482" t="s">
        <v>5735</v>
      </c>
      <c r="D71" s="1482"/>
      <c r="E71" s="1482"/>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1482"/>
      <c r="AB71" s="1482"/>
      <c r="AC71" s="1482"/>
      <c r="AD71" s="404"/>
    </row>
    <row r="72" spans="2:30" s="32" customFormat="1" ht="4.5" customHeight="1" x14ac:dyDescent="0.45">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row>
    <row r="73" spans="2:30" ht="31.8" customHeight="1" x14ac:dyDescent="0.45">
      <c r="B73" s="407">
        <v>5</v>
      </c>
      <c r="C73" s="1482" t="s">
        <v>5736</v>
      </c>
      <c r="D73" s="1482"/>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1482"/>
      <c r="AB73" s="1482"/>
      <c r="AC73" s="1482"/>
      <c r="AD73" s="404"/>
    </row>
    <row r="74" spans="2:30" s="32" customFormat="1" ht="4.5" customHeight="1" x14ac:dyDescent="0.45">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row>
    <row r="75" spans="2:30" ht="26.1" customHeight="1" x14ac:dyDescent="0.45">
      <c r="B75" s="406">
        <v>6</v>
      </c>
      <c r="C75" s="1482" t="s">
        <v>5732</v>
      </c>
      <c r="D75" s="1482"/>
      <c r="E75" s="1482"/>
      <c r="F75" s="1482"/>
      <c r="G75" s="1482"/>
      <c r="H75" s="1482"/>
      <c r="I75" s="1482"/>
      <c r="J75" s="1482"/>
      <c r="K75" s="1482"/>
      <c r="L75" s="1482"/>
      <c r="M75" s="1482"/>
      <c r="N75" s="1482"/>
      <c r="O75" s="1482"/>
      <c r="P75" s="1482"/>
      <c r="Q75" s="1482"/>
      <c r="R75" s="1482"/>
      <c r="S75" s="1482"/>
      <c r="T75" s="1482"/>
      <c r="U75" s="1482"/>
      <c r="V75" s="1482"/>
      <c r="W75" s="1482"/>
      <c r="X75" s="1482"/>
      <c r="Y75" s="1482"/>
      <c r="Z75" s="1482"/>
      <c r="AA75" s="1482"/>
      <c r="AB75" s="1482"/>
      <c r="AC75" s="1482"/>
    </row>
    <row r="76" spans="2:30" s="32" customFormat="1" ht="4.5" customHeight="1" x14ac:dyDescent="0.45">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row>
    <row r="77" spans="2:30" ht="229.8" customHeight="1" x14ac:dyDescent="0.45">
      <c r="B77" s="407">
        <v>7</v>
      </c>
      <c r="C77" s="1482" t="s">
        <v>5737</v>
      </c>
      <c r="D77" s="1482"/>
      <c r="E77" s="1482"/>
      <c r="F77" s="1482"/>
      <c r="G77" s="1482"/>
      <c r="H77" s="1482"/>
      <c r="I77" s="1482"/>
      <c r="J77" s="1482"/>
      <c r="K77" s="1482"/>
      <c r="L77" s="1482"/>
      <c r="M77" s="1482"/>
      <c r="N77" s="1482"/>
      <c r="O77" s="1482"/>
      <c r="P77" s="1482"/>
      <c r="Q77" s="1482"/>
      <c r="R77" s="1482"/>
      <c r="S77" s="1482"/>
      <c r="T77" s="1482"/>
      <c r="U77" s="1482"/>
      <c r="V77" s="1482"/>
      <c r="W77" s="1482"/>
      <c r="X77" s="1482"/>
      <c r="Y77" s="1482"/>
      <c r="Z77" s="1482"/>
      <c r="AA77" s="1482"/>
      <c r="AB77" s="1482"/>
      <c r="AC77" s="1482"/>
      <c r="AD77" s="404"/>
    </row>
    <row r="78" spans="2:30" s="32" customFormat="1" ht="4.5" customHeight="1" x14ac:dyDescent="0.45">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row>
    <row r="79" spans="2:30" ht="43.8" customHeight="1" x14ac:dyDescent="0.45">
      <c r="B79" s="407">
        <v>8</v>
      </c>
      <c r="C79" s="1482" t="s">
        <v>5738</v>
      </c>
      <c r="D79" s="1482"/>
      <c r="E79" s="1482"/>
      <c r="F79" s="1482"/>
      <c r="G79" s="1482"/>
      <c r="H79" s="1482"/>
      <c r="I79" s="1482"/>
      <c r="J79" s="1482"/>
      <c r="K79" s="1482"/>
      <c r="L79" s="1482"/>
      <c r="M79" s="1482"/>
      <c r="N79" s="1482"/>
      <c r="O79" s="1482"/>
      <c r="P79" s="1482"/>
      <c r="Q79" s="1482"/>
      <c r="R79" s="1482"/>
      <c r="S79" s="1482"/>
      <c r="T79" s="1482"/>
      <c r="U79" s="1482"/>
      <c r="V79" s="1482"/>
      <c r="W79" s="1482"/>
      <c r="X79" s="1482"/>
      <c r="Y79" s="1482"/>
      <c r="Z79" s="1482"/>
      <c r="AA79" s="1482"/>
      <c r="AB79" s="1482"/>
      <c r="AC79" s="1482"/>
      <c r="AD79" s="404"/>
    </row>
    <row r="80" spans="2:30" s="32" customFormat="1" ht="4.5" customHeight="1" x14ac:dyDescent="0.45">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row>
    <row r="81" spans="2:30" ht="51" customHeight="1" x14ac:dyDescent="0.45">
      <c r="B81" s="407">
        <v>9</v>
      </c>
      <c r="C81" s="1482" t="s">
        <v>5739</v>
      </c>
      <c r="D81" s="1482"/>
      <c r="E81" s="1482"/>
      <c r="F81" s="1482"/>
      <c r="G81" s="1482"/>
      <c r="H81" s="1482"/>
      <c r="I81" s="1482"/>
      <c r="J81" s="1482"/>
      <c r="K81" s="1482"/>
      <c r="L81" s="1482"/>
      <c r="M81" s="1482"/>
      <c r="N81" s="1482"/>
      <c r="O81" s="1482"/>
      <c r="P81" s="1482"/>
      <c r="Q81" s="1482"/>
      <c r="R81" s="1482"/>
      <c r="S81" s="1482"/>
      <c r="T81" s="1482"/>
      <c r="U81" s="1482"/>
      <c r="V81" s="1482"/>
      <c r="W81" s="1482"/>
      <c r="X81" s="1482"/>
      <c r="Y81" s="1482"/>
      <c r="Z81" s="1482"/>
      <c r="AA81" s="1482"/>
      <c r="AB81" s="1482"/>
      <c r="AC81" s="1482"/>
      <c r="AD81" s="404"/>
    </row>
    <row r="82" spans="2:30" s="32" customFormat="1" ht="4.5" customHeight="1" x14ac:dyDescent="0.45">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row>
    <row r="83" spans="2:30" ht="46.35" customHeight="1" x14ac:dyDescent="0.45">
      <c r="B83" s="407">
        <v>10</v>
      </c>
      <c r="C83" s="1482" t="s">
        <v>5740</v>
      </c>
      <c r="D83" s="1482"/>
      <c r="E83" s="1482"/>
      <c r="F83" s="1482"/>
      <c r="G83" s="1482"/>
      <c r="H83" s="1482"/>
      <c r="I83" s="1482"/>
      <c r="J83" s="1482"/>
      <c r="K83" s="1482"/>
      <c r="L83" s="1482"/>
      <c r="M83" s="1482"/>
      <c r="N83" s="1482"/>
      <c r="O83" s="1482"/>
      <c r="P83" s="1482"/>
      <c r="Q83" s="1482"/>
      <c r="R83" s="1482"/>
      <c r="S83" s="1482"/>
      <c r="T83" s="1482"/>
      <c r="U83" s="1482"/>
      <c r="V83" s="1482"/>
      <c r="W83" s="1482"/>
      <c r="X83" s="1482"/>
      <c r="Y83" s="1482"/>
      <c r="Z83" s="1482"/>
      <c r="AA83" s="1482"/>
      <c r="AB83" s="1482"/>
      <c r="AC83" s="1482"/>
      <c r="AD83" s="404"/>
    </row>
    <row r="84" spans="2:30" s="32" customFormat="1" ht="4.5" customHeight="1" x14ac:dyDescent="0.45">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row>
    <row r="85" spans="2:30" ht="32.549999999999997" customHeight="1" x14ac:dyDescent="0.45">
      <c r="B85" s="407">
        <v>11</v>
      </c>
      <c r="C85" s="1482" t="s">
        <v>5733</v>
      </c>
      <c r="D85" s="1482"/>
      <c r="E85" s="1482"/>
      <c r="F85" s="1482"/>
      <c r="G85" s="1482"/>
      <c r="H85" s="1482"/>
      <c r="I85" s="1482"/>
      <c r="J85" s="1482"/>
      <c r="K85" s="1482"/>
      <c r="L85" s="1482"/>
      <c r="M85" s="1482"/>
      <c r="N85" s="1482"/>
      <c r="O85" s="1482"/>
      <c r="P85" s="1482"/>
      <c r="Q85" s="1482"/>
      <c r="R85" s="1482"/>
      <c r="S85" s="1482"/>
      <c r="T85" s="1482"/>
      <c r="U85" s="1482"/>
      <c r="V85" s="1482"/>
      <c r="W85" s="1482"/>
      <c r="X85" s="1482"/>
      <c r="Y85" s="1482"/>
      <c r="Z85" s="1482"/>
      <c r="AA85" s="1482"/>
      <c r="AB85" s="1482"/>
      <c r="AC85" s="1482"/>
      <c r="AD85" s="404"/>
    </row>
  </sheetData>
  <mergeCells count="68">
    <mergeCell ref="A11:F25"/>
    <mergeCell ref="G11:I13"/>
    <mergeCell ref="J11:AC13"/>
    <mergeCell ref="G14:I25"/>
    <mergeCell ref="A1:AC1"/>
    <mergeCell ref="L3:R5"/>
    <mergeCell ref="A7:I9"/>
    <mergeCell ref="J7:AC9"/>
    <mergeCell ref="A10:I10"/>
    <mergeCell ref="J14:L16"/>
    <mergeCell ref="M14:P16"/>
    <mergeCell ref="R14:U16"/>
    <mergeCell ref="J17:L19"/>
    <mergeCell ref="M17:S19"/>
    <mergeCell ref="T17:V19"/>
    <mergeCell ref="W17:AC19"/>
    <mergeCell ref="A26:F28"/>
    <mergeCell ref="G26:I28"/>
    <mergeCell ref="A29:I29"/>
    <mergeCell ref="A30:I32"/>
    <mergeCell ref="J30:AC32"/>
    <mergeCell ref="A33:AC35"/>
    <mergeCell ref="A36:I38"/>
    <mergeCell ref="A39:AC41"/>
    <mergeCell ref="A42:I44"/>
    <mergeCell ref="B49:C49"/>
    <mergeCell ref="B57:D58"/>
    <mergeCell ref="E57:K58"/>
    <mergeCell ref="U51:W51"/>
    <mergeCell ref="N52:P52"/>
    <mergeCell ref="Q52:U52"/>
    <mergeCell ref="V52:X52"/>
    <mergeCell ref="B51:D54"/>
    <mergeCell ref="E51:K54"/>
    <mergeCell ref="N51:P51"/>
    <mergeCell ref="Q51:S51"/>
    <mergeCell ref="C85:AC85"/>
    <mergeCell ref="K10:T10"/>
    <mergeCell ref="V10:W10"/>
    <mergeCell ref="J29:K29"/>
    <mergeCell ref="C69:AC69"/>
    <mergeCell ref="C71:AC71"/>
    <mergeCell ref="C73:AC73"/>
    <mergeCell ref="C75:AC75"/>
    <mergeCell ref="C77:AC77"/>
    <mergeCell ref="C79:AC79"/>
    <mergeCell ref="D61:F61"/>
    <mergeCell ref="J20:L22"/>
    <mergeCell ref="M20:S22"/>
    <mergeCell ref="T20:V22"/>
    <mergeCell ref="C65:AC65"/>
    <mergeCell ref="C67:AC67"/>
    <mergeCell ref="W20:AC22"/>
    <mergeCell ref="J23:L25"/>
    <mergeCell ref="M23:AC25"/>
    <mergeCell ref="C81:AC81"/>
    <mergeCell ref="C83:AC83"/>
    <mergeCell ref="Y52:AC52"/>
    <mergeCell ref="N53:P53"/>
    <mergeCell ref="Q53:U53"/>
    <mergeCell ref="V53:X53"/>
    <mergeCell ref="Y53:AC53"/>
    <mergeCell ref="N54:P54"/>
    <mergeCell ref="Q54:AC54"/>
    <mergeCell ref="N57:T57"/>
    <mergeCell ref="U57:AC57"/>
    <mergeCell ref="N58:T58"/>
    <mergeCell ref="U58:AC58"/>
  </mergeCells>
  <phoneticPr fontId="4"/>
  <dataValidations count="6">
    <dataValidation type="list" allowBlank="1" showInputMessage="1" showErrorMessage="1" sqref="V10:W10 B49:C49 J29:K29" xr:uid="{F51D016C-4D64-479A-9894-543981154151}">
      <formula1>元号</formula1>
    </dataValidation>
    <dataValidation type="list" allowBlank="1" showInputMessage="1" showErrorMessage="1" sqref="X10 D49 L29" xr:uid="{B190BBE3-7C18-4006-9771-617A43FE6E8A}">
      <formula1>年</formula1>
    </dataValidation>
    <dataValidation type="list" allowBlank="1" showInputMessage="1" showErrorMessage="1" sqref="Z10 F49 N29" xr:uid="{C776889E-07C3-4BA6-B939-9C6A72F6180A}">
      <formula1>月</formula1>
    </dataValidation>
    <dataValidation type="list" allowBlank="1" showInputMessage="1" showErrorMessage="1" sqref="AB10 H49 P29" xr:uid="{4AB59630-8694-432D-AAAC-835C7252A4C1}">
      <formula1>日</formula1>
    </dataValidation>
    <dataValidation type="list" allowBlank="1" showInputMessage="1" showErrorMessage="1" sqref="K27 M37 M43 W37 W43" xr:uid="{5431959E-70E3-45C4-A25E-160A20DBC907}">
      <formula1>○</formula1>
    </dataValidation>
    <dataValidation type="list" allowBlank="1" showInputMessage="1" showErrorMessage="1" sqref="D61:F61" xr:uid="{9F1DBE8A-7EAB-4FC5-A88A-FF8E2EC8287F}">
      <formula1>保健所</formula1>
    </dataValidation>
  </dataValidations>
  <pageMargins left="0.7" right="0.7" top="0.75" bottom="0.75" header="0.3" footer="0.3"/>
  <pageSetup paperSize="9" fitToHeight="0" orientation="portrait" r:id="rId1"/>
  <rowBreaks count="2" manualBreakCount="2">
    <brk id="44" max="28" man="1"/>
    <brk id="71" max="2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F543F-C0C9-45D9-AAF9-4058A04B37C1}">
  <sheetPr codeName="Sheet31"/>
  <dimension ref="A1:AG174"/>
  <sheetViews>
    <sheetView view="pageBreakPreview" zoomScaleNormal="100" zoomScaleSheetLayoutView="100" zoomScalePageLayoutView="130" workbookViewId="0">
      <selection sqref="A1:AD1"/>
    </sheetView>
  </sheetViews>
  <sheetFormatPr defaultColWidth="2.59765625" defaultRowHeight="18" customHeight="1" x14ac:dyDescent="0.45"/>
  <cols>
    <col min="1" max="1" width="1.5" style="32" customWidth="1"/>
    <col min="2" max="8" width="3.09765625" style="32" customWidth="1"/>
    <col min="9" max="9" width="2.59765625" style="32"/>
    <col min="10" max="10" width="2.59765625" style="32" customWidth="1"/>
    <col min="11" max="11" width="3.09765625" style="32" customWidth="1"/>
    <col min="12" max="12" width="2.59765625" style="32" customWidth="1"/>
    <col min="13" max="14" width="2.59765625" style="32"/>
    <col min="15" max="15" width="2.59765625" style="32" customWidth="1"/>
    <col min="16" max="29" width="2.59765625" style="32"/>
    <col min="30" max="30" width="1.5" style="32" customWidth="1"/>
    <col min="31" max="16384" width="2.59765625" style="32"/>
  </cols>
  <sheetData>
    <row r="1" spans="1:30" ht="42.6" customHeight="1" x14ac:dyDescent="0.45">
      <c r="A1" s="1773" t="s">
        <v>5731</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row>
    <row r="2" spans="1:30" ht="3.6" customHeight="1" x14ac:dyDescent="0.4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3.6" customHeight="1" x14ac:dyDescent="0.45">
      <c r="A3" s="230"/>
      <c r="B3" s="230"/>
      <c r="C3" s="230"/>
      <c r="D3" s="230"/>
      <c r="E3" s="267"/>
      <c r="F3" s="267"/>
      <c r="G3" s="267"/>
      <c r="H3" s="230"/>
      <c r="I3" s="267"/>
      <c r="J3" s="230"/>
      <c r="K3" s="267"/>
      <c r="L3" s="1535" t="s">
        <v>5598</v>
      </c>
      <c r="M3" s="1535"/>
      <c r="N3" s="1535"/>
      <c r="O3" s="1535"/>
      <c r="P3" s="1535"/>
      <c r="Q3" s="1535"/>
      <c r="R3" s="1535"/>
      <c r="S3" s="267"/>
      <c r="T3" s="267"/>
      <c r="U3" s="267"/>
      <c r="V3" s="267"/>
      <c r="W3" s="267"/>
      <c r="X3" s="267"/>
      <c r="Y3" s="230"/>
      <c r="Z3" s="230"/>
      <c r="AA3" s="230"/>
      <c r="AB3" s="230"/>
      <c r="AC3" s="230"/>
      <c r="AD3" s="230"/>
    </row>
    <row r="4" spans="1:30" ht="12" customHeight="1" x14ac:dyDescent="0.45">
      <c r="A4" s="230"/>
      <c r="B4" s="230"/>
      <c r="C4" s="230"/>
      <c r="D4" s="230"/>
      <c r="E4" s="267"/>
      <c r="F4" s="267"/>
      <c r="G4" s="267"/>
      <c r="H4" s="267"/>
      <c r="I4" s="267"/>
      <c r="J4" s="267"/>
      <c r="K4" s="267"/>
      <c r="L4" s="1535"/>
      <c r="M4" s="1535"/>
      <c r="N4" s="1535"/>
      <c r="O4" s="1535"/>
      <c r="P4" s="1535"/>
      <c r="Q4" s="1535"/>
      <c r="R4" s="1535"/>
      <c r="S4" s="267"/>
      <c r="T4" s="267"/>
      <c r="U4" s="267"/>
      <c r="V4" s="267"/>
      <c r="W4" s="267"/>
      <c r="X4" s="267"/>
      <c r="Y4" s="267"/>
      <c r="Z4" s="267"/>
      <c r="AA4" s="267"/>
      <c r="AB4" s="230"/>
      <c r="AC4" s="230"/>
      <c r="AD4" s="230"/>
    </row>
    <row r="5" spans="1:30" ht="3.6" customHeight="1" x14ac:dyDescent="0.45">
      <c r="A5" s="230"/>
      <c r="B5" s="230"/>
      <c r="C5" s="230"/>
      <c r="D5" s="230"/>
      <c r="E5" s="267"/>
      <c r="F5" s="267"/>
      <c r="G5" s="267"/>
      <c r="H5" s="267"/>
      <c r="I5" s="267"/>
      <c r="J5" s="267"/>
      <c r="K5" s="267"/>
      <c r="L5" s="1535"/>
      <c r="M5" s="1535"/>
      <c r="N5" s="1535"/>
      <c r="O5" s="1535"/>
      <c r="P5" s="1535"/>
      <c r="Q5" s="1535"/>
      <c r="R5" s="1535"/>
      <c r="S5" s="267"/>
      <c r="T5" s="267"/>
      <c r="U5" s="267"/>
      <c r="V5" s="267"/>
      <c r="W5" s="267"/>
      <c r="X5" s="267"/>
      <c r="Y5" s="230"/>
      <c r="Z5" s="230"/>
      <c r="AA5" s="230"/>
      <c r="AB5" s="230"/>
      <c r="AC5" s="230"/>
      <c r="AD5" s="230"/>
    </row>
    <row r="6" spans="1:30" ht="3.6" customHeight="1" x14ac:dyDescent="0.45">
      <c r="A6" s="230"/>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row>
    <row r="7" spans="1:30" ht="18" customHeight="1" x14ac:dyDescent="0.45">
      <c r="A7" s="1784" t="s">
        <v>5597</v>
      </c>
      <c r="B7" s="1785"/>
      <c r="C7" s="1785"/>
      <c r="D7" s="1785"/>
      <c r="E7" s="1785"/>
      <c r="F7" s="1785"/>
      <c r="G7" s="1785"/>
      <c r="H7" s="1785"/>
      <c r="I7" s="1786"/>
      <c r="J7" s="1486" t="s">
        <v>5815</v>
      </c>
      <c r="K7" s="1486"/>
      <c r="L7" s="1486"/>
      <c r="M7" s="1486"/>
      <c r="N7" s="1486"/>
      <c r="O7" s="1486"/>
      <c r="P7" s="1486"/>
      <c r="Q7" s="1486"/>
      <c r="R7" s="1486"/>
      <c r="S7" s="1486"/>
      <c r="T7" s="1486"/>
      <c r="U7" s="1486"/>
      <c r="V7" s="1486"/>
      <c r="W7" s="1486"/>
      <c r="X7" s="1486"/>
      <c r="Y7" s="1486"/>
      <c r="Z7" s="1486"/>
      <c r="AA7" s="1486"/>
      <c r="AB7" s="1486"/>
      <c r="AC7" s="1486"/>
      <c r="AD7" s="1486"/>
    </row>
    <row r="8" spans="1:30" ht="18" customHeight="1" x14ac:dyDescent="0.45">
      <c r="A8" s="1787"/>
      <c r="B8" s="1788"/>
      <c r="C8" s="1788"/>
      <c r="D8" s="1788"/>
      <c r="E8" s="1788"/>
      <c r="F8" s="1788"/>
      <c r="G8" s="1788"/>
      <c r="H8" s="1788"/>
      <c r="I8" s="1789"/>
      <c r="J8" s="1486"/>
      <c r="K8" s="1486"/>
      <c r="L8" s="1486"/>
      <c r="M8" s="1486"/>
      <c r="N8" s="1486"/>
      <c r="O8" s="1486"/>
      <c r="P8" s="1486"/>
      <c r="Q8" s="1486"/>
      <c r="R8" s="1486"/>
      <c r="S8" s="1486"/>
      <c r="T8" s="1486"/>
      <c r="U8" s="1486"/>
      <c r="V8" s="1486"/>
      <c r="W8" s="1486"/>
      <c r="X8" s="1486"/>
      <c r="Y8" s="1486"/>
      <c r="Z8" s="1486"/>
      <c r="AA8" s="1486"/>
      <c r="AB8" s="1486"/>
      <c r="AC8" s="1486"/>
      <c r="AD8" s="1486"/>
    </row>
    <row r="9" spans="1:30" ht="3.6" customHeight="1" x14ac:dyDescent="0.45">
      <c r="A9" s="1790"/>
      <c r="B9" s="1791"/>
      <c r="C9" s="1791"/>
      <c r="D9" s="1791"/>
      <c r="E9" s="1791"/>
      <c r="F9" s="1791"/>
      <c r="G9" s="1791"/>
      <c r="H9" s="1791"/>
      <c r="I9" s="1792"/>
      <c r="J9" s="1486"/>
      <c r="K9" s="1486"/>
      <c r="L9" s="1486"/>
      <c r="M9" s="1486"/>
      <c r="N9" s="1486"/>
      <c r="O9" s="1486"/>
      <c r="P9" s="1486"/>
      <c r="Q9" s="1486"/>
      <c r="R9" s="1486"/>
      <c r="S9" s="1486"/>
      <c r="T9" s="1486"/>
      <c r="U9" s="1486"/>
      <c r="V9" s="1486"/>
      <c r="W9" s="1486"/>
      <c r="X9" s="1486"/>
      <c r="Y9" s="1486"/>
      <c r="Z9" s="1486"/>
      <c r="AA9" s="1486"/>
      <c r="AB9" s="1486"/>
      <c r="AC9" s="1486"/>
      <c r="AD9" s="1486"/>
    </row>
    <row r="10" spans="1:30" ht="30" customHeight="1" x14ac:dyDescent="0.45">
      <c r="A10" s="1776" t="s">
        <v>5596</v>
      </c>
      <c r="B10" s="1777"/>
      <c r="C10" s="1777"/>
      <c r="D10" s="1777"/>
      <c r="E10" s="1777"/>
      <c r="F10" s="1777"/>
      <c r="G10" s="1777"/>
      <c r="H10" s="1777"/>
      <c r="I10" s="1778"/>
      <c r="J10" s="507" t="s">
        <v>5810</v>
      </c>
      <c r="K10" s="1522"/>
      <c r="L10" s="1522"/>
      <c r="M10" s="1522"/>
      <c r="N10" s="1522"/>
      <c r="O10" s="1522"/>
      <c r="P10" s="1522"/>
      <c r="Q10" s="1522"/>
      <c r="R10" s="1522"/>
      <c r="S10" s="1522"/>
      <c r="T10" s="1522"/>
      <c r="U10" s="250" t="s">
        <v>5865</v>
      </c>
      <c r="V10" s="1559"/>
      <c r="W10" s="1560"/>
      <c r="X10" s="827"/>
      <c r="Y10" s="276" t="s">
        <v>76</v>
      </c>
      <c r="Z10" s="827"/>
      <c r="AA10" s="276" t="s">
        <v>77</v>
      </c>
      <c r="AB10" s="827"/>
      <c r="AC10" s="509" t="s">
        <v>140</v>
      </c>
      <c r="AD10" s="508"/>
    </row>
    <row r="11" spans="1:30" ht="4.05" customHeight="1" x14ac:dyDescent="0.45">
      <c r="A11" s="1776" t="s">
        <v>5593</v>
      </c>
      <c r="B11" s="1777"/>
      <c r="C11" s="1777"/>
      <c r="D11" s="1777"/>
      <c r="E11" s="1777"/>
      <c r="F11" s="1778"/>
      <c r="G11" s="1784" t="s">
        <v>806</v>
      </c>
      <c r="H11" s="1785"/>
      <c r="I11" s="1786"/>
      <c r="J11" s="1521"/>
      <c r="K11" s="1522"/>
      <c r="L11" s="1522"/>
      <c r="M11" s="1522"/>
      <c r="N11" s="1522"/>
      <c r="O11" s="1522"/>
      <c r="P11" s="1522"/>
      <c r="Q11" s="1522"/>
      <c r="R11" s="1522"/>
      <c r="S11" s="1522"/>
      <c r="T11" s="1522"/>
      <c r="U11" s="1522"/>
      <c r="V11" s="1522"/>
      <c r="W11" s="1522"/>
      <c r="X11" s="1522"/>
      <c r="Y11" s="1522"/>
      <c r="Z11" s="1522"/>
      <c r="AA11" s="1522"/>
      <c r="AB11" s="1522"/>
      <c r="AC11" s="1522"/>
      <c r="AD11" s="1537"/>
    </row>
    <row r="12" spans="1:30" ht="15" customHeight="1" x14ac:dyDescent="0.45">
      <c r="A12" s="1779"/>
      <c r="B12" s="1281"/>
      <c r="C12" s="1281"/>
      <c r="D12" s="1281"/>
      <c r="E12" s="1281"/>
      <c r="F12" s="1780"/>
      <c r="G12" s="1787"/>
      <c r="H12" s="1788"/>
      <c r="I12" s="1789"/>
      <c r="J12" s="1538"/>
      <c r="K12" s="1539"/>
      <c r="L12" s="1539"/>
      <c r="M12" s="1539"/>
      <c r="N12" s="1539"/>
      <c r="O12" s="1539"/>
      <c r="P12" s="1539"/>
      <c r="Q12" s="1539"/>
      <c r="R12" s="1539"/>
      <c r="S12" s="1539"/>
      <c r="T12" s="1539"/>
      <c r="U12" s="1539"/>
      <c r="V12" s="1539"/>
      <c r="W12" s="1539"/>
      <c r="X12" s="1539"/>
      <c r="Y12" s="1539"/>
      <c r="Z12" s="1539"/>
      <c r="AA12" s="1539"/>
      <c r="AB12" s="1539"/>
      <c r="AC12" s="1539"/>
      <c r="AD12" s="1540"/>
    </row>
    <row r="13" spans="1:30" ht="4.05" customHeight="1" x14ac:dyDescent="0.45">
      <c r="A13" s="1779"/>
      <c r="B13" s="1281"/>
      <c r="C13" s="1281"/>
      <c r="D13" s="1281"/>
      <c r="E13" s="1281"/>
      <c r="F13" s="1780"/>
      <c r="G13" s="1790"/>
      <c r="H13" s="1791"/>
      <c r="I13" s="1792"/>
      <c r="J13" s="1523"/>
      <c r="K13" s="1524"/>
      <c r="L13" s="1524"/>
      <c r="M13" s="1524"/>
      <c r="N13" s="1524"/>
      <c r="O13" s="1524"/>
      <c r="P13" s="1524"/>
      <c r="Q13" s="1524"/>
      <c r="R13" s="1524"/>
      <c r="S13" s="1524"/>
      <c r="T13" s="1524"/>
      <c r="U13" s="1524"/>
      <c r="V13" s="1524"/>
      <c r="W13" s="1524"/>
      <c r="X13" s="1524"/>
      <c r="Y13" s="1524"/>
      <c r="Z13" s="1524"/>
      <c r="AA13" s="1524"/>
      <c r="AB13" s="1524"/>
      <c r="AC13" s="1524"/>
      <c r="AD13" s="1541"/>
    </row>
    <row r="14" spans="1:30" ht="4.05" customHeight="1" x14ac:dyDescent="0.45">
      <c r="A14" s="1779"/>
      <c r="B14" s="1281"/>
      <c r="C14" s="1281"/>
      <c r="D14" s="1281"/>
      <c r="E14" s="1281"/>
      <c r="F14" s="1780"/>
      <c r="G14" s="1784" t="s">
        <v>5578</v>
      </c>
      <c r="H14" s="1785"/>
      <c r="I14" s="1786"/>
      <c r="J14" s="1542" t="s">
        <v>612</v>
      </c>
      <c r="K14" s="1527"/>
      <c r="L14" s="1519"/>
      <c r="M14" s="1557"/>
      <c r="N14" s="1557"/>
      <c r="O14" s="1557"/>
      <c r="P14" s="1557"/>
      <c r="Q14" s="230"/>
      <c r="R14" s="1557"/>
      <c r="S14" s="1557"/>
      <c r="T14" s="1557"/>
      <c r="U14" s="1557"/>
      <c r="V14" s="230"/>
      <c r="W14" s="230"/>
      <c r="X14" s="230"/>
      <c r="Y14" s="230"/>
      <c r="Z14" s="230"/>
      <c r="AA14" s="230"/>
      <c r="AB14" s="230"/>
      <c r="AC14" s="230"/>
      <c r="AD14" s="256"/>
    </row>
    <row r="15" spans="1:30" ht="16.350000000000001" customHeight="1" x14ac:dyDescent="0.45">
      <c r="A15" s="1779"/>
      <c r="B15" s="1281"/>
      <c r="C15" s="1281"/>
      <c r="D15" s="1281"/>
      <c r="E15" s="1281"/>
      <c r="F15" s="1780"/>
      <c r="G15" s="1787"/>
      <c r="H15" s="1788"/>
      <c r="I15" s="1789"/>
      <c r="J15" s="1543"/>
      <c r="K15" s="1544"/>
      <c r="L15" s="1545"/>
      <c r="M15" s="1557"/>
      <c r="N15" s="1557"/>
      <c r="O15" s="1557"/>
      <c r="P15" s="1557"/>
      <c r="Q15" s="206" t="s">
        <v>611</v>
      </c>
      <c r="R15" s="1557"/>
      <c r="S15" s="1557"/>
      <c r="T15" s="1557"/>
      <c r="U15" s="1557"/>
      <c r="V15" s="230"/>
      <c r="W15" s="230"/>
      <c r="X15" s="230"/>
      <c r="Y15" s="230"/>
      <c r="Z15" s="230"/>
      <c r="AA15" s="230"/>
      <c r="AB15" s="230"/>
      <c r="AC15" s="230"/>
      <c r="AD15" s="256"/>
    </row>
    <row r="16" spans="1:30" ht="4.05" customHeight="1" x14ac:dyDescent="0.45">
      <c r="A16" s="1779"/>
      <c r="B16" s="1281"/>
      <c r="C16" s="1281"/>
      <c r="D16" s="1281"/>
      <c r="E16" s="1281"/>
      <c r="F16" s="1780"/>
      <c r="G16" s="1787"/>
      <c r="H16" s="1788"/>
      <c r="I16" s="1789"/>
      <c r="J16" s="1546"/>
      <c r="K16" s="1528"/>
      <c r="L16" s="1520"/>
      <c r="M16" s="1557"/>
      <c r="N16" s="1557"/>
      <c r="O16" s="1557"/>
      <c r="P16" s="1557"/>
      <c r="Q16" s="230"/>
      <c r="R16" s="1557"/>
      <c r="S16" s="1557"/>
      <c r="T16" s="1557"/>
      <c r="U16" s="1557"/>
      <c r="V16" s="230"/>
      <c r="W16" s="230"/>
      <c r="X16" s="230"/>
      <c r="Y16" s="230"/>
      <c r="Z16" s="230"/>
      <c r="AA16" s="230"/>
      <c r="AB16" s="230"/>
      <c r="AC16" s="230"/>
      <c r="AD16" s="256"/>
    </row>
    <row r="17" spans="1:30" ht="4.05" customHeight="1" x14ac:dyDescent="0.45">
      <c r="A17" s="1779"/>
      <c r="B17" s="1281"/>
      <c r="C17" s="1281"/>
      <c r="D17" s="1281"/>
      <c r="E17" s="1281"/>
      <c r="F17" s="1780"/>
      <c r="G17" s="1787"/>
      <c r="H17" s="1788"/>
      <c r="I17" s="1789"/>
      <c r="J17" s="1542" t="s">
        <v>610</v>
      </c>
      <c r="K17" s="1527"/>
      <c r="L17" s="1519"/>
      <c r="M17" s="1557"/>
      <c r="N17" s="1557"/>
      <c r="O17" s="1557"/>
      <c r="P17" s="1557"/>
      <c r="Q17" s="1557"/>
      <c r="R17" s="1557"/>
      <c r="S17" s="1557"/>
      <c r="T17" s="1486" t="s">
        <v>609</v>
      </c>
      <c r="U17" s="1486"/>
      <c r="V17" s="1486"/>
      <c r="W17" s="1557"/>
      <c r="X17" s="1557"/>
      <c r="Y17" s="1557"/>
      <c r="Z17" s="1557"/>
      <c r="AA17" s="1557"/>
      <c r="AB17" s="1557"/>
      <c r="AC17" s="1557"/>
      <c r="AD17" s="1557"/>
    </row>
    <row r="18" spans="1:30" ht="18" customHeight="1" x14ac:dyDescent="0.45">
      <c r="A18" s="1779"/>
      <c r="B18" s="1281"/>
      <c r="C18" s="1281"/>
      <c r="D18" s="1281"/>
      <c r="E18" s="1281"/>
      <c r="F18" s="1780"/>
      <c r="G18" s="1787"/>
      <c r="H18" s="1788"/>
      <c r="I18" s="1789"/>
      <c r="J18" s="1543"/>
      <c r="K18" s="1544"/>
      <c r="L18" s="1545"/>
      <c r="M18" s="1557"/>
      <c r="N18" s="1557"/>
      <c r="O18" s="1557"/>
      <c r="P18" s="1557"/>
      <c r="Q18" s="1557"/>
      <c r="R18" s="1557"/>
      <c r="S18" s="1557"/>
      <c r="T18" s="1486"/>
      <c r="U18" s="1486"/>
      <c r="V18" s="1486"/>
      <c r="W18" s="1557"/>
      <c r="X18" s="1557"/>
      <c r="Y18" s="1557"/>
      <c r="Z18" s="1557"/>
      <c r="AA18" s="1557"/>
      <c r="AB18" s="1557"/>
      <c r="AC18" s="1557"/>
      <c r="AD18" s="1557"/>
    </row>
    <row r="19" spans="1:30" ht="3.6" customHeight="1" x14ac:dyDescent="0.45">
      <c r="A19" s="1779"/>
      <c r="B19" s="1281"/>
      <c r="C19" s="1281"/>
      <c r="D19" s="1281"/>
      <c r="E19" s="1281"/>
      <c r="F19" s="1780"/>
      <c r="G19" s="1787"/>
      <c r="H19" s="1788"/>
      <c r="I19" s="1789"/>
      <c r="J19" s="1546"/>
      <c r="K19" s="1528"/>
      <c r="L19" s="1520"/>
      <c r="M19" s="1557"/>
      <c r="N19" s="1557"/>
      <c r="O19" s="1557"/>
      <c r="P19" s="1557"/>
      <c r="Q19" s="1557"/>
      <c r="R19" s="1557"/>
      <c r="S19" s="1557"/>
      <c r="T19" s="1486"/>
      <c r="U19" s="1486"/>
      <c r="V19" s="1486"/>
      <c r="W19" s="1557"/>
      <c r="X19" s="1557"/>
      <c r="Y19" s="1557"/>
      <c r="Z19" s="1557"/>
      <c r="AA19" s="1557"/>
      <c r="AB19" s="1557"/>
      <c r="AC19" s="1557"/>
      <c r="AD19" s="1557"/>
    </row>
    <row r="20" spans="1:30" ht="3.6" customHeight="1" x14ac:dyDescent="0.45">
      <c r="A20" s="1779"/>
      <c r="B20" s="1281"/>
      <c r="C20" s="1281"/>
      <c r="D20" s="1281"/>
      <c r="E20" s="1281"/>
      <c r="F20" s="1780"/>
      <c r="G20" s="1787"/>
      <c r="H20" s="1788"/>
      <c r="I20" s="1789"/>
      <c r="J20" s="1542" t="s">
        <v>8536</v>
      </c>
      <c r="K20" s="1527"/>
      <c r="L20" s="1519"/>
      <c r="M20" s="1557"/>
      <c r="N20" s="1557"/>
      <c r="O20" s="1557"/>
      <c r="P20" s="1557"/>
      <c r="Q20" s="1557"/>
      <c r="R20" s="1557"/>
      <c r="S20" s="1557"/>
      <c r="T20" s="1486" t="s">
        <v>608</v>
      </c>
      <c r="U20" s="1486"/>
      <c r="V20" s="1486"/>
      <c r="W20" s="1557"/>
      <c r="X20" s="1557"/>
      <c r="Y20" s="1557"/>
      <c r="Z20" s="1557"/>
      <c r="AA20" s="1557"/>
      <c r="AB20" s="1557"/>
      <c r="AC20" s="1557"/>
      <c r="AD20" s="1557"/>
    </row>
    <row r="21" spans="1:30" ht="19.5" customHeight="1" x14ac:dyDescent="0.45">
      <c r="A21" s="1779"/>
      <c r="B21" s="1281"/>
      <c r="C21" s="1281"/>
      <c r="D21" s="1281"/>
      <c r="E21" s="1281"/>
      <c r="F21" s="1780"/>
      <c r="G21" s="1787"/>
      <c r="H21" s="1788"/>
      <c r="I21" s="1789"/>
      <c r="J21" s="1543"/>
      <c r="K21" s="1544"/>
      <c r="L21" s="1545"/>
      <c r="M21" s="1557"/>
      <c r="N21" s="1557"/>
      <c r="O21" s="1557"/>
      <c r="P21" s="1557"/>
      <c r="Q21" s="1557"/>
      <c r="R21" s="1557"/>
      <c r="S21" s="1557"/>
      <c r="T21" s="1486"/>
      <c r="U21" s="1486"/>
      <c r="V21" s="1486"/>
      <c r="W21" s="1557"/>
      <c r="X21" s="1557"/>
      <c r="Y21" s="1557"/>
      <c r="Z21" s="1557"/>
      <c r="AA21" s="1557"/>
      <c r="AB21" s="1557"/>
      <c r="AC21" s="1557"/>
      <c r="AD21" s="1557"/>
    </row>
    <row r="22" spans="1:30" ht="3.6" customHeight="1" x14ac:dyDescent="0.45">
      <c r="A22" s="1779"/>
      <c r="B22" s="1281"/>
      <c r="C22" s="1281"/>
      <c r="D22" s="1281"/>
      <c r="E22" s="1281"/>
      <c r="F22" s="1780"/>
      <c r="G22" s="1787"/>
      <c r="H22" s="1788"/>
      <c r="I22" s="1789"/>
      <c r="J22" s="1546"/>
      <c r="K22" s="1528"/>
      <c r="L22" s="1520"/>
      <c r="M22" s="1557"/>
      <c r="N22" s="1557"/>
      <c r="O22" s="1557"/>
      <c r="P22" s="1557"/>
      <c r="Q22" s="1557"/>
      <c r="R22" s="1557"/>
      <c r="S22" s="1557"/>
      <c r="T22" s="1486"/>
      <c r="U22" s="1486"/>
      <c r="V22" s="1486"/>
      <c r="W22" s="1557"/>
      <c r="X22" s="1557"/>
      <c r="Y22" s="1557"/>
      <c r="Z22" s="1557"/>
      <c r="AA22" s="1557"/>
      <c r="AB22" s="1557"/>
      <c r="AC22" s="1557"/>
      <c r="AD22" s="1557"/>
    </row>
    <row r="23" spans="1:30" ht="3.6" customHeight="1" x14ac:dyDescent="0.45">
      <c r="A23" s="1779"/>
      <c r="B23" s="1281"/>
      <c r="C23" s="1281"/>
      <c r="D23" s="1281"/>
      <c r="E23" s="1281"/>
      <c r="F23" s="1780"/>
      <c r="G23" s="1787"/>
      <c r="H23" s="1788"/>
      <c r="I23" s="1789"/>
      <c r="J23" s="1542" t="s">
        <v>607</v>
      </c>
      <c r="K23" s="1527"/>
      <c r="L23" s="1519"/>
      <c r="M23" s="1486"/>
      <c r="N23" s="1486"/>
      <c r="O23" s="1486"/>
      <c r="P23" s="1486"/>
      <c r="Q23" s="1486"/>
      <c r="R23" s="1486"/>
      <c r="S23" s="1486"/>
      <c r="T23" s="1486"/>
      <c r="U23" s="1486"/>
      <c r="V23" s="1486"/>
      <c r="W23" s="1486"/>
      <c r="X23" s="1486"/>
      <c r="Y23" s="1486"/>
      <c r="Z23" s="1486"/>
      <c r="AA23" s="1486"/>
      <c r="AB23" s="1486"/>
      <c r="AC23" s="1486"/>
      <c r="AD23" s="1486"/>
    </row>
    <row r="24" spans="1:30" ht="13.2" x14ac:dyDescent="0.45">
      <c r="A24" s="1779"/>
      <c r="B24" s="1281"/>
      <c r="C24" s="1281"/>
      <c r="D24" s="1281"/>
      <c r="E24" s="1281"/>
      <c r="F24" s="1780"/>
      <c r="G24" s="1787"/>
      <c r="H24" s="1788"/>
      <c r="I24" s="1789"/>
      <c r="J24" s="1543"/>
      <c r="K24" s="1544"/>
      <c r="L24" s="1545"/>
      <c r="M24" s="1486"/>
      <c r="N24" s="1486"/>
      <c r="O24" s="1486"/>
      <c r="P24" s="1486"/>
      <c r="Q24" s="1486"/>
      <c r="R24" s="1486"/>
      <c r="S24" s="1486"/>
      <c r="T24" s="1486"/>
      <c r="U24" s="1486"/>
      <c r="V24" s="1486"/>
      <c r="W24" s="1486"/>
      <c r="X24" s="1486"/>
      <c r="Y24" s="1486"/>
      <c r="Z24" s="1486"/>
      <c r="AA24" s="1486"/>
      <c r="AB24" s="1486"/>
      <c r="AC24" s="1486"/>
      <c r="AD24" s="1486"/>
    </row>
    <row r="25" spans="1:30" ht="3.6" customHeight="1" x14ac:dyDescent="0.45">
      <c r="A25" s="1781"/>
      <c r="B25" s="1782"/>
      <c r="C25" s="1782"/>
      <c r="D25" s="1782"/>
      <c r="E25" s="1782"/>
      <c r="F25" s="1783"/>
      <c r="G25" s="1790"/>
      <c r="H25" s="1791"/>
      <c r="I25" s="1792"/>
      <c r="J25" s="1543"/>
      <c r="K25" s="1544"/>
      <c r="L25" s="1545"/>
      <c r="M25" s="1558"/>
      <c r="N25" s="1558"/>
      <c r="O25" s="1558"/>
      <c r="P25" s="1558"/>
      <c r="Q25" s="1558"/>
      <c r="R25" s="1558"/>
      <c r="S25" s="1558"/>
      <c r="T25" s="1558"/>
      <c r="U25" s="1558"/>
      <c r="V25" s="1558"/>
      <c r="W25" s="1558"/>
      <c r="X25" s="1558"/>
      <c r="Y25" s="1558"/>
      <c r="Z25" s="1558"/>
      <c r="AA25" s="1558"/>
      <c r="AB25" s="1558"/>
      <c r="AC25" s="1558"/>
      <c r="AD25" s="1558"/>
    </row>
    <row r="26" spans="1:30" s="76" customFormat="1" ht="15" customHeight="1" x14ac:dyDescent="0.45">
      <c r="A26" s="1802" t="s">
        <v>5592</v>
      </c>
      <c r="B26" s="1803"/>
      <c r="C26" s="1803"/>
      <c r="D26" s="1803"/>
      <c r="E26" s="1803"/>
      <c r="F26" s="1804"/>
      <c r="G26" s="1784" t="s">
        <v>5576</v>
      </c>
      <c r="H26" s="1785"/>
      <c r="I26" s="1786"/>
      <c r="J26" s="507"/>
      <c r="K26" s="276"/>
      <c r="L26" s="276"/>
      <c r="M26" s="276"/>
      <c r="N26" s="276"/>
      <c r="O26" s="276"/>
      <c r="P26" s="276"/>
      <c r="Q26" s="276"/>
      <c r="R26" s="276"/>
      <c r="S26" s="276"/>
      <c r="T26" s="276"/>
      <c r="U26" s="276"/>
      <c r="V26" s="276"/>
      <c r="W26" s="276"/>
      <c r="X26" s="276"/>
      <c r="Y26" s="276"/>
      <c r="Z26" s="276"/>
      <c r="AA26" s="276"/>
      <c r="AB26" s="276"/>
      <c r="AC26" s="276"/>
      <c r="AD26" s="455"/>
    </row>
    <row r="27" spans="1:30" ht="17.55" customHeight="1" x14ac:dyDescent="0.45">
      <c r="A27" s="1805"/>
      <c r="B27" s="1806"/>
      <c r="C27" s="1806"/>
      <c r="D27" s="1806"/>
      <c r="E27" s="1806"/>
      <c r="F27" s="1807"/>
      <c r="G27" s="1787"/>
      <c r="H27" s="1788"/>
      <c r="I27" s="1789"/>
      <c r="J27" s="457"/>
      <c r="K27" s="828"/>
      <c r="L27" s="230" t="s">
        <v>5848</v>
      </c>
      <c r="M27" s="230"/>
      <c r="N27" s="230"/>
      <c r="O27" s="230"/>
      <c r="P27" s="230"/>
      <c r="Q27" s="230"/>
      <c r="R27" s="230"/>
      <c r="S27" s="230"/>
      <c r="T27" s="230"/>
      <c r="U27" s="230"/>
      <c r="V27" s="230"/>
      <c r="W27" s="230"/>
      <c r="X27" s="230"/>
      <c r="Y27" s="230"/>
      <c r="Z27" s="230"/>
      <c r="AA27" s="230"/>
      <c r="AB27" s="230"/>
      <c r="AC27" s="206"/>
      <c r="AD27" s="458"/>
    </row>
    <row r="28" spans="1:30" ht="15" customHeight="1" x14ac:dyDescent="0.45">
      <c r="A28" s="1805"/>
      <c r="B28" s="1806"/>
      <c r="C28" s="1806"/>
      <c r="D28" s="1806"/>
      <c r="E28" s="1806"/>
      <c r="F28" s="1807"/>
      <c r="G28" s="1787"/>
      <c r="H28" s="1788"/>
      <c r="I28" s="1789"/>
      <c r="J28" s="459"/>
      <c r="K28" s="279"/>
      <c r="L28" s="279"/>
      <c r="M28" s="279"/>
      <c r="N28" s="279"/>
      <c r="O28" s="279"/>
      <c r="P28" s="279"/>
      <c r="Q28" s="279"/>
      <c r="R28" s="279"/>
      <c r="S28" s="279"/>
      <c r="T28" s="279"/>
      <c r="U28" s="279"/>
      <c r="V28" s="279"/>
      <c r="W28" s="279"/>
      <c r="X28" s="279"/>
      <c r="Y28" s="279"/>
      <c r="Z28" s="279"/>
      <c r="AA28" s="279"/>
      <c r="AB28" s="279"/>
      <c r="AC28" s="279"/>
      <c r="AD28" s="456"/>
    </row>
    <row r="29" spans="1:30" ht="22.05" customHeight="1" x14ac:dyDescent="0.45">
      <c r="A29" s="1774" t="s">
        <v>5591</v>
      </c>
      <c r="B29" s="1775"/>
      <c r="C29" s="1775"/>
      <c r="D29" s="1775"/>
      <c r="E29" s="1775"/>
      <c r="F29" s="1775"/>
      <c r="G29" s="1775"/>
      <c r="H29" s="1775"/>
      <c r="I29" s="1775"/>
      <c r="J29" s="1559"/>
      <c r="K29" s="1560"/>
      <c r="L29" s="826"/>
      <c r="M29" s="468" t="s">
        <v>76</v>
      </c>
      <c r="N29" s="826"/>
      <c r="O29" s="468" t="s">
        <v>77</v>
      </c>
      <c r="P29" s="826"/>
      <c r="Q29" s="468" t="s">
        <v>140</v>
      </c>
      <c r="R29" s="230"/>
      <c r="S29" s="230"/>
      <c r="T29" s="230"/>
      <c r="U29" s="230"/>
      <c r="V29" s="230"/>
      <c r="W29" s="230"/>
      <c r="X29" s="230"/>
      <c r="Y29" s="230"/>
      <c r="Z29" s="230"/>
      <c r="AA29" s="230"/>
      <c r="AB29" s="230"/>
      <c r="AC29" s="230"/>
      <c r="AD29" s="256"/>
    </row>
    <row r="30" spans="1:30" ht="31.35" customHeight="1" x14ac:dyDescent="0.45">
      <c r="A30" s="1793" t="s">
        <v>43</v>
      </c>
      <c r="B30" s="1794"/>
      <c r="C30" s="1794"/>
      <c r="D30" s="1794"/>
      <c r="E30" s="1794"/>
      <c r="F30" s="1794"/>
      <c r="G30" s="1794"/>
      <c r="H30" s="1794"/>
      <c r="I30" s="1795"/>
      <c r="J30" s="1486"/>
      <c r="K30" s="1486"/>
      <c r="L30" s="1486"/>
      <c r="M30" s="1486"/>
      <c r="N30" s="1486"/>
      <c r="O30" s="1486"/>
      <c r="P30" s="1486"/>
      <c r="Q30" s="1486"/>
      <c r="R30" s="1486"/>
      <c r="S30" s="1486"/>
      <c r="T30" s="1486"/>
      <c r="U30" s="1486"/>
      <c r="V30" s="1486"/>
      <c r="W30" s="1486"/>
      <c r="X30" s="1486"/>
      <c r="Y30" s="1486"/>
      <c r="Z30" s="1486"/>
      <c r="AA30" s="1486"/>
      <c r="AB30" s="1486"/>
      <c r="AC30" s="1486"/>
      <c r="AD30" s="1486"/>
    </row>
    <row r="31" spans="1:30" ht="12" customHeight="1" x14ac:dyDescent="0.45">
      <c r="A31" s="1796"/>
      <c r="B31" s="1797"/>
      <c r="C31" s="1797"/>
      <c r="D31" s="1797"/>
      <c r="E31" s="1797"/>
      <c r="F31" s="1797"/>
      <c r="G31" s="1797"/>
      <c r="H31" s="1797"/>
      <c r="I31" s="1798"/>
      <c r="J31" s="1486"/>
      <c r="K31" s="1486"/>
      <c r="L31" s="1486"/>
      <c r="M31" s="1486"/>
      <c r="N31" s="1486"/>
      <c r="O31" s="1486"/>
      <c r="P31" s="1486"/>
      <c r="Q31" s="1486"/>
      <c r="R31" s="1486"/>
      <c r="S31" s="1486"/>
      <c r="T31" s="1486"/>
      <c r="U31" s="1486"/>
      <c r="V31" s="1486"/>
      <c r="W31" s="1486"/>
      <c r="X31" s="1486"/>
      <c r="Y31" s="1486"/>
      <c r="Z31" s="1486"/>
      <c r="AA31" s="1486"/>
      <c r="AB31" s="1486"/>
      <c r="AC31" s="1486"/>
      <c r="AD31" s="1486"/>
    </row>
    <row r="32" spans="1:30" ht="16.5" customHeight="1" x14ac:dyDescent="0.45">
      <c r="A32" s="1799"/>
      <c r="B32" s="1800"/>
      <c r="C32" s="1800"/>
      <c r="D32" s="1800"/>
      <c r="E32" s="1800"/>
      <c r="F32" s="1800"/>
      <c r="G32" s="1800"/>
      <c r="H32" s="1800"/>
      <c r="I32" s="1801"/>
      <c r="J32" s="1486"/>
      <c r="K32" s="1486"/>
      <c r="L32" s="1486"/>
      <c r="M32" s="1486"/>
      <c r="N32" s="1486"/>
      <c r="O32" s="1486"/>
      <c r="P32" s="1486"/>
      <c r="Q32" s="1486"/>
      <c r="R32" s="1486"/>
      <c r="S32" s="1486"/>
      <c r="T32" s="1486"/>
      <c r="U32" s="1486"/>
      <c r="V32" s="1486"/>
      <c r="W32" s="1486"/>
      <c r="X32" s="1486"/>
      <c r="Y32" s="1486"/>
      <c r="Z32" s="1486"/>
      <c r="AA32" s="1486"/>
      <c r="AB32" s="1486"/>
      <c r="AC32" s="1486"/>
      <c r="AD32" s="1486"/>
    </row>
    <row r="33" spans="1:30" ht="16.5" customHeight="1" x14ac:dyDescent="0.45">
      <c r="A33" s="1850" t="s">
        <v>628</v>
      </c>
      <c r="B33" s="1850"/>
      <c r="C33" s="1850"/>
      <c r="D33" s="1850"/>
      <c r="E33" s="1850"/>
      <c r="F33" s="1850"/>
      <c r="G33" s="1850"/>
      <c r="H33" s="1850"/>
      <c r="I33" s="1850"/>
      <c r="J33" s="1850"/>
      <c r="K33" s="1850"/>
      <c r="L33" s="1850"/>
      <c r="M33" s="1850"/>
      <c r="N33" s="1850"/>
      <c r="O33" s="1850"/>
      <c r="P33" s="1850"/>
      <c r="Q33" s="1850"/>
      <c r="R33" s="1850"/>
      <c r="S33" s="1850"/>
      <c r="T33" s="1850"/>
      <c r="U33" s="1850"/>
      <c r="V33" s="1850"/>
      <c r="W33" s="1850"/>
      <c r="X33" s="1850"/>
      <c r="Y33" s="1850"/>
      <c r="Z33" s="1850"/>
      <c r="AA33" s="1850"/>
      <c r="AB33" s="1850"/>
      <c r="AC33" s="1850"/>
      <c r="AD33" s="1850"/>
    </row>
    <row r="34" spans="1:30" ht="16.5" customHeight="1" x14ac:dyDescent="0.45">
      <c r="A34" s="290" t="s">
        <v>282</v>
      </c>
      <c r="B34" s="290"/>
      <c r="C34" s="78"/>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30" ht="12" customHeight="1" x14ac:dyDescent="0.45">
      <c r="K35" s="78" t="s">
        <v>2</v>
      </c>
      <c r="O35" s="291"/>
      <c r="P35" s="33"/>
      <c r="Q35" s="33"/>
      <c r="T35" s="1274"/>
      <c r="U35" s="1274"/>
      <c r="V35" s="1274"/>
      <c r="W35" s="1274"/>
      <c r="X35" s="1274"/>
      <c r="Y35" s="1274"/>
      <c r="Z35" s="1274"/>
      <c r="AA35" s="1274"/>
      <c r="AB35" s="1274"/>
      <c r="AC35" s="91"/>
    </row>
    <row r="36" spans="1:30" ht="12" customHeight="1" x14ac:dyDescent="0.45">
      <c r="D36" s="78"/>
      <c r="E36" s="78"/>
      <c r="F36" s="78"/>
      <c r="G36" s="78"/>
      <c r="H36" s="78"/>
      <c r="I36" s="78"/>
      <c r="J36" s="78"/>
      <c r="K36" s="78" t="s">
        <v>1</v>
      </c>
      <c r="L36" s="78"/>
      <c r="M36" s="78"/>
      <c r="N36" s="78"/>
      <c r="O36" s="291"/>
      <c r="P36" s="78"/>
      <c r="Q36" s="78"/>
      <c r="T36" s="1443"/>
      <c r="U36" s="1443"/>
      <c r="V36" s="1443"/>
      <c r="W36" s="1443"/>
      <c r="X36" s="1443"/>
      <c r="Y36" s="1443"/>
      <c r="Z36" s="1443"/>
      <c r="AA36" s="1443"/>
      <c r="AB36" s="1443"/>
      <c r="AC36" s="392"/>
    </row>
    <row r="37" spans="1:30" ht="12" customHeight="1" x14ac:dyDescent="0.45"/>
    <row r="38" spans="1:30" ht="16.5" customHeight="1" x14ac:dyDescent="0.45">
      <c r="B38" s="1410" t="s">
        <v>283</v>
      </c>
      <c r="C38" s="1411"/>
      <c r="D38" s="1411"/>
      <c r="E38" s="1411"/>
      <c r="F38" s="1411"/>
      <c r="G38" s="1411"/>
      <c r="H38" s="1412"/>
      <c r="I38" s="116"/>
      <c r="J38" s="818" t="s">
        <v>70</v>
      </c>
      <c r="K38" s="82" t="s">
        <v>284</v>
      </c>
      <c r="L38" s="42"/>
      <c r="M38" s="42"/>
      <c r="N38" s="818" t="s">
        <v>70</v>
      </c>
      <c r="O38" s="82" t="s">
        <v>285</v>
      </c>
      <c r="P38" s="82"/>
      <c r="Q38" s="82"/>
      <c r="R38" s="82"/>
      <c r="S38" s="82"/>
      <c r="T38" s="82"/>
      <c r="U38" s="818" t="s">
        <v>70</v>
      </c>
      <c r="V38" s="82" t="s">
        <v>286</v>
      </c>
      <c r="W38" s="82"/>
      <c r="X38" s="82"/>
      <c r="Y38" s="82"/>
      <c r="Z38" s="818" t="s">
        <v>70</v>
      </c>
      <c r="AA38" s="82" t="s">
        <v>287</v>
      </c>
      <c r="AB38" s="82"/>
      <c r="AC38" s="83"/>
    </row>
    <row r="39" spans="1:30" ht="16.5" customHeight="1" x14ac:dyDescent="0.45">
      <c r="B39" s="1413"/>
      <c r="C39" s="1414"/>
      <c r="D39" s="1414"/>
      <c r="E39" s="1414"/>
      <c r="F39" s="1414"/>
      <c r="G39" s="1414"/>
      <c r="H39" s="1415"/>
      <c r="I39" s="38"/>
      <c r="J39" s="818" t="s">
        <v>84</v>
      </c>
      <c r="K39" s="32" t="s">
        <v>288</v>
      </c>
      <c r="L39" s="91"/>
      <c r="M39" s="91"/>
      <c r="N39" s="39"/>
      <c r="P39" s="818" t="s">
        <v>70</v>
      </c>
      <c r="Q39" s="32" t="s">
        <v>289</v>
      </c>
      <c r="V39" s="39"/>
      <c r="Z39" s="818" t="s">
        <v>70</v>
      </c>
      <c r="AA39" s="32" t="s">
        <v>290</v>
      </c>
      <c r="AC39" s="85"/>
    </row>
    <row r="40" spans="1:30" ht="16.5" customHeight="1" x14ac:dyDescent="0.45">
      <c r="B40" s="1416"/>
      <c r="C40" s="1417"/>
      <c r="D40" s="1417"/>
      <c r="E40" s="1417"/>
      <c r="F40" s="1417"/>
      <c r="G40" s="1417"/>
      <c r="H40" s="1418"/>
      <c r="I40" s="40"/>
      <c r="J40" s="818" t="s">
        <v>84</v>
      </c>
      <c r="K40" s="47" t="s">
        <v>156</v>
      </c>
      <c r="L40" s="47"/>
      <c r="M40" s="113" t="s">
        <v>81</v>
      </c>
      <c r="N40" s="1419"/>
      <c r="O40" s="1420"/>
      <c r="P40" s="1183"/>
      <c r="Q40" s="1420"/>
      <c r="R40" s="1420"/>
      <c r="S40" s="1420"/>
      <c r="T40" s="1420"/>
      <c r="U40" s="1420"/>
      <c r="V40" s="1420"/>
      <c r="W40" s="1420"/>
      <c r="X40" s="1420"/>
      <c r="Y40" s="1420"/>
      <c r="Z40" s="1183"/>
      <c r="AA40" s="1420"/>
      <c r="AB40" s="1421"/>
      <c r="AC40" s="100" t="s">
        <v>123</v>
      </c>
    </row>
    <row r="41" spans="1:30" ht="16.5" customHeight="1" x14ac:dyDescent="0.45">
      <c r="B41" s="1410" t="s">
        <v>291</v>
      </c>
      <c r="C41" s="1411"/>
      <c r="D41" s="1411"/>
      <c r="E41" s="1411"/>
      <c r="F41" s="1411"/>
      <c r="G41" s="1411"/>
      <c r="H41" s="1412"/>
      <c r="I41" s="38"/>
      <c r="J41" s="818" t="s">
        <v>84</v>
      </c>
      <c r="K41" s="395" t="s">
        <v>292</v>
      </c>
      <c r="L41" s="42"/>
      <c r="M41" s="42"/>
      <c r="N41" s="42"/>
      <c r="O41" s="92"/>
      <c r="P41" s="818" t="s">
        <v>84</v>
      </c>
      <c r="R41" s="82" t="s">
        <v>293</v>
      </c>
      <c r="S41" s="82"/>
      <c r="U41" s="39"/>
      <c r="Z41" s="39"/>
      <c r="AC41" s="85"/>
    </row>
    <row r="42" spans="1:30" ht="16.5" customHeight="1" x14ac:dyDescent="0.45">
      <c r="B42" s="1413"/>
      <c r="C42" s="1414"/>
      <c r="D42" s="1414"/>
      <c r="E42" s="1414"/>
      <c r="F42" s="1414"/>
      <c r="G42" s="1414"/>
      <c r="H42" s="1415"/>
      <c r="I42" s="38"/>
      <c r="J42" s="818" t="s">
        <v>70</v>
      </c>
      <c r="K42" s="91" t="s">
        <v>294</v>
      </c>
      <c r="L42" s="91"/>
      <c r="M42" s="91"/>
      <c r="N42" s="91"/>
      <c r="O42" s="91"/>
      <c r="P42" s="39"/>
      <c r="Q42" s="39"/>
      <c r="R42" s="117"/>
      <c r="Y42" s="39"/>
      <c r="AC42" s="85"/>
    </row>
    <row r="43" spans="1:30" ht="16.5" customHeight="1" x14ac:dyDescent="0.45">
      <c r="B43" s="1413"/>
      <c r="C43" s="1414"/>
      <c r="D43" s="1414"/>
      <c r="E43" s="1414"/>
      <c r="F43" s="1414"/>
      <c r="G43" s="1414"/>
      <c r="H43" s="1415"/>
      <c r="I43" s="38"/>
      <c r="J43" s="817" t="s">
        <v>84</v>
      </c>
      <c r="K43" s="91" t="s">
        <v>295</v>
      </c>
      <c r="L43" s="91"/>
      <c r="M43" s="33"/>
      <c r="P43" s="818" t="s">
        <v>84</v>
      </c>
      <c r="R43" s="241" t="s">
        <v>143</v>
      </c>
      <c r="AC43" s="85"/>
    </row>
    <row r="44" spans="1:30" ht="16.5" customHeight="1" x14ac:dyDescent="0.45">
      <c r="B44" s="1416"/>
      <c r="C44" s="1417"/>
      <c r="D44" s="1417"/>
      <c r="E44" s="1417"/>
      <c r="F44" s="1417"/>
      <c r="G44" s="1417"/>
      <c r="H44" s="1418"/>
      <c r="I44" s="40"/>
      <c r="J44" s="818" t="s">
        <v>70</v>
      </c>
      <c r="K44" s="47" t="s">
        <v>144</v>
      </c>
      <c r="L44" s="47"/>
      <c r="M44" s="113"/>
      <c r="N44" s="64"/>
      <c r="O44" s="64"/>
      <c r="P44" s="41"/>
      <c r="Q44" s="64"/>
      <c r="R44" s="118"/>
      <c r="S44" s="64"/>
      <c r="T44" s="64"/>
      <c r="U44" s="64"/>
      <c r="V44" s="64"/>
      <c r="W44" s="64"/>
      <c r="X44" s="64"/>
      <c r="Y44" s="64"/>
      <c r="Z44" s="64"/>
      <c r="AA44" s="64"/>
      <c r="AB44" s="64"/>
      <c r="AC44" s="100"/>
    </row>
    <row r="45" spans="1:30" ht="18" customHeight="1" x14ac:dyDescent="0.45">
      <c r="B45" s="1410" t="s">
        <v>8737</v>
      </c>
      <c r="C45" s="1411"/>
      <c r="D45" s="1411"/>
      <c r="E45" s="1411"/>
      <c r="F45" s="1411"/>
      <c r="G45" s="1411"/>
      <c r="H45" s="1412"/>
      <c r="I45" s="116"/>
      <c r="J45" s="92"/>
      <c r="K45" s="42"/>
      <c r="L45" s="42"/>
      <c r="M45" s="842"/>
      <c r="N45" s="82"/>
      <c r="O45" s="82"/>
      <c r="P45" s="92"/>
      <c r="Q45" s="82"/>
      <c r="R45" s="242"/>
      <c r="S45" s="82"/>
      <c r="T45" s="82"/>
      <c r="U45" s="82"/>
      <c r="V45" s="82"/>
      <c r="W45" s="82"/>
      <c r="X45" s="82"/>
      <c r="Y45" s="82"/>
      <c r="Z45" s="82"/>
      <c r="AA45" s="82"/>
      <c r="AB45" s="82"/>
      <c r="AC45" s="83"/>
    </row>
    <row r="46" spans="1:30" ht="18" customHeight="1" x14ac:dyDescent="0.45">
      <c r="B46" s="1413"/>
      <c r="C46" s="1414"/>
      <c r="D46" s="1414"/>
      <c r="E46" s="1414"/>
      <c r="F46" s="1414"/>
      <c r="G46" s="1414"/>
      <c r="H46" s="1415"/>
      <c r="I46" s="38"/>
      <c r="J46" s="821" t="s">
        <v>84</v>
      </c>
      <c r="K46" s="144" t="s">
        <v>8738</v>
      </c>
      <c r="L46" s="91"/>
      <c r="M46" s="33"/>
      <c r="P46" s="39"/>
      <c r="R46" s="241"/>
      <c r="AC46" s="85"/>
    </row>
    <row r="47" spans="1:30" ht="18" customHeight="1" x14ac:dyDescent="0.45">
      <c r="B47" s="1413"/>
      <c r="C47" s="1414"/>
      <c r="D47" s="1414"/>
      <c r="E47" s="1414"/>
      <c r="F47" s="1414"/>
      <c r="G47" s="1414"/>
      <c r="H47" s="1415"/>
      <c r="I47" s="38"/>
      <c r="J47" s="39"/>
      <c r="K47" s="144" t="s">
        <v>8739</v>
      </c>
      <c r="L47" s="91"/>
      <c r="M47" s="33"/>
      <c r="P47" s="39"/>
      <c r="R47" s="241"/>
      <c r="U47" s="1419"/>
      <c r="V47" s="1420"/>
      <c r="W47" s="1420"/>
      <c r="X47" s="1420"/>
      <c r="Y47" s="1420"/>
      <c r="Z47" s="1420"/>
      <c r="AA47" s="1420"/>
      <c r="AB47" s="1421"/>
      <c r="AC47" s="85"/>
    </row>
    <row r="48" spans="1:30" ht="18" customHeight="1" x14ac:dyDescent="0.45">
      <c r="B48" s="1413"/>
      <c r="C48" s="1414"/>
      <c r="D48" s="1414"/>
      <c r="E48" s="1414"/>
      <c r="F48" s="1414"/>
      <c r="G48" s="1414"/>
      <c r="H48" s="1415"/>
      <c r="I48" s="38"/>
      <c r="J48" s="39"/>
      <c r="K48" s="91"/>
      <c r="L48" s="91"/>
      <c r="M48" s="33"/>
      <c r="P48" s="39"/>
      <c r="R48" s="241"/>
      <c r="AC48" s="85"/>
    </row>
    <row r="49" spans="2:29" ht="18" customHeight="1" x14ac:dyDescent="0.45">
      <c r="B49" s="1413"/>
      <c r="C49" s="1414"/>
      <c r="D49" s="1414"/>
      <c r="E49" s="1414"/>
      <c r="F49" s="1414"/>
      <c r="G49" s="1414"/>
      <c r="H49" s="1415"/>
      <c r="I49" s="38"/>
      <c r="J49" s="818" t="s">
        <v>70</v>
      </c>
      <c r="K49" s="144" t="s">
        <v>8740</v>
      </c>
      <c r="L49" s="91"/>
      <c r="M49" s="33"/>
      <c r="P49" s="39"/>
      <c r="R49" s="241"/>
      <c r="AC49" s="85"/>
    </row>
    <row r="50" spans="2:29" ht="18" customHeight="1" x14ac:dyDescent="0.45">
      <c r="B50" s="1413"/>
      <c r="C50" s="1414"/>
      <c r="D50" s="1414"/>
      <c r="E50" s="1414"/>
      <c r="F50" s="1414"/>
      <c r="G50" s="1414"/>
      <c r="H50" s="1415"/>
      <c r="I50" s="38"/>
      <c r="J50" s="39"/>
      <c r="K50" s="144" t="s">
        <v>8741</v>
      </c>
      <c r="L50" s="91"/>
      <c r="M50" s="33"/>
      <c r="P50" s="39"/>
      <c r="R50" s="241"/>
      <c r="AC50" s="85"/>
    </row>
    <row r="51" spans="2:29" ht="18" customHeight="1" x14ac:dyDescent="0.45">
      <c r="B51" s="1416"/>
      <c r="C51" s="1417"/>
      <c r="D51" s="1417"/>
      <c r="E51" s="1417"/>
      <c r="F51" s="1417"/>
      <c r="G51" s="1417"/>
      <c r="H51" s="1418"/>
      <c r="I51" s="40"/>
      <c r="J51" s="41"/>
      <c r="K51" s="47"/>
      <c r="L51" s="47"/>
      <c r="M51" s="113"/>
      <c r="N51" s="64"/>
      <c r="O51" s="64"/>
      <c r="P51" s="41"/>
      <c r="Q51" s="64"/>
      <c r="R51" s="118"/>
      <c r="S51" s="64"/>
      <c r="T51" s="64"/>
      <c r="U51" s="64"/>
      <c r="V51" s="64"/>
      <c r="W51" s="64"/>
      <c r="X51" s="64"/>
      <c r="Y51" s="64"/>
      <c r="Z51" s="64"/>
      <c r="AA51" s="64"/>
      <c r="AB51" s="64"/>
      <c r="AC51" s="100"/>
    </row>
    <row r="52" spans="2:29" ht="16.5" customHeight="1" x14ac:dyDescent="0.45">
      <c r="B52" s="1410" t="s">
        <v>296</v>
      </c>
      <c r="C52" s="1411"/>
      <c r="D52" s="1411"/>
      <c r="E52" s="1411"/>
      <c r="F52" s="1411"/>
      <c r="G52" s="1411"/>
      <c r="H52" s="1412"/>
      <c r="I52" s="114"/>
      <c r="J52" s="831" t="s">
        <v>84</v>
      </c>
      <c r="K52" s="91" t="s">
        <v>297</v>
      </c>
      <c r="L52" s="91"/>
      <c r="M52" s="91"/>
      <c r="N52" s="39"/>
      <c r="T52" s="39"/>
      <c r="Y52" s="39"/>
      <c r="AC52" s="132"/>
    </row>
    <row r="53" spans="2:29" ht="16.5" customHeight="1" x14ac:dyDescent="0.45">
      <c r="B53" s="1413"/>
      <c r="C53" s="1414"/>
      <c r="D53" s="1414"/>
      <c r="E53" s="1414"/>
      <c r="F53" s="1414"/>
      <c r="G53" s="1414"/>
      <c r="H53" s="1415"/>
      <c r="I53" s="396"/>
      <c r="J53" s="399" t="s">
        <v>298</v>
      </c>
      <c r="K53" s="120"/>
      <c r="L53" s="120"/>
      <c r="M53" s="120"/>
      <c r="N53" s="121"/>
      <c r="O53" s="122"/>
      <c r="P53" s="122"/>
      <c r="Q53" s="122"/>
      <c r="R53" s="122"/>
      <c r="S53" s="122"/>
      <c r="T53" s="121"/>
      <c r="U53" s="122"/>
      <c r="V53" s="122"/>
      <c r="W53" s="122"/>
      <c r="X53" s="122"/>
      <c r="Y53" s="121"/>
      <c r="Z53" s="122"/>
      <c r="AA53" s="122"/>
      <c r="AB53" s="122"/>
      <c r="AC53" s="85"/>
    </row>
    <row r="54" spans="2:29" ht="16.5" customHeight="1" x14ac:dyDescent="0.45">
      <c r="B54" s="1413"/>
      <c r="C54" s="1414"/>
      <c r="D54" s="1414"/>
      <c r="E54" s="1414"/>
      <c r="F54" s="1414"/>
      <c r="G54" s="1414"/>
      <c r="H54" s="1415"/>
      <c r="I54" s="123" t="s">
        <v>299</v>
      </c>
      <c r="J54" s="1435"/>
      <c r="K54" s="1435"/>
      <c r="L54" s="1435"/>
      <c r="M54" s="1435"/>
      <c r="N54" s="1435"/>
      <c r="O54" s="1435"/>
      <c r="P54" s="1435"/>
      <c r="Q54" s="1435"/>
      <c r="R54" s="1435"/>
      <c r="S54" s="1435"/>
      <c r="T54" s="1435"/>
      <c r="U54" s="1435"/>
      <c r="V54" s="1435"/>
      <c r="W54" s="1435"/>
      <c r="X54" s="1435"/>
      <c r="Y54" s="1435"/>
      <c r="Z54" s="1435"/>
      <c r="AA54" s="1435"/>
      <c r="AB54" s="124"/>
      <c r="AC54" s="85"/>
    </row>
    <row r="55" spans="2:29" ht="16.5" customHeight="1" x14ac:dyDescent="0.45">
      <c r="B55" s="1413"/>
      <c r="C55" s="1414"/>
      <c r="D55" s="1414"/>
      <c r="E55" s="1414"/>
      <c r="F55" s="1414"/>
      <c r="G55" s="1414"/>
      <c r="H55" s="1415"/>
      <c r="I55" s="123" t="s">
        <v>300</v>
      </c>
      <c r="J55" s="1435"/>
      <c r="K55" s="1435"/>
      <c r="L55" s="1435"/>
      <c r="M55" s="1435"/>
      <c r="N55" s="1435"/>
      <c r="O55" s="1435"/>
      <c r="P55" s="1435"/>
      <c r="Q55" s="1435"/>
      <c r="R55" s="1435"/>
      <c r="S55" s="1435"/>
      <c r="T55" s="1435"/>
      <c r="U55" s="1435"/>
      <c r="V55" s="1435"/>
      <c r="W55" s="1435"/>
      <c r="X55" s="1435"/>
      <c r="Y55" s="1435"/>
      <c r="Z55" s="1435"/>
      <c r="AA55" s="1435"/>
      <c r="AB55" s="124"/>
      <c r="AC55" s="85"/>
    </row>
    <row r="56" spans="2:29" ht="16.5" customHeight="1" x14ac:dyDescent="0.45">
      <c r="B56" s="1416"/>
      <c r="C56" s="1417"/>
      <c r="D56" s="1417"/>
      <c r="E56" s="1417"/>
      <c r="F56" s="1417"/>
      <c r="G56" s="1417"/>
      <c r="H56" s="1418"/>
      <c r="I56" s="38" t="s">
        <v>301</v>
      </c>
      <c r="J56" s="1435"/>
      <c r="K56" s="1435"/>
      <c r="L56" s="1435"/>
      <c r="M56" s="1435"/>
      <c r="N56" s="1435"/>
      <c r="O56" s="1435"/>
      <c r="P56" s="1435"/>
      <c r="Q56" s="1435"/>
      <c r="R56" s="1435"/>
      <c r="S56" s="1435"/>
      <c r="T56" s="1435"/>
      <c r="U56" s="1435"/>
      <c r="V56" s="1435"/>
      <c r="W56" s="1435"/>
      <c r="X56" s="1435"/>
      <c r="Y56" s="1435"/>
      <c r="Z56" s="1435"/>
      <c r="AA56" s="1435"/>
      <c r="AB56" s="71"/>
      <c r="AC56" s="100"/>
    </row>
    <row r="57" spans="2:29" ht="16.5" customHeight="1" x14ac:dyDescent="0.45">
      <c r="B57" s="1436" t="s">
        <v>302</v>
      </c>
      <c r="C57" s="1437"/>
      <c r="D57" s="1437"/>
      <c r="E57" s="1437"/>
      <c r="F57" s="1437"/>
      <c r="G57" s="1437"/>
      <c r="H57" s="1438"/>
      <c r="I57" s="92" t="s">
        <v>299</v>
      </c>
      <c r="J57" s="1851"/>
      <c r="K57" s="1852"/>
      <c r="L57" s="1852"/>
      <c r="M57" s="1852"/>
      <c r="N57" s="1852"/>
      <c r="O57" s="1852"/>
      <c r="P57" s="1852"/>
      <c r="Q57" s="1852"/>
      <c r="R57" s="1852"/>
      <c r="S57" s="1852"/>
      <c r="T57" s="1852"/>
      <c r="U57" s="1852"/>
      <c r="V57" s="1852"/>
      <c r="W57" s="1852"/>
      <c r="X57" s="1852"/>
      <c r="Y57" s="1852"/>
      <c r="Z57" s="1852"/>
      <c r="AA57" s="1853"/>
      <c r="AB57" s="82"/>
      <c r="AC57" s="85"/>
    </row>
    <row r="58" spans="2:29" ht="16.5" customHeight="1" x14ac:dyDescent="0.45">
      <c r="B58" s="1439"/>
      <c r="C58" s="1440"/>
      <c r="D58" s="1440"/>
      <c r="E58" s="1440"/>
      <c r="F58" s="1440"/>
      <c r="G58" s="1440"/>
      <c r="H58" s="1441"/>
      <c r="I58" s="39" t="s">
        <v>300</v>
      </c>
      <c r="J58" s="1854"/>
      <c r="K58" s="1420"/>
      <c r="L58" s="1420"/>
      <c r="M58" s="1420"/>
      <c r="N58" s="1420"/>
      <c r="O58" s="1420"/>
      <c r="P58" s="1420"/>
      <c r="Q58" s="1420"/>
      <c r="R58" s="1420"/>
      <c r="S58" s="1420"/>
      <c r="T58" s="1420"/>
      <c r="U58" s="1420"/>
      <c r="V58" s="1420"/>
      <c r="W58" s="1420"/>
      <c r="X58" s="1420"/>
      <c r="Y58" s="1420"/>
      <c r="Z58" s="1420"/>
      <c r="AA58" s="1421"/>
      <c r="AC58" s="85"/>
    </row>
    <row r="59" spans="2:29" ht="16.5" customHeight="1" x14ac:dyDescent="0.45">
      <c r="B59" s="1439"/>
      <c r="C59" s="1440"/>
      <c r="D59" s="1440"/>
      <c r="E59" s="1440"/>
      <c r="F59" s="1440"/>
      <c r="G59" s="1440"/>
      <c r="H59" s="1441"/>
      <c r="I59" s="39" t="s">
        <v>301</v>
      </c>
      <c r="J59" s="1419"/>
      <c r="K59" s="1420"/>
      <c r="L59" s="1420"/>
      <c r="M59" s="1420"/>
      <c r="N59" s="1420"/>
      <c r="O59" s="1420"/>
      <c r="P59" s="1420"/>
      <c r="Q59" s="1420"/>
      <c r="R59" s="1420"/>
      <c r="S59" s="1420"/>
      <c r="T59" s="1420"/>
      <c r="U59" s="1420"/>
      <c r="V59" s="1420"/>
      <c r="W59" s="1420"/>
      <c r="X59" s="1420"/>
      <c r="Y59" s="1420"/>
      <c r="Z59" s="1420"/>
      <c r="AA59" s="1421"/>
      <c r="AC59" s="85"/>
    </row>
    <row r="60" spans="2:29" ht="16.5" customHeight="1" x14ac:dyDescent="0.45">
      <c r="B60" s="1439"/>
      <c r="C60" s="1440"/>
      <c r="D60" s="1440"/>
      <c r="E60" s="1440"/>
      <c r="F60" s="1440"/>
      <c r="G60" s="1440"/>
      <c r="H60" s="1441"/>
      <c r="I60" s="39"/>
      <c r="J60" s="42" t="s">
        <v>303</v>
      </c>
      <c r="K60" s="42"/>
      <c r="L60" s="42"/>
      <c r="M60" s="125"/>
      <c r="N60" s="818" t="s">
        <v>70</v>
      </c>
      <c r="O60" s="92" t="s">
        <v>105</v>
      </c>
      <c r="P60" s="82"/>
      <c r="Q60" s="82"/>
      <c r="R60" s="82"/>
      <c r="S60" s="82"/>
      <c r="T60" s="82"/>
      <c r="U60" s="82"/>
      <c r="V60" s="82"/>
      <c r="W60" s="82"/>
      <c r="X60" s="92"/>
      <c r="Y60" s="82"/>
      <c r="Z60" s="82"/>
      <c r="AA60" s="82"/>
      <c r="AC60" s="85"/>
    </row>
    <row r="61" spans="2:29" ht="16.5" customHeight="1" x14ac:dyDescent="0.45">
      <c r="B61" s="1425" t="s">
        <v>304</v>
      </c>
      <c r="C61" s="1426"/>
      <c r="D61" s="1426"/>
      <c r="E61" s="1426"/>
      <c r="F61" s="1426"/>
      <c r="G61" s="1426"/>
      <c r="H61" s="1427"/>
      <c r="J61" s="32" t="s">
        <v>299</v>
      </c>
      <c r="K61" s="91" t="s">
        <v>305</v>
      </c>
      <c r="L61" s="85"/>
      <c r="M61" s="1419"/>
      <c r="N61" s="1183"/>
      <c r="O61" s="1420"/>
      <c r="P61" s="1420"/>
      <c r="Q61" s="1421"/>
      <c r="S61" s="33"/>
      <c r="T61" s="33"/>
      <c r="U61" s="126" t="s">
        <v>303</v>
      </c>
      <c r="V61" s="1419"/>
      <c r="W61" s="1420"/>
      <c r="X61" s="1420"/>
      <c r="Y61" s="1420"/>
      <c r="Z61" s="1421"/>
      <c r="AA61" s="107" t="s">
        <v>306</v>
      </c>
      <c r="AB61" s="91"/>
      <c r="AC61" s="85"/>
    </row>
    <row r="62" spans="2:29" ht="16.5" customHeight="1" x14ac:dyDescent="0.45">
      <c r="B62" s="1425"/>
      <c r="C62" s="1426"/>
      <c r="D62" s="1426"/>
      <c r="E62" s="1426"/>
      <c r="F62" s="1426"/>
      <c r="G62" s="1426"/>
      <c r="H62" s="1427"/>
      <c r="J62" s="32" t="s">
        <v>300</v>
      </c>
      <c r="K62" s="91" t="s">
        <v>305</v>
      </c>
      <c r="L62" s="85"/>
      <c r="M62" s="1419"/>
      <c r="N62" s="1420"/>
      <c r="O62" s="1420"/>
      <c r="P62" s="1420"/>
      <c r="Q62" s="1421"/>
      <c r="S62" s="33"/>
      <c r="T62" s="33"/>
      <c r="U62" s="126" t="s">
        <v>303</v>
      </c>
      <c r="V62" s="1419"/>
      <c r="W62" s="1420"/>
      <c r="X62" s="1420"/>
      <c r="Y62" s="1420"/>
      <c r="Z62" s="1421"/>
      <c r="AA62" s="107" t="s">
        <v>306</v>
      </c>
      <c r="AB62" s="91"/>
      <c r="AC62" s="85"/>
    </row>
    <row r="63" spans="2:29" ht="16.5" customHeight="1" x14ac:dyDescent="0.45">
      <c r="B63" s="1428"/>
      <c r="C63" s="1429"/>
      <c r="D63" s="1429"/>
      <c r="E63" s="1429"/>
      <c r="F63" s="1429"/>
      <c r="G63" s="1429"/>
      <c r="H63" s="1430"/>
      <c r="J63" s="64" t="s">
        <v>301</v>
      </c>
      <c r="K63" s="47" t="s">
        <v>305</v>
      </c>
      <c r="L63" s="100"/>
      <c r="M63" s="1419"/>
      <c r="N63" s="1420"/>
      <c r="O63" s="1420"/>
      <c r="P63" s="1420"/>
      <c r="Q63" s="1421"/>
      <c r="S63" s="113"/>
      <c r="T63" s="113"/>
      <c r="U63" s="127" t="s">
        <v>303</v>
      </c>
      <c r="V63" s="1419"/>
      <c r="W63" s="1420"/>
      <c r="X63" s="1420"/>
      <c r="Y63" s="1420"/>
      <c r="Z63" s="1421"/>
      <c r="AA63" s="111" t="s">
        <v>306</v>
      </c>
      <c r="AB63" s="47"/>
      <c r="AC63" s="100"/>
    </row>
    <row r="64" spans="2:29" ht="30.6" customHeight="1" x14ac:dyDescent="0.45">
      <c r="B64" s="1431" t="s">
        <v>307</v>
      </c>
      <c r="C64" s="1432"/>
      <c r="D64" s="1432"/>
      <c r="E64" s="1432"/>
      <c r="F64" s="1432"/>
      <c r="G64" s="1432"/>
      <c r="H64" s="1432"/>
      <c r="I64" s="128"/>
      <c r="J64" s="818" t="s">
        <v>84</v>
      </c>
      <c r="K64" s="130" t="s">
        <v>105</v>
      </c>
      <c r="L64" s="130"/>
      <c r="M64" s="130"/>
      <c r="N64" s="129"/>
      <c r="O64" s="131"/>
      <c r="P64" s="131"/>
      <c r="Q64" s="131"/>
      <c r="R64" s="131"/>
      <c r="S64" s="131"/>
      <c r="T64" s="131"/>
      <c r="U64" s="129"/>
      <c r="V64" s="131"/>
      <c r="W64" s="131"/>
      <c r="X64" s="131"/>
      <c r="Y64" s="131"/>
      <c r="Z64" s="129"/>
      <c r="AA64" s="131"/>
      <c r="AB64" s="131"/>
      <c r="AC64" s="132"/>
    </row>
    <row r="65" spans="1:30" ht="18" customHeight="1" x14ac:dyDescent="0.45">
      <c r="B65" s="114"/>
      <c r="H65" s="76"/>
      <c r="I65" s="133"/>
      <c r="J65" s="399" t="s">
        <v>308</v>
      </c>
      <c r="K65" s="76"/>
      <c r="L65" s="76"/>
      <c r="M65" s="76"/>
      <c r="N65" s="76"/>
      <c r="O65" s="76"/>
      <c r="P65" s="76"/>
      <c r="Q65" s="76"/>
      <c r="R65" s="76"/>
      <c r="S65" s="76"/>
      <c r="T65" s="76"/>
      <c r="AC65" s="85"/>
    </row>
    <row r="66" spans="1:30" ht="18" customHeight="1" x14ac:dyDescent="0.45">
      <c r="B66" s="114"/>
      <c r="H66" s="76"/>
      <c r="I66" s="133" t="s">
        <v>309</v>
      </c>
      <c r="J66" s="76"/>
      <c r="K66" s="76"/>
      <c r="L66" s="76"/>
      <c r="M66" s="76"/>
      <c r="N66" s="76"/>
      <c r="O66" s="76"/>
      <c r="P66" s="76"/>
      <c r="Q66" s="76"/>
      <c r="R66" s="76"/>
      <c r="S66" s="76"/>
      <c r="T66" s="76"/>
      <c r="AC66" s="85"/>
    </row>
    <row r="67" spans="1:30" ht="18" customHeight="1" x14ac:dyDescent="0.45">
      <c r="B67" s="114"/>
      <c r="I67" s="114"/>
      <c r="J67" s="776" t="s">
        <v>70</v>
      </c>
      <c r="K67" s="91" t="s">
        <v>310</v>
      </c>
      <c r="AC67" s="85"/>
    </row>
    <row r="68" spans="1:30" ht="18" customHeight="1" x14ac:dyDescent="0.45">
      <c r="B68" s="114"/>
      <c r="I68" s="114"/>
      <c r="J68" s="776" t="s">
        <v>70</v>
      </c>
      <c r="K68" s="91" t="s">
        <v>311</v>
      </c>
      <c r="AC68" s="85"/>
    </row>
    <row r="69" spans="1:30" ht="18" customHeight="1" x14ac:dyDescent="0.45">
      <c r="B69" s="114"/>
      <c r="I69" s="114"/>
      <c r="J69" s="776" t="s">
        <v>70</v>
      </c>
      <c r="K69" s="91" t="s">
        <v>312</v>
      </c>
      <c r="N69" s="76"/>
      <c r="O69" s="76"/>
      <c r="P69" s="76"/>
      <c r="Q69" s="76"/>
      <c r="R69" s="76"/>
      <c r="AC69" s="85"/>
    </row>
    <row r="70" spans="1:30" ht="18" customHeight="1" x14ac:dyDescent="0.45">
      <c r="B70" s="114"/>
      <c r="I70" s="114"/>
      <c r="J70" s="776" t="s">
        <v>70</v>
      </c>
      <c r="K70" s="91" t="s">
        <v>313</v>
      </c>
      <c r="L70" s="76"/>
      <c r="M70" s="76"/>
      <c r="N70" s="76"/>
      <c r="O70" s="76"/>
      <c r="P70" s="76"/>
      <c r="Q70" s="76"/>
      <c r="R70" s="76"/>
      <c r="S70" s="76"/>
      <c r="T70" s="76"/>
      <c r="U70" s="76"/>
      <c r="V70" s="76"/>
      <c r="W70" s="76"/>
      <c r="X70" s="76"/>
      <c r="Y70" s="76"/>
      <c r="Z70" s="76"/>
      <c r="AA70" s="76"/>
      <c r="AB70" s="76"/>
      <c r="AC70" s="134"/>
    </row>
    <row r="71" spans="1:30" ht="18" customHeight="1" x14ac:dyDescent="0.45">
      <c r="B71" s="104"/>
      <c r="C71" s="64"/>
      <c r="D71" s="64"/>
      <c r="E71" s="64"/>
      <c r="F71" s="64"/>
      <c r="G71" s="64"/>
      <c r="H71" s="64"/>
      <c r="I71" s="104"/>
      <c r="J71" s="776" t="s">
        <v>84</v>
      </c>
      <c r="K71" s="47" t="s">
        <v>156</v>
      </c>
      <c r="L71" s="64"/>
      <c r="M71" s="64" t="s">
        <v>81</v>
      </c>
      <c r="N71" s="1183"/>
      <c r="O71" s="1183"/>
      <c r="P71" s="1183"/>
      <c r="Q71" s="1183"/>
      <c r="R71" s="1183"/>
      <c r="S71" s="1183"/>
      <c r="T71" s="1183"/>
      <c r="U71" s="1183"/>
      <c r="V71" s="1183"/>
      <c r="W71" s="1183"/>
      <c r="X71" s="1183"/>
      <c r="Y71" s="135" t="s">
        <v>123</v>
      </c>
      <c r="Z71" s="135"/>
      <c r="AA71" s="135"/>
      <c r="AB71" s="135"/>
      <c r="AC71" s="136"/>
    </row>
    <row r="72" spans="1:30" ht="18" customHeight="1" x14ac:dyDescent="0.45">
      <c r="A72" s="76"/>
      <c r="B72" s="400" t="s">
        <v>314</v>
      </c>
      <c r="C72" s="137"/>
      <c r="D72" s="137"/>
      <c r="E72" s="137"/>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row>
    <row r="73" spans="1:30" ht="16.5" customHeight="1" x14ac:dyDescent="0.45">
      <c r="A73" s="1850" t="s">
        <v>5801</v>
      </c>
      <c r="B73" s="1850"/>
      <c r="C73" s="1850"/>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row>
    <row r="74" spans="1:30" ht="16.5" customHeight="1" x14ac:dyDescent="0.45">
      <c r="A74" s="290" t="s">
        <v>282</v>
      </c>
      <c r="B74" s="290"/>
      <c r="C74" s="78"/>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30" ht="12" customHeight="1" x14ac:dyDescent="0.45">
      <c r="K75" s="78" t="s">
        <v>2</v>
      </c>
      <c r="O75" s="291"/>
      <c r="P75" s="33"/>
      <c r="Q75" s="33"/>
      <c r="T75" s="1274"/>
      <c r="U75" s="1274"/>
      <c r="V75" s="1274"/>
      <c r="W75" s="1274"/>
      <c r="X75" s="1274"/>
      <c r="Y75" s="1274"/>
      <c r="Z75" s="1274"/>
      <c r="AA75" s="1274"/>
      <c r="AB75" s="1274"/>
      <c r="AC75" s="91"/>
    </row>
    <row r="76" spans="1:30" ht="12" customHeight="1" x14ac:dyDescent="0.45">
      <c r="D76" s="78"/>
      <c r="E76" s="78"/>
      <c r="F76" s="78"/>
      <c r="G76" s="78"/>
      <c r="H76" s="78"/>
      <c r="I76" s="78"/>
      <c r="J76" s="78"/>
      <c r="K76" s="78" t="s">
        <v>1</v>
      </c>
      <c r="L76" s="78"/>
      <c r="M76" s="78"/>
      <c r="N76" s="78"/>
      <c r="O76" s="291"/>
      <c r="P76" s="78"/>
      <c r="Q76" s="78"/>
      <c r="T76" s="1443"/>
      <c r="U76" s="1443"/>
      <c r="V76" s="1443"/>
      <c r="W76" s="1443"/>
      <c r="X76" s="1443"/>
      <c r="Y76" s="1443"/>
      <c r="Z76" s="1443"/>
      <c r="AA76" s="1443"/>
      <c r="AB76" s="1443"/>
      <c r="AC76" s="392"/>
    </row>
    <row r="77" spans="1:30" ht="12" customHeight="1" x14ac:dyDescent="0.45"/>
    <row r="78" spans="1:30" ht="16.5" customHeight="1" x14ac:dyDescent="0.45">
      <c r="B78" s="1410" t="s">
        <v>283</v>
      </c>
      <c r="C78" s="1411"/>
      <c r="D78" s="1411"/>
      <c r="E78" s="1411"/>
      <c r="F78" s="1411"/>
      <c r="G78" s="1411"/>
      <c r="H78" s="1412"/>
      <c r="I78" s="116"/>
      <c r="J78" s="818" t="s">
        <v>70</v>
      </c>
      <c r="K78" s="82" t="s">
        <v>284</v>
      </c>
      <c r="L78" s="42"/>
      <c r="M78" s="42"/>
      <c r="N78" s="818" t="s">
        <v>70</v>
      </c>
      <c r="O78" s="82" t="s">
        <v>285</v>
      </c>
      <c r="P78" s="82"/>
      <c r="Q78" s="82"/>
      <c r="R78" s="82"/>
      <c r="S78" s="82"/>
      <c r="T78" s="82"/>
      <c r="U78" s="818" t="s">
        <v>70</v>
      </c>
      <c r="V78" s="82" t="s">
        <v>286</v>
      </c>
      <c r="W78" s="82"/>
      <c r="X78" s="82"/>
      <c r="Y78" s="82"/>
      <c r="Z78" s="818" t="s">
        <v>70</v>
      </c>
      <c r="AA78" s="82" t="s">
        <v>287</v>
      </c>
      <c r="AB78" s="82"/>
      <c r="AC78" s="83"/>
    </row>
    <row r="79" spans="1:30" ht="16.5" customHeight="1" x14ac:dyDescent="0.45">
      <c r="B79" s="1413"/>
      <c r="C79" s="1414"/>
      <c r="D79" s="1414"/>
      <c r="E79" s="1414"/>
      <c r="F79" s="1414"/>
      <c r="G79" s="1414"/>
      <c r="H79" s="1415"/>
      <c r="I79" s="38"/>
      <c r="J79" s="818" t="s">
        <v>84</v>
      </c>
      <c r="K79" s="32" t="s">
        <v>288</v>
      </c>
      <c r="L79" s="91"/>
      <c r="M79" s="91"/>
      <c r="N79" s="39"/>
      <c r="P79" s="818" t="s">
        <v>70</v>
      </c>
      <c r="Q79" s="32" t="s">
        <v>289</v>
      </c>
      <c r="V79" s="39"/>
      <c r="Z79" s="818" t="s">
        <v>70</v>
      </c>
      <c r="AA79" s="32" t="s">
        <v>290</v>
      </c>
      <c r="AC79" s="85"/>
    </row>
    <row r="80" spans="1:30" ht="16.5" customHeight="1" x14ac:dyDescent="0.45">
      <c r="B80" s="1416"/>
      <c r="C80" s="1417"/>
      <c r="D80" s="1417"/>
      <c r="E80" s="1417"/>
      <c r="F80" s="1417"/>
      <c r="G80" s="1417"/>
      <c r="H80" s="1418"/>
      <c r="I80" s="40"/>
      <c r="J80" s="818" t="s">
        <v>84</v>
      </c>
      <c r="K80" s="47" t="s">
        <v>156</v>
      </c>
      <c r="L80" s="47"/>
      <c r="M80" s="113" t="s">
        <v>81</v>
      </c>
      <c r="N80" s="1419"/>
      <c r="O80" s="1420"/>
      <c r="P80" s="1183"/>
      <c r="Q80" s="1420"/>
      <c r="R80" s="1420"/>
      <c r="S80" s="1420"/>
      <c r="T80" s="1420"/>
      <c r="U80" s="1420"/>
      <c r="V80" s="1420"/>
      <c r="W80" s="1420"/>
      <c r="X80" s="1420"/>
      <c r="Y80" s="1420"/>
      <c r="Z80" s="1183"/>
      <c r="AA80" s="1420"/>
      <c r="AB80" s="1421"/>
      <c r="AC80" s="100" t="s">
        <v>123</v>
      </c>
    </row>
    <row r="81" spans="2:29" ht="16.5" customHeight="1" x14ac:dyDescent="0.45">
      <c r="B81" s="1410" t="s">
        <v>291</v>
      </c>
      <c r="C81" s="1411"/>
      <c r="D81" s="1411"/>
      <c r="E81" s="1411"/>
      <c r="F81" s="1411"/>
      <c r="G81" s="1411"/>
      <c r="H81" s="1412"/>
      <c r="I81" s="38"/>
      <c r="J81" s="818" t="s">
        <v>84</v>
      </c>
      <c r="K81" s="395" t="s">
        <v>292</v>
      </c>
      <c r="L81" s="42"/>
      <c r="M81" s="42"/>
      <c r="N81" s="42"/>
      <c r="O81" s="92"/>
      <c r="P81" s="818" t="s">
        <v>84</v>
      </c>
      <c r="R81" s="82" t="s">
        <v>293</v>
      </c>
      <c r="S81" s="82"/>
      <c r="U81" s="39"/>
      <c r="Z81" s="39"/>
      <c r="AC81" s="85"/>
    </row>
    <row r="82" spans="2:29" ht="16.5" customHeight="1" x14ac:dyDescent="0.45">
      <c r="B82" s="1413"/>
      <c r="C82" s="1414"/>
      <c r="D82" s="1414"/>
      <c r="E82" s="1414"/>
      <c r="F82" s="1414"/>
      <c r="G82" s="1414"/>
      <c r="H82" s="1415"/>
      <c r="I82" s="38"/>
      <c r="J82" s="818" t="s">
        <v>70</v>
      </c>
      <c r="K82" s="91" t="s">
        <v>294</v>
      </c>
      <c r="L82" s="91"/>
      <c r="M82" s="91"/>
      <c r="N82" s="91"/>
      <c r="O82" s="91"/>
      <c r="P82" s="39"/>
      <c r="Q82" s="39"/>
      <c r="R82" s="117"/>
      <c r="Y82" s="39"/>
      <c r="AC82" s="85"/>
    </row>
    <row r="83" spans="2:29" ht="16.5" customHeight="1" x14ac:dyDescent="0.45">
      <c r="B83" s="1413"/>
      <c r="C83" s="1414"/>
      <c r="D83" s="1414"/>
      <c r="E83" s="1414"/>
      <c r="F83" s="1414"/>
      <c r="G83" s="1414"/>
      <c r="H83" s="1415"/>
      <c r="I83" s="38"/>
      <c r="J83" s="818" t="s">
        <v>84</v>
      </c>
      <c r="K83" s="91" t="s">
        <v>295</v>
      </c>
      <c r="L83" s="91"/>
      <c r="M83" s="33"/>
      <c r="P83" s="818" t="s">
        <v>84</v>
      </c>
      <c r="R83" s="241" t="s">
        <v>143</v>
      </c>
      <c r="AC83" s="85"/>
    </row>
    <row r="84" spans="2:29" ht="16.5" customHeight="1" x14ac:dyDescent="0.45">
      <c r="B84" s="1416"/>
      <c r="C84" s="1417"/>
      <c r="D84" s="1417"/>
      <c r="E84" s="1417"/>
      <c r="F84" s="1417"/>
      <c r="G84" s="1417"/>
      <c r="H84" s="1417"/>
      <c r="I84" s="40"/>
      <c r="J84" s="818" t="s">
        <v>84</v>
      </c>
      <c r="K84" s="47" t="s">
        <v>144</v>
      </c>
      <c r="L84" s="47"/>
      <c r="M84" s="113"/>
      <c r="N84" s="64"/>
      <c r="O84" s="64"/>
      <c r="P84" s="41"/>
      <c r="Q84" s="64"/>
      <c r="R84" s="118"/>
      <c r="S84" s="64"/>
      <c r="T84" s="64"/>
      <c r="U84" s="64"/>
      <c r="V84" s="64"/>
      <c r="W84" s="64"/>
      <c r="X84" s="64"/>
      <c r="Y84" s="64"/>
      <c r="Z84" s="64"/>
      <c r="AA84" s="64"/>
      <c r="AB84" s="64"/>
      <c r="AC84" s="100"/>
    </row>
    <row r="85" spans="2:29" ht="18" customHeight="1" x14ac:dyDescent="0.45">
      <c r="B85" s="1410" t="s">
        <v>8737</v>
      </c>
      <c r="C85" s="1411"/>
      <c r="D85" s="1411"/>
      <c r="E85" s="1411"/>
      <c r="F85" s="1411"/>
      <c r="G85" s="1411"/>
      <c r="H85" s="1412"/>
      <c r="I85" s="116"/>
      <c r="J85" s="92"/>
      <c r="K85" s="42"/>
      <c r="L85" s="42"/>
      <c r="M85" s="842"/>
      <c r="N85" s="82"/>
      <c r="O85" s="82"/>
      <c r="P85" s="92"/>
      <c r="Q85" s="82"/>
      <c r="R85" s="242"/>
      <c r="S85" s="82"/>
      <c r="T85" s="82"/>
      <c r="U85" s="82"/>
      <c r="V85" s="82"/>
      <c r="W85" s="82"/>
      <c r="X85" s="82"/>
      <c r="Y85" s="82"/>
      <c r="Z85" s="82"/>
      <c r="AA85" s="82"/>
      <c r="AB85" s="82"/>
      <c r="AC85" s="83"/>
    </row>
    <row r="86" spans="2:29" ht="18" customHeight="1" x14ac:dyDescent="0.45">
      <c r="B86" s="1413"/>
      <c r="C86" s="1414"/>
      <c r="D86" s="1414"/>
      <c r="E86" s="1414"/>
      <c r="F86" s="1414"/>
      <c r="G86" s="1414"/>
      <c r="H86" s="1415"/>
      <c r="I86" s="38"/>
      <c r="J86" s="821" t="s">
        <v>84</v>
      </c>
      <c r="K86" s="144" t="s">
        <v>8738</v>
      </c>
      <c r="L86" s="91"/>
      <c r="M86" s="33"/>
      <c r="P86" s="39"/>
      <c r="R86" s="241"/>
      <c r="AC86" s="85"/>
    </row>
    <row r="87" spans="2:29" ht="18" customHeight="1" x14ac:dyDescent="0.45">
      <c r="B87" s="1413"/>
      <c r="C87" s="1414"/>
      <c r="D87" s="1414"/>
      <c r="E87" s="1414"/>
      <c r="F87" s="1414"/>
      <c r="G87" s="1414"/>
      <c r="H87" s="1415"/>
      <c r="I87" s="38"/>
      <c r="J87" s="39"/>
      <c r="K87" s="144" t="s">
        <v>8739</v>
      </c>
      <c r="L87" s="91"/>
      <c r="M87" s="33"/>
      <c r="P87" s="39"/>
      <c r="R87" s="241"/>
      <c r="U87" s="1419"/>
      <c r="V87" s="1420"/>
      <c r="W87" s="1420"/>
      <c r="X87" s="1420"/>
      <c r="Y87" s="1420"/>
      <c r="Z87" s="1420"/>
      <c r="AA87" s="1420"/>
      <c r="AB87" s="1421"/>
      <c r="AC87" s="85"/>
    </row>
    <row r="88" spans="2:29" ht="18" customHeight="1" x14ac:dyDescent="0.45">
      <c r="B88" s="1413"/>
      <c r="C88" s="1414"/>
      <c r="D88" s="1414"/>
      <c r="E88" s="1414"/>
      <c r="F88" s="1414"/>
      <c r="G88" s="1414"/>
      <c r="H88" s="1415"/>
      <c r="I88" s="38"/>
      <c r="J88" s="39"/>
      <c r="K88" s="91"/>
      <c r="L88" s="91"/>
      <c r="M88" s="33"/>
      <c r="P88" s="39"/>
      <c r="R88" s="241"/>
      <c r="AC88" s="85"/>
    </row>
    <row r="89" spans="2:29" ht="18" customHeight="1" x14ac:dyDescent="0.45">
      <c r="B89" s="1413"/>
      <c r="C89" s="1414"/>
      <c r="D89" s="1414"/>
      <c r="E89" s="1414"/>
      <c r="F89" s="1414"/>
      <c r="G89" s="1414"/>
      <c r="H89" s="1415"/>
      <c r="I89" s="38"/>
      <c r="J89" s="818" t="s">
        <v>70</v>
      </c>
      <c r="K89" s="144" t="s">
        <v>8740</v>
      </c>
      <c r="L89" s="91"/>
      <c r="M89" s="33"/>
      <c r="P89" s="39"/>
      <c r="R89" s="241"/>
      <c r="AC89" s="85"/>
    </row>
    <row r="90" spans="2:29" ht="18" customHeight="1" x14ac:dyDescent="0.45">
      <c r="B90" s="1413"/>
      <c r="C90" s="1414"/>
      <c r="D90" s="1414"/>
      <c r="E90" s="1414"/>
      <c r="F90" s="1414"/>
      <c r="G90" s="1414"/>
      <c r="H90" s="1415"/>
      <c r="I90" s="38"/>
      <c r="J90" s="39"/>
      <c r="K90" s="144" t="s">
        <v>8741</v>
      </c>
      <c r="L90" s="91"/>
      <c r="M90" s="33"/>
      <c r="P90" s="39"/>
      <c r="R90" s="241"/>
      <c r="AC90" s="85"/>
    </row>
    <row r="91" spans="2:29" ht="18" customHeight="1" x14ac:dyDescent="0.45">
      <c r="B91" s="1416"/>
      <c r="C91" s="1417"/>
      <c r="D91" s="1417"/>
      <c r="E91" s="1417"/>
      <c r="F91" s="1417"/>
      <c r="G91" s="1417"/>
      <c r="H91" s="1418"/>
      <c r="I91" s="40"/>
      <c r="J91" s="41"/>
      <c r="K91" s="47"/>
      <c r="L91" s="47"/>
      <c r="M91" s="113"/>
      <c r="N91" s="64"/>
      <c r="O91" s="64"/>
      <c r="P91" s="41"/>
      <c r="Q91" s="64"/>
      <c r="R91" s="118"/>
      <c r="S91" s="64"/>
      <c r="T91" s="64"/>
      <c r="U91" s="64"/>
      <c r="V91" s="64"/>
      <c r="W91" s="64"/>
      <c r="X91" s="64"/>
      <c r="Y91" s="64"/>
      <c r="Z91" s="64"/>
      <c r="AA91" s="64"/>
      <c r="AB91" s="64"/>
      <c r="AC91" s="100"/>
    </row>
    <row r="92" spans="2:29" ht="16.5" customHeight="1" x14ac:dyDescent="0.45">
      <c r="B92" s="1410" t="s">
        <v>296</v>
      </c>
      <c r="C92" s="1411"/>
      <c r="D92" s="1411"/>
      <c r="E92" s="1411"/>
      <c r="F92" s="1411"/>
      <c r="G92" s="1411"/>
      <c r="H92" s="1412"/>
      <c r="I92" s="114"/>
      <c r="J92" s="831" t="s">
        <v>70</v>
      </c>
      <c r="K92" s="91" t="s">
        <v>297</v>
      </c>
      <c r="L92" s="91"/>
      <c r="M92" s="91"/>
      <c r="N92" s="39"/>
      <c r="T92" s="39"/>
      <c r="Y92" s="39"/>
      <c r="AC92" s="132"/>
    </row>
    <row r="93" spans="2:29" ht="16.5" customHeight="1" x14ac:dyDescent="0.45">
      <c r="B93" s="1413"/>
      <c r="C93" s="1414"/>
      <c r="D93" s="1414"/>
      <c r="E93" s="1414"/>
      <c r="F93" s="1414"/>
      <c r="G93" s="1414"/>
      <c r="H93" s="1415"/>
      <c r="I93" s="396"/>
      <c r="J93" s="399" t="s">
        <v>298</v>
      </c>
      <c r="K93" s="120"/>
      <c r="L93" s="120"/>
      <c r="M93" s="120"/>
      <c r="N93" s="121"/>
      <c r="O93" s="122"/>
      <c r="P93" s="122"/>
      <c r="Q93" s="122"/>
      <c r="R93" s="122"/>
      <c r="S93" s="122"/>
      <c r="T93" s="121"/>
      <c r="U93" s="122"/>
      <c r="V93" s="122"/>
      <c r="W93" s="122"/>
      <c r="X93" s="122"/>
      <c r="Y93" s="121"/>
      <c r="Z93" s="122"/>
      <c r="AA93" s="122"/>
      <c r="AB93" s="122"/>
      <c r="AC93" s="85"/>
    </row>
    <row r="94" spans="2:29" ht="16.5" customHeight="1" x14ac:dyDescent="0.45">
      <c r="B94" s="1413"/>
      <c r="C94" s="1414"/>
      <c r="D94" s="1414"/>
      <c r="E94" s="1414"/>
      <c r="F94" s="1414"/>
      <c r="G94" s="1414"/>
      <c r="H94" s="1415"/>
      <c r="I94" s="123" t="s">
        <v>299</v>
      </c>
      <c r="J94" s="1435"/>
      <c r="K94" s="1435"/>
      <c r="L94" s="1435"/>
      <c r="M94" s="1435"/>
      <c r="N94" s="1435"/>
      <c r="O94" s="1435"/>
      <c r="P94" s="1435"/>
      <c r="Q94" s="1435"/>
      <c r="R94" s="1435"/>
      <c r="S94" s="1435"/>
      <c r="T94" s="1435"/>
      <c r="U94" s="1435"/>
      <c r="V94" s="1435"/>
      <c r="W94" s="1435"/>
      <c r="X94" s="1435"/>
      <c r="Y94" s="1435"/>
      <c r="Z94" s="1435"/>
      <c r="AA94" s="1435"/>
      <c r="AB94" s="124"/>
      <c r="AC94" s="85"/>
    </row>
    <row r="95" spans="2:29" ht="16.5" customHeight="1" x14ac:dyDescent="0.45">
      <c r="B95" s="1413"/>
      <c r="C95" s="1414"/>
      <c r="D95" s="1414"/>
      <c r="E95" s="1414"/>
      <c r="F95" s="1414"/>
      <c r="G95" s="1414"/>
      <c r="H95" s="1415"/>
      <c r="I95" s="123" t="s">
        <v>300</v>
      </c>
      <c r="J95" s="1435"/>
      <c r="K95" s="1435"/>
      <c r="L95" s="1435"/>
      <c r="M95" s="1435"/>
      <c r="N95" s="1435"/>
      <c r="O95" s="1435"/>
      <c r="P95" s="1435"/>
      <c r="Q95" s="1435"/>
      <c r="R95" s="1435"/>
      <c r="S95" s="1435"/>
      <c r="T95" s="1435"/>
      <c r="U95" s="1435"/>
      <c r="V95" s="1435"/>
      <c r="W95" s="1435"/>
      <c r="X95" s="1435"/>
      <c r="Y95" s="1435"/>
      <c r="Z95" s="1435"/>
      <c r="AA95" s="1435"/>
      <c r="AB95" s="124"/>
      <c r="AC95" s="85"/>
    </row>
    <row r="96" spans="2:29" ht="16.5" customHeight="1" x14ac:dyDescent="0.45">
      <c r="B96" s="1416"/>
      <c r="C96" s="1417"/>
      <c r="D96" s="1417"/>
      <c r="E96" s="1417"/>
      <c r="F96" s="1417"/>
      <c r="G96" s="1417"/>
      <c r="H96" s="1418"/>
      <c r="I96" s="38" t="s">
        <v>301</v>
      </c>
      <c r="J96" s="1435"/>
      <c r="K96" s="1435"/>
      <c r="L96" s="1435"/>
      <c r="M96" s="1435"/>
      <c r="N96" s="1435"/>
      <c r="O96" s="1435"/>
      <c r="P96" s="1435"/>
      <c r="Q96" s="1435"/>
      <c r="R96" s="1435"/>
      <c r="S96" s="1435"/>
      <c r="T96" s="1435"/>
      <c r="U96" s="1435"/>
      <c r="V96" s="1435"/>
      <c r="W96" s="1435"/>
      <c r="X96" s="1435"/>
      <c r="Y96" s="1435"/>
      <c r="Z96" s="1435"/>
      <c r="AA96" s="1435"/>
      <c r="AB96" s="71"/>
      <c r="AC96" s="100"/>
    </row>
    <row r="97" spans="1:30" ht="16.5" customHeight="1" x14ac:dyDescent="0.45">
      <c r="B97" s="1436" t="s">
        <v>302</v>
      </c>
      <c r="C97" s="1437"/>
      <c r="D97" s="1437"/>
      <c r="E97" s="1437"/>
      <c r="F97" s="1437"/>
      <c r="G97" s="1437"/>
      <c r="H97" s="1438"/>
      <c r="I97" s="92" t="s">
        <v>299</v>
      </c>
      <c r="J97" s="1851"/>
      <c r="K97" s="1852"/>
      <c r="L97" s="1852"/>
      <c r="M97" s="1852"/>
      <c r="N97" s="1852"/>
      <c r="O97" s="1852"/>
      <c r="P97" s="1852"/>
      <c r="Q97" s="1852"/>
      <c r="R97" s="1852"/>
      <c r="S97" s="1852"/>
      <c r="T97" s="1852"/>
      <c r="U97" s="1852"/>
      <c r="V97" s="1852"/>
      <c r="W97" s="1852"/>
      <c r="X97" s="1852"/>
      <c r="Y97" s="1852"/>
      <c r="Z97" s="1852"/>
      <c r="AA97" s="1853"/>
      <c r="AB97" s="82"/>
      <c r="AC97" s="85"/>
    </row>
    <row r="98" spans="1:30" ht="16.5" customHeight="1" x14ac:dyDescent="0.45">
      <c r="B98" s="1439"/>
      <c r="C98" s="1440"/>
      <c r="D98" s="1440"/>
      <c r="E98" s="1440"/>
      <c r="F98" s="1440"/>
      <c r="G98" s="1440"/>
      <c r="H98" s="1441"/>
      <c r="I98" s="39" t="s">
        <v>300</v>
      </c>
      <c r="J98" s="1854"/>
      <c r="K98" s="1420"/>
      <c r="L98" s="1420"/>
      <c r="M98" s="1420"/>
      <c r="N98" s="1420"/>
      <c r="O98" s="1420"/>
      <c r="P98" s="1420"/>
      <c r="Q98" s="1420"/>
      <c r="R98" s="1420"/>
      <c r="S98" s="1420"/>
      <c r="T98" s="1420"/>
      <c r="U98" s="1420"/>
      <c r="V98" s="1420"/>
      <c r="W98" s="1420"/>
      <c r="X98" s="1420"/>
      <c r="Y98" s="1420"/>
      <c r="Z98" s="1420"/>
      <c r="AA98" s="1421"/>
      <c r="AC98" s="85"/>
    </row>
    <row r="99" spans="1:30" ht="16.5" customHeight="1" x14ac:dyDescent="0.45">
      <c r="B99" s="1439"/>
      <c r="C99" s="1440"/>
      <c r="D99" s="1440"/>
      <c r="E99" s="1440"/>
      <c r="F99" s="1440"/>
      <c r="G99" s="1440"/>
      <c r="H99" s="1441"/>
      <c r="I99" s="39" t="s">
        <v>301</v>
      </c>
      <c r="J99" s="1419"/>
      <c r="K99" s="1420"/>
      <c r="L99" s="1420"/>
      <c r="M99" s="1420"/>
      <c r="N99" s="1420"/>
      <c r="O99" s="1420"/>
      <c r="P99" s="1420"/>
      <c r="Q99" s="1420"/>
      <c r="R99" s="1420"/>
      <c r="S99" s="1420"/>
      <c r="T99" s="1420"/>
      <c r="U99" s="1420"/>
      <c r="V99" s="1420"/>
      <c r="W99" s="1420"/>
      <c r="X99" s="1420"/>
      <c r="Y99" s="1420"/>
      <c r="Z99" s="1420"/>
      <c r="AA99" s="1421"/>
      <c r="AC99" s="85"/>
    </row>
    <row r="100" spans="1:30" ht="16.5" customHeight="1" x14ac:dyDescent="0.45">
      <c r="B100" s="1439"/>
      <c r="C100" s="1440"/>
      <c r="D100" s="1440"/>
      <c r="E100" s="1440"/>
      <c r="F100" s="1440"/>
      <c r="G100" s="1440"/>
      <c r="H100" s="1441"/>
      <c r="I100" s="39"/>
      <c r="J100" s="42" t="s">
        <v>303</v>
      </c>
      <c r="K100" s="42"/>
      <c r="L100" s="42"/>
      <c r="M100" s="125"/>
      <c r="N100" s="818" t="s">
        <v>70</v>
      </c>
      <c r="O100" s="92" t="s">
        <v>105</v>
      </c>
      <c r="P100" s="82"/>
      <c r="Q100" s="82"/>
      <c r="R100" s="82"/>
      <c r="S100" s="82"/>
      <c r="T100" s="82"/>
      <c r="U100" s="82"/>
      <c r="V100" s="82"/>
      <c r="W100" s="82"/>
      <c r="X100" s="92"/>
      <c r="Y100" s="82"/>
      <c r="Z100" s="82"/>
      <c r="AA100" s="82"/>
      <c r="AC100" s="85"/>
    </row>
    <row r="101" spans="1:30" ht="16.5" customHeight="1" x14ac:dyDescent="0.45">
      <c r="B101" s="1425" t="s">
        <v>304</v>
      </c>
      <c r="C101" s="1426"/>
      <c r="D101" s="1426"/>
      <c r="E101" s="1426"/>
      <c r="F101" s="1426"/>
      <c r="G101" s="1426"/>
      <c r="H101" s="1427"/>
      <c r="J101" s="32" t="s">
        <v>299</v>
      </c>
      <c r="K101" s="91" t="s">
        <v>305</v>
      </c>
      <c r="L101" s="85"/>
      <c r="M101" s="1419"/>
      <c r="N101" s="1183"/>
      <c r="O101" s="1420"/>
      <c r="P101" s="1420"/>
      <c r="Q101" s="1421"/>
      <c r="S101" s="33"/>
      <c r="T101" s="33"/>
      <c r="U101" s="126" t="s">
        <v>303</v>
      </c>
      <c r="V101" s="1419"/>
      <c r="W101" s="1420"/>
      <c r="X101" s="1420"/>
      <c r="Y101" s="1420"/>
      <c r="Z101" s="1421"/>
      <c r="AA101" s="107" t="s">
        <v>306</v>
      </c>
      <c r="AB101" s="91"/>
      <c r="AC101" s="85"/>
    </row>
    <row r="102" spans="1:30" ht="16.5" customHeight="1" x14ac:dyDescent="0.45">
      <c r="B102" s="1425"/>
      <c r="C102" s="1426"/>
      <c r="D102" s="1426"/>
      <c r="E102" s="1426"/>
      <c r="F102" s="1426"/>
      <c r="G102" s="1426"/>
      <c r="H102" s="1427"/>
      <c r="J102" s="32" t="s">
        <v>300</v>
      </c>
      <c r="K102" s="91" t="s">
        <v>305</v>
      </c>
      <c r="L102" s="85"/>
      <c r="M102" s="1419"/>
      <c r="N102" s="1420"/>
      <c r="O102" s="1420"/>
      <c r="P102" s="1420"/>
      <c r="Q102" s="1421"/>
      <c r="S102" s="33"/>
      <c r="T102" s="33"/>
      <c r="U102" s="126" t="s">
        <v>303</v>
      </c>
      <c r="V102" s="1419"/>
      <c r="W102" s="1420"/>
      <c r="X102" s="1420"/>
      <c r="Y102" s="1420"/>
      <c r="Z102" s="1421"/>
      <c r="AA102" s="107" t="s">
        <v>306</v>
      </c>
      <c r="AB102" s="91"/>
      <c r="AC102" s="85"/>
    </row>
    <row r="103" spans="1:30" ht="16.5" customHeight="1" x14ac:dyDescent="0.45">
      <c r="B103" s="1428"/>
      <c r="C103" s="1429"/>
      <c r="D103" s="1429"/>
      <c r="E103" s="1429"/>
      <c r="F103" s="1429"/>
      <c r="G103" s="1429"/>
      <c r="H103" s="1430"/>
      <c r="J103" s="64" t="s">
        <v>301</v>
      </c>
      <c r="K103" s="47" t="s">
        <v>305</v>
      </c>
      <c r="L103" s="100"/>
      <c r="M103" s="1419"/>
      <c r="N103" s="1420"/>
      <c r="O103" s="1420"/>
      <c r="P103" s="1420"/>
      <c r="Q103" s="1421"/>
      <c r="S103" s="113"/>
      <c r="T103" s="113"/>
      <c r="U103" s="127" t="s">
        <v>303</v>
      </c>
      <c r="V103" s="1419"/>
      <c r="W103" s="1420"/>
      <c r="X103" s="1420"/>
      <c r="Y103" s="1420"/>
      <c r="Z103" s="1421"/>
      <c r="AA103" s="111" t="s">
        <v>306</v>
      </c>
      <c r="AB103" s="47"/>
      <c r="AC103" s="100"/>
    </row>
    <row r="104" spans="1:30" ht="30.6" customHeight="1" x14ac:dyDescent="0.45">
      <c r="B104" s="1431" t="s">
        <v>307</v>
      </c>
      <c r="C104" s="1432"/>
      <c r="D104" s="1432"/>
      <c r="E104" s="1432"/>
      <c r="F104" s="1432"/>
      <c r="G104" s="1432"/>
      <c r="H104" s="1432"/>
      <c r="I104" s="128"/>
      <c r="J104" s="818" t="s">
        <v>70</v>
      </c>
      <c r="K104" s="130" t="s">
        <v>105</v>
      </c>
      <c r="L104" s="130"/>
      <c r="M104" s="130"/>
      <c r="N104" s="129"/>
      <c r="O104" s="131"/>
      <c r="P104" s="131"/>
      <c r="Q104" s="131"/>
      <c r="R104" s="131"/>
      <c r="S104" s="131"/>
      <c r="T104" s="131"/>
      <c r="U104" s="129"/>
      <c r="V104" s="131"/>
      <c r="W104" s="131"/>
      <c r="X104" s="131"/>
      <c r="Y104" s="131"/>
      <c r="Z104" s="129"/>
      <c r="AA104" s="131"/>
      <c r="AB104" s="131"/>
      <c r="AC104" s="132"/>
    </row>
    <row r="105" spans="1:30" ht="18" customHeight="1" x14ac:dyDescent="0.45">
      <c r="B105" s="114"/>
      <c r="H105" s="76"/>
      <c r="I105" s="133"/>
      <c r="J105" s="399" t="s">
        <v>308</v>
      </c>
      <c r="K105" s="76"/>
      <c r="L105" s="76"/>
      <c r="M105" s="76"/>
      <c r="N105" s="76"/>
      <c r="O105" s="76"/>
      <c r="P105" s="76"/>
      <c r="Q105" s="76"/>
      <c r="R105" s="76"/>
      <c r="S105" s="76"/>
      <c r="T105" s="76"/>
      <c r="AC105" s="85"/>
    </row>
    <row r="106" spans="1:30" ht="18" customHeight="1" x14ac:dyDescent="0.45">
      <c r="B106" s="114"/>
      <c r="H106" s="76"/>
      <c r="I106" s="133" t="s">
        <v>309</v>
      </c>
      <c r="J106" s="76"/>
      <c r="K106" s="76"/>
      <c r="L106" s="76"/>
      <c r="M106" s="76"/>
      <c r="N106" s="76"/>
      <c r="O106" s="76"/>
      <c r="P106" s="76"/>
      <c r="Q106" s="76"/>
      <c r="R106" s="76"/>
      <c r="S106" s="76"/>
      <c r="T106" s="76"/>
      <c r="AC106" s="85"/>
    </row>
    <row r="107" spans="1:30" ht="18" customHeight="1" x14ac:dyDescent="0.45">
      <c r="B107" s="114"/>
      <c r="I107" s="114"/>
      <c r="J107" s="776" t="s">
        <v>70</v>
      </c>
      <c r="K107" s="91" t="s">
        <v>310</v>
      </c>
      <c r="AC107" s="85"/>
    </row>
    <row r="108" spans="1:30" ht="18" customHeight="1" x14ac:dyDescent="0.45">
      <c r="B108" s="114"/>
      <c r="I108" s="114"/>
      <c r="J108" s="776" t="s">
        <v>70</v>
      </c>
      <c r="K108" s="91" t="s">
        <v>311</v>
      </c>
      <c r="AC108" s="85"/>
    </row>
    <row r="109" spans="1:30" ht="18" customHeight="1" x14ac:dyDescent="0.45">
      <c r="B109" s="114"/>
      <c r="I109" s="114"/>
      <c r="J109" s="776" t="s">
        <v>70</v>
      </c>
      <c r="K109" s="91" t="s">
        <v>312</v>
      </c>
      <c r="N109" s="76"/>
      <c r="O109" s="76"/>
      <c r="P109" s="76"/>
      <c r="Q109" s="76"/>
      <c r="R109" s="76"/>
      <c r="AC109" s="85"/>
    </row>
    <row r="110" spans="1:30" ht="18" customHeight="1" x14ac:dyDescent="0.45">
      <c r="B110" s="114"/>
      <c r="I110" s="114"/>
      <c r="J110" s="776" t="s">
        <v>70</v>
      </c>
      <c r="K110" s="91" t="s">
        <v>313</v>
      </c>
      <c r="L110" s="76"/>
      <c r="M110" s="76"/>
      <c r="N110" s="76"/>
      <c r="O110" s="76"/>
      <c r="P110" s="76"/>
      <c r="Q110" s="76"/>
      <c r="R110" s="76"/>
      <c r="S110" s="76"/>
      <c r="T110" s="76"/>
      <c r="U110" s="76"/>
      <c r="V110" s="76"/>
      <c r="W110" s="76"/>
      <c r="X110" s="76"/>
      <c r="Y110" s="76"/>
      <c r="Z110" s="76"/>
      <c r="AA110" s="76"/>
      <c r="AB110" s="76"/>
      <c r="AC110" s="134"/>
    </row>
    <row r="111" spans="1:30" ht="18" customHeight="1" x14ac:dyDescent="0.45">
      <c r="B111" s="104"/>
      <c r="C111" s="64"/>
      <c r="D111" s="64"/>
      <c r="E111" s="64"/>
      <c r="F111" s="64"/>
      <c r="G111" s="64"/>
      <c r="H111" s="64"/>
      <c r="I111" s="104"/>
      <c r="J111" s="776" t="s">
        <v>84</v>
      </c>
      <c r="K111" s="47" t="s">
        <v>156</v>
      </c>
      <c r="L111" s="64"/>
      <c r="M111" s="64" t="s">
        <v>81</v>
      </c>
      <c r="N111" s="1183"/>
      <c r="O111" s="1183"/>
      <c r="P111" s="1183"/>
      <c r="Q111" s="1183"/>
      <c r="R111" s="1183"/>
      <c r="S111" s="1183"/>
      <c r="T111" s="1183"/>
      <c r="U111" s="1183"/>
      <c r="V111" s="1183"/>
      <c r="W111" s="1183"/>
      <c r="X111" s="1183"/>
      <c r="Y111" s="135" t="s">
        <v>123</v>
      </c>
      <c r="Z111" s="135"/>
      <c r="AA111" s="135"/>
      <c r="AB111" s="135"/>
      <c r="AC111" s="136"/>
    </row>
    <row r="112" spans="1:30" ht="18" customHeight="1" x14ac:dyDescent="0.45">
      <c r="A112" s="76"/>
      <c r="B112" s="400" t="s">
        <v>314</v>
      </c>
      <c r="C112" s="137"/>
      <c r="D112" s="137"/>
      <c r="E112" s="137"/>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row>
    <row r="113" spans="1:30" ht="33.6" customHeight="1" x14ac:dyDescent="0.45">
      <c r="A113" s="1422" t="s">
        <v>315</v>
      </c>
      <c r="B113" s="1422"/>
      <c r="C113" s="1423" t="s">
        <v>5720</v>
      </c>
      <c r="D113" s="1423"/>
      <c r="E113" s="1423"/>
      <c r="F113" s="1423"/>
      <c r="G113" s="1423"/>
      <c r="H113" s="1423"/>
      <c r="I113" s="1423"/>
      <c r="J113" s="1423"/>
      <c r="K113" s="1423"/>
      <c r="L113" s="1423"/>
      <c r="M113" s="1423"/>
      <c r="N113" s="1423"/>
      <c r="O113" s="1423"/>
      <c r="P113" s="1423"/>
      <c r="Q113" s="1423"/>
      <c r="R113" s="1423"/>
      <c r="S113" s="1423"/>
      <c r="T113" s="1423"/>
      <c r="U113" s="1423"/>
      <c r="V113" s="1423"/>
      <c r="W113" s="1423"/>
      <c r="X113" s="1423"/>
      <c r="Y113" s="1423"/>
      <c r="Z113" s="1423"/>
      <c r="AA113" s="1423"/>
      <c r="AB113" s="1423"/>
      <c r="AC113" s="1423"/>
      <c r="AD113" s="1423"/>
    </row>
    <row r="114" spans="1:30" ht="4.5" customHeight="1" x14ac:dyDescent="0.45">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row>
    <row r="115" spans="1:30" ht="51" customHeight="1" x14ac:dyDescent="0.45">
      <c r="A115" s="1422" t="s">
        <v>316</v>
      </c>
      <c r="B115" s="1422"/>
      <c r="C115" s="1423" t="s">
        <v>5722</v>
      </c>
      <c r="D115" s="1423"/>
      <c r="E115" s="1423"/>
      <c r="F115" s="1423"/>
      <c r="G115" s="1423"/>
      <c r="H115" s="1423"/>
      <c r="I115" s="1423"/>
      <c r="J115" s="1423"/>
      <c r="K115" s="1423"/>
      <c r="L115" s="1423"/>
      <c r="M115" s="1423"/>
      <c r="N115" s="1423"/>
      <c r="O115" s="1423"/>
      <c r="P115" s="1423"/>
      <c r="Q115" s="1423"/>
      <c r="R115" s="1423"/>
      <c r="S115" s="1423"/>
      <c r="T115" s="1423"/>
      <c r="U115" s="1423"/>
      <c r="V115" s="1423"/>
      <c r="W115" s="1423"/>
      <c r="X115" s="1423"/>
      <c r="Y115" s="1423"/>
      <c r="Z115" s="1423"/>
      <c r="AA115" s="1423"/>
      <c r="AB115" s="1423"/>
      <c r="AC115" s="1423"/>
      <c r="AD115" s="1423"/>
    </row>
    <row r="116" spans="1:30" ht="4.5" customHeight="1" x14ac:dyDescent="0.45">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71"/>
    </row>
    <row r="117" spans="1:30" ht="61.35" customHeight="1" x14ac:dyDescent="0.45">
      <c r="A117" s="1422" t="s">
        <v>317</v>
      </c>
      <c r="B117" s="1422"/>
      <c r="C117" s="1423" t="s">
        <v>5723</v>
      </c>
      <c r="D117" s="1423"/>
      <c r="E117" s="1423"/>
      <c r="F117" s="1423"/>
      <c r="G117" s="1423"/>
      <c r="H117" s="1423"/>
      <c r="I117" s="1423"/>
      <c r="J117" s="1423"/>
      <c r="K117" s="1423"/>
      <c r="L117" s="1423"/>
      <c r="M117" s="1423"/>
      <c r="N117" s="1423"/>
      <c r="O117" s="1423"/>
      <c r="P117" s="1423"/>
      <c r="Q117" s="1423"/>
      <c r="R117" s="1423"/>
      <c r="S117" s="1423"/>
      <c r="T117" s="1423"/>
      <c r="U117" s="1423"/>
      <c r="V117" s="1423"/>
      <c r="W117" s="1423"/>
      <c r="X117" s="1423"/>
      <c r="Y117" s="1423"/>
      <c r="Z117" s="1423"/>
      <c r="AA117" s="1423"/>
      <c r="AB117" s="1423"/>
      <c r="AC117" s="1423"/>
      <c r="AD117" s="1423"/>
    </row>
    <row r="118" spans="1:30" ht="4.5" customHeight="1" x14ac:dyDescent="0.45">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71"/>
    </row>
    <row r="119" spans="1:30" ht="31.35" customHeight="1" x14ac:dyDescent="0.45">
      <c r="A119" s="1422" t="s">
        <v>318</v>
      </c>
      <c r="B119" s="1422"/>
      <c r="C119" s="1423" t="s">
        <v>5721</v>
      </c>
      <c r="D119" s="1423"/>
      <c r="E119" s="1423"/>
      <c r="F119" s="1423"/>
      <c r="G119" s="1423"/>
      <c r="H119" s="1423"/>
      <c r="I119" s="1423"/>
      <c r="J119" s="1423"/>
      <c r="K119" s="1423"/>
      <c r="L119" s="1423"/>
      <c r="M119" s="1423"/>
      <c r="N119" s="1423"/>
      <c r="O119" s="1423"/>
      <c r="P119" s="1423"/>
      <c r="Q119" s="1423"/>
      <c r="R119" s="1423"/>
      <c r="S119" s="1423"/>
      <c r="T119" s="1423"/>
      <c r="U119" s="1423"/>
      <c r="V119" s="1423"/>
      <c r="W119" s="1423"/>
      <c r="X119" s="1423"/>
      <c r="Y119" s="1423"/>
      <c r="Z119" s="1423"/>
      <c r="AA119" s="1423"/>
      <c r="AB119" s="1423"/>
      <c r="AC119" s="1423"/>
      <c r="AD119" s="1423"/>
    </row>
    <row r="120" spans="1:30" ht="4.5" customHeight="1" x14ac:dyDescent="0.45">
      <c r="A120" s="832"/>
      <c r="B120" s="832"/>
      <c r="C120" s="833"/>
      <c r="D120" s="833"/>
      <c r="E120" s="833"/>
      <c r="F120" s="833"/>
      <c r="G120" s="833"/>
      <c r="H120" s="833"/>
      <c r="I120" s="833"/>
      <c r="J120" s="833"/>
      <c r="K120" s="833"/>
      <c r="L120" s="833"/>
      <c r="M120" s="833"/>
      <c r="N120" s="833"/>
      <c r="O120" s="833"/>
      <c r="P120" s="833"/>
      <c r="Q120" s="833"/>
      <c r="R120" s="833"/>
      <c r="S120" s="833"/>
      <c r="T120" s="833"/>
      <c r="U120" s="833"/>
      <c r="V120" s="833"/>
      <c r="W120" s="833"/>
      <c r="X120" s="833"/>
      <c r="Y120" s="833"/>
      <c r="Z120" s="833"/>
      <c r="AA120" s="833"/>
      <c r="AB120" s="833"/>
      <c r="AC120" s="833"/>
      <c r="AD120" s="833"/>
    </row>
    <row r="121" spans="1:30" ht="42.45" customHeight="1" x14ac:dyDescent="0.45">
      <c r="A121" s="1422" t="s">
        <v>8742</v>
      </c>
      <c r="B121" s="1422"/>
      <c r="C121" s="1423" t="s">
        <v>8743</v>
      </c>
      <c r="D121" s="1423"/>
      <c r="E121" s="1423"/>
      <c r="F121" s="1423"/>
      <c r="G121" s="1423"/>
      <c r="H121" s="1423"/>
      <c r="I121" s="1423"/>
      <c r="J121" s="1423"/>
      <c r="K121" s="1423"/>
      <c r="L121" s="1423"/>
      <c r="M121" s="1423"/>
      <c r="N121" s="1423"/>
      <c r="O121" s="1423"/>
      <c r="P121" s="1423"/>
      <c r="Q121" s="1423"/>
      <c r="R121" s="1423"/>
      <c r="S121" s="1423"/>
      <c r="T121" s="1423"/>
      <c r="U121" s="1423"/>
      <c r="V121" s="1423"/>
      <c r="W121" s="1423"/>
      <c r="X121" s="1423"/>
      <c r="Y121" s="1423"/>
      <c r="Z121" s="1423"/>
      <c r="AA121" s="1423"/>
      <c r="AB121" s="1423"/>
      <c r="AC121" s="1423"/>
      <c r="AD121" s="1423"/>
    </row>
    <row r="122" spans="1:30" ht="12" customHeight="1" x14ac:dyDescent="0.45">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row>
    <row r="123" spans="1:30" ht="16.5" customHeight="1" x14ac:dyDescent="0.45">
      <c r="A123" s="401" t="s">
        <v>319</v>
      </c>
    </row>
    <row r="124" spans="1:30" ht="16.5" customHeight="1" x14ac:dyDescent="0.45">
      <c r="A124" s="401" t="s">
        <v>320</v>
      </c>
    </row>
    <row r="125" spans="1:30" ht="12" customHeight="1" x14ac:dyDescent="0.45">
      <c r="B125" s="1424" t="s">
        <v>321</v>
      </c>
      <c r="C125" s="1424"/>
      <c r="D125" s="1424"/>
      <c r="E125" s="1424"/>
      <c r="F125" s="1424"/>
      <c r="G125" s="1424"/>
      <c r="H125" s="1424"/>
      <c r="I125" s="1424"/>
      <c r="J125" s="1424"/>
      <c r="K125" s="1424"/>
      <c r="L125" s="1424"/>
      <c r="M125" s="1424"/>
      <c r="N125" s="1424"/>
      <c r="O125" s="1424"/>
      <c r="P125" s="1424"/>
      <c r="Q125" s="1424"/>
      <c r="R125" s="1424"/>
      <c r="S125" s="1424"/>
      <c r="T125" s="1424"/>
      <c r="U125" s="1424"/>
      <c r="V125" s="1424"/>
      <c r="W125" s="1424"/>
      <c r="X125" s="1424"/>
      <c r="Y125" s="1424"/>
      <c r="Z125" s="1424"/>
      <c r="AA125" s="1424"/>
      <c r="AB125" s="1424"/>
      <c r="AC125" s="1424"/>
      <c r="AD125" s="1424"/>
    </row>
    <row r="126" spans="1:30" ht="12" customHeight="1" x14ac:dyDescent="0.45">
      <c r="B126" s="1424" t="s">
        <v>322</v>
      </c>
      <c r="C126" s="1424"/>
      <c r="D126" s="1424"/>
      <c r="E126" s="1424"/>
      <c r="F126" s="1424"/>
      <c r="G126" s="1424"/>
      <c r="H126" s="1424"/>
      <c r="I126" s="1424"/>
      <c r="J126" s="1424"/>
      <c r="K126" s="1424"/>
      <c r="L126" s="1424"/>
      <c r="M126" s="1424"/>
      <c r="N126" s="1424"/>
      <c r="O126" s="1424"/>
      <c r="P126" s="1424"/>
      <c r="Q126" s="1424"/>
      <c r="R126" s="1424"/>
      <c r="S126" s="1424"/>
      <c r="T126" s="1424"/>
      <c r="U126" s="1424"/>
      <c r="V126" s="1424"/>
      <c r="W126" s="1424"/>
      <c r="X126" s="1424"/>
      <c r="Y126" s="1424"/>
      <c r="Z126" s="1424"/>
      <c r="AA126" s="1424"/>
      <c r="AB126" s="1424"/>
      <c r="AC126" s="1424"/>
      <c r="AD126" s="1424"/>
    </row>
    <row r="127" spans="1:30" ht="12" customHeight="1" x14ac:dyDescent="0.45">
      <c r="B127" s="1424" t="s">
        <v>323</v>
      </c>
      <c r="C127" s="1424"/>
      <c r="D127" s="1424"/>
      <c r="E127" s="1424"/>
      <c r="F127" s="1424"/>
      <c r="G127" s="1424"/>
      <c r="H127" s="1424"/>
      <c r="I127" s="1424"/>
      <c r="J127" s="1424"/>
      <c r="K127" s="1424"/>
      <c r="L127" s="1424"/>
      <c r="M127" s="1424"/>
      <c r="N127" s="1424"/>
      <c r="O127" s="1424"/>
      <c r="P127" s="1424"/>
      <c r="Q127" s="1424"/>
      <c r="R127" s="1424"/>
      <c r="S127" s="1424"/>
      <c r="T127" s="1424"/>
      <c r="U127" s="1424"/>
      <c r="V127" s="1424"/>
      <c r="W127" s="1424"/>
      <c r="X127" s="1424"/>
      <c r="Y127" s="1424"/>
      <c r="Z127" s="1424"/>
      <c r="AA127" s="1424"/>
      <c r="AB127" s="1424"/>
      <c r="AC127" s="1424"/>
      <c r="AD127" s="1424"/>
    </row>
    <row r="128" spans="1:30" ht="12" customHeight="1" x14ac:dyDescent="0.45">
      <c r="B128" s="1424" t="s">
        <v>324</v>
      </c>
      <c r="C128" s="1424"/>
      <c r="D128" s="1424"/>
      <c r="E128" s="1424"/>
      <c r="F128" s="1424"/>
      <c r="G128" s="1424"/>
      <c r="H128" s="1424"/>
      <c r="I128" s="1424"/>
      <c r="J128" s="1424"/>
      <c r="K128" s="1424"/>
      <c r="L128" s="1424"/>
      <c r="M128" s="1424"/>
      <c r="N128" s="1424"/>
      <c r="O128" s="1424"/>
      <c r="P128" s="1424"/>
      <c r="Q128" s="1424"/>
      <c r="R128" s="1424"/>
      <c r="S128" s="1424"/>
      <c r="T128" s="1424"/>
      <c r="U128" s="1424"/>
      <c r="V128" s="1424"/>
      <c r="W128" s="1424"/>
      <c r="X128" s="1424"/>
      <c r="Y128" s="1424"/>
      <c r="Z128" s="1424"/>
      <c r="AA128" s="1424"/>
      <c r="AB128" s="1424"/>
      <c r="AC128" s="1424"/>
      <c r="AD128" s="1424"/>
    </row>
    <row r="129" spans="1:30" ht="12" customHeight="1" x14ac:dyDescent="0.45">
      <c r="B129" s="1424" t="s">
        <v>325</v>
      </c>
      <c r="C129" s="1424"/>
      <c r="D129" s="1424"/>
      <c r="E129" s="1424"/>
      <c r="F129" s="1424"/>
      <c r="G129" s="1424"/>
      <c r="H129" s="1424"/>
      <c r="I129" s="1424"/>
      <c r="J129" s="1424"/>
      <c r="K129" s="1424"/>
      <c r="L129" s="1424"/>
      <c r="M129" s="1424"/>
      <c r="N129" s="1424"/>
      <c r="O129" s="1424"/>
      <c r="P129" s="1424"/>
      <c r="Q129" s="1424"/>
      <c r="R129" s="1424"/>
      <c r="S129" s="1424"/>
      <c r="T129" s="1424"/>
      <c r="U129" s="1424"/>
      <c r="V129" s="1424"/>
      <c r="W129" s="1424"/>
      <c r="X129" s="1424"/>
      <c r="Y129" s="1424"/>
      <c r="Z129" s="1424"/>
      <c r="AA129" s="1424"/>
      <c r="AB129" s="1424"/>
      <c r="AC129" s="1424"/>
      <c r="AD129" s="1424"/>
    </row>
    <row r="130" spans="1:30" ht="25.5" customHeight="1" x14ac:dyDescent="0.45">
      <c r="B130" s="1433" t="s">
        <v>8744</v>
      </c>
      <c r="C130" s="1433"/>
      <c r="D130" s="1433"/>
      <c r="E130" s="1433"/>
      <c r="F130" s="1433"/>
      <c r="G130" s="1433"/>
      <c r="H130" s="1433"/>
      <c r="I130" s="1433"/>
      <c r="J130" s="1433"/>
      <c r="K130" s="1433"/>
      <c r="L130" s="1433"/>
      <c r="M130" s="1433"/>
      <c r="N130" s="1433"/>
      <c r="O130" s="1433"/>
      <c r="P130" s="1433"/>
      <c r="Q130" s="1433"/>
      <c r="R130" s="1433"/>
      <c r="S130" s="1433"/>
      <c r="T130" s="1433"/>
      <c r="U130" s="1433"/>
      <c r="V130" s="1433"/>
      <c r="W130" s="1433"/>
      <c r="X130" s="1433"/>
      <c r="Y130" s="1433"/>
      <c r="Z130" s="1433"/>
      <c r="AA130" s="1433"/>
      <c r="AB130" s="1433"/>
      <c r="AC130" s="1433"/>
      <c r="AD130" s="1433"/>
    </row>
    <row r="131" spans="1:30" ht="12" customHeight="1" x14ac:dyDescent="0.45">
      <c r="B131" s="1424" t="s">
        <v>326</v>
      </c>
      <c r="C131" s="1424"/>
      <c r="D131" s="1424"/>
      <c r="E131" s="1424"/>
      <c r="F131" s="1424"/>
      <c r="G131" s="1424"/>
      <c r="H131" s="1424"/>
      <c r="I131" s="1424"/>
      <c r="J131" s="1424"/>
      <c r="K131" s="1424"/>
      <c r="L131" s="1424"/>
      <c r="M131" s="1424"/>
      <c r="N131" s="1424"/>
      <c r="O131" s="1424"/>
      <c r="P131" s="1424"/>
      <c r="Q131" s="1424"/>
      <c r="R131" s="1424"/>
      <c r="S131" s="1424"/>
      <c r="T131" s="1424"/>
      <c r="U131" s="1424"/>
      <c r="V131" s="1424"/>
      <c r="W131" s="1424"/>
      <c r="X131" s="1424"/>
      <c r="Y131" s="1424"/>
      <c r="Z131" s="1424"/>
      <c r="AA131" s="1424"/>
      <c r="AB131" s="1424"/>
      <c r="AC131" s="1424"/>
      <c r="AD131" s="1424"/>
    </row>
    <row r="132" spans="1:30" ht="12" customHeight="1" x14ac:dyDescent="0.45">
      <c r="B132" s="1424" t="s">
        <v>327</v>
      </c>
      <c r="C132" s="1424"/>
      <c r="D132" s="1424"/>
      <c r="E132" s="1424"/>
      <c r="F132" s="1424"/>
      <c r="G132" s="1424"/>
      <c r="H132" s="1424"/>
      <c r="I132" s="1424"/>
      <c r="J132" s="1424"/>
      <c r="K132" s="1424"/>
      <c r="L132" s="1424"/>
      <c r="M132" s="1424"/>
      <c r="N132" s="1424"/>
      <c r="O132" s="1424"/>
      <c r="P132" s="1424"/>
      <c r="Q132" s="1424"/>
      <c r="R132" s="1424"/>
      <c r="S132" s="1424"/>
      <c r="T132" s="1424"/>
      <c r="U132" s="1424"/>
      <c r="V132" s="1424"/>
      <c r="W132" s="1424"/>
      <c r="X132" s="1424"/>
      <c r="Y132" s="1424"/>
      <c r="Z132" s="1424"/>
      <c r="AA132" s="1424"/>
      <c r="AB132" s="1424"/>
      <c r="AC132" s="1424"/>
      <c r="AD132" s="1424"/>
    </row>
    <row r="133" spans="1:30" ht="28.05" customHeight="1" x14ac:dyDescent="0.45">
      <c r="B133" s="1433" t="s">
        <v>8745</v>
      </c>
      <c r="C133" s="1433"/>
      <c r="D133" s="1433"/>
      <c r="E133" s="1433"/>
      <c r="F133" s="1433"/>
      <c r="G133" s="1433"/>
      <c r="H133" s="1433"/>
      <c r="I133" s="1433"/>
      <c r="J133" s="1433"/>
      <c r="K133" s="1433"/>
      <c r="L133" s="1433"/>
      <c r="M133" s="1433"/>
      <c r="N133" s="1433"/>
      <c r="O133" s="1433"/>
      <c r="P133" s="1433"/>
      <c r="Q133" s="1433"/>
      <c r="R133" s="1433"/>
      <c r="S133" s="1433"/>
      <c r="T133" s="1433"/>
      <c r="U133" s="1433"/>
      <c r="V133" s="1433"/>
      <c r="W133" s="1433"/>
      <c r="X133" s="1433"/>
      <c r="Y133" s="1433"/>
      <c r="Z133" s="1433"/>
      <c r="AA133" s="1433"/>
      <c r="AB133" s="1433"/>
      <c r="AC133" s="1433"/>
      <c r="AD133" s="1433"/>
    </row>
    <row r="134" spans="1:30" s="230" customFormat="1" ht="7.05" customHeight="1" x14ac:dyDescent="0.45">
      <c r="A134" s="263"/>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row>
    <row r="135" spans="1:30" s="230" customFormat="1" ht="13.35" customHeight="1" x14ac:dyDescent="0.45">
      <c r="A135" s="230" t="s">
        <v>5588</v>
      </c>
    </row>
    <row r="136" spans="1:30" s="230" customFormat="1" ht="7.05" customHeight="1" x14ac:dyDescent="0.45"/>
    <row r="137" spans="1:30" s="230" customFormat="1" ht="7.05" customHeight="1" x14ac:dyDescent="0.45"/>
    <row r="138" spans="1:30" s="230" customFormat="1" ht="13.35" customHeight="1" x14ac:dyDescent="0.45">
      <c r="B138" s="1603"/>
      <c r="C138" s="1603"/>
      <c r="D138" s="829"/>
      <c r="E138" s="230" t="s">
        <v>76</v>
      </c>
      <c r="F138" s="826"/>
      <c r="G138" s="230" t="s">
        <v>139</v>
      </c>
      <c r="H138" s="826"/>
      <c r="I138" s="230" t="s">
        <v>140</v>
      </c>
    </row>
    <row r="139" spans="1:30" s="230" customFormat="1" ht="7.05" customHeight="1" x14ac:dyDescent="0.45">
      <c r="M139" s="206"/>
      <c r="N139" s="206"/>
      <c r="O139" s="206"/>
      <c r="P139" s="206"/>
    </row>
    <row r="140" spans="1:30" s="230" customFormat="1" ht="17.100000000000001" customHeight="1" x14ac:dyDescent="0.45">
      <c r="B140" s="1544" t="s">
        <v>48</v>
      </c>
      <c r="C140" s="1544"/>
      <c r="D140" s="1544"/>
      <c r="E140" s="1604" t="s">
        <v>5587</v>
      </c>
      <c r="F140" s="1604"/>
      <c r="G140" s="1604"/>
      <c r="H140" s="1604"/>
      <c r="I140" s="1604"/>
      <c r="J140" s="1604"/>
      <c r="K140" s="1604"/>
      <c r="M140" s="248"/>
      <c r="N140" s="1486" t="s">
        <v>612</v>
      </c>
      <c r="O140" s="1486"/>
      <c r="P140" s="1486"/>
      <c r="Q140" s="1557"/>
      <c r="R140" s="1557"/>
      <c r="S140" s="1557"/>
      <c r="T140" s="202" t="s">
        <v>611</v>
      </c>
      <c r="U140" s="1557"/>
      <c r="V140" s="1557"/>
      <c r="W140" s="1557"/>
      <c r="X140" s="250"/>
      <c r="Y140" s="250"/>
      <c r="Z140" s="250"/>
      <c r="AA140" s="251"/>
      <c r="AB140" s="250"/>
      <c r="AC140" s="249"/>
    </row>
    <row r="141" spans="1:30" s="230" customFormat="1" ht="17.100000000000001" customHeight="1" x14ac:dyDescent="0.45">
      <c r="B141" s="1544"/>
      <c r="C141" s="1544"/>
      <c r="D141" s="1544"/>
      <c r="E141" s="1604"/>
      <c r="F141" s="1604"/>
      <c r="G141" s="1604"/>
      <c r="H141" s="1604"/>
      <c r="I141" s="1604"/>
      <c r="J141" s="1604"/>
      <c r="K141" s="1604"/>
      <c r="M141" s="248"/>
      <c r="N141" s="1486" t="s">
        <v>610</v>
      </c>
      <c r="O141" s="1486"/>
      <c r="P141" s="1486"/>
      <c r="Q141" s="1557"/>
      <c r="R141" s="1557"/>
      <c r="S141" s="1557"/>
      <c r="T141" s="1557"/>
      <c r="U141" s="1557"/>
      <c r="V141" s="1486" t="s">
        <v>609</v>
      </c>
      <c r="W141" s="1486"/>
      <c r="X141" s="1486"/>
      <c r="Y141" s="1605"/>
      <c r="Z141" s="1606"/>
      <c r="AA141" s="1606"/>
      <c r="AB141" s="1606"/>
      <c r="AC141" s="1607"/>
    </row>
    <row r="142" spans="1:30" s="230" customFormat="1" ht="17.100000000000001" customHeight="1" x14ac:dyDescent="0.45">
      <c r="B142" s="1544"/>
      <c r="C142" s="1544"/>
      <c r="D142" s="1544"/>
      <c r="E142" s="1604"/>
      <c r="F142" s="1604"/>
      <c r="G142" s="1604"/>
      <c r="H142" s="1604"/>
      <c r="I142" s="1604"/>
      <c r="J142" s="1604"/>
      <c r="K142" s="1604"/>
      <c r="M142" s="248"/>
      <c r="N142" s="1486" t="s">
        <v>8536</v>
      </c>
      <c r="O142" s="1486"/>
      <c r="P142" s="1486"/>
      <c r="Q142" s="1557"/>
      <c r="R142" s="1557"/>
      <c r="S142" s="1557"/>
      <c r="T142" s="1557"/>
      <c r="U142" s="1557"/>
      <c r="V142" s="1486" t="s">
        <v>608</v>
      </c>
      <c r="W142" s="1486"/>
      <c r="X142" s="1486"/>
      <c r="Y142" s="1605"/>
      <c r="Z142" s="1606"/>
      <c r="AA142" s="1606"/>
      <c r="AB142" s="1606"/>
      <c r="AC142" s="1607"/>
    </row>
    <row r="143" spans="1:30" s="230" customFormat="1" ht="17.100000000000001" customHeight="1" x14ac:dyDescent="0.45">
      <c r="B143" s="1544"/>
      <c r="C143" s="1544"/>
      <c r="D143" s="1544"/>
      <c r="E143" s="1604"/>
      <c r="F143" s="1604"/>
      <c r="G143" s="1604"/>
      <c r="H143" s="1604"/>
      <c r="I143" s="1604"/>
      <c r="J143" s="1604"/>
      <c r="K143" s="1604"/>
      <c r="M143" s="248"/>
      <c r="N143" s="1486" t="s">
        <v>607</v>
      </c>
      <c r="O143" s="1486"/>
      <c r="P143" s="1486"/>
      <c r="Q143" s="1608"/>
      <c r="R143" s="1609"/>
      <c r="S143" s="1609"/>
      <c r="T143" s="1609"/>
      <c r="U143" s="1609"/>
      <c r="V143" s="1609"/>
      <c r="W143" s="1609"/>
      <c r="X143" s="1609"/>
      <c r="Y143" s="1609"/>
      <c r="Z143" s="1609"/>
      <c r="AA143" s="1609"/>
      <c r="AB143" s="1609"/>
      <c r="AC143" s="1610"/>
    </row>
    <row r="144" spans="1:30" s="230" customFormat="1" ht="7.05" customHeight="1" x14ac:dyDescent="0.45">
      <c r="M144" s="247"/>
      <c r="N144" s="206"/>
      <c r="O144" s="206"/>
      <c r="P144" s="206"/>
      <c r="AA144" s="246"/>
    </row>
    <row r="145" spans="1:33" s="230" customFormat="1" ht="7.05" customHeight="1" x14ac:dyDescent="0.45">
      <c r="M145" s="246"/>
      <c r="AA145" s="246"/>
    </row>
    <row r="146" spans="1:33" s="230" customFormat="1" ht="22.05" customHeight="1" x14ac:dyDescent="0.45">
      <c r="B146" s="1544" t="s">
        <v>50</v>
      </c>
      <c r="C146" s="1544"/>
      <c r="D146" s="1544"/>
      <c r="E146" s="1604" t="s">
        <v>5624</v>
      </c>
      <c r="F146" s="1604"/>
      <c r="G146" s="1604"/>
      <c r="H146" s="1604"/>
      <c r="I146" s="1604"/>
      <c r="J146" s="1604"/>
      <c r="K146" s="1604"/>
      <c r="M146" s="246"/>
      <c r="N146" s="1847" t="s">
        <v>8724</v>
      </c>
      <c r="O146" s="1848"/>
      <c r="P146" s="1848"/>
      <c r="Q146" s="1848"/>
      <c r="R146" s="1848"/>
      <c r="S146" s="1848"/>
      <c r="T146" s="1849"/>
      <c r="U146" s="1605"/>
      <c r="V146" s="1606"/>
      <c r="W146" s="1606"/>
      <c r="X146" s="1606"/>
      <c r="Y146" s="1606"/>
      <c r="Z146" s="1606"/>
      <c r="AA146" s="1606"/>
      <c r="AB146" s="1606"/>
      <c r="AC146" s="1607"/>
    </row>
    <row r="147" spans="1:33" s="230" customFormat="1" ht="22.05" customHeight="1" x14ac:dyDescent="0.45">
      <c r="B147" s="1544"/>
      <c r="C147" s="1544"/>
      <c r="D147" s="1544"/>
      <c r="E147" s="1604"/>
      <c r="F147" s="1604"/>
      <c r="G147" s="1604"/>
      <c r="H147" s="1604"/>
      <c r="I147" s="1604"/>
      <c r="J147" s="1604"/>
      <c r="K147" s="1604"/>
      <c r="M147" s="246"/>
      <c r="N147" s="1847" t="s">
        <v>5805</v>
      </c>
      <c r="O147" s="1848"/>
      <c r="P147" s="1848"/>
      <c r="Q147" s="1848"/>
      <c r="R147" s="1848"/>
      <c r="S147" s="1848"/>
      <c r="T147" s="1849"/>
      <c r="U147" s="1608"/>
      <c r="V147" s="1609"/>
      <c r="W147" s="1609"/>
      <c r="X147" s="1609"/>
      <c r="Y147" s="1609"/>
      <c r="Z147" s="1609"/>
      <c r="AA147" s="1609"/>
      <c r="AB147" s="1609"/>
      <c r="AC147" s="1610"/>
    </row>
    <row r="148" spans="1:33" s="230" customFormat="1" ht="7.05" customHeight="1" x14ac:dyDescent="0.45">
      <c r="M148" s="246"/>
    </row>
    <row r="149" spans="1:33" s="230" customFormat="1" ht="13.35" customHeight="1" x14ac:dyDescent="0.45">
      <c r="B149" s="230" t="s">
        <v>5586</v>
      </c>
      <c r="M149" s="245"/>
      <c r="AG149" s="119"/>
    </row>
    <row r="150" spans="1:33" s="230" customFormat="1" ht="13.35" customHeight="1" x14ac:dyDescent="0.45">
      <c r="A150" s="230" t="s">
        <v>5585</v>
      </c>
      <c r="D150" s="1611"/>
      <c r="E150" s="1612"/>
      <c r="F150" s="1613"/>
      <c r="G150" s="230" t="s">
        <v>5584</v>
      </c>
    </row>
    <row r="151" spans="1:33" s="230" customFormat="1" ht="3.75" customHeight="1" x14ac:dyDescent="0.45"/>
    <row r="152" spans="1:33" s="230" customFormat="1" ht="3.75" customHeight="1" x14ac:dyDescent="0.45"/>
    <row r="153" spans="1:33" s="230" customFormat="1" ht="13.35" customHeight="1" x14ac:dyDescent="0.45">
      <c r="A153" s="230" t="s">
        <v>5583</v>
      </c>
    </row>
    <row r="154" spans="1:33" s="230" customFormat="1" ht="13.35" customHeight="1" x14ac:dyDescent="0.45">
      <c r="B154" s="406">
        <v>1</v>
      </c>
      <c r="C154" s="1481" t="s">
        <v>5725</v>
      </c>
      <c r="D154" s="1481"/>
      <c r="E154" s="1481"/>
      <c r="F154" s="1481"/>
      <c r="G154" s="1481"/>
      <c r="H154" s="1481"/>
      <c r="I154" s="1481"/>
      <c r="J154" s="1481"/>
      <c r="K154" s="1481"/>
      <c r="L154" s="1481"/>
      <c r="M154" s="1481"/>
      <c r="N154" s="1481"/>
      <c r="O154" s="1481"/>
      <c r="P154" s="1481"/>
      <c r="Q154" s="1481"/>
      <c r="R154" s="1481"/>
      <c r="S154" s="1481"/>
      <c r="T154" s="1481"/>
      <c r="U154" s="1481"/>
      <c r="V154" s="1481"/>
      <c r="W154" s="1481"/>
      <c r="X154" s="1481"/>
      <c r="Y154" s="1481"/>
      <c r="Z154" s="1481"/>
      <c r="AA154" s="1481"/>
      <c r="AB154" s="1481"/>
      <c r="AC154" s="1481"/>
    </row>
    <row r="155" spans="1:33" ht="4.5" customHeight="1" x14ac:dyDescent="0.45">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row>
    <row r="156" spans="1:33" s="230" customFormat="1" ht="13.35" customHeight="1" x14ac:dyDescent="0.45">
      <c r="B156" s="406">
        <v>2</v>
      </c>
      <c r="C156" s="1481" t="s">
        <v>5713</v>
      </c>
      <c r="D156" s="1481"/>
      <c r="E156" s="1481"/>
      <c r="F156" s="1481"/>
      <c r="G156" s="1481"/>
      <c r="H156" s="1481"/>
      <c r="I156" s="1481"/>
      <c r="J156" s="1481"/>
      <c r="K156" s="1481"/>
      <c r="L156" s="1481"/>
      <c r="M156" s="1481"/>
      <c r="N156" s="1481"/>
      <c r="O156" s="1481"/>
      <c r="P156" s="1481"/>
      <c r="Q156" s="1481"/>
      <c r="R156" s="1481"/>
      <c r="S156" s="1481"/>
      <c r="T156" s="1481"/>
      <c r="U156" s="1481"/>
      <c r="V156" s="1481"/>
      <c r="W156" s="1481"/>
      <c r="X156" s="1481"/>
      <c r="Y156" s="1481"/>
      <c r="Z156" s="1481"/>
      <c r="AA156" s="1481"/>
      <c r="AB156" s="1481"/>
      <c r="AC156" s="1481"/>
    </row>
    <row r="157" spans="1:33" ht="4.5" customHeight="1" x14ac:dyDescent="0.45">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row>
    <row r="158" spans="1:33" s="230" customFormat="1" ht="210.6" customHeight="1" x14ac:dyDescent="0.45">
      <c r="B158" s="407">
        <v>3</v>
      </c>
      <c r="C158" s="1482" t="s">
        <v>5734</v>
      </c>
      <c r="D158" s="1482"/>
      <c r="E158" s="1482"/>
      <c r="F158" s="1482"/>
      <c r="G158" s="1482"/>
      <c r="H158" s="1482"/>
      <c r="I158" s="1482"/>
      <c r="J158" s="1482"/>
      <c r="K158" s="1482"/>
      <c r="L158" s="1482"/>
      <c r="M158" s="1482"/>
      <c r="N158" s="1482"/>
      <c r="O158" s="1482"/>
      <c r="P158" s="1482"/>
      <c r="Q158" s="1482"/>
      <c r="R158" s="1482"/>
      <c r="S158" s="1482"/>
      <c r="T158" s="1482"/>
      <c r="U158" s="1482"/>
      <c r="V158" s="1482"/>
      <c r="W158" s="1482"/>
      <c r="X158" s="1482"/>
      <c r="Y158" s="1482"/>
      <c r="Z158" s="1482"/>
      <c r="AA158" s="1482"/>
      <c r="AB158" s="1482"/>
      <c r="AC158" s="1482"/>
      <c r="AD158" s="404"/>
    </row>
    <row r="159" spans="1:33" ht="4.5" customHeight="1" x14ac:dyDescent="0.45">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row>
    <row r="160" spans="1:33" s="230" customFormat="1" ht="60" customHeight="1" x14ac:dyDescent="0.45">
      <c r="B160" s="407">
        <v>4</v>
      </c>
      <c r="C160" s="1482" t="s">
        <v>5735</v>
      </c>
      <c r="D160" s="1482"/>
      <c r="E160" s="1482"/>
      <c r="F160" s="1482"/>
      <c r="G160" s="1482"/>
      <c r="H160" s="1482"/>
      <c r="I160" s="1482"/>
      <c r="J160" s="1482"/>
      <c r="K160" s="1482"/>
      <c r="L160" s="1482"/>
      <c r="M160" s="1482"/>
      <c r="N160" s="1482"/>
      <c r="O160" s="1482"/>
      <c r="P160" s="1482"/>
      <c r="Q160" s="1482"/>
      <c r="R160" s="1482"/>
      <c r="S160" s="1482"/>
      <c r="T160" s="1482"/>
      <c r="U160" s="1482"/>
      <c r="V160" s="1482"/>
      <c r="W160" s="1482"/>
      <c r="X160" s="1482"/>
      <c r="Y160" s="1482"/>
      <c r="Z160" s="1482"/>
      <c r="AA160" s="1482"/>
      <c r="AB160" s="1482"/>
      <c r="AC160" s="1482"/>
      <c r="AD160" s="404"/>
    </row>
    <row r="161" spans="2:30" ht="4.5" customHeight="1" x14ac:dyDescent="0.45">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row>
    <row r="162" spans="2:30" s="230" customFormat="1" ht="31.8" customHeight="1" x14ac:dyDescent="0.45">
      <c r="B162" s="407">
        <v>5</v>
      </c>
      <c r="C162" s="1482" t="s">
        <v>5736</v>
      </c>
      <c r="D162" s="1482"/>
      <c r="E162" s="1482"/>
      <c r="F162" s="1482"/>
      <c r="G162" s="1482"/>
      <c r="H162" s="1482"/>
      <c r="I162" s="1482"/>
      <c r="J162" s="1482"/>
      <c r="K162" s="1482"/>
      <c r="L162" s="1482"/>
      <c r="M162" s="1482"/>
      <c r="N162" s="1482"/>
      <c r="O162" s="1482"/>
      <c r="P162" s="1482"/>
      <c r="Q162" s="1482"/>
      <c r="R162" s="1482"/>
      <c r="S162" s="1482"/>
      <c r="T162" s="1482"/>
      <c r="U162" s="1482"/>
      <c r="V162" s="1482"/>
      <c r="W162" s="1482"/>
      <c r="X162" s="1482"/>
      <c r="Y162" s="1482"/>
      <c r="Z162" s="1482"/>
      <c r="AA162" s="1482"/>
      <c r="AB162" s="1482"/>
      <c r="AC162" s="1482"/>
      <c r="AD162" s="404"/>
    </row>
    <row r="163" spans="2:30" ht="4.5" customHeight="1" x14ac:dyDescent="0.45">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row>
    <row r="164" spans="2:30" s="230" customFormat="1" ht="26.1" customHeight="1" x14ac:dyDescent="0.45">
      <c r="B164" s="406">
        <v>6</v>
      </c>
      <c r="C164" s="1482" t="s">
        <v>5732</v>
      </c>
      <c r="D164" s="1482"/>
      <c r="E164" s="1482"/>
      <c r="F164" s="1482"/>
      <c r="G164" s="1482"/>
      <c r="H164" s="1482"/>
      <c r="I164" s="1482"/>
      <c r="J164" s="1482"/>
      <c r="K164" s="1482"/>
      <c r="L164" s="1482"/>
      <c r="M164" s="1482"/>
      <c r="N164" s="1482"/>
      <c r="O164" s="1482"/>
      <c r="P164" s="1482"/>
      <c r="Q164" s="1482"/>
      <c r="R164" s="1482"/>
      <c r="S164" s="1482"/>
      <c r="T164" s="1482"/>
      <c r="U164" s="1482"/>
      <c r="V164" s="1482"/>
      <c r="W164" s="1482"/>
      <c r="X164" s="1482"/>
      <c r="Y164" s="1482"/>
      <c r="Z164" s="1482"/>
      <c r="AA164" s="1482"/>
      <c r="AB164" s="1482"/>
      <c r="AC164" s="1482"/>
    </row>
    <row r="165" spans="2:30" ht="4.5" customHeight="1" x14ac:dyDescent="0.45">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row>
    <row r="166" spans="2:30" s="230" customFormat="1" ht="229.8" customHeight="1" x14ac:dyDescent="0.45">
      <c r="B166" s="407">
        <v>7</v>
      </c>
      <c r="C166" s="1482" t="s">
        <v>5737</v>
      </c>
      <c r="D166" s="1482"/>
      <c r="E166" s="1482"/>
      <c r="F166" s="1482"/>
      <c r="G166" s="1482"/>
      <c r="H166" s="1482"/>
      <c r="I166" s="1482"/>
      <c r="J166" s="1482"/>
      <c r="K166" s="1482"/>
      <c r="L166" s="1482"/>
      <c r="M166" s="1482"/>
      <c r="N166" s="1482"/>
      <c r="O166" s="1482"/>
      <c r="P166" s="1482"/>
      <c r="Q166" s="1482"/>
      <c r="R166" s="1482"/>
      <c r="S166" s="1482"/>
      <c r="T166" s="1482"/>
      <c r="U166" s="1482"/>
      <c r="V166" s="1482"/>
      <c r="W166" s="1482"/>
      <c r="X166" s="1482"/>
      <c r="Y166" s="1482"/>
      <c r="Z166" s="1482"/>
      <c r="AA166" s="1482"/>
      <c r="AB166" s="1482"/>
      <c r="AC166" s="1482"/>
      <c r="AD166" s="404"/>
    </row>
    <row r="167" spans="2:30" ht="4.5" customHeight="1" x14ac:dyDescent="0.45">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row>
    <row r="168" spans="2:30" s="230" customFormat="1" ht="43.8" customHeight="1" x14ac:dyDescent="0.45">
      <c r="B168" s="407">
        <v>8</v>
      </c>
      <c r="C168" s="1482" t="s">
        <v>5738</v>
      </c>
      <c r="D168" s="1482"/>
      <c r="E168" s="1482"/>
      <c r="F168" s="1482"/>
      <c r="G168" s="1482"/>
      <c r="H168" s="1482"/>
      <c r="I168" s="1482"/>
      <c r="J168" s="1482"/>
      <c r="K168" s="1482"/>
      <c r="L168" s="1482"/>
      <c r="M168" s="1482"/>
      <c r="N168" s="1482"/>
      <c r="O168" s="1482"/>
      <c r="P168" s="1482"/>
      <c r="Q168" s="1482"/>
      <c r="R168" s="1482"/>
      <c r="S168" s="1482"/>
      <c r="T168" s="1482"/>
      <c r="U168" s="1482"/>
      <c r="V168" s="1482"/>
      <c r="W168" s="1482"/>
      <c r="X168" s="1482"/>
      <c r="Y168" s="1482"/>
      <c r="Z168" s="1482"/>
      <c r="AA168" s="1482"/>
      <c r="AB168" s="1482"/>
      <c r="AC168" s="1482"/>
      <c r="AD168" s="404"/>
    </row>
    <row r="169" spans="2:30" ht="4.5" customHeight="1" x14ac:dyDescent="0.45">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row>
    <row r="170" spans="2:30" s="230" customFormat="1" ht="51" customHeight="1" x14ac:dyDescent="0.45">
      <c r="B170" s="407">
        <v>9</v>
      </c>
      <c r="C170" s="1482" t="s">
        <v>5739</v>
      </c>
      <c r="D170" s="1482"/>
      <c r="E170" s="1482"/>
      <c r="F170" s="1482"/>
      <c r="G170" s="1482"/>
      <c r="H170" s="1482"/>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1482"/>
      <c r="AD170" s="404"/>
    </row>
    <row r="171" spans="2:30" ht="4.5" customHeight="1" x14ac:dyDescent="0.45">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row>
    <row r="172" spans="2:30" s="230" customFormat="1" ht="46.35" customHeight="1" x14ac:dyDescent="0.45">
      <c r="B172" s="407">
        <v>10</v>
      </c>
      <c r="C172" s="1482" t="s">
        <v>5740</v>
      </c>
      <c r="D172" s="1482"/>
      <c r="E172" s="1482"/>
      <c r="F172" s="1482"/>
      <c r="G172" s="1482"/>
      <c r="H172" s="1482"/>
      <c r="I172" s="1482"/>
      <c r="J172" s="1482"/>
      <c r="K172" s="1482"/>
      <c r="L172" s="1482"/>
      <c r="M172" s="1482"/>
      <c r="N172" s="1482"/>
      <c r="O172" s="1482"/>
      <c r="P172" s="1482"/>
      <c r="Q172" s="1482"/>
      <c r="R172" s="1482"/>
      <c r="S172" s="1482"/>
      <c r="T172" s="1482"/>
      <c r="U172" s="1482"/>
      <c r="V172" s="1482"/>
      <c r="W172" s="1482"/>
      <c r="X172" s="1482"/>
      <c r="Y172" s="1482"/>
      <c r="Z172" s="1482"/>
      <c r="AA172" s="1482"/>
      <c r="AB172" s="1482"/>
      <c r="AC172" s="1482"/>
      <c r="AD172" s="404"/>
    </row>
    <row r="173" spans="2:30" ht="4.5" customHeight="1" x14ac:dyDescent="0.45">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row>
    <row r="174" spans="2:30" s="230" customFormat="1" ht="32.549999999999997" customHeight="1" x14ac:dyDescent="0.45">
      <c r="B174" s="407">
        <v>11</v>
      </c>
      <c r="C174" s="1482" t="s">
        <v>5733</v>
      </c>
      <c r="D174" s="1482"/>
      <c r="E174" s="1482"/>
      <c r="F174" s="1482"/>
      <c r="G174" s="1482"/>
      <c r="H174" s="1482"/>
      <c r="I174" s="1482"/>
      <c r="J174" s="1482"/>
      <c r="K174" s="1482"/>
      <c r="L174" s="1482"/>
      <c r="M174" s="1482"/>
      <c r="N174" s="1482"/>
      <c r="O174" s="1482"/>
      <c r="P174" s="1482"/>
      <c r="Q174" s="1482"/>
      <c r="R174" s="1482"/>
      <c r="S174" s="1482"/>
      <c r="T174" s="1482"/>
      <c r="U174" s="1482"/>
      <c r="V174" s="1482"/>
      <c r="W174" s="1482"/>
      <c r="X174" s="1482"/>
      <c r="Y174" s="1482"/>
      <c r="Z174" s="1482"/>
      <c r="AA174" s="1482"/>
      <c r="AB174" s="1482"/>
      <c r="AC174" s="1482"/>
      <c r="AD174" s="404"/>
    </row>
  </sheetData>
  <mergeCells count="133">
    <mergeCell ref="B126:AD126"/>
    <mergeCell ref="B127:AD127"/>
    <mergeCell ref="B128:AD128"/>
    <mergeCell ref="B129:AD129"/>
    <mergeCell ref="B130:AD130"/>
    <mergeCell ref="B131:AD131"/>
    <mergeCell ref="B132:AD132"/>
    <mergeCell ref="B133:AD133"/>
    <mergeCell ref="A115:B115"/>
    <mergeCell ref="C115:AD115"/>
    <mergeCell ref="A117:B117"/>
    <mergeCell ref="C117:AD117"/>
    <mergeCell ref="A119:B119"/>
    <mergeCell ref="C119:AD119"/>
    <mergeCell ref="A121:B121"/>
    <mergeCell ref="C121:AD121"/>
    <mergeCell ref="B125:AD125"/>
    <mergeCell ref="N147:T147"/>
    <mergeCell ref="U147:AC147"/>
    <mergeCell ref="B146:D147"/>
    <mergeCell ref="E146:K147"/>
    <mergeCell ref="B38:H40"/>
    <mergeCell ref="N40:AB40"/>
    <mergeCell ref="B52:H56"/>
    <mergeCell ref="J54:AA54"/>
    <mergeCell ref="J55:AA55"/>
    <mergeCell ref="J56:AA56"/>
    <mergeCell ref="J96:AA96"/>
    <mergeCell ref="B97:H100"/>
    <mergeCell ref="J97:AA97"/>
    <mergeCell ref="J98:AA98"/>
    <mergeCell ref="J99:AA99"/>
    <mergeCell ref="B78:H80"/>
    <mergeCell ref="N80:AB80"/>
    <mergeCell ref="T76:AB76"/>
    <mergeCell ref="B61:H63"/>
    <mergeCell ref="M61:Q61"/>
    <mergeCell ref="V61:Z61"/>
    <mergeCell ref="M62:Q62"/>
    <mergeCell ref="A113:B113"/>
    <mergeCell ref="C113:AD113"/>
    <mergeCell ref="A33:AD33"/>
    <mergeCell ref="A1:AD1"/>
    <mergeCell ref="L3:R5"/>
    <mergeCell ref="A7:I9"/>
    <mergeCell ref="J7:AD9"/>
    <mergeCell ref="A10:I10"/>
    <mergeCell ref="A26:F28"/>
    <mergeCell ref="G26:I28"/>
    <mergeCell ref="A29:I29"/>
    <mergeCell ref="A11:F25"/>
    <mergeCell ref="G11:I13"/>
    <mergeCell ref="J11:AD13"/>
    <mergeCell ref="G14:I25"/>
    <mergeCell ref="J23:L25"/>
    <mergeCell ref="W17:AD19"/>
    <mergeCell ref="W20:AD22"/>
    <mergeCell ref="M23:AD25"/>
    <mergeCell ref="J14:L16"/>
    <mergeCell ref="M14:P16"/>
    <mergeCell ref="R14:U16"/>
    <mergeCell ref="V62:Z62"/>
    <mergeCell ref="M63:Q63"/>
    <mergeCell ref="V63:Z63"/>
    <mergeCell ref="B64:H64"/>
    <mergeCell ref="N71:X71"/>
    <mergeCell ref="T35:AB35"/>
    <mergeCell ref="T36:AB36"/>
    <mergeCell ref="K10:T10"/>
    <mergeCell ref="V10:W10"/>
    <mergeCell ref="A30:I32"/>
    <mergeCell ref="B57:H60"/>
    <mergeCell ref="J57:AA57"/>
    <mergeCell ref="J58:AA58"/>
    <mergeCell ref="J59:AA59"/>
    <mergeCell ref="J17:L19"/>
    <mergeCell ref="M17:S19"/>
    <mergeCell ref="T17:V19"/>
    <mergeCell ref="J20:L22"/>
    <mergeCell ref="M20:S22"/>
    <mergeCell ref="T20:V22"/>
    <mergeCell ref="B41:H44"/>
    <mergeCell ref="B45:H51"/>
    <mergeCell ref="U47:AB47"/>
    <mergeCell ref="J30:AD32"/>
    <mergeCell ref="C174:AC174"/>
    <mergeCell ref="J29:K29"/>
    <mergeCell ref="C158:AC158"/>
    <mergeCell ref="C160:AC160"/>
    <mergeCell ref="C162:AC162"/>
    <mergeCell ref="C164:AC164"/>
    <mergeCell ref="C166:AC166"/>
    <mergeCell ref="C168:AC168"/>
    <mergeCell ref="D150:F150"/>
    <mergeCell ref="C154:AC154"/>
    <mergeCell ref="C156:AC156"/>
    <mergeCell ref="Y141:AC141"/>
    <mergeCell ref="N142:P142"/>
    <mergeCell ref="Q142:U142"/>
    <mergeCell ref="V142:X142"/>
    <mergeCell ref="Y142:AC142"/>
    <mergeCell ref="N143:P143"/>
    <mergeCell ref="Q143:AC143"/>
    <mergeCell ref="B140:D143"/>
    <mergeCell ref="A73:AD73"/>
    <mergeCell ref="T75:AB75"/>
    <mergeCell ref="E140:K143"/>
    <mergeCell ref="N140:P140"/>
    <mergeCell ref="Q140:S140"/>
    <mergeCell ref="B81:H84"/>
    <mergeCell ref="B85:H91"/>
    <mergeCell ref="U87:AB87"/>
    <mergeCell ref="C170:AC170"/>
    <mergeCell ref="C172:AC172"/>
    <mergeCell ref="U140:W140"/>
    <mergeCell ref="N141:P141"/>
    <mergeCell ref="Q141:U141"/>
    <mergeCell ref="V141:X141"/>
    <mergeCell ref="B104:H104"/>
    <mergeCell ref="N111:X111"/>
    <mergeCell ref="B138:C138"/>
    <mergeCell ref="B101:H103"/>
    <mergeCell ref="M101:Q101"/>
    <mergeCell ref="V101:Z101"/>
    <mergeCell ref="M102:Q102"/>
    <mergeCell ref="V102:Z102"/>
    <mergeCell ref="M103:Q103"/>
    <mergeCell ref="V103:Z103"/>
    <mergeCell ref="B92:H96"/>
    <mergeCell ref="J94:AA94"/>
    <mergeCell ref="J95:AA95"/>
    <mergeCell ref="N146:T146"/>
    <mergeCell ref="U146:AC146"/>
  </mergeCells>
  <phoneticPr fontId="4"/>
  <dataValidations count="8">
    <dataValidation type="list" allowBlank="1" showInputMessage="1" showErrorMessage="1" sqref="N38:N39 J67:J71 P39 P41 J64 J104 V39 Z38:Z39 U38 P43 N78:N79 J107:J111 P79 P81 N100 V79 Z78:Z79 U78 J49 N60 J38:J44 J52 J46 P83 J78:J84 J92 J86 J89" xr:uid="{5ADBBF6F-6614-4820-AB4E-D55C98EC44BC}">
      <formula1>チェック選択</formula1>
    </dataValidation>
    <dataValidation type="list" allowBlank="1" showErrorMessage="1" promptTitle="【学校】運営単位" prompt="学校の場合どちらかを選択してください。_x000a_共同調理場：給食センター等_x000a_単独実施：自校給食" sqref="M60 M100" xr:uid="{D1204B64-2C1F-4CBC-8064-5273C3EBFA36}">
      <formula1>○×選択</formula1>
    </dataValidation>
    <dataValidation type="list" allowBlank="1" showInputMessage="1" showErrorMessage="1" sqref="K27" xr:uid="{53773F70-7F3B-422A-9FDF-EF210EEE934C}">
      <formula1>○</formula1>
    </dataValidation>
    <dataValidation type="list" allowBlank="1" showInputMessage="1" showErrorMessage="1" sqref="P29 AB10 H138" xr:uid="{654B5505-A4FA-49B3-9630-2E16CCA1B162}">
      <formula1>日</formula1>
    </dataValidation>
    <dataValidation type="list" allowBlank="1" showInputMessage="1" showErrorMessage="1" sqref="F138 Z10 N29" xr:uid="{E0FF0375-286F-4D90-B70C-48F59204A599}">
      <formula1>月</formula1>
    </dataValidation>
    <dataValidation type="list" allowBlank="1" showInputMessage="1" showErrorMessage="1" sqref="D138 X10 L29" xr:uid="{D071C422-576F-4BDD-8178-FD6DB9FA7A66}">
      <formula1>年</formula1>
    </dataValidation>
    <dataValidation type="list" allowBlank="1" showInputMessage="1" showErrorMessage="1" sqref="B138:C138 V10:W10 J29:K29" xr:uid="{8CDDA7FE-D306-4515-8B86-E4ECCBEEBFD0}">
      <formula1>元号</formula1>
    </dataValidation>
    <dataValidation type="list" allowBlank="1" showInputMessage="1" showErrorMessage="1" sqref="D150:F150" xr:uid="{0B27E330-ACA9-447B-A56F-FD27415037B1}">
      <formula1>保健所</formula1>
    </dataValidation>
  </dataValidations>
  <printOptions horizontalCentered="1"/>
  <pageMargins left="0.39370078740157483" right="0.39370078740157483" top="0.39370078740157483" bottom="0.39370078740157483" header="0" footer="0"/>
  <pageSetup paperSize="9" scale="83" orientation="portrait" r:id="rId1"/>
  <rowBreaks count="3" manualBreakCount="3">
    <brk id="32" max="29" man="1"/>
    <brk id="72" max="29" man="1"/>
    <brk id="159" max="2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A1AC-AC2E-4D11-83E3-CF0A760B619A}">
  <sheetPr codeName="Sheet14">
    <pageSetUpPr fitToPage="1"/>
  </sheetPr>
  <dimension ref="A1:EB284"/>
  <sheetViews>
    <sheetView view="pageBreakPreview" zoomScaleNormal="100" zoomScaleSheetLayoutView="100" workbookViewId="0">
      <selection activeCell="CI6" sqref="CI6"/>
    </sheetView>
  </sheetViews>
  <sheetFormatPr defaultColWidth="8.59765625" defaultRowHeight="18" x14ac:dyDescent="0.45"/>
  <cols>
    <col min="1" max="2" width="1.296875" style="230" customWidth="1"/>
    <col min="3" max="70" width="1.09765625" style="230" customWidth="1"/>
    <col min="71" max="71" width="52.59765625" style="411" hidden="1" customWidth="1"/>
    <col min="72" max="78" width="5.59765625" style="411" hidden="1" customWidth="1"/>
    <col min="79" max="80" width="9.09765625" style="411" hidden="1" customWidth="1"/>
    <col min="81" max="81" width="5.59765625" style="411" hidden="1" customWidth="1"/>
    <col min="82" max="83" width="8.5" style="411" hidden="1" customWidth="1"/>
    <col min="84" max="84" width="5.59765625" style="411" hidden="1" customWidth="1"/>
    <col min="85" max="85" width="5.59765625" style="411" customWidth="1"/>
    <col min="86" max="16384" width="8.59765625" style="411"/>
  </cols>
  <sheetData>
    <row r="1" spans="1:70" ht="38.1" customHeight="1" x14ac:dyDescent="0.45">
      <c r="A1" s="1604" t="s">
        <v>5731</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1604"/>
      <c r="AO1" s="1604"/>
      <c r="AP1" s="1604"/>
      <c r="AQ1" s="1604"/>
      <c r="AR1" s="1604"/>
      <c r="AS1" s="1604"/>
      <c r="AT1" s="1604"/>
      <c r="AU1" s="1604"/>
      <c r="AV1" s="1604"/>
      <c r="AW1" s="1604"/>
      <c r="AX1" s="1604"/>
      <c r="AY1" s="1604"/>
      <c r="AZ1" s="1604"/>
      <c r="BA1" s="1604"/>
      <c r="BB1" s="1604"/>
      <c r="BC1" s="1604"/>
      <c r="BD1" s="1604"/>
      <c r="BE1" s="1604"/>
      <c r="BF1" s="1604"/>
      <c r="BG1" s="1604"/>
      <c r="BH1" s="1604"/>
      <c r="BI1" s="1604"/>
      <c r="BJ1" s="1604"/>
      <c r="BK1" s="1604"/>
      <c r="BL1" s="1604"/>
      <c r="BM1" s="1604"/>
      <c r="BN1" s="1604"/>
      <c r="BO1" s="1604"/>
      <c r="BP1" s="1604"/>
      <c r="BQ1" s="1604"/>
      <c r="BR1" s="1604"/>
    </row>
    <row r="2" spans="1:70" ht="13.35" customHeight="1" x14ac:dyDescent="0.45"/>
    <row r="3" spans="1:70" ht="3.75" customHeight="1" x14ac:dyDescent="0.45">
      <c r="AB3" s="1535" t="s">
        <v>5598</v>
      </c>
      <c r="AC3" s="1535"/>
      <c r="AD3" s="1535"/>
      <c r="AE3" s="1535"/>
      <c r="AF3" s="1535"/>
      <c r="AG3" s="1535"/>
      <c r="AH3" s="1535"/>
      <c r="AI3" s="1535"/>
      <c r="AJ3" s="1535"/>
      <c r="AK3" s="1535"/>
      <c r="AL3" s="1535"/>
      <c r="AM3" s="1535"/>
      <c r="AN3" s="1535"/>
      <c r="AO3" s="1535"/>
      <c r="AP3" s="1535"/>
      <c r="AQ3" s="1535"/>
    </row>
    <row r="4" spans="1:70" ht="13.35" customHeight="1" x14ac:dyDescent="0.45">
      <c r="AB4" s="1535"/>
      <c r="AC4" s="1535"/>
      <c r="AD4" s="1535"/>
      <c r="AE4" s="1535"/>
      <c r="AF4" s="1535"/>
      <c r="AG4" s="1535"/>
      <c r="AH4" s="1535"/>
      <c r="AI4" s="1535"/>
      <c r="AJ4" s="1535"/>
      <c r="AK4" s="1535"/>
      <c r="AL4" s="1535"/>
      <c r="AM4" s="1535"/>
      <c r="AN4" s="1535"/>
      <c r="AO4" s="1535"/>
      <c r="AP4" s="1535"/>
      <c r="AQ4" s="1535"/>
    </row>
    <row r="5" spans="1:70" ht="3.75" customHeight="1" x14ac:dyDescent="0.45">
      <c r="AB5" s="1535"/>
      <c r="AC5" s="1535"/>
      <c r="AD5" s="1535"/>
      <c r="AE5" s="1535"/>
      <c r="AF5" s="1535"/>
      <c r="AG5" s="1535"/>
      <c r="AH5" s="1535"/>
      <c r="AI5" s="1535"/>
      <c r="AJ5" s="1535"/>
      <c r="AK5" s="1535"/>
      <c r="AL5" s="1535"/>
      <c r="AM5" s="1535"/>
      <c r="AN5" s="1535"/>
      <c r="AO5" s="1535"/>
      <c r="AP5" s="1535"/>
      <c r="AQ5" s="1535"/>
    </row>
    <row r="6" spans="1:70" ht="13.35" customHeight="1" x14ac:dyDescent="0.45"/>
    <row r="7" spans="1:70" ht="3.75" customHeight="1" x14ac:dyDescent="0.45"/>
    <row r="8" spans="1:70" ht="3.75" customHeight="1" x14ac:dyDescent="0.45">
      <c r="A8" s="1484" t="s">
        <v>5597</v>
      </c>
      <c r="B8" s="1484"/>
      <c r="C8" s="1484"/>
      <c r="D8" s="1484"/>
      <c r="E8" s="1484"/>
      <c r="F8" s="1484"/>
      <c r="G8" s="1484"/>
      <c r="H8" s="1484"/>
      <c r="I8" s="1484"/>
      <c r="J8" s="1484"/>
      <c r="K8" s="1484"/>
      <c r="L8" s="1484"/>
      <c r="M8" s="1484"/>
      <c r="N8" s="1484"/>
      <c r="O8" s="1484"/>
      <c r="P8" s="1484"/>
      <c r="Q8" s="1484"/>
      <c r="R8" s="1484"/>
      <c r="S8" s="1484"/>
      <c r="T8" s="1484"/>
      <c r="U8" s="1484"/>
      <c r="V8" s="1484"/>
      <c r="W8" s="1486"/>
      <c r="X8" s="1486"/>
      <c r="Y8" s="1486"/>
      <c r="Z8" s="1486"/>
      <c r="AA8" s="1486"/>
      <c r="AB8" s="1486"/>
      <c r="AC8" s="1486"/>
      <c r="AD8" s="1486"/>
      <c r="AE8" s="1486"/>
      <c r="AF8" s="1486"/>
      <c r="AG8" s="1486"/>
      <c r="AH8" s="1486"/>
      <c r="AI8" s="1486"/>
      <c r="AJ8" s="1486"/>
      <c r="AK8" s="1486"/>
      <c r="AL8" s="1486"/>
      <c r="AM8" s="1486"/>
      <c r="AN8" s="1486"/>
      <c r="AO8" s="1486"/>
      <c r="AP8" s="1486"/>
      <c r="AQ8" s="1486"/>
      <c r="AR8" s="1486"/>
      <c r="AS8" s="1486"/>
      <c r="AT8" s="1486"/>
      <c r="AU8" s="1486"/>
      <c r="AV8" s="1486"/>
      <c r="AW8" s="1486"/>
      <c r="AX8" s="1486"/>
      <c r="AY8" s="1486"/>
      <c r="AZ8" s="1486"/>
      <c r="BA8" s="1486"/>
      <c r="BB8" s="1486"/>
      <c r="BC8" s="1486"/>
      <c r="BD8" s="1486"/>
      <c r="BE8" s="1486"/>
      <c r="BF8" s="1486"/>
      <c r="BG8" s="1486"/>
      <c r="BH8" s="1486"/>
      <c r="BI8" s="1486"/>
      <c r="BJ8" s="1486"/>
      <c r="BK8" s="1486"/>
      <c r="BL8" s="1486"/>
      <c r="BM8" s="1486"/>
      <c r="BN8" s="1486"/>
      <c r="BO8" s="1486"/>
      <c r="BP8" s="1486"/>
      <c r="BQ8" s="1486"/>
      <c r="BR8" s="1486"/>
    </row>
    <row r="9" spans="1:70" ht="15" customHeight="1" x14ac:dyDescent="0.45">
      <c r="A9" s="1484"/>
      <c r="B9" s="1484"/>
      <c r="C9" s="1484"/>
      <c r="D9" s="1484"/>
      <c r="E9" s="1484"/>
      <c r="F9" s="1484"/>
      <c r="G9" s="1484"/>
      <c r="H9" s="1484"/>
      <c r="I9" s="1484"/>
      <c r="J9" s="1484"/>
      <c r="K9" s="1484"/>
      <c r="L9" s="1484"/>
      <c r="M9" s="1484"/>
      <c r="N9" s="1484"/>
      <c r="O9" s="1484"/>
      <c r="P9" s="1484"/>
      <c r="Q9" s="1484"/>
      <c r="R9" s="1484"/>
      <c r="S9" s="1484"/>
      <c r="T9" s="1484"/>
      <c r="U9" s="1484"/>
      <c r="V9" s="1484"/>
      <c r="W9" s="1486"/>
      <c r="X9" s="1486"/>
      <c r="Y9" s="1486"/>
      <c r="Z9" s="1486"/>
      <c r="AA9" s="1486"/>
      <c r="AB9" s="1486"/>
      <c r="AC9" s="1486"/>
      <c r="AD9" s="1486"/>
      <c r="AE9" s="1486"/>
      <c r="AF9" s="1486"/>
      <c r="AG9" s="1486"/>
      <c r="AH9" s="1486"/>
      <c r="AI9" s="1486"/>
      <c r="AJ9" s="1486"/>
      <c r="AK9" s="1486"/>
      <c r="AL9" s="1486"/>
      <c r="AM9" s="1486"/>
      <c r="AN9" s="1486"/>
      <c r="AO9" s="1486"/>
      <c r="AP9" s="1486"/>
      <c r="AQ9" s="1486"/>
      <c r="AR9" s="1486"/>
      <c r="AS9" s="1486"/>
      <c r="AT9" s="1486"/>
      <c r="AU9" s="1486"/>
      <c r="AV9" s="1486"/>
      <c r="AW9" s="1486"/>
      <c r="AX9" s="1486"/>
      <c r="AY9" s="1486"/>
      <c r="AZ9" s="1486"/>
      <c r="BA9" s="1486"/>
      <c r="BB9" s="1486"/>
      <c r="BC9" s="1486"/>
      <c r="BD9" s="1486"/>
      <c r="BE9" s="1486"/>
      <c r="BF9" s="1486"/>
      <c r="BG9" s="1486"/>
      <c r="BH9" s="1486"/>
      <c r="BI9" s="1486"/>
      <c r="BJ9" s="1486"/>
      <c r="BK9" s="1486"/>
      <c r="BL9" s="1486"/>
      <c r="BM9" s="1486"/>
      <c r="BN9" s="1486"/>
      <c r="BO9" s="1486"/>
      <c r="BP9" s="1486"/>
      <c r="BQ9" s="1486"/>
      <c r="BR9" s="1486"/>
    </row>
    <row r="10" spans="1:70" ht="3.75" customHeight="1" x14ac:dyDescent="0.45">
      <c r="A10" s="1484"/>
      <c r="B10" s="1484"/>
      <c r="C10" s="1484"/>
      <c r="D10" s="1484"/>
      <c r="E10" s="1484"/>
      <c r="F10" s="1484"/>
      <c r="G10" s="1484"/>
      <c r="H10" s="1484"/>
      <c r="I10" s="1484"/>
      <c r="J10" s="1484"/>
      <c r="K10" s="1484"/>
      <c r="L10" s="1484"/>
      <c r="M10" s="1484"/>
      <c r="N10" s="1484"/>
      <c r="O10" s="1484"/>
      <c r="P10" s="1484"/>
      <c r="Q10" s="1484"/>
      <c r="R10" s="1484"/>
      <c r="S10" s="1484"/>
      <c r="T10" s="1484"/>
      <c r="U10" s="1484"/>
      <c r="V10" s="1484"/>
      <c r="W10" s="1486"/>
      <c r="X10" s="1486"/>
      <c r="Y10" s="1486"/>
      <c r="Z10" s="1486"/>
      <c r="AA10" s="1486"/>
      <c r="AB10" s="1486"/>
      <c r="AC10" s="1486"/>
      <c r="AD10" s="1486"/>
      <c r="AE10" s="1486"/>
      <c r="AF10" s="1486"/>
      <c r="AG10" s="1486"/>
      <c r="AH10" s="1486"/>
      <c r="AI10" s="1486"/>
      <c r="AJ10" s="1486"/>
      <c r="AK10" s="1486"/>
      <c r="AL10" s="1486"/>
      <c r="AM10" s="1486"/>
      <c r="AN10" s="1486"/>
      <c r="AO10" s="1486"/>
      <c r="AP10" s="1486"/>
      <c r="AQ10" s="1486"/>
      <c r="AR10" s="1486"/>
      <c r="AS10" s="1486"/>
      <c r="AT10" s="1486"/>
      <c r="AU10" s="1486"/>
      <c r="AV10" s="1486"/>
      <c r="AW10" s="1486"/>
      <c r="AX10" s="1486"/>
      <c r="AY10" s="1486"/>
      <c r="AZ10" s="1486"/>
      <c r="BA10" s="1486"/>
      <c r="BB10" s="1486"/>
      <c r="BC10" s="1486"/>
      <c r="BD10" s="1486"/>
      <c r="BE10" s="1486"/>
      <c r="BF10" s="1486"/>
      <c r="BG10" s="1486"/>
      <c r="BH10" s="1486"/>
      <c r="BI10" s="1486"/>
      <c r="BJ10" s="1486"/>
      <c r="BK10" s="1486"/>
      <c r="BL10" s="1486"/>
      <c r="BM10" s="1486"/>
      <c r="BN10" s="1486"/>
      <c r="BO10" s="1486"/>
      <c r="BP10" s="1486"/>
      <c r="BQ10" s="1486"/>
      <c r="BR10" s="1486"/>
    </row>
    <row r="11" spans="1:70" ht="3.75" customHeight="1" x14ac:dyDescent="0.45">
      <c r="A11" s="1483" t="s">
        <v>5653</v>
      </c>
      <c r="B11" s="1515"/>
      <c r="C11" s="1515"/>
      <c r="D11" s="1515"/>
      <c r="E11" s="1515"/>
      <c r="F11" s="1515"/>
      <c r="G11" s="1515"/>
      <c r="H11" s="1515"/>
      <c r="I11" s="1515"/>
      <c r="J11" s="1515"/>
      <c r="K11" s="1515"/>
      <c r="L11" s="1515"/>
      <c r="M11" s="1515"/>
      <c r="N11" s="1515"/>
      <c r="O11" s="1515"/>
      <c r="P11" s="1515"/>
      <c r="Q11" s="1515"/>
      <c r="R11" s="1515"/>
      <c r="S11" s="1515"/>
      <c r="T11" s="1515"/>
      <c r="U11" s="1515"/>
      <c r="V11" s="1515"/>
      <c r="W11" s="1486" t="s">
        <v>5595</v>
      </c>
      <c r="X11" s="1486"/>
      <c r="Y11" s="1486"/>
      <c r="Z11" s="1486"/>
      <c r="AA11" s="1486"/>
      <c r="AB11" s="1486"/>
      <c r="AC11" s="1486"/>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row>
    <row r="12" spans="1:70" ht="15" customHeight="1" x14ac:dyDescent="0.45">
      <c r="A12" s="1515"/>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486"/>
      <c r="X12" s="1486"/>
      <c r="Y12" s="1486"/>
      <c r="Z12" s="1486"/>
      <c r="AA12" s="1486"/>
      <c r="AB12" s="1486"/>
      <c r="AC12" s="1486"/>
      <c r="AD12" s="1557"/>
      <c r="AE12" s="1557"/>
      <c r="AF12" s="1557"/>
      <c r="AG12" s="1557"/>
      <c r="AH12" s="1557"/>
      <c r="AI12" s="1557"/>
      <c r="AJ12" s="1557"/>
      <c r="AK12" s="1557"/>
      <c r="AL12" s="1557"/>
      <c r="AM12" s="1557"/>
      <c r="AN12" s="1557"/>
      <c r="AO12" s="1557"/>
      <c r="AP12" s="1557"/>
      <c r="AQ12" s="1557"/>
      <c r="AR12" s="1557"/>
      <c r="AS12" s="1557"/>
      <c r="AT12" s="1557"/>
      <c r="AU12" s="1557"/>
      <c r="AV12" s="1557"/>
      <c r="AW12" s="1557"/>
      <c r="AX12" s="1557"/>
      <c r="AY12" s="1557"/>
      <c r="AZ12" s="1557"/>
      <c r="BA12" s="1557"/>
      <c r="BB12" s="1557"/>
      <c r="BC12" s="1557"/>
      <c r="BD12" s="1557"/>
      <c r="BE12" s="1557"/>
      <c r="BF12" s="1557"/>
      <c r="BG12" s="1557"/>
      <c r="BH12" s="1557"/>
      <c r="BI12" s="1557"/>
      <c r="BJ12" s="1557"/>
      <c r="BK12" s="1557"/>
      <c r="BL12" s="1557"/>
      <c r="BM12" s="1557"/>
      <c r="BN12" s="1557"/>
      <c r="BO12" s="1557"/>
      <c r="BP12" s="1557"/>
      <c r="BQ12" s="1557"/>
      <c r="BR12" s="1557"/>
    </row>
    <row r="13" spans="1:70" ht="3.75" customHeight="1" x14ac:dyDescent="0.45">
      <c r="A13" s="1515"/>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486"/>
      <c r="X13" s="1486"/>
      <c r="Y13" s="1486"/>
      <c r="Z13" s="1486"/>
      <c r="AA13" s="1486"/>
      <c r="AB13" s="1486"/>
      <c r="AC13" s="1486"/>
      <c r="AD13" s="1557"/>
      <c r="AE13" s="1557"/>
      <c r="AF13" s="1557"/>
      <c r="AG13" s="1557"/>
      <c r="AH13" s="1557"/>
      <c r="AI13" s="1557"/>
      <c r="AJ13" s="1557"/>
      <c r="AK13" s="1557"/>
      <c r="AL13" s="1557"/>
      <c r="AM13" s="1557"/>
      <c r="AN13" s="1557"/>
      <c r="AO13" s="1557"/>
      <c r="AP13" s="1557"/>
      <c r="AQ13" s="1557"/>
      <c r="AR13" s="1557"/>
      <c r="AS13" s="1557"/>
      <c r="AT13" s="1557"/>
      <c r="AU13" s="1557"/>
      <c r="AV13" s="1557"/>
      <c r="AW13" s="1557"/>
      <c r="AX13" s="1557"/>
      <c r="AY13" s="1557"/>
      <c r="AZ13" s="1557"/>
      <c r="BA13" s="1557"/>
      <c r="BB13" s="1557"/>
      <c r="BC13" s="1557"/>
      <c r="BD13" s="1557"/>
      <c r="BE13" s="1557"/>
      <c r="BF13" s="1557"/>
      <c r="BG13" s="1557"/>
      <c r="BH13" s="1557"/>
      <c r="BI13" s="1557"/>
      <c r="BJ13" s="1557"/>
      <c r="BK13" s="1557"/>
      <c r="BL13" s="1557"/>
      <c r="BM13" s="1557"/>
      <c r="BN13" s="1557"/>
      <c r="BO13" s="1557"/>
      <c r="BP13" s="1557"/>
      <c r="BQ13" s="1557"/>
      <c r="BR13" s="1557"/>
    </row>
    <row r="14" spans="1:70" ht="3.75" customHeight="1" x14ac:dyDescent="0.45">
      <c r="A14" s="1515"/>
      <c r="B14" s="1515"/>
      <c r="C14" s="1515"/>
      <c r="D14" s="1515"/>
      <c r="E14" s="1515"/>
      <c r="F14" s="1515"/>
      <c r="G14" s="1515"/>
      <c r="H14" s="1515"/>
      <c r="I14" s="1515"/>
      <c r="J14" s="1515"/>
      <c r="K14" s="1515"/>
      <c r="L14" s="1515"/>
      <c r="M14" s="1515"/>
      <c r="N14" s="1515"/>
      <c r="O14" s="1515"/>
      <c r="P14" s="1515"/>
      <c r="Q14" s="1515"/>
      <c r="R14" s="1515"/>
      <c r="S14" s="1515"/>
      <c r="T14" s="1515"/>
      <c r="U14" s="1515"/>
      <c r="V14" s="1515"/>
      <c r="W14" s="1486" t="s">
        <v>5594</v>
      </c>
      <c r="X14" s="1486"/>
      <c r="Y14" s="1486"/>
      <c r="Z14" s="1486"/>
      <c r="AA14" s="1486"/>
      <c r="AB14" s="1486"/>
      <c r="AC14" s="1486"/>
      <c r="BR14" s="256"/>
    </row>
    <row r="15" spans="1:70" ht="15" customHeight="1" x14ac:dyDescent="0.45">
      <c r="A15" s="1515"/>
      <c r="B15" s="1515"/>
      <c r="C15" s="1515"/>
      <c r="D15" s="1515"/>
      <c r="E15" s="1515"/>
      <c r="F15" s="1515"/>
      <c r="G15" s="1515"/>
      <c r="H15" s="1515"/>
      <c r="I15" s="1515"/>
      <c r="J15" s="1515"/>
      <c r="K15" s="1515"/>
      <c r="L15" s="1515"/>
      <c r="M15" s="1515"/>
      <c r="N15" s="1515"/>
      <c r="O15" s="1515"/>
      <c r="P15" s="1515"/>
      <c r="Q15" s="1515"/>
      <c r="R15" s="1515"/>
      <c r="S15" s="1515"/>
      <c r="T15" s="1515"/>
      <c r="U15" s="1515"/>
      <c r="V15" s="1515"/>
      <c r="W15" s="1486"/>
      <c r="X15" s="1486"/>
      <c r="Y15" s="1486"/>
      <c r="Z15" s="1486"/>
      <c r="AA15" s="1486"/>
      <c r="AB15" s="1486"/>
      <c r="AC15" s="1486"/>
      <c r="AF15" s="1608"/>
      <c r="AG15" s="1609"/>
      <c r="AH15" s="1609"/>
      <c r="AI15" s="1609"/>
      <c r="AJ15" s="1610"/>
      <c r="AM15" s="1608"/>
      <c r="AN15" s="1609"/>
      <c r="AO15" s="1610"/>
      <c r="AP15" s="230" t="s">
        <v>76</v>
      </c>
      <c r="AR15" s="1608"/>
      <c r="AS15" s="1609"/>
      <c r="AT15" s="1610"/>
      <c r="AU15" s="230" t="s">
        <v>139</v>
      </c>
      <c r="AW15" s="1608"/>
      <c r="AX15" s="1609"/>
      <c r="AY15" s="1610"/>
      <c r="AZ15" s="230" t="s">
        <v>140</v>
      </c>
      <c r="BR15" s="256"/>
    </row>
    <row r="16" spans="1:70" ht="3.75" customHeight="1" x14ac:dyDescent="0.45">
      <c r="A16" s="1515"/>
      <c r="B16" s="1515"/>
      <c r="C16" s="1515"/>
      <c r="D16" s="1515"/>
      <c r="E16" s="1515"/>
      <c r="F16" s="1515"/>
      <c r="G16" s="1515"/>
      <c r="H16" s="1515"/>
      <c r="I16" s="1515"/>
      <c r="J16" s="1515"/>
      <c r="K16" s="1515"/>
      <c r="L16" s="1515"/>
      <c r="M16" s="1515"/>
      <c r="N16" s="1515"/>
      <c r="O16" s="1515"/>
      <c r="P16" s="1515"/>
      <c r="Q16" s="1515"/>
      <c r="R16" s="1515"/>
      <c r="S16" s="1515"/>
      <c r="T16" s="1515"/>
      <c r="U16" s="1515"/>
      <c r="V16" s="1515"/>
      <c r="W16" s="1486"/>
      <c r="X16" s="1486"/>
      <c r="Y16" s="1486"/>
      <c r="Z16" s="1486"/>
      <c r="AA16" s="1486"/>
      <c r="AB16" s="1486"/>
      <c r="AC16" s="1486"/>
      <c r="AH16" s="412"/>
      <c r="BR16" s="256"/>
    </row>
    <row r="17" spans="1:70" ht="3.75" customHeight="1" x14ac:dyDescent="0.45">
      <c r="A17" s="1859" t="s">
        <v>5652</v>
      </c>
      <c r="B17" s="1859"/>
      <c r="C17" s="1859"/>
      <c r="D17" s="1859"/>
      <c r="E17" s="1859"/>
      <c r="F17" s="1859"/>
      <c r="G17" s="1859"/>
      <c r="H17" s="1859"/>
      <c r="I17" s="1859"/>
      <c r="J17" s="1859"/>
      <c r="K17" s="1859"/>
      <c r="L17" s="1859"/>
      <c r="M17" s="1859"/>
      <c r="N17" s="1859"/>
      <c r="O17" s="1484" t="s">
        <v>806</v>
      </c>
      <c r="P17" s="1484"/>
      <c r="Q17" s="1484"/>
      <c r="R17" s="1484"/>
      <c r="S17" s="1484"/>
      <c r="T17" s="1484"/>
      <c r="U17" s="1484"/>
      <c r="V17" s="1484"/>
      <c r="W17" s="1486"/>
      <c r="X17" s="1486"/>
      <c r="Y17" s="1486"/>
      <c r="Z17" s="1486"/>
      <c r="AA17" s="1486"/>
      <c r="AB17" s="1486"/>
      <c r="AC17" s="1486"/>
      <c r="AD17" s="1486"/>
      <c r="AE17" s="1486"/>
      <c r="AF17" s="1486"/>
      <c r="AG17" s="1486"/>
      <c r="AH17" s="1486"/>
      <c r="AI17" s="1486"/>
      <c r="AJ17" s="1486"/>
      <c r="AK17" s="1486"/>
      <c r="AL17" s="1486"/>
      <c r="AM17" s="1486"/>
      <c r="AN17" s="1486"/>
      <c r="AO17" s="1486"/>
      <c r="AP17" s="1486"/>
      <c r="AQ17" s="1486"/>
      <c r="AR17" s="1486"/>
      <c r="AS17" s="1486"/>
      <c r="AT17" s="1486"/>
      <c r="AU17" s="1486"/>
      <c r="AV17" s="1486"/>
      <c r="AW17" s="1486"/>
      <c r="AX17" s="1486"/>
      <c r="AY17" s="1486"/>
      <c r="AZ17" s="1486"/>
      <c r="BA17" s="1486"/>
      <c r="BB17" s="1486"/>
      <c r="BC17" s="1486"/>
      <c r="BD17" s="1486"/>
      <c r="BE17" s="1486"/>
      <c r="BF17" s="1486"/>
      <c r="BG17" s="1486"/>
      <c r="BH17" s="1486"/>
      <c r="BI17" s="1486"/>
      <c r="BJ17" s="1486"/>
      <c r="BK17" s="1486"/>
      <c r="BL17" s="1486"/>
      <c r="BM17" s="1486"/>
      <c r="BN17" s="1486"/>
      <c r="BO17" s="1486"/>
      <c r="BP17" s="1486"/>
      <c r="BQ17" s="1486"/>
      <c r="BR17" s="1486"/>
    </row>
    <row r="18" spans="1:70" ht="15" customHeight="1" x14ac:dyDescent="0.45">
      <c r="A18" s="1859"/>
      <c r="B18" s="1859"/>
      <c r="C18" s="1859"/>
      <c r="D18" s="1859"/>
      <c r="E18" s="1859"/>
      <c r="F18" s="1859"/>
      <c r="G18" s="1859"/>
      <c r="H18" s="1859"/>
      <c r="I18" s="1859"/>
      <c r="J18" s="1859"/>
      <c r="K18" s="1859"/>
      <c r="L18" s="1859"/>
      <c r="M18" s="1859"/>
      <c r="N18" s="1859"/>
      <c r="O18" s="1484"/>
      <c r="P18" s="1484"/>
      <c r="Q18" s="1484"/>
      <c r="R18" s="1484"/>
      <c r="S18" s="1484"/>
      <c r="T18" s="1484"/>
      <c r="U18" s="1484"/>
      <c r="V18" s="1484"/>
      <c r="W18" s="1486"/>
      <c r="X18" s="1486"/>
      <c r="Y18" s="1486"/>
      <c r="Z18" s="1486"/>
      <c r="AA18" s="1486"/>
      <c r="AB18" s="1486"/>
      <c r="AC18" s="1486"/>
      <c r="AD18" s="1486"/>
      <c r="AE18" s="1486"/>
      <c r="AF18" s="1486"/>
      <c r="AG18" s="1486"/>
      <c r="AH18" s="1486"/>
      <c r="AI18" s="1486"/>
      <c r="AJ18" s="1486"/>
      <c r="AK18" s="1486"/>
      <c r="AL18" s="1486"/>
      <c r="AM18" s="1486"/>
      <c r="AN18" s="1486"/>
      <c r="AO18" s="1486"/>
      <c r="AP18" s="1486"/>
      <c r="AQ18" s="1486"/>
      <c r="AR18" s="1486"/>
      <c r="AS18" s="1486"/>
      <c r="AT18" s="1486"/>
      <c r="AU18" s="1486"/>
      <c r="AV18" s="1486"/>
      <c r="AW18" s="1486"/>
      <c r="AX18" s="1486"/>
      <c r="AY18" s="1486"/>
      <c r="AZ18" s="1486"/>
      <c r="BA18" s="1486"/>
      <c r="BB18" s="1486"/>
      <c r="BC18" s="1486"/>
      <c r="BD18" s="1486"/>
      <c r="BE18" s="1486"/>
      <c r="BF18" s="1486"/>
      <c r="BG18" s="1486"/>
      <c r="BH18" s="1486"/>
      <c r="BI18" s="1486"/>
      <c r="BJ18" s="1486"/>
      <c r="BK18" s="1486"/>
      <c r="BL18" s="1486"/>
      <c r="BM18" s="1486"/>
      <c r="BN18" s="1486"/>
      <c r="BO18" s="1486"/>
      <c r="BP18" s="1486"/>
      <c r="BQ18" s="1486"/>
      <c r="BR18" s="1486"/>
    </row>
    <row r="19" spans="1:70" ht="3.75" customHeight="1" x14ac:dyDescent="0.45">
      <c r="A19" s="1859"/>
      <c r="B19" s="1859"/>
      <c r="C19" s="1859"/>
      <c r="D19" s="1859"/>
      <c r="E19" s="1859"/>
      <c r="F19" s="1859"/>
      <c r="G19" s="1859"/>
      <c r="H19" s="1859"/>
      <c r="I19" s="1859"/>
      <c r="J19" s="1859"/>
      <c r="K19" s="1859"/>
      <c r="L19" s="1859"/>
      <c r="M19" s="1859"/>
      <c r="N19" s="1859"/>
      <c r="O19" s="1484"/>
      <c r="P19" s="1484"/>
      <c r="Q19" s="1484"/>
      <c r="R19" s="1484"/>
      <c r="S19" s="1484"/>
      <c r="T19" s="1484"/>
      <c r="U19" s="1484"/>
      <c r="V19" s="1484"/>
      <c r="W19" s="1486"/>
      <c r="X19" s="1486"/>
      <c r="Y19" s="1486"/>
      <c r="Z19" s="1486"/>
      <c r="AA19" s="1486"/>
      <c r="AB19" s="1486"/>
      <c r="AC19" s="1486"/>
      <c r="AD19" s="1486"/>
      <c r="AE19" s="1486"/>
      <c r="AF19" s="1486"/>
      <c r="AG19" s="1486"/>
      <c r="AH19" s="1486"/>
      <c r="AI19" s="1486"/>
      <c r="AJ19" s="1486"/>
      <c r="AK19" s="1486"/>
      <c r="AL19" s="1486"/>
      <c r="AM19" s="1486"/>
      <c r="AN19" s="1486"/>
      <c r="AO19" s="1486"/>
      <c r="AP19" s="1486"/>
      <c r="AQ19" s="1486"/>
      <c r="AR19" s="1486"/>
      <c r="AS19" s="1486"/>
      <c r="AT19" s="1486"/>
      <c r="AU19" s="1486"/>
      <c r="AV19" s="1486"/>
      <c r="AW19" s="1486"/>
      <c r="AX19" s="1486"/>
      <c r="AY19" s="1486"/>
      <c r="AZ19" s="1486"/>
      <c r="BA19" s="1486"/>
      <c r="BB19" s="1486"/>
      <c r="BC19" s="1486"/>
      <c r="BD19" s="1486"/>
      <c r="BE19" s="1486"/>
      <c r="BF19" s="1486"/>
      <c r="BG19" s="1486"/>
      <c r="BH19" s="1486"/>
      <c r="BI19" s="1486"/>
      <c r="BJ19" s="1486"/>
      <c r="BK19" s="1486"/>
      <c r="BL19" s="1486"/>
      <c r="BM19" s="1486"/>
      <c r="BN19" s="1486"/>
      <c r="BO19" s="1486"/>
      <c r="BP19" s="1486"/>
      <c r="BQ19" s="1486"/>
      <c r="BR19" s="1486"/>
    </row>
    <row r="20" spans="1:70" ht="3.75" customHeight="1" x14ac:dyDescent="0.45">
      <c r="A20" s="1859"/>
      <c r="B20" s="1859"/>
      <c r="C20" s="1859"/>
      <c r="D20" s="1859"/>
      <c r="E20" s="1859"/>
      <c r="F20" s="1859"/>
      <c r="G20" s="1859"/>
      <c r="H20" s="1859"/>
      <c r="I20" s="1859"/>
      <c r="J20" s="1859"/>
      <c r="K20" s="1859"/>
      <c r="L20" s="1859"/>
      <c r="M20" s="1859"/>
      <c r="N20" s="1859"/>
      <c r="O20" s="1484" t="s">
        <v>5578</v>
      </c>
      <c r="P20" s="1484"/>
      <c r="Q20" s="1484"/>
      <c r="R20" s="1484"/>
      <c r="S20" s="1484"/>
      <c r="T20" s="1484"/>
      <c r="U20" s="1484"/>
      <c r="V20" s="1484"/>
      <c r="W20" s="1486" t="s">
        <v>612</v>
      </c>
      <c r="X20" s="1486"/>
      <c r="Y20" s="1486"/>
      <c r="Z20" s="1486"/>
      <c r="AA20" s="1486"/>
      <c r="AB20" s="1486"/>
      <c r="AC20" s="1486"/>
      <c r="AD20" s="1486"/>
      <c r="AE20" s="1486"/>
      <c r="AF20" s="1486"/>
      <c r="AG20" s="1486"/>
      <c r="AH20" s="1486"/>
      <c r="AI20" s="1486"/>
      <c r="AJ20" s="1486"/>
      <c r="AK20" s="1486"/>
      <c r="AL20" s="1486"/>
      <c r="AM20" s="1486"/>
      <c r="AQ20" s="1486"/>
      <c r="AR20" s="1486"/>
      <c r="AS20" s="1486"/>
      <c r="AT20" s="1486"/>
      <c r="AU20" s="1486"/>
      <c r="AV20" s="1486"/>
      <c r="AW20" s="1486"/>
      <c r="AX20" s="1486"/>
      <c r="AY20" s="1486"/>
      <c r="AZ20" s="1486"/>
      <c r="BR20" s="256"/>
    </row>
    <row r="21" spans="1:70" ht="15" customHeight="1" x14ac:dyDescent="0.45">
      <c r="A21" s="1859"/>
      <c r="B21" s="1859"/>
      <c r="C21" s="1859"/>
      <c r="D21" s="1859"/>
      <c r="E21" s="1859"/>
      <c r="F21" s="1859"/>
      <c r="G21" s="1859"/>
      <c r="H21" s="1859"/>
      <c r="I21" s="1859"/>
      <c r="J21" s="1859"/>
      <c r="K21" s="1859"/>
      <c r="L21" s="1859"/>
      <c r="M21" s="1859"/>
      <c r="N21" s="1859"/>
      <c r="O21" s="1484"/>
      <c r="P21" s="1484"/>
      <c r="Q21" s="1484"/>
      <c r="R21" s="1484"/>
      <c r="S21" s="1484"/>
      <c r="T21" s="1484"/>
      <c r="U21" s="1484"/>
      <c r="V21" s="1484"/>
      <c r="W21" s="1486"/>
      <c r="X21" s="1486"/>
      <c r="Y21" s="1486"/>
      <c r="Z21" s="1486"/>
      <c r="AA21" s="1486"/>
      <c r="AB21" s="1486"/>
      <c r="AC21" s="1486"/>
      <c r="AD21" s="1486"/>
      <c r="AE21" s="1486"/>
      <c r="AF21" s="1486"/>
      <c r="AG21" s="1486"/>
      <c r="AH21" s="1486"/>
      <c r="AI21" s="1486"/>
      <c r="AJ21" s="1486"/>
      <c r="AK21" s="1486"/>
      <c r="AL21" s="1486"/>
      <c r="AM21" s="1486"/>
      <c r="AO21" s="230" t="s">
        <v>611</v>
      </c>
      <c r="AQ21" s="1486"/>
      <c r="AR21" s="1486"/>
      <c r="AS21" s="1486"/>
      <c r="AT21" s="1486"/>
      <c r="AU21" s="1486"/>
      <c r="AV21" s="1486"/>
      <c r="AW21" s="1486"/>
      <c r="AX21" s="1486"/>
      <c r="AY21" s="1486"/>
      <c r="AZ21" s="1486"/>
      <c r="BA21" s="260"/>
      <c r="BR21" s="256"/>
    </row>
    <row r="22" spans="1:70" ht="3.75" customHeight="1" x14ac:dyDescent="0.45">
      <c r="A22" s="1859"/>
      <c r="B22" s="1859"/>
      <c r="C22" s="1859"/>
      <c r="D22" s="1859"/>
      <c r="E22" s="1859"/>
      <c r="F22" s="1859"/>
      <c r="G22" s="1859"/>
      <c r="H22" s="1859"/>
      <c r="I22" s="1859"/>
      <c r="J22" s="1859"/>
      <c r="K22" s="1859"/>
      <c r="L22" s="1859"/>
      <c r="M22" s="1859"/>
      <c r="N22" s="1859"/>
      <c r="O22" s="1484"/>
      <c r="P22" s="1484"/>
      <c r="Q22" s="1484"/>
      <c r="R22" s="1484"/>
      <c r="S22" s="1484"/>
      <c r="T22" s="1484"/>
      <c r="U22" s="1484"/>
      <c r="V22" s="1484"/>
      <c r="W22" s="1486"/>
      <c r="X22" s="1486"/>
      <c r="Y22" s="1486"/>
      <c r="Z22" s="1486"/>
      <c r="AA22" s="1486"/>
      <c r="AB22" s="1486"/>
      <c r="AC22" s="1486"/>
      <c r="AD22" s="1486"/>
      <c r="AE22" s="1486"/>
      <c r="AF22" s="1486"/>
      <c r="AG22" s="1486"/>
      <c r="AH22" s="1486"/>
      <c r="AI22" s="1486"/>
      <c r="AJ22" s="1486"/>
      <c r="AK22" s="1486"/>
      <c r="AL22" s="1486"/>
      <c r="AM22" s="1486"/>
      <c r="AQ22" s="1486"/>
      <c r="AR22" s="1486"/>
      <c r="AS22" s="1486"/>
      <c r="AT22" s="1486"/>
      <c r="AU22" s="1486"/>
      <c r="AV22" s="1486"/>
      <c r="AW22" s="1486"/>
      <c r="AX22" s="1486"/>
      <c r="AY22" s="1486"/>
      <c r="AZ22" s="1486"/>
      <c r="BA22" s="264"/>
      <c r="BB22" s="263"/>
      <c r="BC22" s="263"/>
      <c r="BD22" s="263"/>
      <c r="BE22" s="263"/>
      <c r="BF22" s="263"/>
      <c r="BG22" s="263"/>
      <c r="BH22" s="263"/>
      <c r="BI22" s="263"/>
      <c r="BR22" s="256"/>
    </row>
    <row r="23" spans="1:70" ht="3.75" customHeight="1" x14ac:dyDescent="0.45">
      <c r="A23" s="1859"/>
      <c r="B23" s="1859"/>
      <c r="C23" s="1859"/>
      <c r="D23" s="1859"/>
      <c r="E23" s="1859"/>
      <c r="F23" s="1859"/>
      <c r="G23" s="1859"/>
      <c r="H23" s="1859"/>
      <c r="I23" s="1859"/>
      <c r="J23" s="1859"/>
      <c r="K23" s="1859"/>
      <c r="L23" s="1859"/>
      <c r="M23" s="1859"/>
      <c r="N23" s="1859"/>
      <c r="O23" s="1484"/>
      <c r="P23" s="1484"/>
      <c r="Q23" s="1484"/>
      <c r="R23" s="1484"/>
      <c r="S23" s="1484"/>
      <c r="T23" s="1484"/>
      <c r="U23" s="1484"/>
      <c r="V23" s="1484"/>
      <c r="W23" s="1486" t="s">
        <v>610</v>
      </c>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c r="AT23" s="1486"/>
      <c r="AU23" s="1486" t="s">
        <v>609</v>
      </c>
      <c r="AV23" s="1486"/>
      <c r="AW23" s="1486"/>
      <c r="AX23" s="1486"/>
      <c r="AY23" s="1486"/>
      <c r="AZ23" s="1486"/>
      <c r="BA23" s="1486"/>
      <c r="BB23" s="1749"/>
      <c r="BC23" s="1749"/>
      <c r="BD23" s="1749"/>
      <c r="BE23" s="1749"/>
      <c r="BF23" s="1749"/>
      <c r="BG23" s="1749"/>
      <c r="BH23" s="1749"/>
      <c r="BI23" s="1749"/>
      <c r="BJ23" s="1486"/>
      <c r="BK23" s="1486"/>
      <c r="BL23" s="1486"/>
      <c r="BM23" s="1486"/>
      <c r="BN23" s="1486"/>
      <c r="BO23" s="1486"/>
      <c r="BP23" s="1486"/>
      <c r="BQ23" s="1486"/>
      <c r="BR23" s="1486"/>
    </row>
    <row r="24" spans="1:70" ht="15" customHeight="1" x14ac:dyDescent="0.45">
      <c r="A24" s="1859"/>
      <c r="B24" s="1859"/>
      <c r="C24" s="1859"/>
      <c r="D24" s="1859"/>
      <c r="E24" s="1859"/>
      <c r="F24" s="1859"/>
      <c r="G24" s="1859"/>
      <c r="H24" s="1859"/>
      <c r="I24" s="1859"/>
      <c r="J24" s="1859"/>
      <c r="K24" s="1859"/>
      <c r="L24" s="1859"/>
      <c r="M24" s="1859"/>
      <c r="N24" s="1859"/>
      <c r="O24" s="1484"/>
      <c r="P24" s="1484"/>
      <c r="Q24" s="1484"/>
      <c r="R24" s="1484"/>
      <c r="S24" s="1484"/>
      <c r="T24" s="1484"/>
      <c r="U24" s="1484"/>
      <c r="V24" s="1484"/>
      <c r="W24" s="1486"/>
      <c r="X24" s="1486"/>
      <c r="Y24" s="1486"/>
      <c r="Z24" s="1486"/>
      <c r="AA24" s="1486"/>
      <c r="AB24" s="1486"/>
      <c r="AC24" s="1486"/>
      <c r="AD24" s="1486"/>
      <c r="AE24" s="1486"/>
      <c r="AF24" s="1486"/>
      <c r="AG24" s="1486"/>
      <c r="AH24" s="1486"/>
      <c r="AI24" s="1486"/>
      <c r="AJ24" s="1486"/>
      <c r="AK24" s="1486"/>
      <c r="AL24" s="1486"/>
      <c r="AM24" s="1486"/>
      <c r="AN24" s="1486"/>
      <c r="AO24" s="1486"/>
      <c r="AP24" s="1486"/>
      <c r="AQ24" s="1486"/>
      <c r="AR24" s="1486"/>
      <c r="AS24" s="1486"/>
      <c r="AT24" s="1486"/>
      <c r="AU24" s="1486"/>
      <c r="AV24" s="1486"/>
      <c r="AW24" s="1486"/>
      <c r="AX24" s="1486"/>
      <c r="AY24" s="1486"/>
      <c r="AZ24" s="1486"/>
      <c r="BA24" s="1486"/>
      <c r="BB24" s="1486"/>
      <c r="BC24" s="1486"/>
      <c r="BD24" s="1486"/>
      <c r="BE24" s="1486"/>
      <c r="BF24" s="1486"/>
      <c r="BG24" s="1486"/>
      <c r="BH24" s="1486"/>
      <c r="BI24" s="1486"/>
      <c r="BJ24" s="1486"/>
      <c r="BK24" s="1486"/>
      <c r="BL24" s="1486"/>
      <c r="BM24" s="1486"/>
      <c r="BN24" s="1486"/>
      <c r="BO24" s="1486"/>
      <c r="BP24" s="1486"/>
      <c r="BQ24" s="1486"/>
      <c r="BR24" s="1486"/>
    </row>
    <row r="25" spans="1:70" ht="3.75" customHeight="1" x14ac:dyDescent="0.45">
      <c r="A25" s="1859"/>
      <c r="B25" s="1859"/>
      <c r="C25" s="1859"/>
      <c r="D25" s="1859"/>
      <c r="E25" s="1859"/>
      <c r="F25" s="1859"/>
      <c r="G25" s="1859"/>
      <c r="H25" s="1859"/>
      <c r="I25" s="1859"/>
      <c r="J25" s="1859"/>
      <c r="K25" s="1859"/>
      <c r="L25" s="1859"/>
      <c r="M25" s="1859"/>
      <c r="N25" s="1859"/>
      <c r="O25" s="1484"/>
      <c r="P25" s="1484"/>
      <c r="Q25" s="1484"/>
      <c r="R25" s="1484"/>
      <c r="S25" s="1484"/>
      <c r="T25" s="1484"/>
      <c r="U25" s="1484"/>
      <c r="V25" s="1484"/>
      <c r="W25" s="1486"/>
      <c r="X25" s="1486"/>
      <c r="Y25" s="1486"/>
      <c r="Z25" s="1486"/>
      <c r="AA25" s="1486"/>
      <c r="AB25" s="1486"/>
      <c r="AC25" s="1486"/>
      <c r="AD25" s="1486"/>
      <c r="AE25" s="1486"/>
      <c r="AF25" s="1486"/>
      <c r="AG25" s="1486"/>
      <c r="AH25" s="1486"/>
      <c r="AI25" s="1486"/>
      <c r="AJ25" s="1486"/>
      <c r="AK25" s="1486"/>
      <c r="AL25" s="1486"/>
      <c r="AM25" s="1486"/>
      <c r="AN25" s="1486"/>
      <c r="AO25" s="1486"/>
      <c r="AP25" s="1486"/>
      <c r="AQ25" s="1486"/>
      <c r="AR25" s="1486"/>
      <c r="AS25" s="1486"/>
      <c r="AT25" s="1486"/>
      <c r="AU25" s="1486"/>
      <c r="AV25" s="1486"/>
      <c r="AW25" s="1486"/>
      <c r="AX25" s="1486"/>
      <c r="AY25" s="1486"/>
      <c r="AZ25" s="1486"/>
      <c r="BA25" s="1486"/>
      <c r="BB25" s="1486"/>
      <c r="BC25" s="1486"/>
      <c r="BD25" s="1486"/>
      <c r="BE25" s="1486"/>
      <c r="BF25" s="1486"/>
      <c r="BG25" s="1486"/>
      <c r="BH25" s="1486"/>
      <c r="BI25" s="1486"/>
      <c r="BJ25" s="1486"/>
      <c r="BK25" s="1486"/>
      <c r="BL25" s="1486"/>
      <c r="BM25" s="1486"/>
      <c r="BN25" s="1486"/>
      <c r="BO25" s="1486"/>
      <c r="BP25" s="1486"/>
      <c r="BQ25" s="1486"/>
      <c r="BR25" s="1486"/>
    </row>
    <row r="26" spans="1:70" ht="3.75" customHeight="1" x14ac:dyDescent="0.45">
      <c r="A26" s="1859"/>
      <c r="B26" s="1859"/>
      <c r="C26" s="1859"/>
      <c r="D26" s="1859"/>
      <c r="E26" s="1859"/>
      <c r="F26" s="1859"/>
      <c r="G26" s="1859"/>
      <c r="H26" s="1859"/>
      <c r="I26" s="1859"/>
      <c r="J26" s="1859"/>
      <c r="K26" s="1859"/>
      <c r="L26" s="1859"/>
      <c r="M26" s="1859"/>
      <c r="N26" s="1859"/>
      <c r="O26" s="1484"/>
      <c r="P26" s="1484"/>
      <c r="Q26" s="1484"/>
      <c r="R26" s="1484"/>
      <c r="S26" s="1484"/>
      <c r="T26" s="1484"/>
      <c r="U26" s="1484"/>
      <c r="V26" s="1484"/>
      <c r="W26" s="1486" t="s">
        <v>5754</v>
      </c>
      <c r="X26" s="1486"/>
      <c r="Y26" s="1486"/>
      <c r="Z26" s="1486"/>
      <c r="AA26" s="1486"/>
      <c r="AB26" s="1486"/>
      <c r="AC26" s="1486"/>
      <c r="AD26" s="1486"/>
      <c r="AE26" s="1486"/>
      <c r="AF26" s="1486"/>
      <c r="AG26" s="1486"/>
      <c r="AH26" s="1486"/>
      <c r="AI26" s="1486"/>
      <c r="AJ26" s="1486"/>
      <c r="AK26" s="1486"/>
      <c r="AL26" s="1486"/>
      <c r="AM26" s="1486"/>
      <c r="AN26" s="1486"/>
      <c r="AO26" s="1486"/>
      <c r="AP26" s="1486"/>
      <c r="AQ26" s="1486"/>
      <c r="AR26" s="1486"/>
      <c r="AS26" s="1486"/>
      <c r="AT26" s="1486"/>
      <c r="AU26" s="1544" t="s">
        <v>608</v>
      </c>
      <c r="AV26" s="1544"/>
      <c r="AW26" s="1544"/>
      <c r="AX26" s="1544"/>
      <c r="AY26" s="1544"/>
      <c r="AZ26" s="1544"/>
      <c r="BA26" s="1544"/>
      <c r="BB26" s="1486"/>
      <c r="BC26" s="1486"/>
      <c r="BD26" s="1486"/>
      <c r="BE26" s="1486"/>
      <c r="BF26" s="1486"/>
      <c r="BG26" s="1486"/>
      <c r="BH26" s="1486"/>
      <c r="BI26" s="1486"/>
      <c r="BJ26" s="1486"/>
      <c r="BK26" s="1486"/>
      <c r="BL26" s="1486"/>
      <c r="BM26" s="1486"/>
      <c r="BN26" s="1486"/>
      <c r="BO26" s="1486"/>
      <c r="BP26" s="1486"/>
      <c r="BQ26" s="1486"/>
      <c r="BR26" s="1486"/>
    </row>
    <row r="27" spans="1:70" ht="15" customHeight="1" x14ac:dyDescent="0.45">
      <c r="A27" s="1859"/>
      <c r="B27" s="1859"/>
      <c r="C27" s="1859"/>
      <c r="D27" s="1859"/>
      <c r="E27" s="1859"/>
      <c r="F27" s="1859"/>
      <c r="G27" s="1859"/>
      <c r="H27" s="1859"/>
      <c r="I27" s="1859"/>
      <c r="J27" s="1859"/>
      <c r="K27" s="1859"/>
      <c r="L27" s="1859"/>
      <c r="M27" s="1859"/>
      <c r="N27" s="1859"/>
      <c r="O27" s="1484"/>
      <c r="P27" s="1484"/>
      <c r="Q27" s="1484"/>
      <c r="R27" s="1484"/>
      <c r="S27" s="1484"/>
      <c r="T27" s="1484"/>
      <c r="U27" s="1484"/>
      <c r="V27" s="1484"/>
      <c r="W27" s="1486"/>
      <c r="X27" s="1486"/>
      <c r="Y27" s="1486"/>
      <c r="Z27" s="1486"/>
      <c r="AA27" s="1486"/>
      <c r="AB27" s="1486"/>
      <c r="AC27" s="1486"/>
      <c r="AD27" s="1486"/>
      <c r="AE27" s="1486"/>
      <c r="AF27" s="1486"/>
      <c r="AG27" s="1486"/>
      <c r="AH27" s="1486"/>
      <c r="AI27" s="1486"/>
      <c r="AJ27" s="1486"/>
      <c r="AK27" s="1486"/>
      <c r="AL27" s="1486"/>
      <c r="AM27" s="1486"/>
      <c r="AN27" s="1486"/>
      <c r="AO27" s="1486"/>
      <c r="AP27" s="1486"/>
      <c r="AQ27" s="1486"/>
      <c r="AR27" s="1486"/>
      <c r="AS27" s="1486"/>
      <c r="AT27" s="1486"/>
      <c r="AU27" s="1544"/>
      <c r="AV27" s="1544"/>
      <c r="AW27" s="1544"/>
      <c r="AX27" s="1544"/>
      <c r="AY27" s="1544"/>
      <c r="AZ27" s="1544"/>
      <c r="BA27" s="1544"/>
      <c r="BB27" s="1486"/>
      <c r="BC27" s="1486"/>
      <c r="BD27" s="1486"/>
      <c r="BE27" s="1486"/>
      <c r="BF27" s="1486"/>
      <c r="BG27" s="1486"/>
      <c r="BH27" s="1486"/>
      <c r="BI27" s="1486"/>
      <c r="BJ27" s="1486"/>
      <c r="BK27" s="1486"/>
      <c r="BL27" s="1486"/>
      <c r="BM27" s="1486"/>
      <c r="BN27" s="1486"/>
      <c r="BO27" s="1486"/>
      <c r="BP27" s="1486"/>
      <c r="BQ27" s="1486"/>
      <c r="BR27" s="1486"/>
    </row>
    <row r="28" spans="1:70" ht="3.75" customHeight="1" x14ac:dyDescent="0.45">
      <c r="A28" s="1859"/>
      <c r="B28" s="1859"/>
      <c r="C28" s="1859"/>
      <c r="D28" s="1859"/>
      <c r="E28" s="1859"/>
      <c r="F28" s="1859"/>
      <c r="G28" s="1859"/>
      <c r="H28" s="1859"/>
      <c r="I28" s="1859"/>
      <c r="J28" s="1859"/>
      <c r="K28" s="1859"/>
      <c r="L28" s="1859"/>
      <c r="M28" s="1859"/>
      <c r="N28" s="1859"/>
      <c r="O28" s="1484"/>
      <c r="P28" s="1484"/>
      <c r="Q28" s="1484"/>
      <c r="R28" s="1484"/>
      <c r="S28" s="1484"/>
      <c r="T28" s="1484"/>
      <c r="U28" s="1484"/>
      <c r="V28" s="1484"/>
      <c r="W28" s="1486"/>
      <c r="X28" s="1486"/>
      <c r="Y28" s="1486"/>
      <c r="Z28" s="1486"/>
      <c r="AA28" s="1486"/>
      <c r="AB28" s="1486"/>
      <c r="AC28" s="1486"/>
      <c r="AD28" s="1486"/>
      <c r="AE28" s="1486"/>
      <c r="AF28" s="1486"/>
      <c r="AG28" s="1486"/>
      <c r="AH28" s="1486"/>
      <c r="AI28" s="1486"/>
      <c r="AJ28" s="1486"/>
      <c r="AK28" s="1486"/>
      <c r="AL28" s="1486"/>
      <c r="AM28" s="1486"/>
      <c r="AN28" s="1486"/>
      <c r="AO28" s="1486"/>
      <c r="AP28" s="1486"/>
      <c r="AQ28" s="1486"/>
      <c r="AR28" s="1486"/>
      <c r="AS28" s="1486"/>
      <c r="AT28" s="1486"/>
      <c r="AU28" s="1544"/>
      <c r="AV28" s="1544"/>
      <c r="AW28" s="1544"/>
      <c r="AX28" s="1544"/>
      <c r="AY28" s="1544"/>
      <c r="AZ28" s="1544"/>
      <c r="BA28" s="1544"/>
      <c r="BB28" s="1486"/>
      <c r="BC28" s="1486"/>
      <c r="BD28" s="1486"/>
      <c r="BE28" s="1486"/>
      <c r="BF28" s="1486"/>
      <c r="BG28" s="1486"/>
      <c r="BH28" s="1486"/>
      <c r="BI28" s="1486"/>
      <c r="BJ28" s="1486"/>
      <c r="BK28" s="1486"/>
      <c r="BL28" s="1486"/>
      <c r="BM28" s="1486"/>
      <c r="BN28" s="1486"/>
      <c r="BO28" s="1486"/>
      <c r="BP28" s="1486"/>
      <c r="BQ28" s="1486"/>
      <c r="BR28" s="1486"/>
    </row>
    <row r="29" spans="1:70" ht="3.75" customHeight="1" x14ac:dyDescent="0.45">
      <c r="A29" s="1859"/>
      <c r="B29" s="1859"/>
      <c r="C29" s="1859"/>
      <c r="D29" s="1859"/>
      <c r="E29" s="1859"/>
      <c r="F29" s="1859"/>
      <c r="G29" s="1859"/>
      <c r="H29" s="1859"/>
      <c r="I29" s="1859"/>
      <c r="J29" s="1859"/>
      <c r="K29" s="1859"/>
      <c r="L29" s="1859"/>
      <c r="M29" s="1859"/>
      <c r="N29" s="1859"/>
      <c r="O29" s="1484"/>
      <c r="P29" s="1484"/>
      <c r="Q29" s="1484"/>
      <c r="R29" s="1484"/>
      <c r="S29" s="1484"/>
      <c r="T29" s="1484"/>
      <c r="U29" s="1484"/>
      <c r="V29" s="1484"/>
      <c r="W29" s="1486" t="s">
        <v>607</v>
      </c>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AU29" s="1486"/>
      <c r="AV29" s="1486"/>
      <c r="AW29" s="1486"/>
      <c r="AX29" s="1486"/>
      <c r="AY29" s="1486"/>
      <c r="AZ29" s="1486"/>
      <c r="BA29" s="1486"/>
      <c r="BB29" s="1486"/>
      <c r="BC29" s="1486"/>
      <c r="BD29" s="1486"/>
      <c r="BE29" s="1486"/>
      <c r="BF29" s="1486"/>
      <c r="BG29" s="1486"/>
      <c r="BH29" s="1486"/>
      <c r="BI29" s="1486"/>
      <c r="BJ29" s="1486"/>
      <c r="BK29" s="1486"/>
      <c r="BL29" s="1486"/>
      <c r="BM29" s="1486"/>
      <c r="BN29" s="1486"/>
      <c r="BO29" s="1486"/>
      <c r="BP29" s="1486"/>
      <c r="BQ29" s="1486"/>
      <c r="BR29" s="1486"/>
    </row>
    <row r="30" spans="1:70" ht="15" customHeight="1" x14ac:dyDescent="0.45">
      <c r="A30" s="1859"/>
      <c r="B30" s="1859"/>
      <c r="C30" s="1859"/>
      <c r="D30" s="1859"/>
      <c r="E30" s="1859"/>
      <c r="F30" s="1859"/>
      <c r="G30" s="1859"/>
      <c r="H30" s="1859"/>
      <c r="I30" s="1859"/>
      <c r="J30" s="1859"/>
      <c r="K30" s="1859"/>
      <c r="L30" s="1859"/>
      <c r="M30" s="1859"/>
      <c r="N30" s="1859"/>
      <c r="O30" s="1484"/>
      <c r="P30" s="1484"/>
      <c r="Q30" s="1484"/>
      <c r="R30" s="1484"/>
      <c r="S30" s="1484"/>
      <c r="T30" s="1484"/>
      <c r="U30" s="1484"/>
      <c r="V30" s="1484"/>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U30" s="1486"/>
      <c r="AV30" s="1486"/>
      <c r="AW30" s="1486"/>
      <c r="AX30" s="1486"/>
      <c r="AY30" s="1486"/>
      <c r="AZ30" s="1486"/>
      <c r="BA30" s="1486"/>
      <c r="BB30" s="1486"/>
      <c r="BC30" s="1486"/>
      <c r="BD30" s="1486"/>
      <c r="BE30" s="1486"/>
      <c r="BF30" s="1486"/>
      <c r="BG30" s="1486"/>
      <c r="BH30" s="1486"/>
      <c r="BI30" s="1486"/>
      <c r="BJ30" s="1486"/>
      <c r="BK30" s="1486"/>
      <c r="BL30" s="1486"/>
      <c r="BM30" s="1486"/>
      <c r="BN30" s="1486"/>
      <c r="BO30" s="1486"/>
      <c r="BP30" s="1486"/>
      <c r="BQ30" s="1486"/>
      <c r="BR30" s="1486"/>
    </row>
    <row r="31" spans="1:70" ht="3.75" customHeight="1" x14ac:dyDescent="0.45">
      <c r="A31" s="1859"/>
      <c r="B31" s="1859"/>
      <c r="C31" s="1859"/>
      <c r="D31" s="1859"/>
      <c r="E31" s="1859"/>
      <c r="F31" s="1859"/>
      <c r="G31" s="1859"/>
      <c r="H31" s="1859"/>
      <c r="I31" s="1859"/>
      <c r="J31" s="1859"/>
      <c r="K31" s="1859"/>
      <c r="L31" s="1859"/>
      <c r="M31" s="1859"/>
      <c r="N31" s="1859"/>
      <c r="O31" s="1484"/>
      <c r="P31" s="1484"/>
      <c r="Q31" s="1484"/>
      <c r="R31" s="1484"/>
      <c r="S31" s="1484"/>
      <c r="T31" s="1484"/>
      <c r="U31" s="1484"/>
      <c r="V31" s="1484"/>
      <c r="W31" s="1558"/>
      <c r="X31" s="1558"/>
      <c r="Y31" s="1558"/>
      <c r="Z31" s="1558"/>
      <c r="AA31" s="1558"/>
      <c r="AB31" s="1558"/>
      <c r="AC31" s="1558"/>
      <c r="AD31" s="1558"/>
      <c r="AE31" s="1558"/>
      <c r="AF31" s="1558"/>
      <c r="AG31" s="1558"/>
      <c r="AH31" s="1558"/>
      <c r="AI31" s="1558"/>
      <c r="AJ31" s="1558"/>
      <c r="AK31" s="1558"/>
      <c r="AL31" s="1558"/>
      <c r="AM31" s="1558"/>
      <c r="AN31" s="1558"/>
      <c r="AO31" s="1558"/>
      <c r="AP31" s="1558"/>
      <c r="AQ31" s="1558"/>
      <c r="AR31" s="1558"/>
      <c r="AS31" s="1558"/>
      <c r="AT31" s="1558"/>
      <c r="AU31" s="1558"/>
      <c r="AV31" s="1558"/>
      <c r="AW31" s="1558"/>
      <c r="AX31" s="1558"/>
      <c r="AY31" s="1558"/>
      <c r="AZ31" s="1558"/>
      <c r="BA31" s="1558"/>
      <c r="BB31" s="1558"/>
      <c r="BC31" s="1558"/>
      <c r="BD31" s="1558"/>
      <c r="BE31" s="1558"/>
      <c r="BF31" s="1558"/>
      <c r="BG31" s="1558"/>
      <c r="BH31" s="1558"/>
      <c r="BI31" s="1558"/>
      <c r="BJ31" s="1558"/>
      <c r="BK31" s="1558"/>
      <c r="BL31" s="1558"/>
      <c r="BM31" s="1558"/>
      <c r="BN31" s="1558"/>
      <c r="BO31" s="1558"/>
      <c r="BP31" s="1558"/>
      <c r="BQ31" s="1558"/>
      <c r="BR31" s="1558"/>
    </row>
    <row r="32" spans="1:70" ht="3.75" customHeight="1" x14ac:dyDescent="0.45">
      <c r="A32" s="1484" t="s">
        <v>5577</v>
      </c>
      <c r="B32" s="1484"/>
      <c r="C32" s="1484"/>
      <c r="D32" s="1484"/>
      <c r="E32" s="1484"/>
      <c r="F32" s="1484"/>
      <c r="G32" s="1484"/>
      <c r="H32" s="1484"/>
      <c r="I32" s="1484"/>
      <c r="J32" s="1484"/>
      <c r="K32" s="1484"/>
      <c r="L32" s="1484"/>
      <c r="M32" s="1484"/>
      <c r="N32" s="1484"/>
      <c r="O32" s="1484" t="s">
        <v>5576</v>
      </c>
      <c r="P32" s="1484"/>
      <c r="Q32" s="1484"/>
      <c r="R32" s="1484"/>
      <c r="S32" s="1484"/>
      <c r="T32" s="1484"/>
      <c r="U32" s="1484"/>
      <c r="V32" s="1484"/>
      <c r="W32" s="1557"/>
      <c r="X32" s="1557"/>
      <c r="Y32" s="1557"/>
      <c r="Z32" s="1557"/>
      <c r="AA32" s="1557"/>
      <c r="AB32" s="1557"/>
      <c r="AC32" s="1557"/>
      <c r="AD32" s="1557"/>
      <c r="AE32" s="1557"/>
      <c r="AF32" s="1557"/>
      <c r="AG32" s="1557"/>
      <c r="AH32" s="1557"/>
      <c r="AI32" s="1557"/>
      <c r="AJ32" s="1557"/>
      <c r="AK32" s="1557"/>
      <c r="AL32" s="1557"/>
      <c r="AM32" s="1557"/>
      <c r="AN32" s="1557"/>
      <c r="AO32" s="1557"/>
      <c r="AP32" s="1557"/>
      <c r="AQ32" s="1557"/>
      <c r="AR32" s="1557"/>
      <c r="AS32" s="1557"/>
      <c r="AT32" s="1557"/>
      <c r="AU32" s="1557"/>
      <c r="AV32" s="1557"/>
      <c r="AW32" s="1557"/>
      <c r="AX32" s="1557"/>
      <c r="AY32" s="1557"/>
      <c r="AZ32" s="1557"/>
      <c r="BA32" s="1557"/>
      <c r="BB32" s="1557"/>
      <c r="BC32" s="1557"/>
      <c r="BD32" s="1557"/>
      <c r="BE32" s="1557"/>
      <c r="BF32" s="1557"/>
      <c r="BG32" s="1557"/>
      <c r="BH32" s="1557"/>
      <c r="BI32" s="1557"/>
      <c r="BJ32" s="1557"/>
      <c r="BK32" s="1557"/>
      <c r="BL32" s="1557"/>
      <c r="BM32" s="1557"/>
      <c r="BN32" s="1557"/>
      <c r="BO32" s="1557"/>
      <c r="BP32" s="1557"/>
      <c r="BQ32" s="1557"/>
      <c r="BR32" s="1557"/>
    </row>
    <row r="33" spans="1:70" ht="49.5" customHeight="1" x14ac:dyDescent="0.45">
      <c r="A33" s="1484"/>
      <c r="B33" s="1484"/>
      <c r="C33" s="1484"/>
      <c r="D33" s="1484"/>
      <c r="E33" s="1484"/>
      <c r="F33" s="1484"/>
      <c r="G33" s="1484"/>
      <c r="H33" s="1484"/>
      <c r="I33" s="1484"/>
      <c r="J33" s="1484"/>
      <c r="K33" s="1484"/>
      <c r="L33" s="1484"/>
      <c r="M33" s="1484"/>
      <c r="N33" s="1484"/>
      <c r="O33" s="1484"/>
      <c r="P33" s="1484"/>
      <c r="Q33" s="1484"/>
      <c r="R33" s="1484"/>
      <c r="S33" s="1484"/>
      <c r="T33" s="1484"/>
      <c r="U33" s="1484"/>
      <c r="V33" s="1484"/>
      <c r="W33" s="1557"/>
      <c r="X33" s="1557"/>
      <c r="Y33" s="1557"/>
      <c r="Z33" s="1557"/>
      <c r="AA33" s="1557"/>
      <c r="AB33" s="1557"/>
      <c r="AC33" s="1557"/>
      <c r="AD33" s="1557"/>
      <c r="AE33" s="1557"/>
      <c r="AF33" s="1557"/>
      <c r="AG33" s="1557"/>
      <c r="AH33" s="1557"/>
      <c r="AI33" s="1557"/>
      <c r="AJ33" s="1557"/>
      <c r="AK33" s="1557"/>
      <c r="AL33" s="1557"/>
      <c r="AM33" s="1557"/>
      <c r="AN33" s="1557"/>
      <c r="AO33" s="1557"/>
      <c r="AP33" s="1557"/>
      <c r="AQ33" s="1557"/>
      <c r="AR33" s="1557"/>
      <c r="AS33" s="1557"/>
      <c r="AT33" s="1557"/>
      <c r="AU33" s="1557"/>
      <c r="AV33" s="1557"/>
      <c r="AW33" s="1557"/>
      <c r="AX33" s="1557"/>
      <c r="AY33" s="1557"/>
      <c r="AZ33" s="1557"/>
      <c r="BA33" s="1557"/>
      <c r="BB33" s="1557"/>
      <c r="BC33" s="1557"/>
      <c r="BD33" s="1557"/>
      <c r="BE33" s="1557"/>
      <c r="BF33" s="1557"/>
      <c r="BG33" s="1557"/>
      <c r="BH33" s="1557"/>
      <c r="BI33" s="1557"/>
      <c r="BJ33" s="1557"/>
      <c r="BK33" s="1557"/>
      <c r="BL33" s="1557"/>
      <c r="BM33" s="1557"/>
      <c r="BN33" s="1557"/>
      <c r="BO33" s="1557"/>
      <c r="BP33" s="1557"/>
      <c r="BQ33" s="1557"/>
      <c r="BR33" s="1557"/>
    </row>
    <row r="34" spans="1:70" ht="3.75" customHeight="1" x14ac:dyDescent="0.45">
      <c r="A34" s="1484"/>
      <c r="B34" s="1484"/>
      <c r="C34" s="1484"/>
      <c r="D34" s="1484"/>
      <c r="E34" s="1484"/>
      <c r="F34" s="1484"/>
      <c r="G34" s="1484"/>
      <c r="H34" s="1484"/>
      <c r="I34" s="1484"/>
      <c r="J34" s="1484"/>
      <c r="K34" s="1484"/>
      <c r="L34" s="1484"/>
      <c r="M34" s="1484"/>
      <c r="N34" s="1484"/>
      <c r="O34" s="1484"/>
      <c r="P34" s="1484"/>
      <c r="Q34" s="1484"/>
      <c r="R34" s="1484"/>
      <c r="S34" s="1484"/>
      <c r="T34" s="1484"/>
      <c r="U34" s="1484"/>
      <c r="V34" s="1484"/>
      <c r="W34" s="1557"/>
      <c r="X34" s="1557"/>
      <c r="Y34" s="1557"/>
      <c r="Z34" s="1557"/>
      <c r="AA34" s="1557"/>
      <c r="AB34" s="1557"/>
      <c r="AC34" s="1557"/>
      <c r="AD34" s="1557"/>
      <c r="AE34" s="1557"/>
      <c r="AF34" s="1557"/>
      <c r="AG34" s="1557"/>
      <c r="AH34" s="1557"/>
      <c r="AI34" s="1557"/>
      <c r="AJ34" s="1557"/>
      <c r="AK34" s="1557"/>
      <c r="AL34" s="1557"/>
      <c r="AM34" s="1557"/>
      <c r="AN34" s="1557"/>
      <c r="AO34" s="1557"/>
      <c r="AP34" s="1557"/>
      <c r="AQ34" s="1557"/>
      <c r="AR34" s="1557"/>
      <c r="AS34" s="1557"/>
      <c r="AT34" s="1557"/>
      <c r="AU34" s="1557"/>
      <c r="AV34" s="1557"/>
      <c r="AW34" s="1557"/>
      <c r="AX34" s="1557"/>
      <c r="AY34" s="1557"/>
      <c r="AZ34" s="1557"/>
      <c r="BA34" s="1557"/>
      <c r="BB34" s="1557"/>
      <c r="BC34" s="1557"/>
      <c r="BD34" s="1557"/>
      <c r="BE34" s="1557"/>
      <c r="BF34" s="1557"/>
      <c r="BG34" s="1557"/>
      <c r="BH34" s="1557"/>
      <c r="BI34" s="1557"/>
      <c r="BJ34" s="1557"/>
      <c r="BK34" s="1557"/>
      <c r="BL34" s="1557"/>
      <c r="BM34" s="1557"/>
      <c r="BN34" s="1557"/>
      <c r="BO34" s="1557"/>
      <c r="BP34" s="1557"/>
      <c r="BQ34" s="1557"/>
      <c r="BR34" s="1557"/>
    </row>
    <row r="35" spans="1:70" ht="3.75" customHeight="1" x14ac:dyDescent="0.45">
      <c r="A35" s="1484" t="s">
        <v>5591</v>
      </c>
      <c r="B35" s="1484"/>
      <c r="C35" s="1484"/>
      <c r="D35" s="1484"/>
      <c r="E35" s="1484"/>
      <c r="F35" s="1484"/>
      <c r="G35" s="1484"/>
      <c r="H35" s="1484"/>
      <c r="I35" s="1484"/>
      <c r="J35" s="1484"/>
      <c r="K35" s="1484"/>
      <c r="L35" s="1484"/>
      <c r="M35" s="1484"/>
      <c r="N35" s="1484"/>
      <c r="O35" s="1484"/>
      <c r="P35" s="1484"/>
      <c r="Q35" s="1484"/>
      <c r="R35" s="1484"/>
      <c r="S35" s="1484"/>
      <c r="T35" s="1484"/>
      <c r="U35" s="1484"/>
      <c r="V35" s="1484"/>
      <c r="AH35" s="412"/>
      <c r="BR35" s="256"/>
    </row>
    <row r="36" spans="1:70" ht="15" customHeight="1" x14ac:dyDescent="0.45">
      <c r="A36" s="1484"/>
      <c r="B36" s="1484"/>
      <c r="C36" s="1484"/>
      <c r="D36" s="1484"/>
      <c r="E36" s="1484"/>
      <c r="F36" s="1484"/>
      <c r="G36" s="1484"/>
      <c r="H36" s="1484"/>
      <c r="I36" s="1484"/>
      <c r="J36" s="1484"/>
      <c r="K36" s="1484"/>
      <c r="L36" s="1484"/>
      <c r="M36" s="1484"/>
      <c r="N36" s="1484"/>
      <c r="O36" s="1484"/>
      <c r="P36" s="1484"/>
      <c r="Q36" s="1484"/>
      <c r="R36" s="1484"/>
      <c r="S36" s="1484"/>
      <c r="T36" s="1484"/>
      <c r="U36" s="1484"/>
      <c r="V36" s="1484"/>
      <c r="Y36" s="1605"/>
      <c r="Z36" s="1606"/>
      <c r="AA36" s="1606"/>
      <c r="AB36" s="1606"/>
      <c r="AC36" s="1607"/>
      <c r="AF36" s="1605"/>
      <c r="AG36" s="1606"/>
      <c r="AH36" s="1607"/>
      <c r="AI36" s="230" t="s">
        <v>76</v>
      </c>
      <c r="AK36" s="1605"/>
      <c r="AL36" s="1606"/>
      <c r="AM36" s="1607"/>
      <c r="AN36" s="230" t="s">
        <v>139</v>
      </c>
      <c r="AP36" s="1605"/>
      <c r="AQ36" s="1606"/>
      <c r="AR36" s="1607"/>
      <c r="AS36" s="230" t="s">
        <v>140</v>
      </c>
      <c r="BR36" s="256"/>
    </row>
    <row r="37" spans="1:70" ht="3.75" customHeight="1" x14ac:dyDescent="0.45">
      <c r="A37" s="1484"/>
      <c r="B37" s="1484"/>
      <c r="C37" s="1484"/>
      <c r="D37" s="1484"/>
      <c r="E37" s="1484"/>
      <c r="F37" s="1484"/>
      <c r="G37" s="1484"/>
      <c r="H37" s="1484"/>
      <c r="I37" s="1484"/>
      <c r="J37" s="1484"/>
      <c r="K37" s="1484"/>
      <c r="L37" s="1484"/>
      <c r="M37" s="1484"/>
      <c r="N37" s="1484"/>
      <c r="O37" s="1484"/>
      <c r="P37" s="1484"/>
      <c r="Q37" s="1484"/>
      <c r="R37" s="1484"/>
      <c r="S37" s="1484"/>
      <c r="T37" s="1484"/>
      <c r="U37" s="1484"/>
      <c r="V37" s="1484"/>
      <c r="BR37" s="256"/>
    </row>
    <row r="38" spans="1:70" ht="3.75" customHeight="1" x14ac:dyDescent="0.45">
      <c r="A38" s="1484" t="s">
        <v>43</v>
      </c>
      <c r="B38" s="1484"/>
      <c r="C38" s="1484"/>
      <c r="D38" s="1484"/>
      <c r="E38" s="1484"/>
      <c r="F38" s="1484"/>
      <c r="G38" s="1484"/>
      <c r="H38" s="1484"/>
      <c r="I38" s="1484"/>
      <c r="J38" s="1484"/>
      <c r="K38" s="1484"/>
      <c r="L38" s="1484"/>
      <c r="M38" s="1484"/>
      <c r="N38" s="1484"/>
      <c r="O38" s="1484"/>
      <c r="P38" s="1484"/>
      <c r="Q38" s="1484"/>
      <c r="R38" s="1484"/>
      <c r="S38" s="1484"/>
      <c r="T38" s="1484"/>
      <c r="U38" s="1484"/>
      <c r="V38" s="1484"/>
      <c r="W38" s="1557"/>
      <c r="X38" s="1557"/>
      <c r="Y38" s="1557"/>
      <c r="Z38" s="1557"/>
      <c r="AA38" s="1557"/>
      <c r="AB38" s="1557"/>
      <c r="AC38" s="1557"/>
      <c r="AD38" s="1557"/>
      <c r="AE38" s="1557"/>
      <c r="AF38" s="1557"/>
      <c r="AG38" s="1557"/>
      <c r="AH38" s="1557"/>
      <c r="AI38" s="1557"/>
      <c r="AJ38" s="1557"/>
      <c r="AK38" s="1557"/>
      <c r="AL38" s="1557"/>
      <c r="AM38" s="1557"/>
      <c r="AN38" s="1557"/>
      <c r="AO38" s="1557"/>
      <c r="AP38" s="1557"/>
      <c r="AQ38" s="1557"/>
      <c r="AR38" s="1557"/>
      <c r="AS38" s="1557"/>
      <c r="AT38" s="1557"/>
      <c r="AU38" s="1557"/>
      <c r="AV38" s="1557"/>
      <c r="AW38" s="1557"/>
      <c r="AX38" s="1557"/>
      <c r="AY38" s="1557"/>
      <c r="AZ38" s="1557"/>
      <c r="BA38" s="1557"/>
      <c r="BB38" s="1557"/>
      <c r="BC38" s="1557"/>
      <c r="BD38" s="1557"/>
      <c r="BE38" s="1557"/>
      <c r="BF38" s="1557"/>
      <c r="BG38" s="1557"/>
      <c r="BH38" s="1557"/>
      <c r="BI38" s="1557"/>
      <c r="BJ38" s="1557"/>
      <c r="BK38" s="1557"/>
      <c r="BL38" s="1557"/>
      <c r="BM38" s="1557"/>
      <c r="BN38" s="1557"/>
      <c r="BO38" s="1557"/>
      <c r="BP38" s="1557"/>
      <c r="BQ38" s="1557"/>
      <c r="BR38" s="1557"/>
    </row>
    <row r="39" spans="1:70" ht="49.5" customHeight="1" x14ac:dyDescent="0.45">
      <c r="A39" s="1484"/>
      <c r="B39" s="1484"/>
      <c r="C39" s="1484"/>
      <c r="D39" s="1484"/>
      <c r="E39" s="1484"/>
      <c r="F39" s="1484"/>
      <c r="G39" s="1484"/>
      <c r="H39" s="1484"/>
      <c r="I39" s="1484"/>
      <c r="J39" s="1484"/>
      <c r="K39" s="1484"/>
      <c r="L39" s="1484"/>
      <c r="M39" s="1484"/>
      <c r="N39" s="1484"/>
      <c r="O39" s="1484"/>
      <c r="P39" s="1484"/>
      <c r="Q39" s="1484"/>
      <c r="R39" s="1484"/>
      <c r="S39" s="1484"/>
      <c r="T39" s="1484"/>
      <c r="U39" s="1484"/>
      <c r="V39" s="1484"/>
      <c r="W39" s="1557"/>
      <c r="X39" s="1557"/>
      <c r="Y39" s="1557"/>
      <c r="Z39" s="1557"/>
      <c r="AA39" s="1557"/>
      <c r="AB39" s="1557"/>
      <c r="AC39" s="1557"/>
      <c r="AD39" s="1557"/>
      <c r="AE39" s="1557"/>
      <c r="AF39" s="1557"/>
      <c r="AG39" s="1557"/>
      <c r="AH39" s="1557"/>
      <c r="AI39" s="1557"/>
      <c r="AJ39" s="1557"/>
      <c r="AK39" s="1557"/>
      <c r="AL39" s="1557"/>
      <c r="AM39" s="1557"/>
      <c r="AN39" s="1557"/>
      <c r="AO39" s="1557"/>
      <c r="AP39" s="1557"/>
      <c r="AQ39" s="1557"/>
      <c r="AR39" s="1557"/>
      <c r="AS39" s="1557"/>
      <c r="AT39" s="1557"/>
      <c r="AU39" s="1557"/>
      <c r="AV39" s="1557"/>
      <c r="AW39" s="1557"/>
      <c r="AX39" s="1557"/>
      <c r="AY39" s="1557"/>
      <c r="AZ39" s="1557"/>
      <c r="BA39" s="1557"/>
      <c r="BB39" s="1557"/>
      <c r="BC39" s="1557"/>
      <c r="BD39" s="1557"/>
      <c r="BE39" s="1557"/>
      <c r="BF39" s="1557"/>
      <c r="BG39" s="1557"/>
      <c r="BH39" s="1557"/>
      <c r="BI39" s="1557"/>
      <c r="BJ39" s="1557"/>
      <c r="BK39" s="1557"/>
      <c r="BL39" s="1557"/>
      <c r="BM39" s="1557"/>
      <c r="BN39" s="1557"/>
      <c r="BO39" s="1557"/>
      <c r="BP39" s="1557"/>
      <c r="BQ39" s="1557"/>
      <c r="BR39" s="1557"/>
    </row>
    <row r="40" spans="1:70" ht="3.75" customHeight="1" x14ac:dyDescent="0.45">
      <c r="A40" s="1484"/>
      <c r="B40" s="1484"/>
      <c r="C40" s="1484"/>
      <c r="D40" s="1484"/>
      <c r="E40" s="1484"/>
      <c r="F40" s="1484"/>
      <c r="G40" s="1484"/>
      <c r="H40" s="1484"/>
      <c r="I40" s="1484"/>
      <c r="J40" s="1484"/>
      <c r="K40" s="1484"/>
      <c r="L40" s="1484"/>
      <c r="M40" s="1484"/>
      <c r="N40" s="1484"/>
      <c r="O40" s="1484"/>
      <c r="P40" s="1484"/>
      <c r="Q40" s="1484"/>
      <c r="R40" s="1484"/>
      <c r="S40" s="1484"/>
      <c r="T40" s="1484"/>
      <c r="U40" s="1484"/>
      <c r="V40" s="1484"/>
      <c r="W40" s="1557"/>
      <c r="X40" s="1557"/>
      <c r="Y40" s="1557"/>
      <c r="Z40" s="1557"/>
      <c r="AA40" s="1557"/>
      <c r="AB40" s="1557"/>
      <c r="AC40" s="1557"/>
      <c r="AD40" s="1557"/>
      <c r="AE40" s="1557"/>
      <c r="AF40" s="1557"/>
      <c r="AG40" s="1557"/>
      <c r="AH40" s="1557"/>
      <c r="AI40" s="1557"/>
      <c r="AJ40" s="1557"/>
      <c r="AK40" s="1557"/>
      <c r="AL40" s="1557"/>
      <c r="AM40" s="1557"/>
      <c r="AN40" s="1557"/>
      <c r="AO40" s="1557"/>
      <c r="AP40" s="1557"/>
      <c r="AQ40" s="1557"/>
      <c r="AR40" s="1557"/>
      <c r="AS40" s="1557"/>
      <c r="AT40" s="1557"/>
      <c r="AU40" s="1557"/>
      <c r="AV40" s="1557"/>
      <c r="AW40" s="1557"/>
      <c r="AX40" s="1557"/>
      <c r="AY40" s="1557"/>
      <c r="AZ40" s="1557"/>
      <c r="BA40" s="1557"/>
      <c r="BB40" s="1557"/>
      <c r="BC40" s="1557"/>
      <c r="BD40" s="1557"/>
      <c r="BE40" s="1557"/>
      <c r="BF40" s="1557"/>
      <c r="BG40" s="1557"/>
      <c r="BH40" s="1557"/>
      <c r="BI40" s="1557"/>
      <c r="BJ40" s="1557"/>
      <c r="BK40" s="1557"/>
      <c r="BL40" s="1557"/>
      <c r="BM40" s="1557"/>
      <c r="BN40" s="1557"/>
      <c r="BO40" s="1557"/>
      <c r="BP40" s="1557"/>
      <c r="BQ40" s="1557"/>
      <c r="BR40" s="1557"/>
    </row>
    <row r="41" spans="1:70" ht="3.75" customHeight="1" x14ac:dyDescent="0.45">
      <c r="A41" s="259"/>
      <c r="B41" s="250"/>
      <c r="C41" s="250"/>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8"/>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49"/>
    </row>
    <row r="42" spans="1:70" ht="13.35" customHeight="1" x14ac:dyDescent="0.45">
      <c r="A42" s="260"/>
      <c r="K42" s="1857" t="s">
        <v>84</v>
      </c>
      <c r="L42" s="1858"/>
      <c r="M42" s="230" t="s">
        <v>818</v>
      </c>
      <c r="AE42" s="1857" t="s">
        <v>84</v>
      </c>
      <c r="AF42" s="1858"/>
      <c r="AG42" s="230" t="s">
        <v>5651</v>
      </c>
      <c r="BR42" s="256"/>
    </row>
    <row r="43" spans="1:70" ht="3.6" customHeight="1" x14ac:dyDescent="0.45">
      <c r="A43" s="260"/>
      <c r="BR43" s="256"/>
    </row>
    <row r="44" spans="1:70" ht="3.75" customHeight="1" x14ac:dyDescent="0.45">
      <c r="A44" s="413"/>
      <c r="B44" s="404"/>
      <c r="C44" s="404"/>
      <c r="D44" s="404"/>
      <c r="E44" s="404"/>
      <c r="F44" s="404"/>
      <c r="K44" s="404"/>
      <c r="L44" s="404"/>
      <c r="M44" s="404"/>
      <c r="N44" s="404"/>
      <c r="O44" s="404"/>
      <c r="P44" s="404"/>
      <c r="Q44" s="404"/>
      <c r="R44" s="404"/>
      <c r="BR44" s="256"/>
    </row>
    <row r="45" spans="1:70" ht="13.35" customHeight="1" x14ac:dyDescent="0.45">
      <c r="A45" s="260"/>
      <c r="K45" s="1857" t="s">
        <v>84</v>
      </c>
      <c r="L45" s="1858"/>
      <c r="M45" s="230" t="s">
        <v>5650</v>
      </c>
      <c r="Y45" s="1857" t="s">
        <v>84</v>
      </c>
      <c r="Z45" s="1858"/>
      <c r="AA45" s="230" t="s">
        <v>5649</v>
      </c>
      <c r="AR45" s="1857" t="s">
        <v>84</v>
      </c>
      <c r="AS45" s="1858"/>
      <c r="AT45" s="230" t="s">
        <v>5648</v>
      </c>
      <c r="BR45" s="256"/>
    </row>
    <row r="46" spans="1:70" ht="3.75" customHeight="1" x14ac:dyDescent="0.45">
      <c r="A46" s="413"/>
      <c r="B46" s="404"/>
      <c r="C46" s="404"/>
      <c r="D46" s="404"/>
      <c r="E46" s="404"/>
      <c r="F46" s="404"/>
      <c r="G46" s="404"/>
      <c r="H46" s="404"/>
      <c r="I46" s="404"/>
      <c r="J46" s="404"/>
      <c r="K46" s="404"/>
      <c r="L46" s="404"/>
      <c r="M46" s="404"/>
      <c r="N46" s="404"/>
      <c r="AH46" s="412"/>
      <c r="BR46" s="256"/>
    </row>
    <row r="47" spans="1:70" ht="3.75" customHeight="1" x14ac:dyDescent="0.45">
      <c r="A47" s="260"/>
      <c r="AH47" s="412"/>
      <c r="BR47" s="256"/>
    </row>
    <row r="48" spans="1:70" ht="13.35" customHeight="1" x14ac:dyDescent="0.45">
      <c r="A48" s="260"/>
      <c r="K48" s="1857" t="s">
        <v>84</v>
      </c>
      <c r="L48" s="1858"/>
      <c r="M48" s="230" t="s">
        <v>5634</v>
      </c>
      <c r="AE48" s="1857" t="s">
        <v>84</v>
      </c>
      <c r="AF48" s="1858"/>
      <c r="AG48" s="230" t="s">
        <v>5647</v>
      </c>
      <c r="BR48" s="256"/>
    </row>
    <row r="49" spans="1:132" ht="3.6" customHeight="1" x14ac:dyDescent="0.45">
      <c r="A49" s="264"/>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2"/>
    </row>
    <row r="50" spans="1:132" s="351" customFormat="1" ht="16.5" customHeight="1" x14ac:dyDescent="0.15">
      <c r="B50" s="351" t="s">
        <v>5646</v>
      </c>
      <c r="BT50" s="243"/>
      <c r="BU50" s="243" t="s">
        <v>195</v>
      </c>
      <c r="BV50" s="243" t="s">
        <v>197</v>
      </c>
      <c r="BW50" s="243" t="s">
        <v>199</v>
      </c>
      <c r="BX50" s="243" t="s">
        <v>279</v>
      </c>
      <c r="BY50" s="243" t="s">
        <v>280</v>
      </c>
      <c r="BZ50" s="243"/>
      <c r="CA50" s="243"/>
      <c r="CB50" s="243"/>
      <c r="CC50" s="243"/>
      <c r="CD50" s="243"/>
      <c r="CE50" s="243"/>
      <c r="CF50" s="243"/>
      <c r="CG50" s="243"/>
      <c r="CH50" s="243"/>
      <c r="CI50" s="243"/>
      <c r="CJ50" s="243"/>
      <c r="CK50" s="243"/>
      <c r="CL50" s="243"/>
      <c r="CM50" s="243"/>
      <c r="CN50" s="243"/>
      <c r="CO50" s="243"/>
      <c r="CP50" s="243"/>
      <c r="CQ50" s="243"/>
      <c r="CR50" s="243"/>
      <c r="CS50" s="243"/>
      <c r="CT50" s="243"/>
      <c r="CU50" s="243"/>
      <c r="CV50" s="243"/>
      <c r="CW50" s="243"/>
      <c r="CX50" s="243"/>
      <c r="CY50" s="243"/>
      <c r="CZ50" s="243"/>
      <c r="DA50" s="243"/>
      <c r="DB50" s="243"/>
      <c r="DC50" s="243"/>
      <c r="DD50" s="243"/>
      <c r="DE50" s="243"/>
      <c r="DF50" s="243"/>
      <c r="DG50" s="243"/>
      <c r="DH50" s="243"/>
      <c r="DI50" s="243"/>
      <c r="DJ50" s="243"/>
      <c r="DK50" s="243"/>
      <c r="DL50" s="243"/>
      <c r="DM50" s="243"/>
      <c r="DN50" s="243"/>
      <c r="DO50" s="243"/>
      <c r="DP50" s="243"/>
      <c r="DQ50" s="243"/>
      <c r="DR50" s="243"/>
      <c r="DS50" s="243"/>
      <c r="DT50" s="243"/>
      <c r="DU50" s="243"/>
      <c r="DV50" s="243"/>
      <c r="DW50" s="243"/>
      <c r="DX50" s="243"/>
      <c r="DY50" s="243"/>
      <c r="DZ50" s="243"/>
      <c r="EA50" s="243"/>
      <c r="EB50" s="243"/>
    </row>
    <row r="51" spans="1:132" s="351" customFormat="1" ht="3" customHeight="1" x14ac:dyDescent="0.15">
      <c r="BS51" s="243"/>
      <c r="BT51" s="243" t="s">
        <v>689</v>
      </c>
      <c r="BU51" s="243" t="b">
        <f>E55="☑"</f>
        <v>0</v>
      </c>
      <c r="BV51" s="243" t="b">
        <f>E56="☑"</f>
        <v>0</v>
      </c>
      <c r="BW51" s="243" t="b">
        <f>E57="☑"</f>
        <v>0</v>
      </c>
      <c r="BX51" s="243" t="b">
        <f>E58="☑"</f>
        <v>0</v>
      </c>
      <c r="BY51" s="243" t="b">
        <f>E59="☑"</f>
        <v>0</v>
      </c>
      <c r="BZ51" s="243" t="str">
        <f>IF(BU51=TRUE,BU50,IF(BV51=TRUE,BV50,IF(BW51=TRUE,BW50,IF(BX51=TRUE,BX50,IF(BY51=TRUE,BY50,"")))))</f>
        <v/>
      </c>
      <c r="CA51" s="243" t="str">
        <f>IF(BU51=TRUE,BU59,IF(BV51=TRUE,BV59,IF(BW51=TRUE,BW59,IF(BX51=TRUE,BX59,IF(BY51=TRUE,BY59,"")))))</f>
        <v/>
      </c>
      <c r="CB51" s="243" t="str">
        <f>IF(BU51=TRUE,BU60,IF(BV51=TRUE,BV60,IF(BW51=TRUE,BW60,IF(BX51=TRUE,BX60,IF(BY51=TRUE,BY60,"")))))</f>
        <v/>
      </c>
      <c r="CC51" s="243" t="str">
        <f t="shared" ref="CC51:CC57" si="0">IFERROR(24*(CB51-CA51),"")</f>
        <v/>
      </c>
      <c r="CD51" s="243" t="str">
        <f>IF(BU51=TRUE,BU61,IF(BV51=TRUE,BV61,IF(BW51=TRUE,BW61,IF(BX51=TRUE,BX61,IF(BY51=TRUE,BY61,"")))))</f>
        <v/>
      </c>
      <c r="CE51" s="243" t="str">
        <f>IF(BU51=TRUE,BU62,IF(BV51=TRUE,BV62,IF(BW51=TRUE,BW62,IF(BX51=TRUE,BX62,IF(BY51=TRUE,BY62,"")))))</f>
        <v/>
      </c>
      <c r="CF51" s="243" t="str">
        <f t="shared" ref="CF51:CF57" si="1">IFERROR(24*(CE51-CD51),"")</f>
        <v/>
      </c>
      <c r="CG51" s="243"/>
      <c r="CH51" s="243"/>
      <c r="CI51" s="243"/>
      <c r="CJ51" s="243"/>
      <c r="CK51" s="243"/>
      <c r="CL51" s="243"/>
    </row>
    <row r="52" spans="1:132" s="351" customFormat="1" ht="3.75" customHeight="1" x14ac:dyDescent="0.15">
      <c r="BT52" s="414" t="s">
        <v>241</v>
      </c>
      <c r="BU52" s="243" t="b">
        <f>I55="☑"</f>
        <v>0</v>
      </c>
      <c r="BV52" s="243" t="b">
        <f>I56="☑"</f>
        <v>0</v>
      </c>
      <c r="BW52" s="243" t="b">
        <f>I57="☑"</f>
        <v>0</v>
      </c>
      <c r="BX52" s="243" t="b">
        <f>I58="☑"</f>
        <v>0</v>
      </c>
      <c r="BY52" s="243" t="b">
        <f>I59="☑"</f>
        <v>0</v>
      </c>
      <c r="BZ52" s="243" t="str">
        <f>IF(BU52=TRUE,BU50,IF(BV52=TRUE,BV50,IF(BW52=TRUE,BW50,IF(BX52=TRUE,BX50,IF(BY52=TRUE,BY50,"")))))</f>
        <v/>
      </c>
      <c r="CA52" s="243" t="str">
        <f>IF(BU52=TRUE,BU59,IF(BV52=TRUE,BV59,IF(BW52=TRUE,BW59,IF(BX52=TRUE,BX59,IF(BY52=TRUE,BY59,"")))))</f>
        <v/>
      </c>
      <c r="CB52" s="415" t="str">
        <f>IF(BU52=TRUE,BU60,IF(BV52=TRUE,BV60,IF(BW52=TRUE,BW60,IF(BX52=TRUE,BX60,IF(BY52=TRUE,BY60,"")))))</f>
        <v/>
      </c>
      <c r="CC52" s="243" t="str">
        <f t="shared" si="0"/>
        <v/>
      </c>
      <c r="CD52" s="415" t="str">
        <f>IF(BU52=TRUE,BU61,IF(BV52=TRUE,BV61,IF(BW52=TRUE,BW61,IF(BX52=TRUE,BX61,IF(BY52=TRUE,BY61,"")))))</f>
        <v/>
      </c>
      <c r="CE52" s="415" t="str">
        <f>IF(BU52=TRUE,BU62,IF(BV52=TRUE,BV62,IF(BW52=TRUE,BW62,IF(BX52=TRUE,BX62,IF(BY52=TRUE,BY62,"")))))</f>
        <v/>
      </c>
      <c r="CF52" s="243" t="str">
        <f t="shared" si="1"/>
        <v/>
      </c>
      <c r="CI52" s="243"/>
      <c r="CJ52" s="243"/>
      <c r="CK52" s="243"/>
      <c r="CL52" s="243"/>
    </row>
    <row r="53" spans="1:132" s="351" customFormat="1" ht="12.75" customHeight="1" x14ac:dyDescent="0.15">
      <c r="B53" s="351" t="s">
        <v>235</v>
      </c>
      <c r="BS53" s="416" t="s">
        <v>5645</v>
      </c>
      <c r="BT53" s="414" t="s">
        <v>242</v>
      </c>
      <c r="BU53" s="243" t="b">
        <f>M55="☑"</f>
        <v>0</v>
      </c>
      <c r="BV53" s="243" t="b">
        <f>M56="☑"</f>
        <v>0</v>
      </c>
      <c r="BW53" s="243" t="b">
        <f>M57="☑"</f>
        <v>0</v>
      </c>
      <c r="BX53" s="243" t="b">
        <f>M58="☑"</f>
        <v>0</v>
      </c>
      <c r="BY53" s="243" t="b">
        <f>M59="☑"</f>
        <v>0</v>
      </c>
      <c r="BZ53" s="243" t="str">
        <f>IF(BU53=TRUE,BU50,IF(BV53=TRUE,BV50,IF(BW53=TRUE,BW50,IF(BX53=TRUE,BX50,IF(BY53=TRUE,BY50,"")))))</f>
        <v/>
      </c>
      <c r="CA53" s="243" t="str">
        <f>IF(BU53=TRUE,BU59,IF(BV53=TRUE,BV59,IF(BW53=TRUE,BW59,IF(BX53=TRUE,BX59,IF(BY53=TRUE,BY59,"")))))</f>
        <v/>
      </c>
      <c r="CB53" s="415" t="str">
        <f>IF(BU53=TRUE,BU60,IF(BV53=TRUE,BV60,IF(BW53=TRUE,BW60,IF(BX53=TRUE,BX60,IF(BY53=TRUE,BY60,"")))))</f>
        <v/>
      </c>
      <c r="CC53" s="243" t="str">
        <f t="shared" si="0"/>
        <v/>
      </c>
      <c r="CD53" s="415" t="str">
        <f>IF(BU53=TRUE,BU61,IF(BV53=TRUE,BV61,IF(BW53=TRUE,BW61,IF(BX53=TRUE,BX61,IF(BY53=TRUE,BY61,"")))))</f>
        <v/>
      </c>
      <c r="CE53" s="415" t="str">
        <f>IF(BU53=TRUE,BU62,IF(BV53=TRUE,BV62,IF(BW53=TRUE,BW62,IF(BX53=TRUE,BX62,IF(BY53=TRUE,BY62,"")))))</f>
        <v/>
      </c>
      <c r="CF53" s="243" t="str">
        <f t="shared" si="1"/>
        <v/>
      </c>
      <c r="CI53" s="243"/>
      <c r="CJ53" s="243"/>
      <c r="CK53" s="243"/>
      <c r="CL53" s="243"/>
    </row>
    <row r="54" spans="1:132" s="351" customFormat="1" ht="12.75" customHeight="1" x14ac:dyDescent="0.15">
      <c r="C54" s="351" t="s">
        <v>236</v>
      </c>
      <c r="AH54" s="243" t="s">
        <v>237</v>
      </c>
      <c r="AW54" s="243" t="s">
        <v>5644</v>
      </c>
      <c r="BS54" s="243" t="s">
        <v>5643</v>
      </c>
      <c r="BT54" s="414" t="s">
        <v>243</v>
      </c>
      <c r="BU54" s="243" t="b">
        <f>Q55="☑"</f>
        <v>0</v>
      </c>
      <c r="BV54" s="243" t="b">
        <f>Q56="☑"</f>
        <v>0</v>
      </c>
      <c r="BW54" s="243" t="b">
        <f>Q57="☑"</f>
        <v>0</v>
      </c>
      <c r="BX54" s="243" t="b">
        <f>Q58="☑"</f>
        <v>0</v>
      </c>
      <c r="BY54" s="243" t="b">
        <f>Q59="☑"</f>
        <v>0</v>
      </c>
      <c r="BZ54" s="243" t="str">
        <f>IF(BU54=TRUE,BU50,IF(BV54=TRUE,BV50,IF(BW54=TRUE,BW50,IF(BX54=TRUE,BX50,IF(BY54=TRUE,BY50,"")))))</f>
        <v/>
      </c>
      <c r="CA54" s="243" t="str">
        <f>IF(BU54=TRUE,BU59,IF(BV54=TRUE,BV59,IF(BW54=TRUE,BW59,IF(BX54=TRUE,BX59,IF(BY54=TRUE,BY59,"")))))</f>
        <v/>
      </c>
      <c r="CB54" s="415" t="str">
        <f>IF(BU54=TRUE,BU60,IF(BV54=TRUE,BV60,IF(BW54=TRUE,BW60,IF(BX54=TRUE,BX60,IF(BY54=TRUE,BY60,"")))))</f>
        <v/>
      </c>
      <c r="CC54" s="243" t="str">
        <f t="shared" si="0"/>
        <v/>
      </c>
      <c r="CD54" s="415" t="str">
        <f>IF(BU54=TRUE,BU61,IF(BV54=TRUE,BV61,IF(BW54=TRUE,BW61,IF(BX54=TRUE,BX61,IF(BY54=TRUE,BY61,"")))))</f>
        <v/>
      </c>
      <c r="CE54" s="415" t="str">
        <f>IF(BU54=TRUE,BU62,IF(BV54=TRUE,BV62,IF(BW54=TRUE,BW62,IF(BX54=TRUE,BX62,IF(BY54=TRUE,BY62,"")))))</f>
        <v/>
      </c>
      <c r="CF54" s="243" t="str">
        <f t="shared" si="1"/>
        <v/>
      </c>
      <c r="CI54" s="243"/>
      <c r="CJ54" s="243"/>
      <c r="CK54" s="243"/>
      <c r="CL54" s="243"/>
    </row>
    <row r="55" spans="1:132" s="351" customFormat="1" ht="13.05" customHeight="1" x14ac:dyDescent="0.15">
      <c r="C55" s="351" t="s">
        <v>239</v>
      </c>
      <c r="E55" s="1403" t="s">
        <v>70</v>
      </c>
      <c r="F55" s="1403"/>
      <c r="G55" s="351" t="s">
        <v>240</v>
      </c>
      <c r="I55" s="1403" t="s">
        <v>70</v>
      </c>
      <c r="J55" s="1403"/>
      <c r="K55" s="351" t="s">
        <v>241</v>
      </c>
      <c r="M55" s="1403" t="s">
        <v>5642</v>
      </c>
      <c r="N55" s="1403"/>
      <c r="O55" s="351" t="s">
        <v>242</v>
      </c>
      <c r="Q55" s="1403" t="s">
        <v>70</v>
      </c>
      <c r="R55" s="1403"/>
      <c r="S55" s="351" t="s">
        <v>243</v>
      </c>
      <c r="U55" s="1403" t="s">
        <v>5642</v>
      </c>
      <c r="V55" s="1403"/>
      <c r="W55" s="351" t="s">
        <v>244</v>
      </c>
      <c r="Y55" s="1403" t="s">
        <v>70</v>
      </c>
      <c r="Z55" s="1403"/>
      <c r="AA55" s="351" t="s">
        <v>245</v>
      </c>
      <c r="AC55" s="1403" t="s">
        <v>70</v>
      </c>
      <c r="AD55" s="1403"/>
      <c r="AE55" s="351" t="s">
        <v>47</v>
      </c>
      <c r="AH55" s="1860"/>
      <c r="AI55" s="1860"/>
      <c r="AJ55" s="1860"/>
      <c r="AK55" s="351" t="s">
        <v>246</v>
      </c>
      <c r="AL55" s="1860"/>
      <c r="AM55" s="1860"/>
      <c r="AN55" s="1860"/>
      <c r="AO55" s="417" t="s">
        <v>247</v>
      </c>
      <c r="AP55" s="353"/>
      <c r="AQ55" s="1860"/>
      <c r="AR55" s="1860"/>
      <c r="AS55" s="1860"/>
      <c r="AT55" s="351" t="s">
        <v>246</v>
      </c>
      <c r="AU55" s="1860"/>
      <c r="AV55" s="1860"/>
      <c r="AW55" s="1860"/>
      <c r="AX55" s="351" t="s">
        <v>81</v>
      </c>
      <c r="AZ55" s="1861"/>
      <c r="BA55" s="1861"/>
      <c r="BB55" s="1861"/>
      <c r="BC55" s="351" t="s">
        <v>246</v>
      </c>
      <c r="BD55" s="1861"/>
      <c r="BE55" s="1861"/>
      <c r="BF55" s="1861"/>
      <c r="BG55" s="417" t="s">
        <v>247</v>
      </c>
      <c r="BH55" s="353"/>
      <c r="BI55" s="1861"/>
      <c r="BJ55" s="1861"/>
      <c r="BK55" s="1861"/>
      <c r="BL55" s="351" t="s">
        <v>246</v>
      </c>
      <c r="BM55" s="1861"/>
      <c r="BN55" s="1861"/>
      <c r="BO55" s="1861"/>
      <c r="BP55" s="351" t="s">
        <v>123</v>
      </c>
      <c r="BT55" s="414" t="s">
        <v>274</v>
      </c>
      <c r="BU55" s="243" t="b">
        <f>U55="☑"</f>
        <v>0</v>
      </c>
      <c r="BV55" s="243" t="b">
        <f>U56="☑"</f>
        <v>0</v>
      </c>
      <c r="BW55" s="243" t="b">
        <f>U57="☑"</f>
        <v>0</v>
      </c>
      <c r="BX55" s="243" t="b">
        <f>U58="☑"</f>
        <v>0</v>
      </c>
      <c r="BY55" s="243" t="b">
        <f>U59="☑"</f>
        <v>0</v>
      </c>
      <c r="BZ55" s="243" t="str">
        <f>IF(BU55=TRUE,BU50,IF(BV55=TRUE,BV50,IF(BW55=TRUE,BW50,IF(BX55=TRUE,BX50,IF(BY55=TRUE,BY50,"")))))</f>
        <v/>
      </c>
      <c r="CA55" s="243" t="str">
        <f>IF(BU55=TRUE,BU59,IF(BV55=TRUE,BV59,IF(BW55=TRUE,BW59,IF(BX55=TRUE,BX59,IF(BY55=TRUE,BY59,"")))))</f>
        <v/>
      </c>
      <c r="CB55" s="415" t="str">
        <f>IF(BU55=TRUE,BU60,IF(BV55=TRUE,BV60,IF(BW55=TRUE,BW60,IF(BX55=TRUE,BX60,IF(BY55=TRUE,BY60,"")))))</f>
        <v/>
      </c>
      <c r="CC55" s="243" t="str">
        <f t="shared" si="0"/>
        <v/>
      </c>
      <c r="CD55" s="415" t="str">
        <f>IF(BU55=TRUE,BU61,IF(BV55=TRUE,BV61,IF(BW55=TRUE,BW61,IF(BX55=TRUE,BX61,IF(BY55=TRUE,BY61,"")))))</f>
        <v/>
      </c>
      <c r="CE55" s="415" t="str">
        <f>IF(BU55=TRUE,BU62,IF(BV55=TRUE,BV62,IF(BW55=TRUE,BW62,IF(BX55=TRUE,BX62,IF(BY55=TRUE,BY62,"")))))</f>
        <v/>
      </c>
      <c r="CF55" s="243" t="str">
        <f t="shared" si="1"/>
        <v/>
      </c>
      <c r="CI55" s="243"/>
      <c r="CJ55" s="243"/>
      <c r="CK55" s="243"/>
      <c r="CL55" s="243"/>
    </row>
    <row r="56" spans="1:132" s="351" customFormat="1" ht="13.05" customHeight="1" x14ac:dyDescent="0.15">
      <c r="C56" s="351" t="s">
        <v>248</v>
      </c>
      <c r="E56" s="1403" t="s">
        <v>70</v>
      </c>
      <c r="F56" s="1403"/>
      <c r="G56" s="351" t="s">
        <v>240</v>
      </c>
      <c r="I56" s="1403" t="s">
        <v>70</v>
      </c>
      <c r="J56" s="1403"/>
      <c r="K56" s="351" t="s">
        <v>241</v>
      </c>
      <c r="M56" s="1403" t="s">
        <v>5642</v>
      </c>
      <c r="N56" s="1403"/>
      <c r="O56" s="351" t="s">
        <v>242</v>
      </c>
      <c r="Q56" s="1403" t="s">
        <v>5642</v>
      </c>
      <c r="R56" s="1403"/>
      <c r="S56" s="351" t="s">
        <v>243</v>
      </c>
      <c r="U56" s="1403" t="s">
        <v>5642</v>
      </c>
      <c r="V56" s="1403"/>
      <c r="W56" s="351" t="s">
        <v>244</v>
      </c>
      <c r="Y56" s="1403" t="s">
        <v>5642</v>
      </c>
      <c r="Z56" s="1403"/>
      <c r="AA56" s="351" t="s">
        <v>245</v>
      </c>
      <c r="AC56" s="1403" t="s">
        <v>5642</v>
      </c>
      <c r="AD56" s="1403"/>
      <c r="AE56" s="351" t="s">
        <v>47</v>
      </c>
      <c r="AH56" s="1860"/>
      <c r="AI56" s="1860"/>
      <c r="AJ56" s="1860"/>
      <c r="AK56" s="351" t="s">
        <v>246</v>
      </c>
      <c r="AL56" s="1860"/>
      <c r="AM56" s="1860"/>
      <c r="AN56" s="1860"/>
      <c r="AO56" s="417" t="s">
        <v>247</v>
      </c>
      <c r="AP56" s="353"/>
      <c r="AQ56" s="1860"/>
      <c r="AR56" s="1860"/>
      <c r="AS56" s="1860"/>
      <c r="AT56" s="351" t="s">
        <v>246</v>
      </c>
      <c r="AU56" s="1860"/>
      <c r="AV56" s="1860"/>
      <c r="AW56" s="1860"/>
      <c r="AX56" s="351" t="s">
        <v>81</v>
      </c>
      <c r="AZ56" s="1861"/>
      <c r="BA56" s="1861"/>
      <c r="BB56" s="1861"/>
      <c r="BC56" s="351" t="s">
        <v>246</v>
      </c>
      <c r="BD56" s="1861"/>
      <c r="BE56" s="1861"/>
      <c r="BF56" s="1861"/>
      <c r="BG56" s="417" t="s">
        <v>247</v>
      </c>
      <c r="BH56" s="353"/>
      <c r="BI56" s="1861"/>
      <c r="BJ56" s="1861"/>
      <c r="BK56" s="1861"/>
      <c r="BL56" s="351" t="s">
        <v>246</v>
      </c>
      <c r="BM56" s="1861"/>
      <c r="BN56" s="1861"/>
      <c r="BO56" s="1861"/>
      <c r="BP56" s="351" t="s">
        <v>123</v>
      </c>
      <c r="BT56" s="414" t="s">
        <v>245</v>
      </c>
      <c r="BU56" s="243" t="b">
        <f>Y55="☑"</f>
        <v>0</v>
      </c>
      <c r="BV56" s="243" t="b">
        <f>Y56="☑"</f>
        <v>0</v>
      </c>
      <c r="BW56" s="243" t="b">
        <f>Y57="☑"</f>
        <v>0</v>
      </c>
      <c r="BX56" s="243" t="b">
        <f>Y58="☑"</f>
        <v>0</v>
      </c>
      <c r="BY56" s="243" t="b">
        <f>Y59="☑"</f>
        <v>0</v>
      </c>
      <c r="BZ56" s="243" t="str">
        <f>IF(BU56=TRUE,BU50,IF(BV56=TRUE,BV50,IF(BW56=TRUE,BW50,IF(BX56=TRUE,BX50,IF(BY56=TRUE,BY50,"")))))</f>
        <v/>
      </c>
      <c r="CA56" s="243" t="str">
        <f>IF(BU56=TRUE,BU59,IF(BV56=TRUE,BV59,IF(BW56=TRUE,BW59,IF(BX56=TRUE,BX59,IF(BY56=TRUE,BY59,"")))))</f>
        <v/>
      </c>
      <c r="CB56" s="415" t="str">
        <f>IF(BU56=TRUE,BU60,IF(BV56=TRUE,BV60,IF(BW56=TRUE,BW60,IF(BX56=TRUE,BX60,IF(BY56=TRUE,BY60,"")))))</f>
        <v/>
      </c>
      <c r="CC56" s="243" t="str">
        <f t="shared" si="0"/>
        <v/>
      </c>
      <c r="CD56" s="415" t="str">
        <f>IF(BU56=TRUE,BU61,IF(BV56=TRUE,BV61,IF(BW56=TRUE,BW61,IF(BX56=TRUE,BX61,IF(BY56=TRUE,BY61,"")))))</f>
        <v/>
      </c>
      <c r="CE56" s="415" t="str">
        <f>IF(BU56=TRUE,BU62,IF(BV56=TRUE,BV62,IF(BW56=TRUE,BW62,IF(BX56=TRUE,BX62,IF(BY56=TRUE,BY62,"")))))</f>
        <v/>
      </c>
      <c r="CF56" s="243" t="str">
        <f t="shared" si="1"/>
        <v/>
      </c>
      <c r="CI56" s="243"/>
      <c r="CJ56" s="243"/>
      <c r="CK56" s="243"/>
      <c r="CL56" s="243"/>
    </row>
    <row r="57" spans="1:132" s="351" customFormat="1" ht="13.05" customHeight="1" x14ac:dyDescent="0.15">
      <c r="C57" s="351" t="s">
        <v>249</v>
      </c>
      <c r="E57" s="1403" t="s">
        <v>70</v>
      </c>
      <c r="F57" s="1403"/>
      <c r="G57" s="351" t="s">
        <v>240</v>
      </c>
      <c r="I57" s="1403" t="s">
        <v>5642</v>
      </c>
      <c r="J57" s="1403"/>
      <c r="K57" s="351" t="s">
        <v>241</v>
      </c>
      <c r="M57" s="1403" t="s">
        <v>70</v>
      </c>
      <c r="N57" s="1403"/>
      <c r="O57" s="351" t="s">
        <v>250</v>
      </c>
      <c r="Q57" s="1403" t="s">
        <v>5642</v>
      </c>
      <c r="R57" s="1403"/>
      <c r="S57" s="351" t="s">
        <v>251</v>
      </c>
      <c r="U57" s="1403" t="s">
        <v>5642</v>
      </c>
      <c r="V57" s="1403"/>
      <c r="W57" s="351" t="s">
        <v>252</v>
      </c>
      <c r="Y57" s="1403" t="s">
        <v>5642</v>
      </c>
      <c r="Z57" s="1403"/>
      <c r="AA57" s="351" t="s">
        <v>245</v>
      </c>
      <c r="AC57" s="1403" t="s">
        <v>5642</v>
      </c>
      <c r="AD57" s="1403"/>
      <c r="AE57" s="351" t="s">
        <v>47</v>
      </c>
      <c r="AH57" s="1860"/>
      <c r="AI57" s="1860"/>
      <c r="AJ57" s="1860"/>
      <c r="AK57" s="351" t="s">
        <v>246</v>
      </c>
      <c r="AL57" s="1860"/>
      <c r="AM57" s="1860"/>
      <c r="AN57" s="1860"/>
      <c r="AO57" s="417" t="s">
        <v>247</v>
      </c>
      <c r="AP57" s="353"/>
      <c r="AQ57" s="1860"/>
      <c r="AR57" s="1860"/>
      <c r="AS57" s="1860"/>
      <c r="AT57" s="351" t="s">
        <v>246</v>
      </c>
      <c r="AU57" s="1860"/>
      <c r="AV57" s="1860"/>
      <c r="AW57" s="1860"/>
      <c r="AX57" s="351" t="s">
        <v>81</v>
      </c>
      <c r="AZ57" s="1861"/>
      <c r="BA57" s="1861"/>
      <c r="BB57" s="1861"/>
      <c r="BC57" s="351" t="s">
        <v>246</v>
      </c>
      <c r="BD57" s="1861"/>
      <c r="BE57" s="1861"/>
      <c r="BF57" s="1861"/>
      <c r="BG57" s="417" t="s">
        <v>247</v>
      </c>
      <c r="BH57" s="353"/>
      <c r="BI57" s="1861"/>
      <c r="BJ57" s="1861"/>
      <c r="BK57" s="1861"/>
      <c r="BL57" s="351" t="s">
        <v>246</v>
      </c>
      <c r="BM57" s="1861"/>
      <c r="BN57" s="1861"/>
      <c r="BO57" s="1861"/>
      <c r="BP57" s="351" t="s">
        <v>123</v>
      </c>
      <c r="BT57" s="414" t="s">
        <v>47</v>
      </c>
      <c r="BU57" s="243" t="b">
        <f>AC55="☑"</f>
        <v>0</v>
      </c>
      <c r="BV57" s="243" t="b">
        <f>AC56="☑"</f>
        <v>0</v>
      </c>
      <c r="BW57" s="243" t="b">
        <f>AC57="☑"</f>
        <v>0</v>
      </c>
      <c r="BX57" s="243" t="b">
        <f>AC58="☑"</f>
        <v>0</v>
      </c>
      <c r="BY57" s="243" t="b">
        <f>AC59="☑"</f>
        <v>0</v>
      </c>
      <c r="BZ57" s="243" t="str">
        <f>IF(BU57=TRUE,BU50,IF(BV57=TRUE,BV50,IF(BW57=TRUE,BW50,IF(BX57=TRUE,BX50,IF(BY57=TRUE,BY50,"")))))</f>
        <v/>
      </c>
      <c r="CA57" s="243" t="str">
        <f>IF(BU57=TRUE,BU59,IF(BV57=TRUE,BV59,IF(BW57=TRUE,BW59,IF(BX57=TRUE,BX59,IF(BY57=TRUE,BY59,"")))))</f>
        <v/>
      </c>
      <c r="CB57" s="418" t="str">
        <f>IF(BU57=TRUE,BU60,IF(BV57=TRUE,BV60,IF(BW57=TRUE,BW60,IF(BX57=TRUE,BX60,IF(BY57=TRUE,BY60,"")))))</f>
        <v/>
      </c>
      <c r="CC57" s="243" t="str">
        <f t="shared" si="0"/>
        <v/>
      </c>
      <c r="CD57" s="418" t="str">
        <f>IF(BU57=TRUE,BU61,IF(BV57=TRUE,BV61,IF(BW57=TRUE,BW61,IF(BX57=TRUE,BX61,IF(BY57=TRUE,BY61,"")))))</f>
        <v/>
      </c>
      <c r="CE57" s="418" t="str">
        <f>IF(BU57=TRUE,BU62,IF(BV57=TRUE,BV62,IF(BW57=TRUE,BW62,IF(BX57=TRUE,BX62,IF(BY57=TRUE,BY62,"")))))</f>
        <v/>
      </c>
      <c r="CF57" s="243" t="str">
        <f t="shared" si="1"/>
        <v/>
      </c>
      <c r="CI57" s="243"/>
      <c r="CJ57" s="243"/>
      <c r="CK57" s="243"/>
      <c r="CL57" s="243"/>
    </row>
    <row r="58" spans="1:132" s="351" customFormat="1" ht="13.05" customHeight="1" x14ac:dyDescent="0.15">
      <c r="C58" s="351" t="s">
        <v>253</v>
      </c>
      <c r="E58" s="1403" t="s">
        <v>70</v>
      </c>
      <c r="F58" s="1403"/>
      <c r="G58" s="351" t="s">
        <v>240</v>
      </c>
      <c r="I58" s="1403" t="s">
        <v>5642</v>
      </c>
      <c r="J58" s="1403"/>
      <c r="K58" s="351" t="s">
        <v>254</v>
      </c>
      <c r="M58" s="1403" t="s">
        <v>5642</v>
      </c>
      <c r="N58" s="1403"/>
      <c r="O58" s="351" t="s">
        <v>250</v>
      </c>
      <c r="Q58" s="1403" t="s">
        <v>70</v>
      </c>
      <c r="R58" s="1403"/>
      <c r="S58" s="351" t="s">
        <v>251</v>
      </c>
      <c r="U58" s="1403" t="s">
        <v>5642</v>
      </c>
      <c r="V58" s="1403"/>
      <c r="W58" s="351" t="s">
        <v>252</v>
      </c>
      <c r="Y58" s="1403" t="s">
        <v>5642</v>
      </c>
      <c r="Z58" s="1403"/>
      <c r="AA58" s="351" t="s">
        <v>245</v>
      </c>
      <c r="AC58" s="1403" t="s">
        <v>5642</v>
      </c>
      <c r="AD58" s="1403"/>
      <c r="AE58" s="351" t="s">
        <v>47</v>
      </c>
      <c r="AH58" s="1860"/>
      <c r="AI58" s="1860"/>
      <c r="AJ58" s="1860"/>
      <c r="AK58" s="351" t="s">
        <v>246</v>
      </c>
      <c r="AL58" s="1860"/>
      <c r="AM58" s="1860"/>
      <c r="AN58" s="1860"/>
      <c r="AO58" s="417" t="s">
        <v>247</v>
      </c>
      <c r="AP58" s="353"/>
      <c r="AQ58" s="1860"/>
      <c r="AR58" s="1860"/>
      <c r="AS58" s="1860"/>
      <c r="AT58" s="351" t="s">
        <v>246</v>
      </c>
      <c r="AU58" s="1860"/>
      <c r="AV58" s="1860"/>
      <c r="AW58" s="1860"/>
      <c r="AX58" s="351" t="s">
        <v>81</v>
      </c>
      <c r="AZ58" s="1861"/>
      <c r="BA58" s="1861"/>
      <c r="BB58" s="1861"/>
      <c r="BC58" s="351" t="s">
        <v>246</v>
      </c>
      <c r="BD58" s="1861"/>
      <c r="BE58" s="1861"/>
      <c r="BF58" s="1861"/>
      <c r="BG58" s="417" t="s">
        <v>247</v>
      </c>
      <c r="BH58" s="353"/>
      <c r="BI58" s="1861"/>
      <c r="BJ58" s="1861"/>
      <c r="BK58" s="1861"/>
      <c r="BL58" s="351" t="s">
        <v>246</v>
      </c>
      <c r="BM58" s="1861"/>
      <c r="BN58" s="1861"/>
      <c r="BO58" s="1861"/>
      <c r="BP58" s="351" t="s">
        <v>123</v>
      </c>
      <c r="BT58" s="243"/>
      <c r="BU58" s="243">
        <f>COUNTIF(BU52:BU57,TRUE)</f>
        <v>0</v>
      </c>
      <c r="BV58" s="243">
        <f>COUNTIF(BV52:BV57,TRUE)</f>
        <v>0</v>
      </c>
      <c r="BW58" s="243">
        <f>COUNTIF(BW52:BW57,TRUE)</f>
        <v>0</v>
      </c>
      <c r="BX58" s="243">
        <f>COUNTIF(BX52:BX57,TRUE)</f>
        <v>0</v>
      </c>
      <c r="BY58" s="243">
        <f>COUNTIF(BY52:BY57,TRUE)</f>
        <v>0</v>
      </c>
      <c r="BZ58" s="243"/>
      <c r="CA58" s="243"/>
      <c r="CB58" s="243"/>
      <c r="CC58" s="243">
        <f>SUM(CC52:CC57)</f>
        <v>0</v>
      </c>
      <c r="CD58" s="243"/>
      <c r="CE58" s="243"/>
      <c r="CF58" s="243">
        <f>SUM(CF52:CF57)</f>
        <v>0</v>
      </c>
      <c r="CI58" s="243"/>
      <c r="CJ58" s="243"/>
      <c r="CK58" s="243"/>
      <c r="CL58" s="243"/>
    </row>
    <row r="59" spans="1:132" s="351" customFormat="1" ht="13.05" customHeight="1" x14ac:dyDescent="0.15">
      <c r="C59" s="351" t="s">
        <v>255</v>
      </c>
      <c r="E59" s="1403" t="s">
        <v>70</v>
      </c>
      <c r="F59" s="1403"/>
      <c r="G59" s="351" t="s">
        <v>240</v>
      </c>
      <c r="I59" s="1403" t="s">
        <v>5642</v>
      </c>
      <c r="J59" s="1403"/>
      <c r="K59" s="351" t="s">
        <v>254</v>
      </c>
      <c r="M59" s="1403" t="s">
        <v>5642</v>
      </c>
      <c r="N59" s="1403"/>
      <c r="O59" s="351" t="s">
        <v>250</v>
      </c>
      <c r="Q59" s="1403" t="s">
        <v>5642</v>
      </c>
      <c r="R59" s="1403"/>
      <c r="S59" s="351" t="s">
        <v>251</v>
      </c>
      <c r="U59" s="1403" t="s">
        <v>70</v>
      </c>
      <c r="V59" s="1403"/>
      <c r="W59" s="351" t="s">
        <v>252</v>
      </c>
      <c r="Y59" s="1403" t="s">
        <v>70</v>
      </c>
      <c r="Z59" s="1403"/>
      <c r="AA59" s="351" t="s">
        <v>245</v>
      </c>
      <c r="AC59" s="1403" t="s">
        <v>5642</v>
      </c>
      <c r="AD59" s="1403"/>
      <c r="AE59" s="351" t="s">
        <v>47</v>
      </c>
      <c r="AH59" s="1860"/>
      <c r="AI59" s="1860"/>
      <c r="AJ59" s="1860"/>
      <c r="AK59" s="351" t="s">
        <v>246</v>
      </c>
      <c r="AL59" s="1860"/>
      <c r="AM59" s="1860"/>
      <c r="AN59" s="1860"/>
      <c r="AO59" s="417" t="s">
        <v>247</v>
      </c>
      <c r="AP59" s="353"/>
      <c r="AQ59" s="1860"/>
      <c r="AR59" s="1860"/>
      <c r="AS59" s="1860"/>
      <c r="AT59" s="351" t="s">
        <v>246</v>
      </c>
      <c r="AU59" s="1860"/>
      <c r="AV59" s="1860"/>
      <c r="AW59" s="1860"/>
      <c r="AX59" s="351" t="s">
        <v>81</v>
      </c>
      <c r="AZ59" s="1861"/>
      <c r="BA59" s="1861"/>
      <c r="BB59" s="1861"/>
      <c r="BC59" s="351" t="s">
        <v>246</v>
      </c>
      <c r="BD59" s="1861"/>
      <c r="BE59" s="1861"/>
      <c r="BF59" s="1861"/>
      <c r="BG59" s="417" t="s">
        <v>247</v>
      </c>
      <c r="BH59" s="353"/>
      <c r="BI59" s="1861"/>
      <c r="BJ59" s="1861"/>
      <c r="BK59" s="1861"/>
      <c r="BL59" s="351" t="s">
        <v>246</v>
      </c>
      <c r="BM59" s="1861"/>
      <c r="BN59" s="1861"/>
      <c r="BO59" s="1861"/>
      <c r="BP59" s="351" t="s">
        <v>123</v>
      </c>
      <c r="BT59" s="243"/>
      <c r="BU59" s="243" t="str">
        <f>AH55&amp;":"&amp;AL55</f>
        <v>:</v>
      </c>
      <c r="BV59" s="415" t="str">
        <f>AH56&amp;":"&amp;AL56</f>
        <v>:</v>
      </c>
      <c r="BW59" s="243" t="str">
        <f>AH57&amp;":"&amp;AL57</f>
        <v>:</v>
      </c>
      <c r="BX59" s="243" t="str">
        <f>AH58&amp;":"&amp;AL58</f>
        <v>:</v>
      </c>
      <c r="BY59" s="243" t="str">
        <f>AH59&amp;":"&amp;AL59</f>
        <v>:</v>
      </c>
      <c r="BZ59" s="243"/>
      <c r="CA59" s="243"/>
      <c r="CB59" s="243"/>
      <c r="CC59" s="243">
        <f>CC58-CF58</f>
        <v>0</v>
      </c>
      <c r="CD59" s="243"/>
      <c r="CE59" s="243"/>
      <c r="CF59" s="243"/>
      <c r="CI59" s="243"/>
      <c r="CJ59" s="243"/>
      <c r="CK59" s="243"/>
      <c r="CL59" s="243"/>
    </row>
    <row r="60" spans="1:132" s="351" customFormat="1" ht="3" customHeight="1" x14ac:dyDescent="0.15">
      <c r="E60" s="419"/>
      <c r="F60" s="419"/>
      <c r="BT60" s="243"/>
      <c r="BU60" s="243" t="str">
        <f>AQ55&amp;":"&amp;AU55</f>
        <v>:</v>
      </c>
      <c r="BV60" s="415" t="str">
        <f>AQ56&amp;":"&amp;AU56</f>
        <v>:</v>
      </c>
      <c r="BW60" s="243" t="str">
        <f>AQ57&amp;":"&amp;AU57</f>
        <v>:</v>
      </c>
      <c r="BX60" s="243" t="str">
        <f>AQ58&amp;":"&amp;AU58</f>
        <v>:</v>
      </c>
      <c r="BY60" s="243" t="str">
        <f>AQ59&amp;":"&amp;AU59</f>
        <v>:</v>
      </c>
      <c r="BZ60" s="243"/>
      <c r="CA60" s="243"/>
      <c r="CB60" s="243"/>
      <c r="CC60" s="243"/>
      <c r="CD60" s="243"/>
      <c r="CE60" s="243"/>
      <c r="CF60" s="243"/>
      <c r="CI60" s="243"/>
      <c r="CJ60" s="243"/>
      <c r="CK60" s="243"/>
      <c r="CL60" s="243"/>
    </row>
    <row r="61" spans="1:132" s="351" customFormat="1" ht="10.8" x14ac:dyDescent="0.15">
      <c r="X61" s="354" t="s">
        <v>256</v>
      </c>
      <c r="Y61" s="355"/>
      <c r="Z61" s="355"/>
      <c r="AA61" s="355"/>
      <c r="AB61" s="355"/>
      <c r="AC61" s="355"/>
      <c r="AD61" s="355"/>
      <c r="AE61" s="355"/>
      <c r="AF61" s="355"/>
      <c r="AG61" s="355"/>
      <c r="AH61" s="355"/>
      <c r="AI61" s="355"/>
      <c r="AJ61" s="355"/>
      <c r="AK61" s="355"/>
      <c r="AL61" s="355"/>
      <c r="AM61" s="355"/>
      <c r="AN61" s="355"/>
      <c r="AO61" s="355"/>
      <c r="AP61" s="355"/>
      <c r="AQ61" s="355"/>
      <c r="AR61" s="355"/>
      <c r="AS61" s="355"/>
      <c r="AT61" s="355"/>
      <c r="AU61" s="355"/>
      <c r="AV61" s="355"/>
      <c r="AW61" s="355"/>
      <c r="AX61" s="355"/>
      <c r="AY61" s="355"/>
      <c r="AZ61" s="355"/>
      <c r="BA61" s="355"/>
      <c r="BB61" s="355"/>
      <c r="BC61" s="355"/>
      <c r="BD61" s="355"/>
      <c r="BE61" s="355"/>
      <c r="BF61" s="355"/>
      <c r="BG61" s="355"/>
      <c r="BH61" s="355"/>
      <c r="BI61" s="355"/>
      <c r="BJ61" s="355"/>
      <c r="BK61" s="355"/>
      <c r="BL61" s="355"/>
      <c r="BM61" s="355"/>
      <c r="BN61" s="355"/>
      <c r="BO61" s="355"/>
      <c r="BP61" s="356"/>
      <c r="BT61" s="243" t="s">
        <v>5641</v>
      </c>
      <c r="BU61" s="243" t="str">
        <f>AZ55&amp;":"&amp;BD55</f>
        <v>:</v>
      </c>
      <c r="BV61" s="415" t="str">
        <f>AZ56&amp;":"&amp;BD56</f>
        <v>:</v>
      </c>
      <c r="BW61" s="243" t="str">
        <f>AZ57&amp;":"&amp;BD57</f>
        <v>:</v>
      </c>
      <c r="BX61" s="243" t="str">
        <f>AZ58&amp;":"&amp;BD58</f>
        <v>:</v>
      </c>
      <c r="BY61" s="243" t="str">
        <f>AZ59&amp;":"&amp;BD59</f>
        <v>:</v>
      </c>
      <c r="BZ61" s="243"/>
      <c r="CA61" s="243"/>
      <c r="CB61" s="243"/>
      <c r="CC61" s="243"/>
      <c r="CD61" s="243"/>
      <c r="CE61" s="243"/>
      <c r="CF61" s="243"/>
      <c r="CI61" s="243"/>
      <c r="CJ61" s="243"/>
      <c r="CK61" s="243"/>
      <c r="CL61" s="243"/>
    </row>
    <row r="62" spans="1:132" s="351" customFormat="1" ht="12" customHeight="1" x14ac:dyDescent="0.15">
      <c r="X62" s="357"/>
      <c r="Y62" s="243" t="s">
        <v>257</v>
      </c>
      <c r="AF62" s="420"/>
      <c r="AG62" s="421"/>
      <c r="AH62" s="422"/>
      <c r="AI62" s="361" t="s">
        <v>65</v>
      </c>
      <c r="AJ62" s="422"/>
      <c r="AK62" s="351" t="s">
        <v>64</v>
      </c>
      <c r="AP62" s="243" t="s">
        <v>258</v>
      </c>
      <c r="BH62" s="423"/>
      <c r="BI62" s="424"/>
      <c r="BJ62" s="425"/>
      <c r="BK62" s="361" t="s">
        <v>65</v>
      </c>
      <c r="BL62" s="425"/>
      <c r="BM62" s="351" t="s">
        <v>64</v>
      </c>
      <c r="BP62" s="365"/>
      <c r="BT62" s="243"/>
      <c r="BU62" s="243" t="str">
        <f>BI55&amp;":"&amp;BM55</f>
        <v>:</v>
      </c>
      <c r="BV62" s="415" t="str">
        <f>BI56&amp;":"&amp;BM56</f>
        <v>:</v>
      </c>
      <c r="BW62" s="243" t="str">
        <f>BI57&amp;":"&amp;BM57</f>
        <v>:</v>
      </c>
      <c r="BX62" s="243" t="str">
        <f>BI58&amp;":"&amp;BM58</f>
        <v>:</v>
      </c>
      <c r="BY62" s="243" t="str">
        <f>BI59&amp;":"&amp;BM59</f>
        <v>:</v>
      </c>
      <c r="BZ62" s="243"/>
      <c r="CA62" s="243"/>
      <c r="CB62" s="243"/>
      <c r="CC62" s="243"/>
      <c r="CD62" s="243"/>
      <c r="CE62" s="243"/>
      <c r="CF62" s="243"/>
      <c r="CI62" s="243"/>
      <c r="CJ62" s="243"/>
      <c r="CK62" s="243"/>
      <c r="CL62" s="243"/>
    </row>
    <row r="63" spans="1:132" s="351" customFormat="1" ht="12" customHeight="1" x14ac:dyDescent="0.15">
      <c r="X63" s="357"/>
      <c r="Y63" s="243" t="s">
        <v>259</v>
      </c>
      <c r="AF63" s="420"/>
      <c r="AG63" s="421"/>
      <c r="AH63" s="422"/>
      <c r="AI63" s="361" t="s">
        <v>65</v>
      </c>
      <c r="AJ63" s="422"/>
      <c r="AK63" s="351" t="s">
        <v>64</v>
      </c>
      <c r="AP63" s="243" t="s">
        <v>260</v>
      </c>
      <c r="BH63" s="423"/>
      <c r="BI63" s="424"/>
      <c r="BJ63" s="425"/>
      <c r="BK63" s="361" t="s">
        <v>65</v>
      </c>
      <c r="BL63" s="425"/>
      <c r="BM63" s="351" t="s">
        <v>64</v>
      </c>
      <c r="BP63" s="365"/>
      <c r="BT63" s="243"/>
      <c r="BU63" s="243"/>
      <c r="BV63" s="243"/>
      <c r="BW63" s="243"/>
      <c r="BX63" s="243"/>
      <c r="BY63" s="243"/>
      <c r="BZ63" s="243"/>
      <c r="CA63" s="243"/>
      <c r="CB63" s="243"/>
      <c r="CC63" s="243"/>
      <c r="CD63" s="243"/>
      <c r="CE63" s="243"/>
      <c r="CF63" s="243"/>
      <c r="CI63" s="243"/>
      <c r="CJ63" s="243"/>
      <c r="CK63" s="243"/>
      <c r="CL63" s="243"/>
    </row>
    <row r="64" spans="1:132" s="351" customFormat="1" ht="3" customHeight="1" x14ac:dyDescent="0.15">
      <c r="X64" s="366"/>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8"/>
      <c r="BS64" s="243"/>
      <c r="BT64" s="243"/>
      <c r="BU64" s="243"/>
      <c r="BV64" s="243"/>
      <c r="BW64" s="243"/>
      <c r="BX64" s="243"/>
      <c r="BY64" s="243"/>
      <c r="BZ64" s="243"/>
      <c r="CA64" s="243"/>
      <c r="CB64" s="243"/>
      <c r="CC64" s="243"/>
      <c r="CD64" s="243"/>
      <c r="CE64" s="243"/>
      <c r="CI64" s="243"/>
      <c r="CJ64" s="243"/>
      <c r="CK64" s="243"/>
      <c r="CL64" s="243"/>
    </row>
    <row r="65" spans="2:90" s="351" customFormat="1" ht="13.05" customHeight="1" x14ac:dyDescent="0.15">
      <c r="C65" s="351" t="s">
        <v>261</v>
      </c>
      <c r="BS65" s="243"/>
      <c r="BT65" s="243"/>
      <c r="BU65" s="243"/>
      <c r="BV65" s="243"/>
      <c r="BW65" s="243"/>
      <c r="BX65" s="243"/>
      <c r="BY65" s="243"/>
      <c r="BZ65" s="243"/>
      <c r="CA65" s="243"/>
      <c r="CB65" s="243"/>
      <c r="CC65" s="243"/>
      <c r="CD65" s="243"/>
      <c r="CE65" s="243"/>
      <c r="CF65" s="243"/>
      <c r="CG65" s="243"/>
      <c r="CH65" s="243"/>
      <c r="CI65" s="243"/>
      <c r="CJ65" s="243"/>
      <c r="CK65" s="243"/>
      <c r="CL65" s="243"/>
    </row>
    <row r="66" spans="2:90" s="351" customFormat="1" ht="9.75" customHeight="1" x14ac:dyDescent="0.15">
      <c r="D66" s="243" t="s">
        <v>262</v>
      </c>
      <c r="BS66" s="243"/>
      <c r="BT66" s="243"/>
      <c r="BU66" s="243"/>
      <c r="BV66" s="243"/>
      <c r="BW66" s="243"/>
      <c r="BX66" s="243"/>
      <c r="BY66" s="243"/>
      <c r="BZ66" s="243"/>
      <c r="CA66" s="243"/>
      <c r="CB66" s="243"/>
      <c r="CC66" s="243"/>
      <c r="CD66" s="243"/>
      <c r="CE66" s="243"/>
      <c r="CF66" s="243"/>
      <c r="CG66" s="243"/>
      <c r="CH66" s="243"/>
      <c r="CI66" s="243"/>
      <c r="CJ66" s="243"/>
      <c r="CK66" s="243"/>
      <c r="CL66" s="243"/>
    </row>
    <row r="67" spans="2:90" s="351" customFormat="1" ht="9" customHeight="1" x14ac:dyDescent="0.15">
      <c r="E67" s="243" t="s">
        <v>263</v>
      </c>
      <c r="BS67" s="243"/>
      <c r="BT67" s="243"/>
      <c r="BU67" s="243"/>
      <c r="BV67" s="243"/>
      <c r="BW67" s="243"/>
      <c r="BX67" s="243"/>
      <c r="BY67" s="243"/>
      <c r="BZ67" s="243"/>
      <c r="CA67" s="243"/>
      <c r="CB67" s="243"/>
      <c r="CC67" s="243"/>
      <c r="CD67" s="243"/>
      <c r="CE67" s="243"/>
      <c r="CF67" s="243"/>
      <c r="CG67" s="243"/>
      <c r="CH67" s="243"/>
      <c r="CI67" s="243"/>
      <c r="CJ67" s="243"/>
      <c r="CK67" s="243"/>
      <c r="CL67" s="243"/>
    </row>
    <row r="68" spans="2:90" s="351" customFormat="1" ht="13.05" customHeight="1" x14ac:dyDescent="0.15">
      <c r="M68" s="369" t="s">
        <v>264</v>
      </c>
      <c r="N68" s="1396">
        <v>0</v>
      </c>
      <c r="O68" s="1396"/>
      <c r="P68" s="1395">
        <v>1</v>
      </c>
      <c r="Q68" s="1395"/>
      <c r="R68" s="1395">
        <v>2</v>
      </c>
      <c r="S68" s="1395"/>
      <c r="T68" s="1395">
        <v>3</v>
      </c>
      <c r="U68" s="1395"/>
      <c r="V68" s="1395">
        <v>4</v>
      </c>
      <c r="W68" s="1395"/>
      <c r="X68" s="1395">
        <v>5</v>
      </c>
      <c r="Y68" s="1395"/>
      <c r="Z68" s="1395">
        <v>6</v>
      </c>
      <c r="AA68" s="1395"/>
      <c r="AB68" s="1395">
        <v>7</v>
      </c>
      <c r="AC68" s="1395"/>
      <c r="AD68" s="1395">
        <v>8</v>
      </c>
      <c r="AE68" s="1395"/>
      <c r="AF68" s="1395">
        <v>9</v>
      </c>
      <c r="AG68" s="1395"/>
      <c r="AH68" s="1395">
        <v>10</v>
      </c>
      <c r="AI68" s="1395"/>
      <c r="AJ68" s="1395">
        <v>11</v>
      </c>
      <c r="AK68" s="1395"/>
      <c r="AL68" s="1395">
        <v>12</v>
      </c>
      <c r="AM68" s="1395"/>
      <c r="AN68" s="1395">
        <v>13</v>
      </c>
      <c r="AO68" s="1395"/>
      <c r="AP68" s="1395">
        <v>14</v>
      </c>
      <c r="AQ68" s="1395"/>
      <c r="AR68" s="1395">
        <v>15</v>
      </c>
      <c r="AS68" s="1395"/>
      <c r="AT68" s="1395">
        <v>16</v>
      </c>
      <c r="AU68" s="1395"/>
      <c r="AV68" s="1395">
        <v>17</v>
      </c>
      <c r="AW68" s="1395"/>
      <c r="AX68" s="1395">
        <v>18</v>
      </c>
      <c r="AY68" s="1395"/>
      <c r="AZ68" s="1395">
        <v>19</v>
      </c>
      <c r="BA68" s="1395"/>
      <c r="BB68" s="1395">
        <v>20</v>
      </c>
      <c r="BC68" s="1395"/>
      <c r="BD68" s="1395">
        <v>21</v>
      </c>
      <c r="BE68" s="1395"/>
      <c r="BF68" s="1395">
        <v>22</v>
      </c>
      <c r="BG68" s="1395"/>
      <c r="BH68" s="1395">
        <v>23</v>
      </c>
      <c r="BI68" s="1395"/>
      <c r="BJ68" s="1395">
        <v>24</v>
      </c>
      <c r="BK68" s="1395"/>
      <c r="BS68" s="243"/>
      <c r="BT68" s="243"/>
      <c r="BU68" s="243"/>
      <c r="BV68" s="243"/>
      <c r="BW68" s="243"/>
      <c r="BX68" s="243"/>
      <c r="BY68" s="243"/>
      <c r="BZ68" s="243"/>
      <c r="CA68" s="243"/>
      <c r="CB68" s="243"/>
      <c r="CC68" s="243"/>
      <c r="CD68" s="243"/>
      <c r="CE68" s="243"/>
      <c r="CF68" s="243"/>
      <c r="CG68" s="243"/>
      <c r="CH68" s="243"/>
      <c r="CI68" s="243"/>
      <c r="CJ68" s="243"/>
      <c r="CK68" s="243"/>
      <c r="CL68" s="243"/>
    </row>
    <row r="69" spans="2:90" s="351" customFormat="1" ht="12" customHeight="1" x14ac:dyDescent="0.15">
      <c r="D69" s="370" t="s">
        <v>269</v>
      </c>
      <c r="O69" s="362"/>
      <c r="P69" s="371"/>
      <c r="Q69" s="362"/>
      <c r="R69" s="371"/>
      <c r="S69" s="362"/>
      <c r="T69" s="371"/>
      <c r="U69" s="362"/>
      <c r="V69" s="371"/>
      <c r="W69" s="362"/>
      <c r="X69" s="371"/>
      <c r="Y69" s="362"/>
      <c r="Z69" s="371"/>
      <c r="AA69" s="362"/>
      <c r="AB69" s="371"/>
      <c r="AC69" s="362"/>
      <c r="AD69" s="371"/>
      <c r="AE69" s="362"/>
      <c r="AF69" s="371"/>
      <c r="AG69" s="362"/>
      <c r="AH69" s="371"/>
      <c r="AI69" s="362"/>
      <c r="AJ69" s="371"/>
      <c r="AK69" s="362"/>
      <c r="AL69" s="371"/>
      <c r="AM69" s="362"/>
      <c r="AN69" s="371"/>
      <c r="AO69" s="362"/>
      <c r="AP69" s="371"/>
      <c r="AQ69" s="362"/>
      <c r="AR69" s="371"/>
      <c r="AS69" s="362"/>
      <c r="AT69" s="371"/>
      <c r="AU69" s="362"/>
      <c r="AV69" s="371"/>
      <c r="AW69" s="362"/>
      <c r="AX69" s="371"/>
      <c r="AY69" s="362"/>
      <c r="AZ69" s="371"/>
      <c r="BA69" s="362"/>
      <c r="BB69" s="371"/>
      <c r="BC69" s="362"/>
      <c r="BD69" s="371"/>
      <c r="BE69" s="362"/>
      <c r="BF69" s="371"/>
      <c r="BG69" s="362"/>
      <c r="BH69" s="371"/>
      <c r="BI69" s="362"/>
      <c r="BJ69" s="372"/>
      <c r="BK69" s="373"/>
      <c r="BL69" s="374"/>
      <c r="BM69" s="361" t="s">
        <v>65</v>
      </c>
      <c r="BN69" s="364"/>
      <c r="BO69" s="351" t="s">
        <v>64</v>
      </c>
      <c r="BS69" s="243"/>
      <c r="BT69" s="243"/>
      <c r="BU69" s="243"/>
      <c r="BV69" s="243"/>
      <c r="BW69" s="243"/>
      <c r="BX69" s="243"/>
      <c r="BY69" s="243"/>
      <c r="BZ69" s="243"/>
      <c r="CA69" s="243"/>
      <c r="CB69" s="243"/>
      <c r="CC69" s="243"/>
      <c r="CD69" s="243"/>
      <c r="CE69" s="243"/>
      <c r="CF69" s="243"/>
      <c r="CG69" s="243"/>
      <c r="CH69" s="243"/>
      <c r="CI69" s="243"/>
      <c r="CJ69" s="243"/>
      <c r="CK69" s="243"/>
      <c r="CL69" s="243"/>
    </row>
    <row r="70" spans="2:90" s="351" customFormat="1" ht="12" customHeight="1" x14ac:dyDescent="0.15">
      <c r="D70" s="370" t="s">
        <v>270</v>
      </c>
      <c r="O70" s="362"/>
      <c r="P70" s="371"/>
      <c r="Q70" s="362"/>
      <c r="R70" s="371"/>
      <c r="S70" s="362"/>
      <c r="T70" s="371"/>
      <c r="U70" s="362"/>
      <c r="V70" s="371"/>
      <c r="W70" s="362"/>
      <c r="X70" s="371"/>
      <c r="Y70" s="362"/>
      <c r="Z70" s="371"/>
      <c r="AA70" s="362"/>
      <c r="AB70" s="371"/>
      <c r="AC70" s="362"/>
      <c r="AD70" s="371"/>
      <c r="AE70" s="362"/>
      <c r="AF70" s="371"/>
      <c r="AG70" s="362"/>
      <c r="AH70" s="371"/>
      <c r="AI70" s="362"/>
      <c r="AJ70" s="371"/>
      <c r="AK70" s="362"/>
      <c r="AL70" s="371"/>
      <c r="AM70" s="362"/>
      <c r="AN70" s="371"/>
      <c r="AO70" s="362"/>
      <c r="AP70" s="371"/>
      <c r="AQ70" s="362"/>
      <c r="AR70" s="371"/>
      <c r="AS70" s="362"/>
      <c r="AT70" s="371"/>
      <c r="AU70" s="362"/>
      <c r="AV70" s="371"/>
      <c r="AW70" s="362"/>
      <c r="AX70" s="371"/>
      <c r="AY70" s="362"/>
      <c r="AZ70" s="371"/>
      <c r="BA70" s="362"/>
      <c r="BB70" s="371"/>
      <c r="BC70" s="362"/>
      <c r="BD70" s="371"/>
      <c r="BE70" s="362"/>
      <c r="BF70" s="371"/>
      <c r="BG70" s="362"/>
      <c r="BH70" s="371"/>
      <c r="BI70" s="362"/>
      <c r="BJ70" s="372"/>
      <c r="BK70" s="373"/>
      <c r="BL70" s="374"/>
      <c r="BM70" s="361" t="s">
        <v>65</v>
      </c>
      <c r="BN70" s="364"/>
      <c r="BO70" s="351" t="s">
        <v>64</v>
      </c>
      <c r="BS70" s="243"/>
      <c r="BT70" s="243"/>
      <c r="BU70" s="243"/>
      <c r="BV70" s="243"/>
      <c r="BW70" s="243"/>
      <c r="BX70" s="243"/>
      <c r="BY70" s="243"/>
      <c r="BZ70" s="243"/>
      <c r="CA70" s="243"/>
      <c r="CB70" s="243"/>
      <c r="CC70" s="243"/>
      <c r="CD70" s="243"/>
      <c r="CE70" s="243"/>
      <c r="CF70" s="243"/>
      <c r="CG70" s="243"/>
      <c r="CH70" s="243"/>
      <c r="CI70" s="243"/>
      <c r="CJ70" s="243"/>
      <c r="CK70" s="243"/>
      <c r="CL70" s="243"/>
    </row>
    <row r="71" spans="2:90" s="351" customFormat="1" ht="12" customHeight="1" x14ac:dyDescent="0.15">
      <c r="D71" s="370" t="s">
        <v>271</v>
      </c>
      <c r="O71" s="362"/>
      <c r="P71" s="371"/>
      <c r="Q71" s="362"/>
      <c r="R71" s="371"/>
      <c r="S71" s="362"/>
      <c r="T71" s="371"/>
      <c r="U71" s="362"/>
      <c r="V71" s="371"/>
      <c r="W71" s="362"/>
      <c r="X71" s="371"/>
      <c r="Y71" s="362"/>
      <c r="Z71" s="371"/>
      <c r="AA71" s="362"/>
      <c r="AB71" s="371"/>
      <c r="AC71" s="362"/>
      <c r="AD71" s="371"/>
      <c r="AE71" s="362"/>
      <c r="AF71" s="371"/>
      <c r="AG71" s="362"/>
      <c r="AH71" s="371"/>
      <c r="AI71" s="362"/>
      <c r="AJ71" s="371"/>
      <c r="AK71" s="362"/>
      <c r="AL71" s="371"/>
      <c r="AM71" s="362"/>
      <c r="AN71" s="371"/>
      <c r="AO71" s="362"/>
      <c r="AP71" s="371"/>
      <c r="AQ71" s="362"/>
      <c r="AR71" s="371"/>
      <c r="AS71" s="362"/>
      <c r="AT71" s="371"/>
      <c r="AU71" s="362"/>
      <c r="AV71" s="371"/>
      <c r="AW71" s="362"/>
      <c r="AX71" s="371"/>
      <c r="AY71" s="362"/>
      <c r="AZ71" s="371"/>
      <c r="BA71" s="362"/>
      <c r="BB71" s="371"/>
      <c r="BC71" s="362"/>
      <c r="BD71" s="371"/>
      <c r="BE71" s="362"/>
      <c r="BF71" s="371"/>
      <c r="BG71" s="362"/>
      <c r="BH71" s="371"/>
      <c r="BI71" s="362"/>
      <c r="BJ71" s="372"/>
      <c r="BK71" s="373"/>
      <c r="BL71" s="374"/>
      <c r="BM71" s="361" t="s">
        <v>65</v>
      </c>
      <c r="BN71" s="364"/>
      <c r="BO71" s="351" t="s">
        <v>64</v>
      </c>
      <c r="BS71" s="243"/>
      <c r="BT71" s="243"/>
      <c r="BU71" s="243"/>
      <c r="BV71" s="243"/>
      <c r="BW71" s="243"/>
      <c r="BX71" s="243"/>
      <c r="BY71" s="243"/>
      <c r="BZ71" s="243"/>
      <c r="CA71" s="243"/>
      <c r="CB71" s="243"/>
      <c r="CC71" s="243"/>
      <c r="CD71" s="243"/>
      <c r="CE71" s="243"/>
      <c r="CF71" s="243"/>
      <c r="CG71" s="243"/>
      <c r="CH71" s="243"/>
      <c r="CI71" s="243"/>
      <c r="CJ71" s="243"/>
      <c r="CK71" s="243"/>
      <c r="CL71" s="243"/>
    </row>
    <row r="72" spans="2:90" s="351" customFormat="1" ht="12" customHeight="1" x14ac:dyDescent="0.15">
      <c r="B72" s="351" t="s">
        <v>195</v>
      </c>
      <c r="D72" s="376" t="s">
        <v>272</v>
      </c>
      <c r="O72" s="362"/>
      <c r="P72" s="371"/>
      <c r="Q72" s="362"/>
      <c r="R72" s="371"/>
      <c r="S72" s="362"/>
      <c r="T72" s="371"/>
      <c r="U72" s="362"/>
      <c r="V72" s="371"/>
      <c r="W72" s="362"/>
      <c r="X72" s="371"/>
      <c r="Y72" s="362"/>
      <c r="Z72" s="371"/>
      <c r="AA72" s="362"/>
      <c r="AB72" s="371"/>
      <c r="AC72" s="362"/>
      <c r="AD72" s="371"/>
      <c r="AE72" s="362"/>
      <c r="AF72" s="371"/>
      <c r="AG72" s="362"/>
      <c r="AH72" s="371"/>
      <c r="AI72" s="362"/>
      <c r="AJ72" s="371"/>
      <c r="AK72" s="362"/>
      <c r="AL72" s="371"/>
      <c r="AM72" s="362"/>
      <c r="AN72" s="371"/>
      <c r="AO72" s="362"/>
      <c r="AP72" s="371"/>
      <c r="AQ72" s="362"/>
      <c r="AR72" s="371"/>
      <c r="AS72" s="362"/>
      <c r="AT72" s="371"/>
      <c r="AU72" s="362"/>
      <c r="AV72" s="371"/>
      <c r="AW72" s="362"/>
      <c r="AX72" s="371"/>
      <c r="AY72" s="362"/>
      <c r="AZ72" s="371"/>
      <c r="BA72" s="362"/>
      <c r="BB72" s="371"/>
      <c r="BC72" s="362"/>
      <c r="BD72" s="371"/>
      <c r="BE72" s="362"/>
      <c r="BF72" s="371"/>
      <c r="BG72" s="362"/>
      <c r="BH72" s="371"/>
      <c r="BI72" s="362"/>
      <c r="BJ72" s="372"/>
      <c r="BK72" s="373"/>
      <c r="BL72" s="374"/>
      <c r="BM72" s="361" t="s">
        <v>65</v>
      </c>
      <c r="BN72" s="364"/>
      <c r="BO72" s="351" t="s">
        <v>64</v>
      </c>
      <c r="BS72" s="243"/>
      <c r="BT72" s="243"/>
      <c r="BU72" s="243"/>
      <c r="BV72" s="243"/>
      <c r="BW72" s="243"/>
      <c r="BX72" s="243"/>
      <c r="BY72" s="243"/>
      <c r="BZ72" s="243"/>
      <c r="CA72" s="243"/>
      <c r="CB72" s="243"/>
      <c r="CC72" s="243"/>
      <c r="CD72" s="243"/>
      <c r="CE72" s="243"/>
      <c r="CF72" s="243"/>
      <c r="CG72" s="243"/>
      <c r="CH72" s="243"/>
      <c r="CI72" s="243"/>
      <c r="CJ72" s="243"/>
      <c r="CK72" s="243"/>
      <c r="CL72" s="243"/>
    </row>
    <row r="73" spans="2:90" s="351" customFormat="1" ht="12" customHeight="1" x14ac:dyDescent="0.15">
      <c r="D73" s="376" t="s">
        <v>273</v>
      </c>
      <c r="O73" s="362"/>
      <c r="P73" s="371"/>
      <c r="Q73" s="362"/>
      <c r="R73" s="371"/>
      <c r="S73" s="362"/>
      <c r="T73" s="371"/>
      <c r="U73" s="362"/>
      <c r="V73" s="371"/>
      <c r="W73" s="362"/>
      <c r="X73" s="371"/>
      <c r="Y73" s="362"/>
      <c r="Z73" s="371"/>
      <c r="AA73" s="362"/>
      <c r="AB73" s="371"/>
      <c r="AC73" s="362"/>
      <c r="AD73" s="371"/>
      <c r="AE73" s="362"/>
      <c r="AF73" s="371"/>
      <c r="AG73" s="362"/>
      <c r="AH73" s="371"/>
      <c r="AI73" s="362"/>
      <c r="AJ73" s="371"/>
      <c r="AK73" s="362"/>
      <c r="AL73" s="371"/>
      <c r="AM73" s="362"/>
      <c r="AN73" s="371"/>
      <c r="AO73" s="362"/>
      <c r="AP73" s="371"/>
      <c r="AQ73" s="362"/>
      <c r="AR73" s="371"/>
      <c r="AS73" s="362"/>
      <c r="AT73" s="371"/>
      <c r="AU73" s="362"/>
      <c r="AV73" s="371"/>
      <c r="AW73" s="362"/>
      <c r="AX73" s="371"/>
      <c r="AY73" s="362"/>
      <c r="AZ73" s="371"/>
      <c r="BA73" s="362"/>
      <c r="BB73" s="371"/>
      <c r="BC73" s="362"/>
      <c r="BD73" s="371"/>
      <c r="BE73" s="362"/>
      <c r="BF73" s="371"/>
      <c r="BG73" s="362"/>
      <c r="BH73" s="371"/>
      <c r="BI73" s="362"/>
      <c r="BJ73" s="372"/>
      <c r="BK73" s="373"/>
      <c r="BL73" s="374"/>
      <c r="BM73" s="361" t="s">
        <v>65</v>
      </c>
      <c r="BN73" s="364"/>
      <c r="BO73" s="351" t="s">
        <v>64</v>
      </c>
      <c r="BS73" s="243"/>
      <c r="BT73" s="243"/>
      <c r="BU73" s="243"/>
      <c r="BV73" s="243"/>
      <c r="BW73" s="243"/>
      <c r="BX73" s="243"/>
      <c r="BY73" s="243"/>
      <c r="BZ73" s="243"/>
      <c r="CA73" s="243"/>
      <c r="CB73" s="243"/>
      <c r="CC73" s="243"/>
      <c r="CD73" s="243"/>
      <c r="CE73" s="243"/>
      <c r="CF73" s="243"/>
      <c r="CG73" s="243"/>
      <c r="CH73" s="243"/>
      <c r="CI73" s="243"/>
      <c r="CJ73" s="243"/>
      <c r="CK73" s="243"/>
      <c r="CL73" s="243"/>
    </row>
    <row r="74" spans="2:90" s="351" customFormat="1" ht="12" customHeight="1" x14ac:dyDescent="0.15">
      <c r="D74" s="376" t="s">
        <v>275</v>
      </c>
      <c r="O74" s="362"/>
      <c r="P74" s="371"/>
      <c r="Q74" s="362"/>
      <c r="R74" s="371"/>
      <c r="S74" s="362"/>
      <c r="T74" s="371"/>
      <c r="U74" s="362"/>
      <c r="V74" s="371"/>
      <c r="W74" s="362"/>
      <c r="X74" s="371"/>
      <c r="Y74" s="362"/>
      <c r="Z74" s="371"/>
      <c r="AA74" s="362"/>
      <c r="AB74" s="371"/>
      <c r="AC74" s="362"/>
      <c r="AD74" s="371"/>
      <c r="AE74" s="362"/>
      <c r="AF74" s="371"/>
      <c r="AG74" s="362"/>
      <c r="AH74" s="371"/>
      <c r="AI74" s="362"/>
      <c r="AJ74" s="371"/>
      <c r="AK74" s="362"/>
      <c r="AL74" s="371"/>
      <c r="AM74" s="362"/>
      <c r="AN74" s="371"/>
      <c r="AO74" s="362"/>
      <c r="AP74" s="371"/>
      <c r="AQ74" s="362"/>
      <c r="AR74" s="371"/>
      <c r="AS74" s="362"/>
      <c r="AT74" s="371"/>
      <c r="AU74" s="362"/>
      <c r="AV74" s="371"/>
      <c r="AW74" s="362"/>
      <c r="AX74" s="371"/>
      <c r="AY74" s="362"/>
      <c r="AZ74" s="371"/>
      <c r="BA74" s="362"/>
      <c r="BB74" s="371"/>
      <c r="BC74" s="362"/>
      <c r="BD74" s="371"/>
      <c r="BE74" s="362"/>
      <c r="BF74" s="371"/>
      <c r="BG74" s="362"/>
      <c r="BH74" s="371"/>
      <c r="BI74" s="362"/>
      <c r="BJ74" s="372"/>
      <c r="BK74" s="373"/>
      <c r="BL74" s="374"/>
      <c r="BM74" s="361" t="s">
        <v>65</v>
      </c>
      <c r="BN74" s="364"/>
      <c r="BO74" s="351" t="s">
        <v>64</v>
      </c>
      <c r="BS74" s="243"/>
      <c r="BT74" s="243"/>
      <c r="BU74" s="243"/>
      <c r="BV74" s="243"/>
      <c r="BW74" s="243"/>
      <c r="BX74" s="243"/>
      <c r="BY74" s="243"/>
      <c r="BZ74" s="243"/>
      <c r="CA74" s="243"/>
      <c r="CB74" s="243"/>
      <c r="CC74" s="243"/>
      <c r="CD74" s="243"/>
      <c r="CE74" s="243"/>
      <c r="CF74" s="243"/>
      <c r="CG74" s="243"/>
      <c r="CH74" s="243"/>
      <c r="CI74" s="243"/>
      <c r="CJ74" s="243"/>
      <c r="CK74" s="243"/>
      <c r="CL74" s="243"/>
    </row>
    <row r="75" spans="2:90" s="351" customFormat="1" ht="12" customHeight="1" thickBot="1" x14ac:dyDescent="0.2">
      <c r="C75" s="377"/>
      <c r="D75" s="378" t="s">
        <v>276</v>
      </c>
      <c r="E75" s="377"/>
      <c r="F75" s="377"/>
      <c r="G75" s="377"/>
      <c r="H75" s="377"/>
      <c r="I75" s="377"/>
      <c r="J75" s="377"/>
      <c r="K75" s="377"/>
      <c r="L75" s="377"/>
      <c r="M75" s="377"/>
      <c r="N75" s="377"/>
      <c r="O75" s="379"/>
      <c r="P75" s="380"/>
      <c r="Q75" s="379"/>
      <c r="R75" s="380"/>
      <c r="S75" s="379"/>
      <c r="T75" s="380"/>
      <c r="U75" s="379"/>
      <c r="V75" s="380"/>
      <c r="W75" s="379"/>
      <c r="X75" s="380"/>
      <c r="Y75" s="379"/>
      <c r="Z75" s="380"/>
      <c r="AA75" s="379"/>
      <c r="AB75" s="380"/>
      <c r="AC75" s="379"/>
      <c r="AD75" s="380"/>
      <c r="AE75" s="379"/>
      <c r="AF75" s="380"/>
      <c r="AG75" s="379"/>
      <c r="AH75" s="380"/>
      <c r="AI75" s="379"/>
      <c r="AJ75" s="380"/>
      <c r="AK75" s="379"/>
      <c r="AL75" s="380"/>
      <c r="AM75" s="379"/>
      <c r="AN75" s="380"/>
      <c r="AO75" s="379"/>
      <c r="AP75" s="380"/>
      <c r="AQ75" s="379"/>
      <c r="AR75" s="380"/>
      <c r="AS75" s="379"/>
      <c r="AT75" s="380"/>
      <c r="AU75" s="379"/>
      <c r="AV75" s="380"/>
      <c r="AW75" s="379"/>
      <c r="AX75" s="380"/>
      <c r="AY75" s="379"/>
      <c r="AZ75" s="380"/>
      <c r="BA75" s="379"/>
      <c r="BB75" s="380"/>
      <c r="BC75" s="379"/>
      <c r="BD75" s="380"/>
      <c r="BE75" s="379"/>
      <c r="BF75" s="380"/>
      <c r="BG75" s="379"/>
      <c r="BH75" s="380"/>
      <c r="BI75" s="379"/>
      <c r="BJ75" s="381"/>
      <c r="BK75" s="382"/>
      <c r="BL75" s="383"/>
      <c r="BM75" s="384" t="s">
        <v>65</v>
      </c>
      <c r="BN75" s="385"/>
      <c r="BO75" s="377" t="s">
        <v>64</v>
      </c>
      <c r="BP75" s="377"/>
      <c r="BQ75" s="377"/>
      <c r="BS75" s="243"/>
      <c r="BT75" s="243"/>
      <c r="BU75" s="243"/>
      <c r="BV75" s="243"/>
      <c r="BW75" s="243"/>
      <c r="BX75" s="243"/>
      <c r="BY75" s="243"/>
      <c r="BZ75" s="243"/>
      <c r="CA75" s="243"/>
      <c r="CB75" s="243"/>
      <c r="CC75" s="243"/>
      <c r="CD75" s="243"/>
      <c r="CE75" s="243"/>
      <c r="CF75" s="243"/>
      <c r="CG75" s="243"/>
      <c r="CH75" s="243"/>
      <c r="CI75" s="243"/>
      <c r="CJ75" s="243"/>
      <c r="CK75" s="243"/>
      <c r="CL75" s="243"/>
    </row>
    <row r="76" spans="2:90" s="351" customFormat="1" ht="12" customHeight="1" x14ac:dyDescent="0.15">
      <c r="D76" s="370" t="s">
        <v>269</v>
      </c>
      <c r="O76" s="386"/>
      <c r="P76" s="387"/>
      <c r="Q76" s="386"/>
      <c r="R76" s="387"/>
      <c r="S76" s="386"/>
      <c r="T76" s="387"/>
      <c r="U76" s="386"/>
      <c r="V76" s="387"/>
      <c r="W76" s="386"/>
      <c r="X76" s="387"/>
      <c r="Y76" s="386"/>
      <c r="Z76" s="387"/>
      <c r="AA76" s="386"/>
      <c r="AB76" s="387"/>
      <c r="AC76" s="386"/>
      <c r="AD76" s="387"/>
      <c r="AE76" s="386"/>
      <c r="AF76" s="387"/>
      <c r="AG76" s="386"/>
      <c r="AH76" s="387"/>
      <c r="AI76" s="386"/>
      <c r="AJ76" s="387"/>
      <c r="AK76" s="386"/>
      <c r="AL76" s="387"/>
      <c r="AM76" s="386"/>
      <c r="AN76" s="387"/>
      <c r="AO76" s="386"/>
      <c r="AP76" s="387"/>
      <c r="AQ76" s="386"/>
      <c r="AR76" s="387"/>
      <c r="AS76" s="386"/>
      <c r="AT76" s="387"/>
      <c r="AU76" s="386"/>
      <c r="AV76" s="387"/>
      <c r="AW76" s="386"/>
      <c r="AX76" s="387"/>
      <c r="AY76" s="386"/>
      <c r="AZ76" s="387"/>
      <c r="BA76" s="386"/>
      <c r="BB76" s="387"/>
      <c r="BC76" s="386"/>
      <c r="BD76" s="387"/>
      <c r="BE76" s="386"/>
      <c r="BF76" s="387"/>
      <c r="BG76" s="386"/>
      <c r="BH76" s="387"/>
      <c r="BI76" s="386"/>
      <c r="BJ76" s="388"/>
      <c r="BK76" s="373"/>
      <c r="BL76" s="374"/>
      <c r="BM76" s="361" t="s">
        <v>65</v>
      </c>
      <c r="BN76" s="364"/>
      <c r="BO76" s="351" t="s">
        <v>64</v>
      </c>
      <c r="BS76" s="243"/>
      <c r="BT76" s="243"/>
      <c r="BU76" s="243"/>
      <c r="BV76" s="243"/>
      <c r="BW76" s="243"/>
      <c r="BX76" s="243"/>
      <c r="BY76" s="243"/>
      <c r="BZ76" s="243"/>
      <c r="CA76" s="243"/>
      <c r="CB76" s="243"/>
      <c r="CC76" s="243"/>
      <c r="CD76" s="243"/>
      <c r="CE76" s="243"/>
      <c r="CF76" s="243"/>
      <c r="CG76" s="243"/>
      <c r="CH76" s="243"/>
      <c r="CI76" s="243"/>
      <c r="CJ76" s="243"/>
      <c r="CK76" s="243"/>
      <c r="CL76" s="243"/>
    </row>
    <row r="77" spans="2:90" s="351" customFormat="1" ht="12" customHeight="1" x14ac:dyDescent="0.15">
      <c r="D77" s="370" t="s">
        <v>270</v>
      </c>
      <c r="O77" s="362"/>
      <c r="P77" s="371"/>
      <c r="Q77" s="362"/>
      <c r="R77" s="371"/>
      <c r="S77" s="362"/>
      <c r="T77" s="371"/>
      <c r="U77" s="362"/>
      <c r="V77" s="371"/>
      <c r="W77" s="362"/>
      <c r="X77" s="371"/>
      <c r="Y77" s="362"/>
      <c r="Z77" s="371"/>
      <c r="AA77" s="362"/>
      <c r="AB77" s="371"/>
      <c r="AC77" s="362"/>
      <c r="AD77" s="371"/>
      <c r="AE77" s="362"/>
      <c r="AF77" s="371"/>
      <c r="AG77" s="362"/>
      <c r="AH77" s="371"/>
      <c r="AI77" s="362"/>
      <c r="AJ77" s="371"/>
      <c r="AK77" s="362"/>
      <c r="AL77" s="371"/>
      <c r="AM77" s="362"/>
      <c r="AN77" s="371"/>
      <c r="AO77" s="362"/>
      <c r="AP77" s="371"/>
      <c r="AQ77" s="362"/>
      <c r="AR77" s="371"/>
      <c r="AS77" s="362"/>
      <c r="AT77" s="371"/>
      <c r="AU77" s="362"/>
      <c r="AV77" s="371"/>
      <c r="AW77" s="362"/>
      <c r="AX77" s="371"/>
      <c r="AY77" s="362"/>
      <c r="AZ77" s="371"/>
      <c r="BA77" s="362"/>
      <c r="BB77" s="371"/>
      <c r="BC77" s="362"/>
      <c r="BD77" s="371"/>
      <c r="BE77" s="362"/>
      <c r="BF77" s="371"/>
      <c r="BG77" s="362"/>
      <c r="BH77" s="371"/>
      <c r="BI77" s="362"/>
      <c r="BJ77" s="372"/>
      <c r="BK77" s="373"/>
      <c r="BL77" s="374"/>
      <c r="BM77" s="361" t="s">
        <v>65</v>
      </c>
      <c r="BN77" s="364"/>
      <c r="BO77" s="351" t="s">
        <v>64</v>
      </c>
      <c r="BS77" s="243"/>
      <c r="BT77" s="243"/>
      <c r="BU77" s="243"/>
      <c r="BV77" s="243"/>
      <c r="BW77" s="243"/>
      <c r="BX77" s="243"/>
      <c r="BY77" s="243"/>
      <c r="BZ77" s="243"/>
      <c r="CA77" s="243"/>
      <c r="CB77" s="243"/>
      <c r="CC77" s="243"/>
      <c r="CD77" s="243"/>
      <c r="CE77" s="243"/>
      <c r="CF77" s="243"/>
      <c r="CG77" s="243"/>
      <c r="CH77" s="243"/>
      <c r="CI77" s="243"/>
      <c r="CJ77" s="243"/>
      <c r="CK77" s="243"/>
      <c r="CL77" s="243"/>
    </row>
    <row r="78" spans="2:90" s="351" customFormat="1" ht="12" customHeight="1" x14ac:dyDescent="0.15">
      <c r="D78" s="370" t="s">
        <v>271</v>
      </c>
      <c r="O78" s="362"/>
      <c r="P78" s="371"/>
      <c r="Q78" s="362"/>
      <c r="R78" s="371"/>
      <c r="S78" s="362"/>
      <c r="T78" s="371"/>
      <c r="U78" s="362"/>
      <c r="V78" s="371"/>
      <c r="W78" s="362"/>
      <c r="X78" s="371"/>
      <c r="Y78" s="362"/>
      <c r="Z78" s="371"/>
      <c r="AA78" s="362"/>
      <c r="AB78" s="371"/>
      <c r="AC78" s="362"/>
      <c r="AD78" s="371"/>
      <c r="AE78" s="362"/>
      <c r="AF78" s="371"/>
      <c r="AG78" s="362"/>
      <c r="AH78" s="371"/>
      <c r="AI78" s="362"/>
      <c r="AJ78" s="371"/>
      <c r="AK78" s="362"/>
      <c r="AL78" s="371"/>
      <c r="AM78" s="362"/>
      <c r="AN78" s="371"/>
      <c r="AO78" s="362"/>
      <c r="AP78" s="371"/>
      <c r="AQ78" s="362"/>
      <c r="AR78" s="371"/>
      <c r="AS78" s="362"/>
      <c r="AT78" s="371"/>
      <c r="AU78" s="362"/>
      <c r="AV78" s="371"/>
      <c r="AW78" s="362"/>
      <c r="AX78" s="371"/>
      <c r="AY78" s="362"/>
      <c r="AZ78" s="371"/>
      <c r="BA78" s="362"/>
      <c r="BB78" s="371"/>
      <c r="BC78" s="362"/>
      <c r="BD78" s="371"/>
      <c r="BE78" s="362"/>
      <c r="BF78" s="371"/>
      <c r="BG78" s="362"/>
      <c r="BH78" s="371"/>
      <c r="BI78" s="362"/>
      <c r="BJ78" s="372"/>
      <c r="BK78" s="373"/>
      <c r="BL78" s="374"/>
      <c r="BM78" s="361" t="s">
        <v>65</v>
      </c>
      <c r="BN78" s="364"/>
      <c r="BO78" s="351" t="s">
        <v>64</v>
      </c>
      <c r="BS78" s="243"/>
      <c r="BT78" s="243"/>
      <c r="BU78" s="243"/>
      <c r="BV78" s="243"/>
      <c r="BW78" s="243"/>
      <c r="BX78" s="243"/>
      <c r="BY78" s="243"/>
      <c r="BZ78" s="243"/>
      <c r="CA78" s="243"/>
      <c r="CB78" s="243"/>
      <c r="CC78" s="243"/>
      <c r="CD78" s="243"/>
      <c r="CE78" s="243"/>
      <c r="CF78" s="243"/>
      <c r="CG78" s="243"/>
      <c r="CH78" s="243"/>
      <c r="CI78" s="243"/>
      <c r="CJ78" s="243"/>
      <c r="CK78" s="243"/>
      <c r="CL78" s="243"/>
    </row>
    <row r="79" spans="2:90" s="351" customFormat="1" ht="12" customHeight="1" x14ac:dyDescent="0.15">
      <c r="B79" s="351" t="s">
        <v>197</v>
      </c>
      <c r="D79" s="376" t="s">
        <v>272</v>
      </c>
      <c r="O79" s="362"/>
      <c r="P79" s="371"/>
      <c r="Q79" s="362"/>
      <c r="R79" s="371"/>
      <c r="S79" s="362"/>
      <c r="T79" s="371"/>
      <c r="U79" s="362"/>
      <c r="V79" s="371"/>
      <c r="W79" s="362"/>
      <c r="X79" s="371"/>
      <c r="Y79" s="362"/>
      <c r="Z79" s="371"/>
      <c r="AA79" s="362"/>
      <c r="AB79" s="371"/>
      <c r="AC79" s="362"/>
      <c r="AD79" s="371"/>
      <c r="AE79" s="362"/>
      <c r="AF79" s="371"/>
      <c r="AG79" s="362"/>
      <c r="AH79" s="371"/>
      <c r="AI79" s="362"/>
      <c r="AJ79" s="371"/>
      <c r="AK79" s="362"/>
      <c r="AL79" s="371"/>
      <c r="AM79" s="362"/>
      <c r="AN79" s="371"/>
      <c r="AO79" s="362"/>
      <c r="AP79" s="371"/>
      <c r="AQ79" s="362"/>
      <c r="AR79" s="371"/>
      <c r="AS79" s="362"/>
      <c r="AT79" s="371"/>
      <c r="AU79" s="362"/>
      <c r="AV79" s="371"/>
      <c r="AW79" s="362"/>
      <c r="AX79" s="371"/>
      <c r="AY79" s="362"/>
      <c r="AZ79" s="371"/>
      <c r="BA79" s="362"/>
      <c r="BB79" s="371"/>
      <c r="BC79" s="362"/>
      <c r="BD79" s="371"/>
      <c r="BE79" s="362"/>
      <c r="BF79" s="371"/>
      <c r="BG79" s="362"/>
      <c r="BH79" s="371"/>
      <c r="BI79" s="362"/>
      <c r="BJ79" s="372"/>
      <c r="BK79" s="373"/>
      <c r="BL79" s="374"/>
      <c r="BM79" s="361" t="s">
        <v>65</v>
      </c>
      <c r="BN79" s="364"/>
      <c r="BO79" s="351" t="s">
        <v>64</v>
      </c>
      <c r="BS79" s="243"/>
      <c r="BT79" s="243"/>
      <c r="BU79" s="243"/>
      <c r="BV79" s="243"/>
      <c r="BW79" s="243"/>
      <c r="BX79" s="243"/>
      <c r="BY79" s="243"/>
      <c r="BZ79" s="243"/>
      <c r="CA79" s="243"/>
      <c r="CB79" s="243"/>
      <c r="CC79" s="243"/>
      <c r="CD79" s="243"/>
      <c r="CE79" s="243"/>
      <c r="CF79" s="243"/>
      <c r="CG79" s="243"/>
      <c r="CH79" s="243"/>
      <c r="CI79" s="243"/>
      <c r="CJ79" s="243"/>
      <c r="CK79" s="243"/>
      <c r="CL79" s="243"/>
    </row>
    <row r="80" spans="2:90" s="351" customFormat="1" ht="12" customHeight="1" x14ac:dyDescent="0.15">
      <c r="D80" s="376" t="s">
        <v>273</v>
      </c>
      <c r="O80" s="362"/>
      <c r="P80" s="371"/>
      <c r="Q80" s="362"/>
      <c r="R80" s="371"/>
      <c r="S80" s="362"/>
      <c r="T80" s="371"/>
      <c r="U80" s="362"/>
      <c r="V80" s="371"/>
      <c r="W80" s="362"/>
      <c r="X80" s="371"/>
      <c r="Y80" s="362"/>
      <c r="Z80" s="371"/>
      <c r="AA80" s="362"/>
      <c r="AB80" s="371"/>
      <c r="AC80" s="362"/>
      <c r="AD80" s="371"/>
      <c r="AE80" s="362"/>
      <c r="AF80" s="371"/>
      <c r="AG80" s="362"/>
      <c r="AH80" s="371"/>
      <c r="AI80" s="362"/>
      <c r="AJ80" s="371"/>
      <c r="AK80" s="362"/>
      <c r="AL80" s="371"/>
      <c r="AM80" s="362"/>
      <c r="AN80" s="371"/>
      <c r="AO80" s="362"/>
      <c r="AP80" s="371"/>
      <c r="AQ80" s="362"/>
      <c r="AR80" s="371"/>
      <c r="AS80" s="362"/>
      <c r="AT80" s="371"/>
      <c r="AU80" s="362"/>
      <c r="AV80" s="371"/>
      <c r="AW80" s="362"/>
      <c r="AX80" s="371"/>
      <c r="AY80" s="362"/>
      <c r="AZ80" s="371"/>
      <c r="BA80" s="362"/>
      <c r="BB80" s="371"/>
      <c r="BC80" s="362"/>
      <c r="BD80" s="371"/>
      <c r="BE80" s="362"/>
      <c r="BF80" s="371"/>
      <c r="BG80" s="362"/>
      <c r="BH80" s="371"/>
      <c r="BI80" s="362"/>
      <c r="BJ80" s="372"/>
      <c r="BK80" s="373"/>
      <c r="BL80" s="374"/>
      <c r="BM80" s="361" t="s">
        <v>65</v>
      </c>
      <c r="BN80" s="364"/>
      <c r="BO80" s="351" t="s">
        <v>64</v>
      </c>
      <c r="BS80" s="243"/>
      <c r="BT80" s="243"/>
      <c r="BU80" s="243"/>
      <c r="BV80" s="243"/>
      <c r="BW80" s="243"/>
      <c r="BX80" s="243"/>
      <c r="BY80" s="243"/>
      <c r="BZ80" s="243"/>
      <c r="CA80" s="243"/>
      <c r="CB80" s="243"/>
      <c r="CC80" s="243"/>
      <c r="CD80" s="243"/>
      <c r="CE80" s="243"/>
      <c r="CF80" s="243"/>
      <c r="CG80" s="243"/>
      <c r="CH80" s="243"/>
      <c r="CI80" s="243"/>
      <c r="CJ80" s="243"/>
      <c r="CK80" s="243"/>
      <c r="CL80" s="243"/>
    </row>
    <row r="81" spans="2:90" s="351" customFormat="1" ht="12" customHeight="1" x14ac:dyDescent="0.15">
      <c r="D81" s="376" t="s">
        <v>275</v>
      </c>
      <c r="O81" s="362"/>
      <c r="P81" s="371"/>
      <c r="Q81" s="362"/>
      <c r="R81" s="371"/>
      <c r="S81" s="362"/>
      <c r="T81" s="371"/>
      <c r="U81" s="362"/>
      <c r="V81" s="371"/>
      <c r="W81" s="362"/>
      <c r="X81" s="371"/>
      <c r="Y81" s="362"/>
      <c r="Z81" s="371"/>
      <c r="AA81" s="362"/>
      <c r="AB81" s="371"/>
      <c r="AC81" s="362"/>
      <c r="AD81" s="371"/>
      <c r="AE81" s="362"/>
      <c r="AF81" s="371"/>
      <c r="AG81" s="362"/>
      <c r="AH81" s="371"/>
      <c r="AI81" s="362"/>
      <c r="AJ81" s="371"/>
      <c r="AK81" s="362"/>
      <c r="AL81" s="371"/>
      <c r="AM81" s="362"/>
      <c r="AN81" s="371"/>
      <c r="AO81" s="362"/>
      <c r="AP81" s="371"/>
      <c r="AQ81" s="362"/>
      <c r="AR81" s="371"/>
      <c r="AS81" s="362"/>
      <c r="AT81" s="371"/>
      <c r="AU81" s="362"/>
      <c r="AV81" s="371"/>
      <c r="AW81" s="362"/>
      <c r="AX81" s="371"/>
      <c r="AY81" s="362"/>
      <c r="AZ81" s="371"/>
      <c r="BA81" s="362"/>
      <c r="BB81" s="371"/>
      <c r="BC81" s="362"/>
      <c r="BD81" s="371"/>
      <c r="BE81" s="362"/>
      <c r="BF81" s="371"/>
      <c r="BG81" s="362"/>
      <c r="BH81" s="371"/>
      <c r="BI81" s="362"/>
      <c r="BJ81" s="372"/>
      <c r="BK81" s="373"/>
      <c r="BL81" s="374"/>
      <c r="BM81" s="361" t="s">
        <v>65</v>
      </c>
      <c r="BN81" s="364"/>
      <c r="BO81" s="351" t="s">
        <v>64</v>
      </c>
      <c r="BS81" s="243"/>
      <c r="BT81" s="243"/>
      <c r="BU81" s="243"/>
      <c r="BV81" s="243"/>
      <c r="BW81" s="243"/>
      <c r="BX81" s="243"/>
      <c r="BY81" s="243"/>
      <c r="BZ81" s="243"/>
      <c r="CA81" s="243"/>
      <c r="CB81" s="243"/>
      <c r="CC81" s="243"/>
      <c r="CD81" s="243"/>
      <c r="CE81" s="243"/>
      <c r="CF81" s="243"/>
      <c r="CG81" s="243"/>
      <c r="CH81" s="243"/>
      <c r="CI81" s="243"/>
      <c r="CJ81" s="243"/>
      <c r="CK81" s="243"/>
      <c r="CL81" s="243"/>
    </row>
    <row r="82" spans="2:90" s="351" customFormat="1" ht="12" customHeight="1" thickBot="1" x14ac:dyDescent="0.2">
      <c r="C82" s="377"/>
      <c r="D82" s="378" t="s">
        <v>276</v>
      </c>
      <c r="E82" s="377"/>
      <c r="F82" s="377"/>
      <c r="G82" s="377"/>
      <c r="H82" s="377"/>
      <c r="I82" s="377"/>
      <c r="J82" s="377"/>
      <c r="K82" s="377"/>
      <c r="L82" s="377"/>
      <c r="M82" s="377"/>
      <c r="N82" s="377"/>
      <c r="O82" s="379"/>
      <c r="P82" s="380"/>
      <c r="Q82" s="379"/>
      <c r="R82" s="380"/>
      <c r="S82" s="379"/>
      <c r="T82" s="380"/>
      <c r="U82" s="379"/>
      <c r="V82" s="380"/>
      <c r="W82" s="379"/>
      <c r="X82" s="380"/>
      <c r="Y82" s="379"/>
      <c r="Z82" s="380"/>
      <c r="AA82" s="379"/>
      <c r="AB82" s="380"/>
      <c r="AC82" s="379"/>
      <c r="AD82" s="380"/>
      <c r="AE82" s="379"/>
      <c r="AF82" s="380"/>
      <c r="AG82" s="379"/>
      <c r="AH82" s="380"/>
      <c r="AI82" s="379"/>
      <c r="AJ82" s="380"/>
      <c r="AK82" s="379"/>
      <c r="AL82" s="380"/>
      <c r="AM82" s="379"/>
      <c r="AN82" s="380"/>
      <c r="AO82" s="379"/>
      <c r="AP82" s="380"/>
      <c r="AQ82" s="379"/>
      <c r="AR82" s="380"/>
      <c r="AS82" s="379"/>
      <c r="AT82" s="380"/>
      <c r="AU82" s="379"/>
      <c r="AV82" s="380"/>
      <c r="AW82" s="379"/>
      <c r="AX82" s="380"/>
      <c r="AY82" s="379"/>
      <c r="AZ82" s="380"/>
      <c r="BA82" s="379"/>
      <c r="BB82" s="380"/>
      <c r="BC82" s="379"/>
      <c r="BD82" s="380"/>
      <c r="BE82" s="379"/>
      <c r="BF82" s="380"/>
      <c r="BG82" s="379"/>
      <c r="BH82" s="380"/>
      <c r="BI82" s="379"/>
      <c r="BJ82" s="381"/>
      <c r="BK82" s="382"/>
      <c r="BL82" s="383"/>
      <c r="BM82" s="384" t="s">
        <v>65</v>
      </c>
      <c r="BN82" s="385"/>
      <c r="BO82" s="377" t="s">
        <v>64</v>
      </c>
      <c r="BP82" s="377"/>
      <c r="BQ82" s="377"/>
      <c r="BS82" s="243"/>
      <c r="BT82" s="243"/>
      <c r="BU82" s="243"/>
      <c r="BV82" s="243"/>
      <c r="BW82" s="243"/>
      <c r="BX82" s="243"/>
      <c r="BY82" s="243"/>
      <c r="BZ82" s="243"/>
      <c r="CA82" s="243"/>
      <c r="CB82" s="243"/>
      <c r="CC82" s="243"/>
      <c r="CD82" s="243"/>
      <c r="CE82" s="243"/>
      <c r="CF82" s="243"/>
      <c r="CG82" s="243"/>
      <c r="CH82" s="243"/>
      <c r="CI82" s="243"/>
      <c r="CJ82" s="243"/>
      <c r="CK82" s="243"/>
      <c r="CL82" s="243"/>
    </row>
    <row r="83" spans="2:90" s="351" customFormat="1" ht="12" customHeight="1" x14ac:dyDescent="0.15">
      <c r="D83" s="370" t="s">
        <v>269</v>
      </c>
      <c r="O83" s="386"/>
      <c r="P83" s="387"/>
      <c r="Q83" s="386"/>
      <c r="R83" s="387"/>
      <c r="S83" s="386"/>
      <c r="T83" s="387"/>
      <c r="U83" s="386"/>
      <c r="V83" s="387"/>
      <c r="W83" s="386"/>
      <c r="X83" s="387"/>
      <c r="Y83" s="386"/>
      <c r="Z83" s="387"/>
      <c r="AA83" s="386"/>
      <c r="AB83" s="387"/>
      <c r="AC83" s="386"/>
      <c r="AD83" s="387"/>
      <c r="AE83" s="386"/>
      <c r="AF83" s="387"/>
      <c r="AG83" s="386"/>
      <c r="AH83" s="387"/>
      <c r="AI83" s="386"/>
      <c r="AJ83" s="387"/>
      <c r="AK83" s="386"/>
      <c r="AL83" s="387"/>
      <c r="AM83" s="386"/>
      <c r="AN83" s="387"/>
      <c r="AO83" s="386"/>
      <c r="AP83" s="387"/>
      <c r="AQ83" s="386"/>
      <c r="AR83" s="387"/>
      <c r="AS83" s="386"/>
      <c r="AT83" s="387"/>
      <c r="AU83" s="386"/>
      <c r="AV83" s="387"/>
      <c r="AW83" s="386"/>
      <c r="AX83" s="387"/>
      <c r="AY83" s="386"/>
      <c r="AZ83" s="387"/>
      <c r="BA83" s="386"/>
      <c r="BB83" s="387"/>
      <c r="BC83" s="386"/>
      <c r="BD83" s="387"/>
      <c r="BE83" s="386"/>
      <c r="BF83" s="387"/>
      <c r="BG83" s="386"/>
      <c r="BH83" s="387"/>
      <c r="BI83" s="386"/>
      <c r="BJ83" s="388"/>
      <c r="BK83" s="373"/>
      <c r="BL83" s="374"/>
      <c r="BM83" s="361" t="s">
        <v>65</v>
      </c>
      <c r="BN83" s="364"/>
      <c r="BO83" s="351" t="s">
        <v>64</v>
      </c>
      <c r="BS83" s="243"/>
      <c r="BT83" s="243"/>
      <c r="BU83" s="243"/>
      <c r="BV83" s="243"/>
      <c r="BW83" s="243"/>
      <c r="BX83" s="243"/>
      <c r="BY83" s="243"/>
      <c r="BZ83" s="243"/>
      <c r="CA83" s="243"/>
      <c r="CB83" s="243"/>
      <c r="CC83" s="243"/>
      <c r="CD83" s="243"/>
      <c r="CE83" s="243"/>
      <c r="CF83" s="243"/>
      <c r="CG83" s="243"/>
      <c r="CH83" s="243"/>
      <c r="CI83" s="243"/>
      <c r="CJ83" s="243"/>
      <c r="CK83" s="243"/>
      <c r="CL83" s="243"/>
    </row>
    <row r="84" spans="2:90" s="351" customFormat="1" ht="12" customHeight="1" x14ac:dyDescent="0.15">
      <c r="D84" s="370" t="s">
        <v>270</v>
      </c>
      <c r="O84" s="362"/>
      <c r="P84" s="371"/>
      <c r="Q84" s="362"/>
      <c r="R84" s="371"/>
      <c r="S84" s="362"/>
      <c r="T84" s="371"/>
      <c r="U84" s="362"/>
      <c r="V84" s="371"/>
      <c r="W84" s="362"/>
      <c r="X84" s="371"/>
      <c r="Y84" s="362"/>
      <c r="Z84" s="371"/>
      <c r="AA84" s="362"/>
      <c r="AB84" s="371"/>
      <c r="AC84" s="362"/>
      <c r="AD84" s="371"/>
      <c r="AE84" s="362"/>
      <c r="AF84" s="371"/>
      <c r="AG84" s="362"/>
      <c r="AH84" s="371"/>
      <c r="AI84" s="362"/>
      <c r="AJ84" s="371"/>
      <c r="AK84" s="362"/>
      <c r="AL84" s="371"/>
      <c r="AM84" s="362"/>
      <c r="AN84" s="371"/>
      <c r="AO84" s="362"/>
      <c r="AP84" s="371"/>
      <c r="AQ84" s="362"/>
      <c r="AR84" s="371"/>
      <c r="AS84" s="362"/>
      <c r="AT84" s="371"/>
      <c r="AU84" s="362"/>
      <c r="AV84" s="371"/>
      <c r="AW84" s="362"/>
      <c r="AX84" s="371"/>
      <c r="AY84" s="362"/>
      <c r="AZ84" s="371"/>
      <c r="BA84" s="362"/>
      <c r="BB84" s="371"/>
      <c r="BC84" s="362"/>
      <c r="BD84" s="371"/>
      <c r="BE84" s="362"/>
      <c r="BF84" s="371"/>
      <c r="BG84" s="362"/>
      <c r="BH84" s="371"/>
      <c r="BI84" s="362"/>
      <c r="BJ84" s="372"/>
      <c r="BK84" s="373"/>
      <c r="BL84" s="374"/>
      <c r="BM84" s="361" t="s">
        <v>65</v>
      </c>
      <c r="BN84" s="364"/>
      <c r="BO84" s="351" t="s">
        <v>64</v>
      </c>
      <c r="BS84" s="243"/>
      <c r="BT84" s="243"/>
      <c r="BU84" s="243"/>
      <c r="BV84" s="243"/>
      <c r="BW84" s="243"/>
      <c r="BX84" s="243"/>
      <c r="BY84" s="243"/>
      <c r="BZ84" s="243"/>
      <c r="CA84" s="243"/>
      <c r="CB84" s="243"/>
      <c r="CC84" s="243"/>
      <c r="CD84" s="243"/>
      <c r="CE84" s="243"/>
      <c r="CF84" s="243"/>
      <c r="CG84" s="243"/>
      <c r="CH84" s="243"/>
      <c r="CI84" s="243"/>
      <c r="CJ84" s="243"/>
      <c r="CK84" s="243"/>
      <c r="CL84" s="243"/>
    </row>
    <row r="85" spans="2:90" s="351" customFormat="1" ht="12" customHeight="1" x14ac:dyDescent="0.15">
      <c r="D85" s="370" t="s">
        <v>271</v>
      </c>
      <c r="O85" s="362"/>
      <c r="P85" s="371"/>
      <c r="Q85" s="362"/>
      <c r="R85" s="371"/>
      <c r="S85" s="362"/>
      <c r="T85" s="371"/>
      <c r="U85" s="362"/>
      <c r="V85" s="371"/>
      <c r="W85" s="362"/>
      <c r="X85" s="371"/>
      <c r="Y85" s="362"/>
      <c r="Z85" s="371"/>
      <c r="AA85" s="362"/>
      <c r="AB85" s="371"/>
      <c r="AC85" s="362"/>
      <c r="AD85" s="371"/>
      <c r="AE85" s="362"/>
      <c r="AF85" s="371"/>
      <c r="AG85" s="362"/>
      <c r="AH85" s="371"/>
      <c r="AI85" s="362"/>
      <c r="AJ85" s="371"/>
      <c r="AK85" s="362"/>
      <c r="AL85" s="371"/>
      <c r="AM85" s="362"/>
      <c r="AN85" s="371"/>
      <c r="AO85" s="362"/>
      <c r="AP85" s="371"/>
      <c r="AQ85" s="362"/>
      <c r="AR85" s="371"/>
      <c r="AS85" s="362"/>
      <c r="AT85" s="371"/>
      <c r="AU85" s="362"/>
      <c r="AV85" s="371"/>
      <c r="AW85" s="362"/>
      <c r="AX85" s="371"/>
      <c r="AY85" s="362"/>
      <c r="AZ85" s="371"/>
      <c r="BA85" s="362"/>
      <c r="BB85" s="371"/>
      <c r="BC85" s="362"/>
      <c r="BD85" s="371"/>
      <c r="BE85" s="362"/>
      <c r="BF85" s="371"/>
      <c r="BG85" s="362"/>
      <c r="BH85" s="371"/>
      <c r="BI85" s="362"/>
      <c r="BJ85" s="372"/>
      <c r="BK85" s="373"/>
      <c r="BL85" s="374"/>
      <c r="BM85" s="361" t="s">
        <v>65</v>
      </c>
      <c r="BN85" s="364"/>
      <c r="BO85" s="351" t="s">
        <v>64</v>
      </c>
      <c r="BS85" s="243"/>
      <c r="BT85" s="243"/>
      <c r="BU85" s="243"/>
      <c r="BV85" s="243"/>
      <c r="BW85" s="243"/>
      <c r="BX85" s="243"/>
      <c r="BY85" s="243"/>
      <c r="BZ85" s="243"/>
      <c r="CA85" s="243"/>
      <c r="CB85" s="243"/>
      <c r="CC85" s="243"/>
      <c r="CD85" s="243"/>
      <c r="CE85" s="243"/>
      <c r="CF85" s="243"/>
      <c r="CG85" s="243"/>
      <c r="CH85" s="243"/>
      <c r="CI85" s="243"/>
      <c r="CJ85" s="243"/>
      <c r="CK85" s="243"/>
      <c r="CL85" s="243"/>
    </row>
    <row r="86" spans="2:90" s="351" customFormat="1" ht="12" customHeight="1" x14ac:dyDescent="0.15">
      <c r="B86" s="351" t="s">
        <v>199</v>
      </c>
      <c r="D86" s="376" t="s">
        <v>272</v>
      </c>
      <c r="O86" s="362"/>
      <c r="P86" s="371"/>
      <c r="Q86" s="362"/>
      <c r="R86" s="371"/>
      <c r="S86" s="362"/>
      <c r="T86" s="371"/>
      <c r="U86" s="362"/>
      <c r="V86" s="371"/>
      <c r="W86" s="362"/>
      <c r="X86" s="371"/>
      <c r="Y86" s="362"/>
      <c r="Z86" s="371"/>
      <c r="AA86" s="362"/>
      <c r="AB86" s="371"/>
      <c r="AC86" s="362"/>
      <c r="AD86" s="371"/>
      <c r="AE86" s="362"/>
      <c r="AF86" s="371"/>
      <c r="AG86" s="362"/>
      <c r="AH86" s="371"/>
      <c r="AI86" s="362"/>
      <c r="AJ86" s="371"/>
      <c r="AK86" s="362"/>
      <c r="AL86" s="371"/>
      <c r="AM86" s="362"/>
      <c r="AN86" s="371"/>
      <c r="AO86" s="362"/>
      <c r="AP86" s="371"/>
      <c r="AQ86" s="362"/>
      <c r="AR86" s="371"/>
      <c r="AS86" s="362"/>
      <c r="AT86" s="371"/>
      <c r="AU86" s="362"/>
      <c r="AV86" s="371"/>
      <c r="AW86" s="362"/>
      <c r="AX86" s="371"/>
      <c r="AY86" s="362"/>
      <c r="AZ86" s="371"/>
      <c r="BA86" s="362"/>
      <c r="BB86" s="371"/>
      <c r="BC86" s="362"/>
      <c r="BD86" s="371"/>
      <c r="BE86" s="362"/>
      <c r="BF86" s="371"/>
      <c r="BG86" s="362"/>
      <c r="BH86" s="371"/>
      <c r="BI86" s="362"/>
      <c r="BJ86" s="372"/>
      <c r="BK86" s="373"/>
      <c r="BL86" s="374"/>
      <c r="BM86" s="361" t="s">
        <v>65</v>
      </c>
      <c r="BN86" s="364"/>
      <c r="BO86" s="351" t="s">
        <v>64</v>
      </c>
      <c r="BS86" s="243"/>
      <c r="BT86" s="243"/>
      <c r="BU86" s="243"/>
      <c r="BV86" s="243"/>
      <c r="BW86" s="243"/>
      <c r="BX86" s="243"/>
      <c r="BY86" s="243"/>
      <c r="BZ86" s="243"/>
      <c r="CA86" s="243"/>
      <c r="CB86" s="243"/>
      <c r="CC86" s="243"/>
      <c r="CD86" s="243"/>
      <c r="CE86" s="243"/>
      <c r="CF86" s="243"/>
      <c r="CG86" s="243"/>
      <c r="CH86" s="243"/>
      <c r="CI86" s="243"/>
      <c r="CJ86" s="243"/>
      <c r="CK86" s="243"/>
      <c r="CL86" s="243"/>
    </row>
    <row r="87" spans="2:90" s="351" customFormat="1" ht="12" customHeight="1" x14ac:dyDescent="0.15">
      <c r="D87" s="376" t="s">
        <v>273</v>
      </c>
      <c r="O87" s="362"/>
      <c r="P87" s="371"/>
      <c r="Q87" s="362"/>
      <c r="R87" s="371"/>
      <c r="S87" s="362"/>
      <c r="T87" s="371"/>
      <c r="U87" s="362"/>
      <c r="V87" s="371"/>
      <c r="W87" s="362"/>
      <c r="X87" s="371"/>
      <c r="Y87" s="362"/>
      <c r="Z87" s="371"/>
      <c r="AA87" s="362"/>
      <c r="AB87" s="371"/>
      <c r="AC87" s="362"/>
      <c r="AD87" s="371"/>
      <c r="AE87" s="362"/>
      <c r="AF87" s="371"/>
      <c r="AG87" s="362"/>
      <c r="AH87" s="371"/>
      <c r="AI87" s="362"/>
      <c r="AJ87" s="371"/>
      <c r="AK87" s="362"/>
      <c r="AL87" s="371"/>
      <c r="AM87" s="362"/>
      <c r="AN87" s="371"/>
      <c r="AO87" s="362"/>
      <c r="AP87" s="371"/>
      <c r="AQ87" s="362"/>
      <c r="AR87" s="371"/>
      <c r="AS87" s="362"/>
      <c r="AT87" s="371"/>
      <c r="AU87" s="362"/>
      <c r="AV87" s="371"/>
      <c r="AW87" s="362"/>
      <c r="AX87" s="371"/>
      <c r="AY87" s="362"/>
      <c r="AZ87" s="371"/>
      <c r="BA87" s="362"/>
      <c r="BB87" s="371"/>
      <c r="BC87" s="362"/>
      <c r="BD87" s="371"/>
      <c r="BE87" s="362"/>
      <c r="BF87" s="371"/>
      <c r="BG87" s="362"/>
      <c r="BH87" s="371"/>
      <c r="BI87" s="362"/>
      <c r="BJ87" s="372"/>
      <c r="BK87" s="373"/>
      <c r="BL87" s="374"/>
      <c r="BM87" s="361" t="s">
        <v>65</v>
      </c>
      <c r="BN87" s="364"/>
      <c r="BO87" s="351" t="s">
        <v>64</v>
      </c>
      <c r="BS87" s="243"/>
      <c r="BT87" s="243"/>
      <c r="BU87" s="243"/>
      <c r="BV87" s="243"/>
      <c r="BW87" s="243"/>
      <c r="BX87" s="243"/>
      <c r="BY87" s="243"/>
      <c r="BZ87" s="243"/>
      <c r="CA87" s="243"/>
      <c r="CB87" s="243"/>
      <c r="CC87" s="243"/>
      <c r="CD87" s="243"/>
      <c r="CE87" s="243"/>
      <c r="CF87" s="243"/>
      <c r="CG87" s="243"/>
      <c r="CH87" s="243"/>
      <c r="CI87" s="243"/>
      <c r="CJ87" s="243"/>
      <c r="CK87" s="243"/>
      <c r="CL87" s="243"/>
    </row>
    <row r="88" spans="2:90" s="351" customFormat="1" ht="12" customHeight="1" x14ac:dyDescent="0.15">
      <c r="D88" s="376" t="s">
        <v>275</v>
      </c>
      <c r="O88" s="362"/>
      <c r="P88" s="371"/>
      <c r="Q88" s="362"/>
      <c r="R88" s="371"/>
      <c r="S88" s="362"/>
      <c r="T88" s="371"/>
      <c r="U88" s="362"/>
      <c r="V88" s="371"/>
      <c r="W88" s="362"/>
      <c r="X88" s="371"/>
      <c r="Y88" s="362"/>
      <c r="Z88" s="371"/>
      <c r="AA88" s="362"/>
      <c r="AB88" s="371"/>
      <c r="AC88" s="362"/>
      <c r="AD88" s="371"/>
      <c r="AE88" s="362"/>
      <c r="AF88" s="371"/>
      <c r="AG88" s="362"/>
      <c r="AH88" s="371"/>
      <c r="AI88" s="362"/>
      <c r="AJ88" s="371"/>
      <c r="AK88" s="362"/>
      <c r="AL88" s="371"/>
      <c r="AM88" s="362"/>
      <c r="AN88" s="371"/>
      <c r="AO88" s="362"/>
      <c r="AP88" s="371"/>
      <c r="AQ88" s="362"/>
      <c r="AR88" s="371"/>
      <c r="AS88" s="362"/>
      <c r="AT88" s="371"/>
      <c r="AU88" s="362"/>
      <c r="AV88" s="371"/>
      <c r="AW88" s="362"/>
      <c r="AX88" s="371"/>
      <c r="AY88" s="362"/>
      <c r="AZ88" s="371"/>
      <c r="BA88" s="362"/>
      <c r="BB88" s="371"/>
      <c r="BC88" s="362"/>
      <c r="BD88" s="371"/>
      <c r="BE88" s="362"/>
      <c r="BF88" s="371"/>
      <c r="BG88" s="362"/>
      <c r="BH88" s="371"/>
      <c r="BI88" s="362"/>
      <c r="BJ88" s="372"/>
      <c r="BK88" s="373"/>
      <c r="BL88" s="374"/>
      <c r="BM88" s="361" t="s">
        <v>65</v>
      </c>
      <c r="BN88" s="364"/>
      <c r="BO88" s="351" t="s">
        <v>64</v>
      </c>
      <c r="BS88" s="243"/>
      <c r="BT88" s="243"/>
      <c r="BU88" s="243"/>
      <c r="BV88" s="243"/>
      <c r="BW88" s="243"/>
      <c r="BX88" s="243"/>
      <c r="BY88" s="243"/>
      <c r="BZ88" s="243"/>
      <c r="CA88" s="243"/>
      <c r="CB88" s="243"/>
      <c r="CC88" s="243"/>
      <c r="CD88" s="243"/>
      <c r="CE88" s="243"/>
      <c r="CF88" s="243"/>
      <c r="CG88" s="243"/>
      <c r="CH88" s="243"/>
      <c r="CI88" s="243"/>
      <c r="CJ88" s="243"/>
      <c r="CK88" s="243"/>
      <c r="CL88" s="243"/>
    </row>
    <row r="89" spans="2:90" s="351" customFormat="1" ht="12" customHeight="1" thickBot="1" x14ac:dyDescent="0.2">
      <c r="C89" s="377"/>
      <c r="D89" s="378" t="s">
        <v>276</v>
      </c>
      <c r="E89" s="377"/>
      <c r="F89" s="377"/>
      <c r="G89" s="377"/>
      <c r="H89" s="377"/>
      <c r="I89" s="377"/>
      <c r="J89" s="377"/>
      <c r="K89" s="377"/>
      <c r="L89" s="377"/>
      <c r="M89" s="377"/>
      <c r="N89" s="377"/>
      <c r="O89" s="379"/>
      <c r="P89" s="380"/>
      <c r="Q89" s="379"/>
      <c r="R89" s="380"/>
      <c r="S89" s="379"/>
      <c r="T89" s="380"/>
      <c r="U89" s="379"/>
      <c r="V89" s="380"/>
      <c r="W89" s="379"/>
      <c r="X89" s="380"/>
      <c r="Y89" s="379"/>
      <c r="Z89" s="380"/>
      <c r="AA89" s="379"/>
      <c r="AB89" s="380"/>
      <c r="AC89" s="379"/>
      <c r="AD89" s="380"/>
      <c r="AE89" s="379"/>
      <c r="AF89" s="380"/>
      <c r="AG89" s="379"/>
      <c r="AH89" s="380"/>
      <c r="AI89" s="379"/>
      <c r="AJ89" s="380"/>
      <c r="AK89" s="379"/>
      <c r="AL89" s="380"/>
      <c r="AM89" s="379"/>
      <c r="AN89" s="380"/>
      <c r="AO89" s="379"/>
      <c r="AP89" s="380"/>
      <c r="AQ89" s="379"/>
      <c r="AR89" s="380"/>
      <c r="AS89" s="379"/>
      <c r="AT89" s="380"/>
      <c r="AU89" s="379"/>
      <c r="AV89" s="380"/>
      <c r="AW89" s="379"/>
      <c r="AX89" s="380"/>
      <c r="AY89" s="379"/>
      <c r="AZ89" s="380"/>
      <c r="BA89" s="379"/>
      <c r="BB89" s="380"/>
      <c r="BC89" s="379"/>
      <c r="BD89" s="380"/>
      <c r="BE89" s="379"/>
      <c r="BF89" s="380"/>
      <c r="BG89" s="379"/>
      <c r="BH89" s="380"/>
      <c r="BI89" s="379"/>
      <c r="BJ89" s="381"/>
      <c r="BK89" s="382"/>
      <c r="BL89" s="383"/>
      <c r="BM89" s="384" t="s">
        <v>65</v>
      </c>
      <c r="BN89" s="385"/>
      <c r="BO89" s="377" t="s">
        <v>64</v>
      </c>
      <c r="BP89" s="377"/>
      <c r="BQ89" s="377"/>
      <c r="BS89" s="243"/>
      <c r="BT89" s="243"/>
      <c r="BU89" s="243"/>
      <c r="BV89" s="243"/>
      <c r="BW89" s="243"/>
      <c r="BX89" s="243"/>
      <c r="BY89" s="243"/>
      <c r="BZ89" s="243"/>
      <c r="CA89" s="243"/>
      <c r="CB89" s="243"/>
      <c r="CC89" s="243"/>
      <c r="CD89" s="243"/>
      <c r="CE89" s="243"/>
      <c r="CF89" s="243"/>
      <c r="CG89" s="243"/>
      <c r="CH89" s="243"/>
      <c r="CI89" s="243"/>
      <c r="CJ89" s="243"/>
      <c r="CK89" s="243"/>
      <c r="CL89" s="243"/>
    </row>
    <row r="90" spans="2:90" s="351" customFormat="1" ht="12" customHeight="1" x14ac:dyDescent="0.15">
      <c r="D90" s="370" t="s">
        <v>269</v>
      </c>
      <c r="O90" s="386"/>
      <c r="P90" s="387"/>
      <c r="Q90" s="386"/>
      <c r="R90" s="387"/>
      <c r="S90" s="386"/>
      <c r="T90" s="387"/>
      <c r="U90" s="386"/>
      <c r="V90" s="387"/>
      <c r="W90" s="386"/>
      <c r="X90" s="387"/>
      <c r="Y90" s="386"/>
      <c r="Z90" s="387"/>
      <c r="AA90" s="386"/>
      <c r="AB90" s="387"/>
      <c r="AC90" s="386"/>
      <c r="AD90" s="387"/>
      <c r="AE90" s="386"/>
      <c r="AF90" s="387"/>
      <c r="AG90" s="386"/>
      <c r="AH90" s="387"/>
      <c r="AI90" s="386"/>
      <c r="AJ90" s="387"/>
      <c r="AK90" s="386"/>
      <c r="AL90" s="387"/>
      <c r="AM90" s="386"/>
      <c r="AN90" s="387"/>
      <c r="AO90" s="386"/>
      <c r="AP90" s="387"/>
      <c r="AQ90" s="386"/>
      <c r="AR90" s="387"/>
      <c r="AS90" s="386"/>
      <c r="AT90" s="387"/>
      <c r="AU90" s="386"/>
      <c r="AV90" s="387"/>
      <c r="AW90" s="386"/>
      <c r="AX90" s="387"/>
      <c r="AY90" s="386"/>
      <c r="AZ90" s="387"/>
      <c r="BA90" s="386"/>
      <c r="BB90" s="387"/>
      <c r="BC90" s="386"/>
      <c r="BD90" s="387"/>
      <c r="BE90" s="386"/>
      <c r="BF90" s="387"/>
      <c r="BG90" s="386"/>
      <c r="BH90" s="387"/>
      <c r="BI90" s="386"/>
      <c r="BJ90" s="388"/>
      <c r="BK90" s="373"/>
      <c r="BL90" s="374"/>
      <c r="BM90" s="361" t="s">
        <v>65</v>
      </c>
      <c r="BN90" s="364"/>
      <c r="BO90" s="351" t="s">
        <v>64</v>
      </c>
      <c r="BS90" s="243"/>
      <c r="BT90" s="243"/>
      <c r="BU90" s="243"/>
      <c r="BV90" s="243"/>
      <c r="BW90" s="243"/>
      <c r="BX90" s="243"/>
      <c r="BY90" s="243"/>
      <c r="BZ90" s="243"/>
      <c r="CA90" s="243"/>
      <c r="CB90" s="243"/>
      <c r="CC90" s="243"/>
      <c r="CD90" s="243"/>
      <c r="CE90" s="243"/>
      <c r="CF90" s="243"/>
      <c r="CG90" s="243"/>
      <c r="CH90" s="243"/>
      <c r="CI90" s="243"/>
      <c r="CJ90" s="243"/>
      <c r="CK90" s="243"/>
      <c r="CL90" s="243"/>
    </row>
    <row r="91" spans="2:90" s="351" customFormat="1" ht="12" customHeight="1" x14ac:dyDescent="0.15">
      <c r="D91" s="370" t="s">
        <v>270</v>
      </c>
      <c r="O91" s="362"/>
      <c r="P91" s="371"/>
      <c r="Q91" s="362"/>
      <c r="R91" s="371"/>
      <c r="S91" s="362"/>
      <c r="T91" s="371"/>
      <c r="U91" s="362"/>
      <c r="V91" s="371"/>
      <c r="W91" s="362"/>
      <c r="X91" s="371"/>
      <c r="Y91" s="362"/>
      <c r="Z91" s="371"/>
      <c r="AA91" s="362"/>
      <c r="AB91" s="371"/>
      <c r="AC91" s="362"/>
      <c r="AD91" s="371"/>
      <c r="AE91" s="362"/>
      <c r="AF91" s="371"/>
      <c r="AG91" s="362"/>
      <c r="AH91" s="371"/>
      <c r="AI91" s="362"/>
      <c r="AJ91" s="371"/>
      <c r="AK91" s="362"/>
      <c r="AL91" s="371"/>
      <c r="AM91" s="362"/>
      <c r="AN91" s="371"/>
      <c r="AO91" s="362"/>
      <c r="AP91" s="371"/>
      <c r="AQ91" s="362"/>
      <c r="AR91" s="371"/>
      <c r="AS91" s="362"/>
      <c r="AT91" s="371"/>
      <c r="AU91" s="362"/>
      <c r="AV91" s="371"/>
      <c r="AW91" s="362"/>
      <c r="AX91" s="371"/>
      <c r="AY91" s="362"/>
      <c r="AZ91" s="371"/>
      <c r="BA91" s="362"/>
      <c r="BB91" s="371"/>
      <c r="BC91" s="362"/>
      <c r="BD91" s="371"/>
      <c r="BE91" s="362"/>
      <c r="BF91" s="371"/>
      <c r="BG91" s="362"/>
      <c r="BH91" s="371"/>
      <c r="BI91" s="362"/>
      <c r="BJ91" s="372"/>
      <c r="BK91" s="373"/>
      <c r="BL91" s="374"/>
      <c r="BM91" s="361" t="s">
        <v>65</v>
      </c>
      <c r="BN91" s="364"/>
      <c r="BO91" s="351" t="s">
        <v>64</v>
      </c>
      <c r="BS91" s="243"/>
      <c r="BT91" s="243"/>
      <c r="BU91" s="243"/>
      <c r="BV91" s="243"/>
      <c r="BW91" s="243"/>
      <c r="BX91" s="243"/>
      <c r="BY91" s="243"/>
      <c r="BZ91" s="243"/>
      <c r="CA91" s="243"/>
      <c r="CB91" s="243"/>
      <c r="CC91" s="243"/>
      <c r="CD91" s="243"/>
      <c r="CE91" s="243"/>
      <c r="CF91" s="243"/>
      <c r="CG91" s="243"/>
      <c r="CH91" s="243"/>
      <c r="CI91" s="243"/>
      <c r="CJ91" s="243"/>
      <c r="CK91" s="243"/>
      <c r="CL91" s="243"/>
    </row>
    <row r="92" spans="2:90" s="351" customFormat="1" ht="12" customHeight="1" x14ac:dyDescent="0.15">
      <c r="D92" s="370" t="s">
        <v>271</v>
      </c>
      <c r="O92" s="362"/>
      <c r="P92" s="371"/>
      <c r="Q92" s="362"/>
      <c r="R92" s="371"/>
      <c r="S92" s="362"/>
      <c r="T92" s="371"/>
      <c r="U92" s="362"/>
      <c r="V92" s="371"/>
      <c r="W92" s="362"/>
      <c r="X92" s="371"/>
      <c r="Y92" s="362"/>
      <c r="Z92" s="371"/>
      <c r="AA92" s="362"/>
      <c r="AB92" s="371"/>
      <c r="AC92" s="362"/>
      <c r="AD92" s="371"/>
      <c r="AE92" s="362"/>
      <c r="AF92" s="371"/>
      <c r="AG92" s="362"/>
      <c r="AH92" s="371"/>
      <c r="AI92" s="362"/>
      <c r="AJ92" s="371"/>
      <c r="AK92" s="362"/>
      <c r="AL92" s="371"/>
      <c r="AM92" s="362"/>
      <c r="AN92" s="371"/>
      <c r="AO92" s="362"/>
      <c r="AP92" s="371"/>
      <c r="AQ92" s="362"/>
      <c r="AR92" s="371"/>
      <c r="AS92" s="362"/>
      <c r="AT92" s="371"/>
      <c r="AU92" s="362"/>
      <c r="AV92" s="371"/>
      <c r="AW92" s="362"/>
      <c r="AX92" s="371"/>
      <c r="AY92" s="362"/>
      <c r="AZ92" s="371"/>
      <c r="BA92" s="362"/>
      <c r="BB92" s="371"/>
      <c r="BC92" s="362"/>
      <c r="BD92" s="371"/>
      <c r="BE92" s="362"/>
      <c r="BF92" s="371"/>
      <c r="BG92" s="362"/>
      <c r="BH92" s="371"/>
      <c r="BI92" s="362"/>
      <c r="BJ92" s="372"/>
      <c r="BK92" s="373"/>
      <c r="BL92" s="374"/>
      <c r="BM92" s="361" t="s">
        <v>65</v>
      </c>
      <c r="BN92" s="364"/>
      <c r="BO92" s="351" t="s">
        <v>64</v>
      </c>
      <c r="BS92" s="243"/>
      <c r="BT92" s="243"/>
      <c r="BU92" s="243"/>
      <c r="BV92" s="243"/>
      <c r="BW92" s="243"/>
      <c r="BX92" s="243"/>
      <c r="BY92" s="243"/>
      <c r="BZ92" s="243"/>
      <c r="CA92" s="243"/>
      <c r="CB92" s="243"/>
      <c r="CC92" s="243"/>
      <c r="CD92" s="243"/>
      <c r="CE92" s="243"/>
      <c r="CF92" s="243"/>
      <c r="CG92" s="243"/>
      <c r="CH92" s="243"/>
      <c r="CI92" s="243"/>
      <c r="CJ92" s="243"/>
      <c r="CK92" s="243"/>
      <c r="CL92" s="243"/>
    </row>
    <row r="93" spans="2:90" s="351" customFormat="1" ht="12" customHeight="1" x14ac:dyDescent="0.15">
      <c r="B93" s="351" t="s">
        <v>279</v>
      </c>
      <c r="D93" s="376" t="s">
        <v>272</v>
      </c>
      <c r="O93" s="362"/>
      <c r="P93" s="371"/>
      <c r="Q93" s="362"/>
      <c r="R93" s="371"/>
      <c r="S93" s="362"/>
      <c r="T93" s="371"/>
      <c r="U93" s="362"/>
      <c r="V93" s="371"/>
      <c r="W93" s="362"/>
      <c r="X93" s="371"/>
      <c r="Y93" s="362"/>
      <c r="Z93" s="371"/>
      <c r="AA93" s="362"/>
      <c r="AB93" s="371"/>
      <c r="AC93" s="362"/>
      <c r="AD93" s="371"/>
      <c r="AE93" s="362"/>
      <c r="AF93" s="371"/>
      <c r="AG93" s="362"/>
      <c r="AH93" s="371"/>
      <c r="AI93" s="362"/>
      <c r="AJ93" s="371"/>
      <c r="AK93" s="362"/>
      <c r="AL93" s="371"/>
      <c r="AM93" s="362"/>
      <c r="AN93" s="371"/>
      <c r="AO93" s="362"/>
      <c r="AP93" s="371"/>
      <c r="AQ93" s="362"/>
      <c r="AR93" s="371"/>
      <c r="AS93" s="362"/>
      <c r="AT93" s="371"/>
      <c r="AU93" s="362"/>
      <c r="AV93" s="371"/>
      <c r="AW93" s="362"/>
      <c r="AX93" s="371"/>
      <c r="AY93" s="362"/>
      <c r="AZ93" s="371"/>
      <c r="BA93" s="362"/>
      <c r="BB93" s="371"/>
      <c r="BC93" s="362"/>
      <c r="BD93" s="371"/>
      <c r="BE93" s="362"/>
      <c r="BF93" s="371"/>
      <c r="BG93" s="362"/>
      <c r="BH93" s="371"/>
      <c r="BI93" s="362"/>
      <c r="BJ93" s="372"/>
      <c r="BK93" s="373"/>
      <c r="BL93" s="374"/>
      <c r="BM93" s="361" t="s">
        <v>65</v>
      </c>
      <c r="BN93" s="364"/>
      <c r="BO93" s="351" t="s">
        <v>64</v>
      </c>
      <c r="BS93" s="243"/>
      <c r="BT93" s="243"/>
      <c r="BU93" s="243"/>
      <c r="BV93" s="243"/>
      <c r="BW93" s="243"/>
      <c r="BX93" s="243"/>
      <c r="BY93" s="243"/>
      <c r="BZ93" s="243"/>
      <c r="CA93" s="243"/>
      <c r="CB93" s="243"/>
      <c r="CC93" s="243"/>
      <c r="CD93" s="243"/>
      <c r="CE93" s="243"/>
      <c r="CF93" s="243"/>
      <c r="CG93" s="243"/>
      <c r="CH93" s="243"/>
      <c r="CI93" s="243"/>
      <c r="CJ93" s="243"/>
      <c r="CK93" s="243"/>
      <c r="CL93" s="243"/>
    </row>
    <row r="94" spans="2:90" s="351" customFormat="1" ht="12" customHeight="1" x14ac:dyDescent="0.15">
      <c r="D94" s="376" t="s">
        <v>273</v>
      </c>
      <c r="O94" s="362"/>
      <c r="P94" s="371"/>
      <c r="Q94" s="362"/>
      <c r="R94" s="371"/>
      <c r="S94" s="362"/>
      <c r="T94" s="371"/>
      <c r="U94" s="362"/>
      <c r="V94" s="371"/>
      <c r="W94" s="362"/>
      <c r="X94" s="371"/>
      <c r="Y94" s="362"/>
      <c r="Z94" s="371"/>
      <c r="AA94" s="362"/>
      <c r="AB94" s="371"/>
      <c r="AC94" s="362"/>
      <c r="AD94" s="371"/>
      <c r="AE94" s="362"/>
      <c r="AF94" s="371"/>
      <c r="AG94" s="362"/>
      <c r="AH94" s="371"/>
      <c r="AI94" s="362"/>
      <c r="AJ94" s="371"/>
      <c r="AK94" s="362"/>
      <c r="AL94" s="371"/>
      <c r="AM94" s="362"/>
      <c r="AN94" s="371"/>
      <c r="AO94" s="362"/>
      <c r="AP94" s="371"/>
      <c r="AQ94" s="362"/>
      <c r="AR94" s="371"/>
      <c r="AS94" s="362"/>
      <c r="AT94" s="371"/>
      <c r="AU94" s="362"/>
      <c r="AV94" s="371"/>
      <c r="AW94" s="362"/>
      <c r="AX94" s="371"/>
      <c r="AY94" s="362"/>
      <c r="AZ94" s="371"/>
      <c r="BA94" s="362"/>
      <c r="BB94" s="371"/>
      <c r="BC94" s="362"/>
      <c r="BD94" s="371"/>
      <c r="BE94" s="362"/>
      <c r="BF94" s="371"/>
      <c r="BG94" s="362"/>
      <c r="BH94" s="371"/>
      <c r="BI94" s="362"/>
      <c r="BJ94" s="372"/>
      <c r="BK94" s="373"/>
      <c r="BL94" s="374"/>
      <c r="BM94" s="361" t="s">
        <v>65</v>
      </c>
      <c r="BN94" s="364"/>
      <c r="BO94" s="351" t="s">
        <v>64</v>
      </c>
      <c r="BS94" s="243"/>
      <c r="BT94" s="243"/>
      <c r="BU94" s="243"/>
      <c r="BV94" s="243"/>
      <c r="BW94" s="243"/>
      <c r="BX94" s="243"/>
      <c r="BY94" s="243"/>
      <c r="BZ94" s="243"/>
      <c r="CA94" s="243"/>
      <c r="CB94" s="243"/>
      <c r="CC94" s="243"/>
      <c r="CD94" s="243"/>
      <c r="CE94" s="243"/>
      <c r="CF94" s="243"/>
      <c r="CG94" s="243"/>
      <c r="CH94" s="243"/>
      <c r="CI94" s="243"/>
      <c r="CJ94" s="243"/>
      <c r="CK94" s="243"/>
      <c r="CL94" s="243"/>
    </row>
    <row r="95" spans="2:90" s="351" customFormat="1" ht="12" customHeight="1" x14ac:dyDescent="0.15">
      <c r="D95" s="376" t="s">
        <v>275</v>
      </c>
      <c r="O95" s="362"/>
      <c r="P95" s="371"/>
      <c r="Q95" s="362"/>
      <c r="R95" s="371"/>
      <c r="S95" s="362"/>
      <c r="T95" s="371"/>
      <c r="U95" s="362"/>
      <c r="V95" s="371"/>
      <c r="W95" s="362"/>
      <c r="X95" s="371"/>
      <c r="Y95" s="362"/>
      <c r="Z95" s="371"/>
      <c r="AA95" s="362"/>
      <c r="AB95" s="371"/>
      <c r="AC95" s="362"/>
      <c r="AD95" s="371"/>
      <c r="AE95" s="362"/>
      <c r="AF95" s="371"/>
      <c r="AG95" s="362"/>
      <c r="AH95" s="371"/>
      <c r="AI95" s="362"/>
      <c r="AJ95" s="371"/>
      <c r="AK95" s="362"/>
      <c r="AL95" s="371"/>
      <c r="AM95" s="362"/>
      <c r="AN95" s="371"/>
      <c r="AO95" s="362"/>
      <c r="AP95" s="371"/>
      <c r="AQ95" s="362"/>
      <c r="AR95" s="371"/>
      <c r="AS95" s="362"/>
      <c r="AT95" s="371"/>
      <c r="AU95" s="362"/>
      <c r="AV95" s="371"/>
      <c r="AW95" s="362"/>
      <c r="AX95" s="371"/>
      <c r="AY95" s="362"/>
      <c r="AZ95" s="371"/>
      <c r="BA95" s="362"/>
      <c r="BB95" s="371"/>
      <c r="BC95" s="362"/>
      <c r="BD95" s="371"/>
      <c r="BE95" s="362"/>
      <c r="BF95" s="371"/>
      <c r="BG95" s="362"/>
      <c r="BH95" s="371"/>
      <c r="BI95" s="362"/>
      <c r="BJ95" s="372"/>
      <c r="BK95" s="373"/>
      <c r="BL95" s="374"/>
      <c r="BM95" s="361" t="s">
        <v>65</v>
      </c>
      <c r="BN95" s="364"/>
      <c r="BO95" s="351" t="s">
        <v>64</v>
      </c>
      <c r="BS95" s="243"/>
      <c r="BT95" s="243"/>
      <c r="BU95" s="243"/>
      <c r="BV95" s="243"/>
      <c r="BW95" s="243"/>
      <c r="BX95" s="243"/>
      <c r="BY95" s="243"/>
      <c r="BZ95" s="243"/>
      <c r="CA95" s="243"/>
      <c r="CB95" s="243"/>
      <c r="CC95" s="243"/>
      <c r="CD95" s="243"/>
      <c r="CE95" s="243"/>
      <c r="CF95" s="243"/>
      <c r="CG95" s="243"/>
      <c r="CH95" s="243"/>
      <c r="CI95" s="243"/>
      <c r="CJ95" s="243"/>
      <c r="CK95" s="243"/>
      <c r="CL95" s="243"/>
    </row>
    <row r="96" spans="2:90" s="351" customFormat="1" ht="12" customHeight="1" thickBot="1" x14ac:dyDescent="0.2">
      <c r="C96" s="377"/>
      <c r="D96" s="378" t="s">
        <v>276</v>
      </c>
      <c r="E96" s="377"/>
      <c r="F96" s="377"/>
      <c r="G96" s="377"/>
      <c r="H96" s="377"/>
      <c r="I96" s="377"/>
      <c r="J96" s="377"/>
      <c r="K96" s="377"/>
      <c r="L96" s="377"/>
      <c r="M96" s="377"/>
      <c r="N96" s="377"/>
      <c r="O96" s="379"/>
      <c r="P96" s="380"/>
      <c r="Q96" s="379"/>
      <c r="R96" s="380"/>
      <c r="S96" s="379"/>
      <c r="T96" s="380"/>
      <c r="U96" s="379"/>
      <c r="V96" s="380"/>
      <c r="W96" s="379"/>
      <c r="X96" s="380"/>
      <c r="Y96" s="379"/>
      <c r="Z96" s="380"/>
      <c r="AA96" s="379"/>
      <c r="AB96" s="380"/>
      <c r="AC96" s="379"/>
      <c r="AD96" s="380"/>
      <c r="AE96" s="379"/>
      <c r="AF96" s="380"/>
      <c r="AG96" s="379"/>
      <c r="AH96" s="380"/>
      <c r="AI96" s="379"/>
      <c r="AJ96" s="380"/>
      <c r="AK96" s="379"/>
      <c r="AL96" s="380"/>
      <c r="AM96" s="379"/>
      <c r="AN96" s="380"/>
      <c r="AO96" s="379"/>
      <c r="AP96" s="380"/>
      <c r="AQ96" s="379"/>
      <c r="AR96" s="380"/>
      <c r="AS96" s="379"/>
      <c r="AT96" s="380"/>
      <c r="AU96" s="379"/>
      <c r="AV96" s="380"/>
      <c r="AW96" s="379"/>
      <c r="AX96" s="380"/>
      <c r="AY96" s="379"/>
      <c r="AZ96" s="380"/>
      <c r="BA96" s="379"/>
      <c r="BB96" s="380"/>
      <c r="BC96" s="379"/>
      <c r="BD96" s="380"/>
      <c r="BE96" s="379"/>
      <c r="BF96" s="380"/>
      <c r="BG96" s="379"/>
      <c r="BH96" s="380"/>
      <c r="BI96" s="379"/>
      <c r="BJ96" s="381"/>
      <c r="BK96" s="382"/>
      <c r="BL96" s="383"/>
      <c r="BM96" s="384" t="s">
        <v>65</v>
      </c>
      <c r="BN96" s="385"/>
      <c r="BO96" s="377" t="s">
        <v>64</v>
      </c>
      <c r="BP96" s="377"/>
      <c r="BQ96" s="377"/>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s="351" customFormat="1" ht="12" customHeight="1" x14ac:dyDescent="0.15">
      <c r="D97" s="370" t="s">
        <v>269</v>
      </c>
      <c r="O97" s="386"/>
      <c r="P97" s="387"/>
      <c r="Q97" s="386"/>
      <c r="R97" s="387"/>
      <c r="S97" s="386"/>
      <c r="T97" s="387"/>
      <c r="U97" s="386"/>
      <c r="V97" s="387"/>
      <c r="W97" s="386"/>
      <c r="X97" s="387"/>
      <c r="Y97" s="386"/>
      <c r="Z97" s="387"/>
      <c r="AA97" s="386"/>
      <c r="AB97" s="387"/>
      <c r="AC97" s="386"/>
      <c r="AD97" s="387"/>
      <c r="AE97" s="386"/>
      <c r="AF97" s="387"/>
      <c r="AG97" s="386"/>
      <c r="AH97" s="387"/>
      <c r="AI97" s="386"/>
      <c r="AJ97" s="387"/>
      <c r="AK97" s="386"/>
      <c r="AL97" s="387"/>
      <c r="AM97" s="386"/>
      <c r="AN97" s="387"/>
      <c r="AO97" s="386"/>
      <c r="AP97" s="387"/>
      <c r="AQ97" s="386"/>
      <c r="AR97" s="387"/>
      <c r="AS97" s="386"/>
      <c r="AT97" s="387"/>
      <c r="AU97" s="386"/>
      <c r="AV97" s="387"/>
      <c r="AW97" s="386"/>
      <c r="AX97" s="387"/>
      <c r="AY97" s="386"/>
      <c r="AZ97" s="387"/>
      <c r="BA97" s="386"/>
      <c r="BB97" s="387"/>
      <c r="BC97" s="386"/>
      <c r="BD97" s="387"/>
      <c r="BE97" s="386"/>
      <c r="BF97" s="387"/>
      <c r="BG97" s="386"/>
      <c r="BH97" s="387"/>
      <c r="BI97" s="386"/>
      <c r="BJ97" s="388"/>
      <c r="BK97" s="373"/>
      <c r="BL97" s="374"/>
      <c r="BM97" s="361" t="s">
        <v>65</v>
      </c>
      <c r="BN97" s="364"/>
      <c r="BO97" s="351" t="s">
        <v>64</v>
      </c>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s="351" customFormat="1" ht="12" customHeight="1" x14ac:dyDescent="0.15">
      <c r="D98" s="370" t="s">
        <v>270</v>
      </c>
      <c r="O98" s="362"/>
      <c r="P98" s="371"/>
      <c r="Q98" s="362"/>
      <c r="R98" s="371"/>
      <c r="S98" s="362"/>
      <c r="T98" s="371"/>
      <c r="U98" s="362"/>
      <c r="V98" s="371"/>
      <c r="W98" s="362"/>
      <c r="X98" s="371"/>
      <c r="Y98" s="362"/>
      <c r="Z98" s="371"/>
      <c r="AA98" s="362"/>
      <c r="AB98" s="371"/>
      <c r="AC98" s="362"/>
      <c r="AD98" s="371"/>
      <c r="AE98" s="362"/>
      <c r="AF98" s="371"/>
      <c r="AG98" s="362"/>
      <c r="AH98" s="371"/>
      <c r="AI98" s="362"/>
      <c r="AJ98" s="371"/>
      <c r="AK98" s="362"/>
      <c r="AL98" s="371"/>
      <c r="AM98" s="362"/>
      <c r="AN98" s="371"/>
      <c r="AO98" s="362"/>
      <c r="AP98" s="371"/>
      <c r="AQ98" s="362"/>
      <c r="AR98" s="371"/>
      <c r="AS98" s="362"/>
      <c r="AT98" s="371"/>
      <c r="AU98" s="362"/>
      <c r="AV98" s="371"/>
      <c r="AW98" s="362"/>
      <c r="AX98" s="371"/>
      <c r="AY98" s="362"/>
      <c r="AZ98" s="371"/>
      <c r="BA98" s="362"/>
      <c r="BB98" s="371"/>
      <c r="BC98" s="362"/>
      <c r="BD98" s="371"/>
      <c r="BE98" s="362"/>
      <c r="BF98" s="371"/>
      <c r="BG98" s="362"/>
      <c r="BH98" s="371"/>
      <c r="BI98" s="362"/>
      <c r="BJ98" s="372"/>
      <c r="BK98" s="373"/>
      <c r="BL98" s="374"/>
      <c r="BM98" s="361" t="s">
        <v>65</v>
      </c>
      <c r="BN98" s="364"/>
      <c r="BO98" s="351" t="s">
        <v>64</v>
      </c>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s="351" customFormat="1" ht="12" customHeight="1" x14ac:dyDescent="0.15">
      <c r="D99" s="370" t="s">
        <v>271</v>
      </c>
      <c r="O99" s="362"/>
      <c r="P99" s="371"/>
      <c r="Q99" s="362"/>
      <c r="R99" s="371"/>
      <c r="S99" s="362"/>
      <c r="T99" s="371"/>
      <c r="U99" s="362"/>
      <c r="V99" s="371"/>
      <c r="W99" s="362"/>
      <c r="X99" s="371"/>
      <c r="Y99" s="362"/>
      <c r="Z99" s="371"/>
      <c r="AA99" s="362"/>
      <c r="AB99" s="371"/>
      <c r="AC99" s="362"/>
      <c r="AD99" s="371"/>
      <c r="AE99" s="362"/>
      <c r="AF99" s="371"/>
      <c r="AG99" s="362"/>
      <c r="AH99" s="371"/>
      <c r="AI99" s="362"/>
      <c r="AJ99" s="371"/>
      <c r="AK99" s="362"/>
      <c r="AL99" s="371"/>
      <c r="AM99" s="362"/>
      <c r="AN99" s="371"/>
      <c r="AO99" s="362"/>
      <c r="AP99" s="371"/>
      <c r="AQ99" s="362"/>
      <c r="AR99" s="371"/>
      <c r="AS99" s="362"/>
      <c r="AT99" s="371"/>
      <c r="AU99" s="362"/>
      <c r="AV99" s="371"/>
      <c r="AW99" s="362"/>
      <c r="AX99" s="371"/>
      <c r="AY99" s="362"/>
      <c r="AZ99" s="371"/>
      <c r="BA99" s="362"/>
      <c r="BB99" s="371"/>
      <c r="BC99" s="362"/>
      <c r="BD99" s="371"/>
      <c r="BE99" s="362"/>
      <c r="BF99" s="371"/>
      <c r="BG99" s="362"/>
      <c r="BH99" s="371"/>
      <c r="BI99" s="362"/>
      <c r="BJ99" s="372"/>
      <c r="BK99" s="373"/>
      <c r="BL99" s="374"/>
      <c r="BM99" s="361" t="s">
        <v>65</v>
      </c>
      <c r="BN99" s="364"/>
      <c r="BO99" s="351" t="s">
        <v>64</v>
      </c>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s="351" customFormat="1" ht="12" customHeight="1" x14ac:dyDescent="0.15">
      <c r="B100" s="351" t="s">
        <v>280</v>
      </c>
      <c r="D100" s="376" t="s">
        <v>272</v>
      </c>
      <c r="O100" s="362"/>
      <c r="P100" s="371"/>
      <c r="Q100" s="362"/>
      <c r="R100" s="371"/>
      <c r="S100" s="362"/>
      <c r="T100" s="371"/>
      <c r="U100" s="362"/>
      <c r="V100" s="371"/>
      <c r="W100" s="362"/>
      <c r="X100" s="371"/>
      <c r="Y100" s="362"/>
      <c r="Z100" s="371"/>
      <c r="AA100" s="362"/>
      <c r="AB100" s="371"/>
      <c r="AC100" s="362"/>
      <c r="AD100" s="371"/>
      <c r="AE100" s="362"/>
      <c r="AF100" s="371"/>
      <c r="AG100" s="362"/>
      <c r="AH100" s="371"/>
      <c r="AI100" s="362"/>
      <c r="AJ100" s="371"/>
      <c r="AK100" s="362"/>
      <c r="AL100" s="371"/>
      <c r="AM100" s="362"/>
      <c r="AN100" s="371"/>
      <c r="AO100" s="362"/>
      <c r="AP100" s="371"/>
      <c r="AQ100" s="362"/>
      <c r="AR100" s="371"/>
      <c r="AS100" s="362"/>
      <c r="AT100" s="371"/>
      <c r="AU100" s="362"/>
      <c r="AV100" s="371"/>
      <c r="AW100" s="362"/>
      <c r="AX100" s="371"/>
      <c r="AY100" s="362"/>
      <c r="AZ100" s="371"/>
      <c r="BA100" s="362"/>
      <c r="BB100" s="371"/>
      <c r="BC100" s="362"/>
      <c r="BD100" s="371"/>
      <c r="BE100" s="362"/>
      <c r="BF100" s="371"/>
      <c r="BG100" s="362"/>
      <c r="BH100" s="371"/>
      <c r="BI100" s="362"/>
      <c r="BJ100" s="372"/>
      <c r="BK100" s="373"/>
      <c r="BL100" s="374"/>
      <c r="BM100" s="361" t="s">
        <v>65</v>
      </c>
      <c r="BN100" s="364"/>
      <c r="BO100" s="351" t="s">
        <v>64</v>
      </c>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s="351" customFormat="1" ht="12" customHeight="1" x14ac:dyDescent="0.15">
      <c r="D101" s="376" t="s">
        <v>273</v>
      </c>
      <c r="O101" s="362"/>
      <c r="P101" s="371"/>
      <c r="Q101" s="362"/>
      <c r="R101" s="371"/>
      <c r="S101" s="362"/>
      <c r="T101" s="371"/>
      <c r="U101" s="362"/>
      <c r="V101" s="371"/>
      <c r="W101" s="362"/>
      <c r="X101" s="371"/>
      <c r="Y101" s="362"/>
      <c r="Z101" s="371"/>
      <c r="AA101" s="362"/>
      <c r="AB101" s="371"/>
      <c r="AC101" s="362"/>
      <c r="AD101" s="371"/>
      <c r="AE101" s="362"/>
      <c r="AF101" s="371"/>
      <c r="AG101" s="362"/>
      <c r="AH101" s="371"/>
      <c r="AI101" s="362"/>
      <c r="AJ101" s="371"/>
      <c r="AK101" s="362"/>
      <c r="AL101" s="371"/>
      <c r="AM101" s="362"/>
      <c r="AN101" s="371"/>
      <c r="AO101" s="362"/>
      <c r="AP101" s="371"/>
      <c r="AQ101" s="362"/>
      <c r="AR101" s="371"/>
      <c r="AS101" s="362"/>
      <c r="AT101" s="371"/>
      <c r="AU101" s="362"/>
      <c r="AV101" s="371"/>
      <c r="AW101" s="362"/>
      <c r="AX101" s="371"/>
      <c r="AY101" s="362"/>
      <c r="AZ101" s="371"/>
      <c r="BA101" s="362"/>
      <c r="BB101" s="371"/>
      <c r="BC101" s="362"/>
      <c r="BD101" s="371"/>
      <c r="BE101" s="362"/>
      <c r="BF101" s="371"/>
      <c r="BG101" s="362"/>
      <c r="BH101" s="371"/>
      <c r="BI101" s="362"/>
      <c r="BJ101" s="372"/>
      <c r="BK101" s="373"/>
      <c r="BL101" s="374"/>
      <c r="BM101" s="361" t="s">
        <v>65</v>
      </c>
      <c r="BN101" s="364"/>
      <c r="BO101" s="351" t="s">
        <v>64</v>
      </c>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s="351" customFormat="1" ht="12" customHeight="1" x14ac:dyDescent="0.15">
      <c r="D102" s="376" t="s">
        <v>275</v>
      </c>
      <c r="O102" s="362"/>
      <c r="P102" s="371"/>
      <c r="Q102" s="362"/>
      <c r="R102" s="371"/>
      <c r="S102" s="362"/>
      <c r="T102" s="371"/>
      <c r="U102" s="362"/>
      <c r="V102" s="371"/>
      <c r="W102" s="362"/>
      <c r="X102" s="371"/>
      <c r="Y102" s="362"/>
      <c r="Z102" s="371"/>
      <c r="AA102" s="362"/>
      <c r="AB102" s="371"/>
      <c r="AC102" s="362"/>
      <c r="AD102" s="371"/>
      <c r="AE102" s="362"/>
      <c r="AF102" s="371"/>
      <c r="AG102" s="362"/>
      <c r="AH102" s="371"/>
      <c r="AI102" s="362"/>
      <c r="AJ102" s="371"/>
      <c r="AK102" s="362"/>
      <c r="AL102" s="371"/>
      <c r="AM102" s="362"/>
      <c r="AN102" s="371"/>
      <c r="AO102" s="362"/>
      <c r="AP102" s="371"/>
      <c r="AQ102" s="362"/>
      <c r="AR102" s="371"/>
      <c r="AS102" s="362"/>
      <c r="AT102" s="371"/>
      <c r="AU102" s="362"/>
      <c r="AV102" s="371"/>
      <c r="AW102" s="362"/>
      <c r="AX102" s="371"/>
      <c r="AY102" s="362"/>
      <c r="AZ102" s="371"/>
      <c r="BA102" s="362"/>
      <c r="BB102" s="371"/>
      <c r="BC102" s="362"/>
      <c r="BD102" s="371"/>
      <c r="BE102" s="362"/>
      <c r="BF102" s="371"/>
      <c r="BG102" s="362"/>
      <c r="BH102" s="371"/>
      <c r="BI102" s="362"/>
      <c r="BJ102" s="372"/>
      <c r="BK102" s="373"/>
      <c r="BL102" s="374"/>
      <c r="BM102" s="361" t="s">
        <v>65</v>
      </c>
      <c r="BN102" s="364"/>
      <c r="BO102" s="351" t="s">
        <v>64</v>
      </c>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row r="103" spans="1:90" s="351" customFormat="1" ht="12" customHeight="1" thickBot="1" x14ac:dyDescent="0.2">
      <c r="C103" s="377"/>
      <c r="D103" s="378" t="s">
        <v>276</v>
      </c>
      <c r="E103" s="377"/>
      <c r="F103" s="377"/>
      <c r="G103" s="377"/>
      <c r="H103" s="377"/>
      <c r="I103" s="377"/>
      <c r="J103" s="377"/>
      <c r="K103" s="377"/>
      <c r="L103" s="377"/>
      <c r="M103" s="377"/>
      <c r="N103" s="377"/>
      <c r="O103" s="379"/>
      <c r="P103" s="380"/>
      <c r="Q103" s="379"/>
      <c r="R103" s="380"/>
      <c r="S103" s="379"/>
      <c r="T103" s="380"/>
      <c r="U103" s="379"/>
      <c r="V103" s="380"/>
      <c r="W103" s="379"/>
      <c r="X103" s="380"/>
      <c r="Y103" s="379"/>
      <c r="Z103" s="380"/>
      <c r="AA103" s="379"/>
      <c r="AB103" s="380"/>
      <c r="AC103" s="379"/>
      <c r="AD103" s="380"/>
      <c r="AE103" s="379"/>
      <c r="AF103" s="380"/>
      <c r="AG103" s="379"/>
      <c r="AH103" s="380"/>
      <c r="AI103" s="379"/>
      <c r="AJ103" s="380"/>
      <c r="AK103" s="379"/>
      <c r="AL103" s="380"/>
      <c r="AM103" s="379"/>
      <c r="AN103" s="380"/>
      <c r="AO103" s="379"/>
      <c r="AP103" s="380"/>
      <c r="AQ103" s="379"/>
      <c r="AR103" s="380"/>
      <c r="AS103" s="379"/>
      <c r="AT103" s="380"/>
      <c r="AU103" s="379"/>
      <c r="AV103" s="380"/>
      <c r="AW103" s="379"/>
      <c r="AX103" s="380"/>
      <c r="AY103" s="379"/>
      <c r="AZ103" s="380"/>
      <c r="BA103" s="379"/>
      <c r="BB103" s="380"/>
      <c r="BC103" s="379"/>
      <c r="BD103" s="380"/>
      <c r="BE103" s="379"/>
      <c r="BF103" s="380"/>
      <c r="BG103" s="379"/>
      <c r="BH103" s="380"/>
      <c r="BI103" s="379"/>
      <c r="BJ103" s="381"/>
      <c r="BK103" s="382"/>
      <c r="BL103" s="383"/>
      <c r="BM103" s="384" t="s">
        <v>65</v>
      </c>
      <c r="BN103" s="385"/>
      <c r="BO103" s="377" t="s">
        <v>64</v>
      </c>
      <c r="BP103" s="377"/>
      <c r="BQ103" s="377"/>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row>
    <row r="104" spans="1:90" s="351" customFormat="1" ht="12" customHeight="1" x14ac:dyDescent="0.15">
      <c r="A104" s="351" t="s">
        <v>281</v>
      </c>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row>
    <row r="105" spans="1:90" s="351" customFormat="1" ht="12" customHeight="1" x14ac:dyDescent="0.15">
      <c r="D105" s="370" t="s">
        <v>269</v>
      </c>
      <c r="O105" s="362"/>
      <c r="P105" s="371"/>
      <c r="Q105" s="362"/>
      <c r="R105" s="371"/>
      <c r="S105" s="362"/>
      <c r="T105" s="371"/>
      <c r="U105" s="362"/>
      <c r="V105" s="371"/>
      <c r="W105" s="362"/>
      <c r="X105" s="371"/>
      <c r="Y105" s="362"/>
      <c r="Z105" s="371"/>
      <c r="AA105" s="362"/>
      <c r="AB105" s="371"/>
      <c r="AC105" s="362"/>
      <c r="AD105" s="371"/>
      <c r="AE105" s="362"/>
      <c r="AF105" s="371"/>
      <c r="AG105" s="362"/>
      <c r="AH105" s="371"/>
      <c r="AI105" s="362"/>
      <c r="AJ105" s="371"/>
      <c r="AK105" s="362"/>
      <c r="AL105" s="371"/>
      <c r="AM105" s="362"/>
      <c r="AN105" s="371"/>
      <c r="AO105" s="362"/>
      <c r="AP105" s="371"/>
      <c r="AQ105" s="362"/>
      <c r="AR105" s="371"/>
      <c r="AS105" s="362"/>
      <c r="AT105" s="371"/>
      <c r="AU105" s="362"/>
      <c r="AV105" s="371"/>
      <c r="AW105" s="362"/>
      <c r="AX105" s="371"/>
      <c r="AY105" s="362"/>
      <c r="AZ105" s="371"/>
      <c r="BA105" s="362"/>
      <c r="BB105" s="371"/>
      <c r="BC105" s="362"/>
      <c r="BD105" s="371"/>
      <c r="BE105" s="362"/>
      <c r="BF105" s="371"/>
      <c r="BG105" s="362"/>
      <c r="BH105" s="371"/>
      <c r="BI105" s="362"/>
      <c r="BJ105" s="372"/>
      <c r="BK105" s="373"/>
      <c r="BL105" s="374"/>
      <c r="BM105" s="361" t="s">
        <v>65</v>
      </c>
      <c r="BN105" s="364"/>
      <c r="BO105" s="351" t="s">
        <v>64</v>
      </c>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row>
    <row r="106" spans="1:90" s="351" customFormat="1" ht="12" customHeight="1" x14ac:dyDescent="0.15">
      <c r="D106" s="370" t="s">
        <v>270</v>
      </c>
      <c r="O106" s="362"/>
      <c r="P106" s="371"/>
      <c r="Q106" s="362"/>
      <c r="R106" s="371"/>
      <c r="S106" s="362"/>
      <c r="T106" s="371"/>
      <c r="U106" s="362"/>
      <c r="V106" s="371"/>
      <c r="W106" s="362"/>
      <c r="X106" s="371"/>
      <c r="Y106" s="362"/>
      <c r="Z106" s="371"/>
      <c r="AA106" s="362"/>
      <c r="AB106" s="371"/>
      <c r="AC106" s="362"/>
      <c r="AD106" s="371"/>
      <c r="AE106" s="362"/>
      <c r="AF106" s="371"/>
      <c r="AG106" s="362"/>
      <c r="AH106" s="371"/>
      <c r="AI106" s="362"/>
      <c r="AJ106" s="371"/>
      <c r="AK106" s="362"/>
      <c r="AL106" s="371"/>
      <c r="AM106" s="362"/>
      <c r="AN106" s="371"/>
      <c r="AO106" s="362"/>
      <c r="AP106" s="371"/>
      <c r="AQ106" s="362"/>
      <c r="AR106" s="371"/>
      <c r="AS106" s="362"/>
      <c r="AT106" s="371"/>
      <c r="AU106" s="362"/>
      <c r="AV106" s="371"/>
      <c r="AW106" s="362"/>
      <c r="AX106" s="371"/>
      <c r="AY106" s="362"/>
      <c r="AZ106" s="371"/>
      <c r="BA106" s="362"/>
      <c r="BB106" s="371"/>
      <c r="BC106" s="362"/>
      <c r="BD106" s="371"/>
      <c r="BE106" s="362"/>
      <c r="BF106" s="371"/>
      <c r="BG106" s="362"/>
      <c r="BH106" s="371"/>
      <c r="BI106" s="362"/>
      <c r="BJ106" s="372"/>
      <c r="BK106" s="373"/>
      <c r="BL106" s="374"/>
      <c r="BM106" s="361" t="s">
        <v>65</v>
      </c>
      <c r="BN106" s="364"/>
      <c r="BO106" s="351" t="s">
        <v>64</v>
      </c>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row>
    <row r="107" spans="1:90" s="351" customFormat="1" ht="12" customHeight="1" x14ac:dyDescent="0.15">
      <c r="D107" s="370" t="s">
        <v>271</v>
      </c>
      <c r="O107" s="362"/>
      <c r="P107" s="371"/>
      <c r="Q107" s="362"/>
      <c r="R107" s="371"/>
      <c r="S107" s="362"/>
      <c r="T107" s="371"/>
      <c r="U107" s="362"/>
      <c r="V107" s="371"/>
      <c r="W107" s="362"/>
      <c r="X107" s="371"/>
      <c r="Y107" s="362"/>
      <c r="Z107" s="371"/>
      <c r="AA107" s="362"/>
      <c r="AB107" s="371"/>
      <c r="AC107" s="362"/>
      <c r="AD107" s="371"/>
      <c r="AE107" s="362"/>
      <c r="AF107" s="371"/>
      <c r="AG107" s="362"/>
      <c r="AH107" s="371"/>
      <c r="AI107" s="362"/>
      <c r="AJ107" s="371"/>
      <c r="AK107" s="362"/>
      <c r="AL107" s="371"/>
      <c r="AM107" s="362"/>
      <c r="AN107" s="371"/>
      <c r="AO107" s="362"/>
      <c r="AP107" s="371"/>
      <c r="AQ107" s="362"/>
      <c r="AR107" s="371"/>
      <c r="AS107" s="362"/>
      <c r="AT107" s="371"/>
      <c r="AU107" s="362"/>
      <c r="AV107" s="371"/>
      <c r="AW107" s="362"/>
      <c r="AX107" s="371"/>
      <c r="AY107" s="362"/>
      <c r="AZ107" s="371"/>
      <c r="BA107" s="362"/>
      <c r="BB107" s="371"/>
      <c r="BC107" s="362"/>
      <c r="BD107" s="371"/>
      <c r="BE107" s="362"/>
      <c r="BF107" s="371"/>
      <c r="BG107" s="362"/>
      <c r="BH107" s="371"/>
      <c r="BI107" s="362"/>
      <c r="BJ107" s="372"/>
      <c r="BK107" s="373"/>
      <c r="BL107" s="374"/>
      <c r="BM107" s="361" t="s">
        <v>65</v>
      </c>
      <c r="BN107" s="364"/>
      <c r="BO107" s="351" t="s">
        <v>64</v>
      </c>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row>
    <row r="108" spans="1:90" s="351" customFormat="1" ht="12" customHeight="1" x14ac:dyDescent="0.15">
      <c r="D108" s="376" t="s">
        <v>272</v>
      </c>
      <c r="O108" s="362"/>
      <c r="P108" s="371"/>
      <c r="Q108" s="362"/>
      <c r="R108" s="371"/>
      <c r="S108" s="362"/>
      <c r="T108" s="371"/>
      <c r="U108" s="362"/>
      <c r="V108" s="371"/>
      <c r="W108" s="362"/>
      <c r="X108" s="371"/>
      <c r="Y108" s="362"/>
      <c r="Z108" s="371"/>
      <c r="AA108" s="362"/>
      <c r="AB108" s="371"/>
      <c r="AC108" s="362"/>
      <c r="AD108" s="371"/>
      <c r="AE108" s="362"/>
      <c r="AF108" s="371"/>
      <c r="AG108" s="362"/>
      <c r="AH108" s="371"/>
      <c r="AI108" s="362"/>
      <c r="AJ108" s="371"/>
      <c r="AK108" s="362"/>
      <c r="AL108" s="371"/>
      <c r="AM108" s="362"/>
      <c r="AN108" s="371"/>
      <c r="AO108" s="362"/>
      <c r="AP108" s="371"/>
      <c r="AQ108" s="362"/>
      <c r="AR108" s="371"/>
      <c r="AS108" s="362"/>
      <c r="AT108" s="371"/>
      <c r="AU108" s="362"/>
      <c r="AV108" s="371"/>
      <c r="AW108" s="362"/>
      <c r="AX108" s="371"/>
      <c r="AY108" s="362"/>
      <c r="AZ108" s="371"/>
      <c r="BA108" s="362"/>
      <c r="BB108" s="371"/>
      <c r="BC108" s="362"/>
      <c r="BD108" s="371"/>
      <c r="BE108" s="362"/>
      <c r="BF108" s="371"/>
      <c r="BG108" s="362"/>
      <c r="BH108" s="371"/>
      <c r="BI108" s="362"/>
      <c r="BJ108" s="372"/>
      <c r="BK108" s="373"/>
      <c r="BL108" s="374"/>
      <c r="BM108" s="361" t="s">
        <v>65</v>
      </c>
      <c r="BN108" s="364"/>
      <c r="BO108" s="351" t="s">
        <v>64</v>
      </c>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row>
    <row r="109" spans="1:90" s="351" customFormat="1" ht="12" customHeight="1" x14ac:dyDescent="0.15">
      <c r="D109" s="376" t="s">
        <v>273</v>
      </c>
      <c r="O109" s="362"/>
      <c r="P109" s="371"/>
      <c r="Q109" s="362"/>
      <c r="R109" s="371"/>
      <c r="S109" s="362"/>
      <c r="T109" s="371"/>
      <c r="U109" s="362"/>
      <c r="V109" s="371"/>
      <c r="W109" s="362"/>
      <c r="X109" s="371"/>
      <c r="Y109" s="362"/>
      <c r="Z109" s="371"/>
      <c r="AA109" s="362"/>
      <c r="AB109" s="371"/>
      <c r="AC109" s="362"/>
      <c r="AD109" s="371"/>
      <c r="AE109" s="362"/>
      <c r="AF109" s="371"/>
      <c r="AG109" s="362"/>
      <c r="AH109" s="371"/>
      <c r="AI109" s="362"/>
      <c r="AJ109" s="371"/>
      <c r="AK109" s="362"/>
      <c r="AL109" s="371"/>
      <c r="AM109" s="362"/>
      <c r="AN109" s="371"/>
      <c r="AO109" s="362"/>
      <c r="AP109" s="371"/>
      <c r="AQ109" s="362"/>
      <c r="AR109" s="371"/>
      <c r="AS109" s="362"/>
      <c r="AT109" s="371"/>
      <c r="AU109" s="362"/>
      <c r="AV109" s="371"/>
      <c r="AW109" s="362"/>
      <c r="AX109" s="371"/>
      <c r="AY109" s="362"/>
      <c r="AZ109" s="371"/>
      <c r="BA109" s="362"/>
      <c r="BB109" s="371"/>
      <c r="BC109" s="362"/>
      <c r="BD109" s="371"/>
      <c r="BE109" s="362"/>
      <c r="BF109" s="371"/>
      <c r="BG109" s="362"/>
      <c r="BH109" s="371"/>
      <c r="BI109" s="362"/>
      <c r="BJ109" s="372"/>
      <c r="BK109" s="373"/>
      <c r="BL109" s="374"/>
      <c r="BM109" s="361" t="s">
        <v>65</v>
      </c>
      <c r="BN109" s="364"/>
      <c r="BO109" s="351" t="s">
        <v>64</v>
      </c>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row>
    <row r="110" spans="1:90" s="351" customFormat="1" ht="12" customHeight="1" x14ac:dyDescent="0.15">
      <c r="D110" s="376" t="s">
        <v>275</v>
      </c>
      <c r="O110" s="362"/>
      <c r="P110" s="371"/>
      <c r="Q110" s="362"/>
      <c r="R110" s="371"/>
      <c r="S110" s="362"/>
      <c r="T110" s="371"/>
      <c r="U110" s="362"/>
      <c r="V110" s="371"/>
      <c r="W110" s="362"/>
      <c r="X110" s="371"/>
      <c r="Y110" s="362"/>
      <c r="Z110" s="371"/>
      <c r="AA110" s="362"/>
      <c r="AB110" s="371"/>
      <c r="AC110" s="362"/>
      <c r="AD110" s="371"/>
      <c r="AE110" s="362"/>
      <c r="AF110" s="371"/>
      <c r="AG110" s="362"/>
      <c r="AH110" s="371"/>
      <c r="AI110" s="362"/>
      <c r="AJ110" s="371"/>
      <c r="AK110" s="362"/>
      <c r="AL110" s="371"/>
      <c r="AM110" s="362"/>
      <c r="AN110" s="371"/>
      <c r="AO110" s="362"/>
      <c r="AP110" s="371"/>
      <c r="AQ110" s="362"/>
      <c r="AR110" s="371"/>
      <c r="AS110" s="362"/>
      <c r="AT110" s="371"/>
      <c r="AU110" s="362"/>
      <c r="AV110" s="371"/>
      <c r="AW110" s="362"/>
      <c r="AX110" s="371"/>
      <c r="AY110" s="362"/>
      <c r="AZ110" s="371"/>
      <c r="BA110" s="362"/>
      <c r="BB110" s="371"/>
      <c r="BC110" s="362"/>
      <c r="BD110" s="371"/>
      <c r="BE110" s="362"/>
      <c r="BF110" s="371"/>
      <c r="BG110" s="362"/>
      <c r="BH110" s="371"/>
      <c r="BI110" s="362"/>
      <c r="BJ110" s="372"/>
      <c r="BK110" s="373"/>
      <c r="BL110" s="374"/>
      <c r="BM110" s="361" t="s">
        <v>65</v>
      </c>
      <c r="BN110" s="364"/>
      <c r="BO110" s="351" t="s">
        <v>64</v>
      </c>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row>
    <row r="111" spans="1:90" s="351" customFormat="1" ht="12" customHeight="1" x14ac:dyDescent="0.15">
      <c r="D111" s="376" t="s">
        <v>276</v>
      </c>
      <c r="O111" s="362"/>
      <c r="P111" s="371"/>
      <c r="Q111" s="362"/>
      <c r="R111" s="371"/>
      <c r="S111" s="362"/>
      <c r="T111" s="371"/>
      <c r="U111" s="362"/>
      <c r="V111" s="371"/>
      <c r="W111" s="362"/>
      <c r="X111" s="371"/>
      <c r="Y111" s="362"/>
      <c r="Z111" s="371"/>
      <c r="AA111" s="362"/>
      <c r="AB111" s="371"/>
      <c r="AC111" s="362"/>
      <c r="AD111" s="371"/>
      <c r="AE111" s="362"/>
      <c r="AF111" s="371"/>
      <c r="AG111" s="362"/>
      <c r="AH111" s="371"/>
      <c r="AI111" s="362"/>
      <c r="AJ111" s="371"/>
      <c r="AK111" s="362"/>
      <c r="AL111" s="371"/>
      <c r="AM111" s="362"/>
      <c r="AN111" s="371"/>
      <c r="AO111" s="362"/>
      <c r="AP111" s="371"/>
      <c r="AQ111" s="362"/>
      <c r="AR111" s="371"/>
      <c r="AS111" s="362"/>
      <c r="AT111" s="371"/>
      <c r="AU111" s="362"/>
      <c r="AV111" s="371"/>
      <c r="AW111" s="362"/>
      <c r="AX111" s="371"/>
      <c r="AY111" s="362"/>
      <c r="AZ111" s="371"/>
      <c r="BA111" s="362"/>
      <c r="BB111" s="371"/>
      <c r="BC111" s="362"/>
      <c r="BD111" s="371"/>
      <c r="BE111" s="362"/>
      <c r="BF111" s="371"/>
      <c r="BG111" s="362"/>
      <c r="BH111" s="371"/>
      <c r="BI111" s="362"/>
      <c r="BJ111" s="372"/>
      <c r="BK111" s="373"/>
      <c r="BL111" s="374"/>
      <c r="BM111" s="361" t="s">
        <v>65</v>
      </c>
      <c r="BN111" s="364"/>
      <c r="BO111" s="351" t="s">
        <v>64</v>
      </c>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row>
    <row r="112" spans="1:90" s="351" customFormat="1" ht="5.0999999999999996" customHeight="1" x14ac:dyDescent="0.15">
      <c r="A112" s="426"/>
      <c r="BR112" s="427"/>
    </row>
    <row r="113" spans="1:70" s="300" customFormat="1" ht="3.75" customHeight="1" x14ac:dyDescent="0.45">
      <c r="A113" s="307"/>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9"/>
      <c r="AA113" s="308"/>
      <c r="AB113" s="308"/>
      <c r="AC113" s="308"/>
      <c r="AD113" s="308"/>
      <c r="AE113" s="308"/>
      <c r="AF113" s="308"/>
      <c r="AG113" s="308"/>
      <c r="AH113" s="308"/>
      <c r="AI113" s="308"/>
      <c r="AJ113" s="308"/>
      <c r="AK113" s="308"/>
      <c r="AL113" s="308"/>
      <c r="AM113" s="308"/>
      <c r="AN113" s="308"/>
      <c r="AO113" s="308"/>
      <c r="AP113" s="308"/>
      <c r="AQ113" s="308"/>
      <c r="AR113" s="308"/>
      <c r="AS113" s="308"/>
      <c r="AT113" s="308"/>
      <c r="AU113" s="308"/>
      <c r="AV113" s="308"/>
      <c r="AW113" s="308"/>
      <c r="AX113" s="308"/>
      <c r="AY113" s="308"/>
      <c r="AZ113" s="308"/>
      <c r="BA113" s="308"/>
      <c r="BB113" s="308"/>
      <c r="BC113" s="308"/>
      <c r="BD113" s="308"/>
      <c r="BE113" s="308"/>
      <c r="BF113" s="308"/>
      <c r="BG113" s="308"/>
      <c r="BH113" s="308"/>
      <c r="BI113" s="308"/>
      <c r="BJ113" s="308"/>
      <c r="BK113" s="308"/>
      <c r="BL113" s="308"/>
      <c r="BM113" s="308"/>
      <c r="BN113" s="308"/>
      <c r="BO113" s="308"/>
      <c r="BP113" s="308"/>
      <c r="BQ113" s="308"/>
      <c r="BR113" s="309"/>
    </row>
    <row r="114" spans="1:70" s="300" customFormat="1" ht="3.75" customHeight="1" x14ac:dyDescent="0.45">
      <c r="A114" s="306"/>
      <c r="Z114" s="311"/>
      <c r="BR114" s="311"/>
    </row>
    <row r="115" spans="1:70" s="300" customFormat="1" ht="13.35" customHeight="1" x14ac:dyDescent="0.45">
      <c r="A115" s="306"/>
      <c r="Q115" s="312"/>
      <c r="Z115" s="311"/>
      <c r="AO115" s="312" t="s">
        <v>144</v>
      </c>
      <c r="AP115" s="1397"/>
      <c r="AQ115" s="1874"/>
      <c r="AR115" s="1398"/>
      <c r="BR115" s="311"/>
    </row>
    <row r="116" spans="1:70" s="300" customFormat="1" ht="3.75" customHeight="1" x14ac:dyDescent="0.45">
      <c r="A116" s="306"/>
      <c r="Q116" s="312"/>
      <c r="Z116" s="311"/>
      <c r="AO116" s="312"/>
      <c r="AP116" s="389"/>
      <c r="AQ116" s="389"/>
      <c r="AR116" s="389"/>
      <c r="BR116" s="311"/>
    </row>
    <row r="117" spans="1:70" s="300" customFormat="1" ht="3.75" customHeight="1" x14ac:dyDescent="0.45">
      <c r="A117" s="306"/>
      <c r="Q117" s="312"/>
      <c r="Z117" s="311"/>
      <c r="AO117" s="312"/>
      <c r="AP117" s="389"/>
      <c r="AQ117" s="389"/>
      <c r="AR117" s="389"/>
      <c r="BR117" s="311"/>
    </row>
    <row r="118" spans="1:70" s="300" customFormat="1" ht="13.35" customHeight="1" x14ac:dyDescent="0.45">
      <c r="A118" s="306"/>
      <c r="J118" s="302"/>
      <c r="Q118" s="312"/>
      <c r="Z118" s="311"/>
      <c r="AO118" s="312" t="s">
        <v>146</v>
      </c>
      <c r="AP118" s="1397"/>
      <c r="AQ118" s="1874"/>
      <c r="AR118" s="1398"/>
      <c r="BR118" s="311"/>
    </row>
    <row r="119" spans="1:70" s="300" customFormat="1" ht="3.75" customHeight="1" x14ac:dyDescent="0.45">
      <c r="A119" s="306"/>
      <c r="Q119" s="312"/>
      <c r="Z119" s="311"/>
      <c r="AO119" s="312"/>
      <c r="AP119" s="389"/>
      <c r="AQ119" s="389"/>
      <c r="AR119" s="389"/>
      <c r="BR119" s="311"/>
    </row>
    <row r="120" spans="1:70" s="300" customFormat="1" ht="3.75" customHeight="1" x14ac:dyDescent="0.45">
      <c r="A120" s="306"/>
      <c r="Q120" s="312"/>
      <c r="Z120" s="311"/>
      <c r="AO120" s="312"/>
      <c r="AP120" s="389"/>
      <c r="AQ120" s="389"/>
      <c r="AR120" s="389"/>
      <c r="BR120" s="311"/>
    </row>
    <row r="121" spans="1:70" s="300" customFormat="1" ht="13.35" customHeight="1" x14ac:dyDescent="0.45">
      <c r="A121" s="306"/>
      <c r="Q121" s="312"/>
      <c r="Z121" s="313" t="s">
        <v>145</v>
      </c>
      <c r="AO121" s="312" t="s">
        <v>5640</v>
      </c>
      <c r="AP121" s="1397"/>
      <c r="AQ121" s="1874"/>
      <c r="AR121" s="1398"/>
      <c r="BR121" s="311"/>
    </row>
    <row r="122" spans="1:70" s="300" customFormat="1" ht="3.75" customHeight="1" x14ac:dyDescent="0.45">
      <c r="A122" s="306"/>
      <c r="Q122" s="312"/>
      <c r="Z122" s="311"/>
      <c r="AI122" s="314"/>
      <c r="AJ122" s="314"/>
      <c r="AK122" s="314"/>
      <c r="AL122" s="314"/>
      <c r="AM122" s="314"/>
      <c r="AO122" s="312"/>
      <c r="AP122" s="389"/>
      <c r="AQ122" s="389"/>
      <c r="AR122" s="389"/>
      <c r="BR122" s="311"/>
    </row>
    <row r="123" spans="1:70" s="300" customFormat="1" ht="3.75" customHeight="1" x14ac:dyDescent="0.45">
      <c r="A123" s="306"/>
      <c r="Q123" s="312"/>
      <c r="U123" s="428"/>
      <c r="V123" s="428"/>
      <c r="W123" s="428"/>
      <c r="X123" s="428"/>
      <c r="Y123" s="428"/>
      <c r="Z123" s="429"/>
      <c r="AA123" s="428"/>
      <c r="AB123" s="428"/>
      <c r="AI123" s="314"/>
      <c r="AJ123" s="314"/>
      <c r="AK123" s="314"/>
      <c r="AL123" s="314"/>
      <c r="AM123" s="314"/>
      <c r="AO123" s="312"/>
      <c r="AP123" s="389"/>
      <c r="AQ123" s="389"/>
      <c r="AR123" s="389"/>
      <c r="AW123" s="1357" t="s">
        <v>5639</v>
      </c>
      <c r="AX123" s="1357"/>
      <c r="AY123" s="1357"/>
      <c r="AZ123" s="1357"/>
      <c r="BA123" s="1357"/>
      <c r="BB123" s="1357"/>
      <c r="BC123" s="1357"/>
      <c r="BD123" s="1357"/>
      <c r="BE123" s="1357"/>
      <c r="BF123" s="1357"/>
      <c r="BG123" s="1357"/>
      <c r="BH123" s="1357"/>
      <c r="BI123" s="1357"/>
      <c r="BJ123" s="1357"/>
      <c r="BK123" s="1357"/>
      <c r="BL123" s="1357"/>
      <c r="BM123" s="1357"/>
      <c r="BN123" s="1357"/>
      <c r="BO123" s="1357"/>
      <c r="BR123" s="311"/>
    </row>
    <row r="124" spans="1:70" s="300" customFormat="1" ht="13.35" customHeight="1" x14ac:dyDescent="0.45">
      <c r="A124" s="306"/>
      <c r="Q124" s="312"/>
      <c r="U124" s="428"/>
      <c r="V124" s="428"/>
      <c r="W124" s="428"/>
      <c r="X124" s="428"/>
      <c r="Y124" s="428"/>
      <c r="Z124" s="429"/>
      <c r="AA124" s="428"/>
      <c r="AB124" s="428"/>
      <c r="AI124" s="314"/>
      <c r="AJ124" s="314"/>
      <c r="AK124" s="314"/>
      <c r="AL124" s="314"/>
      <c r="AM124" s="314"/>
      <c r="AO124" s="312" t="s">
        <v>149</v>
      </c>
      <c r="AP124" s="1397"/>
      <c r="AQ124" s="1874"/>
      <c r="AR124" s="1398"/>
      <c r="AW124" s="1357"/>
      <c r="AX124" s="1357"/>
      <c r="AY124" s="1357"/>
      <c r="AZ124" s="1357"/>
      <c r="BA124" s="1357"/>
      <c r="BB124" s="1357"/>
      <c r="BC124" s="1357"/>
      <c r="BD124" s="1357"/>
      <c r="BE124" s="1357"/>
      <c r="BF124" s="1357"/>
      <c r="BG124" s="1357"/>
      <c r="BH124" s="1357"/>
      <c r="BI124" s="1357"/>
      <c r="BJ124" s="1357"/>
      <c r="BK124" s="1357"/>
      <c r="BL124" s="1357"/>
      <c r="BM124" s="1357"/>
      <c r="BN124" s="1357"/>
      <c r="BO124" s="1357"/>
      <c r="BR124" s="311"/>
    </row>
    <row r="125" spans="1:70" s="300" customFormat="1" ht="3.75" customHeight="1" x14ac:dyDescent="0.45">
      <c r="A125" s="306"/>
      <c r="Q125" s="312"/>
      <c r="U125" s="428"/>
      <c r="V125" s="428"/>
      <c r="W125" s="428"/>
      <c r="X125" s="428"/>
      <c r="Y125" s="428"/>
      <c r="Z125" s="429"/>
      <c r="AA125" s="428"/>
      <c r="AB125" s="428"/>
      <c r="AI125" s="314"/>
      <c r="AJ125" s="314"/>
      <c r="AK125" s="314"/>
      <c r="AL125" s="314"/>
      <c r="AM125" s="314"/>
      <c r="AO125" s="312"/>
      <c r="AP125" s="389"/>
      <c r="AQ125" s="389"/>
      <c r="AR125" s="389"/>
      <c r="AW125" s="1357"/>
      <c r="AX125" s="1357"/>
      <c r="AY125" s="1357"/>
      <c r="AZ125" s="1357"/>
      <c r="BA125" s="1357"/>
      <c r="BB125" s="1357"/>
      <c r="BC125" s="1357"/>
      <c r="BD125" s="1357"/>
      <c r="BE125" s="1357"/>
      <c r="BF125" s="1357"/>
      <c r="BG125" s="1357"/>
      <c r="BH125" s="1357"/>
      <c r="BI125" s="1357"/>
      <c r="BJ125" s="1357"/>
      <c r="BK125" s="1357"/>
      <c r="BL125" s="1357"/>
      <c r="BM125" s="1357"/>
      <c r="BN125" s="1357"/>
      <c r="BO125" s="1357"/>
      <c r="BR125" s="311"/>
    </row>
    <row r="126" spans="1:70" s="300" customFormat="1" ht="3.75" customHeight="1" x14ac:dyDescent="0.45">
      <c r="A126" s="306"/>
      <c r="Q126" s="312"/>
      <c r="U126" s="314"/>
      <c r="V126" s="314"/>
      <c r="W126" s="314"/>
      <c r="X126" s="314"/>
      <c r="Z126" s="311"/>
      <c r="AE126" s="314"/>
      <c r="AF126" s="314"/>
      <c r="AG126" s="314"/>
      <c r="AH126" s="314"/>
      <c r="AI126" s="314"/>
      <c r="AJ126" s="314"/>
      <c r="AK126" s="314"/>
      <c r="AL126" s="314"/>
      <c r="AM126" s="314"/>
      <c r="AO126" s="312"/>
      <c r="AP126" s="389"/>
      <c r="AQ126" s="389"/>
      <c r="AR126" s="389"/>
      <c r="BR126" s="311"/>
    </row>
    <row r="127" spans="1:70" s="300" customFormat="1" ht="13.35" customHeight="1" x14ac:dyDescent="0.45">
      <c r="A127" s="306"/>
      <c r="Q127" s="312"/>
      <c r="Z127" s="311"/>
      <c r="AO127" s="312" t="s">
        <v>150</v>
      </c>
      <c r="AP127" s="1397"/>
      <c r="AQ127" s="1874"/>
      <c r="AR127" s="1398"/>
      <c r="BR127" s="311"/>
    </row>
    <row r="128" spans="1:70" s="300" customFormat="1" ht="3.75" customHeight="1" x14ac:dyDescent="0.45">
      <c r="A128" s="306"/>
      <c r="Z128" s="311"/>
      <c r="BR128" s="311"/>
    </row>
    <row r="129" spans="1:70" s="300" customFormat="1" ht="3.75" customHeight="1" x14ac:dyDescent="0.45">
      <c r="A129" s="320"/>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4"/>
      <c r="AA129" s="321"/>
      <c r="AB129" s="321"/>
      <c r="AC129" s="321"/>
      <c r="AD129" s="321"/>
      <c r="AE129" s="321"/>
      <c r="AF129" s="321"/>
      <c r="AG129" s="321"/>
      <c r="AH129" s="321"/>
      <c r="AI129" s="321"/>
      <c r="AJ129" s="321"/>
      <c r="AK129" s="321"/>
      <c r="AL129" s="321"/>
      <c r="AM129" s="321"/>
      <c r="AN129" s="321"/>
      <c r="AO129" s="321"/>
      <c r="AP129" s="321"/>
      <c r="AQ129" s="321"/>
      <c r="AR129" s="321"/>
      <c r="AS129" s="321"/>
      <c r="AT129" s="321"/>
      <c r="AU129" s="321"/>
      <c r="AV129" s="321"/>
      <c r="AW129" s="321"/>
      <c r="AX129" s="321"/>
      <c r="AY129" s="321"/>
      <c r="AZ129" s="321"/>
      <c r="BA129" s="321"/>
      <c r="BB129" s="321"/>
      <c r="BC129" s="321"/>
      <c r="BD129" s="321"/>
      <c r="BE129" s="321"/>
      <c r="BF129" s="321"/>
      <c r="BG129" s="321"/>
      <c r="BH129" s="321"/>
      <c r="BI129" s="321"/>
      <c r="BJ129" s="321"/>
      <c r="BK129" s="321"/>
      <c r="BL129" s="321"/>
      <c r="BM129" s="321"/>
      <c r="BN129" s="321"/>
      <c r="BO129" s="321"/>
      <c r="BP129" s="321"/>
      <c r="BQ129" s="321"/>
      <c r="BR129" s="324"/>
    </row>
    <row r="130" spans="1:70" s="300" customFormat="1" ht="3.75" customHeight="1" x14ac:dyDescent="0.45">
      <c r="A130" s="307"/>
      <c r="B130" s="308"/>
      <c r="C130" s="308"/>
      <c r="D130" s="308"/>
      <c r="E130" s="308"/>
      <c r="F130" s="308"/>
      <c r="G130" s="308"/>
      <c r="H130" s="308"/>
      <c r="I130" s="308"/>
      <c r="J130" s="308"/>
      <c r="K130" s="308"/>
      <c r="L130" s="308"/>
      <c r="M130" s="308"/>
      <c r="N130" s="308"/>
      <c r="O130" s="308"/>
      <c r="P130" s="308"/>
      <c r="Q130" s="308"/>
      <c r="R130" s="308"/>
      <c r="S130" s="308"/>
      <c r="Z130" s="309"/>
      <c r="AA130" s="307"/>
      <c r="AB130" s="308"/>
      <c r="AC130" s="308"/>
      <c r="AD130" s="308"/>
      <c r="AE130" s="308"/>
      <c r="AF130" s="308"/>
      <c r="AG130" s="308"/>
      <c r="AH130" s="308"/>
      <c r="AI130" s="308"/>
      <c r="AJ130" s="308"/>
      <c r="AK130" s="308"/>
      <c r="AL130" s="308"/>
      <c r="AM130" s="308"/>
      <c r="AN130" s="308"/>
      <c r="AO130" s="308"/>
      <c r="AP130" s="308"/>
      <c r="AQ130" s="308"/>
      <c r="AR130" s="308"/>
      <c r="AS130" s="308"/>
      <c r="AT130" s="308"/>
      <c r="AU130" s="308"/>
      <c r="AV130" s="308"/>
      <c r="AW130" s="308"/>
      <c r="AX130" s="308"/>
      <c r="AY130" s="308"/>
      <c r="AZ130" s="308"/>
      <c r="BA130" s="308"/>
      <c r="BB130" s="308"/>
      <c r="BC130" s="308"/>
      <c r="BD130" s="308"/>
      <c r="BE130" s="308"/>
      <c r="BF130" s="308"/>
      <c r="BG130" s="308"/>
      <c r="BH130" s="308"/>
      <c r="BI130" s="308"/>
      <c r="BJ130" s="308"/>
      <c r="BK130" s="308"/>
      <c r="BL130" s="308"/>
      <c r="BM130" s="308"/>
      <c r="BN130" s="308"/>
      <c r="BO130" s="308"/>
      <c r="BP130" s="308"/>
      <c r="BQ130" s="308"/>
    </row>
    <row r="131" spans="1:70" s="300" customFormat="1" ht="13.35" customHeight="1" x14ac:dyDescent="0.45">
      <c r="A131" s="306"/>
      <c r="Z131" s="313"/>
      <c r="AA131" s="306"/>
      <c r="AO131" s="312" t="s">
        <v>5638</v>
      </c>
      <c r="AP131" s="1397"/>
      <c r="AQ131" s="1874"/>
      <c r="AR131" s="1398"/>
    </row>
    <row r="132" spans="1:70" s="300" customFormat="1" ht="3.75" customHeight="1" x14ac:dyDescent="0.45">
      <c r="A132" s="306"/>
      <c r="Z132" s="311"/>
      <c r="AA132" s="306"/>
      <c r="AO132" s="312"/>
    </row>
    <row r="133" spans="1:70" s="300" customFormat="1" ht="3.75" customHeight="1" x14ac:dyDescent="0.45">
      <c r="A133" s="306"/>
      <c r="Z133" s="311"/>
      <c r="AA133" s="306"/>
      <c r="AO133" s="312"/>
    </row>
    <row r="134" spans="1:70" s="300" customFormat="1" ht="13.35" customHeight="1" x14ac:dyDescent="0.45">
      <c r="A134" s="306"/>
      <c r="Z134" s="313"/>
      <c r="AA134" s="306"/>
      <c r="AO134" s="312" t="s">
        <v>5637</v>
      </c>
      <c r="AP134" s="1397"/>
      <c r="AQ134" s="1874"/>
      <c r="AR134" s="1398"/>
    </row>
    <row r="135" spans="1:70" s="300" customFormat="1" ht="3.75" customHeight="1" x14ac:dyDescent="0.45">
      <c r="A135" s="306"/>
      <c r="Z135" s="311"/>
      <c r="AA135" s="306"/>
      <c r="AO135" s="312"/>
    </row>
    <row r="136" spans="1:70" s="300" customFormat="1" ht="3.75" customHeight="1" x14ac:dyDescent="0.45">
      <c r="A136" s="306"/>
      <c r="Z136" s="311"/>
      <c r="AA136" s="306"/>
      <c r="AO136" s="312"/>
    </row>
    <row r="137" spans="1:70" s="300" customFormat="1" ht="13.35" customHeight="1" x14ac:dyDescent="0.45">
      <c r="A137" s="306"/>
      <c r="Z137" s="313" t="s">
        <v>155</v>
      </c>
      <c r="AA137" s="306"/>
      <c r="AO137" s="312" t="s">
        <v>153</v>
      </c>
      <c r="AP137" s="1397"/>
      <c r="AQ137" s="1874"/>
      <c r="AR137" s="1398"/>
    </row>
    <row r="138" spans="1:70" s="300" customFormat="1" ht="3.75" customHeight="1" x14ac:dyDescent="0.45">
      <c r="A138" s="306"/>
      <c r="Z138" s="311"/>
      <c r="AA138" s="306"/>
      <c r="AO138" s="312"/>
    </row>
    <row r="139" spans="1:70" s="300" customFormat="1" ht="3.75" customHeight="1" x14ac:dyDescent="0.45">
      <c r="A139" s="306"/>
      <c r="Z139" s="311"/>
      <c r="AA139" s="306"/>
      <c r="AO139" s="312"/>
    </row>
    <row r="140" spans="1:70" s="300" customFormat="1" ht="13.35" customHeight="1" x14ac:dyDescent="0.45">
      <c r="A140" s="306"/>
      <c r="Z140" s="313"/>
      <c r="AA140" s="306"/>
      <c r="AO140" s="312" t="s">
        <v>5636</v>
      </c>
      <c r="AP140" s="1397"/>
      <c r="AQ140" s="1874"/>
      <c r="AR140" s="1398"/>
      <c r="AT140" s="430"/>
      <c r="AU140" s="430"/>
      <c r="AV140" s="430"/>
      <c r="AW140" s="1357" t="s">
        <v>5635</v>
      </c>
      <c r="AX140" s="1357"/>
      <c r="AY140" s="1357"/>
      <c r="AZ140" s="1357"/>
      <c r="BA140" s="1357"/>
      <c r="BB140" s="1357"/>
      <c r="BC140" s="1357"/>
      <c r="BD140" s="1357"/>
      <c r="BE140" s="1357"/>
      <c r="BF140" s="1357"/>
      <c r="BG140" s="1357"/>
      <c r="BH140" s="1357"/>
      <c r="BI140" s="1357"/>
      <c r="BJ140" s="1357"/>
      <c r="BK140" s="1357"/>
      <c r="BL140" s="1357"/>
      <c r="BM140" s="1357"/>
      <c r="BN140" s="1357"/>
      <c r="BO140" s="1357"/>
      <c r="BP140" s="1357"/>
      <c r="BQ140" s="1357"/>
    </row>
    <row r="141" spans="1:70" s="300" customFormat="1" ht="3.75" customHeight="1" x14ac:dyDescent="0.45">
      <c r="A141" s="306"/>
      <c r="Z141" s="311"/>
      <c r="AA141" s="306"/>
      <c r="AO141" s="312"/>
      <c r="AS141" s="430"/>
      <c r="AT141" s="430"/>
      <c r="AU141" s="430"/>
      <c r="AV141" s="430"/>
      <c r="AW141" s="1357"/>
      <c r="AX141" s="1357"/>
      <c r="AY141" s="1357"/>
      <c r="AZ141" s="1357"/>
      <c r="BA141" s="1357"/>
      <c r="BB141" s="1357"/>
      <c r="BC141" s="1357"/>
      <c r="BD141" s="1357"/>
      <c r="BE141" s="1357"/>
      <c r="BF141" s="1357"/>
      <c r="BG141" s="1357"/>
      <c r="BH141" s="1357"/>
      <c r="BI141" s="1357"/>
      <c r="BJ141" s="1357"/>
      <c r="BK141" s="1357"/>
      <c r="BL141" s="1357"/>
      <c r="BM141" s="1357"/>
      <c r="BN141" s="1357"/>
      <c r="BO141" s="1357"/>
      <c r="BP141" s="1357"/>
      <c r="BQ141" s="1357"/>
    </row>
    <row r="142" spans="1:70" s="300" customFormat="1" ht="3.75" customHeight="1" x14ac:dyDescent="0.45">
      <c r="A142" s="306"/>
      <c r="Z142" s="311"/>
      <c r="AA142" s="306"/>
      <c r="AO142" s="312"/>
      <c r="AS142" s="430"/>
      <c r="AT142" s="430"/>
      <c r="AU142" s="430"/>
      <c r="AV142" s="430"/>
      <c r="AW142" s="1357"/>
      <c r="AX142" s="1357"/>
      <c r="AY142" s="1357"/>
      <c r="AZ142" s="1357"/>
      <c r="BA142" s="1357"/>
      <c r="BB142" s="1357"/>
      <c r="BC142" s="1357"/>
      <c r="BD142" s="1357"/>
      <c r="BE142" s="1357"/>
      <c r="BF142" s="1357"/>
      <c r="BG142" s="1357"/>
      <c r="BH142" s="1357"/>
      <c r="BI142" s="1357"/>
      <c r="BJ142" s="1357"/>
      <c r="BK142" s="1357"/>
      <c r="BL142" s="1357"/>
      <c r="BM142" s="1357"/>
      <c r="BN142" s="1357"/>
      <c r="BO142" s="1357"/>
      <c r="BP142" s="1357"/>
      <c r="BQ142" s="1357"/>
    </row>
    <row r="143" spans="1:70" s="300" customFormat="1" ht="13.35" customHeight="1" x14ac:dyDescent="0.45">
      <c r="A143" s="306"/>
      <c r="Z143" s="313"/>
      <c r="AA143" s="306"/>
      <c r="AO143" s="312" t="s">
        <v>156</v>
      </c>
      <c r="AP143" s="1397"/>
      <c r="AQ143" s="1874"/>
      <c r="AR143" s="1398"/>
      <c r="AS143" s="430"/>
      <c r="AT143" s="430"/>
      <c r="AU143" s="430"/>
      <c r="AV143" s="430"/>
      <c r="AW143" s="1357"/>
      <c r="AX143" s="1357"/>
      <c r="AY143" s="1357"/>
      <c r="AZ143" s="1357"/>
      <c r="BA143" s="1357"/>
      <c r="BB143" s="1357"/>
      <c r="BC143" s="1357"/>
      <c r="BD143" s="1357"/>
      <c r="BE143" s="1357"/>
      <c r="BF143" s="1357"/>
      <c r="BG143" s="1357"/>
      <c r="BH143" s="1357"/>
      <c r="BI143" s="1357"/>
      <c r="BJ143" s="1357"/>
      <c r="BK143" s="1357"/>
      <c r="BL143" s="1357"/>
      <c r="BM143" s="1357"/>
      <c r="BN143" s="1357"/>
      <c r="BO143" s="1357"/>
      <c r="BP143" s="1357"/>
      <c r="BQ143" s="1357"/>
    </row>
    <row r="144" spans="1:70" s="300" customFormat="1" ht="3.75" customHeight="1" x14ac:dyDescent="0.45">
      <c r="A144" s="320"/>
      <c r="B144" s="321"/>
      <c r="C144" s="321"/>
      <c r="D144" s="321"/>
      <c r="E144" s="321"/>
      <c r="F144" s="321"/>
      <c r="G144" s="321"/>
      <c r="H144" s="321"/>
      <c r="I144" s="321"/>
      <c r="J144" s="321"/>
      <c r="K144" s="321"/>
      <c r="L144" s="321"/>
      <c r="M144" s="321"/>
      <c r="N144" s="321"/>
      <c r="O144" s="321"/>
      <c r="P144" s="321"/>
      <c r="Q144" s="321"/>
      <c r="R144" s="321"/>
      <c r="S144" s="321"/>
      <c r="Z144" s="321"/>
      <c r="AA144" s="320"/>
      <c r="AB144" s="321"/>
      <c r="AC144" s="321"/>
      <c r="AD144" s="321"/>
      <c r="AE144" s="321"/>
      <c r="AF144" s="321"/>
      <c r="AG144" s="321"/>
      <c r="AH144" s="321"/>
      <c r="AI144" s="321"/>
      <c r="AJ144" s="321"/>
      <c r="AK144" s="321"/>
      <c r="AL144" s="321"/>
      <c r="AM144" s="321"/>
      <c r="AN144" s="321"/>
      <c r="AO144" s="321"/>
      <c r="AP144" s="321"/>
      <c r="AQ144" s="321"/>
      <c r="AR144" s="321"/>
      <c r="AS144" s="321"/>
      <c r="AT144" s="321"/>
      <c r="AU144" s="321"/>
      <c r="AV144" s="321"/>
      <c r="AW144" s="321"/>
      <c r="AX144" s="321"/>
      <c r="AY144" s="321"/>
      <c r="AZ144" s="321"/>
      <c r="BA144" s="321"/>
      <c r="BB144" s="321"/>
      <c r="BC144" s="321"/>
      <c r="BD144" s="321"/>
      <c r="BE144" s="321"/>
      <c r="BF144" s="321"/>
      <c r="BG144" s="321"/>
      <c r="BH144" s="321"/>
      <c r="BI144" s="321"/>
      <c r="BJ144" s="321"/>
      <c r="BK144" s="321"/>
      <c r="BL144" s="321"/>
      <c r="BM144" s="321"/>
      <c r="BN144" s="321"/>
      <c r="BO144" s="321"/>
      <c r="BP144" s="321"/>
      <c r="BQ144" s="321"/>
    </row>
    <row r="145" spans="1:70" s="300" customFormat="1" ht="3.75" customHeight="1" x14ac:dyDescent="0.45">
      <c r="A145" s="307"/>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9"/>
      <c r="AA145" s="1862"/>
      <c r="AB145" s="1863"/>
      <c r="AC145" s="1863"/>
      <c r="AD145" s="1863"/>
      <c r="AE145" s="1863"/>
      <c r="AF145" s="1863"/>
      <c r="AG145" s="1863"/>
      <c r="AH145" s="1863"/>
      <c r="AI145" s="1863"/>
      <c r="AJ145" s="1863"/>
      <c r="AK145" s="1863"/>
      <c r="AL145" s="1863"/>
      <c r="AM145" s="1863"/>
      <c r="AN145" s="1863"/>
      <c r="AO145" s="1863"/>
      <c r="AP145" s="1863"/>
      <c r="AQ145" s="1863"/>
      <c r="AR145" s="1863"/>
      <c r="AS145" s="1863"/>
      <c r="AT145" s="1863"/>
      <c r="AU145" s="1863"/>
      <c r="AV145" s="1863"/>
      <c r="AW145" s="1863"/>
      <c r="AX145" s="1863"/>
      <c r="AY145" s="1863"/>
      <c r="AZ145" s="1863"/>
      <c r="BA145" s="1863"/>
      <c r="BB145" s="1863"/>
      <c r="BC145" s="1863"/>
      <c r="BD145" s="1863"/>
      <c r="BE145" s="1863"/>
      <c r="BF145" s="1863"/>
      <c r="BG145" s="1863"/>
      <c r="BH145" s="1863"/>
      <c r="BI145" s="1863"/>
      <c r="BJ145" s="1863"/>
      <c r="BK145" s="1863"/>
      <c r="BL145" s="1863"/>
      <c r="BM145" s="1863"/>
      <c r="BN145" s="1863"/>
      <c r="BO145" s="1863"/>
      <c r="BP145" s="1863"/>
      <c r="BQ145" s="1863"/>
      <c r="BR145" s="1864"/>
    </row>
    <row r="146" spans="1:70" s="300" customFormat="1" ht="22.5" customHeight="1" x14ac:dyDescent="0.45">
      <c r="A146" s="306"/>
      <c r="J146" s="302"/>
      <c r="Z146" s="313" t="s">
        <v>158</v>
      </c>
      <c r="AA146" s="1865"/>
      <c r="AB146" s="1866"/>
      <c r="AC146" s="1866"/>
      <c r="AD146" s="1866"/>
      <c r="AE146" s="1866"/>
      <c r="AF146" s="1866"/>
      <c r="AG146" s="1866"/>
      <c r="AH146" s="1866"/>
      <c r="AI146" s="1866"/>
      <c r="AJ146" s="1866"/>
      <c r="AK146" s="1866"/>
      <c r="AL146" s="1866"/>
      <c r="AM146" s="1866"/>
      <c r="AN146" s="1866"/>
      <c r="AO146" s="1866"/>
      <c r="AP146" s="1866"/>
      <c r="AQ146" s="1866"/>
      <c r="AR146" s="1866"/>
      <c r="AS146" s="1866"/>
      <c r="AT146" s="1866"/>
      <c r="AU146" s="1866"/>
      <c r="AV146" s="1866"/>
      <c r="AW146" s="1866"/>
      <c r="AX146" s="1866"/>
      <c r="AY146" s="1866"/>
      <c r="AZ146" s="1866"/>
      <c r="BA146" s="1866"/>
      <c r="BB146" s="1866"/>
      <c r="BC146" s="1866"/>
      <c r="BD146" s="1866"/>
      <c r="BE146" s="1866"/>
      <c r="BF146" s="1866"/>
      <c r="BG146" s="1866"/>
      <c r="BH146" s="1866"/>
      <c r="BI146" s="1866"/>
      <c r="BJ146" s="1866"/>
      <c r="BK146" s="1866"/>
      <c r="BL146" s="1866"/>
      <c r="BM146" s="1866"/>
      <c r="BN146" s="1866"/>
      <c r="BO146" s="1866"/>
      <c r="BP146" s="1866"/>
      <c r="BQ146" s="1866"/>
      <c r="BR146" s="1867"/>
    </row>
    <row r="147" spans="1:70" s="300" customFormat="1" ht="4.5" customHeight="1" x14ac:dyDescent="0.45">
      <c r="A147" s="320"/>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4"/>
      <c r="AA147" s="1868"/>
      <c r="AB147" s="1869"/>
      <c r="AC147" s="1869"/>
      <c r="AD147" s="1869"/>
      <c r="AE147" s="1869"/>
      <c r="AF147" s="1869"/>
      <c r="AG147" s="1869"/>
      <c r="AH147" s="1869"/>
      <c r="AI147" s="1869"/>
      <c r="AJ147" s="1869"/>
      <c r="AK147" s="1869"/>
      <c r="AL147" s="1869"/>
      <c r="AM147" s="1869"/>
      <c r="AN147" s="1869"/>
      <c r="AO147" s="1869"/>
      <c r="AP147" s="1869"/>
      <c r="AQ147" s="1869"/>
      <c r="AR147" s="1869"/>
      <c r="AS147" s="1869"/>
      <c r="AT147" s="1869"/>
      <c r="AU147" s="1869"/>
      <c r="AV147" s="1869"/>
      <c r="AW147" s="1869"/>
      <c r="AX147" s="1869"/>
      <c r="AY147" s="1869"/>
      <c r="AZ147" s="1869"/>
      <c r="BA147" s="1869"/>
      <c r="BB147" s="1869"/>
      <c r="BC147" s="1869"/>
      <c r="BD147" s="1869"/>
      <c r="BE147" s="1869"/>
      <c r="BF147" s="1869"/>
      <c r="BG147" s="1869"/>
      <c r="BH147" s="1869"/>
      <c r="BI147" s="1869"/>
      <c r="BJ147" s="1869"/>
      <c r="BK147" s="1869"/>
      <c r="BL147" s="1869"/>
      <c r="BM147" s="1869"/>
      <c r="BN147" s="1869"/>
      <c r="BO147" s="1869"/>
      <c r="BP147" s="1869"/>
      <c r="BQ147" s="1869"/>
      <c r="BR147" s="1870"/>
    </row>
    <row r="148" spans="1:70" s="230" customFormat="1" ht="5.0999999999999996" customHeight="1" x14ac:dyDescent="0.45">
      <c r="A148" s="260"/>
      <c r="W148" s="250"/>
      <c r="X148" s="250"/>
      <c r="Y148" s="250"/>
      <c r="Z148" s="250"/>
      <c r="AA148" s="250"/>
      <c r="AB148" s="250"/>
      <c r="AC148" s="250"/>
      <c r="AD148" s="250"/>
      <c r="AE148" s="250"/>
      <c r="AF148" s="250"/>
      <c r="AG148" s="250"/>
      <c r="BR148" s="256"/>
    </row>
    <row r="149" spans="1:70" s="254" customFormat="1" ht="25.5" customHeight="1" x14ac:dyDescent="0.15">
      <c r="A149" s="1068" t="s">
        <v>5634</v>
      </c>
      <c r="B149" s="1068"/>
      <c r="C149" s="1068"/>
      <c r="D149" s="1068"/>
      <c r="E149" s="1068"/>
      <c r="F149" s="1068"/>
      <c r="G149" s="1068"/>
      <c r="H149" s="1068"/>
      <c r="I149" s="1068"/>
      <c r="J149" s="1068"/>
      <c r="K149" s="1068"/>
      <c r="L149" s="1068"/>
      <c r="M149" s="1068"/>
      <c r="N149" s="1068"/>
      <c r="O149" s="1068"/>
      <c r="P149" s="1068"/>
      <c r="Q149" s="1068"/>
      <c r="R149" s="1068"/>
      <c r="S149" s="1068"/>
      <c r="T149" s="1068"/>
      <c r="U149" s="1068"/>
      <c r="V149" s="1068"/>
      <c r="W149" s="1068"/>
      <c r="X149" s="1068"/>
      <c r="Y149" s="1068"/>
      <c r="Z149" s="1068"/>
      <c r="AA149" s="1068"/>
      <c r="AB149" s="1068"/>
      <c r="AC149" s="1068"/>
      <c r="AD149" s="1068"/>
      <c r="AE149" s="1068"/>
      <c r="AF149" s="1068"/>
      <c r="AG149" s="1871"/>
      <c r="AH149" s="1871"/>
      <c r="AI149" s="1871"/>
      <c r="AJ149" s="1871"/>
      <c r="AK149" s="431"/>
      <c r="AL149" s="285" t="s">
        <v>105</v>
      </c>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7"/>
    </row>
    <row r="150" spans="1:70" s="254" customFormat="1" ht="5.0999999999999996" customHeight="1" x14ac:dyDescent="0.15">
      <c r="A150" s="198"/>
      <c r="B150" s="20"/>
      <c r="C150" s="20"/>
      <c r="D150" s="20"/>
      <c r="E150" s="20"/>
      <c r="F150" s="20"/>
      <c r="G150" s="20"/>
      <c r="H150" s="20"/>
      <c r="I150" s="20"/>
      <c r="J150" s="20"/>
      <c r="K150" s="20"/>
      <c r="L150" s="20"/>
      <c r="M150" s="20"/>
      <c r="N150" s="119"/>
      <c r="O150" s="119"/>
      <c r="P150" s="432"/>
      <c r="Q150" s="432"/>
      <c r="R150" s="432"/>
      <c r="S150" s="432"/>
      <c r="T150" s="432"/>
      <c r="U150" s="432"/>
      <c r="V150" s="432"/>
      <c r="W150" s="432"/>
      <c r="X150" s="432"/>
      <c r="BR150" s="255"/>
    </row>
    <row r="151" spans="1:70" s="32" customFormat="1" ht="18" customHeight="1" x14ac:dyDescent="0.45">
      <c r="A151" s="433" t="s">
        <v>282</v>
      </c>
      <c r="B151" s="390"/>
      <c r="C151" s="78"/>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BR151" s="85"/>
    </row>
    <row r="152" spans="1:70" s="32" customFormat="1" ht="18" customHeight="1" x14ac:dyDescent="0.45">
      <c r="A152" s="114"/>
      <c r="C152" s="1872" t="s">
        <v>283</v>
      </c>
      <c r="D152" s="1872"/>
      <c r="E152" s="1872"/>
      <c r="F152" s="1872"/>
      <c r="G152" s="1872"/>
      <c r="H152" s="1872"/>
      <c r="I152" s="1872"/>
      <c r="J152" s="1872"/>
      <c r="K152" s="1872"/>
      <c r="L152" s="1872"/>
      <c r="M152" s="1872"/>
      <c r="N152" s="1872"/>
      <c r="O152" s="1872"/>
      <c r="P152" s="1872"/>
      <c r="Q152" s="81"/>
      <c r="R152" s="92"/>
      <c r="S152" s="1873" t="s">
        <v>70</v>
      </c>
      <c r="T152" s="1873"/>
      <c r="U152" s="242" t="s">
        <v>284</v>
      </c>
      <c r="V152" s="82"/>
      <c r="W152" s="82"/>
      <c r="X152" s="82"/>
      <c r="Y152" s="82"/>
      <c r="Z152" s="82"/>
      <c r="AA152" s="82"/>
      <c r="AB152" s="82"/>
      <c r="AC152" s="82"/>
      <c r="AD152" s="1873" t="s">
        <v>70</v>
      </c>
      <c r="AE152" s="1873"/>
      <c r="AF152" s="82" t="s">
        <v>285</v>
      </c>
      <c r="AG152" s="82"/>
      <c r="AH152" s="82"/>
      <c r="AI152" s="82"/>
      <c r="AJ152" s="82"/>
      <c r="AK152" s="82"/>
      <c r="AL152" s="82"/>
      <c r="AM152" s="82"/>
      <c r="AN152" s="82"/>
      <c r="AO152" s="82"/>
      <c r="AP152" s="82"/>
      <c r="AQ152" s="82"/>
      <c r="AR152" s="82"/>
      <c r="AS152" s="82"/>
      <c r="AT152" s="82"/>
      <c r="AU152" s="1818" t="s">
        <v>70</v>
      </c>
      <c r="AV152" s="1818"/>
      <c r="AW152" s="82" t="s">
        <v>286</v>
      </c>
      <c r="AX152" s="82"/>
      <c r="AY152" s="82"/>
      <c r="AZ152" s="82"/>
      <c r="BA152" s="82"/>
      <c r="BB152" s="82"/>
      <c r="BC152" s="82"/>
      <c r="BD152" s="82"/>
      <c r="BE152" s="82"/>
      <c r="BF152" s="82"/>
      <c r="BG152" s="82"/>
      <c r="BH152" s="1818" t="s">
        <v>70</v>
      </c>
      <c r="BI152" s="1818"/>
      <c r="BJ152" s="82" t="s">
        <v>287</v>
      </c>
      <c r="BK152" s="82"/>
      <c r="BL152" s="82"/>
      <c r="BM152" s="82"/>
      <c r="BN152" s="82"/>
      <c r="BO152" s="82"/>
      <c r="BP152" s="83"/>
      <c r="BR152" s="85"/>
    </row>
    <row r="153" spans="1:70" s="32" customFormat="1" ht="18" customHeight="1" x14ac:dyDescent="0.45">
      <c r="A153" s="114"/>
      <c r="C153" s="1872"/>
      <c r="D153" s="1872"/>
      <c r="E153" s="1872"/>
      <c r="F153" s="1872"/>
      <c r="G153" s="1872"/>
      <c r="H153" s="1872"/>
      <c r="I153" s="1872"/>
      <c r="J153" s="1872"/>
      <c r="K153" s="1872"/>
      <c r="L153" s="1872"/>
      <c r="M153" s="1872"/>
      <c r="N153" s="1872"/>
      <c r="O153" s="1872"/>
      <c r="P153" s="1872"/>
      <c r="Q153" s="114"/>
      <c r="R153" s="39"/>
      <c r="S153" s="1226" t="s">
        <v>70</v>
      </c>
      <c r="T153" s="1226"/>
      <c r="U153" s="32" t="s">
        <v>288</v>
      </c>
      <c r="AI153" s="1225" t="s">
        <v>70</v>
      </c>
      <c r="AJ153" s="1225"/>
      <c r="AK153" s="32" t="s">
        <v>289</v>
      </c>
      <c r="AR153" s="39"/>
      <c r="AS153" s="39"/>
      <c r="AT153" s="241"/>
      <c r="AU153" s="394"/>
      <c r="BE153" s="1226" t="s">
        <v>70</v>
      </c>
      <c r="BF153" s="1226"/>
      <c r="BG153" s="32" t="s">
        <v>290</v>
      </c>
      <c r="BP153" s="85"/>
      <c r="BR153" s="85"/>
    </row>
    <row r="154" spans="1:70" s="32" customFormat="1" ht="18" customHeight="1" x14ac:dyDescent="0.45">
      <c r="A154" s="114"/>
      <c r="C154" s="1872"/>
      <c r="D154" s="1872"/>
      <c r="E154" s="1872"/>
      <c r="F154" s="1872"/>
      <c r="G154" s="1872"/>
      <c r="H154" s="1872"/>
      <c r="I154" s="1872"/>
      <c r="J154" s="1872"/>
      <c r="K154" s="1872"/>
      <c r="L154" s="1872"/>
      <c r="M154" s="1872"/>
      <c r="N154" s="1872"/>
      <c r="O154" s="1872"/>
      <c r="P154" s="1872"/>
      <c r="R154" s="39"/>
      <c r="S154" s="1226" t="s">
        <v>70</v>
      </c>
      <c r="T154" s="1226"/>
      <c r="U154" s="91" t="s">
        <v>156</v>
      </c>
      <c r="AA154" s="33" t="s">
        <v>81</v>
      </c>
      <c r="AB154" s="1875"/>
      <c r="AC154" s="1852"/>
      <c r="AD154" s="1852"/>
      <c r="AE154" s="1852"/>
      <c r="AF154" s="1852"/>
      <c r="AG154" s="1852"/>
      <c r="AH154" s="1852"/>
      <c r="AI154" s="1852"/>
      <c r="AJ154" s="1852"/>
      <c r="AK154" s="1852"/>
      <c r="AL154" s="1852"/>
      <c r="AM154" s="1852"/>
      <c r="AN154" s="1852"/>
      <c r="AO154" s="1852"/>
      <c r="AP154" s="1852"/>
      <c r="AQ154" s="1852"/>
      <c r="AR154" s="1852"/>
      <c r="AS154" s="1852"/>
      <c r="AT154" s="1852"/>
      <c r="AU154" s="1852"/>
      <c r="AV154" s="1852"/>
      <c r="AW154" s="1852"/>
      <c r="AX154" s="1852"/>
      <c r="AY154" s="1852"/>
      <c r="AZ154" s="1852"/>
      <c r="BA154" s="1852"/>
      <c r="BB154" s="1852"/>
      <c r="BC154" s="1852"/>
      <c r="BD154" s="1852"/>
      <c r="BE154" s="1852"/>
      <c r="BF154" s="1852"/>
      <c r="BG154" s="1852"/>
      <c r="BH154" s="1852"/>
      <c r="BI154" s="1853"/>
      <c r="BJ154" s="32" t="s">
        <v>123</v>
      </c>
      <c r="BP154" s="85"/>
      <c r="BR154" s="85"/>
    </row>
    <row r="155" spans="1:70" s="32" customFormat="1" ht="18" customHeight="1" x14ac:dyDescent="0.45">
      <c r="A155" s="114"/>
      <c r="C155" s="1877" t="s">
        <v>291</v>
      </c>
      <c r="D155" s="1877"/>
      <c r="E155" s="1877"/>
      <c r="F155" s="1877"/>
      <c r="G155" s="1877"/>
      <c r="H155" s="1877"/>
      <c r="I155" s="1877"/>
      <c r="J155" s="1877"/>
      <c r="K155" s="1877"/>
      <c r="L155" s="1877"/>
      <c r="M155" s="1877"/>
      <c r="N155" s="1877"/>
      <c r="O155" s="1877"/>
      <c r="P155" s="1878"/>
      <c r="Q155" s="81"/>
      <c r="R155" s="82"/>
      <c r="S155" s="1269" t="s">
        <v>70</v>
      </c>
      <c r="T155" s="1269"/>
      <c r="U155" s="42" t="s">
        <v>5633</v>
      </c>
      <c r="V155" s="82"/>
      <c r="W155" s="82"/>
      <c r="X155" s="82"/>
      <c r="Y155" s="82"/>
      <c r="Z155" s="82"/>
      <c r="AA155" s="82"/>
      <c r="AB155" s="82"/>
      <c r="AC155" s="82"/>
      <c r="AD155" s="82"/>
      <c r="AE155" s="82"/>
      <c r="AF155" s="82"/>
      <c r="AG155" s="82"/>
      <c r="AH155" s="82"/>
      <c r="AI155" s="82"/>
      <c r="AJ155" s="82"/>
      <c r="AK155" s="92"/>
      <c r="AL155" s="82"/>
      <c r="AM155" s="82"/>
      <c r="AN155" s="42"/>
      <c r="AO155" s="42"/>
      <c r="AP155" s="42"/>
      <c r="AQ155" s="42"/>
      <c r="AR155" s="92"/>
      <c r="AS155" s="125"/>
      <c r="AT155" s="82"/>
      <c r="AU155" s="82"/>
      <c r="AV155" s="82"/>
      <c r="AW155" s="82"/>
      <c r="AX155" s="82"/>
      <c r="AY155" s="82"/>
      <c r="AZ155" s="82"/>
      <c r="BA155" s="92"/>
      <c r="BB155" s="82"/>
      <c r="BC155" s="82"/>
      <c r="BD155" s="82"/>
      <c r="BE155" s="82"/>
      <c r="BF155" s="82"/>
      <c r="BG155" s="82"/>
      <c r="BH155" s="82"/>
      <c r="BI155" s="82"/>
      <c r="BJ155" s="82"/>
      <c r="BK155" s="82"/>
      <c r="BL155" s="82"/>
      <c r="BM155" s="82"/>
      <c r="BN155" s="82"/>
      <c r="BO155" s="82"/>
      <c r="BP155" s="83"/>
      <c r="BR155" s="85"/>
    </row>
    <row r="156" spans="1:70" s="32" customFormat="1" ht="18" customHeight="1" x14ac:dyDescent="0.45">
      <c r="A156" s="114"/>
      <c r="C156" s="1877"/>
      <c r="D156" s="1877"/>
      <c r="E156" s="1877"/>
      <c r="F156" s="1877"/>
      <c r="G156" s="1877"/>
      <c r="H156" s="1877"/>
      <c r="I156" s="1877"/>
      <c r="J156" s="1877"/>
      <c r="K156" s="1877"/>
      <c r="L156" s="1877"/>
      <c r="M156" s="1877"/>
      <c r="N156" s="1877"/>
      <c r="O156" s="1877"/>
      <c r="P156" s="1878"/>
      <c r="Q156" s="114"/>
      <c r="S156" s="1226" t="s">
        <v>70</v>
      </c>
      <c r="T156" s="1226"/>
      <c r="U156" s="434" t="s">
        <v>292</v>
      </c>
      <c r="AI156" s="1226" t="s">
        <v>70</v>
      </c>
      <c r="AJ156" s="1226"/>
      <c r="AK156" s="32" t="s">
        <v>293</v>
      </c>
      <c r="AL156" s="39"/>
      <c r="AN156" s="91"/>
      <c r="AO156" s="91"/>
      <c r="AP156" s="91"/>
      <c r="AQ156" s="39"/>
      <c r="AR156" s="39"/>
      <c r="AV156" s="39"/>
      <c r="AZ156" s="39"/>
      <c r="BP156" s="85"/>
      <c r="BR156" s="85"/>
    </row>
    <row r="157" spans="1:70" s="32" customFormat="1" ht="18" customHeight="1" x14ac:dyDescent="0.45">
      <c r="A157" s="114"/>
      <c r="C157" s="1877"/>
      <c r="D157" s="1877"/>
      <c r="E157" s="1877"/>
      <c r="F157" s="1877"/>
      <c r="G157" s="1877"/>
      <c r="H157" s="1877"/>
      <c r="I157" s="1877"/>
      <c r="J157" s="1877"/>
      <c r="K157" s="1877"/>
      <c r="L157" s="1877"/>
      <c r="M157" s="1877"/>
      <c r="N157" s="1877"/>
      <c r="O157" s="1877"/>
      <c r="P157" s="1878"/>
      <c r="Q157" s="104"/>
      <c r="R157" s="64"/>
      <c r="S157" s="1225" t="s">
        <v>70</v>
      </c>
      <c r="T157" s="1225"/>
      <c r="U157" s="64" t="s">
        <v>5632</v>
      </c>
      <c r="V157" s="64"/>
      <c r="W157" s="64"/>
      <c r="X157" s="64"/>
      <c r="Y157" s="64"/>
      <c r="Z157" s="64"/>
      <c r="AA157" s="64"/>
      <c r="AB157" s="64"/>
      <c r="AC157" s="64"/>
      <c r="AD157" s="64"/>
      <c r="AE157" s="64"/>
      <c r="AF157" s="64"/>
      <c r="AG157" s="64"/>
      <c r="AH157" s="64"/>
      <c r="AI157" s="1225" t="s">
        <v>70</v>
      </c>
      <c r="AJ157" s="1225"/>
      <c r="AK157" s="47" t="s">
        <v>295</v>
      </c>
      <c r="AL157" s="41"/>
      <c r="AM157" s="64"/>
      <c r="AN157" s="47"/>
      <c r="AO157" s="113"/>
      <c r="AP157" s="64"/>
      <c r="AQ157" s="64"/>
      <c r="AR157" s="41"/>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100"/>
      <c r="BR157" s="85"/>
    </row>
    <row r="158" spans="1:70" s="32" customFormat="1" ht="24" customHeight="1" x14ac:dyDescent="0.45">
      <c r="A158" s="114"/>
      <c r="C158" s="1130" t="s">
        <v>296</v>
      </c>
      <c r="D158" s="1139"/>
      <c r="E158" s="1139"/>
      <c r="F158" s="1139"/>
      <c r="G158" s="1139"/>
      <c r="H158" s="1139"/>
      <c r="I158" s="1139"/>
      <c r="J158" s="1139"/>
      <c r="K158" s="1139"/>
      <c r="L158" s="1139"/>
      <c r="M158" s="1139"/>
      <c r="N158" s="1139"/>
      <c r="O158" s="1139"/>
      <c r="P158" s="1760"/>
      <c r="Q158" s="81"/>
      <c r="R158" s="82"/>
      <c r="S158" s="1269" t="s">
        <v>70</v>
      </c>
      <c r="T158" s="1269"/>
      <c r="U158" s="82" t="s">
        <v>105</v>
      </c>
      <c r="V158" s="82"/>
      <c r="W158" s="82"/>
      <c r="X158" s="82"/>
      <c r="Y158" s="82"/>
      <c r="Z158" s="82"/>
      <c r="AA158" s="82"/>
      <c r="AB158" s="82"/>
      <c r="AC158" s="82"/>
      <c r="AD158" s="82"/>
      <c r="AE158" s="82"/>
      <c r="AF158" s="82"/>
      <c r="AG158" s="82"/>
      <c r="AH158" s="82"/>
      <c r="AI158" s="82"/>
      <c r="AJ158" s="82"/>
      <c r="AK158" s="82"/>
      <c r="AL158" s="240"/>
      <c r="AM158" s="42"/>
      <c r="AN158" s="42"/>
      <c r="AO158" s="42"/>
      <c r="AP158" s="92"/>
      <c r="AQ158" s="393"/>
      <c r="AR158" s="82"/>
      <c r="AS158" s="82"/>
      <c r="AT158" s="82"/>
      <c r="AU158" s="82"/>
      <c r="AV158" s="92"/>
      <c r="AW158" s="82"/>
      <c r="AX158" s="82"/>
      <c r="AY158" s="82"/>
      <c r="AZ158" s="82"/>
      <c r="BA158" s="92"/>
      <c r="BB158" s="82"/>
      <c r="BC158" s="82"/>
      <c r="BD158" s="82"/>
      <c r="BE158" s="82"/>
      <c r="BF158" s="82"/>
      <c r="BG158" s="82"/>
      <c r="BH158" s="82"/>
      <c r="BI158" s="82"/>
      <c r="BJ158" s="82"/>
      <c r="BK158" s="82"/>
      <c r="BL158" s="82"/>
      <c r="BM158" s="82"/>
      <c r="BN158" s="82"/>
      <c r="BO158" s="82"/>
      <c r="BP158" s="83"/>
      <c r="BR158" s="85"/>
    </row>
    <row r="159" spans="1:70" s="32" customFormat="1" ht="15" customHeight="1" x14ac:dyDescent="0.45">
      <c r="A159" s="114"/>
      <c r="C159" s="1197"/>
      <c r="D159" s="1198"/>
      <c r="E159" s="1198"/>
      <c r="F159" s="1198"/>
      <c r="G159" s="1198"/>
      <c r="H159" s="1198"/>
      <c r="I159" s="1198"/>
      <c r="J159" s="1198"/>
      <c r="K159" s="1198"/>
      <c r="L159" s="1198"/>
      <c r="M159" s="1198"/>
      <c r="N159" s="1198"/>
      <c r="O159" s="1198"/>
      <c r="P159" s="1876"/>
      <c r="Q159" s="114"/>
      <c r="S159" s="399" t="s">
        <v>298</v>
      </c>
      <c r="AK159" s="399"/>
      <c r="AM159" s="91"/>
      <c r="AN159" s="91"/>
      <c r="AO159" s="91"/>
      <c r="AP159" s="39"/>
      <c r="AQ159" s="394"/>
      <c r="AV159" s="39"/>
      <c r="BA159" s="39"/>
      <c r="BP159" s="85"/>
      <c r="BR159" s="85"/>
    </row>
    <row r="160" spans="1:70" s="32" customFormat="1" ht="15" customHeight="1" x14ac:dyDescent="0.45">
      <c r="A160" s="114"/>
      <c r="C160" s="1197"/>
      <c r="D160" s="1198"/>
      <c r="E160" s="1198"/>
      <c r="F160" s="1198"/>
      <c r="G160" s="1198"/>
      <c r="H160" s="1198"/>
      <c r="I160" s="1198"/>
      <c r="J160" s="1198"/>
      <c r="K160" s="1198"/>
      <c r="L160" s="1198"/>
      <c r="M160" s="1198"/>
      <c r="N160" s="1198"/>
      <c r="O160" s="1198"/>
      <c r="P160" s="1198"/>
      <c r="Q160" s="1179" t="s">
        <v>299</v>
      </c>
      <c r="R160" s="1180"/>
      <c r="S160" s="1435" t="s">
        <v>628</v>
      </c>
      <c r="T160" s="1435"/>
      <c r="U160" s="1435"/>
      <c r="V160" s="1435"/>
      <c r="W160" s="1435"/>
      <c r="X160" s="1435"/>
      <c r="Y160" s="1435"/>
      <c r="Z160" s="1875"/>
      <c r="AA160" s="1852"/>
      <c r="AB160" s="1852"/>
      <c r="AC160" s="1852"/>
      <c r="AD160" s="1852"/>
      <c r="AE160" s="1852"/>
      <c r="AF160" s="1852"/>
      <c r="AG160" s="1852"/>
      <c r="AH160" s="1852"/>
      <c r="AI160" s="1852"/>
      <c r="AJ160" s="1852"/>
      <c r="AK160" s="1852"/>
      <c r="AL160" s="1852"/>
      <c r="AM160" s="1852"/>
      <c r="AN160" s="1852"/>
      <c r="AO160" s="1852"/>
      <c r="AP160" s="1852"/>
      <c r="AQ160" s="1852"/>
      <c r="AR160" s="1852"/>
      <c r="AS160" s="1852"/>
      <c r="AT160" s="1852"/>
      <c r="AU160" s="1852"/>
      <c r="AV160" s="1852"/>
      <c r="AW160" s="1852"/>
      <c r="AX160" s="1852"/>
      <c r="AY160" s="1852"/>
      <c r="AZ160" s="1852"/>
      <c r="BA160" s="1852"/>
      <c r="BB160" s="1852"/>
      <c r="BC160" s="1852"/>
      <c r="BD160" s="1852"/>
      <c r="BE160" s="1852"/>
      <c r="BF160" s="1852"/>
      <c r="BG160" s="1852"/>
      <c r="BH160" s="1852"/>
      <c r="BI160" s="1853"/>
      <c r="BP160" s="85"/>
      <c r="BR160" s="85"/>
    </row>
    <row r="161" spans="1:70" s="32" customFormat="1" ht="15" customHeight="1" x14ac:dyDescent="0.45">
      <c r="A161" s="114"/>
      <c r="C161" s="1197"/>
      <c r="D161" s="1198"/>
      <c r="E161" s="1198"/>
      <c r="F161" s="1198"/>
      <c r="G161" s="1198"/>
      <c r="H161" s="1198"/>
      <c r="I161" s="1198"/>
      <c r="J161" s="1198"/>
      <c r="K161" s="1198"/>
      <c r="L161" s="1198"/>
      <c r="M161" s="1198"/>
      <c r="N161" s="1198"/>
      <c r="O161" s="1198"/>
      <c r="P161" s="1198"/>
      <c r="Q161" s="114"/>
      <c r="S161" s="1435" t="s">
        <v>625</v>
      </c>
      <c r="T161" s="1435"/>
      <c r="U161" s="1435"/>
      <c r="V161" s="1435"/>
      <c r="W161" s="1435"/>
      <c r="X161" s="1435"/>
      <c r="Y161" s="1435"/>
      <c r="Z161" s="1875"/>
      <c r="AA161" s="1852"/>
      <c r="AB161" s="1852"/>
      <c r="AC161" s="1852"/>
      <c r="AD161" s="1852"/>
      <c r="AE161" s="1852"/>
      <c r="AF161" s="1852"/>
      <c r="AG161" s="1852"/>
      <c r="AH161" s="1852"/>
      <c r="AI161" s="1852"/>
      <c r="AJ161" s="1852"/>
      <c r="AK161" s="1852"/>
      <c r="AL161" s="1852"/>
      <c r="AM161" s="1852"/>
      <c r="AN161" s="1852"/>
      <c r="AO161" s="1852"/>
      <c r="AP161" s="1852"/>
      <c r="AQ161" s="1852"/>
      <c r="AR161" s="1852"/>
      <c r="AS161" s="1852"/>
      <c r="AT161" s="1852"/>
      <c r="AU161" s="1852"/>
      <c r="AV161" s="1852"/>
      <c r="AW161" s="1852"/>
      <c r="AX161" s="1852"/>
      <c r="AY161" s="1852"/>
      <c r="AZ161" s="1852"/>
      <c r="BA161" s="1852"/>
      <c r="BB161" s="1852"/>
      <c r="BC161" s="1852"/>
      <c r="BD161" s="1852"/>
      <c r="BE161" s="1852"/>
      <c r="BF161" s="1852"/>
      <c r="BG161" s="1852"/>
      <c r="BH161" s="1852"/>
      <c r="BI161" s="1853"/>
      <c r="BP161" s="85"/>
      <c r="BR161" s="85"/>
    </row>
    <row r="162" spans="1:70" s="32" customFormat="1" ht="15" customHeight="1" x14ac:dyDescent="0.45">
      <c r="A162" s="114"/>
      <c r="C162" s="1197"/>
      <c r="D162" s="1198"/>
      <c r="E162" s="1198"/>
      <c r="F162" s="1198"/>
      <c r="G162" s="1198"/>
      <c r="H162" s="1198"/>
      <c r="I162" s="1198"/>
      <c r="J162" s="1198"/>
      <c r="K162" s="1198"/>
      <c r="L162" s="1198"/>
      <c r="M162" s="1198"/>
      <c r="N162" s="1198"/>
      <c r="O162" s="1198"/>
      <c r="P162" s="1198"/>
      <c r="Q162" s="1179" t="s">
        <v>5631</v>
      </c>
      <c r="R162" s="1180"/>
      <c r="S162" s="1435" t="s">
        <v>628</v>
      </c>
      <c r="T162" s="1435"/>
      <c r="U162" s="1435"/>
      <c r="V162" s="1435"/>
      <c r="W162" s="1435"/>
      <c r="X162" s="1435"/>
      <c r="Y162" s="1435"/>
      <c r="Z162" s="1875"/>
      <c r="AA162" s="1852"/>
      <c r="AB162" s="1852"/>
      <c r="AC162" s="1852"/>
      <c r="AD162" s="1852"/>
      <c r="AE162" s="1852"/>
      <c r="AF162" s="1852"/>
      <c r="AG162" s="1852"/>
      <c r="AH162" s="1852"/>
      <c r="AI162" s="1852"/>
      <c r="AJ162" s="1852"/>
      <c r="AK162" s="1852"/>
      <c r="AL162" s="1852"/>
      <c r="AM162" s="1852"/>
      <c r="AN162" s="1852"/>
      <c r="AO162" s="1852"/>
      <c r="AP162" s="1852"/>
      <c r="AQ162" s="1852"/>
      <c r="AR162" s="1852"/>
      <c r="AS162" s="1852"/>
      <c r="AT162" s="1852"/>
      <c r="AU162" s="1852"/>
      <c r="AV162" s="1852"/>
      <c r="AW162" s="1852"/>
      <c r="AX162" s="1852"/>
      <c r="AY162" s="1852"/>
      <c r="AZ162" s="1852"/>
      <c r="BA162" s="1852"/>
      <c r="BB162" s="1852"/>
      <c r="BC162" s="1852"/>
      <c r="BD162" s="1852"/>
      <c r="BE162" s="1852"/>
      <c r="BF162" s="1852"/>
      <c r="BG162" s="1852"/>
      <c r="BH162" s="1852"/>
      <c r="BI162" s="1853"/>
      <c r="BP162" s="85"/>
      <c r="BR162" s="85"/>
    </row>
    <row r="163" spans="1:70" s="32" customFormat="1" ht="15" customHeight="1" x14ac:dyDescent="0.45">
      <c r="A163" s="114"/>
      <c r="C163" s="1197"/>
      <c r="D163" s="1198"/>
      <c r="E163" s="1198"/>
      <c r="F163" s="1198"/>
      <c r="G163" s="1198"/>
      <c r="H163" s="1198"/>
      <c r="I163" s="1198"/>
      <c r="J163" s="1198"/>
      <c r="K163" s="1198"/>
      <c r="L163" s="1198"/>
      <c r="M163" s="1198"/>
      <c r="N163" s="1198"/>
      <c r="O163" s="1198"/>
      <c r="P163" s="1198"/>
      <c r="Q163" s="114"/>
      <c r="S163" s="1435" t="s">
        <v>625</v>
      </c>
      <c r="T163" s="1435"/>
      <c r="U163" s="1435"/>
      <c r="V163" s="1435"/>
      <c r="W163" s="1435"/>
      <c r="X163" s="1435"/>
      <c r="Y163" s="1435"/>
      <c r="Z163" s="1875"/>
      <c r="AA163" s="1852"/>
      <c r="AB163" s="1852"/>
      <c r="AC163" s="1852"/>
      <c r="AD163" s="1852"/>
      <c r="AE163" s="1852"/>
      <c r="AF163" s="1852"/>
      <c r="AG163" s="1852"/>
      <c r="AH163" s="1852"/>
      <c r="AI163" s="1852"/>
      <c r="AJ163" s="1852"/>
      <c r="AK163" s="1852"/>
      <c r="AL163" s="1852"/>
      <c r="AM163" s="1852"/>
      <c r="AN163" s="1852"/>
      <c r="AO163" s="1852"/>
      <c r="AP163" s="1852"/>
      <c r="AQ163" s="1852"/>
      <c r="AR163" s="1852"/>
      <c r="AS163" s="1852"/>
      <c r="AT163" s="1852"/>
      <c r="AU163" s="1852"/>
      <c r="AV163" s="1852"/>
      <c r="AW163" s="1852"/>
      <c r="AX163" s="1852"/>
      <c r="AY163" s="1852"/>
      <c r="AZ163" s="1852"/>
      <c r="BA163" s="1852"/>
      <c r="BB163" s="1852"/>
      <c r="BC163" s="1852"/>
      <c r="BD163" s="1852"/>
      <c r="BE163" s="1852"/>
      <c r="BF163" s="1852"/>
      <c r="BG163" s="1852"/>
      <c r="BH163" s="1852"/>
      <c r="BI163" s="1853"/>
      <c r="BJ163" s="114"/>
      <c r="BP163" s="85"/>
      <c r="BR163" s="85"/>
    </row>
    <row r="164" spans="1:70" s="32" customFormat="1" ht="15" customHeight="1" x14ac:dyDescent="0.45">
      <c r="A164" s="114"/>
      <c r="C164" s="1197"/>
      <c r="D164" s="1198"/>
      <c r="E164" s="1198"/>
      <c r="F164" s="1198"/>
      <c r="G164" s="1198"/>
      <c r="H164" s="1198"/>
      <c r="I164" s="1198"/>
      <c r="J164" s="1198"/>
      <c r="K164" s="1198"/>
      <c r="L164" s="1198"/>
      <c r="M164" s="1198"/>
      <c r="N164" s="1198"/>
      <c r="O164" s="1198"/>
      <c r="P164" s="1198"/>
      <c r="Q164" s="1179" t="s">
        <v>5630</v>
      </c>
      <c r="R164" s="1180"/>
      <c r="S164" s="1435" t="s">
        <v>628</v>
      </c>
      <c r="T164" s="1435"/>
      <c r="U164" s="1435"/>
      <c r="V164" s="1435"/>
      <c r="W164" s="1435"/>
      <c r="X164" s="1435"/>
      <c r="Y164" s="1435"/>
      <c r="Z164" s="1875"/>
      <c r="AA164" s="1852"/>
      <c r="AB164" s="1852"/>
      <c r="AC164" s="1852"/>
      <c r="AD164" s="1852"/>
      <c r="AE164" s="1852"/>
      <c r="AF164" s="1852"/>
      <c r="AG164" s="1852"/>
      <c r="AH164" s="1852"/>
      <c r="AI164" s="1852"/>
      <c r="AJ164" s="1852"/>
      <c r="AK164" s="1852"/>
      <c r="AL164" s="1852"/>
      <c r="AM164" s="1852"/>
      <c r="AN164" s="1852"/>
      <c r="AO164" s="1852"/>
      <c r="AP164" s="1852"/>
      <c r="AQ164" s="1852"/>
      <c r="AR164" s="1852"/>
      <c r="AS164" s="1852"/>
      <c r="AT164" s="1852"/>
      <c r="AU164" s="1852"/>
      <c r="AV164" s="1852"/>
      <c r="AW164" s="1852"/>
      <c r="AX164" s="1852"/>
      <c r="AY164" s="1852"/>
      <c r="AZ164" s="1852"/>
      <c r="BA164" s="1852"/>
      <c r="BB164" s="1852"/>
      <c r="BC164" s="1852"/>
      <c r="BD164" s="1852"/>
      <c r="BE164" s="1852"/>
      <c r="BF164" s="1852"/>
      <c r="BG164" s="1852"/>
      <c r="BH164" s="1852"/>
      <c r="BI164" s="1853"/>
      <c r="BJ164" s="114"/>
      <c r="BP164" s="85"/>
      <c r="BR164" s="85"/>
    </row>
    <row r="165" spans="1:70" s="32" customFormat="1" ht="15" customHeight="1" x14ac:dyDescent="0.45">
      <c r="A165" s="114"/>
      <c r="C165" s="1132"/>
      <c r="D165" s="1141"/>
      <c r="E165" s="1141"/>
      <c r="F165" s="1141"/>
      <c r="G165" s="1141"/>
      <c r="H165" s="1141"/>
      <c r="I165" s="1141"/>
      <c r="J165" s="1141"/>
      <c r="K165" s="1141"/>
      <c r="L165" s="1141"/>
      <c r="M165" s="1141"/>
      <c r="N165" s="1141"/>
      <c r="O165" s="1141"/>
      <c r="P165" s="1141"/>
      <c r="Q165" s="40"/>
      <c r="R165" s="41"/>
      <c r="S165" s="1435" t="s">
        <v>625</v>
      </c>
      <c r="T165" s="1435"/>
      <c r="U165" s="1435"/>
      <c r="V165" s="1435"/>
      <c r="W165" s="1435"/>
      <c r="X165" s="1435"/>
      <c r="Y165" s="1435"/>
      <c r="Z165" s="1875"/>
      <c r="AA165" s="1852"/>
      <c r="AB165" s="1852"/>
      <c r="AC165" s="1852"/>
      <c r="AD165" s="1852"/>
      <c r="AE165" s="1852"/>
      <c r="AF165" s="1852"/>
      <c r="AG165" s="1852"/>
      <c r="AH165" s="1852"/>
      <c r="AI165" s="1852"/>
      <c r="AJ165" s="1852"/>
      <c r="AK165" s="1852"/>
      <c r="AL165" s="1852"/>
      <c r="AM165" s="1852"/>
      <c r="AN165" s="1852"/>
      <c r="AO165" s="1852"/>
      <c r="AP165" s="1852"/>
      <c r="AQ165" s="1852"/>
      <c r="AR165" s="1852"/>
      <c r="AS165" s="1852"/>
      <c r="AT165" s="1852"/>
      <c r="AU165" s="1852"/>
      <c r="AV165" s="1852"/>
      <c r="AW165" s="1852"/>
      <c r="AX165" s="1852"/>
      <c r="AY165" s="1852"/>
      <c r="AZ165" s="1852"/>
      <c r="BA165" s="1852"/>
      <c r="BB165" s="1852"/>
      <c r="BC165" s="1852"/>
      <c r="BD165" s="1852"/>
      <c r="BE165" s="1852"/>
      <c r="BF165" s="1852"/>
      <c r="BG165" s="1852"/>
      <c r="BH165" s="1852"/>
      <c r="BI165" s="1853"/>
      <c r="BJ165" s="64"/>
      <c r="BK165" s="64"/>
      <c r="BL165" s="64"/>
      <c r="BM165" s="64"/>
      <c r="BN165" s="64"/>
      <c r="BO165" s="64"/>
      <c r="BP165" s="100"/>
      <c r="BR165" s="85"/>
    </row>
    <row r="166" spans="1:70" s="32" customFormat="1" ht="15" customHeight="1" x14ac:dyDescent="0.45">
      <c r="A166" s="114"/>
      <c r="C166" s="1879" t="s">
        <v>302</v>
      </c>
      <c r="D166" s="1880"/>
      <c r="E166" s="1880"/>
      <c r="F166" s="1880"/>
      <c r="G166" s="1880"/>
      <c r="H166" s="1880"/>
      <c r="I166" s="1880"/>
      <c r="J166" s="1880"/>
      <c r="K166" s="1880"/>
      <c r="L166" s="1880"/>
      <c r="M166" s="1880"/>
      <c r="N166" s="1880"/>
      <c r="O166" s="1880"/>
      <c r="P166" s="1880"/>
      <c r="Q166" s="1179" t="s">
        <v>299</v>
      </c>
      <c r="R166" s="1180"/>
      <c r="S166" s="1882" t="s">
        <v>628</v>
      </c>
      <c r="T166" s="1882"/>
      <c r="U166" s="1882"/>
      <c r="V166" s="1882"/>
      <c r="W166" s="1882"/>
      <c r="X166" s="1882"/>
      <c r="Y166" s="1882"/>
      <c r="Z166" s="1224"/>
      <c r="AA166" s="1225"/>
      <c r="AB166" s="1225"/>
      <c r="AC166" s="1225"/>
      <c r="AD166" s="1225"/>
      <c r="AE166" s="1225"/>
      <c r="AF166" s="1225"/>
      <c r="AG166" s="1225"/>
      <c r="AH166" s="1225"/>
      <c r="AI166" s="1225"/>
      <c r="AJ166" s="1225"/>
      <c r="AK166" s="1225"/>
      <c r="AL166" s="1225"/>
      <c r="AM166" s="1225"/>
      <c r="AN166" s="1225"/>
      <c r="AO166" s="1225"/>
      <c r="AP166" s="1225"/>
      <c r="AQ166" s="1225"/>
      <c r="AR166" s="1225"/>
      <c r="AS166" s="1225"/>
      <c r="AT166" s="1225"/>
      <c r="AU166" s="1225"/>
      <c r="AV166" s="1225"/>
      <c r="AW166" s="1225"/>
      <c r="AX166" s="1225"/>
      <c r="AY166" s="1225"/>
      <c r="AZ166" s="1225"/>
      <c r="BA166" s="1225"/>
      <c r="BB166" s="1225"/>
      <c r="BC166" s="1225"/>
      <c r="BD166" s="1225"/>
      <c r="BE166" s="1225"/>
      <c r="BF166" s="1225"/>
      <c r="BG166" s="1225"/>
      <c r="BH166" s="1225"/>
      <c r="BI166" s="1227"/>
      <c r="BP166" s="85"/>
      <c r="BR166" s="85"/>
    </row>
    <row r="167" spans="1:70" s="32" customFormat="1" ht="15" customHeight="1" x14ac:dyDescent="0.45">
      <c r="A167" s="114"/>
      <c r="C167" s="1879"/>
      <c r="D167" s="1880"/>
      <c r="E167" s="1880"/>
      <c r="F167" s="1880"/>
      <c r="G167" s="1880"/>
      <c r="H167" s="1880"/>
      <c r="I167" s="1880"/>
      <c r="J167" s="1880"/>
      <c r="K167" s="1880"/>
      <c r="L167" s="1880"/>
      <c r="M167" s="1880"/>
      <c r="N167" s="1880"/>
      <c r="O167" s="1880"/>
      <c r="P167" s="1880"/>
      <c r="Q167" s="38"/>
      <c r="R167" s="39"/>
      <c r="S167" s="1435" t="s">
        <v>625</v>
      </c>
      <c r="T167" s="1435"/>
      <c r="U167" s="1435"/>
      <c r="V167" s="1435"/>
      <c r="W167" s="1435"/>
      <c r="X167" s="1435"/>
      <c r="Y167" s="1435"/>
      <c r="Z167" s="1875"/>
      <c r="AA167" s="1852"/>
      <c r="AB167" s="1852"/>
      <c r="AC167" s="1852"/>
      <c r="AD167" s="1852"/>
      <c r="AE167" s="1852"/>
      <c r="AF167" s="1852"/>
      <c r="AG167" s="1852"/>
      <c r="AH167" s="1852"/>
      <c r="AI167" s="1852"/>
      <c r="AJ167" s="1852"/>
      <c r="AK167" s="1852"/>
      <c r="AL167" s="1852"/>
      <c r="AM167" s="1852"/>
      <c r="AN167" s="1852"/>
      <c r="AO167" s="1852"/>
      <c r="AP167" s="1852"/>
      <c r="AQ167" s="1852"/>
      <c r="AR167" s="1852"/>
      <c r="AS167" s="1852"/>
      <c r="AT167" s="1852"/>
      <c r="AU167" s="1852"/>
      <c r="AV167" s="1852"/>
      <c r="AW167" s="1852"/>
      <c r="AX167" s="1852"/>
      <c r="AY167" s="1852"/>
      <c r="AZ167" s="1852"/>
      <c r="BA167" s="1852"/>
      <c r="BB167" s="1852"/>
      <c r="BC167" s="1852"/>
      <c r="BD167" s="1852"/>
      <c r="BE167" s="1852"/>
      <c r="BF167" s="1852"/>
      <c r="BG167" s="1852"/>
      <c r="BH167" s="1852"/>
      <c r="BI167" s="1852"/>
      <c r="BJ167" s="114"/>
      <c r="BP167" s="85"/>
      <c r="BR167" s="85"/>
    </row>
    <row r="168" spans="1:70" s="32" customFormat="1" ht="15" customHeight="1" x14ac:dyDescent="0.45">
      <c r="A168" s="114"/>
      <c r="C168" s="1879"/>
      <c r="D168" s="1880"/>
      <c r="E168" s="1880"/>
      <c r="F168" s="1880"/>
      <c r="G168" s="1880"/>
      <c r="H168" s="1880"/>
      <c r="I168" s="1880"/>
      <c r="J168" s="1880"/>
      <c r="K168" s="1880"/>
      <c r="L168" s="1880"/>
      <c r="M168" s="1880"/>
      <c r="N168" s="1880"/>
      <c r="O168" s="1880"/>
      <c r="P168" s="1880"/>
      <c r="Q168" s="1179" t="s">
        <v>5631</v>
      </c>
      <c r="R168" s="1180"/>
      <c r="S168" s="1435" t="s">
        <v>628</v>
      </c>
      <c r="T168" s="1435"/>
      <c r="U168" s="1435"/>
      <c r="V168" s="1435"/>
      <c r="W168" s="1435"/>
      <c r="X168" s="1435"/>
      <c r="Y168" s="1435"/>
      <c r="Z168" s="1875"/>
      <c r="AA168" s="1852"/>
      <c r="AB168" s="1852"/>
      <c r="AC168" s="1852"/>
      <c r="AD168" s="1852"/>
      <c r="AE168" s="1852"/>
      <c r="AF168" s="1852"/>
      <c r="AG168" s="1852"/>
      <c r="AH168" s="1852"/>
      <c r="AI168" s="1852"/>
      <c r="AJ168" s="1852"/>
      <c r="AK168" s="1852"/>
      <c r="AL168" s="1852"/>
      <c r="AM168" s="1852"/>
      <c r="AN168" s="1852"/>
      <c r="AO168" s="1852"/>
      <c r="AP168" s="1852"/>
      <c r="AQ168" s="1852"/>
      <c r="AR168" s="1852"/>
      <c r="AS168" s="1852"/>
      <c r="AT168" s="1852"/>
      <c r="AU168" s="1852"/>
      <c r="AV168" s="1852"/>
      <c r="AW168" s="1852"/>
      <c r="AX168" s="1852"/>
      <c r="AY168" s="1852"/>
      <c r="AZ168" s="1852"/>
      <c r="BA168" s="1852"/>
      <c r="BB168" s="1852"/>
      <c r="BC168" s="1852"/>
      <c r="BD168" s="1852"/>
      <c r="BE168" s="1852"/>
      <c r="BF168" s="1852"/>
      <c r="BG168" s="1852"/>
      <c r="BH168" s="1852"/>
      <c r="BI168" s="1852"/>
      <c r="BJ168" s="114"/>
      <c r="BP168" s="85"/>
      <c r="BR168" s="85"/>
    </row>
    <row r="169" spans="1:70" s="32" customFormat="1" ht="15" customHeight="1" x14ac:dyDescent="0.45">
      <c r="A169" s="114"/>
      <c r="C169" s="1879"/>
      <c r="D169" s="1880"/>
      <c r="E169" s="1880"/>
      <c r="F169" s="1880"/>
      <c r="G169" s="1880"/>
      <c r="H169" s="1880"/>
      <c r="I169" s="1880"/>
      <c r="J169" s="1880"/>
      <c r="K169" s="1880"/>
      <c r="L169" s="1880"/>
      <c r="M169" s="1880"/>
      <c r="N169" s="1880"/>
      <c r="O169" s="1880"/>
      <c r="P169" s="1880"/>
      <c r="Q169" s="114"/>
      <c r="S169" s="1435" t="s">
        <v>625</v>
      </c>
      <c r="T169" s="1435"/>
      <c r="U169" s="1435"/>
      <c r="V169" s="1435"/>
      <c r="W169" s="1435"/>
      <c r="X169" s="1435"/>
      <c r="Y169" s="1435"/>
      <c r="Z169" s="1875"/>
      <c r="AA169" s="1852"/>
      <c r="AB169" s="1852"/>
      <c r="AC169" s="1852"/>
      <c r="AD169" s="1852"/>
      <c r="AE169" s="1852"/>
      <c r="AF169" s="1852"/>
      <c r="AG169" s="1852"/>
      <c r="AH169" s="1852"/>
      <c r="AI169" s="1852"/>
      <c r="AJ169" s="1852"/>
      <c r="AK169" s="1852"/>
      <c r="AL169" s="1852"/>
      <c r="AM169" s="1852"/>
      <c r="AN169" s="1852"/>
      <c r="AO169" s="1852"/>
      <c r="AP169" s="1852"/>
      <c r="AQ169" s="1852"/>
      <c r="AR169" s="1852"/>
      <c r="AS169" s="1852"/>
      <c r="AT169" s="1852"/>
      <c r="AU169" s="1852"/>
      <c r="AV169" s="1852"/>
      <c r="AW169" s="1852"/>
      <c r="AX169" s="1852"/>
      <c r="AY169" s="1852"/>
      <c r="AZ169" s="1852"/>
      <c r="BA169" s="1852"/>
      <c r="BB169" s="1852"/>
      <c r="BC169" s="1852"/>
      <c r="BD169" s="1852"/>
      <c r="BE169" s="1852"/>
      <c r="BF169" s="1852"/>
      <c r="BG169" s="1852"/>
      <c r="BH169" s="1852"/>
      <c r="BI169" s="1852"/>
      <c r="BJ169" s="114"/>
      <c r="BP169" s="85"/>
      <c r="BR169" s="85"/>
    </row>
    <row r="170" spans="1:70" s="32" customFormat="1" ht="15" customHeight="1" x14ac:dyDescent="0.45">
      <c r="A170" s="114"/>
      <c r="C170" s="1879"/>
      <c r="D170" s="1880"/>
      <c r="E170" s="1880"/>
      <c r="F170" s="1880"/>
      <c r="G170" s="1880"/>
      <c r="H170" s="1880"/>
      <c r="I170" s="1880"/>
      <c r="J170" s="1880"/>
      <c r="K170" s="1880"/>
      <c r="L170" s="1880"/>
      <c r="M170" s="1880"/>
      <c r="N170" s="1880"/>
      <c r="O170" s="1880"/>
      <c r="P170" s="1880"/>
      <c r="Q170" s="1179" t="s">
        <v>5630</v>
      </c>
      <c r="R170" s="1180"/>
      <c r="S170" s="1435" t="s">
        <v>628</v>
      </c>
      <c r="T170" s="1435"/>
      <c r="U170" s="1435"/>
      <c r="V170" s="1435"/>
      <c r="W170" s="1435"/>
      <c r="X170" s="1435"/>
      <c r="Y170" s="1435"/>
      <c r="Z170" s="1875"/>
      <c r="AA170" s="1852"/>
      <c r="AB170" s="1852"/>
      <c r="AC170" s="1852"/>
      <c r="AD170" s="1852"/>
      <c r="AE170" s="1852"/>
      <c r="AF170" s="1852"/>
      <c r="AG170" s="1852"/>
      <c r="AH170" s="1852"/>
      <c r="AI170" s="1852"/>
      <c r="AJ170" s="1852"/>
      <c r="AK170" s="1852"/>
      <c r="AL170" s="1852"/>
      <c r="AM170" s="1852"/>
      <c r="AN170" s="1852"/>
      <c r="AO170" s="1852"/>
      <c r="AP170" s="1852"/>
      <c r="AQ170" s="1852"/>
      <c r="AR170" s="1852"/>
      <c r="AS170" s="1852"/>
      <c r="AT170" s="1852"/>
      <c r="AU170" s="1852"/>
      <c r="AV170" s="1852"/>
      <c r="AW170" s="1852"/>
      <c r="AX170" s="1852"/>
      <c r="AY170" s="1852"/>
      <c r="AZ170" s="1852"/>
      <c r="BA170" s="1852"/>
      <c r="BB170" s="1852"/>
      <c r="BC170" s="1852"/>
      <c r="BD170" s="1852"/>
      <c r="BE170" s="1852"/>
      <c r="BF170" s="1852"/>
      <c r="BG170" s="1852"/>
      <c r="BH170" s="1852"/>
      <c r="BI170" s="1853"/>
      <c r="BP170" s="85"/>
      <c r="BR170" s="85"/>
    </row>
    <row r="171" spans="1:70" s="32" customFormat="1" ht="15" customHeight="1" x14ac:dyDescent="0.45">
      <c r="A171" s="114"/>
      <c r="C171" s="1879"/>
      <c r="D171" s="1880"/>
      <c r="E171" s="1880"/>
      <c r="F171" s="1880"/>
      <c r="G171" s="1880"/>
      <c r="H171" s="1880"/>
      <c r="I171" s="1880"/>
      <c r="J171" s="1880"/>
      <c r="K171" s="1880"/>
      <c r="L171" s="1880"/>
      <c r="M171" s="1880"/>
      <c r="N171" s="1880"/>
      <c r="O171" s="1880"/>
      <c r="P171" s="1881"/>
      <c r="S171" s="1435" t="s">
        <v>625</v>
      </c>
      <c r="T171" s="1435"/>
      <c r="U171" s="1435"/>
      <c r="V171" s="1435"/>
      <c r="W171" s="1435"/>
      <c r="X171" s="1435"/>
      <c r="Y171" s="1435"/>
      <c r="Z171" s="1875"/>
      <c r="AA171" s="1852"/>
      <c r="AB171" s="1852"/>
      <c r="AC171" s="1852"/>
      <c r="AD171" s="1852"/>
      <c r="AE171" s="1852"/>
      <c r="AF171" s="1852"/>
      <c r="AG171" s="1852"/>
      <c r="AH171" s="1852"/>
      <c r="AI171" s="1852"/>
      <c r="AJ171" s="1852"/>
      <c r="AK171" s="1852"/>
      <c r="AL171" s="1852"/>
      <c r="AM171" s="1852"/>
      <c r="AN171" s="1852"/>
      <c r="AO171" s="1852"/>
      <c r="AP171" s="1852"/>
      <c r="AQ171" s="1852"/>
      <c r="AR171" s="1852"/>
      <c r="AS171" s="1852"/>
      <c r="AT171" s="1852"/>
      <c r="AU171" s="1852"/>
      <c r="AV171" s="1852"/>
      <c r="AW171" s="1852"/>
      <c r="AX171" s="1852"/>
      <c r="AY171" s="1852"/>
      <c r="AZ171" s="1852"/>
      <c r="BA171" s="1852"/>
      <c r="BB171" s="1852"/>
      <c r="BC171" s="1852"/>
      <c r="BD171" s="1852"/>
      <c r="BE171" s="1852"/>
      <c r="BF171" s="1852"/>
      <c r="BG171" s="1852"/>
      <c r="BH171" s="1852"/>
      <c r="BI171" s="1853"/>
      <c r="BP171" s="85"/>
      <c r="BR171" s="85"/>
    </row>
    <row r="172" spans="1:70" s="32" customFormat="1" ht="16.350000000000001" customHeight="1" x14ac:dyDescent="0.45">
      <c r="A172" s="114"/>
      <c r="C172" s="1883" t="s">
        <v>304</v>
      </c>
      <c r="D172" s="1883"/>
      <c r="E172" s="1883"/>
      <c r="F172" s="1883"/>
      <c r="G172" s="1883"/>
      <c r="H172" s="1883"/>
      <c r="I172" s="1883"/>
      <c r="J172" s="1883"/>
      <c r="K172" s="1883"/>
      <c r="L172" s="1883"/>
      <c r="M172" s="1883"/>
      <c r="N172" s="1883"/>
      <c r="O172" s="1883"/>
      <c r="P172" s="1883"/>
      <c r="Q172" s="114"/>
      <c r="S172" s="32" t="s">
        <v>303</v>
      </c>
      <c r="AB172" s="1180" t="s">
        <v>84</v>
      </c>
      <c r="AC172" s="1180"/>
      <c r="AK172" s="39"/>
      <c r="AL172" s="91"/>
      <c r="AM172" s="91"/>
      <c r="AN172" s="91"/>
      <c r="AO172" s="117"/>
      <c r="AP172" s="39"/>
      <c r="AQ172" s="39"/>
      <c r="AZ172" s="39"/>
      <c r="BP172" s="85"/>
      <c r="BR172" s="85"/>
    </row>
    <row r="173" spans="1:70" s="32" customFormat="1" ht="16.350000000000001" customHeight="1" x14ac:dyDescent="0.45">
      <c r="A173" s="114"/>
      <c r="C173" s="1883"/>
      <c r="D173" s="1883"/>
      <c r="E173" s="1883"/>
      <c r="F173" s="1883"/>
      <c r="G173" s="1883"/>
      <c r="H173" s="1883"/>
      <c r="I173" s="1883"/>
      <c r="J173" s="1883"/>
      <c r="K173" s="1883"/>
      <c r="L173" s="1883"/>
      <c r="M173" s="1883"/>
      <c r="N173" s="1883"/>
      <c r="O173" s="1883"/>
      <c r="P173" s="1883"/>
      <c r="Q173" s="1179" t="s">
        <v>299</v>
      </c>
      <c r="R173" s="1180"/>
      <c r="S173" s="81" t="s">
        <v>628</v>
      </c>
      <c r="T173" s="82"/>
      <c r="U173" s="82"/>
      <c r="V173" s="82"/>
      <c r="W173" s="82"/>
      <c r="X173" s="82"/>
      <c r="Y173" s="82" t="s">
        <v>5629</v>
      </c>
      <c r="Z173" s="82"/>
      <c r="AA173" s="82"/>
      <c r="AB173" s="82"/>
      <c r="AC173" s="1419"/>
      <c r="AD173" s="1420"/>
      <c r="AE173" s="1420"/>
      <c r="AF173" s="1420"/>
      <c r="AG173" s="1420"/>
      <c r="AH173" s="1420"/>
      <c r="AI173" s="1420"/>
      <c r="AJ173" s="1420"/>
      <c r="AK173" s="1420"/>
      <c r="AL173" s="1420"/>
      <c r="AM173" s="1421"/>
      <c r="AN173" s="82"/>
      <c r="AO173" s="82" t="s">
        <v>303</v>
      </c>
      <c r="AP173" s="82"/>
      <c r="AQ173" s="42"/>
      <c r="AR173" s="82"/>
      <c r="AS173" s="42"/>
      <c r="AT173" s="42"/>
      <c r="AU173" s="42"/>
      <c r="AV173" s="42"/>
      <c r="AW173" s="82"/>
      <c r="AX173" s="1875"/>
      <c r="AY173" s="1852"/>
      <c r="AZ173" s="1852"/>
      <c r="BA173" s="1852"/>
      <c r="BB173" s="1852"/>
      <c r="BC173" s="1852"/>
      <c r="BD173" s="1852"/>
      <c r="BE173" s="1852"/>
      <c r="BF173" s="1852"/>
      <c r="BG173" s="1852"/>
      <c r="BH173" s="1852"/>
      <c r="BI173" s="1852"/>
      <c r="BJ173" s="1852"/>
      <c r="BK173" s="1853"/>
      <c r="BL173" s="42" t="s">
        <v>123</v>
      </c>
      <c r="BM173" s="82"/>
      <c r="BN173" s="83"/>
      <c r="BP173" s="85"/>
      <c r="BR173" s="85"/>
    </row>
    <row r="174" spans="1:70" s="32" customFormat="1" ht="16.350000000000001" customHeight="1" x14ac:dyDescent="0.45">
      <c r="A174" s="114"/>
      <c r="C174" s="1883"/>
      <c r="D174" s="1883"/>
      <c r="E174" s="1883"/>
      <c r="F174" s="1883"/>
      <c r="G174" s="1883"/>
      <c r="H174" s="1883"/>
      <c r="I174" s="1883"/>
      <c r="J174" s="1883"/>
      <c r="K174" s="1883"/>
      <c r="L174" s="1883"/>
      <c r="M174" s="1883"/>
      <c r="N174" s="1883"/>
      <c r="O174" s="1883"/>
      <c r="P174" s="1883"/>
      <c r="S174" s="114" t="s">
        <v>625</v>
      </c>
      <c r="Y174" s="32" t="s">
        <v>81</v>
      </c>
      <c r="AC174" s="1884"/>
      <c r="AD174" s="1269"/>
      <c r="AE174" s="1269"/>
      <c r="AF174" s="1269"/>
      <c r="AG174" s="1269"/>
      <c r="AH174" s="1269"/>
      <c r="AI174" s="1269"/>
      <c r="AJ174" s="1269"/>
      <c r="AK174" s="1269"/>
      <c r="AL174" s="1269"/>
      <c r="AM174" s="1885"/>
      <c r="AQ174" s="91"/>
      <c r="AS174" s="91"/>
      <c r="AT174" s="91"/>
      <c r="AU174" s="91"/>
      <c r="AV174" s="91"/>
      <c r="AX174" s="1886"/>
      <c r="AY174" s="1873"/>
      <c r="AZ174" s="1873"/>
      <c r="BA174" s="1873"/>
      <c r="BB174" s="1873"/>
      <c r="BC174" s="1873"/>
      <c r="BD174" s="1873"/>
      <c r="BE174" s="1873"/>
      <c r="BF174" s="1873"/>
      <c r="BG174" s="1873"/>
      <c r="BH174" s="1873"/>
      <c r="BI174" s="1873"/>
      <c r="BJ174" s="1873"/>
      <c r="BK174" s="1887"/>
      <c r="BL174" s="91" t="s">
        <v>123</v>
      </c>
      <c r="BN174" s="85"/>
      <c r="BP174" s="85"/>
      <c r="BR174" s="85"/>
    </row>
    <row r="175" spans="1:70" s="32" customFormat="1" ht="16.350000000000001" customHeight="1" x14ac:dyDescent="0.45">
      <c r="A175" s="114"/>
      <c r="C175" s="1883"/>
      <c r="D175" s="1883"/>
      <c r="E175" s="1883"/>
      <c r="F175" s="1883"/>
      <c r="G175" s="1883"/>
      <c r="H175" s="1883"/>
      <c r="I175" s="1883"/>
      <c r="J175" s="1883"/>
      <c r="K175" s="1883"/>
      <c r="L175" s="1883"/>
      <c r="M175" s="1883"/>
      <c r="N175" s="1883"/>
      <c r="O175" s="1883"/>
      <c r="P175" s="1883"/>
      <c r="Q175" s="1179" t="s">
        <v>5631</v>
      </c>
      <c r="R175" s="1180"/>
      <c r="S175" s="81" t="s">
        <v>628</v>
      </c>
      <c r="T175" s="82"/>
      <c r="U175" s="82"/>
      <c r="V175" s="82"/>
      <c r="W175" s="82"/>
      <c r="X175" s="82"/>
      <c r="Y175" s="82" t="s">
        <v>5629</v>
      </c>
      <c r="Z175" s="82"/>
      <c r="AA175" s="82"/>
      <c r="AB175" s="82"/>
      <c r="AC175" s="1419"/>
      <c r="AD175" s="1420"/>
      <c r="AE175" s="1420"/>
      <c r="AF175" s="1420"/>
      <c r="AG175" s="1420"/>
      <c r="AH175" s="1420"/>
      <c r="AI175" s="1420"/>
      <c r="AJ175" s="1420"/>
      <c r="AK175" s="1420"/>
      <c r="AL175" s="1420"/>
      <c r="AM175" s="1421"/>
      <c r="AN175" s="82"/>
      <c r="AO175" s="82" t="s">
        <v>303</v>
      </c>
      <c r="AP175" s="82"/>
      <c r="AQ175" s="42"/>
      <c r="AR175" s="82"/>
      <c r="AS175" s="42"/>
      <c r="AT175" s="42"/>
      <c r="AU175" s="42"/>
      <c r="AV175" s="42"/>
      <c r="AW175" s="82"/>
      <c r="AX175" s="1875"/>
      <c r="AY175" s="1852"/>
      <c r="AZ175" s="1852"/>
      <c r="BA175" s="1852"/>
      <c r="BB175" s="1852"/>
      <c r="BC175" s="1852"/>
      <c r="BD175" s="1852"/>
      <c r="BE175" s="1852"/>
      <c r="BF175" s="1852"/>
      <c r="BG175" s="1852"/>
      <c r="BH175" s="1852"/>
      <c r="BI175" s="1852"/>
      <c r="BJ175" s="1852"/>
      <c r="BK175" s="1853"/>
      <c r="BL175" s="42" t="s">
        <v>123</v>
      </c>
      <c r="BM175" s="82"/>
      <c r="BN175" s="83"/>
      <c r="BP175" s="85"/>
      <c r="BR175" s="85"/>
    </row>
    <row r="176" spans="1:70" s="32" customFormat="1" ht="16.350000000000001" customHeight="1" x14ac:dyDescent="0.45">
      <c r="A176" s="114"/>
      <c r="C176" s="1883"/>
      <c r="D176" s="1883"/>
      <c r="E176" s="1883"/>
      <c r="F176" s="1883"/>
      <c r="G176" s="1883"/>
      <c r="H176" s="1883"/>
      <c r="I176" s="1883"/>
      <c r="J176" s="1883"/>
      <c r="K176" s="1883"/>
      <c r="L176" s="1883"/>
      <c r="M176" s="1883"/>
      <c r="N176" s="1883"/>
      <c r="O176" s="1883"/>
      <c r="P176" s="1883"/>
      <c r="S176" s="104" t="s">
        <v>625</v>
      </c>
      <c r="T176" s="64"/>
      <c r="U176" s="64"/>
      <c r="V176" s="64"/>
      <c r="W176" s="64"/>
      <c r="X176" s="64"/>
      <c r="Y176" s="64" t="s">
        <v>81</v>
      </c>
      <c r="Z176" s="64"/>
      <c r="AA176" s="64"/>
      <c r="AB176" s="64"/>
      <c r="AC176" s="1419"/>
      <c r="AD176" s="1420"/>
      <c r="AE176" s="1420"/>
      <c r="AF176" s="1420"/>
      <c r="AG176" s="1420"/>
      <c r="AH176" s="1420"/>
      <c r="AI176" s="1420"/>
      <c r="AJ176" s="1420"/>
      <c r="AK176" s="1420"/>
      <c r="AL176" s="1420"/>
      <c r="AM176" s="1421"/>
      <c r="AN176" s="64"/>
      <c r="AO176" s="64"/>
      <c r="AP176" s="64"/>
      <c r="AQ176" s="47"/>
      <c r="AR176" s="64"/>
      <c r="AS176" s="47"/>
      <c r="AT176" s="47"/>
      <c r="AU176" s="47"/>
      <c r="AV176" s="47"/>
      <c r="AW176" s="64"/>
      <c r="AX176" s="1875"/>
      <c r="AY176" s="1852"/>
      <c r="AZ176" s="1852"/>
      <c r="BA176" s="1852"/>
      <c r="BB176" s="1852"/>
      <c r="BC176" s="1852"/>
      <c r="BD176" s="1852"/>
      <c r="BE176" s="1852"/>
      <c r="BF176" s="1852"/>
      <c r="BG176" s="1852"/>
      <c r="BH176" s="1852"/>
      <c r="BI176" s="1852"/>
      <c r="BJ176" s="1852"/>
      <c r="BK176" s="1853"/>
      <c r="BL176" s="47" t="s">
        <v>123</v>
      </c>
      <c r="BM176" s="64"/>
      <c r="BN176" s="100"/>
      <c r="BP176" s="85"/>
      <c r="BR176" s="85"/>
    </row>
    <row r="177" spans="1:70" s="32" customFormat="1" ht="16.350000000000001" customHeight="1" x14ac:dyDescent="0.45">
      <c r="A177" s="114"/>
      <c r="C177" s="239"/>
      <c r="D177" s="238"/>
      <c r="E177" s="238"/>
      <c r="F177" s="238"/>
      <c r="G177" s="238"/>
      <c r="H177" s="238"/>
      <c r="I177" s="238"/>
      <c r="J177" s="238"/>
      <c r="K177" s="238"/>
      <c r="L177" s="238"/>
      <c r="M177" s="238"/>
      <c r="N177" s="238"/>
      <c r="O177" s="238"/>
      <c r="P177" s="237"/>
      <c r="Q177" s="1179" t="s">
        <v>5630</v>
      </c>
      <c r="R177" s="1180"/>
      <c r="S177" s="81" t="s">
        <v>628</v>
      </c>
      <c r="T177" s="82"/>
      <c r="U177" s="82"/>
      <c r="V177" s="82"/>
      <c r="W177" s="82"/>
      <c r="X177" s="82"/>
      <c r="Y177" s="82" t="s">
        <v>5629</v>
      </c>
      <c r="Z177" s="82"/>
      <c r="AA177" s="82"/>
      <c r="AB177" s="82"/>
      <c r="AC177" s="1419"/>
      <c r="AD177" s="1420"/>
      <c r="AE177" s="1420"/>
      <c r="AF177" s="1420"/>
      <c r="AG177" s="1420"/>
      <c r="AH177" s="1420"/>
      <c r="AI177" s="1420"/>
      <c r="AJ177" s="1420"/>
      <c r="AK177" s="1420"/>
      <c r="AL177" s="1420"/>
      <c r="AM177" s="1421"/>
      <c r="AN177" s="82"/>
      <c r="AO177" s="82" t="s">
        <v>303</v>
      </c>
      <c r="AP177" s="82"/>
      <c r="AQ177" s="42"/>
      <c r="AR177" s="82"/>
      <c r="AS177" s="42"/>
      <c r="AT177" s="42"/>
      <c r="AU177" s="42"/>
      <c r="AV177" s="42"/>
      <c r="AW177" s="82"/>
      <c r="AX177" s="1875"/>
      <c r="AY177" s="1852"/>
      <c r="AZ177" s="1852"/>
      <c r="BA177" s="1852"/>
      <c r="BB177" s="1852"/>
      <c r="BC177" s="1852"/>
      <c r="BD177" s="1852"/>
      <c r="BE177" s="1852"/>
      <c r="BF177" s="1852"/>
      <c r="BG177" s="1852"/>
      <c r="BH177" s="1852"/>
      <c r="BI177" s="1852"/>
      <c r="BJ177" s="1852"/>
      <c r="BK177" s="1853"/>
      <c r="BL177" s="42" t="s">
        <v>123</v>
      </c>
      <c r="BM177" s="82"/>
      <c r="BN177" s="83"/>
      <c r="BP177" s="85"/>
      <c r="BR177" s="85"/>
    </row>
    <row r="178" spans="1:70" s="32" customFormat="1" ht="16.350000000000001" customHeight="1" x14ac:dyDescent="0.45">
      <c r="A178" s="114"/>
      <c r="C178" s="239"/>
      <c r="D178" s="238"/>
      <c r="E178" s="238"/>
      <c r="F178" s="238"/>
      <c r="G178" s="238"/>
      <c r="H178" s="238"/>
      <c r="I178" s="238"/>
      <c r="J178" s="238"/>
      <c r="K178" s="238"/>
      <c r="L178" s="238"/>
      <c r="M178" s="238"/>
      <c r="N178" s="238"/>
      <c r="O178" s="238"/>
      <c r="P178" s="237"/>
      <c r="S178" s="104" t="s">
        <v>625</v>
      </c>
      <c r="T178" s="64"/>
      <c r="U178" s="64"/>
      <c r="V178" s="64"/>
      <c r="W178" s="64"/>
      <c r="X178" s="64"/>
      <c r="Y178" s="64" t="s">
        <v>81</v>
      </c>
      <c r="Z178" s="64"/>
      <c r="AA178" s="64"/>
      <c r="AB178" s="64"/>
      <c r="AC178" s="1419"/>
      <c r="AD178" s="1420"/>
      <c r="AE178" s="1420"/>
      <c r="AF178" s="1420"/>
      <c r="AG178" s="1420"/>
      <c r="AH178" s="1420"/>
      <c r="AI178" s="1420"/>
      <c r="AJ178" s="1420"/>
      <c r="AK178" s="1420"/>
      <c r="AL178" s="1420"/>
      <c r="AM178" s="1421"/>
      <c r="AN178" s="64"/>
      <c r="AO178" s="64"/>
      <c r="AP178" s="64"/>
      <c r="AQ178" s="64"/>
      <c r="AR178" s="47"/>
      <c r="AS178" s="64"/>
      <c r="AT178" s="47"/>
      <c r="AU178" s="47"/>
      <c r="AV178" s="47"/>
      <c r="AW178" s="47"/>
      <c r="AX178" s="1875"/>
      <c r="AY178" s="1852"/>
      <c r="AZ178" s="1852"/>
      <c r="BA178" s="1852"/>
      <c r="BB178" s="1852"/>
      <c r="BC178" s="1852"/>
      <c r="BD178" s="1852"/>
      <c r="BE178" s="1852"/>
      <c r="BF178" s="1852"/>
      <c r="BG178" s="1852"/>
      <c r="BH178" s="1852"/>
      <c r="BI178" s="1852"/>
      <c r="BJ178" s="1852"/>
      <c r="BK178" s="1853"/>
      <c r="BL178" s="47" t="s">
        <v>123</v>
      </c>
      <c r="BM178" s="64"/>
      <c r="BN178" s="100"/>
      <c r="BP178" s="85"/>
      <c r="BR178" s="85"/>
    </row>
    <row r="179" spans="1:70" s="32" customFormat="1" ht="25.35" customHeight="1" x14ac:dyDescent="0.45">
      <c r="A179" s="114"/>
      <c r="B179" s="85"/>
      <c r="C179" s="1888" t="s">
        <v>307</v>
      </c>
      <c r="D179" s="1889"/>
      <c r="E179" s="1889"/>
      <c r="F179" s="1889"/>
      <c r="G179" s="1889"/>
      <c r="H179" s="1889"/>
      <c r="I179" s="1889"/>
      <c r="J179" s="1889"/>
      <c r="K179" s="1889"/>
      <c r="L179" s="1889"/>
      <c r="M179" s="1889"/>
      <c r="N179" s="1889"/>
      <c r="O179" s="1889"/>
      <c r="P179" s="1890"/>
      <c r="Q179" s="128"/>
      <c r="R179" s="131"/>
      <c r="S179" s="1891" t="s">
        <v>84</v>
      </c>
      <c r="T179" s="1891"/>
      <c r="U179" s="234" t="s">
        <v>105</v>
      </c>
      <c r="V179" s="234"/>
      <c r="W179" s="234"/>
      <c r="X179" s="234"/>
      <c r="Y179" s="234"/>
      <c r="Z179" s="234"/>
      <c r="AA179" s="234"/>
      <c r="AB179" s="234"/>
      <c r="AC179" s="234"/>
      <c r="AD179" s="234"/>
      <c r="AE179" s="234"/>
      <c r="AF179" s="234"/>
      <c r="AG179" s="234"/>
      <c r="AH179" s="234"/>
      <c r="AI179" s="234"/>
      <c r="AJ179" s="234"/>
      <c r="AK179" s="234"/>
      <c r="AL179" s="235"/>
      <c r="AM179" s="236"/>
      <c r="AN179" s="236"/>
      <c r="AO179" s="236"/>
      <c r="AP179" s="235"/>
      <c r="AQ179" s="435"/>
      <c r="AR179" s="234"/>
      <c r="AS179" s="234"/>
      <c r="AT179" s="234"/>
      <c r="AU179" s="234"/>
      <c r="AV179" s="235"/>
      <c r="AW179" s="234"/>
      <c r="AX179" s="234"/>
      <c r="AY179" s="234"/>
      <c r="AZ179" s="234"/>
      <c r="BA179" s="235"/>
      <c r="BB179" s="234"/>
      <c r="BC179" s="234"/>
      <c r="BD179" s="234"/>
      <c r="BE179" s="234"/>
      <c r="BF179" s="234"/>
      <c r="BG179" s="234"/>
      <c r="BH179" s="234"/>
      <c r="BI179" s="234"/>
      <c r="BJ179" s="234"/>
      <c r="BK179" s="234"/>
      <c r="BL179" s="234"/>
      <c r="BM179" s="234"/>
      <c r="BN179" s="234"/>
      <c r="BO179" s="131"/>
      <c r="BP179" s="97"/>
      <c r="BR179" s="85"/>
    </row>
    <row r="180" spans="1:70" s="32" customFormat="1" ht="15" customHeight="1" x14ac:dyDescent="0.45">
      <c r="A180" s="114"/>
      <c r="B180" s="85"/>
      <c r="C180" s="114"/>
      <c r="H180" s="76"/>
      <c r="Q180" s="114"/>
      <c r="S180" s="399" t="s">
        <v>308</v>
      </c>
      <c r="AK180" s="76"/>
      <c r="AM180" s="76"/>
      <c r="AN180" s="76"/>
      <c r="AO180" s="76"/>
      <c r="AP180" s="76"/>
      <c r="AQ180" s="76"/>
      <c r="AR180" s="76"/>
      <c r="AS180" s="76"/>
      <c r="AT180" s="76"/>
      <c r="AU180" s="76"/>
      <c r="BP180" s="85"/>
      <c r="BR180" s="85"/>
    </row>
    <row r="181" spans="1:70" s="32" customFormat="1" ht="18" customHeight="1" x14ac:dyDescent="0.45">
      <c r="A181" s="114"/>
      <c r="B181" s="85"/>
      <c r="C181" s="114"/>
      <c r="H181" s="76"/>
      <c r="Q181" s="133" t="s">
        <v>309</v>
      </c>
      <c r="AL181" s="76"/>
      <c r="AM181" s="76"/>
      <c r="AN181" s="76"/>
      <c r="AO181" s="76"/>
      <c r="AP181" s="76"/>
      <c r="AQ181" s="76"/>
      <c r="AR181" s="76"/>
      <c r="AS181" s="76"/>
      <c r="AT181" s="76"/>
      <c r="AU181" s="76"/>
      <c r="BP181" s="85"/>
      <c r="BR181" s="85"/>
    </row>
    <row r="182" spans="1:70" s="32" customFormat="1" ht="18" customHeight="1" x14ac:dyDescent="0.45">
      <c r="A182" s="114"/>
      <c r="B182" s="85"/>
      <c r="C182" s="114"/>
      <c r="Q182" s="114"/>
      <c r="S182" s="1226" t="s">
        <v>70</v>
      </c>
      <c r="T182" s="1226"/>
      <c r="U182" s="233" t="s">
        <v>5628</v>
      </c>
      <c r="AH182" s="1226" t="s">
        <v>84</v>
      </c>
      <c r="AI182" s="1226"/>
      <c r="AJ182" s="32" t="s">
        <v>5627</v>
      </c>
      <c r="AL182" s="39"/>
      <c r="BP182" s="85"/>
      <c r="BR182" s="85"/>
    </row>
    <row r="183" spans="1:70" s="32" customFormat="1" ht="18" customHeight="1" x14ac:dyDescent="0.45">
      <c r="A183" s="114"/>
      <c r="B183" s="85"/>
      <c r="C183" s="114"/>
      <c r="Q183" s="114"/>
      <c r="S183" s="1226" t="s">
        <v>70</v>
      </c>
      <c r="T183" s="1226"/>
      <c r="U183" s="233" t="s">
        <v>5626</v>
      </c>
      <c r="AL183" s="39"/>
      <c r="BP183" s="85"/>
      <c r="BR183" s="85"/>
    </row>
    <row r="184" spans="1:70" s="32" customFormat="1" ht="18" customHeight="1" x14ac:dyDescent="0.45">
      <c r="A184" s="114"/>
      <c r="B184" s="85"/>
      <c r="C184" s="114"/>
      <c r="Q184" s="114"/>
      <c r="S184" s="1226" t="s">
        <v>70</v>
      </c>
      <c r="T184" s="1226"/>
      <c r="U184" s="233" t="s">
        <v>5625</v>
      </c>
      <c r="AL184" s="39"/>
      <c r="AP184" s="76"/>
      <c r="AQ184" s="76"/>
      <c r="AR184" s="76"/>
      <c r="AS184" s="76"/>
      <c r="BP184" s="85"/>
      <c r="BR184" s="85"/>
    </row>
    <row r="185" spans="1:70" s="32" customFormat="1" ht="18" customHeight="1" x14ac:dyDescent="0.45">
      <c r="A185" s="114"/>
      <c r="B185" s="85"/>
      <c r="C185" s="104"/>
      <c r="D185" s="64"/>
      <c r="E185" s="64"/>
      <c r="F185" s="64"/>
      <c r="G185" s="64"/>
      <c r="H185" s="64"/>
      <c r="I185" s="64"/>
      <c r="J185" s="64"/>
      <c r="K185" s="64"/>
      <c r="L185" s="64"/>
      <c r="M185" s="64"/>
      <c r="N185" s="64"/>
      <c r="O185" s="64"/>
      <c r="P185" s="64"/>
      <c r="Q185" s="104"/>
      <c r="R185" s="64"/>
      <c r="S185" s="1225" t="s">
        <v>70</v>
      </c>
      <c r="T185" s="1225"/>
      <c r="U185" s="232" t="s">
        <v>156</v>
      </c>
      <c r="V185" s="64"/>
      <c r="W185" s="64"/>
      <c r="X185" s="64"/>
      <c r="Y185" s="64"/>
      <c r="Z185" s="64" t="s">
        <v>81</v>
      </c>
      <c r="AA185" s="64"/>
      <c r="AB185" s="1892"/>
      <c r="AC185" s="1893"/>
      <c r="AD185" s="1893"/>
      <c r="AE185" s="1893"/>
      <c r="AF185" s="1893"/>
      <c r="AG185" s="1893"/>
      <c r="AH185" s="1893"/>
      <c r="AI185" s="1893"/>
      <c r="AJ185" s="1893"/>
      <c r="AK185" s="1893"/>
      <c r="AL185" s="1893"/>
      <c r="AM185" s="1893"/>
      <c r="AN185" s="1893"/>
      <c r="AO185" s="1893"/>
      <c r="AP185" s="1893"/>
      <c r="AQ185" s="1893"/>
      <c r="AR185" s="1893"/>
      <c r="AS185" s="1893"/>
      <c r="AT185" s="1893"/>
      <c r="AU185" s="1893"/>
      <c r="AV185" s="1893"/>
      <c r="AW185" s="1893"/>
      <c r="AX185" s="1893"/>
      <c r="AY185" s="1893"/>
      <c r="AZ185" s="1893"/>
      <c r="BA185" s="1893"/>
      <c r="BB185" s="1893"/>
      <c r="BC185" s="1893"/>
      <c r="BD185" s="1893"/>
      <c r="BE185" s="1893"/>
      <c r="BF185" s="1893"/>
      <c r="BG185" s="1893"/>
      <c r="BH185" s="1893"/>
      <c r="BI185" s="1894"/>
      <c r="BJ185" s="64" t="s">
        <v>123</v>
      </c>
      <c r="BK185" s="64"/>
      <c r="BL185" s="64"/>
      <c r="BM185" s="64"/>
      <c r="BN185" s="64"/>
      <c r="BO185" s="64"/>
      <c r="BP185" s="100"/>
      <c r="BR185" s="85"/>
    </row>
    <row r="186" spans="1:70" s="76" customFormat="1" ht="15" customHeight="1" x14ac:dyDescent="0.45">
      <c r="A186" s="133"/>
      <c r="B186" s="400" t="s">
        <v>314</v>
      </c>
      <c r="C186" s="137"/>
      <c r="D186" s="137"/>
      <c r="E186" s="137"/>
      <c r="BR186" s="134"/>
    </row>
    <row r="187" spans="1:70" s="76" customFormat="1" ht="5.0999999999999996" customHeight="1" x14ac:dyDescent="0.45">
      <c r="A187" s="149"/>
      <c r="B187" s="436"/>
      <c r="C187" s="231"/>
      <c r="D187" s="231"/>
      <c r="E187" s="231"/>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6"/>
    </row>
    <row r="188" spans="1:70" s="230" customFormat="1" ht="13.35" customHeight="1" x14ac:dyDescent="0.45">
      <c r="A188" s="250" t="s">
        <v>5588</v>
      </c>
      <c r="B188" s="250"/>
      <c r="C188" s="250"/>
      <c r="D188" s="250"/>
      <c r="E188" s="250"/>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c r="BJ188" s="250"/>
      <c r="BK188" s="250"/>
      <c r="BL188" s="250"/>
      <c r="BM188" s="250"/>
      <c r="BN188" s="250"/>
      <c r="BO188" s="250"/>
      <c r="BP188" s="250"/>
      <c r="BQ188" s="250"/>
      <c r="BR188" s="250"/>
    </row>
    <row r="189" spans="1:70" s="230" customFormat="1" ht="7.05" customHeight="1" x14ac:dyDescent="0.45"/>
    <row r="190" spans="1:70" s="230" customFormat="1" ht="7.05" customHeight="1" x14ac:dyDescent="0.45"/>
    <row r="191" spans="1:70" s="230" customFormat="1" ht="13.35" customHeight="1" x14ac:dyDescent="0.45">
      <c r="E191" s="1605"/>
      <c r="F191" s="1606"/>
      <c r="G191" s="1606"/>
      <c r="H191" s="1607"/>
      <c r="I191" s="1605"/>
      <c r="J191" s="1606"/>
      <c r="K191" s="1607"/>
      <c r="L191" s="230" t="s">
        <v>76</v>
      </c>
      <c r="N191" s="1605"/>
      <c r="O191" s="1606"/>
      <c r="P191" s="1607"/>
      <c r="Q191" s="230" t="s">
        <v>139</v>
      </c>
      <c r="S191" s="1605"/>
      <c r="T191" s="1606"/>
      <c r="U191" s="1607"/>
      <c r="V191" s="230" t="s">
        <v>140</v>
      </c>
    </row>
    <row r="192" spans="1:70" s="230" customFormat="1" ht="7.05" customHeight="1" x14ac:dyDescent="0.45">
      <c r="M192" s="206"/>
      <c r="N192" s="206"/>
      <c r="O192" s="206"/>
      <c r="P192" s="206"/>
    </row>
    <row r="193" spans="1:70" s="230" customFormat="1" ht="17.100000000000001" customHeight="1" x14ac:dyDescent="0.45">
      <c r="C193" s="1544" t="s">
        <v>48</v>
      </c>
      <c r="D193" s="1544"/>
      <c r="E193" s="1544"/>
      <c r="F193" s="1544"/>
      <c r="G193" s="1544"/>
      <c r="H193" s="1544"/>
      <c r="I193" s="1544"/>
      <c r="J193" s="1544"/>
      <c r="K193" s="1544"/>
      <c r="L193" s="1896" t="s">
        <v>5587</v>
      </c>
      <c r="M193" s="1896"/>
      <c r="N193" s="1896"/>
      <c r="O193" s="1896"/>
      <c r="P193" s="1896"/>
      <c r="Q193" s="1896"/>
      <c r="R193" s="1896"/>
      <c r="S193" s="1896"/>
      <c r="T193" s="1896"/>
      <c r="U193" s="1896"/>
      <c r="V193" s="1896"/>
      <c r="W193" s="1896"/>
      <c r="X193" s="1896"/>
      <c r="Y193" s="404"/>
      <c r="Z193" s="404"/>
      <c r="AI193" s="1895" t="s">
        <v>612</v>
      </c>
      <c r="AJ193" s="1895"/>
      <c r="AK193" s="1895"/>
      <c r="AL193" s="1895"/>
      <c r="AM193" s="1895"/>
      <c r="AN193" s="1340"/>
      <c r="AO193" s="1486"/>
      <c r="AP193" s="1486"/>
      <c r="AQ193" s="1486"/>
      <c r="AR193" s="1486"/>
      <c r="AS193" s="1486"/>
      <c r="AT193" s="1486"/>
      <c r="AU193" s="1486" t="s">
        <v>611</v>
      </c>
      <c r="AV193" s="1486"/>
      <c r="AW193" s="1486"/>
      <c r="AX193" s="1486"/>
      <c r="AY193" s="1486"/>
      <c r="AZ193" s="1486"/>
      <c r="BA193" s="1486"/>
      <c r="BB193" s="1486"/>
      <c r="BC193" s="250"/>
      <c r="BD193" s="250"/>
      <c r="BE193" s="250"/>
      <c r="BF193" s="250"/>
      <c r="BG193" s="250"/>
      <c r="BH193" s="250"/>
      <c r="BI193" s="250"/>
      <c r="BJ193" s="276"/>
      <c r="BK193" s="250"/>
      <c r="BL193" s="250"/>
      <c r="BM193" s="250"/>
      <c r="BN193" s="250"/>
      <c r="BO193" s="250"/>
      <c r="BP193" s="250"/>
      <c r="BQ193" s="437"/>
    </row>
    <row r="194" spans="1:70" s="230" customFormat="1" ht="17.100000000000001" customHeight="1" x14ac:dyDescent="0.45">
      <c r="C194" s="1544"/>
      <c r="D194" s="1544"/>
      <c r="E194" s="1544"/>
      <c r="F194" s="1544"/>
      <c r="G194" s="1544"/>
      <c r="H194" s="1544"/>
      <c r="I194" s="1544"/>
      <c r="J194" s="1544"/>
      <c r="K194" s="1544"/>
      <c r="L194" s="1896"/>
      <c r="M194" s="1896"/>
      <c r="N194" s="1896"/>
      <c r="O194" s="1896"/>
      <c r="P194" s="1896"/>
      <c r="Q194" s="1896"/>
      <c r="R194" s="1896"/>
      <c r="S194" s="1896"/>
      <c r="T194" s="1896"/>
      <c r="U194" s="1896"/>
      <c r="V194" s="1896"/>
      <c r="W194" s="1896"/>
      <c r="X194" s="1896"/>
      <c r="Y194" s="404"/>
      <c r="Z194" s="404"/>
      <c r="AI194" s="1895" t="s">
        <v>610</v>
      </c>
      <c r="AJ194" s="1895"/>
      <c r="AK194" s="1895"/>
      <c r="AL194" s="1895"/>
      <c r="AM194" s="1895"/>
      <c r="AN194" s="1340"/>
      <c r="AO194" s="1486"/>
      <c r="AP194" s="1486"/>
      <c r="AQ194" s="1486"/>
      <c r="AR194" s="1486"/>
      <c r="AS194" s="1486"/>
      <c r="AT194" s="1486"/>
      <c r="AU194" s="1486"/>
      <c r="AV194" s="1486"/>
      <c r="AW194" s="1486"/>
      <c r="AX194" s="1486"/>
      <c r="AY194" s="1486"/>
      <c r="AZ194" s="1486"/>
      <c r="BA194" s="1895" t="s">
        <v>609</v>
      </c>
      <c r="BB194" s="1895"/>
      <c r="BC194" s="1895"/>
      <c r="BD194" s="1895"/>
      <c r="BE194" s="1895"/>
      <c r="BF194" s="1895"/>
      <c r="BG194" s="1608"/>
      <c r="BH194" s="1609"/>
      <c r="BI194" s="1609"/>
      <c r="BJ194" s="1609"/>
      <c r="BK194" s="1609"/>
      <c r="BL194" s="1609"/>
      <c r="BM194" s="1609"/>
      <c r="BN194" s="1609"/>
      <c r="BO194" s="1609"/>
      <c r="BP194" s="1609"/>
      <c r="BQ194" s="1610"/>
    </row>
    <row r="195" spans="1:70" s="230" customFormat="1" ht="17.100000000000001" customHeight="1" x14ac:dyDescent="0.45">
      <c r="C195" s="1544"/>
      <c r="D195" s="1544"/>
      <c r="E195" s="1544"/>
      <c r="F195" s="1544"/>
      <c r="G195" s="1544"/>
      <c r="H195" s="1544"/>
      <c r="I195" s="1544"/>
      <c r="J195" s="1544"/>
      <c r="K195" s="1544"/>
      <c r="L195" s="1896"/>
      <c r="M195" s="1896"/>
      <c r="N195" s="1896"/>
      <c r="O195" s="1896"/>
      <c r="P195" s="1896"/>
      <c r="Q195" s="1896"/>
      <c r="R195" s="1896"/>
      <c r="S195" s="1896"/>
      <c r="T195" s="1896"/>
      <c r="U195" s="1896"/>
      <c r="V195" s="1896"/>
      <c r="W195" s="1896"/>
      <c r="X195" s="1896"/>
      <c r="Y195" s="404"/>
      <c r="Z195" s="404"/>
      <c r="AI195" s="1895" t="s">
        <v>5754</v>
      </c>
      <c r="AJ195" s="1895"/>
      <c r="AK195" s="1895"/>
      <c r="AL195" s="1895"/>
      <c r="AM195" s="1895"/>
      <c r="AN195" s="1340"/>
      <c r="AO195" s="1486"/>
      <c r="AP195" s="1486"/>
      <c r="AQ195" s="1486"/>
      <c r="AR195" s="1486"/>
      <c r="AS195" s="1486"/>
      <c r="AT195" s="1486"/>
      <c r="AU195" s="1486"/>
      <c r="AV195" s="1486"/>
      <c r="AW195" s="1486"/>
      <c r="AX195" s="1486"/>
      <c r="AY195" s="1486"/>
      <c r="AZ195" s="1486"/>
      <c r="BA195" s="1895" t="s">
        <v>608</v>
      </c>
      <c r="BB195" s="1895"/>
      <c r="BC195" s="1895"/>
      <c r="BD195" s="1895"/>
      <c r="BE195" s="1895"/>
      <c r="BF195" s="1895"/>
      <c r="BG195" s="1608"/>
      <c r="BH195" s="1609"/>
      <c r="BI195" s="1609"/>
      <c r="BJ195" s="1609"/>
      <c r="BK195" s="1609"/>
      <c r="BL195" s="1609"/>
      <c r="BM195" s="1609"/>
      <c r="BN195" s="1609"/>
      <c r="BO195" s="1609"/>
      <c r="BP195" s="1609"/>
      <c r="BQ195" s="1610"/>
    </row>
    <row r="196" spans="1:70" s="230" customFormat="1" ht="17.100000000000001" customHeight="1" x14ac:dyDescent="0.45">
      <c r="C196" s="1544"/>
      <c r="D196" s="1544"/>
      <c r="E196" s="1544"/>
      <c r="F196" s="1544"/>
      <c r="G196" s="1544"/>
      <c r="H196" s="1544"/>
      <c r="I196" s="1544"/>
      <c r="J196" s="1544"/>
      <c r="K196" s="1544"/>
      <c r="L196" s="1896"/>
      <c r="M196" s="1896"/>
      <c r="N196" s="1896"/>
      <c r="O196" s="1896"/>
      <c r="P196" s="1896"/>
      <c r="Q196" s="1896"/>
      <c r="R196" s="1896"/>
      <c r="S196" s="1896"/>
      <c r="T196" s="1896"/>
      <c r="U196" s="1896"/>
      <c r="V196" s="1896"/>
      <c r="W196" s="1896"/>
      <c r="X196" s="1896"/>
      <c r="Y196" s="404"/>
      <c r="Z196" s="404"/>
      <c r="AI196" s="1895" t="s">
        <v>607</v>
      </c>
      <c r="AJ196" s="1895"/>
      <c r="AK196" s="1895"/>
      <c r="AL196" s="1895"/>
      <c r="AM196" s="1895"/>
      <c r="AN196" s="1340"/>
      <c r="AO196" s="1608"/>
      <c r="AP196" s="1609"/>
      <c r="AQ196" s="1609"/>
      <c r="AR196" s="1609"/>
      <c r="AS196" s="1609"/>
      <c r="AT196" s="1609"/>
      <c r="AU196" s="1609"/>
      <c r="AV196" s="1609"/>
      <c r="AW196" s="1609"/>
      <c r="AX196" s="1609"/>
      <c r="AY196" s="1609"/>
      <c r="AZ196" s="1609"/>
      <c r="BA196" s="1609"/>
      <c r="BB196" s="1609"/>
      <c r="BC196" s="1609"/>
      <c r="BD196" s="1609"/>
      <c r="BE196" s="1609"/>
      <c r="BF196" s="1609"/>
      <c r="BG196" s="1609"/>
      <c r="BH196" s="1609"/>
      <c r="BI196" s="1609"/>
      <c r="BJ196" s="1609"/>
      <c r="BK196" s="1609"/>
      <c r="BL196" s="1609"/>
      <c r="BM196" s="1609"/>
      <c r="BN196" s="1609"/>
      <c r="BO196" s="1609"/>
      <c r="BP196" s="1609"/>
      <c r="BQ196" s="1610"/>
    </row>
    <row r="197" spans="1:70" s="230" customFormat="1" ht="7.05" customHeight="1" x14ac:dyDescent="0.45">
      <c r="M197" s="247"/>
      <c r="N197" s="206"/>
      <c r="O197" s="206"/>
      <c r="P197" s="206"/>
      <c r="AA197" s="246"/>
    </row>
    <row r="198" spans="1:70" s="230" customFormat="1" ht="7.05" customHeight="1" x14ac:dyDescent="0.45">
      <c r="M198" s="246"/>
      <c r="AA198" s="246"/>
    </row>
    <row r="199" spans="1:70" s="230" customFormat="1" ht="17.100000000000001" customHeight="1" x14ac:dyDescent="0.45">
      <c r="C199" s="1544" t="s">
        <v>50</v>
      </c>
      <c r="D199" s="1544"/>
      <c r="E199" s="1544"/>
      <c r="F199" s="1544"/>
      <c r="G199" s="1544"/>
      <c r="H199" s="1544"/>
      <c r="I199" s="1544"/>
      <c r="J199" s="1544"/>
      <c r="K199" s="1544"/>
      <c r="L199" s="1896" t="s">
        <v>5624</v>
      </c>
      <c r="M199" s="1896"/>
      <c r="N199" s="1896"/>
      <c r="O199" s="1896"/>
      <c r="P199" s="1896"/>
      <c r="Q199" s="1896"/>
      <c r="R199" s="1896"/>
      <c r="S199" s="1896"/>
      <c r="T199" s="1896"/>
      <c r="U199" s="1896"/>
      <c r="V199" s="1896"/>
      <c r="W199" s="1896"/>
      <c r="X199" s="1896"/>
      <c r="AI199" s="1608" t="s">
        <v>52</v>
      </c>
      <c r="AJ199" s="1609"/>
      <c r="AK199" s="1609"/>
      <c r="AL199" s="1609"/>
      <c r="AM199" s="1609"/>
      <c r="AN199" s="1609"/>
      <c r="AO199" s="1609"/>
      <c r="AP199" s="1609"/>
      <c r="AQ199" s="1609"/>
      <c r="AR199" s="1609"/>
      <c r="AS199" s="1609"/>
      <c r="AT199" s="1609"/>
      <c r="AU199" s="1609"/>
      <c r="AV199" s="1609"/>
      <c r="AW199" s="1609"/>
      <c r="AX199" s="1609"/>
      <c r="AY199" s="1610"/>
      <c r="AZ199" s="1608"/>
      <c r="BA199" s="1609"/>
      <c r="BB199" s="1609"/>
      <c r="BC199" s="1609"/>
      <c r="BD199" s="1609"/>
      <c r="BE199" s="1609"/>
      <c r="BF199" s="1609"/>
      <c r="BG199" s="1609"/>
      <c r="BH199" s="1609"/>
      <c r="BI199" s="1609"/>
      <c r="BJ199" s="1609"/>
      <c r="BK199" s="1609"/>
      <c r="BL199" s="1609"/>
      <c r="BM199" s="1609"/>
      <c r="BN199" s="1609"/>
      <c r="BO199" s="1609"/>
      <c r="BP199" s="1609"/>
      <c r="BQ199" s="1610"/>
    </row>
    <row r="200" spans="1:70" s="230" customFormat="1" ht="17.100000000000001" customHeight="1" x14ac:dyDescent="0.45">
      <c r="C200" s="1544"/>
      <c r="D200" s="1544"/>
      <c r="E200" s="1544"/>
      <c r="F200" s="1544"/>
      <c r="G200" s="1544"/>
      <c r="H200" s="1544"/>
      <c r="I200" s="1544"/>
      <c r="J200" s="1544"/>
      <c r="K200" s="1544"/>
      <c r="L200" s="1896"/>
      <c r="M200" s="1896"/>
      <c r="N200" s="1896"/>
      <c r="O200" s="1896"/>
      <c r="P200" s="1896"/>
      <c r="Q200" s="1896"/>
      <c r="R200" s="1896"/>
      <c r="S200" s="1896"/>
      <c r="T200" s="1896"/>
      <c r="U200" s="1896"/>
      <c r="V200" s="1896"/>
      <c r="W200" s="1896"/>
      <c r="X200" s="1896"/>
      <c r="AI200" s="1608" t="s">
        <v>53</v>
      </c>
      <c r="AJ200" s="1609"/>
      <c r="AK200" s="1609"/>
      <c r="AL200" s="1609"/>
      <c r="AM200" s="1609"/>
      <c r="AN200" s="1609"/>
      <c r="AO200" s="1609"/>
      <c r="AP200" s="1609"/>
      <c r="AQ200" s="1609"/>
      <c r="AR200" s="1609"/>
      <c r="AS200" s="1609"/>
      <c r="AT200" s="1609"/>
      <c r="AU200" s="1609"/>
      <c r="AV200" s="1609"/>
      <c r="AW200" s="1609"/>
      <c r="AX200" s="1609"/>
      <c r="AY200" s="1610"/>
      <c r="AZ200" s="1608"/>
      <c r="BA200" s="1609"/>
      <c r="BB200" s="1609"/>
      <c r="BC200" s="1609"/>
      <c r="BD200" s="1609"/>
      <c r="BE200" s="1609"/>
      <c r="BF200" s="1609"/>
      <c r="BG200" s="1609"/>
      <c r="BH200" s="1609"/>
      <c r="BI200" s="1609"/>
      <c r="BJ200" s="1609"/>
      <c r="BK200" s="1609"/>
      <c r="BL200" s="1609"/>
      <c r="BM200" s="1609"/>
      <c r="BN200" s="1609"/>
      <c r="BO200" s="1609"/>
      <c r="BP200" s="1609"/>
      <c r="BQ200" s="1610"/>
      <c r="BR200" s="206"/>
    </row>
    <row r="201" spans="1:70" s="230" customFormat="1" ht="7.05" customHeight="1" x14ac:dyDescent="0.45">
      <c r="M201" s="246"/>
      <c r="AA201" s="246"/>
    </row>
    <row r="202" spans="1:70" s="230" customFormat="1" ht="7.05" customHeight="1" x14ac:dyDescent="0.45">
      <c r="M202" s="246"/>
    </row>
    <row r="203" spans="1:70" s="230" customFormat="1" ht="13.35" customHeight="1" x14ac:dyDescent="0.45">
      <c r="B203" s="230" t="s">
        <v>5586</v>
      </c>
      <c r="M203" s="245"/>
      <c r="AG203" s="119"/>
    </row>
    <row r="204" spans="1:70" s="230" customFormat="1" ht="13.35" customHeight="1" x14ac:dyDescent="0.45">
      <c r="A204" s="230" t="s">
        <v>5585</v>
      </c>
      <c r="H204" s="1608"/>
      <c r="I204" s="1609"/>
      <c r="J204" s="1609"/>
      <c r="K204" s="1609"/>
      <c r="L204" s="1609"/>
      <c r="M204" s="1610"/>
      <c r="N204" s="230" t="s">
        <v>5584</v>
      </c>
    </row>
    <row r="205" spans="1:70" s="230" customFormat="1" ht="3.75" customHeight="1" x14ac:dyDescent="0.45"/>
    <row r="206" spans="1:70" s="230" customFormat="1" ht="3.75" customHeight="1" x14ac:dyDescent="0.45"/>
    <row r="207" spans="1:70" s="230" customFormat="1" ht="13.35" customHeight="1" x14ac:dyDescent="0.45">
      <c r="A207" s="230" t="s">
        <v>5583</v>
      </c>
      <c r="B207" s="300"/>
    </row>
    <row r="208" spans="1:70" s="230" customFormat="1" ht="13.35" customHeight="1" x14ac:dyDescent="0.45">
      <c r="A208" s="1897">
        <v>1</v>
      </c>
      <c r="B208" s="1897"/>
      <c r="C208" s="1481" t="s">
        <v>5724</v>
      </c>
      <c r="D208" s="1481"/>
      <c r="E208" s="1481"/>
      <c r="F208" s="1481"/>
      <c r="G208" s="1481"/>
      <c r="H208" s="1481"/>
      <c r="I208" s="1481"/>
      <c r="J208" s="1481"/>
      <c r="K208" s="1481"/>
      <c r="L208" s="1481"/>
      <c r="M208" s="1481"/>
      <c r="N208" s="1481"/>
      <c r="O208" s="1481"/>
      <c r="P208" s="1481"/>
      <c r="Q208" s="1481"/>
      <c r="R208" s="1481"/>
      <c r="S208" s="1481"/>
      <c r="T208" s="1481"/>
      <c r="U208" s="1481"/>
      <c r="V208" s="1481"/>
      <c r="W208" s="1481"/>
      <c r="X208" s="1481"/>
      <c r="Y208" s="1481"/>
      <c r="Z208" s="1481"/>
      <c r="AA208" s="1481"/>
      <c r="AB208" s="1481"/>
      <c r="AC208" s="1481"/>
      <c r="AD208" s="1481"/>
      <c r="AE208" s="1481"/>
      <c r="AF208" s="1481"/>
      <c r="AG208" s="1481"/>
      <c r="AH208" s="1481"/>
      <c r="AI208" s="1481"/>
      <c r="AJ208" s="1481"/>
      <c r="AK208" s="1481"/>
      <c r="AL208" s="1481"/>
      <c r="AM208" s="1481"/>
      <c r="AN208" s="1481"/>
      <c r="AO208" s="1481"/>
      <c r="AP208" s="1481"/>
      <c r="AQ208" s="1481"/>
      <c r="AR208" s="1481"/>
      <c r="AS208" s="1481"/>
      <c r="AT208" s="1481"/>
      <c r="AU208" s="1481"/>
      <c r="AV208" s="1481"/>
      <c r="AW208" s="1481"/>
      <c r="AX208" s="1481"/>
      <c r="AY208" s="1481"/>
      <c r="AZ208" s="1481"/>
      <c r="BA208" s="1481"/>
      <c r="BB208" s="1481"/>
      <c r="BC208" s="1481"/>
      <c r="BD208" s="1481"/>
      <c r="BE208" s="1481"/>
      <c r="BF208" s="1481"/>
      <c r="BG208" s="1481"/>
      <c r="BH208" s="1481"/>
      <c r="BI208" s="1481"/>
      <c r="BJ208" s="1481"/>
      <c r="BK208" s="1481"/>
      <c r="BL208" s="1481"/>
      <c r="BM208" s="1481"/>
      <c r="BN208" s="1481"/>
      <c r="BO208" s="1481"/>
      <c r="BP208" s="1481"/>
      <c r="BQ208" s="1481"/>
      <c r="BR208" s="1481"/>
    </row>
    <row r="209" spans="1:70" s="254" customFormat="1" ht="4.5" customHeight="1" x14ac:dyDescent="0.15">
      <c r="A209" s="438"/>
      <c r="B209" s="438"/>
      <c r="C209" s="270"/>
      <c r="D209" s="272"/>
      <c r="E209" s="272"/>
      <c r="F209" s="272"/>
      <c r="G209" s="272"/>
      <c r="H209" s="272"/>
      <c r="I209" s="272"/>
      <c r="J209" s="273"/>
      <c r="K209" s="273"/>
      <c r="L209" s="273"/>
      <c r="M209" s="273"/>
      <c r="N209" s="273"/>
      <c r="O209" s="273"/>
      <c r="P209" s="273"/>
      <c r="Q209" s="273"/>
      <c r="R209" s="273"/>
      <c r="S209" s="273"/>
      <c r="T209" s="273"/>
      <c r="U209" s="273"/>
      <c r="V209" s="273"/>
      <c r="W209" s="273"/>
      <c r="X209" s="273"/>
      <c r="Y209" s="273"/>
      <c r="Z209" s="273"/>
      <c r="AA209" s="273"/>
      <c r="AB209" s="439"/>
      <c r="AC209" s="439"/>
      <c r="AD209" s="439"/>
      <c r="AE209" s="439"/>
      <c r="AF209" s="439"/>
      <c r="AG209" s="439"/>
      <c r="AH209" s="439"/>
      <c r="AI209" s="439"/>
      <c r="AJ209" s="439"/>
      <c r="AK209" s="439"/>
      <c r="AL209" s="439"/>
      <c r="AM209" s="439"/>
      <c r="AN209" s="439"/>
      <c r="AO209" s="439"/>
      <c r="AP209" s="439"/>
      <c r="AQ209" s="439"/>
      <c r="AR209" s="439"/>
      <c r="AS209" s="439"/>
      <c r="AT209" s="439"/>
      <c r="AU209" s="439"/>
      <c r="AV209" s="439"/>
      <c r="AW209" s="439"/>
      <c r="AX209" s="439"/>
      <c r="AY209" s="439"/>
      <c r="AZ209" s="439"/>
      <c r="BA209" s="439"/>
      <c r="BB209" s="439"/>
      <c r="BC209" s="439"/>
      <c r="BD209" s="439"/>
      <c r="BE209" s="439"/>
      <c r="BF209" s="439"/>
      <c r="BG209" s="439"/>
      <c r="BH209" s="439"/>
      <c r="BI209" s="439"/>
      <c r="BJ209" s="439"/>
      <c r="BK209" s="439"/>
      <c r="BL209" s="439"/>
      <c r="BM209" s="439"/>
      <c r="BN209" s="439"/>
      <c r="BO209" s="439"/>
      <c r="BP209" s="439"/>
      <c r="BQ209" s="439"/>
      <c r="BR209" s="439"/>
    </row>
    <row r="210" spans="1:70" s="230" customFormat="1" ht="13.35" customHeight="1" x14ac:dyDescent="0.45">
      <c r="A210" s="1897">
        <v>2</v>
      </c>
      <c r="B210" s="1897"/>
      <c r="C210" s="1481" t="s">
        <v>5712</v>
      </c>
      <c r="D210" s="1481"/>
      <c r="E210" s="1481"/>
      <c r="F210" s="1481"/>
      <c r="G210" s="1481"/>
      <c r="H210" s="1481"/>
      <c r="I210" s="1481"/>
      <c r="J210" s="1481"/>
      <c r="K210" s="1481"/>
      <c r="L210" s="1481"/>
      <c r="M210" s="1481"/>
      <c r="N210" s="1481"/>
      <c r="O210" s="1481"/>
      <c r="P210" s="1481"/>
      <c r="Q210" s="1481"/>
      <c r="R210" s="1481"/>
      <c r="S210" s="1481"/>
      <c r="T210" s="1481"/>
      <c r="U210" s="1481"/>
      <c r="V210" s="1481"/>
      <c r="W210" s="1481"/>
      <c r="X210" s="1481"/>
      <c r="Y210" s="1481"/>
      <c r="Z210" s="1481"/>
      <c r="AA210" s="1481"/>
      <c r="AB210" s="1481"/>
      <c r="AC210" s="1481"/>
      <c r="AD210" s="1481"/>
      <c r="AE210" s="1481"/>
      <c r="AF210" s="1481"/>
      <c r="AG210" s="1481"/>
      <c r="AH210" s="1481"/>
      <c r="AI210" s="1481"/>
      <c r="AJ210" s="1481"/>
      <c r="AK210" s="1481"/>
      <c r="AL210" s="1481"/>
      <c r="AM210" s="1481"/>
      <c r="AN210" s="1481"/>
      <c r="AO210" s="1481"/>
      <c r="AP210" s="1481"/>
      <c r="AQ210" s="1481"/>
      <c r="AR210" s="1481"/>
      <c r="AS210" s="1481"/>
      <c r="AT210" s="1481"/>
      <c r="AU210" s="1481"/>
      <c r="AV210" s="1481"/>
      <c r="AW210" s="1481"/>
      <c r="AX210" s="1481"/>
      <c r="AY210" s="1481"/>
      <c r="AZ210" s="1481"/>
      <c r="BA210" s="1481"/>
      <c r="BB210" s="1481"/>
      <c r="BC210" s="1481"/>
      <c r="BD210" s="1481"/>
      <c r="BE210" s="1481"/>
      <c r="BF210" s="1481"/>
      <c r="BG210" s="1481"/>
      <c r="BH210" s="1481"/>
      <c r="BI210" s="1481"/>
      <c r="BJ210" s="1481"/>
      <c r="BK210" s="1481"/>
      <c r="BL210" s="1481"/>
      <c r="BM210" s="1481"/>
      <c r="BN210" s="1481"/>
      <c r="BO210" s="1481"/>
      <c r="BP210" s="1481"/>
      <c r="BQ210" s="1481"/>
      <c r="BR210" s="1481"/>
    </row>
    <row r="211" spans="1:70" s="254" customFormat="1" ht="4.5" customHeight="1" x14ac:dyDescent="0.15">
      <c r="A211" s="438"/>
      <c r="B211" s="438"/>
      <c r="C211" s="270"/>
      <c r="D211" s="272"/>
      <c r="E211" s="272"/>
      <c r="F211" s="272"/>
      <c r="G211" s="272"/>
      <c r="H211" s="272"/>
      <c r="I211" s="272"/>
      <c r="J211" s="273"/>
      <c r="K211" s="273"/>
      <c r="L211" s="273"/>
      <c r="M211" s="273"/>
      <c r="N211" s="273"/>
      <c r="O211" s="273"/>
      <c r="P211" s="273"/>
      <c r="Q211" s="273"/>
      <c r="R211" s="273"/>
      <c r="S211" s="273"/>
      <c r="T211" s="273"/>
      <c r="U211" s="273"/>
      <c r="V211" s="273"/>
      <c r="W211" s="273"/>
      <c r="X211" s="273"/>
      <c r="Y211" s="273"/>
      <c r="Z211" s="273"/>
      <c r="AA211" s="273"/>
      <c r="AB211" s="439"/>
      <c r="AC211" s="439"/>
      <c r="AD211" s="439"/>
      <c r="AE211" s="439"/>
      <c r="AF211" s="439"/>
      <c r="AG211" s="439"/>
      <c r="AH211" s="439"/>
      <c r="AI211" s="439"/>
      <c r="AJ211" s="439"/>
      <c r="AK211" s="439"/>
      <c r="AL211" s="439"/>
      <c r="AM211" s="439"/>
      <c r="AN211" s="439"/>
      <c r="AO211" s="439"/>
      <c r="AP211" s="439"/>
      <c r="AQ211" s="439"/>
      <c r="AR211" s="439"/>
      <c r="AS211" s="439"/>
      <c r="AT211" s="439"/>
      <c r="AU211" s="439"/>
      <c r="AV211" s="439"/>
      <c r="AW211" s="439"/>
      <c r="AX211" s="439"/>
      <c r="AY211" s="439"/>
      <c r="AZ211" s="439"/>
      <c r="BA211" s="439"/>
      <c r="BB211" s="439"/>
      <c r="BC211" s="439"/>
      <c r="BD211" s="439"/>
      <c r="BE211" s="439"/>
      <c r="BF211" s="439"/>
      <c r="BG211" s="439"/>
      <c r="BH211" s="439"/>
      <c r="BI211" s="439"/>
      <c r="BJ211" s="439"/>
      <c r="BK211" s="439"/>
      <c r="BL211" s="439"/>
      <c r="BM211" s="439"/>
      <c r="BN211" s="439"/>
      <c r="BO211" s="439"/>
      <c r="BP211" s="439"/>
      <c r="BQ211" s="439"/>
      <c r="BR211" s="439"/>
    </row>
    <row r="212" spans="1:70" s="230" customFormat="1" ht="176.55" customHeight="1" x14ac:dyDescent="0.45">
      <c r="A212" s="1855">
        <v>3</v>
      </c>
      <c r="B212" s="1855"/>
      <c r="C212" s="1856" t="s">
        <v>5734</v>
      </c>
      <c r="D212" s="1856"/>
      <c r="E212" s="1856"/>
      <c r="F212" s="1856"/>
      <c r="G212" s="1856"/>
      <c r="H212" s="1856"/>
      <c r="I212" s="1856"/>
      <c r="J212" s="1856"/>
      <c r="K212" s="1856"/>
      <c r="L212" s="1856"/>
      <c r="M212" s="1856"/>
      <c r="N212" s="1856"/>
      <c r="O212" s="1856"/>
      <c r="P212" s="1856"/>
      <c r="Q212" s="1856"/>
      <c r="R212" s="1856"/>
      <c r="S212" s="1856"/>
      <c r="T212" s="1856"/>
      <c r="U212" s="1856"/>
      <c r="V212" s="1856"/>
      <c r="W212" s="1856"/>
      <c r="X212" s="1856"/>
      <c r="Y212" s="1856"/>
      <c r="Z212" s="1856"/>
      <c r="AA212" s="1856"/>
      <c r="AB212" s="1856"/>
      <c r="AC212" s="1856"/>
      <c r="AD212" s="1856"/>
      <c r="AE212" s="1856"/>
      <c r="AF212" s="1856"/>
      <c r="AG212" s="1856"/>
      <c r="AH212" s="1856"/>
      <c r="AI212" s="1856"/>
      <c r="AJ212" s="1856"/>
      <c r="AK212" s="1856"/>
      <c r="AL212" s="1856"/>
      <c r="AM212" s="1856"/>
      <c r="AN212" s="1856"/>
      <c r="AO212" s="1856"/>
      <c r="AP212" s="1856"/>
      <c r="AQ212" s="1856"/>
      <c r="AR212" s="1856"/>
      <c r="AS212" s="1856"/>
      <c r="AT212" s="1856"/>
      <c r="AU212" s="1856"/>
      <c r="AV212" s="1856"/>
      <c r="AW212" s="1856"/>
      <c r="AX212" s="1856"/>
      <c r="AY212" s="1856"/>
      <c r="AZ212" s="1856"/>
      <c r="BA212" s="1856"/>
      <c r="BB212" s="1856"/>
      <c r="BC212" s="1856"/>
      <c r="BD212" s="1856"/>
      <c r="BE212" s="1856"/>
      <c r="BF212" s="1856"/>
      <c r="BG212" s="1856"/>
      <c r="BH212" s="1856"/>
      <c r="BI212" s="1856"/>
      <c r="BJ212" s="1856"/>
      <c r="BK212" s="1856"/>
      <c r="BL212" s="1856"/>
      <c r="BM212" s="1856"/>
      <c r="BN212" s="1856"/>
      <c r="BO212" s="1856"/>
      <c r="BP212" s="1856"/>
      <c r="BQ212" s="1856"/>
      <c r="BR212" s="1856"/>
    </row>
    <row r="213" spans="1:70" s="254" customFormat="1" ht="4.5" customHeight="1" x14ac:dyDescent="0.15">
      <c r="A213" s="438"/>
      <c r="B213" s="438"/>
      <c r="C213" s="270"/>
      <c r="D213" s="272"/>
      <c r="E213" s="272"/>
      <c r="F213" s="272"/>
      <c r="G213" s="272"/>
      <c r="H213" s="272"/>
      <c r="I213" s="272"/>
      <c r="J213" s="273"/>
      <c r="K213" s="273"/>
      <c r="L213" s="273"/>
      <c r="M213" s="273"/>
      <c r="N213" s="273"/>
      <c r="O213" s="273"/>
      <c r="P213" s="273"/>
      <c r="Q213" s="273"/>
      <c r="R213" s="273"/>
      <c r="S213" s="273"/>
      <c r="T213" s="273"/>
      <c r="U213" s="273"/>
      <c r="V213" s="273"/>
      <c r="W213" s="273"/>
      <c r="X213" s="273"/>
      <c r="Y213" s="273"/>
      <c r="Z213" s="273"/>
      <c r="AA213" s="273"/>
      <c r="AB213" s="439"/>
      <c r="AC213" s="439"/>
      <c r="AD213" s="439"/>
      <c r="AE213" s="439"/>
      <c r="AF213" s="439"/>
      <c r="AG213" s="439"/>
      <c r="AH213" s="439"/>
      <c r="AI213" s="439"/>
      <c r="AJ213" s="439"/>
      <c r="AK213" s="439"/>
      <c r="AL213" s="439"/>
      <c r="AM213" s="439"/>
      <c r="AN213" s="439"/>
      <c r="AO213" s="439"/>
      <c r="AP213" s="439"/>
      <c r="AQ213" s="439"/>
      <c r="AR213" s="439"/>
      <c r="AS213" s="439"/>
      <c r="AT213" s="439"/>
      <c r="AU213" s="439"/>
      <c r="AV213" s="439"/>
      <c r="AW213" s="439"/>
      <c r="AX213" s="439"/>
      <c r="AY213" s="439"/>
      <c r="AZ213" s="439"/>
      <c r="BA213" s="439"/>
      <c r="BB213" s="439"/>
      <c r="BC213" s="439"/>
      <c r="BD213" s="439"/>
      <c r="BE213" s="439"/>
      <c r="BF213" s="439"/>
      <c r="BG213" s="439"/>
      <c r="BH213" s="439"/>
      <c r="BI213" s="439"/>
      <c r="BJ213" s="439"/>
      <c r="BK213" s="439"/>
      <c r="BL213" s="439"/>
      <c r="BM213" s="439"/>
      <c r="BN213" s="439"/>
      <c r="BO213" s="439"/>
      <c r="BP213" s="439"/>
      <c r="BQ213" s="439"/>
      <c r="BR213" s="439"/>
    </row>
    <row r="214" spans="1:70" s="300" customFormat="1" ht="38.85" customHeight="1" x14ac:dyDescent="0.45">
      <c r="A214" s="1855">
        <v>4</v>
      </c>
      <c r="B214" s="1855"/>
      <c r="C214" s="1856" t="s">
        <v>5735</v>
      </c>
      <c r="D214" s="1856"/>
      <c r="E214" s="1856"/>
      <c r="F214" s="1856"/>
      <c r="G214" s="1856"/>
      <c r="H214" s="1856"/>
      <c r="I214" s="1856"/>
      <c r="J214" s="1856"/>
      <c r="K214" s="1856"/>
      <c r="L214" s="1856"/>
      <c r="M214" s="1856"/>
      <c r="N214" s="1856"/>
      <c r="O214" s="1856"/>
      <c r="P214" s="1856"/>
      <c r="Q214" s="1856"/>
      <c r="R214" s="1856"/>
      <c r="S214" s="1856"/>
      <c r="T214" s="1856"/>
      <c r="U214" s="1856"/>
      <c r="V214" s="1856"/>
      <c r="W214" s="1856"/>
      <c r="X214" s="1856"/>
      <c r="Y214" s="1856"/>
      <c r="Z214" s="1856"/>
      <c r="AA214" s="1856"/>
      <c r="AB214" s="1856"/>
      <c r="AC214" s="1856"/>
      <c r="AD214" s="1856"/>
      <c r="AE214" s="1856"/>
      <c r="AF214" s="1856"/>
      <c r="AG214" s="1856"/>
      <c r="AH214" s="1856"/>
      <c r="AI214" s="1856"/>
      <c r="AJ214" s="1856"/>
      <c r="AK214" s="1856"/>
      <c r="AL214" s="1856"/>
      <c r="AM214" s="1856"/>
      <c r="AN214" s="1856"/>
      <c r="AO214" s="1856"/>
      <c r="AP214" s="1856"/>
      <c r="AQ214" s="1856"/>
      <c r="AR214" s="1856"/>
      <c r="AS214" s="1856"/>
      <c r="AT214" s="1856"/>
      <c r="AU214" s="1856"/>
      <c r="AV214" s="1856"/>
      <c r="AW214" s="1856"/>
      <c r="AX214" s="1856"/>
      <c r="AY214" s="1856"/>
      <c r="AZ214" s="1856"/>
      <c r="BA214" s="1856"/>
      <c r="BB214" s="1856"/>
      <c r="BC214" s="1856"/>
      <c r="BD214" s="1856"/>
      <c r="BE214" s="1856"/>
      <c r="BF214" s="1856"/>
      <c r="BG214" s="1856"/>
      <c r="BH214" s="1856"/>
      <c r="BI214" s="1856"/>
      <c r="BJ214" s="1856"/>
      <c r="BK214" s="1856"/>
      <c r="BL214" s="1856"/>
      <c r="BM214" s="1856"/>
      <c r="BN214" s="1856"/>
      <c r="BO214" s="1856"/>
      <c r="BP214" s="1856"/>
      <c r="BQ214" s="1856"/>
      <c r="BR214" s="1856"/>
    </row>
    <row r="215" spans="1:70" s="254" customFormat="1" ht="4.5" customHeight="1" x14ac:dyDescent="0.15">
      <c r="A215" s="438"/>
      <c r="B215" s="438"/>
      <c r="C215" s="270"/>
      <c r="D215" s="272"/>
      <c r="E215" s="272"/>
      <c r="F215" s="272"/>
      <c r="G215" s="272"/>
      <c r="H215" s="272"/>
      <c r="I215" s="272"/>
      <c r="J215" s="273"/>
      <c r="K215" s="273"/>
      <c r="L215" s="273"/>
      <c r="M215" s="273"/>
      <c r="N215" s="273"/>
      <c r="O215" s="273"/>
      <c r="P215" s="273"/>
      <c r="Q215" s="273"/>
      <c r="R215" s="273"/>
      <c r="S215" s="273"/>
      <c r="T215" s="273"/>
      <c r="U215" s="273"/>
      <c r="V215" s="273"/>
      <c r="W215" s="273"/>
      <c r="X215" s="273"/>
      <c r="Y215" s="273"/>
      <c r="Z215" s="273"/>
      <c r="AA215" s="273"/>
      <c r="AB215" s="439"/>
      <c r="AC215" s="439"/>
      <c r="AD215" s="439"/>
      <c r="AE215" s="439"/>
      <c r="AF215" s="439"/>
      <c r="AG215" s="439"/>
      <c r="AH215" s="439"/>
      <c r="AI215" s="439"/>
      <c r="AJ215" s="439"/>
      <c r="AK215" s="439"/>
      <c r="AL215" s="439"/>
      <c r="AM215" s="439"/>
      <c r="AN215" s="439"/>
      <c r="AO215" s="439"/>
      <c r="AP215" s="439"/>
      <c r="AQ215" s="439"/>
      <c r="AR215" s="439"/>
      <c r="AS215" s="439"/>
      <c r="AT215" s="439"/>
      <c r="AU215" s="439"/>
      <c r="AV215" s="439"/>
      <c r="AW215" s="439"/>
      <c r="AX215" s="439"/>
      <c r="AY215" s="439"/>
      <c r="AZ215" s="439"/>
      <c r="BA215" s="439"/>
      <c r="BB215" s="439"/>
      <c r="BC215" s="439"/>
      <c r="BD215" s="439"/>
      <c r="BE215" s="439"/>
      <c r="BF215" s="439"/>
      <c r="BG215" s="439"/>
      <c r="BH215" s="439"/>
      <c r="BI215" s="439"/>
      <c r="BJ215" s="439"/>
      <c r="BK215" s="439"/>
      <c r="BL215" s="439"/>
      <c r="BM215" s="439"/>
      <c r="BN215" s="439"/>
      <c r="BO215" s="439"/>
      <c r="BP215" s="439"/>
      <c r="BQ215" s="439"/>
      <c r="BR215" s="439"/>
    </row>
    <row r="216" spans="1:70" s="300" customFormat="1" ht="25.35" customHeight="1" x14ac:dyDescent="0.45">
      <c r="A216" s="1855">
        <v>5</v>
      </c>
      <c r="B216" s="1855"/>
      <c r="C216" s="1856" t="s">
        <v>5736</v>
      </c>
      <c r="D216" s="1856"/>
      <c r="E216" s="1856"/>
      <c r="F216" s="1856"/>
      <c r="G216" s="1856"/>
      <c r="H216" s="1856"/>
      <c r="I216" s="1856"/>
      <c r="J216" s="1856"/>
      <c r="K216" s="1856"/>
      <c r="L216" s="1856"/>
      <c r="M216" s="1856"/>
      <c r="N216" s="1856"/>
      <c r="O216" s="1856"/>
      <c r="P216" s="1856"/>
      <c r="Q216" s="1856"/>
      <c r="R216" s="1856"/>
      <c r="S216" s="1856"/>
      <c r="T216" s="1856"/>
      <c r="U216" s="1856"/>
      <c r="V216" s="1856"/>
      <c r="W216" s="1856"/>
      <c r="X216" s="1856"/>
      <c r="Y216" s="1856"/>
      <c r="Z216" s="1856"/>
      <c r="AA216" s="1856"/>
      <c r="AB216" s="1856"/>
      <c r="AC216" s="1856"/>
      <c r="AD216" s="1856"/>
      <c r="AE216" s="1856"/>
      <c r="AF216" s="1856"/>
      <c r="AG216" s="1856"/>
      <c r="AH216" s="1856"/>
      <c r="AI216" s="1856"/>
      <c r="AJ216" s="1856"/>
      <c r="AK216" s="1856"/>
      <c r="AL216" s="1856"/>
      <c r="AM216" s="1856"/>
      <c r="AN216" s="1856"/>
      <c r="AO216" s="1856"/>
      <c r="AP216" s="1856"/>
      <c r="AQ216" s="1856"/>
      <c r="AR216" s="1856"/>
      <c r="AS216" s="1856"/>
      <c r="AT216" s="1856"/>
      <c r="AU216" s="1856"/>
      <c r="AV216" s="1856"/>
      <c r="AW216" s="1856"/>
      <c r="AX216" s="1856"/>
      <c r="AY216" s="1856"/>
      <c r="AZ216" s="1856"/>
      <c r="BA216" s="1856"/>
      <c r="BB216" s="1856"/>
      <c r="BC216" s="1856"/>
      <c r="BD216" s="1856"/>
      <c r="BE216" s="1856"/>
      <c r="BF216" s="1856"/>
      <c r="BG216" s="1856"/>
      <c r="BH216" s="1856"/>
      <c r="BI216" s="1856"/>
      <c r="BJ216" s="1856"/>
      <c r="BK216" s="1856"/>
      <c r="BL216" s="1856"/>
      <c r="BM216" s="1856"/>
      <c r="BN216" s="1856"/>
      <c r="BO216" s="1856"/>
      <c r="BP216" s="1856"/>
      <c r="BQ216" s="1856"/>
      <c r="BR216" s="1856"/>
    </row>
    <row r="217" spans="1:70" s="254" customFormat="1" ht="4.5" customHeight="1" x14ac:dyDescent="0.15">
      <c r="A217" s="438"/>
      <c r="B217" s="438"/>
      <c r="C217" s="270"/>
      <c r="D217" s="272"/>
      <c r="E217" s="272"/>
      <c r="F217" s="272"/>
      <c r="G217" s="272"/>
      <c r="H217" s="272"/>
      <c r="I217" s="272"/>
      <c r="J217" s="273"/>
      <c r="K217" s="273"/>
      <c r="L217" s="273"/>
      <c r="M217" s="273"/>
      <c r="N217" s="273"/>
      <c r="O217" s="273"/>
      <c r="P217" s="273"/>
      <c r="Q217" s="273"/>
      <c r="R217" s="273"/>
      <c r="S217" s="273"/>
      <c r="T217" s="273"/>
      <c r="U217" s="273"/>
      <c r="V217" s="273"/>
      <c r="W217" s="273"/>
      <c r="X217" s="273"/>
      <c r="Y217" s="273"/>
      <c r="Z217" s="273"/>
      <c r="AA217" s="273"/>
      <c r="AB217" s="439"/>
      <c r="AC217" s="439"/>
      <c r="AD217" s="439"/>
      <c r="AE217" s="439"/>
      <c r="AF217" s="439"/>
      <c r="AG217" s="439"/>
      <c r="AH217" s="439"/>
      <c r="AI217" s="439"/>
      <c r="AJ217" s="439"/>
      <c r="AK217" s="439"/>
      <c r="AL217" s="439"/>
      <c r="AM217" s="439"/>
      <c r="AN217" s="439"/>
      <c r="AO217" s="439"/>
      <c r="AP217" s="439"/>
      <c r="AQ217" s="439"/>
      <c r="AR217" s="439"/>
      <c r="AS217" s="439"/>
      <c r="AT217" s="439"/>
      <c r="AU217" s="439"/>
      <c r="AV217" s="439"/>
      <c r="AW217" s="439"/>
      <c r="AX217" s="439"/>
      <c r="AY217" s="439"/>
      <c r="AZ217" s="439"/>
      <c r="BA217" s="439"/>
      <c r="BB217" s="439"/>
      <c r="BC217" s="439"/>
      <c r="BD217" s="439"/>
      <c r="BE217" s="439"/>
      <c r="BF217" s="439"/>
      <c r="BG217" s="439"/>
      <c r="BH217" s="439"/>
      <c r="BI217" s="439"/>
      <c r="BJ217" s="439"/>
      <c r="BK217" s="439"/>
      <c r="BL217" s="439"/>
      <c r="BM217" s="439"/>
      <c r="BN217" s="439"/>
      <c r="BO217" s="439"/>
      <c r="BP217" s="439"/>
      <c r="BQ217" s="439"/>
      <c r="BR217" s="439"/>
    </row>
    <row r="218" spans="1:70" s="300" customFormat="1" ht="13.35" customHeight="1" x14ac:dyDescent="0.45">
      <c r="A218" s="1897">
        <v>6</v>
      </c>
      <c r="B218" s="1897"/>
      <c r="C218" s="1898" t="s">
        <v>5732</v>
      </c>
      <c r="D218" s="1898"/>
      <c r="E218" s="1898"/>
      <c r="F218" s="1898"/>
      <c r="G218" s="1898"/>
      <c r="H218" s="1898"/>
      <c r="I218" s="1898"/>
      <c r="J218" s="1898"/>
      <c r="K218" s="1898"/>
      <c r="L218" s="1898"/>
      <c r="M218" s="1898"/>
      <c r="N218" s="1898"/>
      <c r="O218" s="1898"/>
      <c r="P218" s="1898"/>
      <c r="Q218" s="1898"/>
      <c r="R218" s="1898"/>
      <c r="S218" s="1898"/>
      <c r="T218" s="1898"/>
      <c r="U218" s="1898"/>
      <c r="V218" s="1898"/>
      <c r="W218" s="1898"/>
      <c r="X218" s="1898"/>
      <c r="Y218" s="1898"/>
      <c r="Z218" s="1898"/>
      <c r="AA218" s="1898"/>
      <c r="AB218" s="1898"/>
      <c r="AC218" s="1898"/>
      <c r="AD218" s="1898"/>
      <c r="AE218" s="1898"/>
      <c r="AF218" s="1898"/>
      <c r="AG218" s="1898"/>
      <c r="AH218" s="1898"/>
      <c r="AI218" s="1898"/>
      <c r="AJ218" s="1898"/>
      <c r="AK218" s="1898"/>
      <c r="AL218" s="1898"/>
      <c r="AM218" s="1898"/>
      <c r="AN218" s="1898"/>
      <c r="AO218" s="1898"/>
      <c r="AP218" s="1898"/>
      <c r="AQ218" s="1898"/>
      <c r="AR218" s="1898"/>
      <c r="AS218" s="1898"/>
      <c r="AT218" s="1898"/>
      <c r="AU218" s="1898"/>
      <c r="AV218" s="1898"/>
      <c r="AW218" s="1898"/>
      <c r="AX218" s="1898"/>
      <c r="AY218" s="1898"/>
      <c r="AZ218" s="1898"/>
      <c r="BA218" s="1898"/>
      <c r="BB218" s="1898"/>
      <c r="BC218" s="1898"/>
      <c r="BD218" s="1898"/>
      <c r="BE218" s="1898"/>
      <c r="BF218" s="1898"/>
      <c r="BG218" s="1898"/>
      <c r="BH218" s="1898"/>
      <c r="BI218" s="1898"/>
      <c r="BJ218" s="1898"/>
      <c r="BK218" s="1898"/>
      <c r="BL218" s="1898"/>
      <c r="BM218" s="1898"/>
      <c r="BN218" s="1898"/>
      <c r="BO218" s="1898"/>
      <c r="BP218" s="1898"/>
      <c r="BQ218" s="1898"/>
      <c r="BR218" s="1898"/>
    </row>
    <row r="219" spans="1:70" s="254" customFormat="1" ht="4.5" customHeight="1" x14ac:dyDescent="0.15">
      <c r="A219" s="438"/>
      <c r="B219" s="438"/>
      <c r="C219" s="270"/>
      <c r="D219" s="272"/>
      <c r="E219" s="272"/>
      <c r="F219" s="272"/>
      <c r="G219" s="272"/>
      <c r="H219" s="272"/>
      <c r="I219" s="272"/>
      <c r="J219" s="273"/>
      <c r="K219" s="273"/>
      <c r="L219" s="273"/>
      <c r="M219" s="273"/>
      <c r="N219" s="273"/>
      <c r="O219" s="273"/>
      <c r="P219" s="273"/>
      <c r="Q219" s="273"/>
      <c r="R219" s="273"/>
      <c r="S219" s="273"/>
      <c r="T219" s="273"/>
      <c r="U219" s="273"/>
      <c r="V219" s="273"/>
      <c r="W219" s="273"/>
      <c r="X219" s="273"/>
      <c r="Y219" s="273"/>
      <c r="Z219" s="273"/>
      <c r="AA219" s="273"/>
      <c r="AB219" s="439"/>
      <c r="AC219" s="439"/>
      <c r="AD219" s="439"/>
      <c r="AE219" s="439"/>
      <c r="AF219" s="439"/>
      <c r="AG219" s="439"/>
      <c r="AH219" s="439"/>
      <c r="AI219" s="439"/>
      <c r="AJ219" s="439"/>
      <c r="AK219" s="439"/>
      <c r="AL219" s="439"/>
      <c r="AM219" s="439"/>
      <c r="AN219" s="439"/>
      <c r="AO219" s="439"/>
      <c r="AP219" s="439"/>
      <c r="AQ219" s="439"/>
      <c r="AR219" s="439"/>
      <c r="AS219" s="439"/>
      <c r="AT219" s="439"/>
      <c r="AU219" s="439"/>
      <c r="AV219" s="439"/>
      <c r="AW219" s="439"/>
      <c r="AX219" s="439"/>
      <c r="AY219" s="439"/>
      <c r="AZ219" s="439"/>
      <c r="BA219" s="439"/>
      <c r="BB219" s="439"/>
      <c r="BC219" s="439"/>
      <c r="BD219" s="439"/>
      <c r="BE219" s="439"/>
      <c r="BF219" s="439"/>
      <c r="BG219" s="439"/>
      <c r="BH219" s="439"/>
      <c r="BI219" s="439"/>
      <c r="BJ219" s="439"/>
      <c r="BK219" s="439"/>
      <c r="BL219" s="439"/>
      <c r="BM219" s="439"/>
      <c r="BN219" s="439"/>
      <c r="BO219" s="439"/>
      <c r="BP219" s="439"/>
      <c r="BQ219" s="439"/>
      <c r="BR219" s="439"/>
    </row>
    <row r="220" spans="1:70" s="300" customFormat="1" ht="196.8" customHeight="1" x14ac:dyDescent="0.45">
      <c r="A220" s="1855">
        <v>7</v>
      </c>
      <c r="B220" s="1855"/>
      <c r="C220" s="1856" t="s">
        <v>5737</v>
      </c>
      <c r="D220" s="1856"/>
      <c r="E220" s="1856"/>
      <c r="F220" s="1856"/>
      <c r="G220" s="1856"/>
      <c r="H220" s="1856"/>
      <c r="I220" s="1856"/>
      <c r="J220" s="1856"/>
      <c r="K220" s="1856"/>
      <c r="L220" s="1856"/>
      <c r="M220" s="1856"/>
      <c r="N220" s="1856"/>
      <c r="O220" s="1856"/>
      <c r="P220" s="1856"/>
      <c r="Q220" s="1856"/>
      <c r="R220" s="1856"/>
      <c r="S220" s="1856"/>
      <c r="T220" s="1856"/>
      <c r="U220" s="1856"/>
      <c r="V220" s="1856"/>
      <c r="W220" s="1856"/>
      <c r="X220" s="1856"/>
      <c r="Y220" s="1856"/>
      <c r="Z220" s="1856"/>
      <c r="AA220" s="1856"/>
      <c r="AB220" s="1856"/>
      <c r="AC220" s="1856"/>
      <c r="AD220" s="1856"/>
      <c r="AE220" s="1856"/>
      <c r="AF220" s="1856"/>
      <c r="AG220" s="1856"/>
      <c r="AH220" s="1856"/>
      <c r="AI220" s="1856"/>
      <c r="AJ220" s="1856"/>
      <c r="AK220" s="1856"/>
      <c r="AL220" s="1856"/>
      <c r="AM220" s="1856"/>
      <c r="AN220" s="1856"/>
      <c r="AO220" s="1856"/>
      <c r="AP220" s="1856"/>
      <c r="AQ220" s="1856"/>
      <c r="AR220" s="1856"/>
      <c r="AS220" s="1856"/>
      <c r="AT220" s="1856"/>
      <c r="AU220" s="1856"/>
      <c r="AV220" s="1856"/>
      <c r="AW220" s="1856"/>
      <c r="AX220" s="1856"/>
      <c r="AY220" s="1856"/>
      <c r="AZ220" s="1856"/>
      <c r="BA220" s="1856"/>
      <c r="BB220" s="1856"/>
      <c r="BC220" s="1856"/>
      <c r="BD220" s="1856"/>
      <c r="BE220" s="1856"/>
      <c r="BF220" s="1856"/>
      <c r="BG220" s="1856"/>
      <c r="BH220" s="1856"/>
      <c r="BI220" s="1856"/>
      <c r="BJ220" s="1856"/>
      <c r="BK220" s="1856"/>
      <c r="BL220" s="1856"/>
      <c r="BM220" s="1856"/>
      <c r="BN220" s="1856"/>
      <c r="BO220" s="1856"/>
      <c r="BP220" s="1856"/>
      <c r="BQ220" s="1856"/>
      <c r="BR220" s="1856"/>
    </row>
    <row r="221" spans="1:70" s="254" customFormat="1" ht="4.5" customHeight="1" x14ac:dyDescent="0.15">
      <c r="A221" s="438"/>
      <c r="B221" s="438"/>
      <c r="C221" s="270"/>
      <c r="D221" s="272"/>
      <c r="E221" s="272"/>
      <c r="F221" s="272"/>
      <c r="G221" s="272"/>
      <c r="H221" s="272"/>
      <c r="I221" s="272"/>
      <c r="J221" s="273"/>
      <c r="K221" s="273"/>
      <c r="L221" s="273"/>
      <c r="M221" s="273"/>
      <c r="N221" s="273"/>
      <c r="O221" s="273"/>
      <c r="P221" s="273"/>
      <c r="Q221" s="273"/>
      <c r="R221" s="273"/>
      <c r="S221" s="273"/>
      <c r="T221" s="273"/>
      <c r="U221" s="273"/>
      <c r="V221" s="273"/>
      <c r="W221" s="273"/>
      <c r="X221" s="273"/>
      <c r="Y221" s="273"/>
      <c r="Z221" s="273"/>
      <c r="AA221" s="273"/>
      <c r="AB221" s="439"/>
      <c r="AC221" s="439"/>
      <c r="AD221" s="439"/>
      <c r="AE221" s="439"/>
      <c r="AF221" s="439"/>
      <c r="AG221" s="439"/>
      <c r="AH221" s="439"/>
      <c r="AI221" s="439"/>
      <c r="AJ221" s="439"/>
      <c r="AK221" s="439"/>
      <c r="AL221" s="439"/>
      <c r="AM221" s="439"/>
      <c r="AN221" s="439"/>
      <c r="AO221" s="439"/>
      <c r="AP221" s="439"/>
      <c r="AQ221" s="439"/>
      <c r="AR221" s="439"/>
      <c r="AS221" s="439"/>
      <c r="AT221" s="439"/>
      <c r="AU221" s="439"/>
      <c r="AV221" s="439"/>
      <c r="AW221" s="439"/>
      <c r="AX221" s="439"/>
      <c r="AY221" s="439"/>
      <c r="AZ221" s="439"/>
      <c r="BA221" s="439"/>
      <c r="BB221" s="439"/>
      <c r="BC221" s="439"/>
      <c r="BD221" s="439"/>
      <c r="BE221" s="439"/>
      <c r="BF221" s="439"/>
      <c r="BG221" s="439"/>
      <c r="BH221" s="439"/>
      <c r="BI221" s="439"/>
      <c r="BJ221" s="439"/>
      <c r="BK221" s="439"/>
      <c r="BL221" s="439"/>
      <c r="BM221" s="439"/>
      <c r="BN221" s="439"/>
      <c r="BO221" s="439"/>
      <c r="BP221" s="439"/>
      <c r="BQ221" s="439"/>
      <c r="BR221" s="439"/>
    </row>
    <row r="222" spans="1:70" s="300" customFormat="1" ht="38.1" customHeight="1" x14ac:dyDescent="0.45">
      <c r="A222" s="1855">
        <v>8</v>
      </c>
      <c r="B222" s="1855"/>
      <c r="C222" s="1856" t="s">
        <v>5738</v>
      </c>
      <c r="D222" s="1856"/>
      <c r="E222" s="1856"/>
      <c r="F222" s="1856"/>
      <c r="G222" s="1856"/>
      <c r="H222" s="1856"/>
      <c r="I222" s="1856"/>
      <c r="J222" s="1856"/>
      <c r="K222" s="1856"/>
      <c r="L222" s="1856"/>
      <c r="M222" s="1856"/>
      <c r="N222" s="1856"/>
      <c r="O222" s="1856"/>
      <c r="P222" s="1856"/>
      <c r="Q222" s="1856"/>
      <c r="R222" s="1856"/>
      <c r="S222" s="1856"/>
      <c r="T222" s="1856"/>
      <c r="U222" s="1856"/>
      <c r="V222" s="1856"/>
      <c r="W222" s="1856"/>
      <c r="X222" s="1856"/>
      <c r="Y222" s="1856"/>
      <c r="Z222" s="1856"/>
      <c r="AA222" s="1856"/>
      <c r="AB222" s="1856"/>
      <c r="AC222" s="1856"/>
      <c r="AD222" s="1856"/>
      <c r="AE222" s="1856"/>
      <c r="AF222" s="1856"/>
      <c r="AG222" s="1856"/>
      <c r="AH222" s="1856"/>
      <c r="AI222" s="1856"/>
      <c r="AJ222" s="1856"/>
      <c r="AK222" s="1856"/>
      <c r="AL222" s="1856"/>
      <c r="AM222" s="1856"/>
      <c r="AN222" s="1856"/>
      <c r="AO222" s="1856"/>
      <c r="AP222" s="1856"/>
      <c r="AQ222" s="1856"/>
      <c r="AR222" s="1856"/>
      <c r="AS222" s="1856"/>
      <c r="AT222" s="1856"/>
      <c r="AU222" s="1856"/>
      <c r="AV222" s="1856"/>
      <c r="AW222" s="1856"/>
      <c r="AX222" s="1856"/>
      <c r="AY222" s="1856"/>
      <c r="AZ222" s="1856"/>
      <c r="BA222" s="1856"/>
      <c r="BB222" s="1856"/>
      <c r="BC222" s="1856"/>
      <c r="BD222" s="1856"/>
      <c r="BE222" s="1856"/>
      <c r="BF222" s="1856"/>
      <c r="BG222" s="1856"/>
      <c r="BH222" s="1856"/>
      <c r="BI222" s="1856"/>
      <c r="BJ222" s="1856"/>
      <c r="BK222" s="1856"/>
      <c r="BL222" s="1856"/>
      <c r="BM222" s="1856"/>
      <c r="BN222" s="1856"/>
      <c r="BO222" s="1856"/>
      <c r="BP222" s="1856"/>
      <c r="BQ222" s="1856"/>
      <c r="BR222" s="1856"/>
    </row>
    <row r="223" spans="1:70" s="254" customFormat="1" ht="4.5" customHeight="1" x14ac:dyDescent="0.15">
      <c r="A223" s="438"/>
      <c r="B223" s="438"/>
      <c r="C223" s="270"/>
      <c r="D223" s="272"/>
      <c r="E223" s="272"/>
      <c r="F223" s="272"/>
      <c r="G223" s="272"/>
      <c r="H223" s="272"/>
      <c r="I223" s="272"/>
      <c r="J223" s="273"/>
      <c r="K223" s="273"/>
      <c r="L223" s="273"/>
      <c r="M223" s="273"/>
      <c r="N223" s="273"/>
      <c r="O223" s="273"/>
      <c r="P223" s="273"/>
      <c r="Q223" s="273"/>
      <c r="R223" s="273"/>
      <c r="S223" s="273"/>
      <c r="T223" s="273"/>
      <c r="U223" s="273"/>
      <c r="V223" s="273"/>
      <c r="W223" s="273"/>
      <c r="X223" s="273"/>
      <c r="Y223" s="273"/>
      <c r="Z223" s="273"/>
      <c r="AA223" s="273"/>
      <c r="AB223" s="439"/>
      <c r="AC223" s="439"/>
      <c r="AD223" s="439"/>
      <c r="AE223" s="439"/>
      <c r="AF223" s="439"/>
      <c r="AG223" s="439"/>
      <c r="AH223" s="439"/>
      <c r="AI223" s="439"/>
      <c r="AJ223" s="439"/>
      <c r="AK223" s="439"/>
      <c r="AL223" s="439"/>
      <c r="AM223" s="439"/>
      <c r="AN223" s="439"/>
      <c r="AO223" s="439"/>
      <c r="AP223" s="439"/>
      <c r="AQ223" s="439"/>
      <c r="AR223" s="439"/>
      <c r="AS223" s="439"/>
      <c r="AT223" s="439"/>
      <c r="AU223" s="439"/>
      <c r="AV223" s="439"/>
      <c r="AW223" s="439"/>
      <c r="AX223" s="439"/>
      <c r="AY223" s="439"/>
      <c r="AZ223" s="439"/>
      <c r="BA223" s="439"/>
      <c r="BB223" s="439"/>
      <c r="BC223" s="439"/>
      <c r="BD223" s="439"/>
      <c r="BE223" s="439"/>
      <c r="BF223" s="439"/>
      <c r="BG223" s="439"/>
      <c r="BH223" s="439"/>
      <c r="BI223" s="439"/>
      <c r="BJ223" s="439"/>
      <c r="BK223" s="439"/>
      <c r="BL223" s="439"/>
      <c r="BM223" s="439"/>
      <c r="BN223" s="439"/>
      <c r="BO223" s="439"/>
      <c r="BP223" s="439"/>
      <c r="BQ223" s="439"/>
      <c r="BR223" s="439"/>
    </row>
    <row r="224" spans="1:70" s="300" customFormat="1" ht="38.1" customHeight="1" x14ac:dyDescent="0.45">
      <c r="A224" s="1855">
        <v>9</v>
      </c>
      <c r="B224" s="1855"/>
      <c r="C224" s="1856" t="s">
        <v>5739</v>
      </c>
      <c r="D224" s="1856"/>
      <c r="E224" s="1856"/>
      <c r="F224" s="1856"/>
      <c r="G224" s="1856"/>
      <c r="H224" s="1856"/>
      <c r="I224" s="1856"/>
      <c r="J224" s="1856"/>
      <c r="K224" s="1856"/>
      <c r="L224" s="1856"/>
      <c r="M224" s="1856"/>
      <c r="N224" s="1856"/>
      <c r="O224" s="1856"/>
      <c r="P224" s="1856"/>
      <c r="Q224" s="1856"/>
      <c r="R224" s="1856"/>
      <c r="S224" s="1856"/>
      <c r="T224" s="1856"/>
      <c r="U224" s="1856"/>
      <c r="V224" s="1856"/>
      <c r="W224" s="1856"/>
      <c r="X224" s="1856"/>
      <c r="Y224" s="1856"/>
      <c r="Z224" s="1856"/>
      <c r="AA224" s="1856"/>
      <c r="AB224" s="1856"/>
      <c r="AC224" s="1856"/>
      <c r="AD224" s="1856"/>
      <c r="AE224" s="1856"/>
      <c r="AF224" s="1856"/>
      <c r="AG224" s="1856"/>
      <c r="AH224" s="1856"/>
      <c r="AI224" s="1856"/>
      <c r="AJ224" s="1856"/>
      <c r="AK224" s="1856"/>
      <c r="AL224" s="1856"/>
      <c r="AM224" s="1856"/>
      <c r="AN224" s="1856"/>
      <c r="AO224" s="1856"/>
      <c r="AP224" s="1856"/>
      <c r="AQ224" s="1856"/>
      <c r="AR224" s="1856"/>
      <c r="AS224" s="1856"/>
      <c r="AT224" s="1856"/>
      <c r="AU224" s="1856"/>
      <c r="AV224" s="1856"/>
      <c r="AW224" s="1856"/>
      <c r="AX224" s="1856"/>
      <c r="AY224" s="1856"/>
      <c r="AZ224" s="1856"/>
      <c r="BA224" s="1856"/>
      <c r="BB224" s="1856"/>
      <c r="BC224" s="1856"/>
      <c r="BD224" s="1856"/>
      <c r="BE224" s="1856"/>
      <c r="BF224" s="1856"/>
      <c r="BG224" s="1856"/>
      <c r="BH224" s="1856"/>
      <c r="BI224" s="1856"/>
      <c r="BJ224" s="1856"/>
      <c r="BK224" s="1856"/>
      <c r="BL224" s="1856"/>
      <c r="BM224" s="1856"/>
      <c r="BN224" s="1856"/>
      <c r="BO224" s="1856"/>
      <c r="BP224" s="1856"/>
      <c r="BQ224" s="1856"/>
      <c r="BR224" s="1856"/>
    </row>
    <row r="225" spans="1:70" s="254" customFormat="1" ht="4.5" customHeight="1" x14ac:dyDescent="0.15">
      <c r="A225" s="438"/>
      <c r="B225" s="438"/>
      <c r="C225" s="270"/>
      <c r="D225" s="272"/>
      <c r="E225" s="272"/>
      <c r="F225" s="272"/>
      <c r="G225" s="272"/>
      <c r="H225" s="272"/>
      <c r="I225" s="272"/>
      <c r="J225" s="273"/>
      <c r="K225" s="273"/>
      <c r="L225" s="273"/>
      <c r="M225" s="273"/>
      <c r="N225" s="273"/>
      <c r="O225" s="273"/>
      <c r="P225" s="273"/>
      <c r="Q225" s="273"/>
      <c r="R225" s="273"/>
      <c r="S225" s="273"/>
      <c r="T225" s="273"/>
      <c r="U225" s="273"/>
      <c r="V225" s="273"/>
      <c r="W225" s="273"/>
      <c r="X225" s="273"/>
      <c r="Y225" s="273"/>
      <c r="Z225" s="273"/>
      <c r="AA225" s="273"/>
      <c r="AB225" s="439"/>
      <c r="AC225" s="439"/>
      <c r="AD225" s="439"/>
      <c r="AE225" s="439"/>
      <c r="AF225" s="439"/>
      <c r="AG225" s="439"/>
      <c r="AH225" s="439"/>
      <c r="AI225" s="439"/>
      <c r="AJ225" s="439"/>
      <c r="AK225" s="439"/>
      <c r="AL225" s="439"/>
      <c r="AM225" s="439"/>
      <c r="AN225" s="439"/>
      <c r="AO225" s="439"/>
      <c r="AP225" s="439"/>
      <c r="AQ225" s="439"/>
      <c r="AR225" s="439"/>
      <c r="AS225" s="439"/>
      <c r="AT225" s="439"/>
      <c r="AU225" s="439"/>
      <c r="AV225" s="439"/>
      <c r="AW225" s="439"/>
      <c r="AX225" s="439"/>
      <c r="AY225" s="439"/>
      <c r="AZ225" s="439"/>
      <c r="BA225" s="439"/>
      <c r="BB225" s="439"/>
      <c r="BC225" s="439"/>
      <c r="BD225" s="439"/>
      <c r="BE225" s="439"/>
      <c r="BF225" s="439"/>
      <c r="BG225" s="439"/>
      <c r="BH225" s="439"/>
      <c r="BI225" s="439"/>
      <c r="BJ225" s="439"/>
      <c r="BK225" s="439"/>
      <c r="BL225" s="439"/>
      <c r="BM225" s="439"/>
      <c r="BN225" s="439"/>
      <c r="BO225" s="439"/>
      <c r="BP225" s="439"/>
      <c r="BQ225" s="439"/>
      <c r="BR225" s="439"/>
    </row>
    <row r="226" spans="1:70" s="300" customFormat="1" ht="38.1" customHeight="1" x14ac:dyDescent="0.45">
      <c r="A226" s="1855">
        <v>10</v>
      </c>
      <c r="B226" s="1855"/>
      <c r="C226" s="1856" t="s">
        <v>5740</v>
      </c>
      <c r="D226" s="1856"/>
      <c r="E226" s="1856"/>
      <c r="F226" s="1856"/>
      <c r="G226" s="1856"/>
      <c r="H226" s="1856"/>
      <c r="I226" s="1856"/>
      <c r="J226" s="1856"/>
      <c r="K226" s="1856"/>
      <c r="L226" s="1856"/>
      <c r="M226" s="1856"/>
      <c r="N226" s="1856"/>
      <c r="O226" s="1856"/>
      <c r="P226" s="1856"/>
      <c r="Q226" s="1856"/>
      <c r="R226" s="1856"/>
      <c r="S226" s="1856"/>
      <c r="T226" s="1856"/>
      <c r="U226" s="1856"/>
      <c r="V226" s="1856"/>
      <c r="W226" s="1856"/>
      <c r="X226" s="1856"/>
      <c r="Y226" s="1856"/>
      <c r="Z226" s="1856"/>
      <c r="AA226" s="1856"/>
      <c r="AB226" s="1856"/>
      <c r="AC226" s="1856"/>
      <c r="AD226" s="1856"/>
      <c r="AE226" s="1856"/>
      <c r="AF226" s="1856"/>
      <c r="AG226" s="1856"/>
      <c r="AH226" s="1856"/>
      <c r="AI226" s="1856"/>
      <c r="AJ226" s="1856"/>
      <c r="AK226" s="1856"/>
      <c r="AL226" s="1856"/>
      <c r="AM226" s="1856"/>
      <c r="AN226" s="1856"/>
      <c r="AO226" s="1856"/>
      <c r="AP226" s="1856"/>
      <c r="AQ226" s="1856"/>
      <c r="AR226" s="1856"/>
      <c r="AS226" s="1856"/>
      <c r="AT226" s="1856"/>
      <c r="AU226" s="1856"/>
      <c r="AV226" s="1856"/>
      <c r="AW226" s="1856"/>
      <c r="AX226" s="1856"/>
      <c r="AY226" s="1856"/>
      <c r="AZ226" s="1856"/>
      <c r="BA226" s="1856"/>
      <c r="BB226" s="1856"/>
      <c r="BC226" s="1856"/>
      <c r="BD226" s="1856"/>
      <c r="BE226" s="1856"/>
      <c r="BF226" s="1856"/>
      <c r="BG226" s="1856"/>
      <c r="BH226" s="1856"/>
      <c r="BI226" s="1856"/>
      <c r="BJ226" s="1856"/>
      <c r="BK226" s="1856"/>
      <c r="BL226" s="1856"/>
      <c r="BM226" s="1856"/>
      <c r="BN226" s="1856"/>
      <c r="BO226" s="1856"/>
      <c r="BP226" s="1856"/>
      <c r="BQ226" s="1856"/>
      <c r="BR226" s="1856"/>
    </row>
    <row r="227" spans="1:70" s="254" customFormat="1" ht="4.5" customHeight="1" x14ac:dyDescent="0.15">
      <c r="A227" s="438"/>
      <c r="B227" s="438"/>
      <c r="C227" s="270"/>
      <c r="D227" s="272"/>
      <c r="E227" s="272"/>
      <c r="F227" s="272"/>
      <c r="G227" s="272"/>
      <c r="H227" s="272"/>
      <c r="I227" s="272"/>
      <c r="J227" s="273"/>
      <c r="K227" s="273"/>
      <c r="L227" s="273"/>
      <c r="M227" s="273"/>
      <c r="N227" s="273"/>
      <c r="O227" s="273"/>
      <c r="P227" s="273"/>
      <c r="Q227" s="273"/>
      <c r="R227" s="273"/>
      <c r="S227" s="273"/>
      <c r="T227" s="273"/>
      <c r="U227" s="273"/>
      <c r="V227" s="273"/>
      <c r="W227" s="273"/>
      <c r="X227" s="273"/>
      <c r="Y227" s="273"/>
      <c r="Z227" s="273"/>
      <c r="AA227" s="273"/>
      <c r="AB227" s="439"/>
      <c r="AC227" s="439"/>
      <c r="AD227" s="439"/>
      <c r="AE227" s="439"/>
      <c r="AF227" s="439"/>
      <c r="AG227" s="439"/>
      <c r="AH227" s="439"/>
      <c r="AI227" s="439"/>
      <c r="AJ227" s="439"/>
      <c r="AK227" s="439"/>
      <c r="AL227" s="439"/>
      <c r="AM227" s="439"/>
      <c r="AN227" s="439"/>
      <c r="AO227" s="439"/>
      <c r="AP227" s="439"/>
      <c r="AQ227" s="439"/>
      <c r="AR227" s="439"/>
      <c r="AS227" s="439"/>
      <c r="AT227" s="439"/>
      <c r="AU227" s="439"/>
      <c r="AV227" s="439"/>
      <c r="AW227" s="439"/>
      <c r="AX227" s="439"/>
      <c r="AY227" s="439"/>
      <c r="AZ227" s="439"/>
      <c r="BA227" s="439"/>
      <c r="BB227" s="439"/>
      <c r="BC227" s="439"/>
      <c r="BD227" s="439"/>
      <c r="BE227" s="439"/>
      <c r="BF227" s="439"/>
      <c r="BG227" s="439"/>
      <c r="BH227" s="439"/>
      <c r="BI227" s="439"/>
      <c r="BJ227" s="439"/>
      <c r="BK227" s="439"/>
      <c r="BL227" s="439"/>
      <c r="BM227" s="439"/>
      <c r="BN227" s="439"/>
      <c r="BO227" s="439"/>
      <c r="BP227" s="439"/>
      <c r="BQ227" s="439"/>
      <c r="BR227" s="439"/>
    </row>
    <row r="228" spans="1:70" s="300" customFormat="1" ht="26.1" customHeight="1" x14ac:dyDescent="0.45">
      <c r="A228" s="1855">
        <v>11</v>
      </c>
      <c r="B228" s="1855"/>
      <c r="C228" s="1856" t="s">
        <v>5733</v>
      </c>
      <c r="D228" s="1856"/>
      <c r="E228" s="1856"/>
      <c r="F228" s="1856"/>
      <c r="G228" s="1856"/>
      <c r="H228" s="1856"/>
      <c r="I228" s="1856"/>
      <c r="J228" s="1856"/>
      <c r="K228" s="1856"/>
      <c r="L228" s="1856"/>
      <c r="M228" s="1856"/>
      <c r="N228" s="1856"/>
      <c r="O228" s="1856"/>
      <c r="P228" s="1856"/>
      <c r="Q228" s="1856"/>
      <c r="R228" s="1856"/>
      <c r="S228" s="1856"/>
      <c r="T228" s="1856"/>
      <c r="U228" s="1856"/>
      <c r="V228" s="1856"/>
      <c r="W228" s="1856"/>
      <c r="X228" s="1856"/>
      <c r="Y228" s="1856"/>
      <c r="Z228" s="1856"/>
      <c r="AA228" s="1856"/>
      <c r="AB228" s="1856"/>
      <c r="AC228" s="1856"/>
      <c r="AD228" s="1856"/>
      <c r="AE228" s="1856"/>
      <c r="AF228" s="1856"/>
      <c r="AG228" s="1856"/>
      <c r="AH228" s="1856"/>
      <c r="AI228" s="1856"/>
      <c r="AJ228" s="1856"/>
      <c r="AK228" s="1856"/>
      <c r="AL228" s="1856"/>
      <c r="AM228" s="1856"/>
      <c r="AN228" s="1856"/>
      <c r="AO228" s="1856"/>
      <c r="AP228" s="1856"/>
      <c r="AQ228" s="1856"/>
      <c r="AR228" s="1856"/>
      <c r="AS228" s="1856"/>
      <c r="AT228" s="1856"/>
      <c r="AU228" s="1856"/>
      <c r="AV228" s="1856"/>
      <c r="AW228" s="1856"/>
      <c r="AX228" s="1856"/>
      <c r="AY228" s="1856"/>
      <c r="AZ228" s="1856"/>
      <c r="BA228" s="1856"/>
      <c r="BB228" s="1856"/>
      <c r="BC228" s="1856"/>
      <c r="BD228" s="1856"/>
      <c r="BE228" s="1856"/>
      <c r="BF228" s="1856"/>
      <c r="BG228" s="1856"/>
      <c r="BH228" s="1856"/>
      <c r="BI228" s="1856"/>
      <c r="BJ228" s="1856"/>
      <c r="BK228" s="1856"/>
      <c r="BL228" s="1856"/>
      <c r="BM228" s="1856"/>
      <c r="BN228" s="1856"/>
      <c r="BO228" s="1856"/>
      <c r="BP228" s="1856"/>
      <c r="BQ228" s="1856"/>
      <c r="BR228" s="1856"/>
    </row>
    <row r="241" spans="4:13" x14ac:dyDescent="0.45">
      <c r="M241" s="412"/>
    </row>
    <row r="242" spans="4:13" x14ac:dyDescent="0.45">
      <c r="D242" s="440"/>
    </row>
    <row r="243" spans="4:13" x14ac:dyDescent="0.45">
      <c r="D243" s="440"/>
    </row>
    <row r="244" spans="4:13" x14ac:dyDescent="0.45">
      <c r="D244" s="440"/>
    </row>
    <row r="245" spans="4:13" x14ac:dyDescent="0.45">
      <c r="D245" s="248"/>
    </row>
    <row r="246" spans="4:13" x14ac:dyDescent="0.45">
      <c r="D246" s="248"/>
    </row>
    <row r="247" spans="4:13" x14ac:dyDescent="0.45">
      <c r="D247" s="248"/>
    </row>
    <row r="248" spans="4:13" x14ac:dyDescent="0.45">
      <c r="D248" s="248"/>
    </row>
    <row r="249" spans="4:13" x14ac:dyDescent="0.45">
      <c r="D249" s="440"/>
    </row>
    <row r="250" spans="4:13" x14ac:dyDescent="0.45">
      <c r="D250" s="440"/>
    </row>
    <row r="251" spans="4:13" x14ac:dyDescent="0.45">
      <c r="D251" s="440"/>
    </row>
    <row r="252" spans="4:13" x14ac:dyDescent="0.45">
      <c r="D252" s="248"/>
    </row>
    <row r="253" spans="4:13" x14ac:dyDescent="0.45">
      <c r="D253" s="248"/>
    </row>
    <row r="254" spans="4:13" x14ac:dyDescent="0.45">
      <c r="D254" s="248"/>
    </row>
    <row r="255" spans="4:13" x14ac:dyDescent="0.45">
      <c r="D255" s="248"/>
    </row>
    <row r="256" spans="4:13" x14ac:dyDescent="0.45">
      <c r="D256" s="440"/>
    </row>
    <row r="257" spans="4:4" x14ac:dyDescent="0.45">
      <c r="D257" s="440"/>
    </row>
    <row r="258" spans="4:4" x14ac:dyDescent="0.45">
      <c r="D258" s="440"/>
    </row>
    <row r="259" spans="4:4" x14ac:dyDescent="0.45">
      <c r="D259" s="248"/>
    </row>
    <row r="260" spans="4:4" x14ac:dyDescent="0.45">
      <c r="D260" s="248"/>
    </row>
    <row r="261" spans="4:4" x14ac:dyDescent="0.45">
      <c r="D261" s="248"/>
    </row>
    <row r="262" spans="4:4" x14ac:dyDescent="0.45">
      <c r="D262" s="248"/>
    </row>
    <row r="263" spans="4:4" x14ac:dyDescent="0.45">
      <c r="D263" s="440"/>
    </row>
    <row r="264" spans="4:4" x14ac:dyDescent="0.45">
      <c r="D264" s="440"/>
    </row>
    <row r="265" spans="4:4" x14ac:dyDescent="0.45">
      <c r="D265" s="440"/>
    </row>
    <row r="266" spans="4:4" x14ac:dyDescent="0.45">
      <c r="D266" s="248"/>
    </row>
    <row r="267" spans="4:4" x14ac:dyDescent="0.45">
      <c r="D267" s="248"/>
    </row>
    <row r="268" spans="4:4" x14ac:dyDescent="0.45">
      <c r="D268" s="248"/>
    </row>
    <row r="269" spans="4:4" x14ac:dyDescent="0.45">
      <c r="D269" s="248"/>
    </row>
    <row r="270" spans="4:4" x14ac:dyDescent="0.45">
      <c r="D270" s="440"/>
    </row>
    <row r="271" spans="4:4" x14ac:dyDescent="0.45">
      <c r="D271" s="440"/>
    </row>
    <row r="272" spans="4:4" x14ac:dyDescent="0.45">
      <c r="D272" s="440"/>
    </row>
    <row r="273" spans="4:4" x14ac:dyDescent="0.45">
      <c r="D273" s="248"/>
    </row>
    <row r="274" spans="4:4" x14ac:dyDescent="0.45">
      <c r="D274" s="248"/>
    </row>
    <row r="275" spans="4:4" x14ac:dyDescent="0.45">
      <c r="D275" s="248"/>
    </row>
    <row r="276" spans="4:4" x14ac:dyDescent="0.45">
      <c r="D276" s="248"/>
    </row>
    <row r="278" spans="4:4" x14ac:dyDescent="0.45">
      <c r="D278" s="440"/>
    </row>
    <row r="279" spans="4:4" x14ac:dyDescent="0.45">
      <c r="D279" s="440"/>
    </row>
    <row r="280" spans="4:4" x14ac:dyDescent="0.45">
      <c r="D280" s="440"/>
    </row>
    <row r="281" spans="4:4" x14ac:dyDescent="0.45">
      <c r="D281" s="248"/>
    </row>
    <row r="282" spans="4:4" x14ac:dyDescent="0.45">
      <c r="D282" s="248"/>
    </row>
    <row r="283" spans="4:4" x14ac:dyDescent="0.45">
      <c r="D283" s="248"/>
    </row>
    <row r="284" spans="4:4" x14ac:dyDescent="0.45">
      <c r="D284" s="248"/>
    </row>
  </sheetData>
  <mergeCells count="284">
    <mergeCell ref="A216:B216"/>
    <mergeCell ref="C216:BR216"/>
    <mergeCell ref="A218:B218"/>
    <mergeCell ref="C218:BR218"/>
    <mergeCell ref="A220:B220"/>
    <mergeCell ref="C220:BR220"/>
    <mergeCell ref="A222:B222"/>
    <mergeCell ref="H204:M204"/>
    <mergeCell ref="A208:B208"/>
    <mergeCell ref="C208:BR208"/>
    <mergeCell ref="A210:B210"/>
    <mergeCell ref="C210:BR210"/>
    <mergeCell ref="A212:B212"/>
    <mergeCell ref="C212:BR212"/>
    <mergeCell ref="A214:B214"/>
    <mergeCell ref="C214:BR214"/>
    <mergeCell ref="C222:BR222"/>
    <mergeCell ref="BG194:BQ194"/>
    <mergeCell ref="AI195:AN195"/>
    <mergeCell ref="AO195:AZ195"/>
    <mergeCell ref="BA195:BF195"/>
    <mergeCell ref="BG195:BQ195"/>
    <mergeCell ref="AI196:AN196"/>
    <mergeCell ref="AO196:BQ196"/>
    <mergeCell ref="C199:K200"/>
    <mergeCell ref="L199:X200"/>
    <mergeCell ref="AI199:AY199"/>
    <mergeCell ref="AZ199:BQ199"/>
    <mergeCell ref="AI200:AY200"/>
    <mergeCell ref="AZ200:BQ200"/>
    <mergeCell ref="C193:K196"/>
    <mergeCell ref="L193:X196"/>
    <mergeCell ref="AI193:AN193"/>
    <mergeCell ref="AO193:AT193"/>
    <mergeCell ref="AU193:AV193"/>
    <mergeCell ref="AW193:BB193"/>
    <mergeCell ref="AI194:AN194"/>
    <mergeCell ref="AO194:AZ194"/>
    <mergeCell ref="BA194:BF194"/>
    <mergeCell ref="C179:P179"/>
    <mergeCell ref="S179:T179"/>
    <mergeCell ref="S182:T182"/>
    <mergeCell ref="AH182:AI182"/>
    <mergeCell ref="S183:T183"/>
    <mergeCell ref="S184:T184"/>
    <mergeCell ref="S185:T185"/>
    <mergeCell ref="AB185:BI185"/>
    <mergeCell ref="E191:H191"/>
    <mergeCell ref="I191:K191"/>
    <mergeCell ref="N191:P191"/>
    <mergeCell ref="S191:U191"/>
    <mergeCell ref="AC173:AM173"/>
    <mergeCell ref="AX173:BK173"/>
    <mergeCell ref="AC174:AM174"/>
    <mergeCell ref="AX174:BK174"/>
    <mergeCell ref="Q175:R175"/>
    <mergeCell ref="AC175:AM175"/>
    <mergeCell ref="AX175:BK175"/>
    <mergeCell ref="AC176:AM176"/>
    <mergeCell ref="AX176:BK176"/>
    <mergeCell ref="Q177:R177"/>
    <mergeCell ref="AC177:AM177"/>
    <mergeCell ref="AX177:BK177"/>
    <mergeCell ref="AC178:AM178"/>
    <mergeCell ref="AX178:BK178"/>
    <mergeCell ref="C166:P171"/>
    <mergeCell ref="Q166:R166"/>
    <mergeCell ref="S166:Y166"/>
    <mergeCell ref="Z166:BI166"/>
    <mergeCell ref="S167:Y167"/>
    <mergeCell ref="Z167:BI167"/>
    <mergeCell ref="Q168:R168"/>
    <mergeCell ref="S168:Y168"/>
    <mergeCell ref="Z168:BI168"/>
    <mergeCell ref="S169:Y169"/>
    <mergeCell ref="Z169:BI169"/>
    <mergeCell ref="Q170:R170"/>
    <mergeCell ref="S170:Y170"/>
    <mergeCell ref="Z170:BI170"/>
    <mergeCell ref="S171:Y171"/>
    <mergeCell ref="Z171:BI171"/>
    <mergeCell ref="C172:P176"/>
    <mergeCell ref="AB172:AC172"/>
    <mergeCell ref="Q173:R173"/>
    <mergeCell ref="AB154:BI154"/>
    <mergeCell ref="S165:Y165"/>
    <mergeCell ref="Z165:BI165"/>
    <mergeCell ref="C158:P165"/>
    <mergeCell ref="S158:T158"/>
    <mergeCell ref="Q160:R160"/>
    <mergeCell ref="S160:Y160"/>
    <mergeCell ref="Z160:BI160"/>
    <mergeCell ref="S161:Y161"/>
    <mergeCell ref="Z161:BI161"/>
    <mergeCell ref="Q162:R162"/>
    <mergeCell ref="S163:Y163"/>
    <mergeCell ref="Z163:BI163"/>
    <mergeCell ref="Q164:R164"/>
    <mergeCell ref="S164:Y164"/>
    <mergeCell ref="Z164:BI164"/>
    <mergeCell ref="S162:Y162"/>
    <mergeCell ref="Z162:BI162"/>
    <mergeCell ref="C155:P157"/>
    <mergeCell ref="S155:T155"/>
    <mergeCell ref="S156:T156"/>
    <mergeCell ref="AI156:AJ156"/>
    <mergeCell ref="S157:T157"/>
    <mergeCell ref="AI157:AJ157"/>
    <mergeCell ref="AA145:BR147"/>
    <mergeCell ref="A149:AF149"/>
    <mergeCell ref="AG149:AJ149"/>
    <mergeCell ref="C152:P154"/>
    <mergeCell ref="S152:T152"/>
    <mergeCell ref="AP115:AR115"/>
    <mergeCell ref="AP118:AR118"/>
    <mergeCell ref="AP121:AR121"/>
    <mergeCell ref="AW123:BO125"/>
    <mergeCell ref="AP124:AR124"/>
    <mergeCell ref="AU152:AV152"/>
    <mergeCell ref="BH152:BI152"/>
    <mergeCell ref="AP127:AR127"/>
    <mergeCell ref="AP131:AR131"/>
    <mergeCell ref="AP134:AR134"/>
    <mergeCell ref="AP137:AR137"/>
    <mergeCell ref="AP140:AR140"/>
    <mergeCell ref="AW140:BQ143"/>
    <mergeCell ref="AP143:AR143"/>
    <mergeCell ref="AD152:AE152"/>
    <mergeCell ref="S153:T153"/>
    <mergeCell ref="AI153:AJ153"/>
    <mergeCell ref="BE153:BF153"/>
    <mergeCell ref="S154:T154"/>
    <mergeCell ref="BH68:BI68"/>
    <mergeCell ref="BJ68:BK68"/>
    <mergeCell ref="AP68:AQ68"/>
    <mergeCell ref="AR68:AS68"/>
    <mergeCell ref="AT68:AU68"/>
    <mergeCell ref="AV68:AW68"/>
    <mergeCell ref="AX68:AY68"/>
    <mergeCell ref="AH59:AJ59"/>
    <mergeCell ref="AL59:AN59"/>
    <mergeCell ref="AQ59:AS59"/>
    <mergeCell ref="AU59:AW59"/>
    <mergeCell ref="AZ59:BB59"/>
    <mergeCell ref="BD59:BF59"/>
    <mergeCell ref="BI59:BK59"/>
    <mergeCell ref="AZ68:BA68"/>
    <mergeCell ref="AH68:AI68"/>
    <mergeCell ref="AJ68:AK68"/>
    <mergeCell ref="AL68:AM68"/>
    <mergeCell ref="AN68:AO68"/>
    <mergeCell ref="BB68:BC68"/>
    <mergeCell ref="BD68:BE68"/>
    <mergeCell ref="N68:O68"/>
    <mergeCell ref="P68:Q68"/>
    <mergeCell ref="R68:S68"/>
    <mergeCell ref="T68:U68"/>
    <mergeCell ref="V68:W68"/>
    <mergeCell ref="X68:Y68"/>
    <mergeCell ref="Z68:AA68"/>
    <mergeCell ref="AB68:AC68"/>
    <mergeCell ref="BF68:BG68"/>
    <mergeCell ref="AD68:AE68"/>
    <mergeCell ref="AF68:AG68"/>
    <mergeCell ref="AQ58:AS58"/>
    <mergeCell ref="AU58:AW58"/>
    <mergeCell ref="AZ58:BB58"/>
    <mergeCell ref="BD58:BF58"/>
    <mergeCell ref="BI58:BK58"/>
    <mergeCell ref="BM58:BO58"/>
    <mergeCell ref="E59:F59"/>
    <mergeCell ref="I59:J59"/>
    <mergeCell ref="M59:N59"/>
    <mergeCell ref="Q59:R59"/>
    <mergeCell ref="U59:V59"/>
    <mergeCell ref="Y59:Z59"/>
    <mergeCell ref="AC59:AD59"/>
    <mergeCell ref="E58:F58"/>
    <mergeCell ref="I58:J58"/>
    <mergeCell ref="M58:N58"/>
    <mergeCell ref="Q58:R58"/>
    <mergeCell ref="U58:V58"/>
    <mergeCell ref="Y58:Z58"/>
    <mergeCell ref="AC58:AD58"/>
    <mergeCell ref="AH58:AJ58"/>
    <mergeCell ref="AL58:AN58"/>
    <mergeCell ref="BM59:BO59"/>
    <mergeCell ref="AZ57:BB57"/>
    <mergeCell ref="BD57:BF57"/>
    <mergeCell ref="BI57:BK57"/>
    <mergeCell ref="BM57:BO57"/>
    <mergeCell ref="E56:F56"/>
    <mergeCell ref="I56:J56"/>
    <mergeCell ref="M56:N56"/>
    <mergeCell ref="E57:F57"/>
    <mergeCell ref="I57:J57"/>
    <mergeCell ref="M57:N57"/>
    <mergeCell ref="Q57:R57"/>
    <mergeCell ref="U57:V57"/>
    <mergeCell ref="Y57:Z57"/>
    <mergeCell ref="AC57:AD57"/>
    <mergeCell ref="AH57:AJ57"/>
    <mergeCell ref="AL57:AN57"/>
    <mergeCell ref="M55:N55"/>
    <mergeCell ref="Q55:R55"/>
    <mergeCell ref="U55:V55"/>
    <mergeCell ref="Y55:Z55"/>
    <mergeCell ref="AC55:AD55"/>
    <mergeCell ref="AH55:AJ55"/>
    <mergeCell ref="AL55:AN55"/>
    <mergeCell ref="AQ57:AS57"/>
    <mergeCell ref="AU57:AW57"/>
    <mergeCell ref="AK36:AM36"/>
    <mergeCell ref="AP36:AR36"/>
    <mergeCell ref="AE48:AF48"/>
    <mergeCell ref="BB26:BR28"/>
    <mergeCell ref="W32:BR34"/>
    <mergeCell ref="BB23:BR25"/>
    <mergeCell ref="Q56:R56"/>
    <mergeCell ref="U56:V56"/>
    <mergeCell ref="Y56:Z56"/>
    <mergeCell ref="AC56:AD56"/>
    <mergeCell ref="AH56:AJ56"/>
    <mergeCell ref="AL56:AN56"/>
    <mergeCell ref="AQ56:AS56"/>
    <mergeCell ref="AU56:AW56"/>
    <mergeCell ref="AZ56:BB56"/>
    <mergeCell ref="BD56:BF56"/>
    <mergeCell ref="BI56:BK56"/>
    <mergeCell ref="BM56:BO56"/>
    <mergeCell ref="AQ55:AS55"/>
    <mergeCell ref="AZ55:BB55"/>
    <mergeCell ref="A35:V37"/>
    <mergeCell ref="W26:AC28"/>
    <mergeCell ref="E55:F55"/>
    <mergeCell ref="I55:J55"/>
    <mergeCell ref="AD26:AT28"/>
    <mergeCell ref="AU26:BA28"/>
    <mergeCell ref="A224:B224"/>
    <mergeCell ref="C224:BR224"/>
    <mergeCell ref="AU23:BA25"/>
    <mergeCell ref="A1:BR1"/>
    <mergeCell ref="AB3:AQ5"/>
    <mergeCell ref="A8:V10"/>
    <mergeCell ref="W8:BR10"/>
    <mergeCell ref="A11:V16"/>
    <mergeCell ref="W11:AC13"/>
    <mergeCell ref="AD11:BR13"/>
    <mergeCell ref="W14:AC16"/>
    <mergeCell ref="AF15:AJ15"/>
    <mergeCell ref="A17:N31"/>
    <mergeCell ref="O17:V19"/>
    <mergeCell ref="O20:V31"/>
    <mergeCell ref="W23:AC25"/>
    <mergeCell ref="AD23:AT25"/>
    <mergeCell ref="AU55:AW55"/>
    <mergeCell ref="BD55:BF55"/>
    <mergeCell ref="BI55:BK55"/>
    <mergeCell ref="BM55:BO55"/>
    <mergeCell ref="AF36:AH36"/>
    <mergeCell ref="A226:B226"/>
    <mergeCell ref="C226:BR226"/>
    <mergeCell ref="A228:B228"/>
    <mergeCell ref="C228:BR228"/>
    <mergeCell ref="AM15:AO15"/>
    <mergeCell ref="AR15:AT15"/>
    <mergeCell ref="AW15:AY15"/>
    <mergeCell ref="W17:BR19"/>
    <mergeCell ref="W20:AC22"/>
    <mergeCell ref="AD20:AM22"/>
    <mergeCell ref="AQ20:AZ22"/>
    <mergeCell ref="A38:V40"/>
    <mergeCell ref="W38:BR40"/>
    <mergeCell ref="K42:L42"/>
    <mergeCell ref="AE42:AF42"/>
    <mergeCell ref="K45:L45"/>
    <mergeCell ref="Y45:Z45"/>
    <mergeCell ref="AR45:AS45"/>
    <mergeCell ref="W29:AC31"/>
    <mergeCell ref="AD29:BR31"/>
    <mergeCell ref="Y36:AC36"/>
    <mergeCell ref="K48:L48"/>
    <mergeCell ref="A32:N34"/>
    <mergeCell ref="O32:V34"/>
  </mergeCells>
  <phoneticPr fontId="4"/>
  <dataValidations count="8">
    <dataValidation type="list" allowBlank="1" showInputMessage="1" showErrorMessage="1" sqref="AE48 K42 K45 K48 Y45 AE42 AR45 E55:F59 I55:J59 M55:N59 Q55:R59 U55:V59 Y55:Z59 AC55:AD59 S152:T158 AD152:AE152 AI153:AJ153 AU152:AV152 BE153:BF153 BH152:BI152 AI156:AJ157 AB172:AC172 S179:T179 S182:T185 AH182:AI182" xr:uid="{1BA2AD10-4C07-4731-B96F-87A017C57999}">
      <formula1>チェック選択</formula1>
    </dataValidation>
    <dataValidation type="list" allowBlank="1" showInputMessage="1" showErrorMessage="1" sqref="AZ55:BB55 AH55:AJ59" xr:uid="{F640F946-B3EB-408B-BA13-06AB8D9455AA}">
      <formula1>時刻_時</formula1>
    </dataValidation>
    <dataValidation type="list" allowBlank="1" showInputMessage="1" showErrorMessage="1" sqref="BD55:BF59 AL55:AN59 AU55:AW59 BM55:BO59 AQ55:AS59 AZ56:BB59 BI55:BK59" xr:uid="{0260AE84-44E2-45BF-A887-0D4DEA5A315B}">
      <formula1>時刻_分</formula1>
    </dataValidation>
    <dataValidation type="list" allowBlank="1" showInputMessage="1" showErrorMessage="1" sqref="AF15:AJ15 Y36:AC36 E191:H191" xr:uid="{9A81A730-5C6E-4C21-B918-82E919413D4A}">
      <formula1>元号</formula1>
    </dataValidation>
    <dataValidation type="list" allowBlank="1" showInputMessage="1" showErrorMessage="1" sqref="AM15:AO15 AF36:AH36 I191:K191" xr:uid="{8388063A-8D13-42EE-9408-7B95896B2532}">
      <formula1>年</formula1>
    </dataValidation>
    <dataValidation type="list" allowBlank="1" showInputMessage="1" showErrorMessage="1" sqref="AR15:AT15 AK36:AM36 N191:P191" xr:uid="{B76F0C59-850C-492F-AA81-3AFD66BBD619}">
      <formula1>月</formula1>
    </dataValidation>
    <dataValidation type="list" allowBlank="1" showInputMessage="1" showErrorMessage="1" sqref="AW15:AY15 AP36:AR36 S191:U191" xr:uid="{D767EF8D-F74F-44DF-A85E-F7C463A79B71}">
      <formula1>日</formula1>
    </dataValidation>
    <dataValidation type="list" allowBlank="1" showInputMessage="1" showErrorMessage="1" sqref="AP115:AR115 AP118:AR118 AP121:AR121 AP124:AR124 AP127:AR127 AP131:AR131 AP134:AR134 AP137:AR137 AP140:AR140 AP143:AR143 AG149" xr:uid="{D72B4997-07AA-4202-9075-F8F2F81439E1}">
      <formula1>○×選択</formula1>
    </dataValidation>
  </dataValidations>
  <pageMargins left="0.7" right="0.7" top="0.75" bottom="0.75" header="0.3" footer="0.3"/>
  <pageSetup paperSize="9" fitToHeight="0" orientation="portrait" r:id="rId1"/>
  <rowBreaks count="4" manualBreakCount="4">
    <brk id="49" max="69" man="1"/>
    <brk id="112" max="69" man="1"/>
    <brk id="165" max="69" man="1"/>
    <brk id="205" max="69"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EA43F-5EA1-4C82-A60D-3BF649EE5E06}">
  <sheetPr codeName="Sheet32"/>
  <dimension ref="A1:EN388"/>
  <sheetViews>
    <sheetView view="pageBreakPreview" zoomScaleNormal="100" zoomScaleSheetLayoutView="100" workbookViewId="0"/>
  </sheetViews>
  <sheetFormatPr defaultColWidth="8.59765625" defaultRowHeight="15.6" customHeight="1" x14ac:dyDescent="0.15"/>
  <cols>
    <col min="1" max="26" width="2.59765625" style="411" customWidth="1"/>
    <col min="27" max="27" width="3.09765625" style="411" customWidth="1"/>
    <col min="28" max="31" width="2.59765625" style="411" customWidth="1"/>
    <col min="32" max="32" width="3.19921875" style="411" customWidth="1"/>
    <col min="33" max="39" width="2.59765625" style="411" customWidth="1"/>
    <col min="40" max="40" width="1.59765625" style="518" customWidth="1"/>
    <col min="41" max="41" width="3.09765625" style="518" customWidth="1"/>
    <col min="42" max="69" width="1.59765625" style="518" customWidth="1"/>
    <col min="70" max="70" width="2.296875" style="518" customWidth="1"/>
    <col min="71" max="100" width="1.59765625" style="518" customWidth="1"/>
    <col min="101" max="101" width="1.796875" style="518" customWidth="1"/>
    <col min="102" max="108" width="1.59765625" style="518" customWidth="1"/>
    <col min="109" max="109" width="6.09765625" style="518" hidden="1" customWidth="1"/>
    <col min="110" max="110" width="11.59765625" style="518" hidden="1" customWidth="1"/>
    <col min="111" max="111" width="5.59765625" style="518" hidden="1" customWidth="1"/>
    <col min="112" max="118" width="6.09765625" style="518" hidden="1" customWidth="1"/>
    <col min="119" max="119" width="10.09765625" style="518" hidden="1" customWidth="1"/>
    <col min="120" max="124" width="6.09765625" style="518" hidden="1" customWidth="1"/>
    <col min="125" max="125" width="16.796875" style="518" hidden="1" customWidth="1"/>
    <col min="126" max="126" width="5.59765625" style="518" customWidth="1"/>
    <col min="127" max="127" width="6.09765625" style="518" customWidth="1"/>
    <col min="128" max="130" width="8.59765625" style="411" customWidth="1"/>
    <col min="131" max="16384" width="8.59765625" style="411"/>
  </cols>
  <sheetData>
    <row r="1" spans="1:39" ht="15.6" customHeight="1" x14ac:dyDescent="0.15">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row>
    <row r="2" spans="1:39" ht="15.6" customHeight="1" x14ac:dyDescent="0.15">
      <c r="A2" s="230"/>
      <c r="B2" s="1604" t="s">
        <v>5807</v>
      </c>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404"/>
      <c r="AM2" s="230"/>
    </row>
    <row r="3" spans="1:39" ht="15.6" customHeight="1" x14ac:dyDescent="0.15">
      <c r="A3" s="230"/>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404"/>
      <c r="AM3" s="230"/>
    </row>
    <row r="4" spans="1:39" ht="15.6" customHeight="1" x14ac:dyDescent="0.15">
      <c r="A4" s="230"/>
      <c r="B4" s="1604"/>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604"/>
      <c r="AL4" s="404"/>
      <c r="AM4" s="230"/>
    </row>
    <row r="5" spans="1:39" ht="15.6" customHeight="1" x14ac:dyDescent="0.15">
      <c r="A5" s="230"/>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230"/>
    </row>
    <row r="6" spans="1:39" ht="15.6" customHeight="1" x14ac:dyDescent="0.15">
      <c r="A6" s="230"/>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30"/>
      <c r="AL6" s="230"/>
      <c r="AM6" s="230"/>
    </row>
    <row r="7" spans="1:39" ht="15.6" customHeight="1" x14ac:dyDescent="0.15">
      <c r="A7" s="230"/>
      <c r="B7" s="230"/>
      <c r="C7" s="230"/>
      <c r="D7" s="230"/>
      <c r="E7" s="230"/>
      <c r="F7" s="230"/>
      <c r="G7" s="230"/>
      <c r="H7" s="230"/>
      <c r="I7" s="230"/>
      <c r="J7" s="230"/>
      <c r="K7" s="230"/>
      <c r="M7" s="230"/>
      <c r="N7" s="1616" t="s">
        <v>5808</v>
      </c>
      <c r="O7" s="1616"/>
      <c r="P7" s="1616"/>
      <c r="Q7" s="1616"/>
      <c r="R7" s="1616"/>
      <c r="S7" s="1616"/>
      <c r="T7" s="1616"/>
      <c r="U7" s="1616"/>
      <c r="V7" s="1616"/>
      <c r="W7" s="1616"/>
      <c r="X7" s="1616"/>
      <c r="Y7" s="1616"/>
      <c r="Z7" s="1616"/>
      <c r="AA7" s="844"/>
      <c r="AB7" s="844"/>
      <c r="AC7" s="844"/>
      <c r="AD7" s="844"/>
      <c r="AE7" s="844"/>
      <c r="AF7" s="844"/>
      <c r="AG7" s="844"/>
      <c r="AH7" s="230"/>
      <c r="AI7" s="230"/>
      <c r="AJ7" s="230"/>
      <c r="AK7" s="230"/>
      <c r="AL7" s="230"/>
      <c r="AM7" s="230"/>
    </row>
    <row r="8" spans="1:39" ht="15.6" customHeight="1" x14ac:dyDescent="0.15">
      <c r="A8" s="230"/>
      <c r="B8" s="230"/>
      <c r="C8" s="230"/>
      <c r="D8" s="230"/>
      <c r="E8" s="230"/>
      <c r="F8" s="230"/>
      <c r="G8" s="230"/>
      <c r="H8" s="230"/>
      <c r="I8" s="230"/>
      <c r="J8" s="230"/>
      <c r="K8" s="230"/>
      <c r="L8" s="230"/>
      <c r="M8" s="230"/>
      <c r="N8" s="230"/>
      <c r="O8" s="230"/>
      <c r="P8" s="230"/>
      <c r="Q8" s="844"/>
      <c r="R8" s="844"/>
      <c r="S8" s="844"/>
      <c r="T8" s="844"/>
      <c r="U8" s="844"/>
      <c r="V8" s="844"/>
      <c r="W8" s="844"/>
      <c r="X8" s="844"/>
      <c r="Y8" s="844"/>
      <c r="Z8" s="844"/>
      <c r="AA8" s="844"/>
      <c r="AB8" s="844"/>
      <c r="AC8" s="844"/>
      <c r="AD8" s="844"/>
      <c r="AE8" s="844"/>
      <c r="AF8" s="844"/>
      <c r="AG8" s="844"/>
      <c r="AH8" s="230"/>
      <c r="AI8" s="230"/>
      <c r="AJ8" s="230"/>
      <c r="AK8" s="230"/>
      <c r="AL8" s="230"/>
      <c r="AM8" s="230"/>
    </row>
    <row r="9" spans="1:39" ht="15.6" customHeight="1" x14ac:dyDescent="0.15">
      <c r="A9" s="230"/>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row>
    <row r="10" spans="1:39" ht="15.6" customHeight="1" x14ac:dyDescent="0.15">
      <c r="A10" s="230"/>
      <c r="B10" s="1542" t="s">
        <v>5597</v>
      </c>
      <c r="C10" s="1527"/>
      <c r="D10" s="1527"/>
      <c r="E10" s="1527"/>
      <c r="F10" s="1527"/>
      <c r="G10" s="1527"/>
      <c r="H10" s="1527"/>
      <c r="I10" s="1527"/>
      <c r="J10" s="1519"/>
      <c r="K10" s="1542" t="s">
        <v>5866</v>
      </c>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c r="AG10" s="1527"/>
      <c r="AH10" s="1527"/>
      <c r="AI10" s="1527"/>
      <c r="AJ10" s="1527"/>
      <c r="AK10" s="1519"/>
      <c r="AL10" s="230"/>
    </row>
    <row r="11" spans="1:39" ht="15.6" customHeight="1" x14ac:dyDescent="0.15">
      <c r="A11" s="230"/>
      <c r="B11" s="1546"/>
      <c r="C11" s="1528"/>
      <c r="D11" s="1528"/>
      <c r="E11" s="1528"/>
      <c r="F11" s="1528"/>
      <c r="G11" s="1528"/>
      <c r="H11" s="1528"/>
      <c r="I11" s="1528"/>
      <c r="J11" s="1520"/>
      <c r="K11" s="1546"/>
      <c r="L11" s="1528"/>
      <c r="M11" s="1528"/>
      <c r="N11" s="1528"/>
      <c r="O11" s="1528"/>
      <c r="P11" s="1528"/>
      <c r="Q11" s="1528"/>
      <c r="R11" s="1528"/>
      <c r="S11" s="1528"/>
      <c r="T11" s="1528"/>
      <c r="U11" s="1528"/>
      <c r="V11" s="1528"/>
      <c r="W11" s="1528"/>
      <c r="X11" s="1528"/>
      <c r="Y11" s="1528"/>
      <c r="Z11" s="1528"/>
      <c r="AA11" s="1528"/>
      <c r="AB11" s="1528"/>
      <c r="AC11" s="1528"/>
      <c r="AD11" s="1528"/>
      <c r="AE11" s="1528"/>
      <c r="AF11" s="1528"/>
      <c r="AG11" s="1528"/>
      <c r="AH11" s="1528"/>
      <c r="AI11" s="1528"/>
      <c r="AJ11" s="1528"/>
      <c r="AK11" s="1520"/>
      <c r="AL11" s="230"/>
      <c r="AM11" s="230"/>
    </row>
    <row r="12" spans="1:39" ht="15.6" customHeight="1" x14ac:dyDescent="0.15">
      <c r="A12" s="230"/>
      <c r="B12" s="1640" t="s">
        <v>5809</v>
      </c>
      <c r="C12" s="1641"/>
      <c r="D12" s="1641"/>
      <c r="E12" s="1641"/>
      <c r="F12" s="1641"/>
      <c r="G12" s="1641"/>
      <c r="H12" s="1641"/>
      <c r="I12" s="1641"/>
      <c r="J12" s="1641"/>
      <c r="K12" s="1542" t="s">
        <v>5810</v>
      </c>
      <c r="L12" s="1522"/>
      <c r="M12" s="1522"/>
      <c r="N12" s="1522"/>
      <c r="O12" s="1522"/>
      <c r="P12" s="1522"/>
      <c r="Q12" s="1522"/>
      <c r="R12" s="1522"/>
      <c r="S12" s="1522"/>
      <c r="T12" s="1522"/>
      <c r="U12" s="1522"/>
      <c r="V12" s="1527" t="s">
        <v>5811</v>
      </c>
      <c r="W12" s="525"/>
      <c r="X12" s="525"/>
      <c r="Y12" s="1620"/>
      <c r="Z12" s="1621"/>
      <c r="AA12" s="1525"/>
      <c r="AB12" s="1527" t="s">
        <v>76</v>
      </c>
      <c r="AC12" s="1525"/>
      <c r="AD12" s="1527" t="s">
        <v>77</v>
      </c>
      <c r="AE12" s="1525"/>
      <c r="AF12" s="1527" t="s">
        <v>140</v>
      </c>
      <c r="AG12" s="525"/>
      <c r="AH12" s="525"/>
      <c r="AI12" s="525"/>
      <c r="AJ12" s="525"/>
      <c r="AK12" s="527"/>
      <c r="AL12" s="230"/>
      <c r="AM12" s="206"/>
    </row>
    <row r="13" spans="1:39" ht="15.6" customHeight="1" x14ac:dyDescent="0.15">
      <c r="A13" s="230"/>
      <c r="B13" s="1645"/>
      <c r="C13" s="1646"/>
      <c r="D13" s="1646"/>
      <c r="E13" s="1646"/>
      <c r="F13" s="1646"/>
      <c r="G13" s="1646"/>
      <c r="H13" s="1646"/>
      <c r="I13" s="1646"/>
      <c r="J13" s="1646"/>
      <c r="K13" s="1546"/>
      <c r="L13" s="1524"/>
      <c r="M13" s="1524"/>
      <c r="N13" s="1524"/>
      <c r="O13" s="1524"/>
      <c r="P13" s="1524"/>
      <c r="Q13" s="1524"/>
      <c r="R13" s="1524"/>
      <c r="S13" s="1524"/>
      <c r="T13" s="1524"/>
      <c r="U13" s="1524"/>
      <c r="V13" s="1528"/>
      <c r="W13" s="524"/>
      <c r="X13" s="524"/>
      <c r="Y13" s="1622"/>
      <c r="Z13" s="1623"/>
      <c r="AA13" s="1526"/>
      <c r="AB13" s="1528"/>
      <c r="AC13" s="1526"/>
      <c r="AD13" s="1528"/>
      <c r="AE13" s="1526"/>
      <c r="AF13" s="1528"/>
      <c r="AG13" s="524"/>
      <c r="AH13" s="524"/>
      <c r="AI13" s="524"/>
      <c r="AJ13" s="524"/>
      <c r="AK13" s="526"/>
      <c r="AL13" s="230"/>
      <c r="AM13" s="230"/>
    </row>
    <row r="14" spans="1:39" ht="15.6" customHeight="1" x14ac:dyDescent="0.15">
      <c r="A14" s="230"/>
      <c r="B14" s="1640" t="s">
        <v>5681</v>
      </c>
      <c r="C14" s="1641"/>
      <c r="D14" s="1641"/>
      <c r="E14" s="1641"/>
      <c r="F14" s="1641"/>
      <c r="G14" s="1642"/>
      <c r="H14" s="1542" t="s">
        <v>806</v>
      </c>
      <c r="I14" s="1527"/>
      <c r="J14" s="1519"/>
      <c r="K14" s="1521"/>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37"/>
      <c r="AL14" s="230"/>
      <c r="AM14" s="230"/>
    </row>
    <row r="15" spans="1:39" ht="15.6" customHeight="1" x14ac:dyDescent="0.15">
      <c r="A15" s="230"/>
      <c r="B15" s="1643"/>
      <c r="C15" s="1604"/>
      <c r="D15" s="1604"/>
      <c r="E15" s="1604"/>
      <c r="F15" s="1604"/>
      <c r="G15" s="1644"/>
      <c r="H15" s="1546"/>
      <c r="I15" s="1528"/>
      <c r="J15" s="1520"/>
      <c r="K15" s="1523"/>
      <c r="L15" s="1524"/>
      <c r="M15" s="1524"/>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41"/>
      <c r="AL15" s="230"/>
      <c r="AM15" s="230"/>
    </row>
    <row r="16" spans="1:39" ht="15.6" customHeight="1" x14ac:dyDescent="0.15">
      <c r="A16" s="230"/>
      <c r="B16" s="1643"/>
      <c r="C16" s="1604"/>
      <c r="D16" s="1604"/>
      <c r="E16" s="1604"/>
      <c r="F16" s="1604"/>
      <c r="G16" s="1644"/>
      <c r="H16" s="1542" t="s">
        <v>5578</v>
      </c>
      <c r="I16" s="1527"/>
      <c r="J16" s="1519"/>
      <c r="K16" s="1480" t="s">
        <v>612</v>
      </c>
      <c r="L16" s="1908"/>
      <c r="M16" s="1908"/>
      <c r="N16" s="1752"/>
      <c r="O16" s="1929"/>
      <c r="P16" s="1929"/>
      <c r="Q16" s="1929"/>
      <c r="R16" s="845" t="s">
        <v>611</v>
      </c>
      <c r="S16" s="1929"/>
      <c r="T16" s="1929"/>
      <c r="U16" s="1929"/>
      <c r="AD16" s="846"/>
      <c r="AE16" s="846"/>
      <c r="AF16" s="846"/>
      <c r="AG16" s="846"/>
      <c r="AH16" s="846"/>
      <c r="AI16" s="846"/>
      <c r="AJ16" s="846"/>
      <c r="AK16" s="847"/>
      <c r="AL16" s="230"/>
      <c r="AM16" s="230"/>
    </row>
    <row r="17" spans="1:109" ht="15.6" customHeight="1" x14ac:dyDescent="0.15">
      <c r="A17" s="230"/>
      <c r="B17" s="1643"/>
      <c r="C17" s="1604"/>
      <c r="D17" s="1604"/>
      <c r="E17" s="1604"/>
      <c r="F17" s="1604"/>
      <c r="G17" s="1644"/>
      <c r="H17" s="1543"/>
      <c r="I17" s="1544"/>
      <c r="J17" s="1545"/>
      <c r="K17" s="1474" t="s">
        <v>610</v>
      </c>
      <c r="L17" s="1475"/>
      <c r="M17" s="1475"/>
      <c r="N17" s="1476"/>
      <c r="O17" s="1910"/>
      <c r="P17" s="1911"/>
      <c r="Q17" s="1911"/>
      <c r="R17" s="1911"/>
      <c r="S17" s="1911"/>
      <c r="T17" s="1911"/>
      <c r="U17" s="1911"/>
      <c r="V17" s="1912"/>
      <c r="W17" s="1474" t="s">
        <v>609</v>
      </c>
      <c r="X17" s="1475"/>
      <c r="Y17" s="1475"/>
      <c r="Z17" s="1476"/>
      <c r="AA17" s="1910"/>
      <c r="AB17" s="1911"/>
      <c r="AC17" s="1911"/>
      <c r="AD17" s="1911"/>
      <c r="AE17" s="1911"/>
      <c r="AF17" s="1911"/>
      <c r="AG17" s="1911"/>
      <c r="AH17" s="1911"/>
      <c r="AI17" s="1911"/>
      <c r="AJ17" s="1911"/>
      <c r="AK17" s="1912"/>
      <c r="AL17" s="230"/>
      <c r="AM17" s="230"/>
    </row>
    <row r="18" spans="1:109" ht="15.6" customHeight="1" x14ac:dyDescent="0.15">
      <c r="A18" s="230"/>
      <c r="B18" s="1643"/>
      <c r="C18" s="1604"/>
      <c r="D18" s="1604"/>
      <c r="E18" s="1604"/>
      <c r="F18" s="1604"/>
      <c r="G18" s="1644"/>
      <c r="H18" s="1543"/>
      <c r="I18" s="1544"/>
      <c r="J18" s="1545"/>
      <c r="K18" s="1474" t="s">
        <v>8558</v>
      </c>
      <c r="L18" s="1475"/>
      <c r="M18" s="1475"/>
      <c r="N18" s="1476"/>
      <c r="O18" s="1910"/>
      <c r="P18" s="1911"/>
      <c r="Q18" s="1911"/>
      <c r="R18" s="1911"/>
      <c r="S18" s="1911"/>
      <c r="T18" s="1911"/>
      <c r="U18" s="1911"/>
      <c r="V18" s="1912"/>
      <c r="W18" s="1909" t="s">
        <v>608</v>
      </c>
      <c r="X18" s="1909"/>
      <c r="Y18" s="1909"/>
      <c r="Z18" s="1909"/>
      <c r="AA18" s="1910"/>
      <c r="AB18" s="1911"/>
      <c r="AC18" s="1911"/>
      <c r="AD18" s="1911"/>
      <c r="AE18" s="1911"/>
      <c r="AF18" s="1911"/>
      <c r="AG18" s="1911"/>
      <c r="AH18" s="1911"/>
      <c r="AI18" s="1911"/>
      <c r="AJ18" s="1911"/>
      <c r="AK18" s="1912"/>
      <c r="AL18" s="230"/>
      <c r="AM18" s="230"/>
    </row>
    <row r="19" spans="1:109" ht="15.6" customHeight="1" x14ac:dyDescent="0.15">
      <c r="A19" s="230"/>
      <c r="B19" s="1645"/>
      <c r="C19" s="1646"/>
      <c r="D19" s="1646"/>
      <c r="E19" s="1646"/>
      <c r="F19" s="1646"/>
      <c r="G19" s="1647"/>
      <c r="H19" s="1546"/>
      <c r="I19" s="1528"/>
      <c r="J19" s="1520"/>
      <c r="K19" s="1474" t="s">
        <v>607</v>
      </c>
      <c r="L19" s="1475"/>
      <c r="M19" s="1475"/>
      <c r="N19" s="1476"/>
      <c r="O19" s="1474"/>
      <c r="P19" s="1475"/>
      <c r="Q19" s="1475"/>
      <c r="R19" s="1475"/>
      <c r="S19" s="1475"/>
      <c r="T19" s="1475"/>
      <c r="U19" s="1475"/>
      <c r="V19" s="1475"/>
      <c r="W19" s="1475"/>
      <c r="X19" s="1475"/>
      <c r="Y19" s="1475"/>
      <c r="Z19" s="1475"/>
      <c r="AA19" s="1475"/>
      <c r="AB19" s="1475"/>
      <c r="AC19" s="1475"/>
      <c r="AD19" s="1475"/>
      <c r="AE19" s="1475"/>
      <c r="AF19" s="1475"/>
      <c r="AG19" s="1475"/>
      <c r="AH19" s="1475"/>
      <c r="AI19" s="1475"/>
      <c r="AJ19" s="1475"/>
      <c r="AK19" s="1476"/>
      <c r="AL19" s="230"/>
      <c r="AM19" s="230"/>
    </row>
    <row r="20" spans="1:109" ht="15.6" customHeight="1" x14ac:dyDescent="0.15">
      <c r="A20" s="230"/>
      <c r="B20" s="1542" t="s">
        <v>5577</v>
      </c>
      <c r="C20" s="1527"/>
      <c r="D20" s="1527"/>
      <c r="E20" s="1527"/>
      <c r="F20" s="1527"/>
      <c r="G20" s="1519"/>
      <c r="H20" s="1542" t="s">
        <v>5576</v>
      </c>
      <c r="I20" s="1527"/>
      <c r="J20" s="1519"/>
      <c r="K20" s="250"/>
      <c r="L20" s="250"/>
      <c r="M20" s="250"/>
      <c r="N20" s="250"/>
      <c r="O20" s="230"/>
      <c r="P20" s="230"/>
      <c r="Q20" s="250"/>
      <c r="R20" s="525"/>
      <c r="S20" s="250"/>
      <c r="T20" s="250"/>
      <c r="U20" s="206"/>
      <c r="V20" s="206"/>
      <c r="W20" s="206"/>
      <c r="X20" s="206"/>
      <c r="Y20" s="206"/>
      <c r="Z20" s="206"/>
      <c r="AA20" s="206"/>
      <c r="AB20" s="206"/>
      <c r="AC20" s="206"/>
      <c r="AD20" s="206"/>
      <c r="AE20" s="206"/>
      <c r="AF20" s="206"/>
      <c r="AG20" s="206"/>
      <c r="AH20" s="206"/>
      <c r="AI20" s="206"/>
      <c r="AJ20" s="206"/>
      <c r="AK20" s="458"/>
      <c r="AL20" s="206"/>
      <c r="AM20" s="206"/>
    </row>
    <row r="21" spans="1:109" ht="15.6" customHeight="1" x14ac:dyDescent="0.15">
      <c r="A21" s="230"/>
      <c r="B21" s="1543"/>
      <c r="C21" s="1544"/>
      <c r="D21" s="1544"/>
      <c r="E21" s="1544"/>
      <c r="F21" s="1544"/>
      <c r="G21" s="1545"/>
      <c r="H21" s="1543"/>
      <c r="I21" s="1544"/>
      <c r="J21" s="1545"/>
      <c r="K21" s="230"/>
      <c r="L21" s="834"/>
      <c r="M21" s="257" t="s">
        <v>5695</v>
      </c>
      <c r="N21" s="230"/>
      <c r="O21" s="230"/>
      <c r="P21" s="230"/>
      <c r="Q21" s="230"/>
      <c r="R21" s="230"/>
      <c r="S21" s="230"/>
      <c r="T21" s="230"/>
      <c r="X21" s="834"/>
      <c r="Y21" s="257" t="s">
        <v>5853</v>
      </c>
      <c r="Z21" s="206"/>
      <c r="AA21" s="206"/>
      <c r="AB21" s="206"/>
      <c r="AC21" s="206"/>
      <c r="AG21" s="206"/>
      <c r="AH21" s="206"/>
      <c r="AI21" s="206"/>
      <c r="AJ21" s="206"/>
      <c r="AK21" s="458"/>
      <c r="AL21" s="206"/>
      <c r="AM21" s="206"/>
    </row>
    <row r="22" spans="1:109" ht="15.6" customHeight="1" x14ac:dyDescent="0.15">
      <c r="A22" s="230"/>
      <c r="B22" s="1543"/>
      <c r="C22" s="1544"/>
      <c r="D22" s="1544"/>
      <c r="E22" s="1544"/>
      <c r="F22" s="1544"/>
      <c r="G22" s="1545"/>
      <c r="H22" s="1543"/>
      <c r="I22" s="1544"/>
      <c r="J22" s="1545"/>
      <c r="K22" s="230"/>
      <c r="L22" s="834"/>
      <c r="M22" s="257" t="s">
        <v>5854</v>
      </c>
      <c r="N22" s="230"/>
      <c r="O22" s="230"/>
      <c r="P22" s="230"/>
      <c r="Q22" s="230"/>
      <c r="R22" s="230"/>
      <c r="S22" s="230"/>
      <c r="T22" s="230"/>
      <c r="X22" s="834"/>
      <c r="Y22" s="257" t="s">
        <v>5855</v>
      </c>
      <c r="Z22" s="206"/>
      <c r="AA22" s="206"/>
      <c r="AB22" s="206"/>
      <c r="AC22" s="206"/>
      <c r="AG22" s="206"/>
      <c r="AH22" s="206"/>
      <c r="AI22" s="206"/>
      <c r="AJ22" s="206"/>
      <c r="AK22" s="458"/>
      <c r="AL22" s="206"/>
      <c r="AM22" s="206"/>
    </row>
    <row r="23" spans="1:109" ht="15.6" customHeight="1" x14ac:dyDescent="0.15">
      <c r="A23" s="230"/>
      <c r="B23" s="1543"/>
      <c r="C23" s="1544"/>
      <c r="D23" s="1544"/>
      <c r="E23" s="1544"/>
      <c r="F23" s="1544"/>
      <c r="G23" s="1545"/>
      <c r="H23" s="1543"/>
      <c r="I23" s="1544"/>
      <c r="J23" s="1545"/>
      <c r="K23" s="230"/>
      <c r="L23" s="834"/>
      <c r="M23" s="230" t="s">
        <v>5856</v>
      </c>
      <c r="N23" s="230"/>
      <c r="O23" s="230"/>
      <c r="P23" s="230"/>
      <c r="Q23" s="230"/>
      <c r="R23" s="230"/>
      <c r="S23" s="230"/>
      <c r="T23" s="230"/>
      <c r="X23" s="834"/>
      <c r="Y23" s="230" t="s">
        <v>5857</v>
      </c>
      <c r="Z23" s="230"/>
      <c r="AA23" s="230"/>
      <c r="AB23" s="230"/>
      <c r="AC23" s="230"/>
      <c r="AG23" s="230"/>
      <c r="AH23" s="230"/>
      <c r="AI23" s="230"/>
      <c r="AJ23" s="230"/>
      <c r="AK23" s="256"/>
      <c r="AL23" s="230"/>
      <c r="AM23" s="230"/>
    </row>
    <row r="24" spans="1:109" ht="15.6" customHeight="1" x14ac:dyDescent="0.15">
      <c r="A24" s="230"/>
      <c r="B24" s="1543"/>
      <c r="C24" s="1544"/>
      <c r="D24" s="1544"/>
      <c r="E24" s="1544"/>
      <c r="F24" s="1544"/>
      <c r="G24" s="1545"/>
      <c r="H24" s="1543"/>
      <c r="I24" s="1544"/>
      <c r="J24" s="1545"/>
      <c r="K24" s="230"/>
      <c r="L24" s="834"/>
      <c r="M24" s="257" t="s">
        <v>5858</v>
      </c>
      <c r="N24" s="230"/>
      <c r="O24" s="230"/>
      <c r="P24" s="230"/>
      <c r="Q24" s="230"/>
      <c r="R24" s="230"/>
      <c r="S24" s="230"/>
      <c r="T24" s="230"/>
      <c r="X24" s="834"/>
      <c r="Y24" s="230" t="s">
        <v>5651</v>
      </c>
      <c r="Z24" s="206"/>
      <c r="AA24" s="206"/>
      <c r="AB24" s="206"/>
      <c r="AC24" s="206"/>
      <c r="AG24" s="206"/>
      <c r="AH24" s="206"/>
      <c r="AI24" s="206"/>
      <c r="AJ24" s="206"/>
      <c r="AK24" s="458"/>
      <c r="AL24" s="206"/>
      <c r="AM24" s="230"/>
    </row>
    <row r="25" spans="1:109" ht="15.6" customHeight="1" x14ac:dyDescent="0.15">
      <c r="A25" s="230"/>
      <c r="B25" s="1543"/>
      <c r="C25" s="1544"/>
      <c r="D25" s="1544"/>
      <c r="E25" s="1544"/>
      <c r="F25" s="1544"/>
      <c r="G25" s="1545"/>
      <c r="H25" s="1543"/>
      <c r="I25" s="1544"/>
      <c r="J25" s="1545"/>
      <c r="K25" s="230"/>
      <c r="L25" s="834"/>
      <c r="M25" s="230" t="s">
        <v>818</v>
      </c>
      <c r="N25" s="230"/>
      <c r="O25" s="230"/>
      <c r="P25" s="230"/>
      <c r="Q25" s="230"/>
      <c r="R25" s="230"/>
      <c r="S25" s="230"/>
      <c r="T25" s="230"/>
      <c r="X25" s="834"/>
      <c r="Y25" s="230" t="s">
        <v>5650</v>
      </c>
      <c r="AK25" s="522"/>
      <c r="AM25" s="230"/>
    </row>
    <row r="26" spans="1:109" ht="15.6" hidden="1" customHeight="1" x14ac:dyDescent="0.15">
      <c r="A26" s="230"/>
      <c r="B26" s="1543"/>
      <c r="C26" s="1544"/>
      <c r="D26" s="1544"/>
      <c r="E26" s="1544"/>
      <c r="F26" s="1544"/>
      <c r="G26" s="1545"/>
      <c r="H26" s="1543"/>
      <c r="I26" s="1544"/>
      <c r="J26" s="1545"/>
      <c r="K26" s="230"/>
      <c r="N26" s="230"/>
      <c r="O26" s="230"/>
      <c r="P26" s="230"/>
      <c r="Q26" s="230"/>
      <c r="R26" s="230"/>
      <c r="S26" s="230"/>
      <c r="T26" s="230"/>
      <c r="W26" s="230"/>
      <c r="X26" s="230"/>
      <c r="Y26" s="230"/>
      <c r="Z26" s="230"/>
      <c r="AA26" s="230"/>
      <c r="AB26" s="230"/>
      <c r="AC26" s="230"/>
      <c r="AD26" s="230"/>
      <c r="AE26" s="230"/>
      <c r="AF26" s="230"/>
      <c r="AG26" s="230"/>
      <c r="AH26" s="230"/>
      <c r="AI26" s="230"/>
      <c r="AJ26" s="230"/>
      <c r="AK26" s="256"/>
      <c r="AL26" s="230"/>
      <c r="AM26" s="230"/>
    </row>
    <row r="27" spans="1:109" ht="15.6" customHeight="1" x14ac:dyDescent="0.15">
      <c r="A27" s="230"/>
      <c r="B27" s="1546"/>
      <c r="C27" s="1528"/>
      <c r="D27" s="1528"/>
      <c r="E27" s="1528"/>
      <c r="F27" s="1528"/>
      <c r="G27" s="1520"/>
      <c r="H27" s="1546"/>
      <c r="I27" s="1528"/>
      <c r="J27" s="1520"/>
      <c r="K27" s="263"/>
      <c r="L27" s="263"/>
      <c r="M27" s="263"/>
      <c r="N27" s="263"/>
      <c r="O27" s="263"/>
      <c r="P27" s="263"/>
      <c r="Q27" s="263"/>
      <c r="R27" s="263"/>
      <c r="S27" s="263"/>
      <c r="T27" s="263"/>
      <c r="U27" s="279"/>
      <c r="V27" s="279"/>
      <c r="W27" s="279"/>
      <c r="X27" s="279"/>
      <c r="Y27" s="279"/>
      <c r="Z27" s="279"/>
      <c r="AA27" s="279"/>
      <c r="AB27" s="279"/>
      <c r="AC27" s="279"/>
      <c r="AD27" s="279"/>
      <c r="AE27" s="279"/>
      <c r="AF27" s="279"/>
      <c r="AG27" s="279"/>
      <c r="AH27" s="279"/>
      <c r="AI27" s="279"/>
      <c r="AJ27" s="279"/>
      <c r="AK27" s="456"/>
      <c r="AL27" s="206"/>
      <c r="AM27" s="230"/>
    </row>
    <row r="28" spans="1:109" ht="25.5" customHeight="1" x14ac:dyDescent="0.15">
      <c r="A28" s="230"/>
      <c r="B28" s="1608" t="s">
        <v>5591</v>
      </c>
      <c r="C28" s="1609"/>
      <c r="D28" s="1609"/>
      <c r="E28" s="1609"/>
      <c r="F28" s="1609"/>
      <c r="G28" s="1609"/>
      <c r="H28" s="1609"/>
      <c r="I28" s="1609"/>
      <c r="J28" s="1610"/>
      <c r="K28" s="1559"/>
      <c r="L28" s="1560"/>
      <c r="M28" s="826"/>
      <c r="N28" s="468" t="s">
        <v>76</v>
      </c>
      <c r="O28" s="826"/>
      <c r="P28" s="468" t="s">
        <v>77</v>
      </c>
      <c r="Q28" s="826"/>
      <c r="R28" s="468" t="s">
        <v>140</v>
      </c>
      <c r="S28" s="468"/>
      <c r="T28" s="848"/>
      <c r="U28" s="848"/>
      <c r="V28" s="848"/>
      <c r="W28" s="848"/>
      <c r="X28" s="848"/>
      <c r="Y28" s="848"/>
      <c r="Z28" s="848"/>
      <c r="AA28" s="848"/>
      <c r="AB28" s="468"/>
      <c r="AC28" s="468"/>
      <c r="AD28" s="468"/>
      <c r="AE28" s="468"/>
      <c r="AF28" s="468"/>
      <c r="AG28" s="468"/>
      <c r="AH28" s="468"/>
      <c r="AI28" s="468"/>
      <c r="AJ28" s="468"/>
      <c r="AK28" s="447"/>
      <c r="AL28" s="260"/>
      <c r="AM28" s="206"/>
    </row>
    <row r="29" spans="1:109" ht="15.6" customHeight="1" x14ac:dyDescent="0.15">
      <c r="A29" s="230"/>
      <c r="B29" s="1542" t="s">
        <v>43</v>
      </c>
      <c r="C29" s="1527"/>
      <c r="D29" s="1527"/>
      <c r="E29" s="1527"/>
      <c r="F29" s="1527"/>
      <c r="G29" s="1527"/>
      <c r="H29" s="1527"/>
      <c r="I29" s="1527"/>
      <c r="J29" s="1519"/>
      <c r="K29" s="1542"/>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19"/>
      <c r="AL29" s="230"/>
      <c r="AM29" s="230"/>
    </row>
    <row r="30" spans="1:109" ht="15.6" customHeight="1" x14ac:dyDescent="0.15">
      <c r="A30" s="230"/>
      <c r="B30" s="1543"/>
      <c r="C30" s="1544"/>
      <c r="D30" s="1544"/>
      <c r="E30" s="1544"/>
      <c r="F30" s="1544"/>
      <c r="G30" s="1544"/>
      <c r="H30" s="1544"/>
      <c r="I30" s="1544"/>
      <c r="J30" s="1545"/>
      <c r="K30" s="1543"/>
      <c r="L30" s="1544"/>
      <c r="M30" s="1544"/>
      <c r="N30" s="1544"/>
      <c r="O30" s="1544"/>
      <c r="P30" s="1544"/>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5"/>
      <c r="AL30" s="230"/>
      <c r="AM30" s="230"/>
    </row>
    <row r="31" spans="1:109" ht="15.6" customHeight="1" x14ac:dyDescent="0.15">
      <c r="A31" s="230"/>
      <c r="B31" s="1546"/>
      <c r="C31" s="1528"/>
      <c r="D31" s="1528"/>
      <c r="E31" s="1528"/>
      <c r="F31" s="1528"/>
      <c r="G31" s="1528"/>
      <c r="H31" s="1528"/>
      <c r="I31" s="1528"/>
      <c r="J31" s="1520"/>
      <c r="K31" s="1546"/>
      <c r="L31" s="1528"/>
      <c r="M31" s="1528"/>
      <c r="N31" s="1528"/>
      <c r="O31" s="1528"/>
      <c r="P31" s="1528"/>
      <c r="Q31" s="1528"/>
      <c r="R31" s="1528"/>
      <c r="S31" s="1528"/>
      <c r="T31" s="1528"/>
      <c r="U31" s="1528"/>
      <c r="V31" s="1528"/>
      <c r="W31" s="1528"/>
      <c r="X31" s="1528"/>
      <c r="Y31" s="1528"/>
      <c r="Z31" s="1528"/>
      <c r="AA31" s="1528"/>
      <c r="AB31" s="1528"/>
      <c r="AC31" s="1528"/>
      <c r="AD31" s="1528"/>
      <c r="AE31" s="1528"/>
      <c r="AF31" s="1528"/>
      <c r="AG31" s="1528"/>
      <c r="AH31" s="1528"/>
      <c r="AI31" s="1528"/>
      <c r="AJ31" s="1528"/>
      <c r="AK31" s="1520"/>
      <c r="AL31" s="230"/>
      <c r="AM31" s="230"/>
    </row>
    <row r="32" spans="1:109" ht="15.6" customHeight="1" x14ac:dyDescent="0.15">
      <c r="A32" s="230"/>
      <c r="B32" s="1632" t="s">
        <v>628</v>
      </c>
      <c r="C32" s="1633"/>
      <c r="D32" s="1633"/>
      <c r="E32" s="1633"/>
      <c r="F32" s="1633"/>
      <c r="G32" s="1633"/>
      <c r="H32" s="1633"/>
      <c r="I32" s="1633"/>
      <c r="J32" s="1633"/>
      <c r="K32" s="1633"/>
      <c r="L32" s="1633"/>
      <c r="M32" s="1633"/>
      <c r="N32" s="1633"/>
      <c r="O32" s="1633"/>
      <c r="P32" s="1633"/>
      <c r="Q32" s="1633"/>
      <c r="R32" s="1633"/>
      <c r="S32" s="1633"/>
      <c r="T32" s="1633"/>
      <c r="U32" s="1633"/>
      <c r="V32" s="1633"/>
      <c r="W32" s="1633"/>
      <c r="X32" s="1633"/>
      <c r="Y32" s="1633"/>
      <c r="Z32" s="1633"/>
      <c r="AA32" s="1633"/>
      <c r="AB32" s="1633"/>
      <c r="AC32" s="1633"/>
      <c r="AD32" s="1633"/>
      <c r="AE32" s="1633"/>
      <c r="AF32" s="1633"/>
      <c r="AG32" s="1633"/>
      <c r="AH32" s="1633"/>
      <c r="AI32" s="1633"/>
      <c r="AJ32" s="1633"/>
      <c r="AK32" s="1634"/>
      <c r="AL32" s="518"/>
      <c r="AM32" s="230"/>
      <c r="AN32" s="1544" t="s">
        <v>8747</v>
      </c>
      <c r="AO32" s="1544"/>
      <c r="AP32" s="1544"/>
      <c r="AQ32" s="1544"/>
      <c r="AR32" s="1544"/>
      <c r="AS32" s="1544"/>
      <c r="AT32" s="1544"/>
      <c r="AU32" s="1544"/>
      <c r="AV32" s="1544"/>
      <c r="AW32" s="1544"/>
      <c r="AX32" s="1544"/>
      <c r="AY32" s="1544"/>
      <c r="AZ32" s="1544"/>
      <c r="BA32" s="1544"/>
      <c r="BB32" s="1544"/>
      <c r="BC32" s="1544"/>
      <c r="BD32" s="1544"/>
      <c r="BE32" s="1544"/>
      <c r="BF32" s="1544"/>
      <c r="BG32" s="1544"/>
      <c r="BH32" s="1544"/>
      <c r="BI32" s="1544"/>
      <c r="BJ32" s="1544"/>
      <c r="BK32" s="1544"/>
      <c r="BL32" s="1544"/>
      <c r="BM32" s="1544"/>
      <c r="BN32" s="1544"/>
      <c r="BO32" s="1544"/>
      <c r="BP32" s="1544"/>
      <c r="BQ32" s="1544"/>
      <c r="BR32" s="1544"/>
      <c r="BS32" s="1544"/>
      <c r="BT32" s="1544"/>
      <c r="BU32" s="1544"/>
      <c r="BV32" s="1544"/>
      <c r="BW32" s="1544"/>
      <c r="BX32" s="1544"/>
      <c r="BY32" s="1544"/>
      <c r="BZ32" s="1544"/>
      <c r="CA32" s="1544"/>
      <c r="CB32" s="1544"/>
      <c r="CC32" s="1544"/>
      <c r="CD32" s="1544"/>
      <c r="CE32" s="1544"/>
      <c r="CF32" s="1544"/>
      <c r="CG32" s="1544"/>
      <c r="CH32" s="1544"/>
      <c r="CI32" s="1544"/>
      <c r="CJ32" s="1544"/>
      <c r="CK32" s="1544"/>
      <c r="CL32" s="1544"/>
      <c r="CM32" s="1544"/>
      <c r="CN32" s="1544"/>
      <c r="CO32" s="1544"/>
      <c r="CP32" s="1544"/>
      <c r="CQ32" s="1544"/>
      <c r="CR32" s="1544"/>
      <c r="CS32" s="1544"/>
      <c r="CT32" s="1544"/>
      <c r="CU32" s="1544"/>
      <c r="CV32" s="1544"/>
      <c r="CW32" s="1544"/>
      <c r="CX32" s="1544"/>
      <c r="CY32" s="1544"/>
      <c r="CZ32" s="1544"/>
      <c r="DA32" s="1544"/>
      <c r="DB32" s="1544"/>
      <c r="DC32" s="1544"/>
      <c r="DD32" s="1544"/>
      <c r="DE32" s="254"/>
    </row>
    <row r="33" spans="1:124" ht="15.6" customHeight="1" x14ac:dyDescent="0.15">
      <c r="A33" s="230"/>
      <c r="B33" s="1638"/>
      <c r="C33" s="1639"/>
      <c r="D33" s="1639"/>
      <c r="E33" s="1639"/>
      <c r="F33" s="1639"/>
      <c r="G33" s="1639"/>
      <c r="H33" s="1639"/>
      <c r="I33" s="1639"/>
      <c r="J33" s="1639"/>
      <c r="K33" s="1639"/>
      <c r="L33" s="1639"/>
      <c r="M33" s="1639"/>
      <c r="N33" s="1639"/>
      <c r="O33" s="1639"/>
      <c r="P33" s="1639"/>
      <c r="Q33" s="1639"/>
      <c r="R33" s="1639"/>
      <c r="S33" s="1639"/>
      <c r="T33" s="1639"/>
      <c r="U33" s="1639"/>
      <c r="V33" s="1639"/>
      <c r="W33" s="1639"/>
      <c r="X33" s="1639"/>
      <c r="Y33" s="1639"/>
      <c r="Z33" s="1639"/>
      <c r="AA33" s="1639"/>
      <c r="AB33" s="1639"/>
      <c r="AC33" s="1639"/>
      <c r="AD33" s="1639"/>
      <c r="AE33" s="1639"/>
      <c r="AF33" s="1639"/>
      <c r="AG33" s="1639"/>
      <c r="AH33" s="1639"/>
      <c r="AI33" s="1639"/>
      <c r="AJ33" s="1639"/>
      <c r="AK33" s="1651"/>
      <c r="AL33" s="518"/>
      <c r="AM33" s="230"/>
      <c r="AN33" s="1544"/>
      <c r="AO33" s="1544"/>
      <c r="AP33" s="1544"/>
      <c r="AQ33" s="1544"/>
      <c r="AR33" s="1544"/>
      <c r="AS33" s="1544"/>
      <c r="AT33" s="1544"/>
      <c r="AU33" s="1544"/>
      <c r="AV33" s="1544"/>
      <c r="AW33" s="1544"/>
      <c r="AX33" s="1544"/>
      <c r="AY33" s="1544"/>
      <c r="AZ33" s="1544"/>
      <c r="BA33" s="1544"/>
      <c r="BB33" s="1544"/>
      <c r="BC33" s="1544"/>
      <c r="BD33" s="1544"/>
      <c r="BE33" s="1544"/>
      <c r="BF33" s="1544"/>
      <c r="BG33" s="1544"/>
      <c r="BH33" s="1544"/>
      <c r="BI33" s="1544"/>
      <c r="BJ33" s="1544"/>
      <c r="BK33" s="1544"/>
      <c r="BL33" s="1544"/>
      <c r="BM33" s="1544"/>
      <c r="BN33" s="1544"/>
      <c r="BO33" s="1544"/>
      <c r="BP33" s="1544"/>
      <c r="BQ33" s="1544"/>
      <c r="BR33" s="1544"/>
      <c r="BS33" s="1544"/>
      <c r="BT33" s="1544"/>
      <c r="BU33" s="1544"/>
      <c r="BV33" s="1544"/>
      <c r="BW33" s="1544"/>
      <c r="BX33" s="1544"/>
      <c r="BY33" s="1544"/>
      <c r="BZ33" s="1544"/>
      <c r="CA33" s="1544"/>
      <c r="CB33" s="1544"/>
      <c r="CC33" s="1544"/>
      <c r="CD33" s="1544"/>
      <c r="CE33" s="1544"/>
      <c r="CF33" s="1544"/>
      <c r="CG33" s="1544"/>
      <c r="CH33" s="1544"/>
      <c r="CI33" s="1544"/>
      <c r="CJ33" s="1544"/>
      <c r="CK33" s="1544"/>
      <c r="CL33" s="1544"/>
      <c r="CM33" s="1544"/>
      <c r="CN33" s="1544"/>
      <c r="CO33" s="1544"/>
      <c r="CP33" s="1544"/>
      <c r="CQ33" s="1544"/>
      <c r="CR33" s="1544"/>
      <c r="CS33" s="1544"/>
      <c r="CT33" s="1544"/>
      <c r="CU33" s="1544"/>
      <c r="CV33" s="1544"/>
      <c r="CW33" s="1544"/>
      <c r="CX33" s="1544"/>
      <c r="CY33" s="1544"/>
      <c r="CZ33" s="1544"/>
      <c r="DA33" s="1544"/>
      <c r="DB33" s="1544"/>
      <c r="DC33" s="1544"/>
      <c r="DD33" s="1544"/>
      <c r="DE33" s="254"/>
    </row>
    <row r="34" spans="1:124" ht="15.6" customHeight="1" x14ac:dyDescent="0.15">
      <c r="A34" s="230"/>
      <c r="B34" s="1640" t="s">
        <v>818</v>
      </c>
      <c r="C34" s="1641"/>
      <c r="D34" s="1641"/>
      <c r="E34" s="1641"/>
      <c r="F34" s="1641"/>
      <c r="G34" s="1641"/>
      <c r="H34" s="1641"/>
      <c r="I34" s="1641"/>
      <c r="J34" s="1641"/>
      <c r="K34" s="1641"/>
      <c r="L34" s="1641"/>
      <c r="M34" s="1641"/>
      <c r="N34" s="1641"/>
      <c r="O34" s="1641"/>
      <c r="P34" s="1641"/>
      <c r="Q34" s="1641"/>
      <c r="R34" s="1641"/>
      <c r="S34" s="1642"/>
      <c r="T34" s="1923"/>
      <c r="U34" s="1924"/>
      <c r="V34" s="1924"/>
      <c r="W34" s="1924"/>
      <c r="X34" s="1924"/>
      <c r="Y34" s="1924"/>
      <c r="Z34" s="1924"/>
      <c r="AA34" s="1924"/>
      <c r="AB34" s="1924"/>
      <c r="AC34" s="1924"/>
      <c r="AD34" s="1924"/>
      <c r="AE34" s="1924"/>
      <c r="AF34" s="1924"/>
      <c r="AG34" s="1924"/>
      <c r="AH34" s="1924"/>
      <c r="AI34" s="1924"/>
      <c r="AJ34" s="1924"/>
      <c r="AK34" s="1925"/>
      <c r="AL34" s="518"/>
      <c r="AM34" s="230"/>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54"/>
    </row>
    <row r="35" spans="1:124" ht="15.6" customHeight="1" x14ac:dyDescent="0.2">
      <c r="A35" s="230"/>
      <c r="B35" s="1643"/>
      <c r="C35" s="1604"/>
      <c r="D35" s="1604"/>
      <c r="E35" s="1604"/>
      <c r="F35" s="1604"/>
      <c r="G35" s="1604"/>
      <c r="H35" s="1604"/>
      <c r="I35" s="1604"/>
      <c r="J35" s="1604"/>
      <c r="K35" s="1604"/>
      <c r="L35" s="1604"/>
      <c r="M35" s="1604"/>
      <c r="N35" s="1604"/>
      <c r="O35" s="1604"/>
      <c r="P35" s="1604"/>
      <c r="Q35" s="1604"/>
      <c r="R35" s="1604"/>
      <c r="S35" s="1644"/>
      <c r="T35" s="1926"/>
      <c r="U35" s="1927"/>
      <c r="V35" s="1927"/>
      <c r="W35" s="1927"/>
      <c r="X35" s="1927"/>
      <c r="Y35" s="1927"/>
      <c r="Z35" s="1927"/>
      <c r="AA35" s="1927"/>
      <c r="AB35" s="1927"/>
      <c r="AC35" s="1927"/>
      <c r="AD35" s="1927"/>
      <c r="AE35" s="1927"/>
      <c r="AF35" s="1927"/>
      <c r="AG35" s="1927"/>
      <c r="AH35" s="1927"/>
      <c r="AI35" s="1927"/>
      <c r="AJ35" s="1927"/>
      <c r="AK35" s="1928"/>
      <c r="AL35" s="518"/>
      <c r="AM35" s="230"/>
      <c r="AN35" s="254"/>
      <c r="AO35" s="753" t="s">
        <v>232</v>
      </c>
      <c r="AP35" s="753"/>
      <c r="AQ35" s="753"/>
      <c r="AR35" s="753"/>
      <c r="AS35" s="753"/>
      <c r="AT35" s="753"/>
      <c r="AU35" s="753"/>
      <c r="AV35" s="753"/>
      <c r="AW35" s="753"/>
      <c r="AX35" s="753"/>
      <c r="AY35" s="753"/>
      <c r="AZ35" s="753"/>
      <c r="BA35" s="753"/>
      <c r="BB35" s="753"/>
      <c r="BC35" s="753"/>
      <c r="BD35" s="753"/>
      <c r="BE35" s="753"/>
      <c r="BF35" s="753"/>
      <c r="BG35" s="753"/>
      <c r="BH35" s="753"/>
      <c r="BI35" s="753"/>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row>
    <row r="36" spans="1:124" ht="15.6" customHeight="1" x14ac:dyDescent="0.15">
      <c r="A36" s="230"/>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518"/>
      <c r="AM36" s="230"/>
      <c r="AN36" s="2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5"/>
      <c r="BK36" s="254"/>
      <c r="BL36" s="254"/>
      <c r="BM36" s="254"/>
      <c r="BN36" s="254"/>
      <c r="BO36" s="254"/>
      <c r="BP36" s="254"/>
      <c r="BQ36" s="254"/>
      <c r="BR36" s="254"/>
      <c r="BS36" s="254"/>
      <c r="BT36" s="254"/>
      <c r="BU36" s="756" t="s">
        <v>5660</v>
      </c>
      <c r="BV36" s="1930"/>
      <c r="BW36" s="1930"/>
      <c r="BX36" s="1930"/>
      <c r="BY36" s="1930"/>
      <c r="BZ36" s="1930"/>
      <c r="CA36" s="1930"/>
      <c r="CB36" s="1930"/>
      <c r="CC36" s="1930"/>
      <c r="CD36" s="1930"/>
      <c r="CE36" s="1930"/>
      <c r="CF36" s="1930"/>
      <c r="CG36" s="1930"/>
      <c r="CH36" s="1930"/>
      <c r="CI36" s="1930"/>
      <c r="CJ36" s="1930"/>
      <c r="CK36" s="1930"/>
      <c r="CL36" s="1930"/>
      <c r="CM36" s="1930"/>
      <c r="CN36" s="1930"/>
      <c r="CO36" s="1930"/>
      <c r="CP36" s="1930"/>
      <c r="CQ36" s="1930"/>
      <c r="CR36" s="1930"/>
      <c r="CS36" s="1930"/>
      <c r="CT36" s="1930"/>
      <c r="CU36" s="1930"/>
      <c r="CV36" s="1930"/>
      <c r="CW36" s="1930"/>
      <c r="CX36" s="1930"/>
      <c r="CY36" s="1930"/>
      <c r="CZ36" s="1930"/>
      <c r="DA36" s="1930"/>
      <c r="DB36" s="1930"/>
      <c r="DC36" s="254"/>
      <c r="DD36" s="254"/>
      <c r="DE36" s="254"/>
    </row>
    <row r="37" spans="1:124" ht="15.6" customHeight="1" x14ac:dyDescent="0.15">
      <c r="A37" s="230"/>
      <c r="B37" s="300" t="s">
        <v>142</v>
      </c>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230"/>
      <c r="AN37" s="254"/>
      <c r="AO37" s="528"/>
      <c r="AP37" s="254"/>
      <c r="AQ37" s="254"/>
      <c r="AR37" s="756"/>
      <c r="AS37" s="756"/>
      <c r="AT37" s="756"/>
      <c r="AU37" s="756"/>
      <c r="AV37" s="756"/>
      <c r="AW37" s="757"/>
      <c r="AX37" s="757"/>
      <c r="AY37" s="757"/>
      <c r="AZ37" s="757"/>
      <c r="BA37" s="757"/>
      <c r="BB37" s="758"/>
      <c r="BC37" s="757"/>
      <c r="BD37" s="757"/>
      <c r="BE37" s="757"/>
      <c r="BF37" s="757"/>
      <c r="BG37" s="757"/>
      <c r="BH37" s="254"/>
      <c r="BI37" s="254"/>
      <c r="BJ37" s="254"/>
      <c r="BK37" s="254"/>
      <c r="BL37" s="254"/>
      <c r="BM37" s="254"/>
      <c r="BN37" s="254"/>
      <c r="BO37" s="254"/>
      <c r="BP37" s="254"/>
      <c r="BQ37" s="254"/>
      <c r="BR37" s="254"/>
      <c r="BS37" s="254"/>
      <c r="BT37" s="756"/>
      <c r="BU37" s="756" t="s">
        <v>5850</v>
      </c>
      <c r="BV37" s="1931"/>
      <c r="BW37" s="1931"/>
      <c r="BX37" s="1931"/>
      <c r="BY37" s="1931"/>
      <c r="BZ37" s="1931"/>
      <c r="CA37" s="1931"/>
      <c r="CB37" s="1931"/>
      <c r="CC37" s="1931"/>
      <c r="CD37" s="1931"/>
      <c r="CE37" s="1931"/>
      <c r="CF37" s="1931"/>
      <c r="CG37" s="1931"/>
      <c r="CH37" s="1931"/>
      <c r="CI37" s="1931"/>
      <c r="CJ37" s="1931"/>
      <c r="CK37" s="1931"/>
      <c r="CL37" s="1931"/>
      <c r="CM37" s="1931"/>
      <c r="CN37" s="1931"/>
      <c r="CO37" s="1931"/>
      <c r="CP37" s="1931"/>
      <c r="CQ37" s="1931"/>
      <c r="CR37" s="1931"/>
      <c r="CS37" s="1931"/>
      <c r="CT37" s="1931"/>
      <c r="CU37" s="1931"/>
      <c r="CV37" s="1931"/>
      <c r="CW37" s="1931"/>
      <c r="CX37" s="1931"/>
      <c r="CY37" s="1931"/>
      <c r="CZ37" s="1931"/>
      <c r="DA37" s="1931"/>
      <c r="DB37" s="1931"/>
      <c r="DC37" s="254"/>
      <c r="DD37" s="254"/>
      <c r="DE37" s="254"/>
    </row>
    <row r="38" spans="1:124" ht="15.6" customHeight="1" x14ac:dyDescent="0.15">
      <c r="A38" s="230"/>
      <c r="B38" s="300"/>
      <c r="C38" s="307"/>
      <c r="D38" s="308"/>
      <c r="E38" s="308"/>
      <c r="F38" s="308"/>
      <c r="G38" s="308"/>
      <c r="H38" s="308"/>
      <c r="I38" s="308"/>
      <c r="J38" s="308"/>
      <c r="K38" s="308"/>
      <c r="L38" s="308"/>
      <c r="M38" s="308"/>
      <c r="N38" s="308"/>
      <c r="O38" s="308"/>
      <c r="P38" s="308"/>
      <c r="Q38" s="308"/>
      <c r="R38" s="309"/>
      <c r="S38" s="307"/>
      <c r="T38" s="308"/>
      <c r="U38" s="308"/>
      <c r="V38" s="308"/>
      <c r="W38" s="308"/>
      <c r="X38" s="308"/>
      <c r="Y38" s="310" t="s">
        <v>143</v>
      </c>
      <c r="Z38" s="1355"/>
      <c r="AA38" s="1356"/>
      <c r="AB38" s="308"/>
      <c r="AC38" s="308"/>
      <c r="AD38" s="308"/>
      <c r="AE38" s="308"/>
      <c r="AF38" s="308"/>
      <c r="AG38" s="308"/>
      <c r="AH38" s="308"/>
      <c r="AI38" s="308"/>
      <c r="AJ38" s="308"/>
      <c r="AK38" s="308"/>
      <c r="AL38" s="309"/>
      <c r="AM38" s="230"/>
      <c r="AN38" s="254"/>
      <c r="AO38" s="528"/>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54"/>
      <c r="BV38" s="254"/>
      <c r="BW38" s="254"/>
      <c r="BX38" s="254"/>
      <c r="BY38" s="254"/>
      <c r="BZ38" s="254"/>
      <c r="CA38" s="254"/>
      <c r="CB38" s="254"/>
      <c r="CC38" s="254"/>
      <c r="CD38" s="254"/>
      <c r="CE38" s="254"/>
      <c r="CF38" s="254"/>
      <c r="CG38" s="254"/>
      <c r="CH38" s="254"/>
      <c r="CI38" s="254"/>
      <c r="CJ38" s="254"/>
      <c r="CK38" s="254"/>
      <c r="CL38" s="254"/>
      <c r="CM38" s="254"/>
      <c r="CN38" s="254"/>
      <c r="CO38" s="254"/>
      <c r="CP38" s="254"/>
      <c r="CQ38" s="254"/>
      <c r="CR38" s="254"/>
      <c r="CS38" s="254"/>
      <c r="CT38" s="254"/>
      <c r="CU38" s="254"/>
      <c r="CV38" s="254"/>
      <c r="CW38" s="254"/>
      <c r="CX38" s="254"/>
      <c r="CY38" s="254"/>
      <c r="CZ38" s="254"/>
      <c r="DA38" s="254"/>
      <c r="DB38" s="254"/>
      <c r="DC38" s="254"/>
      <c r="DD38" s="254"/>
      <c r="DE38" s="254"/>
      <c r="DH38" s="518" t="s">
        <v>581</v>
      </c>
      <c r="DI38" s="518" t="s">
        <v>581</v>
      </c>
      <c r="DP38" s="518" t="s">
        <v>239</v>
      </c>
      <c r="DQ38" s="518" t="s">
        <v>248</v>
      </c>
      <c r="DR38" s="518" t="s">
        <v>249</v>
      </c>
      <c r="DS38" s="518" t="s">
        <v>253</v>
      </c>
      <c r="DT38" s="518" t="s">
        <v>255</v>
      </c>
    </row>
    <row r="39" spans="1:124" ht="15.6" customHeight="1" x14ac:dyDescent="0.15">
      <c r="A39" s="230"/>
      <c r="B39" s="300"/>
      <c r="C39" s="306"/>
      <c r="D39" s="300"/>
      <c r="E39" s="300"/>
      <c r="F39" s="300"/>
      <c r="G39" s="300"/>
      <c r="H39" s="300"/>
      <c r="I39" s="300"/>
      <c r="J39" s="300"/>
      <c r="K39" s="300"/>
      <c r="L39" s="300"/>
      <c r="M39" s="300"/>
      <c r="N39" s="300"/>
      <c r="O39" s="300"/>
      <c r="P39" s="300"/>
      <c r="Q39" s="300"/>
      <c r="R39" s="311"/>
      <c r="S39" s="306"/>
      <c r="T39" s="300"/>
      <c r="U39" s="300"/>
      <c r="V39" s="300"/>
      <c r="W39" s="300"/>
      <c r="X39" s="300"/>
      <c r="Y39" s="312" t="s">
        <v>144</v>
      </c>
      <c r="Z39" s="1355"/>
      <c r="AA39" s="1356"/>
      <c r="AB39" s="300"/>
      <c r="AC39" s="300"/>
      <c r="AD39" s="300"/>
      <c r="AE39" s="300"/>
      <c r="AF39" s="300"/>
      <c r="AG39" s="300"/>
      <c r="AH39" s="300"/>
      <c r="AI39" s="300"/>
      <c r="AJ39" s="300"/>
      <c r="AK39" s="300"/>
      <c r="AL39" s="311"/>
      <c r="AM39" s="230"/>
      <c r="AN39" s="254"/>
      <c r="AO39" s="672" t="s">
        <v>5823</v>
      </c>
      <c r="AP39" s="672"/>
      <c r="AQ39" s="672"/>
      <c r="AR39" s="672"/>
      <c r="AS39" s="672"/>
      <c r="AT39" s="672"/>
      <c r="AU39" s="672"/>
      <c r="AV39" s="672"/>
      <c r="AW39" s="672"/>
      <c r="AX39" s="672"/>
      <c r="AY39" s="672"/>
      <c r="AZ39" s="672"/>
      <c r="BA39" s="672"/>
      <c r="BB39" s="672"/>
      <c r="BC39" s="672"/>
      <c r="BD39" s="672"/>
      <c r="BE39" s="672"/>
      <c r="BF39" s="672"/>
      <c r="BG39" s="672"/>
      <c r="BH39" s="672"/>
      <c r="BI39" s="672"/>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H39" s="518" t="s">
        <v>1281</v>
      </c>
      <c r="DI39" s="518" t="s">
        <v>1149</v>
      </c>
      <c r="DO39" s="518" t="s">
        <v>240</v>
      </c>
      <c r="DP39" s="852" t="b">
        <f>'業務体制 ② (2)'!CC67</f>
        <v>0</v>
      </c>
      <c r="DQ39" s="852" t="b">
        <f>'業務体制 ② (2)'!CD67</f>
        <v>0</v>
      </c>
      <c r="DR39" s="852" t="b">
        <f>'業務体制 ② (2)'!CE67</f>
        <v>0</v>
      </c>
      <c r="DS39" s="852" t="b">
        <f>'業務体制 ② (2)'!CF67</f>
        <v>0</v>
      </c>
      <c r="DT39" s="852" t="b">
        <f>'業務体制 ② (2)'!CG67</f>
        <v>0</v>
      </c>
    </row>
    <row r="40" spans="1:124" ht="15.6" customHeight="1" x14ac:dyDescent="0.15">
      <c r="A40" s="230"/>
      <c r="B40" s="300"/>
      <c r="C40" s="306"/>
      <c r="D40" s="300"/>
      <c r="E40" s="300"/>
      <c r="F40" s="300"/>
      <c r="G40" s="300"/>
      <c r="H40" s="300"/>
      <c r="I40" s="300"/>
      <c r="J40" s="300"/>
      <c r="K40" s="300"/>
      <c r="L40" s="300"/>
      <c r="M40" s="300"/>
      <c r="N40" s="300"/>
      <c r="O40" s="300"/>
      <c r="P40" s="300"/>
      <c r="Q40" s="300"/>
      <c r="R40" s="313" t="s">
        <v>145</v>
      </c>
      <c r="S40" s="306"/>
      <c r="T40" s="300"/>
      <c r="U40" s="300"/>
      <c r="V40" s="300"/>
      <c r="W40" s="300"/>
      <c r="X40" s="300"/>
      <c r="Y40" s="312" t="s">
        <v>146</v>
      </c>
      <c r="Z40" s="1355"/>
      <c r="AA40" s="1356"/>
      <c r="AB40" s="300"/>
      <c r="AC40" s="300"/>
      <c r="AD40" s="300"/>
      <c r="AE40" s="300"/>
      <c r="AF40" s="300"/>
      <c r="AG40" s="300"/>
      <c r="AH40" s="300"/>
      <c r="AI40" s="300"/>
      <c r="AJ40" s="300"/>
      <c r="AK40" s="300"/>
      <c r="AL40" s="311"/>
      <c r="AM40" s="230"/>
      <c r="AN40" s="254"/>
      <c r="AO40" s="672"/>
      <c r="AP40" s="672" t="s">
        <v>236</v>
      </c>
      <c r="AQ40" s="672"/>
      <c r="AR40" s="672"/>
      <c r="AS40" s="672"/>
      <c r="AT40" s="672"/>
      <c r="AU40" s="672"/>
      <c r="AV40" s="672"/>
      <c r="AW40" s="672"/>
      <c r="AX40" s="672"/>
      <c r="AY40" s="672"/>
      <c r="AZ40" s="672"/>
      <c r="BA40" s="672"/>
      <c r="BB40" s="672"/>
      <c r="BC40" s="672"/>
      <c r="BD40" s="672"/>
      <c r="BE40" s="672"/>
      <c r="BF40" s="672"/>
      <c r="BG40" s="672"/>
      <c r="BH40" s="672"/>
      <c r="BI40" s="672"/>
      <c r="BJ40" s="254"/>
      <c r="BK40" s="254"/>
      <c r="BL40" s="254"/>
      <c r="BM40" s="254"/>
      <c r="BN40" s="254"/>
      <c r="BO40" s="254" t="s">
        <v>5824</v>
      </c>
      <c r="BP40" s="254"/>
      <c r="BQ40" s="254"/>
      <c r="BR40" s="254"/>
      <c r="BS40" s="254"/>
      <c r="BT40" s="254"/>
      <c r="BU40" s="254"/>
      <c r="BV40" s="254"/>
      <c r="BW40" s="254"/>
      <c r="BX40" s="254"/>
      <c r="BY40" s="254"/>
      <c r="BZ40" s="254"/>
      <c r="CA40" s="254"/>
      <c r="CB40" s="254"/>
      <c r="CC40" s="254"/>
      <c r="CD40" s="254"/>
      <c r="CE40" s="254" t="s">
        <v>5825</v>
      </c>
      <c r="CF40" s="254"/>
      <c r="CG40" s="254"/>
      <c r="CH40" s="254"/>
      <c r="CI40" s="254"/>
      <c r="CJ40" s="254"/>
      <c r="CK40" s="254"/>
      <c r="CL40" s="254"/>
      <c r="CM40" s="254"/>
      <c r="CN40" s="254"/>
      <c r="CO40" s="254"/>
      <c r="CP40" s="254"/>
      <c r="CQ40" s="254"/>
      <c r="CR40" s="254"/>
      <c r="CS40" s="254"/>
      <c r="CT40" s="254"/>
      <c r="CU40" s="254"/>
      <c r="CV40" s="254"/>
      <c r="CW40" s="254"/>
      <c r="CX40" s="254"/>
      <c r="CY40" s="254"/>
      <c r="CZ40" s="254"/>
      <c r="DA40" s="254"/>
      <c r="DB40" s="254"/>
      <c r="DC40" s="254"/>
      <c r="DD40" s="254"/>
      <c r="DE40" s="254"/>
      <c r="DH40" s="518" t="s">
        <v>563</v>
      </c>
      <c r="DI40" s="518">
        <v>10</v>
      </c>
      <c r="DO40" s="518" t="s">
        <v>241</v>
      </c>
      <c r="DP40" s="852" t="b">
        <f>'業務体制 ② (2)'!CC68</f>
        <v>0</v>
      </c>
      <c r="DQ40" s="852" t="b">
        <f>'業務体制 ② (2)'!CD68</f>
        <v>0</v>
      </c>
      <c r="DR40" s="852" t="b">
        <f>'業務体制 ② (2)'!CE68</f>
        <v>0</v>
      </c>
      <c r="DS40" s="852" t="b">
        <f>'業務体制 ② (2)'!CF68</f>
        <v>0</v>
      </c>
      <c r="DT40" s="852" t="b">
        <f>'業務体制 ② (2)'!CG68</f>
        <v>0</v>
      </c>
    </row>
    <row r="41" spans="1:124" ht="15.6" customHeight="1" x14ac:dyDescent="0.15">
      <c r="A41" s="300"/>
      <c r="B41" s="300"/>
      <c r="C41" s="306"/>
      <c r="D41" s="300"/>
      <c r="E41" s="300"/>
      <c r="F41" s="300"/>
      <c r="G41" s="300"/>
      <c r="H41" s="300"/>
      <c r="I41" s="300"/>
      <c r="J41" s="300"/>
      <c r="K41" s="300"/>
      <c r="L41" s="300"/>
      <c r="M41" s="300"/>
      <c r="N41" s="300"/>
      <c r="O41" s="300"/>
      <c r="P41" s="300"/>
      <c r="Q41" s="300"/>
      <c r="R41" s="311"/>
      <c r="S41" s="306"/>
      <c r="T41" s="300"/>
      <c r="U41" s="300"/>
      <c r="V41" s="300"/>
      <c r="W41" s="300"/>
      <c r="X41" s="300"/>
      <c r="Y41" s="312" t="s">
        <v>147</v>
      </c>
      <c r="Z41" s="1355"/>
      <c r="AA41" s="1356"/>
      <c r="AB41" s="300"/>
      <c r="AC41" s="300"/>
      <c r="AD41" s="1357" t="s">
        <v>148</v>
      </c>
      <c r="AE41" s="1357"/>
      <c r="AF41" s="1357"/>
      <c r="AG41" s="1357"/>
      <c r="AH41" s="1357"/>
      <c r="AI41" s="1357"/>
      <c r="AJ41" s="1357"/>
      <c r="AK41" s="1357"/>
      <c r="AL41" s="311"/>
      <c r="AM41" s="300"/>
      <c r="AN41" s="254"/>
      <c r="AO41" s="672"/>
      <c r="AP41" s="672" t="s">
        <v>239</v>
      </c>
      <c r="AQ41" s="673"/>
      <c r="AR41" s="673"/>
      <c r="AS41" s="674"/>
      <c r="AT41" s="674" t="s">
        <v>240</v>
      </c>
      <c r="AU41" s="674"/>
      <c r="AV41" s="674"/>
      <c r="AW41" s="674" t="s">
        <v>5826</v>
      </c>
      <c r="AX41" s="674"/>
      <c r="AY41" s="674"/>
      <c r="AZ41" s="674" t="s">
        <v>5827</v>
      </c>
      <c r="BA41" s="674"/>
      <c r="BB41" s="674"/>
      <c r="BC41" s="674" t="s">
        <v>243</v>
      </c>
      <c r="BD41" s="674"/>
      <c r="BE41" s="674"/>
      <c r="BF41" s="674" t="s">
        <v>244</v>
      </c>
      <c r="BG41" s="674"/>
      <c r="BH41" s="674"/>
      <c r="BI41" s="674" t="s">
        <v>5828</v>
      </c>
      <c r="BJ41" s="674"/>
      <c r="BK41" s="674"/>
      <c r="BL41" s="674" t="s">
        <v>47</v>
      </c>
      <c r="BM41" s="674"/>
      <c r="BN41" s="673"/>
      <c r="BO41" s="1365"/>
      <c r="BP41" s="1932"/>
      <c r="BQ41" s="1933"/>
      <c r="BR41" s="780" t="s">
        <v>246</v>
      </c>
      <c r="BS41" s="1365"/>
      <c r="BT41" s="1932"/>
      <c r="BU41" s="1933"/>
      <c r="BV41" s="672" t="s">
        <v>247</v>
      </c>
      <c r="BW41" s="672"/>
      <c r="BX41" s="1365"/>
      <c r="BY41" s="1932"/>
      <c r="BZ41" s="1933"/>
      <c r="CA41" s="780" t="s">
        <v>5851</v>
      </c>
      <c r="CB41" s="1365"/>
      <c r="CC41" s="1932"/>
      <c r="CD41" s="1933"/>
      <c r="CE41" s="672" t="s">
        <v>5852</v>
      </c>
      <c r="CF41" s="1362"/>
      <c r="CG41" s="1921"/>
      <c r="CH41" s="1922"/>
      <c r="CI41" s="673" t="s">
        <v>246</v>
      </c>
      <c r="CJ41" s="1362"/>
      <c r="CK41" s="1921"/>
      <c r="CL41" s="1922"/>
      <c r="CM41" s="254" t="s">
        <v>247</v>
      </c>
      <c r="CN41" s="254"/>
      <c r="CO41" s="1362"/>
      <c r="CP41" s="1921"/>
      <c r="CQ41" s="1922"/>
      <c r="CR41" s="673" t="s">
        <v>246</v>
      </c>
      <c r="CS41" s="1362"/>
      <c r="CT41" s="1921"/>
      <c r="CU41" s="1922"/>
      <c r="CV41" s="254" t="s">
        <v>5832</v>
      </c>
      <c r="CW41" s="254"/>
      <c r="CX41" s="254"/>
      <c r="CY41" s="254"/>
      <c r="CZ41" s="254"/>
      <c r="DA41" s="254"/>
      <c r="DB41" s="254"/>
      <c r="DC41" s="254"/>
      <c r="DD41" s="254"/>
      <c r="DE41" s="549"/>
      <c r="DH41" s="518" t="s">
        <v>558</v>
      </c>
      <c r="DI41" s="518">
        <v>15</v>
      </c>
      <c r="DO41" s="518" t="s">
        <v>242</v>
      </c>
      <c r="DP41" s="852" t="b">
        <f>'業務体制 ② (2)'!CC69</f>
        <v>0</v>
      </c>
      <c r="DQ41" s="852" t="b">
        <f>'業務体制 ② (2)'!CD69</f>
        <v>0</v>
      </c>
      <c r="DR41" s="852" t="b">
        <f>'業務体制 ② (2)'!CE69</f>
        <v>0</v>
      </c>
      <c r="DS41" s="852" t="b">
        <f>'業務体制 ② (2)'!CF69</f>
        <v>0</v>
      </c>
      <c r="DT41" s="852" t="b">
        <f>'業務体制 ② (2)'!CG69</f>
        <v>0</v>
      </c>
    </row>
    <row r="42" spans="1:124" ht="15.6" customHeight="1" x14ac:dyDescent="0.15">
      <c r="A42" s="306"/>
      <c r="B42" s="300"/>
      <c r="C42" s="306"/>
      <c r="D42" s="300"/>
      <c r="E42" s="300"/>
      <c r="F42" s="300"/>
      <c r="G42" s="300"/>
      <c r="H42" s="300"/>
      <c r="I42" s="300"/>
      <c r="J42" s="300"/>
      <c r="K42" s="300"/>
      <c r="L42" s="300"/>
      <c r="M42" s="300"/>
      <c r="N42" s="300"/>
      <c r="O42" s="300"/>
      <c r="P42" s="300"/>
      <c r="Q42" s="300"/>
      <c r="R42" s="311"/>
      <c r="S42" s="306"/>
      <c r="T42" s="300"/>
      <c r="U42" s="300"/>
      <c r="V42" s="300"/>
      <c r="W42" s="300"/>
      <c r="X42" s="300"/>
      <c r="Y42" s="312" t="s">
        <v>149</v>
      </c>
      <c r="Z42" s="1355"/>
      <c r="AA42" s="1356"/>
      <c r="AB42" s="300"/>
      <c r="AC42" s="314"/>
      <c r="AD42" s="1357"/>
      <c r="AE42" s="1357"/>
      <c r="AF42" s="1357"/>
      <c r="AG42" s="1357"/>
      <c r="AH42" s="1357"/>
      <c r="AI42" s="1357"/>
      <c r="AJ42" s="1357"/>
      <c r="AK42" s="1357"/>
      <c r="AL42" s="311"/>
      <c r="AM42" s="300"/>
      <c r="AN42" s="254"/>
      <c r="AO42" s="672"/>
      <c r="AP42" s="672" t="s">
        <v>248</v>
      </c>
      <c r="AQ42" s="672"/>
      <c r="AR42" s="672"/>
      <c r="AS42" s="674"/>
      <c r="AT42" s="674" t="s">
        <v>240</v>
      </c>
      <c r="AU42" s="674"/>
      <c r="AV42" s="674"/>
      <c r="AW42" s="674" t="s">
        <v>5826</v>
      </c>
      <c r="AX42" s="674"/>
      <c r="AY42" s="674"/>
      <c r="AZ42" s="674" t="s">
        <v>5827</v>
      </c>
      <c r="BA42" s="674"/>
      <c r="BB42" s="674"/>
      <c r="BC42" s="674" t="s">
        <v>243</v>
      </c>
      <c r="BD42" s="674"/>
      <c r="BE42" s="674"/>
      <c r="BF42" s="674" t="s">
        <v>244</v>
      </c>
      <c r="BG42" s="674"/>
      <c r="BH42" s="674"/>
      <c r="BI42" s="674" t="s">
        <v>5828</v>
      </c>
      <c r="BJ42" s="674"/>
      <c r="BK42" s="674"/>
      <c r="BL42" s="674" t="s">
        <v>47</v>
      </c>
      <c r="BM42" s="674"/>
      <c r="BN42" s="673"/>
      <c r="BO42" s="1362"/>
      <c r="BP42" s="1921"/>
      <c r="BQ42" s="1922"/>
      <c r="BR42" s="780" t="s">
        <v>5829</v>
      </c>
      <c r="BS42" s="1362"/>
      <c r="BT42" s="1921"/>
      <c r="BU42" s="1922"/>
      <c r="BV42" s="672" t="s">
        <v>5830</v>
      </c>
      <c r="BW42" s="672"/>
      <c r="BX42" s="1362"/>
      <c r="BY42" s="1921"/>
      <c r="BZ42" s="1922"/>
      <c r="CA42" s="673" t="s">
        <v>5829</v>
      </c>
      <c r="CB42" s="1362"/>
      <c r="CC42" s="1921"/>
      <c r="CD42" s="1922"/>
      <c r="CE42" s="672" t="s">
        <v>5831</v>
      </c>
      <c r="CF42" s="1362"/>
      <c r="CG42" s="1921"/>
      <c r="CH42" s="1922"/>
      <c r="CI42" s="673" t="s">
        <v>5829</v>
      </c>
      <c r="CJ42" s="1362"/>
      <c r="CK42" s="1921"/>
      <c r="CL42" s="1922"/>
      <c r="CM42" s="672" t="s">
        <v>5830</v>
      </c>
      <c r="CN42" s="672"/>
      <c r="CO42" s="1362"/>
      <c r="CP42" s="1921"/>
      <c r="CQ42" s="1922"/>
      <c r="CR42" s="673" t="s">
        <v>5829</v>
      </c>
      <c r="CS42" s="1362"/>
      <c r="CT42" s="1921"/>
      <c r="CU42" s="1922"/>
      <c r="CV42" s="254" t="s">
        <v>5832</v>
      </c>
      <c r="CW42" s="254"/>
      <c r="CX42" s="254"/>
      <c r="CY42" s="254"/>
      <c r="CZ42" s="254"/>
      <c r="DA42" s="254"/>
      <c r="DB42" s="254"/>
      <c r="DC42" s="254"/>
      <c r="DD42" s="254"/>
      <c r="DE42" s="549"/>
      <c r="DH42" s="518" t="s">
        <v>553</v>
      </c>
      <c r="DI42" s="518">
        <v>20</v>
      </c>
      <c r="DO42" s="518" t="s">
        <v>243</v>
      </c>
      <c r="DP42" s="852" t="b">
        <f>'業務体制 ② (2)'!CC70</f>
        <v>0</v>
      </c>
      <c r="DQ42" s="852" t="b">
        <f>'業務体制 ② (2)'!CD70</f>
        <v>0</v>
      </c>
      <c r="DR42" s="852" t="b">
        <f>'業務体制 ② (2)'!CE70</f>
        <v>0</v>
      </c>
      <c r="DS42" s="852" t="b">
        <f>'業務体制 ② (2)'!CF70</f>
        <v>0</v>
      </c>
      <c r="DT42" s="852" t="b">
        <f>'業務体制 ② (2)'!CG70</f>
        <v>0</v>
      </c>
    </row>
    <row r="43" spans="1:124" ht="15.6" customHeight="1" x14ac:dyDescent="0.15">
      <c r="A43" s="306"/>
      <c r="B43" s="300"/>
      <c r="C43" s="306"/>
      <c r="D43" s="300"/>
      <c r="E43" s="300"/>
      <c r="F43" s="300"/>
      <c r="G43" s="300"/>
      <c r="H43" s="300"/>
      <c r="I43" s="300"/>
      <c r="J43" s="300"/>
      <c r="K43" s="300"/>
      <c r="L43" s="300"/>
      <c r="M43" s="300"/>
      <c r="N43" s="300"/>
      <c r="O43" s="300"/>
      <c r="P43" s="300"/>
      <c r="Q43" s="300"/>
      <c r="R43" s="311"/>
      <c r="S43" s="306"/>
      <c r="T43" s="300"/>
      <c r="U43" s="300"/>
      <c r="V43" s="300"/>
      <c r="W43" s="300"/>
      <c r="X43" s="300"/>
      <c r="Y43" s="312" t="s">
        <v>150</v>
      </c>
      <c r="Z43" s="1355"/>
      <c r="AA43" s="1356"/>
      <c r="AB43" s="300"/>
      <c r="AC43" s="300"/>
      <c r="AD43" s="838"/>
      <c r="AE43" s="838"/>
      <c r="AF43" s="838"/>
      <c r="AG43" s="838"/>
      <c r="AH43" s="838"/>
      <c r="AI43" s="838"/>
      <c r="AJ43" s="838"/>
      <c r="AK43" s="838"/>
      <c r="AL43" s="311"/>
      <c r="AM43" s="300"/>
      <c r="AN43" s="254"/>
      <c r="AO43" s="672"/>
      <c r="AP43" s="672" t="s">
        <v>249</v>
      </c>
      <c r="AQ43" s="672"/>
      <c r="AR43" s="672"/>
      <c r="AS43" s="674"/>
      <c r="AT43" s="674" t="s">
        <v>240</v>
      </c>
      <c r="AU43" s="674"/>
      <c r="AV43" s="674"/>
      <c r="AW43" s="674" t="s">
        <v>5826</v>
      </c>
      <c r="AX43" s="674"/>
      <c r="AY43" s="674"/>
      <c r="AZ43" s="674" t="s">
        <v>5827</v>
      </c>
      <c r="BA43" s="674"/>
      <c r="BB43" s="674"/>
      <c r="BC43" s="674" t="s">
        <v>243</v>
      </c>
      <c r="BD43" s="674"/>
      <c r="BE43" s="674"/>
      <c r="BF43" s="674" t="s">
        <v>244</v>
      </c>
      <c r="BG43" s="674"/>
      <c r="BH43" s="674"/>
      <c r="BI43" s="674" t="s">
        <v>5828</v>
      </c>
      <c r="BJ43" s="674"/>
      <c r="BK43" s="674"/>
      <c r="BL43" s="674" t="s">
        <v>47</v>
      </c>
      <c r="BN43" s="673"/>
      <c r="BO43" s="1362"/>
      <c r="BP43" s="1921"/>
      <c r="BQ43" s="1922"/>
      <c r="BR43" s="780" t="s">
        <v>5829</v>
      </c>
      <c r="BS43" s="1362"/>
      <c r="BT43" s="1921"/>
      <c r="BU43" s="1922"/>
      <c r="BV43" s="672" t="s">
        <v>5830</v>
      </c>
      <c r="BW43" s="672"/>
      <c r="BX43" s="1362"/>
      <c r="BY43" s="1921"/>
      <c r="BZ43" s="1922"/>
      <c r="CA43" s="673" t="s">
        <v>5829</v>
      </c>
      <c r="CB43" s="1362"/>
      <c r="CC43" s="1921"/>
      <c r="CD43" s="1922"/>
      <c r="CE43" s="672" t="s">
        <v>5831</v>
      </c>
      <c r="CF43" s="1362"/>
      <c r="CG43" s="1921"/>
      <c r="CH43" s="1922"/>
      <c r="CI43" s="673" t="s">
        <v>5829</v>
      </c>
      <c r="CJ43" s="1362"/>
      <c r="CK43" s="1921"/>
      <c r="CL43" s="1922"/>
      <c r="CM43" s="672" t="s">
        <v>5830</v>
      </c>
      <c r="CN43" s="672"/>
      <c r="CO43" s="1362"/>
      <c r="CP43" s="1921"/>
      <c r="CQ43" s="1922"/>
      <c r="CR43" s="673" t="s">
        <v>5829</v>
      </c>
      <c r="CS43" s="1362"/>
      <c r="CT43" s="1921"/>
      <c r="CU43" s="1922"/>
      <c r="CV43" s="254" t="s">
        <v>5832</v>
      </c>
      <c r="CW43" s="254"/>
      <c r="CX43" s="254"/>
      <c r="CY43" s="254"/>
      <c r="CZ43" s="254"/>
      <c r="DA43" s="254"/>
      <c r="DB43" s="254"/>
      <c r="DC43" s="254"/>
      <c r="DD43" s="254"/>
      <c r="DE43" s="549"/>
      <c r="DH43" s="518" t="s">
        <v>548</v>
      </c>
      <c r="DI43" s="518">
        <v>25</v>
      </c>
      <c r="DO43" s="518" t="s">
        <v>274</v>
      </c>
      <c r="DP43" s="852" t="b">
        <f>'業務体制 ② (2)'!CC71</f>
        <v>0</v>
      </c>
      <c r="DQ43" s="852" t="b">
        <f>'業務体制 ② (2)'!CD71</f>
        <v>0</v>
      </c>
      <c r="DR43" s="852" t="b">
        <f>'業務体制 ② (2)'!CE71</f>
        <v>0</v>
      </c>
      <c r="DS43" s="852" t="b">
        <f>'業務体制 ② (2)'!CF71</f>
        <v>0</v>
      </c>
      <c r="DT43" s="852" t="b">
        <f>'業務体制 ② (2)'!CG71</f>
        <v>0</v>
      </c>
    </row>
    <row r="44" spans="1:124" ht="15.6" customHeight="1" x14ac:dyDescent="0.15">
      <c r="A44" s="306"/>
      <c r="B44" s="300"/>
      <c r="C44" s="306"/>
      <c r="D44" s="300"/>
      <c r="E44" s="300"/>
      <c r="F44" s="300"/>
      <c r="G44" s="300"/>
      <c r="H44" s="300"/>
      <c r="I44" s="300"/>
      <c r="J44" s="300"/>
      <c r="K44" s="300"/>
      <c r="L44" s="300"/>
      <c r="M44" s="300"/>
      <c r="N44" s="300"/>
      <c r="O44" s="300"/>
      <c r="P44" s="300"/>
      <c r="Q44" s="300"/>
      <c r="R44" s="311"/>
      <c r="S44" s="306"/>
      <c r="T44" s="300"/>
      <c r="U44" s="300"/>
      <c r="V44" s="300"/>
      <c r="W44" s="300"/>
      <c r="X44" s="300"/>
      <c r="Y44" s="312" t="s">
        <v>8726</v>
      </c>
      <c r="Z44" s="1355"/>
      <c r="AA44" s="1356"/>
      <c r="AB44" s="300" t="s">
        <v>123</v>
      </c>
      <c r="AC44" s="300"/>
      <c r="AD44" s="838"/>
      <c r="AE44" s="838"/>
      <c r="AF44" s="838"/>
      <c r="AG44" s="838"/>
      <c r="AH44" s="838"/>
      <c r="AI44" s="838"/>
      <c r="AJ44" s="838"/>
      <c r="AK44" s="838"/>
      <c r="AL44" s="311"/>
      <c r="AM44" s="300"/>
      <c r="AN44" s="254"/>
      <c r="AO44" s="672"/>
      <c r="AP44" s="672" t="s">
        <v>253</v>
      </c>
      <c r="AQ44" s="672"/>
      <c r="AR44" s="672"/>
      <c r="AS44" s="674"/>
      <c r="AT44" s="674" t="s">
        <v>240</v>
      </c>
      <c r="AU44" s="674"/>
      <c r="AV44" s="674"/>
      <c r="AW44" s="674" t="s">
        <v>5826</v>
      </c>
      <c r="AX44" s="674"/>
      <c r="AY44" s="674"/>
      <c r="AZ44" s="674" t="s">
        <v>5827</v>
      </c>
      <c r="BA44" s="674"/>
      <c r="BB44" s="674"/>
      <c r="BC44" s="674" t="s">
        <v>243</v>
      </c>
      <c r="BD44" s="674"/>
      <c r="BE44" s="674"/>
      <c r="BF44" s="674" t="s">
        <v>244</v>
      </c>
      <c r="BG44" s="674"/>
      <c r="BH44" s="674"/>
      <c r="BI44" s="674" t="s">
        <v>5828</v>
      </c>
      <c r="BJ44" s="674"/>
      <c r="BK44" s="674"/>
      <c r="BL44" s="674" t="s">
        <v>47</v>
      </c>
      <c r="BM44" s="674"/>
      <c r="BN44" s="673"/>
      <c r="BO44" s="1362"/>
      <c r="BP44" s="1921"/>
      <c r="BQ44" s="1922"/>
      <c r="BR44" s="780" t="s">
        <v>5829</v>
      </c>
      <c r="BS44" s="1362"/>
      <c r="BT44" s="1921"/>
      <c r="BU44" s="1922"/>
      <c r="BV44" s="672" t="s">
        <v>5830</v>
      </c>
      <c r="BW44" s="672"/>
      <c r="BX44" s="1362"/>
      <c r="BY44" s="1921"/>
      <c r="BZ44" s="1922"/>
      <c r="CA44" s="673" t="s">
        <v>5829</v>
      </c>
      <c r="CB44" s="1362"/>
      <c r="CC44" s="1921"/>
      <c r="CD44" s="1922"/>
      <c r="CE44" s="672" t="s">
        <v>5831</v>
      </c>
      <c r="CF44" s="1362"/>
      <c r="CG44" s="1921"/>
      <c r="CH44" s="1922"/>
      <c r="CI44" s="673" t="s">
        <v>5829</v>
      </c>
      <c r="CJ44" s="1362"/>
      <c r="CK44" s="1921"/>
      <c r="CL44" s="1922"/>
      <c r="CM44" s="672" t="s">
        <v>5830</v>
      </c>
      <c r="CN44" s="672"/>
      <c r="CO44" s="1362"/>
      <c r="CP44" s="1921"/>
      <c r="CQ44" s="1922"/>
      <c r="CR44" s="673" t="s">
        <v>5829</v>
      </c>
      <c r="CS44" s="1362"/>
      <c r="CT44" s="1921"/>
      <c r="CU44" s="1922"/>
      <c r="CV44" s="254" t="s">
        <v>5832</v>
      </c>
      <c r="CW44" s="254"/>
      <c r="CX44" s="254"/>
      <c r="CY44" s="254"/>
      <c r="CZ44" s="254"/>
      <c r="DA44" s="254"/>
      <c r="DB44" s="254"/>
      <c r="DC44" s="254"/>
      <c r="DD44" s="254"/>
      <c r="DE44" s="549"/>
      <c r="DH44" s="518" t="s">
        <v>543</v>
      </c>
      <c r="DI44" s="518">
        <v>30</v>
      </c>
      <c r="DO44" s="518" t="s">
        <v>245</v>
      </c>
      <c r="DP44" s="852" t="b">
        <f>'業務体制 ② (2)'!CC72</f>
        <v>0</v>
      </c>
      <c r="DQ44" s="852" t="b">
        <f>'業務体制 ② (2)'!CD72</f>
        <v>0</v>
      </c>
      <c r="DR44" s="852" t="b">
        <f>'業務体制 ② (2)'!CE72</f>
        <v>0</v>
      </c>
      <c r="DS44" s="852" t="b">
        <f>'業務体制 ② (2)'!CF72</f>
        <v>0</v>
      </c>
      <c r="DT44" s="852" t="b">
        <f>'業務体制 ② (2)'!CG72</f>
        <v>0</v>
      </c>
    </row>
    <row r="45" spans="1:124" ht="15.6" customHeight="1" x14ac:dyDescent="0.15">
      <c r="A45" s="306"/>
      <c r="B45" s="300"/>
      <c r="C45" s="307"/>
      <c r="D45" s="308"/>
      <c r="E45" s="308"/>
      <c r="F45" s="308"/>
      <c r="G45" s="308"/>
      <c r="H45" s="308"/>
      <c r="I45" s="308"/>
      <c r="J45" s="308"/>
      <c r="K45" s="308"/>
      <c r="L45" s="308"/>
      <c r="M45" s="308"/>
      <c r="N45" s="308"/>
      <c r="O45" s="308"/>
      <c r="P45" s="308"/>
      <c r="Q45" s="308"/>
      <c r="R45" s="309"/>
      <c r="S45" s="307"/>
      <c r="T45" s="308"/>
      <c r="U45" s="308"/>
      <c r="V45" s="308"/>
      <c r="W45" s="308"/>
      <c r="X45" s="308"/>
      <c r="Y45" s="310"/>
      <c r="Z45" s="300"/>
      <c r="AA45" s="300"/>
      <c r="AB45" s="308"/>
      <c r="AC45" s="308"/>
      <c r="AD45" s="308"/>
      <c r="AE45" s="308"/>
      <c r="AF45" s="308"/>
      <c r="AG45" s="308"/>
      <c r="AH45" s="308"/>
      <c r="AI45" s="308"/>
      <c r="AJ45" s="308"/>
      <c r="AK45" s="308"/>
      <c r="AL45" s="309"/>
      <c r="AM45" s="300"/>
      <c r="AN45" s="254"/>
      <c r="AO45" s="672"/>
      <c r="AP45" s="672" t="s">
        <v>255</v>
      </c>
      <c r="AQ45" s="672"/>
      <c r="AR45" s="672"/>
      <c r="AS45" s="674"/>
      <c r="AT45" s="674" t="s">
        <v>240</v>
      </c>
      <c r="AU45" s="674"/>
      <c r="AV45" s="674"/>
      <c r="AW45" s="674" t="s">
        <v>5826</v>
      </c>
      <c r="AX45" s="674"/>
      <c r="AY45" s="674"/>
      <c r="AZ45" s="674" t="s">
        <v>5827</v>
      </c>
      <c r="BA45" s="674"/>
      <c r="BB45" s="674"/>
      <c r="BC45" s="674" t="s">
        <v>243</v>
      </c>
      <c r="BD45" s="674"/>
      <c r="BE45" s="674"/>
      <c r="BF45" s="674" t="s">
        <v>244</v>
      </c>
      <c r="BG45" s="674"/>
      <c r="BH45" s="674"/>
      <c r="BI45" s="674" t="s">
        <v>5828</v>
      </c>
      <c r="BJ45" s="674"/>
      <c r="BK45" s="674"/>
      <c r="BL45" s="674" t="s">
        <v>47</v>
      </c>
      <c r="BM45" s="674"/>
      <c r="BN45" s="673"/>
      <c r="BO45" s="1362"/>
      <c r="BP45" s="1921"/>
      <c r="BQ45" s="1922"/>
      <c r="BR45" s="780" t="s">
        <v>5829</v>
      </c>
      <c r="BS45" s="1362"/>
      <c r="BT45" s="1921"/>
      <c r="BU45" s="1922"/>
      <c r="BV45" s="672" t="s">
        <v>5830</v>
      </c>
      <c r="BW45" s="672"/>
      <c r="BX45" s="1362"/>
      <c r="BY45" s="1921"/>
      <c r="BZ45" s="1922"/>
      <c r="CA45" s="673" t="s">
        <v>5829</v>
      </c>
      <c r="CB45" s="1362"/>
      <c r="CC45" s="1921"/>
      <c r="CD45" s="1922"/>
      <c r="CE45" s="672" t="s">
        <v>5831</v>
      </c>
      <c r="CF45" s="1362"/>
      <c r="CG45" s="1921"/>
      <c r="CH45" s="1922"/>
      <c r="CI45" s="673" t="s">
        <v>5829</v>
      </c>
      <c r="CJ45" s="1362"/>
      <c r="CK45" s="1921"/>
      <c r="CL45" s="1922"/>
      <c r="CM45" s="672" t="s">
        <v>5830</v>
      </c>
      <c r="CN45" s="672"/>
      <c r="CO45" s="1362"/>
      <c r="CP45" s="1921"/>
      <c r="CQ45" s="1922"/>
      <c r="CR45" s="673" t="s">
        <v>5829</v>
      </c>
      <c r="CS45" s="1362"/>
      <c r="CT45" s="1921"/>
      <c r="CU45" s="1922"/>
      <c r="CV45" s="254" t="s">
        <v>5832</v>
      </c>
      <c r="CW45" s="254"/>
      <c r="CX45" s="254"/>
      <c r="CY45" s="254"/>
      <c r="CZ45" s="254"/>
      <c r="DA45" s="254"/>
      <c r="DB45" s="254"/>
      <c r="DC45" s="254"/>
      <c r="DD45" s="254"/>
      <c r="DE45" s="549"/>
      <c r="DH45" s="518" t="s">
        <v>539</v>
      </c>
      <c r="DI45" s="518">
        <v>35</v>
      </c>
      <c r="DO45" s="518" t="s">
        <v>47</v>
      </c>
      <c r="DP45" s="852" t="b">
        <f>'業務体制 ② (2)'!CC73</f>
        <v>0</v>
      </c>
      <c r="DQ45" s="852" t="b">
        <f>'業務体制 ② (2)'!CD73</f>
        <v>0</v>
      </c>
      <c r="DR45" s="852" t="b">
        <f>'業務体制 ② (2)'!CE73</f>
        <v>0</v>
      </c>
      <c r="DS45" s="852" t="b">
        <f>'業務体制 ② (2)'!CF73</f>
        <v>0</v>
      </c>
      <c r="DT45" s="852" t="b">
        <f>'業務体制 ② (2)'!CG73</f>
        <v>0</v>
      </c>
    </row>
    <row r="46" spans="1:124" ht="15.6" customHeight="1" x14ac:dyDescent="0.15">
      <c r="A46" s="306"/>
      <c r="B46" s="300"/>
      <c r="C46" s="306"/>
      <c r="D46" s="300"/>
      <c r="E46" s="300"/>
      <c r="F46" s="204"/>
      <c r="G46" s="204"/>
      <c r="H46" s="204"/>
      <c r="I46" s="204"/>
      <c r="J46" s="204"/>
      <c r="K46" s="204"/>
      <c r="L46" s="204"/>
      <c r="M46" s="300"/>
      <c r="N46" s="300"/>
      <c r="O46" s="300"/>
      <c r="P46" s="300"/>
      <c r="Q46" s="300"/>
      <c r="R46" s="313"/>
      <c r="S46" s="306"/>
      <c r="T46" s="871"/>
      <c r="U46" s="204" t="s">
        <v>151</v>
      </c>
      <c r="V46" s="204"/>
      <c r="W46" s="204"/>
      <c r="X46" s="300"/>
      <c r="Y46" s="871"/>
      <c r="Z46" s="204" t="s">
        <v>152</v>
      </c>
      <c r="AA46" s="300"/>
      <c r="AB46" s="871"/>
      <c r="AC46" s="204" t="s">
        <v>153</v>
      </c>
      <c r="AD46" s="300"/>
      <c r="AE46" s="204"/>
      <c r="AF46" s="300"/>
      <c r="AG46" s="871"/>
      <c r="AH46" s="204" t="s">
        <v>154</v>
      </c>
      <c r="AI46" s="204"/>
      <c r="AJ46" s="300"/>
      <c r="AK46" s="300"/>
      <c r="AL46" s="311"/>
      <c r="AM46" s="300"/>
      <c r="AN46" s="254"/>
      <c r="AO46" s="672"/>
      <c r="AP46" s="672"/>
      <c r="AQ46" s="672"/>
      <c r="AR46" s="672"/>
      <c r="AS46" s="673"/>
      <c r="AT46" s="673"/>
      <c r="AU46" s="673"/>
      <c r="AV46" s="673"/>
      <c r="AW46" s="673"/>
      <c r="AX46" s="673"/>
      <c r="AY46" s="673"/>
      <c r="AZ46" s="673"/>
      <c r="BA46" s="673"/>
      <c r="BB46" s="673"/>
      <c r="BC46" s="673"/>
      <c r="BD46" s="673"/>
      <c r="BE46" s="673"/>
      <c r="BG46" s="673"/>
      <c r="BH46" s="673"/>
      <c r="BI46" s="673"/>
      <c r="BJ46" s="673"/>
      <c r="BK46" s="673"/>
      <c r="BL46" s="673"/>
      <c r="BM46" s="673"/>
      <c r="BN46" s="673"/>
      <c r="BO46" s="673"/>
      <c r="BP46" s="528"/>
      <c r="BQ46" s="528"/>
      <c r="BR46" s="673"/>
      <c r="BS46" s="673"/>
      <c r="BT46" s="254"/>
      <c r="BU46" s="254"/>
      <c r="BV46" s="672"/>
      <c r="BW46" s="672"/>
      <c r="BX46" s="672"/>
      <c r="BY46" s="254"/>
      <c r="BZ46" s="254"/>
      <c r="CA46" s="672"/>
      <c r="CB46" s="672"/>
      <c r="CC46" s="254"/>
      <c r="CD46" s="254"/>
      <c r="CE46" s="672"/>
      <c r="CF46" s="672"/>
      <c r="CG46" s="672"/>
      <c r="CH46" s="672"/>
      <c r="CI46" s="672"/>
      <c r="CJ46" s="672"/>
      <c r="CK46" s="672"/>
      <c r="CL46" s="672"/>
      <c r="CM46" s="672"/>
      <c r="CN46" s="672"/>
      <c r="CO46" s="672"/>
      <c r="CP46" s="672"/>
      <c r="CQ46" s="254"/>
      <c r="CR46" s="254"/>
      <c r="CS46" s="254"/>
      <c r="CT46" s="254"/>
      <c r="CU46" s="254"/>
      <c r="CV46" s="254"/>
      <c r="CW46" s="254"/>
      <c r="CX46" s="254"/>
      <c r="CY46" s="254"/>
      <c r="CZ46" s="254"/>
      <c r="DA46" s="254"/>
      <c r="DB46" s="254"/>
      <c r="DC46" s="254"/>
      <c r="DD46" s="254"/>
      <c r="DE46" s="549"/>
      <c r="DF46" s="230"/>
      <c r="DH46" s="518" t="s">
        <v>535</v>
      </c>
      <c r="DI46" s="518">
        <v>40</v>
      </c>
      <c r="DP46" s="518">
        <f>COUNTIF(DP39:DP45,TRUE)</f>
        <v>0</v>
      </c>
      <c r="DQ46" s="518">
        <f>COUNTIF(DQ39:DQ45,TRUE)</f>
        <v>0</v>
      </c>
      <c r="DR46" s="518">
        <f>COUNTIF(DR39:DR45,TRUE)</f>
        <v>0</v>
      </c>
      <c r="DS46" s="518">
        <f>COUNTIF(DS39:DS45,TRUE)</f>
        <v>0</v>
      </c>
      <c r="DT46" s="518">
        <f>COUNTIF(DT39:DT45,TRUE)</f>
        <v>0</v>
      </c>
    </row>
    <row r="47" spans="1:124" ht="15.6" customHeight="1" x14ac:dyDescent="0.15">
      <c r="A47" s="306"/>
      <c r="B47" s="300"/>
      <c r="C47" s="306"/>
      <c r="D47" s="300"/>
      <c r="E47" s="300"/>
      <c r="F47" s="300"/>
      <c r="G47" s="300"/>
      <c r="H47" s="300"/>
      <c r="I47" s="300"/>
      <c r="J47" s="300"/>
      <c r="K47" s="300"/>
      <c r="L47" s="300"/>
      <c r="M47" s="300"/>
      <c r="N47" s="300"/>
      <c r="O47" s="300"/>
      <c r="P47" s="300"/>
      <c r="Q47" s="300"/>
      <c r="R47" s="313" t="s">
        <v>155</v>
      </c>
      <c r="S47" s="306"/>
      <c r="T47" s="300"/>
      <c r="U47" s="300"/>
      <c r="V47" s="300"/>
      <c r="W47" s="300"/>
      <c r="X47" s="300"/>
      <c r="Y47" s="312"/>
      <c r="Z47" s="300"/>
      <c r="AA47" s="300"/>
      <c r="AB47" s="300"/>
      <c r="AC47" s="300"/>
      <c r="AD47" s="300"/>
      <c r="AE47" s="300"/>
      <c r="AF47" s="300"/>
      <c r="AG47" s="300"/>
      <c r="AH47" s="300"/>
      <c r="AI47" s="300"/>
      <c r="AJ47" s="300"/>
      <c r="AK47" s="300"/>
      <c r="AL47" s="311"/>
      <c r="AM47" s="300"/>
      <c r="AN47" s="254"/>
      <c r="AO47" s="672"/>
      <c r="AP47" s="672"/>
      <c r="AQ47" s="672"/>
      <c r="AR47" s="672"/>
      <c r="AS47" s="673"/>
      <c r="AT47" s="673"/>
      <c r="AU47" s="673"/>
      <c r="AV47" s="673"/>
      <c r="AW47" s="673"/>
      <c r="AX47" s="673"/>
      <c r="AY47" s="673"/>
      <c r="AZ47" s="673"/>
      <c r="BA47" s="673"/>
      <c r="BB47" s="673"/>
      <c r="BC47" s="673"/>
      <c r="BD47" s="673"/>
      <c r="BE47" s="673"/>
      <c r="BF47" s="673"/>
      <c r="BG47" s="673"/>
      <c r="BH47" s="673"/>
      <c r="BJ47" s="673"/>
      <c r="BK47" s="759" t="s">
        <v>5833</v>
      </c>
      <c r="BL47" s="760"/>
      <c r="BM47" s="760"/>
      <c r="BN47" s="760"/>
      <c r="BO47" s="760"/>
      <c r="BP47" s="760"/>
      <c r="BQ47" s="760"/>
      <c r="BR47" s="760"/>
      <c r="BS47" s="760"/>
      <c r="BT47" s="760"/>
      <c r="BU47" s="760"/>
      <c r="BV47" s="760"/>
      <c r="BW47" s="760"/>
      <c r="BX47" s="760"/>
      <c r="BY47" s="760"/>
      <c r="BZ47" s="760"/>
      <c r="CA47" s="760"/>
      <c r="CB47" s="760"/>
      <c r="CC47" s="760"/>
      <c r="CD47" s="760"/>
      <c r="CE47" s="760"/>
      <c r="CF47" s="760"/>
      <c r="CG47" s="760"/>
      <c r="CH47" s="760"/>
      <c r="CI47" s="760"/>
      <c r="CJ47" s="760"/>
      <c r="CK47" s="760"/>
      <c r="CL47" s="760"/>
      <c r="CM47" s="760"/>
      <c r="CN47" s="760"/>
      <c r="CO47" s="760"/>
      <c r="CP47" s="760"/>
      <c r="CQ47" s="760"/>
      <c r="CR47" s="760"/>
      <c r="CS47" s="760"/>
      <c r="CT47" s="760"/>
      <c r="CU47" s="760"/>
      <c r="CV47" s="760"/>
      <c r="CW47" s="760"/>
      <c r="CX47" s="760"/>
      <c r="CY47" s="760"/>
      <c r="CZ47" s="760"/>
      <c r="DA47" s="760"/>
      <c r="DB47" s="760"/>
      <c r="DC47" s="761"/>
      <c r="DD47" s="254"/>
      <c r="DE47" s="549"/>
      <c r="DH47" s="518" t="s">
        <v>531</v>
      </c>
      <c r="DI47" s="518">
        <v>45</v>
      </c>
      <c r="DO47" s="254" t="s">
        <v>5859</v>
      </c>
      <c r="DP47" s="552" t="str">
        <f>RIGHT("00"&amp;BO41,2)&amp;":"&amp;RIGHT("00"&amp;BS41,2)</f>
        <v>00:00</v>
      </c>
      <c r="DQ47" s="518" t="str">
        <f>RIGHT("00"&amp;BO42,2)&amp;":"&amp;RIGHT("00"&amp;BS42,2)</f>
        <v>00:00</v>
      </c>
      <c r="DR47" s="518" t="str">
        <f>RIGHT("00"&amp;BO43,2)&amp;":"&amp;RIGHT("00"&amp;BS43,2)</f>
        <v>00:00</v>
      </c>
      <c r="DS47" s="518" t="str">
        <f>RIGHT("00"&amp;BO44,2)&amp;":"&amp;RIGHT("00"&amp;BS44,2)</f>
        <v>00:00</v>
      </c>
      <c r="DT47" s="518" t="str">
        <f>RIGHT("00"&amp;BO45,2)&amp;":"&amp;RIGHT("00"&amp;BS45,2)</f>
        <v>00:00</v>
      </c>
    </row>
    <row r="48" spans="1:124" ht="15.6" customHeight="1" x14ac:dyDescent="0.15">
      <c r="A48" s="306"/>
      <c r="B48" s="300"/>
      <c r="C48" s="306"/>
      <c r="D48" s="300"/>
      <c r="E48" s="300"/>
      <c r="F48" s="300"/>
      <c r="G48" s="300"/>
      <c r="H48" s="300"/>
      <c r="I48" s="300"/>
      <c r="J48" s="300"/>
      <c r="K48" s="300"/>
      <c r="L48" s="300"/>
      <c r="M48" s="300"/>
      <c r="N48" s="300"/>
      <c r="O48" s="300"/>
      <c r="P48" s="300"/>
      <c r="Q48" s="300"/>
      <c r="R48" s="311"/>
      <c r="S48" s="306"/>
      <c r="T48" s="871"/>
      <c r="U48" s="204" t="s">
        <v>156</v>
      </c>
      <c r="V48" s="300"/>
      <c r="W48" s="300"/>
      <c r="X48" s="300"/>
      <c r="Y48" s="312"/>
      <c r="Z48" s="300"/>
      <c r="AA48" s="1359" t="s">
        <v>157</v>
      </c>
      <c r="AB48" s="1359"/>
      <c r="AC48" s="1359"/>
      <c r="AD48" s="1359"/>
      <c r="AE48" s="1359"/>
      <c r="AF48" s="1359"/>
      <c r="AG48" s="1359"/>
      <c r="AH48" s="1359"/>
      <c r="AI48" s="1359"/>
      <c r="AJ48" s="1359"/>
      <c r="AK48" s="836"/>
      <c r="AL48" s="311"/>
      <c r="AM48" s="300"/>
      <c r="AN48" s="254"/>
      <c r="AO48" s="672"/>
      <c r="AP48" s="672"/>
      <c r="AQ48" s="672"/>
      <c r="AR48" s="672"/>
      <c r="AS48" s="673"/>
      <c r="AT48" s="673"/>
      <c r="AU48" s="673"/>
      <c r="AV48" s="673"/>
      <c r="AX48" s="673"/>
      <c r="AY48" s="673"/>
      <c r="AZ48" s="673"/>
      <c r="BA48" s="673"/>
      <c r="BB48" s="673"/>
      <c r="BC48" s="673"/>
      <c r="BD48" s="673"/>
      <c r="BE48" s="673"/>
      <c r="BF48" s="673"/>
      <c r="BG48" s="673"/>
      <c r="BH48" s="673"/>
      <c r="BI48" s="673"/>
      <c r="BJ48" s="673"/>
      <c r="BK48" s="762"/>
      <c r="BL48" s="549" t="s">
        <v>269</v>
      </c>
      <c r="BM48" s="549"/>
      <c r="BN48" s="549"/>
      <c r="BO48" s="549"/>
      <c r="BP48" s="549"/>
      <c r="BQ48" s="549"/>
      <c r="BR48" s="853">
        <f>MOD(INT('業務体制 ② (2)'!AF80/100),10)</f>
        <v>0</v>
      </c>
      <c r="BS48" s="853">
        <f>MOD(INT('業務体制 ② (2)'!AF80/10),10)</f>
        <v>0</v>
      </c>
      <c r="BT48" s="853">
        <f>MOD(INT('業務体制 ② (2)'!AF80),10)</f>
        <v>0</v>
      </c>
      <c r="BU48" s="764" t="s">
        <v>65</v>
      </c>
      <c r="BV48" s="853">
        <f>MOD(INT('業務体制 ② (2)'!AF80*10),10)</f>
        <v>0</v>
      </c>
      <c r="BW48" s="549" t="s">
        <v>5834</v>
      </c>
      <c r="BX48" s="549"/>
      <c r="BY48" s="549"/>
      <c r="BZ48" s="549"/>
      <c r="CA48" s="549"/>
      <c r="CB48" s="549"/>
      <c r="CC48" s="549"/>
      <c r="CD48" s="549"/>
      <c r="CE48" s="675" t="s">
        <v>5842</v>
      </c>
      <c r="CF48" s="765"/>
      <c r="CG48" s="765"/>
      <c r="CH48" s="549"/>
      <c r="CI48" s="549"/>
      <c r="CJ48" s="549"/>
      <c r="CK48" s="549"/>
      <c r="CL48" s="549"/>
      <c r="CM48" s="549"/>
      <c r="CN48" s="549"/>
      <c r="CO48" s="549"/>
      <c r="CP48" s="549"/>
      <c r="CQ48" s="549"/>
      <c r="CR48" s="549"/>
      <c r="CS48" s="549"/>
      <c r="CT48" s="549"/>
      <c r="CU48" s="549"/>
      <c r="CV48" s="854">
        <f>AB55</f>
        <v>0</v>
      </c>
      <c r="CW48" s="854">
        <f>AC55</f>
        <v>0</v>
      </c>
      <c r="CX48" s="854">
        <f>AD55</f>
        <v>0</v>
      </c>
      <c r="CY48" s="764" t="s">
        <v>65</v>
      </c>
      <c r="CZ48" s="854">
        <f>AF55</f>
        <v>0</v>
      </c>
      <c r="DA48" s="549" t="s">
        <v>5834</v>
      </c>
      <c r="DB48" s="549"/>
      <c r="DC48" s="767"/>
      <c r="DD48" s="254"/>
      <c r="DE48" s="549"/>
      <c r="DH48" s="518">
        <v>10</v>
      </c>
      <c r="DI48" s="518">
        <v>50</v>
      </c>
      <c r="DO48" s="254" t="s">
        <v>5860</v>
      </c>
      <c r="DP48" s="518" t="str">
        <f>RIGHT("00"&amp;BX41,2)&amp;":"&amp;RIGHT("00"&amp;CB41,2)</f>
        <v>00:00</v>
      </c>
      <c r="DQ48" s="518" t="str">
        <f>RIGHT("00"&amp;BX42,2)&amp;":"&amp;RIGHT("00"&amp;CB42,2)</f>
        <v>00:00</v>
      </c>
      <c r="DR48" s="518" t="str">
        <f>RIGHT("00"&amp;BX43,2)&amp;":"&amp;RIGHT("00"&amp;CB43,2)</f>
        <v>00:00</v>
      </c>
      <c r="DS48" s="518" t="str">
        <f>RIGHT("00"&amp;BX44,2)&amp;":"&amp;RIGHT("00"&amp;CB44,2)</f>
        <v>00:00</v>
      </c>
      <c r="DT48" s="518" t="str">
        <f>RIGHT("00"&amp;BX45,2)&amp;":"&amp;RIGHT("00"&amp;CB45,2)</f>
        <v>00:00</v>
      </c>
    </row>
    <row r="49" spans="1:124" ht="15.6" customHeight="1" x14ac:dyDescent="0.15">
      <c r="A49" s="306"/>
      <c r="B49" s="300"/>
      <c r="C49" s="306"/>
      <c r="D49" s="300"/>
      <c r="E49" s="300"/>
      <c r="F49" s="300"/>
      <c r="G49" s="300"/>
      <c r="H49" s="300"/>
      <c r="I49" s="300"/>
      <c r="J49" s="300"/>
      <c r="K49" s="300"/>
      <c r="L49" s="300"/>
      <c r="M49" s="300"/>
      <c r="N49" s="300"/>
      <c r="O49" s="300"/>
      <c r="P49" s="300"/>
      <c r="Q49" s="300"/>
      <c r="R49" s="311"/>
      <c r="S49" s="306"/>
      <c r="T49" s="300"/>
      <c r="U49" s="300"/>
      <c r="V49" s="300"/>
      <c r="W49" s="300"/>
      <c r="X49" s="300"/>
      <c r="Y49" s="312"/>
      <c r="Z49" s="300"/>
      <c r="AA49" s="1907"/>
      <c r="AB49" s="1907"/>
      <c r="AC49" s="1907"/>
      <c r="AD49" s="1907"/>
      <c r="AE49" s="1907"/>
      <c r="AF49" s="1907"/>
      <c r="AG49" s="1907"/>
      <c r="AH49" s="1907"/>
      <c r="AI49" s="1907"/>
      <c r="AJ49" s="1907"/>
      <c r="AK49" s="837"/>
      <c r="AL49" s="311"/>
      <c r="AM49" s="300"/>
      <c r="AN49" s="254"/>
      <c r="AO49" s="672"/>
      <c r="AP49" s="672"/>
      <c r="AQ49" s="672"/>
      <c r="AR49" s="672"/>
      <c r="AS49" s="673"/>
      <c r="AT49" s="673"/>
      <c r="AU49" s="673"/>
      <c r="AV49" s="673"/>
      <c r="AW49" s="673"/>
      <c r="AX49" s="673"/>
      <c r="AY49" s="673"/>
      <c r="AZ49" s="673"/>
      <c r="BA49" s="673"/>
      <c r="BB49" s="673"/>
      <c r="BC49" s="673"/>
      <c r="BD49" s="673"/>
      <c r="BE49" s="673"/>
      <c r="BF49" s="673"/>
      <c r="BG49" s="673"/>
      <c r="BH49" s="673"/>
      <c r="BI49" s="673"/>
      <c r="BJ49" s="673"/>
      <c r="BK49" s="768"/>
      <c r="BL49" s="769" t="s">
        <v>259</v>
      </c>
      <c r="BM49" s="769"/>
      <c r="BN49" s="769"/>
      <c r="BO49" s="769"/>
      <c r="BP49" s="769"/>
      <c r="BQ49" s="769"/>
      <c r="BR49" s="854">
        <f>AB54</f>
        <v>0</v>
      </c>
      <c r="BS49" s="854">
        <f>AC54</f>
        <v>0</v>
      </c>
      <c r="BT49" s="854">
        <f>AD54</f>
        <v>0</v>
      </c>
      <c r="BU49" s="764" t="s">
        <v>65</v>
      </c>
      <c r="BV49" s="854">
        <f>AF54</f>
        <v>0</v>
      </c>
      <c r="BW49" s="768" t="s">
        <v>5834</v>
      </c>
      <c r="BX49" s="769"/>
      <c r="BY49" s="769"/>
      <c r="BZ49" s="769"/>
      <c r="CA49" s="769"/>
      <c r="CB49" s="769"/>
      <c r="CC49" s="769"/>
      <c r="CD49" s="769"/>
      <c r="CE49" s="770"/>
      <c r="CF49" s="676" t="s">
        <v>5838</v>
      </c>
      <c r="CG49" s="770"/>
      <c r="CH49" s="769"/>
      <c r="CI49" s="769"/>
      <c r="CJ49" s="769"/>
      <c r="CK49" s="769"/>
      <c r="CL49" s="769"/>
      <c r="CM49" s="769"/>
      <c r="CN49" s="769"/>
      <c r="CO49" s="769"/>
      <c r="CP49" s="769"/>
      <c r="CQ49" s="769"/>
      <c r="CR49" s="769"/>
      <c r="CS49" s="769"/>
      <c r="CT49" s="769"/>
      <c r="CU49" s="769"/>
      <c r="CV49" s="853">
        <f>MOD(INT('業務体制 ② (2)'!BK81/100),10)</f>
        <v>0</v>
      </c>
      <c r="CW49" s="853">
        <f>MOD(INT('業務体制 ② (2)'!BK81/10),10)</f>
        <v>0</v>
      </c>
      <c r="CX49" s="853">
        <f>MOD(INT('業務体制 ② (2)'!BK81),10)</f>
        <v>0</v>
      </c>
      <c r="CY49" s="771" t="s">
        <v>65</v>
      </c>
      <c r="CZ49" s="853">
        <f>MOD(INT('業務体制 ② (2)'!BK81*10),10)</f>
        <v>0</v>
      </c>
      <c r="DA49" s="769" t="s">
        <v>5834</v>
      </c>
      <c r="DB49" s="769"/>
      <c r="DC49" s="772"/>
      <c r="DD49" s="254"/>
      <c r="DE49" s="549"/>
      <c r="DH49" s="518">
        <v>11</v>
      </c>
      <c r="DI49" s="518">
        <v>55</v>
      </c>
      <c r="DO49" s="254" t="s">
        <v>5861</v>
      </c>
      <c r="DP49" s="518" t="str">
        <f>RIGHT("00"&amp;CF41,2)&amp;":"&amp;RIGHT("00"&amp;CJ41,2)</f>
        <v>00:00</v>
      </c>
      <c r="DQ49" s="518" t="str">
        <f>RIGHT("00"&amp;CF42,2)&amp;":"&amp;RIGHT("00"&amp;CJ42,2)</f>
        <v>00:00</v>
      </c>
      <c r="DR49" s="518" t="str">
        <f>RIGHT("00"&amp;CF43,2)&amp;":"&amp;RIGHT("00"&amp;CJ43,2)</f>
        <v>00:00</v>
      </c>
      <c r="DS49" s="518" t="str">
        <f>RIGHT("00"&amp;CF44,2)&amp;":"&amp;RIGHT("00"&amp;CJ44,2)</f>
        <v>00:00</v>
      </c>
      <c r="DT49" s="518" t="str">
        <f>RIGHT("00"&amp;CF45,2)&amp;":"&amp;RIGHT("00"&amp;CJ45,2)</f>
        <v>00:00</v>
      </c>
    </row>
    <row r="50" spans="1:124" ht="15.6" customHeight="1" x14ac:dyDescent="0.15">
      <c r="A50" s="306"/>
      <c r="B50" s="300"/>
      <c r="C50" s="303"/>
      <c r="D50" s="304"/>
      <c r="E50" s="304"/>
      <c r="F50" s="304"/>
      <c r="G50" s="304"/>
      <c r="H50" s="304"/>
      <c r="I50" s="304"/>
      <c r="J50" s="304"/>
      <c r="K50" s="304"/>
      <c r="L50" s="304"/>
      <c r="M50" s="304"/>
      <c r="N50" s="304"/>
      <c r="O50" s="304"/>
      <c r="P50" s="304"/>
      <c r="Q50" s="304"/>
      <c r="R50" s="315" t="s">
        <v>158</v>
      </c>
      <c r="S50" s="1340"/>
      <c r="T50" s="1341"/>
      <c r="U50" s="1341"/>
      <c r="V50" s="1341"/>
      <c r="W50" s="1341"/>
      <c r="X50" s="1341"/>
      <c r="Y50" s="1341"/>
      <c r="Z50" s="1341"/>
      <c r="AA50" s="1341"/>
      <c r="AB50" s="1341"/>
      <c r="AC50" s="1341"/>
      <c r="AD50" s="1341"/>
      <c r="AE50" s="1341"/>
      <c r="AF50" s="1341"/>
      <c r="AG50" s="1341"/>
      <c r="AH50" s="1341"/>
      <c r="AI50" s="1341"/>
      <c r="AJ50" s="1341"/>
      <c r="AK50" s="1341"/>
      <c r="AL50" s="1342"/>
      <c r="AM50" s="300"/>
      <c r="AN50" s="254"/>
      <c r="AO50" s="672"/>
      <c r="AP50" s="672" t="s">
        <v>5862</v>
      </c>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2"/>
      <c r="BN50" s="672"/>
      <c r="BO50" s="672"/>
      <c r="BP50" s="672"/>
      <c r="BQ50" s="672"/>
      <c r="BR50" s="672"/>
      <c r="BS50" s="672"/>
      <c r="BT50" s="672"/>
      <c r="BU50" s="773"/>
      <c r="BV50" s="672"/>
      <c r="BW50" s="672"/>
      <c r="BX50" s="672"/>
      <c r="BY50" s="672"/>
      <c r="BZ50" s="672"/>
      <c r="CA50" s="672"/>
      <c r="CB50" s="672"/>
      <c r="CC50" s="672"/>
      <c r="CD50" s="672"/>
      <c r="CE50" s="672"/>
      <c r="CF50" s="672"/>
      <c r="CG50" s="672"/>
      <c r="CH50" s="672"/>
      <c r="CI50" s="672"/>
      <c r="CJ50" s="672"/>
      <c r="CK50" s="672"/>
      <c r="CL50" s="672"/>
      <c r="CM50" s="672"/>
      <c r="CN50" s="672"/>
      <c r="CO50" s="672"/>
      <c r="CP50" s="672"/>
      <c r="CQ50" s="550"/>
      <c r="CR50" s="550"/>
      <c r="CS50" s="550"/>
      <c r="CT50" s="550"/>
      <c r="CU50" s="550"/>
      <c r="CV50" s="550"/>
      <c r="CW50" s="550"/>
      <c r="CX50" s="550"/>
      <c r="CY50" s="550"/>
      <c r="CZ50" s="550"/>
      <c r="DA50" s="550"/>
      <c r="DB50" s="550"/>
      <c r="DC50" s="550"/>
      <c r="DD50" s="550"/>
      <c r="DE50" s="550"/>
      <c r="DH50" s="518">
        <v>12</v>
      </c>
      <c r="DO50" s="254" t="s">
        <v>5863</v>
      </c>
      <c r="DP50" s="518" t="str">
        <f>RIGHT("00"&amp;CO41,2)&amp;":"&amp;RIGHT("00"&amp;CS41,2)</f>
        <v>00:00</v>
      </c>
      <c r="DQ50" s="518" t="str">
        <f>RIGHT("00"&amp;CO42,2)&amp;":"&amp;RIGHT("00"&amp;CS42,2)</f>
        <v>00:00</v>
      </c>
      <c r="DR50" s="518" t="str">
        <f>RIGHT("00"&amp;CO43,2)&amp;":"&amp;RIGHT("00"&amp;CS43,2)</f>
        <v>00:00</v>
      </c>
      <c r="DS50" s="518" t="str">
        <f>RIGHT("00"&amp;CO44,2)&amp;":"&amp;RIGHT("00"&amp;CS44,2)</f>
        <v>00:00</v>
      </c>
      <c r="DT50" s="518" t="str">
        <f>RIGHT("00"&amp;CO45,2)&amp;":"&amp;RIGHT("00"&amp;CS45,2)</f>
        <v>00:00</v>
      </c>
    </row>
    <row r="51" spans="1:124" ht="15.6" customHeight="1" x14ac:dyDescent="0.15">
      <c r="A51" s="306"/>
      <c r="B51" s="300"/>
      <c r="C51" s="300"/>
      <c r="D51" s="314" t="s">
        <v>159</v>
      </c>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254"/>
      <c r="AO51" s="672"/>
      <c r="AP51" s="672"/>
      <c r="AQ51" s="677" t="s">
        <v>5844</v>
      </c>
      <c r="AR51" s="677"/>
      <c r="AS51" s="672"/>
      <c r="AT51" s="672"/>
      <c r="AU51" s="672"/>
      <c r="AV51" s="672"/>
      <c r="AW51" s="672"/>
      <c r="AX51" s="672"/>
      <c r="AY51" s="672"/>
      <c r="AZ51" s="672"/>
      <c r="BA51" s="672"/>
      <c r="BB51" s="672"/>
      <c r="BC51" s="672"/>
      <c r="BD51" s="672"/>
      <c r="BE51" s="672"/>
      <c r="BF51" s="672"/>
      <c r="BG51" s="672"/>
      <c r="BH51" s="672"/>
      <c r="BI51" s="672"/>
      <c r="BJ51" s="672"/>
      <c r="BK51" s="672"/>
      <c r="BL51" s="672"/>
      <c r="BM51" s="672"/>
      <c r="BN51" s="672"/>
      <c r="BO51" s="672"/>
      <c r="BP51" s="672"/>
      <c r="BQ51" s="672"/>
      <c r="BR51" s="672"/>
      <c r="BS51" s="672"/>
      <c r="BT51" s="672"/>
      <c r="BU51" s="672"/>
      <c r="BV51" s="672"/>
      <c r="BW51" s="672"/>
      <c r="BX51" s="672"/>
      <c r="BY51" s="672"/>
      <c r="BZ51" s="672"/>
      <c r="CA51" s="672"/>
      <c r="CB51" s="672"/>
      <c r="CC51" s="672"/>
      <c r="CD51" s="672"/>
      <c r="CE51" s="672"/>
      <c r="CF51" s="672"/>
      <c r="CG51" s="672"/>
      <c r="CH51" s="672"/>
      <c r="CI51" s="672"/>
      <c r="CJ51" s="672"/>
      <c r="CK51" s="672"/>
      <c r="CL51" s="672"/>
      <c r="CM51" s="672"/>
      <c r="CN51" s="672"/>
      <c r="CO51" s="672"/>
      <c r="CP51" s="672"/>
      <c r="CQ51" s="550"/>
      <c r="CR51" s="550"/>
      <c r="CS51" s="550"/>
      <c r="CT51" s="550"/>
      <c r="CU51" s="550"/>
      <c r="CV51" s="550"/>
      <c r="CW51" s="550"/>
      <c r="CX51" s="550"/>
      <c r="CY51" s="550"/>
      <c r="CZ51" s="550"/>
      <c r="DA51" s="550"/>
      <c r="DB51" s="550"/>
      <c r="DC51" s="550"/>
      <c r="DD51" s="550"/>
      <c r="DE51" s="550"/>
      <c r="DH51" s="518">
        <v>13</v>
      </c>
      <c r="DO51" s="254"/>
    </row>
    <row r="52" spans="1:124" ht="15.6" customHeight="1" x14ac:dyDescent="0.15">
      <c r="A52" s="306"/>
      <c r="B52" s="300"/>
      <c r="C52" s="300"/>
      <c r="D52" s="314"/>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254"/>
      <c r="AO52" s="672"/>
      <c r="AP52" s="672"/>
      <c r="AQ52" s="672"/>
      <c r="AR52" s="678" t="s">
        <v>5845</v>
      </c>
      <c r="AS52" s="678"/>
      <c r="AT52" s="672"/>
      <c r="AU52" s="672"/>
      <c r="AV52" s="672"/>
      <c r="AW52" s="672"/>
      <c r="AX52" s="672"/>
      <c r="AY52" s="672"/>
      <c r="AZ52" s="672"/>
      <c r="BA52" s="672"/>
      <c r="BB52" s="672"/>
      <c r="BC52" s="672"/>
      <c r="BD52" s="672"/>
      <c r="BE52" s="672"/>
      <c r="BF52" s="672"/>
      <c r="BG52" s="672"/>
      <c r="BH52" s="672"/>
      <c r="BI52" s="672"/>
      <c r="BJ52" s="672"/>
      <c r="BK52" s="672"/>
      <c r="BL52" s="672"/>
      <c r="BM52" s="672"/>
      <c r="BN52" s="672"/>
      <c r="BO52" s="672"/>
      <c r="BP52" s="672"/>
      <c r="BQ52" s="672"/>
      <c r="BR52" s="672"/>
      <c r="BS52" s="672"/>
      <c r="BT52" s="672"/>
      <c r="BU52" s="672"/>
      <c r="BV52" s="672"/>
      <c r="BW52" s="672"/>
      <c r="BX52" s="672"/>
      <c r="BY52" s="672"/>
      <c r="BZ52" s="672"/>
      <c r="CA52" s="672"/>
      <c r="CB52" s="672"/>
      <c r="CC52" s="672"/>
      <c r="CD52" s="672"/>
      <c r="CE52" s="672"/>
      <c r="CF52" s="672"/>
      <c r="CG52" s="672"/>
      <c r="CH52" s="672"/>
      <c r="CI52" s="672"/>
      <c r="CJ52" s="672"/>
      <c r="CK52" s="672"/>
      <c r="CL52" s="672"/>
      <c r="CM52" s="672"/>
      <c r="CN52" s="672"/>
      <c r="CO52" s="672"/>
      <c r="CP52" s="672"/>
      <c r="CQ52" s="550"/>
      <c r="CR52" s="550"/>
      <c r="CS52" s="550"/>
      <c r="CT52" s="550"/>
      <c r="CU52" s="550"/>
      <c r="CV52" s="550"/>
      <c r="CW52" s="550"/>
      <c r="CX52" s="550"/>
      <c r="CY52" s="550"/>
      <c r="CZ52" s="550"/>
      <c r="DA52" s="550"/>
      <c r="DB52" s="550"/>
      <c r="DC52" s="550"/>
      <c r="DD52" s="550"/>
      <c r="DE52" s="550"/>
      <c r="DH52" s="518">
        <v>14</v>
      </c>
    </row>
    <row r="53" spans="1:124" ht="15.6" customHeight="1" x14ac:dyDescent="0.15">
      <c r="A53" s="306"/>
      <c r="B53" s="300"/>
      <c r="C53" s="300" t="s">
        <v>160</v>
      </c>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254"/>
      <c r="AO53" s="370"/>
      <c r="AP53" s="370"/>
      <c r="AQ53" s="370"/>
      <c r="AR53" s="370"/>
      <c r="AS53" s="370"/>
      <c r="AT53" s="370"/>
      <c r="AU53" s="370"/>
      <c r="AV53" s="370"/>
      <c r="AW53" s="370"/>
      <c r="AX53" s="370" t="s">
        <v>5835</v>
      </c>
      <c r="AY53" s="774"/>
      <c r="AZ53" s="370"/>
      <c r="BA53" s="1368">
        <v>0</v>
      </c>
      <c r="BB53" s="1919"/>
      <c r="BC53" s="1369">
        <v>1</v>
      </c>
      <c r="BD53" s="1920"/>
      <c r="BE53" s="1368">
        <v>2</v>
      </c>
      <c r="BF53" s="1919"/>
      <c r="BG53" s="1369">
        <v>3</v>
      </c>
      <c r="BH53" s="1920"/>
      <c r="BI53" s="1368">
        <v>4</v>
      </c>
      <c r="BJ53" s="1919"/>
      <c r="BK53" s="1369">
        <v>5</v>
      </c>
      <c r="BL53" s="1920"/>
      <c r="BM53" s="1368">
        <v>6</v>
      </c>
      <c r="BN53" s="1919"/>
      <c r="BO53" s="1369">
        <v>7</v>
      </c>
      <c r="BP53" s="1920"/>
      <c r="BQ53" s="1368">
        <v>8</v>
      </c>
      <c r="BR53" s="1919"/>
      <c r="BS53" s="1369">
        <v>9</v>
      </c>
      <c r="BT53" s="1920"/>
      <c r="BU53" s="1368">
        <v>10</v>
      </c>
      <c r="BV53" s="1919"/>
      <c r="BW53" s="1369">
        <v>11</v>
      </c>
      <c r="BX53" s="1920"/>
      <c r="BY53" s="1368">
        <v>12</v>
      </c>
      <c r="BZ53" s="1919"/>
      <c r="CA53" s="1369">
        <v>13</v>
      </c>
      <c r="CB53" s="1920"/>
      <c r="CC53" s="1368">
        <v>14</v>
      </c>
      <c r="CD53" s="1919"/>
      <c r="CE53" s="1369">
        <v>15</v>
      </c>
      <c r="CF53" s="1920"/>
      <c r="CG53" s="1368">
        <v>16</v>
      </c>
      <c r="CH53" s="1919"/>
      <c r="CI53" s="1369">
        <v>17</v>
      </c>
      <c r="CJ53" s="1920"/>
      <c r="CK53" s="1368">
        <v>18</v>
      </c>
      <c r="CL53" s="1919"/>
      <c r="CM53" s="1369">
        <v>19</v>
      </c>
      <c r="CN53" s="1920"/>
      <c r="CO53" s="1368">
        <v>20</v>
      </c>
      <c r="CP53" s="1919"/>
      <c r="CQ53" s="1369">
        <v>21</v>
      </c>
      <c r="CR53" s="1920"/>
      <c r="CS53" s="1368">
        <v>22</v>
      </c>
      <c r="CT53" s="1919"/>
      <c r="CU53" s="1369">
        <v>23</v>
      </c>
      <c r="CV53" s="1920"/>
      <c r="CW53" s="1368">
        <v>24</v>
      </c>
      <c r="CX53" s="1919"/>
      <c r="CY53" s="551"/>
      <c r="CZ53" s="551"/>
      <c r="DA53" s="551"/>
      <c r="DB53" s="551"/>
      <c r="DC53" s="551"/>
      <c r="DD53" s="551"/>
      <c r="DE53" s="551"/>
      <c r="DH53" s="518">
        <v>15</v>
      </c>
    </row>
    <row r="54" spans="1:124" ht="15.6" customHeight="1" x14ac:dyDescent="0.15">
      <c r="A54" s="306"/>
      <c r="B54" s="300"/>
      <c r="C54" s="303"/>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15" t="s">
        <v>161</v>
      </c>
      <c r="AB54" s="823"/>
      <c r="AC54" s="824"/>
      <c r="AD54" s="825"/>
      <c r="AE54" s="304" t="s">
        <v>65</v>
      </c>
      <c r="AF54" s="463"/>
      <c r="AG54" s="304" t="s">
        <v>64</v>
      </c>
      <c r="AH54" s="304"/>
      <c r="AI54" s="304"/>
      <c r="AJ54" s="316" t="s">
        <v>162</v>
      </c>
      <c r="AK54" s="304"/>
      <c r="AL54" s="305"/>
      <c r="AM54" s="300"/>
      <c r="AN54" s="254"/>
      <c r="AO54" s="370"/>
      <c r="AP54" s="370"/>
      <c r="AQ54" s="370" t="s">
        <v>269</v>
      </c>
      <c r="AR54" s="370"/>
      <c r="AS54" s="370"/>
      <c r="AT54" s="370"/>
      <c r="AU54" s="370"/>
      <c r="AV54" s="370"/>
      <c r="AW54" s="370"/>
      <c r="AX54" s="370"/>
      <c r="AY54" s="370"/>
      <c r="AZ54" s="370"/>
      <c r="BA54" s="370"/>
      <c r="BB54" s="679"/>
      <c r="BC54" s="680"/>
      <c r="BD54" s="681"/>
      <c r="BE54" s="682"/>
      <c r="BF54" s="683"/>
      <c r="BG54" s="680"/>
      <c r="BH54" s="681"/>
      <c r="BI54" s="682"/>
      <c r="BJ54" s="684"/>
      <c r="BK54" s="685"/>
      <c r="BL54" s="686"/>
      <c r="BM54" s="687"/>
      <c r="BN54" s="684"/>
      <c r="BO54" s="685"/>
      <c r="BP54" s="686"/>
      <c r="BQ54" s="687"/>
      <c r="BR54" s="684"/>
      <c r="BS54" s="685"/>
      <c r="BT54" s="686"/>
      <c r="BU54" s="687"/>
      <c r="BV54" s="684"/>
      <c r="BW54" s="685"/>
      <c r="BX54" s="686"/>
      <c r="BY54" s="687"/>
      <c r="BZ54" s="684"/>
      <c r="CA54" s="685"/>
      <c r="CB54" s="686"/>
      <c r="CC54" s="687"/>
      <c r="CD54" s="684"/>
      <c r="CE54" s="685"/>
      <c r="CF54" s="686"/>
      <c r="CG54" s="687"/>
      <c r="CH54" s="684"/>
      <c r="CI54" s="685"/>
      <c r="CJ54" s="686"/>
      <c r="CK54" s="687"/>
      <c r="CL54" s="684"/>
      <c r="CM54" s="685"/>
      <c r="CN54" s="686"/>
      <c r="CO54" s="687"/>
      <c r="CP54" s="684"/>
      <c r="CQ54" s="685"/>
      <c r="CR54" s="686"/>
      <c r="CS54" s="687"/>
      <c r="CT54" s="684"/>
      <c r="CU54" s="685"/>
      <c r="CV54" s="686"/>
      <c r="CW54" s="687"/>
      <c r="CX54" s="1373"/>
      <c r="CY54" s="1374"/>
      <c r="CZ54" s="1374"/>
      <c r="DA54" s="1375"/>
      <c r="DB54" s="663" t="s">
        <v>5834</v>
      </c>
      <c r="DC54" s="663"/>
      <c r="DD54" s="663"/>
      <c r="DE54" s="663"/>
      <c r="DH54" s="518" t="s">
        <v>5891</v>
      </c>
    </row>
    <row r="55" spans="1:124" ht="15.6" customHeight="1" x14ac:dyDescent="0.15">
      <c r="A55" s="300"/>
      <c r="B55" s="300"/>
      <c r="C55" s="303"/>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17" t="s">
        <v>163</v>
      </c>
      <c r="AB55" s="823"/>
      <c r="AC55" s="824"/>
      <c r="AD55" s="825"/>
      <c r="AE55" s="304" t="s">
        <v>65</v>
      </c>
      <c r="AF55" s="463"/>
      <c r="AG55" s="304" t="s">
        <v>64</v>
      </c>
      <c r="AH55" s="304"/>
      <c r="AI55" s="304"/>
      <c r="AJ55" s="316" t="s">
        <v>164</v>
      </c>
      <c r="AK55" s="304"/>
      <c r="AL55" s="305"/>
      <c r="AM55" s="300"/>
      <c r="AN55" s="254"/>
      <c r="AO55" s="370"/>
      <c r="AP55" s="370"/>
      <c r="AQ55" s="370" t="s">
        <v>270</v>
      </c>
      <c r="AR55" s="370"/>
      <c r="AS55" s="370"/>
      <c r="AT55" s="370"/>
      <c r="AU55" s="370"/>
      <c r="AV55" s="370"/>
      <c r="AW55" s="370"/>
      <c r="AX55" s="370"/>
      <c r="AY55" s="370"/>
      <c r="AZ55" s="370"/>
      <c r="BA55" s="370"/>
      <c r="BB55" s="679"/>
      <c r="BC55" s="680"/>
      <c r="BD55" s="681"/>
      <c r="BE55" s="682"/>
      <c r="BF55" s="683"/>
      <c r="BG55" s="680"/>
      <c r="BH55" s="681"/>
      <c r="BI55" s="682"/>
      <c r="BJ55" s="684"/>
      <c r="BK55" s="685"/>
      <c r="BL55" s="686"/>
      <c r="BM55" s="687"/>
      <c r="BN55" s="684"/>
      <c r="BO55" s="685"/>
      <c r="BP55" s="686"/>
      <c r="BQ55" s="687"/>
      <c r="BR55" s="684"/>
      <c r="BS55" s="685"/>
      <c r="BT55" s="686"/>
      <c r="BU55" s="687"/>
      <c r="BV55" s="684"/>
      <c r="BW55" s="685"/>
      <c r="BX55" s="686"/>
      <c r="BY55" s="687"/>
      <c r="BZ55" s="684"/>
      <c r="CA55" s="685"/>
      <c r="CB55" s="686"/>
      <c r="CC55" s="687"/>
      <c r="CD55" s="684"/>
      <c r="CE55" s="685"/>
      <c r="CF55" s="686"/>
      <c r="CG55" s="687"/>
      <c r="CH55" s="684"/>
      <c r="CI55" s="685"/>
      <c r="CJ55" s="686"/>
      <c r="CK55" s="687"/>
      <c r="CL55" s="684"/>
      <c r="CM55" s="685"/>
      <c r="CN55" s="686"/>
      <c r="CO55" s="687"/>
      <c r="CP55" s="684"/>
      <c r="CQ55" s="685"/>
      <c r="CR55" s="686"/>
      <c r="CS55" s="687"/>
      <c r="CT55" s="684"/>
      <c r="CU55" s="685"/>
      <c r="CV55" s="686"/>
      <c r="CW55" s="687"/>
      <c r="CX55" s="1373"/>
      <c r="CY55" s="1374"/>
      <c r="CZ55" s="1374"/>
      <c r="DA55" s="1375"/>
      <c r="DB55" s="663" t="s">
        <v>5834</v>
      </c>
      <c r="DC55" s="663"/>
      <c r="DD55" s="663"/>
      <c r="DE55" s="663"/>
      <c r="DH55" s="518" t="s">
        <v>8600</v>
      </c>
    </row>
    <row r="56" spans="1:124" ht="15.6" customHeight="1" x14ac:dyDescent="0.15">
      <c r="A56" s="300"/>
      <c r="B56" s="300"/>
      <c r="C56" s="303"/>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15" t="s">
        <v>165</v>
      </c>
      <c r="AB56" s="867"/>
      <c r="AC56" s="870"/>
      <c r="AD56" s="868"/>
      <c r="AE56" s="304" t="s">
        <v>65</v>
      </c>
      <c r="AF56" s="869"/>
      <c r="AG56" s="304" t="s">
        <v>64</v>
      </c>
      <c r="AH56" s="304"/>
      <c r="AI56" s="304"/>
      <c r="AJ56" s="316" t="s">
        <v>166</v>
      </c>
      <c r="AK56" s="304"/>
      <c r="AL56" s="305"/>
      <c r="AM56" s="300"/>
      <c r="AN56" s="254"/>
      <c r="AO56" s="370"/>
      <c r="AP56" s="370"/>
      <c r="AQ56" s="370" t="s">
        <v>271</v>
      </c>
      <c r="AR56" s="370"/>
      <c r="AS56" s="370"/>
      <c r="AT56" s="370"/>
      <c r="AU56" s="370"/>
      <c r="AV56" s="370"/>
      <c r="AW56" s="370"/>
      <c r="AX56" s="370"/>
      <c r="AY56" s="370"/>
      <c r="AZ56" s="370"/>
      <c r="BA56" s="370"/>
      <c r="BB56" s="679"/>
      <c r="BC56" s="680"/>
      <c r="BD56" s="681"/>
      <c r="BE56" s="682"/>
      <c r="BF56" s="683"/>
      <c r="BG56" s="680"/>
      <c r="BH56" s="681"/>
      <c r="BI56" s="688"/>
      <c r="BJ56" s="684"/>
      <c r="BK56" s="685"/>
      <c r="BL56" s="686"/>
      <c r="BM56" s="687"/>
      <c r="BN56" s="684"/>
      <c r="BO56" s="685"/>
      <c r="BP56" s="686"/>
      <c r="BQ56" s="687"/>
      <c r="BR56" s="684"/>
      <c r="BS56" s="685"/>
      <c r="BT56" s="686"/>
      <c r="BU56" s="687"/>
      <c r="BV56" s="684"/>
      <c r="BW56" s="685"/>
      <c r="BX56" s="686"/>
      <c r="BY56" s="687"/>
      <c r="BZ56" s="684"/>
      <c r="CA56" s="685"/>
      <c r="CB56" s="686"/>
      <c r="CC56" s="687"/>
      <c r="CD56" s="684"/>
      <c r="CE56" s="685"/>
      <c r="CF56" s="686"/>
      <c r="CG56" s="687"/>
      <c r="CH56" s="684"/>
      <c r="CI56" s="685"/>
      <c r="CJ56" s="686"/>
      <c r="CK56" s="687"/>
      <c r="CL56" s="684"/>
      <c r="CM56" s="685"/>
      <c r="CN56" s="686"/>
      <c r="CO56" s="687"/>
      <c r="CP56" s="684"/>
      <c r="CQ56" s="685"/>
      <c r="CR56" s="686"/>
      <c r="CS56" s="687"/>
      <c r="CT56" s="684"/>
      <c r="CU56" s="685"/>
      <c r="CV56" s="686"/>
      <c r="CW56" s="687"/>
      <c r="CX56" s="1370"/>
      <c r="CY56" s="1371"/>
      <c r="CZ56" s="1371"/>
      <c r="DA56" s="1372"/>
      <c r="DB56" s="663" t="s">
        <v>5834</v>
      </c>
      <c r="DC56" s="663"/>
      <c r="DD56" s="663"/>
      <c r="DE56" s="663"/>
      <c r="DH56" s="518" t="s">
        <v>8601</v>
      </c>
    </row>
    <row r="57" spans="1:124" ht="15.6" customHeight="1" x14ac:dyDescent="0.15">
      <c r="A57" s="300"/>
      <c r="B57" s="300"/>
      <c r="C57" s="303"/>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16" t="s">
        <v>167</v>
      </c>
      <c r="AB57" s="1937"/>
      <c r="AC57" s="1938"/>
      <c r="AD57" s="1939"/>
      <c r="AE57" s="303" t="s">
        <v>111</v>
      </c>
      <c r="AF57" s="304"/>
      <c r="AG57" s="304"/>
      <c r="AH57" s="304"/>
      <c r="AI57" s="304"/>
      <c r="AJ57" s="316" t="s">
        <v>168</v>
      </c>
      <c r="AK57" s="304"/>
      <c r="AL57" s="305"/>
      <c r="AM57" s="300"/>
      <c r="AN57" s="254"/>
      <c r="AO57" s="376" t="s">
        <v>239</v>
      </c>
      <c r="AP57" s="376"/>
      <c r="AQ57" s="376" t="s">
        <v>272</v>
      </c>
      <c r="AR57" s="376"/>
      <c r="AS57" s="376"/>
      <c r="AT57" s="376"/>
      <c r="AU57" s="376"/>
      <c r="AV57" s="376"/>
      <c r="AW57" s="376"/>
      <c r="AX57" s="376"/>
      <c r="AY57" s="376"/>
      <c r="AZ57" s="376"/>
      <c r="BA57" s="376"/>
      <c r="BB57" s="689"/>
      <c r="BC57" s="690"/>
      <c r="BD57" s="691"/>
      <c r="BE57" s="692"/>
      <c r="BF57" s="693"/>
      <c r="BG57" s="690"/>
      <c r="BH57" s="691"/>
      <c r="BI57" s="692"/>
      <c r="BJ57" s="684"/>
      <c r="BK57" s="685"/>
      <c r="BL57" s="686"/>
      <c r="BM57" s="687"/>
      <c r="BN57" s="684"/>
      <c r="BO57" s="685"/>
      <c r="BP57" s="686"/>
      <c r="BQ57" s="687"/>
      <c r="BR57" s="684"/>
      <c r="BS57" s="685"/>
      <c r="BT57" s="686"/>
      <c r="BU57" s="687"/>
      <c r="BV57" s="684"/>
      <c r="BW57" s="685"/>
      <c r="BX57" s="686"/>
      <c r="BY57" s="687"/>
      <c r="BZ57" s="684"/>
      <c r="CA57" s="685"/>
      <c r="CB57" s="686"/>
      <c r="CC57" s="687"/>
      <c r="CD57" s="684"/>
      <c r="CE57" s="685"/>
      <c r="CF57" s="686"/>
      <c r="CG57" s="687"/>
      <c r="CH57" s="684"/>
      <c r="CI57" s="685"/>
      <c r="CJ57" s="686"/>
      <c r="CK57" s="687"/>
      <c r="CL57" s="684"/>
      <c r="CM57" s="685"/>
      <c r="CN57" s="686"/>
      <c r="CO57" s="687"/>
      <c r="CP57" s="684"/>
      <c r="CQ57" s="685"/>
      <c r="CR57" s="686"/>
      <c r="CS57" s="687"/>
      <c r="CT57" s="684"/>
      <c r="CU57" s="685"/>
      <c r="CV57" s="686"/>
      <c r="CW57" s="687"/>
      <c r="CX57" s="1373"/>
      <c r="CY57" s="1374"/>
      <c r="CZ57" s="1374"/>
      <c r="DA57" s="1375"/>
      <c r="DB57" s="663" t="s">
        <v>5834</v>
      </c>
      <c r="DC57" s="663"/>
      <c r="DD57" s="663"/>
      <c r="DE57" s="663"/>
      <c r="DH57" s="518" t="s">
        <v>8602</v>
      </c>
    </row>
    <row r="58" spans="1:124" ht="15.6" customHeight="1" x14ac:dyDescent="0.15">
      <c r="A58" s="306"/>
      <c r="B58" s="300"/>
      <c r="C58" s="303"/>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16" t="s">
        <v>169</v>
      </c>
      <c r="AB58" s="1340"/>
      <c r="AC58" s="1341"/>
      <c r="AD58" s="1342"/>
      <c r="AE58" s="303" t="s">
        <v>111</v>
      </c>
      <c r="AF58" s="304"/>
      <c r="AG58" s="304"/>
      <c r="AH58" s="304"/>
      <c r="AI58" s="304"/>
      <c r="AJ58" s="316" t="s">
        <v>170</v>
      </c>
      <c r="AK58" s="304"/>
      <c r="AL58" s="305"/>
      <c r="AM58" s="300"/>
      <c r="AN58" s="254"/>
      <c r="AO58" s="376"/>
      <c r="AP58" s="376"/>
      <c r="AQ58" s="376" t="s">
        <v>273</v>
      </c>
      <c r="AR58" s="376"/>
      <c r="AS58" s="376"/>
      <c r="AT58" s="376"/>
      <c r="AU58" s="376"/>
      <c r="AV58" s="376"/>
      <c r="AW58" s="376"/>
      <c r="AX58" s="376"/>
      <c r="AY58" s="376"/>
      <c r="AZ58" s="376"/>
      <c r="BA58" s="376"/>
      <c r="BB58" s="689"/>
      <c r="BC58" s="690"/>
      <c r="BD58" s="691"/>
      <c r="BE58" s="692"/>
      <c r="BF58" s="693"/>
      <c r="BG58" s="690"/>
      <c r="BH58" s="691"/>
      <c r="BI58" s="692"/>
      <c r="BJ58" s="684"/>
      <c r="BK58" s="685"/>
      <c r="BL58" s="686"/>
      <c r="BM58" s="687"/>
      <c r="BN58" s="684"/>
      <c r="BO58" s="685"/>
      <c r="BP58" s="686"/>
      <c r="BQ58" s="687"/>
      <c r="BR58" s="684"/>
      <c r="BS58" s="685"/>
      <c r="BT58" s="686"/>
      <c r="BU58" s="687"/>
      <c r="BV58" s="684"/>
      <c r="BW58" s="685"/>
      <c r="BX58" s="686"/>
      <c r="BY58" s="687"/>
      <c r="BZ58" s="684"/>
      <c r="CA58" s="685"/>
      <c r="CB58" s="686"/>
      <c r="CC58" s="687"/>
      <c r="CD58" s="684"/>
      <c r="CE58" s="685"/>
      <c r="CF58" s="686"/>
      <c r="CG58" s="687"/>
      <c r="CH58" s="684"/>
      <c r="CI58" s="685"/>
      <c r="CJ58" s="686"/>
      <c r="CK58" s="687"/>
      <c r="CL58" s="684"/>
      <c r="CM58" s="685"/>
      <c r="CN58" s="686"/>
      <c r="CO58" s="687"/>
      <c r="CP58" s="684"/>
      <c r="CQ58" s="685"/>
      <c r="CR58" s="686"/>
      <c r="CS58" s="687"/>
      <c r="CT58" s="684"/>
      <c r="CU58" s="685"/>
      <c r="CV58" s="686"/>
      <c r="CW58" s="687"/>
      <c r="CX58" s="1370"/>
      <c r="CY58" s="1371"/>
      <c r="CZ58" s="1371"/>
      <c r="DA58" s="1372"/>
      <c r="DB58" s="663" t="s">
        <v>5834</v>
      </c>
      <c r="DC58" s="663"/>
      <c r="DD58" s="663"/>
      <c r="DE58" s="663"/>
      <c r="DH58" s="518">
        <v>20</v>
      </c>
    </row>
    <row r="59" spans="1:124" ht="15.6" customHeight="1" x14ac:dyDescent="0.15">
      <c r="A59" s="306"/>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c r="AH59" s="300"/>
      <c r="AI59" s="300"/>
      <c r="AJ59" s="300"/>
      <c r="AK59" s="300"/>
      <c r="AL59" s="300"/>
      <c r="AM59" s="300"/>
      <c r="AN59" s="254"/>
      <c r="AO59" s="376"/>
      <c r="AP59" s="376"/>
      <c r="AQ59" s="376" t="s">
        <v>275</v>
      </c>
      <c r="AR59" s="376"/>
      <c r="AS59" s="376"/>
      <c r="AT59" s="376"/>
      <c r="AU59" s="376"/>
      <c r="AV59" s="376"/>
      <c r="AW59" s="376"/>
      <c r="AX59" s="376"/>
      <c r="AY59" s="376"/>
      <c r="AZ59" s="376"/>
      <c r="BA59" s="376"/>
      <c r="BB59" s="689"/>
      <c r="BC59" s="690"/>
      <c r="BD59" s="691"/>
      <c r="BE59" s="692"/>
      <c r="BF59" s="693"/>
      <c r="BG59" s="690"/>
      <c r="BH59" s="691"/>
      <c r="BI59" s="692"/>
      <c r="BJ59" s="684"/>
      <c r="BK59" s="685"/>
      <c r="BL59" s="686"/>
      <c r="BM59" s="687"/>
      <c r="BN59" s="684"/>
      <c r="BO59" s="685"/>
      <c r="BP59" s="686"/>
      <c r="BQ59" s="687"/>
      <c r="BR59" s="684"/>
      <c r="BS59" s="685"/>
      <c r="BT59" s="686"/>
      <c r="BU59" s="687"/>
      <c r="BV59" s="684"/>
      <c r="BW59" s="685"/>
      <c r="BX59" s="686"/>
      <c r="BY59" s="687"/>
      <c r="BZ59" s="684"/>
      <c r="CA59" s="685"/>
      <c r="CB59" s="686"/>
      <c r="CC59" s="687"/>
      <c r="CD59" s="684"/>
      <c r="CE59" s="685"/>
      <c r="CF59" s="686"/>
      <c r="CG59" s="687"/>
      <c r="CH59" s="684"/>
      <c r="CI59" s="685"/>
      <c r="CJ59" s="686"/>
      <c r="CK59" s="687"/>
      <c r="CL59" s="684"/>
      <c r="CM59" s="685"/>
      <c r="CN59" s="686"/>
      <c r="CO59" s="687"/>
      <c r="CP59" s="684"/>
      <c r="CQ59" s="685"/>
      <c r="CR59" s="686"/>
      <c r="CS59" s="687"/>
      <c r="CT59" s="684"/>
      <c r="CU59" s="685"/>
      <c r="CV59" s="686"/>
      <c r="CW59" s="687"/>
      <c r="CX59" s="1370"/>
      <c r="CY59" s="1371"/>
      <c r="CZ59" s="1371"/>
      <c r="DA59" s="1372"/>
      <c r="DB59" s="663" t="s">
        <v>5834</v>
      </c>
      <c r="DC59" s="663"/>
      <c r="DD59" s="663"/>
      <c r="DE59" s="663"/>
      <c r="DH59" s="518">
        <v>21</v>
      </c>
    </row>
    <row r="60" spans="1:124" ht="15.6" customHeight="1" thickBot="1" x14ac:dyDescent="0.2">
      <c r="A60" s="306"/>
      <c r="B60" s="300"/>
      <c r="C60" s="300" t="s">
        <v>171</v>
      </c>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254"/>
      <c r="AO60" s="376"/>
      <c r="AP60" s="376"/>
      <c r="AQ60" s="376" t="s">
        <v>276</v>
      </c>
      <c r="AR60" s="376"/>
      <c r="AS60" s="376"/>
      <c r="AT60" s="376"/>
      <c r="AU60" s="376"/>
      <c r="AV60" s="376"/>
      <c r="AW60" s="376"/>
      <c r="AX60" s="376"/>
      <c r="AY60" s="376"/>
      <c r="AZ60" s="376"/>
      <c r="BA60" s="376"/>
      <c r="BB60" s="694"/>
      <c r="BC60" s="695"/>
      <c r="BD60" s="696"/>
      <c r="BE60" s="697"/>
      <c r="BF60" s="698"/>
      <c r="BG60" s="695"/>
      <c r="BH60" s="696"/>
      <c r="BI60" s="697"/>
      <c r="BJ60" s="699"/>
      <c r="BK60" s="700"/>
      <c r="BL60" s="701"/>
      <c r="BM60" s="702"/>
      <c r="BN60" s="699"/>
      <c r="BO60" s="700"/>
      <c r="BP60" s="701"/>
      <c r="BQ60" s="702"/>
      <c r="BR60" s="699"/>
      <c r="BS60" s="700"/>
      <c r="BT60" s="701"/>
      <c r="BU60" s="702"/>
      <c r="BV60" s="699"/>
      <c r="BW60" s="700"/>
      <c r="BX60" s="701"/>
      <c r="BY60" s="702"/>
      <c r="BZ60" s="699"/>
      <c r="CA60" s="700"/>
      <c r="CB60" s="701"/>
      <c r="CC60" s="702"/>
      <c r="CD60" s="699"/>
      <c r="CE60" s="700"/>
      <c r="CF60" s="701"/>
      <c r="CG60" s="702"/>
      <c r="CH60" s="699"/>
      <c r="CI60" s="700"/>
      <c r="CJ60" s="701"/>
      <c r="CK60" s="702"/>
      <c r="CL60" s="699"/>
      <c r="CM60" s="700"/>
      <c r="CN60" s="701"/>
      <c r="CO60" s="702"/>
      <c r="CP60" s="699"/>
      <c r="CQ60" s="700"/>
      <c r="CR60" s="701"/>
      <c r="CS60" s="702"/>
      <c r="CT60" s="699"/>
      <c r="CU60" s="700"/>
      <c r="CV60" s="701"/>
      <c r="CW60" s="702"/>
      <c r="CX60" s="1916"/>
      <c r="CY60" s="1917"/>
      <c r="CZ60" s="1917"/>
      <c r="DA60" s="1918"/>
      <c r="DB60" s="663" t="s">
        <v>5834</v>
      </c>
      <c r="DC60" s="663"/>
      <c r="DD60" s="663"/>
      <c r="DE60" s="663"/>
      <c r="DH60" s="518">
        <v>22</v>
      </c>
    </row>
    <row r="61" spans="1:124" ht="15.6" customHeight="1" x14ac:dyDescent="0.15">
      <c r="A61" s="306"/>
      <c r="B61" s="300"/>
      <c r="C61" s="300"/>
      <c r="D61" s="314" t="s">
        <v>172</v>
      </c>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254"/>
      <c r="AO61" s="376"/>
      <c r="AP61" s="703"/>
      <c r="AQ61" s="703" t="s">
        <v>269</v>
      </c>
      <c r="AR61" s="703"/>
      <c r="AS61" s="703"/>
      <c r="AT61" s="703"/>
      <c r="AU61" s="703"/>
      <c r="AV61" s="703"/>
      <c r="AW61" s="703"/>
      <c r="AX61" s="703"/>
      <c r="AY61" s="703"/>
      <c r="AZ61" s="703"/>
      <c r="BA61" s="704"/>
      <c r="BB61" s="705"/>
      <c r="BC61" s="706"/>
      <c r="BD61" s="707"/>
      <c r="BE61" s="708"/>
      <c r="BF61" s="709"/>
      <c r="BG61" s="706"/>
      <c r="BH61" s="707"/>
      <c r="BI61" s="708"/>
      <c r="BJ61" s="710"/>
      <c r="BK61" s="711"/>
      <c r="BL61" s="712"/>
      <c r="BM61" s="713"/>
      <c r="BN61" s="710"/>
      <c r="BO61" s="711"/>
      <c r="BP61" s="712"/>
      <c r="BQ61" s="713"/>
      <c r="BR61" s="710"/>
      <c r="BS61" s="711"/>
      <c r="BT61" s="712"/>
      <c r="BU61" s="713"/>
      <c r="BV61" s="710"/>
      <c r="BW61" s="711"/>
      <c r="BX61" s="712"/>
      <c r="BY61" s="713"/>
      <c r="BZ61" s="710"/>
      <c r="CA61" s="711"/>
      <c r="CB61" s="712"/>
      <c r="CC61" s="713"/>
      <c r="CD61" s="710"/>
      <c r="CE61" s="711"/>
      <c r="CF61" s="712"/>
      <c r="CG61" s="713"/>
      <c r="CH61" s="710"/>
      <c r="CI61" s="711"/>
      <c r="CJ61" s="712"/>
      <c r="CK61" s="713"/>
      <c r="CL61" s="710"/>
      <c r="CM61" s="711"/>
      <c r="CN61" s="712"/>
      <c r="CO61" s="713"/>
      <c r="CP61" s="710"/>
      <c r="CQ61" s="711"/>
      <c r="CR61" s="712"/>
      <c r="CS61" s="713"/>
      <c r="CT61" s="710"/>
      <c r="CU61" s="711"/>
      <c r="CV61" s="712"/>
      <c r="CW61" s="713"/>
      <c r="CX61" s="1376"/>
      <c r="CY61" s="1377"/>
      <c r="CZ61" s="1377"/>
      <c r="DA61" s="1378"/>
      <c r="DB61" s="714" t="s">
        <v>5834</v>
      </c>
      <c r="DC61" s="715"/>
      <c r="DD61" s="715"/>
      <c r="DE61" s="663"/>
      <c r="DH61" s="518">
        <v>23</v>
      </c>
    </row>
    <row r="62" spans="1:124" ht="15.6" customHeight="1" x14ac:dyDescent="0.15">
      <c r="A62" s="306"/>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0"/>
      <c r="AM62" s="300"/>
      <c r="AN62" s="254"/>
      <c r="AO62" s="370"/>
      <c r="AP62" s="370"/>
      <c r="AQ62" s="370" t="s">
        <v>270</v>
      </c>
      <c r="AR62" s="370"/>
      <c r="AS62" s="370"/>
      <c r="AT62" s="370"/>
      <c r="AU62" s="370"/>
      <c r="AV62" s="370"/>
      <c r="AW62" s="370"/>
      <c r="AX62" s="370"/>
      <c r="AY62" s="370"/>
      <c r="AZ62" s="370"/>
      <c r="BA62" s="370"/>
      <c r="BB62" s="716"/>
      <c r="BC62" s="717"/>
      <c r="BD62" s="718"/>
      <c r="BE62" s="719"/>
      <c r="BF62" s="720"/>
      <c r="BG62" s="717"/>
      <c r="BH62" s="718"/>
      <c r="BI62" s="719"/>
      <c r="BJ62" s="721"/>
      <c r="BK62" s="722"/>
      <c r="BL62" s="723"/>
      <c r="BM62" s="724"/>
      <c r="BN62" s="721"/>
      <c r="BO62" s="722"/>
      <c r="BP62" s="723"/>
      <c r="BQ62" s="724"/>
      <c r="BR62" s="721"/>
      <c r="BS62" s="722"/>
      <c r="BT62" s="723"/>
      <c r="BU62" s="724"/>
      <c r="BV62" s="721"/>
      <c r="BW62" s="722"/>
      <c r="BX62" s="723"/>
      <c r="BY62" s="724"/>
      <c r="BZ62" s="721"/>
      <c r="CA62" s="722"/>
      <c r="CB62" s="723"/>
      <c r="CC62" s="724"/>
      <c r="CD62" s="721"/>
      <c r="CE62" s="722"/>
      <c r="CF62" s="723"/>
      <c r="CG62" s="724"/>
      <c r="CH62" s="721"/>
      <c r="CI62" s="722"/>
      <c r="CJ62" s="723"/>
      <c r="CK62" s="724"/>
      <c r="CL62" s="721"/>
      <c r="CM62" s="722"/>
      <c r="CN62" s="723"/>
      <c r="CO62" s="724"/>
      <c r="CP62" s="721"/>
      <c r="CQ62" s="722"/>
      <c r="CR62" s="723"/>
      <c r="CS62" s="724"/>
      <c r="CT62" s="721"/>
      <c r="CU62" s="722"/>
      <c r="CV62" s="723"/>
      <c r="CW62" s="724"/>
      <c r="CX62" s="1379"/>
      <c r="CY62" s="1380"/>
      <c r="CZ62" s="1380"/>
      <c r="DA62" s="1381"/>
      <c r="DB62" s="663" t="s">
        <v>5834</v>
      </c>
      <c r="DC62" s="663"/>
      <c r="DD62" s="663"/>
      <c r="DE62" s="663"/>
      <c r="DH62" s="518">
        <v>24</v>
      </c>
    </row>
    <row r="63" spans="1:124" ht="15.6" customHeight="1" x14ac:dyDescent="0.15">
      <c r="A63" s="300"/>
      <c r="B63" s="300"/>
      <c r="C63" s="307"/>
      <c r="D63" s="308"/>
      <c r="E63" s="308"/>
      <c r="F63" s="308"/>
      <c r="G63" s="308"/>
      <c r="H63" s="308"/>
      <c r="I63" s="308"/>
      <c r="J63" s="308"/>
      <c r="K63" s="308"/>
      <c r="L63" s="308"/>
      <c r="M63" s="308"/>
      <c r="N63" s="318" t="s">
        <v>173</v>
      </c>
      <c r="O63" s="307"/>
      <c r="P63" s="308"/>
      <c r="Q63" s="308"/>
      <c r="R63" s="319" t="s">
        <v>174</v>
      </c>
      <c r="S63" s="1352"/>
      <c r="T63" s="1353"/>
      <c r="U63" s="1353"/>
      <c r="V63" s="1353"/>
      <c r="W63" s="1354"/>
      <c r="X63" s="307" t="s">
        <v>64</v>
      </c>
      <c r="Y63" s="308"/>
      <c r="Z63" s="308"/>
      <c r="AA63" s="308"/>
      <c r="AB63" s="308"/>
      <c r="AC63" s="308"/>
      <c r="AD63" s="308"/>
      <c r="AE63" s="308"/>
      <c r="AF63" s="308"/>
      <c r="AG63" s="308"/>
      <c r="AH63" s="308"/>
      <c r="AI63" s="308"/>
      <c r="AJ63" s="308"/>
      <c r="AK63" s="308"/>
      <c r="AL63" s="309"/>
      <c r="AM63" s="300"/>
      <c r="AN63" s="254"/>
      <c r="AO63" s="370"/>
      <c r="AP63" s="370"/>
      <c r="AQ63" s="370" t="s">
        <v>271</v>
      </c>
      <c r="AR63" s="370"/>
      <c r="AS63" s="370"/>
      <c r="AT63" s="370"/>
      <c r="AU63" s="370"/>
      <c r="AV63" s="370"/>
      <c r="AW63" s="370"/>
      <c r="AX63" s="370"/>
      <c r="AY63" s="370"/>
      <c r="AZ63" s="370"/>
      <c r="BA63" s="370"/>
      <c r="BB63" s="679"/>
      <c r="BC63" s="680"/>
      <c r="BD63" s="681"/>
      <c r="BE63" s="682"/>
      <c r="BF63" s="683"/>
      <c r="BG63" s="680"/>
      <c r="BH63" s="681"/>
      <c r="BI63" s="688"/>
      <c r="BJ63" s="684"/>
      <c r="BK63" s="685"/>
      <c r="BL63" s="686"/>
      <c r="BM63" s="687"/>
      <c r="BN63" s="684"/>
      <c r="BO63" s="685"/>
      <c r="BP63" s="686"/>
      <c r="BQ63" s="687"/>
      <c r="BR63" s="684"/>
      <c r="BS63" s="685"/>
      <c r="BT63" s="686"/>
      <c r="BU63" s="687"/>
      <c r="BV63" s="684"/>
      <c r="BW63" s="685"/>
      <c r="BX63" s="686"/>
      <c r="BY63" s="687"/>
      <c r="BZ63" s="684"/>
      <c r="CA63" s="685"/>
      <c r="CB63" s="686"/>
      <c r="CC63" s="687"/>
      <c r="CD63" s="684"/>
      <c r="CE63" s="685"/>
      <c r="CF63" s="686"/>
      <c r="CG63" s="687"/>
      <c r="CH63" s="684"/>
      <c r="CI63" s="685"/>
      <c r="CJ63" s="686"/>
      <c r="CK63" s="687"/>
      <c r="CL63" s="684"/>
      <c r="CM63" s="685"/>
      <c r="CN63" s="686"/>
      <c r="CO63" s="687"/>
      <c r="CP63" s="684"/>
      <c r="CQ63" s="685"/>
      <c r="CR63" s="686"/>
      <c r="CS63" s="687"/>
      <c r="CT63" s="684"/>
      <c r="CU63" s="685"/>
      <c r="CV63" s="686"/>
      <c r="CW63" s="687"/>
      <c r="CX63" s="1370"/>
      <c r="CY63" s="1371"/>
      <c r="CZ63" s="1371"/>
      <c r="DA63" s="1372"/>
      <c r="DB63" s="663" t="s">
        <v>5834</v>
      </c>
      <c r="DC63" s="663"/>
      <c r="DD63" s="663"/>
      <c r="DE63" s="663"/>
    </row>
    <row r="64" spans="1:124" ht="15.6" customHeight="1" x14ac:dyDescent="0.15">
      <c r="A64" s="300"/>
      <c r="B64" s="300"/>
      <c r="C64" s="320"/>
      <c r="D64" s="321"/>
      <c r="E64" s="321"/>
      <c r="F64" s="321"/>
      <c r="G64" s="321"/>
      <c r="H64" s="321"/>
      <c r="I64" s="321"/>
      <c r="J64" s="321"/>
      <c r="K64" s="321"/>
      <c r="L64" s="321"/>
      <c r="M64" s="321"/>
      <c r="N64" s="322"/>
      <c r="O64" s="320"/>
      <c r="P64" s="321"/>
      <c r="Q64" s="321"/>
      <c r="R64" s="323" t="s">
        <v>175</v>
      </c>
      <c r="S64" s="1352"/>
      <c r="T64" s="1353"/>
      <c r="U64" s="1353"/>
      <c r="V64" s="1353"/>
      <c r="W64" s="1354"/>
      <c r="X64" s="320" t="s">
        <v>64</v>
      </c>
      <c r="Y64" s="321"/>
      <c r="Z64" s="321"/>
      <c r="AA64" s="321" t="s">
        <v>176</v>
      </c>
      <c r="AB64" s="1340">
        <f>S63+S64</f>
        <v>0</v>
      </c>
      <c r="AC64" s="1327"/>
      <c r="AD64" s="1327"/>
      <c r="AE64" s="1327"/>
      <c r="AF64" s="1328"/>
      <c r="AG64" s="320" t="s">
        <v>64</v>
      </c>
      <c r="AH64" s="321"/>
      <c r="AI64" s="321" t="s">
        <v>177</v>
      </c>
      <c r="AJ64" s="321"/>
      <c r="AK64" s="321"/>
      <c r="AL64" s="324"/>
      <c r="AM64" s="300"/>
      <c r="AN64" s="254"/>
      <c r="AO64" s="376" t="s">
        <v>248</v>
      </c>
      <c r="AP64" s="376"/>
      <c r="AQ64" s="376" t="s">
        <v>272</v>
      </c>
      <c r="AR64" s="376"/>
      <c r="AS64" s="376"/>
      <c r="AT64" s="376"/>
      <c r="AU64" s="376"/>
      <c r="AV64" s="376"/>
      <c r="AW64" s="376"/>
      <c r="AX64" s="376"/>
      <c r="AY64" s="376"/>
      <c r="AZ64" s="376"/>
      <c r="BA64" s="376"/>
      <c r="BB64" s="689"/>
      <c r="BC64" s="690"/>
      <c r="BD64" s="691"/>
      <c r="BE64" s="692"/>
      <c r="BF64" s="693"/>
      <c r="BG64" s="690"/>
      <c r="BH64" s="691"/>
      <c r="BI64" s="692"/>
      <c r="BJ64" s="684"/>
      <c r="BK64" s="685"/>
      <c r="BL64" s="686"/>
      <c r="BM64" s="687"/>
      <c r="BN64" s="684"/>
      <c r="BO64" s="685"/>
      <c r="BP64" s="686"/>
      <c r="BQ64" s="687"/>
      <c r="BR64" s="684"/>
      <c r="BS64" s="685"/>
      <c r="BT64" s="686"/>
      <c r="BU64" s="687"/>
      <c r="BV64" s="684"/>
      <c r="BW64" s="685"/>
      <c r="BX64" s="686"/>
      <c r="BY64" s="687"/>
      <c r="BZ64" s="684"/>
      <c r="CA64" s="685"/>
      <c r="CB64" s="686"/>
      <c r="CC64" s="687"/>
      <c r="CD64" s="684"/>
      <c r="CE64" s="685"/>
      <c r="CF64" s="686"/>
      <c r="CG64" s="687"/>
      <c r="CH64" s="684"/>
      <c r="CI64" s="685"/>
      <c r="CJ64" s="686"/>
      <c r="CK64" s="687"/>
      <c r="CL64" s="684"/>
      <c r="CM64" s="685"/>
      <c r="CN64" s="686"/>
      <c r="CO64" s="687"/>
      <c r="CP64" s="684"/>
      <c r="CQ64" s="685"/>
      <c r="CR64" s="686"/>
      <c r="CS64" s="687"/>
      <c r="CT64" s="684"/>
      <c r="CU64" s="685"/>
      <c r="CV64" s="686"/>
      <c r="CW64" s="687"/>
      <c r="CX64" s="1370"/>
      <c r="CY64" s="1371"/>
      <c r="CZ64" s="1371"/>
      <c r="DA64" s="1372"/>
      <c r="DB64" s="663" t="s">
        <v>5834</v>
      </c>
      <c r="DC64" s="663"/>
      <c r="DD64" s="663"/>
      <c r="DE64" s="663"/>
    </row>
    <row r="65" spans="1:109" ht="15.6" customHeight="1" x14ac:dyDescent="0.15">
      <c r="A65" s="300"/>
      <c r="B65" s="300"/>
      <c r="C65" s="303"/>
      <c r="D65" s="304"/>
      <c r="E65" s="304"/>
      <c r="F65" s="304"/>
      <c r="G65" s="304"/>
      <c r="H65" s="304"/>
      <c r="I65" s="304"/>
      <c r="J65" s="304"/>
      <c r="K65" s="304"/>
      <c r="L65" s="304"/>
      <c r="M65" s="304"/>
      <c r="N65" s="316" t="s">
        <v>178</v>
      </c>
      <c r="O65" s="303"/>
      <c r="P65" s="304"/>
      <c r="Q65" s="304"/>
      <c r="R65" s="315" t="s">
        <v>174</v>
      </c>
      <c r="S65" s="1945"/>
      <c r="T65" s="1946"/>
      <c r="U65" s="1946"/>
      <c r="V65" s="1946"/>
      <c r="W65" s="1947"/>
      <c r="X65" s="304" t="s">
        <v>64</v>
      </c>
      <c r="Y65" s="304"/>
      <c r="Z65" s="304" t="s">
        <v>179</v>
      </c>
      <c r="AA65" s="304"/>
      <c r="AB65" s="304"/>
      <c r="AC65" s="304"/>
      <c r="AD65" s="304"/>
      <c r="AE65" s="304"/>
      <c r="AF65" s="304"/>
      <c r="AG65" s="304"/>
      <c r="AH65" s="304"/>
      <c r="AI65" s="304"/>
      <c r="AJ65" s="304"/>
      <c r="AK65" s="304"/>
      <c r="AL65" s="305"/>
      <c r="AM65" s="300"/>
      <c r="AN65" s="254"/>
      <c r="AO65" s="376"/>
      <c r="AP65" s="376"/>
      <c r="AQ65" s="376" t="s">
        <v>273</v>
      </c>
      <c r="AR65" s="376"/>
      <c r="AS65" s="376"/>
      <c r="AT65" s="376"/>
      <c r="AU65" s="376"/>
      <c r="AV65" s="376"/>
      <c r="AW65" s="376"/>
      <c r="AX65" s="376"/>
      <c r="AY65" s="376"/>
      <c r="AZ65" s="376"/>
      <c r="BA65" s="376"/>
      <c r="BB65" s="689"/>
      <c r="BC65" s="690"/>
      <c r="BD65" s="691"/>
      <c r="BE65" s="692"/>
      <c r="BF65" s="693"/>
      <c r="BG65" s="690"/>
      <c r="BH65" s="691"/>
      <c r="BI65" s="692"/>
      <c r="BJ65" s="684"/>
      <c r="BK65" s="685"/>
      <c r="BL65" s="686"/>
      <c r="BM65" s="687"/>
      <c r="BN65" s="684"/>
      <c r="BO65" s="685"/>
      <c r="BP65" s="686"/>
      <c r="BQ65" s="687"/>
      <c r="BR65" s="684"/>
      <c r="BS65" s="685"/>
      <c r="BT65" s="686"/>
      <c r="BU65" s="687"/>
      <c r="BV65" s="684"/>
      <c r="BW65" s="685"/>
      <c r="BX65" s="686"/>
      <c r="BY65" s="687"/>
      <c r="BZ65" s="684"/>
      <c r="CA65" s="685"/>
      <c r="CB65" s="686"/>
      <c r="CC65" s="687"/>
      <c r="CD65" s="684"/>
      <c r="CE65" s="685"/>
      <c r="CF65" s="686"/>
      <c r="CG65" s="687"/>
      <c r="CH65" s="684"/>
      <c r="CI65" s="685"/>
      <c r="CJ65" s="686"/>
      <c r="CK65" s="687"/>
      <c r="CL65" s="684"/>
      <c r="CM65" s="685"/>
      <c r="CN65" s="686"/>
      <c r="CO65" s="687"/>
      <c r="CP65" s="684"/>
      <c r="CQ65" s="685"/>
      <c r="CR65" s="686"/>
      <c r="CS65" s="687"/>
      <c r="CT65" s="684"/>
      <c r="CU65" s="685"/>
      <c r="CV65" s="686"/>
      <c r="CW65" s="687"/>
      <c r="CX65" s="1370"/>
      <c r="CY65" s="1371"/>
      <c r="CZ65" s="1371"/>
      <c r="DA65" s="1372"/>
      <c r="DB65" s="663" t="s">
        <v>5834</v>
      </c>
      <c r="DC65" s="663"/>
      <c r="DD65" s="663"/>
      <c r="DE65" s="663"/>
    </row>
    <row r="66" spans="1:109" ht="15.6" customHeight="1" x14ac:dyDescent="0.15">
      <c r="A66" s="300"/>
      <c r="AM66" s="300"/>
      <c r="AN66" s="254"/>
      <c r="AO66" s="376"/>
      <c r="AP66" s="376"/>
      <c r="AQ66" s="376" t="s">
        <v>275</v>
      </c>
      <c r="AR66" s="376"/>
      <c r="AS66" s="376"/>
      <c r="AT66" s="376"/>
      <c r="AU66" s="376"/>
      <c r="AV66" s="376"/>
      <c r="AW66" s="376"/>
      <c r="AX66" s="376"/>
      <c r="AY66" s="376"/>
      <c r="AZ66" s="376"/>
      <c r="BA66" s="376"/>
      <c r="BB66" s="689"/>
      <c r="BC66" s="690"/>
      <c r="BD66" s="691"/>
      <c r="BE66" s="692"/>
      <c r="BF66" s="693"/>
      <c r="BG66" s="690"/>
      <c r="BH66" s="691"/>
      <c r="BI66" s="692"/>
      <c r="BJ66" s="684"/>
      <c r="BK66" s="685"/>
      <c r="BL66" s="686"/>
      <c r="BM66" s="687"/>
      <c r="BN66" s="684"/>
      <c r="BO66" s="685"/>
      <c r="BP66" s="686"/>
      <c r="BQ66" s="687"/>
      <c r="BR66" s="684"/>
      <c r="BS66" s="685"/>
      <c r="BT66" s="686"/>
      <c r="BU66" s="687"/>
      <c r="BV66" s="684"/>
      <c r="BW66" s="685"/>
      <c r="BX66" s="686"/>
      <c r="BY66" s="687"/>
      <c r="BZ66" s="684"/>
      <c r="CA66" s="685"/>
      <c r="CB66" s="686"/>
      <c r="CC66" s="687"/>
      <c r="CD66" s="684"/>
      <c r="CE66" s="685"/>
      <c r="CF66" s="686"/>
      <c r="CG66" s="687"/>
      <c r="CH66" s="684"/>
      <c r="CI66" s="685"/>
      <c r="CJ66" s="686"/>
      <c r="CK66" s="687"/>
      <c r="CL66" s="684"/>
      <c r="CM66" s="685"/>
      <c r="CN66" s="686"/>
      <c r="CO66" s="687"/>
      <c r="CP66" s="684"/>
      <c r="CQ66" s="685"/>
      <c r="CR66" s="686"/>
      <c r="CS66" s="687"/>
      <c r="CT66" s="684"/>
      <c r="CU66" s="685"/>
      <c r="CV66" s="686"/>
      <c r="CW66" s="687"/>
      <c r="CX66" s="1370"/>
      <c r="CY66" s="1371"/>
      <c r="CZ66" s="1371"/>
      <c r="DA66" s="1372"/>
      <c r="DB66" s="663" t="s">
        <v>5834</v>
      </c>
      <c r="DC66" s="663"/>
      <c r="DD66" s="663"/>
      <c r="DE66" s="663"/>
    </row>
    <row r="67" spans="1:109" ht="15.6" customHeight="1" thickBot="1" x14ac:dyDescent="0.2">
      <c r="A67" s="306"/>
      <c r="AM67" s="300"/>
      <c r="AN67" s="254"/>
      <c r="AO67" s="376"/>
      <c r="AP67" s="378"/>
      <c r="AQ67" s="378" t="s">
        <v>276</v>
      </c>
      <c r="AR67" s="378"/>
      <c r="AS67" s="378"/>
      <c r="AT67" s="378"/>
      <c r="AU67" s="378"/>
      <c r="AV67" s="378"/>
      <c r="AW67" s="378"/>
      <c r="AX67" s="378"/>
      <c r="AY67" s="378"/>
      <c r="AZ67" s="378"/>
      <c r="BA67" s="378"/>
      <c r="BB67" s="725"/>
      <c r="BC67" s="726"/>
      <c r="BD67" s="727"/>
      <c r="BE67" s="728"/>
      <c r="BF67" s="729"/>
      <c r="BG67" s="726"/>
      <c r="BH67" s="727"/>
      <c r="BI67" s="728"/>
      <c r="BJ67" s="730"/>
      <c r="BK67" s="731"/>
      <c r="BL67" s="732"/>
      <c r="BM67" s="733"/>
      <c r="BN67" s="730"/>
      <c r="BO67" s="731"/>
      <c r="BP67" s="732"/>
      <c r="BQ67" s="733"/>
      <c r="BR67" s="730"/>
      <c r="BS67" s="731"/>
      <c r="BT67" s="732"/>
      <c r="BU67" s="733"/>
      <c r="BV67" s="730"/>
      <c r="BW67" s="731"/>
      <c r="BX67" s="732"/>
      <c r="BY67" s="733"/>
      <c r="BZ67" s="730"/>
      <c r="CA67" s="731"/>
      <c r="CB67" s="732"/>
      <c r="CC67" s="733"/>
      <c r="CD67" s="730"/>
      <c r="CE67" s="731"/>
      <c r="CF67" s="732"/>
      <c r="CG67" s="733"/>
      <c r="CH67" s="730"/>
      <c r="CI67" s="731"/>
      <c r="CJ67" s="732"/>
      <c r="CK67" s="733"/>
      <c r="CL67" s="730"/>
      <c r="CM67" s="731"/>
      <c r="CN67" s="732"/>
      <c r="CO67" s="733"/>
      <c r="CP67" s="730"/>
      <c r="CQ67" s="731"/>
      <c r="CR67" s="732"/>
      <c r="CS67" s="733"/>
      <c r="CT67" s="730"/>
      <c r="CU67" s="731"/>
      <c r="CV67" s="732"/>
      <c r="CW67" s="733"/>
      <c r="CX67" s="1382"/>
      <c r="CY67" s="1383"/>
      <c r="CZ67" s="1383"/>
      <c r="DA67" s="1384"/>
      <c r="DB67" s="734" t="s">
        <v>5834</v>
      </c>
      <c r="DC67" s="734"/>
      <c r="DD67" s="734"/>
      <c r="DE67" s="663"/>
    </row>
    <row r="68" spans="1:109" ht="15.6" customHeight="1" x14ac:dyDescent="0.2">
      <c r="A68" s="306"/>
      <c r="AM68" s="300"/>
      <c r="AN68" s="254"/>
      <c r="AO68" s="376"/>
      <c r="AP68" s="703"/>
      <c r="AQ68" s="703" t="s">
        <v>269</v>
      </c>
      <c r="AR68" s="703"/>
      <c r="AS68" s="703"/>
      <c r="AT68" s="703"/>
      <c r="AU68" s="703"/>
      <c r="AV68" s="703"/>
      <c r="AW68" s="703"/>
      <c r="AX68" s="703"/>
      <c r="AY68" s="703"/>
      <c r="AZ68" s="703"/>
      <c r="BA68" s="703"/>
      <c r="BB68" s="735"/>
      <c r="BC68" s="736"/>
      <c r="BD68" s="737"/>
      <c r="BE68" s="738"/>
      <c r="BF68" s="739"/>
      <c r="BG68" s="736"/>
      <c r="BH68" s="737"/>
      <c r="BI68" s="738"/>
      <c r="BJ68" s="670"/>
      <c r="BK68" s="740"/>
      <c r="BL68" s="741"/>
      <c r="BM68" s="742"/>
      <c r="BN68" s="670"/>
      <c r="BO68" s="740"/>
      <c r="BP68" s="741"/>
      <c r="BQ68" s="742"/>
      <c r="BR68" s="670"/>
      <c r="BS68" s="740"/>
      <c r="BT68" s="741"/>
      <c r="BU68" s="742"/>
      <c r="BV68" s="670"/>
      <c r="BW68" s="740"/>
      <c r="BX68" s="741"/>
      <c r="BY68" s="742"/>
      <c r="BZ68" s="670"/>
      <c r="CA68" s="740"/>
      <c r="CB68" s="741"/>
      <c r="CC68" s="742"/>
      <c r="CD68" s="670"/>
      <c r="CE68" s="740"/>
      <c r="CF68" s="741"/>
      <c r="CG68" s="742"/>
      <c r="CH68" s="670"/>
      <c r="CI68" s="740"/>
      <c r="CJ68" s="741"/>
      <c r="CK68" s="742"/>
      <c r="CL68" s="670"/>
      <c r="CM68" s="740"/>
      <c r="CN68" s="741"/>
      <c r="CO68" s="742"/>
      <c r="CP68" s="670"/>
      <c r="CQ68" s="740"/>
      <c r="CR68" s="741"/>
      <c r="CS68" s="742"/>
      <c r="CT68" s="670"/>
      <c r="CU68" s="740"/>
      <c r="CV68" s="741"/>
      <c r="CW68" s="742"/>
      <c r="CX68" s="1376"/>
      <c r="CY68" s="1388"/>
      <c r="CZ68" s="1388"/>
      <c r="DA68" s="1389"/>
      <c r="DB68" s="715" t="s">
        <v>5834</v>
      </c>
      <c r="DC68" s="715"/>
      <c r="DD68" s="715"/>
      <c r="DE68" s="663"/>
    </row>
    <row r="69" spans="1:109" ht="15.6" customHeight="1" x14ac:dyDescent="0.15">
      <c r="A69" s="306"/>
      <c r="AM69" s="300"/>
      <c r="AN69" s="254"/>
      <c r="AO69" s="370"/>
      <c r="AP69" s="370"/>
      <c r="AQ69" s="370" t="s">
        <v>270</v>
      </c>
      <c r="AR69" s="370"/>
      <c r="AS69" s="370"/>
      <c r="AT69" s="370"/>
      <c r="AU69" s="370"/>
      <c r="AV69" s="370"/>
      <c r="AW69" s="370"/>
      <c r="AX69" s="370"/>
      <c r="AY69" s="370"/>
      <c r="AZ69" s="370"/>
      <c r="BA69" s="370"/>
      <c r="BB69" s="679"/>
      <c r="BC69" s="680"/>
      <c r="BD69" s="681"/>
      <c r="BE69" s="682"/>
      <c r="BF69" s="683"/>
      <c r="BG69" s="680"/>
      <c r="BH69" s="681"/>
      <c r="BI69" s="682"/>
      <c r="BJ69" s="684"/>
      <c r="BK69" s="685"/>
      <c r="BL69" s="686"/>
      <c r="BM69" s="687"/>
      <c r="BN69" s="684"/>
      <c r="BO69" s="685"/>
      <c r="BP69" s="686"/>
      <c r="BQ69" s="687"/>
      <c r="BR69" s="684"/>
      <c r="BS69" s="685"/>
      <c r="BT69" s="686"/>
      <c r="BU69" s="687"/>
      <c r="BV69" s="684"/>
      <c r="BW69" s="685"/>
      <c r="BX69" s="686"/>
      <c r="BY69" s="687"/>
      <c r="BZ69" s="684"/>
      <c r="CA69" s="685"/>
      <c r="CB69" s="686"/>
      <c r="CC69" s="687"/>
      <c r="CD69" s="684"/>
      <c r="CE69" s="685"/>
      <c r="CF69" s="686"/>
      <c r="CG69" s="687"/>
      <c r="CH69" s="684"/>
      <c r="CI69" s="685"/>
      <c r="CJ69" s="686"/>
      <c r="CK69" s="687"/>
      <c r="CL69" s="684"/>
      <c r="CM69" s="685"/>
      <c r="CN69" s="686"/>
      <c r="CO69" s="687"/>
      <c r="CP69" s="684"/>
      <c r="CQ69" s="685"/>
      <c r="CR69" s="686"/>
      <c r="CS69" s="687"/>
      <c r="CT69" s="684"/>
      <c r="CU69" s="685"/>
      <c r="CV69" s="686"/>
      <c r="CW69" s="687"/>
      <c r="CX69" s="1370"/>
      <c r="CY69" s="1371"/>
      <c r="CZ69" s="1371"/>
      <c r="DA69" s="1372"/>
      <c r="DB69" s="663" t="s">
        <v>5834</v>
      </c>
      <c r="DC69" s="663"/>
      <c r="DD69" s="663"/>
      <c r="DE69" s="663"/>
    </row>
    <row r="70" spans="1:109" ht="15.6" customHeight="1" x14ac:dyDescent="0.15">
      <c r="A70" s="300"/>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254"/>
      <c r="AO70" s="370"/>
      <c r="AP70" s="370"/>
      <c r="AQ70" s="370" t="s">
        <v>271</v>
      </c>
      <c r="AR70" s="370"/>
      <c r="AS70" s="370"/>
      <c r="AT70" s="370"/>
      <c r="AU70" s="370"/>
      <c r="AV70" s="370"/>
      <c r="AW70" s="370"/>
      <c r="AX70" s="370"/>
      <c r="AY70" s="370"/>
      <c r="AZ70" s="370"/>
      <c r="BA70" s="370"/>
      <c r="BB70" s="679"/>
      <c r="BC70" s="680"/>
      <c r="BD70" s="681"/>
      <c r="BE70" s="682"/>
      <c r="BF70" s="683"/>
      <c r="BG70" s="680"/>
      <c r="BH70" s="681"/>
      <c r="BI70" s="688"/>
      <c r="BJ70" s="684"/>
      <c r="BK70" s="685"/>
      <c r="BL70" s="686"/>
      <c r="BM70" s="687"/>
      <c r="BN70" s="684"/>
      <c r="BO70" s="685"/>
      <c r="BP70" s="686"/>
      <c r="BQ70" s="687"/>
      <c r="BR70" s="684"/>
      <c r="BS70" s="685"/>
      <c r="BT70" s="686"/>
      <c r="BU70" s="687"/>
      <c r="BV70" s="684"/>
      <c r="BW70" s="685"/>
      <c r="BX70" s="686"/>
      <c r="BY70" s="687"/>
      <c r="BZ70" s="684"/>
      <c r="CA70" s="685"/>
      <c r="CB70" s="686"/>
      <c r="CC70" s="687"/>
      <c r="CD70" s="684"/>
      <c r="CE70" s="685"/>
      <c r="CF70" s="686"/>
      <c r="CG70" s="687"/>
      <c r="CH70" s="684"/>
      <c r="CI70" s="685"/>
      <c r="CJ70" s="686"/>
      <c r="CK70" s="687"/>
      <c r="CL70" s="684"/>
      <c r="CM70" s="685"/>
      <c r="CN70" s="686"/>
      <c r="CO70" s="687"/>
      <c r="CP70" s="684"/>
      <c r="CQ70" s="685"/>
      <c r="CR70" s="686"/>
      <c r="CS70" s="687"/>
      <c r="CT70" s="684"/>
      <c r="CU70" s="685"/>
      <c r="CV70" s="686"/>
      <c r="CW70" s="687"/>
      <c r="CX70" s="1370"/>
      <c r="CY70" s="1371"/>
      <c r="CZ70" s="1371"/>
      <c r="DA70" s="1372"/>
      <c r="DB70" s="663" t="s">
        <v>5834</v>
      </c>
      <c r="DC70" s="663"/>
      <c r="DD70" s="663"/>
      <c r="DE70" s="663"/>
    </row>
    <row r="71" spans="1:109" ht="15.6" customHeight="1" x14ac:dyDescent="0.15">
      <c r="A71" s="300"/>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254"/>
      <c r="AO71" s="376" t="s">
        <v>249</v>
      </c>
      <c r="AP71" s="376"/>
      <c r="AQ71" s="376" t="s">
        <v>272</v>
      </c>
      <c r="AR71" s="376"/>
      <c r="AS71" s="376"/>
      <c r="AT71" s="376"/>
      <c r="AU71" s="376"/>
      <c r="AV71" s="376"/>
      <c r="AW71" s="376"/>
      <c r="AX71" s="376"/>
      <c r="AY71" s="376"/>
      <c r="AZ71" s="376"/>
      <c r="BA71" s="376"/>
      <c r="BB71" s="689"/>
      <c r="BC71" s="690"/>
      <c r="BD71" s="691"/>
      <c r="BE71" s="692"/>
      <c r="BF71" s="693"/>
      <c r="BG71" s="690"/>
      <c r="BH71" s="691"/>
      <c r="BI71" s="692"/>
      <c r="BJ71" s="684"/>
      <c r="BK71" s="685"/>
      <c r="BL71" s="686"/>
      <c r="BM71" s="687"/>
      <c r="BN71" s="684"/>
      <c r="BO71" s="685"/>
      <c r="BP71" s="686"/>
      <c r="BQ71" s="687"/>
      <c r="BR71" s="684"/>
      <c r="BS71" s="685"/>
      <c r="BT71" s="686"/>
      <c r="BU71" s="687"/>
      <c r="BV71" s="684"/>
      <c r="BW71" s="685"/>
      <c r="BX71" s="686"/>
      <c r="BY71" s="687"/>
      <c r="BZ71" s="684"/>
      <c r="CA71" s="685"/>
      <c r="CB71" s="686"/>
      <c r="CC71" s="687"/>
      <c r="CD71" s="684"/>
      <c r="CE71" s="685"/>
      <c r="CF71" s="686"/>
      <c r="CG71" s="687"/>
      <c r="CH71" s="684"/>
      <c r="CI71" s="685"/>
      <c r="CJ71" s="686"/>
      <c r="CK71" s="687"/>
      <c r="CL71" s="684"/>
      <c r="CM71" s="685"/>
      <c r="CN71" s="686"/>
      <c r="CO71" s="687"/>
      <c r="CP71" s="684"/>
      <c r="CQ71" s="685"/>
      <c r="CR71" s="686"/>
      <c r="CS71" s="687"/>
      <c r="CT71" s="684"/>
      <c r="CU71" s="685"/>
      <c r="CV71" s="686"/>
      <c r="CW71" s="687"/>
      <c r="CX71" s="1370"/>
      <c r="CY71" s="1371"/>
      <c r="CZ71" s="1371"/>
      <c r="DA71" s="1372"/>
      <c r="DB71" s="663" t="s">
        <v>5834</v>
      </c>
      <c r="DC71" s="663"/>
      <c r="DD71" s="663"/>
      <c r="DE71" s="663"/>
    </row>
    <row r="72" spans="1:109" ht="15.6" customHeight="1" x14ac:dyDescent="0.15">
      <c r="A72" s="300"/>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c r="AH72" s="300"/>
      <c r="AI72" s="300"/>
      <c r="AJ72" s="300"/>
      <c r="AK72" s="300"/>
      <c r="AL72" s="300"/>
      <c r="AM72" s="300"/>
      <c r="AN72" s="254"/>
      <c r="AO72" s="376"/>
      <c r="AP72" s="376"/>
      <c r="AQ72" s="376" t="s">
        <v>273</v>
      </c>
      <c r="AR72" s="376"/>
      <c r="AS72" s="376"/>
      <c r="AT72" s="376"/>
      <c r="AU72" s="376"/>
      <c r="AV72" s="376"/>
      <c r="AW72" s="376"/>
      <c r="AX72" s="376"/>
      <c r="AY72" s="376"/>
      <c r="AZ72" s="376"/>
      <c r="BA72" s="376"/>
      <c r="BB72" s="689"/>
      <c r="BC72" s="690"/>
      <c r="BD72" s="691"/>
      <c r="BE72" s="692"/>
      <c r="BF72" s="693"/>
      <c r="BG72" s="690"/>
      <c r="BH72" s="691"/>
      <c r="BI72" s="692"/>
      <c r="BJ72" s="684"/>
      <c r="BK72" s="685"/>
      <c r="BL72" s="686"/>
      <c r="BM72" s="687"/>
      <c r="BN72" s="684"/>
      <c r="BO72" s="685"/>
      <c r="BP72" s="686"/>
      <c r="BQ72" s="687"/>
      <c r="BR72" s="684"/>
      <c r="BS72" s="685"/>
      <c r="BT72" s="686"/>
      <c r="BU72" s="687"/>
      <c r="BV72" s="684"/>
      <c r="BW72" s="685"/>
      <c r="BX72" s="686"/>
      <c r="BY72" s="687"/>
      <c r="BZ72" s="684"/>
      <c r="CA72" s="685"/>
      <c r="CB72" s="686"/>
      <c r="CC72" s="687"/>
      <c r="CD72" s="684"/>
      <c r="CE72" s="685"/>
      <c r="CF72" s="686"/>
      <c r="CG72" s="687"/>
      <c r="CH72" s="684"/>
      <c r="CI72" s="685"/>
      <c r="CJ72" s="686"/>
      <c r="CK72" s="687"/>
      <c r="CL72" s="684"/>
      <c r="CM72" s="685"/>
      <c r="CN72" s="686"/>
      <c r="CO72" s="687"/>
      <c r="CP72" s="684"/>
      <c r="CQ72" s="685"/>
      <c r="CR72" s="686"/>
      <c r="CS72" s="687"/>
      <c r="CT72" s="684"/>
      <c r="CU72" s="685"/>
      <c r="CV72" s="686"/>
      <c r="CW72" s="687"/>
      <c r="CX72" s="1370"/>
      <c r="CY72" s="1371"/>
      <c r="CZ72" s="1371"/>
      <c r="DA72" s="1372"/>
      <c r="DB72" s="663" t="s">
        <v>5834</v>
      </c>
      <c r="DC72" s="663"/>
      <c r="DD72" s="663"/>
      <c r="DE72" s="663"/>
    </row>
    <row r="73" spans="1:109" ht="15.6" customHeight="1" x14ac:dyDescent="0.15">
      <c r="A73" s="300"/>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300"/>
      <c r="AE73" s="300"/>
      <c r="AF73" s="300"/>
      <c r="AG73" s="300"/>
      <c r="AH73" s="300"/>
      <c r="AI73" s="300"/>
      <c r="AJ73" s="300"/>
      <c r="AK73" s="300"/>
      <c r="AL73" s="300"/>
      <c r="AM73" s="300"/>
      <c r="AN73" s="254"/>
      <c r="AO73" s="376"/>
      <c r="AP73" s="376"/>
      <c r="AQ73" s="376" t="s">
        <v>275</v>
      </c>
      <c r="AR73" s="376"/>
      <c r="AS73" s="376"/>
      <c r="AT73" s="376"/>
      <c r="AU73" s="376"/>
      <c r="AV73" s="376"/>
      <c r="AW73" s="376"/>
      <c r="AX73" s="376"/>
      <c r="AY73" s="376"/>
      <c r="AZ73" s="376"/>
      <c r="BA73" s="376"/>
      <c r="BB73" s="689"/>
      <c r="BC73" s="690"/>
      <c r="BD73" s="691"/>
      <c r="BE73" s="692"/>
      <c r="BF73" s="693"/>
      <c r="BG73" s="690"/>
      <c r="BH73" s="691"/>
      <c r="BI73" s="692"/>
      <c r="BJ73" s="684"/>
      <c r="BK73" s="685"/>
      <c r="BL73" s="686"/>
      <c r="BM73" s="687"/>
      <c r="BN73" s="684"/>
      <c r="BO73" s="685"/>
      <c r="BP73" s="686"/>
      <c r="BQ73" s="687"/>
      <c r="BR73" s="684"/>
      <c r="BS73" s="685"/>
      <c r="BT73" s="686"/>
      <c r="BU73" s="687"/>
      <c r="BV73" s="684"/>
      <c r="BW73" s="685"/>
      <c r="BX73" s="686"/>
      <c r="BY73" s="687"/>
      <c r="BZ73" s="684"/>
      <c r="CA73" s="685"/>
      <c r="CB73" s="686"/>
      <c r="CC73" s="687"/>
      <c r="CD73" s="684"/>
      <c r="CE73" s="685"/>
      <c r="CF73" s="686"/>
      <c r="CG73" s="687"/>
      <c r="CH73" s="684"/>
      <c r="CI73" s="685"/>
      <c r="CJ73" s="686"/>
      <c r="CK73" s="687"/>
      <c r="CL73" s="684"/>
      <c r="CM73" s="685"/>
      <c r="CN73" s="686"/>
      <c r="CO73" s="687"/>
      <c r="CP73" s="684"/>
      <c r="CQ73" s="685"/>
      <c r="CR73" s="686"/>
      <c r="CS73" s="687"/>
      <c r="CT73" s="684"/>
      <c r="CU73" s="685"/>
      <c r="CV73" s="686"/>
      <c r="CW73" s="687"/>
      <c r="CX73" s="1370"/>
      <c r="CY73" s="1371"/>
      <c r="CZ73" s="1371"/>
      <c r="DA73" s="1372"/>
      <c r="DB73" s="663" t="s">
        <v>5834</v>
      </c>
      <c r="DC73" s="663"/>
      <c r="DD73" s="663"/>
      <c r="DE73" s="663"/>
    </row>
    <row r="74" spans="1:109" ht="15.6" customHeight="1" thickBot="1" x14ac:dyDescent="0.2">
      <c r="A74" s="300"/>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300"/>
      <c r="AF74" s="300"/>
      <c r="AG74" s="300"/>
      <c r="AH74" s="300"/>
      <c r="AI74" s="300"/>
      <c r="AJ74" s="300"/>
      <c r="AK74" s="300"/>
      <c r="AL74" s="300"/>
      <c r="AM74" s="300"/>
      <c r="AN74" s="254"/>
      <c r="AO74" s="376"/>
      <c r="AP74" s="378"/>
      <c r="AQ74" s="378" t="s">
        <v>276</v>
      </c>
      <c r="AR74" s="378"/>
      <c r="AS74" s="378"/>
      <c r="AT74" s="378"/>
      <c r="AU74" s="378"/>
      <c r="AV74" s="378"/>
      <c r="AW74" s="378"/>
      <c r="AX74" s="378"/>
      <c r="AY74" s="378"/>
      <c r="AZ74" s="378"/>
      <c r="BA74" s="378"/>
      <c r="BB74" s="725"/>
      <c r="BC74" s="726"/>
      <c r="BD74" s="727"/>
      <c r="BE74" s="728"/>
      <c r="BF74" s="729"/>
      <c r="BG74" s="726"/>
      <c r="BH74" s="727"/>
      <c r="BI74" s="728"/>
      <c r="BJ74" s="730"/>
      <c r="BK74" s="731"/>
      <c r="BL74" s="732"/>
      <c r="BM74" s="733"/>
      <c r="BN74" s="730"/>
      <c r="BO74" s="731"/>
      <c r="BP74" s="732"/>
      <c r="BQ74" s="733"/>
      <c r="BR74" s="730"/>
      <c r="BS74" s="731"/>
      <c r="BT74" s="732"/>
      <c r="BU74" s="733"/>
      <c r="BV74" s="730"/>
      <c r="BW74" s="731"/>
      <c r="BX74" s="732"/>
      <c r="BY74" s="733"/>
      <c r="BZ74" s="730"/>
      <c r="CA74" s="731"/>
      <c r="CB74" s="732"/>
      <c r="CC74" s="733"/>
      <c r="CD74" s="730"/>
      <c r="CE74" s="731"/>
      <c r="CF74" s="732"/>
      <c r="CG74" s="733"/>
      <c r="CH74" s="730"/>
      <c r="CI74" s="731"/>
      <c r="CJ74" s="732"/>
      <c r="CK74" s="733"/>
      <c r="CL74" s="730"/>
      <c r="CM74" s="731"/>
      <c r="CN74" s="732"/>
      <c r="CO74" s="733"/>
      <c r="CP74" s="730"/>
      <c r="CQ74" s="731"/>
      <c r="CR74" s="732"/>
      <c r="CS74" s="733"/>
      <c r="CT74" s="730"/>
      <c r="CU74" s="731"/>
      <c r="CV74" s="732"/>
      <c r="CW74" s="733"/>
      <c r="CX74" s="1382"/>
      <c r="CY74" s="1383"/>
      <c r="CZ74" s="1383"/>
      <c r="DA74" s="1384"/>
      <c r="DB74" s="734" t="s">
        <v>5834</v>
      </c>
      <c r="DC74" s="734"/>
      <c r="DD74" s="734"/>
      <c r="DE74" s="663"/>
    </row>
    <row r="75" spans="1:109" ht="15.6" customHeight="1" x14ac:dyDescent="0.15">
      <c r="A75" s="300"/>
      <c r="B75" s="300"/>
      <c r="C75" s="300"/>
      <c r="D75" s="300"/>
      <c r="E75" s="300"/>
      <c r="F75" s="300"/>
      <c r="G75" s="302"/>
      <c r="H75" s="300"/>
      <c r="I75" s="300"/>
      <c r="J75" s="300"/>
      <c r="K75" s="300"/>
      <c r="L75" s="300"/>
      <c r="M75" s="300"/>
      <c r="N75" s="300"/>
      <c r="O75" s="300"/>
      <c r="P75" s="300"/>
      <c r="Q75" s="300"/>
      <c r="R75" s="302"/>
      <c r="S75" s="300"/>
      <c r="T75" s="300"/>
      <c r="U75" s="300"/>
      <c r="V75" s="300"/>
      <c r="W75" s="300"/>
      <c r="X75" s="300"/>
      <c r="Y75" s="300"/>
      <c r="Z75" s="300"/>
      <c r="AA75" s="300"/>
      <c r="AB75" s="300"/>
      <c r="AC75" s="300"/>
      <c r="AD75" s="300"/>
      <c r="AE75" s="300"/>
      <c r="AF75" s="300"/>
      <c r="AG75" s="300"/>
      <c r="AH75" s="300"/>
      <c r="AI75" s="300"/>
      <c r="AJ75" s="300"/>
      <c r="AK75" s="300"/>
      <c r="AL75" s="300"/>
      <c r="AM75" s="300"/>
      <c r="AN75" s="254"/>
      <c r="AO75" s="376"/>
      <c r="AP75" s="376"/>
      <c r="AQ75" s="376" t="s">
        <v>269</v>
      </c>
      <c r="AR75" s="376"/>
      <c r="AS75" s="376"/>
      <c r="AT75" s="376"/>
      <c r="AU75" s="376"/>
      <c r="AV75" s="376"/>
      <c r="AW75" s="376"/>
      <c r="AX75" s="376"/>
      <c r="AY75" s="376"/>
      <c r="AZ75" s="376"/>
      <c r="BA75" s="376"/>
      <c r="BB75" s="743"/>
      <c r="BC75" s="744"/>
      <c r="BD75" s="745"/>
      <c r="BE75" s="746"/>
      <c r="BF75" s="747"/>
      <c r="BG75" s="744"/>
      <c r="BH75" s="745"/>
      <c r="BI75" s="746"/>
      <c r="BJ75" s="748"/>
      <c r="BK75" s="749"/>
      <c r="BL75" s="750"/>
      <c r="BM75" s="751"/>
      <c r="BN75" s="748"/>
      <c r="BO75" s="749"/>
      <c r="BP75" s="750"/>
      <c r="BQ75" s="751"/>
      <c r="BR75" s="748"/>
      <c r="BS75" s="749"/>
      <c r="BT75" s="750"/>
      <c r="BU75" s="751"/>
      <c r="BV75" s="748"/>
      <c r="BW75" s="749"/>
      <c r="BX75" s="750"/>
      <c r="BY75" s="751"/>
      <c r="BZ75" s="748"/>
      <c r="CA75" s="749"/>
      <c r="CB75" s="750"/>
      <c r="CC75" s="751"/>
      <c r="CD75" s="748"/>
      <c r="CE75" s="749"/>
      <c r="CF75" s="750"/>
      <c r="CG75" s="751"/>
      <c r="CH75" s="748"/>
      <c r="CI75" s="749"/>
      <c r="CJ75" s="750"/>
      <c r="CK75" s="751"/>
      <c r="CL75" s="748"/>
      <c r="CM75" s="749"/>
      <c r="CN75" s="750"/>
      <c r="CO75" s="751"/>
      <c r="CP75" s="748"/>
      <c r="CQ75" s="749"/>
      <c r="CR75" s="750"/>
      <c r="CS75" s="751"/>
      <c r="CT75" s="748"/>
      <c r="CU75" s="749"/>
      <c r="CV75" s="750"/>
      <c r="CW75" s="751"/>
      <c r="CX75" s="1385"/>
      <c r="CY75" s="1386"/>
      <c r="CZ75" s="1386"/>
      <c r="DA75" s="1387"/>
      <c r="DB75" s="663" t="s">
        <v>5834</v>
      </c>
      <c r="DC75" s="663"/>
      <c r="DD75" s="663"/>
      <c r="DE75" s="663"/>
    </row>
    <row r="76" spans="1:109" ht="15.6" customHeight="1" x14ac:dyDescent="0.15">
      <c r="A76" s="300"/>
      <c r="B76" s="300"/>
      <c r="C76" s="300"/>
      <c r="D76" s="300"/>
      <c r="E76" s="300"/>
      <c r="F76" s="300"/>
      <c r="G76" s="300"/>
      <c r="H76" s="300"/>
      <c r="I76" s="300"/>
      <c r="J76" s="300"/>
      <c r="K76" s="300"/>
      <c r="L76" s="300"/>
      <c r="M76" s="300"/>
      <c r="N76" s="300"/>
      <c r="O76" s="300"/>
      <c r="P76" s="300"/>
      <c r="Q76" s="300"/>
      <c r="R76" s="300"/>
      <c r="S76" s="300"/>
      <c r="T76" s="300"/>
      <c r="U76" s="300"/>
      <c r="V76" s="300"/>
      <c r="W76" s="314"/>
      <c r="X76" s="300"/>
      <c r="Y76" s="300"/>
      <c r="Z76" s="300"/>
      <c r="AA76" s="300"/>
      <c r="AB76" s="300"/>
      <c r="AC76" s="300"/>
      <c r="AD76" s="300"/>
      <c r="AE76" s="300"/>
      <c r="AF76" s="300"/>
      <c r="AG76" s="300"/>
      <c r="AH76" s="300"/>
      <c r="AI76" s="300"/>
      <c r="AJ76" s="300"/>
      <c r="AK76" s="300"/>
      <c r="AL76" s="300"/>
      <c r="AM76" s="300"/>
      <c r="AN76" s="254"/>
      <c r="AO76" s="370"/>
      <c r="AP76" s="370"/>
      <c r="AQ76" s="370" t="s">
        <v>270</v>
      </c>
      <c r="AR76" s="370"/>
      <c r="AS76" s="370"/>
      <c r="AT76" s="370"/>
      <c r="AU76" s="370"/>
      <c r="AV76" s="370"/>
      <c r="AW76" s="370"/>
      <c r="AX76" s="370"/>
      <c r="AY76" s="370"/>
      <c r="AZ76" s="370"/>
      <c r="BA76" s="370"/>
      <c r="BB76" s="679"/>
      <c r="BC76" s="680"/>
      <c r="BD76" s="681"/>
      <c r="BE76" s="682"/>
      <c r="BF76" s="683"/>
      <c r="BG76" s="680"/>
      <c r="BH76" s="681"/>
      <c r="BI76" s="682"/>
      <c r="BJ76" s="684"/>
      <c r="BK76" s="685"/>
      <c r="BL76" s="686"/>
      <c r="BM76" s="687"/>
      <c r="BN76" s="684"/>
      <c r="BO76" s="685"/>
      <c r="BP76" s="686"/>
      <c r="BQ76" s="687"/>
      <c r="BR76" s="684"/>
      <c r="BS76" s="685"/>
      <c r="BT76" s="686"/>
      <c r="BU76" s="687"/>
      <c r="BV76" s="684"/>
      <c r="BW76" s="685"/>
      <c r="BX76" s="686"/>
      <c r="BY76" s="687"/>
      <c r="BZ76" s="684"/>
      <c r="CA76" s="685"/>
      <c r="CB76" s="686"/>
      <c r="CC76" s="687"/>
      <c r="CD76" s="684"/>
      <c r="CE76" s="685"/>
      <c r="CF76" s="686"/>
      <c r="CG76" s="687"/>
      <c r="CH76" s="684"/>
      <c r="CI76" s="685"/>
      <c r="CJ76" s="686"/>
      <c r="CK76" s="687"/>
      <c r="CL76" s="684"/>
      <c r="CM76" s="685"/>
      <c r="CN76" s="686"/>
      <c r="CO76" s="687"/>
      <c r="CP76" s="684"/>
      <c r="CQ76" s="685"/>
      <c r="CR76" s="686"/>
      <c r="CS76" s="687"/>
      <c r="CT76" s="684"/>
      <c r="CU76" s="685"/>
      <c r="CV76" s="686"/>
      <c r="CW76" s="687"/>
      <c r="CX76" s="1370"/>
      <c r="CY76" s="1371"/>
      <c r="CZ76" s="1371"/>
      <c r="DA76" s="1372"/>
      <c r="DB76" s="663" t="s">
        <v>5834</v>
      </c>
      <c r="DC76" s="663"/>
      <c r="DD76" s="663"/>
      <c r="DE76" s="663"/>
    </row>
    <row r="77" spans="1:109" ht="15.6" customHeight="1" x14ac:dyDescent="0.15">
      <c r="A77" s="300"/>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254"/>
      <c r="AO77" s="370"/>
      <c r="AP77" s="370"/>
      <c r="AQ77" s="370" t="s">
        <v>271</v>
      </c>
      <c r="AR77" s="370"/>
      <c r="AS77" s="370"/>
      <c r="AT77" s="370"/>
      <c r="AU77" s="370"/>
      <c r="AV77" s="370"/>
      <c r="AW77" s="370"/>
      <c r="AX77" s="370"/>
      <c r="AY77" s="370"/>
      <c r="AZ77" s="370"/>
      <c r="BA77" s="370"/>
      <c r="BB77" s="679"/>
      <c r="BC77" s="680"/>
      <c r="BD77" s="681"/>
      <c r="BE77" s="682"/>
      <c r="BF77" s="683"/>
      <c r="BG77" s="680"/>
      <c r="BH77" s="681"/>
      <c r="BI77" s="688"/>
      <c r="BJ77" s="684"/>
      <c r="BK77" s="685"/>
      <c r="BL77" s="686"/>
      <c r="BM77" s="687"/>
      <c r="BN77" s="684"/>
      <c r="BO77" s="685"/>
      <c r="BP77" s="686"/>
      <c r="BQ77" s="687"/>
      <c r="BR77" s="684"/>
      <c r="BS77" s="685"/>
      <c r="BT77" s="686"/>
      <c r="BU77" s="687"/>
      <c r="BV77" s="684"/>
      <c r="BW77" s="685"/>
      <c r="BX77" s="686"/>
      <c r="BY77" s="687"/>
      <c r="BZ77" s="684"/>
      <c r="CA77" s="685"/>
      <c r="CB77" s="686"/>
      <c r="CC77" s="687"/>
      <c r="CD77" s="684"/>
      <c r="CE77" s="685"/>
      <c r="CF77" s="686"/>
      <c r="CG77" s="687"/>
      <c r="CH77" s="684"/>
      <c r="CI77" s="685"/>
      <c r="CJ77" s="686"/>
      <c r="CK77" s="687"/>
      <c r="CL77" s="684"/>
      <c r="CM77" s="685"/>
      <c r="CN77" s="686"/>
      <c r="CO77" s="687"/>
      <c r="CP77" s="684"/>
      <c r="CQ77" s="685"/>
      <c r="CR77" s="686"/>
      <c r="CS77" s="687"/>
      <c r="CT77" s="684"/>
      <c r="CU77" s="685"/>
      <c r="CV77" s="686"/>
      <c r="CW77" s="687"/>
      <c r="CX77" s="1370"/>
      <c r="CY77" s="1371"/>
      <c r="CZ77" s="1371"/>
      <c r="DA77" s="1372"/>
      <c r="DB77" s="663" t="s">
        <v>5834</v>
      </c>
      <c r="DC77" s="663"/>
      <c r="DD77" s="663"/>
      <c r="DE77" s="663"/>
    </row>
    <row r="78" spans="1:109" ht="15.6" customHeight="1" x14ac:dyDescent="0.15">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c r="AF78" s="300"/>
      <c r="AG78" s="300"/>
      <c r="AH78" s="300"/>
      <c r="AI78" s="300"/>
      <c r="AJ78" s="300"/>
      <c r="AK78" s="300"/>
      <c r="AL78" s="300"/>
      <c r="AM78" s="300"/>
      <c r="AN78" s="254"/>
      <c r="AO78" s="376" t="s">
        <v>253</v>
      </c>
      <c r="AP78" s="376"/>
      <c r="AQ78" s="376" t="s">
        <v>272</v>
      </c>
      <c r="AR78" s="376"/>
      <c r="AS78" s="376"/>
      <c r="AT78" s="376"/>
      <c r="AU78" s="376"/>
      <c r="AV78" s="376"/>
      <c r="AW78" s="376"/>
      <c r="AX78" s="376"/>
      <c r="AY78" s="376"/>
      <c r="AZ78" s="376"/>
      <c r="BA78" s="376"/>
      <c r="BB78" s="689"/>
      <c r="BC78" s="690"/>
      <c r="BD78" s="691"/>
      <c r="BE78" s="692"/>
      <c r="BF78" s="693"/>
      <c r="BG78" s="690"/>
      <c r="BH78" s="691"/>
      <c r="BI78" s="692"/>
      <c r="BJ78" s="684"/>
      <c r="BK78" s="685"/>
      <c r="BL78" s="686"/>
      <c r="BM78" s="687"/>
      <c r="BN78" s="684"/>
      <c r="BO78" s="685"/>
      <c r="BP78" s="686"/>
      <c r="BQ78" s="687"/>
      <c r="BR78" s="684"/>
      <c r="BS78" s="685"/>
      <c r="BT78" s="686"/>
      <c r="BU78" s="687"/>
      <c r="BV78" s="684"/>
      <c r="BW78" s="685"/>
      <c r="BX78" s="686"/>
      <c r="BY78" s="687"/>
      <c r="BZ78" s="684"/>
      <c r="CA78" s="685"/>
      <c r="CB78" s="686"/>
      <c r="CC78" s="687"/>
      <c r="CD78" s="684"/>
      <c r="CE78" s="685"/>
      <c r="CF78" s="686"/>
      <c r="CG78" s="687"/>
      <c r="CH78" s="684"/>
      <c r="CI78" s="685"/>
      <c r="CJ78" s="686"/>
      <c r="CK78" s="687"/>
      <c r="CL78" s="684"/>
      <c r="CM78" s="685"/>
      <c r="CN78" s="686"/>
      <c r="CO78" s="687"/>
      <c r="CP78" s="684"/>
      <c r="CQ78" s="685"/>
      <c r="CR78" s="686"/>
      <c r="CS78" s="687"/>
      <c r="CT78" s="684"/>
      <c r="CU78" s="685"/>
      <c r="CV78" s="686"/>
      <c r="CW78" s="687"/>
      <c r="CX78" s="1370"/>
      <c r="CY78" s="1371"/>
      <c r="CZ78" s="1371"/>
      <c r="DA78" s="1372"/>
      <c r="DB78" s="663" t="s">
        <v>5834</v>
      </c>
      <c r="DC78" s="663"/>
      <c r="DD78" s="663"/>
      <c r="DE78" s="663"/>
    </row>
    <row r="79" spans="1:109" ht="15.6" customHeight="1" x14ac:dyDescent="0.15">
      <c r="A79" s="300"/>
      <c r="B79" s="300"/>
      <c r="C79" s="300"/>
      <c r="D79" s="300"/>
      <c r="E79" s="300"/>
      <c r="F79" s="300"/>
      <c r="G79" s="302"/>
      <c r="H79" s="300"/>
      <c r="I79" s="300"/>
      <c r="J79" s="300"/>
      <c r="K79" s="300"/>
      <c r="L79" s="300"/>
      <c r="M79" s="300"/>
      <c r="N79" s="300"/>
      <c r="O79" s="300"/>
      <c r="P79" s="300"/>
      <c r="Q79" s="300"/>
      <c r="R79" s="302"/>
      <c r="S79" s="300"/>
      <c r="T79" s="300"/>
      <c r="U79" s="300"/>
      <c r="V79" s="300"/>
      <c r="W79" s="300"/>
      <c r="X79" s="300"/>
      <c r="Y79" s="300"/>
      <c r="Z79" s="300"/>
      <c r="AA79" s="300"/>
      <c r="AB79" s="300"/>
      <c r="AC79" s="300"/>
      <c r="AD79" s="300"/>
      <c r="AE79" s="300"/>
      <c r="AF79" s="300"/>
      <c r="AG79" s="300"/>
      <c r="AH79" s="300"/>
      <c r="AI79" s="300"/>
      <c r="AJ79" s="300"/>
      <c r="AK79" s="300"/>
      <c r="AL79" s="300"/>
      <c r="AM79" s="300"/>
      <c r="AN79" s="775"/>
      <c r="AO79" s="376"/>
      <c r="AP79" s="376"/>
      <c r="AQ79" s="376" t="s">
        <v>273</v>
      </c>
      <c r="AR79" s="376"/>
      <c r="AS79" s="376"/>
      <c r="AT79" s="376"/>
      <c r="AU79" s="376"/>
      <c r="AV79" s="376"/>
      <c r="AW79" s="376"/>
      <c r="AX79" s="376"/>
      <c r="AY79" s="376"/>
      <c r="AZ79" s="376"/>
      <c r="BA79" s="376"/>
      <c r="BB79" s="689"/>
      <c r="BC79" s="690"/>
      <c r="BD79" s="691"/>
      <c r="BE79" s="692"/>
      <c r="BF79" s="693"/>
      <c r="BG79" s="690"/>
      <c r="BH79" s="691"/>
      <c r="BI79" s="692"/>
      <c r="BJ79" s="684"/>
      <c r="BK79" s="685"/>
      <c r="BL79" s="686"/>
      <c r="BM79" s="687"/>
      <c r="BN79" s="684"/>
      <c r="BO79" s="685"/>
      <c r="BP79" s="686"/>
      <c r="BQ79" s="687"/>
      <c r="BR79" s="684"/>
      <c r="BS79" s="685"/>
      <c r="BT79" s="686"/>
      <c r="BU79" s="687"/>
      <c r="BV79" s="684"/>
      <c r="BW79" s="685"/>
      <c r="BX79" s="686"/>
      <c r="BY79" s="687"/>
      <c r="BZ79" s="684"/>
      <c r="CA79" s="685"/>
      <c r="CB79" s="686"/>
      <c r="CC79" s="687"/>
      <c r="CD79" s="684"/>
      <c r="CE79" s="685"/>
      <c r="CF79" s="686"/>
      <c r="CG79" s="687"/>
      <c r="CH79" s="684"/>
      <c r="CI79" s="685"/>
      <c r="CJ79" s="686"/>
      <c r="CK79" s="687"/>
      <c r="CL79" s="684"/>
      <c r="CM79" s="685"/>
      <c r="CN79" s="686"/>
      <c r="CO79" s="687"/>
      <c r="CP79" s="684"/>
      <c r="CQ79" s="685"/>
      <c r="CR79" s="686"/>
      <c r="CS79" s="687"/>
      <c r="CT79" s="684"/>
      <c r="CU79" s="685"/>
      <c r="CV79" s="686"/>
      <c r="CW79" s="687"/>
      <c r="CX79" s="1370"/>
      <c r="CY79" s="1371"/>
      <c r="CZ79" s="1371"/>
      <c r="DA79" s="1372"/>
      <c r="DB79" s="663" t="s">
        <v>5834</v>
      </c>
      <c r="DC79" s="663"/>
      <c r="DD79" s="663"/>
      <c r="DE79" s="663"/>
    </row>
    <row r="80" spans="1:109" ht="15.6" customHeight="1" x14ac:dyDescent="0.15">
      <c r="A80" s="300"/>
      <c r="B80" s="300"/>
      <c r="C80" s="300"/>
      <c r="D80" s="300"/>
      <c r="E80" s="300"/>
      <c r="F80" s="300"/>
      <c r="G80" s="300"/>
      <c r="H80" s="300"/>
      <c r="I80" s="300"/>
      <c r="J80" s="300"/>
      <c r="K80" s="300"/>
      <c r="L80" s="300"/>
      <c r="M80" s="300"/>
      <c r="N80" s="300"/>
      <c r="O80" s="300"/>
      <c r="P80" s="300"/>
      <c r="Q80" s="300"/>
      <c r="R80" s="300"/>
      <c r="S80" s="300"/>
      <c r="T80" s="300"/>
      <c r="U80" s="300"/>
      <c r="V80" s="300"/>
      <c r="W80" s="314"/>
      <c r="X80" s="300"/>
      <c r="Y80" s="300"/>
      <c r="Z80" s="300"/>
      <c r="AA80" s="300"/>
      <c r="AB80" s="300"/>
      <c r="AC80" s="300"/>
      <c r="AD80" s="300"/>
      <c r="AE80" s="300"/>
      <c r="AF80" s="300"/>
      <c r="AG80" s="300"/>
      <c r="AH80" s="300"/>
      <c r="AI80" s="300"/>
      <c r="AJ80" s="300"/>
      <c r="AK80" s="300"/>
      <c r="AL80" s="300"/>
      <c r="AM80" s="300"/>
      <c r="AN80" s="775"/>
      <c r="AO80" s="376"/>
      <c r="AP80" s="376"/>
      <c r="AQ80" s="376" t="s">
        <v>275</v>
      </c>
      <c r="AR80" s="376"/>
      <c r="AS80" s="376"/>
      <c r="AT80" s="376"/>
      <c r="AU80" s="376"/>
      <c r="AV80" s="376"/>
      <c r="AW80" s="376"/>
      <c r="AX80" s="376"/>
      <c r="AY80" s="376"/>
      <c r="AZ80" s="376"/>
      <c r="BA80" s="376"/>
      <c r="BB80" s="689"/>
      <c r="BC80" s="690"/>
      <c r="BD80" s="691"/>
      <c r="BE80" s="692"/>
      <c r="BF80" s="693"/>
      <c r="BG80" s="690"/>
      <c r="BH80" s="691"/>
      <c r="BI80" s="692"/>
      <c r="BJ80" s="684"/>
      <c r="BK80" s="685"/>
      <c r="BL80" s="686"/>
      <c r="BM80" s="687"/>
      <c r="BN80" s="684"/>
      <c r="BO80" s="685"/>
      <c r="BP80" s="686"/>
      <c r="BQ80" s="687"/>
      <c r="BR80" s="684"/>
      <c r="BS80" s="685"/>
      <c r="BT80" s="686"/>
      <c r="BU80" s="687"/>
      <c r="BV80" s="684"/>
      <c r="BW80" s="685"/>
      <c r="BX80" s="686"/>
      <c r="BY80" s="687"/>
      <c r="BZ80" s="684"/>
      <c r="CA80" s="685"/>
      <c r="CB80" s="686"/>
      <c r="CC80" s="687"/>
      <c r="CD80" s="684"/>
      <c r="CE80" s="685"/>
      <c r="CF80" s="686"/>
      <c r="CG80" s="687"/>
      <c r="CH80" s="684"/>
      <c r="CI80" s="685"/>
      <c r="CJ80" s="686"/>
      <c r="CK80" s="687"/>
      <c r="CL80" s="684"/>
      <c r="CM80" s="685"/>
      <c r="CN80" s="686"/>
      <c r="CO80" s="687"/>
      <c r="CP80" s="684"/>
      <c r="CQ80" s="685"/>
      <c r="CR80" s="686"/>
      <c r="CS80" s="687"/>
      <c r="CT80" s="684"/>
      <c r="CU80" s="685"/>
      <c r="CV80" s="686"/>
      <c r="CW80" s="687"/>
      <c r="CX80" s="1370"/>
      <c r="CY80" s="1371"/>
      <c r="CZ80" s="1371"/>
      <c r="DA80" s="1372"/>
      <c r="DB80" s="663" t="s">
        <v>5834</v>
      </c>
      <c r="DC80" s="663"/>
      <c r="DD80" s="663"/>
      <c r="DE80" s="663"/>
    </row>
    <row r="81" spans="1:125" ht="15.6" customHeight="1" thickBot="1" x14ac:dyDescent="0.2">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300"/>
      <c r="AF81" s="300"/>
      <c r="AG81" s="300"/>
      <c r="AH81" s="300"/>
      <c r="AI81" s="300"/>
      <c r="AJ81" s="300"/>
      <c r="AK81" s="300"/>
      <c r="AL81" s="300"/>
      <c r="AM81" s="300"/>
      <c r="AO81" s="376"/>
      <c r="AP81" s="376"/>
      <c r="AQ81" s="376" t="s">
        <v>276</v>
      </c>
      <c r="AR81" s="376"/>
      <c r="AS81" s="376"/>
      <c r="AT81" s="376"/>
      <c r="AU81" s="376"/>
      <c r="AV81" s="376"/>
      <c r="AW81" s="376"/>
      <c r="AX81" s="376"/>
      <c r="AY81" s="376"/>
      <c r="AZ81" s="376"/>
      <c r="BA81" s="376"/>
      <c r="BB81" s="694"/>
      <c r="BC81" s="695"/>
      <c r="BD81" s="696"/>
      <c r="BE81" s="697"/>
      <c r="BF81" s="698"/>
      <c r="BG81" s="695"/>
      <c r="BH81" s="696"/>
      <c r="BI81" s="697"/>
      <c r="BJ81" s="699"/>
      <c r="BK81" s="700"/>
      <c r="BL81" s="701"/>
      <c r="BM81" s="702"/>
      <c r="BN81" s="699"/>
      <c r="BO81" s="700"/>
      <c r="BP81" s="701"/>
      <c r="BQ81" s="702"/>
      <c r="BR81" s="699"/>
      <c r="BS81" s="700"/>
      <c r="BT81" s="701"/>
      <c r="BU81" s="702"/>
      <c r="BV81" s="699"/>
      <c r="BW81" s="700"/>
      <c r="BX81" s="701"/>
      <c r="BY81" s="702"/>
      <c r="BZ81" s="699"/>
      <c r="CA81" s="700"/>
      <c r="CB81" s="701"/>
      <c r="CC81" s="702"/>
      <c r="CD81" s="699"/>
      <c r="CE81" s="700"/>
      <c r="CF81" s="701"/>
      <c r="CG81" s="702"/>
      <c r="CH81" s="699"/>
      <c r="CI81" s="700"/>
      <c r="CJ81" s="701"/>
      <c r="CK81" s="702"/>
      <c r="CL81" s="699"/>
      <c r="CM81" s="700"/>
      <c r="CN81" s="701"/>
      <c r="CO81" s="702"/>
      <c r="CP81" s="699"/>
      <c r="CQ81" s="700"/>
      <c r="CR81" s="701"/>
      <c r="CS81" s="702"/>
      <c r="CT81" s="699"/>
      <c r="CU81" s="700"/>
      <c r="CV81" s="701"/>
      <c r="CW81" s="702"/>
      <c r="CX81" s="1392"/>
      <c r="CY81" s="1393"/>
      <c r="CZ81" s="1393"/>
      <c r="DA81" s="1394"/>
      <c r="DB81" s="663" t="s">
        <v>5834</v>
      </c>
      <c r="DC81" s="663"/>
      <c r="DD81" s="663"/>
      <c r="DE81" s="663"/>
    </row>
    <row r="82" spans="1:125" ht="15.6" customHeight="1" x14ac:dyDescent="0.15">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c r="AI82" s="300"/>
      <c r="AJ82" s="300"/>
      <c r="AK82" s="300"/>
      <c r="AL82" s="300"/>
      <c r="AM82" s="300"/>
      <c r="AO82" s="376"/>
      <c r="AP82" s="703"/>
      <c r="AQ82" s="703" t="s">
        <v>269</v>
      </c>
      <c r="AR82" s="703"/>
      <c r="AS82" s="703"/>
      <c r="AT82" s="703"/>
      <c r="AU82" s="703"/>
      <c r="AV82" s="703"/>
      <c r="AW82" s="703"/>
      <c r="AX82" s="703"/>
      <c r="AY82" s="703"/>
      <c r="AZ82" s="703"/>
      <c r="BA82" s="703"/>
      <c r="BB82" s="735"/>
      <c r="BC82" s="736"/>
      <c r="BD82" s="737"/>
      <c r="BE82" s="738"/>
      <c r="BF82" s="739"/>
      <c r="BG82" s="736"/>
      <c r="BH82" s="737"/>
      <c r="BI82" s="738"/>
      <c r="BJ82" s="670"/>
      <c r="BK82" s="740"/>
      <c r="BL82" s="741"/>
      <c r="BM82" s="742"/>
      <c r="BN82" s="670"/>
      <c r="BO82" s="740"/>
      <c r="BP82" s="741"/>
      <c r="BQ82" s="742"/>
      <c r="BR82" s="670"/>
      <c r="BS82" s="740"/>
      <c r="BT82" s="741"/>
      <c r="BU82" s="742"/>
      <c r="BV82" s="670"/>
      <c r="BW82" s="740"/>
      <c r="BX82" s="741"/>
      <c r="BY82" s="742"/>
      <c r="BZ82" s="670"/>
      <c r="CA82" s="740"/>
      <c r="CB82" s="741"/>
      <c r="CC82" s="742"/>
      <c r="CD82" s="670"/>
      <c r="CE82" s="740"/>
      <c r="CF82" s="741"/>
      <c r="CG82" s="742"/>
      <c r="CH82" s="670"/>
      <c r="CI82" s="740"/>
      <c r="CJ82" s="741"/>
      <c r="CK82" s="742"/>
      <c r="CL82" s="670"/>
      <c r="CM82" s="740"/>
      <c r="CN82" s="741"/>
      <c r="CO82" s="742"/>
      <c r="CP82" s="670"/>
      <c r="CQ82" s="740"/>
      <c r="CR82" s="741"/>
      <c r="CS82" s="742"/>
      <c r="CT82" s="670"/>
      <c r="CU82" s="740"/>
      <c r="CV82" s="741"/>
      <c r="CW82" s="742"/>
      <c r="CX82" s="1376"/>
      <c r="CY82" s="1377"/>
      <c r="CZ82" s="1377"/>
      <c r="DA82" s="1378"/>
      <c r="DB82" s="715" t="s">
        <v>5834</v>
      </c>
      <c r="DC82" s="715"/>
      <c r="DD82" s="715"/>
      <c r="DE82" s="663"/>
    </row>
    <row r="83" spans="1:125" ht="15.6" customHeight="1" x14ac:dyDescent="0.15">
      <c r="A83" s="300"/>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c r="AH83" s="300"/>
      <c r="AI83" s="300"/>
      <c r="AJ83" s="300"/>
      <c r="AK83" s="300"/>
      <c r="AL83" s="300"/>
      <c r="AM83" s="300"/>
      <c r="AO83" s="370"/>
      <c r="AP83" s="370"/>
      <c r="AQ83" s="370" t="s">
        <v>270</v>
      </c>
      <c r="AR83" s="370"/>
      <c r="AS83" s="370"/>
      <c r="AT83" s="370"/>
      <c r="AU83" s="370"/>
      <c r="AV83" s="370"/>
      <c r="AW83" s="370"/>
      <c r="AX83" s="370"/>
      <c r="AY83" s="370"/>
      <c r="AZ83" s="370"/>
      <c r="BA83" s="370"/>
      <c r="BB83" s="679"/>
      <c r="BC83" s="680"/>
      <c r="BD83" s="681"/>
      <c r="BE83" s="682"/>
      <c r="BF83" s="683"/>
      <c r="BG83" s="680"/>
      <c r="BH83" s="681"/>
      <c r="BI83" s="682"/>
      <c r="BJ83" s="684"/>
      <c r="BK83" s="685"/>
      <c r="BL83" s="686"/>
      <c r="BM83" s="687"/>
      <c r="BN83" s="684"/>
      <c r="BO83" s="685"/>
      <c r="BP83" s="686"/>
      <c r="BQ83" s="687"/>
      <c r="BR83" s="684"/>
      <c r="BS83" s="685"/>
      <c r="BT83" s="686"/>
      <c r="BU83" s="687"/>
      <c r="BV83" s="684"/>
      <c r="BW83" s="685"/>
      <c r="BX83" s="686"/>
      <c r="BY83" s="687"/>
      <c r="BZ83" s="684"/>
      <c r="CA83" s="685"/>
      <c r="CB83" s="686"/>
      <c r="CC83" s="687"/>
      <c r="CD83" s="684"/>
      <c r="CE83" s="685"/>
      <c r="CF83" s="686"/>
      <c r="CG83" s="687"/>
      <c r="CH83" s="684"/>
      <c r="CI83" s="685"/>
      <c r="CJ83" s="686"/>
      <c r="CK83" s="687"/>
      <c r="CL83" s="684"/>
      <c r="CM83" s="685"/>
      <c r="CN83" s="686"/>
      <c r="CO83" s="687"/>
      <c r="CP83" s="684"/>
      <c r="CQ83" s="685"/>
      <c r="CR83" s="686"/>
      <c r="CS83" s="687"/>
      <c r="CT83" s="684"/>
      <c r="CU83" s="685"/>
      <c r="CV83" s="686"/>
      <c r="CW83" s="687"/>
      <c r="CX83" s="1370"/>
      <c r="CY83" s="1371"/>
      <c r="CZ83" s="1371"/>
      <c r="DA83" s="1372"/>
      <c r="DB83" s="663" t="s">
        <v>5834</v>
      </c>
      <c r="DC83" s="663"/>
      <c r="DD83" s="663"/>
      <c r="DE83" s="663"/>
      <c r="DF83" s="230"/>
      <c r="DG83" s="230"/>
      <c r="DH83" s="230"/>
      <c r="DI83" s="230"/>
      <c r="DJ83" s="230"/>
      <c r="DK83" s="230"/>
      <c r="DL83" s="230"/>
      <c r="DM83" s="230"/>
      <c r="DN83" s="230"/>
      <c r="DO83" s="230"/>
      <c r="DP83" s="230"/>
      <c r="DQ83" s="230"/>
      <c r="DR83" s="230"/>
      <c r="DS83" s="230"/>
      <c r="DT83" s="230"/>
      <c r="DU83" s="230"/>
    </row>
    <row r="84" spans="1:125" ht="15.6" customHeight="1" x14ac:dyDescent="0.15">
      <c r="A84" s="300"/>
      <c r="B84" s="300"/>
      <c r="C84" s="300"/>
      <c r="D84" s="300"/>
      <c r="E84" s="300"/>
      <c r="F84" s="300"/>
      <c r="G84" s="300"/>
      <c r="H84" s="300"/>
      <c r="I84" s="300"/>
      <c r="J84" s="300"/>
      <c r="K84" s="300"/>
      <c r="L84" s="300"/>
      <c r="M84" s="300"/>
      <c r="N84" s="277"/>
      <c r="O84" s="300"/>
      <c r="P84" s="300"/>
      <c r="Q84" s="300"/>
      <c r="R84" s="300"/>
      <c r="S84" s="300"/>
      <c r="T84" s="300"/>
      <c r="U84" s="300"/>
      <c r="V84" s="300"/>
      <c r="W84" s="300"/>
      <c r="X84" s="300"/>
      <c r="Y84" s="300"/>
      <c r="Z84" s="300"/>
      <c r="AA84" s="300"/>
      <c r="AB84" s="300"/>
      <c r="AC84" s="300"/>
      <c r="AD84" s="300"/>
      <c r="AE84" s="300"/>
      <c r="AF84" s="300"/>
      <c r="AG84" s="300"/>
      <c r="AH84" s="300"/>
      <c r="AI84" s="300"/>
      <c r="AJ84" s="300"/>
      <c r="AK84" s="300"/>
      <c r="AL84" s="300"/>
      <c r="AM84" s="300"/>
      <c r="AO84" s="370"/>
      <c r="AP84" s="370"/>
      <c r="AQ84" s="370" t="s">
        <v>271</v>
      </c>
      <c r="AR84" s="370"/>
      <c r="AS84" s="370"/>
      <c r="AT84" s="370"/>
      <c r="AU84" s="370"/>
      <c r="AV84" s="370"/>
      <c r="AW84" s="370"/>
      <c r="AX84" s="370"/>
      <c r="AY84" s="370"/>
      <c r="AZ84" s="370"/>
      <c r="BA84" s="370"/>
      <c r="BB84" s="679"/>
      <c r="BC84" s="680"/>
      <c r="BD84" s="681"/>
      <c r="BE84" s="682"/>
      <c r="BF84" s="683"/>
      <c r="BG84" s="680"/>
      <c r="BH84" s="681"/>
      <c r="BI84" s="688"/>
      <c r="BJ84" s="684"/>
      <c r="BK84" s="685"/>
      <c r="BL84" s="686"/>
      <c r="BM84" s="687"/>
      <c r="BN84" s="684"/>
      <c r="BO84" s="685"/>
      <c r="BP84" s="686"/>
      <c r="BQ84" s="687"/>
      <c r="BR84" s="684"/>
      <c r="BS84" s="685"/>
      <c r="BT84" s="686"/>
      <c r="BU84" s="687"/>
      <c r="BV84" s="684"/>
      <c r="BW84" s="685"/>
      <c r="BX84" s="686"/>
      <c r="BY84" s="687"/>
      <c r="BZ84" s="684"/>
      <c r="CA84" s="685"/>
      <c r="CB84" s="686"/>
      <c r="CC84" s="687"/>
      <c r="CD84" s="684"/>
      <c r="CE84" s="685"/>
      <c r="CF84" s="686"/>
      <c r="CG84" s="687"/>
      <c r="CH84" s="684"/>
      <c r="CI84" s="685"/>
      <c r="CJ84" s="686"/>
      <c r="CK84" s="687"/>
      <c r="CL84" s="684"/>
      <c r="CM84" s="685"/>
      <c r="CN84" s="686"/>
      <c r="CO84" s="687"/>
      <c r="CP84" s="684"/>
      <c r="CQ84" s="685"/>
      <c r="CR84" s="686"/>
      <c r="CS84" s="687"/>
      <c r="CT84" s="684"/>
      <c r="CU84" s="685"/>
      <c r="CV84" s="686"/>
      <c r="CW84" s="687"/>
      <c r="CX84" s="1370"/>
      <c r="CY84" s="1371"/>
      <c r="CZ84" s="1371"/>
      <c r="DA84" s="1372"/>
      <c r="DB84" s="663" t="s">
        <v>5834</v>
      </c>
      <c r="DC84" s="663"/>
      <c r="DD84" s="663"/>
      <c r="DE84" s="663"/>
    </row>
    <row r="85" spans="1:125" ht="15.6" customHeight="1" x14ac:dyDescent="0.1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0"/>
      <c r="AI85" s="300"/>
      <c r="AJ85" s="300"/>
      <c r="AK85" s="300"/>
      <c r="AL85" s="300"/>
      <c r="AM85" s="300"/>
      <c r="AO85" s="376" t="s">
        <v>255</v>
      </c>
      <c r="AP85" s="376"/>
      <c r="AQ85" s="376" t="s">
        <v>272</v>
      </c>
      <c r="AR85" s="376"/>
      <c r="AS85" s="376"/>
      <c r="AT85" s="376"/>
      <c r="AU85" s="376"/>
      <c r="AV85" s="376"/>
      <c r="AW85" s="376"/>
      <c r="AX85" s="376"/>
      <c r="AY85" s="376"/>
      <c r="AZ85" s="376"/>
      <c r="BA85" s="376"/>
      <c r="BB85" s="689"/>
      <c r="BC85" s="690"/>
      <c r="BD85" s="691"/>
      <c r="BE85" s="692"/>
      <c r="BF85" s="693"/>
      <c r="BG85" s="690"/>
      <c r="BH85" s="691"/>
      <c r="BI85" s="692"/>
      <c r="BJ85" s="684"/>
      <c r="BK85" s="685"/>
      <c r="BL85" s="686"/>
      <c r="BM85" s="687"/>
      <c r="BN85" s="684"/>
      <c r="BO85" s="685"/>
      <c r="BP85" s="686"/>
      <c r="BQ85" s="687"/>
      <c r="BR85" s="684"/>
      <c r="BS85" s="685"/>
      <c r="BT85" s="686"/>
      <c r="BU85" s="687"/>
      <c r="BV85" s="684"/>
      <c r="BW85" s="685"/>
      <c r="BX85" s="686"/>
      <c r="BY85" s="687"/>
      <c r="BZ85" s="684"/>
      <c r="CA85" s="685"/>
      <c r="CB85" s="686"/>
      <c r="CC85" s="687"/>
      <c r="CD85" s="684"/>
      <c r="CE85" s="685"/>
      <c r="CF85" s="686"/>
      <c r="CG85" s="687"/>
      <c r="CH85" s="684"/>
      <c r="CI85" s="685"/>
      <c r="CJ85" s="686"/>
      <c r="CK85" s="687"/>
      <c r="CL85" s="684"/>
      <c r="CM85" s="685"/>
      <c r="CN85" s="686"/>
      <c r="CO85" s="687"/>
      <c r="CP85" s="684"/>
      <c r="CQ85" s="685"/>
      <c r="CR85" s="686"/>
      <c r="CS85" s="687"/>
      <c r="CT85" s="684"/>
      <c r="CU85" s="685"/>
      <c r="CV85" s="686"/>
      <c r="CW85" s="687"/>
      <c r="CX85" s="1370"/>
      <c r="CY85" s="1371"/>
      <c r="CZ85" s="1371"/>
      <c r="DA85" s="1372"/>
      <c r="DB85" s="663" t="s">
        <v>5834</v>
      </c>
      <c r="DC85" s="663"/>
      <c r="DD85" s="663"/>
      <c r="DE85" s="663"/>
    </row>
    <row r="86" spans="1:125" ht="15.6" customHeight="1" x14ac:dyDescent="0.15">
      <c r="A86" s="300"/>
      <c r="B86" s="300"/>
      <c r="C86" s="300"/>
      <c r="D86" s="849"/>
      <c r="E86" s="849"/>
      <c r="F86" s="849"/>
      <c r="G86" s="849"/>
      <c r="H86" s="849"/>
      <c r="I86" s="849"/>
      <c r="J86" s="849"/>
      <c r="K86" s="849"/>
      <c r="L86" s="849"/>
      <c r="M86" s="849"/>
      <c r="N86" s="849"/>
      <c r="O86" s="849"/>
      <c r="P86" s="849"/>
      <c r="Q86" s="849"/>
      <c r="R86" s="849"/>
      <c r="S86" s="849"/>
      <c r="T86" s="849"/>
      <c r="U86" s="849"/>
      <c r="V86" s="849"/>
      <c r="W86" s="849"/>
      <c r="X86" s="849"/>
      <c r="Y86" s="849"/>
      <c r="Z86" s="849"/>
      <c r="AA86" s="849"/>
      <c r="AB86" s="849"/>
      <c r="AC86" s="849"/>
      <c r="AD86" s="849"/>
      <c r="AE86" s="849"/>
      <c r="AF86" s="849"/>
      <c r="AG86" s="849"/>
      <c r="AH86" s="849"/>
      <c r="AI86" s="849"/>
      <c r="AJ86" s="300"/>
      <c r="AK86" s="300"/>
      <c r="AL86" s="300"/>
      <c r="AM86" s="300"/>
      <c r="AO86" s="376"/>
      <c r="AP86" s="376"/>
      <c r="AQ86" s="376" t="s">
        <v>273</v>
      </c>
      <c r="AR86" s="376"/>
      <c r="AS86" s="376"/>
      <c r="AT86" s="376"/>
      <c r="AU86" s="376"/>
      <c r="AV86" s="376"/>
      <c r="AW86" s="376"/>
      <c r="AX86" s="376"/>
      <c r="AY86" s="376"/>
      <c r="AZ86" s="376"/>
      <c r="BA86" s="376"/>
      <c r="BB86" s="689"/>
      <c r="BC86" s="690"/>
      <c r="BD86" s="691"/>
      <c r="BE86" s="692"/>
      <c r="BF86" s="693"/>
      <c r="BG86" s="690"/>
      <c r="BH86" s="691"/>
      <c r="BI86" s="692"/>
      <c r="BJ86" s="684"/>
      <c r="BK86" s="685"/>
      <c r="BL86" s="686"/>
      <c r="BM86" s="687"/>
      <c r="BN86" s="684"/>
      <c r="BO86" s="685"/>
      <c r="BP86" s="686"/>
      <c r="BQ86" s="687"/>
      <c r="BR86" s="684"/>
      <c r="BS86" s="685"/>
      <c r="BT86" s="686"/>
      <c r="BU86" s="687"/>
      <c r="BV86" s="684"/>
      <c r="BW86" s="685"/>
      <c r="BX86" s="686"/>
      <c r="BY86" s="687"/>
      <c r="BZ86" s="684"/>
      <c r="CA86" s="685"/>
      <c r="CB86" s="686"/>
      <c r="CC86" s="687"/>
      <c r="CD86" s="684"/>
      <c r="CE86" s="685"/>
      <c r="CF86" s="686"/>
      <c r="CG86" s="687"/>
      <c r="CH86" s="684"/>
      <c r="CI86" s="685"/>
      <c r="CJ86" s="686"/>
      <c r="CK86" s="687"/>
      <c r="CL86" s="684"/>
      <c r="CM86" s="685"/>
      <c r="CN86" s="686"/>
      <c r="CO86" s="687"/>
      <c r="CP86" s="684"/>
      <c r="CQ86" s="685"/>
      <c r="CR86" s="686"/>
      <c r="CS86" s="687"/>
      <c r="CT86" s="684"/>
      <c r="CU86" s="685"/>
      <c r="CV86" s="686"/>
      <c r="CW86" s="687"/>
      <c r="CX86" s="1370"/>
      <c r="CY86" s="1371"/>
      <c r="CZ86" s="1371"/>
      <c r="DA86" s="1372"/>
      <c r="DB86" s="663" t="s">
        <v>5834</v>
      </c>
      <c r="DC86" s="663"/>
      <c r="DD86" s="663"/>
      <c r="DE86" s="663"/>
    </row>
    <row r="87" spans="1:125" ht="15.6" customHeight="1" x14ac:dyDescent="0.15">
      <c r="A87" s="300"/>
      <c r="B87" s="300"/>
      <c r="C87" s="300"/>
      <c r="D87" s="849"/>
      <c r="E87" s="849"/>
      <c r="F87" s="849"/>
      <c r="G87" s="849"/>
      <c r="H87" s="849"/>
      <c r="I87" s="849"/>
      <c r="J87" s="849"/>
      <c r="K87" s="849"/>
      <c r="L87" s="849"/>
      <c r="M87" s="849"/>
      <c r="N87" s="849"/>
      <c r="O87" s="849"/>
      <c r="P87" s="849"/>
      <c r="Q87" s="849"/>
      <c r="R87" s="849"/>
      <c r="S87" s="849"/>
      <c r="T87" s="849"/>
      <c r="U87" s="849"/>
      <c r="V87" s="849"/>
      <c r="W87" s="849"/>
      <c r="X87" s="849"/>
      <c r="Y87" s="849"/>
      <c r="Z87" s="849"/>
      <c r="AA87" s="849"/>
      <c r="AB87" s="849"/>
      <c r="AC87" s="849"/>
      <c r="AD87" s="849"/>
      <c r="AE87" s="849"/>
      <c r="AF87" s="849"/>
      <c r="AG87" s="849"/>
      <c r="AH87" s="849"/>
      <c r="AI87" s="849"/>
      <c r="AJ87" s="300"/>
      <c r="AK87" s="300"/>
      <c r="AL87" s="300"/>
      <c r="AM87" s="300"/>
      <c r="AO87" s="376"/>
      <c r="AP87" s="376"/>
      <c r="AQ87" s="376" t="s">
        <v>275</v>
      </c>
      <c r="AR87" s="376"/>
      <c r="AS87" s="376"/>
      <c r="AT87" s="376"/>
      <c r="AU87" s="376"/>
      <c r="AV87" s="376"/>
      <c r="AW87" s="376"/>
      <c r="AX87" s="376"/>
      <c r="AY87" s="376"/>
      <c r="AZ87" s="376"/>
      <c r="BA87" s="376"/>
      <c r="BB87" s="689"/>
      <c r="BC87" s="690"/>
      <c r="BD87" s="691"/>
      <c r="BE87" s="692"/>
      <c r="BF87" s="693"/>
      <c r="BG87" s="690"/>
      <c r="BH87" s="691"/>
      <c r="BI87" s="692"/>
      <c r="BJ87" s="684"/>
      <c r="BK87" s="685"/>
      <c r="BL87" s="686"/>
      <c r="BM87" s="687"/>
      <c r="BN87" s="684"/>
      <c r="BO87" s="685"/>
      <c r="BP87" s="686"/>
      <c r="BQ87" s="687"/>
      <c r="BR87" s="684"/>
      <c r="BS87" s="685"/>
      <c r="BT87" s="686"/>
      <c r="BU87" s="687"/>
      <c r="BV87" s="684"/>
      <c r="BW87" s="685"/>
      <c r="BX87" s="686"/>
      <c r="BY87" s="687"/>
      <c r="BZ87" s="684"/>
      <c r="CA87" s="685"/>
      <c r="CB87" s="686"/>
      <c r="CC87" s="687"/>
      <c r="CD87" s="684"/>
      <c r="CE87" s="685"/>
      <c r="CF87" s="686"/>
      <c r="CG87" s="687"/>
      <c r="CH87" s="684"/>
      <c r="CI87" s="685"/>
      <c r="CJ87" s="686"/>
      <c r="CK87" s="687"/>
      <c r="CL87" s="684"/>
      <c r="CM87" s="685"/>
      <c r="CN87" s="686"/>
      <c r="CO87" s="687"/>
      <c r="CP87" s="684"/>
      <c r="CQ87" s="685"/>
      <c r="CR87" s="686"/>
      <c r="CS87" s="687"/>
      <c r="CT87" s="684"/>
      <c r="CU87" s="685"/>
      <c r="CV87" s="686"/>
      <c r="CW87" s="687"/>
      <c r="CX87" s="1370"/>
      <c r="CY87" s="1371"/>
      <c r="CZ87" s="1371"/>
      <c r="DA87" s="1372"/>
      <c r="DB87" s="663" t="s">
        <v>5834</v>
      </c>
      <c r="DC87" s="663"/>
      <c r="DD87" s="663"/>
      <c r="DE87" s="663"/>
    </row>
    <row r="88" spans="1:125" ht="15.6" customHeight="1" thickBot="1" x14ac:dyDescent="0.2">
      <c r="A88" s="300"/>
      <c r="B88" s="343"/>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c r="AH88" s="300"/>
      <c r="AI88" s="300"/>
      <c r="AJ88" s="300"/>
      <c r="AK88" s="300"/>
      <c r="AL88" s="300"/>
      <c r="AM88" s="300"/>
      <c r="AO88" s="376"/>
      <c r="AP88" s="378"/>
      <c r="AQ88" s="378" t="s">
        <v>276</v>
      </c>
      <c r="AR88" s="378"/>
      <c r="AS88" s="378"/>
      <c r="AT88" s="378"/>
      <c r="AU88" s="378"/>
      <c r="AV88" s="378"/>
      <c r="AW88" s="378"/>
      <c r="AX88" s="378"/>
      <c r="AY88" s="378"/>
      <c r="AZ88" s="378"/>
      <c r="BA88" s="378"/>
      <c r="BB88" s="725"/>
      <c r="BC88" s="726"/>
      <c r="BD88" s="727"/>
      <c r="BE88" s="728"/>
      <c r="BF88" s="729"/>
      <c r="BG88" s="726"/>
      <c r="BH88" s="727"/>
      <c r="BI88" s="728"/>
      <c r="BJ88" s="730"/>
      <c r="BK88" s="731"/>
      <c r="BL88" s="732"/>
      <c r="BM88" s="733"/>
      <c r="BN88" s="730"/>
      <c r="BO88" s="731"/>
      <c r="BP88" s="732"/>
      <c r="BQ88" s="733"/>
      <c r="BR88" s="730"/>
      <c r="BS88" s="731"/>
      <c r="BT88" s="732"/>
      <c r="BU88" s="733"/>
      <c r="BV88" s="730"/>
      <c r="BW88" s="731"/>
      <c r="BX88" s="732"/>
      <c r="BY88" s="733"/>
      <c r="BZ88" s="730"/>
      <c r="CA88" s="731"/>
      <c r="CB88" s="732"/>
      <c r="CC88" s="733"/>
      <c r="CD88" s="730"/>
      <c r="CE88" s="731"/>
      <c r="CF88" s="732"/>
      <c r="CG88" s="733"/>
      <c r="CH88" s="730"/>
      <c r="CI88" s="731"/>
      <c r="CJ88" s="732"/>
      <c r="CK88" s="733"/>
      <c r="CL88" s="730"/>
      <c r="CM88" s="731"/>
      <c r="CN88" s="732"/>
      <c r="CO88" s="733"/>
      <c r="CP88" s="730"/>
      <c r="CQ88" s="731"/>
      <c r="CR88" s="732"/>
      <c r="CS88" s="733"/>
      <c r="CT88" s="730"/>
      <c r="CU88" s="731"/>
      <c r="CV88" s="732"/>
      <c r="CW88" s="733"/>
      <c r="CX88" s="1382"/>
      <c r="CY88" s="1383"/>
      <c r="CZ88" s="1383"/>
      <c r="DA88" s="1384"/>
      <c r="DB88" s="734" t="s">
        <v>5834</v>
      </c>
      <c r="DC88" s="734"/>
      <c r="DD88" s="734"/>
      <c r="DE88" s="663"/>
    </row>
    <row r="89" spans="1:125" ht="15.6" customHeight="1" x14ac:dyDescent="0.15">
      <c r="A89" s="300"/>
      <c r="B89" s="343"/>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0"/>
      <c r="AO89" s="671" t="s">
        <v>5837</v>
      </c>
      <c r="AP89" s="663"/>
      <c r="AQ89" s="663"/>
      <c r="AR89" s="663"/>
      <c r="AS89" s="663"/>
      <c r="AT89" s="663"/>
      <c r="AU89" s="663"/>
      <c r="AV89" s="663"/>
      <c r="AW89" s="663"/>
      <c r="AX89" s="663"/>
      <c r="AY89" s="663"/>
      <c r="AZ89" s="663"/>
      <c r="BA89" s="663"/>
      <c r="BB89" s="752"/>
      <c r="BC89" s="752"/>
      <c r="BD89" s="752"/>
      <c r="BE89" s="752"/>
      <c r="BF89" s="752"/>
      <c r="BG89" s="752"/>
      <c r="BH89" s="752"/>
      <c r="BI89" s="752"/>
      <c r="BJ89" s="752"/>
      <c r="BK89" s="752"/>
      <c r="BL89" s="752"/>
      <c r="BM89" s="752"/>
      <c r="BN89" s="752"/>
      <c r="BO89" s="752"/>
      <c r="BP89" s="752"/>
      <c r="BQ89" s="752"/>
      <c r="BR89" s="752"/>
      <c r="BS89" s="752"/>
      <c r="BT89" s="752"/>
      <c r="BU89" s="752"/>
      <c r="BV89" s="752"/>
      <c r="BW89" s="752"/>
      <c r="BX89" s="752"/>
      <c r="BY89" s="752"/>
      <c r="BZ89" s="752"/>
      <c r="CA89" s="752"/>
      <c r="CB89" s="752"/>
      <c r="CC89" s="752"/>
      <c r="CD89" s="752"/>
      <c r="CE89" s="752"/>
      <c r="CF89" s="752"/>
      <c r="CG89" s="752"/>
      <c r="CH89" s="752"/>
      <c r="CI89" s="752"/>
      <c r="CJ89" s="752"/>
      <c r="CK89" s="752"/>
      <c r="CL89" s="752"/>
      <c r="CM89" s="752"/>
      <c r="CN89" s="752"/>
      <c r="CO89" s="752"/>
      <c r="CP89" s="752"/>
      <c r="CQ89" s="752"/>
      <c r="CR89" s="752"/>
      <c r="CS89" s="752"/>
      <c r="CT89" s="752"/>
      <c r="CU89" s="752"/>
      <c r="CV89" s="752"/>
      <c r="CW89" s="752"/>
      <c r="CX89" s="663"/>
      <c r="CY89" s="663"/>
      <c r="CZ89" s="663"/>
      <c r="DA89" s="663"/>
      <c r="DB89" s="663"/>
      <c r="DC89" s="663"/>
      <c r="DD89" s="663"/>
      <c r="DE89" s="663"/>
    </row>
    <row r="90" spans="1:125" ht="15.6" customHeight="1" x14ac:dyDescent="0.15">
      <c r="A90" s="300"/>
      <c r="B90" s="343"/>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c r="AH90" s="300"/>
      <c r="AI90" s="300"/>
      <c r="AJ90" s="300"/>
      <c r="AK90" s="300"/>
      <c r="AL90" s="300"/>
      <c r="AM90" s="300"/>
      <c r="AO90" s="663"/>
      <c r="AP90" s="663"/>
      <c r="AQ90" s="663" t="s">
        <v>269</v>
      </c>
      <c r="AR90" s="663"/>
      <c r="AS90" s="663"/>
      <c r="AT90" s="663"/>
      <c r="AU90" s="663"/>
      <c r="AV90" s="663"/>
      <c r="AW90" s="663"/>
      <c r="AX90" s="663"/>
      <c r="AY90" s="663"/>
      <c r="AZ90" s="663"/>
      <c r="BA90" s="663"/>
      <c r="BB90" s="679"/>
      <c r="BC90" s="680"/>
      <c r="BD90" s="681"/>
      <c r="BE90" s="682"/>
      <c r="BF90" s="683"/>
      <c r="BG90" s="680"/>
      <c r="BH90" s="681"/>
      <c r="BI90" s="682"/>
      <c r="BJ90" s="684"/>
      <c r="BK90" s="685"/>
      <c r="BL90" s="686"/>
      <c r="BM90" s="687"/>
      <c r="BN90" s="684"/>
      <c r="BO90" s="685"/>
      <c r="BP90" s="686"/>
      <c r="BQ90" s="687"/>
      <c r="BR90" s="684"/>
      <c r="BS90" s="685"/>
      <c r="BT90" s="686"/>
      <c r="BU90" s="687"/>
      <c r="BV90" s="684"/>
      <c r="BW90" s="685"/>
      <c r="BX90" s="686"/>
      <c r="BY90" s="687"/>
      <c r="BZ90" s="684"/>
      <c r="CA90" s="685"/>
      <c r="CB90" s="686"/>
      <c r="CC90" s="687"/>
      <c r="CD90" s="684"/>
      <c r="CE90" s="685"/>
      <c r="CF90" s="686"/>
      <c r="CG90" s="687"/>
      <c r="CH90" s="684"/>
      <c r="CI90" s="685"/>
      <c r="CJ90" s="686"/>
      <c r="CK90" s="687"/>
      <c r="CL90" s="684"/>
      <c r="CM90" s="685"/>
      <c r="CN90" s="686"/>
      <c r="CO90" s="687"/>
      <c r="CP90" s="684"/>
      <c r="CQ90" s="685"/>
      <c r="CR90" s="686"/>
      <c r="CS90" s="687"/>
      <c r="CT90" s="684"/>
      <c r="CU90" s="685"/>
      <c r="CV90" s="686"/>
      <c r="CW90" s="687"/>
      <c r="CX90" s="1370"/>
      <c r="CY90" s="1371"/>
      <c r="CZ90" s="1371"/>
      <c r="DA90" s="1372"/>
      <c r="DB90" s="663" t="s">
        <v>5834</v>
      </c>
      <c r="DC90" s="663"/>
      <c r="DD90" s="663"/>
      <c r="DE90" s="663"/>
    </row>
    <row r="91" spans="1:125" ht="15.6" customHeight="1" x14ac:dyDescent="0.15">
      <c r="A91" s="300"/>
      <c r="B91" s="343"/>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c r="AI91" s="300"/>
      <c r="AJ91" s="300"/>
      <c r="AK91" s="300"/>
      <c r="AL91" s="300"/>
      <c r="AM91" s="300"/>
      <c r="AO91" s="370"/>
      <c r="AP91" s="370"/>
      <c r="AQ91" s="370" t="s">
        <v>270</v>
      </c>
      <c r="AR91" s="370"/>
      <c r="AS91" s="370"/>
      <c r="AT91" s="370"/>
      <c r="AU91" s="370"/>
      <c r="AV91" s="370"/>
      <c r="AW91" s="370"/>
      <c r="AX91" s="370"/>
      <c r="AY91" s="370"/>
      <c r="AZ91" s="370"/>
      <c r="BA91" s="370"/>
      <c r="BB91" s="679"/>
      <c r="BC91" s="680"/>
      <c r="BD91" s="681"/>
      <c r="BE91" s="682"/>
      <c r="BF91" s="683"/>
      <c r="BG91" s="680"/>
      <c r="BH91" s="681"/>
      <c r="BI91" s="682"/>
      <c r="BJ91" s="684"/>
      <c r="BK91" s="685"/>
      <c r="BL91" s="686"/>
      <c r="BM91" s="687"/>
      <c r="BN91" s="684"/>
      <c r="BO91" s="685"/>
      <c r="BP91" s="686"/>
      <c r="BQ91" s="687"/>
      <c r="BR91" s="684"/>
      <c r="BS91" s="685"/>
      <c r="BT91" s="686"/>
      <c r="BU91" s="687"/>
      <c r="BV91" s="684"/>
      <c r="BW91" s="685"/>
      <c r="BX91" s="686"/>
      <c r="BY91" s="687"/>
      <c r="BZ91" s="684"/>
      <c r="CA91" s="685"/>
      <c r="CB91" s="686"/>
      <c r="CC91" s="687"/>
      <c r="CD91" s="684"/>
      <c r="CE91" s="685"/>
      <c r="CF91" s="686"/>
      <c r="CG91" s="687"/>
      <c r="CH91" s="684"/>
      <c r="CI91" s="685"/>
      <c r="CJ91" s="686"/>
      <c r="CK91" s="687"/>
      <c r="CL91" s="684"/>
      <c r="CM91" s="685"/>
      <c r="CN91" s="686"/>
      <c r="CO91" s="687"/>
      <c r="CP91" s="684"/>
      <c r="CQ91" s="685"/>
      <c r="CR91" s="686"/>
      <c r="CS91" s="687"/>
      <c r="CT91" s="684"/>
      <c r="CU91" s="685"/>
      <c r="CV91" s="686"/>
      <c r="CW91" s="687"/>
      <c r="CX91" s="1370"/>
      <c r="CY91" s="1371"/>
      <c r="CZ91" s="1371"/>
      <c r="DA91" s="1372"/>
      <c r="DB91" s="663" t="s">
        <v>5834</v>
      </c>
      <c r="DC91" s="663"/>
      <c r="DD91" s="663"/>
      <c r="DE91" s="663"/>
    </row>
    <row r="92" spans="1:125" ht="15.6" customHeight="1" x14ac:dyDescent="0.15">
      <c r="A92" s="300"/>
      <c r="B92" s="343"/>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c r="AI92" s="300"/>
      <c r="AJ92" s="300"/>
      <c r="AK92" s="300"/>
      <c r="AL92" s="300"/>
      <c r="AM92" s="300"/>
      <c r="AO92" s="370"/>
      <c r="AP92" s="370"/>
      <c r="AQ92" s="370" t="s">
        <v>271</v>
      </c>
      <c r="AR92" s="370"/>
      <c r="AS92" s="370"/>
      <c r="AT92" s="370"/>
      <c r="AU92" s="370"/>
      <c r="AV92" s="370"/>
      <c r="AW92" s="370"/>
      <c r="AX92" s="370"/>
      <c r="AY92" s="370"/>
      <c r="AZ92" s="370"/>
      <c r="BA92" s="370"/>
      <c r="BB92" s="679"/>
      <c r="BC92" s="680"/>
      <c r="BD92" s="681"/>
      <c r="BE92" s="682"/>
      <c r="BF92" s="683"/>
      <c r="BG92" s="680"/>
      <c r="BH92" s="681"/>
      <c r="BI92" s="688"/>
      <c r="BJ92" s="684"/>
      <c r="BK92" s="685"/>
      <c r="BL92" s="686"/>
      <c r="BM92" s="687"/>
      <c r="BN92" s="684"/>
      <c r="BO92" s="685"/>
      <c r="BP92" s="686"/>
      <c r="BQ92" s="687"/>
      <c r="BR92" s="684"/>
      <c r="BS92" s="685"/>
      <c r="BT92" s="686"/>
      <c r="BU92" s="687"/>
      <c r="BV92" s="684"/>
      <c r="BW92" s="685"/>
      <c r="BX92" s="686"/>
      <c r="BY92" s="687"/>
      <c r="BZ92" s="684"/>
      <c r="CA92" s="685"/>
      <c r="CB92" s="686"/>
      <c r="CC92" s="687"/>
      <c r="CD92" s="684"/>
      <c r="CE92" s="685"/>
      <c r="CF92" s="686"/>
      <c r="CG92" s="687"/>
      <c r="CH92" s="684"/>
      <c r="CI92" s="685"/>
      <c r="CJ92" s="686"/>
      <c r="CK92" s="687"/>
      <c r="CL92" s="684"/>
      <c r="CM92" s="685"/>
      <c r="CN92" s="686"/>
      <c r="CO92" s="687"/>
      <c r="CP92" s="684"/>
      <c r="CQ92" s="685"/>
      <c r="CR92" s="686"/>
      <c r="CS92" s="687"/>
      <c r="CT92" s="684"/>
      <c r="CU92" s="685"/>
      <c r="CV92" s="686"/>
      <c r="CW92" s="687"/>
      <c r="CX92" s="1370"/>
      <c r="CY92" s="1371"/>
      <c r="CZ92" s="1371"/>
      <c r="DA92" s="1372"/>
      <c r="DB92" s="663" t="s">
        <v>5834</v>
      </c>
      <c r="DC92" s="663"/>
      <c r="DD92" s="663"/>
      <c r="DE92" s="663"/>
    </row>
    <row r="93" spans="1:125" ht="15.6" customHeight="1" x14ac:dyDescent="0.15">
      <c r="A93" s="300"/>
      <c r="B93" s="343"/>
      <c r="C93" s="300"/>
      <c r="D93" s="663"/>
      <c r="E93" s="851"/>
      <c r="F93" s="851"/>
      <c r="G93" s="851"/>
      <c r="H93" s="851"/>
      <c r="I93" s="851"/>
      <c r="J93" s="851"/>
      <c r="K93" s="851"/>
      <c r="L93" s="851"/>
      <c r="M93" s="851"/>
      <c r="N93" s="851"/>
      <c r="O93" s="851"/>
      <c r="P93" s="851"/>
      <c r="Q93" s="851"/>
      <c r="R93" s="300"/>
      <c r="S93" s="300"/>
      <c r="T93" s="300"/>
      <c r="U93" s="300"/>
      <c r="V93" s="300"/>
      <c r="W93" s="300"/>
      <c r="X93" s="300"/>
      <c r="Y93" s="300"/>
      <c r="Z93" s="300"/>
      <c r="AA93" s="300"/>
      <c r="AB93" s="300"/>
      <c r="AC93" s="300"/>
      <c r="AD93" s="300"/>
      <c r="AE93" s="300"/>
      <c r="AF93" s="300"/>
      <c r="AG93" s="300"/>
      <c r="AH93" s="300"/>
      <c r="AI93" s="300"/>
      <c r="AJ93" s="300"/>
      <c r="AK93" s="300"/>
      <c r="AL93" s="300"/>
      <c r="AM93" s="300"/>
      <c r="AO93" s="376"/>
      <c r="AP93" s="376"/>
      <c r="AQ93" s="376" t="s">
        <v>272</v>
      </c>
      <c r="AR93" s="376"/>
      <c r="AS93" s="376"/>
      <c r="AT93" s="376"/>
      <c r="AU93" s="376"/>
      <c r="AV93" s="376"/>
      <c r="AW93" s="376"/>
      <c r="AX93" s="376"/>
      <c r="AY93" s="376"/>
      <c r="AZ93" s="376"/>
      <c r="BA93" s="376"/>
      <c r="BB93" s="689"/>
      <c r="BC93" s="690"/>
      <c r="BD93" s="691"/>
      <c r="BE93" s="692"/>
      <c r="BF93" s="693"/>
      <c r="BG93" s="690"/>
      <c r="BH93" s="691"/>
      <c r="BI93" s="692"/>
      <c r="BJ93" s="684"/>
      <c r="BK93" s="685"/>
      <c r="BL93" s="686"/>
      <c r="BM93" s="687"/>
      <c r="BN93" s="684"/>
      <c r="BO93" s="685"/>
      <c r="BP93" s="686"/>
      <c r="BQ93" s="687"/>
      <c r="BR93" s="684"/>
      <c r="BS93" s="685"/>
      <c r="BT93" s="686"/>
      <c r="BU93" s="687"/>
      <c r="BV93" s="684"/>
      <c r="BW93" s="685"/>
      <c r="BX93" s="686"/>
      <c r="BY93" s="687"/>
      <c r="BZ93" s="684"/>
      <c r="CA93" s="685"/>
      <c r="CB93" s="686"/>
      <c r="CC93" s="687"/>
      <c r="CD93" s="684"/>
      <c r="CE93" s="685"/>
      <c r="CF93" s="686"/>
      <c r="CG93" s="687"/>
      <c r="CH93" s="684"/>
      <c r="CI93" s="685"/>
      <c r="CJ93" s="686"/>
      <c r="CK93" s="687"/>
      <c r="CL93" s="684"/>
      <c r="CM93" s="685"/>
      <c r="CN93" s="686"/>
      <c r="CO93" s="687"/>
      <c r="CP93" s="684"/>
      <c r="CQ93" s="685"/>
      <c r="CR93" s="686"/>
      <c r="CS93" s="687"/>
      <c r="CT93" s="684"/>
      <c r="CU93" s="685"/>
      <c r="CV93" s="686"/>
      <c r="CW93" s="687"/>
      <c r="CX93" s="1370"/>
      <c r="CY93" s="1371"/>
      <c r="CZ93" s="1371"/>
      <c r="DA93" s="1372"/>
      <c r="DB93" s="663" t="s">
        <v>5834</v>
      </c>
      <c r="DC93" s="663"/>
      <c r="DD93" s="663"/>
      <c r="DE93" s="663"/>
    </row>
    <row r="94" spans="1:125" ht="15.6" customHeight="1" x14ac:dyDescent="0.15">
      <c r="A94" s="300"/>
      <c r="B94" s="343"/>
      <c r="C94" s="300"/>
      <c r="D94" s="849"/>
      <c r="E94" s="849"/>
      <c r="F94" s="849"/>
      <c r="G94" s="849"/>
      <c r="H94" s="849"/>
      <c r="I94" s="849"/>
      <c r="J94" s="849"/>
      <c r="K94" s="849"/>
      <c r="L94" s="849"/>
      <c r="M94" s="849"/>
      <c r="N94" s="849"/>
      <c r="O94" s="849"/>
      <c r="P94" s="849"/>
      <c r="Q94" s="849"/>
      <c r="R94" s="849"/>
      <c r="S94" s="849"/>
      <c r="T94" s="849"/>
      <c r="U94" s="849"/>
      <c r="V94" s="849"/>
      <c r="W94" s="849"/>
      <c r="X94" s="849"/>
      <c r="Y94" s="849"/>
      <c r="Z94" s="849"/>
      <c r="AA94" s="849"/>
      <c r="AB94" s="849"/>
      <c r="AC94" s="849"/>
      <c r="AD94" s="849"/>
      <c r="AE94" s="849"/>
      <c r="AF94" s="849"/>
      <c r="AG94" s="849"/>
      <c r="AH94" s="849"/>
      <c r="AI94" s="849"/>
      <c r="AJ94" s="300"/>
      <c r="AK94" s="300"/>
      <c r="AL94" s="300"/>
      <c r="AM94" s="300"/>
      <c r="AO94" s="376"/>
      <c r="AP94" s="376"/>
      <c r="AQ94" s="376" t="s">
        <v>273</v>
      </c>
      <c r="AR94" s="376"/>
      <c r="AS94" s="376"/>
      <c r="AT94" s="376"/>
      <c r="AU94" s="376"/>
      <c r="AV94" s="376"/>
      <c r="AW94" s="376"/>
      <c r="AX94" s="376"/>
      <c r="AY94" s="376"/>
      <c r="AZ94" s="376"/>
      <c r="BA94" s="376"/>
      <c r="BB94" s="689"/>
      <c r="BC94" s="690"/>
      <c r="BD94" s="691"/>
      <c r="BE94" s="692"/>
      <c r="BF94" s="693"/>
      <c r="BG94" s="690"/>
      <c r="BH94" s="691"/>
      <c r="BI94" s="692"/>
      <c r="BJ94" s="684"/>
      <c r="BK94" s="685"/>
      <c r="BL94" s="686"/>
      <c r="BM94" s="687"/>
      <c r="BN94" s="684"/>
      <c r="BO94" s="685"/>
      <c r="BP94" s="686"/>
      <c r="BQ94" s="687"/>
      <c r="BR94" s="684"/>
      <c r="BS94" s="685"/>
      <c r="BT94" s="686"/>
      <c r="BU94" s="687"/>
      <c r="BV94" s="684"/>
      <c r="BW94" s="685"/>
      <c r="BX94" s="686"/>
      <c r="BY94" s="687"/>
      <c r="BZ94" s="684"/>
      <c r="CA94" s="685"/>
      <c r="CB94" s="686"/>
      <c r="CC94" s="687"/>
      <c r="CD94" s="684"/>
      <c r="CE94" s="685"/>
      <c r="CF94" s="686"/>
      <c r="CG94" s="687"/>
      <c r="CH94" s="684"/>
      <c r="CI94" s="685"/>
      <c r="CJ94" s="686"/>
      <c r="CK94" s="687"/>
      <c r="CL94" s="684"/>
      <c r="CM94" s="685"/>
      <c r="CN94" s="686"/>
      <c r="CO94" s="687"/>
      <c r="CP94" s="684"/>
      <c r="CQ94" s="685"/>
      <c r="CR94" s="686"/>
      <c r="CS94" s="687"/>
      <c r="CT94" s="684"/>
      <c r="CU94" s="685"/>
      <c r="CV94" s="686"/>
      <c r="CW94" s="687"/>
      <c r="CX94" s="1370"/>
      <c r="CY94" s="1371"/>
      <c r="CZ94" s="1371"/>
      <c r="DA94" s="1372"/>
      <c r="DB94" s="663" t="s">
        <v>5834</v>
      </c>
      <c r="DC94" s="663"/>
      <c r="DD94" s="663"/>
      <c r="DE94" s="663"/>
    </row>
    <row r="95" spans="1:125" ht="15.6" customHeight="1" x14ac:dyDescent="0.15">
      <c r="A95" s="300"/>
      <c r="B95" s="343"/>
      <c r="C95" s="300"/>
      <c r="D95" s="849"/>
      <c r="E95" s="849"/>
      <c r="F95" s="849"/>
      <c r="G95" s="849"/>
      <c r="H95" s="849"/>
      <c r="I95" s="849"/>
      <c r="J95" s="849"/>
      <c r="K95" s="849"/>
      <c r="L95" s="849"/>
      <c r="M95" s="849"/>
      <c r="N95" s="849"/>
      <c r="O95" s="849"/>
      <c r="P95" s="849"/>
      <c r="Q95" s="849"/>
      <c r="R95" s="849"/>
      <c r="S95" s="849"/>
      <c r="T95" s="849"/>
      <c r="U95" s="849"/>
      <c r="V95" s="849"/>
      <c r="W95" s="849"/>
      <c r="X95" s="849"/>
      <c r="Y95" s="849"/>
      <c r="Z95" s="849"/>
      <c r="AA95" s="849"/>
      <c r="AB95" s="849"/>
      <c r="AC95" s="849"/>
      <c r="AD95" s="849"/>
      <c r="AE95" s="849"/>
      <c r="AF95" s="849"/>
      <c r="AG95" s="849"/>
      <c r="AH95" s="849"/>
      <c r="AI95" s="849"/>
      <c r="AJ95" s="300"/>
      <c r="AK95" s="300"/>
      <c r="AL95" s="300"/>
      <c r="AM95" s="300"/>
      <c r="AO95" s="376"/>
      <c r="AP95" s="376"/>
      <c r="AQ95" s="376" t="s">
        <v>275</v>
      </c>
      <c r="AR95" s="376"/>
      <c r="AS95" s="376"/>
      <c r="AT95" s="376"/>
      <c r="AU95" s="376"/>
      <c r="AV95" s="376"/>
      <c r="AW95" s="376"/>
      <c r="AX95" s="376"/>
      <c r="AY95" s="376"/>
      <c r="AZ95" s="376"/>
      <c r="BA95" s="376"/>
      <c r="BB95" s="689"/>
      <c r="BC95" s="690"/>
      <c r="BD95" s="691"/>
      <c r="BE95" s="692"/>
      <c r="BF95" s="693"/>
      <c r="BG95" s="690"/>
      <c r="BH95" s="691"/>
      <c r="BI95" s="692"/>
      <c r="BJ95" s="684"/>
      <c r="BK95" s="685"/>
      <c r="BL95" s="686"/>
      <c r="BM95" s="687"/>
      <c r="BN95" s="684"/>
      <c r="BO95" s="685"/>
      <c r="BP95" s="686"/>
      <c r="BQ95" s="687"/>
      <c r="BR95" s="684"/>
      <c r="BS95" s="685"/>
      <c r="BT95" s="686"/>
      <c r="BU95" s="687"/>
      <c r="BV95" s="684"/>
      <c r="BW95" s="685"/>
      <c r="BX95" s="686"/>
      <c r="BY95" s="687"/>
      <c r="BZ95" s="684"/>
      <c r="CA95" s="685"/>
      <c r="CB95" s="686"/>
      <c r="CC95" s="687"/>
      <c r="CD95" s="684"/>
      <c r="CE95" s="685"/>
      <c r="CF95" s="686"/>
      <c r="CG95" s="687"/>
      <c r="CH95" s="684"/>
      <c r="CI95" s="685"/>
      <c r="CJ95" s="686"/>
      <c r="CK95" s="687"/>
      <c r="CL95" s="684"/>
      <c r="CM95" s="685"/>
      <c r="CN95" s="686"/>
      <c r="CO95" s="687"/>
      <c r="CP95" s="684"/>
      <c r="CQ95" s="685"/>
      <c r="CR95" s="686"/>
      <c r="CS95" s="687"/>
      <c r="CT95" s="684"/>
      <c r="CU95" s="685"/>
      <c r="CV95" s="686"/>
      <c r="CW95" s="687"/>
      <c r="CX95" s="1370"/>
      <c r="CY95" s="1371"/>
      <c r="CZ95" s="1371"/>
      <c r="DA95" s="1372"/>
      <c r="DB95" s="663" t="s">
        <v>5834</v>
      </c>
      <c r="DC95" s="663"/>
      <c r="DD95" s="663"/>
      <c r="DE95" s="663"/>
    </row>
    <row r="96" spans="1:125" ht="15.6" customHeight="1" x14ac:dyDescent="0.15">
      <c r="A96" s="300"/>
      <c r="B96" s="343"/>
      <c r="C96" s="300"/>
      <c r="D96" s="849"/>
      <c r="E96" s="849"/>
      <c r="F96" s="849"/>
      <c r="G96" s="849"/>
      <c r="H96" s="849"/>
      <c r="I96" s="849"/>
      <c r="J96" s="849"/>
      <c r="K96" s="849"/>
      <c r="L96" s="849"/>
      <c r="M96" s="849"/>
      <c r="N96" s="849"/>
      <c r="O96" s="849"/>
      <c r="P96" s="849"/>
      <c r="Q96" s="849"/>
      <c r="R96" s="849"/>
      <c r="S96" s="849"/>
      <c r="T96" s="849"/>
      <c r="U96" s="849"/>
      <c r="V96" s="849"/>
      <c r="W96" s="849"/>
      <c r="X96" s="849"/>
      <c r="Y96" s="849"/>
      <c r="Z96" s="849"/>
      <c r="AA96" s="849"/>
      <c r="AB96" s="849"/>
      <c r="AC96" s="849"/>
      <c r="AD96" s="849"/>
      <c r="AE96" s="849"/>
      <c r="AF96" s="849"/>
      <c r="AG96" s="849"/>
      <c r="AH96" s="849"/>
      <c r="AI96" s="849"/>
      <c r="AJ96" s="300"/>
      <c r="AK96" s="300"/>
      <c r="AL96" s="300"/>
      <c r="AM96" s="300"/>
      <c r="AO96" s="376"/>
      <c r="AP96" s="376"/>
      <c r="AQ96" s="376" t="s">
        <v>276</v>
      </c>
      <c r="AR96" s="376"/>
      <c r="AS96" s="376"/>
      <c r="AT96" s="376"/>
      <c r="AU96" s="376"/>
      <c r="AV96" s="376"/>
      <c r="AW96" s="376"/>
      <c r="AX96" s="376"/>
      <c r="AY96" s="376"/>
      <c r="AZ96" s="376"/>
      <c r="BA96" s="376"/>
      <c r="BB96" s="689"/>
      <c r="BC96" s="690"/>
      <c r="BD96" s="691"/>
      <c r="BE96" s="692"/>
      <c r="BF96" s="693"/>
      <c r="BG96" s="690"/>
      <c r="BH96" s="691"/>
      <c r="BI96" s="692"/>
      <c r="BJ96" s="684"/>
      <c r="BK96" s="685"/>
      <c r="BL96" s="686"/>
      <c r="BM96" s="687"/>
      <c r="BN96" s="684"/>
      <c r="BO96" s="685"/>
      <c r="BP96" s="686"/>
      <c r="BQ96" s="687"/>
      <c r="BR96" s="684"/>
      <c r="BS96" s="685"/>
      <c r="BT96" s="686"/>
      <c r="BU96" s="687"/>
      <c r="BV96" s="684"/>
      <c r="BW96" s="685"/>
      <c r="BX96" s="686"/>
      <c r="BY96" s="687"/>
      <c r="BZ96" s="684"/>
      <c r="CA96" s="685"/>
      <c r="CB96" s="686"/>
      <c r="CC96" s="687"/>
      <c r="CD96" s="684"/>
      <c r="CE96" s="685"/>
      <c r="CF96" s="686"/>
      <c r="CG96" s="687"/>
      <c r="CH96" s="684"/>
      <c r="CI96" s="685"/>
      <c r="CJ96" s="686"/>
      <c r="CK96" s="687"/>
      <c r="CL96" s="684"/>
      <c r="CM96" s="685"/>
      <c r="CN96" s="686"/>
      <c r="CO96" s="687"/>
      <c r="CP96" s="684"/>
      <c r="CQ96" s="685"/>
      <c r="CR96" s="686"/>
      <c r="CS96" s="687"/>
      <c r="CT96" s="684"/>
      <c r="CU96" s="685"/>
      <c r="CV96" s="686"/>
      <c r="CW96" s="687"/>
      <c r="CX96" s="1370"/>
      <c r="CY96" s="1371"/>
      <c r="CZ96" s="1371"/>
      <c r="DA96" s="1372"/>
      <c r="DB96" s="663" t="s">
        <v>5834</v>
      </c>
      <c r="DC96" s="663"/>
      <c r="DD96" s="663"/>
      <c r="DE96" s="663"/>
    </row>
    <row r="97" spans="1:124" ht="15.6" customHeight="1" x14ac:dyDescent="0.15">
      <c r="A97" s="300"/>
      <c r="B97" s="343"/>
      <c r="C97" s="300"/>
      <c r="D97" s="849"/>
      <c r="E97" s="849"/>
      <c r="F97" s="849"/>
      <c r="G97" s="849"/>
      <c r="H97" s="849"/>
      <c r="I97" s="849"/>
      <c r="J97" s="849"/>
      <c r="K97" s="849"/>
      <c r="L97" s="849"/>
      <c r="M97" s="849"/>
      <c r="N97" s="849"/>
      <c r="O97" s="849"/>
      <c r="P97" s="849"/>
      <c r="Q97" s="849"/>
      <c r="R97" s="849"/>
      <c r="S97" s="849"/>
      <c r="T97" s="849"/>
      <c r="U97" s="849"/>
      <c r="V97" s="849"/>
      <c r="W97" s="849"/>
      <c r="X97" s="849"/>
      <c r="Y97" s="849"/>
      <c r="Z97" s="849"/>
      <c r="AA97" s="849"/>
      <c r="AB97" s="849"/>
      <c r="AC97" s="849"/>
      <c r="AD97" s="849"/>
      <c r="AE97" s="849"/>
      <c r="AF97" s="849"/>
      <c r="AG97" s="849"/>
      <c r="AH97" s="849"/>
      <c r="AI97" s="849"/>
      <c r="AJ97" s="300"/>
      <c r="AK97" s="300"/>
      <c r="AL97" s="300"/>
      <c r="AM97" s="300"/>
      <c r="AO97" s="675"/>
      <c r="AP97" s="675"/>
      <c r="AQ97" s="675"/>
      <c r="AR97" s="675"/>
      <c r="AS97" s="675"/>
      <c r="AT97" s="675"/>
      <c r="AU97" s="675"/>
      <c r="AV97" s="675"/>
      <c r="AW97" s="675"/>
      <c r="AX97" s="675"/>
      <c r="AY97" s="675"/>
      <c r="AZ97" s="675"/>
      <c r="BA97" s="675"/>
      <c r="BB97" s="675"/>
      <c r="BC97" s="675"/>
      <c r="BD97" s="675"/>
      <c r="BE97" s="675"/>
      <c r="BF97" s="675"/>
      <c r="BG97" s="675"/>
      <c r="BH97" s="675"/>
      <c r="BI97" s="675"/>
      <c r="BJ97" s="558"/>
      <c r="BK97" s="558"/>
      <c r="BL97" s="558"/>
      <c r="BM97" s="558"/>
      <c r="BN97" s="558"/>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558"/>
      <c r="CR97" s="558"/>
      <c r="CS97" s="558"/>
      <c r="CT97" s="558"/>
      <c r="CU97" s="558"/>
      <c r="CV97" s="558"/>
      <c r="CW97" s="558"/>
      <c r="CX97" s="558"/>
      <c r="CY97" s="558"/>
      <c r="CZ97" s="558"/>
      <c r="DA97" s="558"/>
      <c r="DB97" s="558"/>
      <c r="DC97" s="558"/>
      <c r="DD97" s="558"/>
      <c r="DE97" s="558"/>
    </row>
    <row r="98" spans="1:124" ht="15.6" hidden="1" customHeight="1" x14ac:dyDescent="0.15">
      <c r="A98" s="300"/>
      <c r="B98" s="343"/>
      <c r="C98" s="300"/>
      <c r="D98" s="849"/>
      <c r="E98" s="849"/>
      <c r="F98" s="849"/>
      <c r="G98" s="849"/>
      <c r="H98" s="849"/>
      <c r="I98" s="849"/>
      <c r="J98" s="849"/>
      <c r="K98" s="849"/>
      <c r="L98" s="849"/>
      <c r="M98" s="849"/>
      <c r="N98" s="849"/>
      <c r="O98" s="849"/>
      <c r="P98" s="849"/>
      <c r="Q98" s="849"/>
      <c r="R98" s="849"/>
      <c r="S98" s="849"/>
      <c r="T98" s="849"/>
      <c r="U98" s="849"/>
      <c r="V98" s="849"/>
      <c r="W98" s="849"/>
      <c r="X98" s="849"/>
      <c r="Y98" s="849"/>
      <c r="Z98" s="849"/>
      <c r="AA98" s="849"/>
      <c r="AB98" s="849"/>
      <c r="AC98" s="849"/>
      <c r="AD98" s="849"/>
      <c r="AE98" s="849"/>
      <c r="AF98" s="849"/>
      <c r="AG98" s="849"/>
      <c r="AH98" s="849"/>
      <c r="AI98" s="849"/>
      <c r="AJ98" s="300"/>
      <c r="AK98" s="300"/>
      <c r="AL98" s="300"/>
      <c r="AM98" s="300"/>
      <c r="DE98" s="254"/>
    </row>
    <row r="99" spans="1:124" ht="15.6" customHeight="1" x14ac:dyDescent="0.15">
      <c r="A99" s="300"/>
      <c r="B99" s="1632" t="s">
        <v>625</v>
      </c>
      <c r="C99" s="1633"/>
      <c r="D99" s="1633"/>
      <c r="E99" s="1633"/>
      <c r="F99" s="1633"/>
      <c r="G99" s="1633"/>
      <c r="H99" s="1633"/>
      <c r="I99" s="1633"/>
      <c r="J99" s="1633"/>
      <c r="K99" s="1633"/>
      <c r="L99" s="1633"/>
      <c r="M99" s="1633"/>
      <c r="N99" s="1633"/>
      <c r="O99" s="1633"/>
      <c r="P99" s="1633"/>
      <c r="Q99" s="1633"/>
      <c r="R99" s="1633"/>
      <c r="S99" s="1633"/>
      <c r="T99" s="1633"/>
      <c r="U99" s="1633"/>
      <c r="V99" s="1633"/>
      <c r="W99" s="1633"/>
      <c r="X99" s="1633"/>
      <c r="Y99" s="1633"/>
      <c r="Z99" s="1633"/>
      <c r="AA99" s="1633"/>
      <c r="AB99" s="1633"/>
      <c r="AC99" s="1633"/>
      <c r="AD99" s="1633"/>
      <c r="AE99" s="1633"/>
      <c r="AF99" s="1633"/>
      <c r="AG99" s="1633"/>
      <c r="AH99" s="1633"/>
      <c r="AI99" s="1633"/>
      <c r="AJ99" s="1633"/>
      <c r="AK99" s="1634"/>
      <c r="AL99" s="300"/>
      <c r="AM99" s="300"/>
      <c r="AN99" s="1544" t="s">
        <v>5849</v>
      </c>
      <c r="AO99" s="1544"/>
      <c r="AP99" s="1544"/>
      <c r="AQ99" s="1544"/>
      <c r="AR99" s="1544"/>
      <c r="AS99" s="1544"/>
      <c r="AT99" s="1544"/>
      <c r="AU99" s="1544"/>
      <c r="AV99" s="1544"/>
      <c r="AW99" s="1544"/>
      <c r="AX99" s="1544"/>
      <c r="AY99" s="1544"/>
      <c r="AZ99" s="1544"/>
      <c r="BA99" s="1544"/>
      <c r="BB99" s="1544"/>
      <c r="BC99" s="1544"/>
      <c r="BD99" s="1544"/>
      <c r="BE99" s="1544"/>
      <c r="BF99" s="1544"/>
      <c r="BG99" s="1544"/>
      <c r="BH99" s="1544"/>
      <c r="BI99" s="1544"/>
      <c r="BJ99" s="1544"/>
      <c r="BK99" s="1544"/>
      <c r="BL99" s="1544"/>
      <c r="BM99" s="1544"/>
      <c r="BN99" s="1544"/>
      <c r="BO99" s="1544"/>
      <c r="BP99" s="1544"/>
      <c r="BQ99" s="1544"/>
      <c r="BR99" s="1544"/>
      <c r="BS99" s="1544"/>
      <c r="BT99" s="1544"/>
      <c r="BU99" s="1544"/>
      <c r="BV99" s="1544"/>
      <c r="BW99" s="1544"/>
      <c r="BX99" s="1544"/>
      <c r="BY99" s="1544"/>
      <c r="BZ99" s="1544"/>
      <c r="CA99" s="1544"/>
      <c r="CB99" s="1544"/>
      <c r="CC99" s="1544"/>
      <c r="CD99" s="1544"/>
      <c r="CE99" s="1544"/>
      <c r="CF99" s="1544"/>
      <c r="CG99" s="1544"/>
      <c r="CH99" s="1544"/>
      <c r="CI99" s="1544"/>
      <c r="CJ99" s="1544"/>
      <c r="CK99" s="1544"/>
      <c r="CL99" s="1544"/>
      <c r="CM99" s="1544"/>
      <c r="CN99" s="1544"/>
      <c r="CO99" s="1544"/>
      <c r="CP99" s="1544"/>
      <c r="CQ99" s="1544"/>
      <c r="CR99" s="1544"/>
      <c r="CS99" s="1544"/>
      <c r="CT99" s="1544"/>
      <c r="CU99" s="1544"/>
      <c r="CV99" s="1544"/>
      <c r="CW99" s="1544"/>
      <c r="CX99" s="1544"/>
      <c r="CY99" s="1544"/>
      <c r="CZ99" s="1544"/>
      <c r="DA99" s="1544"/>
      <c r="DB99" s="1544"/>
      <c r="DC99" s="1544"/>
      <c r="DD99" s="1544"/>
      <c r="DE99" s="254"/>
    </row>
    <row r="100" spans="1:124" ht="15.6" customHeight="1" x14ac:dyDescent="0.15">
      <c r="A100" s="300"/>
      <c r="B100" s="1638"/>
      <c r="C100" s="1639"/>
      <c r="D100" s="1639"/>
      <c r="E100" s="1639"/>
      <c r="F100" s="1639"/>
      <c r="G100" s="1639"/>
      <c r="H100" s="1639"/>
      <c r="I100" s="1639"/>
      <c r="J100" s="1639"/>
      <c r="K100" s="1639"/>
      <c r="L100" s="1639"/>
      <c r="M100" s="1639"/>
      <c r="N100" s="1639"/>
      <c r="O100" s="1639"/>
      <c r="P100" s="1639"/>
      <c r="Q100" s="1639"/>
      <c r="R100" s="1639"/>
      <c r="S100" s="1639"/>
      <c r="T100" s="1639"/>
      <c r="U100" s="1639"/>
      <c r="V100" s="1639"/>
      <c r="W100" s="1639"/>
      <c r="X100" s="1639"/>
      <c r="Y100" s="1639"/>
      <c r="Z100" s="1639"/>
      <c r="AA100" s="1639"/>
      <c r="AB100" s="1639"/>
      <c r="AC100" s="1639"/>
      <c r="AD100" s="1639"/>
      <c r="AE100" s="1639"/>
      <c r="AF100" s="1639"/>
      <c r="AG100" s="1639"/>
      <c r="AH100" s="1639"/>
      <c r="AI100" s="1639"/>
      <c r="AJ100" s="1639"/>
      <c r="AK100" s="1651"/>
      <c r="AL100" s="300"/>
      <c r="AM100" s="300"/>
      <c r="AN100" s="1544"/>
      <c r="AO100" s="1544"/>
      <c r="AP100" s="1544"/>
      <c r="AQ100" s="1544"/>
      <c r="AR100" s="1544"/>
      <c r="AS100" s="1544"/>
      <c r="AT100" s="1544"/>
      <c r="AU100" s="1544"/>
      <c r="AV100" s="1544"/>
      <c r="AW100" s="1544"/>
      <c r="AX100" s="1544"/>
      <c r="AY100" s="1544"/>
      <c r="AZ100" s="1544"/>
      <c r="BA100" s="1544"/>
      <c r="BB100" s="1544"/>
      <c r="BC100" s="1544"/>
      <c r="BD100" s="1544"/>
      <c r="BE100" s="1544"/>
      <c r="BF100" s="1544"/>
      <c r="BG100" s="1544"/>
      <c r="BH100" s="1544"/>
      <c r="BI100" s="1544"/>
      <c r="BJ100" s="1544"/>
      <c r="BK100" s="1544"/>
      <c r="BL100" s="1544"/>
      <c r="BM100" s="1544"/>
      <c r="BN100" s="1544"/>
      <c r="BO100" s="1544"/>
      <c r="BP100" s="1544"/>
      <c r="BQ100" s="1544"/>
      <c r="BR100" s="1544"/>
      <c r="BS100" s="1544"/>
      <c r="BT100" s="1544"/>
      <c r="BU100" s="1544"/>
      <c r="BV100" s="1544"/>
      <c r="BW100" s="1544"/>
      <c r="BX100" s="1544"/>
      <c r="BY100" s="1544"/>
      <c r="BZ100" s="1544"/>
      <c r="CA100" s="1544"/>
      <c r="CB100" s="1544"/>
      <c r="CC100" s="1544"/>
      <c r="CD100" s="1544"/>
      <c r="CE100" s="1544"/>
      <c r="CF100" s="1544"/>
      <c r="CG100" s="1544"/>
      <c r="CH100" s="1544"/>
      <c r="CI100" s="1544"/>
      <c r="CJ100" s="1544"/>
      <c r="CK100" s="1544"/>
      <c r="CL100" s="1544"/>
      <c r="CM100" s="1544"/>
      <c r="CN100" s="1544"/>
      <c r="CO100" s="1544"/>
      <c r="CP100" s="1544"/>
      <c r="CQ100" s="1544"/>
      <c r="CR100" s="1544"/>
      <c r="CS100" s="1544"/>
      <c r="CT100" s="1544"/>
      <c r="CU100" s="1544"/>
      <c r="CV100" s="1544"/>
      <c r="CW100" s="1544"/>
      <c r="CX100" s="1544"/>
      <c r="CY100" s="1544"/>
      <c r="CZ100" s="1544"/>
      <c r="DA100" s="1544"/>
      <c r="DB100" s="1544"/>
      <c r="DC100" s="1544"/>
      <c r="DD100" s="1544"/>
      <c r="DE100" s="254"/>
    </row>
    <row r="101" spans="1:124" ht="15.6" customHeight="1" x14ac:dyDescent="0.15">
      <c r="A101" s="300"/>
      <c r="B101" s="1640" t="s">
        <v>818</v>
      </c>
      <c r="C101" s="1641"/>
      <c r="D101" s="1641"/>
      <c r="E101" s="1641"/>
      <c r="F101" s="1641"/>
      <c r="G101" s="1641"/>
      <c r="H101" s="1641"/>
      <c r="I101" s="1641"/>
      <c r="J101" s="1641"/>
      <c r="K101" s="1641"/>
      <c r="L101" s="1641"/>
      <c r="M101" s="1641"/>
      <c r="N101" s="1641"/>
      <c r="O101" s="1641"/>
      <c r="P101" s="1641"/>
      <c r="Q101" s="1641"/>
      <c r="R101" s="1641"/>
      <c r="S101" s="1642"/>
      <c r="T101" s="1923"/>
      <c r="U101" s="1924"/>
      <c r="V101" s="1924"/>
      <c r="W101" s="1924"/>
      <c r="X101" s="1924"/>
      <c r="Y101" s="1924"/>
      <c r="Z101" s="1924"/>
      <c r="AA101" s="1924"/>
      <c r="AB101" s="1924"/>
      <c r="AC101" s="1924"/>
      <c r="AD101" s="1924"/>
      <c r="AE101" s="1924"/>
      <c r="AF101" s="1924"/>
      <c r="AG101" s="1924"/>
      <c r="AH101" s="1924"/>
      <c r="AI101" s="1924"/>
      <c r="AJ101" s="1924"/>
      <c r="AK101" s="1925"/>
      <c r="AL101" s="300"/>
      <c r="AM101" s="300"/>
      <c r="AN101" s="206"/>
      <c r="AO101" s="206"/>
      <c r="AP101" s="206"/>
      <c r="AQ101" s="206"/>
      <c r="AR101" s="206"/>
      <c r="AS101" s="206"/>
      <c r="AT101" s="206"/>
      <c r="AU101" s="206"/>
      <c r="AV101" s="206"/>
      <c r="AW101" s="206"/>
      <c r="AX101" s="206"/>
      <c r="AY101" s="206"/>
      <c r="AZ101" s="206"/>
      <c r="BA101" s="206"/>
      <c r="BB101" s="206"/>
      <c r="BC101" s="206"/>
      <c r="BD101" s="206"/>
      <c r="BE101" s="206"/>
      <c r="BF101" s="206"/>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c r="CE101" s="206"/>
      <c r="CF101" s="206"/>
      <c r="CG101" s="206"/>
      <c r="CH101" s="206"/>
      <c r="CI101" s="206"/>
      <c r="CJ101" s="206"/>
      <c r="CK101" s="206"/>
      <c r="CL101" s="206"/>
      <c r="CM101" s="206"/>
      <c r="CN101" s="206"/>
      <c r="CO101" s="206"/>
      <c r="CP101" s="206"/>
      <c r="CQ101" s="206"/>
      <c r="CR101" s="206"/>
      <c r="CS101" s="206"/>
      <c r="CT101" s="206"/>
      <c r="CU101" s="206"/>
      <c r="CV101" s="206"/>
      <c r="CW101" s="206"/>
      <c r="CX101" s="206"/>
      <c r="CY101" s="206"/>
      <c r="CZ101" s="206"/>
      <c r="DA101" s="206"/>
      <c r="DB101" s="206"/>
      <c r="DC101" s="206"/>
      <c r="DD101" s="206"/>
      <c r="DE101" s="254"/>
    </row>
    <row r="102" spans="1:124" ht="15.6" customHeight="1" x14ac:dyDescent="0.2">
      <c r="A102" s="300"/>
      <c r="B102" s="1645"/>
      <c r="C102" s="1646"/>
      <c r="D102" s="1646"/>
      <c r="E102" s="1646"/>
      <c r="F102" s="1646"/>
      <c r="G102" s="1646"/>
      <c r="H102" s="1646"/>
      <c r="I102" s="1646"/>
      <c r="J102" s="1646"/>
      <c r="K102" s="1646"/>
      <c r="L102" s="1646"/>
      <c r="M102" s="1646"/>
      <c r="N102" s="1646"/>
      <c r="O102" s="1646"/>
      <c r="P102" s="1646"/>
      <c r="Q102" s="1646"/>
      <c r="R102" s="1646"/>
      <c r="S102" s="1647"/>
      <c r="T102" s="1934"/>
      <c r="U102" s="1935"/>
      <c r="V102" s="1935"/>
      <c r="W102" s="1935"/>
      <c r="X102" s="1935"/>
      <c r="Y102" s="1935"/>
      <c r="Z102" s="1935"/>
      <c r="AA102" s="1935"/>
      <c r="AB102" s="1935"/>
      <c r="AC102" s="1935"/>
      <c r="AD102" s="1935"/>
      <c r="AE102" s="1935"/>
      <c r="AF102" s="1935"/>
      <c r="AG102" s="1935"/>
      <c r="AH102" s="1935"/>
      <c r="AI102" s="1935"/>
      <c r="AJ102" s="1935"/>
      <c r="AK102" s="1936"/>
      <c r="AL102" s="300"/>
      <c r="AM102" s="300"/>
      <c r="AN102" s="254"/>
      <c r="AO102" s="753" t="s">
        <v>232</v>
      </c>
      <c r="AP102" s="753"/>
      <c r="AQ102" s="753"/>
      <c r="AR102" s="753"/>
      <c r="AS102" s="753"/>
      <c r="AT102" s="753"/>
      <c r="AU102" s="753"/>
      <c r="AV102" s="753"/>
      <c r="AW102" s="753"/>
      <c r="AX102" s="753"/>
      <c r="AY102" s="753"/>
      <c r="AZ102" s="753"/>
      <c r="BA102" s="753"/>
      <c r="BB102" s="753"/>
      <c r="BC102" s="753"/>
      <c r="BD102" s="753"/>
      <c r="BE102" s="753"/>
      <c r="BF102" s="753"/>
      <c r="BG102" s="753"/>
      <c r="BH102" s="753"/>
      <c r="BI102" s="753"/>
      <c r="BJ102" s="254"/>
      <c r="BK102" s="254"/>
      <c r="BL102" s="254"/>
      <c r="BM102" s="254"/>
      <c r="BN102" s="254"/>
      <c r="BO102" s="254"/>
      <c r="BP102" s="254"/>
      <c r="BQ102" s="254"/>
      <c r="BR102" s="254"/>
      <c r="BS102" s="254"/>
      <c r="BT102" s="254"/>
      <c r="BU102" s="254"/>
      <c r="BV102" s="254"/>
      <c r="BW102" s="254"/>
      <c r="BX102" s="254"/>
      <c r="BY102" s="254"/>
      <c r="BZ102" s="254"/>
      <c r="CA102" s="254"/>
      <c r="CB102" s="254"/>
      <c r="CC102" s="254"/>
      <c r="CD102" s="254"/>
      <c r="CE102" s="254"/>
      <c r="CF102" s="254"/>
      <c r="CG102" s="254"/>
      <c r="CH102" s="254"/>
      <c r="CI102" s="254"/>
      <c r="CJ102" s="254"/>
      <c r="CK102" s="254"/>
      <c r="CL102" s="254"/>
      <c r="CM102" s="254"/>
      <c r="CN102" s="254"/>
      <c r="CO102" s="254"/>
      <c r="CP102" s="254"/>
      <c r="CQ102" s="254"/>
      <c r="CR102" s="254"/>
      <c r="CS102" s="254"/>
      <c r="CT102" s="254"/>
      <c r="CU102" s="254"/>
      <c r="CV102" s="254"/>
      <c r="CW102" s="254"/>
      <c r="CX102" s="254"/>
      <c r="CY102" s="254"/>
      <c r="CZ102" s="254"/>
      <c r="DA102" s="254"/>
      <c r="DB102" s="254"/>
      <c r="DC102" s="254"/>
      <c r="DD102" s="254"/>
      <c r="DE102" s="254"/>
    </row>
    <row r="103" spans="1:124" ht="15.6" customHeight="1" x14ac:dyDescent="0.15">
      <c r="A103" s="300"/>
      <c r="B103" s="343"/>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c r="AH103" s="300"/>
      <c r="AI103" s="300"/>
      <c r="AJ103" s="300"/>
      <c r="AK103" s="300"/>
      <c r="AL103" s="300"/>
      <c r="AM103" s="300"/>
      <c r="AN103" s="2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5"/>
      <c r="BK103" s="254"/>
      <c r="BL103" s="254"/>
      <c r="BM103" s="254"/>
      <c r="BN103" s="254"/>
      <c r="BO103" s="254"/>
      <c r="BP103" s="254"/>
      <c r="BQ103" s="254"/>
      <c r="BR103" s="254"/>
      <c r="BS103" s="254"/>
      <c r="BT103" s="254"/>
      <c r="BU103" s="756" t="s">
        <v>5660</v>
      </c>
      <c r="BV103" s="1930"/>
      <c r="BW103" s="1930"/>
      <c r="BX103" s="1930"/>
      <c r="BY103" s="1930"/>
      <c r="BZ103" s="1930"/>
      <c r="CA103" s="1930"/>
      <c r="CB103" s="1930"/>
      <c r="CC103" s="1930"/>
      <c r="CD103" s="1930"/>
      <c r="CE103" s="1930"/>
      <c r="CF103" s="1930"/>
      <c r="CG103" s="1930"/>
      <c r="CH103" s="1930"/>
      <c r="CI103" s="1930"/>
      <c r="CJ103" s="1930"/>
      <c r="CK103" s="1930"/>
      <c r="CL103" s="1930"/>
      <c r="CM103" s="1930"/>
      <c r="CN103" s="1930"/>
      <c r="CO103" s="1930"/>
      <c r="CP103" s="1930"/>
      <c r="CQ103" s="1930"/>
      <c r="CR103" s="1930"/>
      <c r="CS103" s="1930"/>
      <c r="CT103" s="1930"/>
      <c r="CU103" s="1930"/>
      <c r="CV103" s="1930"/>
      <c r="CW103" s="1930"/>
      <c r="CX103" s="1930"/>
      <c r="CY103" s="1930"/>
      <c r="CZ103" s="1930"/>
      <c r="DA103" s="1930"/>
      <c r="DB103" s="1930"/>
      <c r="DC103" s="254"/>
      <c r="DD103" s="254"/>
      <c r="DE103" s="254"/>
    </row>
    <row r="104" spans="1:124" ht="15.6" customHeight="1" x14ac:dyDescent="0.15">
      <c r="A104" s="300"/>
      <c r="B104" s="300" t="s">
        <v>142</v>
      </c>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c r="AH104" s="300"/>
      <c r="AI104" s="300"/>
      <c r="AJ104" s="300"/>
      <c r="AK104" s="300"/>
      <c r="AL104" s="300"/>
      <c r="AM104" s="300"/>
      <c r="AN104" s="254"/>
      <c r="AO104" s="528"/>
      <c r="AP104" s="254"/>
      <c r="AQ104" s="254"/>
      <c r="AR104" s="756"/>
      <c r="AS104" s="756"/>
      <c r="AT104" s="756"/>
      <c r="AU104" s="756"/>
      <c r="AV104" s="756"/>
      <c r="AW104" s="757"/>
      <c r="AX104" s="757"/>
      <c r="AY104" s="757"/>
      <c r="AZ104" s="757"/>
      <c r="BA104" s="757"/>
      <c r="BB104" s="758"/>
      <c r="BC104" s="757"/>
      <c r="BD104" s="757"/>
      <c r="BE104" s="757"/>
      <c r="BF104" s="757"/>
      <c r="BG104" s="757"/>
      <c r="BH104" s="254"/>
      <c r="BI104" s="254"/>
      <c r="BJ104" s="254"/>
      <c r="BK104" s="254"/>
      <c r="BL104" s="254"/>
      <c r="BM104" s="254"/>
      <c r="BN104" s="254"/>
      <c r="BO104" s="254"/>
      <c r="BP104" s="254"/>
      <c r="BQ104" s="254"/>
      <c r="BR104" s="254"/>
      <c r="BS104" s="254"/>
      <c r="BT104" s="756"/>
      <c r="BU104" s="756" t="s">
        <v>5850</v>
      </c>
      <c r="BV104" s="1931"/>
      <c r="BW104" s="1931"/>
      <c r="BX104" s="1931"/>
      <c r="BY104" s="1931"/>
      <c r="BZ104" s="1931"/>
      <c r="CA104" s="1931"/>
      <c r="CB104" s="1931"/>
      <c r="CC104" s="1931"/>
      <c r="CD104" s="1931"/>
      <c r="CE104" s="1931"/>
      <c r="CF104" s="1931"/>
      <c r="CG104" s="1931"/>
      <c r="CH104" s="1931"/>
      <c r="CI104" s="1931"/>
      <c r="CJ104" s="1931"/>
      <c r="CK104" s="1931"/>
      <c r="CL104" s="1931"/>
      <c r="CM104" s="1931"/>
      <c r="CN104" s="1931"/>
      <c r="CO104" s="1931"/>
      <c r="CP104" s="1931"/>
      <c r="CQ104" s="1931"/>
      <c r="CR104" s="1931"/>
      <c r="CS104" s="1931"/>
      <c r="CT104" s="1931"/>
      <c r="CU104" s="1931"/>
      <c r="CV104" s="1931"/>
      <c r="CW104" s="1931"/>
      <c r="CX104" s="1931"/>
      <c r="CY104" s="1931"/>
      <c r="CZ104" s="1931"/>
      <c r="DA104" s="1931"/>
      <c r="DB104" s="1931"/>
      <c r="DC104" s="254"/>
      <c r="DD104" s="254"/>
      <c r="DE104" s="254"/>
    </row>
    <row r="105" spans="1:124" ht="15.6" customHeight="1" x14ac:dyDescent="0.15">
      <c r="A105" s="306"/>
      <c r="B105" s="300"/>
      <c r="C105" s="307"/>
      <c r="D105" s="308"/>
      <c r="E105" s="308"/>
      <c r="F105" s="308"/>
      <c r="G105" s="308"/>
      <c r="H105" s="308"/>
      <c r="I105" s="308"/>
      <c r="J105" s="308"/>
      <c r="K105" s="308"/>
      <c r="L105" s="308"/>
      <c r="M105" s="308"/>
      <c r="N105" s="308"/>
      <c r="O105" s="308"/>
      <c r="P105" s="308"/>
      <c r="Q105" s="308"/>
      <c r="R105" s="309"/>
      <c r="S105" s="307"/>
      <c r="T105" s="308"/>
      <c r="U105" s="308"/>
      <c r="V105" s="308"/>
      <c r="W105" s="308"/>
      <c r="X105" s="308"/>
      <c r="Y105" s="310" t="s">
        <v>143</v>
      </c>
      <c r="Z105" s="1355"/>
      <c r="AA105" s="1356"/>
      <c r="AB105" s="308"/>
      <c r="AC105" s="308"/>
      <c r="AD105" s="308"/>
      <c r="AE105" s="308"/>
      <c r="AF105" s="308"/>
      <c r="AG105" s="308"/>
      <c r="AH105" s="308"/>
      <c r="AI105" s="308"/>
      <c r="AJ105" s="308"/>
      <c r="AK105" s="308"/>
      <c r="AL105" s="309"/>
      <c r="AM105" s="300"/>
      <c r="AN105" s="254"/>
      <c r="AO105" s="528"/>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c r="CE105" s="254"/>
      <c r="CF105" s="254"/>
      <c r="CG105" s="254"/>
      <c r="CH105" s="254"/>
      <c r="CI105" s="254"/>
      <c r="CJ105" s="254"/>
      <c r="CK105" s="254"/>
      <c r="CL105" s="254"/>
      <c r="CM105" s="254"/>
      <c r="CN105" s="254"/>
      <c r="CO105" s="254"/>
      <c r="CP105" s="254"/>
      <c r="CQ105" s="254"/>
      <c r="CR105" s="254"/>
      <c r="CS105" s="254"/>
      <c r="CT105" s="254"/>
      <c r="CU105" s="254"/>
      <c r="CV105" s="254"/>
      <c r="CW105" s="254"/>
      <c r="CX105" s="254"/>
      <c r="CY105" s="254"/>
      <c r="CZ105" s="254"/>
      <c r="DA105" s="254"/>
      <c r="DB105" s="254"/>
      <c r="DC105" s="254"/>
      <c r="DD105" s="254"/>
      <c r="DE105" s="254"/>
      <c r="DH105" s="518" t="s">
        <v>581</v>
      </c>
      <c r="DI105" s="518" t="s">
        <v>581</v>
      </c>
      <c r="DP105" s="518" t="s">
        <v>239</v>
      </c>
      <c r="DQ105" s="518" t="s">
        <v>248</v>
      </c>
      <c r="DR105" s="518" t="s">
        <v>249</v>
      </c>
      <c r="DS105" s="518" t="s">
        <v>253</v>
      </c>
      <c r="DT105" s="518" t="s">
        <v>255</v>
      </c>
    </row>
    <row r="106" spans="1:124" ht="15.6" customHeight="1" x14ac:dyDescent="0.15">
      <c r="A106" s="306"/>
      <c r="B106" s="300"/>
      <c r="C106" s="306"/>
      <c r="D106" s="300"/>
      <c r="E106" s="300"/>
      <c r="F106" s="300"/>
      <c r="G106" s="300"/>
      <c r="H106" s="300"/>
      <c r="I106" s="300"/>
      <c r="J106" s="300"/>
      <c r="K106" s="300"/>
      <c r="L106" s="300"/>
      <c r="M106" s="300"/>
      <c r="N106" s="300"/>
      <c r="O106" s="300"/>
      <c r="P106" s="300"/>
      <c r="Q106" s="300"/>
      <c r="R106" s="311"/>
      <c r="S106" s="306"/>
      <c r="T106" s="300"/>
      <c r="U106" s="300"/>
      <c r="V106" s="300"/>
      <c r="W106" s="300"/>
      <c r="X106" s="300"/>
      <c r="Y106" s="312" t="s">
        <v>144</v>
      </c>
      <c r="Z106" s="1355"/>
      <c r="AA106" s="1356"/>
      <c r="AB106" s="300"/>
      <c r="AC106" s="300"/>
      <c r="AD106" s="300"/>
      <c r="AE106" s="300"/>
      <c r="AF106" s="300"/>
      <c r="AG106" s="300"/>
      <c r="AH106" s="300"/>
      <c r="AI106" s="300"/>
      <c r="AJ106" s="300"/>
      <c r="AK106" s="300"/>
      <c r="AL106" s="311"/>
      <c r="AM106" s="300"/>
      <c r="AN106" s="254"/>
      <c r="AO106" s="672" t="s">
        <v>5823</v>
      </c>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254"/>
      <c r="BK106" s="254"/>
      <c r="BL106" s="254"/>
      <c r="BM106" s="254"/>
      <c r="BN106" s="254"/>
      <c r="BO106" s="254"/>
      <c r="BP106" s="254"/>
      <c r="BQ106" s="254"/>
      <c r="BR106" s="254"/>
      <c r="BS106" s="254"/>
      <c r="BT106" s="254"/>
      <c r="BU106" s="254"/>
      <c r="BV106" s="254"/>
      <c r="BW106" s="254"/>
      <c r="BX106" s="254"/>
      <c r="BY106" s="254"/>
      <c r="BZ106" s="254"/>
      <c r="CA106" s="254"/>
      <c r="CB106" s="254"/>
      <c r="CC106" s="254"/>
      <c r="CD106" s="254"/>
      <c r="CE106" s="254"/>
      <c r="CF106" s="254"/>
      <c r="CG106" s="254"/>
      <c r="CH106" s="254"/>
      <c r="CI106" s="254"/>
      <c r="CJ106" s="254"/>
      <c r="CK106" s="254"/>
      <c r="CL106" s="254"/>
      <c r="CM106" s="254"/>
      <c r="CN106" s="254"/>
      <c r="CO106" s="254"/>
      <c r="CP106" s="254"/>
      <c r="CQ106" s="254"/>
      <c r="CR106" s="254"/>
      <c r="CS106" s="254"/>
      <c r="CT106" s="254"/>
      <c r="CU106" s="254"/>
      <c r="CV106" s="254"/>
      <c r="CW106" s="254"/>
      <c r="CX106" s="254"/>
      <c r="CY106" s="254"/>
      <c r="CZ106" s="254"/>
      <c r="DA106" s="254"/>
      <c r="DB106" s="254"/>
      <c r="DC106" s="254"/>
      <c r="DD106" s="254"/>
      <c r="DE106" s="254"/>
      <c r="DH106" s="518" t="s">
        <v>1281</v>
      </c>
      <c r="DI106" s="518" t="s">
        <v>1149</v>
      </c>
      <c r="DO106" s="518" t="s">
        <v>240</v>
      </c>
      <c r="DP106" s="548" t="b">
        <f>'業務体制 ② (2)'!CC2</f>
        <v>0</v>
      </c>
      <c r="DQ106" s="548" t="b">
        <f>'業務体制 ② (2)'!CD2</f>
        <v>0</v>
      </c>
      <c r="DR106" s="548" t="b">
        <f>'業務体制 ② (2)'!CE2</f>
        <v>0</v>
      </c>
      <c r="DS106" s="548" t="b">
        <f>'業務体制 ② (2)'!CF2</f>
        <v>0</v>
      </c>
      <c r="DT106" s="548" t="b">
        <f>'業務体制 ② (2)'!CG2</f>
        <v>0</v>
      </c>
    </row>
    <row r="107" spans="1:124" ht="15.6" customHeight="1" x14ac:dyDescent="0.15">
      <c r="A107" s="306"/>
      <c r="B107" s="300"/>
      <c r="C107" s="306"/>
      <c r="D107" s="300"/>
      <c r="E107" s="300"/>
      <c r="F107" s="300"/>
      <c r="G107" s="300"/>
      <c r="H107" s="300"/>
      <c r="I107" s="300"/>
      <c r="J107" s="300"/>
      <c r="K107" s="300"/>
      <c r="L107" s="300"/>
      <c r="M107" s="300"/>
      <c r="N107" s="300"/>
      <c r="O107" s="300"/>
      <c r="P107" s="300"/>
      <c r="Q107" s="300"/>
      <c r="R107" s="313" t="s">
        <v>145</v>
      </c>
      <c r="S107" s="306"/>
      <c r="T107" s="300"/>
      <c r="U107" s="300"/>
      <c r="V107" s="300"/>
      <c r="W107" s="300"/>
      <c r="X107" s="300"/>
      <c r="Y107" s="312" t="s">
        <v>146</v>
      </c>
      <c r="Z107" s="1355"/>
      <c r="AA107" s="1356"/>
      <c r="AB107" s="300"/>
      <c r="AC107" s="300"/>
      <c r="AD107" s="300"/>
      <c r="AE107" s="300"/>
      <c r="AF107" s="300"/>
      <c r="AG107" s="300"/>
      <c r="AH107" s="300"/>
      <c r="AI107" s="300"/>
      <c r="AJ107" s="300"/>
      <c r="AK107" s="300"/>
      <c r="AL107" s="311"/>
      <c r="AM107" s="300"/>
      <c r="AN107" s="254"/>
      <c r="AO107" s="672"/>
      <c r="AP107" s="672" t="s">
        <v>236</v>
      </c>
      <c r="AQ107" s="672"/>
      <c r="AR107" s="672"/>
      <c r="AS107" s="672"/>
      <c r="AT107" s="672"/>
      <c r="AU107" s="672"/>
      <c r="AV107" s="672"/>
      <c r="AW107" s="672"/>
      <c r="AX107" s="672"/>
      <c r="AY107" s="672"/>
      <c r="AZ107" s="672"/>
      <c r="BA107" s="672"/>
      <c r="BB107" s="672"/>
      <c r="BC107" s="672"/>
      <c r="BD107" s="672"/>
      <c r="BE107" s="672"/>
      <c r="BF107" s="672"/>
      <c r="BG107" s="672"/>
      <c r="BH107" s="672"/>
      <c r="BI107" s="672"/>
      <c r="BJ107" s="254"/>
      <c r="BK107" s="254"/>
      <c r="BL107" s="254"/>
      <c r="BM107" s="254"/>
      <c r="BN107" s="254"/>
      <c r="BO107" s="254" t="s">
        <v>5824</v>
      </c>
      <c r="BP107" s="254"/>
      <c r="BQ107" s="254"/>
      <c r="BR107" s="254"/>
      <c r="BS107" s="254"/>
      <c r="BT107" s="254"/>
      <c r="BU107" s="254"/>
      <c r="BV107" s="254"/>
      <c r="BW107" s="254"/>
      <c r="BX107" s="254"/>
      <c r="BY107" s="254"/>
      <c r="BZ107" s="254"/>
      <c r="CA107" s="254"/>
      <c r="CB107" s="254"/>
      <c r="CC107" s="254"/>
      <c r="CD107" s="254"/>
      <c r="CE107" s="254" t="s">
        <v>5825</v>
      </c>
      <c r="CF107" s="254"/>
      <c r="CG107" s="254"/>
      <c r="CH107" s="254"/>
      <c r="CI107" s="254"/>
      <c r="CJ107" s="254"/>
      <c r="CK107" s="254"/>
      <c r="CL107" s="254"/>
      <c r="CM107" s="254"/>
      <c r="CN107" s="254"/>
      <c r="CO107" s="254"/>
      <c r="CP107" s="254"/>
      <c r="CQ107" s="254"/>
      <c r="CR107" s="254"/>
      <c r="CS107" s="254"/>
      <c r="CT107" s="254"/>
      <c r="CU107" s="254"/>
      <c r="CV107" s="254"/>
      <c r="CW107" s="254"/>
      <c r="CX107" s="254"/>
      <c r="CY107" s="254"/>
      <c r="CZ107" s="254"/>
      <c r="DA107" s="254"/>
      <c r="DB107" s="254"/>
      <c r="DC107" s="254"/>
      <c r="DD107" s="254"/>
      <c r="DE107" s="254"/>
      <c r="DH107" s="518" t="s">
        <v>563</v>
      </c>
      <c r="DI107" s="518">
        <v>10</v>
      </c>
      <c r="DO107" s="518" t="s">
        <v>241</v>
      </c>
      <c r="DP107" s="548" t="b">
        <f>'業務体制 ② (2)'!CC3</f>
        <v>0</v>
      </c>
      <c r="DQ107" s="548" t="b">
        <f>'業務体制 ② (2)'!CD3</f>
        <v>0</v>
      </c>
      <c r="DR107" s="548" t="b">
        <f>'業務体制 ② (2)'!CE3</f>
        <v>0</v>
      </c>
      <c r="DS107" s="548" t="b">
        <f>'業務体制 ② (2)'!CF3</f>
        <v>0</v>
      </c>
      <c r="DT107" s="548" t="b">
        <f>'業務体制 ② (2)'!CG3</f>
        <v>0</v>
      </c>
    </row>
    <row r="108" spans="1:124" ht="15.6" customHeight="1" x14ac:dyDescent="0.15">
      <c r="A108" s="306"/>
      <c r="B108" s="300"/>
      <c r="C108" s="306"/>
      <c r="D108" s="300"/>
      <c r="E108" s="300"/>
      <c r="F108" s="300"/>
      <c r="G108" s="300"/>
      <c r="H108" s="300"/>
      <c r="I108" s="300"/>
      <c r="J108" s="300"/>
      <c r="K108" s="300"/>
      <c r="L108" s="300"/>
      <c r="M108" s="300"/>
      <c r="N108" s="300"/>
      <c r="O108" s="300"/>
      <c r="P108" s="300"/>
      <c r="Q108" s="300"/>
      <c r="R108" s="311"/>
      <c r="S108" s="306"/>
      <c r="T108" s="300"/>
      <c r="U108" s="300"/>
      <c r="V108" s="300"/>
      <c r="W108" s="300"/>
      <c r="X108" s="300"/>
      <c r="Y108" s="312" t="s">
        <v>147</v>
      </c>
      <c r="Z108" s="1355"/>
      <c r="AA108" s="1356"/>
      <c r="AB108" s="300"/>
      <c r="AC108" s="300"/>
      <c r="AD108" s="1357" t="s">
        <v>148</v>
      </c>
      <c r="AE108" s="1358"/>
      <c r="AF108" s="1358"/>
      <c r="AG108" s="1358"/>
      <c r="AH108" s="1358"/>
      <c r="AI108" s="1358"/>
      <c r="AJ108" s="1358"/>
      <c r="AK108" s="1358"/>
      <c r="AL108" s="311"/>
      <c r="AM108" s="300"/>
      <c r="AN108" s="254"/>
      <c r="AO108" s="672"/>
      <c r="AP108" s="672" t="s">
        <v>239</v>
      </c>
      <c r="AQ108" s="673"/>
      <c r="AR108" s="673"/>
      <c r="AS108" s="674"/>
      <c r="AT108" s="674" t="s">
        <v>240</v>
      </c>
      <c r="AU108" s="674"/>
      <c r="AV108" s="674"/>
      <c r="AW108" s="674" t="s">
        <v>5826</v>
      </c>
      <c r="AX108" s="674"/>
      <c r="AY108" s="674"/>
      <c r="AZ108" s="674" t="s">
        <v>5827</v>
      </c>
      <c r="BA108" s="674"/>
      <c r="BB108" s="674"/>
      <c r="BC108" s="674" t="s">
        <v>243</v>
      </c>
      <c r="BD108" s="674"/>
      <c r="BE108" s="674"/>
      <c r="BF108" s="674" t="s">
        <v>244</v>
      </c>
      <c r="BG108" s="674"/>
      <c r="BH108" s="674"/>
      <c r="BI108" s="674" t="s">
        <v>5828</v>
      </c>
      <c r="BJ108" s="674"/>
      <c r="BK108" s="674"/>
      <c r="BL108" s="674" t="s">
        <v>47</v>
      </c>
      <c r="BM108" s="674"/>
      <c r="BN108" s="673"/>
      <c r="BO108" s="1365"/>
      <c r="BP108" s="1932"/>
      <c r="BQ108" s="1933"/>
      <c r="BR108" s="780" t="s">
        <v>246</v>
      </c>
      <c r="BS108" s="1365"/>
      <c r="BT108" s="1932"/>
      <c r="BU108" s="1933"/>
      <c r="BV108" s="672" t="s">
        <v>247</v>
      </c>
      <c r="BW108" s="672"/>
      <c r="BX108" s="1365"/>
      <c r="BY108" s="1932"/>
      <c r="BZ108" s="1933"/>
      <c r="CA108" s="780" t="s">
        <v>5851</v>
      </c>
      <c r="CB108" s="1365"/>
      <c r="CC108" s="1932"/>
      <c r="CD108" s="1933"/>
      <c r="CE108" s="672" t="s">
        <v>5852</v>
      </c>
      <c r="CF108" s="1362"/>
      <c r="CG108" s="1921"/>
      <c r="CH108" s="1922"/>
      <c r="CI108" s="673" t="s">
        <v>246</v>
      </c>
      <c r="CJ108" s="1362"/>
      <c r="CK108" s="1921"/>
      <c r="CL108" s="1922"/>
      <c r="CM108" s="254" t="s">
        <v>247</v>
      </c>
      <c r="CN108" s="254"/>
      <c r="CO108" s="1362"/>
      <c r="CP108" s="1921"/>
      <c r="CQ108" s="1922"/>
      <c r="CR108" s="673" t="s">
        <v>246</v>
      </c>
      <c r="CS108" s="1362"/>
      <c r="CT108" s="1921"/>
      <c r="CU108" s="1922"/>
      <c r="CV108" s="254" t="s">
        <v>5832</v>
      </c>
      <c r="CW108" s="254"/>
      <c r="CX108" s="254"/>
      <c r="CY108" s="254"/>
      <c r="CZ108" s="254"/>
      <c r="DA108" s="254"/>
      <c r="DB108" s="254"/>
      <c r="DC108" s="254"/>
      <c r="DD108" s="254"/>
      <c r="DE108" s="549"/>
      <c r="DH108" s="518" t="s">
        <v>558</v>
      </c>
      <c r="DI108" s="518">
        <v>15</v>
      </c>
      <c r="DO108" s="518" t="s">
        <v>242</v>
      </c>
      <c r="DP108" s="548" t="b">
        <f>'業務体制 ② (2)'!CC4</f>
        <v>0</v>
      </c>
      <c r="DQ108" s="548" t="b">
        <f>'業務体制 ② (2)'!CD4</f>
        <v>0</v>
      </c>
      <c r="DR108" s="548" t="b">
        <f>'業務体制 ② (2)'!CE4</f>
        <v>0</v>
      </c>
      <c r="DS108" s="548" t="b">
        <f>'業務体制 ② (2)'!CF4</f>
        <v>0</v>
      </c>
      <c r="DT108" s="548" t="b">
        <f>'業務体制 ② (2)'!CG4</f>
        <v>0</v>
      </c>
    </row>
    <row r="109" spans="1:124" ht="15.6" customHeight="1" x14ac:dyDescent="0.15">
      <c r="A109" s="306"/>
      <c r="B109" s="300"/>
      <c r="C109" s="306"/>
      <c r="D109" s="300"/>
      <c r="E109" s="300"/>
      <c r="F109" s="300"/>
      <c r="G109" s="300"/>
      <c r="H109" s="300"/>
      <c r="I109" s="300"/>
      <c r="J109" s="300"/>
      <c r="K109" s="300"/>
      <c r="L109" s="300"/>
      <c r="M109" s="300"/>
      <c r="N109" s="300"/>
      <c r="O109" s="300"/>
      <c r="P109" s="300"/>
      <c r="Q109" s="300"/>
      <c r="R109" s="311"/>
      <c r="S109" s="306"/>
      <c r="T109" s="300"/>
      <c r="U109" s="300"/>
      <c r="V109" s="300"/>
      <c r="W109" s="300"/>
      <c r="X109" s="300"/>
      <c r="Y109" s="312" t="s">
        <v>149</v>
      </c>
      <c r="Z109" s="1355"/>
      <c r="AA109" s="1356"/>
      <c r="AB109" s="300"/>
      <c r="AC109" s="314"/>
      <c r="AD109" s="1358"/>
      <c r="AE109" s="1358"/>
      <c r="AF109" s="1358"/>
      <c r="AG109" s="1358"/>
      <c r="AH109" s="1358"/>
      <c r="AI109" s="1358"/>
      <c r="AJ109" s="1358"/>
      <c r="AK109" s="1358"/>
      <c r="AL109" s="311"/>
      <c r="AM109" s="300"/>
      <c r="AN109" s="254"/>
      <c r="AO109" s="672"/>
      <c r="AP109" s="672" t="s">
        <v>248</v>
      </c>
      <c r="AQ109" s="672"/>
      <c r="AR109" s="672"/>
      <c r="AS109" s="674"/>
      <c r="AT109" s="674" t="s">
        <v>240</v>
      </c>
      <c r="AU109" s="674"/>
      <c r="AV109" s="674"/>
      <c r="AW109" s="674" t="s">
        <v>5826</v>
      </c>
      <c r="AX109" s="674"/>
      <c r="AY109" s="674"/>
      <c r="AZ109" s="674" t="s">
        <v>5827</v>
      </c>
      <c r="BA109" s="674"/>
      <c r="BB109" s="674"/>
      <c r="BC109" s="674" t="s">
        <v>243</v>
      </c>
      <c r="BD109" s="674"/>
      <c r="BE109" s="674"/>
      <c r="BF109" s="674" t="s">
        <v>244</v>
      </c>
      <c r="BG109" s="674"/>
      <c r="BH109" s="674"/>
      <c r="BI109" s="674" t="s">
        <v>5828</v>
      </c>
      <c r="BJ109" s="674"/>
      <c r="BK109" s="674"/>
      <c r="BL109" s="674" t="s">
        <v>47</v>
      </c>
      <c r="BM109" s="674"/>
      <c r="BN109" s="673"/>
      <c r="BO109" s="1362"/>
      <c r="BP109" s="1921"/>
      <c r="BQ109" s="1922"/>
      <c r="BR109" s="780" t="s">
        <v>5829</v>
      </c>
      <c r="BS109" s="1362"/>
      <c r="BT109" s="1921"/>
      <c r="BU109" s="1922"/>
      <c r="BV109" s="672" t="s">
        <v>5830</v>
      </c>
      <c r="BW109" s="672"/>
      <c r="BX109" s="1362"/>
      <c r="BY109" s="1921"/>
      <c r="BZ109" s="1922"/>
      <c r="CA109" s="673" t="s">
        <v>5829</v>
      </c>
      <c r="CB109" s="1362"/>
      <c r="CC109" s="1921"/>
      <c r="CD109" s="1922"/>
      <c r="CE109" s="672" t="s">
        <v>5831</v>
      </c>
      <c r="CF109" s="1362"/>
      <c r="CG109" s="1921"/>
      <c r="CH109" s="1922"/>
      <c r="CI109" s="673" t="s">
        <v>5829</v>
      </c>
      <c r="CJ109" s="1362"/>
      <c r="CK109" s="1921"/>
      <c r="CL109" s="1922"/>
      <c r="CM109" s="672" t="s">
        <v>5830</v>
      </c>
      <c r="CN109" s="672"/>
      <c r="CO109" s="1362"/>
      <c r="CP109" s="1921"/>
      <c r="CQ109" s="1922"/>
      <c r="CR109" s="673" t="s">
        <v>5829</v>
      </c>
      <c r="CS109" s="1362"/>
      <c r="CT109" s="1921"/>
      <c r="CU109" s="1922"/>
      <c r="CV109" s="254" t="s">
        <v>5832</v>
      </c>
      <c r="CW109" s="254"/>
      <c r="CX109" s="254"/>
      <c r="CY109" s="254"/>
      <c r="CZ109" s="254"/>
      <c r="DA109" s="254"/>
      <c r="DB109" s="254"/>
      <c r="DC109" s="254"/>
      <c r="DD109" s="254"/>
      <c r="DE109" s="549"/>
      <c r="DH109" s="518" t="s">
        <v>553</v>
      </c>
      <c r="DI109" s="518">
        <v>20</v>
      </c>
      <c r="DO109" s="518" t="s">
        <v>243</v>
      </c>
      <c r="DP109" s="548" t="b">
        <f>'業務体制 ② (2)'!CC5</f>
        <v>0</v>
      </c>
      <c r="DQ109" s="548" t="b">
        <f>'業務体制 ② (2)'!CD5</f>
        <v>0</v>
      </c>
      <c r="DR109" s="548" t="b">
        <f>'業務体制 ② (2)'!CE5</f>
        <v>0</v>
      </c>
      <c r="DS109" s="548" t="b">
        <f>'業務体制 ② (2)'!CF5</f>
        <v>0</v>
      </c>
      <c r="DT109" s="548" t="b">
        <f>'業務体制 ② (2)'!CG5</f>
        <v>0</v>
      </c>
    </row>
    <row r="110" spans="1:124" ht="15.6" customHeight="1" x14ac:dyDescent="0.15">
      <c r="A110" s="306"/>
      <c r="B110" s="300"/>
      <c r="C110" s="306"/>
      <c r="D110" s="300"/>
      <c r="E110" s="300"/>
      <c r="F110" s="300"/>
      <c r="G110" s="300"/>
      <c r="H110" s="300"/>
      <c r="I110" s="300"/>
      <c r="J110" s="300"/>
      <c r="K110" s="300"/>
      <c r="L110" s="300"/>
      <c r="M110" s="300"/>
      <c r="N110" s="300"/>
      <c r="O110" s="300"/>
      <c r="P110" s="300"/>
      <c r="Q110" s="300"/>
      <c r="R110" s="311"/>
      <c r="S110" s="306"/>
      <c r="T110" s="300"/>
      <c r="U110" s="300"/>
      <c r="V110" s="300"/>
      <c r="W110" s="300"/>
      <c r="X110" s="300"/>
      <c r="Y110" s="312" t="s">
        <v>150</v>
      </c>
      <c r="Z110" s="1355"/>
      <c r="AA110" s="1356"/>
      <c r="AB110" s="300"/>
      <c r="AC110" s="300"/>
      <c r="AD110" s="1358"/>
      <c r="AE110" s="1358"/>
      <c r="AF110" s="1358"/>
      <c r="AG110" s="1358"/>
      <c r="AH110" s="1358"/>
      <c r="AI110" s="1358"/>
      <c r="AJ110" s="1358"/>
      <c r="AK110" s="1358"/>
      <c r="AL110" s="311"/>
      <c r="AM110" s="300"/>
      <c r="AN110" s="254"/>
      <c r="AO110" s="672"/>
      <c r="AP110" s="672" t="s">
        <v>249</v>
      </c>
      <c r="AQ110" s="672"/>
      <c r="AR110" s="672"/>
      <c r="AS110" s="674"/>
      <c r="AT110" s="674" t="s">
        <v>240</v>
      </c>
      <c r="AU110" s="674"/>
      <c r="AV110" s="674"/>
      <c r="AW110" s="674" t="s">
        <v>5826</v>
      </c>
      <c r="AX110" s="674"/>
      <c r="AY110" s="674"/>
      <c r="AZ110" s="674" t="s">
        <v>5827</v>
      </c>
      <c r="BA110" s="674"/>
      <c r="BB110" s="674"/>
      <c r="BC110" s="674" t="s">
        <v>243</v>
      </c>
      <c r="BD110" s="674"/>
      <c r="BE110" s="674"/>
      <c r="BF110" s="674" t="s">
        <v>244</v>
      </c>
      <c r="BG110" s="674"/>
      <c r="BH110" s="674"/>
      <c r="BI110" s="674" t="s">
        <v>5828</v>
      </c>
      <c r="BJ110" s="674"/>
      <c r="BK110" s="674"/>
      <c r="BL110" s="674" t="s">
        <v>47</v>
      </c>
      <c r="BN110" s="673"/>
      <c r="BO110" s="1362"/>
      <c r="BP110" s="1921"/>
      <c r="BQ110" s="1922"/>
      <c r="BR110" s="780" t="s">
        <v>5829</v>
      </c>
      <c r="BS110" s="1362"/>
      <c r="BT110" s="1921"/>
      <c r="BU110" s="1922"/>
      <c r="BV110" s="672" t="s">
        <v>5830</v>
      </c>
      <c r="BW110" s="672"/>
      <c r="BX110" s="1362"/>
      <c r="BY110" s="1921"/>
      <c r="BZ110" s="1922"/>
      <c r="CA110" s="673" t="s">
        <v>5829</v>
      </c>
      <c r="CB110" s="1362"/>
      <c r="CC110" s="1921"/>
      <c r="CD110" s="1922"/>
      <c r="CE110" s="672" t="s">
        <v>5831</v>
      </c>
      <c r="CF110" s="1362"/>
      <c r="CG110" s="1921"/>
      <c r="CH110" s="1922"/>
      <c r="CI110" s="673" t="s">
        <v>5829</v>
      </c>
      <c r="CJ110" s="1362"/>
      <c r="CK110" s="1921"/>
      <c r="CL110" s="1922"/>
      <c r="CM110" s="672" t="s">
        <v>5830</v>
      </c>
      <c r="CN110" s="672"/>
      <c r="CO110" s="1362"/>
      <c r="CP110" s="1921"/>
      <c r="CQ110" s="1922"/>
      <c r="CR110" s="673" t="s">
        <v>5829</v>
      </c>
      <c r="CS110" s="1362"/>
      <c r="CT110" s="1921"/>
      <c r="CU110" s="1922"/>
      <c r="CV110" s="254" t="s">
        <v>5832</v>
      </c>
      <c r="CW110" s="254"/>
      <c r="CX110" s="254"/>
      <c r="CY110" s="254"/>
      <c r="CZ110" s="254"/>
      <c r="DA110" s="254"/>
      <c r="DB110" s="254"/>
      <c r="DC110" s="254"/>
      <c r="DD110" s="254"/>
      <c r="DE110" s="549"/>
      <c r="DH110" s="518" t="s">
        <v>548</v>
      </c>
      <c r="DI110" s="518">
        <v>25</v>
      </c>
      <c r="DO110" s="518" t="s">
        <v>274</v>
      </c>
      <c r="DP110" s="548" t="b">
        <f>'業務体制 ② (2)'!CC6</f>
        <v>0</v>
      </c>
      <c r="DQ110" s="548" t="b">
        <f>'業務体制 ② (2)'!CD6</f>
        <v>0</v>
      </c>
      <c r="DR110" s="548" t="b">
        <f>'業務体制 ② (2)'!CE6</f>
        <v>0</v>
      </c>
      <c r="DS110" s="548" t="b">
        <f>'業務体制 ② (2)'!CF6</f>
        <v>0</v>
      </c>
      <c r="DT110" s="548" t="b">
        <f>'業務体制 ② (2)'!CG6</f>
        <v>0</v>
      </c>
    </row>
    <row r="111" spans="1:124" ht="15.6" customHeight="1" x14ac:dyDescent="0.15">
      <c r="A111" s="306"/>
      <c r="B111" s="300"/>
      <c r="C111" s="306"/>
      <c r="D111" s="300"/>
      <c r="E111" s="300"/>
      <c r="F111" s="300"/>
      <c r="G111" s="300"/>
      <c r="H111" s="300"/>
      <c r="I111" s="300"/>
      <c r="J111" s="300"/>
      <c r="K111" s="300"/>
      <c r="L111" s="300"/>
      <c r="M111" s="300"/>
      <c r="N111" s="300"/>
      <c r="O111" s="300"/>
      <c r="P111" s="300"/>
      <c r="Q111" s="300"/>
      <c r="R111" s="311"/>
      <c r="S111" s="306"/>
      <c r="T111" s="300"/>
      <c r="U111" s="300"/>
      <c r="V111" s="300"/>
      <c r="W111" s="300"/>
      <c r="X111" s="300"/>
      <c r="Y111" s="312" t="s">
        <v>8726</v>
      </c>
      <c r="Z111" s="1355"/>
      <c r="AA111" s="1356"/>
      <c r="AB111" s="300" t="s">
        <v>123</v>
      </c>
      <c r="AC111" s="300"/>
      <c r="AD111" s="838"/>
      <c r="AE111" s="838"/>
      <c r="AF111" s="838"/>
      <c r="AG111" s="838"/>
      <c r="AH111" s="838"/>
      <c r="AI111" s="838"/>
      <c r="AJ111" s="838"/>
      <c r="AK111" s="838"/>
      <c r="AL111" s="311"/>
      <c r="AM111" s="300"/>
      <c r="AN111" s="254"/>
      <c r="AO111" s="672"/>
      <c r="AP111" s="672" t="s">
        <v>253</v>
      </c>
      <c r="AQ111" s="672"/>
      <c r="AR111" s="672"/>
      <c r="AS111" s="674"/>
      <c r="AT111" s="674" t="s">
        <v>240</v>
      </c>
      <c r="AU111" s="674"/>
      <c r="AV111" s="674"/>
      <c r="AW111" s="674" t="s">
        <v>5826</v>
      </c>
      <c r="AX111" s="674"/>
      <c r="AY111" s="674"/>
      <c r="AZ111" s="674" t="s">
        <v>5827</v>
      </c>
      <c r="BA111" s="674"/>
      <c r="BB111" s="674"/>
      <c r="BC111" s="674" t="s">
        <v>243</v>
      </c>
      <c r="BD111" s="674"/>
      <c r="BE111" s="674"/>
      <c r="BF111" s="674" t="s">
        <v>244</v>
      </c>
      <c r="BG111" s="674"/>
      <c r="BH111" s="674"/>
      <c r="BI111" s="674" t="s">
        <v>5828</v>
      </c>
      <c r="BJ111" s="674"/>
      <c r="BK111" s="674"/>
      <c r="BL111" s="674" t="s">
        <v>47</v>
      </c>
      <c r="BM111" s="674"/>
      <c r="BN111" s="673"/>
      <c r="BO111" s="1362"/>
      <c r="BP111" s="1921"/>
      <c r="BQ111" s="1922"/>
      <c r="BR111" s="780" t="s">
        <v>5829</v>
      </c>
      <c r="BS111" s="1362"/>
      <c r="BT111" s="1921"/>
      <c r="BU111" s="1922"/>
      <c r="BV111" s="672" t="s">
        <v>5830</v>
      </c>
      <c r="BW111" s="672"/>
      <c r="BX111" s="1362"/>
      <c r="BY111" s="1921"/>
      <c r="BZ111" s="1922"/>
      <c r="CA111" s="673" t="s">
        <v>5829</v>
      </c>
      <c r="CB111" s="1362"/>
      <c r="CC111" s="1921"/>
      <c r="CD111" s="1922"/>
      <c r="CE111" s="672" t="s">
        <v>5831</v>
      </c>
      <c r="CF111" s="1362"/>
      <c r="CG111" s="1921"/>
      <c r="CH111" s="1922"/>
      <c r="CI111" s="673" t="s">
        <v>5829</v>
      </c>
      <c r="CJ111" s="1362"/>
      <c r="CK111" s="1921"/>
      <c r="CL111" s="1922"/>
      <c r="CM111" s="672" t="s">
        <v>5830</v>
      </c>
      <c r="CN111" s="672"/>
      <c r="CO111" s="1362"/>
      <c r="CP111" s="1921"/>
      <c r="CQ111" s="1922"/>
      <c r="CR111" s="673" t="s">
        <v>5829</v>
      </c>
      <c r="CS111" s="1362"/>
      <c r="CT111" s="1921"/>
      <c r="CU111" s="1922"/>
      <c r="CV111" s="254" t="s">
        <v>5832</v>
      </c>
      <c r="CW111" s="254"/>
      <c r="CX111" s="254"/>
      <c r="CY111" s="254"/>
      <c r="CZ111" s="254"/>
      <c r="DA111" s="254"/>
      <c r="DB111" s="254"/>
      <c r="DC111" s="254"/>
      <c r="DD111" s="254"/>
      <c r="DE111" s="549"/>
      <c r="DH111" s="518" t="s">
        <v>543</v>
      </c>
      <c r="DI111" s="518">
        <v>30</v>
      </c>
      <c r="DO111" s="518" t="s">
        <v>245</v>
      </c>
      <c r="DP111" s="548" t="b">
        <f>'業務体制 ② (2)'!CC7</f>
        <v>0</v>
      </c>
      <c r="DQ111" s="548" t="b">
        <f>'業務体制 ② (2)'!CD7</f>
        <v>0</v>
      </c>
      <c r="DR111" s="548" t="b">
        <f>'業務体制 ② (2)'!CE7</f>
        <v>0</v>
      </c>
      <c r="DS111" s="548" t="b">
        <f>'業務体制 ② (2)'!CF7</f>
        <v>0</v>
      </c>
      <c r="DT111" s="548" t="b">
        <f>'業務体制 ② (2)'!CG7</f>
        <v>0</v>
      </c>
    </row>
    <row r="112" spans="1:124" ht="15.6" customHeight="1" x14ac:dyDescent="0.15">
      <c r="A112" s="306"/>
      <c r="B112" s="300"/>
      <c r="C112" s="307"/>
      <c r="D112" s="308"/>
      <c r="E112" s="308"/>
      <c r="F112" s="308"/>
      <c r="G112" s="308"/>
      <c r="H112" s="308"/>
      <c r="I112" s="308"/>
      <c r="J112" s="308"/>
      <c r="K112" s="308"/>
      <c r="L112" s="308"/>
      <c r="M112" s="308"/>
      <c r="N112" s="308"/>
      <c r="O112" s="308"/>
      <c r="P112" s="308"/>
      <c r="Q112" s="308"/>
      <c r="R112" s="309"/>
      <c r="S112" s="307"/>
      <c r="T112" s="308"/>
      <c r="U112" s="308"/>
      <c r="V112" s="308"/>
      <c r="W112" s="308"/>
      <c r="X112" s="308"/>
      <c r="Y112" s="310"/>
      <c r="Z112" s="300"/>
      <c r="AA112" s="300"/>
      <c r="AB112" s="308"/>
      <c r="AC112" s="308"/>
      <c r="AD112" s="308"/>
      <c r="AE112" s="308"/>
      <c r="AF112" s="308"/>
      <c r="AG112" s="308"/>
      <c r="AH112" s="308"/>
      <c r="AI112" s="308"/>
      <c r="AJ112" s="308"/>
      <c r="AK112" s="308"/>
      <c r="AL112" s="309"/>
      <c r="AM112" s="300"/>
      <c r="AN112" s="254"/>
      <c r="AO112" s="672"/>
      <c r="AP112" s="672" t="s">
        <v>255</v>
      </c>
      <c r="AQ112" s="672"/>
      <c r="AR112" s="672"/>
      <c r="AS112" s="674"/>
      <c r="AT112" s="674" t="s">
        <v>240</v>
      </c>
      <c r="AU112" s="674"/>
      <c r="AV112" s="674"/>
      <c r="AW112" s="674" t="s">
        <v>5826</v>
      </c>
      <c r="AX112" s="674"/>
      <c r="AY112" s="674"/>
      <c r="AZ112" s="674" t="s">
        <v>5827</v>
      </c>
      <c r="BA112" s="674"/>
      <c r="BB112" s="674"/>
      <c r="BC112" s="674" t="s">
        <v>243</v>
      </c>
      <c r="BD112" s="674"/>
      <c r="BE112" s="674"/>
      <c r="BF112" s="674" t="s">
        <v>244</v>
      </c>
      <c r="BG112" s="674"/>
      <c r="BH112" s="674"/>
      <c r="BI112" s="674" t="s">
        <v>5828</v>
      </c>
      <c r="BJ112" s="674"/>
      <c r="BK112" s="674"/>
      <c r="BL112" s="674" t="s">
        <v>47</v>
      </c>
      <c r="BM112" s="674"/>
      <c r="BN112" s="673"/>
      <c r="BO112" s="1362"/>
      <c r="BP112" s="1921"/>
      <c r="BQ112" s="1922"/>
      <c r="BR112" s="780" t="s">
        <v>5829</v>
      </c>
      <c r="BS112" s="1362"/>
      <c r="BT112" s="1921"/>
      <c r="BU112" s="1922"/>
      <c r="BV112" s="672" t="s">
        <v>5830</v>
      </c>
      <c r="BW112" s="672"/>
      <c r="BX112" s="1362"/>
      <c r="BY112" s="1921"/>
      <c r="BZ112" s="1922"/>
      <c r="CA112" s="673" t="s">
        <v>5829</v>
      </c>
      <c r="CB112" s="1362"/>
      <c r="CC112" s="1921"/>
      <c r="CD112" s="1922"/>
      <c r="CE112" s="672" t="s">
        <v>5831</v>
      </c>
      <c r="CF112" s="1362"/>
      <c r="CG112" s="1921"/>
      <c r="CH112" s="1922"/>
      <c r="CI112" s="673" t="s">
        <v>5829</v>
      </c>
      <c r="CJ112" s="1362"/>
      <c r="CK112" s="1921"/>
      <c r="CL112" s="1922"/>
      <c r="CM112" s="672" t="s">
        <v>5830</v>
      </c>
      <c r="CN112" s="672"/>
      <c r="CO112" s="1362"/>
      <c r="CP112" s="1921"/>
      <c r="CQ112" s="1922"/>
      <c r="CR112" s="673" t="s">
        <v>5829</v>
      </c>
      <c r="CS112" s="1362"/>
      <c r="CT112" s="1921"/>
      <c r="CU112" s="1922"/>
      <c r="CV112" s="254" t="s">
        <v>5832</v>
      </c>
      <c r="CW112" s="254"/>
      <c r="CX112" s="254"/>
      <c r="CY112" s="254"/>
      <c r="CZ112" s="254"/>
      <c r="DA112" s="254"/>
      <c r="DB112" s="254"/>
      <c r="DC112" s="254"/>
      <c r="DD112" s="254"/>
      <c r="DE112" s="549"/>
      <c r="DH112" s="518" t="s">
        <v>539</v>
      </c>
      <c r="DI112" s="518">
        <v>35</v>
      </c>
      <c r="DO112" s="518" t="s">
        <v>47</v>
      </c>
      <c r="DP112" s="548" t="b">
        <f>'業務体制 ② (2)'!CC8</f>
        <v>0</v>
      </c>
      <c r="DQ112" s="548" t="b">
        <f>'業務体制 ② (2)'!CD8</f>
        <v>0</v>
      </c>
      <c r="DR112" s="548" t="b">
        <f>'業務体制 ② (2)'!CE8</f>
        <v>0</v>
      </c>
      <c r="DS112" s="548" t="b">
        <f>'業務体制 ② (2)'!CF8</f>
        <v>0</v>
      </c>
      <c r="DT112" s="548" t="b">
        <f>'業務体制 ② (2)'!CG8</f>
        <v>0</v>
      </c>
    </row>
    <row r="113" spans="1:124" ht="15.6" customHeight="1" x14ac:dyDescent="0.15">
      <c r="A113" s="306"/>
      <c r="B113" s="300"/>
      <c r="C113" s="306"/>
      <c r="D113" s="300"/>
      <c r="E113" s="300"/>
      <c r="F113" s="204"/>
      <c r="G113" s="204"/>
      <c r="H113" s="204"/>
      <c r="I113" s="204"/>
      <c r="J113" s="204"/>
      <c r="K113" s="204"/>
      <c r="L113" s="204"/>
      <c r="M113" s="300"/>
      <c r="N113" s="300"/>
      <c r="O113" s="300"/>
      <c r="P113" s="300"/>
      <c r="Q113" s="300"/>
      <c r="R113" s="313"/>
      <c r="S113" s="306"/>
      <c r="T113" s="871"/>
      <c r="U113" s="204" t="s">
        <v>151</v>
      </c>
      <c r="V113" s="204"/>
      <c r="W113" s="204"/>
      <c r="X113" s="300"/>
      <c r="Y113" s="871"/>
      <c r="Z113" s="204" t="s">
        <v>152</v>
      </c>
      <c r="AA113" s="300"/>
      <c r="AB113" s="871"/>
      <c r="AC113" s="204" t="s">
        <v>153</v>
      </c>
      <c r="AD113" s="300"/>
      <c r="AE113" s="204"/>
      <c r="AF113" s="300"/>
      <c r="AG113" s="871"/>
      <c r="AH113" s="204" t="s">
        <v>154</v>
      </c>
      <c r="AI113" s="204"/>
      <c r="AJ113" s="300"/>
      <c r="AK113" s="300"/>
      <c r="AL113" s="311"/>
      <c r="AM113" s="300"/>
      <c r="AN113" s="254"/>
      <c r="AO113" s="672"/>
      <c r="AP113" s="672"/>
      <c r="AQ113" s="672"/>
      <c r="AR113" s="672"/>
      <c r="AS113" s="673"/>
      <c r="AT113" s="673"/>
      <c r="AU113" s="673"/>
      <c r="AV113" s="673"/>
      <c r="AW113" s="673"/>
      <c r="AX113" s="673"/>
      <c r="AY113" s="673"/>
      <c r="AZ113" s="673"/>
      <c r="BA113" s="673"/>
      <c r="BB113" s="673"/>
      <c r="BC113" s="673"/>
      <c r="BD113" s="673"/>
      <c r="BE113" s="673"/>
      <c r="BG113" s="673"/>
      <c r="BH113" s="673"/>
      <c r="BI113" s="673"/>
      <c r="BJ113" s="673"/>
      <c r="BK113" s="673"/>
      <c r="BL113" s="673"/>
      <c r="BM113" s="673"/>
      <c r="BN113" s="673"/>
      <c r="BO113" s="673"/>
      <c r="BP113" s="528"/>
      <c r="BQ113" s="528"/>
      <c r="BR113" s="673"/>
      <c r="BS113" s="673"/>
      <c r="BT113" s="254"/>
      <c r="BU113" s="254"/>
      <c r="BV113" s="672"/>
      <c r="BW113" s="672"/>
      <c r="BX113" s="672"/>
      <c r="BY113" s="254"/>
      <c r="BZ113" s="254"/>
      <c r="CA113" s="672"/>
      <c r="CB113" s="672"/>
      <c r="CC113" s="254"/>
      <c r="CD113" s="254"/>
      <c r="CE113" s="672"/>
      <c r="CF113" s="672"/>
      <c r="CG113" s="672"/>
      <c r="CH113" s="672"/>
      <c r="CI113" s="672"/>
      <c r="CJ113" s="672"/>
      <c r="CK113" s="672"/>
      <c r="CL113" s="672"/>
      <c r="CM113" s="672"/>
      <c r="CN113" s="672"/>
      <c r="CO113" s="672"/>
      <c r="CP113" s="672"/>
      <c r="CQ113" s="254"/>
      <c r="CR113" s="254"/>
      <c r="CS113" s="254"/>
      <c r="CT113" s="254"/>
      <c r="CU113" s="254"/>
      <c r="CV113" s="254"/>
      <c r="CW113" s="254"/>
      <c r="CX113" s="254"/>
      <c r="CY113" s="254"/>
      <c r="CZ113" s="254"/>
      <c r="DA113" s="254"/>
      <c r="DB113" s="254"/>
      <c r="DC113" s="254"/>
      <c r="DD113" s="254"/>
      <c r="DE113" s="549"/>
      <c r="DF113" s="230"/>
      <c r="DH113" s="518" t="s">
        <v>535</v>
      </c>
      <c r="DI113" s="518">
        <v>40</v>
      </c>
      <c r="DP113" s="518">
        <f>COUNTIF(DP106:DP112,TRUE)</f>
        <v>0</v>
      </c>
      <c r="DQ113" s="518">
        <f>COUNTIF(DQ106:DQ112,TRUE)</f>
        <v>0</v>
      </c>
      <c r="DR113" s="518">
        <f>COUNTIF(DR106:DR112,TRUE)</f>
        <v>0</v>
      </c>
      <c r="DS113" s="518">
        <f>COUNTIF(DS106:DS112,TRUE)</f>
        <v>0</v>
      </c>
      <c r="DT113" s="518">
        <f>COUNTIF(DT106:DT112,TRUE)</f>
        <v>0</v>
      </c>
    </row>
    <row r="114" spans="1:124" ht="15.6" customHeight="1" x14ac:dyDescent="0.15">
      <c r="A114" s="306"/>
      <c r="B114" s="300"/>
      <c r="C114" s="306"/>
      <c r="D114" s="300"/>
      <c r="E114" s="300"/>
      <c r="F114" s="300"/>
      <c r="G114" s="300"/>
      <c r="H114" s="300"/>
      <c r="I114" s="300"/>
      <c r="J114" s="300"/>
      <c r="K114" s="300"/>
      <c r="L114" s="300"/>
      <c r="M114" s="300"/>
      <c r="N114" s="300"/>
      <c r="O114" s="300"/>
      <c r="P114" s="300"/>
      <c r="Q114" s="300"/>
      <c r="R114" s="313" t="s">
        <v>155</v>
      </c>
      <c r="S114" s="306"/>
      <c r="T114" s="300"/>
      <c r="U114" s="300"/>
      <c r="V114" s="300"/>
      <c r="W114" s="300"/>
      <c r="X114" s="300"/>
      <c r="Y114" s="312"/>
      <c r="Z114" s="300"/>
      <c r="AA114" s="300"/>
      <c r="AB114" s="300"/>
      <c r="AC114" s="300"/>
      <c r="AD114" s="300"/>
      <c r="AE114" s="300"/>
      <c r="AF114" s="300"/>
      <c r="AG114" s="300"/>
      <c r="AH114" s="300"/>
      <c r="AI114" s="300"/>
      <c r="AJ114" s="300"/>
      <c r="AK114" s="300"/>
      <c r="AL114" s="311"/>
      <c r="AM114" s="300"/>
      <c r="AN114" s="254"/>
      <c r="AO114" s="672"/>
      <c r="AP114" s="672"/>
      <c r="AQ114" s="672"/>
      <c r="AR114" s="672"/>
      <c r="AS114" s="673"/>
      <c r="AT114" s="673"/>
      <c r="AU114" s="673"/>
      <c r="AV114" s="673"/>
      <c r="AW114" s="673"/>
      <c r="AX114" s="673"/>
      <c r="AY114" s="673"/>
      <c r="AZ114" s="673"/>
      <c r="BA114" s="673"/>
      <c r="BB114" s="673"/>
      <c r="BC114" s="673"/>
      <c r="BD114" s="673"/>
      <c r="BE114" s="673"/>
      <c r="BF114" s="673"/>
      <c r="BG114" s="673"/>
      <c r="BH114" s="673"/>
      <c r="BJ114" s="673"/>
      <c r="BK114" s="759" t="s">
        <v>5833</v>
      </c>
      <c r="BL114" s="760"/>
      <c r="BM114" s="760"/>
      <c r="BN114" s="760"/>
      <c r="BO114" s="760"/>
      <c r="BP114" s="760"/>
      <c r="BQ114" s="760"/>
      <c r="BR114" s="760"/>
      <c r="BS114" s="760"/>
      <c r="BT114" s="760"/>
      <c r="BU114" s="760"/>
      <c r="BV114" s="760"/>
      <c r="BW114" s="760"/>
      <c r="BX114" s="760"/>
      <c r="BY114" s="760"/>
      <c r="BZ114" s="760"/>
      <c r="CA114" s="760"/>
      <c r="CB114" s="760"/>
      <c r="CC114" s="760"/>
      <c r="CD114" s="760"/>
      <c r="CE114" s="760"/>
      <c r="CF114" s="760"/>
      <c r="CG114" s="760"/>
      <c r="CH114" s="760"/>
      <c r="CI114" s="760"/>
      <c r="CJ114" s="760"/>
      <c r="CK114" s="760"/>
      <c r="CL114" s="760"/>
      <c r="CM114" s="760"/>
      <c r="CN114" s="760"/>
      <c r="CO114" s="760"/>
      <c r="CP114" s="760"/>
      <c r="CQ114" s="760"/>
      <c r="CR114" s="760"/>
      <c r="CS114" s="760"/>
      <c r="CT114" s="760"/>
      <c r="CU114" s="760"/>
      <c r="CV114" s="760"/>
      <c r="CW114" s="760"/>
      <c r="CX114" s="760"/>
      <c r="CY114" s="760"/>
      <c r="CZ114" s="760"/>
      <c r="DA114" s="760"/>
      <c r="DB114" s="760"/>
      <c r="DC114" s="761"/>
      <c r="DD114" s="254"/>
      <c r="DE114" s="549"/>
      <c r="DH114" s="518" t="s">
        <v>531</v>
      </c>
      <c r="DI114" s="518">
        <v>45</v>
      </c>
      <c r="DO114" s="254" t="s">
        <v>5859</v>
      </c>
      <c r="DP114" s="552" t="str">
        <f>RIGHT("00"&amp;BO108,2)&amp;":"&amp;RIGHT("00"&amp;BS108,2)</f>
        <v>00:00</v>
      </c>
      <c r="DQ114" s="518" t="str">
        <f>RIGHT("00"&amp;BO109,2)&amp;":"&amp;RIGHT("00"&amp;BS109,2)</f>
        <v>00:00</v>
      </c>
      <c r="DR114" s="518" t="str">
        <f>RIGHT("00"&amp;BO110,2)&amp;":"&amp;RIGHT("00"&amp;BS110,2)</f>
        <v>00:00</v>
      </c>
      <c r="DS114" s="518" t="str">
        <f>RIGHT("00"&amp;BO111,2)&amp;":"&amp;RIGHT("00"&amp;BS111,2)</f>
        <v>00:00</v>
      </c>
      <c r="DT114" s="518" t="str">
        <f>RIGHT("00"&amp;BO112,2)&amp;":"&amp;RIGHT("00"&amp;BS112,2)</f>
        <v>00:00</v>
      </c>
    </row>
    <row r="115" spans="1:124" ht="15.6" customHeight="1" x14ac:dyDescent="0.15">
      <c r="A115" s="306"/>
      <c r="B115" s="300"/>
      <c r="C115" s="306"/>
      <c r="D115" s="300"/>
      <c r="E115" s="300"/>
      <c r="F115" s="300"/>
      <c r="G115" s="300"/>
      <c r="H115" s="300"/>
      <c r="I115" s="300"/>
      <c r="J115" s="300"/>
      <c r="K115" s="300"/>
      <c r="L115" s="300"/>
      <c r="M115" s="300"/>
      <c r="N115" s="300"/>
      <c r="O115" s="300"/>
      <c r="P115" s="300"/>
      <c r="Q115" s="300"/>
      <c r="R115" s="311"/>
      <c r="S115" s="306"/>
      <c r="T115" s="871"/>
      <c r="U115" s="204" t="s">
        <v>156</v>
      </c>
      <c r="V115" s="300"/>
      <c r="W115" s="300"/>
      <c r="X115" s="300"/>
      <c r="Y115" s="312"/>
      <c r="Z115" s="300"/>
      <c r="AA115" s="1359" t="s">
        <v>157</v>
      </c>
      <c r="AB115" s="1360"/>
      <c r="AC115" s="1360"/>
      <c r="AD115" s="1360"/>
      <c r="AE115" s="1360"/>
      <c r="AF115" s="1360"/>
      <c r="AG115" s="1360"/>
      <c r="AH115" s="1360"/>
      <c r="AI115" s="1360"/>
      <c r="AJ115" s="1360"/>
      <c r="AK115" s="1360"/>
      <c r="AL115" s="311"/>
      <c r="AM115" s="300"/>
      <c r="AN115" s="254"/>
      <c r="AO115" s="672"/>
      <c r="AP115" s="672"/>
      <c r="AQ115" s="672"/>
      <c r="AR115" s="672"/>
      <c r="AS115" s="673"/>
      <c r="AT115" s="673"/>
      <c r="AU115" s="673"/>
      <c r="AV115" s="673"/>
      <c r="AX115" s="673"/>
      <c r="AY115" s="673"/>
      <c r="AZ115" s="673"/>
      <c r="BA115" s="673"/>
      <c r="BB115" s="673"/>
      <c r="BC115" s="673"/>
      <c r="BD115" s="673"/>
      <c r="BE115" s="673"/>
      <c r="BF115" s="673"/>
      <c r="BG115" s="673"/>
      <c r="BH115" s="673"/>
      <c r="BI115" s="673"/>
      <c r="BJ115" s="673"/>
      <c r="BK115" s="762"/>
      <c r="BL115" s="549" t="s">
        <v>269</v>
      </c>
      <c r="BM115" s="549"/>
      <c r="BN115" s="549"/>
      <c r="BO115" s="549"/>
      <c r="BP115" s="549"/>
      <c r="BQ115" s="549"/>
      <c r="BR115" s="763">
        <f>MOD(INT('業務体制 ② (2)'!AF15/100),10)</f>
        <v>0</v>
      </c>
      <c r="BS115" s="763">
        <f>MOD(INT('業務体制 ② (2)'!AF15/10),10)</f>
        <v>0</v>
      </c>
      <c r="BT115" s="763">
        <f>MOD(INT('業務体制 ② (2)'!AF15),10)</f>
        <v>0</v>
      </c>
      <c r="BU115" s="764" t="s">
        <v>65</v>
      </c>
      <c r="BV115" s="763">
        <f>MOD(INT('業務体制 ② (2)'!AF15*10),10)</f>
        <v>0</v>
      </c>
      <c r="BW115" s="549" t="s">
        <v>5834</v>
      </c>
      <c r="BX115" s="549"/>
      <c r="BY115" s="549"/>
      <c r="BZ115" s="549"/>
      <c r="CA115" s="549"/>
      <c r="CB115" s="549"/>
      <c r="CC115" s="549"/>
      <c r="CD115" s="549"/>
      <c r="CE115" s="675" t="s">
        <v>5842</v>
      </c>
      <c r="CF115" s="765"/>
      <c r="CG115" s="765"/>
      <c r="CH115" s="549"/>
      <c r="CI115" s="549"/>
      <c r="CJ115" s="549"/>
      <c r="CK115" s="549"/>
      <c r="CL115" s="549"/>
      <c r="CM115" s="549"/>
      <c r="CN115" s="549"/>
      <c r="CO115" s="549"/>
      <c r="CP115" s="549"/>
      <c r="CQ115" s="549"/>
      <c r="CR115" s="549"/>
      <c r="CS115" s="549"/>
      <c r="CT115" s="549"/>
      <c r="CU115" s="549"/>
      <c r="CV115" s="763">
        <f>AB122</f>
        <v>0</v>
      </c>
      <c r="CW115" s="766">
        <f>AC122</f>
        <v>0</v>
      </c>
      <c r="CX115" s="763">
        <f>AD122</f>
        <v>0</v>
      </c>
      <c r="CY115" s="764" t="s">
        <v>65</v>
      </c>
      <c r="CZ115" s="763">
        <f>AF122</f>
        <v>0</v>
      </c>
      <c r="DA115" s="549" t="s">
        <v>5834</v>
      </c>
      <c r="DB115" s="549"/>
      <c r="DC115" s="767"/>
      <c r="DD115" s="254"/>
      <c r="DE115" s="549"/>
      <c r="DH115" s="518">
        <v>10</v>
      </c>
      <c r="DI115" s="518">
        <v>50</v>
      </c>
      <c r="DO115" s="254" t="s">
        <v>5860</v>
      </c>
      <c r="DP115" s="518" t="str">
        <f>RIGHT("00"&amp;BX108,2)&amp;":"&amp;RIGHT("00"&amp;CB108,2)</f>
        <v>00:00</v>
      </c>
      <c r="DQ115" s="518" t="str">
        <f>RIGHT("00"&amp;BX109,2)&amp;":"&amp;RIGHT("00"&amp;CB109,2)</f>
        <v>00:00</v>
      </c>
      <c r="DR115" s="518" t="str">
        <f>RIGHT("00"&amp;BX110,2)&amp;":"&amp;RIGHT("00"&amp;CB110,2)</f>
        <v>00:00</v>
      </c>
      <c r="DS115" s="518" t="str">
        <f>RIGHT("00"&amp;BX111,2)&amp;":"&amp;RIGHT("00"&amp;CB111,2)</f>
        <v>00:00</v>
      </c>
      <c r="DT115" s="518" t="str">
        <f>RIGHT("00"&amp;BX112,2)&amp;":"&amp;RIGHT("00"&amp;CB112,2)</f>
        <v>00:00</v>
      </c>
    </row>
    <row r="116" spans="1:124" ht="15.6" customHeight="1" x14ac:dyDescent="0.15">
      <c r="A116" s="306"/>
      <c r="B116" s="300"/>
      <c r="C116" s="306"/>
      <c r="D116" s="300"/>
      <c r="E116" s="300"/>
      <c r="F116" s="300"/>
      <c r="G116" s="300"/>
      <c r="H116" s="300"/>
      <c r="I116" s="300"/>
      <c r="J116" s="300"/>
      <c r="K116" s="300"/>
      <c r="L116" s="300"/>
      <c r="M116" s="300"/>
      <c r="N116" s="300"/>
      <c r="O116" s="300"/>
      <c r="P116" s="300"/>
      <c r="Q116" s="300"/>
      <c r="R116" s="311"/>
      <c r="S116" s="306"/>
      <c r="T116" s="300"/>
      <c r="U116" s="300"/>
      <c r="V116" s="300"/>
      <c r="W116" s="300"/>
      <c r="X116" s="300"/>
      <c r="Y116" s="312"/>
      <c r="Z116" s="300"/>
      <c r="AA116" s="1361"/>
      <c r="AB116" s="1361"/>
      <c r="AC116" s="1361"/>
      <c r="AD116" s="1361"/>
      <c r="AE116" s="1361"/>
      <c r="AF116" s="1361"/>
      <c r="AG116" s="1361"/>
      <c r="AH116" s="1361"/>
      <c r="AI116" s="1361"/>
      <c r="AJ116" s="1361"/>
      <c r="AK116" s="1361"/>
      <c r="AL116" s="311"/>
      <c r="AM116" s="300"/>
      <c r="AN116" s="254"/>
      <c r="AO116" s="672"/>
      <c r="AP116" s="672"/>
      <c r="AQ116" s="672"/>
      <c r="AR116" s="672"/>
      <c r="AS116" s="673"/>
      <c r="AT116" s="673"/>
      <c r="AU116" s="673"/>
      <c r="AV116" s="673"/>
      <c r="AW116" s="673"/>
      <c r="AX116" s="673"/>
      <c r="AY116" s="673"/>
      <c r="AZ116" s="673"/>
      <c r="BA116" s="673"/>
      <c r="BB116" s="673"/>
      <c r="BC116" s="673"/>
      <c r="BD116" s="673"/>
      <c r="BE116" s="673"/>
      <c r="BF116" s="673"/>
      <c r="BG116" s="673"/>
      <c r="BH116" s="673"/>
      <c r="BI116" s="673"/>
      <c r="BJ116" s="673"/>
      <c r="BK116" s="768"/>
      <c r="BL116" s="769" t="s">
        <v>259</v>
      </c>
      <c r="BM116" s="769"/>
      <c r="BN116" s="769"/>
      <c r="BO116" s="769"/>
      <c r="BP116" s="769"/>
      <c r="BQ116" s="769"/>
      <c r="BR116" s="763">
        <f>AB121</f>
        <v>0</v>
      </c>
      <c r="BS116" s="763">
        <f>AC121</f>
        <v>0</v>
      </c>
      <c r="BT116" s="763">
        <f>AD121</f>
        <v>0</v>
      </c>
      <c r="BU116" s="764" t="s">
        <v>65</v>
      </c>
      <c r="BV116" s="763">
        <f>AF121</f>
        <v>0</v>
      </c>
      <c r="BW116" s="768" t="s">
        <v>5834</v>
      </c>
      <c r="BX116" s="769"/>
      <c r="BY116" s="769"/>
      <c r="BZ116" s="769"/>
      <c r="CA116" s="769"/>
      <c r="CB116" s="769"/>
      <c r="CC116" s="769"/>
      <c r="CD116" s="769"/>
      <c r="CE116" s="770"/>
      <c r="CF116" s="676" t="s">
        <v>5838</v>
      </c>
      <c r="CG116" s="770"/>
      <c r="CH116" s="769"/>
      <c r="CI116" s="769"/>
      <c r="CJ116" s="769"/>
      <c r="CK116" s="769"/>
      <c r="CL116" s="769"/>
      <c r="CM116" s="769"/>
      <c r="CN116" s="769"/>
      <c r="CO116" s="769"/>
      <c r="CP116" s="769"/>
      <c r="CQ116" s="769"/>
      <c r="CR116" s="769"/>
      <c r="CS116" s="769"/>
      <c r="CT116" s="769"/>
      <c r="CU116" s="769"/>
      <c r="CV116" s="763">
        <f>MOD(INT('業務体制 ② (2)'!BK16/100),10)</f>
        <v>0</v>
      </c>
      <c r="CW116" s="763">
        <f>MOD(INT('業務体制 ② (2)'!BK16/10),10)</f>
        <v>0</v>
      </c>
      <c r="CX116" s="763">
        <f>MOD(INT('業務体制 ② (2)'!BK16),10)</f>
        <v>0</v>
      </c>
      <c r="CY116" s="771" t="s">
        <v>65</v>
      </c>
      <c r="CZ116" s="763">
        <f>MOD(INT('業務体制 ② (2)'!BK16*10),10)</f>
        <v>0</v>
      </c>
      <c r="DA116" s="769" t="s">
        <v>5834</v>
      </c>
      <c r="DB116" s="769"/>
      <c r="DC116" s="772"/>
      <c r="DD116" s="254"/>
      <c r="DE116" s="549"/>
      <c r="DH116" s="518">
        <v>11</v>
      </c>
      <c r="DI116" s="518">
        <v>55</v>
      </c>
      <c r="DO116" s="254" t="s">
        <v>5861</v>
      </c>
      <c r="DP116" s="518" t="str">
        <f>RIGHT("00"&amp;CF108,2)&amp;":"&amp;RIGHT("00"&amp;CJ108,2)</f>
        <v>00:00</v>
      </c>
      <c r="DQ116" s="518" t="str">
        <f>RIGHT("00"&amp;CF109,2)&amp;":"&amp;RIGHT("00"&amp;CJ109,2)</f>
        <v>00:00</v>
      </c>
      <c r="DR116" s="518" t="str">
        <f>RIGHT("00"&amp;CF110,2)&amp;":"&amp;RIGHT("00"&amp;CJ110,2)</f>
        <v>00:00</v>
      </c>
      <c r="DS116" s="518" t="str">
        <f>RIGHT("00"&amp;CF111,2)&amp;":"&amp;RIGHT("00"&amp;CJ111,2)</f>
        <v>00:00</v>
      </c>
      <c r="DT116" s="518" t="str">
        <f>RIGHT("00"&amp;CF112,2)&amp;":"&amp;RIGHT("00"&amp;CJ112,2)</f>
        <v>00:00</v>
      </c>
    </row>
    <row r="117" spans="1:124" ht="15.6" customHeight="1" x14ac:dyDescent="0.15">
      <c r="A117" s="306"/>
      <c r="B117" s="300"/>
      <c r="C117" s="303"/>
      <c r="D117" s="304"/>
      <c r="E117" s="304"/>
      <c r="F117" s="304"/>
      <c r="G117" s="304"/>
      <c r="H117" s="304"/>
      <c r="I117" s="304"/>
      <c r="J117" s="304"/>
      <c r="K117" s="304"/>
      <c r="L117" s="304"/>
      <c r="M117" s="304"/>
      <c r="N117" s="304"/>
      <c r="O117" s="304"/>
      <c r="P117" s="304"/>
      <c r="Q117" s="304"/>
      <c r="R117" s="315" t="s">
        <v>158</v>
      </c>
      <c r="S117" s="1340"/>
      <c r="T117" s="1341"/>
      <c r="U117" s="1341"/>
      <c r="V117" s="1341"/>
      <c r="W117" s="1341"/>
      <c r="X117" s="1341"/>
      <c r="Y117" s="1341"/>
      <c r="Z117" s="1341"/>
      <c r="AA117" s="1341"/>
      <c r="AB117" s="1341"/>
      <c r="AC117" s="1341"/>
      <c r="AD117" s="1341"/>
      <c r="AE117" s="1341"/>
      <c r="AF117" s="1341"/>
      <c r="AG117" s="1341"/>
      <c r="AH117" s="1341"/>
      <c r="AI117" s="1341"/>
      <c r="AJ117" s="1341"/>
      <c r="AK117" s="1341"/>
      <c r="AL117" s="1342"/>
      <c r="AM117" s="300"/>
      <c r="AN117" s="254"/>
      <c r="AO117" s="672"/>
      <c r="AP117" s="672" t="s">
        <v>5862</v>
      </c>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773"/>
      <c r="BV117" s="672"/>
      <c r="BW117" s="672"/>
      <c r="BX117" s="672"/>
      <c r="BY117" s="672"/>
      <c r="BZ117" s="672"/>
      <c r="CA117" s="672"/>
      <c r="CB117" s="672"/>
      <c r="CC117" s="672"/>
      <c r="CD117" s="672"/>
      <c r="CE117" s="672"/>
      <c r="CF117" s="672"/>
      <c r="CG117" s="672"/>
      <c r="CH117" s="672"/>
      <c r="CI117" s="672"/>
      <c r="CJ117" s="672"/>
      <c r="CK117" s="672"/>
      <c r="CL117" s="672"/>
      <c r="CM117" s="672"/>
      <c r="CN117" s="672"/>
      <c r="CO117" s="672"/>
      <c r="CP117" s="672"/>
      <c r="CQ117" s="550"/>
      <c r="CR117" s="550"/>
      <c r="CS117" s="550"/>
      <c r="CT117" s="550"/>
      <c r="CU117" s="550"/>
      <c r="CV117" s="550"/>
      <c r="CW117" s="550"/>
      <c r="CX117" s="550"/>
      <c r="CY117" s="550"/>
      <c r="CZ117" s="550"/>
      <c r="DA117" s="550"/>
      <c r="DB117" s="550"/>
      <c r="DC117" s="550"/>
      <c r="DD117" s="550"/>
      <c r="DE117" s="550"/>
      <c r="DH117" s="518">
        <v>12</v>
      </c>
      <c r="DO117" s="254" t="s">
        <v>5863</v>
      </c>
      <c r="DP117" s="518" t="str">
        <f>RIGHT("00"&amp;CO108,2)&amp;":"&amp;RIGHT("00"&amp;CS108,2)</f>
        <v>00:00</v>
      </c>
      <c r="DQ117" s="518" t="str">
        <f>RIGHT("00"&amp;CO109,2)&amp;":"&amp;RIGHT("00"&amp;CS109,2)</f>
        <v>00:00</v>
      </c>
      <c r="DR117" s="518" t="str">
        <f>RIGHT("00"&amp;CO110,2)&amp;":"&amp;RIGHT("00"&amp;CS110,2)</f>
        <v>00:00</v>
      </c>
      <c r="DS117" s="518" t="str">
        <f>RIGHT("00"&amp;CO111,2)&amp;":"&amp;RIGHT("00"&amp;CS111,2)</f>
        <v>00:00</v>
      </c>
      <c r="DT117" s="518" t="str">
        <f>RIGHT("00"&amp;CO112,2)&amp;":"&amp;RIGHT("00"&amp;CS112,2)</f>
        <v>00:00</v>
      </c>
    </row>
    <row r="118" spans="1:124" ht="15.6" customHeight="1" x14ac:dyDescent="0.15">
      <c r="A118" s="300"/>
      <c r="B118" s="300"/>
      <c r="C118" s="300"/>
      <c r="D118" s="314" t="s">
        <v>159</v>
      </c>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300"/>
      <c r="AN118" s="254"/>
      <c r="AO118" s="672"/>
      <c r="AP118" s="672"/>
      <c r="AQ118" s="677" t="s">
        <v>5844</v>
      </c>
      <c r="AR118" s="677"/>
      <c r="AS118" s="672"/>
      <c r="AT118" s="672"/>
      <c r="AU118" s="672"/>
      <c r="AV118" s="672"/>
      <c r="AW118" s="672"/>
      <c r="AX118" s="672"/>
      <c r="AY118" s="672"/>
      <c r="AZ118" s="672"/>
      <c r="BA118" s="672"/>
      <c r="BB118" s="672"/>
      <c r="BC118" s="672"/>
      <c r="BD118" s="672"/>
      <c r="BE118" s="672"/>
      <c r="BF118" s="672"/>
      <c r="BG118" s="672"/>
      <c r="BH118" s="672"/>
      <c r="BI118" s="672"/>
      <c r="BJ118" s="672"/>
      <c r="BK118" s="672"/>
      <c r="BL118" s="672"/>
      <c r="BM118" s="672"/>
      <c r="BN118" s="672"/>
      <c r="BO118" s="672"/>
      <c r="BP118" s="672"/>
      <c r="BQ118" s="672"/>
      <c r="BR118" s="672"/>
      <c r="BS118" s="672"/>
      <c r="BT118" s="672"/>
      <c r="BU118" s="672"/>
      <c r="BV118" s="672"/>
      <c r="BW118" s="672"/>
      <c r="BX118" s="672"/>
      <c r="BY118" s="672"/>
      <c r="BZ118" s="672"/>
      <c r="CA118" s="672"/>
      <c r="CB118" s="672"/>
      <c r="CC118" s="672"/>
      <c r="CD118" s="672"/>
      <c r="CE118" s="672"/>
      <c r="CF118" s="672"/>
      <c r="CG118" s="672"/>
      <c r="CH118" s="672"/>
      <c r="CI118" s="672"/>
      <c r="CJ118" s="672"/>
      <c r="CK118" s="672"/>
      <c r="CL118" s="672"/>
      <c r="CM118" s="672"/>
      <c r="CN118" s="672"/>
      <c r="CO118" s="672"/>
      <c r="CP118" s="672"/>
      <c r="CQ118" s="550"/>
      <c r="CR118" s="550"/>
      <c r="CS118" s="550"/>
      <c r="CT118" s="550"/>
      <c r="CU118" s="550"/>
      <c r="CV118" s="550"/>
      <c r="CW118" s="550"/>
      <c r="CX118" s="550"/>
      <c r="CY118" s="550"/>
      <c r="CZ118" s="550"/>
      <c r="DA118" s="550"/>
      <c r="DB118" s="550"/>
      <c r="DC118" s="550"/>
      <c r="DD118" s="550"/>
      <c r="DE118" s="550"/>
      <c r="DH118" s="518">
        <v>13</v>
      </c>
      <c r="DO118" s="254"/>
    </row>
    <row r="119" spans="1:124" ht="15.6" customHeight="1" x14ac:dyDescent="0.15">
      <c r="A119" s="300"/>
      <c r="B119" s="300"/>
      <c r="C119" s="300"/>
      <c r="D119" s="314"/>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c r="AH119" s="300"/>
      <c r="AI119" s="300"/>
      <c r="AJ119" s="300"/>
      <c r="AK119" s="300"/>
      <c r="AL119" s="300"/>
      <c r="AM119" s="300"/>
      <c r="AN119" s="254"/>
      <c r="AO119" s="672"/>
      <c r="AP119" s="672"/>
      <c r="AQ119" s="672"/>
      <c r="AR119" s="678" t="s">
        <v>5845</v>
      </c>
      <c r="AS119" s="678"/>
      <c r="AT119" s="672"/>
      <c r="AU119" s="672"/>
      <c r="AV119" s="672"/>
      <c r="AW119" s="672"/>
      <c r="AX119" s="672"/>
      <c r="AY119" s="672"/>
      <c r="AZ119" s="672"/>
      <c r="BA119" s="672"/>
      <c r="BB119" s="672"/>
      <c r="BC119" s="672"/>
      <c r="BD119" s="672"/>
      <c r="BE119" s="672"/>
      <c r="BF119" s="672"/>
      <c r="BG119" s="672"/>
      <c r="BH119" s="672"/>
      <c r="BI119" s="672"/>
      <c r="BJ119" s="672"/>
      <c r="BK119" s="672"/>
      <c r="BL119" s="672"/>
      <c r="BM119" s="672"/>
      <c r="BN119" s="672"/>
      <c r="BO119" s="672"/>
      <c r="BP119" s="672"/>
      <c r="BQ119" s="672"/>
      <c r="BR119" s="672"/>
      <c r="BS119" s="672"/>
      <c r="BT119" s="672"/>
      <c r="BU119" s="672"/>
      <c r="BV119" s="672"/>
      <c r="BW119" s="672"/>
      <c r="BX119" s="672"/>
      <c r="BY119" s="672"/>
      <c r="BZ119" s="672"/>
      <c r="CA119" s="672"/>
      <c r="CB119" s="672"/>
      <c r="CC119" s="672"/>
      <c r="CD119" s="672"/>
      <c r="CE119" s="672"/>
      <c r="CF119" s="672"/>
      <c r="CG119" s="672"/>
      <c r="CH119" s="672"/>
      <c r="CI119" s="672"/>
      <c r="CJ119" s="672"/>
      <c r="CK119" s="672"/>
      <c r="CL119" s="672"/>
      <c r="CM119" s="672"/>
      <c r="CN119" s="672"/>
      <c r="CO119" s="672"/>
      <c r="CP119" s="672"/>
      <c r="CQ119" s="550"/>
      <c r="CR119" s="550"/>
      <c r="CS119" s="550"/>
      <c r="CT119" s="550"/>
      <c r="CU119" s="550"/>
      <c r="CV119" s="550"/>
      <c r="CW119" s="550"/>
      <c r="CX119" s="550"/>
      <c r="CY119" s="550"/>
      <c r="CZ119" s="550"/>
      <c r="DA119" s="550"/>
      <c r="DB119" s="550"/>
      <c r="DC119" s="550"/>
      <c r="DD119" s="550"/>
      <c r="DE119" s="550"/>
      <c r="DH119" s="518">
        <v>14</v>
      </c>
    </row>
    <row r="120" spans="1:124" ht="15.6" customHeight="1" x14ac:dyDescent="0.15">
      <c r="A120" s="300"/>
      <c r="B120" s="300"/>
      <c r="C120" s="300" t="s">
        <v>160</v>
      </c>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c r="AH120" s="300"/>
      <c r="AI120" s="300"/>
      <c r="AJ120" s="300"/>
      <c r="AK120" s="300"/>
      <c r="AL120" s="300"/>
      <c r="AM120" s="300"/>
      <c r="AN120" s="254"/>
      <c r="AO120" s="370"/>
      <c r="AP120" s="370"/>
      <c r="AQ120" s="370"/>
      <c r="AR120" s="370"/>
      <c r="AS120" s="370"/>
      <c r="AT120" s="370"/>
      <c r="AU120" s="370"/>
      <c r="AV120" s="370"/>
      <c r="AW120" s="370"/>
      <c r="AX120" s="370" t="s">
        <v>5835</v>
      </c>
      <c r="AY120" s="774"/>
      <c r="AZ120" s="370"/>
      <c r="BA120" s="1368">
        <v>0</v>
      </c>
      <c r="BB120" s="1919"/>
      <c r="BC120" s="1369">
        <v>1</v>
      </c>
      <c r="BD120" s="1920"/>
      <c r="BE120" s="1368">
        <v>2</v>
      </c>
      <c r="BF120" s="1919"/>
      <c r="BG120" s="1369">
        <v>3</v>
      </c>
      <c r="BH120" s="1920"/>
      <c r="BI120" s="1368">
        <v>4</v>
      </c>
      <c r="BJ120" s="1919"/>
      <c r="BK120" s="1369">
        <v>5</v>
      </c>
      <c r="BL120" s="1920"/>
      <c r="BM120" s="1368">
        <v>6</v>
      </c>
      <c r="BN120" s="1919"/>
      <c r="BO120" s="1369">
        <v>7</v>
      </c>
      <c r="BP120" s="1920"/>
      <c r="BQ120" s="1368">
        <v>8</v>
      </c>
      <c r="BR120" s="1919"/>
      <c r="BS120" s="1369">
        <v>9</v>
      </c>
      <c r="BT120" s="1920"/>
      <c r="BU120" s="1368">
        <v>10</v>
      </c>
      <c r="BV120" s="1919"/>
      <c r="BW120" s="1369">
        <v>11</v>
      </c>
      <c r="BX120" s="1920"/>
      <c r="BY120" s="1368">
        <v>12</v>
      </c>
      <c r="BZ120" s="1919"/>
      <c r="CA120" s="1369">
        <v>13</v>
      </c>
      <c r="CB120" s="1920"/>
      <c r="CC120" s="1368">
        <v>14</v>
      </c>
      <c r="CD120" s="1919"/>
      <c r="CE120" s="1369">
        <v>15</v>
      </c>
      <c r="CF120" s="1920"/>
      <c r="CG120" s="1368">
        <v>16</v>
      </c>
      <c r="CH120" s="1919"/>
      <c r="CI120" s="1369">
        <v>17</v>
      </c>
      <c r="CJ120" s="1920"/>
      <c r="CK120" s="1368">
        <v>18</v>
      </c>
      <c r="CL120" s="1919"/>
      <c r="CM120" s="1369">
        <v>19</v>
      </c>
      <c r="CN120" s="1920"/>
      <c r="CO120" s="1368">
        <v>20</v>
      </c>
      <c r="CP120" s="1919"/>
      <c r="CQ120" s="1369">
        <v>21</v>
      </c>
      <c r="CR120" s="1920"/>
      <c r="CS120" s="1368">
        <v>22</v>
      </c>
      <c r="CT120" s="1919"/>
      <c r="CU120" s="1369">
        <v>23</v>
      </c>
      <c r="CV120" s="1920"/>
      <c r="CW120" s="1368">
        <v>24</v>
      </c>
      <c r="CX120" s="1919"/>
      <c r="CY120" s="551"/>
      <c r="CZ120" s="551"/>
      <c r="DA120" s="551"/>
      <c r="DB120" s="551"/>
      <c r="DC120" s="551"/>
      <c r="DD120" s="551"/>
      <c r="DE120" s="551"/>
      <c r="DH120" s="518">
        <v>15</v>
      </c>
    </row>
    <row r="121" spans="1:124" ht="15.6" customHeight="1" x14ac:dyDescent="0.15">
      <c r="A121" s="306"/>
      <c r="B121" s="300"/>
      <c r="C121" s="30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15" t="s">
        <v>161</v>
      </c>
      <c r="AB121" s="823"/>
      <c r="AC121" s="824"/>
      <c r="AD121" s="825"/>
      <c r="AE121" s="304" t="s">
        <v>65</v>
      </c>
      <c r="AF121" s="463"/>
      <c r="AG121" s="304" t="s">
        <v>64</v>
      </c>
      <c r="AH121" s="304"/>
      <c r="AI121" s="304"/>
      <c r="AJ121" s="316" t="s">
        <v>162</v>
      </c>
      <c r="AK121" s="304"/>
      <c r="AL121" s="305"/>
      <c r="AM121" s="300"/>
      <c r="AN121" s="254"/>
      <c r="AO121" s="370"/>
      <c r="AP121" s="370"/>
      <c r="AQ121" s="370" t="s">
        <v>269</v>
      </c>
      <c r="AR121" s="370"/>
      <c r="AS121" s="370"/>
      <c r="AT121" s="370"/>
      <c r="AU121" s="370"/>
      <c r="AV121" s="370"/>
      <c r="AW121" s="370"/>
      <c r="AX121" s="370"/>
      <c r="AY121" s="370"/>
      <c r="AZ121" s="370"/>
      <c r="BA121" s="370"/>
      <c r="BB121" s="679"/>
      <c r="BC121" s="680"/>
      <c r="BD121" s="681"/>
      <c r="BE121" s="682"/>
      <c r="BF121" s="683"/>
      <c r="BG121" s="680"/>
      <c r="BH121" s="681"/>
      <c r="BI121" s="682"/>
      <c r="BJ121" s="684"/>
      <c r="BK121" s="685"/>
      <c r="BL121" s="686"/>
      <c r="BM121" s="687"/>
      <c r="BN121" s="684"/>
      <c r="BO121" s="685"/>
      <c r="BP121" s="686"/>
      <c r="BQ121" s="687"/>
      <c r="BR121" s="684"/>
      <c r="BS121" s="685"/>
      <c r="BT121" s="686"/>
      <c r="BU121" s="687"/>
      <c r="BV121" s="684"/>
      <c r="BW121" s="685"/>
      <c r="BX121" s="686"/>
      <c r="BY121" s="687"/>
      <c r="BZ121" s="684"/>
      <c r="CA121" s="685"/>
      <c r="CB121" s="686"/>
      <c r="CC121" s="687"/>
      <c r="CD121" s="684"/>
      <c r="CE121" s="685"/>
      <c r="CF121" s="686"/>
      <c r="CG121" s="687"/>
      <c r="CH121" s="684"/>
      <c r="CI121" s="685"/>
      <c r="CJ121" s="686"/>
      <c r="CK121" s="687"/>
      <c r="CL121" s="684"/>
      <c r="CM121" s="685"/>
      <c r="CN121" s="686"/>
      <c r="CO121" s="687"/>
      <c r="CP121" s="684"/>
      <c r="CQ121" s="685"/>
      <c r="CR121" s="686"/>
      <c r="CS121" s="687"/>
      <c r="CT121" s="684"/>
      <c r="CU121" s="685"/>
      <c r="CV121" s="686"/>
      <c r="CW121" s="687"/>
      <c r="CX121" s="1373"/>
      <c r="CY121" s="1374"/>
      <c r="CZ121" s="1374"/>
      <c r="DA121" s="1375"/>
      <c r="DB121" s="663" t="s">
        <v>5834</v>
      </c>
      <c r="DC121" s="663"/>
      <c r="DD121" s="663"/>
      <c r="DE121" s="663"/>
      <c r="DH121" s="518" t="s">
        <v>5891</v>
      </c>
    </row>
    <row r="122" spans="1:124" ht="15.6" customHeight="1" x14ac:dyDescent="0.15">
      <c r="A122" s="306"/>
      <c r="B122" s="300"/>
      <c r="C122" s="30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17" t="s">
        <v>163</v>
      </c>
      <c r="AB122" s="823"/>
      <c r="AC122" s="824"/>
      <c r="AD122" s="825"/>
      <c r="AE122" s="304" t="s">
        <v>65</v>
      </c>
      <c r="AF122" s="463"/>
      <c r="AG122" s="304" t="s">
        <v>64</v>
      </c>
      <c r="AH122" s="304"/>
      <c r="AI122" s="304"/>
      <c r="AJ122" s="316" t="s">
        <v>164</v>
      </c>
      <c r="AK122" s="304"/>
      <c r="AL122" s="305"/>
      <c r="AM122" s="300"/>
      <c r="AN122" s="254"/>
      <c r="AO122" s="370"/>
      <c r="AP122" s="370"/>
      <c r="AQ122" s="370" t="s">
        <v>270</v>
      </c>
      <c r="AR122" s="370"/>
      <c r="AS122" s="370"/>
      <c r="AT122" s="370"/>
      <c r="AU122" s="370"/>
      <c r="AV122" s="370"/>
      <c r="AW122" s="370"/>
      <c r="AX122" s="370"/>
      <c r="AY122" s="370"/>
      <c r="AZ122" s="370"/>
      <c r="BA122" s="370"/>
      <c r="BB122" s="679"/>
      <c r="BC122" s="680"/>
      <c r="BD122" s="681"/>
      <c r="BE122" s="682"/>
      <c r="BF122" s="683"/>
      <c r="BG122" s="680"/>
      <c r="BH122" s="681"/>
      <c r="BI122" s="682"/>
      <c r="BJ122" s="684"/>
      <c r="BK122" s="685"/>
      <c r="BL122" s="686"/>
      <c r="BM122" s="687"/>
      <c r="BN122" s="684"/>
      <c r="BO122" s="685"/>
      <c r="BP122" s="686"/>
      <c r="BQ122" s="687"/>
      <c r="BR122" s="684"/>
      <c r="BS122" s="685"/>
      <c r="BT122" s="686"/>
      <c r="BU122" s="687"/>
      <c r="BV122" s="684"/>
      <c r="BW122" s="685"/>
      <c r="BX122" s="686"/>
      <c r="BY122" s="687"/>
      <c r="BZ122" s="684"/>
      <c r="CA122" s="685"/>
      <c r="CB122" s="686"/>
      <c r="CC122" s="687"/>
      <c r="CD122" s="684"/>
      <c r="CE122" s="685"/>
      <c r="CF122" s="686"/>
      <c r="CG122" s="687"/>
      <c r="CH122" s="684"/>
      <c r="CI122" s="685"/>
      <c r="CJ122" s="686"/>
      <c r="CK122" s="687"/>
      <c r="CL122" s="684"/>
      <c r="CM122" s="685"/>
      <c r="CN122" s="686"/>
      <c r="CO122" s="687"/>
      <c r="CP122" s="684"/>
      <c r="CQ122" s="685"/>
      <c r="CR122" s="686"/>
      <c r="CS122" s="687"/>
      <c r="CT122" s="684"/>
      <c r="CU122" s="685"/>
      <c r="CV122" s="686"/>
      <c r="CW122" s="687"/>
      <c r="CX122" s="1373"/>
      <c r="CY122" s="1374"/>
      <c r="CZ122" s="1374"/>
      <c r="DA122" s="1375"/>
      <c r="DB122" s="663" t="s">
        <v>5834</v>
      </c>
      <c r="DC122" s="663"/>
      <c r="DD122" s="663"/>
      <c r="DE122" s="663"/>
      <c r="DH122" s="518" t="s">
        <v>8600</v>
      </c>
    </row>
    <row r="123" spans="1:124" ht="15.6" customHeight="1" x14ac:dyDescent="0.15">
      <c r="A123" s="306"/>
      <c r="B123" s="300"/>
      <c r="C123" s="30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15" t="s">
        <v>165</v>
      </c>
      <c r="AB123" s="867"/>
      <c r="AC123" s="870"/>
      <c r="AD123" s="868"/>
      <c r="AE123" s="304" t="s">
        <v>65</v>
      </c>
      <c r="AF123" s="869"/>
      <c r="AG123" s="304" t="s">
        <v>64</v>
      </c>
      <c r="AH123" s="304"/>
      <c r="AI123" s="304"/>
      <c r="AJ123" s="316" t="s">
        <v>166</v>
      </c>
      <c r="AK123" s="304"/>
      <c r="AL123" s="305"/>
      <c r="AM123" s="300"/>
      <c r="AN123" s="254"/>
      <c r="AO123" s="370"/>
      <c r="AP123" s="370"/>
      <c r="AQ123" s="370" t="s">
        <v>271</v>
      </c>
      <c r="AR123" s="370"/>
      <c r="AS123" s="370"/>
      <c r="AT123" s="370"/>
      <c r="AU123" s="370"/>
      <c r="AV123" s="370"/>
      <c r="AW123" s="370"/>
      <c r="AX123" s="370"/>
      <c r="AY123" s="370"/>
      <c r="AZ123" s="370"/>
      <c r="BA123" s="370"/>
      <c r="BB123" s="679"/>
      <c r="BC123" s="680"/>
      <c r="BD123" s="681"/>
      <c r="BE123" s="682"/>
      <c r="BF123" s="683"/>
      <c r="BG123" s="680"/>
      <c r="BH123" s="681"/>
      <c r="BI123" s="688"/>
      <c r="BJ123" s="684"/>
      <c r="BK123" s="685"/>
      <c r="BL123" s="686"/>
      <c r="BM123" s="687"/>
      <c r="BN123" s="684"/>
      <c r="BO123" s="685"/>
      <c r="BP123" s="686"/>
      <c r="BQ123" s="687"/>
      <c r="BR123" s="684"/>
      <c r="BS123" s="685"/>
      <c r="BT123" s="686"/>
      <c r="BU123" s="687"/>
      <c r="BV123" s="684"/>
      <c r="BW123" s="685"/>
      <c r="BX123" s="686"/>
      <c r="BY123" s="687"/>
      <c r="BZ123" s="684"/>
      <c r="CA123" s="685"/>
      <c r="CB123" s="686"/>
      <c r="CC123" s="687"/>
      <c r="CD123" s="684"/>
      <c r="CE123" s="685"/>
      <c r="CF123" s="686"/>
      <c r="CG123" s="687"/>
      <c r="CH123" s="684"/>
      <c r="CI123" s="685"/>
      <c r="CJ123" s="686"/>
      <c r="CK123" s="687"/>
      <c r="CL123" s="684"/>
      <c r="CM123" s="685"/>
      <c r="CN123" s="686"/>
      <c r="CO123" s="687"/>
      <c r="CP123" s="684"/>
      <c r="CQ123" s="685"/>
      <c r="CR123" s="686"/>
      <c r="CS123" s="687"/>
      <c r="CT123" s="684"/>
      <c r="CU123" s="685"/>
      <c r="CV123" s="686"/>
      <c r="CW123" s="687"/>
      <c r="CX123" s="1370"/>
      <c r="CY123" s="1371"/>
      <c r="CZ123" s="1371"/>
      <c r="DA123" s="1372"/>
      <c r="DB123" s="663" t="s">
        <v>5834</v>
      </c>
      <c r="DC123" s="663"/>
      <c r="DD123" s="663"/>
      <c r="DE123" s="663"/>
      <c r="DH123" s="518" t="s">
        <v>8601</v>
      </c>
    </row>
    <row r="124" spans="1:124" ht="15.6" customHeight="1" x14ac:dyDescent="0.15">
      <c r="A124" s="306"/>
      <c r="B124" s="300"/>
      <c r="C124" s="30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16" t="s">
        <v>167</v>
      </c>
      <c r="AB124" s="1334"/>
      <c r="AC124" s="1335"/>
      <c r="AD124" s="1336"/>
      <c r="AE124" s="303" t="s">
        <v>111</v>
      </c>
      <c r="AF124" s="304"/>
      <c r="AG124" s="304"/>
      <c r="AH124" s="304"/>
      <c r="AI124" s="304"/>
      <c r="AJ124" s="316" t="s">
        <v>168</v>
      </c>
      <c r="AK124" s="304"/>
      <c r="AL124" s="305"/>
      <c r="AM124" s="300"/>
      <c r="AN124" s="254"/>
      <c r="AO124" s="376" t="s">
        <v>239</v>
      </c>
      <c r="AP124" s="376"/>
      <c r="AQ124" s="376" t="s">
        <v>272</v>
      </c>
      <c r="AR124" s="376"/>
      <c r="AS124" s="376"/>
      <c r="AT124" s="376"/>
      <c r="AU124" s="376"/>
      <c r="AV124" s="376"/>
      <c r="AW124" s="376"/>
      <c r="AX124" s="376"/>
      <c r="AY124" s="376"/>
      <c r="AZ124" s="376"/>
      <c r="BA124" s="376"/>
      <c r="BB124" s="689"/>
      <c r="BC124" s="690"/>
      <c r="BD124" s="691"/>
      <c r="BE124" s="692"/>
      <c r="BF124" s="693"/>
      <c r="BG124" s="690"/>
      <c r="BH124" s="691"/>
      <c r="BI124" s="692"/>
      <c r="BJ124" s="684"/>
      <c r="BK124" s="685"/>
      <c r="BL124" s="686"/>
      <c r="BM124" s="687"/>
      <c r="BN124" s="684"/>
      <c r="BO124" s="685"/>
      <c r="BP124" s="686"/>
      <c r="BQ124" s="687"/>
      <c r="BR124" s="684"/>
      <c r="BS124" s="685"/>
      <c r="BT124" s="686"/>
      <c r="BU124" s="687"/>
      <c r="BV124" s="684"/>
      <c r="BW124" s="685"/>
      <c r="BX124" s="686"/>
      <c r="BY124" s="687"/>
      <c r="BZ124" s="684"/>
      <c r="CA124" s="685"/>
      <c r="CB124" s="686"/>
      <c r="CC124" s="687"/>
      <c r="CD124" s="684"/>
      <c r="CE124" s="685"/>
      <c r="CF124" s="686"/>
      <c r="CG124" s="687"/>
      <c r="CH124" s="684"/>
      <c r="CI124" s="685"/>
      <c r="CJ124" s="686"/>
      <c r="CK124" s="687"/>
      <c r="CL124" s="684"/>
      <c r="CM124" s="685"/>
      <c r="CN124" s="686"/>
      <c r="CO124" s="687"/>
      <c r="CP124" s="684"/>
      <c r="CQ124" s="685"/>
      <c r="CR124" s="686"/>
      <c r="CS124" s="687"/>
      <c r="CT124" s="684"/>
      <c r="CU124" s="685"/>
      <c r="CV124" s="686"/>
      <c r="CW124" s="687"/>
      <c r="CX124" s="1373"/>
      <c r="CY124" s="1374"/>
      <c r="CZ124" s="1374"/>
      <c r="DA124" s="1375"/>
      <c r="DB124" s="663" t="s">
        <v>5834</v>
      </c>
      <c r="DC124" s="663"/>
      <c r="DD124" s="663"/>
      <c r="DE124" s="663"/>
      <c r="DH124" s="518" t="s">
        <v>8602</v>
      </c>
    </row>
    <row r="125" spans="1:124" ht="15.6" customHeight="1" x14ac:dyDescent="0.15">
      <c r="A125" s="306"/>
      <c r="B125" s="300"/>
      <c r="C125" s="30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16" t="s">
        <v>169</v>
      </c>
      <c r="AB125" s="1334"/>
      <c r="AC125" s="1335"/>
      <c r="AD125" s="1336"/>
      <c r="AE125" s="303" t="s">
        <v>111</v>
      </c>
      <c r="AF125" s="304"/>
      <c r="AG125" s="304"/>
      <c r="AH125" s="304"/>
      <c r="AI125" s="304"/>
      <c r="AJ125" s="316" t="s">
        <v>170</v>
      </c>
      <c r="AK125" s="304"/>
      <c r="AL125" s="305"/>
      <c r="AM125" s="300"/>
      <c r="AN125" s="254"/>
      <c r="AO125" s="376"/>
      <c r="AP125" s="376"/>
      <c r="AQ125" s="376" t="s">
        <v>273</v>
      </c>
      <c r="AR125" s="376"/>
      <c r="AS125" s="376"/>
      <c r="AT125" s="376"/>
      <c r="AU125" s="376"/>
      <c r="AV125" s="376"/>
      <c r="AW125" s="376"/>
      <c r="AX125" s="376"/>
      <c r="AY125" s="376"/>
      <c r="AZ125" s="376"/>
      <c r="BA125" s="376"/>
      <c r="BB125" s="689"/>
      <c r="BC125" s="690"/>
      <c r="BD125" s="691"/>
      <c r="BE125" s="692"/>
      <c r="BF125" s="693"/>
      <c r="BG125" s="690"/>
      <c r="BH125" s="691"/>
      <c r="BI125" s="692"/>
      <c r="BJ125" s="684"/>
      <c r="BK125" s="685"/>
      <c r="BL125" s="686"/>
      <c r="BM125" s="687"/>
      <c r="BN125" s="684"/>
      <c r="BO125" s="685"/>
      <c r="BP125" s="686"/>
      <c r="BQ125" s="687"/>
      <c r="BR125" s="684"/>
      <c r="BS125" s="685"/>
      <c r="BT125" s="686"/>
      <c r="BU125" s="687"/>
      <c r="BV125" s="684"/>
      <c r="BW125" s="685"/>
      <c r="BX125" s="686"/>
      <c r="BY125" s="687"/>
      <c r="BZ125" s="684"/>
      <c r="CA125" s="685"/>
      <c r="CB125" s="686"/>
      <c r="CC125" s="687"/>
      <c r="CD125" s="684"/>
      <c r="CE125" s="685"/>
      <c r="CF125" s="686"/>
      <c r="CG125" s="687"/>
      <c r="CH125" s="684"/>
      <c r="CI125" s="685"/>
      <c r="CJ125" s="686"/>
      <c r="CK125" s="687"/>
      <c r="CL125" s="684"/>
      <c r="CM125" s="685"/>
      <c r="CN125" s="686"/>
      <c r="CO125" s="687"/>
      <c r="CP125" s="684"/>
      <c r="CQ125" s="685"/>
      <c r="CR125" s="686"/>
      <c r="CS125" s="687"/>
      <c r="CT125" s="684"/>
      <c r="CU125" s="685"/>
      <c r="CV125" s="686"/>
      <c r="CW125" s="687"/>
      <c r="CX125" s="1370"/>
      <c r="CY125" s="1371"/>
      <c r="CZ125" s="1371"/>
      <c r="DA125" s="1372"/>
      <c r="DB125" s="663" t="s">
        <v>5834</v>
      </c>
      <c r="DC125" s="663"/>
      <c r="DD125" s="663"/>
      <c r="DE125" s="663"/>
      <c r="DH125" s="518">
        <v>20</v>
      </c>
    </row>
    <row r="126" spans="1:124" ht="15.6" customHeight="1" x14ac:dyDescent="0.1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c r="AH126" s="300"/>
      <c r="AI126" s="300"/>
      <c r="AJ126" s="300"/>
      <c r="AK126" s="300"/>
      <c r="AL126" s="300"/>
      <c r="AM126" s="300"/>
      <c r="AN126" s="254"/>
      <c r="AO126" s="376"/>
      <c r="AP126" s="376"/>
      <c r="AQ126" s="376" t="s">
        <v>275</v>
      </c>
      <c r="AR126" s="376"/>
      <c r="AS126" s="376"/>
      <c r="AT126" s="376"/>
      <c r="AU126" s="376"/>
      <c r="AV126" s="376"/>
      <c r="AW126" s="376"/>
      <c r="AX126" s="376"/>
      <c r="AY126" s="376"/>
      <c r="AZ126" s="376"/>
      <c r="BA126" s="376"/>
      <c r="BB126" s="689"/>
      <c r="BC126" s="690"/>
      <c r="BD126" s="691"/>
      <c r="BE126" s="692"/>
      <c r="BF126" s="693"/>
      <c r="BG126" s="690"/>
      <c r="BH126" s="691"/>
      <c r="BI126" s="692"/>
      <c r="BJ126" s="684"/>
      <c r="BK126" s="685"/>
      <c r="BL126" s="686"/>
      <c r="BM126" s="687"/>
      <c r="BN126" s="684"/>
      <c r="BO126" s="685"/>
      <c r="BP126" s="686"/>
      <c r="BQ126" s="687"/>
      <c r="BR126" s="684"/>
      <c r="BS126" s="685"/>
      <c r="BT126" s="686"/>
      <c r="BU126" s="687"/>
      <c r="BV126" s="684"/>
      <c r="BW126" s="685"/>
      <c r="BX126" s="686"/>
      <c r="BY126" s="687"/>
      <c r="BZ126" s="684"/>
      <c r="CA126" s="685"/>
      <c r="CB126" s="686"/>
      <c r="CC126" s="687"/>
      <c r="CD126" s="684"/>
      <c r="CE126" s="685"/>
      <c r="CF126" s="686"/>
      <c r="CG126" s="687"/>
      <c r="CH126" s="684"/>
      <c r="CI126" s="685"/>
      <c r="CJ126" s="686"/>
      <c r="CK126" s="687"/>
      <c r="CL126" s="684"/>
      <c r="CM126" s="685"/>
      <c r="CN126" s="686"/>
      <c r="CO126" s="687"/>
      <c r="CP126" s="684"/>
      <c r="CQ126" s="685"/>
      <c r="CR126" s="686"/>
      <c r="CS126" s="687"/>
      <c r="CT126" s="684"/>
      <c r="CU126" s="685"/>
      <c r="CV126" s="686"/>
      <c r="CW126" s="687"/>
      <c r="CX126" s="1370"/>
      <c r="CY126" s="1371"/>
      <c r="CZ126" s="1371"/>
      <c r="DA126" s="1372"/>
      <c r="DB126" s="663" t="s">
        <v>5834</v>
      </c>
      <c r="DC126" s="663"/>
      <c r="DD126" s="663"/>
      <c r="DE126" s="663"/>
      <c r="DH126" s="518">
        <v>21</v>
      </c>
    </row>
    <row r="127" spans="1:124" ht="15.6" customHeight="1" thickBot="1" x14ac:dyDescent="0.2">
      <c r="A127" s="300"/>
      <c r="B127" s="300"/>
      <c r="C127" s="300" t="s">
        <v>171</v>
      </c>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c r="AF127" s="300"/>
      <c r="AG127" s="300"/>
      <c r="AH127" s="300"/>
      <c r="AI127" s="300"/>
      <c r="AJ127" s="300"/>
      <c r="AK127" s="300"/>
      <c r="AL127" s="300"/>
      <c r="AM127" s="300"/>
      <c r="AN127" s="254"/>
      <c r="AO127" s="376"/>
      <c r="AP127" s="376"/>
      <c r="AQ127" s="376" t="s">
        <v>276</v>
      </c>
      <c r="AR127" s="376"/>
      <c r="AS127" s="376"/>
      <c r="AT127" s="376"/>
      <c r="AU127" s="376"/>
      <c r="AV127" s="376"/>
      <c r="AW127" s="376"/>
      <c r="AX127" s="376"/>
      <c r="AY127" s="376"/>
      <c r="AZ127" s="376"/>
      <c r="BA127" s="376"/>
      <c r="BB127" s="694"/>
      <c r="BC127" s="695"/>
      <c r="BD127" s="696"/>
      <c r="BE127" s="697"/>
      <c r="BF127" s="698"/>
      <c r="BG127" s="695"/>
      <c r="BH127" s="696"/>
      <c r="BI127" s="697"/>
      <c r="BJ127" s="699"/>
      <c r="BK127" s="700"/>
      <c r="BL127" s="701"/>
      <c r="BM127" s="702"/>
      <c r="BN127" s="699"/>
      <c r="BO127" s="700"/>
      <c r="BP127" s="701"/>
      <c r="BQ127" s="702"/>
      <c r="BR127" s="699"/>
      <c r="BS127" s="700"/>
      <c r="BT127" s="701"/>
      <c r="BU127" s="702"/>
      <c r="BV127" s="699"/>
      <c r="BW127" s="700"/>
      <c r="BX127" s="701"/>
      <c r="BY127" s="702"/>
      <c r="BZ127" s="699"/>
      <c r="CA127" s="700"/>
      <c r="CB127" s="701"/>
      <c r="CC127" s="702"/>
      <c r="CD127" s="699"/>
      <c r="CE127" s="700"/>
      <c r="CF127" s="701"/>
      <c r="CG127" s="702"/>
      <c r="CH127" s="699"/>
      <c r="CI127" s="700"/>
      <c r="CJ127" s="701"/>
      <c r="CK127" s="702"/>
      <c r="CL127" s="699"/>
      <c r="CM127" s="700"/>
      <c r="CN127" s="701"/>
      <c r="CO127" s="702"/>
      <c r="CP127" s="699"/>
      <c r="CQ127" s="700"/>
      <c r="CR127" s="701"/>
      <c r="CS127" s="702"/>
      <c r="CT127" s="699"/>
      <c r="CU127" s="700"/>
      <c r="CV127" s="701"/>
      <c r="CW127" s="702"/>
      <c r="CX127" s="1916"/>
      <c r="CY127" s="1917"/>
      <c r="CZ127" s="1917"/>
      <c r="DA127" s="1918"/>
      <c r="DB127" s="663" t="s">
        <v>5834</v>
      </c>
      <c r="DC127" s="663"/>
      <c r="DD127" s="663"/>
      <c r="DE127" s="663"/>
      <c r="DH127" s="518">
        <v>22</v>
      </c>
    </row>
    <row r="128" spans="1:124" ht="15.6" customHeight="1" x14ac:dyDescent="0.15">
      <c r="A128" s="300"/>
      <c r="B128" s="300"/>
      <c r="C128" s="300"/>
      <c r="D128" s="314" t="s">
        <v>172</v>
      </c>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c r="AI128" s="300"/>
      <c r="AJ128" s="300"/>
      <c r="AK128" s="300"/>
      <c r="AL128" s="300"/>
      <c r="AM128" s="300"/>
      <c r="AN128" s="254"/>
      <c r="AO128" s="376"/>
      <c r="AP128" s="703"/>
      <c r="AQ128" s="703" t="s">
        <v>269</v>
      </c>
      <c r="AR128" s="703"/>
      <c r="AS128" s="703"/>
      <c r="AT128" s="703"/>
      <c r="AU128" s="703"/>
      <c r="AV128" s="703"/>
      <c r="AW128" s="703"/>
      <c r="AX128" s="703"/>
      <c r="AY128" s="703"/>
      <c r="AZ128" s="703"/>
      <c r="BA128" s="704"/>
      <c r="BB128" s="705"/>
      <c r="BC128" s="706"/>
      <c r="BD128" s="707"/>
      <c r="BE128" s="708"/>
      <c r="BF128" s="709"/>
      <c r="BG128" s="706"/>
      <c r="BH128" s="707"/>
      <c r="BI128" s="708"/>
      <c r="BJ128" s="710"/>
      <c r="BK128" s="711"/>
      <c r="BL128" s="712"/>
      <c r="BM128" s="713"/>
      <c r="BN128" s="710"/>
      <c r="BO128" s="711"/>
      <c r="BP128" s="712"/>
      <c r="BQ128" s="713"/>
      <c r="BR128" s="710"/>
      <c r="BS128" s="711"/>
      <c r="BT128" s="712"/>
      <c r="BU128" s="713"/>
      <c r="BV128" s="710"/>
      <c r="BW128" s="711"/>
      <c r="BX128" s="712"/>
      <c r="BY128" s="713"/>
      <c r="BZ128" s="710"/>
      <c r="CA128" s="711"/>
      <c r="CB128" s="712"/>
      <c r="CC128" s="713"/>
      <c r="CD128" s="710"/>
      <c r="CE128" s="711"/>
      <c r="CF128" s="712"/>
      <c r="CG128" s="713"/>
      <c r="CH128" s="710"/>
      <c r="CI128" s="711"/>
      <c r="CJ128" s="712"/>
      <c r="CK128" s="713"/>
      <c r="CL128" s="710"/>
      <c r="CM128" s="711"/>
      <c r="CN128" s="712"/>
      <c r="CO128" s="713"/>
      <c r="CP128" s="710"/>
      <c r="CQ128" s="711"/>
      <c r="CR128" s="712"/>
      <c r="CS128" s="713"/>
      <c r="CT128" s="710"/>
      <c r="CU128" s="711"/>
      <c r="CV128" s="712"/>
      <c r="CW128" s="713"/>
      <c r="CX128" s="1376"/>
      <c r="CY128" s="1377"/>
      <c r="CZ128" s="1377"/>
      <c r="DA128" s="1378"/>
      <c r="DB128" s="714" t="s">
        <v>5834</v>
      </c>
      <c r="DC128" s="715"/>
      <c r="DD128" s="715"/>
      <c r="DE128" s="663"/>
      <c r="DH128" s="518">
        <v>23</v>
      </c>
    </row>
    <row r="129" spans="1:144" ht="15.6" customHeight="1" x14ac:dyDescent="0.1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c r="AF129" s="300"/>
      <c r="AG129" s="300"/>
      <c r="AH129" s="300"/>
      <c r="AI129" s="300"/>
      <c r="AJ129" s="300"/>
      <c r="AK129" s="300"/>
      <c r="AL129" s="300"/>
      <c r="AM129" s="300"/>
      <c r="AN129" s="254"/>
      <c r="AO129" s="370"/>
      <c r="AP129" s="370"/>
      <c r="AQ129" s="370" t="s">
        <v>270</v>
      </c>
      <c r="AR129" s="370"/>
      <c r="AS129" s="370"/>
      <c r="AT129" s="370"/>
      <c r="AU129" s="370"/>
      <c r="AV129" s="370"/>
      <c r="AW129" s="370"/>
      <c r="AX129" s="370"/>
      <c r="AY129" s="370"/>
      <c r="AZ129" s="370"/>
      <c r="BA129" s="370"/>
      <c r="BB129" s="716"/>
      <c r="BC129" s="717"/>
      <c r="BD129" s="718"/>
      <c r="BE129" s="719"/>
      <c r="BF129" s="720"/>
      <c r="BG129" s="717"/>
      <c r="BH129" s="718"/>
      <c r="BI129" s="719"/>
      <c r="BJ129" s="721"/>
      <c r="BK129" s="722"/>
      <c r="BL129" s="723"/>
      <c r="BM129" s="724"/>
      <c r="BN129" s="721"/>
      <c r="BO129" s="722"/>
      <c r="BP129" s="723"/>
      <c r="BQ129" s="724"/>
      <c r="BR129" s="721"/>
      <c r="BS129" s="722"/>
      <c r="BT129" s="723"/>
      <c r="BU129" s="724"/>
      <c r="BV129" s="721"/>
      <c r="BW129" s="722"/>
      <c r="BX129" s="723"/>
      <c r="BY129" s="724"/>
      <c r="BZ129" s="721"/>
      <c r="CA129" s="722"/>
      <c r="CB129" s="723"/>
      <c r="CC129" s="724"/>
      <c r="CD129" s="721"/>
      <c r="CE129" s="722"/>
      <c r="CF129" s="723"/>
      <c r="CG129" s="724"/>
      <c r="CH129" s="721"/>
      <c r="CI129" s="722"/>
      <c r="CJ129" s="723"/>
      <c r="CK129" s="724"/>
      <c r="CL129" s="721"/>
      <c r="CM129" s="722"/>
      <c r="CN129" s="723"/>
      <c r="CO129" s="724"/>
      <c r="CP129" s="721"/>
      <c r="CQ129" s="722"/>
      <c r="CR129" s="723"/>
      <c r="CS129" s="724"/>
      <c r="CT129" s="721"/>
      <c r="CU129" s="722"/>
      <c r="CV129" s="723"/>
      <c r="CW129" s="724"/>
      <c r="CX129" s="1379"/>
      <c r="CY129" s="1380"/>
      <c r="CZ129" s="1380"/>
      <c r="DA129" s="1381"/>
      <c r="DB129" s="663" t="s">
        <v>5834</v>
      </c>
      <c r="DC129" s="663"/>
      <c r="DD129" s="663"/>
      <c r="DE129" s="663"/>
      <c r="DH129" s="518">
        <v>24</v>
      </c>
    </row>
    <row r="130" spans="1:144" ht="15.6" customHeight="1" x14ac:dyDescent="0.15">
      <c r="A130" s="306"/>
      <c r="B130" s="300"/>
      <c r="C130" s="307"/>
      <c r="D130" s="308"/>
      <c r="E130" s="308"/>
      <c r="F130" s="308"/>
      <c r="G130" s="308"/>
      <c r="H130" s="308"/>
      <c r="I130" s="308"/>
      <c r="J130" s="308"/>
      <c r="K130" s="308"/>
      <c r="L130" s="308"/>
      <c r="M130" s="308"/>
      <c r="N130" s="318" t="s">
        <v>173</v>
      </c>
      <c r="O130" s="307"/>
      <c r="P130" s="308"/>
      <c r="Q130" s="308"/>
      <c r="R130" s="319" t="s">
        <v>174</v>
      </c>
      <c r="S130" s="1352"/>
      <c r="T130" s="1353"/>
      <c r="U130" s="1353"/>
      <c r="V130" s="1353"/>
      <c r="W130" s="1354"/>
      <c r="X130" s="307" t="s">
        <v>64</v>
      </c>
      <c r="Y130" s="308"/>
      <c r="Z130" s="308"/>
      <c r="AA130" s="308"/>
      <c r="AB130" s="308"/>
      <c r="AC130" s="308"/>
      <c r="AD130" s="308"/>
      <c r="AE130" s="308"/>
      <c r="AF130" s="308"/>
      <c r="AG130" s="308"/>
      <c r="AH130" s="308"/>
      <c r="AI130" s="308"/>
      <c r="AJ130" s="308"/>
      <c r="AK130" s="308"/>
      <c r="AL130" s="309"/>
      <c r="AM130" s="300"/>
      <c r="AN130" s="254"/>
      <c r="AO130" s="370"/>
      <c r="AP130" s="370"/>
      <c r="AQ130" s="370" t="s">
        <v>271</v>
      </c>
      <c r="AR130" s="370"/>
      <c r="AS130" s="370"/>
      <c r="AT130" s="370"/>
      <c r="AU130" s="370"/>
      <c r="AV130" s="370"/>
      <c r="AW130" s="370"/>
      <c r="AX130" s="370"/>
      <c r="AY130" s="370"/>
      <c r="AZ130" s="370"/>
      <c r="BA130" s="370"/>
      <c r="BB130" s="679"/>
      <c r="BC130" s="680"/>
      <c r="BD130" s="681"/>
      <c r="BE130" s="682"/>
      <c r="BF130" s="683"/>
      <c r="BG130" s="680"/>
      <c r="BH130" s="681"/>
      <c r="BI130" s="688"/>
      <c r="BJ130" s="684"/>
      <c r="BK130" s="685"/>
      <c r="BL130" s="686"/>
      <c r="BM130" s="687"/>
      <c r="BN130" s="684"/>
      <c r="BO130" s="685"/>
      <c r="BP130" s="686"/>
      <c r="BQ130" s="687"/>
      <c r="BR130" s="684"/>
      <c r="BS130" s="685"/>
      <c r="BT130" s="686"/>
      <c r="BU130" s="687"/>
      <c r="BV130" s="684"/>
      <c r="BW130" s="685"/>
      <c r="BX130" s="686"/>
      <c r="BY130" s="687"/>
      <c r="BZ130" s="684"/>
      <c r="CA130" s="685"/>
      <c r="CB130" s="686"/>
      <c r="CC130" s="687"/>
      <c r="CD130" s="684"/>
      <c r="CE130" s="685"/>
      <c r="CF130" s="686"/>
      <c r="CG130" s="687"/>
      <c r="CH130" s="684"/>
      <c r="CI130" s="685"/>
      <c r="CJ130" s="686"/>
      <c r="CK130" s="687"/>
      <c r="CL130" s="684"/>
      <c r="CM130" s="685"/>
      <c r="CN130" s="686"/>
      <c r="CO130" s="687"/>
      <c r="CP130" s="684"/>
      <c r="CQ130" s="685"/>
      <c r="CR130" s="686"/>
      <c r="CS130" s="687"/>
      <c r="CT130" s="684"/>
      <c r="CU130" s="685"/>
      <c r="CV130" s="686"/>
      <c r="CW130" s="687"/>
      <c r="CX130" s="1370"/>
      <c r="CY130" s="1371"/>
      <c r="CZ130" s="1371"/>
      <c r="DA130" s="1372"/>
      <c r="DB130" s="663" t="s">
        <v>5834</v>
      </c>
      <c r="DC130" s="663"/>
      <c r="DD130" s="663"/>
      <c r="DE130" s="663"/>
    </row>
    <row r="131" spans="1:144" ht="15.6" customHeight="1" x14ac:dyDescent="0.15">
      <c r="A131" s="306"/>
      <c r="B131" s="300"/>
      <c r="C131" s="320"/>
      <c r="D131" s="321"/>
      <c r="E131" s="321"/>
      <c r="F131" s="321"/>
      <c r="G131" s="321"/>
      <c r="H131" s="321"/>
      <c r="I131" s="321"/>
      <c r="J131" s="321"/>
      <c r="K131" s="321"/>
      <c r="L131" s="321"/>
      <c r="M131" s="321"/>
      <c r="N131" s="322"/>
      <c r="O131" s="320"/>
      <c r="P131" s="321"/>
      <c r="Q131" s="321"/>
      <c r="R131" s="323" t="s">
        <v>175</v>
      </c>
      <c r="S131" s="1352"/>
      <c r="T131" s="1353"/>
      <c r="U131" s="1353"/>
      <c r="V131" s="1353"/>
      <c r="W131" s="1354"/>
      <c r="X131" s="320" t="s">
        <v>64</v>
      </c>
      <c r="Y131" s="321"/>
      <c r="Z131" s="321"/>
      <c r="AA131" s="321" t="s">
        <v>176</v>
      </c>
      <c r="AB131" s="1340">
        <f>S130+S131</f>
        <v>0</v>
      </c>
      <c r="AC131" s="1327"/>
      <c r="AD131" s="1327"/>
      <c r="AE131" s="1327"/>
      <c r="AF131" s="1328"/>
      <c r="AG131" s="320" t="s">
        <v>64</v>
      </c>
      <c r="AH131" s="321"/>
      <c r="AI131" s="321" t="s">
        <v>177</v>
      </c>
      <c r="AJ131" s="321"/>
      <c r="AK131" s="321"/>
      <c r="AL131" s="324"/>
      <c r="AM131" s="300"/>
      <c r="AN131" s="254"/>
      <c r="AO131" s="376" t="s">
        <v>248</v>
      </c>
      <c r="AP131" s="376"/>
      <c r="AQ131" s="376" t="s">
        <v>272</v>
      </c>
      <c r="AR131" s="376"/>
      <c r="AS131" s="376"/>
      <c r="AT131" s="376"/>
      <c r="AU131" s="376"/>
      <c r="AV131" s="376"/>
      <c r="AW131" s="376"/>
      <c r="AX131" s="376"/>
      <c r="AY131" s="376"/>
      <c r="AZ131" s="376"/>
      <c r="BA131" s="376"/>
      <c r="BB131" s="689"/>
      <c r="BC131" s="690"/>
      <c r="BD131" s="691"/>
      <c r="BE131" s="692"/>
      <c r="BF131" s="693"/>
      <c r="BG131" s="690"/>
      <c r="BH131" s="691"/>
      <c r="BI131" s="692"/>
      <c r="BJ131" s="684"/>
      <c r="BK131" s="685"/>
      <c r="BL131" s="686"/>
      <c r="BM131" s="687"/>
      <c r="BN131" s="684"/>
      <c r="BO131" s="685"/>
      <c r="BP131" s="686"/>
      <c r="BQ131" s="687"/>
      <c r="BR131" s="684"/>
      <c r="BS131" s="685"/>
      <c r="BT131" s="686"/>
      <c r="BU131" s="687"/>
      <c r="BV131" s="684"/>
      <c r="BW131" s="685"/>
      <c r="BX131" s="686"/>
      <c r="BY131" s="687"/>
      <c r="BZ131" s="684"/>
      <c r="CA131" s="685"/>
      <c r="CB131" s="686"/>
      <c r="CC131" s="687"/>
      <c r="CD131" s="684"/>
      <c r="CE131" s="685"/>
      <c r="CF131" s="686"/>
      <c r="CG131" s="687"/>
      <c r="CH131" s="684"/>
      <c r="CI131" s="685"/>
      <c r="CJ131" s="686"/>
      <c r="CK131" s="687"/>
      <c r="CL131" s="684"/>
      <c r="CM131" s="685"/>
      <c r="CN131" s="686"/>
      <c r="CO131" s="687"/>
      <c r="CP131" s="684"/>
      <c r="CQ131" s="685"/>
      <c r="CR131" s="686"/>
      <c r="CS131" s="687"/>
      <c r="CT131" s="684"/>
      <c r="CU131" s="685"/>
      <c r="CV131" s="686"/>
      <c r="CW131" s="687"/>
      <c r="CX131" s="1370"/>
      <c r="CY131" s="1371"/>
      <c r="CZ131" s="1371"/>
      <c r="DA131" s="1372"/>
      <c r="DB131" s="663" t="s">
        <v>5834</v>
      </c>
      <c r="DC131" s="663"/>
      <c r="DD131" s="663"/>
      <c r="DE131" s="663"/>
    </row>
    <row r="132" spans="1:144" ht="15.6" customHeight="1" x14ac:dyDescent="0.15">
      <c r="A132" s="306"/>
      <c r="B132" s="300"/>
      <c r="C132" s="303"/>
      <c r="D132" s="304"/>
      <c r="E132" s="304"/>
      <c r="F132" s="304"/>
      <c r="G132" s="304"/>
      <c r="H132" s="304"/>
      <c r="I132" s="304"/>
      <c r="J132" s="304"/>
      <c r="K132" s="304"/>
      <c r="L132" s="304"/>
      <c r="M132" s="304"/>
      <c r="N132" s="316" t="s">
        <v>178</v>
      </c>
      <c r="O132" s="303"/>
      <c r="P132" s="304"/>
      <c r="Q132" s="304"/>
      <c r="R132" s="315" t="s">
        <v>174</v>
      </c>
      <c r="S132" s="1945"/>
      <c r="T132" s="1946"/>
      <c r="U132" s="1946"/>
      <c r="V132" s="1946"/>
      <c r="W132" s="1947"/>
      <c r="X132" s="304" t="s">
        <v>64</v>
      </c>
      <c r="Y132" s="304"/>
      <c r="Z132" s="304" t="s">
        <v>179</v>
      </c>
      <c r="AA132" s="304"/>
      <c r="AB132" s="304"/>
      <c r="AC132" s="304"/>
      <c r="AD132" s="304"/>
      <c r="AE132" s="304"/>
      <c r="AF132" s="304"/>
      <c r="AG132" s="304"/>
      <c r="AH132" s="304"/>
      <c r="AI132" s="304"/>
      <c r="AJ132" s="304"/>
      <c r="AK132" s="304"/>
      <c r="AL132" s="305"/>
      <c r="AM132" s="300"/>
      <c r="AN132" s="254"/>
      <c r="AO132" s="376"/>
      <c r="AP132" s="376"/>
      <c r="AQ132" s="376" t="s">
        <v>273</v>
      </c>
      <c r="AR132" s="376"/>
      <c r="AS132" s="376"/>
      <c r="AT132" s="376"/>
      <c r="AU132" s="376"/>
      <c r="AV132" s="376"/>
      <c r="AW132" s="376"/>
      <c r="AX132" s="376"/>
      <c r="AY132" s="376"/>
      <c r="AZ132" s="376"/>
      <c r="BA132" s="376"/>
      <c r="BB132" s="689"/>
      <c r="BC132" s="690"/>
      <c r="BD132" s="691"/>
      <c r="BE132" s="692"/>
      <c r="BF132" s="693"/>
      <c r="BG132" s="690"/>
      <c r="BH132" s="691"/>
      <c r="BI132" s="692"/>
      <c r="BJ132" s="684"/>
      <c r="BK132" s="685"/>
      <c r="BL132" s="686"/>
      <c r="BM132" s="687"/>
      <c r="BN132" s="684"/>
      <c r="BO132" s="685"/>
      <c r="BP132" s="686"/>
      <c r="BQ132" s="687"/>
      <c r="BR132" s="684"/>
      <c r="BS132" s="685"/>
      <c r="BT132" s="686"/>
      <c r="BU132" s="687"/>
      <c r="BV132" s="684"/>
      <c r="BW132" s="685"/>
      <c r="BX132" s="686"/>
      <c r="BY132" s="687"/>
      <c r="BZ132" s="684"/>
      <c r="CA132" s="685"/>
      <c r="CB132" s="686"/>
      <c r="CC132" s="687"/>
      <c r="CD132" s="684"/>
      <c r="CE132" s="685"/>
      <c r="CF132" s="686"/>
      <c r="CG132" s="687"/>
      <c r="CH132" s="684"/>
      <c r="CI132" s="685"/>
      <c r="CJ132" s="686"/>
      <c r="CK132" s="687"/>
      <c r="CL132" s="684"/>
      <c r="CM132" s="685"/>
      <c r="CN132" s="686"/>
      <c r="CO132" s="687"/>
      <c r="CP132" s="684"/>
      <c r="CQ132" s="685"/>
      <c r="CR132" s="686"/>
      <c r="CS132" s="687"/>
      <c r="CT132" s="684"/>
      <c r="CU132" s="685"/>
      <c r="CV132" s="686"/>
      <c r="CW132" s="687"/>
      <c r="CX132" s="1370"/>
      <c r="CY132" s="1371"/>
      <c r="CZ132" s="1371"/>
      <c r="DA132" s="1372"/>
      <c r="DB132" s="663" t="s">
        <v>5834</v>
      </c>
      <c r="DC132" s="663"/>
      <c r="DD132" s="663"/>
      <c r="DE132" s="663"/>
    </row>
    <row r="133" spans="1:144" ht="15.6" customHeight="1" x14ac:dyDescent="0.1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c r="AE133" s="300"/>
      <c r="AF133" s="300"/>
      <c r="AG133" s="300"/>
      <c r="AH133" s="300"/>
      <c r="AI133" s="300"/>
      <c r="AJ133" s="300"/>
      <c r="AK133" s="300"/>
      <c r="AL133" s="300"/>
      <c r="AM133" s="300"/>
      <c r="AN133" s="254"/>
      <c r="AO133" s="376"/>
      <c r="AP133" s="376"/>
      <c r="AQ133" s="376" t="s">
        <v>275</v>
      </c>
      <c r="AR133" s="376"/>
      <c r="AS133" s="376"/>
      <c r="AT133" s="376"/>
      <c r="AU133" s="376"/>
      <c r="AV133" s="376"/>
      <c r="AW133" s="376"/>
      <c r="AX133" s="376"/>
      <c r="AY133" s="376"/>
      <c r="AZ133" s="376"/>
      <c r="BA133" s="376"/>
      <c r="BB133" s="689"/>
      <c r="BC133" s="690"/>
      <c r="BD133" s="691"/>
      <c r="BE133" s="692"/>
      <c r="BF133" s="693"/>
      <c r="BG133" s="690"/>
      <c r="BH133" s="691"/>
      <c r="BI133" s="692"/>
      <c r="BJ133" s="684"/>
      <c r="BK133" s="685"/>
      <c r="BL133" s="686"/>
      <c r="BM133" s="687"/>
      <c r="BN133" s="684"/>
      <c r="BO133" s="685"/>
      <c r="BP133" s="686"/>
      <c r="BQ133" s="687"/>
      <c r="BR133" s="684"/>
      <c r="BS133" s="685"/>
      <c r="BT133" s="686"/>
      <c r="BU133" s="687"/>
      <c r="BV133" s="684"/>
      <c r="BW133" s="685"/>
      <c r="BX133" s="686"/>
      <c r="BY133" s="687"/>
      <c r="BZ133" s="684"/>
      <c r="CA133" s="685"/>
      <c r="CB133" s="686"/>
      <c r="CC133" s="687"/>
      <c r="CD133" s="684"/>
      <c r="CE133" s="685"/>
      <c r="CF133" s="686"/>
      <c r="CG133" s="687"/>
      <c r="CH133" s="684"/>
      <c r="CI133" s="685"/>
      <c r="CJ133" s="686"/>
      <c r="CK133" s="687"/>
      <c r="CL133" s="684"/>
      <c r="CM133" s="685"/>
      <c r="CN133" s="686"/>
      <c r="CO133" s="687"/>
      <c r="CP133" s="684"/>
      <c r="CQ133" s="685"/>
      <c r="CR133" s="686"/>
      <c r="CS133" s="687"/>
      <c r="CT133" s="684"/>
      <c r="CU133" s="685"/>
      <c r="CV133" s="686"/>
      <c r="CW133" s="687"/>
      <c r="CX133" s="1370"/>
      <c r="CY133" s="1371"/>
      <c r="CZ133" s="1371"/>
      <c r="DA133" s="1372"/>
      <c r="DB133" s="663" t="s">
        <v>5834</v>
      </c>
      <c r="DC133" s="663"/>
      <c r="DD133" s="663"/>
      <c r="DE133" s="663"/>
    </row>
    <row r="134" spans="1:144" ht="15.6" customHeight="1" thickBot="1" x14ac:dyDescent="0.2">
      <c r="A134" s="300"/>
      <c r="B134" s="300"/>
      <c r="C134" s="300" t="s">
        <v>180</v>
      </c>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c r="AF134" s="300"/>
      <c r="AG134" s="300"/>
      <c r="AH134" s="300"/>
      <c r="AI134" s="300"/>
      <c r="AJ134" s="300"/>
      <c r="AK134" s="300"/>
      <c r="AL134" s="300"/>
      <c r="AM134" s="300"/>
      <c r="AN134" s="254"/>
      <c r="AO134" s="376"/>
      <c r="AP134" s="378"/>
      <c r="AQ134" s="378" t="s">
        <v>276</v>
      </c>
      <c r="AR134" s="378"/>
      <c r="AS134" s="378"/>
      <c r="AT134" s="378"/>
      <c r="AU134" s="378"/>
      <c r="AV134" s="378"/>
      <c r="AW134" s="378"/>
      <c r="AX134" s="378"/>
      <c r="AY134" s="378"/>
      <c r="AZ134" s="378"/>
      <c r="BA134" s="378"/>
      <c r="BB134" s="725"/>
      <c r="BC134" s="726"/>
      <c r="BD134" s="727"/>
      <c r="BE134" s="728"/>
      <c r="BF134" s="729"/>
      <c r="BG134" s="726"/>
      <c r="BH134" s="727"/>
      <c r="BI134" s="728"/>
      <c r="BJ134" s="730"/>
      <c r="BK134" s="731"/>
      <c r="BL134" s="732"/>
      <c r="BM134" s="733"/>
      <c r="BN134" s="730"/>
      <c r="BO134" s="731"/>
      <c r="BP134" s="732"/>
      <c r="BQ134" s="733"/>
      <c r="BR134" s="730"/>
      <c r="BS134" s="731"/>
      <c r="BT134" s="732"/>
      <c r="BU134" s="733"/>
      <c r="BV134" s="730"/>
      <c r="BW134" s="731"/>
      <c r="BX134" s="732"/>
      <c r="BY134" s="733"/>
      <c r="BZ134" s="730"/>
      <c r="CA134" s="731"/>
      <c r="CB134" s="732"/>
      <c r="CC134" s="733"/>
      <c r="CD134" s="730"/>
      <c r="CE134" s="731"/>
      <c r="CF134" s="732"/>
      <c r="CG134" s="733"/>
      <c r="CH134" s="730"/>
      <c r="CI134" s="731"/>
      <c r="CJ134" s="732"/>
      <c r="CK134" s="733"/>
      <c r="CL134" s="730"/>
      <c r="CM134" s="731"/>
      <c r="CN134" s="732"/>
      <c r="CO134" s="733"/>
      <c r="CP134" s="730"/>
      <c r="CQ134" s="731"/>
      <c r="CR134" s="732"/>
      <c r="CS134" s="733"/>
      <c r="CT134" s="730"/>
      <c r="CU134" s="731"/>
      <c r="CV134" s="732"/>
      <c r="CW134" s="733"/>
      <c r="CX134" s="1382"/>
      <c r="CY134" s="1383"/>
      <c r="CZ134" s="1383"/>
      <c r="DA134" s="1384"/>
      <c r="DB134" s="734" t="s">
        <v>5834</v>
      </c>
      <c r="DC134" s="734"/>
      <c r="DD134" s="734"/>
      <c r="DE134" s="663"/>
    </row>
    <row r="135" spans="1:144" ht="15.6" customHeight="1" x14ac:dyDescent="0.2">
      <c r="A135" s="303"/>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c r="AI135" s="304"/>
      <c r="AJ135" s="1340" t="s">
        <v>181</v>
      </c>
      <c r="AK135" s="1341"/>
      <c r="AL135" s="1342"/>
      <c r="AM135" s="300"/>
      <c r="AN135" s="254"/>
      <c r="AO135" s="376"/>
      <c r="AP135" s="703"/>
      <c r="AQ135" s="703" t="s">
        <v>269</v>
      </c>
      <c r="AR135" s="703"/>
      <c r="AS135" s="703"/>
      <c r="AT135" s="703"/>
      <c r="AU135" s="703"/>
      <c r="AV135" s="703"/>
      <c r="AW135" s="703"/>
      <c r="AX135" s="703"/>
      <c r="AY135" s="703"/>
      <c r="AZ135" s="703"/>
      <c r="BA135" s="703"/>
      <c r="BB135" s="735"/>
      <c r="BC135" s="736"/>
      <c r="BD135" s="737"/>
      <c r="BE135" s="738"/>
      <c r="BF135" s="739"/>
      <c r="BG135" s="736"/>
      <c r="BH135" s="737"/>
      <c r="BI135" s="738"/>
      <c r="BJ135" s="670"/>
      <c r="BK135" s="740"/>
      <c r="BL135" s="741"/>
      <c r="BM135" s="742"/>
      <c r="BN135" s="670"/>
      <c r="BO135" s="740"/>
      <c r="BP135" s="741"/>
      <c r="BQ135" s="742"/>
      <c r="BR135" s="670"/>
      <c r="BS135" s="740"/>
      <c r="BT135" s="741"/>
      <c r="BU135" s="742"/>
      <c r="BV135" s="670"/>
      <c r="BW135" s="740"/>
      <c r="BX135" s="741"/>
      <c r="BY135" s="742"/>
      <c r="BZ135" s="670"/>
      <c r="CA135" s="740"/>
      <c r="CB135" s="741"/>
      <c r="CC135" s="742"/>
      <c r="CD135" s="670"/>
      <c r="CE135" s="740"/>
      <c r="CF135" s="741"/>
      <c r="CG135" s="742"/>
      <c r="CH135" s="670"/>
      <c r="CI135" s="740"/>
      <c r="CJ135" s="741"/>
      <c r="CK135" s="742"/>
      <c r="CL135" s="670"/>
      <c r="CM135" s="740"/>
      <c r="CN135" s="741"/>
      <c r="CO135" s="742"/>
      <c r="CP135" s="670"/>
      <c r="CQ135" s="740"/>
      <c r="CR135" s="741"/>
      <c r="CS135" s="742"/>
      <c r="CT135" s="670"/>
      <c r="CU135" s="740"/>
      <c r="CV135" s="741"/>
      <c r="CW135" s="742"/>
      <c r="CX135" s="1376"/>
      <c r="CY135" s="1388"/>
      <c r="CZ135" s="1388"/>
      <c r="DA135" s="1389"/>
      <c r="DB135" s="715" t="s">
        <v>5834</v>
      </c>
      <c r="DC135" s="715"/>
      <c r="DD135" s="715"/>
      <c r="DE135" s="663"/>
    </row>
    <row r="136" spans="1:144" ht="15.6" customHeight="1" x14ac:dyDescent="0.15">
      <c r="A136" s="306" t="s">
        <v>182</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c r="AH136" s="300"/>
      <c r="AI136" s="300"/>
      <c r="AJ136" s="306"/>
      <c r="AK136" s="300"/>
      <c r="AL136" s="311"/>
      <c r="AM136" s="300"/>
      <c r="AN136" s="254"/>
      <c r="AO136" s="370"/>
      <c r="AP136" s="370"/>
      <c r="AQ136" s="370" t="s">
        <v>270</v>
      </c>
      <c r="AR136" s="370"/>
      <c r="AS136" s="370"/>
      <c r="AT136" s="370"/>
      <c r="AU136" s="370"/>
      <c r="AV136" s="370"/>
      <c r="AW136" s="370"/>
      <c r="AX136" s="370"/>
      <c r="AY136" s="370"/>
      <c r="AZ136" s="370"/>
      <c r="BA136" s="370"/>
      <c r="BB136" s="679"/>
      <c r="BC136" s="680"/>
      <c r="BD136" s="681"/>
      <c r="BE136" s="682"/>
      <c r="BF136" s="683"/>
      <c r="BG136" s="680"/>
      <c r="BH136" s="681"/>
      <c r="BI136" s="682"/>
      <c r="BJ136" s="684"/>
      <c r="BK136" s="685"/>
      <c r="BL136" s="686"/>
      <c r="BM136" s="687"/>
      <c r="BN136" s="684"/>
      <c r="BO136" s="685"/>
      <c r="BP136" s="686"/>
      <c r="BQ136" s="687"/>
      <c r="BR136" s="684"/>
      <c r="BS136" s="685"/>
      <c r="BT136" s="686"/>
      <c r="BU136" s="687"/>
      <c r="BV136" s="684"/>
      <c r="BW136" s="685"/>
      <c r="BX136" s="686"/>
      <c r="BY136" s="687"/>
      <c r="BZ136" s="684"/>
      <c r="CA136" s="685"/>
      <c r="CB136" s="686"/>
      <c r="CC136" s="687"/>
      <c r="CD136" s="684"/>
      <c r="CE136" s="685"/>
      <c r="CF136" s="686"/>
      <c r="CG136" s="687"/>
      <c r="CH136" s="684"/>
      <c r="CI136" s="685"/>
      <c r="CJ136" s="686"/>
      <c r="CK136" s="687"/>
      <c r="CL136" s="684"/>
      <c r="CM136" s="685"/>
      <c r="CN136" s="686"/>
      <c r="CO136" s="687"/>
      <c r="CP136" s="684"/>
      <c r="CQ136" s="685"/>
      <c r="CR136" s="686"/>
      <c r="CS136" s="687"/>
      <c r="CT136" s="684"/>
      <c r="CU136" s="685"/>
      <c r="CV136" s="686"/>
      <c r="CW136" s="687"/>
      <c r="CX136" s="1370"/>
      <c r="CY136" s="1371"/>
      <c r="CZ136" s="1371"/>
      <c r="DA136" s="1372"/>
      <c r="DB136" s="663" t="s">
        <v>5834</v>
      </c>
      <c r="DC136" s="663"/>
      <c r="DD136" s="663"/>
      <c r="DE136" s="663"/>
    </row>
    <row r="137" spans="1:144" s="300" customFormat="1" ht="15.6" customHeight="1" x14ac:dyDescent="0.15">
      <c r="A137" s="306"/>
      <c r="AJ137" s="306"/>
      <c r="AL137" s="311"/>
      <c r="AN137" s="254"/>
      <c r="AO137" s="370"/>
      <c r="AP137" s="370"/>
      <c r="AQ137" s="370" t="s">
        <v>271</v>
      </c>
      <c r="AR137" s="370"/>
      <c r="AS137" s="370"/>
      <c r="AT137" s="370"/>
      <c r="AU137" s="370"/>
      <c r="AV137" s="370"/>
      <c r="AW137" s="370"/>
      <c r="AX137" s="370"/>
      <c r="AY137" s="370"/>
      <c r="AZ137" s="370"/>
      <c r="BA137" s="370"/>
      <c r="BB137" s="679"/>
      <c r="BC137" s="680"/>
      <c r="BD137" s="681"/>
      <c r="BE137" s="682"/>
      <c r="BF137" s="683"/>
      <c r="BG137" s="680"/>
      <c r="BH137" s="681"/>
      <c r="BI137" s="688"/>
      <c r="BJ137" s="684"/>
      <c r="BK137" s="685"/>
      <c r="BL137" s="686"/>
      <c r="BM137" s="687"/>
      <c r="BN137" s="684"/>
      <c r="BO137" s="685"/>
      <c r="BP137" s="686"/>
      <c r="BQ137" s="687"/>
      <c r="BR137" s="684"/>
      <c r="BS137" s="685"/>
      <c r="BT137" s="686"/>
      <c r="BU137" s="687"/>
      <c r="BV137" s="684"/>
      <c r="BW137" s="685"/>
      <c r="BX137" s="686"/>
      <c r="BY137" s="687"/>
      <c r="BZ137" s="684"/>
      <c r="CA137" s="685"/>
      <c r="CB137" s="686"/>
      <c r="CC137" s="687"/>
      <c r="CD137" s="684"/>
      <c r="CE137" s="685"/>
      <c r="CF137" s="686"/>
      <c r="CG137" s="687"/>
      <c r="CH137" s="684"/>
      <c r="CI137" s="685"/>
      <c r="CJ137" s="686"/>
      <c r="CK137" s="687"/>
      <c r="CL137" s="684"/>
      <c r="CM137" s="685"/>
      <c r="CN137" s="686"/>
      <c r="CO137" s="687"/>
      <c r="CP137" s="684"/>
      <c r="CQ137" s="685"/>
      <c r="CR137" s="686"/>
      <c r="CS137" s="687"/>
      <c r="CT137" s="684"/>
      <c r="CU137" s="685"/>
      <c r="CV137" s="686"/>
      <c r="CW137" s="687"/>
      <c r="CX137" s="1370"/>
      <c r="CY137" s="1371"/>
      <c r="CZ137" s="1371"/>
      <c r="DA137" s="1372"/>
      <c r="DB137" s="663" t="s">
        <v>5834</v>
      </c>
      <c r="DC137" s="663"/>
      <c r="DD137" s="663"/>
      <c r="DE137" s="663"/>
      <c r="DF137" s="518"/>
      <c r="DG137" s="518"/>
      <c r="DH137" s="518"/>
      <c r="DI137" s="518"/>
      <c r="DJ137" s="518"/>
      <c r="DK137" s="518"/>
      <c r="DL137" s="518"/>
      <c r="DM137" s="518"/>
      <c r="DN137" s="518"/>
      <c r="DO137" s="518"/>
      <c r="DP137" s="518"/>
      <c r="DQ137" s="518"/>
      <c r="DR137" s="518"/>
      <c r="DS137" s="518"/>
      <c r="DT137" s="518"/>
      <c r="DU137" s="518"/>
      <c r="DV137" s="518"/>
      <c r="DW137" s="518"/>
      <c r="DX137" s="411"/>
      <c r="DY137" s="411"/>
      <c r="DZ137" s="411"/>
      <c r="EA137" s="411"/>
      <c r="EB137" s="411"/>
      <c r="EC137" s="411"/>
      <c r="ED137" s="411"/>
      <c r="EE137" s="411"/>
      <c r="EF137" s="411"/>
      <c r="EG137" s="411"/>
      <c r="EH137" s="411"/>
      <c r="EI137" s="411"/>
      <c r="EJ137" s="411"/>
      <c r="EK137" s="411"/>
      <c r="EL137" s="411"/>
      <c r="EM137" s="411"/>
      <c r="EN137" s="411"/>
    </row>
    <row r="138" spans="1:144" s="300" customFormat="1" ht="15.6" customHeight="1" x14ac:dyDescent="0.15">
      <c r="A138" s="306"/>
      <c r="B138" s="300" t="s">
        <v>183</v>
      </c>
      <c r="C138" s="1326" t="str">
        <f>IF(AB131&gt;0,AB131,"")</f>
        <v/>
      </c>
      <c r="D138" s="1327"/>
      <c r="E138" s="1328"/>
      <c r="G138" s="302" t="s">
        <v>184</v>
      </c>
      <c r="H138" s="1326" t="str">
        <f>IF(AB124&lt;&gt;"",AB124,"")</f>
        <v/>
      </c>
      <c r="I138" s="1327"/>
      <c r="J138" s="1328"/>
      <c r="L138" s="300" t="s">
        <v>185</v>
      </c>
      <c r="N138" s="1326" t="str">
        <f>IF(OR(C138&lt;&gt;"",H138&lt;&gt;""),C138/H138,"")</f>
        <v/>
      </c>
      <c r="O138" s="1327"/>
      <c r="P138" s="1328"/>
      <c r="R138" s="302" t="s">
        <v>186</v>
      </c>
      <c r="S138" s="1326" t="str">
        <f>IFERROR(VALUE(AB122&amp;AC122&amp;AD122&amp;"."&amp;AF122),"")</f>
        <v/>
      </c>
      <c r="T138" s="1327"/>
      <c r="U138" s="1328"/>
      <c r="AJ138" s="1329" t="str">
        <f>IF(OR(N138&lt;&gt;"",S138&lt;&gt;""),IF(N138&gt;=S138,"○",""),"")</f>
        <v/>
      </c>
      <c r="AK138" s="1330"/>
      <c r="AL138" s="1331"/>
      <c r="AN138" s="254"/>
      <c r="AO138" s="376" t="s">
        <v>249</v>
      </c>
      <c r="AP138" s="376"/>
      <c r="AQ138" s="376" t="s">
        <v>272</v>
      </c>
      <c r="AR138" s="376"/>
      <c r="AS138" s="376"/>
      <c r="AT138" s="376"/>
      <c r="AU138" s="376"/>
      <c r="AV138" s="376"/>
      <c r="AW138" s="376"/>
      <c r="AX138" s="376"/>
      <c r="AY138" s="376"/>
      <c r="AZ138" s="376"/>
      <c r="BA138" s="376"/>
      <c r="BB138" s="689"/>
      <c r="BC138" s="690"/>
      <c r="BD138" s="691"/>
      <c r="BE138" s="692"/>
      <c r="BF138" s="693"/>
      <c r="BG138" s="690"/>
      <c r="BH138" s="691"/>
      <c r="BI138" s="692"/>
      <c r="BJ138" s="684"/>
      <c r="BK138" s="685"/>
      <c r="BL138" s="686"/>
      <c r="BM138" s="687"/>
      <c r="BN138" s="684"/>
      <c r="BO138" s="685"/>
      <c r="BP138" s="686"/>
      <c r="BQ138" s="687"/>
      <c r="BR138" s="684"/>
      <c r="BS138" s="685"/>
      <c r="BT138" s="686"/>
      <c r="BU138" s="687"/>
      <c r="BV138" s="684"/>
      <c r="BW138" s="685"/>
      <c r="BX138" s="686"/>
      <c r="BY138" s="687"/>
      <c r="BZ138" s="684"/>
      <c r="CA138" s="685"/>
      <c r="CB138" s="686"/>
      <c r="CC138" s="687"/>
      <c r="CD138" s="684"/>
      <c r="CE138" s="685"/>
      <c r="CF138" s="686"/>
      <c r="CG138" s="687"/>
      <c r="CH138" s="684"/>
      <c r="CI138" s="685"/>
      <c r="CJ138" s="686"/>
      <c r="CK138" s="687"/>
      <c r="CL138" s="684"/>
      <c r="CM138" s="685"/>
      <c r="CN138" s="686"/>
      <c r="CO138" s="687"/>
      <c r="CP138" s="684"/>
      <c r="CQ138" s="685"/>
      <c r="CR138" s="686"/>
      <c r="CS138" s="687"/>
      <c r="CT138" s="684"/>
      <c r="CU138" s="685"/>
      <c r="CV138" s="686"/>
      <c r="CW138" s="687"/>
      <c r="CX138" s="1370"/>
      <c r="CY138" s="1371"/>
      <c r="CZ138" s="1371"/>
      <c r="DA138" s="1372"/>
      <c r="DB138" s="663" t="s">
        <v>5834</v>
      </c>
      <c r="DC138" s="663"/>
      <c r="DD138" s="663"/>
      <c r="DE138" s="663"/>
      <c r="DF138" s="518"/>
      <c r="DG138" s="518"/>
      <c r="DH138" s="518"/>
      <c r="DI138" s="518"/>
      <c r="DJ138" s="518"/>
      <c r="DK138" s="518"/>
      <c r="DL138" s="518"/>
      <c r="DM138" s="518"/>
      <c r="DN138" s="518"/>
      <c r="DO138" s="518"/>
      <c r="DP138" s="518"/>
      <c r="DQ138" s="518"/>
      <c r="DR138" s="518"/>
      <c r="DS138" s="518"/>
      <c r="DT138" s="518"/>
      <c r="DU138" s="518"/>
      <c r="DV138" s="518"/>
      <c r="DW138" s="518"/>
      <c r="DX138" s="411"/>
      <c r="DY138" s="411"/>
      <c r="DZ138" s="411"/>
      <c r="EA138" s="411"/>
      <c r="EB138" s="411"/>
      <c r="EC138" s="411"/>
      <c r="ED138" s="411"/>
      <c r="EE138" s="411"/>
      <c r="EF138" s="411"/>
      <c r="EG138" s="411"/>
      <c r="EH138" s="411"/>
      <c r="EI138" s="411"/>
      <c r="EJ138" s="411"/>
      <c r="EK138" s="411"/>
      <c r="EL138" s="411"/>
      <c r="EM138" s="411"/>
      <c r="EN138" s="411"/>
    </row>
    <row r="139" spans="1:144" s="300" customFormat="1" ht="15.6" customHeight="1" x14ac:dyDescent="0.15">
      <c r="A139" s="320"/>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5" t="s">
        <v>187</v>
      </c>
      <c r="X139" s="321"/>
      <c r="Y139" s="321"/>
      <c r="Z139" s="321"/>
      <c r="AA139" s="321"/>
      <c r="AB139" s="321"/>
      <c r="AC139" s="321"/>
      <c r="AD139" s="321"/>
      <c r="AE139" s="321"/>
      <c r="AF139" s="321"/>
      <c r="AG139" s="321"/>
      <c r="AH139" s="321"/>
      <c r="AI139" s="321"/>
      <c r="AJ139" s="320"/>
      <c r="AK139" s="321"/>
      <c r="AL139" s="324"/>
      <c r="AN139" s="254"/>
      <c r="AO139" s="376"/>
      <c r="AP139" s="376"/>
      <c r="AQ139" s="376" t="s">
        <v>273</v>
      </c>
      <c r="AR139" s="376"/>
      <c r="AS139" s="376"/>
      <c r="AT139" s="376"/>
      <c r="AU139" s="376"/>
      <c r="AV139" s="376"/>
      <c r="AW139" s="376"/>
      <c r="AX139" s="376"/>
      <c r="AY139" s="376"/>
      <c r="AZ139" s="376"/>
      <c r="BA139" s="376"/>
      <c r="BB139" s="689"/>
      <c r="BC139" s="690"/>
      <c r="BD139" s="691"/>
      <c r="BE139" s="692"/>
      <c r="BF139" s="693"/>
      <c r="BG139" s="690"/>
      <c r="BH139" s="691"/>
      <c r="BI139" s="692"/>
      <c r="BJ139" s="684"/>
      <c r="BK139" s="685"/>
      <c r="BL139" s="686"/>
      <c r="BM139" s="687"/>
      <c r="BN139" s="684"/>
      <c r="BO139" s="685"/>
      <c r="BP139" s="686"/>
      <c r="BQ139" s="687"/>
      <c r="BR139" s="684"/>
      <c r="BS139" s="685"/>
      <c r="BT139" s="686"/>
      <c r="BU139" s="687"/>
      <c r="BV139" s="684"/>
      <c r="BW139" s="685"/>
      <c r="BX139" s="686"/>
      <c r="BY139" s="687"/>
      <c r="BZ139" s="684"/>
      <c r="CA139" s="685"/>
      <c r="CB139" s="686"/>
      <c r="CC139" s="687"/>
      <c r="CD139" s="684"/>
      <c r="CE139" s="685"/>
      <c r="CF139" s="686"/>
      <c r="CG139" s="687"/>
      <c r="CH139" s="684"/>
      <c r="CI139" s="685"/>
      <c r="CJ139" s="686"/>
      <c r="CK139" s="687"/>
      <c r="CL139" s="684"/>
      <c r="CM139" s="685"/>
      <c r="CN139" s="686"/>
      <c r="CO139" s="687"/>
      <c r="CP139" s="684"/>
      <c r="CQ139" s="685"/>
      <c r="CR139" s="686"/>
      <c r="CS139" s="687"/>
      <c r="CT139" s="684"/>
      <c r="CU139" s="685"/>
      <c r="CV139" s="686"/>
      <c r="CW139" s="687"/>
      <c r="CX139" s="1370"/>
      <c r="CY139" s="1371"/>
      <c r="CZ139" s="1371"/>
      <c r="DA139" s="1372"/>
      <c r="DB139" s="663" t="s">
        <v>5834</v>
      </c>
      <c r="DC139" s="663"/>
      <c r="DD139" s="663"/>
      <c r="DE139" s="663"/>
      <c r="DF139" s="518"/>
      <c r="DG139" s="518"/>
      <c r="DH139" s="518"/>
      <c r="DI139" s="518"/>
      <c r="DJ139" s="518"/>
      <c r="DK139" s="518"/>
      <c r="DL139" s="518"/>
      <c r="DM139" s="518"/>
      <c r="DN139" s="518"/>
      <c r="DO139" s="518"/>
      <c r="DP139" s="518"/>
      <c r="DQ139" s="518"/>
      <c r="DR139" s="518"/>
      <c r="DS139" s="518"/>
      <c r="DT139" s="518"/>
      <c r="DU139" s="518"/>
      <c r="DV139" s="518"/>
      <c r="DW139" s="518"/>
      <c r="DX139" s="411"/>
      <c r="DY139" s="411"/>
      <c r="DZ139" s="411"/>
      <c r="EA139" s="411"/>
      <c r="EB139" s="411"/>
      <c r="EC139" s="411"/>
      <c r="ED139" s="411"/>
      <c r="EE139" s="411"/>
      <c r="EF139" s="411"/>
      <c r="EG139" s="411"/>
      <c r="EH139" s="411"/>
      <c r="EI139" s="411"/>
      <c r="EJ139" s="411"/>
      <c r="EK139" s="411"/>
      <c r="EL139" s="411"/>
      <c r="EM139" s="411"/>
      <c r="EN139" s="411"/>
    </row>
    <row r="140" spans="1:144" s="300" customFormat="1" ht="15.6" customHeight="1" x14ac:dyDescent="0.15">
      <c r="A140" s="306" t="s">
        <v>188</v>
      </c>
      <c r="AJ140" s="306"/>
      <c r="AL140" s="311"/>
      <c r="AN140" s="254"/>
      <c r="AO140" s="376"/>
      <c r="AP140" s="376"/>
      <c r="AQ140" s="376" t="s">
        <v>275</v>
      </c>
      <c r="AR140" s="376"/>
      <c r="AS140" s="376"/>
      <c r="AT140" s="376"/>
      <c r="AU140" s="376"/>
      <c r="AV140" s="376"/>
      <c r="AW140" s="376"/>
      <c r="AX140" s="376"/>
      <c r="AY140" s="376"/>
      <c r="AZ140" s="376"/>
      <c r="BA140" s="376"/>
      <c r="BB140" s="689"/>
      <c r="BC140" s="690"/>
      <c r="BD140" s="691"/>
      <c r="BE140" s="692"/>
      <c r="BF140" s="693"/>
      <c r="BG140" s="690"/>
      <c r="BH140" s="691"/>
      <c r="BI140" s="692"/>
      <c r="BJ140" s="684"/>
      <c r="BK140" s="685"/>
      <c r="BL140" s="686"/>
      <c r="BM140" s="687"/>
      <c r="BN140" s="684"/>
      <c r="BO140" s="685"/>
      <c r="BP140" s="686"/>
      <c r="BQ140" s="687"/>
      <c r="BR140" s="684"/>
      <c r="BS140" s="685"/>
      <c r="BT140" s="686"/>
      <c r="BU140" s="687"/>
      <c r="BV140" s="684"/>
      <c r="BW140" s="685"/>
      <c r="BX140" s="686"/>
      <c r="BY140" s="687"/>
      <c r="BZ140" s="684"/>
      <c r="CA140" s="685"/>
      <c r="CB140" s="686"/>
      <c r="CC140" s="687"/>
      <c r="CD140" s="684"/>
      <c r="CE140" s="685"/>
      <c r="CF140" s="686"/>
      <c r="CG140" s="687"/>
      <c r="CH140" s="684"/>
      <c r="CI140" s="685"/>
      <c r="CJ140" s="686"/>
      <c r="CK140" s="687"/>
      <c r="CL140" s="684"/>
      <c r="CM140" s="685"/>
      <c r="CN140" s="686"/>
      <c r="CO140" s="687"/>
      <c r="CP140" s="684"/>
      <c r="CQ140" s="685"/>
      <c r="CR140" s="686"/>
      <c r="CS140" s="687"/>
      <c r="CT140" s="684"/>
      <c r="CU140" s="685"/>
      <c r="CV140" s="686"/>
      <c r="CW140" s="687"/>
      <c r="CX140" s="1370"/>
      <c r="CY140" s="1371"/>
      <c r="CZ140" s="1371"/>
      <c r="DA140" s="1372"/>
      <c r="DB140" s="663" t="s">
        <v>5834</v>
      </c>
      <c r="DC140" s="663"/>
      <c r="DD140" s="663"/>
      <c r="DE140" s="663"/>
      <c r="DF140" s="518"/>
      <c r="DG140" s="518"/>
      <c r="DH140" s="518"/>
      <c r="DI140" s="518"/>
      <c r="DJ140" s="518"/>
      <c r="DK140" s="518"/>
      <c r="DL140" s="518"/>
      <c r="DM140" s="518"/>
      <c r="DN140" s="518"/>
      <c r="DO140" s="518"/>
      <c r="DP140" s="518"/>
      <c r="DQ140" s="518"/>
      <c r="DR140" s="518"/>
      <c r="DS140" s="518"/>
      <c r="DT140" s="518"/>
      <c r="DU140" s="518"/>
      <c r="DV140" s="518"/>
      <c r="DW140" s="518"/>
      <c r="DX140" s="411"/>
      <c r="DY140" s="411"/>
      <c r="DZ140" s="411"/>
      <c r="EA140" s="411"/>
      <c r="EB140" s="411"/>
      <c r="EC140" s="411"/>
      <c r="ED140" s="411"/>
      <c r="EE140" s="411"/>
      <c r="EF140" s="411"/>
      <c r="EG140" s="411"/>
      <c r="EH140" s="411"/>
      <c r="EI140" s="411"/>
      <c r="EJ140" s="411"/>
      <c r="EK140" s="411"/>
      <c r="EL140" s="411"/>
      <c r="EM140" s="411"/>
      <c r="EN140" s="411"/>
    </row>
    <row r="141" spans="1:144" s="300" customFormat="1" ht="15.6" customHeight="1" thickBot="1" x14ac:dyDescent="0.2">
      <c r="A141" s="306"/>
      <c r="AJ141" s="306"/>
      <c r="AL141" s="311"/>
      <c r="AN141" s="254"/>
      <c r="AO141" s="376"/>
      <c r="AP141" s="378"/>
      <c r="AQ141" s="378" t="s">
        <v>276</v>
      </c>
      <c r="AR141" s="378"/>
      <c r="AS141" s="378"/>
      <c r="AT141" s="378"/>
      <c r="AU141" s="378"/>
      <c r="AV141" s="378"/>
      <c r="AW141" s="378"/>
      <c r="AX141" s="378"/>
      <c r="AY141" s="378"/>
      <c r="AZ141" s="378"/>
      <c r="BA141" s="378"/>
      <c r="BB141" s="725"/>
      <c r="BC141" s="726"/>
      <c r="BD141" s="727"/>
      <c r="BE141" s="728"/>
      <c r="BF141" s="729"/>
      <c r="BG141" s="726"/>
      <c r="BH141" s="727"/>
      <c r="BI141" s="728"/>
      <c r="BJ141" s="730"/>
      <c r="BK141" s="731"/>
      <c r="BL141" s="732"/>
      <c r="BM141" s="733"/>
      <c r="BN141" s="730"/>
      <c r="BO141" s="731"/>
      <c r="BP141" s="732"/>
      <c r="BQ141" s="733"/>
      <c r="BR141" s="730"/>
      <c r="BS141" s="731"/>
      <c r="BT141" s="732"/>
      <c r="BU141" s="733"/>
      <c r="BV141" s="730"/>
      <c r="BW141" s="731"/>
      <c r="BX141" s="732"/>
      <c r="BY141" s="733"/>
      <c r="BZ141" s="730"/>
      <c r="CA141" s="731"/>
      <c r="CB141" s="732"/>
      <c r="CC141" s="733"/>
      <c r="CD141" s="730"/>
      <c r="CE141" s="731"/>
      <c r="CF141" s="732"/>
      <c r="CG141" s="733"/>
      <c r="CH141" s="730"/>
      <c r="CI141" s="731"/>
      <c r="CJ141" s="732"/>
      <c r="CK141" s="733"/>
      <c r="CL141" s="730"/>
      <c r="CM141" s="731"/>
      <c r="CN141" s="732"/>
      <c r="CO141" s="733"/>
      <c r="CP141" s="730"/>
      <c r="CQ141" s="731"/>
      <c r="CR141" s="732"/>
      <c r="CS141" s="733"/>
      <c r="CT141" s="730"/>
      <c r="CU141" s="731"/>
      <c r="CV141" s="732"/>
      <c r="CW141" s="733"/>
      <c r="CX141" s="1382"/>
      <c r="CY141" s="1383"/>
      <c r="CZ141" s="1383"/>
      <c r="DA141" s="1384"/>
      <c r="DB141" s="734" t="s">
        <v>5834</v>
      </c>
      <c r="DC141" s="734"/>
      <c r="DD141" s="734"/>
      <c r="DE141" s="663"/>
      <c r="DF141" s="518"/>
      <c r="DG141" s="518"/>
      <c r="DH141" s="518"/>
      <c r="DI141" s="518"/>
      <c r="DJ141" s="518"/>
      <c r="DK141" s="518"/>
      <c r="DL141" s="518"/>
      <c r="DM141" s="518"/>
      <c r="DN141" s="518"/>
      <c r="DO141" s="518"/>
      <c r="DP141" s="518"/>
      <c r="DQ141" s="518"/>
      <c r="DR141" s="518"/>
      <c r="DS141" s="518"/>
      <c r="DT141" s="518"/>
      <c r="DU141" s="518"/>
      <c r="DV141" s="518"/>
      <c r="DW141" s="518"/>
      <c r="DX141" s="411"/>
      <c r="DY141" s="411"/>
      <c r="DZ141" s="411"/>
      <c r="EA141" s="411"/>
      <c r="EB141" s="411"/>
      <c r="EC141" s="411"/>
      <c r="ED141" s="411"/>
      <c r="EE141" s="411"/>
      <c r="EF141" s="411"/>
      <c r="EG141" s="411"/>
      <c r="EH141" s="411"/>
      <c r="EI141" s="411"/>
      <c r="EJ141" s="411"/>
      <c r="EK141" s="411"/>
      <c r="EL141" s="411"/>
      <c r="EM141" s="411"/>
      <c r="EN141" s="411"/>
    </row>
    <row r="142" spans="1:144" s="300" customFormat="1" ht="15.6" customHeight="1" x14ac:dyDescent="0.15">
      <c r="A142" s="306"/>
      <c r="B142" s="300" t="s">
        <v>189</v>
      </c>
      <c r="C142" s="1326" t="str">
        <f>IF(S132&lt;&gt;"",S132,"")</f>
        <v/>
      </c>
      <c r="D142" s="1327"/>
      <c r="E142" s="1328"/>
      <c r="G142" s="302" t="s">
        <v>190</v>
      </c>
      <c r="H142" s="1326" t="str">
        <f>IF(AB125&lt;&gt;"",AB125,"")</f>
        <v/>
      </c>
      <c r="I142" s="1327"/>
      <c r="J142" s="1328"/>
      <c r="L142" s="300" t="s">
        <v>185</v>
      </c>
      <c r="N142" s="1326" t="str">
        <f>IF(OR(C142&lt;&gt;"",H142&lt;&gt;""),C142/H142,"")</f>
        <v/>
      </c>
      <c r="O142" s="1327"/>
      <c r="P142" s="1328"/>
      <c r="R142" s="302" t="s">
        <v>191</v>
      </c>
      <c r="S142" s="1326" t="str">
        <f>IFERROR(VALUE(AB123&amp;AC123&amp;AD123&amp;"."&amp;AF123),"")</f>
        <v/>
      </c>
      <c r="T142" s="1327"/>
      <c r="U142" s="1328"/>
      <c r="AJ142" s="1329" t="str">
        <f>IF(OR(N142&lt;&gt;"",S142&lt;&gt;""),IF(N142&gt;=S142,"○",""),"")</f>
        <v/>
      </c>
      <c r="AK142" s="1330"/>
      <c r="AL142" s="1331"/>
      <c r="AN142" s="254"/>
      <c r="AO142" s="376"/>
      <c r="AP142" s="376"/>
      <c r="AQ142" s="376" t="s">
        <v>269</v>
      </c>
      <c r="AR142" s="376"/>
      <c r="AS142" s="376"/>
      <c r="AT142" s="376"/>
      <c r="AU142" s="376"/>
      <c r="AV142" s="376"/>
      <c r="AW142" s="376"/>
      <c r="AX142" s="376"/>
      <c r="AY142" s="376"/>
      <c r="AZ142" s="376"/>
      <c r="BA142" s="376"/>
      <c r="BB142" s="743"/>
      <c r="BC142" s="744"/>
      <c r="BD142" s="745"/>
      <c r="BE142" s="746"/>
      <c r="BF142" s="747"/>
      <c r="BG142" s="744"/>
      <c r="BH142" s="745"/>
      <c r="BI142" s="746"/>
      <c r="BJ142" s="748"/>
      <c r="BK142" s="749"/>
      <c r="BL142" s="750"/>
      <c r="BM142" s="751"/>
      <c r="BN142" s="748"/>
      <c r="BO142" s="749"/>
      <c r="BP142" s="750"/>
      <c r="BQ142" s="751"/>
      <c r="BR142" s="748"/>
      <c r="BS142" s="749"/>
      <c r="BT142" s="750"/>
      <c r="BU142" s="751"/>
      <c r="BV142" s="748"/>
      <c r="BW142" s="749"/>
      <c r="BX142" s="750"/>
      <c r="BY142" s="751"/>
      <c r="BZ142" s="748"/>
      <c r="CA142" s="749"/>
      <c r="CB142" s="750"/>
      <c r="CC142" s="751"/>
      <c r="CD142" s="748"/>
      <c r="CE142" s="749"/>
      <c r="CF142" s="750"/>
      <c r="CG142" s="751"/>
      <c r="CH142" s="748"/>
      <c r="CI142" s="749"/>
      <c r="CJ142" s="750"/>
      <c r="CK142" s="751"/>
      <c r="CL142" s="748"/>
      <c r="CM142" s="749"/>
      <c r="CN142" s="750"/>
      <c r="CO142" s="751"/>
      <c r="CP142" s="748"/>
      <c r="CQ142" s="749"/>
      <c r="CR142" s="750"/>
      <c r="CS142" s="751"/>
      <c r="CT142" s="748"/>
      <c r="CU142" s="749"/>
      <c r="CV142" s="750"/>
      <c r="CW142" s="751"/>
      <c r="CX142" s="1385"/>
      <c r="CY142" s="1386"/>
      <c r="CZ142" s="1386"/>
      <c r="DA142" s="1387"/>
      <c r="DB142" s="663" t="s">
        <v>5834</v>
      </c>
      <c r="DC142" s="663"/>
      <c r="DD142" s="663"/>
      <c r="DE142" s="663"/>
      <c r="DF142" s="518"/>
      <c r="DG142" s="518"/>
      <c r="DH142" s="518"/>
      <c r="DI142" s="518"/>
      <c r="DJ142" s="518"/>
      <c r="DK142" s="518"/>
      <c r="DL142" s="518"/>
      <c r="DM142" s="518"/>
      <c r="DN142" s="518"/>
      <c r="DO142" s="518"/>
      <c r="DP142" s="518"/>
      <c r="DQ142" s="518"/>
      <c r="DR142" s="518"/>
      <c r="DS142" s="518"/>
      <c r="DT142" s="518"/>
      <c r="DU142" s="518"/>
      <c r="DV142" s="518"/>
      <c r="DW142" s="518"/>
      <c r="DX142" s="411"/>
      <c r="DY142" s="411"/>
      <c r="DZ142" s="411"/>
      <c r="EA142" s="411"/>
      <c r="EB142" s="411"/>
      <c r="EC142" s="411"/>
      <c r="ED142" s="411"/>
      <c r="EE142" s="411"/>
      <c r="EF142" s="411"/>
      <c r="EG142" s="411"/>
      <c r="EH142" s="411"/>
      <c r="EI142" s="411"/>
      <c r="EJ142" s="411"/>
      <c r="EK142" s="411"/>
      <c r="EL142" s="411"/>
      <c r="EM142" s="411"/>
      <c r="EN142" s="411"/>
    </row>
    <row r="143" spans="1:144" s="300" customFormat="1" ht="15.6" customHeight="1" x14ac:dyDescent="0.15">
      <c r="A143" s="320"/>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5" t="s">
        <v>187</v>
      </c>
      <c r="X143" s="321"/>
      <c r="Y143" s="321"/>
      <c r="Z143" s="321"/>
      <c r="AA143" s="321"/>
      <c r="AB143" s="321"/>
      <c r="AC143" s="321"/>
      <c r="AD143" s="321"/>
      <c r="AE143" s="321"/>
      <c r="AF143" s="321"/>
      <c r="AG143" s="321"/>
      <c r="AH143" s="321"/>
      <c r="AI143" s="321"/>
      <c r="AJ143" s="320"/>
      <c r="AK143" s="321"/>
      <c r="AL143" s="324"/>
      <c r="AN143" s="254"/>
      <c r="AO143" s="370"/>
      <c r="AP143" s="370"/>
      <c r="AQ143" s="370" t="s">
        <v>270</v>
      </c>
      <c r="AR143" s="370"/>
      <c r="AS143" s="370"/>
      <c r="AT143" s="370"/>
      <c r="AU143" s="370"/>
      <c r="AV143" s="370"/>
      <c r="AW143" s="370"/>
      <c r="AX143" s="370"/>
      <c r="AY143" s="370"/>
      <c r="AZ143" s="370"/>
      <c r="BA143" s="370"/>
      <c r="BB143" s="679"/>
      <c r="BC143" s="680"/>
      <c r="BD143" s="681"/>
      <c r="BE143" s="682"/>
      <c r="BF143" s="683"/>
      <c r="BG143" s="680"/>
      <c r="BH143" s="681"/>
      <c r="BI143" s="682"/>
      <c r="BJ143" s="684"/>
      <c r="BK143" s="685"/>
      <c r="BL143" s="686"/>
      <c r="BM143" s="687"/>
      <c r="BN143" s="684"/>
      <c r="BO143" s="685"/>
      <c r="BP143" s="686"/>
      <c r="BQ143" s="687"/>
      <c r="BR143" s="684"/>
      <c r="BS143" s="685"/>
      <c r="BT143" s="686"/>
      <c r="BU143" s="687"/>
      <c r="BV143" s="684"/>
      <c r="BW143" s="685"/>
      <c r="BX143" s="686"/>
      <c r="BY143" s="687"/>
      <c r="BZ143" s="684"/>
      <c r="CA143" s="685"/>
      <c r="CB143" s="686"/>
      <c r="CC143" s="687"/>
      <c r="CD143" s="684"/>
      <c r="CE143" s="685"/>
      <c r="CF143" s="686"/>
      <c r="CG143" s="687"/>
      <c r="CH143" s="684"/>
      <c r="CI143" s="685"/>
      <c r="CJ143" s="686"/>
      <c r="CK143" s="687"/>
      <c r="CL143" s="684"/>
      <c r="CM143" s="685"/>
      <c r="CN143" s="686"/>
      <c r="CO143" s="687"/>
      <c r="CP143" s="684"/>
      <c r="CQ143" s="685"/>
      <c r="CR143" s="686"/>
      <c r="CS143" s="687"/>
      <c r="CT143" s="684"/>
      <c r="CU143" s="685"/>
      <c r="CV143" s="686"/>
      <c r="CW143" s="687"/>
      <c r="CX143" s="1370"/>
      <c r="CY143" s="1371"/>
      <c r="CZ143" s="1371"/>
      <c r="DA143" s="1372"/>
      <c r="DB143" s="663" t="s">
        <v>5834</v>
      </c>
      <c r="DC143" s="663"/>
      <c r="DD143" s="663"/>
      <c r="DE143" s="663"/>
      <c r="DF143" s="518"/>
      <c r="DG143" s="518"/>
      <c r="DH143" s="518"/>
      <c r="DI143" s="518"/>
      <c r="DJ143" s="518"/>
      <c r="DK143" s="518"/>
      <c r="DL143" s="518"/>
      <c r="DM143" s="518"/>
      <c r="DN143" s="518"/>
      <c r="DO143" s="518"/>
      <c r="DP143" s="518"/>
      <c r="DQ143" s="518"/>
      <c r="DR143" s="518"/>
      <c r="DS143" s="518"/>
      <c r="DT143" s="518"/>
      <c r="DU143" s="518"/>
      <c r="DV143" s="518"/>
      <c r="DW143" s="518"/>
      <c r="DX143" s="411"/>
      <c r="DY143" s="411"/>
      <c r="DZ143" s="411"/>
      <c r="EA143" s="411"/>
      <c r="EB143" s="411"/>
      <c r="EC143" s="411"/>
      <c r="ED143" s="411"/>
      <c r="EE143" s="411"/>
      <c r="EF143" s="411"/>
      <c r="EG143" s="411"/>
      <c r="EH143" s="411"/>
      <c r="EI143" s="411"/>
      <c r="EJ143" s="411"/>
      <c r="EK143" s="411"/>
      <c r="EL143" s="411"/>
      <c r="EM143" s="411"/>
      <c r="EN143" s="411"/>
    </row>
    <row r="144" spans="1:144" s="300" customFormat="1" ht="15.6" customHeight="1" x14ac:dyDescent="0.15">
      <c r="AN144" s="254"/>
      <c r="AO144" s="370"/>
      <c r="AP144" s="370"/>
      <c r="AQ144" s="370" t="s">
        <v>271</v>
      </c>
      <c r="AR144" s="370"/>
      <c r="AS144" s="370"/>
      <c r="AT144" s="370"/>
      <c r="AU144" s="370"/>
      <c r="AV144" s="370"/>
      <c r="AW144" s="370"/>
      <c r="AX144" s="370"/>
      <c r="AY144" s="370"/>
      <c r="AZ144" s="370"/>
      <c r="BA144" s="370"/>
      <c r="BB144" s="679"/>
      <c r="BC144" s="680"/>
      <c r="BD144" s="681"/>
      <c r="BE144" s="682"/>
      <c r="BF144" s="683"/>
      <c r="BG144" s="680"/>
      <c r="BH144" s="681"/>
      <c r="BI144" s="688"/>
      <c r="BJ144" s="684"/>
      <c r="BK144" s="685"/>
      <c r="BL144" s="686"/>
      <c r="BM144" s="687"/>
      <c r="BN144" s="684"/>
      <c r="BO144" s="685"/>
      <c r="BP144" s="686"/>
      <c r="BQ144" s="687"/>
      <c r="BR144" s="684"/>
      <c r="BS144" s="685"/>
      <c r="BT144" s="686"/>
      <c r="BU144" s="687"/>
      <c r="BV144" s="684"/>
      <c r="BW144" s="685"/>
      <c r="BX144" s="686"/>
      <c r="BY144" s="687"/>
      <c r="BZ144" s="684"/>
      <c r="CA144" s="685"/>
      <c r="CB144" s="686"/>
      <c r="CC144" s="687"/>
      <c r="CD144" s="684"/>
      <c r="CE144" s="685"/>
      <c r="CF144" s="686"/>
      <c r="CG144" s="687"/>
      <c r="CH144" s="684"/>
      <c r="CI144" s="685"/>
      <c r="CJ144" s="686"/>
      <c r="CK144" s="687"/>
      <c r="CL144" s="684"/>
      <c r="CM144" s="685"/>
      <c r="CN144" s="686"/>
      <c r="CO144" s="687"/>
      <c r="CP144" s="684"/>
      <c r="CQ144" s="685"/>
      <c r="CR144" s="686"/>
      <c r="CS144" s="687"/>
      <c r="CT144" s="684"/>
      <c r="CU144" s="685"/>
      <c r="CV144" s="686"/>
      <c r="CW144" s="687"/>
      <c r="CX144" s="1370"/>
      <c r="CY144" s="1371"/>
      <c r="CZ144" s="1371"/>
      <c r="DA144" s="1372"/>
      <c r="DB144" s="663" t="s">
        <v>5834</v>
      </c>
      <c r="DC144" s="663"/>
      <c r="DD144" s="663"/>
      <c r="DE144" s="663"/>
      <c r="DF144" s="518"/>
      <c r="DG144" s="518"/>
      <c r="DH144" s="518"/>
      <c r="DI144" s="518"/>
      <c r="DJ144" s="518"/>
      <c r="DK144" s="518"/>
      <c r="DL144" s="518"/>
      <c r="DM144" s="518"/>
      <c r="DN144" s="518"/>
      <c r="DO144" s="518"/>
      <c r="DP144" s="518"/>
      <c r="DQ144" s="518"/>
      <c r="DR144" s="518"/>
      <c r="DS144" s="518"/>
      <c r="DT144" s="518"/>
      <c r="DU144" s="518"/>
      <c r="DV144" s="518"/>
      <c r="DW144" s="518"/>
      <c r="DX144" s="411"/>
      <c r="DY144" s="411"/>
      <c r="DZ144" s="411"/>
      <c r="EA144" s="411"/>
      <c r="EB144" s="411"/>
      <c r="EC144" s="411"/>
      <c r="ED144" s="411"/>
      <c r="EE144" s="411"/>
      <c r="EF144" s="411"/>
      <c r="EG144" s="411"/>
      <c r="EH144" s="411"/>
      <c r="EI144" s="411"/>
      <c r="EJ144" s="411"/>
      <c r="EK144" s="411"/>
      <c r="EL144" s="411"/>
      <c r="EM144" s="411"/>
      <c r="EN144" s="411"/>
    </row>
    <row r="145" spans="26:144" s="300" customFormat="1" ht="15.6" customHeight="1" x14ac:dyDescent="0.15">
      <c r="AN145" s="254"/>
      <c r="AO145" s="376" t="s">
        <v>253</v>
      </c>
      <c r="AP145" s="376"/>
      <c r="AQ145" s="376" t="s">
        <v>272</v>
      </c>
      <c r="AR145" s="376"/>
      <c r="AS145" s="376"/>
      <c r="AT145" s="376"/>
      <c r="AU145" s="376"/>
      <c r="AV145" s="376"/>
      <c r="AW145" s="376"/>
      <c r="AX145" s="376"/>
      <c r="AY145" s="376"/>
      <c r="AZ145" s="376"/>
      <c r="BA145" s="376"/>
      <c r="BB145" s="689"/>
      <c r="BC145" s="690"/>
      <c r="BD145" s="691"/>
      <c r="BE145" s="692"/>
      <c r="BF145" s="693"/>
      <c r="BG145" s="690"/>
      <c r="BH145" s="691"/>
      <c r="BI145" s="692"/>
      <c r="BJ145" s="684"/>
      <c r="BK145" s="685"/>
      <c r="BL145" s="686"/>
      <c r="BM145" s="687"/>
      <c r="BN145" s="684"/>
      <c r="BO145" s="685"/>
      <c r="BP145" s="686"/>
      <c r="BQ145" s="687"/>
      <c r="BR145" s="684"/>
      <c r="BS145" s="685"/>
      <c r="BT145" s="686"/>
      <c r="BU145" s="687"/>
      <c r="BV145" s="684"/>
      <c r="BW145" s="685"/>
      <c r="BX145" s="686"/>
      <c r="BY145" s="687"/>
      <c r="BZ145" s="684"/>
      <c r="CA145" s="685"/>
      <c r="CB145" s="686"/>
      <c r="CC145" s="687"/>
      <c r="CD145" s="684"/>
      <c r="CE145" s="685"/>
      <c r="CF145" s="686"/>
      <c r="CG145" s="687"/>
      <c r="CH145" s="684"/>
      <c r="CI145" s="685"/>
      <c r="CJ145" s="686"/>
      <c r="CK145" s="687"/>
      <c r="CL145" s="684"/>
      <c r="CM145" s="685"/>
      <c r="CN145" s="686"/>
      <c r="CO145" s="687"/>
      <c r="CP145" s="684"/>
      <c r="CQ145" s="685"/>
      <c r="CR145" s="686"/>
      <c r="CS145" s="687"/>
      <c r="CT145" s="684"/>
      <c r="CU145" s="685"/>
      <c r="CV145" s="686"/>
      <c r="CW145" s="687"/>
      <c r="CX145" s="1370"/>
      <c r="CY145" s="1371"/>
      <c r="CZ145" s="1371"/>
      <c r="DA145" s="1372"/>
      <c r="DB145" s="663" t="s">
        <v>5834</v>
      </c>
      <c r="DC145" s="663"/>
      <c r="DD145" s="663"/>
      <c r="DE145" s="663"/>
      <c r="DF145" s="518"/>
      <c r="DG145" s="518"/>
      <c r="DH145" s="518"/>
      <c r="DI145" s="518"/>
      <c r="DJ145" s="518"/>
      <c r="DK145" s="518"/>
      <c r="DL145" s="518"/>
      <c r="DM145" s="518"/>
      <c r="DN145" s="518"/>
      <c r="DO145" s="518"/>
      <c r="DP145" s="518"/>
      <c r="DQ145" s="518"/>
      <c r="DR145" s="518"/>
      <c r="DS145" s="518"/>
      <c r="DT145" s="518"/>
      <c r="DU145" s="518"/>
      <c r="DV145" s="518"/>
      <c r="DW145" s="518"/>
      <c r="DX145" s="411"/>
      <c r="DY145" s="411"/>
      <c r="DZ145" s="411"/>
      <c r="EA145" s="411"/>
      <c r="EB145" s="411"/>
      <c r="EC145" s="411"/>
      <c r="ED145" s="411"/>
      <c r="EE145" s="411"/>
      <c r="EF145" s="411"/>
      <c r="EG145" s="411"/>
      <c r="EH145" s="411"/>
      <c r="EI145" s="411"/>
      <c r="EJ145" s="411"/>
      <c r="EK145" s="411"/>
      <c r="EL145" s="411"/>
      <c r="EM145" s="411"/>
      <c r="EN145" s="411"/>
    </row>
    <row r="146" spans="26:144" s="300" customFormat="1" ht="15.6" customHeight="1" x14ac:dyDescent="0.15">
      <c r="AN146" s="775"/>
      <c r="AO146" s="376"/>
      <c r="AP146" s="376"/>
      <c r="AQ146" s="376" t="s">
        <v>273</v>
      </c>
      <c r="AR146" s="376"/>
      <c r="AS146" s="376"/>
      <c r="AT146" s="376"/>
      <c r="AU146" s="376"/>
      <c r="AV146" s="376"/>
      <c r="AW146" s="376"/>
      <c r="AX146" s="376"/>
      <c r="AY146" s="376"/>
      <c r="AZ146" s="376"/>
      <c r="BA146" s="376"/>
      <c r="BB146" s="689"/>
      <c r="BC146" s="690"/>
      <c r="BD146" s="691"/>
      <c r="BE146" s="692"/>
      <c r="BF146" s="693"/>
      <c r="BG146" s="690"/>
      <c r="BH146" s="691"/>
      <c r="BI146" s="692"/>
      <c r="BJ146" s="684"/>
      <c r="BK146" s="685"/>
      <c r="BL146" s="686"/>
      <c r="BM146" s="687"/>
      <c r="BN146" s="684"/>
      <c r="BO146" s="685"/>
      <c r="BP146" s="686"/>
      <c r="BQ146" s="687"/>
      <c r="BR146" s="684"/>
      <c r="BS146" s="685"/>
      <c r="BT146" s="686"/>
      <c r="BU146" s="687"/>
      <c r="BV146" s="684"/>
      <c r="BW146" s="685"/>
      <c r="BX146" s="686"/>
      <c r="BY146" s="687"/>
      <c r="BZ146" s="684"/>
      <c r="CA146" s="685"/>
      <c r="CB146" s="686"/>
      <c r="CC146" s="687"/>
      <c r="CD146" s="684"/>
      <c r="CE146" s="685"/>
      <c r="CF146" s="686"/>
      <c r="CG146" s="687"/>
      <c r="CH146" s="684"/>
      <c r="CI146" s="685"/>
      <c r="CJ146" s="686"/>
      <c r="CK146" s="687"/>
      <c r="CL146" s="684"/>
      <c r="CM146" s="685"/>
      <c r="CN146" s="686"/>
      <c r="CO146" s="687"/>
      <c r="CP146" s="684"/>
      <c r="CQ146" s="685"/>
      <c r="CR146" s="686"/>
      <c r="CS146" s="687"/>
      <c r="CT146" s="684"/>
      <c r="CU146" s="685"/>
      <c r="CV146" s="686"/>
      <c r="CW146" s="687"/>
      <c r="CX146" s="1370"/>
      <c r="CY146" s="1371"/>
      <c r="CZ146" s="1371"/>
      <c r="DA146" s="1372"/>
      <c r="DB146" s="663" t="s">
        <v>5834</v>
      </c>
      <c r="DC146" s="663"/>
      <c r="DD146" s="663"/>
      <c r="DE146" s="663"/>
      <c r="DF146" s="518"/>
      <c r="DG146" s="518"/>
      <c r="DH146" s="518"/>
      <c r="DI146" s="518"/>
      <c r="DJ146" s="518"/>
      <c r="DK146" s="518"/>
      <c r="DL146" s="518"/>
      <c r="DM146" s="518"/>
      <c r="DN146" s="518"/>
      <c r="DO146" s="518"/>
      <c r="DP146" s="518"/>
      <c r="DQ146" s="518"/>
      <c r="DR146" s="518"/>
      <c r="DS146" s="518"/>
      <c r="DT146" s="518"/>
      <c r="DU146" s="518"/>
      <c r="DV146" s="518"/>
      <c r="DW146" s="518"/>
      <c r="DX146" s="411"/>
      <c r="DY146" s="411"/>
      <c r="DZ146" s="411"/>
      <c r="EA146" s="411"/>
      <c r="EB146" s="411"/>
      <c r="EC146" s="411"/>
      <c r="ED146" s="411"/>
      <c r="EE146" s="411"/>
      <c r="EF146" s="411"/>
      <c r="EG146" s="411"/>
      <c r="EH146" s="411"/>
      <c r="EI146" s="411"/>
      <c r="EJ146" s="411"/>
      <c r="EK146" s="411"/>
      <c r="EL146" s="411"/>
      <c r="EM146" s="411"/>
      <c r="EN146" s="411"/>
    </row>
    <row r="147" spans="26:144" s="300" customFormat="1" ht="15.6" customHeight="1" x14ac:dyDescent="0.15">
      <c r="AN147" s="775"/>
      <c r="AO147" s="376"/>
      <c r="AP147" s="376"/>
      <c r="AQ147" s="376" t="s">
        <v>275</v>
      </c>
      <c r="AR147" s="376"/>
      <c r="AS147" s="376"/>
      <c r="AT147" s="376"/>
      <c r="AU147" s="376"/>
      <c r="AV147" s="376"/>
      <c r="AW147" s="376"/>
      <c r="AX147" s="376"/>
      <c r="AY147" s="376"/>
      <c r="AZ147" s="376"/>
      <c r="BA147" s="376"/>
      <c r="BB147" s="689"/>
      <c r="BC147" s="690"/>
      <c r="BD147" s="691"/>
      <c r="BE147" s="692"/>
      <c r="BF147" s="693"/>
      <c r="BG147" s="690"/>
      <c r="BH147" s="691"/>
      <c r="BI147" s="692"/>
      <c r="BJ147" s="684"/>
      <c r="BK147" s="685"/>
      <c r="BL147" s="686"/>
      <c r="BM147" s="687"/>
      <c r="BN147" s="684"/>
      <c r="BO147" s="685"/>
      <c r="BP147" s="686"/>
      <c r="BQ147" s="687"/>
      <c r="BR147" s="684"/>
      <c r="BS147" s="685"/>
      <c r="BT147" s="686"/>
      <c r="BU147" s="687"/>
      <c r="BV147" s="684"/>
      <c r="BW147" s="685"/>
      <c r="BX147" s="686"/>
      <c r="BY147" s="687"/>
      <c r="BZ147" s="684"/>
      <c r="CA147" s="685"/>
      <c r="CB147" s="686"/>
      <c r="CC147" s="687"/>
      <c r="CD147" s="684"/>
      <c r="CE147" s="685"/>
      <c r="CF147" s="686"/>
      <c r="CG147" s="687"/>
      <c r="CH147" s="684"/>
      <c r="CI147" s="685"/>
      <c r="CJ147" s="686"/>
      <c r="CK147" s="687"/>
      <c r="CL147" s="684"/>
      <c r="CM147" s="685"/>
      <c r="CN147" s="686"/>
      <c r="CO147" s="687"/>
      <c r="CP147" s="684"/>
      <c r="CQ147" s="685"/>
      <c r="CR147" s="686"/>
      <c r="CS147" s="687"/>
      <c r="CT147" s="684"/>
      <c r="CU147" s="685"/>
      <c r="CV147" s="686"/>
      <c r="CW147" s="687"/>
      <c r="CX147" s="1370"/>
      <c r="CY147" s="1371"/>
      <c r="CZ147" s="1371"/>
      <c r="DA147" s="1372"/>
      <c r="DB147" s="663" t="s">
        <v>5834</v>
      </c>
      <c r="DC147" s="663"/>
      <c r="DD147" s="663"/>
      <c r="DE147" s="663"/>
      <c r="DF147" s="518"/>
      <c r="DG147" s="518"/>
      <c r="DH147" s="518"/>
      <c r="DI147" s="518"/>
      <c r="DJ147" s="518"/>
      <c r="DK147" s="518"/>
      <c r="DL147" s="518"/>
      <c r="DM147" s="518"/>
      <c r="DN147" s="518"/>
      <c r="DO147" s="518"/>
      <c r="DP147" s="518"/>
      <c r="DQ147" s="518"/>
      <c r="DR147" s="518"/>
      <c r="DS147" s="518"/>
      <c r="DT147" s="518"/>
      <c r="DU147" s="518"/>
      <c r="DV147" s="518"/>
      <c r="DW147" s="518"/>
      <c r="DX147" s="411"/>
      <c r="DY147" s="411"/>
      <c r="DZ147" s="411"/>
      <c r="EA147" s="411"/>
      <c r="EB147" s="411"/>
      <c r="EC147" s="411"/>
      <c r="ED147" s="411"/>
      <c r="EE147" s="411"/>
      <c r="EF147" s="411"/>
      <c r="EG147" s="411"/>
      <c r="EH147" s="411"/>
      <c r="EI147" s="411"/>
      <c r="EJ147" s="411"/>
      <c r="EK147" s="411"/>
      <c r="EL147" s="411"/>
      <c r="EM147" s="411"/>
      <c r="EN147" s="411"/>
    </row>
    <row r="148" spans="26:144" s="300" customFormat="1" ht="15.6" customHeight="1" thickBot="1" x14ac:dyDescent="0.2">
      <c r="Z148" s="859"/>
      <c r="AA148" s="859"/>
      <c r="AB148" s="859"/>
      <c r="AN148" s="518"/>
      <c r="AO148" s="376"/>
      <c r="AP148" s="376"/>
      <c r="AQ148" s="376" t="s">
        <v>276</v>
      </c>
      <c r="AR148" s="376"/>
      <c r="AS148" s="376"/>
      <c r="AT148" s="376"/>
      <c r="AU148" s="376"/>
      <c r="AV148" s="376"/>
      <c r="AW148" s="376"/>
      <c r="AX148" s="376"/>
      <c r="AY148" s="376"/>
      <c r="AZ148" s="376"/>
      <c r="BA148" s="376"/>
      <c r="BB148" s="694"/>
      <c r="BC148" s="695"/>
      <c r="BD148" s="696"/>
      <c r="BE148" s="697"/>
      <c r="BF148" s="698"/>
      <c r="BG148" s="695"/>
      <c r="BH148" s="696"/>
      <c r="BI148" s="697"/>
      <c r="BJ148" s="699"/>
      <c r="BK148" s="700"/>
      <c r="BL148" s="701"/>
      <c r="BM148" s="702"/>
      <c r="BN148" s="699"/>
      <c r="BO148" s="700"/>
      <c r="BP148" s="701"/>
      <c r="BQ148" s="702"/>
      <c r="BR148" s="699"/>
      <c r="BS148" s="700"/>
      <c r="BT148" s="701"/>
      <c r="BU148" s="702"/>
      <c r="BV148" s="699"/>
      <c r="BW148" s="700"/>
      <c r="BX148" s="701"/>
      <c r="BY148" s="702"/>
      <c r="BZ148" s="699"/>
      <c r="CA148" s="700"/>
      <c r="CB148" s="701"/>
      <c r="CC148" s="702"/>
      <c r="CD148" s="699"/>
      <c r="CE148" s="700"/>
      <c r="CF148" s="701"/>
      <c r="CG148" s="702"/>
      <c r="CH148" s="699"/>
      <c r="CI148" s="700"/>
      <c r="CJ148" s="701"/>
      <c r="CK148" s="702"/>
      <c r="CL148" s="699"/>
      <c r="CM148" s="700"/>
      <c r="CN148" s="701"/>
      <c r="CO148" s="702"/>
      <c r="CP148" s="699"/>
      <c r="CQ148" s="700"/>
      <c r="CR148" s="701"/>
      <c r="CS148" s="702"/>
      <c r="CT148" s="699"/>
      <c r="CU148" s="700"/>
      <c r="CV148" s="701"/>
      <c r="CW148" s="702"/>
      <c r="CX148" s="1392"/>
      <c r="CY148" s="1393"/>
      <c r="CZ148" s="1393"/>
      <c r="DA148" s="1394"/>
      <c r="DB148" s="663" t="s">
        <v>5834</v>
      </c>
      <c r="DC148" s="663"/>
      <c r="DD148" s="663"/>
      <c r="DE148" s="663"/>
      <c r="DF148" s="518"/>
      <c r="DG148" s="518"/>
      <c r="DH148" s="518"/>
      <c r="DI148" s="518"/>
      <c r="DJ148" s="518"/>
      <c r="DK148" s="518"/>
      <c r="DL148" s="518"/>
      <c r="DM148" s="518"/>
      <c r="DN148" s="518"/>
      <c r="DO148" s="518"/>
      <c r="DP148" s="518"/>
      <c r="DQ148" s="518"/>
      <c r="DR148" s="518"/>
      <c r="DS148" s="518"/>
      <c r="DT148" s="518"/>
      <c r="DU148" s="518"/>
      <c r="DV148" s="518"/>
      <c r="DW148" s="518"/>
      <c r="DX148" s="411"/>
      <c r="DY148" s="411"/>
      <c r="DZ148" s="411"/>
      <c r="EA148" s="411"/>
      <c r="EB148" s="411"/>
      <c r="EC148" s="411"/>
      <c r="ED148" s="411"/>
      <c r="EE148" s="411"/>
      <c r="EF148" s="411"/>
      <c r="EG148" s="411"/>
      <c r="EH148" s="411"/>
      <c r="EI148" s="411"/>
      <c r="EJ148" s="411"/>
      <c r="EK148" s="411"/>
      <c r="EL148" s="411"/>
      <c r="EM148" s="411"/>
      <c r="EN148" s="411"/>
    </row>
    <row r="149" spans="26:144" s="300" customFormat="1" ht="15.75" customHeight="1" x14ac:dyDescent="0.15">
      <c r="AN149" s="518"/>
      <c r="AO149" s="376"/>
      <c r="AP149" s="703"/>
      <c r="AQ149" s="703" t="s">
        <v>269</v>
      </c>
      <c r="AR149" s="703"/>
      <c r="AS149" s="703"/>
      <c r="AT149" s="703"/>
      <c r="AU149" s="703"/>
      <c r="AV149" s="703"/>
      <c r="AW149" s="703"/>
      <c r="AX149" s="703"/>
      <c r="AY149" s="703"/>
      <c r="AZ149" s="703"/>
      <c r="BA149" s="703"/>
      <c r="BB149" s="735"/>
      <c r="BC149" s="736"/>
      <c r="BD149" s="737"/>
      <c r="BE149" s="738"/>
      <c r="BF149" s="739"/>
      <c r="BG149" s="736"/>
      <c r="BH149" s="737"/>
      <c r="BI149" s="738"/>
      <c r="BJ149" s="670"/>
      <c r="BK149" s="740"/>
      <c r="BL149" s="741"/>
      <c r="BM149" s="742"/>
      <c r="BN149" s="670"/>
      <c r="BO149" s="740"/>
      <c r="BP149" s="741"/>
      <c r="BQ149" s="742"/>
      <c r="BR149" s="670"/>
      <c r="BS149" s="740"/>
      <c r="BT149" s="741"/>
      <c r="BU149" s="742"/>
      <c r="BV149" s="670"/>
      <c r="BW149" s="740"/>
      <c r="BX149" s="741"/>
      <c r="BY149" s="742"/>
      <c r="BZ149" s="670"/>
      <c r="CA149" s="740"/>
      <c r="CB149" s="741"/>
      <c r="CC149" s="742"/>
      <c r="CD149" s="670"/>
      <c r="CE149" s="740"/>
      <c r="CF149" s="741"/>
      <c r="CG149" s="742"/>
      <c r="CH149" s="670"/>
      <c r="CI149" s="740"/>
      <c r="CJ149" s="741"/>
      <c r="CK149" s="742"/>
      <c r="CL149" s="670"/>
      <c r="CM149" s="740"/>
      <c r="CN149" s="741"/>
      <c r="CO149" s="742"/>
      <c r="CP149" s="670"/>
      <c r="CQ149" s="740"/>
      <c r="CR149" s="741"/>
      <c r="CS149" s="742"/>
      <c r="CT149" s="670"/>
      <c r="CU149" s="740"/>
      <c r="CV149" s="741"/>
      <c r="CW149" s="742"/>
      <c r="CX149" s="1376"/>
      <c r="CY149" s="1377"/>
      <c r="CZ149" s="1377"/>
      <c r="DA149" s="1378"/>
      <c r="DB149" s="715" t="s">
        <v>5834</v>
      </c>
      <c r="DC149" s="715"/>
      <c r="DD149" s="715"/>
      <c r="DE149" s="663"/>
      <c r="DF149" s="518"/>
      <c r="DG149" s="518"/>
      <c r="DH149" s="518"/>
      <c r="DI149" s="518"/>
      <c r="DJ149" s="518"/>
      <c r="DK149" s="518"/>
      <c r="DL149" s="518"/>
      <c r="DM149" s="518"/>
      <c r="DN149" s="518"/>
      <c r="DO149" s="518"/>
      <c r="DP149" s="518"/>
      <c r="DQ149" s="518"/>
      <c r="DR149" s="518"/>
      <c r="DS149" s="518"/>
      <c r="DT149" s="518"/>
      <c r="DU149" s="518"/>
      <c r="DV149" s="518"/>
      <c r="DW149" s="518"/>
      <c r="DX149" s="411"/>
      <c r="DY149" s="411"/>
      <c r="DZ149" s="411"/>
      <c r="EA149" s="411"/>
      <c r="EB149" s="411"/>
      <c r="EC149" s="411"/>
      <c r="ED149" s="411"/>
      <c r="EE149" s="411"/>
      <c r="EF149" s="411"/>
      <c r="EG149" s="411"/>
      <c r="EH149" s="411"/>
      <c r="EI149" s="411"/>
      <c r="EJ149" s="411"/>
      <c r="EK149" s="411"/>
      <c r="EL149" s="411"/>
      <c r="EM149" s="411"/>
      <c r="EN149" s="411"/>
    </row>
    <row r="150" spans="26:144" s="300" customFormat="1" ht="15.75" customHeight="1" x14ac:dyDescent="0.15">
      <c r="AN150" s="518"/>
      <c r="AO150" s="370"/>
      <c r="AP150" s="370"/>
      <c r="AQ150" s="370" t="s">
        <v>270</v>
      </c>
      <c r="AR150" s="370"/>
      <c r="AS150" s="370"/>
      <c r="AT150" s="370"/>
      <c r="AU150" s="370"/>
      <c r="AV150" s="370"/>
      <c r="AW150" s="370"/>
      <c r="AX150" s="370"/>
      <c r="AY150" s="370"/>
      <c r="AZ150" s="370"/>
      <c r="BA150" s="370"/>
      <c r="BB150" s="679"/>
      <c r="BC150" s="680"/>
      <c r="BD150" s="681"/>
      <c r="BE150" s="682"/>
      <c r="BF150" s="683"/>
      <c r="BG150" s="680"/>
      <c r="BH150" s="681"/>
      <c r="BI150" s="682"/>
      <c r="BJ150" s="684"/>
      <c r="BK150" s="685"/>
      <c r="BL150" s="686"/>
      <c r="BM150" s="687"/>
      <c r="BN150" s="684"/>
      <c r="BO150" s="685"/>
      <c r="BP150" s="686"/>
      <c r="BQ150" s="687"/>
      <c r="BR150" s="684"/>
      <c r="BS150" s="685"/>
      <c r="BT150" s="686"/>
      <c r="BU150" s="687"/>
      <c r="BV150" s="684"/>
      <c r="BW150" s="685"/>
      <c r="BX150" s="686"/>
      <c r="BY150" s="687"/>
      <c r="BZ150" s="684"/>
      <c r="CA150" s="685"/>
      <c r="CB150" s="686"/>
      <c r="CC150" s="687"/>
      <c r="CD150" s="684"/>
      <c r="CE150" s="685"/>
      <c r="CF150" s="686"/>
      <c r="CG150" s="687"/>
      <c r="CH150" s="684"/>
      <c r="CI150" s="685"/>
      <c r="CJ150" s="686"/>
      <c r="CK150" s="687"/>
      <c r="CL150" s="684"/>
      <c r="CM150" s="685"/>
      <c r="CN150" s="686"/>
      <c r="CO150" s="687"/>
      <c r="CP150" s="684"/>
      <c r="CQ150" s="685"/>
      <c r="CR150" s="686"/>
      <c r="CS150" s="687"/>
      <c r="CT150" s="684"/>
      <c r="CU150" s="685"/>
      <c r="CV150" s="686"/>
      <c r="CW150" s="687"/>
      <c r="CX150" s="1370"/>
      <c r="CY150" s="1371"/>
      <c r="CZ150" s="1371"/>
      <c r="DA150" s="1372"/>
      <c r="DB150" s="663" t="s">
        <v>5834</v>
      </c>
      <c r="DC150" s="663"/>
      <c r="DD150" s="663"/>
      <c r="DE150" s="663"/>
      <c r="DF150" s="230"/>
      <c r="DG150" s="230"/>
      <c r="DH150" s="230"/>
      <c r="DI150" s="230"/>
      <c r="DJ150" s="230"/>
      <c r="DK150" s="230"/>
      <c r="DL150" s="230"/>
      <c r="DM150" s="230"/>
      <c r="DN150" s="230"/>
      <c r="DO150" s="230"/>
      <c r="DP150" s="230"/>
      <c r="DQ150" s="230"/>
      <c r="DR150" s="230"/>
      <c r="DS150" s="230"/>
      <c r="DT150" s="230"/>
      <c r="DU150" s="230"/>
      <c r="DV150" s="230"/>
      <c r="DW150" s="230"/>
      <c r="DX150" s="411"/>
      <c r="DY150" s="411"/>
      <c r="DZ150" s="411"/>
      <c r="EA150" s="411"/>
      <c r="EB150" s="411"/>
      <c r="EC150" s="411"/>
      <c r="ED150" s="411"/>
      <c r="EE150" s="411"/>
      <c r="EF150" s="411"/>
      <c r="EG150" s="411"/>
      <c r="EH150" s="411"/>
      <c r="EI150" s="411"/>
      <c r="EJ150" s="411"/>
      <c r="EK150" s="411"/>
      <c r="EL150" s="411"/>
      <c r="EM150" s="411"/>
      <c r="EN150" s="411"/>
    </row>
    <row r="151" spans="26:144" s="300" customFormat="1" ht="15.75" customHeight="1" x14ac:dyDescent="0.15">
      <c r="AN151" s="518"/>
      <c r="AO151" s="370"/>
      <c r="AP151" s="370"/>
      <c r="AQ151" s="370" t="s">
        <v>271</v>
      </c>
      <c r="AR151" s="370"/>
      <c r="AS151" s="370"/>
      <c r="AT151" s="370"/>
      <c r="AU151" s="370"/>
      <c r="AV151" s="370"/>
      <c r="AW151" s="370"/>
      <c r="AX151" s="370"/>
      <c r="AY151" s="370"/>
      <c r="AZ151" s="370"/>
      <c r="BA151" s="370"/>
      <c r="BB151" s="679"/>
      <c r="BC151" s="680"/>
      <c r="BD151" s="681"/>
      <c r="BE151" s="682"/>
      <c r="BF151" s="683"/>
      <c r="BG151" s="680"/>
      <c r="BH151" s="681"/>
      <c r="BI151" s="688"/>
      <c r="BJ151" s="684"/>
      <c r="BK151" s="685"/>
      <c r="BL151" s="686"/>
      <c r="BM151" s="687"/>
      <c r="BN151" s="684"/>
      <c r="BO151" s="685"/>
      <c r="BP151" s="686"/>
      <c r="BQ151" s="687"/>
      <c r="BR151" s="684"/>
      <c r="BS151" s="685"/>
      <c r="BT151" s="686"/>
      <c r="BU151" s="687"/>
      <c r="BV151" s="684"/>
      <c r="BW151" s="685"/>
      <c r="BX151" s="686"/>
      <c r="BY151" s="687"/>
      <c r="BZ151" s="684"/>
      <c r="CA151" s="685"/>
      <c r="CB151" s="686"/>
      <c r="CC151" s="687"/>
      <c r="CD151" s="684"/>
      <c r="CE151" s="685"/>
      <c r="CF151" s="686"/>
      <c r="CG151" s="687"/>
      <c r="CH151" s="684"/>
      <c r="CI151" s="685"/>
      <c r="CJ151" s="686"/>
      <c r="CK151" s="687"/>
      <c r="CL151" s="684"/>
      <c r="CM151" s="685"/>
      <c r="CN151" s="686"/>
      <c r="CO151" s="687"/>
      <c r="CP151" s="684"/>
      <c r="CQ151" s="685"/>
      <c r="CR151" s="686"/>
      <c r="CS151" s="687"/>
      <c r="CT151" s="684"/>
      <c r="CU151" s="685"/>
      <c r="CV151" s="686"/>
      <c r="CW151" s="687"/>
      <c r="CX151" s="1370"/>
      <c r="CY151" s="1371"/>
      <c r="CZ151" s="1371"/>
      <c r="DA151" s="1372"/>
      <c r="DB151" s="663" t="s">
        <v>5834</v>
      </c>
      <c r="DC151" s="663"/>
      <c r="DD151" s="663"/>
      <c r="DE151" s="663"/>
      <c r="DF151" s="518"/>
      <c r="DG151" s="518"/>
      <c r="DH151" s="518"/>
      <c r="DI151" s="518"/>
      <c r="DJ151" s="518"/>
      <c r="DK151" s="518"/>
      <c r="DL151" s="518"/>
      <c r="DM151" s="518"/>
      <c r="DN151" s="518"/>
      <c r="DO151" s="518"/>
      <c r="DP151" s="518"/>
      <c r="DQ151" s="518"/>
      <c r="DR151" s="518"/>
      <c r="DS151" s="518"/>
      <c r="DT151" s="518"/>
      <c r="DU151" s="518"/>
      <c r="DV151" s="518"/>
      <c r="DW151" s="518"/>
      <c r="DX151" s="411"/>
      <c r="DY151" s="411"/>
      <c r="DZ151" s="411"/>
      <c r="EA151" s="411"/>
      <c r="EB151" s="411"/>
      <c r="EC151" s="411"/>
      <c r="ED151" s="411"/>
      <c r="EE151" s="411"/>
      <c r="EF151" s="411"/>
      <c r="EG151" s="411"/>
      <c r="EH151" s="411"/>
      <c r="EI151" s="411"/>
      <c r="EJ151" s="411"/>
      <c r="EK151" s="411"/>
      <c r="EL151" s="411"/>
      <c r="EM151" s="411"/>
      <c r="EN151" s="411"/>
    </row>
    <row r="152" spans="26:144" s="300" customFormat="1" ht="15.75" customHeight="1" x14ac:dyDescent="0.15">
      <c r="AN152" s="518"/>
      <c r="AO152" s="376" t="s">
        <v>255</v>
      </c>
      <c r="AP152" s="376"/>
      <c r="AQ152" s="376" t="s">
        <v>272</v>
      </c>
      <c r="AR152" s="376"/>
      <c r="AS152" s="376"/>
      <c r="AT152" s="376"/>
      <c r="AU152" s="376"/>
      <c r="AV152" s="376"/>
      <c r="AW152" s="376"/>
      <c r="AX152" s="376"/>
      <c r="AY152" s="376"/>
      <c r="AZ152" s="376"/>
      <c r="BA152" s="376"/>
      <c r="BB152" s="689"/>
      <c r="BC152" s="690"/>
      <c r="BD152" s="691"/>
      <c r="BE152" s="692"/>
      <c r="BF152" s="693"/>
      <c r="BG152" s="690"/>
      <c r="BH152" s="691"/>
      <c r="BI152" s="692"/>
      <c r="BJ152" s="684"/>
      <c r="BK152" s="685"/>
      <c r="BL152" s="686"/>
      <c r="BM152" s="687"/>
      <c r="BN152" s="684"/>
      <c r="BO152" s="685"/>
      <c r="BP152" s="686"/>
      <c r="BQ152" s="687"/>
      <c r="BR152" s="684"/>
      <c r="BS152" s="685"/>
      <c r="BT152" s="686"/>
      <c r="BU152" s="687"/>
      <c r="BV152" s="684"/>
      <c r="BW152" s="685"/>
      <c r="BX152" s="686"/>
      <c r="BY152" s="687"/>
      <c r="BZ152" s="684"/>
      <c r="CA152" s="685"/>
      <c r="CB152" s="686"/>
      <c r="CC152" s="687"/>
      <c r="CD152" s="684"/>
      <c r="CE152" s="685"/>
      <c r="CF152" s="686"/>
      <c r="CG152" s="687"/>
      <c r="CH152" s="684"/>
      <c r="CI152" s="685"/>
      <c r="CJ152" s="686"/>
      <c r="CK152" s="687"/>
      <c r="CL152" s="684"/>
      <c r="CM152" s="685"/>
      <c r="CN152" s="686"/>
      <c r="CO152" s="687"/>
      <c r="CP152" s="684"/>
      <c r="CQ152" s="685"/>
      <c r="CR152" s="686"/>
      <c r="CS152" s="687"/>
      <c r="CT152" s="684"/>
      <c r="CU152" s="685"/>
      <c r="CV152" s="686"/>
      <c r="CW152" s="687"/>
      <c r="CX152" s="1370"/>
      <c r="CY152" s="1371"/>
      <c r="CZ152" s="1371"/>
      <c r="DA152" s="1372"/>
      <c r="DB152" s="663" t="s">
        <v>5834</v>
      </c>
      <c r="DC152" s="663"/>
      <c r="DD152" s="663"/>
      <c r="DE152" s="663"/>
      <c r="DF152" s="518"/>
      <c r="DG152" s="518"/>
      <c r="DH152" s="518"/>
      <c r="DI152" s="518"/>
      <c r="DJ152" s="518"/>
      <c r="DK152" s="518"/>
      <c r="DL152" s="518"/>
      <c r="DM152" s="518"/>
      <c r="DN152" s="518"/>
      <c r="DO152" s="518"/>
      <c r="DP152" s="518"/>
      <c r="DQ152" s="518"/>
      <c r="DR152" s="518"/>
      <c r="DS152" s="518"/>
      <c r="DT152" s="518"/>
      <c r="DU152" s="518"/>
      <c r="DV152" s="518"/>
      <c r="DW152" s="518"/>
      <c r="DX152" s="411"/>
      <c r="DY152" s="411"/>
      <c r="DZ152" s="411"/>
      <c r="EA152" s="411"/>
      <c r="EB152" s="411"/>
      <c r="EC152" s="411"/>
      <c r="ED152" s="411"/>
      <c r="EE152" s="411"/>
      <c r="EF152" s="411"/>
      <c r="EG152" s="411"/>
      <c r="EH152" s="411"/>
      <c r="EI152" s="411"/>
      <c r="EJ152" s="411"/>
      <c r="EK152" s="411"/>
      <c r="EL152" s="411"/>
      <c r="EM152" s="411"/>
      <c r="EN152" s="411"/>
    </row>
    <row r="153" spans="26:144" s="300" customFormat="1" ht="15.75" customHeight="1" x14ac:dyDescent="0.15">
      <c r="AN153" s="518"/>
      <c r="AO153" s="376"/>
      <c r="AP153" s="376"/>
      <c r="AQ153" s="376" t="s">
        <v>273</v>
      </c>
      <c r="AR153" s="376"/>
      <c r="AS153" s="376"/>
      <c r="AT153" s="376"/>
      <c r="AU153" s="376"/>
      <c r="AV153" s="376"/>
      <c r="AW153" s="376"/>
      <c r="AX153" s="376"/>
      <c r="AY153" s="376"/>
      <c r="AZ153" s="376"/>
      <c r="BA153" s="376"/>
      <c r="BB153" s="689"/>
      <c r="BC153" s="690"/>
      <c r="BD153" s="691"/>
      <c r="BE153" s="692"/>
      <c r="BF153" s="693"/>
      <c r="BG153" s="690"/>
      <c r="BH153" s="691"/>
      <c r="BI153" s="692"/>
      <c r="BJ153" s="684"/>
      <c r="BK153" s="685"/>
      <c r="BL153" s="686"/>
      <c r="BM153" s="687"/>
      <c r="BN153" s="684"/>
      <c r="BO153" s="685"/>
      <c r="BP153" s="686"/>
      <c r="BQ153" s="687"/>
      <c r="BR153" s="684"/>
      <c r="BS153" s="685"/>
      <c r="BT153" s="686"/>
      <c r="BU153" s="687"/>
      <c r="BV153" s="684"/>
      <c r="BW153" s="685"/>
      <c r="BX153" s="686"/>
      <c r="BY153" s="687"/>
      <c r="BZ153" s="684"/>
      <c r="CA153" s="685"/>
      <c r="CB153" s="686"/>
      <c r="CC153" s="687"/>
      <c r="CD153" s="684"/>
      <c r="CE153" s="685"/>
      <c r="CF153" s="686"/>
      <c r="CG153" s="687"/>
      <c r="CH153" s="684"/>
      <c r="CI153" s="685"/>
      <c r="CJ153" s="686"/>
      <c r="CK153" s="687"/>
      <c r="CL153" s="684"/>
      <c r="CM153" s="685"/>
      <c r="CN153" s="686"/>
      <c r="CO153" s="687"/>
      <c r="CP153" s="684"/>
      <c r="CQ153" s="685"/>
      <c r="CR153" s="686"/>
      <c r="CS153" s="687"/>
      <c r="CT153" s="684"/>
      <c r="CU153" s="685"/>
      <c r="CV153" s="686"/>
      <c r="CW153" s="687"/>
      <c r="CX153" s="1370"/>
      <c r="CY153" s="1371"/>
      <c r="CZ153" s="1371"/>
      <c r="DA153" s="1372"/>
      <c r="DB153" s="663" t="s">
        <v>5834</v>
      </c>
      <c r="DC153" s="663"/>
      <c r="DD153" s="663"/>
      <c r="DE153" s="663"/>
      <c r="DF153" s="518"/>
      <c r="DG153" s="518"/>
      <c r="DH153" s="518"/>
      <c r="DI153" s="518"/>
      <c r="DJ153" s="518"/>
      <c r="DK153" s="518"/>
      <c r="DL153" s="518"/>
      <c r="DM153" s="518"/>
      <c r="DN153" s="518"/>
      <c r="DO153" s="518"/>
      <c r="DP153" s="518"/>
      <c r="DQ153" s="518"/>
      <c r="DR153" s="518"/>
      <c r="DS153" s="518"/>
      <c r="DT153" s="518"/>
      <c r="DU153" s="518"/>
      <c r="DV153" s="518"/>
      <c r="DW153" s="518"/>
      <c r="DX153" s="411"/>
      <c r="DY153" s="411"/>
      <c r="DZ153" s="411"/>
      <c r="EA153" s="411"/>
      <c r="EB153" s="411"/>
      <c r="EC153" s="411"/>
      <c r="ED153" s="411"/>
      <c r="EE153" s="411"/>
      <c r="EF153" s="411"/>
      <c r="EG153" s="411"/>
      <c r="EH153" s="411"/>
      <c r="EI153" s="411"/>
      <c r="EJ153" s="411"/>
      <c r="EK153" s="411"/>
      <c r="EL153" s="411"/>
      <c r="EM153" s="411"/>
      <c r="EN153" s="411"/>
    </row>
    <row r="154" spans="26:144" s="300" customFormat="1" ht="15.75" customHeight="1" x14ac:dyDescent="0.15">
      <c r="AN154" s="518"/>
      <c r="AO154" s="376"/>
      <c r="AP154" s="376"/>
      <c r="AQ154" s="376" t="s">
        <v>275</v>
      </c>
      <c r="AR154" s="376"/>
      <c r="AS154" s="376"/>
      <c r="AT154" s="376"/>
      <c r="AU154" s="376"/>
      <c r="AV154" s="376"/>
      <c r="AW154" s="376"/>
      <c r="AX154" s="376"/>
      <c r="AY154" s="376"/>
      <c r="AZ154" s="376"/>
      <c r="BA154" s="376"/>
      <c r="BB154" s="689"/>
      <c r="BC154" s="690"/>
      <c r="BD154" s="691"/>
      <c r="BE154" s="692"/>
      <c r="BF154" s="693"/>
      <c r="BG154" s="690"/>
      <c r="BH154" s="691"/>
      <c r="BI154" s="692"/>
      <c r="BJ154" s="684"/>
      <c r="BK154" s="685"/>
      <c r="BL154" s="686"/>
      <c r="BM154" s="687"/>
      <c r="BN154" s="684"/>
      <c r="BO154" s="685"/>
      <c r="BP154" s="686"/>
      <c r="BQ154" s="687"/>
      <c r="BR154" s="684"/>
      <c r="BS154" s="685"/>
      <c r="BT154" s="686"/>
      <c r="BU154" s="687"/>
      <c r="BV154" s="684"/>
      <c r="BW154" s="685"/>
      <c r="BX154" s="686"/>
      <c r="BY154" s="687"/>
      <c r="BZ154" s="684"/>
      <c r="CA154" s="685"/>
      <c r="CB154" s="686"/>
      <c r="CC154" s="687"/>
      <c r="CD154" s="684"/>
      <c r="CE154" s="685"/>
      <c r="CF154" s="686"/>
      <c r="CG154" s="687"/>
      <c r="CH154" s="684"/>
      <c r="CI154" s="685"/>
      <c r="CJ154" s="686"/>
      <c r="CK154" s="687"/>
      <c r="CL154" s="684"/>
      <c r="CM154" s="685"/>
      <c r="CN154" s="686"/>
      <c r="CO154" s="687"/>
      <c r="CP154" s="684"/>
      <c r="CQ154" s="685"/>
      <c r="CR154" s="686"/>
      <c r="CS154" s="687"/>
      <c r="CT154" s="684"/>
      <c r="CU154" s="685"/>
      <c r="CV154" s="686"/>
      <c r="CW154" s="687"/>
      <c r="CX154" s="1370"/>
      <c r="CY154" s="1371"/>
      <c r="CZ154" s="1371"/>
      <c r="DA154" s="1372"/>
      <c r="DB154" s="663" t="s">
        <v>5834</v>
      </c>
      <c r="DC154" s="663"/>
      <c r="DD154" s="663"/>
      <c r="DE154" s="663"/>
      <c r="DF154" s="518"/>
      <c r="DG154" s="518"/>
      <c r="DH154" s="518"/>
      <c r="DI154" s="518"/>
      <c r="DJ154" s="518"/>
      <c r="DK154" s="518"/>
      <c r="DL154" s="518"/>
      <c r="DM154" s="518"/>
      <c r="DN154" s="518"/>
      <c r="DO154" s="518"/>
      <c r="DP154" s="518"/>
      <c r="DQ154" s="518"/>
      <c r="DR154" s="518"/>
      <c r="DS154" s="518"/>
      <c r="DT154" s="518"/>
      <c r="DU154" s="518"/>
      <c r="DV154" s="518"/>
      <c r="DW154" s="518"/>
      <c r="DX154" s="411"/>
      <c r="DY154" s="411"/>
      <c r="DZ154" s="411"/>
      <c r="EA154" s="411"/>
      <c r="EB154" s="411"/>
      <c r="EC154" s="411"/>
      <c r="ED154" s="411"/>
      <c r="EE154" s="411"/>
      <c r="EF154" s="411"/>
      <c r="EG154" s="411"/>
      <c r="EH154" s="411"/>
      <c r="EI154" s="411"/>
      <c r="EJ154" s="411"/>
      <c r="EK154" s="411"/>
      <c r="EL154" s="411"/>
      <c r="EM154" s="411"/>
      <c r="EN154" s="411"/>
    </row>
    <row r="155" spans="26:144" s="300" customFormat="1" ht="15.75" customHeight="1" thickBot="1" x14ac:dyDescent="0.2">
      <c r="AN155" s="518"/>
      <c r="AO155" s="376"/>
      <c r="AP155" s="378"/>
      <c r="AQ155" s="378" t="s">
        <v>276</v>
      </c>
      <c r="AR155" s="378"/>
      <c r="AS155" s="378"/>
      <c r="AT155" s="378"/>
      <c r="AU155" s="378"/>
      <c r="AV155" s="378"/>
      <c r="AW155" s="378"/>
      <c r="AX155" s="378"/>
      <c r="AY155" s="378"/>
      <c r="AZ155" s="378"/>
      <c r="BA155" s="378"/>
      <c r="BB155" s="725"/>
      <c r="BC155" s="726"/>
      <c r="BD155" s="727"/>
      <c r="BE155" s="728"/>
      <c r="BF155" s="729"/>
      <c r="BG155" s="726"/>
      <c r="BH155" s="727"/>
      <c r="BI155" s="728"/>
      <c r="BJ155" s="730"/>
      <c r="BK155" s="731"/>
      <c r="BL155" s="732"/>
      <c r="BM155" s="733"/>
      <c r="BN155" s="730"/>
      <c r="BO155" s="731"/>
      <c r="BP155" s="732"/>
      <c r="BQ155" s="733"/>
      <c r="BR155" s="730"/>
      <c r="BS155" s="731"/>
      <c r="BT155" s="732"/>
      <c r="BU155" s="733"/>
      <c r="BV155" s="730"/>
      <c r="BW155" s="731"/>
      <c r="BX155" s="732"/>
      <c r="BY155" s="733"/>
      <c r="BZ155" s="730"/>
      <c r="CA155" s="731"/>
      <c r="CB155" s="732"/>
      <c r="CC155" s="733"/>
      <c r="CD155" s="730"/>
      <c r="CE155" s="731"/>
      <c r="CF155" s="732"/>
      <c r="CG155" s="733"/>
      <c r="CH155" s="730"/>
      <c r="CI155" s="731"/>
      <c r="CJ155" s="732"/>
      <c r="CK155" s="733"/>
      <c r="CL155" s="730"/>
      <c r="CM155" s="731"/>
      <c r="CN155" s="732"/>
      <c r="CO155" s="733"/>
      <c r="CP155" s="730"/>
      <c r="CQ155" s="731"/>
      <c r="CR155" s="732"/>
      <c r="CS155" s="733"/>
      <c r="CT155" s="730"/>
      <c r="CU155" s="731"/>
      <c r="CV155" s="732"/>
      <c r="CW155" s="733"/>
      <c r="CX155" s="1382"/>
      <c r="CY155" s="1383"/>
      <c r="CZ155" s="1383"/>
      <c r="DA155" s="1384"/>
      <c r="DB155" s="734" t="s">
        <v>5834</v>
      </c>
      <c r="DC155" s="734"/>
      <c r="DD155" s="734"/>
      <c r="DE155" s="663"/>
      <c r="DF155" s="518"/>
      <c r="DG155" s="518"/>
      <c r="DH155" s="518"/>
      <c r="DI155" s="518"/>
      <c r="DJ155" s="518"/>
      <c r="DK155" s="518"/>
      <c r="DL155" s="518"/>
      <c r="DM155" s="518"/>
      <c r="DN155" s="518"/>
      <c r="DO155" s="518"/>
      <c r="DP155" s="518"/>
      <c r="DQ155" s="518"/>
      <c r="DR155" s="518"/>
      <c r="DS155" s="518"/>
      <c r="DT155" s="518"/>
      <c r="DU155" s="518"/>
      <c r="DV155" s="518"/>
      <c r="DW155" s="518"/>
      <c r="DX155" s="411"/>
      <c r="DY155" s="411"/>
      <c r="DZ155" s="411"/>
      <c r="EA155" s="411"/>
      <c r="EB155" s="411"/>
      <c r="EC155" s="411"/>
      <c r="ED155" s="411"/>
      <c r="EE155" s="411"/>
      <c r="EF155" s="411"/>
      <c r="EG155" s="411"/>
      <c r="EH155" s="411"/>
      <c r="EI155" s="411"/>
      <c r="EJ155" s="411"/>
      <c r="EK155" s="411"/>
      <c r="EL155" s="411"/>
      <c r="EM155" s="411"/>
      <c r="EN155" s="411"/>
    </row>
    <row r="156" spans="26:144" s="300" customFormat="1" ht="15.75" customHeight="1" x14ac:dyDescent="0.15">
      <c r="AN156" s="518"/>
      <c r="AO156" s="671" t="s">
        <v>5837</v>
      </c>
      <c r="AP156" s="663"/>
      <c r="AQ156" s="663"/>
      <c r="AR156" s="663"/>
      <c r="AS156" s="663"/>
      <c r="AT156" s="663"/>
      <c r="AU156" s="663"/>
      <c r="AV156" s="663"/>
      <c r="AW156" s="663"/>
      <c r="AX156" s="663"/>
      <c r="AY156" s="663"/>
      <c r="AZ156" s="663"/>
      <c r="BA156" s="663"/>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c r="CM156" s="752"/>
      <c r="CN156" s="752"/>
      <c r="CO156" s="752"/>
      <c r="CP156" s="752"/>
      <c r="CQ156" s="752"/>
      <c r="CR156" s="752"/>
      <c r="CS156" s="752"/>
      <c r="CT156" s="752"/>
      <c r="CU156" s="752"/>
      <c r="CV156" s="752"/>
      <c r="CW156" s="752"/>
      <c r="CX156" s="663"/>
      <c r="CY156" s="663"/>
      <c r="CZ156" s="663"/>
      <c r="DA156" s="663"/>
      <c r="DB156" s="663"/>
      <c r="DC156" s="663"/>
      <c r="DD156" s="663"/>
      <c r="DE156" s="663"/>
      <c r="DF156" s="518"/>
      <c r="DG156" s="518"/>
      <c r="DH156" s="518"/>
      <c r="DI156" s="518"/>
      <c r="DJ156" s="518"/>
      <c r="DK156" s="518"/>
      <c r="DL156" s="518"/>
      <c r="DM156" s="518"/>
      <c r="DN156" s="518"/>
      <c r="DO156" s="518"/>
      <c r="DP156" s="518"/>
      <c r="DQ156" s="518"/>
      <c r="DR156" s="518"/>
      <c r="DS156" s="518"/>
      <c r="DT156" s="518"/>
      <c r="DU156" s="518"/>
      <c r="DV156" s="518"/>
      <c r="DW156" s="518"/>
      <c r="DX156" s="411"/>
      <c r="DY156" s="411"/>
      <c r="DZ156" s="411"/>
      <c r="EA156" s="411"/>
      <c r="EB156" s="411"/>
      <c r="EC156" s="411"/>
      <c r="ED156" s="411"/>
      <c r="EE156" s="411"/>
      <c r="EF156" s="411"/>
      <c r="EG156" s="411"/>
      <c r="EH156" s="411"/>
      <c r="EI156" s="411"/>
      <c r="EJ156" s="411"/>
      <c r="EK156" s="411"/>
      <c r="EL156" s="411"/>
      <c r="EM156" s="411"/>
      <c r="EN156" s="411"/>
    </row>
    <row r="157" spans="26:144" s="300" customFormat="1" ht="15.75" customHeight="1" x14ac:dyDescent="0.15">
      <c r="AN157" s="518"/>
      <c r="AO157" s="663"/>
      <c r="AP157" s="663"/>
      <c r="AQ157" s="663" t="s">
        <v>269</v>
      </c>
      <c r="AR157" s="663"/>
      <c r="AS157" s="663"/>
      <c r="AT157" s="663"/>
      <c r="AU157" s="663"/>
      <c r="AV157" s="663"/>
      <c r="AW157" s="663"/>
      <c r="AX157" s="663"/>
      <c r="AY157" s="663"/>
      <c r="AZ157" s="663"/>
      <c r="BA157" s="663"/>
      <c r="BB157" s="679"/>
      <c r="BC157" s="680"/>
      <c r="BD157" s="681"/>
      <c r="BE157" s="682"/>
      <c r="BF157" s="683"/>
      <c r="BG157" s="680"/>
      <c r="BH157" s="681"/>
      <c r="BI157" s="682"/>
      <c r="BJ157" s="684"/>
      <c r="BK157" s="685"/>
      <c r="BL157" s="686"/>
      <c r="BM157" s="687"/>
      <c r="BN157" s="684"/>
      <c r="BO157" s="685"/>
      <c r="BP157" s="686"/>
      <c r="BQ157" s="687"/>
      <c r="BR157" s="684"/>
      <c r="BS157" s="685"/>
      <c r="BT157" s="686"/>
      <c r="BU157" s="687"/>
      <c r="BV157" s="684"/>
      <c r="BW157" s="685"/>
      <c r="BX157" s="686"/>
      <c r="BY157" s="687"/>
      <c r="BZ157" s="684"/>
      <c r="CA157" s="685"/>
      <c r="CB157" s="686"/>
      <c r="CC157" s="687"/>
      <c r="CD157" s="684"/>
      <c r="CE157" s="685"/>
      <c r="CF157" s="686"/>
      <c r="CG157" s="687"/>
      <c r="CH157" s="684"/>
      <c r="CI157" s="685"/>
      <c r="CJ157" s="686"/>
      <c r="CK157" s="687"/>
      <c r="CL157" s="684"/>
      <c r="CM157" s="685"/>
      <c r="CN157" s="686"/>
      <c r="CO157" s="687"/>
      <c r="CP157" s="684"/>
      <c r="CQ157" s="685"/>
      <c r="CR157" s="686"/>
      <c r="CS157" s="687"/>
      <c r="CT157" s="684"/>
      <c r="CU157" s="685"/>
      <c r="CV157" s="686"/>
      <c r="CW157" s="687"/>
      <c r="CX157" s="1370"/>
      <c r="CY157" s="1371"/>
      <c r="CZ157" s="1371"/>
      <c r="DA157" s="1372"/>
      <c r="DB157" s="663" t="s">
        <v>5834</v>
      </c>
      <c r="DC157" s="663"/>
      <c r="DD157" s="663"/>
      <c r="DE157" s="663"/>
      <c r="DF157" s="518"/>
      <c r="DG157" s="518"/>
      <c r="DH157" s="518"/>
      <c r="DI157" s="518"/>
      <c r="DJ157" s="518"/>
      <c r="DK157" s="518"/>
      <c r="DL157" s="518"/>
      <c r="DM157" s="518"/>
      <c r="DN157" s="518"/>
      <c r="DO157" s="518"/>
      <c r="DP157" s="518"/>
      <c r="DQ157" s="518"/>
      <c r="DR157" s="518"/>
      <c r="DS157" s="518"/>
      <c r="DT157" s="518"/>
      <c r="DU157" s="518"/>
      <c r="DV157" s="518"/>
      <c r="DW157" s="518"/>
      <c r="DX157" s="411"/>
      <c r="DY157" s="411"/>
      <c r="DZ157" s="411"/>
      <c r="EA157" s="411"/>
      <c r="EB157" s="411"/>
      <c r="EC157" s="411"/>
      <c r="ED157" s="411"/>
      <c r="EE157" s="411"/>
      <c r="EF157" s="411"/>
      <c r="EG157" s="411"/>
      <c r="EH157" s="411"/>
      <c r="EI157" s="411"/>
      <c r="EJ157" s="411"/>
      <c r="EK157" s="411"/>
      <c r="EL157" s="411"/>
      <c r="EM157" s="411"/>
      <c r="EN157" s="411"/>
    </row>
    <row r="158" spans="26:144" s="300" customFormat="1" ht="15.75" customHeight="1" x14ac:dyDescent="0.15">
      <c r="AN158" s="518"/>
      <c r="AO158" s="370"/>
      <c r="AP158" s="370"/>
      <c r="AQ158" s="370" t="s">
        <v>270</v>
      </c>
      <c r="AR158" s="370"/>
      <c r="AS158" s="370"/>
      <c r="AT158" s="370"/>
      <c r="AU158" s="370"/>
      <c r="AV158" s="370"/>
      <c r="AW158" s="370"/>
      <c r="AX158" s="370"/>
      <c r="AY158" s="370"/>
      <c r="AZ158" s="370"/>
      <c r="BA158" s="370"/>
      <c r="BB158" s="679"/>
      <c r="BC158" s="680"/>
      <c r="BD158" s="681"/>
      <c r="BE158" s="682"/>
      <c r="BF158" s="683"/>
      <c r="BG158" s="680"/>
      <c r="BH158" s="681"/>
      <c r="BI158" s="682"/>
      <c r="BJ158" s="684"/>
      <c r="BK158" s="685"/>
      <c r="BL158" s="686"/>
      <c r="BM158" s="687"/>
      <c r="BN158" s="684"/>
      <c r="BO158" s="685"/>
      <c r="BP158" s="686"/>
      <c r="BQ158" s="687"/>
      <c r="BR158" s="684"/>
      <c r="BS158" s="685"/>
      <c r="BT158" s="686"/>
      <c r="BU158" s="687"/>
      <c r="BV158" s="684"/>
      <c r="BW158" s="685"/>
      <c r="BX158" s="686"/>
      <c r="BY158" s="687"/>
      <c r="BZ158" s="684"/>
      <c r="CA158" s="685"/>
      <c r="CB158" s="686"/>
      <c r="CC158" s="687"/>
      <c r="CD158" s="684"/>
      <c r="CE158" s="685"/>
      <c r="CF158" s="686"/>
      <c r="CG158" s="687"/>
      <c r="CH158" s="684"/>
      <c r="CI158" s="685"/>
      <c r="CJ158" s="686"/>
      <c r="CK158" s="687"/>
      <c r="CL158" s="684"/>
      <c r="CM158" s="685"/>
      <c r="CN158" s="686"/>
      <c r="CO158" s="687"/>
      <c r="CP158" s="684"/>
      <c r="CQ158" s="685"/>
      <c r="CR158" s="686"/>
      <c r="CS158" s="687"/>
      <c r="CT158" s="684"/>
      <c r="CU158" s="685"/>
      <c r="CV158" s="686"/>
      <c r="CW158" s="687"/>
      <c r="CX158" s="1370"/>
      <c r="CY158" s="1371"/>
      <c r="CZ158" s="1371"/>
      <c r="DA158" s="1372"/>
      <c r="DB158" s="663" t="s">
        <v>5834</v>
      </c>
      <c r="DC158" s="663"/>
      <c r="DD158" s="663"/>
      <c r="DE158" s="663"/>
      <c r="DF158" s="518"/>
      <c r="DG158" s="518"/>
      <c r="DH158" s="518"/>
      <c r="DI158" s="518"/>
      <c r="DJ158" s="518"/>
      <c r="DK158" s="518"/>
      <c r="DL158" s="518"/>
      <c r="DM158" s="518"/>
      <c r="DN158" s="518"/>
      <c r="DO158" s="518"/>
      <c r="DP158" s="518"/>
      <c r="DQ158" s="518"/>
      <c r="DR158" s="518"/>
      <c r="DS158" s="518"/>
      <c r="DT158" s="518"/>
      <c r="DU158" s="518"/>
      <c r="DV158" s="518"/>
      <c r="DW158" s="518"/>
      <c r="DX158" s="411"/>
      <c r="DY158" s="411"/>
      <c r="DZ158" s="411"/>
      <c r="EA158" s="411"/>
      <c r="EB158" s="411"/>
      <c r="EC158" s="411"/>
      <c r="ED158" s="411"/>
      <c r="EE158" s="411"/>
      <c r="EF158" s="411"/>
      <c r="EG158" s="411"/>
      <c r="EH158" s="411"/>
      <c r="EI158" s="411"/>
      <c r="EJ158" s="411"/>
      <c r="EK158" s="411"/>
      <c r="EL158" s="411"/>
      <c r="EM158" s="411"/>
      <c r="EN158" s="411"/>
    </row>
    <row r="159" spans="26:144" s="300" customFormat="1" ht="15.75" customHeight="1" x14ac:dyDescent="0.15">
      <c r="AN159" s="518"/>
      <c r="AO159" s="370"/>
      <c r="AP159" s="370"/>
      <c r="AQ159" s="370" t="s">
        <v>271</v>
      </c>
      <c r="AR159" s="370"/>
      <c r="AS159" s="370"/>
      <c r="AT159" s="370"/>
      <c r="AU159" s="370"/>
      <c r="AV159" s="370"/>
      <c r="AW159" s="370"/>
      <c r="AX159" s="370"/>
      <c r="AY159" s="370"/>
      <c r="AZ159" s="370"/>
      <c r="BA159" s="370"/>
      <c r="BB159" s="679"/>
      <c r="BC159" s="680"/>
      <c r="BD159" s="681"/>
      <c r="BE159" s="682"/>
      <c r="BF159" s="683"/>
      <c r="BG159" s="680"/>
      <c r="BH159" s="681"/>
      <c r="BI159" s="688"/>
      <c r="BJ159" s="684"/>
      <c r="BK159" s="685"/>
      <c r="BL159" s="686"/>
      <c r="BM159" s="687"/>
      <c r="BN159" s="684"/>
      <c r="BO159" s="685"/>
      <c r="BP159" s="686"/>
      <c r="BQ159" s="687"/>
      <c r="BR159" s="684"/>
      <c r="BS159" s="685"/>
      <c r="BT159" s="686"/>
      <c r="BU159" s="687"/>
      <c r="BV159" s="684"/>
      <c r="BW159" s="685"/>
      <c r="BX159" s="686"/>
      <c r="BY159" s="687"/>
      <c r="BZ159" s="684"/>
      <c r="CA159" s="685"/>
      <c r="CB159" s="686"/>
      <c r="CC159" s="687"/>
      <c r="CD159" s="684"/>
      <c r="CE159" s="685"/>
      <c r="CF159" s="686"/>
      <c r="CG159" s="687"/>
      <c r="CH159" s="684"/>
      <c r="CI159" s="685"/>
      <c r="CJ159" s="686"/>
      <c r="CK159" s="687"/>
      <c r="CL159" s="684"/>
      <c r="CM159" s="685"/>
      <c r="CN159" s="686"/>
      <c r="CO159" s="687"/>
      <c r="CP159" s="684"/>
      <c r="CQ159" s="685"/>
      <c r="CR159" s="686"/>
      <c r="CS159" s="687"/>
      <c r="CT159" s="684"/>
      <c r="CU159" s="685"/>
      <c r="CV159" s="686"/>
      <c r="CW159" s="687"/>
      <c r="CX159" s="1370"/>
      <c r="CY159" s="1371"/>
      <c r="CZ159" s="1371"/>
      <c r="DA159" s="1372"/>
      <c r="DB159" s="663" t="s">
        <v>5834</v>
      </c>
      <c r="DC159" s="663"/>
      <c r="DD159" s="663"/>
      <c r="DE159" s="663"/>
      <c r="DF159" s="518"/>
      <c r="DG159" s="518"/>
      <c r="DH159" s="518"/>
      <c r="DI159" s="518"/>
      <c r="DJ159" s="518"/>
      <c r="DK159" s="518"/>
      <c r="DL159" s="518"/>
      <c r="DM159" s="518"/>
      <c r="DN159" s="518"/>
      <c r="DO159" s="518"/>
      <c r="DP159" s="518"/>
      <c r="DQ159" s="518"/>
      <c r="DR159" s="518"/>
      <c r="DS159" s="518"/>
      <c r="DT159" s="518"/>
      <c r="DU159" s="518"/>
      <c r="DV159" s="518"/>
      <c r="DW159" s="518"/>
      <c r="DX159" s="411"/>
      <c r="DY159" s="411"/>
      <c r="DZ159" s="411"/>
      <c r="EA159" s="411"/>
      <c r="EB159" s="411"/>
      <c r="EC159" s="411"/>
      <c r="ED159" s="411"/>
      <c r="EE159" s="411"/>
      <c r="EF159" s="411"/>
      <c r="EG159" s="411"/>
      <c r="EH159" s="411"/>
      <c r="EI159" s="411"/>
      <c r="EJ159" s="411"/>
      <c r="EK159" s="411"/>
      <c r="EL159" s="411"/>
      <c r="EM159" s="411"/>
      <c r="EN159" s="411"/>
    </row>
    <row r="160" spans="26:144" s="300" customFormat="1" ht="15.75" customHeight="1" x14ac:dyDescent="0.15">
      <c r="AN160" s="518"/>
      <c r="AO160" s="376"/>
      <c r="AP160" s="376"/>
      <c r="AQ160" s="376" t="s">
        <v>272</v>
      </c>
      <c r="AR160" s="376"/>
      <c r="AS160" s="376"/>
      <c r="AT160" s="376"/>
      <c r="AU160" s="376"/>
      <c r="AV160" s="376"/>
      <c r="AW160" s="376"/>
      <c r="AX160" s="376"/>
      <c r="AY160" s="376"/>
      <c r="AZ160" s="376"/>
      <c r="BA160" s="376"/>
      <c r="BB160" s="689"/>
      <c r="BC160" s="690"/>
      <c r="BD160" s="691"/>
      <c r="BE160" s="692"/>
      <c r="BF160" s="693"/>
      <c r="BG160" s="690"/>
      <c r="BH160" s="691"/>
      <c r="BI160" s="692"/>
      <c r="BJ160" s="684"/>
      <c r="BK160" s="685"/>
      <c r="BL160" s="686"/>
      <c r="BM160" s="687"/>
      <c r="BN160" s="684"/>
      <c r="BO160" s="685"/>
      <c r="BP160" s="686"/>
      <c r="BQ160" s="687"/>
      <c r="BR160" s="684"/>
      <c r="BS160" s="685"/>
      <c r="BT160" s="686"/>
      <c r="BU160" s="687"/>
      <c r="BV160" s="684"/>
      <c r="BW160" s="685"/>
      <c r="BX160" s="686"/>
      <c r="BY160" s="687"/>
      <c r="BZ160" s="684"/>
      <c r="CA160" s="685"/>
      <c r="CB160" s="686"/>
      <c r="CC160" s="687"/>
      <c r="CD160" s="684"/>
      <c r="CE160" s="685"/>
      <c r="CF160" s="686"/>
      <c r="CG160" s="687"/>
      <c r="CH160" s="684"/>
      <c r="CI160" s="685"/>
      <c r="CJ160" s="686"/>
      <c r="CK160" s="687"/>
      <c r="CL160" s="684"/>
      <c r="CM160" s="685"/>
      <c r="CN160" s="686"/>
      <c r="CO160" s="687"/>
      <c r="CP160" s="684"/>
      <c r="CQ160" s="685"/>
      <c r="CR160" s="686"/>
      <c r="CS160" s="687"/>
      <c r="CT160" s="684"/>
      <c r="CU160" s="685"/>
      <c r="CV160" s="686"/>
      <c r="CW160" s="687"/>
      <c r="CX160" s="1370"/>
      <c r="CY160" s="1371"/>
      <c r="CZ160" s="1371"/>
      <c r="DA160" s="1372"/>
      <c r="DB160" s="663" t="s">
        <v>5834</v>
      </c>
      <c r="DC160" s="663"/>
      <c r="DD160" s="663"/>
      <c r="DE160" s="663"/>
      <c r="DF160" s="518"/>
      <c r="DG160" s="518"/>
      <c r="DH160" s="518"/>
      <c r="DI160" s="518"/>
      <c r="DJ160" s="518"/>
      <c r="DK160" s="518"/>
      <c r="DL160" s="518"/>
      <c r="DM160" s="518"/>
      <c r="DN160" s="518"/>
      <c r="DO160" s="518"/>
      <c r="DP160" s="518"/>
      <c r="DQ160" s="518"/>
      <c r="DR160" s="518"/>
      <c r="DS160" s="518"/>
      <c r="DT160" s="518"/>
      <c r="DU160" s="518"/>
      <c r="DV160" s="518"/>
      <c r="DW160" s="518"/>
      <c r="DX160" s="411"/>
      <c r="DY160" s="411"/>
      <c r="DZ160" s="411"/>
      <c r="EA160" s="411"/>
      <c r="EB160" s="411"/>
      <c r="EC160" s="411"/>
      <c r="ED160" s="411"/>
      <c r="EE160" s="411"/>
      <c r="EF160" s="411"/>
      <c r="EG160" s="411"/>
      <c r="EH160" s="411"/>
      <c r="EI160" s="411"/>
      <c r="EJ160" s="411"/>
      <c r="EK160" s="411"/>
      <c r="EL160" s="411"/>
      <c r="EM160" s="411"/>
      <c r="EN160" s="411"/>
    </row>
    <row r="161" spans="1:144" s="300" customFormat="1" ht="15.75" customHeight="1" x14ac:dyDescent="0.15">
      <c r="AN161" s="518"/>
      <c r="AO161" s="376"/>
      <c r="AP161" s="376"/>
      <c r="AQ161" s="376" t="s">
        <v>273</v>
      </c>
      <c r="AR161" s="376"/>
      <c r="AS161" s="376"/>
      <c r="AT161" s="376"/>
      <c r="AU161" s="376"/>
      <c r="AV161" s="376"/>
      <c r="AW161" s="376"/>
      <c r="AX161" s="376"/>
      <c r="AY161" s="376"/>
      <c r="AZ161" s="376"/>
      <c r="BA161" s="376"/>
      <c r="BB161" s="689"/>
      <c r="BC161" s="690"/>
      <c r="BD161" s="691"/>
      <c r="BE161" s="692"/>
      <c r="BF161" s="693"/>
      <c r="BG161" s="690"/>
      <c r="BH161" s="691"/>
      <c r="BI161" s="692"/>
      <c r="BJ161" s="684"/>
      <c r="BK161" s="685"/>
      <c r="BL161" s="686"/>
      <c r="BM161" s="687"/>
      <c r="BN161" s="684"/>
      <c r="BO161" s="685"/>
      <c r="BP161" s="686"/>
      <c r="BQ161" s="687"/>
      <c r="BR161" s="684"/>
      <c r="BS161" s="685"/>
      <c r="BT161" s="686"/>
      <c r="BU161" s="687"/>
      <c r="BV161" s="684"/>
      <c r="BW161" s="685"/>
      <c r="BX161" s="686"/>
      <c r="BY161" s="687"/>
      <c r="BZ161" s="684"/>
      <c r="CA161" s="685"/>
      <c r="CB161" s="686"/>
      <c r="CC161" s="687"/>
      <c r="CD161" s="684"/>
      <c r="CE161" s="685"/>
      <c r="CF161" s="686"/>
      <c r="CG161" s="687"/>
      <c r="CH161" s="684"/>
      <c r="CI161" s="685"/>
      <c r="CJ161" s="686"/>
      <c r="CK161" s="687"/>
      <c r="CL161" s="684"/>
      <c r="CM161" s="685"/>
      <c r="CN161" s="686"/>
      <c r="CO161" s="687"/>
      <c r="CP161" s="684"/>
      <c r="CQ161" s="685"/>
      <c r="CR161" s="686"/>
      <c r="CS161" s="687"/>
      <c r="CT161" s="684"/>
      <c r="CU161" s="685"/>
      <c r="CV161" s="686"/>
      <c r="CW161" s="687"/>
      <c r="CX161" s="1370"/>
      <c r="CY161" s="1371"/>
      <c r="CZ161" s="1371"/>
      <c r="DA161" s="1372"/>
      <c r="DB161" s="663" t="s">
        <v>5834</v>
      </c>
      <c r="DC161" s="663"/>
      <c r="DD161" s="663"/>
      <c r="DE161" s="663"/>
      <c r="DF161" s="518"/>
      <c r="DG161" s="518"/>
      <c r="DH161" s="518"/>
      <c r="DI161" s="518"/>
      <c r="DJ161" s="518"/>
      <c r="DK161" s="518"/>
      <c r="DL161" s="518"/>
      <c r="DM161" s="518"/>
      <c r="DN161" s="518"/>
      <c r="DO161" s="518"/>
      <c r="DP161" s="518"/>
      <c r="DQ161" s="518"/>
      <c r="DR161" s="518"/>
      <c r="DS161" s="518"/>
      <c r="DT161" s="518"/>
      <c r="DU161" s="518"/>
      <c r="DV161" s="518"/>
      <c r="DW161" s="518"/>
      <c r="DX161" s="411"/>
      <c r="DY161" s="411"/>
      <c r="DZ161" s="411"/>
      <c r="EA161" s="411"/>
      <c r="EB161" s="411"/>
      <c r="EC161" s="411"/>
      <c r="ED161" s="411"/>
      <c r="EE161" s="411"/>
      <c r="EF161" s="411"/>
      <c r="EG161" s="411"/>
      <c r="EH161" s="411"/>
      <c r="EI161" s="411"/>
      <c r="EJ161" s="411"/>
      <c r="EK161" s="411"/>
      <c r="EL161" s="411"/>
    </row>
    <row r="162" spans="1:144" s="300" customFormat="1" ht="15.75" customHeight="1" x14ac:dyDescent="0.15">
      <c r="AN162" s="518"/>
      <c r="AO162" s="376"/>
      <c r="AP162" s="376"/>
      <c r="AQ162" s="376" t="s">
        <v>275</v>
      </c>
      <c r="AR162" s="376"/>
      <c r="AS162" s="376"/>
      <c r="AT162" s="376"/>
      <c r="AU162" s="376"/>
      <c r="AV162" s="376"/>
      <c r="AW162" s="376"/>
      <c r="AX162" s="376"/>
      <c r="AY162" s="376"/>
      <c r="AZ162" s="376"/>
      <c r="BA162" s="376"/>
      <c r="BB162" s="689"/>
      <c r="BC162" s="690"/>
      <c r="BD162" s="691"/>
      <c r="BE162" s="692"/>
      <c r="BF162" s="693"/>
      <c r="BG162" s="690"/>
      <c r="BH162" s="691"/>
      <c r="BI162" s="692"/>
      <c r="BJ162" s="684"/>
      <c r="BK162" s="685"/>
      <c r="BL162" s="686"/>
      <c r="BM162" s="687"/>
      <c r="BN162" s="684"/>
      <c r="BO162" s="685"/>
      <c r="BP162" s="686"/>
      <c r="BQ162" s="687"/>
      <c r="BR162" s="684"/>
      <c r="BS162" s="685"/>
      <c r="BT162" s="686"/>
      <c r="BU162" s="687"/>
      <c r="BV162" s="684"/>
      <c r="BW162" s="685"/>
      <c r="BX162" s="686"/>
      <c r="BY162" s="687"/>
      <c r="BZ162" s="684"/>
      <c r="CA162" s="685"/>
      <c r="CB162" s="686"/>
      <c r="CC162" s="687"/>
      <c r="CD162" s="684"/>
      <c r="CE162" s="685"/>
      <c r="CF162" s="686"/>
      <c r="CG162" s="687"/>
      <c r="CH162" s="684"/>
      <c r="CI162" s="685"/>
      <c r="CJ162" s="686"/>
      <c r="CK162" s="687"/>
      <c r="CL162" s="684"/>
      <c r="CM162" s="685"/>
      <c r="CN162" s="686"/>
      <c r="CO162" s="687"/>
      <c r="CP162" s="684"/>
      <c r="CQ162" s="685"/>
      <c r="CR162" s="686"/>
      <c r="CS162" s="687"/>
      <c r="CT162" s="684"/>
      <c r="CU162" s="685"/>
      <c r="CV162" s="686"/>
      <c r="CW162" s="687"/>
      <c r="CX162" s="1370"/>
      <c r="CY162" s="1371"/>
      <c r="CZ162" s="1371"/>
      <c r="DA162" s="1372"/>
      <c r="DB162" s="663" t="s">
        <v>5834</v>
      </c>
      <c r="DC162" s="663"/>
      <c r="DD162" s="663"/>
      <c r="DE162" s="663"/>
      <c r="DF162" s="518"/>
      <c r="DG162" s="518"/>
      <c r="DH162" s="518"/>
      <c r="DI162" s="518"/>
      <c r="DJ162" s="518"/>
      <c r="DK162" s="518"/>
      <c r="DL162" s="518"/>
      <c r="DM162" s="518"/>
      <c r="DN162" s="518"/>
      <c r="DO162" s="518"/>
      <c r="DP162" s="518"/>
      <c r="DQ162" s="518"/>
      <c r="DR162" s="518"/>
      <c r="DS162" s="518"/>
      <c r="DT162" s="518"/>
      <c r="DU162" s="518"/>
      <c r="DV162" s="518"/>
      <c r="DW162" s="518"/>
      <c r="DX162" s="411"/>
      <c r="DY162" s="411"/>
      <c r="DZ162" s="411"/>
      <c r="EA162" s="411"/>
      <c r="EB162" s="411"/>
      <c r="EC162" s="411"/>
      <c r="ED162" s="411"/>
      <c r="EE162" s="411"/>
      <c r="EF162" s="411"/>
      <c r="EG162" s="411"/>
      <c r="EH162" s="411"/>
      <c r="EI162" s="411"/>
      <c r="EJ162" s="411"/>
      <c r="EK162" s="411"/>
      <c r="EL162" s="411"/>
    </row>
    <row r="163" spans="1:144" s="300" customFormat="1" ht="15.75" customHeight="1" x14ac:dyDescent="0.15">
      <c r="AN163" s="518"/>
      <c r="AO163" s="376"/>
      <c r="AP163" s="376"/>
      <c r="AQ163" s="376" t="s">
        <v>276</v>
      </c>
      <c r="AR163" s="376"/>
      <c r="AS163" s="376"/>
      <c r="AT163" s="376"/>
      <c r="AU163" s="376"/>
      <c r="AV163" s="376"/>
      <c r="AW163" s="376"/>
      <c r="AX163" s="376"/>
      <c r="AY163" s="376"/>
      <c r="AZ163" s="376"/>
      <c r="BA163" s="376"/>
      <c r="BB163" s="689"/>
      <c r="BC163" s="690"/>
      <c r="BD163" s="691"/>
      <c r="BE163" s="692"/>
      <c r="BF163" s="693"/>
      <c r="BG163" s="690"/>
      <c r="BH163" s="691"/>
      <c r="BI163" s="692"/>
      <c r="BJ163" s="684"/>
      <c r="BK163" s="685"/>
      <c r="BL163" s="686"/>
      <c r="BM163" s="687"/>
      <c r="BN163" s="684"/>
      <c r="BO163" s="685"/>
      <c r="BP163" s="686"/>
      <c r="BQ163" s="687"/>
      <c r="BR163" s="684"/>
      <c r="BS163" s="685"/>
      <c r="BT163" s="686"/>
      <c r="BU163" s="687"/>
      <c r="BV163" s="684"/>
      <c r="BW163" s="685"/>
      <c r="BX163" s="686"/>
      <c r="BY163" s="687"/>
      <c r="BZ163" s="684"/>
      <c r="CA163" s="685"/>
      <c r="CB163" s="686"/>
      <c r="CC163" s="687"/>
      <c r="CD163" s="684"/>
      <c r="CE163" s="685"/>
      <c r="CF163" s="686"/>
      <c r="CG163" s="687"/>
      <c r="CH163" s="684"/>
      <c r="CI163" s="685"/>
      <c r="CJ163" s="686"/>
      <c r="CK163" s="687"/>
      <c r="CL163" s="684"/>
      <c r="CM163" s="685"/>
      <c r="CN163" s="686"/>
      <c r="CO163" s="687"/>
      <c r="CP163" s="684"/>
      <c r="CQ163" s="685"/>
      <c r="CR163" s="686"/>
      <c r="CS163" s="687"/>
      <c r="CT163" s="684"/>
      <c r="CU163" s="685"/>
      <c r="CV163" s="686"/>
      <c r="CW163" s="687"/>
      <c r="CX163" s="1370"/>
      <c r="CY163" s="1371"/>
      <c r="CZ163" s="1371"/>
      <c r="DA163" s="1372"/>
      <c r="DB163" s="663" t="s">
        <v>5834</v>
      </c>
      <c r="DC163" s="663"/>
      <c r="DD163" s="663"/>
      <c r="DE163" s="663"/>
      <c r="DF163" s="518"/>
      <c r="DG163" s="518"/>
      <c r="DH163" s="518"/>
      <c r="DI163" s="518"/>
      <c r="DJ163" s="518"/>
      <c r="DK163" s="518"/>
      <c r="DL163" s="518"/>
      <c r="DM163" s="518"/>
      <c r="DN163" s="518"/>
      <c r="DO163" s="518"/>
      <c r="DP163" s="518"/>
      <c r="DQ163" s="518"/>
      <c r="DR163" s="518"/>
      <c r="DS163" s="518"/>
      <c r="DT163" s="518"/>
      <c r="DU163" s="518"/>
      <c r="DV163" s="518"/>
      <c r="DW163" s="518"/>
      <c r="DX163" s="411"/>
      <c r="DY163" s="411"/>
      <c r="DZ163" s="411"/>
      <c r="EA163" s="411"/>
      <c r="EB163" s="411"/>
      <c r="EC163" s="411"/>
      <c r="ED163" s="411"/>
      <c r="EE163" s="411"/>
      <c r="EF163" s="411"/>
      <c r="EG163" s="411"/>
      <c r="EH163" s="411"/>
      <c r="EI163" s="411"/>
      <c r="EJ163" s="411"/>
      <c r="EK163" s="411"/>
      <c r="EL163" s="411"/>
    </row>
    <row r="164" spans="1:144" s="300" customFormat="1" ht="15.75" customHeight="1" x14ac:dyDescent="0.15">
      <c r="AN164" s="518"/>
      <c r="AO164" s="675"/>
      <c r="AP164" s="675"/>
      <c r="AQ164" s="675"/>
      <c r="AR164" s="675"/>
      <c r="AS164" s="675"/>
      <c r="AT164" s="675"/>
      <c r="AU164" s="675"/>
      <c r="AV164" s="675"/>
      <c r="AW164" s="675"/>
      <c r="AX164" s="675"/>
      <c r="AY164" s="675"/>
      <c r="AZ164" s="675"/>
      <c r="BA164" s="675"/>
      <c r="BB164" s="675"/>
      <c r="BC164" s="675"/>
      <c r="BD164" s="675"/>
      <c r="BE164" s="675"/>
      <c r="BF164" s="675"/>
      <c r="BG164" s="675"/>
      <c r="BH164" s="675"/>
      <c r="BI164" s="675"/>
      <c r="BJ164" s="558"/>
      <c r="BK164" s="558"/>
      <c r="BL164" s="558"/>
      <c r="BM164" s="558"/>
      <c r="BN164" s="558"/>
      <c r="BO164" s="558"/>
      <c r="BP164" s="558"/>
      <c r="BQ164" s="558"/>
      <c r="BR164" s="558"/>
      <c r="BS164" s="558"/>
      <c r="BT164" s="558"/>
      <c r="BU164" s="558"/>
      <c r="BV164" s="558"/>
      <c r="BW164" s="558"/>
      <c r="BX164" s="558"/>
      <c r="BY164" s="558"/>
      <c r="BZ164" s="558"/>
      <c r="CA164" s="558"/>
      <c r="CB164" s="558"/>
      <c r="CC164" s="558"/>
      <c r="CD164" s="558"/>
      <c r="CE164" s="558"/>
      <c r="CF164" s="558"/>
      <c r="CG164" s="558"/>
      <c r="CH164" s="558"/>
      <c r="CI164" s="558"/>
      <c r="CJ164" s="558"/>
      <c r="CK164" s="558"/>
      <c r="CL164" s="558"/>
      <c r="CM164" s="558"/>
      <c r="CN164" s="558"/>
      <c r="CO164" s="558"/>
      <c r="CP164" s="558"/>
      <c r="CQ164" s="558"/>
      <c r="CR164" s="558"/>
      <c r="CS164" s="558"/>
      <c r="CT164" s="558"/>
      <c r="CU164" s="558"/>
      <c r="CV164" s="558"/>
      <c r="CW164" s="558"/>
      <c r="CX164" s="558"/>
      <c r="CY164" s="558"/>
      <c r="CZ164" s="558"/>
      <c r="DA164" s="558"/>
      <c r="DB164" s="558"/>
      <c r="DC164" s="558"/>
      <c r="DD164" s="558"/>
      <c r="DE164" s="558"/>
      <c r="DF164" s="518"/>
      <c r="DG164" s="518"/>
      <c r="DH164" s="518"/>
      <c r="DI164" s="518"/>
      <c r="DJ164" s="518"/>
      <c r="DK164" s="518"/>
      <c r="DL164" s="518"/>
      <c r="DM164" s="518"/>
      <c r="DN164" s="518"/>
      <c r="DO164" s="518"/>
      <c r="DP164" s="518"/>
      <c r="DQ164" s="518"/>
      <c r="DR164" s="518"/>
      <c r="DS164" s="518"/>
      <c r="DT164" s="518"/>
      <c r="DU164" s="518"/>
      <c r="DV164" s="518"/>
      <c r="DW164" s="518"/>
      <c r="DX164" s="411"/>
      <c r="DY164" s="411"/>
      <c r="DZ164" s="411"/>
      <c r="EA164" s="411"/>
      <c r="EB164" s="411"/>
      <c r="EC164" s="411"/>
      <c r="ED164" s="411"/>
      <c r="EE164" s="411"/>
      <c r="EF164" s="411"/>
      <c r="EG164" s="411"/>
      <c r="EH164" s="411"/>
      <c r="EI164" s="411"/>
      <c r="EJ164" s="411"/>
      <c r="EK164" s="411"/>
      <c r="EL164" s="411"/>
    </row>
    <row r="165" spans="1:144" s="230" customFormat="1" ht="15.75" customHeight="1" x14ac:dyDescent="0.15">
      <c r="AM165" s="300"/>
      <c r="AN165" s="518"/>
      <c r="AO165" s="675"/>
      <c r="AP165" s="675"/>
      <c r="AQ165" s="675"/>
      <c r="AR165" s="675"/>
      <c r="AS165" s="675"/>
      <c r="AT165" s="675"/>
      <c r="AU165" s="675"/>
      <c r="AV165" s="675"/>
      <c r="AW165" s="675"/>
      <c r="AX165" s="675"/>
      <c r="AY165" s="675"/>
      <c r="AZ165" s="675"/>
      <c r="BA165" s="675"/>
      <c r="BB165" s="675"/>
      <c r="BC165" s="675"/>
      <c r="BD165" s="675"/>
      <c r="BE165" s="675"/>
      <c r="BF165" s="675"/>
      <c r="BG165" s="675"/>
      <c r="BH165" s="675"/>
      <c r="BI165" s="675"/>
      <c r="BJ165" s="558"/>
      <c r="BK165" s="558"/>
      <c r="BL165" s="558"/>
      <c r="BM165" s="558"/>
      <c r="BN165" s="558"/>
      <c r="BO165" s="558"/>
      <c r="BP165" s="558"/>
      <c r="BQ165" s="558"/>
      <c r="BR165" s="558"/>
      <c r="BS165" s="558"/>
      <c r="BT165" s="558"/>
      <c r="BU165" s="558"/>
      <c r="BV165" s="558"/>
      <c r="BW165" s="558"/>
      <c r="BX165" s="558"/>
      <c r="BY165" s="558"/>
      <c r="BZ165" s="558"/>
      <c r="CA165" s="558"/>
      <c r="CB165" s="558"/>
      <c r="CC165" s="558"/>
      <c r="CD165" s="558"/>
      <c r="CE165" s="558"/>
      <c r="CF165" s="558"/>
      <c r="CG165" s="558"/>
      <c r="CH165" s="558"/>
      <c r="CI165" s="558"/>
      <c r="CJ165" s="558"/>
      <c r="CK165" s="558"/>
      <c r="CL165" s="558"/>
      <c r="CM165" s="558"/>
      <c r="CN165" s="558"/>
      <c r="CO165" s="558"/>
      <c r="CP165" s="558"/>
      <c r="CQ165" s="558"/>
      <c r="CR165" s="558"/>
      <c r="CS165" s="558"/>
      <c r="CT165" s="558"/>
      <c r="CU165" s="558"/>
      <c r="CV165" s="558"/>
      <c r="CW165" s="558"/>
      <c r="CX165" s="558"/>
      <c r="CY165" s="558"/>
      <c r="CZ165" s="558"/>
      <c r="DA165" s="558"/>
      <c r="DB165" s="558"/>
      <c r="DC165" s="558"/>
      <c r="DD165" s="558"/>
      <c r="DE165" s="558"/>
      <c r="DF165" s="518"/>
      <c r="DG165" s="518"/>
      <c r="DH165" s="518"/>
      <c r="DI165" s="518"/>
      <c r="DJ165" s="518"/>
      <c r="DK165" s="518"/>
      <c r="DL165" s="518"/>
      <c r="DM165" s="518"/>
      <c r="DN165" s="518"/>
      <c r="DO165" s="518"/>
      <c r="DP165" s="518"/>
      <c r="DQ165" s="518"/>
      <c r="DR165" s="518"/>
      <c r="DS165" s="518"/>
      <c r="DT165" s="518"/>
      <c r="DU165" s="518"/>
      <c r="DV165" s="518"/>
      <c r="DW165" s="518"/>
      <c r="DX165" s="411"/>
      <c r="DY165" s="411"/>
      <c r="DZ165" s="411"/>
      <c r="EA165" s="411"/>
      <c r="EB165" s="411"/>
      <c r="EC165" s="411"/>
      <c r="ED165" s="411"/>
      <c r="EE165" s="411"/>
      <c r="EF165" s="411"/>
      <c r="EG165" s="411"/>
      <c r="EH165" s="411"/>
      <c r="EI165" s="411"/>
      <c r="EJ165" s="411"/>
      <c r="EK165" s="411"/>
      <c r="EL165" s="411"/>
      <c r="EM165" s="300"/>
      <c r="EN165" s="300"/>
    </row>
    <row r="166" spans="1:144" s="230" customFormat="1" ht="15.75" customHeight="1" x14ac:dyDescent="0.15">
      <c r="A166" s="300" t="s">
        <v>192</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c r="AE166" s="300"/>
      <c r="AF166" s="300"/>
      <c r="AG166" s="300"/>
      <c r="AH166" s="300"/>
      <c r="AI166" s="300"/>
      <c r="AJ166" s="300"/>
      <c r="AK166" s="300"/>
      <c r="AL166" s="300"/>
      <c r="AM166" s="300"/>
      <c r="AN166" s="518"/>
      <c r="AO166" s="675"/>
      <c r="AP166" s="675"/>
      <c r="AQ166" s="675"/>
      <c r="AR166" s="675"/>
      <c r="AS166" s="675"/>
      <c r="AT166" s="675"/>
      <c r="AU166" s="675"/>
      <c r="AV166" s="675"/>
      <c r="AW166" s="675"/>
      <c r="AX166" s="675"/>
      <c r="AY166" s="675"/>
      <c r="AZ166" s="675"/>
      <c r="BA166" s="675"/>
      <c r="BB166" s="675"/>
      <c r="BC166" s="675"/>
      <c r="BD166" s="675"/>
      <c r="BE166" s="675"/>
      <c r="BF166" s="675"/>
      <c r="BG166" s="675"/>
      <c r="BH166" s="675"/>
      <c r="BI166" s="675"/>
      <c r="BJ166" s="558"/>
      <c r="BK166" s="558"/>
      <c r="BL166" s="558"/>
      <c r="BM166" s="558"/>
      <c r="BN166" s="558"/>
      <c r="BO166" s="558"/>
      <c r="BP166" s="558"/>
      <c r="BQ166" s="558"/>
      <c r="BR166" s="558"/>
      <c r="BS166" s="558"/>
      <c r="BT166" s="558"/>
      <c r="BU166" s="558"/>
      <c r="BV166" s="558"/>
      <c r="BW166" s="558"/>
      <c r="BX166" s="558"/>
      <c r="BY166" s="558"/>
      <c r="BZ166" s="558"/>
      <c r="CA166" s="558"/>
      <c r="CB166" s="558"/>
      <c r="CC166" s="558"/>
      <c r="CD166" s="558"/>
      <c r="CE166" s="558"/>
      <c r="CF166" s="558"/>
      <c r="CG166" s="558"/>
      <c r="CH166" s="558"/>
      <c r="CI166" s="558"/>
      <c r="CJ166" s="558"/>
      <c r="CK166" s="558"/>
      <c r="CL166" s="558"/>
      <c r="CM166" s="558"/>
      <c r="CN166" s="558"/>
      <c r="CO166" s="558"/>
      <c r="CP166" s="558"/>
      <c r="CQ166" s="558"/>
      <c r="CR166" s="558"/>
      <c r="CS166" s="558"/>
      <c r="CT166" s="558"/>
      <c r="CU166" s="558"/>
      <c r="CV166" s="558"/>
      <c r="CW166" s="558"/>
      <c r="CX166" s="558"/>
      <c r="CY166" s="558"/>
      <c r="CZ166" s="558"/>
      <c r="DA166" s="558"/>
      <c r="DB166" s="558"/>
      <c r="DC166" s="558"/>
      <c r="DD166" s="558"/>
      <c r="DE166" s="558"/>
      <c r="DF166" s="518"/>
      <c r="DG166" s="518"/>
      <c r="DH166" s="518"/>
      <c r="DI166" s="518"/>
      <c r="DJ166" s="518"/>
      <c r="DK166" s="518"/>
      <c r="DL166" s="518"/>
      <c r="DM166" s="518"/>
      <c r="DN166" s="518"/>
      <c r="DO166" s="518"/>
      <c r="DP166" s="518"/>
      <c r="DQ166" s="518"/>
      <c r="DR166" s="518"/>
      <c r="DS166" s="518"/>
      <c r="DT166" s="518"/>
      <c r="DU166" s="518"/>
      <c r="DV166" s="518"/>
      <c r="DW166" s="518"/>
      <c r="DX166" s="411"/>
      <c r="DY166" s="411"/>
      <c r="DZ166" s="411"/>
      <c r="EA166" s="411"/>
      <c r="EB166" s="411"/>
      <c r="EC166" s="411"/>
      <c r="ED166" s="411"/>
      <c r="EE166" s="411"/>
      <c r="EF166" s="411"/>
      <c r="EG166" s="411"/>
      <c r="EH166" s="411"/>
      <c r="EI166" s="411"/>
      <c r="EJ166" s="411"/>
      <c r="EK166" s="411"/>
      <c r="EL166" s="411"/>
      <c r="EM166" s="300"/>
      <c r="EN166" s="300"/>
    </row>
    <row r="167" spans="1:144" s="230" customFormat="1" ht="15.75" customHeight="1" x14ac:dyDescent="0.15">
      <c r="A167" s="300"/>
      <c r="B167" s="300"/>
      <c r="C167" s="300"/>
      <c r="D167" s="300"/>
      <c r="E167" s="300"/>
      <c r="F167" s="300"/>
      <c r="G167" s="300"/>
      <c r="H167" s="300"/>
      <c r="I167" s="300"/>
      <c r="J167" s="300"/>
      <c r="K167" s="300"/>
      <c r="L167" s="300"/>
      <c r="M167" s="300"/>
      <c r="N167" s="277" t="s">
        <v>193</v>
      </c>
      <c r="O167" s="300"/>
      <c r="P167" s="300"/>
      <c r="Q167" s="300"/>
      <c r="R167" s="300"/>
      <c r="S167" s="300"/>
      <c r="T167" s="300"/>
      <c r="U167" s="300"/>
      <c r="V167" s="300"/>
      <c r="W167" s="300"/>
      <c r="X167" s="300"/>
      <c r="Y167" s="300"/>
      <c r="Z167" s="300"/>
      <c r="AA167" s="300"/>
      <c r="AB167" s="300"/>
      <c r="AC167" s="300"/>
      <c r="AD167" s="300"/>
      <c r="AE167" s="300"/>
      <c r="AF167" s="300"/>
      <c r="AG167" s="300"/>
      <c r="AH167" s="300"/>
      <c r="AI167" s="300"/>
      <c r="AJ167" s="300"/>
      <c r="AK167" s="300"/>
      <c r="AL167" s="300"/>
      <c r="AM167" s="300"/>
      <c r="AN167" s="518"/>
      <c r="AO167" s="675"/>
      <c r="AP167" s="675"/>
      <c r="AQ167" s="675"/>
      <c r="AR167" s="675"/>
      <c r="AS167" s="675"/>
      <c r="AT167" s="675"/>
      <c r="AU167" s="675"/>
      <c r="AV167" s="675"/>
      <c r="AW167" s="675"/>
      <c r="AX167" s="675"/>
      <c r="AY167" s="675"/>
      <c r="AZ167" s="675"/>
      <c r="BA167" s="675"/>
      <c r="BB167" s="675"/>
      <c r="BC167" s="675"/>
      <c r="BD167" s="675"/>
      <c r="BE167" s="675"/>
      <c r="BF167" s="675"/>
      <c r="BG167" s="675"/>
      <c r="BH167" s="675"/>
      <c r="BI167" s="675"/>
      <c r="BJ167" s="558"/>
      <c r="BK167" s="558"/>
      <c r="BL167" s="558"/>
      <c r="BM167" s="558"/>
      <c r="BN167" s="558"/>
      <c r="BO167" s="558"/>
      <c r="BP167" s="558"/>
      <c r="BQ167" s="558"/>
      <c r="BR167" s="558"/>
      <c r="BS167" s="558"/>
      <c r="BT167" s="558"/>
      <c r="BU167" s="558"/>
      <c r="BV167" s="558"/>
      <c r="BW167" s="558"/>
      <c r="BX167" s="558"/>
      <c r="BY167" s="558"/>
      <c r="BZ167" s="558"/>
      <c r="CA167" s="558"/>
      <c r="CB167" s="558"/>
      <c r="CC167" s="558"/>
      <c r="CD167" s="558"/>
      <c r="CE167" s="558"/>
      <c r="CF167" s="558"/>
      <c r="CG167" s="558"/>
      <c r="CH167" s="558"/>
      <c r="CI167" s="558"/>
      <c r="CJ167" s="558"/>
      <c r="CK167" s="558"/>
      <c r="CL167" s="558"/>
      <c r="CM167" s="558"/>
      <c r="CN167" s="558"/>
      <c r="CO167" s="558"/>
      <c r="CP167" s="558"/>
      <c r="CQ167" s="558"/>
      <c r="CR167" s="558"/>
      <c r="CS167" s="558"/>
      <c r="CT167" s="558"/>
      <c r="CU167" s="558"/>
      <c r="CV167" s="558"/>
      <c r="CW167" s="558"/>
      <c r="CX167" s="558"/>
      <c r="CY167" s="558"/>
      <c r="CZ167" s="558"/>
      <c r="DA167" s="558"/>
      <c r="DB167" s="558"/>
      <c r="DC167" s="558"/>
      <c r="DD167" s="558"/>
      <c r="DE167" s="558"/>
      <c r="DF167" s="518"/>
      <c r="DG167" s="518"/>
      <c r="DH167" s="518"/>
      <c r="DI167" s="518"/>
      <c r="DJ167" s="518"/>
      <c r="DK167" s="518"/>
      <c r="DL167" s="518"/>
      <c r="DM167" s="518"/>
      <c r="DN167" s="518"/>
      <c r="DO167" s="518"/>
      <c r="DP167" s="518"/>
      <c r="DQ167" s="518"/>
      <c r="DR167" s="518"/>
      <c r="DS167" s="518"/>
      <c r="DT167" s="518"/>
      <c r="DU167" s="518"/>
      <c r="DV167" s="518"/>
      <c r="DW167" s="518"/>
      <c r="DX167" s="411"/>
      <c r="DY167" s="411"/>
      <c r="DZ167" s="411"/>
      <c r="EA167" s="411"/>
      <c r="EB167" s="411"/>
      <c r="EC167" s="411"/>
      <c r="ED167" s="411"/>
      <c r="EE167" s="411"/>
      <c r="EF167" s="411"/>
      <c r="EG167" s="411"/>
      <c r="EH167" s="411"/>
      <c r="EI167" s="411"/>
      <c r="EJ167" s="411"/>
      <c r="EK167" s="411"/>
      <c r="EL167" s="411"/>
      <c r="EM167" s="300"/>
      <c r="EN167" s="300"/>
    </row>
    <row r="168" spans="1:144" s="230" customFormat="1" ht="15.75" customHeight="1" x14ac:dyDescent="0.1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0"/>
      <c r="AG168" s="300"/>
      <c r="AH168" s="300"/>
      <c r="AI168" s="300"/>
      <c r="AJ168" s="300"/>
      <c r="AK168" s="300"/>
      <c r="AL168" s="300"/>
      <c r="AM168" s="300"/>
      <c r="AN168" s="518"/>
      <c r="AO168" s="675"/>
      <c r="AP168" s="675"/>
      <c r="AQ168" s="675"/>
      <c r="AR168" s="675"/>
      <c r="AS168" s="675"/>
      <c r="AT168" s="675"/>
      <c r="AU168" s="675"/>
      <c r="AV168" s="675"/>
      <c r="AW168" s="675"/>
      <c r="AX168" s="675"/>
      <c r="AY168" s="675"/>
      <c r="AZ168" s="675"/>
      <c r="BA168" s="675"/>
      <c r="BB168" s="675"/>
      <c r="BC168" s="675"/>
      <c r="BD168" s="675"/>
      <c r="BE168" s="675"/>
      <c r="BF168" s="675"/>
      <c r="BG168" s="675"/>
      <c r="BH168" s="675"/>
      <c r="BI168" s="675"/>
      <c r="BJ168" s="558"/>
      <c r="BK168" s="558"/>
      <c r="BL168" s="558"/>
      <c r="BM168" s="558"/>
      <c r="BN168" s="558"/>
      <c r="BO168" s="558"/>
      <c r="BP168" s="558"/>
      <c r="BQ168" s="558"/>
      <c r="BR168" s="558"/>
      <c r="BS168" s="558"/>
      <c r="BT168" s="558"/>
      <c r="BU168" s="558"/>
      <c r="BV168" s="558"/>
      <c r="BW168" s="558"/>
      <c r="BX168" s="558"/>
      <c r="BY168" s="558"/>
      <c r="BZ168" s="558"/>
      <c r="CA168" s="558"/>
      <c r="CB168" s="558"/>
      <c r="CC168" s="558"/>
      <c r="CD168" s="558"/>
      <c r="CE168" s="558"/>
      <c r="CF168" s="558"/>
      <c r="CG168" s="558"/>
      <c r="CH168" s="558"/>
      <c r="CI168" s="558"/>
      <c r="CJ168" s="558"/>
      <c r="CK168" s="558"/>
      <c r="CL168" s="558"/>
      <c r="CM168" s="558"/>
      <c r="CN168" s="558"/>
      <c r="CO168" s="558"/>
      <c r="CP168" s="558"/>
      <c r="CQ168" s="558"/>
      <c r="CR168" s="558"/>
      <c r="CS168" s="558"/>
      <c r="CT168" s="558"/>
      <c r="CU168" s="558"/>
      <c r="CV168" s="558"/>
      <c r="CW168" s="558"/>
      <c r="CX168" s="558"/>
      <c r="CY168" s="558"/>
      <c r="CZ168" s="558"/>
      <c r="DA168" s="558"/>
      <c r="DB168" s="558"/>
      <c r="DC168" s="558"/>
      <c r="DD168" s="558"/>
      <c r="DE168" s="558"/>
      <c r="DF168" s="518"/>
      <c r="DG168" s="518"/>
      <c r="DH168" s="518"/>
      <c r="DI168" s="518"/>
      <c r="DJ168" s="518"/>
      <c r="DK168" s="518"/>
      <c r="DL168" s="518"/>
      <c r="DM168" s="518"/>
      <c r="DN168" s="518"/>
      <c r="DO168" s="518"/>
      <c r="DP168" s="518"/>
      <c r="DQ168" s="518"/>
      <c r="DR168" s="518"/>
      <c r="DS168" s="518"/>
      <c r="DT168" s="518"/>
      <c r="DU168" s="518"/>
      <c r="DV168" s="518"/>
      <c r="DW168" s="518"/>
      <c r="DX168" s="411"/>
      <c r="DY168" s="411"/>
      <c r="DZ168" s="411"/>
      <c r="EA168" s="411"/>
      <c r="EB168" s="411"/>
      <c r="EC168" s="411"/>
      <c r="ED168" s="411"/>
      <c r="EE168" s="411"/>
      <c r="EF168" s="411"/>
      <c r="EG168" s="411"/>
      <c r="EH168" s="411"/>
      <c r="EI168" s="411"/>
      <c r="EJ168" s="411"/>
      <c r="EK168" s="411"/>
      <c r="EL168" s="411"/>
      <c r="EM168" s="300"/>
      <c r="EN168" s="300"/>
    </row>
    <row r="169" spans="1:144" s="230" customFormat="1" ht="15.75" customHeight="1" x14ac:dyDescent="0.15">
      <c r="A169" s="307">
        <v>1</v>
      </c>
      <c r="B169" s="308"/>
      <c r="C169" s="309"/>
      <c r="D169" s="1332" t="s">
        <v>194</v>
      </c>
      <c r="E169" s="1333"/>
      <c r="F169" s="1333"/>
      <c r="G169" s="1333"/>
      <c r="H169" s="1333"/>
      <c r="I169" s="1333"/>
      <c r="J169" s="1333"/>
      <c r="K169" s="1333"/>
      <c r="L169" s="1333"/>
      <c r="M169" s="1333"/>
      <c r="N169" s="1333"/>
      <c r="O169" s="1333"/>
      <c r="P169" s="1333"/>
      <c r="Q169" s="1333"/>
      <c r="R169" s="1333"/>
      <c r="S169" s="1333"/>
      <c r="T169" s="1333"/>
      <c r="U169" s="1333"/>
      <c r="V169" s="1333"/>
      <c r="W169" s="1333"/>
      <c r="X169" s="1333"/>
      <c r="Y169" s="1333"/>
      <c r="Z169" s="1333"/>
      <c r="AA169" s="1333"/>
      <c r="AB169" s="1333"/>
      <c r="AC169" s="1333"/>
      <c r="AD169" s="1333"/>
      <c r="AE169" s="1333"/>
      <c r="AF169" s="1333"/>
      <c r="AG169" s="1333"/>
      <c r="AH169" s="1333"/>
      <c r="AI169" s="1333"/>
      <c r="AJ169" s="308"/>
      <c r="AK169" s="308"/>
      <c r="AL169" s="309"/>
      <c r="AM169" s="300"/>
      <c r="AN169" s="518"/>
      <c r="AO169" s="675"/>
      <c r="AP169" s="675"/>
      <c r="AQ169" s="675"/>
      <c r="AR169" s="675"/>
      <c r="AS169" s="675"/>
      <c r="AT169" s="675"/>
      <c r="AU169" s="675"/>
      <c r="AV169" s="675"/>
      <c r="AW169" s="675"/>
      <c r="AX169" s="675"/>
      <c r="AY169" s="675"/>
      <c r="AZ169" s="675"/>
      <c r="BA169" s="675"/>
      <c r="BB169" s="675"/>
      <c r="BC169" s="675"/>
      <c r="BD169" s="675"/>
      <c r="BE169" s="675"/>
      <c r="BF169" s="675"/>
      <c r="BG169" s="675"/>
      <c r="BH169" s="675"/>
      <c r="BI169" s="675"/>
      <c r="BJ169" s="558"/>
      <c r="BK169" s="558"/>
      <c r="BL169" s="558"/>
      <c r="BM169" s="558"/>
      <c r="BN169" s="558"/>
      <c r="BO169" s="558"/>
      <c r="BP169" s="558"/>
      <c r="BQ169" s="558"/>
      <c r="BR169" s="558"/>
      <c r="BS169" s="558"/>
      <c r="BT169" s="558"/>
      <c r="BU169" s="558"/>
      <c r="BV169" s="558"/>
      <c r="BW169" s="558"/>
      <c r="BX169" s="558"/>
      <c r="BY169" s="558"/>
      <c r="BZ169" s="558"/>
      <c r="CA169" s="558"/>
      <c r="CB169" s="558"/>
      <c r="CC169" s="558"/>
      <c r="CD169" s="558"/>
      <c r="CE169" s="558"/>
      <c r="CF169" s="558"/>
      <c r="CG169" s="558"/>
      <c r="CH169" s="558"/>
      <c r="CI169" s="558"/>
      <c r="CJ169" s="558"/>
      <c r="CK169" s="558"/>
      <c r="CL169" s="558"/>
      <c r="CM169" s="558"/>
      <c r="CN169" s="558"/>
      <c r="CO169" s="558"/>
      <c r="CP169" s="558"/>
      <c r="CQ169" s="558"/>
      <c r="CR169" s="558"/>
      <c r="CS169" s="558"/>
      <c r="CT169" s="558"/>
      <c r="CU169" s="558"/>
      <c r="CV169" s="558"/>
      <c r="CW169" s="558"/>
      <c r="CX169" s="558"/>
      <c r="CY169" s="558"/>
      <c r="CZ169" s="558"/>
      <c r="DA169" s="558"/>
      <c r="DB169" s="558"/>
      <c r="DC169" s="558"/>
      <c r="DD169" s="558"/>
      <c r="DE169" s="558"/>
      <c r="DF169" s="518"/>
      <c r="DG169" s="518"/>
      <c r="DH169" s="518"/>
      <c r="DI169" s="518"/>
      <c r="DJ169" s="518"/>
      <c r="DK169" s="518"/>
      <c r="DL169" s="518"/>
      <c r="DM169" s="518"/>
      <c r="DN169" s="518"/>
      <c r="DO169" s="518"/>
      <c r="DP169" s="518"/>
      <c r="DQ169" s="518"/>
      <c r="DR169" s="518"/>
      <c r="DS169" s="518"/>
      <c r="DT169" s="518"/>
      <c r="DU169" s="518"/>
      <c r="DV169" s="518"/>
      <c r="DW169" s="518"/>
      <c r="DX169" s="411"/>
      <c r="DY169" s="411"/>
      <c r="DZ169" s="411"/>
      <c r="EA169" s="411"/>
      <c r="EB169" s="411"/>
      <c r="EC169" s="411"/>
      <c r="ED169" s="411"/>
      <c r="EE169" s="411"/>
      <c r="EF169" s="411"/>
      <c r="EG169" s="411"/>
      <c r="EH169" s="411"/>
      <c r="EI169" s="411"/>
      <c r="EJ169" s="411"/>
      <c r="EK169" s="411"/>
      <c r="EL169" s="411"/>
      <c r="EM169" s="300"/>
      <c r="EN169" s="300"/>
    </row>
    <row r="170" spans="1:144" s="230" customFormat="1" ht="15.75" customHeight="1" x14ac:dyDescent="0.15">
      <c r="A170" s="306"/>
      <c r="B170" s="300"/>
      <c r="C170" s="311"/>
      <c r="D170" s="1314"/>
      <c r="E170" s="1315"/>
      <c r="F170" s="1315"/>
      <c r="G170" s="1315"/>
      <c r="H170" s="1315"/>
      <c r="I170" s="1315"/>
      <c r="J170" s="1315"/>
      <c r="K170" s="1315"/>
      <c r="L170" s="1315"/>
      <c r="M170" s="1315"/>
      <c r="N170" s="1315"/>
      <c r="O170" s="1315"/>
      <c r="P170" s="1315"/>
      <c r="Q170" s="1315"/>
      <c r="R170" s="1315"/>
      <c r="S170" s="1315"/>
      <c r="T170" s="1315"/>
      <c r="U170" s="1315"/>
      <c r="V170" s="1315"/>
      <c r="W170" s="1315"/>
      <c r="X170" s="1315"/>
      <c r="Y170" s="1315"/>
      <c r="Z170" s="1315"/>
      <c r="AA170" s="1315"/>
      <c r="AB170" s="1315"/>
      <c r="AC170" s="1315"/>
      <c r="AD170" s="1315"/>
      <c r="AE170" s="1315"/>
      <c r="AF170" s="1315"/>
      <c r="AG170" s="1315"/>
      <c r="AH170" s="1315"/>
      <c r="AI170" s="1315"/>
      <c r="AJ170" s="347"/>
      <c r="AK170" s="300"/>
      <c r="AL170" s="311"/>
      <c r="AM170" s="300"/>
      <c r="AN170" s="518"/>
      <c r="AO170" s="675"/>
      <c r="AP170" s="675"/>
      <c r="AQ170" s="675"/>
      <c r="AR170" s="675"/>
      <c r="AS170" s="675"/>
      <c r="AT170" s="675"/>
      <c r="AU170" s="675"/>
      <c r="AV170" s="675"/>
      <c r="AW170" s="675"/>
      <c r="AX170" s="675"/>
      <c r="AY170" s="675"/>
      <c r="AZ170" s="675"/>
      <c r="BA170" s="675"/>
      <c r="BB170" s="675"/>
      <c r="BC170" s="675"/>
      <c r="BD170" s="675"/>
      <c r="BE170" s="675"/>
      <c r="BF170" s="675"/>
      <c r="BG170" s="675"/>
      <c r="BH170" s="675"/>
      <c r="BI170" s="675"/>
      <c r="BJ170" s="558"/>
      <c r="BK170" s="558"/>
      <c r="BL170" s="558"/>
      <c r="BM170" s="558"/>
      <c r="BN170" s="558"/>
      <c r="BO170" s="558"/>
      <c r="BP170" s="558"/>
      <c r="BQ170" s="558"/>
      <c r="BR170" s="558"/>
      <c r="BS170" s="558"/>
      <c r="BT170" s="558"/>
      <c r="BU170" s="558"/>
      <c r="BV170" s="558"/>
      <c r="BW170" s="558"/>
      <c r="BX170" s="558"/>
      <c r="BY170" s="558"/>
      <c r="BZ170" s="558"/>
      <c r="CA170" s="558"/>
      <c r="CB170" s="558"/>
      <c r="CC170" s="558"/>
      <c r="CD170" s="558"/>
      <c r="CE170" s="558"/>
      <c r="CF170" s="558"/>
      <c r="CG170" s="558"/>
      <c r="CH170" s="558"/>
      <c r="CI170" s="558"/>
      <c r="CJ170" s="558"/>
      <c r="CK170" s="558"/>
      <c r="CL170" s="558"/>
      <c r="CM170" s="558"/>
      <c r="CN170" s="558"/>
      <c r="CO170" s="558"/>
      <c r="CP170" s="558"/>
      <c r="CQ170" s="558"/>
      <c r="CR170" s="558"/>
      <c r="CS170" s="558"/>
      <c r="CT170" s="558"/>
      <c r="CU170" s="558"/>
      <c r="CV170" s="558"/>
      <c r="CW170" s="558"/>
      <c r="CX170" s="558"/>
      <c r="CY170" s="558"/>
      <c r="CZ170" s="558"/>
      <c r="DA170" s="558"/>
      <c r="DB170" s="558"/>
      <c r="DC170" s="558"/>
      <c r="DD170" s="558"/>
      <c r="DE170" s="558"/>
      <c r="DF170" s="518"/>
      <c r="DG170" s="518"/>
      <c r="DH170" s="518"/>
      <c r="DI170" s="518"/>
      <c r="DJ170" s="518"/>
      <c r="DK170" s="518"/>
      <c r="DL170" s="518"/>
      <c r="DM170" s="518"/>
      <c r="DN170" s="518"/>
      <c r="DO170" s="518"/>
      <c r="DP170" s="518"/>
      <c r="DQ170" s="518"/>
      <c r="DR170" s="518"/>
      <c r="DS170" s="518"/>
      <c r="DT170" s="518"/>
      <c r="DU170" s="518"/>
      <c r="DV170" s="518"/>
      <c r="DW170" s="518"/>
      <c r="DX170" s="411"/>
      <c r="DY170" s="411"/>
      <c r="DZ170" s="411"/>
      <c r="EA170" s="411"/>
      <c r="EB170" s="411"/>
      <c r="EC170" s="411"/>
      <c r="ED170" s="411"/>
      <c r="EE170" s="411"/>
      <c r="EF170" s="411"/>
      <c r="EG170" s="411"/>
      <c r="EH170" s="411"/>
      <c r="EI170" s="411"/>
      <c r="EJ170" s="411"/>
      <c r="EK170" s="411"/>
      <c r="EL170" s="411"/>
      <c r="EM170" s="300"/>
      <c r="EN170" s="300"/>
    </row>
    <row r="171" spans="1:144" s="230" customFormat="1" ht="15.75" customHeight="1" x14ac:dyDescent="0.15">
      <c r="A171" s="326"/>
      <c r="B171" s="327" t="s">
        <v>195</v>
      </c>
      <c r="C171" s="328"/>
      <c r="D171" s="326" t="s">
        <v>196</v>
      </c>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c r="AA171" s="328"/>
      <c r="AB171" s="328"/>
      <c r="AC171" s="328"/>
      <c r="AD171" s="328"/>
      <c r="AE171" s="328"/>
      <c r="AF171" s="328"/>
      <c r="AG171" s="328"/>
      <c r="AH171" s="328"/>
      <c r="AI171" s="329"/>
      <c r="AJ171" s="1289"/>
      <c r="AK171" s="1290"/>
      <c r="AL171" s="1291"/>
      <c r="AM171" s="300"/>
      <c r="AN171" s="518"/>
      <c r="AO171" s="675"/>
      <c r="AP171" s="675"/>
      <c r="AQ171" s="675"/>
      <c r="AR171" s="675"/>
      <c r="AS171" s="675"/>
      <c r="AT171" s="675"/>
      <c r="AU171" s="675"/>
      <c r="AV171" s="675"/>
      <c r="AW171" s="675"/>
      <c r="AX171" s="675"/>
      <c r="AY171" s="675"/>
      <c r="AZ171" s="675"/>
      <c r="BA171" s="675"/>
      <c r="BB171" s="675"/>
      <c r="BC171" s="675"/>
      <c r="BD171" s="675"/>
      <c r="BE171" s="675"/>
      <c r="BF171" s="675"/>
      <c r="BG171" s="675"/>
      <c r="BH171" s="675"/>
      <c r="BI171" s="675"/>
      <c r="BJ171" s="558"/>
      <c r="BK171" s="558"/>
      <c r="BL171" s="558"/>
      <c r="BM171" s="558"/>
      <c r="BN171" s="558"/>
      <c r="BO171" s="558"/>
      <c r="BP171" s="558"/>
      <c r="BQ171" s="558"/>
      <c r="BR171" s="558"/>
      <c r="BS171" s="558"/>
      <c r="BT171" s="558"/>
      <c r="BU171" s="558"/>
      <c r="BV171" s="558"/>
      <c r="BW171" s="558"/>
      <c r="BX171" s="558"/>
      <c r="BY171" s="558"/>
      <c r="BZ171" s="558"/>
      <c r="CA171" s="558"/>
      <c r="CB171" s="558"/>
      <c r="CC171" s="558"/>
      <c r="CD171" s="558"/>
      <c r="CE171" s="558"/>
      <c r="CF171" s="558"/>
      <c r="CG171" s="558"/>
      <c r="CH171" s="558"/>
      <c r="CI171" s="558"/>
      <c r="CJ171" s="558"/>
      <c r="CK171" s="558"/>
      <c r="CL171" s="558"/>
      <c r="CM171" s="558"/>
      <c r="CN171" s="558"/>
      <c r="CO171" s="558"/>
      <c r="CP171" s="558"/>
      <c r="CQ171" s="558"/>
      <c r="CR171" s="558"/>
      <c r="CS171" s="558"/>
      <c r="CT171" s="558"/>
      <c r="CU171" s="558"/>
      <c r="CV171" s="558"/>
      <c r="CW171" s="558"/>
      <c r="CX171" s="558"/>
      <c r="CY171" s="558"/>
      <c r="CZ171" s="558"/>
      <c r="DA171" s="558"/>
      <c r="DB171" s="558"/>
      <c r="DC171" s="558"/>
      <c r="DD171" s="558"/>
      <c r="DE171" s="558"/>
      <c r="DF171" s="518"/>
      <c r="DG171" s="518"/>
      <c r="DH171" s="518"/>
      <c r="DI171" s="518"/>
      <c r="DJ171" s="518"/>
      <c r="DK171" s="518"/>
      <c r="DL171" s="518"/>
      <c r="DM171" s="518"/>
      <c r="DN171" s="518"/>
      <c r="DO171" s="518"/>
      <c r="DP171" s="518"/>
      <c r="DQ171" s="518"/>
      <c r="DR171" s="518"/>
      <c r="DS171" s="518"/>
      <c r="DT171" s="518"/>
      <c r="DU171" s="518"/>
      <c r="DV171" s="518"/>
      <c r="DW171" s="518"/>
      <c r="DX171" s="411"/>
      <c r="DY171" s="411"/>
      <c r="DZ171" s="411"/>
      <c r="EA171" s="411"/>
      <c r="EB171" s="411"/>
      <c r="EC171" s="411"/>
      <c r="ED171" s="411"/>
      <c r="EE171" s="411"/>
      <c r="EF171" s="411"/>
      <c r="EG171" s="411"/>
      <c r="EH171" s="411"/>
      <c r="EI171" s="411"/>
      <c r="EJ171" s="411"/>
      <c r="EK171" s="411"/>
      <c r="EL171" s="411"/>
      <c r="EM171" s="300"/>
      <c r="EN171" s="300"/>
    </row>
    <row r="172" spans="1:144" s="230" customFormat="1" ht="15.75" customHeight="1" x14ac:dyDescent="0.15">
      <c r="A172" s="326"/>
      <c r="B172" s="327" t="s">
        <v>197</v>
      </c>
      <c r="C172" s="328"/>
      <c r="D172" s="326" t="s">
        <v>198</v>
      </c>
      <c r="E172" s="328"/>
      <c r="F172" s="328"/>
      <c r="G172" s="328"/>
      <c r="H172" s="328"/>
      <c r="I172" s="328"/>
      <c r="J172" s="328"/>
      <c r="K172" s="328"/>
      <c r="L172" s="328"/>
      <c r="M172" s="328"/>
      <c r="N172" s="328"/>
      <c r="O172" s="328"/>
      <c r="P172" s="328"/>
      <c r="Q172" s="328"/>
      <c r="R172" s="328"/>
      <c r="S172" s="328"/>
      <c r="T172" s="328"/>
      <c r="U172" s="328"/>
      <c r="V172" s="328"/>
      <c r="W172" s="328"/>
      <c r="X172" s="328"/>
      <c r="Y172" s="328"/>
      <c r="Z172" s="328"/>
      <c r="AA172" s="328"/>
      <c r="AB172" s="328"/>
      <c r="AC172" s="328"/>
      <c r="AD172" s="328"/>
      <c r="AE172" s="328"/>
      <c r="AF172" s="328"/>
      <c r="AG172" s="328"/>
      <c r="AH172" s="328"/>
      <c r="AI172" s="329"/>
      <c r="AJ172" s="1289"/>
      <c r="AK172" s="1290"/>
      <c r="AL172" s="1291"/>
      <c r="AM172" s="300"/>
      <c r="AN172" s="518"/>
      <c r="AO172" s="675"/>
      <c r="AP172" s="675"/>
      <c r="AQ172" s="675"/>
      <c r="AR172" s="675"/>
      <c r="AS172" s="675"/>
      <c r="AT172" s="675"/>
      <c r="AU172" s="675"/>
      <c r="AV172" s="675"/>
      <c r="AW172" s="675"/>
      <c r="AX172" s="675"/>
      <c r="AY172" s="675"/>
      <c r="AZ172" s="675"/>
      <c r="BA172" s="675"/>
      <c r="BB172" s="675"/>
      <c r="BC172" s="675"/>
      <c r="BD172" s="675"/>
      <c r="BE172" s="675"/>
      <c r="BF172" s="675"/>
      <c r="BG172" s="675"/>
      <c r="BH172" s="675"/>
      <c r="BI172" s="675"/>
      <c r="BJ172" s="558"/>
      <c r="BK172" s="558"/>
      <c r="BL172" s="558"/>
      <c r="BM172" s="558"/>
      <c r="BN172" s="558"/>
      <c r="BO172" s="558"/>
      <c r="BP172" s="558"/>
      <c r="BQ172" s="558"/>
      <c r="BR172" s="558"/>
      <c r="BS172" s="558"/>
      <c r="BT172" s="558"/>
      <c r="BU172" s="558"/>
      <c r="BV172" s="558"/>
      <c r="BW172" s="558"/>
      <c r="BX172" s="558"/>
      <c r="BY172" s="558"/>
      <c r="BZ172" s="558"/>
      <c r="CA172" s="558"/>
      <c r="CB172" s="558"/>
      <c r="CC172" s="558"/>
      <c r="CD172" s="558"/>
      <c r="CE172" s="558"/>
      <c r="CF172" s="558"/>
      <c r="CG172" s="558"/>
      <c r="CH172" s="558"/>
      <c r="CI172" s="558"/>
      <c r="CJ172" s="558"/>
      <c r="CK172" s="558"/>
      <c r="CL172" s="558"/>
      <c r="CM172" s="558"/>
      <c r="CN172" s="558"/>
      <c r="CO172" s="558"/>
      <c r="CP172" s="558"/>
      <c r="CQ172" s="558"/>
      <c r="CR172" s="558"/>
      <c r="CS172" s="558"/>
      <c r="CT172" s="558"/>
      <c r="CU172" s="558"/>
      <c r="CV172" s="558"/>
      <c r="CW172" s="558"/>
      <c r="CX172" s="558"/>
      <c r="CY172" s="558"/>
      <c r="CZ172" s="558"/>
      <c r="DA172" s="558"/>
      <c r="DB172" s="558"/>
      <c r="DC172" s="558"/>
      <c r="DD172" s="558"/>
      <c r="DE172" s="558"/>
      <c r="DF172" s="518"/>
      <c r="DG172" s="518"/>
      <c r="DH172" s="518"/>
      <c r="DI172" s="518"/>
      <c r="DJ172" s="518"/>
      <c r="DK172" s="518"/>
      <c r="DL172" s="518"/>
      <c r="DM172" s="518"/>
      <c r="DN172" s="518"/>
      <c r="DO172" s="518"/>
      <c r="DP172" s="518"/>
      <c r="DQ172" s="518"/>
      <c r="DR172" s="518"/>
      <c r="DS172" s="518"/>
      <c r="DT172" s="518"/>
      <c r="DU172" s="518"/>
      <c r="DV172" s="518"/>
      <c r="DW172" s="518"/>
      <c r="DX172" s="411"/>
      <c r="DY172" s="411"/>
      <c r="DZ172" s="411"/>
      <c r="EA172" s="411"/>
      <c r="EB172" s="411"/>
      <c r="EC172" s="411"/>
      <c r="ED172" s="411"/>
      <c r="EE172" s="411"/>
      <c r="EF172" s="411"/>
      <c r="EG172" s="411"/>
      <c r="EH172" s="411"/>
      <c r="EI172" s="411"/>
      <c r="EJ172" s="411"/>
      <c r="EK172" s="411"/>
      <c r="EL172" s="411"/>
      <c r="EM172" s="300"/>
      <c r="EN172" s="300"/>
    </row>
    <row r="173" spans="1:144" s="230" customFormat="1" ht="15.75" customHeight="1" x14ac:dyDescent="0.15">
      <c r="A173" s="330"/>
      <c r="B173" s="331" t="s">
        <v>199</v>
      </c>
      <c r="C173" s="332"/>
      <c r="D173" s="330" t="s">
        <v>200</v>
      </c>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2"/>
      <c r="AD173" s="332"/>
      <c r="AE173" s="332"/>
      <c r="AF173" s="332"/>
      <c r="AG173" s="332"/>
      <c r="AH173" s="332"/>
      <c r="AI173" s="333"/>
      <c r="AJ173" s="1289"/>
      <c r="AK173" s="1290"/>
      <c r="AL173" s="1291"/>
      <c r="AM173" s="300"/>
      <c r="AN173" s="518"/>
      <c r="AO173" s="675"/>
      <c r="AP173" s="675"/>
      <c r="AQ173" s="675"/>
      <c r="AR173" s="675"/>
      <c r="AS173" s="675"/>
      <c r="AT173" s="675"/>
      <c r="AU173" s="675"/>
      <c r="AV173" s="675"/>
      <c r="AW173" s="675"/>
      <c r="AX173" s="675"/>
      <c r="AY173" s="675"/>
      <c r="AZ173" s="675"/>
      <c r="BA173" s="675"/>
      <c r="BB173" s="675"/>
      <c r="BC173" s="675"/>
      <c r="BD173" s="675"/>
      <c r="BE173" s="675"/>
      <c r="BF173" s="675"/>
      <c r="BG173" s="675"/>
      <c r="BH173" s="675"/>
      <c r="BI173" s="675"/>
      <c r="BJ173" s="558"/>
      <c r="BK173" s="558"/>
      <c r="BL173" s="558"/>
      <c r="BM173" s="558"/>
      <c r="BN173" s="558"/>
      <c r="BO173" s="558"/>
      <c r="BP173" s="558"/>
      <c r="BQ173" s="558"/>
      <c r="BR173" s="558"/>
      <c r="BS173" s="558"/>
      <c r="BT173" s="558"/>
      <c r="BU173" s="558"/>
      <c r="BV173" s="558"/>
      <c r="BW173" s="558"/>
      <c r="BX173" s="558"/>
      <c r="BY173" s="558"/>
      <c r="BZ173" s="558"/>
      <c r="CA173" s="558"/>
      <c r="CB173" s="558"/>
      <c r="CC173" s="558"/>
      <c r="CD173" s="558"/>
      <c r="CE173" s="558"/>
      <c r="CF173" s="558"/>
      <c r="CG173" s="558"/>
      <c r="CH173" s="558"/>
      <c r="CI173" s="558"/>
      <c r="CJ173" s="558"/>
      <c r="CK173" s="558"/>
      <c r="CL173" s="558"/>
      <c r="CM173" s="558"/>
      <c r="CN173" s="558"/>
      <c r="CO173" s="558"/>
      <c r="CP173" s="558"/>
      <c r="CQ173" s="558"/>
      <c r="CR173" s="558"/>
      <c r="CS173" s="558"/>
      <c r="CT173" s="558"/>
      <c r="CU173" s="558"/>
      <c r="CV173" s="558"/>
      <c r="CW173" s="558"/>
      <c r="CX173" s="558"/>
      <c r="CY173" s="558"/>
      <c r="CZ173" s="558"/>
      <c r="DA173" s="558"/>
      <c r="DB173" s="558"/>
      <c r="DC173" s="558"/>
      <c r="DD173" s="558"/>
      <c r="DE173" s="558"/>
      <c r="DF173" s="518"/>
      <c r="DG173" s="518"/>
      <c r="DH173" s="518"/>
      <c r="DI173" s="518"/>
      <c r="DJ173" s="518"/>
      <c r="DK173" s="518"/>
      <c r="DL173" s="518"/>
      <c r="DM173" s="518"/>
      <c r="DN173" s="518"/>
      <c r="DO173" s="518"/>
      <c r="DP173" s="518"/>
      <c r="DQ173" s="518"/>
      <c r="DR173" s="518"/>
      <c r="DS173" s="518"/>
      <c r="DT173" s="518"/>
      <c r="DU173" s="518"/>
      <c r="DV173" s="518"/>
      <c r="DW173" s="518"/>
      <c r="DX173" s="411"/>
      <c r="DY173" s="411"/>
      <c r="DZ173" s="411"/>
      <c r="EA173" s="411"/>
      <c r="EB173" s="411"/>
      <c r="EC173" s="411"/>
      <c r="ED173" s="411"/>
      <c r="EE173" s="411"/>
      <c r="EF173" s="411"/>
      <c r="EG173" s="411"/>
      <c r="EH173" s="411"/>
      <c r="EI173" s="411"/>
      <c r="EJ173" s="411"/>
      <c r="EK173" s="411"/>
      <c r="EL173" s="411"/>
      <c r="EM173" s="300"/>
      <c r="EN173" s="300"/>
    </row>
    <row r="174" spans="1:144" s="230" customFormat="1" ht="15.75" customHeight="1" x14ac:dyDescent="0.15">
      <c r="A174" s="334">
        <v>2</v>
      </c>
      <c r="B174" s="335"/>
      <c r="C174" s="336"/>
      <c r="D174" s="334" t="s">
        <v>201</v>
      </c>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c r="AA174" s="337"/>
      <c r="AB174" s="337"/>
      <c r="AC174" s="337"/>
      <c r="AD174" s="337"/>
      <c r="AE174" s="337"/>
      <c r="AF174" s="337"/>
      <c r="AG174" s="337"/>
      <c r="AH174" s="337"/>
      <c r="AI174" s="337"/>
      <c r="AJ174" s="337"/>
      <c r="AK174" s="337"/>
      <c r="AL174" s="336"/>
      <c r="AM174" s="300"/>
      <c r="AN174" s="518"/>
      <c r="AO174" s="675"/>
      <c r="AP174" s="675"/>
      <c r="AQ174" s="675"/>
      <c r="AR174" s="675"/>
      <c r="AS174" s="675"/>
      <c r="AT174" s="675"/>
      <c r="AU174" s="675"/>
      <c r="AV174" s="675"/>
      <c r="AW174" s="675"/>
      <c r="AX174" s="675"/>
      <c r="AY174" s="675"/>
      <c r="AZ174" s="675"/>
      <c r="BA174" s="675"/>
      <c r="BB174" s="675"/>
      <c r="BC174" s="675"/>
      <c r="BD174" s="675"/>
      <c r="BE174" s="675"/>
      <c r="BF174" s="675"/>
      <c r="BG174" s="675"/>
      <c r="BH174" s="675"/>
      <c r="BI174" s="675"/>
      <c r="BJ174" s="558"/>
      <c r="BK174" s="558"/>
      <c r="BL174" s="558"/>
      <c r="BM174" s="558"/>
      <c r="BN174" s="558"/>
      <c r="BO174" s="558"/>
      <c r="BP174" s="558"/>
      <c r="BQ174" s="558"/>
      <c r="BR174" s="558"/>
      <c r="BS174" s="558"/>
      <c r="BT174" s="558"/>
      <c r="BU174" s="558"/>
      <c r="BV174" s="558"/>
      <c r="BW174" s="558"/>
      <c r="BX174" s="558"/>
      <c r="BY174" s="558"/>
      <c r="BZ174" s="558"/>
      <c r="CA174" s="558"/>
      <c r="CB174" s="558"/>
      <c r="CC174" s="558"/>
      <c r="CD174" s="558"/>
      <c r="CE174" s="558"/>
      <c r="CF174" s="558"/>
      <c r="CG174" s="558"/>
      <c r="CH174" s="558"/>
      <c r="CI174" s="558"/>
      <c r="CJ174" s="558"/>
      <c r="CK174" s="558"/>
      <c r="CL174" s="558"/>
      <c r="CM174" s="558"/>
      <c r="CN174" s="558"/>
      <c r="CO174" s="558"/>
      <c r="CP174" s="558"/>
      <c r="CQ174" s="558"/>
      <c r="CR174" s="558"/>
      <c r="CS174" s="558"/>
      <c r="CT174" s="558"/>
      <c r="CU174" s="558"/>
      <c r="CV174" s="558"/>
      <c r="CW174" s="558"/>
      <c r="CX174" s="558"/>
      <c r="CY174" s="558"/>
      <c r="CZ174" s="558"/>
      <c r="DA174" s="558"/>
      <c r="DB174" s="558"/>
      <c r="DC174" s="558"/>
      <c r="DD174" s="558"/>
      <c r="DE174" s="558"/>
      <c r="DF174" s="518"/>
      <c r="DG174" s="518"/>
      <c r="DH174" s="518"/>
      <c r="DI174" s="518"/>
      <c r="DJ174" s="518"/>
      <c r="DK174" s="518"/>
      <c r="DL174" s="518"/>
      <c r="DM174" s="518"/>
      <c r="DN174" s="518"/>
      <c r="DO174" s="518"/>
      <c r="DP174" s="518"/>
      <c r="DQ174" s="518"/>
      <c r="DR174" s="518"/>
      <c r="DS174" s="518"/>
      <c r="DT174" s="518"/>
      <c r="DU174" s="518"/>
      <c r="DV174" s="518"/>
      <c r="DW174" s="518"/>
      <c r="DX174" s="411"/>
      <c r="DY174" s="411"/>
      <c r="DZ174" s="411"/>
      <c r="EA174" s="411"/>
      <c r="EB174" s="411"/>
      <c r="EC174" s="411"/>
      <c r="ED174" s="411"/>
      <c r="EE174" s="411"/>
      <c r="EF174" s="411"/>
      <c r="EG174" s="411"/>
      <c r="EH174" s="411"/>
      <c r="EI174" s="411"/>
      <c r="EJ174" s="411"/>
      <c r="EK174" s="411"/>
      <c r="EL174" s="411"/>
      <c r="EM174" s="300"/>
      <c r="EN174" s="300"/>
    </row>
    <row r="175" spans="1:144" s="230" customFormat="1" ht="15.75" customHeight="1" x14ac:dyDescent="0.15">
      <c r="A175" s="326"/>
      <c r="B175" s="327" t="s">
        <v>202</v>
      </c>
      <c r="C175" s="329"/>
      <c r="D175" s="326" t="s">
        <v>203</v>
      </c>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328"/>
      <c r="AF175" s="328"/>
      <c r="AG175" s="328"/>
      <c r="AH175" s="328"/>
      <c r="AI175" s="329"/>
      <c r="AJ175" s="1289"/>
      <c r="AK175" s="1290"/>
      <c r="AL175" s="1291"/>
      <c r="AM175" s="300"/>
      <c r="AN175" s="518"/>
      <c r="AO175" s="675"/>
      <c r="AP175" s="675"/>
      <c r="AQ175" s="675"/>
      <c r="AR175" s="675"/>
      <c r="AS175" s="675"/>
      <c r="AT175" s="675"/>
      <c r="AU175" s="675"/>
      <c r="AV175" s="675"/>
      <c r="AW175" s="675"/>
      <c r="AX175" s="675"/>
      <c r="AY175" s="675"/>
      <c r="AZ175" s="675"/>
      <c r="BA175" s="675"/>
      <c r="BB175" s="675"/>
      <c r="BC175" s="675"/>
      <c r="BD175" s="675"/>
      <c r="BE175" s="675"/>
      <c r="BF175" s="675"/>
      <c r="BG175" s="675"/>
      <c r="BH175" s="675"/>
      <c r="BI175" s="675"/>
      <c r="BJ175" s="558"/>
      <c r="BK175" s="558"/>
      <c r="BL175" s="558"/>
      <c r="BM175" s="558"/>
      <c r="BN175" s="558"/>
      <c r="BO175" s="558"/>
      <c r="BP175" s="558"/>
      <c r="BQ175" s="558"/>
      <c r="BR175" s="558"/>
      <c r="BS175" s="558"/>
      <c r="BT175" s="558"/>
      <c r="BU175" s="558"/>
      <c r="BV175" s="558"/>
      <c r="BW175" s="558"/>
      <c r="BX175" s="558"/>
      <c r="BY175" s="558"/>
      <c r="BZ175" s="558"/>
      <c r="CA175" s="558"/>
      <c r="CB175" s="558"/>
      <c r="CC175" s="558"/>
      <c r="CD175" s="558"/>
      <c r="CE175" s="558"/>
      <c r="CF175" s="558"/>
      <c r="CG175" s="558"/>
      <c r="CH175" s="558"/>
      <c r="CI175" s="558"/>
      <c r="CJ175" s="558"/>
      <c r="CK175" s="558"/>
      <c r="CL175" s="558"/>
      <c r="CM175" s="558"/>
      <c r="CN175" s="558"/>
      <c r="CO175" s="558"/>
      <c r="CP175" s="558"/>
      <c r="CQ175" s="558"/>
      <c r="CR175" s="558"/>
      <c r="CS175" s="558"/>
      <c r="CT175" s="558"/>
      <c r="CU175" s="558"/>
      <c r="CV175" s="558"/>
      <c r="CW175" s="558"/>
      <c r="CX175" s="558"/>
      <c r="CY175" s="558"/>
      <c r="CZ175" s="558"/>
      <c r="DA175" s="558"/>
      <c r="DB175" s="558"/>
      <c r="DC175" s="558"/>
      <c r="DD175" s="558"/>
      <c r="DE175" s="558"/>
      <c r="DF175" s="518"/>
      <c r="DG175" s="518"/>
      <c r="DH175" s="518"/>
      <c r="DI175" s="518"/>
      <c r="DJ175" s="518"/>
      <c r="DK175" s="518"/>
      <c r="DL175" s="518"/>
      <c r="DM175" s="518"/>
      <c r="DN175" s="518"/>
      <c r="DO175" s="518"/>
      <c r="DP175" s="518"/>
      <c r="DQ175" s="518"/>
      <c r="DR175" s="518"/>
      <c r="DS175" s="518"/>
      <c r="DT175" s="518"/>
      <c r="DU175" s="518"/>
      <c r="DV175" s="518"/>
      <c r="DW175" s="518"/>
      <c r="DX175" s="411"/>
      <c r="DY175" s="411"/>
      <c r="DZ175" s="411"/>
      <c r="EA175" s="411"/>
      <c r="EB175" s="411"/>
      <c r="EC175" s="411"/>
      <c r="ED175" s="411"/>
      <c r="EE175" s="411"/>
      <c r="EF175" s="411"/>
      <c r="EG175" s="411"/>
      <c r="EH175" s="411"/>
      <c r="EI175" s="411"/>
      <c r="EJ175" s="411"/>
      <c r="EK175" s="411"/>
      <c r="EL175" s="411"/>
      <c r="EM175" s="300"/>
      <c r="EN175" s="300"/>
    </row>
    <row r="176" spans="1:144" s="230" customFormat="1" ht="15.75" customHeight="1" x14ac:dyDescent="0.15">
      <c r="A176" s="326"/>
      <c r="B176" s="327" t="s">
        <v>204</v>
      </c>
      <c r="C176" s="329"/>
      <c r="D176" s="338" t="s">
        <v>205</v>
      </c>
      <c r="E176" s="339"/>
      <c r="F176" s="339"/>
      <c r="G176" s="339"/>
      <c r="H176" s="339"/>
      <c r="I176" s="339"/>
      <c r="J176" s="339"/>
      <c r="K176" s="339"/>
      <c r="L176" s="339"/>
      <c r="M176" s="339"/>
      <c r="N176" s="339"/>
      <c r="O176" s="339"/>
      <c r="P176" s="339"/>
      <c r="Q176" s="339"/>
      <c r="R176" s="328"/>
      <c r="S176" s="328"/>
      <c r="T176" s="328"/>
      <c r="U176" s="328"/>
      <c r="V176" s="328"/>
      <c r="W176" s="328"/>
      <c r="X176" s="328"/>
      <c r="Y176" s="328"/>
      <c r="Z176" s="328"/>
      <c r="AA176" s="328"/>
      <c r="AB176" s="328"/>
      <c r="AC176" s="328"/>
      <c r="AD176" s="328"/>
      <c r="AE176" s="328"/>
      <c r="AF176" s="328"/>
      <c r="AG176" s="328"/>
      <c r="AH176" s="328"/>
      <c r="AI176" s="329"/>
      <c r="AJ176" s="1289"/>
      <c r="AK176" s="1290"/>
      <c r="AL176" s="1291"/>
      <c r="AM176" s="300"/>
      <c r="AN176" s="518"/>
      <c r="AO176" s="675"/>
      <c r="AP176" s="675"/>
      <c r="AQ176" s="675"/>
      <c r="AR176" s="675"/>
      <c r="AS176" s="675"/>
      <c r="AT176" s="675"/>
      <c r="AU176" s="675"/>
      <c r="AV176" s="675"/>
      <c r="AW176" s="675"/>
      <c r="AX176" s="675"/>
      <c r="AY176" s="675"/>
      <c r="AZ176" s="675"/>
      <c r="BA176" s="675"/>
      <c r="BB176" s="675"/>
      <c r="BC176" s="675"/>
      <c r="BD176" s="675"/>
      <c r="BE176" s="675"/>
      <c r="BF176" s="675"/>
      <c r="BG176" s="675"/>
      <c r="BH176" s="675"/>
      <c r="BI176" s="675"/>
      <c r="BJ176" s="558"/>
      <c r="BK176" s="558"/>
      <c r="BL176" s="558"/>
      <c r="BM176" s="558"/>
      <c r="BN176" s="558"/>
      <c r="BO176" s="558"/>
      <c r="BP176" s="558"/>
      <c r="BQ176" s="558"/>
      <c r="BR176" s="558"/>
      <c r="BS176" s="558"/>
      <c r="BT176" s="558"/>
      <c r="BU176" s="558"/>
      <c r="BV176" s="558"/>
      <c r="BW176" s="558"/>
      <c r="BX176" s="558"/>
      <c r="BY176" s="558"/>
      <c r="BZ176" s="558"/>
      <c r="CA176" s="558"/>
      <c r="CB176" s="558"/>
      <c r="CC176" s="558"/>
      <c r="CD176" s="558"/>
      <c r="CE176" s="558"/>
      <c r="CF176" s="558"/>
      <c r="CG176" s="558"/>
      <c r="CH176" s="558"/>
      <c r="CI176" s="558"/>
      <c r="CJ176" s="558"/>
      <c r="CK176" s="558"/>
      <c r="CL176" s="558"/>
      <c r="CM176" s="558"/>
      <c r="CN176" s="558"/>
      <c r="CO176" s="558"/>
      <c r="CP176" s="558"/>
      <c r="CQ176" s="558"/>
      <c r="CR176" s="558"/>
      <c r="CS176" s="558"/>
      <c r="CT176" s="558"/>
      <c r="CU176" s="558"/>
      <c r="CV176" s="558"/>
      <c r="CW176" s="558"/>
      <c r="CX176" s="558"/>
      <c r="CY176" s="558"/>
      <c r="CZ176" s="558"/>
      <c r="DA176" s="558"/>
      <c r="DB176" s="558"/>
      <c r="DC176" s="558"/>
      <c r="DD176" s="558"/>
      <c r="DE176" s="558"/>
      <c r="DF176" s="518"/>
      <c r="DG176" s="518"/>
      <c r="DH176" s="518"/>
      <c r="DI176" s="518"/>
      <c r="DJ176" s="518"/>
      <c r="DK176" s="518"/>
      <c r="DL176" s="518"/>
      <c r="DM176" s="518"/>
      <c r="DN176" s="518"/>
      <c r="DO176" s="518"/>
      <c r="DP176" s="518"/>
      <c r="DQ176" s="518"/>
      <c r="DR176" s="518"/>
      <c r="DS176" s="518"/>
      <c r="DT176" s="518"/>
      <c r="DU176" s="518"/>
      <c r="DV176" s="518"/>
      <c r="DW176" s="518"/>
      <c r="DX176" s="411"/>
      <c r="DY176" s="411"/>
      <c r="DZ176" s="411"/>
      <c r="EA176" s="411"/>
      <c r="EB176" s="411"/>
      <c r="EC176" s="411"/>
      <c r="ED176" s="411"/>
      <c r="EE176" s="411"/>
      <c r="EF176" s="411"/>
      <c r="EG176" s="411"/>
      <c r="EH176" s="411"/>
      <c r="EI176" s="411"/>
      <c r="EJ176" s="411"/>
      <c r="EK176" s="411"/>
      <c r="EL176" s="411"/>
      <c r="EM176" s="300"/>
      <c r="EN176" s="300"/>
    </row>
    <row r="177" spans="1:144" s="230" customFormat="1" ht="15.75" customHeight="1" x14ac:dyDescent="0.15">
      <c r="A177" s="340"/>
      <c r="B177" s="341" t="s">
        <v>206</v>
      </c>
      <c r="C177" s="342"/>
      <c r="D177" s="1311" t="s">
        <v>207</v>
      </c>
      <c r="E177" s="1312"/>
      <c r="F177" s="1312"/>
      <c r="G177" s="1312"/>
      <c r="H177" s="1312"/>
      <c r="I177" s="1312"/>
      <c r="J177" s="1312"/>
      <c r="K177" s="1312"/>
      <c r="L177" s="1312"/>
      <c r="M177" s="1312"/>
      <c r="N177" s="1312"/>
      <c r="O177" s="1312"/>
      <c r="P177" s="1312"/>
      <c r="Q177" s="1312"/>
      <c r="R177" s="1312"/>
      <c r="S177" s="1312"/>
      <c r="T177" s="1312"/>
      <c r="U177" s="1312"/>
      <c r="V177" s="1312"/>
      <c r="W177" s="1312"/>
      <c r="X177" s="1312"/>
      <c r="Y177" s="1312"/>
      <c r="Z177" s="1312"/>
      <c r="AA177" s="1312"/>
      <c r="AB177" s="1312"/>
      <c r="AC177" s="1312"/>
      <c r="AD177" s="1312"/>
      <c r="AE177" s="1312"/>
      <c r="AF177" s="1312"/>
      <c r="AG177" s="1312"/>
      <c r="AH177" s="1312"/>
      <c r="AI177" s="1313"/>
      <c r="AJ177" s="1305"/>
      <c r="AK177" s="1306"/>
      <c r="AL177" s="1307"/>
      <c r="AM177" s="300"/>
      <c r="AN177" s="518"/>
      <c r="AO177" s="675"/>
      <c r="AP177" s="675"/>
      <c r="AQ177" s="675"/>
      <c r="AR177" s="675"/>
      <c r="AS177" s="675"/>
      <c r="AT177" s="675"/>
      <c r="AU177" s="675"/>
      <c r="AV177" s="675"/>
      <c r="AW177" s="675"/>
      <c r="AX177" s="675"/>
      <c r="AY177" s="675"/>
      <c r="AZ177" s="675"/>
      <c r="BA177" s="675"/>
      <c r="BB177" s="675"/>
      <c r="BC177" s="675"/>
      <c r="BD177" s="675"/>
      <c r="BE177" s="675"/>
      <c r="BF177" s="675"/>
      <c r="BG177" s="675"/>
      <c r="BH177" s="675"/>
      <c r="BI177" s="675"/>
      <c r="BJ177" s="558"/>
      <c r="BK177" s="558"/>
      <c r="BL177" s="558"/>
      <c r="BM177" s="558"/>
      <c r="BN177" s="558"/>
      <c r="BO177" s="558"/>
      <c r="BP177" s="558"/>
      <c r="BQ177" s="558"/>
      <c r="BR177" s="558"/>
      <c r="BS177" s="558"/>
      <c r="BT177" s="558"/>
      <c r="BU177" s="558"/>
      <c r="BV177" s="558"/>
      <c r="BW177" s="558"/>
      <c r="BX177" s="558"/>
      <c r="BY177" s="558"/>
      <c r="BZ177" s="558"/>
      <c r="CA177" s="558"/>
      <c r="CB177" s="558"/>
      <c r="CC177" s="558"/>
      <c r="CD177" s="558"/>
      <c r="CE177" s="558"/>
      <c r="CF177" s="558"/>
      <c r="CG177" s="558"/>
      <c r="CH177" s="558"/>
      <c r="CI177" s="558"/>
      <c r="CJ177" s="558"/>
      <c r="CK177" s="558"/>
      <c r="CL177" s="558"/>
      <c r="CM177" s="558"/>
      <c r="CN177" s="558"/>
      <c r="CO177" s="558"/>
      <c r="CP177" s="558"/>
      <c r="CQ177" s="558"/>
      <c r="CR177" s="558"/>
      <c r="CS177" s="558"/>
      <c r="CT177" s="558"/>
      <c r="CU177" s="558"/>
      <c r="CV177" s="558"/>
      <c r="CW177" s="558"/>
      <c r="CX177" s="558"/>
      <c r="CY177" s="558"/>
      <c r="CZ177" s="558"/>
      <c r="DA177" s="558"/>
      <c r="DB177" s="558"/>
      <c r="DC177" s="558"/>
      <c r="DD177" s="558"/>
      <c r="DE177" s="558"/>
      <c r="DF177" s="518"/>
      <c r="DG177" s="518"/>
      <c r="DH177" s="518"/>
      <c r="DI177" s="518"/>
      <c r="DJ177" s="518"/>
      <c r="DK177" s="518"/>
      <c r="DL177" s="518"/>
      <c r="DM177" s="518"/>
      <c r="DN177" s="518"/>
      <c r="DO177" s="518"/>
      <c r="DP177" s="518"/>
      <c r="DQ177" s="518"/>
      <c r="DR177" s="518"/>
      <c r="DS177" s="518"/>
      <c r="DT177" s="518"/>
      <c r="DU177" s="518"/>
      <c r="DV177" s="518"/>
      <c r="DW177" s="518"/>
      <c r="DX177" s="411"/>
      <c r="DY177" s="411"/>
      <c r="DZ177" s="411"/>
      <c r="EA177" s="411"/>
      <c r="EB177" s="411"/>
      <c r="EC177" s="411"/>
      <c r="ED177" s="411"/>
      <c r="EE177" s="411"/>
      <c r="EF177" s="411"/>
      <c r="EG177" s="411"/>
      <c r="EH177" s="411"/>
      <c r="EI177" s="411"/>
      <c r="EJ177" s="411"/>
      <c r="EK177" s="411"/>
      <c r="EL177" s="411"/>
      <c r="EM177" s="300"/>
      <c r="EN177" s="300"/>
    </row>
    <row r="178" spans="1:144" s="230" customFormat="1" ht="15.75" customHeight="1" x14ac:dyDescent="0.15">
      <c r="A178" s="306"/>
      <c r="B178" s="343"/>
      <c r="C178" s="311"/>
      <c r="D178" s="1320"/>
      <c r="E178" s="1321"/>
      <c r="F178" s="1321"/>
      <c r="G178" s="1321"/>
      <c r="H178" s="1321"/>
      <c r="I178" s="1321"/>
      <c r="J178" s="1321"/>
      <c r="K178" s="1321"/>
      <c r="L178" s="1321"/>
      <c r="M178" s="1321"/>
      <c r="N178" s="1321"/>
      <c r="O178" s="1321"/>
      <c r="P178" s="1321"/>
      <c r="Q178" s="1321"/>
      <c r="R178" s="1321"/>
      <c r="S178" s="1321"/>
      <c r="T178" s="1321"/>
      <c r="U178" s="1321"/>
      <c r="V178" s="1321"/>
      <c r="W178" s="1321"/>
      <c r="X178" s="1321"/>
      <c r="Y178" s="1321"/>
      <c r="Z178" s="1321"/>
      <c r="AA178" s="1321"/>
      <c r="AB178" s="1321"/>
      <c r="AC178" s="1321"/>
      <c r="AD178" s="1321"/>
      <c r="AE178" s="1321"/>
      <c r="AF178" s="1321"/>
      <c r="AG178" s="1321"/>
      <c r="AH178" s="1321"/>
      <c r="AI178" s="1322"/>
      <c r="AJ178" s="1323"/>
      <c r="AK178" s="1324"/>
      <c r="AL178" s="1325"/>
      <c r="AM178" s="300"/>
      <c r="AN178" s="518"/>
      <c r="AO178" s="675"/>
      <c r="AP178" s="675"/>
      <c r="AQ178" s="675"/>
      <c r="AR178" s="675"/>
      <c r="AS178" s="675"/>
      <c r="AT178" s="675"/>
      <c r="AU178" s="675"/>
      <c r="AV178" s="675"/>
      <c r="AW178" s="675"/>
      <c r="AX178" s="675"/>
      <c r="AY178" s="675"/>
      <c r="AZ178" s="675"/>
      <c r="BA178" s="675"/>
      <c r="BB178" s="675"/>
      <c r="BC178" s="675"/>
      <c r="BD178" s="675"/>
      <c r="BE178" s="675"/>
      <c r="BF178" s="675"/>
      <c r="BG178" s="675"/>
      <c r="BH178" s="675"/>
      <c r="BI178" s="675"/>
      <c r="BJ178" s="558"/>
      <c r="BK178" s="558"/>
      <c r="BL178" s="558"/>
      <c r="BM178" s="558"/>
      <c r="BN178" s="558"/>
      <c r="BO178" s="558"/>
      <c r="BP178" s="558"/>
      <c r="BQ178" s="558"/>
      <c r="BR178" s="558"/>
      <c r="BS178" s="558"/>
      <c r="BT178" s="558"/>
      <c r="BU178" s="558"/>
      <c r="BV178" s="558"/>
      <c r="BW178" s="558"/>
      <c r="BX178" s="558"/>
      <c r="BY178" s="558"/>
      <c r="BZ178" s="558"/>
      <c r="CA178" s="558"/>
      <c r="CB178" s="558"/>
      <c r="CC178" s="558"/>
      <c r="CD178" s="558"/>
      <c r="CE178" s="558"/>
      <c r="CF178" s="558"/>
      <c r="CG178" s="558"/>
      <c r="CH178" s="558"/>
      <c r="CI178" s="558"/>
      <c r="CJ178" s="558"/>
      <c r="CK178" s="558"/>
      <c r="CL178" s="558"/>
      <c r="CM178" s="558"/>
      <c r="CN178" s="558"/>
      <c r="CO178" s="558"/>
      <c r="CP178" s="558"/>
      <c r="CQ178" s="558"/>
      <c r="CR178" s="558"/>
      <c r="CS178" s="558"/>
      <c r="CT178" s="558"/>
      <c r="CU178" s="558"/>
      <c r="CV178" s="558"/>
      <c r="CW178" s="558"/>
      <c r="CX178" s="558"/>
      <c r="CY178" s="558"/>
      <c r="CZ178" s="558"/>
      <c r="DA178" s="558"/>
      <c r="DB178" s="558"/>
      <c r="DC178" s="558"/>
      <c r="DD178" s="558"/>
      <c r="DE178" s="558"/>
      <c r="DF178" s="518"/>
      <c r="DG178" s="518"/>
      <c r="DH178" s="518"/>
      <c r="DI178" s="518"/>
      <c r="DJ178" s="518"/>
      <c r="DK178" s="518"/>
      <c r="DL178" s="518"/>
      <c r="DM178" s="518"/>
      <c r="DN178" s="518"/>
      <c r="DO178" s="518"/>
      <c r="DP178" s="518"/>
      <c r="DQ178" s="518"/>
      <c r="DR178" s="518"/>
      <c r="DS178" s="518"/>
      <c r="DT178" s="518"/>
      <c r="DU178" s="518"/>
      <c r="DV178" s="518"/>
      <c r="DW178" s="518"/>
      <c r="DX178" s="411"/>
      <c r="DY178" s="411"/>
      <c r="DZ178" s="411"/>
      <c r="EA178" s="411"/>
      <c r="EB178" s="411"/>
      <c r="EC178" s="411"/>
      <c r="ED178" s="411"/>
      <c r="EE178" s="411"/>
      <c r="EF178" s="411"/>
      <c r="EG178" s="411"/>
      <c r="EH178" s="411"/>
      <c r="EI178" s="411"/>
      <c r="EJ178" s="411"/>
      <c r="EK178" s="411"/>
      <c r="EL178" s="411"/>
      <c r="EM178" s="300"/>
      <c r="EN178" s="300"/>
    </row>
    <row r="179" spans="1:144" s="230" customFormat="1" ht="15.75" customHeight="1" x14ac:dyDescent="0.15">
      <c r="A179" s="344"/>
      <c r="B179" s="345"/>
      <c r="C179" s="346"/>
      <c r="D179" s="1314"/>
      <c r="E179" s="1315"/>
      <c r="F179" s="1315"/>
      <c r="G179" s="1315"/>
      <c r="H179" s="1315"/>
      <c r="I179" s="1315"/>
      <c r="J179" s="1315"/>
      <c r="K179" s="1315"/>
      <c r="L179" s="1315"/>
      <c r="M179" s="1315"/>
      <c r="N179" s="1315"/>
      <c r="O179" s="1315"/>
      <c r="P179" s="1315"/>
      <c r="Q179" s="1315"/>
      <c r="R179" s="1315"/>
      <c r="S179" s="1315"/>
      <c r="T179" s="1315"/>
      <c r="U179" s="1315"/>
      <c r="V179" s="1315"/>
      <c r="W179" s="1315"/>
      <c r="X179" s="1315"/>
      <c r="Y179" s="1315"/>
      <c r="Z179" s="1315"/>
      <c r="AA179" s="1315"/>
      <c r="AB179" s="1315"/>
      <c r="AC179" s="1315"/>
      <c r="AD179" s="1315"/>
      <c r="AE179" s="1315"/>
      <c r="AF179" s="1315"/>
      <c r="AG179" s="1315"/>
      <c r="AH179" s="1315"/>
      <c r="AI179" s="1316"/>
      <c r="AJ179" s="1317"/>
      <c r="AK179" s="1318"/>
      <c r="AL179" s="1319"/>
      <c r="AM179" s="300"/>
      <c r="AN179" s="518"/>
      <c r="AO179" s="675"/>
      <c r="AP179" s="675"/>
      <c r="AQ179" s="675"/>
      <c r="AR179" s="675"/>
      <c r="AS179" s="675"/>
      <c r="AT179" s="675"/>
      <c r="AU179" s="675"/>
      <c r="AV179" s="675"/>
      <c r="AW179" s="675"/>
      <c r="AX179" s="675"/>
      <c r="AY179" s="675"/>
      <c r="AZ179" s="675"/>
      <c r="BA179" s="675"/>
      <c r="BB179" s="675"/>
      <c r="BC179" s="675"/>
      <c r="BD179" s="675"/>
      <c r="BE179" s="675"/>
      <c r="BF179" s="675"/>
      <c r="BG179" s="675"/>
      <c r="BH179" s="675"/>
      <c r="BI179" s="675"/>
      <c r="BJ179" s="558"/>
      <c r="BK179" s="558"/>
      <c r="BL179" s="558"/>
      <c r="BM179" s="558"/>
      <c r="BN179" s="558"/>
      <c r="BO179" s="558"/>
      <c r="BP179" s="558"/>
      <c r="BQ179" s="558"/>
      <c r="BR179" s="558"/>
      <c r="BS179" s="558"/>
      <c r="BT179" s="558"/>
      <c r="BU179" s="558"/>
      <c r="BV179" s="558"/>
      <c r="BW179" s="558"/>
      <c r="BX179" s="558"/>
      <c r="BY179" s="558"/>
      <c r="BZ179" s="558"/>
      <c r="CA179" s="558"/>
      <c r="CB179" s="558"/>
      <c r="CC179" s="558"/>
      <c r="CD179" s="558"/>
      <c r="CE179" s="558"/>
      <c r="CF179" s="558"/>
      <c r="CG179" s="558"/>
      <c r="CH179" s="558"/>
      <c r="CI179" s="558"/>
      <c r="CJ179" s="558"/>
      <c r="CK179" s="558"/>
      <c r="CL179" s="558"/>
      <c r="CM179" s="558"/>
      <c r="CN179" s="558"/>
      <c r="CO179" s="558"/>
      <c r="CP179" s="558"/>
      <c r="CQ179" s="558"/>
      <c r="CR179" s="558"/>
      <c r="CS179" s="558"/>
      <c r="CT179" s="558"/>
      <c r="CU179" s="558"/>
      <c r="CV179" s="558"/>
      <c r="CW179" s="558"/>
      <c r="CX179" s="558"/>
      <c r="CY179" s="558"/>
      <c r="CZ179" s="558"/>
      <c r="DA179" s="558"/>
      <c r="DB179" s="558"/>
      <c r="DC179" s="558"/>
      <c r="DD179" s="558"/>
      <c r="DE179" s="558"/>
      <c r="DF179" s="518"/>
      <c r="DG179" s="518"/>
      <c r="DH179" s="518"/>
      <c r="DI179" s="518"/>
      <c r="DJ179" s="518"/>
      <c r="DK179" s="518"/>
      <c r="DL179" s="518"/>
      <c r="DM179" s="518"/>
      <c r="DN179" s="518"/>
      <c r="DO179" s="518"/>
      <c r="DP179" s="518"/>
      <c r="DQ179" s="518"/>
      <c r="DR179" s="518"/>
      <c r="DS179" s="518"/>
      <c r="DT179" s="518"/>
      <c r="DU179" s="518"/>
      <c r="DV179" s="518"/>
      <c r="DW179" s="518"/>
      <c r="DX179" s="411"/>
      <c r="DY179" s="411"/>
      <c r="DZ179" s="411"/>
      <c r="EA179" s="411"/>
      <c r="EB179" s="411"/>
      <c r="EC179" s="411"/>
      <c r="ED179" s="411"/>
      <c r="EE179" s="411"/>
      <c r="EF179" s="411"/>
      <c r="EG179" s="411"/>
      <c r="EH179" s="411"/>
      <c r="EI179" s="411"/>
      <c r="EJ179" s="411"/>
      <c r="EK179" s="411"/>
      <c r="EL179" s="411"/>
      <c r="EM179" s="300"/>
      <c r="EN179" s="300"/>
    </row>
    <row r="180" spans="1:144" s="230" customFormat="1" ht="15.75" customHeight="1" x14ac:dyDescent="0.15">
      <c r="A180" s="340"/>
      <c r="B180" s="341" t="s">
        <v>208</v>
      </c>
      <c r="C180" s="342"/>
      <c r="D180" s="1311" t="s">
        <v>209</v>
      </c>
      <c r="E180" s="1312"/>
      <c r="F180" s="1312"/>
      <c r="G180" s="1312"/>
      <c r="H180" s="1312"/>
      <c r="I180" s="1312"/>
      <c r="J180" s="1312"/>
      <c r="K180" s="1312"/>
      <c r="L180" s="1312"/>
      <c r="M180" s="1312"/>
      <c r="N180" s="1312"/>
      <c r="O180" s="1312"/>
      <c r="P180" s="1312"/>
      <c r="Q180" s="1312"/>
      <c r="R180" s="1312"/>
      <c r="S180" s="1312"/>
      <c r="T180" s="1312"/>
      <c r="U180" s="1312"/>
      <c r="V180" s="1312"/>
      <c r="W180" s="1312"/>
      <c r="X180" s="1312"/>
      <c r="Y180" s="1312"/>
      <c r="Z180" s="1312"/>
      <c r="AA180" s="1312"/>
      <c r="AB180" s="1312"/>
      <c r="AC180" s="1312"/>
      <c r="AD180" s="1312"/>
      <c r="AE180" s="1312"/>
      <c r="AF180" s="1312"/>
      <c r="AG180" s="1312"/>
      <c r="AH180" s="1312"/>
      <c r="AI180" s="1313"/>
      <c r="AJ180" s="1305"/>
      <c r="AK180" s="1306"/>
      <c r="AL180" s="1307"/>
      <c r="AM180" s="300"/>
      <c r="AN180" s="518"/>
      <c r="AO180" s="675"/>
      <c r="AP180" s="675"/>
      <c r="AQ180" s="675"/>
      <c r="AR180" s="675"/>
      <c r="AS180" s="675"/>
      <c r="AT180" s="675"/>
      <c r="AU180" s="675"/>
      <c r="AV180" s="675"/>
      <c r="AW180" s="675"/>
      <c r="AX180" s="675"/>
      <c r="AY180" s="675"/>
      <c r="AZ180" s="675"/>
      <c r="BA180" s="675"/>
      <c r="BB180" s="675"/>
      <c r="BC180" s="675"/>
      <c r="BD180" s="675"/>
      <c r="BE180" s="675"/>
      <c r="BF180" s="675"/>
      <c r="BG180" s="675"/>
      <c r="BH180" s="675"/>
      <c r="BI180" s="675"/>
      <c r="BJ180" s="558"/>
      <c r="BK180" s="558"/>
      <c r="BL180" s="558"/>
      <c r="BM180" s="558"/>
      <c r="BN180" s="558"/>
      <c r="BO180" s="558"/>
      <c r="BP180" s="558"/>
      <c r="BQ180" s="558"/>
      <c r="BR180" s="558"/>
      <c r="BS180" s="558"/>
      <c r="BT180" s="558"/>
      <c r="BU180" s="558"/>
      <c r="BV180" s="558"/>
      <c r="BW180" s="558"/>
      <c r="BX180" s="558"/>
      <c r="BY180" s="558"/>
      <c r="BZ180" s="558"/>
      <c r="CA180" s="558"/>
      <c r="CB180" s="558"/>
      <c r="CC180" s="558"/>
      <c r="CD180" s="558"/>
      <c r="CE180" s="558"/>
      <c r="CF180" s="558"/>
      <c r="CG180" s="558"/>
      <c r="CH180" s="558"/>
      <c r="CI180" s="558"/>
      <c r="CJ180" s="558"/>
      <c r="CK180" s="558"/>
      <c r="CL180" s="558"/>
      <c r="CM180" s="558"/>
      <c r="CN180" s="558"/>
      <c r="CO180" s="558"/>
      <c r="CP180" s="558"/>
      <c r="CQ180" s="558"/>
      <c r="CR180" s="558"/>
      <c r="CS180" s="558"/>
      <c r="CT180" s="558"/>
      <c r="CU180" s="558"/>
      <c r="CV180" s="558"/>
      <c r="CW180" s="558"/>
      <c r="CX180" s="558"/>
      <c r="CY180" s="558"/>
      <c r="CZ180" s="558"/>
      <c r="DA180" s="558"/>
      <c r="DB180" s="558"/>
      <c r="DC180" s="558"/>
      <c r="DD180" s="558"/>
      <c r="DE180" s="558"/>
      <c r="DF180" s="518"/>
      <c r="DG180" s="518"/>
      <c r="DH180" s="518"/>
      <c r="DI180" s="518"/>
      <c r="DJ180" s="518"/>
      <c r="DK180" s="518"/>
      <c r="DL180" s="518"/>
      <c r="DM180" s="518"/>
      <c r="DN180" s="518"/>
      <c r="DO180" s="518"/>
      <c r="DP180" s="518"/>
      <c r="DQ180" s="518"/>
      <c r="DR180" s="518"/>
      <c r="DS180" s="518"/>
      <c r="DT180" s="518"/>
      <c r="DU180" s="518"/>
      <c r="DV180" s="518"/>
      <c r="DW180" s="518"/>
      <c r="DX180" s="411"/>
      <c r="DY180" s="411"/>
      <c r="DZ180" s="411"/>
      <c r="EA180" s="411"/>
      <c r="EB180" s="411"/>
      <c r="EC180" s="411"/>
      <c r="ED180" s="411"/>
      <c r="EE180" s="411"/>
      <c r="EF180" s="411"/>
      <c r="EG180" s="411"/>
      <c r="EH180" s="411"/>
      <c r="EI180" s="411"/>
      <c r="EJ180" s="411"/>
      <c r="EK180" s="411"/>
      <c r="EL180" s="411"/>
      <c r="EM180" s="300"/>
      <c r="EN180" s="300"/>
    </row>
    <row r="181" spans="1:144" s="230" customFormat="1" ht="15.75" customHeight="1" x14ac:dyDescent="0.15">
      <c r="A181" s="344"/>
      <c r="B181" s="345"/>
      <c r="C181" s="346"/>
      <c r="D181" s="1314"/>
      <c r="E181" s="1315"/>
      <c r="F181" s="1315"/>
      <c r="G181" s="1315"/>
      <c r="H181" s="1315"/>
      <c r="I181" s="1315"/>
      <c r="J181" s="1315"/>
      <c r="K181" s="1315"/>
      <c r="L181" s="1315"/>
      <c r="M181" s="1315"/>
      <c r="N181" s="1315"/>
      <c r="O181" s="1315"/>
      <c r="P181" s="1315"/>
      <c r="Q181" s="1315"/>
      <c r="R181" s="1315"/>
      <c r="S181" s="1315"/>
      <c r="T181" s="1315"/>
      <c r="U181" s="1315"/>
      <c r="V181" s="1315"/>
      <c r="W181" s="1315"/>
      <c r="X181" s="1315"/>
      <c r="Y181" s="1315"/>
      <c r="Z181" s="1315"/>
      <c r="AA181" s="1315"/>
      <c r="AB181" s="1315"/>
      <c r="AC181" s="1315"/>
      <c r="AD181" s="1315"/>
      <c r="AE181" s="1315"/>
      <c r="AF181" s="1315"/>
      <c r="AG181" s="1315"/>
      <c r="AH181" s="1315"/>
      <c r="AI181" s="1316"/>
      <c r="AJ181" s="1317"/>
      <c r="AK181" s="1318"/>
      <c r="AL181" s="1319"/>
      <c r="AM181" s="300"/>
      <c r="AN181" s="518"/>
      <c r="AO181" s="675"/>
      <c r="AP181" s="675"/>
      <c r="AQ181" s="675"/>
      <c r="AR181" s="675"/>
      <c r="AS181" s="675"/>
      <c r="AT181" s="675"/>
      <c r="AU181" s="675"/>
      <c r="AV181" s="675"/>
      <c r="AW181" s="675"/>
      <c r="AX181" s="675"/>
      <c r="AY181" s="675"/>
      <c r="AZ181" s="675"/>
      <c r="BA181" s="675"/>
      <c r="BB181" s="675"/>
      <c r="BC181" s="675"/>
      <c r="BD181" s="675"/>
      <c r="BE181" s="675"/>
      <c r="BF181" s="675"/>
      <c r="BG181" s="675"/>
      <c r="BH181" s="675"/>
      <c r="BI181" s="675"/>
      <c r="BJ181" s="558"/>
      <c r="BK181" s="558"/>
      <c r="BL181" s="558"/>
      <c r="BM181" s="558"/>
      <c r="BN181" s="558"/>
      <c r="BO181" s="558"/>
      <c r="BP181" s="558"/>
      <c r="BQ181" s="558"/>
      <c r="BR181" s="558"/>
      <c r="BS181" s="558"/>
      <c r="BT181" s="558"/>
      <c r="BU181" s="558"/>
      <c r="BV181" s="558"/>
      <c r="BW181" s="558"/>
      <c r="BX181" s="558"/>
      <c r="BY181" s="558"/>
      <c r="BZ181" s="558"/>
      <c r="CA181" s="558"/>
      <c r="CB181" s="558"/>
      <c r="CC181" s="558"/>
      <c r="CD181" s="558"/>
      <c r="CE181" s="558"/>
      <c r="CF181" s="558"/>
      <c r="CG181" s="558"/>
      <c r="CH181" s="558"/>
      <c r="CI181" s="558"/>
      <c r="CJ181" s="558"/>
      <c r="CK181" s="558"/>
      <c r="CL181" s="558"/>
      <c r="CM181" s="558"/>
      <c r="CN181" s="558"/>
      <c r="CO181" s="558"/>
      <c r="CP181" s="558"/>
      <c r="CQ181" s="558"/>
      <c r="CR181" s="558"/>
      <c r="CS181" s="558"/>
      <c r="CT181" s="558"/>
      <c r="CU181" s="558"/>
      <c r="CV181" s="558"/>
      <c r="CW181" s="558"/>
      <c r="CX181" s="558"/>
      <c r="CY181" s="558"/>
      <c r="CZ181" s="558"/>
      <c r="DA181" s="558"/>
      <c r="DB181" s="558"/>
      <c r="DC181" s="558"/>
      <c r="DD181" s="558"/>
      <c r="DE181" s="558"/>
      <c r="DF181" s="518"/>
      <c r="DG181" s="518"/>
      <c r="DH181" s="518"/>
      <c r="DI181" s="518"/>
      <c r="DJ181" s="518"/>
      <c r="DK181" s="518"/>
      <c r="DL181" s="518"/>
      <c r="DM181" s="518"/>
      <c r="DN181" s="518"/>
      <c r="DO181" s="518"/>
      <c r="DP181" s="518"/>
      <c r="DQ181" s="518"/>
      <c r="DR181" s="518"/>
      <c r="DS181" s="518"/>
      <c r="DT181" s="518"/>
      <c r="DU181" s="518"/>
      <c r="DV181" s="518"/>
      <c r="DW181" s="518"/>
      <c r="DX181" s="411"/>
      <c r="DY181" s="411"/>
      <c r="DZ181" s="411"/>
      <c r="EA181" s="411"/>
      <c r="EB181" s="411"/>
      <c r="EC181" s="411"/>
      <c r="ED181" s="411"/>
      <c r="EE181" s="411"/>
      <c r="EF181" s="411"/>
      <c r="EG181" s="411"/>
      <c r="EH181" s="411"/>
      <c r="EI181" s="411"/>
      <c r="EJ181" s="411"/>
      <c r="EK181" s="411"/>
      <c r="EL181" s="411"/>
      <c r="EM181" s="300"/>
      <c r="EN181" s="300"/>
    </row>
    <row r="182" spans="1:144" s="230" customFormat="1" ht="15.75" customHeight="1" x14ac:dyDescent="0.15">
      <c r="A182" s="326"/>
      <c r="B182" s="327" t="s">
        <v>210</v>
      </c>
      <c r="C182" s="329"/>
      <c r="D182" s="326" t="s">
        <v>211</v>
      </c>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48"/>
      <c r="AE182" s="348"/>
      <c r="AF182" s="348"/>
      <c r="AG182" s="348"/>
      <c r="AH182" s="348"/>
      <c r="AI182" s="349"/>
      <c r="AJ182" s="1289"/>
      <c r="AK182" s="1290"/>
      <c r="AL182" s="1291"/>
      <c r="AM182" s="300"/>
      <c r="AN182" s="518"/>
      <c r="AO182" s="675"/>
      <c r="AP182" s="675"/>
      <c r="AQ182" s="675"/>
      <c r="AR182" s="675"/>
      <c r="AS182" s="675"/>
      <c r="AT182" s="675"/>
      <c r="AU182" s="675"/>
      <c r="AV182" s="675"/>
      <c r="AW182" s="675"/>
      <c r="AX182" s="675"/>
      <c r="AY182" s="675"/>
      <c r="AZ182" s="675"/>
      <c r="BA182" s="675"/>
      <c r="BB182" s="675"/>
      <c r="BC182" s="675"/>
      <c r="BD182" s="675"/>
      <c r="BE182" s="675"/>
      <c r="BF182" s="675"/>
      <c r="BG182" s="675"/>
      <c r="BH182" s="675"/>
      <c r="BI182" s="675"/>
      <c r="BJ182" s="558"/>
      <c r="BK182" s="558"/>
      <c r="BL182" s="558"/>
      <c r="BM182" s="558"/>
      <c r="BN182" s="558"/>
      <c r="BO182" s="558"/>
      <c r="BP182" s="558"/>
      <c r="BQ182" s="558"/>
      <c r="BR182" s="558"/>
      <c r="BS182" s="558"/>
      <c r="BT182" s="558"/>
      <c r="BU182" s="558"/>
      <c r="BV182" s="558"/>
      <c r="BW182" s="558"/>
      <c r="BX182" s="558"/>
      <c r="BY182" s="558"/>
      <c r="BZ182" s="558"/>
      <c r="CA182" s="558"/>
      <c r="CB182" s="558"/>
      <c r="CC182" s="558"/>
      <c r="CD182" s="558"/>
      <c r="CE182" s="558"/>
      <c r="CF182" s="558"/>
      <c r="CG182" s="558"/>
      <c r="CH182" s="558"/>
      <c r="CI182" s="558"/>
      <c r="CJ182" s="558"/>
      <c r="CK182" s="558"/>
      <c r="CL182" s="558"/>
      <c r="CM182" s="558"/>
      <c r="CN182" s="558"/>
      <c r="CO182" s="558"/>
      <c r="CP182" s="558"/>
      <c r="CQ182" s="558"/>
      <c r="CR182" s="558"/>
      <c r="CS182" s="558"/>
      <c r="CT182" s="558"/>
      <c r="CU182" s="558"/>
      <c r="CV182" s="558"/>
      <c r="CW182" s="558"/>
      <c r="CX182" s="558"/>
      <c r="CY182" s="558"/>
      <c r="CZ182" s="558"/>
      <c r="DA182" s="558"/>
      <c r="DB182" s="558"/>
      <c r="DC182" s="558"/>
      <c r="DD182" s="558"/>
      <c r="DE182" s="558"/>
      <c r="DF182" s="518"/>
      <c r="DG182" s="518"/>
      <c r="DH182" s="518"/>
      <c r="DI182" s="518"/>
      <c r="DJ182" s="518"/>
      <c r="DK182" s="518"/>
      <c r="DL182" s="518"/>
      <c r="DM182" s="518"/>
      <c r="DN182" s="518"/>
      <c r="DO182" s="518"/>
      <c r="DP182" s="518"/>
      <c r="DQ182" s="518"/>
      <c r="DR182" s="518"/>
      <c r="DS182" s="518"/>
      <c r="DT182" s="518"/>
      <c r="DU182" s="518"/>
      <c r="DV182" s="518"/>
      <c r="DW182" s="518"/>
      <c r="DX182" s="411"/>
      <c r="DY182" s="411"/>
      <c r="DZ182" s="411"/>
      <c r="EA182" s="411"/>
      <c r="EB182" s="411"/>
      <c r="EC182" s="411"/>
      <c r="ED182" s="411"/>
      <c r="EE182" s="411"/>
      <c r="EF182" s="411"/>
      <c r="EG182" s="411"/>
      <c r="EH182" s="411"/>
      <c r="EI182" s="411"/>
      <c r="EJ182" s="411"/>
      <c r="EK182" s="411"/>
      <c r="EL182" s="411"/>
      <c r="EM182" s="300"/>
      <c r="EN182" s="300"/>
    </row>
    <row r="183" spans="1:144" s="230" customFormat="1" ht="15.75" customHeight="1" x14ac:dyDescent="0.15">
      <c r="A183" s="326"/>
      <c r="B183" s="327" t="s">
        <v>212</v>
      </c>
      <c r="C183" s="329"/>
      <c r="D183" s="326" t="s">
        <v>213</v>
      </c>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48"/>
      <c r="AE183" s="348"/>
      <c r="AF183" s="348"/>
      <c r="AG183" s="348"/>
      <c r="AH183" s="348"/>
      <c r="AI183" s="349"/>
      <c r="AJ183" s="1289"/>
      <c r="AK183" s="1290"/>
      <c r="AL183" s="1291"/>
      <c r="AM183" s="300"/>
      <c r="AN183" s="518"/>
      <c r="AO183" s="675"/>
      <c r="AP183" s="675"/>
      <c r="AQ183" s="675"/>
      <c r="AR183" s="675"/>
      <c r="AS183" s="675"/>
      <c r="AT183" s="675"/>
      <c r="AU183" s="675"/>
      <c r="AV183" s="675"/>
      <c r="AW183" s="675"/>
      <c r="AX183" s="675"/>
      <c r="AY183" s="675"/>
      <c r="AZ183" s="675"/>
      <c r="BA183" s="675"/>
      <c r="BB183" s="675"/>
      <c r="BC183" s="675"/>
      <c r="BD183" s="675"/>
      <c r="BE183" s="675"/>
      <c r="BF183" s="675"/>
      <c r="BG183" s="675"/>
      <c r="BH183" s="675"/>
      <c r="BI183" s="675"/>
      <c r="BJ183" s="558"/>
      <c r="BK183" s="558"/>
      <c r="BL183" s="558"/>
      <c r="BM183" s="558"/>
      <c r="BN183" s="558"/>
      <c r="BO183" s="558"/>
      <c r="BP183" s="558"/>
      <c r="BQ183" s="558"/>
      <c r="BR183" s="558"/>
      <c r="BS183" s="558"/>
      <c r="BT183" s="558"/>
      <c r="BU183" s="558"/>
      <c r="BV183" s="558"/>
      <c r="BW183" s="558"/>
      <c r="BX183" s="558"/>
      <c r="BY183" s="558"/>
      <c r="BZ183" s="558"/>
      <c r="CA183" s="558"/>
      <c r="CB183" s="558"/>
      <c r="CC183" s="558"/>
      <c r="CD183" s="558"/>
      <c r="CE183" s="558"/>
      <c r="CF183" s="558"/>
      <c r="CG183" s="558"/>
      <c r="CH183" s="558"/>
      <c r="CI183" s="558"/>
      <c r="CJ183" s="558"/>
      <c r="CK183" s="558"/>
      <c r="CL183" s="558"/>
      <c r="CM183" s="558"/>
      <c r="CN183" s="558"/>
      <c r="CO183" s="558"/>
      <c r="CP183" s="558"/>
      <c r="CQ183" s="558"/>
      <c r="CR183" s="558"/>
      <c r="CS183" s="558"/>
      <c r="CT183" s="558"/>
      <c r="CU183" s="558"/>
      <c r="CV183" s="558"/>
      <c r="CW183" s="558"/>
      <c r="CX183" s="558"/>
      <c r="CY183" s="558"/>
      <c r="CZ183" s="558"/>
      <c r="DA183" s="558"/>
      <c r="DB183" s="558"/>
      <c r="DC183" s="558"/>
      <c r="DD183" s="558"/>
      <c r="DE183" s="558"/>
      <c r="DF183" s="518"/>
      <c r="DG183" s="518"/>
      <c r="DH183" s="518"/>
      <c r="DI183" s="518"/>
      <c r="DJ183" s="518"/>
      <c r="DK183" s="518"/>
      <c r="DL183" s="518"/>
      <c r="DM183" s="518"/>
      <c r="DN183" s="518"/>
      <c r="DO183" s="518"/>
      <c r="DP183" s="518"/>
      <c r="DQ183" s="518"/>
      <c r="DR183" s="518"/>
      <c r="DS183" s="518"/>
      <c r="DT183" s="518"/>
      <c r="DU183" s="518"/>
      <c r="DV183" s="518"/>
      <c r="DW183" s="518"/>
      <c r="DX183" s="411"/>
      <c r="DY183" s="411"/>
      <c r="DZ183" s="411"/>
      <c r="EA183" s="411"/>
      <c r="EB183" s="411"/>
      <c r="EC183" s="411"/>
      <c r="ED183" s="411"/>
      <c r="EE183" s="411"/>
      <c r="EF183" s="411"/>
      <c r="EG183" s="411"/>
      <c r="EH183" s="411"/>
      <c r="EI183" s="411"/>
      <c r="EJ183" s="411"/>
      <c r="EK183" s="411"/>
      <c r="EL183" s="411"/>
      <c r="EM183" s="300"/>
      <c r="EN183" s="300"/>
    </row>
    <row r="184" spans="1:144" s="230" customFormat="1" ht="15.75" customHeight="1" x14ac:dyDescent="0.15">
      <c r="A184" s="344"/>
      <c r="B184" s="345" t="s">
        <v>214</v>
      </c>
      <c r="C184" s="346"/>
      <c r="D184" s="326" t="s">
        <v>215</v>
      </c>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c r="AA184" s="348"/>
      <c r="AB184" s="348"/>
      <c r="AC184" s="348"/>
      <c r="AD184" s="348"/>
      <c r="AE184" s="348"/>
      <c r="AF184" s="348"/>
      <c r="AG184" s="348"/>
      <c r="AH184" s="348"/>
      <c r="AI184" s="349"/>
      <c r="AJ184" s="1289"/>
      <c r="AK184" s="1290"/>
      <c r="AL184" s="1291"/>
      <c r="AM184" s="300"/>
      <c r="AN184" s="518"/>
      <c r="AO184" s="675"/>
      <c r="AP184" s="675"/>
      <c r="AQ184" s="675"/>
      <c r="AR184" s="675"/>
      <c r="AS184" s="675"/>
      <c r="AT184" s="675"/>
      <c r="AU184" s="675"/>
      <c r="AV184" s="675"/>
      <c r="AW184" s="675"/>
      <c r="AX184" s="675"/>
      <c r="AY184" s="675"/>
      <c r="AZ184" s="675"/>
      <c r="BA184" s="675"/>
      <c r="BB184" s="675"/>
      <c r="BC184" s="675"/>
      <c r="BD184" s="675"/>
      <c r="BE184" s="675"/>
      <c r="BF184" s="675"/>
      <c r="BG184" s="675"/>
      <c r="BH184" s="675"/>
      <c r="BI184" s="675"/>
      <c r="BJ184" s="558"/>
      <c r="BK184" s="558"/>
      <c r="BL184" s="558"/>
      <c r="BM184" s="558"/>
      <c r="BN184" s="558"/>
      <c r="BO184" s="558"/>
      <c r="BP184" s="558"/>
      <c r="BQ184" s="558"/>
      <c r="BR184" s="558"/>
      <c r="BS184" s="558"/>
      <c r="BT184" s="558"/>
      <c r="BU184" s="558"/>
      <c r="BV184" s="558"/>
      <c r="BW184" s="558"/>
      <c r="BX184" s="558"/>
      <c r="BY184" s="558"/>
      <c r="BZ184" s="558"/>
      <c r="CA184" s="558"/>
      <c r="CB184" s="558"/>
      <c r="CC184" s="558"/>
      <c r="CD184" s="558"/>
      <c r="CE184" s="558"/>
      <c r="CF184" s="558"/>
      <c r="CG184" s="558"/>
      <c r="CH184" s="558"/>
      <c r="CI184" s="558"/>
      <c r="CJ184" s="558"/>
      <c r="CK184" s="558"/>
      <c r="CL184" s="558"/>
      <c r="CM184" s="558"/>
      <c r="CN184" s="558"/>
      <c r="CO184" s="558"/>
      <c r="CP184" s="558"/>
      <c r="CQ184" s="558"/>
      <c r="CR184" s="558"/>
      <c r="CS184" s="558"/>
      <c r="CT184" s="558"/>
      <c r="CU184" s="558"/>
      <c r="CV184" s="558"/>
      <c r="CW184" s="558"/>
      <c r="CX184" s="558"/>
      <c r="CY184" s="558"/>
      <c r="CZ184" s="558"/>
      <c r="DA184" s="558"/>
      <c r="DB184" s="558"/>
      <c r="DC184" s="558"/>
      <c r="DD184" s="558"/>
      <c r="DE184" s="558"/>
      <c r="DF184" s="518"/>
      <c r="DG184" s="518"/>
      <c r="DH184" s="518"/>
      <c r="DI184" s="518"/>
      <c r="DJ184" s="518"/>
      <c r="DK184" s="518"/>
      <c r="DL184" s="518"/>
      <c r="DM184" s="518"/>
      <c r="DN184" s="518"/>
      <c r="DO184" s="518"/>
      <c r="DP184" s="518"/>
      <c r="DQ184" s="518"/>
      <c r="DR184" s="518"/>
      <c r="DS184" s="518"/>
      <c r="DT184" s="518"/>
      <c r="DU184" s="518"/>
      <c r="DV184" s="518"/>
      <c r="DW184" s="518"/>
      <c r="DX184" s="411"/>
      <c r="DY184" s="411"/>
      <c r="DZ184" s="411"/>
      <c r="EA184" s="411"/>
      <c r="EB184" s="411"/>
      <c r="EC184" s="411"/>
      <c r="ED184" s="411"/>
      <c r="EE184" s="411"/>
      <c r="EF184" s="411"/>
      <c r="EG184" s="411"/>
      <c r="EH184" s="411"/>
      <c r="EI184" s="411"/>
      <c r="EJ184" s="411"/>
      <c r="EK184" s="411"/>
      <c r="EL184" s="411"/>
      <c r="EM184" s="300"/>
      <c r="EN184" s="300"/>
    </row>
    <row r="185" spans="1:144" s="230" customFormat="1" ht="15.75" customHeight="1" x14ac:dyDescent="0.15">
      <c r="A185" s="326"/>
      <c r="B185" s="327" t="s">
        <v>216</v>
      </c>
      <c r="C185" s="329"/>
      <c r="D185" s="326" t="s">
        <v>217</v>
      </c>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c r="AA185" s="328"/>
      <c r="AB185" s="328"/>
      <c r="AC185" s="328"/>
      <c r="AD185" s="328"/>
      <c r="AE185" s="328"/>
      <c r="AF185" s="328"/>
      <c r="AG185" s="328"/>
      <c r="AH185" s="328"/>
      <c r="AI185" s="329"/>
      <c r="AJ185" s="1289"/>
      <c r="AK185" s="1290"/>
      <c r="AL185" s="1291"/>
      <c r="AM185" s="300"/>
      <c r="AN185" s="518"/>
      <c r="AO185" s="675"/>
      <c r="AP185" s="675"/>
      <c r="AQ185" s="675"/>
      <c r="AR185" s="675"/>
      <c r="AS185" s="675"/>
      <c r="AT185" s="675"/>
      <c r="AU185" s="675"/>
      <c r="AV185" s="675"/>
      <c r="AW185" s="675"/>
      <c r="AX185" s="675"/>
      <c r="AY185" s="675"/>
      <c r="AZ185" s="675"/>
      <c r="BA185" s="675"/>
      <c r="BB185" s="675"/>
      <c r="BC185" s="675"/>
      <c r="BD185" s="675"/>
      <c r="BE185" s="675"/>
      <c r="BF185" s="675"/>
      <c r="BG185" s="675"/>
      <c r="BH185" s="675"/>
      <c r="BI185" s="675"/>
      <c r="BJ185" s="558"/>
      <c r="BK185" s="558"/>
      <c r="BL185" s="558"/>
      <c r="BM185" s="558"/>
      <c r="BN185" s="558"/>
      <c r="BO185" s="558"/>
      <c r="BP185" s="558"/>
      <c r="BQ185" s="558"/>
      <c r="BR185" s="558"/>
      <c r="BS185" s="558"/>
      <c r="BT185" s="558"/>
      <c r="BU185" s="558"/>
      <c r="BV185" s="558"/>
      <c r="BW185" s="558"/>
      <c r="BX185" s="558"/>
      <c r="BY185" s="558"/>
      <c r="BZ185" s="558"/>
      <c r="CA185" s="558"/>
      <c r="CB185" s="558"/>
      <c r="CC185" s="558"/>
      <c r="CD185" s="558"/>
      <c r="CE185" s="558"/>
      <c r="CF185" s="558"/>
      <c r="CG185" s="558"/>
      <c r="CH185" s="558"/>
      <c r="CI185" s="558"/>
      <c r="CJ185" s="558"/>
      <c r="CK185" s="558"/>
      <c r="CL185" s="558"/>
      <c r="CM185" s="558"/>
      <c r="CN185" s="558"/>
      <c r="CO185" s="558"/>
      <c r="CP185" s="558"/>
      <c r="CQ185" s="558"/>
      <c r="CR185" s="558"/>
      <c r="CS185" s="558"/>
      <c r="CT185" s="558"/>
      <c r="CU185" s="558"/>
      <c r="CV185" s="558"/>
      <c r="CW185" s="558"/>
      <c r="CX185" s="558"/>
      <c r="CY185" s="558"/>
      <c r="CZ185" s="558"/>
      <c r="DA185" s="558"/>
      <c r="DB185" s="558"/>
      <c r="DC185" s="558"/>
      <c r="DD185" s="558"/>
      <c r="DE185" s="558"/>
      <c r="DF185" s="518"/>
      <c r="DG185" s="518"/>
      <c r="DH185" s="518"/>
      <c r="DI185" s="518"/>
      <c r="DJ185" s="518"/>
      <c r="DK185" s="518"/>
      <c r="DL185" s="518"/>
      <c r="DM185" s="518"/>
      <c r="DN185" s="518"/>
      <c r="DO185" s="518"/>
      <c r="DP185" s="518"/>
      <c r="DQ185" s="518"/>
      <c r="DR185" s="518"/>
      <c r="DS185" s="518"/>
      <c r="DT185" s="518"/>
      <c r="DU185" s="518"/>
      <c r="DV185" s="518"/>
      <c r="DW185" s="518"/>
      <c r="DX185" s="411"/>
      <c r="DY185" s="411"/>
      <c r="DZ185" s="411"/>
      <c r="EA185" s="411"/>
      <c r="EB185" s="411"/>
      <c r="EC185" s="411"/>
      <c r="ED185" s="411"/>
      <c r="EE185" s="411"/>
      <c r="EF185" s="411"/>
      <c r="EG185" s="411"/>
      <c r="EH185" s="411"/>
      <c r="EI185" s="411"/>
      <c r="EJ185" s="411"/>
      <c r="EK185" s="411"/>
      <c r="EL185" s="411"/>
      <c r="EM185" s="300"/>
      <c r="EN185" s="300"/>
    </row>
    <row r="186" spans="1:144" s="230" customFormat="1" ht="15.75" customHeight="1" x14ac:dyDescent="0.15">
      <c r="A186" s="326"/>
      <c r="B186" s="327" t="s">
        <v>218</v>
      </c>
      <c r="C186" s="329"/>
      <c r="D186" s="326" t="s">
        <v>219</v>
      </c>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9"/>
      <c r="AJ186" s="1289"/>
      <c r="AK186" s="1290"/>
      <c r="AL186" s="1291"/>
      <c r="AM186" s="300"/>
      <c r="AN186" s="518"/>
      <c r="AO186" s="675"/>
      <c r="AP186" s="675"/>
      <c r="AQ186" s="675"/>
      <c r="AR186" s="675"/>
      <c r="AS186" s="675"/>
      <c r="AT186" s="675"/>
      <c r="AU186" s="675"/>
      <c r="AV186" s="675"/>
      <c r="AW186" s="675"/>
      <c r="AX186" s="675"/>
      <c r="AY186" s="675"/>
      <c r="AZ186" s="675"/>
      <c r="BA186" s="675"/>
      <c r="BB186" s="675"/>
      <c r="BC186" s="675"/>
      <c r="BD186" s="675"/>
      <c r="BE186" s="675"/>
      <c r="BF186" s="675"/>
      <c r="BG186" s="675"/>
      <c r="BH186" s="675"/>
      <c r="BI186" s="675"/>
      <c r="BJ186" s="558"/>
      <c r="BK186" s="558"/>
      <c r="BL186" s="558"/>
      <c r="BM186" s="558"/>
      <c r="BN186" s="558"/>
      <c r="BO186" s="558"/>
      <c r="BP186" s="558"/>
      <c r="BQ186" s="558"/>
      <c r="BR186" s="558"/>
      <c r="BS186" s="558"/>
      <c r="BT186" s="558"/>
      <c r="BU186" s="558"/>
      <c r="BV186" s="558"/>
      <c r="BW186" s="558"/>
      <c r="BX186" s="558"/>
      <c r="BY186" s="558"/>
      <c r="BZ186" s="558"/>
      <c r="CA186" s="558"/>
      <c r="CB186" s="558"/>
      <c r="CC186" s="558"/>
      <c r="CD186" s="558"/>
      <c r="CE186" s="558"/>
      <c r="CF186" s="558"/>
      <c r="CG186" s="558"/>
      <c r="CH186" s="558"/>
      <c r="CI186" s="558"/>
      <c r="CJ186" s="558"/>
      <c r="CK186" s="558"/>
      <c r="CL186" s="558"/>
      <c r="CM186" s="558"/>
      <c r="CN186" s="558"/>
      <c r="CO186" s="558"/>
      <c r="CP186" s="558"/>
      <c r="CQ186" s="558"/>
      <c r="CR186" s="558"/>
      <c r="CS186" s="558"/>
      <c r="CT186" s="558"/>
      <c r="CU186" s="558"/>
      <c r="CV186" s="558"/>
      <c r="CW186" s="558"/>
      <c r="CX186" s="558"/>
      <c r="CY186" s="558"/>
      <c r="CZ186" s="558"/>
      <c r="DA186" s="558"/>
      <c r="DB186" s="558"/>
      <c r="DC186" s="558"/>
      <c r="DD186" s="558"/>
      <c r="DE186" s="558"/>
      <c r="DF186" s="518"/>
      <c r="DG186" s="518"/>
      <c r="DH186" s="518"/>
      <c r="DI186" s="518"/>
      <c r="DJ186" s="518"/>
      <c r="DK186" s="518"/>
      <c r="DL186" s="518"/>
      <c r="DM186" s="518"/>
      <c r="DN186" s="518"/>
      <c r="DO186" s="518"/>
      <c r="DP186" s="518"/>
      <c r="DQ186" s="518"/>
      <c r="DR186" s="518"/>
      <c r="DS186" s="518"/>
      <c r="DT186" s="518"/>
      <c r="DU186" s="518"/>
      <c r="DV186" s="518"/>
      <c r="DW186" s="518"/>
      <c r="DX186" s="411"/>
      <c r="DY186" s="411"/>
      <c r="DZ186" s="411"/>
      <c r="EA186" s="411"/>
      <c r="EB186" s="411"/>
      <c r="EC186" s="411"/>
      <c r="ED186" s="411"/>
      <c r="EE186" s="411"/>
      <c r="EF186" s="411"/>
      <c r="EG186" s="411"/>
      <c r="EH186" s="411"/>
      <c r="EI186" s="411"/>
      <c r="EJ186" s="411"/>
      <c r="EK186" s="411"/>
      <c r="EL186" s="411"/>
      <c r="EM186" s="300"/>
      <c r="EN186" s="300"/>
    </row>
    <row r="187" spans="1:144" s="230" customFormat="1" ht="15.75" customHeight="1" x14ac:dyDescent="0.15">
      <c r="A187" s="326"/>
      <c r="B187" s="327" t="s">
        <v>220</v>
      </c>
      <c r="C187" s="328"/>
      <c r="D187" s="326" t="s">
        <v>221</v>
      </c>
      <c r="E187" s="328"/>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9"/>
      <c r="AJ187" s="1289"/>
      <c r="AK187" s="1290"/>
      <c r="AL187" s="1291"/>
      <c r="AM187" s="300"/>
      <c r="AN187" s="518"/>
      <c r="AO187" s="675"/>
      <c r="AP187" s="675"/>
      <c r="AQ187" s="675"/>
      <c r="AR187" s="675"/>
      <c r="AS187" s="675"/>
      <c r="AT187" s="675"/>
      <c r="AU187" s="675"/>
      <c r="AV187" s="675"/>
      <c r="AW187" s="675"/>
      <c r="AX187" s="675"/>
      <c r="AY187" s="675"/>
      <c r="AZ187" s="675"/>
      <c r="BA187" s="675"/>
      <c r="BB187" s="675"/>
      <c r="BC187" s="675"/>
      <c r="BD187" s="675"/>
      <c r="BE187" s="675"/>
      <c r="BF187" s="675"/>
      <c r="BG187" s="675"/>
      <c r="BH187" s="675"/>
      <c r="BI187" s="675"/>
      <c r="BJ187" s="558"/>
      <c r="BK187" s="558"/>
      <c r="BL187" s="558"/>
      <c r="BM187" s="558"/>
      <c r="BN187" s="558"/>
      <c r="BO187" s="558"/>
      <c r="BP187" s="558"/>
      <c r="BQ187" s="558"/>
      <c r="BR187" s="558"/>
      <c r="BS187" s="558"/>
      <c r="BT187" s="558"/>
      <c r="BU187" s="558"/>
      <c r="BV187" s="558"/>
      <c r="BW187" s="558"/>
      <c r="BX187" s="558"/>
      <c r="BY187" s="558"/>
      <c r="BZ187" s="558"/>
      <c r="CA187" s="558"/>
      <c r="CB187" s="558"/>
      <c r="CC187" s="558"/>
      <c r="CD187" s="558"/>
      <c r="CE187" s="558"/>
      <c r="CF187" s="558"/>
      <c r="CG187" s="558"/>
      <c r="CH187" s="558"/>
      <c r="CI187" s="558"/>
      <c r="CJ187" s="558"/>
      <c r="CK187" s="558"/>
      <c r="CL187" s="558"/>
      <c r="CM187" s="558"/>
      <c r="CN187" s="558"/>
      <c r="CO187" s="558"/>
      <c r="CP187" s="558"/>
      <c r="CQ187" s="558"/>
      <c r="CR187" s="558"/>
      <c r="CS187" s="558"/>
      <c r="CT187" s="558"/>
      <c r="CU187" s="558"/>
      <c r="CV187" s="558"/>
      <c r="CW187" s="558"/>
      <c r="CX187" s="558"/>
      <c r="CY187" s="558"/>
      <c r="CZ187" s="558"/>
      <c r="DA187" s="558"/>
      <c r="DB187" s="558"/>
      <c r="DC187" s="558"/>
      <c r="DD187" s="558"/>
      <c r="DE187" s="558"/>
      <c r="DF187" s="518"/>
      <c r="DG187" s="518"/>
      <c r="DH187" s="518"/>
      <c r="DI187" s="518"/>
      <c r="DJ187" s="518"/>
      <c r="DK187" s="518"/>
      <c r="DL187" s="518"/>
      <c r="DM187" s="518"/>
      <c r="DN187" s="518"/>
      <c r="DO187" s="518"/>
      <c r="DP187" s="518"/>
      <c r="DQ187" s="518"/>
      <c r="DR187" s="518"/>
      <c r="DS187" s="518"/>
      <c r="DT187" s="518"/>
      <c r="DU187" s="518"/>
      <c r="DV187" s="518"/>
      <c r="DW187" s="518"/>
      <c r="DX187" s="411"/>
      <c r="DY187" s="411"/>
      <c r="DZ187" s="411"/>
      <c r="EA187" s="411"/>
      <c r="EB187" s="411"/>
      <c r="EC187" s="411"/>
      <c r="ED187" s="411"/>
      <c r="EE187" s="411"/>
      <c r="EF187" s="411"/>
      <c r="EG187" s="411"/>
      <c r="EH187" s="411"/>
      <c r="EI187" s="411"/>
      <c r="EJ187" s="411"/>
      <c r="EK187" s="411"/>
      <c r="EL187" s="411"/>
      <c r="EM187" s="300"/>
      <c r="EN187" s="300"/>
    </row>
    <row r="188" spans="1:144" s="230" customFormat="1" ht="15.75" customHeight="1" x14ac:dyDescent="0.15">
      <c r="A188" s="326"/>
      <c r="B188" s="327" t="s">
        <v>222</v>
      </c>
      <c r="C188" s="329"/>
      <c r="D188" s="326" t="s">
        <v>223</v>
      </c>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9"/>
      <c r="AJ188" s="1289"/>
      <c r="AK188" s="1290"/>
      <c r="AL188" s="1291"/>
      <c r="AM188" s="300"/>
      <c r="AN188" s="518"/>
      <c r="AO188" s="675"/>
      <c r="AP188" s="675"/>
      <c r="AQ188" s="675"/>
      <c r="AR188" s="675"/>
      <c r="AS188" s="675"/>
      <c r="AT188" s="675"/>
      <c r="AU188" s="675"/>
      <c r="AV188" s="675"/>
      <c r="AW188" s="675"/>
      <c r="AX188" s="675"/>
      <c r="AY188" s="675"/>
      <c r="AZ188" s="675"/>
      <c r="BA188" s="675"/>
      <c r="BB188" s="675"/>
      <c r="BC188" s="675"/>
      <c r="BD188" s="675"/>
      <c r="BE188" s="675"/>
      <c r="BF188" s="675"/>
      <c r="BG188" s="675"/>
      <c r="BH188" s="675"/>
      <c r="BI188" s="675"/>
      <c r="BJ188" s="558"/>
      <c r="BK188" s="558"/>
      <c r="BL188" s="558"/>
      <c r="BM188" s="558"/>
      <c r="BN188" s="558"/>
      <c r="BO188" s="558"/>
      <c r="BP188" s="558"/>
      <c r="BQ188" s="558"/>
      <c r="BR188" s="558"/>
      <c r="BS188" s="558"/>
      <c r="BT188" s="558"/>
      <c r="BU188" s="558"/>
      <c r="BV188" s="558"/>
      <c r="BW188" s="558"/>
      <c r="BX188" s="558"/>
      <c r="BY188" s="558"/>
      <c r="BZ188" s="558"/>
      <c r="CA188" s="558"/>
      <c r="CB188" s="558"/>
      <c r="CC188" s="558"/>
      <c r="CD188" s="558"/>
      <c r="CE188" s="558"/>
      <c r="CF188" s="558"/>
      <c r="CG188" s="558"/>
      <c r="CH188" s="558"/>
      <c r="CI188" s="558"/>
      <c r="CJ188" s="558"/>
      <c r="CK188" s="558"/>
      <c r="CL188" s="558"/>
      <c r="CM188" s="558"/>
      <c r="CN188" s="558"/>
      <c r="CO188" s="558"/>
      <c r="CP188" s="558"/>
      <c r="CQ188" s="558"/>
      <c r="CR188" s="558"/>
      <c r="CS188" s="558"/>
      <c r="CT188" s="558"/>
      <c r="CU188" s="558"/>
      <c r="CV188" s="558"/>
      <c r="CW188" s="558"/>
      <c r="CX188" s="558"/>
      <c r="CY188" s="558"/>
      <c r="CZ188" s="558"/>
      <c r="DA188" s="558"/>
      <c r="DB188" s="558"/>
      <c r="DC188" s="558"/>
      <c r="DD188" s="558"/>
      <c r="DE188" s="558"/>
      <c r="DF188" s="518"/>
      <c r="DG188" s="518"/>
      <c r="DH188" s="518"/>
      <c r="DI188" s="518"/>
      <c r="DJ188" s="518"/>
      <c r="DK188" s="518"/>
      <c r="DL188" s="518"/>
      <c r="DM188" s="518"/>
      <c r="DN188" s="518"/>
      <c r="DO188" s="518"/>
      <c r="DP188" s="518"/>
      <c r="DQ188" s="518"/>
      <c r="DR188" s="518"/>
      <c r="DS188" s="518"/>
      <c r="DT188" s="518"/>
      <c r="DU188" s="518"/>
      <c r="DV188" s="518"/>
      <c r="DW188" s="518"/>
      <c r="DX188" s="411"/>
      <c r="DY188" s="411"/>
      <c r="DZ188" s="411"/>
      <c r="EA188" s="411"/>
      <c r="EB188" s="411"/>
      <c r="EC188" s="411"/>
      <c r="ED188" s="411"/>
      <c r="EE188" s="411"/>
      <c r="EF188" s="411"/>
      <c r="EG188" s="411"/>
      <c r="EH188" s="411"/>
      <c r="EI188" s="411"/>
      <c r="EJ188" s="411"/>
      <c r="EK188" s="411"/>
      <c r="EL188" s="411"/>
      <c r="EM188" s="300"/>
      <c r="EN188" s="300"/>
    </row>
    <row r="189" spans="1:144" s="230" customFormat="1" ht="15.75" customHeight="1" x14ac:dyDescent="0.15">
      <c r="A189" s="344"/>
      <c r="B189" s="345" t="s">
        <v>224</v>
      </c>
      <c r="C189" s="347"/>
      <c r="D189" s="326" t="s">
        <v>225</v>
      </c>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9"/>
      <c r="AJ189" s="1289"/>
      <c r="AK189" s="1290"/>
      <c r="AL189" s="1291"/>
      <c r="AM189" s="300"/>
      <c r="AN189" s="518"/>
      <c r="AO189" s="675"/>
      <c r="AP189" s="675"/>
      <c r="AQ189" s="675"/>
      <c r="AR189" s="675"/>
      <c r="AS189" s="675"/>
      <c r="AT189" s="675"/>
      <c r="AU189" s="675"/>
      <c r="AV189" s="675"/>
      <c r="AW189" s="675"/>
      <c r="AX189" s="675"/>
      <c r="AY189" s="675"/>
      <c r="AZ189" s="675"/>
      <c r="BA189" s="675"/>
      <c r="BB189" s="675"/>
      <c r="BC189" s="675"/>
      <c r="BD189" s="675"/>
      <c r="BE189" s="675"/>
      <c r="BF189" s="675"/>
      <c r="BG189" s="675"/>
      <c r="BH189" s="675"/>
      <c r="BI189" s="675"/>
      <c r="BJ189" s="558"/>
      <c r="BK189" s="558"/>
      <c r="BL189" s="558"/>
      <c r="BM189" s="558"/>
      <c r="BN189" s="558"/>
      <c r="BO189" s="558"/>
      <c r="BP189" s="558"/>
      <c r="BQ189" s="558"/>
      <c r="BR189" s="558"/>
      <c r="BS189" s="558"/>
      <c r="BT189" s="558"/>
      <c r="BU189" s="558"/>
      <c r="BV189" s="558"/>
      <c r="BW189" s="558"/>
      <c r="BX189" s="558"/>
      <c r="BY189" s="558"/>
      <c r="BZ189" s="558"/>
      <c r="CA189" s="558"/>
      <c r="CB189" s="558"/>
      <c r="CC189" s="558"/>
      <c r="CD189" s="558"/>
      <c r="CE189" s="558"/>
      <c r="CF189" s="558"/>
      <c r="CG189" s="558"/>
      <c r="CH189" s="558"/>
      <c r="CI189" s="558"/>
      <c r="CJ189" s="558"/>
      <c r="CK189" s="558"/>
      <c r="CL189" s="558"/>
      <c r="CM189" s="558"/>
      <c r="CN189" s="558"/>
      <c r="CO189" s="558"/>
      <c r="CP189" s="558"/>
      <c r="CQ189" s="558"/>
      <c r="CR189" s="558"/>
      <c r="CS189" s="558"/>
      <c r="CT189" s="558"/>
      <c r="CU189" s="558"/>
      <c r="CV189" s="558"/>
      <c r="CW189" s="558"/>
      <c r="CX189" s="558"/>
      <c r="CY189" s="558"/>
      <c r="CZ189" s="558"/>
      <c r="DA189" s="558"/>
      <c r="DB189" s="558"/>
      <c r="DC189" s="558"/>
      <c r="DD189" s="558"/>
      <c r="DE189" s="558"/>
      <c r="DF189" s="518"/>
      <c r="DG189" s="518"/>
      <c r="DH189" s="518"/>
      <c r="DI189" s="518"/>
      <c r="DJ189" s="518"/>
      <c r="DK189" s="518"/>
      <c r="DL189" s="518"/>
      <c r="DM189" s="518"/>
      <c r="DN189" s="518"/>
      <c r="DO189" s="518"/>
      <c r="DP189" s="518"/>
      <c r="DQ189" s="518"/>
      <c r="DR189" s="518"/>
      <c r="DS189" s="518"/>
      <c r="DT189" s="518"/>
      <c r="DU189" s="518"/>
      <c r="DV189" s="518"/>
      <c r="DW189" s="518"/>
      <c r="DX189" s="411"/>
      <c r="DY189" s="411"/>
      <c r="DZ189" s="411"/>
      <c r="EA189" s="411"/>
      <c r="EB189" s="411"/>
      <c r="EC189" s="411"/>
      <c r="ED189" s="411"/>
      <c r="EE189" s="411"/>
      <c r="EF189" s="411"/>
      <c r="EG189" s="411"/>
      <c r="EH189" s="411"/>
      <c r="EI189" s="411"/>
      <c r="EJ189" s="411"/>
      <c r="EK189" s="411"/>
      <c r="EL189" s="411"/>
      <c r="EM189" s="300"/>
      <c r="EN189" s="300"/>
    </row>
    <row r="190" spans="1:144" s="230" customFormat="1" ht="15.75" customHeight="1" x14ac:dyDescent="0.15">
      <c r="A190" s="326"/>
      <c r="B190" s="327" t="s">
        <v>226</v>
      </c>
      <c r="C190" s="328"/>
      <c r="D190" s="326" t="s">
        <v>227</v>
      </c>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328"/>
      <c r="AE190" s="328"/>
      <c r="AF190" s="328"/>
      <c r="AG190" s="328"/>
      <c r="AH190" s="328"/>
      <c r="AI190" s="329"/>
      <c r="AJ190" s="1289"/>
      <c r="AK190" s="1290"/>
      <c r="AL190" s="1291"/>
      <c r="AN190" s="518"/>
      <c r="AO190" s="675"/>
      <c r="AP190" s="675"/>
      <c r="AQ190" s="675"/>
      <c r="AR190" s="675"/>
      <c r="AS190" s="675"/>
      <c r="AT190" s="675"/>
      <c r="AU190" s="675"/>
      <c r="AV190" s="675"/>
      <c r="AW190" s="675"/>
      <c r="AX190" s="675"/>
      <c r="AY190" s="675"/>
      <c r="AZ190" s="675"/>
      <c r="BA190" s="675"/>
      <c r="BB190" s="675"/>
      <c r="BC190" s="675"/>
      <c r="BD190" s="675"/>
      <c r="BE190" s="675"/>
      <c r="BF190" s="675"/>
      <c r="BG190" s="675"/>
      <c r="BH190" s="675"/>
      <c r="BI190" s="675"/>
      <c r="BJ190" s="558"/>
      <c r="BK190" s="558"/>
      <c r="BL190" s="558"/>
      <c r="BM190" s="558"/>
      <c r="BN190" s="558"/>
      <c r="BO190" s="558"/>
      <c r="BP190" s="558"/>
      <c r="BQ190" s="558"/>
      <c r="BR190" s="558"/>
      <c r="BS190" s="558"/>
      <c r="BT190" s="558"/>
      <c r="BU190" s="558"/>
      <c r="BV190" s="558"/>
      <c r="BW190" s="558"/>
      <c r="BX190" s="558"/>
      <c r="BY190" s="558"/>
      <c r="BZ190" s="558"/>
      <c r="CA190" s="558"/>
      <c r="CB190" s="558"/>
      <c r="CC190" s="558"/>
      <c r="CD190" s="558"/>
      <c r="CE190" s="558"/>
      <c r="CF190" s="558"/>
      <c r="CG190" s="558"/>
      <c r="CH190" s="558"/>
      <c r="CI190" s="558"/>
      <c r="CJ190" s="558"/>
      <c r="CK190" s="558"/>
      <c r="CL190" s="558"/>
      <c r="CM190" s="558"/>
      <c r="CN190" s="558"/>
      <c r="CO190" s="558"/>
      <c r="CP190" s="558"/>
      <c r="CQ190" s="558"/>
      <c r="CR190" s="558"/>
      <c r="CS190" s="558"/>
      <c r="CT190" s="558"/>
      <c r="CU190" s="558"/>
      <c r="CV190" s="558"/>
      <c r="CW190" s="558"/>
      <c r="CX190" s="558"/>
      <c r="CY190" s="558"/>
      <c r="CZ190" s="558"/>
      <c r="DA190" s="558"/>
      <c r="DB190" s="558"/>
      <c r="DC190" s="558"/>
      <c r="DD190" s="558"/>
      <c r="DE190" s="558"/>
      <c r="DF190" s="518"/>
      <c r="DG190" s="518"/>
      <c r="DH190" s="518"/>
      <c r="DI190" s="518"/>
      <c r="DJ190" s="518"/>
      <c r="DK190" s="518"/>
      <c r="DL190" s="518"/>
      <c r="DM190" s="518"/>
      <c r="DN190" s="518"/>
      <c r="DO190" s="518"/>
      <c r="DP190" s="518"/>
      <c r="DQ190" s="518"/>
      <c r="DR190" s="518"/>
      <c r="DS190" s="518"/>
      <c r="DT190" s="518"/>
      <c r="DU190" s="518"/>
      <c r="DV190" s="518"/>
      <c r="DW190" s="518"/>
      <c r="DX190" s="411"/>
      <c r="DY190" s="411"/>
      <c r="DZ190" s="411"/>
      <c r="EA190" s="411"/>
      <c r="EB190" s="411"/>
      <c r="EC190" s="411"/>
      <c r="ED190" s="411"/>
      <c r="EE190" s="411"/>
      <c r="EF190" s="411"/>
      <c r="EG190" s="411"/>
      <c r="EH190" s="411"/>
      <c r="EI190" s="411"/>
      <c r="EJ190" s="411"/>
      <c r="EK190" s="411"/>
      <c r="EL190" s="411"/>
      <c r="EM190" s="300"/>
      <c r="EN190" s="300"/>
    </row>
    <row r="191" spans="1:144" s="230" customFormat="1" ht="15.75" customHeight="1" x14ac:dyDescent="0.15">
      <c r="A191" s="326"/>
      <c r="B191" s="327" t="s">
        <v>228</v>
      </c>
      <c r="C191" s="328"/>
      <c r="D191" s="326" t="s">
        <v>229</v>
      </c>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9"/>
      <c r="AJ191" s="1289"/>
      <c r="AK191" s="1290"/>
      <c r="AL191" s="1291"/>
      <c r="AN191" s="518"/>
      <c r="AO191" s="675"/>
      <c r="AP191" s="675"/>
      <c r="AQ191" s="675"/>
      <c r="AR191" s="675"/>
      <c r="AS191" s="675"/>
      <c r="AT191" s="675"/>
      <c r="AU191" s="675"/>
      <c r="AV191" s="675"/>
      <c r="AW191" s="675"/>
      <c r="AX191" s="675"/>
      <c r="AY191" s="675"/>
      <c r="AZ191" s="675"/>
      <c r="BA191" s="675"/>
      <c r="BB191" s="675"/>
      <c r="BC191" s="675"/>
      <c r="BD191" s="675"/>
      <c r="BE191" s="675"/>
      <c r="BF191" s="675"/>
      <c r="BG191" s="675"/>
      <c r="BH191" s="675"/>
      <c r="BI191" s="675"/>
      <c r="BJ191" s="558"/>
      <c r="BK191" s="558"/>
      <c r="BL191" s="558"/>
      <c r="BM191" s="558"/>
      <c r="BN191" s="558"/>
      <c r="BO191" s="558"/>
      <c r="BP191" s="558"/>
      <c r="BQ191" s="558"/>
      <c r="BR191" s="558"/>
      <c r="BS191" s="558"/>
      <c r="BT191" s="558"/>
      <c r="BU191" s="558"/>
      <c r="BV191" s="558"/>
      <c r="BW191" s="558"/>
      <c r="BX191" s="558"/>
      <c r="BY191" s="558"/>
      <c r="BZ191" s="558"/>
      <c r="CA191" s="558"/>
      <c r="CB191" s="558"/>
      <c r="CC191" s="558"/>
      <c r="CD191" s="558"/>
      <c r="CE191" s="558"/>
      <c r="CF191" s="558"/>
      <c r="CG191" s="558"/>
      <c r="CH191" s="558"/>
      <c r="CI191" s="558"/>
      <c r="CJ191" s="558"/>
      <c r="CK191" s="558"/>
      <c r="CL191" s="558"/>
      <c r="CM191" s="558"/>
      <c r="CN191" s="558"/>
      <c r="CO191" s="558"/>
      <c r="CP191" s="558"/>
      <c r="CQ191" s="558"/>
      <c r="CR191" s="558"/>
      <c r="CS191" s="558"/>
      <c r="CT191" s="558"/>
      <c r="CU191" s="558"/>
      <c r="CV191" s="558"/>
      <c r="CW191" s="558"/>
      <c r="CX191" s="558"/>
      <c r="CY191" s="558"/>
      <c r="CZ191" s="558"/>
      <c r="DA191" s="558"/>
      <c r="DB191" s="558"/>
      <c r="DC191" s="558"/>
      <c r="DD191" s="558"/>
      <c r="DE191" s="558"/>
      <c r="DF191" s="518"/>
      <c r="DG191" s="518"/>
      <c r="DH191" s="518"/>
      <c r="DI191" s="518"/>
      <c r="DJ191" s="518"/>
      <c r="DK191" s="518"/>
      <c r="DL191" s="518"/>
      <c r="DM191" s="518"/>
      <c r="DN191" s="518"/>
      <c r="DO191" s="518"/>
      <c r="DP191" s="518"/>
      <c r="DQ191" s="518"/>
      <c r="DR191" s="518"/>
      <c r="DS191" s="518"/>
      <c r="DT191" s="518"/>
      <c r="DU191" s="518"/>
      <c r="DV191" s="518"/>
      <c r="DW191" s="518"/>
      <c r="DX191" s="411"/>
      <c r="DY191" s="411"/>
      <c r="DZ191" s="411"/>
      <c r="EA191" s="411"/>
      <c r="EB191" s="411"/>
      <c r="EC191" s="411"/>
      <c r="ED191" s="411"/>
      <c r="EE191" s="411"/>
      <c r="EF191" s="411"/>
      <c r="EG191" s="411"/>
      <c r="EH191" s="411"/>
      <c r="EI191" s="411"/>
      <c r="EJ191" s="411"/>
      <c r="EK191" s="411"/>
      <c r="EL191" s="411"/>
      <c r="EM191" s="300"/>
      <c r="EN191" s="300"/>
    </row>
    <row r="192" spans="1:144" s="230" customFormat="1" ht="15.75" customHeight="1" x14ac:dyDescent="0.15">
      <c r="A192" s="340"/>
      <c r="B192" s="341" t="s">
        <v>230</v>
      </c>
      <c r="C192" s="342"/>
      <c r="D192" s="1943" t="s">
        <v>231</v>
      </c>
      <c r="E192" s="1301"/>
      <c r="F192" s="1301"/>
      <c r="G192" s="1301"/>
      <c r="H192" s="1301"/>
      <c r="I192" s="1301"/>
      <c r="J192" s="1301"/>
      <c r="K192" s="1301"/>
      <c r="L192" s="1301"/>
      <c r="M192" s="1301"/>
      <c r="N192" s="1301"/>
      <c r="O192" s="1301"/>
      <c r="P192" s="1301"/>
      <c r="Q192" s="1301"/>
      <c r="R192" s="1301"/>
      <c r="S192" s="1301"/>
      <c r="T192" s="1301"/>
      <c r="U192" s="1301"/>
      <c r="V192" s="1301"/>
      <c r="W192" s="1301"/>
      <c r="X192" s="1301"/>
      <c r="Y192" s="1301"/>
      <c r="Z192" s="1301"/>
      <c r="AA192" s="1301"/>
      <c r="AB192" s="1301"/>
      <c r="AC192" s="1301"/>
      <c r="AD192" s="1301"/>
      <c r="AE192" s="1301"/>
      <c r="AF192" s="1301"/>
      <c r="AG192" s="1301"/>
      <c r="AH192" s="1301"/>
      <c r="AI192" s="1944"/>
      <c r="AJ192" s="1292"/>
      <c r="AK192" s="1293"/>
      <c r="AL192" s="1294"/>
      <c r="AN192" s="518"/>
      <c r="AO192" s="675"/>
      <c r="AP192" s="675"/>
      <c r="AQ192" s="675"/>
      <c r="AR192" s="675"/>
      <c r="AS192" s="675"/>
      <c r="AT192" s="675"/>
      <c r="AU192" s="675"/>
      <c r="AV192" s="675"/>
      <c r="AW192" s="675"/>
      <c r="AX192" s="675"/>
      <c r="AY192" s="675"/>
      <c r="AZ192" s="675"/>
      <c r="BA192" s="675"/>
      <c r="BB192" s="675"/>
      <c r="BC192" s="675"/>
      <c r="BD192" s="675"/>
      <c r="BE192" s="675"/>
      <c r="BF192" s="675"/>
      <c r="BG192" s="675"/>
      <c r="BH192" s="675"/>
      <c r="BI192" s="675"/>
      <c r="BJ192" s="558"/>
      <c r="BK192" s="558"/>
      <c r="BL192" s="558"/>
      <c r="BM192" s="558"/>
      <c r="BN192" s="558"/>
      <c r="BO192" s="558"/>
      <c r="BP192" s="558"/>
      <c r="BQ192" s="558"/>
      <c r="BR192" s="558"/>
      <c r="BS192" s="558"/>
      <c r="BT192" s="558"/>
      <c r="BU192" s="558"/>
      <c r="BV192" s="558"/>
      <c r="BW192" s="558"/>
      <c r="BX192" s="558"/>
      <c r="BY192" s="558"/>
      <c r="BZ192" s="558"/>
      <c r="CA192" s="558"/>
      <c r="CB192" s="558"/>
      <c r="CC192" s="558"/>
      <c r="CD192" s="558"/>
      <c r="CE192" s="558"/>
      <c r="CF192" s="558"/>
      <c r="CG192" s="558"/>
      <c r="CH192" s="558"/>
      <c r="CI192" s="558"/>
      <c r="CJ192" s="558"/>
      <c r="CK192" s="558"/>
      <c r="CL192" s="558"/>
      <c r="CM192" s="558"/>
      <c r="CN192" s="558"/>
      <c r="CO192" s="558"/>
      <c r="CP192" s="558"/>
      <c r="CQ192" s="558"/>
      <c r="CR192" s="558"/>
      <c r="CS192" s="558"/>
      <c r="CT192" s="558"/>
      <c r="CU192" s="558"/>
      <c r="CV192" s="558"/>
      <c r="CW192" s="558"/>
      <c r="CX192" s="558"/>
      <c r="CY192" s="558"/>
      <c r="CZ192" s="558"/>
      <c r="DA192" s="558"/>
      <c r="DB192" s="558"/>
      <c r="DC192" s="558"/>
      <c r="DD192" s="558"/>
      <c r="DE192" s="558"/>
      <c r="DF192" s="518"/>
      <c r="DG192" s="518"/>
      <c r="DH192" s="518"/>
      <c r="DI192" s="518"/>
      <c r="DJ192" s="518"/>
      <c r="DK192" s="518"/>
      <c r="DL192" s="518"/>
      <c r="DM192" s="518"/>
      <c r="DN192" s="518"/>
      <c r="DO192" s="518"/>
      <c r="DP192" s="518"/>
      <c r="DQ192" s="518"/>
      <c r="DR192" s="518"/>
      <c r="DS192" s="518"/>
      <c r="DT192" s="518"/>
      <c r="DU192" s="518"/>
      <c r="DV192" s="518"/>
      <c r="DW192" s="518"/>
      <c r="DX192" s="411"/>
      <c r="DY192" s="411"/>
      <c r="DZ192" s="411"/>
      <c r="EA192" s="411"/>
      <c r="EB192" s="411"/>
      <c r="EC192" s="411"/>
      <c r="ED192" s="411"/>
      <c r="EE192" s="411"/>
      <c r="EF192" s="411"/>
      <c r="EG192" s="411"/>
      <c r="EH192" s="411"/>
      <c r="EI192" s="411"/>
      <c r="EJ192" s="411"/>
      <c r="EK192" s="411"/>
      <c r="EL192" s="411"/>
      <c r="EM192" s="300"/>
      <c r="EN192" s="300"/>
    </row>
    <row r="193" spans="1:144" s="230" customFormat="1" ht="15.75" customHeight="1" x14ac:dyDescent="0.15">
      <c r="A193" s="321"/>
      <c r="B193" s="350"/>
      <c r="C193" s="324"/>
      <c r="D193" s="1781"/>
      <c r="E193" s="1782"/>
      <c r="F193" s="1782"/>
      <c r="G193" s="1782"/>
      <c r="H193" s="1782"/>
      <c r="I193" s="1782"/>
      <c r="J193" s="1782"/>
      <c r="K193" s="1782"/>
      <c r="L193" s="1782"/>
      <c r="M193" s="1782"/>
      <c r="N193" s="1782"/>
      <c r="O193" s="1782"/>
      <c r="P193" s="1782"/>
      <c r="Q193" s="1782"/>
      <c r="R193" s="1782"/>
      <c r="S193" s="1782"/>
      <c r="T193" s="1782"/>
      <c r="U193" s="1782"/>
      <c r="V193" s="1782"/>
      <c r="W193" s="1782"/>
      <c r="X193" s="1782"/>
      <c r="Y193" s="1782"/>
      <c r="Z193" s="1782"/>
      <c r="AA193" s="1782"/>
      <c r="AB193" s="1782"/>
      <c r="AC193" s="1782"/>
      <c r="AD193" s="1782"/>
      <c r="AE193" s="1782"/>
      <c r="AF193" s="1782"/>
      <c r="AG193" s="1782"/>
      <c r="AH193" s="1782"/>
      <c r="AI193" s="1783"/>
      <c r="AJ193" s="1940"/>
      <c r="AK193" s="1941"/>
      <c r="AL193" s="1942"/>
      <c r="AN193" s="518"/>
      <c r="AO193" s="675"/>
      <c r="AP193" s="675"/>
      <c r="AQ193" s="675"/>
      <c r="AR193" s="675"/>
      <c r="AS193" s="675"/>
      <c r="AT193" s="675"/>
      <c r="AU193" s="675"/>
      <c r="AV193" s="675"/>
      <c r="AW193" s="675"/>
      <c r="AX193" s="675"/>
      <c r="AY193" s="675"/>
      <c r="AZ193" s="675"/>
      <c r="BA193" s="675"/>
      <c r="BB193" s="675"/>
      <c r="BC193" s="675"/>
      <c r="BD193" s="675"/>
      <c r="BE193" s="675"/>
      <c r="BF193" s="675"/>
      <c r="BG193" s="675"/>
      <c r="BH193" s="675"/>
      <c r="BI193" s="675"/>
      <c r="BJ193" s="558"/>
      <c r="BK193" s="558"/>
      <c r="BL193" s="558"/>
      <c r="BM193" s="558"/>
      <c r="BN193" s="558"/>
      <c r="BO193" s="558"/>
      <c r="BP193" s="558"/>
      <c r="BQ193" s="558"/>
      <c r="BR193" s="558"/>
      <c r="BS193" s="558"/>
      <c r="BT193" s="558"/>
      <c r="BU193" s="558"/>
      <c r="BV193" s="558"/>
      <c r="BW193" s="558"/>
      <c r="BX193" s="558"/>
      <c r="BY193" s="558"/>
      <c r="BZ193" s="558"/>
      <c r="CA193" s="558"/>
      <c r="CB193" s="558"/>
      <c r="CC193" s="558"/>
      <c r="CD193" s="558"/>
      <c r="CE193" s="558"/>
      <c r="CF193" s="558"/>
      <c r="CG193" s="558"/>
      <c r="CH193" s="558"/>
      <c r="CI193" s="558"/>
      <c r="CJ193" s="558"/>
      <c r="CK193" s="558"/>
      <c r="CL193" s="558"/>
      <c r="CM193" s="558"/>
      <c r="CN193" s="558"/>
      <c r="CO193" s="558"/>
      <c r="CP193" s="558"/>
      <c r="CQ193" s="558"/>
      <c r="CR193" s="558"/>
      <c r="CS193" s="558"/>
      <c r="CT193" s="558"/>
      <c r="CU193" s="558"/>
      <c r="CV193" s="558"/>
      <c r="CW193" s="558"/>
      <c r="CX193" s="558"/>
      <c r="CY193" s="558"/>
      <c r="CZ193" s="558"/>
      <c r="DA193" s="558"/>
      <c r="DB193" s="558"/>
      <c r="DC193" s="558"/>
      <c r="DD193" s="558"/>
      <c r="DE193" s="558"/>
      <c r="DF193" s="518"/>
      <c r="DG193" s="518"/>
      <c r="DH193" s="518"/>
      <c r="DI193" s="518"/>
      <c r="DJ193" s="518"/>
      <c r="DK193" s="518"/>
      <c r="DL193" s="518"/>
      <c r="DM193" s="518"/>
      <c r="DN193" s="518"/>
      <c r="DO193" s="518"/>
      <c r="DP193" s="518"/>
      <c r="DQ193" s="518"/>
      <c r="DR193" s="518"/>
      <c r="DS193" s="518"/>
      <c r="DT193" s="518"/>
      <c r="DU193" s="518"/>
      <c r="DV193" s="518"/>
      <c r="DW193" s="518"/>
      <c r="DX193" s="411"/>
      <c r="DY193" s="411"/>
      <c r="DZ193" s="411"/>
      <c r="EA193" s="411"/>
      <c r="EB193" s="411"/>
      <c r="EC193" s="411"/>
      <c r="ED193" s="411"/>
      <c r="EE193" s="411"/>
      <c r="EF193" s="411"/>
      <c r="EG193" s="411"/>
      <c r="EH193" s="411"/>
      <c r="EI193" s="411"/>
      <c r="EJ193" s="411"/>
      <c r="EK193" s="411"/>
      <c r="EL193" s="411"/>
      <c r="EM193" s="300"/>
      <c r="EN193" s="300"/>
    </row>
    <row r="194" spans="1:144" s="230" customFormat="1" ht="15.75" customHeight="1" x14ac:dyDescent="0.15">
      <c r="A194" s="307" t="s">
        <v>80</v>
      </c>
      <c r="B194" s="308"/>
      <c r="C194" s="309"/>
      <c r="D194" s="308" t="s">
        <v>8727</v>
      </c>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c r="AJ194" s="308"/>
      <c r="AK194" s="308"/>
      <c r="AL194" s="309"/>
      <c r="AN194" s="518"/>
      <c r="AO194" s="675"/>
      <c r="AP194" s="675"/>
      <c r="AQ194" s="675"/>
      <c r="AR194" s="675"/>
      <c r="AS194" s="675"/>
      <c r="AT194" s="675"/>
      <c r="AU194" s="675"/>
      <c r="AV194" s="675"/>
      <c r="AW194" s="675"/>
      <c r="AX194" s="675"/>
      <c r="AY194" s="675"/>
      <c r="AZ194" s="675"/>
      <c r="BA194" s="675"/>
      <c r="BB194" s="675"/>
      <c r="BC194" s="675"/>
      <c r="BD194" s="675"/>
      <c r="BE194" s="675"/>
      <c r="BF194" s="675"/>
      <c r="BG194" s="675"/>
      <c r="BH194" s="675"/>
      <c r="BI194" s="675"/>
      <c r="BJ194" s="558"/>
      <c r="BK194" s="558"/>
      <c r="BL194" s="558"/>
      <c r="BM194" s="558"/>
      <c r="BN194" s="558"/>
      <c r="BO194" s="558"/>
      <c r="BP194" s="558"/>
      <c r="BQ194" s="558"/>
      <c r="BR194" s="558"/>
      <c r="BS194" s="558"/>
      <c r="BT194" s="558"/>
      <c r="BU194" s="558"/>
      <c r="BV194" s="558"/>
      <c r="BW194" s="558"/>
      <c r="BX194" s="558"/>
      <c r="BY194" s="558"/>
      <c r="BZ194" s="558"/>
      <c r="CA194" s="558"/>
      <c r="CB194" s="558"/>
      <c r="CC194" s="558"/>
      <c r="CD194" s="558"/>
      <c r="CE194" s="558"/>
      <c r="CF194" s="558"/>
      <c r="CG194" s="558"/>
      <c r="CH194" s="558"/>
      <c r="CI194" s="558"/>
      <c r="CJ194" s="558"/>
      <c r="CK194" s="558"/>
      <c r="CL194" s="558"/>
      <c r="CM194" s="558"/>
      <c r="CN194" s="558"/>
      <c r="CO194" s="558"/>
      <c r="CP194" s="558"/>
      <c r="CQ194" s="558"/>
      <c r="CR194" s="558"/>
      <c r="CS194" s="558"/>
      <c r="CT194" s="558"/>
      <c r="CU194" s="558"/>
      <c r="CV194" s="558"/>
      <c r="CW194" s="558"/>
      <c r="CX194" s="558"/>
      <c r="CY194" s="558"/>
      <c r="CZ194" s="558"/>
      <c r="DA194" s="558"/>
      <c r="DB194" s="558"/>
      <c r="DC194" s="558"/>
      <c r="DD194" s="558"/>
      <c r="DE194" s="558"/>
      <c r="DF194" s="518"/>
      <c r="DG194" s="518"/>
      <c r="DH194" s="518"/>
      <c r="DI194" s="518"/>
      <c r="DJ194" s="518"/>
      <c r="DK194" s="518"/>
      <c r="DL194" s="518"/>
      <c r="DM194" s="518"/>
      <c r="DN194" s="518"/>
      <c r="DO194" s="518"/>
      <c r="DP194" s="518"/>
      <c r="DQ194" s="518"/>
      <c r="DR194" s="518"/>
      <c r="DS194" s="518"/>
      <c r="DT194" s="518"/>
      <c r="DU194" s="518"/>
      <c r="DV194" s="518"/>
      <c r="DW194" s="518"/>
      <c r="DX194" s="411"/>
      <c r="DY194" s="411"/>
      <c r="DZ194" s="411"/>
      <c r="EA194" s="411"/>
      <c r="EB194" s="411"/>
      <c r="EC194" s="411"/>
      <c r="ED194" s="411"/>
      <c r="EE194" s="411"/>
      <c r="EF194" s="411"/>
      <c r="EG194" s="411"/>
      <c r="EH194" s="411"/>
      <c r="EI194" s="411"/>
      <c r="EJ194" s="411"/>
      <c r="EK194" s="411"/>
      <c r="EL194" s="411"/>
      <c r="EM194" s="300"/>
      <c r="EN194" s="300"/>
    </row>
    <row r="195" spans="1:144" s="230" customFormat="1" ht="15.75" customHeight="1" x14ac:dyDescent="0.15">
      <c r="A195" s="326"/>
      <c r="B195" s="327" t="s">
        <v>195</v>
      </c>
      <c r="C195" s="329"/>
      <c r="D195" s="328" t="s">
        <v>8728</v>
      </c>
      <c r="E195" s="328"/>
      <c r="F195" s="328"/>
      <c r="G195" s="328"/>
      <c r="H195" s="328"/>
      <c r="I195" s="328"/>
      <c r="J195" s="328"/>
      <c r="K195" s="328"/>
      <c r="L195" s="328"/>
      <c r="M195" s="328"/>
      <c r="N195" s="328"/>
      <c r="O195" s="328"/>
      <c r="P195" s="328"/>
      <c r="Q195" s="328"/>
      <c r="R195" s="328"/>
      <c r="S195" s="328"/>
      <c r="T195" s="328"/>
      <c r="U195" s="328"/>
      <c r="V195" s="328"/>
      <c r="W195" s="328"/>
      <c r="X195" s="328"/>
      <c r="Y195" s="328"/>
      <c r="Z195" s="328"/>
      <c r="AA195" s="328"/>
      <c r="AB195" s="328"/>
      <c r="AC195" s="328"/>
      <c r="AD195" s="328"/>
      <c r="AE195" s="328"/>
      <c r="AF195" s="328"/>
      <c r="AG195" s="328"/>
      <c r="AH195" s="328"/>
      <c r="AI195" s="328"/>
      <c r="AJ195" s="1289"/>
      <c r="AK195" s="1290"/>
      <c r="AL195" s="1291"/>
      <c r="AN195" s="518"/>
      <c r="AO195" s="675"/>
      <c r="AP195" s="675"/>
      <c r="AQ195" s="675"/>
      <c r="AR195" s="675"/>
      <c r="AS195" s="675"/>
      <c r="AT195" s="675"/>
      <c r="AU195" s="675"/>
      <c r="AV195" s="675"/>
      <c r="AW195" s="675"/>
      <c r="AX195" s="675"/>
      <c r="AY195" s="675"/>
      <c r="AZ195" s="675"/>
      <c r="BA195" s="675"/>
      <c r="BB195" s="675"/>
      <c r="BC195" s="675"/>
      <c r="BD195" s="675"/>
      <c r="BE195" s="675"/>
      <c r="BF195" s="675"/>
      <c r="BG195" s="675"/>
      <c r="BH195" s="675"/>
      <c r="BI195" s="675"/>
      <c r="BJ195" s="558"/>
      <c r="BK195" s="558"/>
      <c r="BL195" s="558"/>
      <c r="BM195" s="558"/>
      <c r="BN195" s="558"/>
      <c r="BO195" s="558"/>
      <c r="BP195" s="558"/>
      <c r="BQ195" s="558"/>
      <c r="BR195" s="558"/>
      <c r="BS195" s="558"/>
      <c r="BT195" s="558"/>
      <c r="BU195" s="558"/>
      <c r="BV195" s="558"/>
      <c r="BW195" s="558"/>
      <c r="BX195" s="558"/>
      <c r="BY195" s="558"/>
      <c r="BZ195" s="558"/>
      <c r="CA195" s="558"/>
      <c r="CB195" s="558"/>
      <c r="CC195" s="558"/>
      <c r="CD195" s="558"/>
      <c r="CE195" s="558"/>
      <c r="CF195" s="558"/>
      <c r="CG195" s="558"/>
      <c r="CH195" s="558"/>
      <c r="CI195" s="558"/>
      <c r="CJ195" s="558"/>
      <c r="CK195" s="558"/>
      <c r="CL195" s="558"/>
      <c r="CM195" s="558"/>
      <c r="CN195" s="558"/>
      <c r="CO195" s="558"/>
      <c r="CP195" s="558"/>
      <c r="CQ195" s="558"/>
      <c r="CR195" s="558"/>
      <c r="CS195" s="558"/>
      <c r="CT195" s="558"/>
      <c r="CU195" s="558"/>
      <c r="CV195" s="558"/>
      <c r="CW195" s="558"/>
      <c r="CX195" s="558"/>
      <c r="CY195" s="558"/>
      <c r="CZ195" s="558"/>
      <c r="DA195" s="558"/>
      <c r="DB195" s="558"/>
      <c r="DC195" s="558"/>
      <c r="DD195" s="558"/>
      <c r="DE195" s="558"/>
      <c r="DF195" s="518"/>
      <c r="DG195" s="518"/>
      <c r="DH195" s="518"/>
      <c r="DI195" s="518"/>
      <c r="DJ195" s="518"/>
      <c r="DK195" s="518"/>
      <c r="DL195" s="518"/>
      <c r="DM195" s="518"/>
      <c r="DN195" s="518"/>
      <c r="DO195" s="518"/>
      <c r="DP195" s="518"/>
      <c r="DQ195" s="518"/>
      <c r="DR195" s="518"/>
      <c r="DS195" s="518"/>
      <c r="DT195" s="518"/>
      <c r="DU195" s="518"/>
      <c r="DV195" s="518"/>
      <c r="DW195" s="518"/>
      <c r="DX195" s="411"/>
      <c r="DY195" s="411"/>
      <c r="DZ195" s="411"/>
      <c r="EA195" s="411"/>
      <c r="EB195" s="411"/>
      <c r="EC195" s="411"/>
      <c r="ED195" s="411"/>
      <c r="EE195" s="411"/>
      <c r="EF195" s="411"/>
      <c r="EG195" s="411"/>
      <c r="EH195" s="411"/>
      <c r="EI195" s="411"/>
      <c r="EJ195" s="411"/>
      <c r="EK195" s="411"/>
      <c r="EL195" s="411"/>
      <c r="EM195" s="300"/>
      <c r="EN195" s="300"/>
    </row>
    <row r="196" spans="1:144" s="230" customFormat="1" ht="18" customHeight="1" x14ac:dyDescent="0.15">
      <c r="A196" s="306"/>
      <c r="B196" s="343" t="s">
        <v>197</v>
      </c>
      <c r="C196" s="311"/>
      <c r="D196" s="1943" t="s">
        <v>8729</v>
      </c>
      <c r="E196" s="1301"/>
      <c r="F196" s="1301"/>
      <c r="G196" s="1301"/>
      <c r="H196" s="1301"/>
      <c r="I196" s="1301"/>
      <c r="J196" s="1301"/>
      <c r="K196" s="1301"/>
      <c r="L196" s="1301"/>
      <c r="M196" s="1301"/>
      <c r="N196" s="1301"/>
      <c r="O196" s="1301"/>
      <c r="P196" s="1301"/>
      <c r="Q196" s="1301"/>
      <c r="R196" s="1301"/>
      <c r="S196" s="1301"/>
      <c r="T196" s="1301"/>
      <c r="U196" s="1301"/>
      <c r="V196" s="1301"/>
      <c r="W196" s="1301"/>
      <c r="X196" s="1301"/>
      <c r="Y196" s="1301"/>
      <c r="Z196" s="1301"/>
      <c r="AA196" s="1301"/>
      <c r="AB196" s="1301"/>
      <c r="AC196" s="1301"/>
      <c r="AD196" s="1301"/>
      <c r="AE196" s="1301"/>
      <c r="AF196" s="1301"/>
      <c r="AG196" s="1301"/>
      <c r="AH196" s="1301"/>
      <c r="AI196" s="1944"/>
      <c r="AJ196" s="1292"/>
      <c r="AK196" s="1293"/>
      <c r="AL196" s="1294"/>
      <c r="AN196" s="518"/>
      <c r="AO196" s="675"/>
      <c r="AP196" s="675"/>
      <c r="AQ196" s="675"/>
      <c r="AR196" s="675"/>
      <c r="AS196" s="675"/>
      <c r="AT196" s="675"/>
      <c r="AU196" s="675"/>
      <c r="AV196" s="675"/>
      <c r="AW196" s="675"/>
      <c r="AX196" s="675"/>
      <c r="AY196" s="675"/>
      <c r="AZ196" s="675"/>
      <c r="BA196" s="675"/>
      <c r="BB196" s="675"/>
      <c r="BC196" s="675"/>
      <c r="BD196" s="675"/>
      <c r="BE196" s="675"/>
      <c r="BF196" s="675"/>
      <c r="BG196" s="675"/>
      <c r="BH196" s="675"/>
      <c r="BI196" s="675"/>
      <c r="BJ196" s="558"/>
      <c r="BK196" s="558"/>
      <c r="BL196" s="558"/>
      <c r="BM196" s="558"/>
      <c r="BN196" s="558"/>
      <c r="BO196" s="558"/>
      <c r="BP196" s="558"/>
      <c r="BQ196" s="558"/>
      <c r="BR196" s="558"/>
      <c r="BS196" s="558"/>
      <c r="BT196" s="558"/>
      <c r="BU196" s="558"/>
      <c r="BV196" s="558"/>
      <c r="BW196" s="558"/>
      <c r="BX196" s="558"/>
      <c r="BY196" s="558"/>
      <c r="BZ196" s="558"/>
      <c r="CA196" s="558"/>
      <c r="CB196" s="558"/>
      <c r="CC196" s="558"/>
      <c r="CD196" s="558"/>
      <c r="CE196" s="558"/>
      <c r="CF196" s="558"/>
      <c r="CG196" s="558"/>
      <c r="CH196" s="558"/>
      <c r="CI196" s="558"/>
      <c r="CJ196" s="558"/>
      <c r="CK196" s="558"/>
      <c r="CL196" s="558"/>
      <c r="CM196" s="558"/>
      <c r="CN196" s="558"/>
      <c r="CO196" s="558"/>
      <c r="CP196" s="558"/>
      <c r="CQ196" s="558"/>
      <c r="CR196" s="558"/>
      <c r="CS196" s="558"/>
      <c r="CT196" s="558"/>
      <c r="CU196" s="558"/>
      <c r="CV196" s="558"/>
      <c r="CW196" s="558"/>
      <c r="CX196" s="558"/>
      <c r="CY196" s="558"/>
      <c r="CZ196" s="558"/>
      <c r="DA196" s="558"/>
      <c r="DB196" s="558"/>
      <c r="DC196" s="558"/>
      <c r="DD196" s="558"/>
      <c r="DE196" s="558"/>
      <c r="DF196" s="518"/>
      <c r="DG196" s="518"/>
      <c r="DH196" s="518"/>
      <c r="DI196" s="518"/>
      <c r="DJ196" s="518"/>
      <c r="DK196" s="518"/>
      <c r="DL196" s="518"/>
      <c r="DM196" s="518"/>
      <c r="DN196" s="518"/>
      <c r="DO196" s="518"/>
      <c r="DP196" s="518"/>
      <c r="DQ196" s="518"/>
      <c r="DR196" s="518"/>
      <c r="DS196" s="518"/>
      <c r="DT196" s="518"/>
      <c r="DU196" s="518"/>
      <c r="DV196" s="518"/>
      <c r="DW196" s="518"/>
      <c r="DX196" s="411"/>
      <c r="DY196" s="411"/>
      <c r="DZ196" s="411"/>
      <c r="EA196" s="411"/>
      <c r="EB196" s="411"/>
      <c r="EC196" s="411"/>
      <c r="ED196" s="411"/>
      <c r="EE196" s="411"/>
      <c r="EF196" s="411"/>
      <c r="EG196" s="411"/>
      <c r="EH196" s="411"/>
      <c r="EI196" s="411"/>
      <c r="EJ196" s="411"/>
      <c r="EK196" s="411"/>
      <c r="EL196" s="411"/>
      <c r="EM196" s="300"/>
      <c r="EN196" s="300"/>
    </row>
    <row r="197" spans="1:144" s="230" customFormat="1" ht="18" customHeight="1" x14ac:dyDescent="0.15">
      <c r="A197" s="306"/>
      <c r="B197" s="343"/>
      <c r="C197" s="311"/>
      <c r="D197" s="1948"/>
      <c r="E197" s="1302"/>
      <c r="F197" s="1302"/>
      <c r="G197" s="1302"/>
      <c r="H197" s="1302"/>
      <c r="I197" s="1302"/>
      <c r="J197" s="1302"/>
      <c r="K197" s="1302"/>
      <c r="L197" s="1302"/>
      <c r="M197" s="1302"/>
      <c r="N197" s="1302"/>
      <c r="O197" s="1302"/>
      <c r="P197" s="1302"/>
      <c r="Q197" s="1302"/>
      <c r="R197" s="1302"/>
      <c r="S197" s="1302"/>
      <c r="T197" s="1302"/>
      <c r="U197" s="1302"/>
      <c r="V197" s="1302"/>
      <c r="W197" s="1302"/>
      <c r="X197" s="1302"/>
      <c r="Y197" s="1302"/>
      <c r="Z197" s="1302"/>
      <c r="AA197" s="1302"/>
      <c r="AB197" s="1302"/>
      <c r="AC197" s="1302"/>
      <c r="AD197" s="1302"/>
      <c r="AE197" s="1302"/>
      <c r="AF197" s="1302"/>
      <c r="AG197" s="1302"/>
      <c r="AH197" s="1302"/>
      <c r="AI197" s="1949"/>
      <c r="AJ197" s="1295"/>
      <c r="AK197" s="1296"/>
      <c r="AL197" s="1297"/>
      <c r="AN197" s="518"/>
      <c r="AO197" s="675"/>
      <c r="AP197" s="675"/>
      <c r="AQ197" s="675"/>
      <c r="AR197" s="675"/>
      <c r="AS197" s="675"/>
      <c r="AT197" s="675"/>
      <c r="AU197" s="675"/>
      <c r="AV197" s="675"/>
      <c r="AW197" s="675"/>
      <c r="AX197" s="675"/>
      <c r="AY197" s="675"/>
      <c r="AZ197" s="675"/>
      <c r="BA197" s="675"/>
      <c r="BB197" s="675"/>
      <c r="BC197" s="675"/>
      <c r="BD197" s="675"/>
      <c r="BE197" s="675"/>
      <c r="BF197" s="675"/>
      <c r="BG197" s="675"/>
      <c r="BH197" s="675"/>
      <c r="BI197" s="675"/>
      <c r="BJ197" s="558"/>
      <c r="BK197" s="558"/>
      <c r="BL197" s="558"/>
      <c r="BM197" s="558"/>
      <c r="BN197" s="558"/>
      <c r="BO197" s="558"/>
      <c r="BP197" s="558"/>
      <c r="BQ197" s="558"/>
      <c r="BR197" s="558"/>
      <c r="BS197" s="558"/>
      <c r="BT197" s="558"/>
      <c r="BU197" s="558"/>
      <c r="BV197" s="558"/>
      <c r="BW197" s="558"/>
      <c r="BX197" s="558"/>
      <c r="BY197" s="558"/>
      <c r="BZ197" s="558"/>
      <c r="CA197" s="558"/>
      <c r="CB197" s="558"/>
      <c r="CC197" s="558"/>
      <c r="CD197" s="558"/>
      <c r="CE197" s="558"/>
      <c r="CF197" s="558"/>
      <c r="CG197" s="558"/>
      <c r="CH197" s="558"/>
      <c r="CI197" s="558"/>
      <c r="CJ197" s="558"/>
      <c r="CK197" s="558"/>
      <c r="CL197" s="558"/>
      <c r="CM197" s="558"/>
      <c r="CN197" s="558"/>
      <c r="CO197" s="558"/>
      <c r="CP197" s="558"/>
      <c r="CQ197" s="558"/>
      <c r="CR197" s="558"/>
      <c r="CS197" s="558"/>
      <c r="CT197" s="558"/>
      <c r="CU197" s="558"/>
      <c r="CV197" s="558"/>
      <c r="CW197" s="558"/>
      <c r="CX197" s="558"/>
      <c r="CY197" s="558"/>
      <c r="CZ197" s="558"/>
      <c r="DA197" s="558"/>
      <c r="DB197" s="558"/>
      <c r="DC197" s="558"/>
      <c r="DD197" s="558"/>
      <c r="DE197" s="558"/>
      <c r="DF197" s="518"/>
      <c r="DG197" s="518"/>
      <c r="DH197" s="518"/>
      <c r="DI197" s="518"/>
      <c r="DJ197" s="518"/>
      <c r="DK197" s="518"/>
      <c r="DL197" s="518"/>
      <c r="DM197" s="518"/>
      <c r="DN197" s="518"/>
      <c r="DO197" s="518"/>
      <c r="DP197" s="518"/>
      <c r="DQ197" s="518"/>
      <c r="DR197" s="518"/>
      <c r="DS197" s="518"/>
      <c r="DT197" s="518"/>
      <c r="DU197" s="518"/>
      <c r="DV197" s="518"/>
      <c r="DW197" s="518"/>
      <c r="DX197" s="411"/>
      <c r="DY197" s="411"/>
      <c r="DZ197" s="411"/>
      <c r="EA197" s="411"/>
      <c r="EB197" s="411"/>
      <c r="EC197" s="411"/>
      <c r="ED197" s="411"/>
      <c r="EE197" s="411"/>
      <c r="EF197" s="411"/>
      <c r="EG197" s="411"/>
      <c r="EH197" s="411"/>
      <c r="EI197" s="411"/>
      <c r="EJ197" s="411"/>
      <c r="EK197" s="411"/>
      <c r="EL197" s="411"/>
      <c r="EM197" s="300"/>
      <c r="EN197" s="300"/>
    </row>
    <row r="198" spans="1:144" s="230" customFormat="1" ht="15.75" customHeight="1" x14ac:dyDescent="0.15">
      <c r="A198" s="326"/>
      <c r="B198" s="327" t="s">
        <v>199</v>
      </c>
      <c r="C198" s="329"/>
      <c r="D198" s="328" t="s">
        <v>8730</v>
      </c>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328"/>
      <c r="AF198" s="328"/>
      <c r="AG198" s="328"/>
      <c r="AH198" s="328"/>
      <c r="AI198" s="328"/>
      <c r="AJ198" s="839"/>
      <c r="AK198" s="840"/>
      <c r="AL198" s="841"/>
      <c r="AN198" s="518"/>
      <c r="AO198" s="675"/>
      <c r="AP198" s="675"/>
      <c r="AQ198" s="675"/>
      <c r="AR198" s="675"/>
      <c r="AS198" s="675"/>
      <c r="AT198" s="675"/>
      <c r="AU198" s="675"/>
      <c r="AV198" s="675"/>
      <c r="AW198" s="675"/>
      <c r="AX198" s="675"/>
      <c r="AY198" s="675"/>
      <c r="AZ198" s="675"/>
      <c r="BA198" s="675"/>
      <c r="BB198" s="675"/>
      <c r="BC198" s="675"/>
      <c r="BD198" s="675"/>
      <c r="BE198" s="675"/>
      <c r="BF198" s="675"/>
      <c r="BG198" s="675"/>
      <c r="BH198" s="675"/>
      <c r="BI198" s="675"/>
      <c r="BJ198" s="558"/>
      <c r="BK198" s="558"/>
      <c r="BL198" s="558"/>
      <c r="BM198" s="558"/>
      <c r="BN198" s="558"/>
      <c r="BO198" s="558"/>
      <c r="BP198" s="558"/>
      <c r="BQ198" s="558"/>
      <c r="BR198" s="558"/>
      <c r="BS198" s="558"/>
      <c r="BT198" s="558"/>
      <c r="BU198" s="558"/>
      <c r="BV198" s="558"/>
      <c r="BW198" s="558"/>
      <c r="BX198" s="558"/>
      <c r="BY198" s="558"/>
      <c r="BZ198" s="558"/>
      <c r="CA198" s="558"/>
      <c r="CB198" s="558"/>
      <c r="CC198" s="558"/>
      <c r="CD198" s="558"/>
      <c r="CE198" s="558"/>
      <c r="CF198" s="558"/>
      <c r="CG198" s="558"/>
      <c r="CH198" s="558"/>
      <c r="CI198" s="558"/>
      <c r="CJ198" s="558"/>
      <c r="CK198" s="558"/>
      <c r="CL198" s="558"/>
      <c r="CM198" s="558"/>
      <c r="CN198" s="558"/>
      <c r="CO198" s="558"/>
      <c r="CP198" s="558"/>
      <c r="CQ198" s="558"/>
      <c r="CR198" s="558"/>
      <c r="CS198" s="558"/>
      <c r="CT198" s="558"/>
      <c r="CU198" s="558"/>
      <c r="CV198" s="558"/>
      <c r="CW198" s="558"/>
      <c r="CX198" s="558"/>
      <c r="CY198" s="558"/>
      <c r="CZ198" s="558"/>
      <c r="DA198" s="558"/>
      <c r="DB198" s="558"/>
      <c r="DC198" s="558"/>
      <c r="DD198" s="558"/>
      <c r="DE198" s="558"/>
      <c r="DF198" s="518"/>
      <c r="DG198" s="518"/>
      <c r="DH198" s="518"/>
      <c r="DI198" s="518"/>
      <c r="DJ198" s="518"/>
      <c r="DK198" s="518"/>
      <c r="DL198" s="518"/>
      <c r="DM198" s="518"/>
      <c r="DN198" s="518"/>
      <c r="DO198" s="518"/>
      <c r="DP198" s="518"/>
      <c r="DQ198" s="518"/>
      <c r="DR198" s="518"/>
      <c r="DS198" s="518"/>
      <c r="DT198" s="518"/>
      <c r="DU198" s="518"/>
      <c r="DV198" s="518"/>
      <c r="DW198" s="518"/>
      <c r="DX198" s="411"/>
      <c r="DY198" s="411"/>
      <c r="DZ198" s="411"/>
      <c r="EA198" s="411"/>
      <c r="EB198" s="411"/>
      <c r="EC198" s="411"/>
      <c r="ED198" s="411"/>
      <c r="EE198" s="411"/>
      <c r="EF198" s="411"/>
      <c r="EG198" s="411"/>
      <c r="EH198" s="411"/>
      <c r="EI198" s="411"/>
      <c r="EJ198" s="411"/>
      <c r="EK198" s="411"/>
      <c r="EL198" s="411"/>
      <c r="EM198" s="300"/>
      <c r="EN198" s="300"/>
    </row>
    <row r="199" spans="1:144" s="230" customFormat="1" ht="15.75" customHeight="1" x14ac:dyDescent="0.15">
      <c r="A199" s="306"/>
      <c r="B199" s="343"/>
      <c r="C199" s="311"/>
      <c r="D199" s="1943" t="s">
        <v>8731</v>
      </c>
      <c r="E199" s="1301"/>
      <c r="F199" s="1301"/>
      <c r="G199" s="1301"/>
      <c r="H199" s="1301"/>
      <c r="I199" s="1301"/>
      <c r="J199" s="1301"/>
      <c r="K199" s="1301"/>
      <c r="L199" s="1301"/>
      <c r="M199" s="1301"/>
      <c r="N199" s="1301"/>
      <c r="O199" s="1301"/>
      <c r="P199" s="1301"/>
      <c r="Q199" s="1301"/>
      <c r="R199" s="1301"/>
      <c r="S199" s="1301"/>
      <c r="T199" s="1301"/>
      <c r="U199" s="1301"/>
      <c r="V199" s="1301"/>
      <c r="W199" s="1301"/>
      <c r="X199" s="1301"/>
      <c r="Y199" s="1301"/>
      <c r="Z199" s="1301"/>
      <c r="AA199" s="1301"/>
      <c r="AB199" s="1301"/>
      <c r="AC199" s="1301"/>
      <c r="AD199" s="1301"/>
      <c r="AE199" s="1301"/>
      <c r="AF199" s="1301"/>
      <c r="AG199" s="1301"/>
      <c r="AH199" s="1301"/>
      <c r="AI199" s="1944"/>
      <c r="AJ199" s="1292"/>
      <c r="AK199" s="1293"/>
      <c r="AL199" s="1294"/>
      <c r="AN199" s="518"/>
      <c r="AO199" s="675"/>
      <c r="AP199" s="675"/>
      <c r="AQ199" s="675"/>
      <c r="AR199" s="675"/>
      <c r="AS199" s="675"/>
      <c r="AT199" s="675"/>
      <c r="AU199" s="675"/>
      <c r="AV199" s="675"/>
      <c r="AW199" s="675"/>
      <c r="AX199" s="675"/>
      <c r="AY199" s="675"/>
      <c r="AZ199" s="675"/>
      <c r="BA199" s="675"/>
      <c r="BB199" s="675"/>
      <c r="BC199" s="675"/>
      <c r="BD199" s="675"/>
      <c r="BE199" s="675"/>
      <c r="BF199" s="675"/>
      <c r="BG199" s="675"/>
      <c r="BH199" s="675"/>
      <c r="BI199" s="675"/>
      <c r="BJ199" s="558"/>
      <c r="BK199" s="558"/>
      <c r="BL199" s="558"/>
      <c r="BM199" s="558"/>
      <c r="BN199" s="558"/>
      <c r="BO199" s="558"/>
      <c r="BP199" s="558"/>
      <c r="BQ199" s="558"/>
      <c r="BR199" s="558"/>
      <c r="BS199" s="558"/>
      <c r="BT199" s="558"/>
      <c r="BU199" s="558"/>
      <c r="BV199" s="558"/>
      <c r="BW199" s="558"/>
      <c r="BX199" s="558"/>
      <c r="BY199" s="558"/>
      <c r="BZ199" s="558"/>
      <c r="CA199" s="558"/>
      <c r="CB199" s="558"/>
      <c r="CC199" s="558"/>
      <c r="CD199" s="558"/>
      <c r="CE199" s="558"/>
      <c r="CF199" s="558"/>
      <c r="CG199" s="558"/>
      <c r="CH199" s="558"/>
      <c r="CI199" s="558"/>
      <c r="CJ199" s="558"/>
      <c r="CK199" s="558"/>
      <c r="CL199" s="558"/>
      <c r="CM199" s="558"/>
      <c r="CN199" s="558"/>
      <c r="CO199" s="558"/>
      <c r="CP199" s="558"/>
      <c r="CQ199" s="558"/>
      <c r="CR199" s="558"/>
      <c r="CS199" s="558"/>
      <c r="CT199" s="558"/>
      <c r="CU199" s="558"/>
      <c r="CV199" s="558"/>
      <c r="CW199" s="558"/>
      <c r="CX199" s="558"/>
      <c r="CY199" s="558"/>
      <c r="CZ199" s="558"/>
      <c r="DA199" s="558"/>
      <c r="DB199" s="558"/>
      <c r="DC199" s="558"/>
      <c r="DD199" s="558"/>
      <c r="DE199" s="558"/>
      <c r="DF199" s="518"/>
      <c r="DG199" s="518"/>
      <c r="DH199" s="518"/>
      <c r="DI199" s="518"/>
      <c r="DJ199" s="518"/>
      <c r="DK199" s="518"/>
      <c r="DL199" s="518"/>
      <c r="DM199" s="518"/>
      <c r="DN199" s="518"/>
      <c r="DO199" s="518"/>
      <c r="DP199" s="518"/>
      <c r="DQ199" s="518"/>
      <c r="DR199" s="518"/>
      <c r="DS199" s="518"/>
      <c r="DT199" s="518"/>
      <c r="DU199" s="518"/>
      <c r="DV199" s="518"/>
      <c r="DW199" s="518"/>
      <c r="DX199" s="411"/>
      <c r="DY199" s="411"/>
      <c r="DZ199" s="411"/>
      <c r="EA199" s="411"/>
      <c r="EB199" s="411"/>
      <c r="EC199" s="411"/>
      <c r="ED199" s="411"/>
      <c r="EE199" s="411"/>
      <c r="EF199" s="411"/>
      <c r="EG199" s="411"/>
      <c r="EH199" s="411"/>
      <c r="EI199" s="411"/>
      <c r="EJ199" s="411"/>
      <c r="EK199" s="411"/>
      <c r="EL199" s="411"/>
      <c r="EM199" s="300"/>
      <c r="EN199" s="300"/>
    </row>
    <row r="200" spans="1:144" s="230" customFormat="1" ht="15.75" customHeight="1" x14ac:dyDescent="0.15">
      <c r="A200" s="306"/>
      <c r="B200" s="343"/>
      <c r="C200" s="311"/>
      <c r="D200" s="1948"/>
      <c r="E200" s="1302"/>
      <c r="F200" s="1302"/>
      <c r="G200" s="1302"/>
      <c r="H200" s="1302"/>
      <c r="I200" s="1302"/>
      <c r="J200" s="1302"/>
      <c r="K200" s="1302"/>
      <c r="L200" s="1302"/>
      <c r="M200" s="1302"/>
      <c r="N200" s="1302"/>
      <c r="O200" s="1302"/>
      <c r="P200" s="1302"/>
      <c r="Q200" s="1302"/>
      <c r="R200" s="1302"/>
      <c r="S200" s="1302"/>
      <c r="T200" s="1302"/>
      <c r="U200" s="1302"/>
      <c r="V200" s="1302"/>
      <c r="W200" s="1302"/>
      <c r="X200" s="1302"/>
      <c r="Y200" s="1302"/>
      <c r="Z200" s="1302"/>
      <c r="AA200" s="1302"/>
      <c r="AB200" s="1302"/>
      <c r="AC200" s="1302"/>
      <c r="AD200" s="1302"/>
      <c r="AE200" s="1302"/>
      <c r="AF200" s="1302"/>
      <c r="AG200" s="1302"/>
      <c r="AH200" s="1302"/>
      <c r="AI200" s="1949"/>
      <c r="AJ200" s="1295"/>
      <c r="AK200" s="1296"/>
      <c r="AL200" s="1297"/>
      <c r="AN200" s="518"/>
      <c r="AO200" s="675"/>
      <c r="AP200" s="675"/>
      <c r="AQ200" s="675"/>
      <c r="AR200" s="675"/>
      <c r="AS200" s="675"/>
      <c r="AT200" s="675"/>
      <c r="AU200" s="675"/>
      <c r="AV200" s="675"/>
      <c r="AW200" s="675"/>
      <c r="AX200" s="675"/>
      <c r="AY200" s="675"/>
      <c r="AZ200" s="675"/>
      <c r="BA200" s="675"/>
      <c r="BB200" s="675"/>
      <c r="BC200" s="675"/>
      <c r="BD200" s="675"/>
      <c r="BE200" s="675"/>
      <c r="BF200" s="675"/>
      <c r="BG200" s="675"/>
      <c r="BH200" s="675"/>
      <c r="BI200" s="675"/>
      <c r="BJ200" s="558"/>
      <c r="BK200" s="558"/>
      <c r="BL200" s="558"/>
      <c r="BM200" s="558"/>
      <c r="BN200" s="558"/>
      <c r="BO200" s="558"/>
      <c r="BP200" s="558"/>
      <c r="BQ200" s="558"/>
      <c r="BR200" s="558"/>
      <c r="BS200" s="558"/>
      <c r="BT200" s="558"/>
      <c r="BU200" s="558"/>
      <c r="BV200" s="558"/>
      <c r="BW200" s="558"/>
      <c r="BX200" s="558"/>
      <c r="BY200" s="558"/>
      <c r="BZ200" s="558"/>
      <c r="CA200" s="558"/>
      <c r="CB200" s="558"/>
      <c r="CC200" s="558"/>
      <c r="CD200" s="558"/>
      <c r="CE200" s="558"/>
      <c r="CF200" s="558"/>
      <c r="CG200" s="558"/>
      <c r="CH200" s="558"/>
      <c r="CI200" s="558"/>
      <c r="CJ200" s="558"/>
      <c r="CK200" s="558"/>
      <c r="CL200" s="558"/>
      <c r="CM200" s="558"/>
      <c r="CN200" s="558"/>
      <c r="CO200" s="558"/>
      <c r="CP200" s="558"/>
      <c r="CQ200" s="558"/>
      <c r="CR200" s="558"/>
      <c r="CS200" s="558"/>
      <c r="CT200" s="558"/>
      <c r="CU200" s="558"/>
      <c r="CV200" s="558"/>
      <c r="CW200" s="558"/>
      <c r="CX200" s="558"/>
      <c r="CY200" s="558"/>
      <c r="CZ200" s="558"/>
      <c r="DA200" s="558"/>
      <c r="DB200" s="558"/>
      <c r="DC200" s="558"/>
      <c r="DD200" s="558"/>
      <c r="DE200" s="558"/>
      <c r="DF200" s="518"/>
      <c r="DG200" s="518"/>
      <c r="DH200" s="518"/>
      <c r="DI200" s="518"/>
      <c r="DJ200" s="518"/>
      <c r="DK200" s="518"/>
      <c r="DL200" s="518"/>
      <c r="DM200" s="518"/>
      <c r="DN200" s="518"/>
      <c r="DO200" s="518"/>
      <c r="DP200" s="518"/>
      <c r="DQ200" s="518"/>
      <c r="DR200" s="518"/>
      <c r="DS200" s="518"/>
      <c r="DT200" s="518"/>
      <c r="DU200" s="518"/>
      <c r="DV200" s="518"/>
      <c r="DW200" s="518"/>
      <c r="DX200" s="411"/>
      <c r="DY200" s="411"/>
      <c r="DZ200" s="411"/>
      <c r="EA200" s="411"/>
      <c r="EB200" s="411"/>
      <c r="EC200" s="411"/>
      <c r="ED200" s="411"/>
      <c r="EE200" s="411"/>
      <c r="EF200" s="411"/>
      <c r="EG200" s="411"/>
      <c r="EH200" s="411"/>
      <c r="EI200" s="411"/>
      <c r="EJ200" s="411"/>
      <c r="EK200" s="411"/>
      <c r="EL200" s="411"/>
      <c r="EM200" s="300"/>
      <c r="EN200" s="300"/>
    </row>
    <row r="201" spans="1:144" s="230" customFormat="1" ht="15.75" customHeight="1" x14ac:dyDescent="0.15">
      <c r="A201" s="340"/>
      <c r="B201" s="341"/>
      <c r="C201" s="342"/>
      <c r="D201" s="1943" t="s">
        <v>8732</v>
      </c>
      <c r="E201" s="1301"/>
      <c r="F201" s="1301"/>
      <c r="G201" s="1301"/>
      <c r="H201" s="1301"/>
      <c r="I201" s="1301"/>
      <c r="J201" s="1301"/>
      <c r="K201" s="1301"/>
      <c r="L201" s="1301"/>
      <c r="M201" s="1301"/>
      <c r="N201" s="1301"/>
      <c r="O201" s="1301"/>
      <c r="P201" s="1301"/>
      <c r="Q201" s="1301"/>
      <c r="R201" s="1301"/>
      <c r="S201" s="1301"/>
      <c r="T201" s="1301"/>
      <c r="U201" s="1301"/>
      <c r="V201" s="1301"/>
      <c r="W201" s="1301"/>
      <c r="X201" s="1301"/>
      <c r="Y201" s="1301"/>
      <c r="Z201" s="1301"/>
      <c r="AA201" s="1301"/>
      <c r="AB201" s="1301"/>
      <c r="AC201" s="1301"/>
      <c r="AD201" s="1301"/>
      <c r="AE201" s="1301"/>
      <c r="AF201" s="1301"/>
      <c r="AG201" s="1301"/>
      <c r="AH201" s="1301"/>
      <c r="AI201" s="1944"/>
      <c r="AJ201" s="1292"/>
      <c r="AK201" s="1293"/>
      <c r="AL201" s="1294"/>
      <c r="AN201" s="518"/>
      <c r="AO201" s="675"/>
      <c r="AP201" s="675"/>
      <c r="AQ201" s="675"/>
      <c r="AR201" s="675"/>
      <c r="AS201" s="675"/>
      <c r="AT201" s="675"/>
      <c r="AU201" s="675"/>
      <c r="AV201" s="675"/>
      <c r="AW201" s="675"/>
      <c r="AX201" s="675"/>
      <c r="AY201" s="675"/>
      <c r="AZ201" s="675"/>
      <c r="BA201" s="675"/>
      <c r="BB201" s="675"/>
      <c r="BC201" s="675"/>
      <c r="BD201" s="675"/>
      <c r="BE201" s="675"/>
      <c r="BF201" s="675"/>
      <c r="BG201" s="675"/>
      <c r="BH201" s="675"/>
      <c r="BI201" s="675"/>
      <c r="BJ201" s="558"/>
      <c r="BK201" s="558"/>
      <c r="BL201" s="558"/>
      <c r="BM201" s="558"/>
      <c r="BN201" s="558"/>
      <c r="BO201" s="558"/>
      <c r="BP201" s="558"/>
      <c r="BQ201" s="558"/>
      <c r="BR201" s="558"/>
      <c r="BS201" s="558"/>
      <c r="BT201" s="558"/>
      <c r="BU201" s="558"/>
      <c r="BV201" s="558"/>
      <c r="BW201" s="558"/>
      <c r="BX201" s="558"/>
      <c r="BY201" s="558"/>
      <c r="BZ201" s="558"/>
      <c r="CA201" s="558"/>
      <c r="CB201" s="558"/>
      <c r="CC201" s="558"/>
      <c r="CD201" s="558"/>
      <c r="CE201" s="558"/>
      <c r="CF201" s="558"/>
      <c r="CG201" s="558"/>
      <c r="CH201" s="558"/>
      <c r="CI201" s="558"/>
      <c r="CJ201" s="558"/>
      <c r="CK201" s="558"/>
      <c r="CL201" s="558"/>
      <c r="CM201" s="558"/>
      <c r="CN201" s="558"/>
      <c r="CO201" s="558"/>
      <c r="CP201" s="558"/>
      <c r="CQ201" s="558"/>
      <c r="CR201" s="558"/>
      <c r="CS201" s="558"/>
      <c r="CT201" s="558"/>
      <c r="CU201" s="558"/>
      <c r="CV201" s="558"/>
      <c r="CW201" s="558"/>
      <c r="CX201" s="558"/>
      <c r="CY201" s="558"/>
      <c r="CZ201" s="558"/>
      <c r="DA201" s="558"/>
      <c r="DB201" s="558"/>
      <c r="DC201" s="558"/>
      <c r="DD201" s="558"/>
      <c r="DE201" s="558"/>
      <c r="DF201" s="518"/>
      <c r="DG201" s="518"/>
      <c r="DH201" s="518"/>
      <c r="DI201" s="518"/>
      <c r="DJ201" s="518"/>
      <c r="DK201" s="518"/>
      <c r="DL201" s="518"/>
      <c r="DM201" s="518"/>
      <c r="DN201" s="518"/>
      <c r="DO201" s="518"/>
      <c r="DP201" s="518"/>
      <c r="DQ201" s="518"/>
      <c r="DR201" s="518"/>
      <c r="DS201" s="518"/>
      <c r="DT201" s="518"/>
      <c r="DU201" s="518"/>
      <c r="DV201" s="518"/>
      <c r="DW201" s="518"/>
      <c r="DX201" s="411"/>
      <c r="DY201" s="411"/>
      <c r="DZ201" s="411"/>
      <c r="EA201" s="411"/>
      <c r="EB201" s="411"/>
      <c r="EC201" s="411"/>
      <c r="ED201" s="411"/>
      <c r="EE201" s="411"/>
      <c r="EF201" s="411"/>
      <c r="EG201" s="411"/>
      <c r="EH201" s="411"/>
      <c r="EI201" s="411"/>
      <c r="EJ201" s="411"/>
      <c r="EK201" s="411"/>
      <c r="EL201" s="411"/>
      <c r="EM201" s="300"/>
      <c r="EN201" s="300"/>
    </row>
    <row r="202" spans="1:144" s="230" customFormat="1" ht="15.75" customHeight="1" x14ac:dyDescent="0.15">
      <c r="A202" s="344"/>
      <c r="B202" s="345"/>
      <c r="C202" s="346"/>
      <c r="D202" s="1948"/>
      <c r="E202" s="1302"/>
      <c r="F202" s="1302"/>
      <c r="G202" s="1302"/>
      <c r="H202" s="1302"/>
      <c r="I202" s="1302"/>
      <c r="J202" s="1302"/>
      <c r="K202" s="1302"/>
      <c r="L202" s="1302"/>
      <c r="M202" s="1302"/>
      <c r="N202" s="1302"/>
      <c r="O202" s="1302"/>
      <c r="P202" s="1302"/>
      <c r="Q202" s="1302"/>
      <c r="R202" s="1302"/>
      <c r="S202" s="1302"/>
      <c r="T202" s="1302"/>
      <c r="U202" s="1302"/>
      <c r="V202" s="1302"/>
      <c r="W202" s="1302"/>
      <c r="X202" s="1302"/>
      <c r="Y202" s="1302"/>
      <c r="Z202" s="1302"/>
      <c r="AA202" s="1302"/>
      <c r="AB202" s="1302"/>
      <c r="AC202" s="1302"/>
      <c r="AD202" s="1302"/>
      <c r="AE202" s="1302"/>
      <c r="AF202" s="1302"/>
      <c r="AG202" s="1302"/>
      <c r="AH202" s="1302"/>
      <c r="AI202" s="1949"/>
      <c r="AJ202" s="1295"/>
      <c r="AK202" s="1296"/>
      <c r="AL202" s="1297"/>
      <c r="AN202" s="518"/>
      <c r="AO202" s="675"/>
      <c r="AP202" s="675"/>
      <c r="AQ202" s="675"/>
      <c r="AR202" s="675"/>
      <c r="AS202" s="675"/>
      <c r="AT202" s="675"/>
      <c r="AU202" s="675"/>
      <c r="AV202" s="675"/>
      <c r="AW202" s="675"/>
      <c r="AX202" s="675"/>
      <c r="AY202" s="675"/>
      <c r="AZ202" s="675"/>
      <c r="BA202" s="675"/>
      <c r="BB202" s="675"/>
      <c r="BC202" s="675"/>
      <c r="BD202" s="675"/>
      <c r="BE202" s="675"/>
      <c r="BF202" s="675"/>
      <c r="BG202" s="675"/>
      <c r="BH202" s="675"/>
      <c r="BI202" s="675"/>
      <c r="BJ202" s="558"/>
      <c r="BK202" s="558"/>
      <c r="BL202" s="558"/>
      <c r="BM202" s="558"/>
      <c r="BN202" s="558"/>
      <c r="BO202" s="558"/>
      <c r="BP202" s="558"/>
      <c r="BQ202" s="558"/>
      <c r="BR202" s="558"/>
      <c r="BS202" s="558"/>
      <c r="BT202" s="558"/>
      <c r="BU202" s="558"/>
      <c r="BV202" s="558"/>
      <c r="BW202" s="558"/>
      <c r="BX202" s="558"/>
      <c r="BY202" s="558"/>
      <c r="BZ202" s="558"/>
      <c r="CA202" s="558"/>
      <c r="CB202" s="558"/>
      <c r="CC202" s="558"/>
      <c r="CD202" s="558"/>
      <c r="CE202" s="558"/>
      <c r="CF202" s="558"/>
      <c r="CG202" s="558"/>
      <c r="CH202" s="558"/>
      <c r="CI202" s="558"/>
      <c r="CJ202" s="558"/>
      <c r="CK202" s="558"/>
      <c r="CL202" s="558"/>
      <c r="CM202" s="558"/>
      <c r="CN202" s="558"/>
      <c r="CO202" s="558"/>
      <c r="CP202" s="558"/>
      <c r="CQ202" s="558"/>
      <c r="CR202" s="558"/>
      <c r="CS202" s="558"/>
      <c r="CT202" s="558"/>
      <c r="CU202" s="558"/>
      <c r="CV202" s="558"/>
      <c r="CW202" s="558"/>
      <c r="CX202" s="558"/>
      <c r="CY202" s="558"/>
      <c r="CZ202" s="558"/>
      <c r="DA202" s="558"/>
      <c r="DB202" s="558"/>
      <c r="DC202" s="558"/>
      <c r="DD202" s="558"/>
      <c r="DE202" s="558"/>
      <c r="DF202" s="518"/>
      <c r="DG202" s="518"/>
      <c r="DH202" s="518"/>
      <c r="DI202" s="518"/>
      <c r="DJ202" s="518"/>
      <c r="DK202" s="518"/>
      <c r="DL202" s="518"/>
      <c r="DM202" s="518"/>
      <c r="DN202" s="518"/>
      <c r="DO202" s="518"/>
      <c r="DP202" s="518"/>
      <c r="DQ202" s="518"/>
      <c r="DR202" s="518"/>
      <c r="DS202" s="518"/>
      <c r="DT202" s="518"/>
      <c r="DU202" s="518"/>
      <c r="DV202" s="518"/>
      <c r="DW202" s="518"/>
      <c r="DX202" s="411"/>
      <c r="DY202" s="411"/>
      <c r="DZ202" s="411"/>
      <c r="EA202" s="411"/>
      <c r="EB202" s="411"/>
      <c r="EC202" s="411"/>
      <c r="ED202" s="411"/>
      <c r="EE202" s="411"/>
      <c r="EF202" s="411"/>
      <c r="EG202" s="411"/>
      <c r="EH202" s="411"/>
      <c r="EI202" s="411"/>
      <c r="EJ202" s="411"/>
      <c r="EK202" s="411"/>
      <c r="EL202" s="411"/>
      <c r="EM202" s="300"/>
      <c r="EN202" s="300"/>
    </row>
    <row r="203" spans="1:144" s="230" customFormat="1" ht="15.75" customHeight="1" x14ac:dyDescent="0.15">
      <c r="A203" s="306"/>
      <c r="B203" s="343"/>
      <c r="C203" s="311"/>
      <c r="D203" s="300" t="s">
        <v>8733</v>
      </c>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c r="AE203" s="300"/>
      <c r="AF203" s="300"/>
      <c r="AG203" s="300"/>
      <c r="AH203" s="300"/>
      <c r="AI203" s="300"/>
      <c r="AJ203" s="1289"/>
      <c r="AK203" s="1290"/>
      <c r="AL203" s="1291"/>
      <c r="AN203" s="518"/>
      <c r="AO203" s="675"/>
      <c r="AP203" s="675"/>
      <c r="AQ203" s="675"/>
      <c r="AR203" s="675"/>
      <c r="AS203" s="675"/>
      <c r="AT203" s="675"/>
      <c r="AU203" s="675"/>
      <c r="AV203" s="675"/>
      <c r="AW203" s="675"/>
      <c r="AX203" s="675"/>
      <c r="AY203" s="675"/>
      <c r="AZ203" s="675"/>
      <c r="BA203" s="675"/>
      <c r="BB203" s="675"/>
      <c r="BC203" s="675"/>
      <c r="BD203" s="675"/>
      <c r="BE203" s="675"/>
      <c r="BF203" s="675"/>
      <c r="BG203" s="675"/>
      <c r="BH203" s="675"/>
      <c r="BI203" s="675"/>
      <c r="BJ203" s="558"/>
      <c r="BK203" s="558"/>
      <c r="BL203" s="558"/>
      <c r="BM203" s="558"/>
      <c r="BN203" s="558"/>
      <c r="BO203" s="558"/>
      <c r="BP203" s="558"/>
      <c r="BQ203" s="558"/>
      <c r="BR203" s="558"/>
      <c r="BS203" s="558"/>
      <c r="BT203" s="558"/>
      <c r="BU203" s="558"/>
      <c r="BV203" s="558"/>
      <c r="BW203" s="558"/>
      <c r="BX203" s="558"/>
      <c r="BY203" s="558"/>
      <c r="BZ203" s="558"/>
      <c r="CA203" s="558"/>
      <c r="CB203" s="558"/>
      <c r="CC203" s="558"/>
      <c r="CD203" s="558"/>
      <c r="CE203" s="558"/>
      <c r="CF203" s="558"/>
      <c r="CG203" s="558"/>
      <c r="CH203" s="558"/>
      <c r="CI203" s="558"/>
      <c r="CJ203" s="558"/>
      <c r="CK203" s="558"/>
      <c r="CL203" s="558"/>
      <c r="CM203" s="558"/>
      <c r="CN203" s="558"/>
      <c r="CO203" s="558"/>
      <c r="CP203" s="558"/>
      <c r="CQ203" s="558"/>
      <c r="CR203" s="558"/>
      <c r="CS203" s="558"/>
      <c r="CT203" s="558"/>
      <c r="CU203" s="558"/>
      <c r="CV203" s="558"/>
      <c r="CW203" s="558"/>
      <c r="CX203" s="558"/>
      <c r="CY203" s="558"/>
      <c r="CZ203" s="558"/>
      <c r="DA203" s="558"/>
      <c r="DB203" s="558"/>
      <c r="DC203" s="558"/>
      <c r="DD203" s="558"/>
      <c r="DE203" s="558"/>
      <c r="DF203" s="518"/>
      <c r="DG203" s="518"/>
      <c r="DH203" s="518"/>
      <c r="DI203" s="518"/>
      <c r="DJ203" s="518"/>
      <c r="DK203" s="518"/>
      <c r="DL203" s="518"/>
      <c r="DM203" s="518"/>
      <c r="DN203" s="518"/>
      <c r="DO203" s="518"/>
      <c r="DP203" s="518"/>
      <c r="DQ203" s="518"/>
      <c r="DR203" s="518"/>
      <c r="DS203" s="518"/>
      <c r="DT203" s="518"/>
      <c r="DU203" s="518"/>
      <c r="DV203" s="518"/>
      <c r="DW203" s="518"/>
      <c r="DX203" s="411"/>
      <c r="DY203" s="411"/>
      <c r="DZ203" s="411"/>
      <c r="EA203" s="411"/>
      <c r="EB203" s="411"/>
      <c r="EC203" s="411"/>
      <c r="ED203" s="411"/>
      <c r="EE203" s="411"/>
      <c r="EF203" s="411"/>
      <c r="EG203" s="411"/>
      <c r="EH203" s="411"/>
      <c r="EI203" s="411"/>
      <c r="EJ203" s="411"/>
      <c r="EK203" s="411"/>
      <c r="EL203" s="411"/>
      <c r="EM203" s="300"/>
      <c r="EN203" s="300"/>
    </row>
    <row r="204" spans="1:144" s="230" customFormat="1" ht="15.75" customHeight="1" x14ac:dyDescent="0.15">
      <c r="A204" s="326"/>
      <c r="B204" s="327"/>
      <c r="C204" s="329"/>
      <c r="D204" s="328" t="s">
        <v>8734</v>
      </c>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c r="AA204" s="328"/>
      <c r="AB204" s="328"/>
      <c r="AC204" s="328"/>
      <c r="AD204" s="328"/>
      <c r="AE204" s="328"/>
      <c r="AF204" s="328"/>
      <c r="AG204" s="328"/>
      <c r="AH204" s="328"/>
      <c r="AI204" s="328"/>
      <c r="AJ204" s="1289"/>
      <c r="AK204" s="1290"/>
      <c r="AL204" s="1291"/>
      <c r="AN204" s="518"/>
      <c r="AO204" s="675"/>
      <c r="AP204" s="675"/>
      <c r="AQ204" s="675"/>
      <c r="AR204" s="675"/>
      <c r="AS204" s="675"/>
      <c r="AT204" s="675"/>
      <c r="AU204" s="675"/>
      <c r="AV204" s="675"/>
      <c r="AW204" s="675"/>
      <c r="AX204" s="675"/>
      <c r="AY204" s="675"/>
      <c r="AZ204" s="675"/>
      <c r="BA204" s="675"/>
      <c r="BB204" s="675"/>
      <c r="BC204" s="675"/>
      <c r="BD204" s="675"/>
      <c r="BE204" s="675"/>
      <c r="BF204" s="675"/>
      <c r="BG204" s="675"/>
      <c r="BH204" s="675"/>
      <c r="BI204" s="675"/>
      <c r="BJ204" s="558"/>
      <c r="BK204" s="558"/>
      <c r="BL204" s="558"/>
      <c r="BM204" s="558"/>
      <c r="BN204" s="558"/>
      <c r="BO204" s="558"/>
      <c r="BP204" s="558"/>
      <c r="BQ204" s="558"/>
      <c r="BR204" s="558"/>
      <c r="BS204" s="558"/>
      <c r="BT204" s="558"/>
      <c r="BU204" s="558"/>
      <c r="BV204" s="558"/>
      <c r="BW204" s="558"/>
      <c r="BX204" s="558"/>
      <c r="BY204" s="558"/>
      <c r="BZ204" s="558"/>
      <c r="CA204" s="558"/>
      <c r="CB204" s="558"/>
      <c r="CC204" s="558"/>
      <c r="CD204" s="558"/>
      <c r="CE204" s="558"/>
      <c r="CF204" s="558"/>
      <c r="CG204" s="558"/>
      <c r="CH204" s="558"/>
      <c r="CI204" s="558"/>
      <c r="CJ204" s="558"/>
      <c r="CK204" s="558"/>
      <c r="CL204" s="558"/>
      <c r="CM204" s="558"/>
      <c r="CN204" s="558"/>
      <c r="CO204" s="558"/>
      <c r="CP204" s="558"/>
      <c r="CQ204" s="558"/>
      <c r="CR204" s="558"/>
      <c r="CS204" s="558"/>
      <c r="CT204" s="558"/>
      <c r="CU204" s="558"/>
      <c r="CV204" s="558"/>
      <c r="CW204" s="558"/>
      <c r="CX204" s="558"/>
      <c r="CY204" s="558"/>
      <c r="CZ204" s="558"/>
      <c r="DA204" s="558"/>
      <c r="DB204" s="558"/>
      <c r="DC204" s="558"/>
      <c r="DD204" s="558"/>
      <c r="DE204" s="558"/>
      <c r="DF204" s="518"/>
      <c r="DG204" s="518"/>
      <c r="DH204" s="518"/>
      <c r="DI204" s="518"/>
      <c r="DJ204" s="518"/>
      <c r="DK204" s="518"/>
      <c r="DL204" s="518"/>
      <c r="DM204" s="518"/>
      <c r="DN204" s="518"/>
      <c r="DO204" s="518"/>
      <c r="DP204" s="518"/>
      <c r="DQ204" s="518"/>
      <c r="DR204" s="518"/>
      <c r="DS204" s="518"/>
      <c r="DT204" s="518"/>
      <c r="DU204" s="518"/>
      <c r="DV204" s="518"/>
      <c r="DW204" s="518"/>
      <c r="DX204" s="411"/>
      <c r="DY204" s="411"/>
      <c r="DZ204" s="411"/>
      <c r="EA204" s="411"/>
      <c r="EB204" s="411"/>
      <c r="EC204" s="411"/>
      <c r="ED204" s="411"/>
      <c r="EE204" s="411"/>
      <c r="EF204" s="411"/>
      <c r="EG204" s="411"/>
      <c r="EH204" s="411"/>
      <c r="EI204" s="411"/>
      <c r="EJ204" s="411"/>
      <c r="EK204" s="411"/>
      <c r="EL204" s="411"/>
      <c r="EM204" s="300"/>
      <c r="EN204" s="300"/>
    </row>
    <row r="205" spans="1:144" s="230" customFormat="1" ht="15.75" customHeight="1" x14ac:dyDescent="0.15">
      <c r="A205" s="306"/>
      <c r="B205" s="343" t="s">
        <v>279</v>
      </c>
      <c r="C205" s="311"/>
      <c r="D205" s="1943" t="s">
        <v>8735</v>
      </c>
      <c r="E205" s="1301"/>
      <c r="F205" s="1301"/>
      <c r="G205" s="1301"/>
      <c r="H205" s="1301"/>
      <c r="I205" s="1301"/>
      <c r="J205" s="1301"/>
      <c r="K205" s="1301"/>
      <c r="L205" s="1301"/>
      <c r="M205" s="1301"/>
      <c r="N205" s="1301"/>
      <c r="O205" s="1301"/>
      <c r="P205" s="1301"/>
      <c r="Q205" s="1301"/>
      <c r="R205" s="1301"/>
      <c r="S205" s="1301"/>
      <c r="T205" s="1301"/>
      <c r="U205" s="1301"/>
      <c r="V205" s="1301"/>
      <c r="W205" s="1301"/>
      <c r="X205" s="1301"/>
      <c r="Y205" s="1301"/>
      <c r="Z205" s="1301"/>
      <c r="AA205" s="1301"/>
      <c r="AB205" s="1301"/>
      <c r="AC205" s="1301"/>
      <c r="AD205" s="1301"/>
      <c r="AE205" s="1301"/>
      <c r="AF205" s="1301"/>
      <c r="AG205" s="1301"/>
      <c r="AH205" s="1301"/>
      <c r="AI205" s="1944"/>
      <c r="AJ205" s="1292"/>
      <c r="AK205" s="1293"/>
      <c r="AL205" s="1294"/>
      <c r="AN205" s="518"/>
      <c r="AO205" s="675"/>
      <c r="AP205" s="675"/>
      <c r="AQ205" s="675"/>
      <c r="AR205" s="675"/>
      <c r="AS205" s="675"/>
      <c r="AT205" s="675"/>
      <c r="AU205" s="675"/>
      <c r="AV205" s="675"/>
      <c r="AW205" s="675"/>
      <c r="AX205" s="675"/>
      <c r="AY205" s="675"/>
      <c r="AZ205" s="675"/>
      <c r="BA205" s="675"/>
      <c r="BB205" s="675"/>
      <c r="BC205" s="675"/>
      <c r="BD205" s="675"/>
      <c r="BE205" s="675"/>
      <c r="BF205" s="675"/>
      <c r="BG205" s="675"/>
      <c r="BH205" s="675"/>
      <c r="BI205" s="675"/>
      <c r="BJ205" s="558"/>
      <c r="BK205" s="558"/>
      <c r="BL205" s="558"/>
      <c r="BM205" s="558"/>
      <c r="BN205" s="558"/>
      <c r="BO205" s="558"/>
      <c r="BP205" s="558"/>
      <c r="BQ205" s="558"/>
      <c r="BR205" s="558"/>
      <c r="BS205" s="558"/>
      <c r="BT205" s="558"/>
      <c r="BU205" s="558"/>
      <c r="BV205" s="558"/>
      <c r="BW205" s="558"/>
      <c r="BX205" s="558"/>
      <c r="BY205" s="558"/>
      <c r="BZ205" s="558"/>
      <c r="CA205" s="558"/>
      <c r="CB205" s="558"/>
      <c r="CC205" s="558"/>
      <c r="CD205" s="558"/>
      <c r="CE205" s="558"/>
      <c r="CF205" s="558"/>
      <c r="CG205" s="558"/>
      <c r="CH205" s="558"/>
      <c r="CI205" s="558"/>
      <c r="CJ205" s="558"/>
      <c r="CK205" s="558"/>
      <c r="CL205" s="558"/>
      <c r="CM205" s="558"/>
      <c r="CN205" s="558"/>
      <c r="CO205" s="558"/>
      <c r="CP205" s="558"/>
      <c r="CQ205" s="558"/>
      <c r="CR205" s="558"/>
      <c r="CS205" s="558"/>
      <c r="CT205" s="558"/>
      <c r="CU205" s="558"/>
      <c r="CV205" s="558"/>
      <c r="CW205" s="558"/>
      <c r="CX205" s="558"/>
      <c r="CY205" s="558"/>
      <c r="CZ205" s="558"/>
      <c r="DA205" s="558"/>
      <c r="DB205" s="558"/>
      <c r="DC205" s="558"/>
      <c r="DD205" s="558"/>
      <c r="DE205" s="558"/>
      <c r="DF205" s="518"/>
      <c r="DG205" s="518"/>
      <c r="DH205" s="518"/>
      <c r="DI205" s="518"/>
      <c r="DJ205" s="518"/>
      <c r="DK205" s="518"/>
      <c r="DL205" s="518"/>
      <c r="DM205" s="518"/>
      <c r="DN205" s="518"/>
      <c r="DO205" s="518"/>
      <c r="DP205" s="518"/>
      <c r="DQ205" s="518"/>
      <c r="DR205" s="518"/>
      <c r="DS205" s="518"/>
      <c r="DT205" s="518"/>
      <c r="DU205" s="518"/>
      <c r="DV205" s="518"/>
      <c r="DW205" s="518"/>
      <c r="DX205" s="411"/>
      <c r="DY205" s="411"/>
      <c r="DZ205" s="411"/>
      <c r="EA205" s="411"/>
      <c r="EB205" s="411"/>
      <c r="EC205" s="411"/>
      <c r="ED205" s="411"/>
      <c r="EE205" s="411"/>
      <c r="EF205" s="411"/>
      <c r="EG205" s="411"/>
      <c r="EH205" s="411"/>
      <c r="EI205" s="411"/>
      <c r="EJ205" s="411"/>
      <c r="EK205" s="411"/>
      <c r="EL205" s="411"/>
      <c r="EM205" s="300"/>
      <c r="EN205" s="300"/>
    </row>
    <row r="206" spans="1:144" s="230" customFormat="1" ht="15.75" customHeight="1" x14ac:dyDescent="0.15">
      <c r="A206" s="306"/>
      <c r="B206" s="343"/>
      <c r="C206" s="311"/>
      <c r="D206" s="1779"/>
      <c r="E206" s="1281"/>
      <c r="F206" s="1281"/>
      <c r="G206" s="1281"/>
      <c r="H206" s="1281"/>
      <c r="I206" s="1281"/>
      <c r="J206" s="1281"/>
      <c r="K206" s="1281"/>
      <c r="L206" s="1281"/>
      <c r="M206" s="1281"/>
      <c r="N206" s="1281"/>
      <c r="O206" s="1281"/>
      <c r="P206" s="1281"/>
      <c r="Q206" s="1281"/>
      <c r="R206" s="1281"/>
      <c r="S206" s="1281"/>
      <c r="T206" s="1281"/>
      <c r="U206" s="1281"/>
      <c r="V206" s="1281"/>
      <c r="W206" s="1281"/>
      <c r="X206" s="1281"/>
      <c r="Y206" s="1281"/>
      <c r="Z206" s="1281"/>
      <c r="AA206" s="1281"/>
      <c r="AB206" s="1281"/>
      <c r="AC206" s="1281"/>
      <c r="AD206" s="1281"/>
      <c r="AE206" s="1281"/>
      <c r="AF206" s="1281"/>
      <c r="AG206" s="1281"/>
      <c r="AH206" s="1281"/>
      <c r="AI206" s="1780"/>
      <c r="AJ206" s="1286"/>
      <c r="AK206" s="1287"/>
      <c r="AL206" s="1288"/>
      <c r="AN206" s="518"/>
      <c r="AO206" s="675"/>
      <c r="AP206" s="675"/>
      <c r="AQ206" s="675"/>
      <c r="AR206" s="675"/>
      <c r="AS206" s="675"/>
      <c r="AT206" s="675"/>
      <c r="AU206" s="675"/>
      <c r="AV206" s="675"/>
      <c r="AW206" s="675"/>
      <c r="AX206" s="675"/>
      <c r="AY206" s="675"/>
      <c r="AZ206" s="675"/>
      <c r="BA206" s="675"/>
      <c r="BB206" s="675"/>
      <c r="BC206" s="675"/>
      <c r="BD206" s="675"/>
      <c r="BE206" s="675"/>
      <c r="BF206" s="675"/>
      <c r="BG206" s="675"/>
      <c r="BH206" s="675"/>
      <c r="BI206" s="675"/>
      <c r="BJ206" s="558"/>
      <c r="BK206" s="558"/>
      <c r="BL206" s="558"/>
      <c r="BM206" s="558"/>
      <c r="BN206" s="558"/>
      <c r="BO206" s="558"/>
      <c r="BP206" s="558"/>
      <c r="BQ206" s="558"/>
      <c r="BR206" s="558"/>
      <c r="BS206" s="558"/>
      <c r="BT206" s="558"/>
      <c r="BU206" s="558"/>
      <c r="BV206" s="558"/>
      <c r="BW206" s="558"/>
      <c r="BX206" s="558"/>
      <c r="BY206" s="558"/>
      <c r="BZ206" s="558"/>
      <c r="CA206" s="558"/>
      <c r="CB206" s="558"/>
      <c r="CC206" s="558"/>
      <c r="CD206" s="558"/>
      <c r="CE206" s="558"/>
      <c r="CF206" s="558"/>
      <c r="CG206" s="558"/>
      <c r="CH206" s="558"/>
      <c r="CI206" s="558"/>
      <c r="CJ206" s="558"/>
      <c r="CK206" s="558"/>
      <c r="CL206" s="558"/>
      <c r="CM206" s="558"/>
      <c r="CN206" s="558"/>
      <c r="CO206" s="558"/>
      <c r="CP206" s="558"/>
      <c r="CQ206" s="558"/>
      <c r="CR206" s="558"/>
      <c r="CS206" s="558"/>
      <c r="CT206" s="558"/>
      <c r="CU206" s="558"/>
      <c r="CV206" s="558"/>
      <c r="CW206" s="558"/>
      <c r="CX206" s="558"/>
      <c r="CY206" s="558"/>
      <c r="CZ206" s="558"/>
      <c r="DA206" s="558"/>
      <c r="DB206" s="558"/>
      <c r="DC206" s="558"/>
      <c r="DD206" s="558"/>
      <c r="DE206" s="558"/>
      <c r="DF206" s="518"/>
      <c r="DG206" s="518"/>
      <c r="DH206" s="518"/>
      <c r="DI206" s="518"/>
      <c r="DJ206" s="518"/>
      <c r="DK206" s="518"/>
      <c r="DL206" s="518"/>
      <c r="DM206" s="518"/>
      <c r="DN206" s="518"/>
      <c r="DO206" s="518"/>
      <c r="DP206" s="518"/>
      <c r="DQ206" s="518"/>
      <c r="DR206" s="518"/>
      <c r="DS206" s="518"/>
      <c r="DT206" s="518"/>
      <c r="DU206" s="518"/>
      <c r="DV206" s="518"/>
      <c r="DW206" s="518"/>
      <c r="DX206" s="411"/>
      <c r="DY206" s="411"/>
      <c r="DZ206" s="411"/>
      <c r="EA206" s="411"/>
      <c r="EB206" s="411"/>
      <c r="EC206" s="411"/>
      <c r="ED206" s="411"/>
      <c r="EE206" s="411"/>
      <c r="EF206" s="411"/>
      <c r="EG206" s="411"/>
      <c r="EH206" s="411"/>
      <c r="EI206" s="411"/>
      <c r="EJ206" s="411"/>
      <c r="EK206" s="411"/>
      <c r="EL206" s="411"/>
      <c r="EM206" s="300"/>
      <c r="EN206" s="300"/>
    </row>
    <row r="207" spans="1:144" s="230" customFormat="1" ht="15.75" customHeight="1" x14ac:dyDescent="0.15">
      <c r="A207" s="306"/>
      <c r="B207" s="343"/>
      <c r="C207" s="311"/>
      <c r="D207" s="1948"/>
      <c r="E207" s="1302"/>
      <c r="F207" s="1302"/>
      <c r="G207" s="1302"/>
      <c r="H207" s="1302"/>
      <c r="I207" s="1302"/>
      <c r="J207" s="1302"/>
      <c r="K207" s="1302"/>
      <c r="L207" s="1302"/>
      <c r="M207" s="1302"/>
      <c r="N207" s="1302"/>
      <c r="O207" s="1302"/>
      <c r="P207" s="1302"/>
      <c r="Q207" s="1302"/>
      <c r="R207" s="1302"/>
      <c r="S207" s="1302"/>
      <c r="T207" s="1302"/>
      <c r="U207" s="1302"/>
      <c r="V207" s="1302"/>
      <c r="W207" s="1302"/>
      <c r="X207" s="1302"/>
      <c r="Y207" s="1302"/>
      <c r="Z207" s="1302"/>
      <c r="AA207" s="1302"/>
      <c r="AB207" s="1302"/>
      <c r="AC207" s="1302"/>
      <c r="AD207" s="1302"/>
      <c r="AE207" s="1302"/>
      <c r="AF207" s="1302"/>
      <c r="AG207" s="1302"/>
      <c r="AH207" s="1302"/>
      <c r="AI207" s="1949"/>
      <c r="AJ207" s="1295"/>
      <c r="AK207" s="1296"/>
      <c r="AL207" s="1297"/>
      <c r="AN207" s="518"/>
      <c r="AO207" s="675"/>
      <c r="AP207" s="675"/>
      <c r="AQ207" s="675"/>
      <c r="AR207" s="675"/>
      <c r="AS207" s="675"/>
      <c r="AT207" s="675"/>
      <c r="AU207" s="675"/>
      <c r="AV207" s="675"/>
      <c r="AW207" s="675"/>
      <c r="AX207" s="675"/>
      <c r="AY207" s="675"/>
      <c r="AZ207" s="675"/>
      <c r="BA207" s="675"/>
      <c r="BB207" s="675"/>
      <c r="BC207" s="675"/>
      <c r="BD207" s="675"/>
      <c r="BE207" s="675"/>
      <c r="BF207" s="675"/>
      <c r="BG207" s="675"/>
      <c r="BH207" s="675"/>
      <c r="BI207" s="675"/>
      <c r="BJ207" s="558"/>
      <c r="BK207" s="558"/>
      <c r="BL207" s="558"/>
      <c r="BM207" s="558"/>
      <c r="BN207" s="558"/>
      <c r="BO207" s="558"/>
      <c r="BP207" s="558"/>
      <c r="BQ207" s="558"/>
      <c r="BR207" s="558"/>
      <c r="BS207" s="558"/>
      <c r="BT207" s="558"/>
      <c r="BU207" s="558"/>
      <c r="BV207" s="558"/>
      <c r="BW207" s="558"/>
      <c r="BX207" s="558"/>
      <c r="BY207" s="558"/>
      <c r="BZ207" s="558"/>
      <c r="CA207" s="558"/>
      <c r="CB207" s="558"/>
      <c r="CC207" s="558"/>
      <c r="CD207" s="558"/>
      <c r="CE207" s="558"/>
      <c r="CF207" s="558"/>
      <c r="CG207" s="558"/>
      <c r="CH207" s="558"/>
      <c r="CI207" s="558"/>
      <c r="CJ207" s="558"/>
      <c r="CK207" s="558"/>
      <c r="CL207" s="558"/>
      <c r="CM207" s="558"/>
      <c r="CN207" s="558"/>
      <c r="CO207" s="558"/>
      <c r="CP207" s="558"/>
      <c r="CQ207" s="558"/>
      <c r="CR207" s="558"/>
      <c r="CS207" s="558"/>
      <c r="CT207" s="558"/>
      <c r="CU207" s="558"/>
      <c r="CV207" s="558"/>
      <c r="CW207" s="558"/>
      <c r="CX207" s="558"/>
      <c r="CY207" s="558"/>
      <c r="CZ207" s="558"/>
      <c r="DA207" s="558"/>
      <c r="DB207" s="558"/>
      <c r="DC207" s="558"/>
      <c r="DD207" s="558"/>
      <c r="DE207" s="558"/>
      <c r="DF207" s="518"/>
      <c r="DG207" s="518"/>
      <c r="DH207" s="518"/>
      <c r="DI207" s="518"/>
      <c r="DJ207" s="518"/>
      <c r="DK207" s="518"/>
      <c r="DL207" s="518"/>
      <c r="DM207" s="518"/>
      <c r="DN207" s="518"/>
      <c r="DO207" s="518"/>
      <c r="DP207" s="518"/>
      <c r="DQ207" s="518"/>
      <c r="DR207" s="518"/>
      <c r="DS207" s="518"/>
      <c r="DT207" s="518"/>
      <c r="DU207" s="518"/>
      <c r="DV207" s="518"/>
      <c r="DW207" s="518"/>
      <c r="DX207" s="411"/>
      <c r="DY207" s="411"/>
      <c r="DZ207" s="411"/>
      <c r="EA207" s="411"/>
      <c r="EB207" s="411"/>
      <c r="EC207" s="411"/>
      <c r="ED207" s="411"/>
      <c r="EE207" s="411"/>
      <c r="EF207" s="411"/>
      <c r="EG207" s="411"/>
      <c r="EH207" s="411"/>
      <c r="EI207" s="411"/>
      <c r="EJ207" s="411"/>
      <c r="EK207" s="411"/>
      <c r="EL207" s="411"/>
      <c r="EM207" s="300"/>
      <c r="EN207" s="300"/>
    </row>
    <row r="208" spans="1:144" s="230" customFormat="1" ht="15.75" customHeight="1" x14ac:dyDescent="0.15">
      <c r="A208" s="330"/>
      <c r="B208" s="331" t="s">
        <v>280</v>
      </c>
      <c r="C208" s="333"/>
      <c r="D208" s="332" t="s">
        <v>8736</v>
      </c>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c r="AA208" s="332"/>
      <c r="AB208" s="332"/>
      <c r="AC208" s="332"/>
      <c r="AD208" s="332"/>
      <c r="AE208" s="332"/>
      <c r="AF208" s="332"/>
      <c r="AG208" s="332"/>
      <c r="AH208" s="332"/>
      <c r="AI208" s="332"/>
      <c r="AJ208" s="1289"/>
      <c r="AK208" s="1290"/>
      <c r="AL208" s="1291"/>
      <c r="AN208" s="518"/>
      <c r="AO208" s="675"/>
      <c r="AP208" s="675"/>
      <c r="AQ208" s="675"/>
      <c r="AR208" s="675"/>
      <c r="AS208" s="675"/>
      <c r="AT208" s="675"/>
      <c r="AU208" s="675"/>
      <c r="AV208" s="675"/>
      <c r="AW208" s="675"/>
      <c r="AX208" s="675"/>
      <c r="AY208" s="675"/>
      <c r="AZ208" s="675"/>
      <c r="BA208" s="675"/>
      <c r="BB208" s="675"/>
      <c r="BC208" s="675"/>
      <c r="BD208" s="675"/>
      <c r="BE208" s="675"/>
      <c r="BF208" s="675"/>
      <c r="BG208" s="675"/>
      <c r="BH208" s="675"/>
      <c r="BI208" s="675"/>
      <c r="BJ208" s="558"/>
      <c r="BK208" s="558"/>
      <c r="BL208" s="558"/>
      <c r="BM208" s="558"/>
      <c r="BN208" s="558"/>
      <c r="BO208" s="558"/>
      <c r="BP208" s="558"/>
      <c r="BQ208" s="558"/>
      <c r="BR208" s="558"/>
      <c r="BS208" s="558"/>
      <c r="BT208" s="558"/>
      <c r="BU208" s="558"/>
      <c r="BV208" s="558"/>
      <c r="BW208" s="558"/>
      <c r="BX208" s="558"/>
      <c r="BY208" s="558"/>
      <c r="BZ208" s="558"/>
      <c r="CA208" s="558"/>
      <c r="CB208" s="558"/>
      <c r="CC208" s="558"/>
      <c r="CD208" s="558"/>
      <c r="CE208" s="558"/>
      <c r="CF208" s="558"/>
      <c r="CG208" s="558"/>
      <c r="CH208" s="558"/>
      <c r="CI208" s="558"/>
      <c r="CJ208" s="558"/>
      <c r="CK208" s="558"/>
      <c r="CL208" s="558"/>
      <c r="CM208" s="558"/>
      <c r="CN208" s="558"/>
      <c r="CO208" s="558"/>
      <c r="CP208" s="558"/>
      <c r="CQ208" s="558"/>
      <c r="CR208" s="558"/>
      <c r="CS208" s="558"/>
      <c r="CT208" s="558"/>
      <c r="CU208" s="558"/>
      <c r="CV208" s="558"/>
      <c r="CW208" s="558"/>
      <c r="CX208" s="558"/>
      <c r="CY208" s="558"/>
      <c r="CZ208" s="558"/>
      <c r="DA208" s="558"/>
      <c r="DB208" s="558"/>
      <c r="DC208" s="558"/>
      <c r="DD208" s="558"/>
      <c r="DE208" s="558"/>
      <c r="DF208" s="518"/>
      <c r="DG208" s="518"/>
      <c r="DH208" s="518"/>
      <c r="DI208" s="518"/>
      <c r="DJ208" s="518"/>
      <c r="DK208" s="518"/>
      <c r="DL208" s="518"/>
      <c r="DM208" s="518"/>
      <c r="DN208" s="518"/>
      <c r="DO208" s="518"/>
      <c r="DP208" s="518"/>
      <c r="DQ208" s="518"/>
      <c r="DR208" s="518"/>
      <c r="DS208" s="518"/>
      <c r="DT208" s="518"/>
      <c r="DU208" s="518"/>
      <c r="DV208" s="518"/>
      <c r="DW208" s="518"/>
      <c r="DX208" s="411"/>
      <c r="DY208" s="411"/>
      <c r="DZ208" s="411"/>
      <c r="EA208" s="411"/>
      <c r="EB208" s="411"/>
      <c r="EC208" s="411"/>
      <c r="ED208" s="411"/>
      <c r="EE208" s="411"/>
      <c r="EF208" s="411"/>
      <c r="EG208" s="411"/>
      <c r="EH208" s="411"/>
      <c r="EI208" s="411"/>
      <c r="EJ208" s="411"/>
      <c r="EK208" s="411"/>
      <c r="EL208" s="411"/>
      <c r="EM208" s="300"/>
      <c r="EN208" s="300"/>
    </row>
    <row r="209" spans="1:144" s="230" customFormat="1" ht="15.75" customHeight="1" x14ac:dyDescent="0.15">
      <c r="AN209" s="518"/>
      <c r="AO209" s="675"/>
      <c r="AP209" s="675"/>
      <c r="AQ209" s="675"/>
      <c r="AR209" s="675"/>
      <c r="AS209" s="675"/>
      <c r="AT209" s="675"/>
      <c r="AU209" s="675"/>
      <c r="AV209" s="675"/>
      <c r="AW209" s="675"/>
      <c r="AX209" s="675"/>
      <c r="AY209" s="675"/>
      <c r="AZ209" s="675"/>
      <c r="BA209" s="675"/>
      <c r="BB209" s="675"/>
      <c r="BC209" s="675"/>
      <c r="BD209" s="675"/>
      <c r="BE209" s="675"/>
      <c r="BF209" s="675"/>
      <c r="BG209" s="675"/>
      <c r="BH209" s="675"/>
      <c r="BI209" s="675"/>
      <c r="BJ209" s="558"/>
      <c r="BK209" s="558"/>
      <c r="BL209" s="558"/>
      <c r="BM209" s="558"/>
      <c r="BN209" s="558"/>
      <c r="BO209" s="558"/>
      <c r="BP209" s="558"/>
      <c r="BQ209" s="558"/>
      <c r="BR209" s="558"/>
      <c r="BS209" s="558"/>
      <c r="BT209" s="558"/>
      <c r="BU209" s="558"/>
      <c r="BV209" s="558"/>
      <c r="BW209" s="558"/>
      <c r="BX209" s="558"/>
      <c r="BY209" s="558"/>
      <c r="BZ209" s="558"/>
      <c r="CA209" s="558"/>
      <c r="CB209" s="558"/>
      <c r="CC209" s="558"/>
      <c r="CD209" s="558"/>
      <c r="CE209" s="558"/>
      <c r="CF209" s="558"/>
      <c r="CG209" s="558"/>
      <c r="CH209" s="558"/>
      <c r="CI209" s="558"/>
      <c r="CJ209" s="558"/>
      <c r="CK209" s="558"/>
      <c r="CL209" s="558"/>
      <c r="CM209" s="558"/>
      <c r="CN209" s="558"/>
      <c r="CO209" s="558"/>
      <c r="CP209" s="558"/>
      <c r="CQ209" s="558"/>
      <c r="CR209" s="558"/>
      <c r="CS209" s="558"/>
      <c r="CT209" s="558"/>
      <c r="CU209" s="558"/>
      <c r="CV209" s="558"/>
      <c r="CW209" s="558"/>
      <c r="CX209" s="558"/>
      <c r="CY209" s="558"/>
      <c r="CZ209" s="558"/>
      <c r="DA209" s="558"/>
      <c r="DB209" s="558"/>
      <c r="DC209" s="558"/>
      <c r="DD209" s="558"/>
      <c r="DE209" s="558"/>
      <c r="DF209" s="518"/>
      <c r="DG209" s="518"/>
      <c r="DH209" s="518"/>
      <c r="DI209" s="518"/>
      <c r="DJ209" s="518"/>
      <c r="DK209" s="518"/>
      <c r="DL209" s="518"/>
      <c r="DM209" s="518"/>
      <c r="DN209" s="518"/>
      <c r="DO209" s="518"/>
      <c r="DP209" s="518"/>
      <c r="DQ209" s="518"/>
      <c r="DR209" s="518"/>
      <c r="DS209" s="518"/>
      <c r="DT209" s="518"/>
      <c r="DU209" s="518"/>
      <c r="DV209" s="518"/>
      <c r="DW209" s="518"/>
      <c r="DX209" s="411"/>
      <c r="DY209" s="411"/>
      <c r="DZ209" s="411"/>
      <c r="EA209" s="411"/>
      <c r="EB209" s="411"/>
      <c r="EC209" s="411"/>
      <c r="ED209" s="411"/>
      <c r="EE209" s="411"/>
      <c r="EF209" s="411"/>
      <c r="EG209" s="411"/>
      <c r="EH209" s="411"/>
      <c r="EI209" s="411"/>
      <c r="EJ209" s="411"/>
      <c r="EK209" s="411"/>
      <c r="EL209" s="411"/>
      <c r="EM209" s="300"/>
      <c r="EN209" s="300"/>
    </row>
    <row r="210" spans="1:144" s="254" customFormat="1" ht="15.75" customHeight="1" x14ac:dyDescent="0.15">
      <c r="AN210" s="518"/>
      <c r="AO210" s="675"/>
      <c r="AP210" s="675"/>
      <c r="AQ210" s="675"/>
      <c r="AR210" s="675"/>
      <c r="AS210" s="675"/>
      <c r="AT210" s="675"/>
      <c r="AU210" s="675"/>
      <c r="AV210" s="675"/>
      <c r="AW210" s="675"/>
      <c r="AX210" s="675"/>
      <c r="AY210" s="675"/>
      <c r="AZ210" s="675"/>
      <c r="BA210" s="675"/>
      <c r="BB210" s="675"/>
      <c r="BC210" s="675"/>
      <c r="BD210" s="675"/>
      <c r="BE210" s="675"/>
      <c r="BF210" s="675"/>
      <c r="BG210" s="675"/>
      <c r="BH210" s="675"/>
      <c r="BI210" s="675"/>
      <c r="BJ210" s="558"/>
      <c r="BK210" s="558"/>
      <c r="BL210" s="558"/>
      <c r="BM210" s="558"/>
      <c r="BN210" s="558"/>
      <c r="BO210" s="558"/>
      <c r="BP210" s="558"/>
      <c r="BQ210" s="558"/>
      <c r="BR210" s="558"/>
      <c r="BS210" s="558"/>
      <c r="BT210" s="558"/>
      <c r="BU210" s="558"/>
      <c r="BV210" s="558"/>
      <c r="BW210" s="558"/>
      <c r="BX210" s="558"/>
      <c r="BY210" s="558"/>
      <c r="BZ210" s="558"/>
      <c r="CA210" s="558"/>
      <c r="CB210" s="558"/>
      <c r="CC210" s="558"/>
      <c r="CD210" s="558"/>
      <c r="CE210" s="558"/>
      <c r="CF210" s="558"/>
      <c r="CG210" s="558"/>
      <c r="CH210" s="558"/>
      <c r="CI210" s="558"/>
      <c r="CJ210" s="558"/>
      <c r="CK210" s="558"/>
      <c r="CL210" s="558"/>
      <c r="CM210" s="558"/>
      <c r="CN210" s="558"/>
      <c r="CO210" s="558"/>
      <c r="CP210" s="558"/>
      <c r="CQ210" s="558"/>
      <c r="CR210" s="558"/>
      <c r="CS210" s="558"/>
      <c r="CT210" s="558"/>
      <c r="CU210" s="558"/>
      <c r="CV210" s="558"/>
      <c r="CW210" s="558"/>
      <c r="CX210" s="558"/>
      <c r="CY210" s="558"/>
      <c r="CZ210" s="558"/>
      <c r="DA210" s="558"/>
      <c r="DB210" s="558"/>
      <c r="DC210" s="558"/>
      <c r="DD210" s="558"/>
      <c r="DE210" s="558"/>
      <c r="DF210" s="518"/>
      <c r="DG210" s="518"/>
      <c r="DH210" s="518"/>
      <c r="DI210" s="518"/>
      <c r="DJ210" s="518"/>
      <c r="DK210" s="518"/>
      <c r="DL210" s="518"/>
      <c r="DM210" s="518"/>
      <c r="DN210" s="518"/>
      <c r="DO210" s="518"/>
      <c r="DP210" s="518"/>
      <c r="DQ210" s="518"/>
      <c r="DR210" s="518"/>
      <c r="DS210" s="518"/>
      <c r="DT210" s="518"/>
      <c r="DU210" s="518"/>
      <c r="DV210" s="518"/>
      <c r="DW210" s="518"/>
      <c r="DX210" s="411"/>
      <c r="DY210" s="411"/>
      <c r="DZ210" s="411"/>
      <c r="EA210" s="411"/>
      <c r="EB210" s="411"/>
      <c r="EC210" s="411"/>
      <c r="ED210" s="411"/>
      <c r="EE210" s="411"/>
      <c r="EF210" s="411"/>
      <c r="EG210" s="411"/>
      <c r="EH210" s="411"/>
      <c r="EI210" s="411"/>
      <c r="EJ210" s="411"/>
      <c r="EK210" s="411"/>
      <c r="EL210" s="411"/>
      <c r="EM210" s="300"/>
      <c r="EN210" s="300"/>
    </row>
    <row r="211" spans="1:144" s="254" customFormat="1" ht="15.75" customHeight="1" x14ac:dyDescent="0.15">
      <c r="A211" s="230"/>
      <c r="B211" s="230"/>
      <c r="C211" s="230" t="s">
        <v>5588</v>
      </c>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c r="AJ211" s="230"/>
      <c r="AK211" s="230"/>
      <c r="AL211" s="518"/>
      <c r="AM211" s="230"/>
      <c r="AN211" s="518"/>
      <c r="AO211" s="675"/>
      <c r="AP211" s="675"/>
      <c r="AQ211" s="675"/>
      <c r="AR211" s="675"/>
      <c r="AS211" s="675"/>
      <c r="AT211" s="675"/>
      <c r="AU211" s="675"/>
      <c r="AV211" s="675"/>
      <c r="AW211" s="675"/>
      <c r="AX211" s="675"/>
      <c r="AY211" s="675"/>
      <c r="AZ211" s="675"/>
      <c r="BA211" s="675"/>
      <c r="BB211" s="675"/>
      <c r="BC211" s="675"/>
      <c r="BD211" s="675"/>
      <c r="BE211" s="675"/>
      <c r="BF211" s="675"/>
      <c r="BG211" s="675"/>
      <c r="BH211" s="675"/>
      <c r="BI211" s="675"/>
      <c r="BJ211" s="558"/>
      <c r="BK211" s="558"/>
      <c r="BL211" s="558"/>
      <c r="BM211" s="558"/>
      <c r="BN211" s="558"/>
      <c r="BO211" s="558"/>
      <c r="BP211" s="558"/>
      <c r="BQ211" s="558"/>
      <c r="BR211" s="558"/>
      <c r="BS211" s="558"/>
      <c r="BT211" s="558"/>
      <c r="BU211" s="558"/>
      <c r="BV211" s="558"/>
      <c r="BW211" s="558"/>
      <c r="BX211" s="558"/>
      <c r="BY211" s="558"/>
      <c r="BZ211" s="558"/>
      <c r="CA211" s="558"/>
      <c r="CB211" s="558"/>
      <c r="CC211" s="558"/>
      <c r="CD211" s="558"/>
      <c r="CE211" s="558"/>
      <c r="CF211" s="558"/>
      <c r="CG211" s="558"/>
      <c r="CH211" s="558"/>
      <c r="CI211" s="558"/>
      <c r="CJ211" s="558"/>
      <c r="CK211" s="558"/>
      <c r="CL211" s="558"/>
      <c r="CM211" s="558"/>
      <c r="CN211" s="558"/>
      <c r="CO211" s="558"/>
      <c r="CP211" s="558"/>
      <c r="CQ211" s="558"/>
      <c r="CR211" s="558"/>
      <c r="CS211" s="558"/>
      <c r="CT211" s="558"/>
      <c r="CU211" s="558"/>
      <c r="CV211" s="558"/>
      <c r="CW211" s="558"/>
      <c r="CX211" s="558"/>
      <c r="CY211" s="558"/>
      <c r="CZ211" s="558"/>
      <c r="DA211" s="558"/>
      <c r="DB211" s="558"/>
      <c r="DC211" s="558"/>
      <c r="DD211" s="558"/>
      <c r="DE211" s="558"/>
      <c r="DF211" s="518"/>
      <c r="DG211" s="518"/>
      <c r="DH211" s="518"/>
      <c r="DI211" s="518"/>
      <c r="DJ211" s="518"/>
      <c r="DK211" s="518"/>
      <c r="DL211" s="518"/>
      <c r="DM211" s="518"/>
      <c r="DN211" s="518"/>
      <c r="DO211" s="518"/>
      <c r="DP211" s="518"/>
      <c r="DQ211" s="518"/>
      <c r="DR211" s="518"/>
      <c r="DS211" s="518"/>
      <c r="DT211" s="518"/>
      <c r="DU211" s="518"/>
      <c r="DV211" s="518"/>
      <c r="DW211" s="518"/>
      <c r="DX211" s="411"/>
      <c r="DY211" s="411"/>
      <c r="DZ211" s="411"/>
      <c r="EA211" s="411"/>
      <c r="EB211" s="411"/>
      <c r="EC211" s="411"/>
      <c r="ED211" s="411"/>
      <c r="EE211" s="411"/>
      <c r="EF211" s="411"/>
      <c r="EG211" s="411"/>
      <c r="EH211" s="411"/>
      <c r="EI211" s="411"/>
      <c r="EJ211" s="411"/>
      <c r="EK211" s="411"/>
      <c r="EL211" s="411"/>
      <c r="EM211" s="300"/>
      <c r="EN211" s="300"/>
    </row>
    <row r="212" spans="1:144" s="254" customFormat="1" ht="15.75" customHeight="1" x14ac:dyDescent="0.15">
      <c r="A212" s="230"/>
      <c r="B212" s="230"/>
      <c r="C212" s="1559"/>
      <c r="D212" s="1560"/>
      <c r="E212" s="826"/>
      <c r="F212" s="230" t="s">
        <v>76</v>
      </c>
      <c r="G212" s="826"/>
      <c r="H212" s="230" t="s">
        <v>77</v>
      </c>
      <c r="I212" s="826"/>
      <c r="J212" s="230" t="s">
        <v>140</v>
      </c>
      <c r="K212" s="230"/>
      <c r="L212" s="230"/>
      <c r="M212" s="230"/>
      <c r="N212" s="230"/>
      <c r="O212" s="230"/>
      <c r="P212" s="230"/>
      <c r="V212" s="230"/>
      <c r="W212" s="230"/>
      <c r="X212" s="230"/>
      <c r="Y212" s="230"/>
      <c r="Z212" s="230"/>
      <c r="AA212" s="473"/>
      <c r="AB212" s="473"/>
      <c r="AC212" s="473"/>
      <c r="AD212" s="473"/>
      <c r="AE212" s="473"/>
      <c r="AF212" s="473"/>
      <c r="AG212" s="473"/>
      <c r="AH212" s="473"/>
      <c r="AI212" s="473"/>
      <c r="AJ212" s="473"/>
      <c r="AK212" s="473"/>
      <c r="AL212" s="389"/>
      <c r="AM212" s="230"/>
      <c r="AN212" s="518"/>
      <c r="AO212" s="675"/>
      <c r="AP212" s="675"/>
      <c r="AQ212" s="675"/>
      <c r="AR212" s="675"/>
      <c r="AS212" s="675"/>
      <c r="AT212" s="675"/>
      <c r="AU212" s="675"/>
      <c r="AV212" s="675"/>
      <c r="AW212" s="675"/>
      <c r="AX212" s="675"/>
      <c r="AY212" s="675"/>
      <c r="AZ212" s="675"/>
      <c r="BA212" s="675"/>
      <c r="BB212" s="675"/>
      <c r="BC212" s="675"/>
      <c r="BD212" s="675"/>
      <c r="BE212" s="675"/>
      <c r="BF212" s="675"/>
      <c r="BG212" s="675"/>
      <c r="BH212" s="675"/>
      <c r="BI212" s="675"/>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8"/>
      <c r="CJ212" s="558"/>
      <c r="CK212" s="558"/>
      <c r="CL212" s="558"/>
      <c r="CM212" s="558"/>
      <c r="CN212" s="558"/>
      <c r="CO212" s="558"/>
      <c r="CP212" s="558"/>
      <c r="CQ212" s="558"/>
      <c r="CR212" s="558"/>
      <c r="CS212" s="558"/>
      <c r="CT212" s="558"/>
      <c r="CU212" s="558"/>
      <c r="CV212" s="558"/>
      <c r="CW212" s="558"/>
      <c r="CX212" s="558"/>
      <c r="CY212" s="558"/>
      <c r="CZ212" s="558"/>
      <c r="DA212" s="558"/>
      <c r="DB212" s="558"/>
      <c r="DC212" s="558"/>
      <c r="DD212" s="558"/>
      <c r="DE212" s="558"/>
      <c r="DF212" s="518"/>
      <c r="DG212" s="518"/>
      <c r="DH212" s="518"/>
      <c r="DI212" s="518"/>
      <c r="DJ212" s="518"/>
      <c r="DK212" s="518"/>
      <c r="DL212" s="518"/>
      <c r="DM212" s="518"/>
      <c r="DN212" s="518"/>
      <c r="DO212" s="518"/>
      <c r="DP212" s="518"/>
      <c r="DQ212" s="518"/>
      <c r="DR212" s="518"/>
      <c r="DS212" s="518"/>
      <c r="DT212" s="518"/>
      <c r="DU212" s="518"/>
      <c r="DV212" s="518"/>
      <c r="DW212" s="518"/>
      <c r="DX212" s="411"/>
      <c r="DY212" s="411"/>
      <c r="DZ212" s="411"/>
      <c r="EA212" s="411"/>
      <c r="EB212" s="411"/>
      <c r="EC212" s="411"/>
      <c r="ED212" s="411"/>
      <c r="EE212" s="411"/>
      <c r="EF212" s="411"/>
      <c r="EG212" s="411"/>
      <c r="EH212" s="411"/>
      <c r="EI212" s="411"/>
      <c r="EJ212" s="411"/>
      <c r="EK212" s="411"/>
      <c r="EL212" s="411"/>
      <c r="EM212" s="300"/>
      <c r="EN212" s="300"/>
    </row>
    <row r="213" spans="1:144" s="300" customFormat="1" ht="15.75" customHeight="1" x14ac:dyDescent="0.15">
      <c r="A213" s="529"/>
      <c r="B213" s="1681" t="s">
        <v>48</v>
      </c>
      <c r="C213" s="1544"/>
      <c r="D213" s="1544"/>
      <c r="E213" s="1544"/>
      <c r="F213" s="1544"/>
      <c r="G213" s="1900" t="s">
        <v>49</v>
      </c>
      <c r="H213" s="1900"/>
      <c r="I213" s="1900"/>
      <c r="J213" s="1900"/>
      <c r="K213" s="1900"/>
      <c r="L213" s="1900"/>
      <c r="M213" s="1900"/>
      <c r="N213" s="1900"/>
      <c r="O213" s="1900"/>
      <c r="P213" s="1900"/>
      <c r="Q213" s="1663" t="s">
        <v>3</v>
      </c>
      <c r="R213" s="1664"/>
      <c r="S213" s="1665"/>
      <c r="T213" s="1683"/>
      <c r="U213" s="1684"/>
      <c r="V213" s="1685"/>
      <c r="W213" s="857" t="s">
        <v>4</v>
      </c>
      <c r="X213" s="1683"/>
      <c r="Y213" s="1684"/>
      <c r="Z213" s="1685"/>
      <c r="AG213" s="474"/>
      <c r="AH213" s="474"/>
      <c r="AI213" s="474"/>
      <c r="AJ213" s="474"/>
      <c r="AK213" s="855"/>
      <c r="AL213" s="389"/>
      <c r="AM213" s="230"/>
      <c r="AN213" s="518"/>
      <c r="AO213" s="675"/>
      <c r="AP213" s="675"/>
      <c r="AQ213" s="675"/>
      <c r="AR213" s="675"/>
      <c r="AS213" s="675"/>
      <c r="AT213" s="675"/>
      <c r="AU213" s="675"/>
      <c r="AV213" s="675"/>
      <c r="AW213" s="675"/>
      <c r="AX213" s="675"/>
      <c r="AY213" s="675"/>
      <c r="AZ213" s="675"/>
      <c r="BA213" s="675"/>
      <c r="BB213" s="675"/>
      <c r="BC213" s="675"/>
      <c r="BD213" s="675"/>
      <c r="BE213" s="675"/>
      <c r="BF213" s="675"/>
      <c r="BG213" s="675"/>
      <c r="BH213" s="675"/>
      <c r="BI213" s="675"/>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8"/>
      <c r="CJ213" s="558"/>
      <c r="CK213" s="558"/>
      <c r="CL213" s="558"/>
      <c r="CM213" s="558"/>
      <c r="CN213" s="558"/>
      <c r="CO213" s="558"/>
      <c r="CP213" s="558"/>
      <c r="CQ213" s="558"/>
      <c r="CR213" s="558"/>
      <c r="CS213" s="558"/>
      <c r="CT213" s="558"/>
      <c r="CU213" s="558"/>
      <c r="CV213" s="558"/>
      <c r="CW213" s="558"/>
      <c r="CX213" s="558"/>
      <c r="CY213" s="558"/>
      <c r="CZ213" s="558"/>
      <c r="DA213" s="558"/>
      <c r="DB213" s="558"/>
      <c r="DC213" s="558"/>
      <c r="DD213" s="558"/>
      <c r="DE213" s="558"/>
      <c r="DF213" s="518"/>
      <c r="DG213" s="518"/>
      <c r="DH213" s="518"/>
      <c r="DI213" s="518"/>
      <c r="DJ213" s="518"/>
      <c r="DK213" s="518"/>
      <c r="DL213" s="518"/>
      <c r="DM213" s="518"/>
      <c r="DN213" s="518"/>
      <c r="DO213" s="518"/>
      <c r="DP213" s="518"/>
      <c r="DQ213" s="518"/>
      <c r="DR213" s="518"/>
      <c r="DS213" s="518"/>
      <c r="DT213" s="518"/>
      <c r="DU213" s="518"/>
      <c r="DV213" s="518"/>
      <c r="DW213" s="518"/>
      <c r="DX213" s="411"/>
      <c r="DY213" s="411"/>
      <c r="DZ213" s="411"/>
      <c r="EA213" s="411"/>
      <c r="EB213" s="411"/>
      <c r="EC213" s="411"/>
      <c r="ED213" s="411"/>
      <c r="EE213" s="411"/>
      <c r="EF213" s="411"/>
      <c r="EG213" s="411"/>
      <c r="EH213" s="411"/>
      <c r="EI213" s="411"/>
      <c r="EJ213" s="411"/>
      <c r="EK213" s="411"/>
      <c r="EL213" s="411"/>
    </row>
    <row r="214" spans="1:144" s="300" customFormat="1" ht="15.75" customHeight="1" x14ac:dyDescent="0.15">
      <c r="A214" s="230"/>
      <c r="B214" s="1681"/>
      <c r="C214" s="1544"/>
      <c r="D214" s="1544"/>
      <c r="E214" s="1544"/>
      <c r="F214" s="1544"/>
      <c r="G214" s="1900"/>
      <c r="H214" s="1900"/>
      <c r="I214" s="1900"/>
      <c r="J214" s="1900"/>
      <c r="K214" s="1900"/>
      <c r="L214" s="1900"/>
      <c r="M214" s="1900"/>
      <c r="N214" s="1900"/>
      <c r="O214" s="1900"/>
      <c r="P214" s="1900"/>
      <c r="Q214" s="1663" t="s">
        <v>5</v>
      </c>
      <c r="R214" s="1664"/>
      <c r="S214" s="1665"/>
      <c r="T214" s="1683"/>
      <c r="U214" s="1684"/>
      <c r="V214" s="1684"/>
      <c r="W214" s="1684"/>
      <c r="X214" s="1684"/>
      <c r="Y214" s="1684"/>
      <c r="Z214" s="1685"/>
      <c r="AA214" s="517" t="s">
        <v>6</v>
      </c>
      <c r="AB214" s="517"/>
      <c r="AC214" s="475"/>
      <c r="AD214" s="1683"/>
      <c r="AE214" s="1684"/>
      <c r="AF214" s="1684"/>
      <c r="AG214" s="1684"/>
      <c r="AH214" s="1684"/>
      <c r="AI214" s="1684"/>
      <c r="AJ214" s="1684"/>
      <c r="AK214" s="1685"/>
      <c r="AL214" s="389"/>
      <c r="AM214" s="230"/>
      <c r="AN214" s="518"/>
      <c r="AO214" s="675"/>
      <c r="AP214" s="675"/>
      <c r="AQ214" s="675"/>
      <c r="AR214" s="675"/>
      <c r="AS214" s="675"/>
      <c r="AT214" s="675"/>
      <c r="AU214" s="675"/>
      <c r="AV214" s="675"/>
      <c r="AW214" s="675"/>
      <c r="AX214" s="675"/>
      <c r="AY214" s="675"/>
      <c r="AZ214" s="675"/>
      <c r="BA214" s="675"/>
      <c r="BB214" s="675"/>
      <c r="BC214" s="675"/>
      <c r="BD214" s="675"/>
      <c r="BE214" s="675"/>
      <c r="BF214" s="675"/>
      <c r="BG214" s="675"/>
      <c r="BH214" s="675"/>
      <c r="BI214" s="675"/>
      <c r="BJ214" s="558"/>
      <c r="BK214" s="558"/>
      <c r="BL214" s="558"/>
      <c r="BM214" s="558"/>
      <c r="BN214" s="558"/>
      <c r="BO214" s="558"/>
      <c r="BP214" s="558"/>
      <c r="BQ214" s="558"/>
      <c r="BR214" s="558"/>
      <c r="BS214" s="558"/>
      <c r="BT214" s="558"/>
      <c r="BU214" s="558"/>
      <c r="BV214" s="558"/>
      <c r="BW214" s="558"/>
      <c r="BX214" s="558"/>
      <c r="BY214" s="558"/>
      <c r="BZ214" s="558"/>
      <c r="CA214" s="558"/>
      <c r="CB214" s="558"/>
      <c r="CC214" s="558"/>
      <c r="CD214" s="558"/>
      <c r="CE214" s="558"/>
      <c r="CF214" s="558"/>
      <c r="CG214" s="558"/>
      <c r="CH214" s="558"/>
      <c r="CI214" s="558"/>
      <c r="CJ214" s="558"/>
      <c r="CK214" s="558"/>
      <c r="CL214" s="558"/>
      <c r="CM214" s="558"/>
      <c r="CN214" s="558"/>
      <c r="CO214" s="558"/>
      <c r="CP214" s="558"/>
      <c r="CQ214" s="558"/>
      <c r="CR214" s="558"/>
      <c r="CS214" s="558"/>
      <c r="CT214" s="558"/>
      <c r="CU214" s="558"/>
      <c r="CV214" s="558"/>
      <c r="CW214" s="558"/>
      <c r="CX214" s="558"/>
      <c r="CY214" s="558"/>
      <c r="CZ214" s="558"/>
      <c r="DA214" s="558"/>
      <c r="DB214" s="558"/>
      <c r="DC214" s="558"/>
      <c r="DD214" s="558"/>
      <c r="DE214" s="558"/>
      <c r="DF214" s="518"/>
      <c r="DG214" s="518"/>
      <c r="DH214" s="518"/>
      <c r="DI214" s="518"/>
      <c r="DJ214" s="518"/>
      <c r="DK214" s="518"/>
      <c r="DL214" s="518"/>
      <c r="DM214" s="518"/>
      <c r="DN214" s="518"/>
      <c r="DO214" s="518"/>
      <c r="DP214" s="518"/>
      <c r="DQ214" s="518"/>
      <c r="DR214" s="518"/>
      <c r="DS214" s="518"/>
      <c r="DT214" s="518"/>
      <c r="DU214" s="518"/>
      <c r="DV214" s="518"/>
      <c r="DW214" s="518"/>
      <c r="DX214" s="411"/>
      <c r="DY214" s="411"/>
      <c r="DZ214" s="411"/>
      <c r="EA214" s="411"/>
      <c r="EB214" s="411"/>
      <c r="EC214" s="411"/>
      <c r="ED214" s="411"/>
      <c r="EE214" s="411"/>
      <c r="EF214" s="411"/>
      <c r="EG214" s="411"/>
      <c r="EH214" s="411"/>
      <c r="EI214" s="411"/>
      <c r="EJ214" s="411"/>
      <c r="EK214" s="411"/>
      <c r="EL214" s="411"/>
    </row>
    <row r="215" spans="1:144" s="300" customFormat="1" ht="15.75" customHeight="1" x14ac:dyDescent="0.15">
      <c r="A215" s="230"/>
      <c r="B215" s="1681"/>
      <c r="C215" s="1544"/>
      <c r="D215" s="1544"/>
      <c r="E215" s="1544"/>
      <c r="F215" s="1544"/>
      <c r="G215" s="1900"/>
      <c r="H215" s="1900"/>
      <c r="I215" s="1900"/>
      <c r="J215" s="1900"/>
      <c r="K215" s="1900"/>
      <c r="L215" s="1900"/>
      <c r="M215" s="1900"/>
      <c r="N215" s="1900"/>
      <c r="O215" s="1900"/>
      <c r="P215" s="1900"/>
      <c r="Q215" s="1663" t="s">
        <v>8536</v>
      </c>
      <c r="R215" s="1664"/>
      <c r="S215" s="1665"/>
      <c r="T215" s="1683"/>
      <c r="U215" s="1684"/>
      <c r="V215" s="1684"/>
      <c r="W215" s="1684"/>
      <c r="X215" s="1684"/>
      <c r="Y215" s="1684"/>
      <c r="Z215" s="1685"/>
      <c r="AA215" s="856" t="s">
        <v>7</v>
      </c>
      <c r="AB215" s="856"/>
      <c r="AC215" s="855"/>
      <c r="AD215" s="1683"/>
      <c r="AE215" s="1684"/>
      <c r="AF215" s="1684"/>
      <c r="AG215" s="1684"/>
      <c r="AH215" s="1684"/>
      <c r="AI215" s="1684"/>
      <c r="AJ215" s="1684"/>
      <c r="AK215" s="1685"/>
      <c r="AL215" s="389"/>
      <c r="AM215" s="230"/>
      <c r="AN215" s="518"/>
      <c r="AO215" s="675"/>
      <c r="AP215" s="675"/>
      <c r="AQ215" s="675"/>
      <c r="AR215" s="675"/>
      <c r="AS215" s="675"/>
      <c r="AT215" s="675"/>
      <c r="AU215" s="675"/>
      <c r="AV215" s="675"/>
      <c r="AW215" s="675"/>
      <c r="AX215" s="675"/>
      <c r="AY215" s="675"/>
      <c r="AZ215" s="675"/>
      <c r="BA215" s="675"/>
      <c r="BB215" s="675"/>
      <c r="BC215" s="675"/>
      <c r="BD215" s="675"/>
      <c r="BE215" s="675"/>
      <c r="BF215" s="675"/>
      <c r="BG215" s="675"/>
      <c r="BH215" s="675"/>
      <c r="BI215" s="675"/>
      <c r="BJ215" s="558"/>
      <c r="BK215" s="558"/>
      <c r="BL215" s="558"/>
      <c r="BM215" s="558"/>
      <c r="BN215" s="558"/>
      <c r="BO215" s="558"/>
      <c r="BP215" s="558"/>
      <c r="BQ215" s="558"/>
      <c r="BR215" s="558"/>
      <c r="BS215" s="558"/>
      <c r="BT215" s="558"/>
      <c r="BU215" s="558"/>
      <c r="BV215" s="558"/>
      <c r="BW215" s="558"/>
      <c r="BX215" s="558"/>
      <c r="BY215" s="558"/>
      <c r="BZ215" s="558"/>
      <c r="CA215" s="558"/>
      <c r="CB215" s="558"/>
      <c r="CC215" s="558"/>
      <c r="CD215" s="558"/>
      <c r="CE215" s="558"/>
      <c r="CF215" s="558"/>
      <c r="CG215" s="558"/>
      <c r="CH215" s="558"/>
      <c r="CI215" s="558"/>
      <c r="CJ215" s="558"/>
      <c r="CK215" s="558"/>
      <c r="CL215" s="558"/>
      <c r="CM215" s="558"/>
      <c r="CN215" s="558"/>
      <c r="CO215" s="558"/>
      <c r="CP215" s="558"/>
      <c r="CQ215" s="558"/>
      <c r="CR215" s="558"/>
      <c r="CS215" s="558"/>
      <c r="CT215" s="558"/>
      <c r="CU215" s="558"/>
      <c r="CV215" s="558"/>
      <c r="CW215" s="558"/>
      <c r="CX215" s="558"/>
      <c r="CY215" s="558"/>
      <c r="CZ215" s="558"/>
      <c r="DA215" s="558"/>
      <c r="DB215" s="558"/>
      <c r="DC215" s="558"/>
      <c r="DD215" s="558"/>
      <c r="DE215" s="558"/>
      <c r="DF215" s="518"/>
      <c r="DG215" s="518"/>
      <c r="DH215" s="518"/>
      <c r="DI215" s="518"/>
      <c r="DJ215" s="518"/>
      <c r="DK215" s="518"/>
      <c r="DL215" s="518"/>
      <c r="DM215" s="518"/>
      <c r="DN215" s="518"/>
      <c r="DO215" s="518"/>
      <c r="DP215" s="518"/>
      <c r="DQ215" s="518"/>
      <c r="DR215" s="518"/>
      <c r="DS215" s="518"/>
      <c r="DT215" s="518"/>
      <c r="DU215" s="518"/>
      <c r="DV215" s="518"/>
      <c r="DW215" s="518"/>
      <c r="DX215" s="411"/>
      <c r="DY215" s="411"/>
      <c r="DZ215" s="411"/>
      <c r="EA215" s="411"/>
      <c r="EB215" s="411"/>
      <c r="EC215" s="411"/>
      <c r="ED215" s="411"/>
      <c r="EE215" s="411"/>
      <c r="EF215" s="411"/>
      <c r="EG215" s="411"/>
      <c r="EH215" s="411"/>
      <c r="EI215" s="411"/>
      <c r="EJ215" s="411"/>
      <c r="EK215" s="411"/>
      <c r="EL215" s="411"/>
    </row>
    <row r="216" spans="1:144" s="300" customFormat="1" ht="15.75" customHeight="1" x14ac:dyDescent="0.15">
      <c r="A216" s="230"/>
      <c r="B216" s="1672"/>
      <c r="C216" s="1673"/>
      <c r="D216" s="1673"/>
      <c r="E216" s="1673"/>
      <c r="F216" s="1673"/>
      <c r="G216" s="1901"/>
      <c r="H216" s="1901"/>
      <c r="I216" s="1901"/>
      <c r="J216" s="1901"/>
      <c r="K216" s="1901"/>
      <c r="L216" s="1901"/>
      <c r="M216" s="1901"/>
      <c r="N216" s="1901"/>
      <c r="O216" s="1901"/>
      <c r="P216" s="1901"/>
      <c r="Q216" s="1913" t="s">
        <v>8</v>
      </c>
      <c r="R216" s="1914"/>
      <c r="S216" s="1915"/>
      <c r="T216" s="1902"/>
      <c r="U216" s="1903"/>
      <c r="V216" s="1903"/>
      <c r="W216" s="1903"/>
      <c r="X216" s="1903"/>
      <c r="Y216" s="1903"/>
      <c r="Z216" s="1903"/>
      <c r="AA216" s="1903"/>
      <c r="AB216" s="1903"/>
      <c r="AC216" s="1903"/>
      <c r="AD216" s="1903"/>
      <c r="AE216" s="1903"/>
      <c r="AF216" s="1903"/>
      <c r="AG216" s="1903"/>
      <c r="AH216" s="1903"/>
      <c r="AI216" s="1903"/>
      <c r="AJ216" s="1903"/>
      <c r="AK216" s="1904"/>
      <c r="AL216" s="389"/>
      <c r="AM216" s="230"/>
      <c r="AN216" s="518"/>
      <c r="AO216" s="675"/>
      <c r="AP216" s="675"/>
      <c r="AQ216" s="675"/>
      <c r="AR216" s="675"/>
      <c r="AS216" s="675"/>
      <c r="AT216" s="675"/>
      <c r="AU216" s="675"/>
      <c r="AV216" s="675"/>
      <c r="AW216" s="675"/>
      <c r="AX216" s="675"/>
      <c r="AY216" s="675"/>
      <c r="AZ216" s="675"/>
      <c r="BA216" s="675"/>
      <c r="BB216" s="675"/>
      <c r="BC216" s="675"/>
      <c r="BD216" s="675"/>
      <c r="BE216" s="675"/>
      <c r="BF216" s="675"/>
      <c r="BG216" s="675"/>
      <c r="BH216" s="675"/>
      <c r="BI216" s="675"/>
      <c r="BJ216" s="558"/>
      <c r="BK216" s="558"/>
      <c r="BL216" s="558"/>
      <c r="BM216" s="558"/>
      <c r="BN216" s="558"/>
      <c r="BO216" s="558"/>
      <c r="BP216" s="558"/>
      <c r="BQ216" s="558"/>
      <c r="BR216" s="558"/>
      <c r="BS216" s="558"/>
      <c r="BT216" s="558"/>
      <c r="BU216" s="558"/>
      <c r="BV216" s="558"/>
      <c r="BW216" s="558"/>
      <c r="BX216" s="558"/>
      <c r="BY216" s="558"/>
      <c r="BZ216" s="558"/>
      <c r="CA216" s="558"/>
      <c r="CB216" s="558"/>
      <c r="CC216" s="558"/>
      <c r="CD216" s="558"/>
      <c r="CE216" s="558"/>
      <c r="CF216" s="558"/>
      <c r="CG216" s="558"/>
      <c r="CH216" s="558"/>
      <c r="CI216" s="558"/>
      <c r="CJ216" s="558"/>
      <c r="CK216" s="558"/>
      <c r="CL216" s="558"/>
      <c r="CM216" s="558"/>
      <c r="CN216" s="558"/>
      <c r="CO216" s="558"/>
      <c r="CP216" s="558"/>
      <c r="CQ216" s="558"/>
      <c r="CR216" s="558"/>
      <c r="CS216" s="558"/>
      <c r="CT216" s="558"/>
      <c r="CU216" s="558"/>
      <c r="CV216" s="558"/>
      <c r="CW216" s="558"/>
      <c r="CX216" s="558"/>
      <c r="CY216" s="558"/>
      <c r="CZ216" s="558"/>
      <c r="DA216" s="558"/>
      <c r="DB216" s="558"/>
      <c r="DC216" s="558"/>
      <c r="DD216" s="558"/>
      <c r="DE216" s="558"/>
      <c r="DF216" s="518"/>
      <c r="DG216" s="518"/>
      <c r="DH216" s="518"/>
      <c r="DI216" s="518"/>
      <c r="DJ216" s="518"/>
      <c r="DK216" s="518"/>
      <c r="DL216" s="518"/>
      <c r="DM216" s="518"/>
      <c r="DN216" s="518"/>
      <c r="DO216" s="518"/>
      <c r="DP216" s="518"/>
      <c r="DQ216" s="518"/>
      <c r="DR216" s="518"/>
      <c r="DS216" s="518"/>
      <c r="DT216" s="518"/>
      <c r="DU216" s="518"/>
      <c r="DV216" s="518"/>
      <c r="DW216" s="518"/>
      <c r="DX216" s="411"/>
      <c r="DY216" s="411"/>
      <c r="DZ216" s="411"/>
      <c r="EA216" s="411"/>
      <c r="EB216" s="411"/>
      <c r="EC216" s="411"/>
      <c r="ED216" s="411"/>
      <c r="EE216" s="411"/>
      <c r="EF216" s="411"/>
      <c r="EG216" s="411"/>
      <c r="EH216" s="411"/>
      <c r="EI216" s="411"/>
      <c r="EJ216" s="411"/>
      <c r="EK216" s="411"/>
      <c r="EL216" s="411"/>
    </row>
    <row r="217" spans="1:144" s="300" customFormat="1" ht="15.75" customHeight="1" x14ac:dyDescent="0.15">
      <c r="A217" s="230"/>
      <c r="B217" s="1669" t="s">
        <v>5814</v>
      </c>
      <c r="C217" s="1670"/>
      <c r="D217" s="1670"/>
      <c r="E217" s="1670"/>
      <c r="F217" s="1670"/>
      <c r="G217" s="1670"/>
      <c r="H217" s="1670"/>
      <c r="I217" s="1670"/>
      <c r="J217" s="1670"/>
      <c r="K217" s="1670"/>
      <c r="L217" s="1670"/>
      <c r="M217" s="1670"/>
      <c r="N217" s="1670"/>
      <c r="O217" s="1670"/>
      <c r="P217" s="1670"/>
      <c r="Q217" s="1675"/>
      <c r="R217" s="1676"/>
      <c r="S217" s="1676"/>
      <c r="T217" s="1676"/>
      <c r="U217" s="1676"/>
      <c r="V217" s="1676"/>
      <c r="W217" s="1676"/>
      <c r="X217" s="1676"/>
      <c r="Y217" s="1676"/>
      <c r="Z217" s="1676"/>
      <c r="AA217" s="1676"/>
      <c r="AB217" s="1676"/>
      <c r="AC217" s="1676"/>
      <c r="AD217" s="1676"/>
      <c r="AE217" s="1676"/>
      <c r="AF217" s="1676"/>
      <c r="AG217" s="1676"/>
      <c r="AH217" s="1676"/>
      <c r="AI217" s="1676"/>
      <c r="AJ217" s="1676"/>
      <c r="AK217" s="1677"/>
      <c r="AL217" s="389"/>
      <c r="AM217" s="230"/>
      <c r="AN217" s="518"/>
      <c r="AO217" s="675"/>
      <c r="AP217" s="675"/>
      <c r="AQ217" s="675"/>
      <c r="AR217" s="675"/>
      <c r="AS217" s="675"/>
      <c r="AT217" s="675"/>
      <c r="AU217" s="675"/>
      <c r="AV217" s="675"/>
      <c r="AW217" s="675"/>
      <c r="AX217" s="675"/>
      <c r="AY217" s="675"/>
      <c r="AZ217" s="675"/>
      <c r="BA217" s="675"/>
      <c r="BB217" s="675"/>
      <c r="BC217" s="675"/>
      <c r="BD217" s="675"/>
      <c r="BE217" s="675"/>
      <c r="BF217" s="675"/>
      <c r="BG217" s="675"/>
      <c r="BH217" s="675"/>
      <c r="BI217" s="675"/>
      <c r="BJ217" s="558"/>
      <c r="BK217" s="558"/>
      <c r="BL217" s="558"/>
      <c r="BM217" s="558"/>
      <c r="BN217" s="558"/>
      <c r="BO217" s="558"/>
      <c r="BP217" s="558"/>
      <c r="BQ217" s="558"/>
      <c r="BR217" s="558"/>
      <c r="BS217" s="558"/>
      <c r="BT217" s="558"/>
      <c r="BU217" s="558"/>
      <c r="BV217" s="558"/>
      <c r="BW217" s="558"/>
      <c r="BX217" s="558"/>
      <c r="BY217" s="558"/>
      <c r="BZ217" s="558"/>
      <c r="CA217" s="558"/>
      <c r="CB217" s="558"/>
      <c r="CC217" s="558"/>
      <c r="CD217" s="558"/>
      <c r="CE217" s="558"/>
      <c r="CF217" s="558"/>
      <c r="CG217" s="558"/>
      <c r="CH217" s="558"/>
      <c r="CI217" s="558"/>
      <c r="CJ217" s="558"/>
      <c r="CK217" s="558"/>
      <c r="CL217" s="558"/>
      <c r="CM217" s="558"/>
      <c r="CN217" s="558"/>
      <c r="CO217" s="558"/>
      <c r="CP217" s="558"/>
      <c r="CQ217" s="558"/>
      <c r="CR217" s="558"/>
      <c r="CS217" s="558"/>
      <c r="CT217" s="558"/>
      <c r="CU217" s="558"/>
      <c r="CV217" s="558"/>
      <c r="CW217" s="558"/>
      <c r="CX217" s="558"/>
      <c r="CY217" s="558"/>
      <c r="CZ217" s="558"/>
      <c r="DA217" s="558"/>
      <c r="DB217" s="558"/>
      <c r="DC217" s="558"/>
      <c r="DD217" s="558"/>
      <c r="DE217" s="558"/>
      <c r="DF217" s="518"/>
      <c r="DG217" s="518"/>
      <c r="DH217" s="518"/>
      <c r="DI217" s="518"/>
      <c r="DJ217" s="518"/>
      <c r="DK217" s="518"/>
      <c r="DL217" s="518"/>
      <c r="DM217" s="518"/>
      <c r="DN217" s="518"/>
      <c r="DO217" s="518"/>
      <c r="DP217" s="518"/>
      <c r="DQ217" s="518"/>
      <c r="DR217" s="518"/>
      <c r="DS217" s="518"/>
      <c r="DT217" s="518"/>
      <c r="DU217" s="518"/>
      <c r="DV217" s="518"/>
      <c r="DW217" s="518"/>
      <c r="DX217" s="411"/>
      <c r="DY217" s="411"/>
      <c r="DZ217" s="411"/>
      <c r="EA217" s="411"/>
      <c r="EB217" s="411"/>
      <c r="EC217" s="411"/>
      <c r="ED217" s="411"/>
      <c r="EE217" s="411"/>
      <c r="EF217" s="411"/>
      <c r="EG217" s="411"/>
      <c r="EH217" s="411"/>
      <c r="EI217" s="411"/>
      <c r="EJ217" s="411"/>
      <c r="EK217" s="411"/>
      <c r="EL217" s="411"/>
    </row>
    <row r="218" spans="1:144" s="300" customFormat="1" ht="15.75" customHeight="1" x14ac:dyDescent="0.15">
      <c r="A218" s="230"/>
      <c r="B218" s="1672"/>
      <c r="C218" s="1673"/>
      <c r="D218" s="1673"/>
      <c r="E218" s="1673"/>
      <c r="F218" s="1673"/>
      <c r="G218" s="1673"/>
      <c r="H218" s="1673"/>
      <c r="I218" s="1673"/>
      <c r="J218" s="1673"/>
      <c r="K218" s="1673"/>
      <c r="L218" s="1673"/>
      <c r="M218" s="1673"/>
      <c r="N218" s="1673"/>
      <c r="O218" s="1673"/>
      <c r="P218" s="1673"/>
      <c r="Q218" s="1678"/>
      <c r="R218" s="1679"/>
      <c r="S218" s="1679"/>
      <c r="T218" s="1679"/>
      <c r="U218" s="1679"/>
      <c r="V218" s="1679"/>
      <c r="W218" s="1679"/>
      <c r="X218" s="1679"/>
      <c r="Y218" s="1679"/>
      <c r="Z218" s="1679"/>
      <c r="AA218" s="1679"/>
      <c r="AB218" s="1679"/>
      <c r="AC218" s="1679"/>
      <c r="AD218" s="1679"/>
      <c r="AE218" s="1679"/>
      <c r="AF218" s="1679"/>
      <c r="AG218" s="1679"/>
      <c r="AH218" s="1679"/>
      <c r="AI218" s="1679"/>
      <c r="AJ218" s="1679"/>
      <c r="AK218" s="1680"/>
      <c r="AL218" s="389"/>
      <c r="AM218" s="230"/>
      <c r="AN218" s="518"/>
      <c r="AO218" s="675"/>
      <c r="AP218" s="675"/>
      <c r="AQ218" s="675"/>
      <c r="AR218" s="675"/>
      <c r="AS218" s="675"/>
      <c r="AT218" s="675"/>
      <c r="AU218" s="675"/>
      <c r="AV218" s="675"/>
      <c r="AW218" s="675"/>
      <c r="AX218" s="675"/>
      <c r="AY218" s="675"/>
      <c r="AZ218" s="675"/>
      <c r="BA218" s="675"/>
      <c r="BB218" s="675"/>
      <c r="BC218" s="675"/>
      <c r="BD218" s="675"/>
      <c r="BE218" s="675"/>
      <c r="BF218" s="675"/>
      <c r="BG218" s="675"/>
      <c r="BH218" s="675"/>
      <c r="BI218" s="675"/>
      <c r="BJ218" s="558"/>
      <c r="BK218" s="558"/>
      <c r="BL218" s="558"/>
      <c r="BM218" s="558"/>
      <c r="BN218" s="558"/>
      <c r="BO218" s="558"/>
      <c r="BP218" s="558"/>
      <c r="BQ218" s="558"/>
      <c r="BR218" s="558"/>
      <c r="BS218" s="558"/>
      <c r="BT218" s="558"/>
      <c r="BU218" s="558"/>
      <c r="BV218" s="558"/>
      <c r="BW218" s="558"/>
      <c r="BX218" s="558"/>
      <c r="BY218" s="558"/>
      <c r="BZ218" s="558"/>
      <c r="CA218" s="558"/>
      <c r="CB218" s="558"/>
      <c r="CC218" s="558"/>
      <c r="CD218" s="558"/>
      <c r="CE218" s="558"/>
      <c r="CF218" s="558"/>
      <c r="CG218" s="558"/>
      <c r="CH218" s="558"/>
      <c r="CI218" s="558"/>
      <c r="CJ218" s="558"/>
      <c r="CK218" s="558"/>
      <c r="CL218" s="558"/>
      <c r="CM218" s="558"/>
      <c r="CN218" s="558"/>
      <c r="CO218" s="558"/>
      <c r="CP218" s="558"/>
      <c r="CQ218" s="558"/>
      <c r="CR218" s="558"/>
      <c r="CS218" s="558"/>
      <c r="CT218" s="558"/>
      <c r="CU218" s="558"/>
      <c r="CV218" s="558"/>
      <c r="CW218" s="558"/>
      <c r="CX218" s="558"/>
      <c r="CY218" s="558"/>
      <c r="CZ218" s="558"/>
      <c r="DA218" s="558"/>
      <c r="DB218" s="558"/>
      <c r="DC218" s="558"/>
      <c r="DD218" s="558"/>
      <c r="DE218" s="558"/>
      <c r="DF218" s="518"/>
      <c r="DG218" s="518"/>
      <c r="DH218" s="518"/>
      <c r="DI218" s="518"/>
      <c r="DJ218" s="518"/>
      <c r="DK218" s="518"/>
      <c r="DL218" s="518"/>
      <c r="DM218" s="518"/>
      <c r="DN218" s="518"/>
      <c r="DO218" s="518"/>
      <c r="DP218" s="518"/>
      <c r="DQ218" s="518"/>
      <c r="DR218" s="518"/>
      <c r="DS218" s="518"/>
      <c r="DT218" s="518"/>
      <c r="DU218" s="518"/>
      <c r="DV218" s="518"/>
      <c r="DW218" s="518"/>
      <c r="DX218" s="411"/>
      <c r="DY218" s="411"/>
      <c r="DZ218" s="411"/>
      <c r="EA218" s="411"/>
      <c r="EB218" s="411"/>
      <c r="EC218" s="411"/>
      <c r="ED218" s="411"/>
      <c r="EE218" s="411"/>
      <c r="EF218" s="411"/>
      <c r="EG218" s="411"/>
      <c r="EH218" s="411"/>
      <c r="EI218" s="411"/>
      <c r="EJ218" s="411"/>
      <c r="EK218" s="411"/>
      <c r="EL218" s="411"/>
    </row>
    <row r="219" spans="1:144" s="300" customFormat="1" ht="15.75" customHeight="1" x14ac:dyDescent="0.15">
      <c r="A219" s="230"/>
      <c r="B219" s="1669" t="s">
        <v>5805</v>
      </c>
      <c r="C219" s="1670"/>
      <c r="D219" s="1670"/>
      <c r="E219" s="1670"/>
      <c r="F219" s="1670"/>
      <c r="G219" s="1670"/>
      <c r="H219" s="1670"/>
      <c r="I219" s="1670"/>
      <c r="J219" s="1670"/>
      <c r="K219" s="1670"/>
      <c r="L219" s="1670"/>
      <c r="M219" s="1670"/>
      <c r="N219" s="1670"/>
      <c r="O219" s="1670"/>
      <c r="P219" s="1670"/>
      <c r="Q219" s="1669"/>
      <c r="R219" s="1670"/>
      <c r="S219" s="1670"/>
      <c r="T219" s="1670"/>
      <c r="U219" s="1670"/>
      <c r="V219" s="1670"/>
      <c r="W219" s="1670"/>
      <c r="X219" s="1670"/>
      <c r="Y219" s="1670"/>
      <c r="Z219" s="1670"/>
      <c r="AA219" s="1670"/>
      <c r="AB219" s="1670"/>
      <c r="AC219" s="1670"/>
      <c r="AD219" s="1670"/>
      <c r="AE219" s="1670"/>
      <c r="AF219" s="1670"/>
      <c r="AG219" s="1670"/>
      <c r="AH219" s="1670"/>
      <c r="AI219" s="1670"/>
      <c r="AJ219" s="1670"/>
      <c r="AK219" s="1671"/>
      <c r="AL219" s="389"/>
      <c r="AM219" s="230"/>
      <c r="AN219" s="518"/>
      <c r="AO219" s="675"/>
      <c r="AP219" s="675"/>
      <c r="AQ219" s="675"/>
      <c r="AR219" s="675"/>
      <c r="AS219" s="675"/>
      <c r="AT219" s="675"/>
      <c r="AU219" s="675"/>
      <c r="AV219" s="675"/>
      <c r="AW219" s="675"/>
      <c r="AX219" s="675"/>
      <c r="AY219" s="675"/>
      <c r="AZ219" s="675"/>
      <c r="BA219" s="675"/>
      <c r="BB219" s="675"/>
      <c r="BC219" s="675"/>
      <c r="BD219" s="675"/>
      <c r="BE219" s="675"/>
      <c r="BF219" s="675"/>
      <c r="BG219" s="675"/>
      <c r="BH219" s="675"/>
      <c r="BI219" s="675"/>
      <c r="BJ219" s="558"/>
      <c r="BK219" s="558"/>
      <c r="BL219" s="558"/>
      <c r="BM219" s="558"/>
      <c r="BN219" s="558"/>
      <c r="BO219" s="558"/>
      <c r="BP219" s="558"/>
      <c r="BQ219" s="558"/>
      <c r="BR219" s="558"/>
      <c r="BS219" s="558"/>
      <c r="BT219" s="558"/>
      <c r="BU219" s="558"/>
      <c r="BV219" s="558"/>
      <c r="BW219" s="558"/>
      <c r="BX219" s="558"/>
      <c r="BY219" s="558"/>
      <c r="BZ219" s="558"/>
      <c r="CA219" s="558"/>
      <c r="CB219" s="558"/>
      <c r="CC219" s="558"/>
      <c r="CD219" s="558"/>
      <c r="CE219" s="558"/>
      <c r="CF219" s="558"/>
      <c r="CG219" s="558"/>
      <c r="CH219" s="558"/>
      <c r="CI219" s="558"/>
      <c r="CJ219" s="558"/>
      <c r="CK219" s="558"/>
      <c r="CL219" s="558"/>
      <c r="CM219" s="558"/>
      <c r="CN219" s="558"/>
      <c r="CO219" s="558"/>
      <c r="CP219" s="558"/>
      <c r="CQ219" s="558"/>
      <c r="CR219" s="558"/>
      <c r="CS219" s="558"/>
      <c r="CT219" s="558"/>
      <c r="CU219" s="558"/>
      <c r="CV219" s="558"/>
      <c r="CW219" s="558"/>
      <c r="CX219" s="558"/>
      <c r="CY219" s="558"/>
      <c r="CZ219" s="558"/>
      <c r="DA219" s="558"/>
      <c r="DB219" s="558"/>
      <c r="DC219" s="558"/>
      <c r="DD219" s="558"/>
      <c r="DE219" s="558"/>
      <c r="DF219" s="518"/>
      <c r="DG219" s="518"/>
      <c r="DH219" s="518"/>
      <c r="DI219" s="518"/>
      <c r="DJ219" s="518"/>
      <c r="DK219" s="518"/>
      <c r="DL219" s="518"/>
      <c r="DM219" s="518"/>
      <c r="DN219" s="518"/>
      <c r="DO219" s="518"/>
      <c r="DP219" s="518"/>
      <c r="DQ219" s="518"/>
      <c r="DR219" s="518"/>
      <c r="DS219" s="518"/>
      <c r="DT219" s="518"/>
      <c r="DU219" s="518"/>
      <c r="DV219" s="518"/>
      <c r="DW219" s="518"/>
      <c r="DX219" s="411"/>
      <c r="DY219" s="411"/>
      <c r="DZ219" s="411"/>
      <c r="EA219" s="411"/>
      <c r="EB219" s="411"/>
      <c r="EC219" s="411"/>
      <c r="ED219" s="411"/>
      <c r="EE219" s="411"/>
      <c r="EF219" s="411"/>
      <c r="EG219" s="411"/>
      <c r="EH219" s="411"/>
      <c r="EI219" s="411"/>
      <c r="EJ219" s="411"/>
      <c r="EK219" s="411"/>
      <c r="EL219" s="411"/>
    </row>
    <row r="220" spans="1:144" s="300" customFormat="1" ht="15.75" customHeight="1" x14ac:dyDescent="0.15">
      <c r="A220" s="230"/>
      <c r="B220" s="1672"/>
      <c r="C220" s="1673"/>
      <c r="D220" s="1673"/>
      <c r="E220" s="1673"/>
      <c r="F220" s="1673"/>
      <c r="G220" s="1673"/>
      <c r="H220" s="1673"/>
      <c r="I220" s="1673"/>
      <c r="J220" s="1673"/>
      <c r="K220" s="1673"/>
      <c r="L220" s="1673"/>
      <c r="M220" s="1673"/>
      <c r="N220" s="1673"/>
      <c r="O220" s="1673"/>
      <c r="P220" s="1673"/>
      <c r="Q220" s="1672"/>
      <c r="R220" s="1673"/>
      <c r="S220" s="1673"/>
      <c r="T220" s="1673"/>
      <c r="U220" s="1673"/>
      <c r="V220" s="1673"/>
      <c r="W220" s="1673"/>
      <c r="X220" s="1673"/>
      <c r="Y220" s="1673"/>
      <c r="Z220" s="1673"/>
      <c r="AA220" s="1673"/>
      <c r="AB220" s="1673"/>
      <c r="AC220" s="1673"/>
      <c r="AD220" s="1673"/>
      <c r="AE220" s="1673"/>
      <c r="AF220" s="1673"/>
      <c r="AG220" s="1673"/>
      <c r="AH220" s="1673"/>
      <c r="AI220" s="1673"/>
      <c r="AJ220" s="1673"/>
      <c r="AK220" s="1674"/>
      <c r="AL220" s="389"/>
      <c r="AM220" s="230"/>
      <c r="AN220" s="518"/>
      <c r="AO220" s="675"/>
      <c r="AP220" s="675"/>
      <c r="AQ220" s="675"/>
      <c r="AR220" s="675"/>
      <c r="AS220" s="675"/>
      <c r="AT220" s="675"/>
      <c r="AU220" s="675"/>
      <c r="AV220" s="675"/>
      <c r="AW220" s="675"/>
      <c r="AX220" s="675"/>
      <c r="AY220" s="675"/>
      <c r="AZ220" s="675"/>
      <c r="BA220" s="675"/>
      <c r="BB220" s="675"/>
      <c r="BC220" s="675"/>
      <c r="BD220" s="675"/>
      <c r="BE220" s="675"/>
      <c r="BF220" s="675"/>
      <c r="BG220" s="675"/>
      <c r="BH220" s="675"/>
      <c r="BI220" s="675"/>
      <c r="BJ220" s="558"/>
      <c r="BK220" s="558"/>
      <c r="BL220" s="558"/>
      <c r="BM220" s="558"/>
      <c r="BN220" s="558"/>
      <c r="BO220" s="558"/>
      <c r="BP220" s="558"/>
      <c r="BQ220" s="558"/>
      <c r="BR220" s="558"/>
      <c r="BS220" s="558"/>
      <c r="BT220" s="558"/>
      <c r="BU220" s="558"/>
      <c r="BV220" s="558"/>
      <c r="BW220" s="558"/>
      <c r="BX220" s="558"/>
      <c r="BY220" s="558"/>
      <c r="BZ220" s="558"/>
      <c r="CA220" s="558"/>
      <c r="CB220" s="558"/>
      <c r="CC220" s="558"/>
      <c r="CD220" s="558"/>
      <c r="CE220" s="558"/>
      <c r="CF220" s="558"/>
      <c r="CG220" s="558"/>
      <c r="CH220" s="558"/>
      <c r="CI220" s="558"/>
      <c r="CJ220" s="558"/>
      <c r="CK220" s="558"/>
      <c r="CL220" s="558"/>
      <c r="CM220" s="558"/>
      <c r="CN220" s="558"/>
      <c r="CO220" s="558"/>
      <c r="CP220" s="558"/>
      <c r="CQ220" s="558"/>
      <c r="CR220" s="558"/>
      <c r="CS220" s="558"/>
      <c r="CT220" s="558"/>
      <c r="CU220" s="558"/>
      <c r="CV220" s="558"/>
      <c r="CW220" s="558"/>
      <c r="CX220" s="558"/>
      <c r="CY220" s="558"/>
      <c r="CZ220" s="558"/>
      <c r="DA220" s="558"/>
      <c r="DB220" s="558"/>
      <c r="DC220" s="558"/>
      <c r="DD220" s="558"/>
      <c r="DE220" s="558"/>
      <c r="DF220" s="518"/>
      <c r="DG220" s="518"/>
      <c r="DH220" s="518"/>
      <c r="DI220" s="518"/>
      <c r="DJ220" s="518"/>
      <c r="DK220" s="518"/>
      <c r="DL220" s="518"/>
      <c r="DM220" s="518"/>
      <c r="DN220" s="518"/>
      <c r="DO220" s="518"/>
      <c r="DP220" s="518"/>
      <c r="DQ220" s="518"/>
      <c r="DR220" s="518"/>
      <c r="DS220" s="518"/>
      <c r="DT220" s="518"/>
      <c r="DU220" s="518"/>
      <c r="DV220" s="518"/>
      <c r="DW220" s="518"/>
      <c r="DX220" s="411"/>
      <c r="DY220" s="411"/>
      <c r="DZ220" s="411"/>
      <c r="EA220" s="411"/>
      <c r="EB220" s="411"/>
      <c r="EC220" s="411"/>
      <c r="ED220" s="411"/>
      <c r="EE220" s="411"/>
      <c r="EF220" s="411"/>
      <c r="EG220" s="411"/>
      <c r="EH220" s="411"/>
      <c r="EI220" s="411"/>
      <c r="EJ220" s="411"/>
      <c r="EK220" s="411"/>
      <c r="EL220" s="411"/>
    </row>
    <row r="221" spans="1:144" s="300" customFormat="1" ht="15.75" customHeight="1" x14ac:dyDescent="0.15">
      <c r="A221" s="230"/>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c r="AA221" s="196"/>
      <c r="AB221" s="196"/>
      <c r="AC221" s="196"/>
      <c r="AD221" s="196"/>
      <c r="AE221" s="196"/>
      <c r="AF221" s="196"/>
      <c r="AG221" s="196"/>
      <c r="AH221" s="196"/>
      <c r="AI221" s="196"/>
      <c r="AJ221" s="196"/>
      <c r="AK221" s="196"/>
      <c r="AL221" s="389"/>
      <c r="AM221" s="230"/>
      <c r="AN221" s="518"/>
      <c r="AO221" s="675"/>
      <c r="AP221" s="675"/>
      <c r="AQ221" s="675"/>
      <c r="AR221" s="675"/>
      <c r="AS221" s="675"/>
      <c r="AT221" s="675"/>
      <c r="AU221" s="675"/>
      <c r="AV221" s="675"/>
      <c r="AW221" s="675"/>
      <c r="AX221" s="675"/>
      <c r="AY221" s="675"/>
      <c r="AZ221" s="675"/>
      <c r="BA221" s="675"/>
      <c r="BB221" s="675"/>
      <c r="BC221" s="675"/>
      <c r="BD221" s="675"/>
      <c r="BE221" s="675"/>
      <c r="BF221" s="675"/>
      <c r="BG221" s="675"/>
      <c r="BH221" s="675"/>
      <c r="BI221" s="675"/>
      <c r="BJ221" s="558"/>
      <c r="BK221" s="558"/>
      <c r="BL221" s="558"/>
      <c r="BM221" s="558"/>
      <c r="BN221" s="558"/>
      <c r="BO221" s="558"/>
      <c r="BP221" s="558"/>
      <c r="BQ221" s="558"/>
      <c r="BR221" s="558"/>
      <c r="BS221" s="558"/>
      <c r="BT221" s="558"/>
      <c r="BU221" s="558"/>
      <c r="BV221" s="558"/>
      <c r="BW221" s="558"/>
      <c r="BX221" s="558"/>
      <c r="BY221" s="558"/>
      <c r="BZ221" s="558"/>
      <c r="CA221" s="558"/>
      <c r="CB221" s="558"/>
      <c r="CC221" s="558"/>
      <c r="CD221" s="558"/>
      <c r="CE221" s="558"/>
      <c r="CF221" s="558"/>
      <c r="CG221" s="558"/>
      <c r="CH221" s="558"/>
      <c r="CI221" s="558"/>
      <c r="CJ221" s="558"/>
      <c r="CK221" s="558"/>
      <c r="CL221" s="558"/>
      <c r="CM221" s="558"/>
      <c r="CN221" s="558"/>
      <c r="CO221" s="558"/>
      <c r="CP221" s="558"/>
      <c r="CQ221" s="558"/>
      <c r="CR221" s="558"/>
      <c r="CS221" s="558"/>
      <c r="CT221" s="558"/>
      <c r="CU221" s="558"/>
      <c r="CV221" s="558"/>
      <c r="CW221" s="558"/>
      <c r="CX221" s="558"/>
      <c r="CY221" s="558"/>
      <c r="CZ221" s="558"/>
      <c r="DA221" s="558"/>
      <c r="DB221" s="558"/>
      <c r="DC221" s="558"/>
      <c r="DD221" s="558"/>
      <c r="DE221" s="558"/>
      <c r="DF221" s="518"/>
      <c r="DG221" s="518"/>
      <c r="DH221" s="518"/>
      <c r="DI221" s="518"/>
      <c r="DJ221" s="518"/>
      <c r="DK221" s="518"/>
      <c r="DL221" s="518"/>
      <c r="DM221" s="518"/>
      <c r="DN221" s="518"/>
      <c r="DO221" s="518"/>
      <c r="DP221" s="518"/>
      <c r="DQ221" s="518"/>
      <c r="DR221" s="518"/>
      <c r="DS221" s="518"/>
      <c r="DT221" s="518"/>
      <c r="DU221" s="518"/>
      <c r="DV221" s="518"/>
      <c r="DW221" s="518"/>
      <c r="DX221" s="411"/>
      <c r="DY221" s="411"/>
      <c r="DZ221" s="411"/>
      <c r="EA221" s="411"/>
      <c r="EB221" s="411"/>
      <c r="EC221" s="411"/>
      <c r="ED221" s="411"/>
      <c r="EE221" s="411"/>
      <c r="EF221" s="411"/>
      <c r="EG221" s="411"/>
      <c r="EH221" s="411"/>
      <c r="EI221" s="411"/>
      <c r="EJ221" s="411"/>
      <c r="EK221" s="411"/>
      <c r="EL221" s="411"/>
    </row>
    <row r="222" spans="1:144" s="300" customFormat="1" ht="15.75" customHeight="1" x14ac:dyDescent="0.15">
      <c r="A222" s="230"/>
      <c r="B222" s="230"/>
      <c r="C222" s="530"/>
      <c r="D222" s="531"/>
      <c r="E222" s="532" t="s">
        <v>54</v>
      </c>
      <c r="F222" s="532"/>
      <c r="G222" s="532"/>
      <c r="H222" s="532"/>
      <c r="I222" s="532"/>
      <c r="J222" s="532"/>
      <c r="K222" s="532"/>
      <c r="L222" s="532"/>
      <c r="M222" s="532"/>
      <c r="N222" s="532"/>
      <c r="O222" s="532"/>
      <c r="P222" s="532"/>
      <c r="Q222" s="1669"/>
      <c r="R222" s="1670"/>
      <c r="S222" s="1670"/>
      <c r="T222" s="1670"/>
      <c r="U222" s="1670"/>
      <c r="V222" s="1670"/>
      <c r="W222" s="1670"/>
      <c r="X222" s="1670"/>
      <c r="Y222" s="1670"/>
      <c r="Z222" s="1670"/>
      <c r="AA222" s="1670"/>
      <c r="AB222" s="1670"/>
      <c r="AC222" s="1670"/>
      <c r="AD222" s="1670"/>
      <c r="AE222" s="1670"/>
      <c r="AF222" s="1670"/>
      <c r="AG222" s="1670"/>
      <c r="AH222" s="1670"/>
      <c r="AI222" s="1670"/>
      <c r="AJ222" s="1670"/>
      <c r="AK222" s="1671"/>
      <c r="AL222" s="389"/>
      <c r="AM222" s="230"/>
      <c r="AN222" s="518"/>
      <c r="AO222" s="675"/>
      <c r="AP222" s="675"/>
      <c r="AQ222" s="675"/>
      <c r="AR222" s="675"/>
      <c r="AS222" s="675"/>
      <c r="AT222" s="675"/>
      <c r="AU222" s="675"/>
      <c r="AV222" s="675"/>
      <c r="AW222" s="675"/>
      <c r="AX222" s="675"/>
      <c r="AY222" s="675"/>
      <c r="AZ222" s="675"/>
      <c r="BA222" s="675"/>
      <c r="BB222" s="675"/>
      <c r="BC222" s="675"/>
      <c r="BD222" s="675"/>
      <c r="BE222" s="675"/>
      <c r="BF222" s="675"/>
      <c r="BG222" s="675"/>
      <c r="BH222" s="675"/>
      <c r="BI222" s="675"/>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8"/>
      <c r="CJ222" s="558"/>
      <c r="CK222" s="558"/>
      <c r="CL222" s="558"/>
      <c r="CM222" s="558"/>
      <c r="CN222" s="558"/>
      <c r="CO222" s="558"/>
      <c r="CP222" s="558"/>
      <c r="CQ222" s="558"/>
      <c r="CR222" s="558"/>
      <c r="CS222" s="558"/>
      <c r="CT222" s="558"/>
      <c r="CU222" s="558"/>
      <c r="CV222" s="558"/>
      <c r="CW222" s="558"/>
      <c r="CX222" s="558"/>
      <c r="CY222" s="558"/>
      <c r="CZ222" s="558"/>
      <c r="DA222" s="558"/>
      <c r="DB222" s="558"/>
      <c r="DC222" s="558"/>
      <c r="DD222" s="558"/>
      <c r="DE222" s="558"/>
      <c r="DF222" s="518"/>
      <c r="DG222" s="518"/>
      <c r="DH222" s="518"/>
      <c r="DI222" s="518"/>
      <c r="DJ222" s="518"/>
      <c r="DK222" s="518"/>
      <c r="DL222" s="518"/>
      <c r="DM222" s="518"/>
      <c r="DN222" s="518"/>
      <c r="DO222" s="518"/>
      <c r="DP222" s="518"/>
      <c r="DQ222" s="518"/>
      <c r="DR222" s="518"/>
      <c r="DS222" s="518"/>
      <c r="DT222" s="518"/>
      <c r="DU222" s="518"/>
      <c r="DV222" s="518"/>
      <c r="DW222" s="518"/>
      <c r="DX222" s="411"/>
      <c r="DY222" s="411"/>
      <c r="DZ222" s="411"/>
      <c r="EA222" s="411"/>
      <c r="EB222" s="411"/>
      <c r="EC222" s="411"/>
      <c r="ED222" s="411"/>
      <c r="EE222" s="411"/>
      <c r="EF222" s="411"/>
      <c r="EG222" s="411"/>
      <c r="EH222" s="411"/>
      <c r="EI222" s="411"/>
      <c r="EJ222" s="411"/>
      <c r="EK222" s="411"/>
      <c r="EL222" s="411"/>
    </row>
    <row r="223" spans="1:144" s="300" customFormat="1" ht="15.75" customHeight="1" x14ac:dyDescent="0.15">
      <c r="A223" s="230"/>
      <c r="B223" s="230"/>
      <c r="C223" s="533"/>
      <c r="D223" s="481"/>
      <c r="E223" s="1899" t="s">
        <v>5864</v>
      </c>
      <c r="F223" s="1899"/>
      <c r="G223" s="1899"/>
      <c r="H223" s="1899"/>
      <c r="I223" s="1905"/>
      <c r="J223" s="1906"/>
      <c r="K223" s="474" t="s">
        <v>56</v>
      </c>
      <c r="L223" s="474"/>
      <c r="M223" s="474"/>
      <c r="N223" s="474"/>
      <c r="O223" s="474"/>
      <c r="P223" s="474"/>
      <c r="Q223" s="1681"/>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682"/>
      <c r="AL223" s="389"/>
      <c r="AM223" s="230"/>
      <c r="AN223" s="518"/>
      <c r="AO223" s="675"/>
      <c r="AP223" s="675"/>
      <c r="AQ223" s="675"/>
      <c r="AR223" s="675"/>
      <c r="AS223" s="675"/>
      <c r="AT223" s="675"/>
      <c r="AU223" s="675"/>
      <c r="AV223" s="675"/>
      <c r="AW223" s="675"/>
      <c r="AX223" s="675"/>
      <c r="AY223" s="675"/>
      <c r="AZ223" s="675"/>
      <c r="BA223" s="675"/>
      <c r="BB223" s="675"/>
      <c r="BC223" s="675"/>
      <c r="BD223" s="675"/>
      <c r="BE223" s="675"/>
      <c r="BF223" s="675"/>
      <c r="BG223" s="675"/>
      <c r="BH223" s="675"/>
      <c r="BI223" s="675"/>
      <c r="BJ223" s="558"/>
      <c r="BK223" s="558"/>
      <c r="BL223" s="558"/>
      <c r="BM223" s="558"/>
      <c r="BN223" s="558"/>
      <c r="BO223" s="558"/>
      <c r="BP223" s="558"/>
      <c r="BQ223" s="558"/>
      <c r="BR223" s="558"/>
      <c r="BS223" s="558"/>
      <c r="BT223" s="558"/>
      <c r="BU223" s="558"/>
      <c r="BV223" s="558"/>
      <c r="BW223" s="558"/>
      <c r="BX223" s="558"/>
      <c r="BY223" s="558"/>
      <c r="BZ223" s="558"/>
      <c r="CA223" s="558"/>
      <c r="CB223" s="558"/>
      <c r="CC223" s="558"/>
      <c r="CD223" s="558"/>
      <c r="CE223" s="558"/>
      <c r="CF223" s="558"/>
      <c r="CG223" s="558"/>
      <c r="CH223" s="558"/>
      <c r="CI223" s="558"/>
      <c r="CJ223" s="558"/>
      <c r="CK223" s="558"/>
      <c r="CL223" s="558"/>
      <c r="CM223" s="558"/>
      <c r="CN223" s="558"/>
      <c r="CO223" s="558"/>
      <c r="CP223" s="558"/>
      <c r="CQ223" s="558"/>
      <c r="CR223" s="558"/>
      <c r="CS223" s="558"/>
      <c r="CT223" s="558"/>
      <c r="CU223" s="558"/>
      <c r="CV223" s="558"/>
      <c r="CW223" s="558"/>
      <c r="CX223" s="558"/>
      <c r="CY223" s="558"/>
      <c r="CZ223" s="558"/>
      <c r="DA223" s="558"/>
      <c r="DB223" s="558"/>
      <c r="DC223" s="558"/>
      <c r="DD223" s="558"/>
      <c r="DE223" s="558"/>
      <c r="DF223" s="518"/>
      <c r="DG223" s="518"/>
      <c r="DH223" s="518"/>
      <c r="DI223" s="518"/>
      <c r="DJ223" s="518"/>
      <c r="DK223" s="518"/>
      <c r="DL223" s="518"/>
      <c r="DM223" s="518"/>
      <c r="DN223" s="518"/>
      <c r="DO223" s="518"/>
      <c r="DP223" s="518"/>
      <c r="DQ223" s="518"/>
      <c r="DR223" s="518"/>
      <c r="DS223" s="518"/>
      <c r="DT223" s="518"/>
      <c r="DU223" s="518"/>
      <c r="DV223" s="518"/>
      <c r="DW223" s="518"/>
      <c r="DX223" s="411"/>
      <c r="DY223" s="411"/>
      <c r="DZ223" s="411"/>
      <c r="EA223" s="411"/>
      <c r="EB223" s="411"/>
      <c r="EC223" s="411"/>
      <c r="ED223" s="411"/>
      <c r="EE223" s="411"/>
      <c r="EF223" s="411"/>
      <c r="EG223" s="411"/>
      <c r="EH223" s="411"/>
      <c r="EI223" s="411"/>
      <c r="EJ223" s="411"/>
      <c r="EK223" s="411"/>
      <c r="EL223" s="411"/>
    </row>
    <row r="224" spans="1:144" s="300" customFormat="1" ht="15.75" customHeight="1" x14ac:dyDescent="0.15">
      <c r="A224" s="230"/>
      <c r="B224" s="230"/>
      <c r="C224" s="534"/>
      <c r="D224" s="473"/>
      <c r="E224" s="473"/>
      <c r="F224" s="473"/>
      <c r="G224" s="473"/>
      <c r="H224" s="473"/>
      <c r="I224" s="473"/>
      <c r="J224" s="473"/>
      <c r="K224" s="473"/>
      <c r="L224" s="473"/>
      <c r="M224" s="473"/>
      <c r="N224" s="473"/>
      <c r="O224" s="473"/>
      <c r="P224" s="473"/>
      <c r="Q224" s="1672"/>
      <c r="R224" s="1673"/>
      <c r="S224" s="1673"/>
      <c r="T224" s="1673"/>
      <c r="U224" s="1673"/>
      <c r="V224" s="1673"/>
      <c r="W224" s="1673"/>
      <c r="X224" s="1673"/>
      <c r="Y224" s="1673"/>
      <c r="Z224" s="1673"/>
      <c r="AA224" s="1673"/>
      <c r="AB224" s="1673"/>
      <c r="AC224" s="1673"/>
      <c r="AD224" s="1673"/>
      <c r="AE224" s="1673"/>
      <c r="AF224" s="1673"/>
      <c r="AG224" s="1673"/>
      <c r="AH224" s="1673"/>
      <c r="AI224" s="1673"/>
      <c r="AJ224" s="1673"/>
      <c r="AK224" s="1674"/>
      <c r="AL224" s="389"/>
      <c r="AM224" s="230"/>
      <c r="AN224" s="518"/>
      <c r="AO224" s="675"/>
      <c r="AP224" s="675"/>
      <c r="AQ224" s="675"/>
      <c r="AR224" s="675"/>
      <c r="AS224" s="675"/>
      <c r="AT224" s="675"/>
      <c r="AU224" s="675"/>
      <c r="AV224" s="675"/>
      <c r="AW224" s="675"/>
      <c r="AX224" s="675"/>
      <c r="AY224" s="675"/>
      <c r="AZ224" s="675"/>
      <c r="BA224" s="675"/>
      <c r="BB224" s="675"/>
      <c r="BC224" s="675"/>
      <c r="BD224" s="675"/>
      <c r="BE224" s="675"/>
      <c r="BF224" s="675"/>
      <c r="BG224" s="675"/>
      <c r="BH224" s="675"/>
      <c r="BI224" s="675"/>
      <c r="BJ224" s="558"/>
      <c r="BK224" s="558"/>
      <c r="BL224" s="558"/>
      <c r="BM224" s="558"/>
      <c r="BN224" s="558"/>
      <c r="BO224" s="558"/>
      <c r="BP224" s="558"/>
      <c r="BQ224" s="558"/>
      <c r="BR224" s="558"/>
      <c r="BS224" s="558"/>
      <c r="BT224" s="558"/>
      <c r="BU224" s="558"/>
      <c r="BV224" s="558"/>
      <c r="BW224" s="558"/>
      <c r="BX224" s="558"/>
      <c r="BY224" s="558"/>
      <c r="BZ224" s="558"/>
      <c r="CA224" s="558"/>
      <c r="CB224" s="558"/>
      <c r="CC224" s="558"/>
      <c r="CD224" s="558"/>
      <c r="CE224" s="558"/>
      <c r="CF224" s="558"/>
      <c r="CG224" s="558"/>
      <c r="CH224" s="558"/>
      <c r="CI224" s="558"/>
      <c r="CJ224" s="558"/>
      <c r="CK224" s="558"/>
      <c r="CL224" s="558"/>
      <c r="CM224" s="558"/>
      <c r="CN224" s="558"/>
      <c r="CO224" s="558"/>
      <c r="CP224" s="558"/>
      <c r="CQ224" s="558"/>
      <c r="CR224" s="558"/>
      <c r="CS224" s="558"/>
      <c r="CT224" s="558"/>
      <c r="CU224" s="558"/>
      <c r="CV224" s="558"/>
      <c r="CW224" s="558"/>
      <c r="CX224" s="558"/>
      <c r="CY224" s="558"/>
      <c r="CZ224" s="558"/>
      <c r="DA224" s="558"/>
      <c r="DB224" s="558"/>
      <c r="DC224" s="558"/>
      <c r="DD224" s="558"/>
      <c r="DE224" s="558"/>
      <c r="DF224" s="518"/>
      <c r="DG224" s="518"/>
      <c r="DH224" s="518"/>
      <c r="DI224" s="518"/>
      <c r="DJ224" s="518"/>
      <c r="DK224" s="518"/>
      <c r="DL224" s="518"/>
      <c r="DM224" s="518"/>
      <c r="DN224" s="518"/>
      <c r="DO224" s="518"/>
      <c r="DP224" s="518"/>
      <c r="DQ224" s="518"/>
      <c r="DR224" s="518"/>
      <c r="DS224" s="518"/>
      <c r="DT224" s="518"/>
      <c r="DU224" s="518"/>
      <c r="DV224" s="518"/>
      <c r="DW224" s="518"/>
      <c r="DX224" s="411"/>
      <c r="DY224" s="411"/>
      <c r="DZ224" s="411"/>
      <c r="EA224" s="411"/>
      <c r="EB224" s="411"/>
      <c r="EC224" s="411"/>
      <c r="ED224" s="411"/>
      <c r="EE224" s="411"/>
      <c r="EF224" s="411"/>
      <c r="EG224" s="411"/>
      <c r="EH224" s="411"/>
      <c r="EI224" s="411"/>
      <c r="EJ224" s="411"/>
      <c r="EK224" s="411"/>
      <c r="EL224" s="411"/>
    </row>
    <row r="225" spans="1:144" s="300" customFormat="1" ht="15.75" customHeight="1" x14ac:dyDescent="0.15">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389"/>
      <c r="AM225" s="230"/>
      <c r="AN225" s="518"/>
      <c r="AO225" s="675"/>
      <c r="AP225" s="675"/>
      <c r="AQ225" s="675"/>
      <c r="AR225" s="675"/>
      <c r="AS225" s="675"/>
      <c r="AT225" s="675"/>
      <c r="AU225" s="675"/>
      <c r="AV225" s="675"/>
      <c r="AW225" s="675"/>
      <c r="AX225" s="675"/>
      <c r="AY225" s="675"/>
      <c r="AZ225" s="675"/>
      <c r="BA225" s="675"/>
      <c r="BB225" s="675"/>
      <c r="BC225" s="675"/>
      <c r="BD225" s="675"/>
      <c r="BE225" s="675"/>
      <c r="BF225" s="675"/>
      <c r="BG225" s="675"/>
      <c r="BH225" s="675"/>
      <c r="BI225" s="675"/>
      <c r="BJ225" s="558"/>
      <c r="BK225" s="558"/>
      <c r="BL225" s="558"/>
      <c r="BM225" s="558"/>
      <c r="BN225" s="558"/>
      <c r="BO225" s="558"/>
      <c r="BP225" s="558"/>
      <c r="BQ225" s="558"/>
      <c r="BR225" s="558"/>
      <c r="BS225" s="558"/>
      <c r="BT225" s="558"/>
      <c r="BU225" s="558"/>
      <c r="BV225" s="558"/>
      <c r="BW225" s="558"/>
      <c r="BX225" s="558"/>
      <c r="BY225" s="558"/>
      <c r="BZ225" s="558"/>
      <c r="CA225" s="558"/>
      <c r="CB225" s="558"/>
      <c r="CC225" s="558"/>
      <c r="CD225" s="558"/>
      <c r="CE225" s="558"/>
      <c r="CF225" s="558"/>
      <c r="CG225" s="558"/>
      <c r="CH225" s="558"/>
      <c r="CI225" s="558"/>
      <c r="CJ225" s="558"/>
      <c r="CK225" s="558"/>
      <c r="CL225" s="558"/>
      <c r="CM225" s="558"/>
      <c r="CN225" s="558"/>
      <c r="CO225" s="558"/>
      <c r="CP225" s="558"/>
      <c r="CQ225" s="558"/>
      <c r="CR225" s="558"/>
      <c r="CS225" s="558"/>
      <c r="CT225" s="558"/>
      <c r="CU225" s="558"/>
      <c r="CV225" s="558"/>
      <c r="CW225" s="558"/>
      <c r="CX225" s="558"/>
      <c r="CY225" s="558"/>
      <c r="CZ225" s="558"/>
      <c r="DA225" s="558"/>
      <c r="DB225" s="558"/>
      <c r="DC225" s="558"/>
      <c r="DD225" s="558"/>
      <c r="DE225" s="558"/>
      <c r="DF225" s="518"/>
      <c r="DG225" s="518"/>
      <c r="DH225" s="518"/>
      <c r="DI225" s="518"/>
      <c r="DJ225" s="518"/>
      <c r="DK225" s="518"/>
      <c r="DL225" s="518"/>
      <c r="DM225" s="518"/>
      <c r="DN225" s="518"/>
      <c r="DO225" s="518"/>
      <c r="DP225" s="518"/>
      <c r="DQ225" s="518"/>
      <c r="DR225" s="518"/>
      <c r="DS225" s="518"/>
      <c r="DT225" s="518"/>
      <c r="DU225" s="518"/>
      <c r="DV225" s="518"/>
      <c r="DW225" s="518"/>
      <c r="DX225" s="411"/>
      <c r="DY225" s="411"/>
      <c r="DZ225" s="411"/>
      <c r="EA225" s="411"/>
      <c r="EB225" s="411"/>
      <c r="EC225" s="411"/>
      <c r="ED225" s="411"/>
      <c r="EE225" s="411"/>
      <c r="EF225" s="411"/>
      <c r="EG225" s="411"/>
      <c r="EH225" s="411"/>
      <c r="EI225" s="411"/>
      <c r="EJ225" s="411"/>
      <c r="EK225" s="411"/>
      <c r="EL225" s="411"/>
    </row>
    <row r="226" spans="1:144" s="300" customFormat="1" ht="15.6" customHeight="1" x14ac:dyDescent="0.15">
      <c r="A226" s="230"/>
      <c r="AM226" s="230"/>
      <c r="AN226" s="518"/>
      <c r="AO226" s="675"/>
      <c r="AP226" s="675"/>
      <c r="AQ226" s="675"/>
      <c r="AR226" s="675"/>
      <c r="AS226" s="675"/>
      <c r="AT226" s="675"/>
      <c r="AU226" s="675"/>
      <c r="AV226" s="675"/>
      <c r="AW226" s="675"/>
      <c r="AX226" s="675"/>
      <c r="AY226" s="675"/>
      <c r="AZ226" s="675"/>
      <c r="BA226" s="675"/>
      <c r="BB226" s="675"/>
      <c r="BC226" s="675"/>
      <c r="BD226" s="675"/>
      <c r="BE226" s="675"/>
      <c r="BF226" s="675"/>
      <c r="BG226" s="675"/>
      <c r="BH226" s="675"/>
      <c r="BI226" s="675"/>
      <c r="BJ226" s="558"/>
      <c r="BK226" s="558"/>
      <c r="BL226" s="558"/>
      <c r="BM226" s="558"/>
      <c r="BN226" s="558"/>
      <c r="BO226" s="558"/>
      <c r="BP226" s="558"/>
      <c r="BQ226" s="558"/>
      <c r="BR226" s="558"/>
      <c r="BS226" s="558"/>
      <c r="BT226" s="558"/>
      <c r="BU226" s="558"/>
      <c r="BV226" s="558"/>
      <c r="BW226" s="558"/>
      <c r="BX226" s="558"/>
      <c r="BY226" s="558"/>
      <c r="BZ226" s="558"/>
      <c r="CA226" s="558"/>
      <c r="CB226" s="558"/>
      <c r="CC226" s="558"/>
      <c r="CD226" s="558"/>
      <c r="CE226" s="558"/>
      <c r="CF226" s="558"/>
      <c r="CG226" s="558"/>
      <c r="CH226" s="558"/>
      <c r="CI226" s="558"/>
      <c r="CJ226" s="558"/>
      <c r="CK226" s="558"/>
      <c r="CL226" s="558"/>
      <c r="CM226" s="558"/>
      <c r="CN226" s="558"/>
      <c r="CO226" s="558"/>
      <c r="CP226" s="558"/>
      <c r="CQ226" s="558"/>
      <c r="CR226" s="558"/>
      <c r="CS226" s="558"/>
      <c r="CT226" s="558"/>
      <c r="CU226" s="558"/>
      <c r="CV226" s="558"/>
      <c r="CW226" s="558"/>
      <c r="CX226" s="558"/>
      <c r="CY226" s="558"/>
      <c r="CZ226" s="558"/>
      <c r="DA226" s="558"/>
      <c r="DB226" s="558"/>
      <c r="DC226" s="558"/>
      <c r="DD226" s="558"/>
      <c r="DE226" s="558"/>
      <c r="DF226" s="518"/>
      <c r="DG226" s="518"/>
      <c r="DH226" s="518"/>
      <c r="DI226" s="518"/>
      <c r="DJ226" s="518"/>
      <c r="DK226" s="518"/>
      <c r="DL226" s="518"/>
      <c r="DM226" s="518"/>
      <c r="DN226" s="518"/>
      <c r="DO226" s="518"/>
      <c r="DP226" s="518"/>
      <c r="DQ226" s="518"/>
      <c r="DR226" s="518"/>
      <c r="DS226" s="518"/>
      <c r="DT226" s="518"/>
      <c r="DU226" s="518"/>
      <c r="DV226" s="518"/>
      <c r="DW226" s="518"/>
      <c r="DX226" s="411"/>
      <c r="DY226" s="411"/>
      <c r="DZ226" s="411"/>
      <c r="EA226" s="411"/>
      <c r="EB226" s="411"/>
      <c r="EC226" s="411"/>
      <c r="ED226" s="411"/>
      <c r="EE226" s="411"/>
      <c r="EF226" s="411"/>
      <c r="EG226" s="411"/>
      <c r="EH226" s="411"/>
      <c r="EI226" s="411"/>
      <c r="EJ226" s="411"/>
      <c r="EK226" s="411"/>
      <c r="EL226" s="411"/>
    </row>
    <row r="227" spans="1:144" s="300" customFormat="1" ht="15.6" customHeight="1" x14ac:dyDescent="0.15">
      <c r="A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c r="AJ227" s="230"/>
      <c r="AK227" s="230"/>
      <c r="AL227" s="230"/>
      <c r="AM227" s="230"/>
      <c r="AN227" s="518"/>
      <c r="AO227" s="675"/>
      <c r="AP227" s="675"/>
      <c r="AQ227" s="675"/>
      <c r="AR227" s="675"/>
      <c r="AS227" s="675"/>
      <c r="AT227" s="675"/>
      <c r="AU227" s="675"/>
      <c r="AV227" s="675"/>
      <c r="AW227" s="675"/>
      <c r="AX227" s="675"/>
      <c r="AY227" s="675"/>
      <c r="AZ227" s="675"/>
      <c r="BA227" s="675"/>
      <c r="BB227" s="675"/>
      <c r="BC227" s="675"/>
      <c r="BD227" s="675"/>
      <c r="BE227" s="675"/>
      <c r="BF227" s="675"/>
      <c r="BG227" s="675"/>
      <c r="BH227" s="675"/>
      <c r="BI227" s="675"/>
      <c r="BJ227" s="558"/>
      <c r="BK227" s="558"/>
      <c r="BL227" s="558"/>
      <c r="BM227" s="558"/>
      <c r="BN227" s="558"/>
      <c r="BO227" s="558"/>
      <c r="BP227" s="558"/>
      <c r="BQ227" s="558"/>
      <c r="BR227" s="558"/>
      <c r="BS227" s="558"/>
      <c r="BT227" s="558"/>
      <c r="BU227" s="558"/>
      <c r="BV227" s="558"/>
      <c r="BW227" s="558"/>
      <c r="BX227" s="558"/>
      <c r="BY227" s="558"/>
      <c r="BZ227" s="558"/>
      <c r="CA227" s="558"/>
      <c r="CB227" s="558"/>
      <c r="CC227" s="558"/>
      <c r="CD227" s="558"/>
      <c r="CE227" s="558"/>
      <c r="CF227" s="558"/>
      <c r="CG227" s="558"/>
      <c r="CH227" s="558"/>
      <c r="CI227" s="558"/>
      <c r="CJ227" s="558"/>
      <c r="CK227" s="558"/>
      <c r="CL227" s="558"/>
      <c r="CM227" s="558"/>
      <c r="CN227" s="558"/>
      <c r="CO227" s="558"/>
      <c r="CP227" s="558"/>
      <c r="CQ227" s="558"/>
      <c r="CR227" s="558"/>
      <c r="CS227" s="558"/>
      <c r="CT227" s="558"/>
      <c r="CU227" s="558"/>
      <c r="CV227" s="558"/>
      <c r="CW227" s="558"/>
      <c r="CX227" s="558"/>
      <c r="CY227" s="558"/>
      <c r="CZ227" s="558"/>
      <c r="DA227" s="558"/>
      <c r="DB227" s="558"/>
      <c r="DC227" s="558"/>
      <c r="DD227" s="558"/>
      <c r="DE227" s="558"/>
      <c r="DF227" s="518"/>
      <c r="DG227" s="518"/>
      <c r="DH227" s="518"/>
      <c r="DI227" s="518"/>
      <c r="DJ227" s="518"/>
      <c r="DK227" s="518"/>
      <c r="DL227" s="518"/>
      <c r="DM227" s="518"/>
      <c r="DN227" s="518"/>
      <c r="DO227" s="518"/>
      <c r="DP227" s="518"/>
      <c r="DQ227" s="518"/>
      <c r="DR227" s="518"/>
      <c r="DS227" s="518"/>
      <c r="DT227" s="518"/>
      <c r="DU227" s="518"/>
      <c r="DV227" s="518"/>
      <c r="DW227" s="518"/>
      <c r="DX227" s="411"/>
      <c r="DY227" s="411"/>
      <c r="DZ227" s="411"/>
      <c r="EA227" s="411"/>
      <c r="EB227" s="411"/>
      <c r="EC227" s="411"/>
      <c r="ED227" s="411"/>
      <c r="EE227" s="411"/>
      <c r="EF227" s="411"/>
      <c r="EG227" s="411"/>
      <c r="EH227" s="411"/>
      <c r="EI227" s="411"/>
      <c r="EJ227" s="411"/>
      <c r="EK227" s="411"/>
      <c r="EL227" s="411"/>
    </row>
    <row r="228" spans="1:144" s="300" customFormat="1" ht="15.6" customHeight="1" x14ac:dyDescent="0.15">
      <c r="A228" s="230"/>
      <c r="B228" s="257" t="s">
        <v>57</v>
      </c>
      <c r="C228" s="230"/>
      <c r="D228" s="408" t="s">
        <v>5725</v>
      </c>
      <c r="E228" s="408"/>
      <c r="F228" s="408"/>
      <c r="G228" s="408"/>
      <c r="H228" s="408"/>
      <c r="I228" s="408"/>
      <c r="J228" s="408"/>
      <c r="K228" s="408"/>
      <c r="L228" s="408"/>
      <c r="M228" s="408"/>
      <c r="N228" s="408"/>
      <c r="O228" s="408"/>
      <c r="P228" s="408"/>
      <c r="Q228" s="408"/>
      <c r="R228" s="408"/>
      <c r="S228" s="408"/>
      <c r="T228" s="408"/>
      <c r="U228" s="408"/>
      <c r="V228" s="408"/>
      <c r="W228" s="408"/>
      <c r="X228" s="408"/>
      <c r="Y228" s="408"/>
      <c r="Z228" s="408"/>
      <c r="AA228" s="408"/>
      <c r="AB228" s="408"/>
      <c r="AC228" s="408"/>
      <c r="AD228" s="408"/>
      <c r="AE228" s="408"/>
      <c r="AF228" s="408"/>
      <c r="AG228" s="408"/>
      <c r="AH228" s="408"/>
      <c r="AI228" s="408"/>
      <c r="AJ228" s="408"/>
      <c r="AK228" s="408"/>
      <c r="AL228" s="408"/>
      <c r="AM228" s="230"/>
      <c r="AN228" s="518"/>
      <c r="AO228" s="675"/>
      <c r="AP228" s="675"/>
      <c r="AQ228" s="675"/>
      <c r="AR228" s="675"/>
      <c r="AS228" s="675"/>
      <c r="AT228" s="675"/>
      <c r="AU228" s="675"/>
      <c r="AV228" s="675"/>
      <c r="AW228" s="675"/>
      <c r="AX228" s="675"/>
      <c r="AY228" s="675"/>
      <c r="AZ228" s="675"/>
      <c r="BA228" s="675"/>
      <c r="BB228" s="675"/>
      <c r="BC228" s="675"/>
      <c r="BD228" s="675"/>
      <c r="BE228" s="675"/>
      <c r="BF228" s="675"/>
      <c r="BG228" s="675"/>
      <c r="BH228" s="675"/>
      <c r="BI228" s="675"/>
      <c r="BJ228" s="558"/>
      <c r="BK228" s="558"/>
      <c r="BL228" s="558"/>
      <c r="BM228" s="558"/>
      <c r="BN228" s="558"/>
      <c r="BO228" s="558"/>
      <c r="BP228" s="558"/>
      <c r="BQ228" s="558"/>
      <c r="BR228" s="558"/>
      <c r="BS228" s="558"/>
      <c r="BT228" s="558"/>
      <c r="BU228" s="558"/>
      <c r="BV228" s="558"/>
      <c r="BW228" s="558"/>
      <c r="BX228" s="558"/>
      <c r="BY228" s="558"/>
      <c r="BZ228" s="558"/>
      <c r="CA228" s="558"/>
      <c r="CB228" s="558"/>
      <c r="CC228" s="558"/>
      <c r="CD228" s="558"/>
      <c r="CE228" s="558"/>
      <c r="CF228" s="558"/>
      <c r="CG228" s="558"/>
      <c r="CH228" s="558"/>
      <c r="CI228" s="558"/>
      <c r="CJ228" s="558"/>
      <c r="CK228" s="558"/>
      <c r="CL228" s="558"/>
      <c r="CM228" s="558"/>
      <c r="CN228" s="558"/>
      <c r="CO228" s="558"/>
      <c r="CP228" s="558"/>
      <c r="CQ228" s="558"/>
      <c r="CR228" s="558"/>
      <c r="CS228" s="558"/>
      <c r="CT228" s="558"/>
      <c r="CU228" s="558"/>
      <c r="CV228" s="558"/>
      <c r="CW228" s="558"/>
      <c r="CX228" s="558"/>
      <c r="CY228" s="558"/>
      <c r="CZ228" s="558"/>
      <c r="DA228" s="558"/>
      <c r="DB228" s="558"/>
      <c r="DC228" s="558"/>
      <c r="DD228" s="558"/>
      <c r="DE228" s="558"/>
      <c r="DF228" s="518"/>
      <c r="DG228" s="518"/>
      <c r="DH228" s="518"/>
      <c r="DI228" s="518"/>
      <c r="DJ228" s="518"/>
      <c r="DK228" s="518"/>
      <c r="DL228" s="518"/>
      <c r="DM228" s="518"/>
      <c r="DN228" s="518"/>
      <c r="DO228" s="518"/>
      <c r="DP228" s="518"/>
      <c r="DQ228" s="518"/>
      <c r="DR228" s="518"/>
      <c r="DS228" s="518"/>
      <c r="DT228" s="518"/>
      <c r="DU228" s="518"/>
      <c r="DV228" s="518"/>
      <c r="DW228" s="518"/>
      <c r="DX228" s="411"/>
      <c r="DY228" s="411"/>
      <c r="DZ228" s="411"/>
      <c r="EA228" s="411"/>
      <c r="EB228" s="411"/>
      <c r="EC228" s="411"/>
      <c r="ED228" s="411"/>
      <c r="EE228" s="411"/>
      <c r="EF228" s="411"/>
      <c r="EG228" s="411"/>
      <c r="EH228" s="411"/>
      <c r="EI228" s="411"/>
      <c r="EJ228" s="411"/>
      <c r="EK228" s="411"/>
      <c r="EL228" s="411"/>
    </row>
    <row r="229" spans="1:144" s="300" customFormat="1" ht="15.6" customHeight="1" x14ac:dyDescent="0.15">
      <c r="A229" s="230"/>
      <c r="B229" s="230"/>
      <c r="C229" s="406">
        <v>1</v>
      </c>
      <c r="D229" s="1481" t="s">
        <v>5724</v>
      </c>
      <c r="E229" s="1481"/>
      <c r="F229" s="1481"/>
      <c r="G229" s="1481"/>
      <c r="H229" s="1481"/>
      <c r="I229" s="1481"/>
      <c r="J229" s="1481"/>
      <c r="K229" s="1481"/>
      <c r="L229" s="1481"/>
      <c r="M229" s="1481"/>
      <c r="N229" s="1481"/>
      <c r="O229" s="1481"/>
      <c r="P229" s="1481"/>
      <c r="Q229" s="1481"/>
      <c r="R229" s="1481"/>
      <c r="S229" s="1481"/>
      <c r="T229" s="1481"/>
      <c r="U229" s="1481"/>
      <c r="V229" s="1481"/>
      <c r="W229" s="1481"/>
      <c r="X229" s="1481"/>
      <c r="Y229" s="1481"/>
      <c r="Z229" s="1481"/>
      <c r="AA229" s="1481"/>
      <c r="AB229" s="1481"/>
      <c r="AC229" s="1481"/>
      <c r="AD229" s="1481"/>
      <c r="AE229" s="1481"/>
      <c r="AF229" s="1481"/>
      <c r="AG229" s="1481"/>
      <c r="AH229" s="1481"/>
      <c r="AI229" s="1481"/>
      <c r="AJ229" s="1481"/>
      <c r="AK229" s="1481"/>
      <c r="AL229" s="506"/>
      <c r="AM229" s="506"/>
      <c r="AN229" s="518"/>
      <c r="AO229" s="675"/>
      <c r="AP229" s="675"/>
      <c r="AQ229" s="675"/>
      <c r="AR229" s="675"/>
      <c r="AS229" s="675"/>
      <c r="AT229" s="675"/>
      <c r="AU229" s="675"/>
      <c r="AV229" s="675"/>
      <c r="AW229" s="675"/>
      <c r="AX229" s="675"/>
      <c r="AY229" s="675"/>
      <c r="AZ229" s="675"/>
      <c r="BA229" s="675"/>
      <c r="BB229" s="675"/>
      <c r="BC229" s="675"/>
      <c r="BD229" s="675"/>
      <c r="BE229" s="675"/>
      <c r="BF229" s="675"/>
      <c r="BG229" s="675"/>
      <c r="BH229" s="675"/>
      <c r="BI229" s="675"/>
      <c r="BJ229" s="558"/>
      <c r="BK229" s="558"/>
      <c r="BL229" s="558"/>
      <c r="BM229" s="558"/>
      <c r="BN229" s="558"/>
      <c r="BO229" s="558"/>
      <c r="BP229" s="558"/>
      <c r="BQ229" s="558"/>
      <c r="BR229" s="558"/>
      <c r="BS229" s="558"/>
      <c r="BT229" s="558"/>
      <c r="BU229" s="558"/>
      <c r="BV229" s="558"/>
      <c r="BW229" s="558"/>
      <c r="BX229" s="558"/>
      <c r="BY229" s="558"/>
      <c r="BZ229" s="558"/>
      <c r="CA229" s="558"/>
      <c r="CB229" s="558"/>
      <c r="CC229" s="558"/>
      <c r="CD229" s="558"/>
      <c r="CE229" s="558"/>
      <c r="CF229" s="558"/>
      <c r="CG229" s="558"/>
      <c r="CH229" s="558"/>
      <c r="CI229" s="558"/>
      <c r="CJ229" s="558"/>
      <c r="CK229" s="558"/>
      <c r="CL229" s="558"/>
      <c r="CM229" s="558"/>
      <c r="CN229" s="558"/>
      <c r="CO229" s="558"/>
      <c r="CP229" s="558"/>
      <c r="CQ229" s="558"/>
      <c r="CR229" s="558"/>
      <c r="CS229" s="558"/>
      <c r="CT229" s="558"/>
      <c r="CU229" s="558"/>
      <c r="CV229" s="558"/>
      <c r="CW229" s="558"/>
      <c r="CX229" s="558"/>
      <c r="CY229" s="558"/>
      <c r="CZ229" s="558"/>
      <c r="DA229" s="558"/>
      <c r="DB229" s="558"/>
      <c r="DC229" s="558"/>
      <c r="DD229" s="558"/>
      <c r="DE229" s="558"/>
      <c r="DF229" s="518"/>
      <c r="DG229" s="518"/>
      <c r="DH229" s="518"/>
      <c r="DI229" s="518"/>
      <c r="DJ229" s="518"/>
      <c r="DK229" s="518"/>
      <c r="DL229" s="518"/>
      <c r="DM229" s="518"/>
      <c r="DN229" s="518"/>
      <c r="DO229" s="518"/>
      <c r="DP229" s="518"/>
      <c r="DQ229" s="518"/>
      <c r="DR229" s="518"/>
      <c r="DS229" s="518"/>
      <c r="DT229" s="518"/>
      <c r="DU229" s="518"/>
      <c r="DV229" s="518"/>
      <c r="DW229" s="518"/>
      <c r="DX229" s="411"/>
      <c r="DY229" s="411"/>
      <c r="DZ229" s="411"/>
      <c r="EA229" s="411"/>
      <c r="EB229" s="411"/>
      <c r="EC229" s="411"/>
      <c r="ED229" s="411"/>
    </row>
    <row r="230" spans="1:144" s="300" customFormat="1" ht="4.5" customHeight="1" x14ac:dyDescent="0.15">
      <c r="A230" s="230"/>
      <c r="B230" s="230"/>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30"/>
      <c r="AN230" s="518"/>
      <c r="AO230" s="675"/>
      <c r="AP230" s="675"/>
      <c r="AQ230" s="675"/>
      <c r="AR230" s="675"/>
      <c r="AS230" s="675"/>
      <c r="AT230" s="675"/>
      <c r="AU230" s="675"/>
      <c r="AV230" s="675"/>
      <c r="AW230" s="675"/>
      <c r="AX230" s="675"/>
      <c r="AY230" s="675"/>
      <c r="AZ230" s="675"/>
      <c r="BA230" s="675"/>
      <c r="BB230" s="675"/>
      <c r="BC230" s="675"/>
      <c r="BD230" s="675"/>
      <c r="BE230" s="675"/>
      <c r="BF230" s="675"/>
      <c r="BG230" s="675"/>
      <c r="BH230" s="675"/>
      <c r="BI230" s="675"/>
      <c r="BJ230" s="558"/>
      <c r="BK230" s="558"/>
      <c r="BL230" s="558"/>
      <c r="BM230" s="558"/>
      <c r="BN230" s="558"/>
      <c r="BO230" s="558"/>
      <c r="BP230" s="558"/>
      <c r="BQ230" s="558"/>
      <c r="BR230" s="558"/>
      <c r="BS230" s="558"/>
      <c r="BT230" s="558"/>
      <c r="BU230" s="558"/>
      <c r="BV230" s="558"/>
      <c r="BW230" s="558"/>
      <c r="BX230" s="558"/>
      <c r="BY230" s="558"/>
      <c r="BZ230" s="558"/>
      <c r="CA230" s="558"/>
      <c r="CB230" s="558"/>
      <c r="CC230" s="558"/>
      <c r="CD230" s="558"/>
      <c r="CE230" s="558"/>
      <c r="CF230" s="558"/>
      <c r="CG230" s="558"/>
      <c r="CH230" s="558"/>
      <c r="CI230" s="558"/>
      <c r="CJ230" s="558"/>
      <c r="CK230" s="558"/>
      <c r="CL230" s="558"/>
      <c r="CM230" s="558"/>
      <c r="CN230" s="558"/>
      <c r="CO230" s="558"/>
      <c r="CP230" s="558"/>
      <c r="CQ230" s="558"/>
      <c r="CR230" s="558"/>
      <c r="CS230" s="558"/>
      <c r="CT230" s="558"/>
      <c r="CU230" s="558"/>
      <c r="CV230" s="558"/>
      <c r="CW230" s="558"/>
      <c r="CX230" s="558"/>
      <c r="CY230" s="558"/>
      <c r="CZ230" s="558"/>
      <c r="DA230" s="558"/>
      <c r="DB230" s="558"/>
      <c r="DC230" s="558"/>
      <c r="DD230" s="558"/>
      <c r="DE230" s="558"/>
      <c r="DF230" s="518"/>
      <c r="DG230" s="518"/>
      <c r="DH230" s="518"/>
      <c r="DI230" s="518"/>
      <c r="DJ230" s="518"/>
      <c r="DK230" s="518"/>
      <c r="DL230" s="518"/>
      <c r="DM230" s="518"/>
      <c r="DN230" s="518"/>
      <c r="DO230" s="518"/>
      <c r="DP230" s="518"/>
      <c r="DQ230" s="518"/>
      <c r="DR230" s="518"/>
      <c r="DS230" s="518"/>
      <c r="DT230" s="518"/>
      <c r="DU230" s="518"/>
      <c r="DV230" s="518"/>
      <c r="DW230" s="518"/>
      <c r="DX230" s="411"/>
      <c r="DY230" s="411"/>
      <c r="DZ230" s="411"/>
      <c r="EA230" s="411"/>
      <c r="EB230" s="411"/>
      <c r="EC230" s="411"/>
      <c r="ED230" s="411"/>
    </row>
    <row r="231" spans="1:144" s="300" customFormat="1" ht="15.45" customHeight="1" x14ac:dyDescent="0.15">
      <c r="A231" s="230"/>
      <c r="B231" s="230"/>
      <c r="C231" s="406">
        <v>2</v>
      </c>
      <c r="D231" s="1482" t="s">
        <v>5713</v>
      </c>
      <c r="E231" s="1482"/>
      <c r="F231" s="1482"/>
      <c r="G231" s="1482"/>
      <c r="H231" s="1482"/>
      <c r="I231" s="1482"/>
      <c r="J231" s="1482"/>
      <c r="K231" s="1482"/>
      <c r="L231" s="1482"/>
      <c r="M231" s="1482"/>
      <c r="N231" s="1482"/>
      <c r="O231" s="1482"/>
      <c r="P231" s="1482"/>
      <c r="Q231" s="1482"/>
      <c r="R231" s="1482"/>
      <c r="S231" s="1482"/>
      <c r="T231" s="1482"/>
      <c r="U231" s="1482"/>
      <c r="V231" s="1482"/>
      <c r="W231" s="1482"/>
      <c r="X231" s="1482"/>
      <c r="Y231" s="1482"/>
      <c r="Z231" s="1482"/>
      <c r="AA231" s="1482"/>
      <c r="AB231" s="1482"/>
      <c r="AC231" s="1482"/>
      <c r="AD231" s="1482"/>
      <c r="AE231" s="1482"/>
      <c r="AF231" s="1482"/>
      <c r="AG231" s="1482"/>
      <c r="AH231" s="1482"/>
      <c r="AI231" s="1482"/>
      <c r="AJ231" s="1482"/>
      <c r="AK231" s="1482"/>
      <c r="AL231" s="1482"/>
      <c r="AM231" s="230"/>
      <c r="AN231" s="518"/>
      <c r="AO231" s="675"/>
      <c r="AP231" s="675"/>
      <c r="AQ231" s="675"/>
      <c r="AR231" s="675"/>
      <c r="AS231" s="675"/>
      <c r="AT231" s="675"/>
      <c r="AU231" s="675"/>
      <c r="AV231" s="675"/>
      <c r="AW231" s="675"/>
      <c r="AX231" s="675"/>
      <c r="AY231" s="675"/>
      <c r="AZ231" s="675"/>
      <c r="BA231" s="675"/>
      <c r="BB231" s="675"/>
      <c r="BC231" s="675"/>
      <c r="BD231" s="675"/>
      <c r="BE231" s="675"/>
      <c r="BF231" s="675"/>
      <c r="BG231" s="675"/>
      <c r="BH231" s="675"/>
      <c r="BI231" s="675"/>
      <c r="BJ231" s="558"/>
      <c r="BK231" s="558"/>
      <c r="BL231" s="558"/>
      <c r="BM231" s="558"/>
      <c r="BN231" s="558"/>
      <c r="BO231" s="558"/>
      <c r="BP231" s="558"/>
      <c r="BQ231" s="558"/>
      <c r="BR231" s="558"/>
      <c r="BS231" s="558"/>
      <c r="BT231" s="558"/>
      <c r="BU231" s="558"/>
      <c r="BV231" s="558"/>
      <c r="BW231" s="558"/>
      <c r="BX231" s="558"/>
      <c r="BY231" s="558"/>
      <c r="BZ231" s="558"/>
      <c r="CA231" s="558"/>
      <c r="CB231" s="558"/>
      <c r="CC231" s="558"/>
      <c r="CD231" s="558"/>
      <c r="CE231" s="558"/>
      <c r="CF231" s="558"/>
      <c r="CG231" s="558"/>
      <c r="CH231" s="558"/>
      <c r="CI231" s="558"/>
      <c r="CJ231" s="558"/>
      <c r="CK231" s="558"/>
      <c r="CL231" s="558"/>
      <c r="CM231" s="558"/>
      <c r="CN231" s="558"/>
      <c r="CO231" s="558"/>
      <c r="CP231" s="558"/>
      <c r="CQ231" s="558"/>
      <c r="CR231" s="558"/>
      <c r="CS231" s="558"/>
      <c r="CT231" s="558"/>
      <c r="CU231" s="558"/>
      <c r="CV231" s="558"/>
      <c r="CW231" s="558"/>
      <c r="CX231" s="558"/>
      <c r="CY231" s="558"/>
      <c r="CZ231" s="558"/>
      <c r="DA231" s="558"/>
      <c r="DB231" s="558"/>
      <c r="DC231" s="558"/>
      <c r="DD231" s="558"/>
      <c r="DE231" s="558"/>
      <c r="DF231" s="518"/>
      <c r="DG231" s="518"/>
      <c r="DH231" s="518"/>
      <c r="DI231" s="518"/>
      <c r="DJ231" s="518"/>
      <c r="DK231" s="518"/>
      <c r="DL231" s="518"/>
      <c r="DM231" s="518"/>
      <c r="DN231" s="518"/>
      <c r="DO231" s="518"/>
      <c r="DP231" s="518"/>
      <c r="DQ231" s="518"/>
      <c r="DR231" s="518"/>
      <c r="DS231" s="518"/>
      <c r="DT231" s="518"/>
      <c r="DU231" s="518"/>
      <c r="DV231" s="518"/>
      <c r="DW231" s="518"/>
      <c r="DX231" s="411"/>
      <c r="DY231" s="411"/>
      <c r="DZ231" s="411"/>
      <c r="EA231" s="411"/>
      <c r="EB231" s="411"/>
      <c r="EC231" s="411"/>
      <c r="ED231" s="411"/>
    </row>
    <row r="232" spans="1:144" s="300" customFormat="1" ht="4.5" customHeight="1" x14ac:dyDescent="0.15">
      <c r="A232" s="230"/>
      <c r="B232" s="230"/>
      <c r="C232" s="406"/>
      <c r="D232" s="408"/>
      <c r="E232" s="408"/>
      <c r="F232" s="408"/>
      <c r="G232" s="408"/>
      <c r="H232" s="408"/>
      <c r="I232" s="408"/>
      <c r="J232" s="408"/>
      <c r="K232" s="408"/>
      <c r="L232" s="408"/>
      <c r="M232" s="408"/>
      <c r="N232" s="408"/>
      <c r="O232" s="408"/>
      <c r="P232" s="408"/>
      <c r="Q232" s="408"/>
      <c r="R232" s="408"/>
      <c r="S232" s="408"/>
      <c r="T232" s="408"/>
      <c r="U232" s="408"/>
      <c r="V232" s="408"/>
      <c r="W232" s="408"/>
      <c r="X232" s="408"/>
      <c r="Y232" s="408"/>
      <c r="Z232" s="408"/>
      <c r="AA232" s="408"/>
      <c r="AB232" s="408"/>
      <c r="AC232" s="408"/>
      <c r="AD232" s="408"/>
      <c r="AE232" s="408"/>
      <c r="AF232" s="408"/>
      <c r="AG232" s="408"/>
      <c r="AH232" s="408"/>
      <c r="AI232" s="408"/>
      <c r="AJ232" s="408"/>
      <c r="AK232" s="408"/>
      <c r="AL232" s="408"/>
      <c r="AM232" s="230"/>
      <c r="AN232" s="518"/>
      <c r="AO232" s="675"/>
      <c r="AP232" s="675"/>
      <c r="AQ232" s="675"/>
      <c r="AR232" s="675"/>
      <c r="AS232" s="675"/>
      <c r="AT232" s="675"/>
      <c r="AU232" s="675"/>
      <c r="AV232" s="675"/>
      <c r="AW232" s="675"/>
      <c r="AX232" s="675"/>
      <c r="AY232" s="675"/>
      <c r="AZ232" s="675"/>
      <c r="BA232" s="675"/>
      <c r="BB232" s="675"/>
      <c r="BC232" s="675"/>
      <c r="BD232" s="675"/>
      <c r="BE232" s="675"/>
      <c r="BF232" s="675"/>
      <c r="BG232" s="675"/>
      <c r="BH232" s="675"/>
      <c r="BI232" s="675"/>
      <c r="BJ232" s="558"/>
      <c r="BK232" s="558"/>
      <c r="BL232" s="558"/>
      <c r="BM232" s="558"/>
      <c r="BN232" s="558"/>
      <c r="BO232" s="558"/>
      <c r="BP232" s="558"/>
      <c r="BQ232" s="558"/>
      <c r="BR232" s="558"/>
      <c r="BS232" s="558"/>
      <c r="BT232" s="558"/>
      <c r="BU232" s="558"/>
      <c r="BV232" s="558"/>
      <c r="BW232" s="558"/>
      <c r="BX232" s="558"/>
      <c r="BY232" s="558"/>
      <c r="BZ232" s="558"/>
      <c r="CA232" s="558"/>
      <c r="CB232" s="558"/>
      <c r="CC232" s="558"/>
      <c r="CD232" s="558"/>
      <c r="CE232" s="558"/>
      <c r="CF232" s="558"/>
      <c r="CG232" s="558"/>
      <c r="CH232" s="558"/>
      <c r="CI232" s="558"/>
      <c r="CJ232" s="558"/>
      <c r="CK232" s="558"/>
      <c r="CL232" s="558"/>
      <c r="CM232" s="558"/>
      <c r="CN232" s="558"/>
      <c r="CO232" s="558"/>
      <c r="CP232" s="558"/>
      <c r="CQ232" s="558"/>
      <c r="CR232" s="558"/>
      <c r="CS232" s="558"/>
      <c r="CT232" s="558"/>
      <c r="CU232" s="558"/>
      <c r="CV232" s="558"/>
      <c r="CW232" s="558"/>
      <c r="CX232" s="558"/>
      <c r="CY232" s="558"/>
      <c r="CZ232" s="558"/>
      <c r="DA232" s="558"/>
      <c r="DB232" s="558"/>
      <c r="DC232" s="558"/>
      <c r="DD232" s="558"/>
      <c r="DE232" s="558"/>
      <c r="DF232" s="518"/>
      <c r="DG232" s="518"/>
      <c r="DH232" s="518"/>
      <c r="DI232" s="518"/>
      <c r="DJ232" s="518"/>
      <c r="DK232" s="518"/>
      <c r="DL232" s="518"/>
      <c r="DM232" s="518"/>
      <c r="DN232" s="518"/>
      <c r="DO232" s="518"/>
      <c r="DP232" s="518"/>
      <c r="DQ232" s="518"/>
      <c r="DR232" s="518"/>
      <c r="DS232" s="518"/>
      <c r="DT232" s="518"/>
      <c r="DU232" s="518"/>
      <c r="DV232" s="518"/>
      <c r="DW232" s="518"/>
      <c r="DX232" s="411"/>
      <c r="DY232" s="411"/>
      <c r="DZ232" s="411"/>
      <c r="EA232" s="411"/>
      <c r="EB232" s="411"/>
      <c r="EC232" s="411"/>
      <c r="ED232" s="411"/>
    </row>
    <row r="233" spans="1:144" s="300" customFormat="1" ht="165" customHeight="1" x14ac:dyDescent="0.15">
      <c r="A233" s="230"/>
      <c r="B233" s="230"/>
      <c r="C233" s="406">
        <v>3</v>
      </c>
      <c r="D233" s="1482" t="s">
        <v>5734</v>
      </c>
      <c r="E233" s="1482"/>
      <c r="F233" s="1482"/>
      <c r="G233" s="1482"/>
      <c r="H233" s="1482"/>
      <c r="I233" s="1482"/>
      <c r="J233" s="1482"/>
      <c r="K233" s="1482"/>
      <c r="L233" s="1482"/>
      <c r="M233" s="1482"/>
      <c r="N233" s="1482"/>
      <c r="O233" s="1482"/>
      <c r="P233" s="1482"/>
      <c r="Q233" s="1482"/>
      <c r="R233" s="1482"/>
      <c r="S233" s="1482"/>
      <c r="T233" s="1482"/>
      <c r="U233" s="1482"/>
      <c r="V233" s="1482"/>
      <c r="W233" s="1482"/>
      <c r="X233" s="1482"/>
      <c r="Y233" s="1482"/>
      <c r="Z233" s="1482"/>
      <c r="AA233" s="1482"/>
      <c r="AB233" s="1482"/>
      <c r="AC233" s="1482"/>
      <c r="AD233" s="1482"/>
      <c r="AE233" s="1482"/>
      <c r="AF233" s="1482"/>
      <c r="AG233" s="1482"/>
      <c r="AH233" s="1482"/>
      <c r="AI233" s="1482"/>
      <c r="AJ233" s="1482"/>
      <c r="AK233" s="1482"/>
      <c r="AL233" s="408"/>
      <c r="AM233" s="230"/>
      <c r="AN233" s="518"/>
      <c r="AO233" s="675"/>
      <c r="AP233" s="675"/>
      <c r="AQ233" s="675"/>
      <c r="AR233" s="675"/>
      <c r="AS233" s="675"/>
      <c r="AT233" s="675"/>
      <c r="AU233" s="675"/>
      <c r="AV233" s="675"/>
      <c r="AW233" s="675"/>
      <c r="AX233" s="675"/>
      <c r="AY233" s="675"/>
      <c r="AZ233" s="675"/>
      <c r="BA233" s="675"/>
      <c r="BB233" s="675"/>
      <c r="BC233" s="675"/>
      <c r="BD233" s="675"/>
      <c r="BE233" s="675"/>
      <c r="BF233" s="675"/>
      <c r="BG233" s="675"/>
      <c r="BH233" s="675"/>
      <c r="BI233" s="675"/>
      <c r="BJ233" s="558"/>
      <c r="BK233" s="558"/>
      <c r="BL233" s="558"/>
      <c r="BM233" s="558"/>
      <c r="BN233" s="558"/>
      <c r="BO233" s="558"/>
      <c r="BP233" s="558"/>
      <c r="BQ233" s="558"/>
      <c r="BR233" s="558"/>
      <c r="BS233" s="558"/>
      <c r="BT233" s="558"/>
      <c r="BU233" s="558"/>
      <c r="BV233" s="558"/>
      <c r="BW233" s="558"/>
      <c r="BX233" s="558"/>
      <c r="BY233" s="558"/>
      <c r="BZ233" s="558"/>
      <c r="CA233" s="558"/>
      <c r="CB233" s="558"/>
      <c r="CC233" s="558"/>
      <c r="CD233" s="558"/>
      <c r="CE233" s="558"/>
      <c r="CF233" s="558"/>
      <c r="CG233" s="558"/>
      <c r="CH233" s="558"/>
      <c r="CI233" s="558"/>
      <c r="CJ233" s="558"/>
      <c r="CK233" s="558"/>
      <c r="CL233" s="558"/>
      <c r="CM233" s="558"/>
      <c r="CN233" s="558"/>
      <c r="CO233" s="558"/>
      <c r="CP233" s="558"/>
      <c r="CQ233" s="558"/>
      <c r="CR233" s="558"/>
      <c r="CS233" s="558"/>
      <c r="CT233" s="558"/>
      <c r="CU233" s="558"/>
      <c r="CV233" s="558"/>
      <c r="CW233" s="558"/>
      <c r="CX233" s="558"/>
      <c r="CY233" s="558"/>
      <c r="CZ233" s="558"/>
      <c r="DA233" s="558"/>
      <c r="DB233" s="558"/>
      <c r="DC233" s="558"/>
      <c r="DD233" s="558"/>
      <c r="DE233" s="558"/>
      <c r="DF233" s="518"/>
      <c r="DG233" s="518"/>
      <c r="DH233" s="518"/>
      <c r="DI233" s="518"/>
      <c r="DJ233" s="518"/>
      <c r="DK233" s="518"/>
      <c r="DL233" s="518"/>
      <c r="DM233" s="518"/>
      <c r="DN233" s="518"/>
      <c r="DO233" s="518"/>
      <c r="DP233" s="518"/>
      <c r="DQ233" s="518"/>
      <c r="DR233" s="518"/>
      <c r="DS233" s="518"/>
      <c r="DT233" s="518"/>
      <c r="DU233" s="518"/>
      <c r="DV233" s="518"/>
      <c r="DW233" s="518"/>
      <c r="DX233" s="411"/>
      <c r="DY233" s="411"/>
      <c r="DZ233" s="411"/>
      <c r="EA233" s="411"/>
      <c r="EB233" s="411"/>
      <c r="EC233" s="411"/>
      <c r="ED233" s="411"/>
      <c r="EM233" s="230"/>
      <c r="EN233" s="230"/>
    </row>
    <row r="234" spans="1:144" s="300" customFormat="1" ht="4.5" customHeight="1" x14ac:dyDescent="0.15">
      <c r="A234" s="230"/>
      <c r="B234" s="230"/>
      <c r="C234" s="406"/>
      <c r="D234" s="408"/>
      <c r="E234" s="408"/>
      <c r="F234" s="408"/>
      <c r="G234" s="408"/>
      <c r="H234" s="408"/>
      <c r="I234" s="408"/>
      <c r="J234" s="408"/>
      <c r="K234" s="408"/>
      <c r="L234" s="408"/>
      <c r="M234" s="408"/>
      <c r="N234" s="408"/>
      <c r="O234" s="408"/>
      <c r="P234" s="408"/>
      <c r="Q234" s="408"/>
      <c r="R234" s="408"/>
      <c r="S234" s="408"/>
      <c r="T234" s="408"/>
      <c r="U234" s="408"/>
      <c r="V234" s="408"/>
      <c r="W234" s="408"/>
      <c r="X234" s="408"/>
      <c r="Y234" s="408"/>
      <c r="Z234" s="408"/>
      <c r="AA234" s="408"/>
      <c r="AB234" s="408"/>
      <c r="AC234" s="408"/>
      <c r="AD234" s="408"/>
      <c r="AE234" s="408"/>
      <c r="AF234" s="408"/>
      <c r="AG234" s="408"/>
      <c r="AH234" s="408"/>
      <c r="AI234" s="408"/>
      <c r="AJ234" s="408"/>
      <c r="AK234" s="408"/>
      <c r="AL234" s="408"/>
      <c r="AM234" s="230"/>
      <c r="AN234" s="518"/>
      <c r="AO234" s="675"/>
      <c r="AP234" s="675"/>
      <c r="AQ234" s="675"/>
      <c r="AR234" s="675"/>
      <c r="AS234" s="675"/>
      <c r="AT234" s="675"/>
      <c r="AU234" s="675"/>
      <c r="AV234" s="675"/>
      <c r="AW234" s="675"/>
      <c r="AX234" s="675"/>
      <c r="AY234" s="675"/>
      <c r="AZ234" s="675"/>
      <c r="BA234" s="675"/>
      <c r="BB234" s="675"/>
      <c r="BC234" s="675"/>
      <c r="BD234" s="675"/>
      <c r="BE234" s="675"/>
      <c r="BF234" s="675"/>
      <c r="BG234" s="675"/>
      <c r="BH234" s="675"/>
      <c r="BI234" s="675"/>
      <c r="BJ234" s="558"/>
      <c r="BK234" s="558"/>
      <c r="BL234" s="558"/>
      <c r="BM234" s="558"/>
      <c r="BN234" s="558"/>
      <c r="BO234" s="558"/>
      <c r="BP234" s="558"/>
      <c r="BQ234" s="558"/>
      <c r="BR234" s="558"/>
      <c r="BS234" s="558"/>
      <c r="BT234" s="558"/>
      <c r="BU234" s="558"/>
      <c r="BV234" s="558"/>
      <c r="BW234" s="558"/>
      <c r="BX234" s="558"/>
      <c r="BY234" s="558"/>
      <c r="BZ234" s="558"/>
      <c r="CA234" s="558"/>
      <c r="CB234" s="558"/>
      <c r="CC234" s="558"/>
      <c r="CD234" s="558"/>
      <c r="CE234" s="558"/>
      <c r="CF234" s="558"/>
      <c r="CG234" s="558"/>
      <c r="CH234" s="558"/>
      <c r="CI234" s="558"/>
      <c r="CJ234" s="558"/>
      <c r="CK234" s="558"/>
      <c r="CL234" s="558"/>
      <c r="CM234" s="558"/>
      <c r="CN234" s="558"/>
      <c r="CO234" s="558"/>
      <c r="CP234" s="558"/>
      <c r="CQ234" s="558"/>
      <c r="CR234" s="558"/>
      <c r="CS234" s="558"/>
      <c r="CT234" s="558"/>
      <c r="CU234" s="558"/>
      <c r="CV234" s="558"/>
      <c r="CW234" s="558"/>
      <c r="CX234" s="558"/>
      <c r="CY234" s="558"/>
      <c r="CZ234" s="558"/>
      <c r="DA234" s="558"/>
      <c r="DB234" s="558"/>
      <c r="DC234" s="558"/>
      <c r="DD234" s="558"/>
      <c r="DE234" s="558"/>
      <c r="DF234" s="518"/>
      <c r="DG234" s="518"/>
      <c r="DH234" s="518"/>
      <c r="DI234" s="518"/>
      <c r="DJ234" s="518"/>
      <c r="DK234" s="518"/>
      <c r="DL234" s="518"/>
      <c r="DM234" s="518"/>
      <c r="DN234" s="518"/>
      <c r="DO234" s="518"/>
      <c r="DP234" s="518"/>
      <c r="DQ234" s="518"/>
      <c r="DR234" s="518"/>
      <c r="DS234" s="518"/>
      <c r="DT234" s="518"/>
      <c r="DU234" s="518"/>
      <c r="DV234" s="518"/>
      <c r="DW234" s="518"/>
      <c r="DX234" s="411"/>
      <c r="DY234" s="411"/>
      <c r="DZ234" s="411"/>
      <c r="EA234" s="411"/>
      <c r="EB234" s="411"/>
      <c r="EC234" s="411"/>
      <c r="ED234" s="411"/>
      <c r="EM234" s="254"/>
      <c r="EN234" s="254"/>
    </row>
    <row r="235" spans="1:144" s="300" customFormat="1" ht="40.950000000000003" customHeight="1" x14ac:dyDescent="0.15">
      <c r="A235" s="230"/>
      <c r="B235" s="230"/>
      <c r="C235" s="406">
        <v>4</v>
      </c>
      <c r="D235" s="1482" t="s">
        <v>5735</v>
      </c>
      <c r="E235" s="1482"/>
      <c r="F235" s="1482"/>
      <c r="G235" s="1482"/>
      <c r="H235" s="1482"/>
      <c r="I235" s="1482"/>
      <c r="J235" s="1482"/>
      <c r="K235" s="1482"/>
      <c r="L235" s="1482"/>
      <c r="M235" s="1482"/>
      <c r="N235" s="1482"/>
      <c r="O235" s="1482"/>
      <c r="P235" s="1482"/>
      <c r="Q235" s="1482"/>
      <c r="R235" s="1482"/>
      <c r="S235" s="1482"/>
      <c r="T235" s="1482"/>
      <c r="U235" s="1482"/>
      <c r="V235" s="1482"/>
      <c r="W235" s="1482"/>
      <c r="X235" s="1482"/>
      <c r="Y235" s="1482"/>
      <c r="Z235" s="1482"/>
      <c r="AA235" s="1482"/>
      <c r="AB235" s="1482"/>
      <c r="AC235" s="1482"/>
      <c r="AD235" s="1482"/>
      <c r="AE235" s="1482"/>
      <c r="AF235" s="1482"/>
      <c r="AG235" s="1482"/>
      <c r="AH235" s="1482"/>
      <c r="AI235" s="1482"/>
      <c r="AJ235" s="1482"/>
      <c r="AK235" s="1482"/>
      <c r="AL235" s="408"/>
      <c r="AM235" s="230"/>
      <c r="AN235" s="518"/>
      <c r="AO235" s="675"/>
      <c r="AP235" s="675"/>
      <c r="AQ235" s="675"/>
      <c r="AR235" s="675"/>
      <c r="AS235" s="675"/>
      <c r="AT235" s="675"/>
      <c r="AU235" s="675"/>
      <c r="AV235" s="675"/>
      <c r="AW235" s="675"/>
      <c r="AX235" s="675"/>
      <c r="AY235" s="675"/>
      <c r="AZ235" s="675"/>
      <c r="BA235" s="675"/>
      <c r="BB235" s="675"/>
      <c r="BC235" s="675"/>
      <c r="BD235" s="675"/>
      <c r="BE235" s="675"/>
      <c r="BF235" s="675"/>
      <c r="BG235" s="675"/>
      <c r="BH235" s="675"/>
      <c r="BI235" s="675"/>
      <c r="BJ235" s="558"/>
      <c r="BK235" s="558"/>
      <c r="BL235" s="558"/>
      <c r="BM235" s="558"/>
      <c r="BN235" s="558"/>
      <c r="BO235" s="558"/>
      <c r="BP235" s="558"/>
      <c r="BQ235" s="558"/>
      <c r="BR235" s="558"/>
      <c r="BS235" s="558"/>
      <c r="BT235" s="558"/>
      <c r="BU235" s="558"/>
      <c r="BV235" s="558"/>
      <c r="BW235" s="558"/>
      <c r="BX235" s="558"/>
      <c r="BY235" s="558"/>
      <c r="BZ235" s="558"/>
      <c r="CA235" s="558"/>
      <c r="CB235" s="558"/>
      <c r="CC235" s="558"/>
      <c r="CD235" s="558"/>
      <c r="CE235" s="558"/>
      <c r="CF235" s="558"/>
      <c r="CG235" s="558"/>
      <c r="CH235" s="558"/>
      <c r="CI235" s="558"/>
      <c r="CJ235" s="558"/>
      <c r="CK235" s="558"/>
      <c r="CL235" s="558"/>
      <c r="CM235" s="558"/>
      <c r="CN235" s="558"/>
      <c r="CO235" s="558"/>
      <c r="CP235" s="558"/>
      <c r="CQ235" s="558"/>
      <c r="CR235" s="558"/>
      <c r="CS235" s="558"/>
      <c r="CT235" s="558"/>
      <c r="CU235" s="558"/>
      <c r="CV235" s="558"/>
      <c r="CW235" s="558"/>
      <c r="CX235" s="558"/>
      <c r="CY235" s="558"/>
      <c r="CZ235" s="558"/>
      <c r="DA235" s="558"/>
      <c r="DB235" s="558"/>
      <c r="DC235" s="558"/>
      <c r="DD235" s="558"/>
      <c r="DE235" s="558"/>
      <c r="DF235" s="518"/>
      <c r="DG235" s="518"/>
      <c r="DH235" s="518"/>
      <c r="DI235" s="518"/>
      <c r="DJ235" s="518"/>
      <c r="DK235" s="518"/>
      <c r="DL235" s="518"/>
      <c r="DM235" s="518"/>
      <c r="DN235" s="518"/>
      <c r="DO235" s="518"/>
      <c r="DP235" s="518"/>
      <c r="DQ235" s="518"/>
      <c r="DR235" s="518"/>
      <c r="DS235" s="518"/>
      <c r="DT235" s="518"/>
      <c r="DU235" s="518"/>
      <c r="DV235" s="518"/>
      <c r="DW235" s="518"/>
      <c r="DX235" s="411"/>
      <c r="DY235" s="411"/>
      <c r="DZ235" s="411"/>
      <c r="EA235" s="411"/>
      <c r="EB235" s="411"/>
      <c r="EC235" s="411"/>
      <c r="ED235" s="411"/>
      <c r="EM235" s="254"/>
      <c r="EN235" s="254"/>
    </row>
    <row r="236" spans="1:144" s="300" customFormat="1" ht="4.5" customHeight="1" x14ac:dyDescent="0.15">
      <c r="A236" s="230"/>
      <c r="B236" s="230"/>
      <c r="C236" s="406"/>
      <c r="D236" s="408"/>
      <c r="E236" s="408"/>
      <c r="F236" s="408"/>
      <c r="G236" s="408"/>
      <c r="H236" s="408"/>
      <c r="I236" s="408"/>
      <c r="J236" s="408"/>
      <c r="K236" s="408"/>
      <c r="L236" s="408"/>
      <c r="M236" s="408"/>
      <c r="N236" s="408"/>
      <c r="O236" s="408"/>
      <c r="P236" s="408"/>
      <c r="Q236" s="408"/>
      <c r="R236" s="408"/>
      <c r="S236" s="408"/>
      <c r="T236" s="408"/>
      <c r="U236" s="408"/>
      <c r="V236" s="408"/>
      <c r="W236" s="408"/>
      <c r="X236" s="408"/>
      <c r="Y236" s="408"/>
      <c r="Z236" s="408"/>
      <c r="AA236" s="408"/>
      <c r="AB236" s="408"/>
      <c r="AC236" s="408"/>
      <c r="AD236" s="408"/>
      <c r="AE236" s="408"/>
      <c r="AF236" s="408"/>
      <c r="AG236" s="408"/>
      <c r="AH236" s="408"/>
      <c r="AI236" s="408"/>
      <c r="AJ236" s="408"/>
      <c r="AK236" s="408"/>
      <c r="AL236" s="408"/>
      <c r="AM236" s="230"/>
      <c r="AN236" s="518"/>
      <c r="AO236" s="675"/>
      <c r="AP236" s="675"/>
      <c r="AQ236" s="675"/>
      <c r="AR236" s="675"/>
      <c r="AS236" s="675"/>
      <c r="AT236" s="675"/>
      <c r="AU236" s="675"/>
      <c r="AV236" s="675"/>
      <c r="AW236" s="675"/>
      <c r="AX236" s="675"/>
      <c r="AY236" s="675"/>
      <c r="AZ236" s="675"/>
      <c r="BA236" s="675"/>
      <c r="BB236" s="675"/>
      <c r="BC236" s="675"/>
      <c r="BD236" s="675"/>
      <c r="BE236" s="675"/>
      <c r="BF236" s="675"/>
      <c r="BG236" s="675"/>
      <c r="BH236" s="675"/>
      <c r="BI236" s="675"/>
      <c r="BJ236" s="558"/>
      <c r="BK236" s="558"/>
      <c r="BL236" s="558"/>
      <c r="BM236" s="558"/>
      <c r="BN236" s="558"/>
      <c r="BO236" s="558"/>
      <c r="BP236" s="558"/>
      <c r="BQ236" s="558"/>
      <c r="BR236" s="558"/>
      <c r="BS236" s="558"/>
      <c r="BT236" s="558"/>
      <c r="BU236" s="558"/>
      <c r="BV236" s="558"/>
      <c r="BW236" s="558"/>
      <c r="BX236" s="558"/>
      <c r="BY236" s="558"/>
      <c r="BZ236" s="558"/>
      <c r="CA236" s="558"/>
      <c r="CB236" s="558"/>
      <c r="CC236" s="558"/>
      <c r="CD236" s="558"/>
      <c r="CE236" s="558"/>
      <c r="CF236" s="558"/>
      <c r="CG236" s="558"/>
      <c r="CH236" s="558"/>
      <c r="CI236" s="558"/>
      <c r="CJ236" s="558"/>
      <c r="CK236" s="558"/>
      <c r="CL236" s="558"/>
      <c r="CM236" s="558"/>
      <c r="CN236" s="558"/>
      <c r="CO236" s="558"/>
      <c r="CP236" s="558"/>
      <c r="CQ236" s="558"/>
      <c r="CR236" s="558"/>
      <c r="CS236" s="558"/>
      <c r="CT236" s="558"/>
      <c r="CU236" s="558"/>
      <c r="CV236" s="558"/>
      <c r="CW236" s="558"/>
      <c r="CX236" s="558"/>
      <c r="CY236" s="558"/>
      <c r="CZ236" s="558"/>
      <c r="DA236" s="558"/>
      <c r="DB236" s="558"/>
      <c r="DC236" s="558"/>
      <c r="DD236" s="558"/>
      <c r="DE236" s="558"/>
      <c r="DF236" s="518"/>
      <c r="DG236" s="518"/>
      <c r="DH236" s="518"/>
      <c r="DI236" s="518"/>
      <c r="DJ236" s="518"/>
      <c r="DK236" s="518"/>
      <c r="DL236" s="518"/>
      <c r="DM236" s="518"/>
      <c r="DN236" s="518"/>
      <c r="DO236" s="518"/>
      <c r="DP236" s="518"/>
      <c r="DQ236" s="518"/>
      <c r="DR236" s="518"/>
      <c r="DS236" s="518"/>
      <c r="DT236" s="518"/>
      <c r="DU236" s="518"/>
      <c r="DV236" s="518"/>
      <c r="DW236" s="518"/>
      <c r="DX236" s="411"/>
      <c r="DY236" s="411"/>
      <c r="DZ236" s="411"/>
      <c r="EA236" s="411"/>
      <c r="EB236" s="411"/>
      <c r="EC236" s="411"/>
      <c r="ED236" s="411"/>
      <c r="EM236" s="254"/>
      <c r="EN236" s="254"/>
    </row>
    <row r="237" spans="1:144" s="300" customFormat="1" ht="26.55" customHeight="1" x14ac:dyDescent="0.15">
      <c r="A237" s="230"/>
      <c r="B237" s="230"/>
      <c r="C237" s="406">
        <v>5</v>
      </c>
      <c r="D237" s="1482" t="s">
        <v>5736</v>
      </c>
      <c r="E237" s="1482"/>
      <c r="F237" s="1482"/>
      <c r="G237" s="1482"/>
      <c r="H237" s="1482"/>
      <c r="I237" s="1482"/>
      <c r="J237" s="1482"/>
      <c r="K237" s="1482"/>
      <c r="L237" s="1482"/>
      <c r="M237" s="1482"/>
      <c r="N237" s="1482"/>
      <c r="O237" s="1482"/>
      <c r="P237" s="1482"/>
      <c r="Q237" s="1482"/>
      <c r="R237" s="1482"/>
      <c r="S237" s="1482"/>
      <c r="T237" s="1482"/>
      <c r="U237" s="1482"/>
      <c r="V237" s="1482"/>
      <c r="W237" s="1482"/>
      <c r="X237" s="1482"/>
      <c r="Y237" s="1482"/>
      <c r="Z237" s="1482"/>
      <c r="AA237" s="1482"/>
      <c r="AB237" s="1482"/>
      <c r="AC237" s="1482"/>
      <c r="AD237" s="1482"/>
      <c r="AE237" s="1482"/>
      <c r="AF237" s="1482"/>
      <c r="AG237" s="1482"/>
      <c r="AH237" s="1482"/>
      <c r="AI237" s="1482"/>
      <c r="AJ237" s="1482"/>
      <c r="AK237" s="1482"/>
      <c r="AL237" s="408"/>
      <c r="AM237" s="230"/>
      <c r="AN237" s="518"/>
      <c r="AO237" s="675"/>
      <c r="AP237" s="675"/>
      <c r="AQ237" s="675"/>
      <c r="AR237" s="675"/>
      <c r="AS237" s="675"/>
      <c r="AT237" s="675"/>
      <c r="AU237" s="675"/>
      <c r="AV237" s="675"/>
      <c r="AW237" s="675"/>
      <c r="AX237" s="675"/>
      <c r="AY237" s="675"/>
      <c r="AZ237" s="675"/>
      <c r="BA237" s="675"/>
      <c r="BB237" s="675"/>
      <c r="BC237" s="675"/>
      <c r="BD237" s="675"/>
      <c r="BE237" s="675"/>
      <c r="BF237" s="675"/>
      <c r="BG237" s="675"/>
      <c r="BH237" s="675"/>
      <c r="BI237" s="675"/>
      <c r="BJ237" s="558"/>
      <c r="BK237" s="558"/>
      <c r="BL237" s="558"/>
      <c r="BM237" s="558"/>
      <c r="BN237" s="558"/>
      <c r="BO237" s="558"/>
      <c r="BP237" s="558"/>
      <c r="BQ237" s="558"/>
      <c r="BR237" s="558"/>
      <c r="BS237" s="558"/>
      <c r="BT237" s="558"/>
      <c r="BU237" s="558"/>
      <c r="BV237" s="558"/>
      <c r="BW237" s="558"/>
      <c r="BX237" s="558"/>
      <c r="BY237" s="558"/>
      <c r="BZ237" s="558"/>
      <c r="CA237" s="558"/>
      <c r="CB237" s="558"/>
      <c r="CC237" s="558"/>
      <c r="CD237" s="558"/>
      <c r="CE237" s="558"/>
      <c r="CF237" s="558"/>
      <c r="CG237" s="558"/>
      <c r="CH237" s="558"/>
      <c r="CI237" s="558"/>
      <c r="CJ237" s="558"/>
      <c r="CK237" s="558"/>
      <c r="CL237" s="558"/>
      <c r="CM237" s="558"/>
      <c r="CN237" s="558"/>
      <c r="CO237" s="558"/>
      <c r="CP237" s="558"/>
      <c r="CQ237" s="558"/>
      <c r="CR237" s="558"/>
      <c r="CS237" s="558"/>
      <c r="CT237" s="558"/>
      <c r="CU237" s="558"/>
      <c r="CV237" s="558"/>
      <c r="CW237" s="558"/>
      <c r="CX237" s="558"/>
      <c r="CY237" s="558"/>
      <c r="CZ237" s="558"/>
      <c r="DA237" s="558"/>
      <c r="DB237" s="558"/>
      <c r="DC237" s="558"/>
      <c r="DD237" s="558"/>
      <c r="DE237" s="558"/>
      <c r="DF237" s="518"/>
      <c r="DG237" s="518"/>
      <c r="DH237" s="518"/>
      <c r="DI237" s="518"/>
      <c r="DJ237" s="518"/>
      <c r="DK237" s="518"/>
      <c r="DL237" s="518"/>
      <c r="DM237" s="518"/>
      <c r="DN237" s="518"/>
      <c r="DO237" s="518"/>
      <c r="DP237" s="518"/>
      <c r="DQ237" s="518"/>
      <c r="DR237" s="518"/>
      <c r="DS237" s="518"/>
      <c r="DT237" s="518"/>
      <c r="DU237" s="518"/>
      <c r="DV237" s="518"/>
      <c r="DW237" s="518"/>
      <c r="DX237" s="411"/>
      <c r="DY237" s="411"/>
      <c r="DZ237" s="411"/>
      <c r="EA237" s="411"/>
      <c r="EB237" s="411"/>
      <c r="EC237" s="411"/>
      <c r="ED237" s="411"/>
    </row>
    <row r="238" spans="1:144" s="300" customFormat="1" ht="4.5" customHeight="1" x14ac:dyDescent="0.15">
      <c r="A238" s="230"/>
      <c r="B238" s="230"/>
      <c r="C238" s="406"/>
      <c r="D238" s="408"/>
      <c r="E238" s="408"/>
      <c r="F238" s="408"/>
      <c r="G238" s="408"/>
      <c r="H238" s="408"/>
      <c r="I238" s="408"/>
      <c r="J238" s="408"/>
      <c r="K238" s="408"/>
      <c r="L238" s="408"/>
      <c r="M238" s="408"/>
      <c r="N238" s="408"/>
      <c r="O238" s="408"/>
      <c r="P238" s="408"/>
      <c r="Q238" s="408"/>
      <c r="R238" s="408"/>
      <c r="S238" s="408"/>
      <c r="T238" s="408"/>
      <c r="U238" s="408"/>
      <c r="V238" s="408"/>
      <c r="W238" s="408"/>
      <c r="X238" s="408"/>
      <c r="Y238" s="408"/>
      <c r="Z238" s="408"/>
      <c r="AA238" s="408"/>
      <c r="AB238" s="408"/>
      <c r="AC238" s="408"/>
      <c r="AD238" s="408"/>
      <c r="AE238" s="408"/>
      <c r="AF238" s="408"/>
      <c r="AG238" s="408"/>
      <c r="AH238" s="408"/>
      <c r="AI238" s="408"/>
      <c r="AJ238" s="408"/>
      <c r="AK238" s="408"/>
      <c r="AL238" s="408"/>
      <c r="AM238" s="230"/>
      <c r="AN238" s="518"/>
      <c r="AO238" s="675"/>
      <c r="AP238" s="675"/>
      <c r="AQ238" s="675"/>
      <c r="AR238" s="675"/>
      <c r="AS238" s="675"/>
      <c r="AT238" s="675"/>
      <c r="AU238" s="675"/>
      <c r="AV238" s="675"/>
      <c r="AW238" s="675"/>
      <c r="AX238" s="675"/>
      <c r="AY238" s="675"/>
      <c r="AZ238" s="675"/>
      <c r="BA238" s="675"/>
      <c r="BB238" s="675"/>
      <c r="BC238" s="675"/>
      <c r="BD238" s="675"/>
      <c r="BE238" s="675"/>
      <c r="BF238" s="675"/>
      <c r="BG238" s="675"/>
      <c r="BH238" s="675"/>
      <c r="BI238" s="675"/>
      <c r="BJ238" s="558"/>
      <c r="BK238" s="558"/>
      <c r="BL238" s="558"/>
      <c r="BM238" s="558"/>
      <c r="BN238" s="558"/>
      <c r="BO238" s="558"/>
      <c r="BP238" s="558"/>
      <c r="BQ238" s="558"/>
      <c r="BR238" s="558"/>
      <c r="BS238" s="558"/>
      <c r="BT238" s="558"/>
      <c r="BU238" s="558"/>
      <c r="BV238" s="558"/>
      <c r="BW238" s="558"/>
      <c r="BX238" s="558"/>
      <c r="BY238" s="558"/>
      <c r="BZ238" s="558"/>
      <c r="CA238" s="558"/>
      <c r="CB238" s="558"/>
      <c r="CC238" s="558"/>
      <c r="CD238" s="558"/>
      <c r="CE238" s="558"/>
      <c r="CF238" s="558"/>
      <c r="CG238" s="558"/>
      <c r="CH238" s="558"/>
      <c r="CI238" s="558"/>
      <c r="CJ238" s="558"/>
      <c r="CK238" s="558"/>
      <c r="CL238" s="558"/>
      <c r="CM238" s="558"/>
      <c r="CN238" s="558"/>
      <c r="CO238" s="558"/>
      <c r="CP238" s="558"/>
      <c r="CQ238" s="558"/>
      <c r="CR238" s="558"/>
      <c r="CS238" s="558"/>
      <c r="CT238" s="558"/>
      <c r="CU238" s="558"/>
      <c r="CV238" s="558"/>
      <c r="CW238" s="558"/>
      <c r="CX238" s="558"/>
      <c r="CY238" s="558"/>
      <c r="CZ238" s="558"/>
      <c r="DA238" s="558"/>
      <c r="DB238" s="558"/>
      <c r="DC238" s="558"/>
      <c r="DD238" s="558"/>
      <c r="DE238" s="558"/>
      <c r="DF238" s="518"/>
      <c r="DG238" s="518"/>
      <c r="DH238" s="518"/>
      <c r="DI238" s="518"/>
      <c r="DJ238" s="518"/>
      <c r="DK238" s="518"/>
      <c r="DL238" s="518"/>
      <c r="DM238" s="518"/>
      <c r="DN238" s="518"/>
      <c r="DO238" s="518"/>
      <c r="DP238" s="518"/>
      <c r="DQ238" s="518"/>
      <c r="DR238" s="518"/>
      <c r="DS238" s="518"/>
      <c r="DT238" s="518"/>
      <c r="DU238" s="518"/>
      <c r="DV238" s="518"/>
      <c r="DW238" s="518"/>
      <c r="DX238" s="411"/>
      <c r="DY238" s="411"/>
      <c r="DZ238" s="411"/>
      <c r="EA238" s="411"/>
      <c r="EB238" s="411"/>
      <c r="EC238" s="411"/>
      <c r="ED238" s="411"/>
    </row>
    <row r="239" spans="1:144" s="300" customFormat="1" ht="15.6" customHeight="1" x14ac:dyDescent="0.15">
      <c r="A239" s="230"/>
      <c r="B239" s="230"/>
      <c r="C239" s="406">
        <v>6</v>
      </c>
      <c r="D239" s="1482" t="s">
        <v>5732</v>
      </c>
      <c r="E239" s="1482"/>
      <c r="F239" s="1482"/>
      <c r="G239" s="1482"/>
      <c r="H239" s="1482"/>
      <c r="I239" s="1482"/>
      <c r="J239" s="1482"/>
      <c r="K239" s="1482"/>
      <c r="L239" s="1482"/>
      <c r="M239" s="1482"/>
      <c r="N239" s="1482"/>
      <c r="O239" s="1482"/>
      <c r="P239" s="1482"/>
      <c r="Q239" s="1482"/>
      <c r="R239" s="1482"/>
      <c r="S239" s="1482"/>
      <c r="T239" s="1482"/>
      <c r="U239" s="1482"/>
      <c r="V239" s="1482"/>
      <c r="W239" s="1482"/>
      <c r="X239" s="1482"/>
      <c r="Y239" s="1482"/>
      <c r="Z239" s="1482"/>
      <c r="AA239" s="1482"/>
      <c r="AB239" s="1482"/>
      <c r="AC239" s="1482"/>
      <c r="AD239" s="1482"/>
      <c r="AE239" s="1482"/>
      <c r="AF239" s="1482"/>
      <c r="AG239" s="1482"/>
      <c r="AH239" s="1482"/>
      <c r="AI239" s="1482"/>
      <c r="AJ239" s="1482"/>
      <c r="AK239" s="1482"/>
      <c r="AL239" s="408"/>
      <c r="AM239" s="230"/>
      <c r="AN239" s="518"/>
      <c r="AO239" s="675"/>
      <c r="AP239" s="675"/>
      <c r="AQ239" s="675"/>
      <c r="AR239" s="675"/>
      <c r="AS239" s="675"/>
      <c r="AT239" s="675"/>
      <c r="AU239" s="675"/>
      <c r="AV239" s="675"/>
      <c r="AW239" s="675"/>
      <c r="AX239" s="675"/>
      <c r="AY239" s="675"/>
      <c r="AZ239" s="675"/>
      <c r="BA239" s="675"/>
      <c r="BB239" s="675"/>
      <c r="BC239" s="675"/>
      <c r="BD239" s="675"/>
      <c r="BE239" s="675"/>
      <c r="BF239" s="675"/>
      <c r="BG239" s="675"/>
      <c r="BH239" s="675"/>
      <c r="BI239" s="675"/>
      <c r="BJ239" s="558"/>
      <c r="BK239" s="558"/>
      <c r="BL239" s="558"/>
      <c r="BM239" s="558"/>
      <c r="BN239" s="558"/>
      <c r="BO239" s="558"/>
      <c r="BP239" s="558"/>
      <c r="BQ239" s="558"/>
      <c r="BR239" s="558"/>
      <c r="BS239" s="558"/>
      <c r="BT239" s="558"/>
      <c r="BU239" s="558"/>
      <c r="BV239" s="558"/>
      <c r="BW239" s="558"/>
      <c r="BX239" s="558"/>
      <c r="BY239" s="558"/>
      <c r="BZ239" s="558"/>
      <c r="CA239" s="558"/>
      <c r="CB239" s="558"/>
      <c r="CC239" s="558"/>
      <c r="CD239" s="558"/>
      <c r="CE239" s="558"/>
      <c r="CF239" s="558"/>
      <c r="CG239" s="558"/>
      <c r="CH239" s="558"/>
      <c r="CI239" s="558"/>
      <c r="CJ239" s="558"/>
      <c r="CK239" s="558"/>
      <c r="CL239" s="558"/>
      <c r="CM239" s="558"/>
      <c r="CN239" s="558"/>
      <c r="CO239" s="558"/>
      <c r="CP239" s="558"/>
      <c r="CQ239" s="558"/>
      <c r="CR239" s="558"/>
      <c r="CS239" s="558"/>
      <c r="CT239" s="558"/>
      <c r="CU239" s="558"/>
      <c r="CV239" s="558"/>
      <c r="CW239" s="558"/>
      <c r="CX239" s="558"/>
      <c r="CY239" s="558"/>
      <c r="CZ239" s="558"/>
      <c r="DA239" s="558"/>
      <c r="DB239" s="558"/>
      <c r="DC239" s="558"/>
      <c r="DD239" s="558"/>
      <c r="DE239" s="558"/>
      <c r="DF239" s="518"/>
      <c r="DG239" s="518"/>
      <c r="DH239" s="518"/>
      <c r="DI239" s="518"/>
      <c r="DJ239" s="518"/>
      <c r="DK239" s="518"/>
      <c r="DL239" s="518"/>
      <c r="DM239" s="518"/>
      <c r="DN239" s="518"/>
      <c r="DO239" s="518"/>
      <c r="DP239" s="518"/>
      <c r="DQ239" s="518"/>
      <c r="DR239" s="518"/>
      <c r="DS239" s="518"/>
      <c r="DT239" s="518"/>
      <c r="DU239" s="518"/>
      <c r="DV239" s="518"/>
      <c r="DW239" s="518"/>
      <c r="DX239" s="411"/>
      <c r="DY239" s="411"/>
      <c r="DZ239" s="411"/>
      <c r="EA239" s="411"/>
      <c r="EB239" s="411"/>
      <c r="EC239" s="411"/>
      <c r="ED239" s="411"/>
    </row>
    <row r="240" spans="1:144" s="300" customFormat="1" ht="4.5" customHeight="1" x14ac:dyDescent="0.15">
      <c r="A240" s="230"/>
      <c r="B240" s="230"/>
      <c r="C240" s="406"/>
      <c r="D240" s="858"/>
      <c r="E240" s="858"/>
      <c r="F240" s="858"/>
      <c r="G240" s="858"/>
      <c r="H240" s="858"/>
      <c r="I240" s="858"/>
      <c r="J240" s="858"/>
      <c r="K240" s="858"/>
      <c r="L240" s="858"/>
      <c r="M240" s="858"/>
      <c r="N240" s="858"/>
      <c r="O240" s="858"/>
      <c r="P240" s="858"/>
      <c r="Q240" s="858"/>
      <c r="R240" s="858"/>
      <c r="S240" s="858"/>
      <c r="T240" s="858"/>
      <c r="U240" s="858"/>
      <c r="V240" s="858"/>
      <c r="W240" s="858"/>
      <c r="X240" s="858"/>
      <c r="Y240" s="858"/>
      <c r="Z240" s="858"/>
      <c r="AA240" s="858"/>
      <c r="AB240" s="858"/>
      <c r="AC240" s="858"/>
      <c r="AD240" s="858"/>
      <c r="AE240" s="858"/>
      <c r="AF240" s="858"/>
      <c r="AG240" s="858"/>
      <c r="AH240" s="858"/>
      <c r="AI240" s="858"/>
      <c r="AJ240" s="858"/>
      <c r="AK240" s="858"/>
      <c r="AL240" s="408"/>
      <c r="AM240" s="230"/>
      <c r="AN240" s="518"/>
      <c r="AO240" s="675"/>
      <c r="AP240" s="675"/>
      <c r="AQ240" s="675"/>
      <c r="AR240" s="675"/>
      <c r="AS240" s="675"/>
      <c r="AT240" s="675"/>
      <c r="AU240" s="675"/>
      <c r="AV240" s="675"/>
      <c r="AW240" s="675"/>
      <c r="AX240" s="675"/>
      <c r="AY240" s="675"/>
      <c r="AZ240" s="675"/>
      <c r="BA240" s="675"/>
      <c r="BB240" s="675"/>
      <c r="BC240" s="675"/>
      <c r="BD240" s="675"/>
      <c r="BE240" s="675"/>
      <c r="BF240" s="675"/>
      <c r="BG240" s="675"/>
      <c r="BH240" s="675"/>
      <c r="BI240" s="675"/>
      <c r="BJ240" s="558"/>
      <c r="BK240" s="558"/>
      <c r="BL240" s="558"/>
      <c r="BM240" s="558"/>
      <c r="BN240" s="558"/>
      <c r="BO240" s="558"/>
      <c r="BP240" s="558"/>
      <c r="BQ240" s="558"/>
      <c r="BR240" s="558"/>
      <c r="BS240" s="558"/>
      <c r="BT240" s="558"/>
      <c r="BU240" s="558"/>
      <c r="BV240" s="558"/>
      <c r="BW240" s="558"/>
      <c r="BX240" s="558"/>
      <c r="BY240" s="558"/>
      <c r="BZ240" s="558"/>
      <c r="CA240" s="558"/>
      <c r="CB240" s="558"/>
      <c r="CC240" s="558"/>
      <c r="CD240" s="558"/>
      <c r="CE240" s="558"/>
      <c r="CF240" s="558"/>
      <c r="CG240" s="558"/>
      <c r="CH240" s="558"/>
      <c r="CI240" s="558"/>
      <c r="CJ240" s="558"/>
      <c r="CK240" s="558"/>
      <c r="CL240" s="558"/>
      <c r="CM240" s="558"/>
      <c r="CN240" s="558"/>
      <c r="CO240" s="558"/>
      <c r="CP240" s="558"/>
      <c r="CQ240" s="558"/>
      <c r="CR240" s="558"/>
      <c r="CS240" s="558"/>
      <c r="CT240" s="558"/>
      <c r="CU240" s="558"/>
      <c r="CV240" s="558"/>
      <c r="CW240" s="558"/>
      <c r="CX240" s="558"/>
      <c r="CY240" s="558"/>
      <c r="CZ240" s="558"/>
      <c r="DA240" s="558"/>
      <c r="DB240" s="558"/>
      <c r="DC240" s="558"/>
      <c r="DD240" s="558"/>
      <c r="DE240" s="558"/>
      <c r="DF240" s="518"/>
      <c r="DG240" s="518"/>
      <c r="DH240" s="518"/>
      <c r="DI240" s="518"/>
      <c r="DJ240" s="518"/>
      <c r="DK240" s="518"/>
      <c r="DL240" s="518"/>
      <c r="DM240" s="518"/>
      <c r="DN240" s="518"/>
      <c r="DO240" s="518"/>
      <c r="DP240" s="518"/>
      <c r="DQ240" s="518"/>
      <c r="DR240" s="518"/>
      <c r="DS240" s="518"/>
      <c r="DT240" s="518"/>
      <c r="DU240" s="518"/>
      <c r="DV240" s="518"/>
      <c r="DW240" s="518"/>
      <c r="DX240" s="411"/>
      <c r="DY240" s="411"/>
      <c r="DZ240" s="411"/>
      <c r="EA240" s="411"/>
      <c r="EB240" s="411"/>
      <c r="EC240" s="411"/>
      <c r="ED240" s="411"/>
    </row>
    <row r="241" spans="1:144" s="300" customFormat="1" ht="177.45" customHeight="1" x14ac:dyDescent="0.15">
      <c r="A241" s="230"/>
      <c r="B241" s="230"/>
      <c r="C241" s="406">
        <v>7</v>
      </c>
      <c r="D241" s="1482" t="s">
        <v>5737</v>
      </c>
      <c r="E241" s="1482"/>
      <c r="F241" s="1482"/>
      <c r="G241" s="1482"/>
      <c r="H241" s="1482"/>
      <c r="I241" s="1482"/>
      <c r="J241" s="1482"/>
      <c r="K241" s="1482"/>
      <c r="L241" s="1482"/>
      <c r="M241" s="1482"/>
      <c r="N241" s="1482"/>
      <c r="O241" s="1482"/>
      <c r="P241" s="1482"/>
      <c r="Q241" s="1482"/>
      <c r="R241" s="1482"/>
      <c r="S241" s="1482"/>
      <c r="T241" s="1482"/>
      <c r="U241" s="1482"/>
      <c r="V241" s="1482"/>
      <c r="W241" s="1482"/>
      <c r="X241" s="1482"/>
      <c r="Y241" s="1482"/>
      <c r="Z241" s="1482"/>
      <c r="AA241" s="1482"/>
      <c r="AB241" s="1482"/>
      <c r="AC241" s="1482"/>
      <c r="AD241" s="1482"/>
      <c r="AE241" s="1482"/>
      <c r="AF241" s="1482"/>
      <c r="AG241" s="1482"/>
      <c r="AH241" s="1482"/>
      <c r="AI241" s="1482"/>
      <c r="AJ241" s="1482"/>
      <c r="AK241" s="1482"/>
      <c r="AL241" s="408"/>
      <c r="AM241" s="230"/>
      <c r="AN241" s="518"/>
      <c r="AO241" s="675"/>
      <c r="AP241" s="675"/>
      <c r="AQ241" s="675"/>
      <c r="AR241" s="675"/>
      <c r="AS241" s="675"/>
      <c r="AT241" s="675"/>
      <c r="AU241" s="675"/>
      <c r="AV241" s="675"/>
      <c r="AW241" s="675"/>
      <c r="AX241" s="675"/>
      <c r="AY241" s="675"/>
      <c r="AZ241" s="675"/>
      <c r="BA241" s="675"/>
      <c r="BB241" s="675"/>
      <c r="BC241" s="675"/>
      <c r="BD241" s="675"/>
      <c r="BE241" s="675"/>
      <c r="BF241" s="675"/>
      <c r="BG241" s="675"/>
      <c r="BH241" s="675"/>
      <c r="BI241" s="675"/>
      <c r="BJ241" s="558"/>
      <c r="BK241" s="558"/>
      <c r="BL241" s="558"/>
      <c r="BM241" s="558"/>
      <c r="BN241" s="558"/>
      <c r="BO241" s="558"/>
      <c r="BP241" s="558"/>
      <c r="BQ241" s="558"/>
      <c r="BR241" s="558"/>
      <c r="BS241" s="558"/>
      <c r="BT241" s="558"/>
      <c r="BU241" s="558"/>
      <c r="BV241" s="558"/>
      <c r="BW241" s="558"/>
      <c r="BX241" s="558"/>
      <c r="BY241" s="558"/>
      <c r="BZ241" s="558"/>
      <c r="CA241" s="558"/>
      <c r="CB241" s="558"/>
      <c r="CC241" s="558"/>
      <c r="CD241" s="558"/>
      <c r="CE241" s="558"/>
      <c r="CF241" s="558"/>
      <c r="CG241" s="558"/>
      <c r="CH241" s="558"/>
      <c r="CI241" s="558"/>
      <c r="CJ241" s="558"/>
      <c r="CK241" s="558"/>
      <c r="CL241" s="558"/>
      <c r="CM241" s="558"/>
      <c r="CN241" s="558"/>
      <c r="CO241" s="558"/>
      <c r="CP241" s="558"/>
      <c r="CQ241" s="558"/>
      <c r="CR241" s="558"/>
      <c r="CS241" s="558"/>
      <c r="CT241" s="558"/>
      <c r="CU241" s="558"/>
      <c r="CV241" s="558"/>
      <c r="CW241" s="558"/>
      <c r="CX241" s="558"/>
      <c r="CY241" s="558"/>
      <c r="CZ241" s="558"/>
      <c r="DA241" s="558"/>
      <c r="DB241" s="558"/>
      <c r="DC241" s="558"/>
      <c r="DD241" s="558"/>
      <c r="DE241" s="558"/>
      <c r="DF241" s="518"/>
      <c r="DG241" s="518"/>
      <c r="DH241" s="518"/>
      <c r="DI241" s="518"/>
      <c r="DJ241" s="518"/>
      <c r="DK241" s="518"/>
      <c r="DL241" s="518"/>
      <c r="DM241" s="518"/>
      <c r="DN241" s="518"/>
      <c r="DO241" s="518"/>
      <c r="DP241" s="518"/>
      <c r="DQ241" s="518"/>
      <c r="DR241" s="518"/>
      <c r="DS241" s="518"/>
      <c r="DT241" s="518"/>
      <c r="DU241" s="518"/>
      <c r="DV241" s="518"/>
      <c r="DW241" s="518"/>
      <c r="DX241" s="411"/>
      <c r="DY241" s="411"/>
      <c r="DZ241" s="411"/>
      <c r="EA241" s="411"/>
      <c r="EB241" s="411"/>
      <c r="EC241" s="411"/>
      <c r="ED241" s="411"/>
    </row>
    <row r="242" spans="1:144" s="300" customFormat="1" ht="4.5" customHeight="1" x14ac:dyDescent="0.15">
      <c r="A242" s="230"/>
      <c r="B242" s="230"/>
      <c r="C242" s="406"/>
      <c r="D242" s="408"/>
      <c r="E242" s="408"/>
      <c r="F242" s="408"/>
      <c r="G242" s="408"/>
      <c r="H242" s="408"/>
      <c r="I242" s="408"/>
      <c r="J242" s="408"/>
      <c r="K242" s="408"/>
      <c r="L242" s="408"/>
      <c r="M242" s="408"/>
      <c r="N242" s="408"/>
      <c r="O242" s="408"/>
      <c r="P242" s="408"/>
      <c r="Q242" s="408"/>
      <c r="R242" s="408"/>
      <c r="S242" s="408"/>
      <c r="T242" s="408"/>
      <c r="U242" s="408"/>
      <c r="V242" s="408"/>
      <c r="W242" s="408"/>
      <c r="X242" s="408"/>
      <c r="Y242" s="408"/>
      <c r="Z242" s="408"/>
      <c r="AA242" s="408"/>
      <c r="AB242" s="408"/>
      <c r="AC242" s="408"/>
      <c r="AD242" s="408"/>
      <c r="AE242" s="408"/>
      <c r="AF242" s="408"/>
      <c r="AG242" s="408"/>
      <c r="AH242" s="408"/>
      <c r="AI242" s="408"/>
      <c r="AJ242" s="408"/>
      <c r="AK242" s="408"/>
      <c r="AL242" s="408"/>
      <c r="AM242" s="230"/>
      <c r="AN242" s="518"/>
      <c r="AO242" s="675"/>
      <c r="AP242" s="675"/>
      <c r="AQ242" s="675"/>
      <c r="AR242" s="675"/>
      <c r="AS242" s="675"/>
      <c r="AT242" s="675"/>
      <c r="AU242" s="675"/>
      <c r="AV242" s="675"/>
      <c r="AW242" s="675"/>
      <c r="AX242" s="675"/>
      <c r="AY242" s="675"/>
      <c r="AZ242" s="675"/>
      <c r="BA242" s="675"/>
      <c r="BB242" s="675"/>
      <c r="BC242" s="675"/>
      <c r="BD242" s="675"/>
      <c r="BE242" s="675"/>
      <c r="BF242" s="675"/>
      <c r="BG242" s="675"/>
      <c r="BH242" s="675"/>
      <c r="BI242" s="675"/>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8"/>
      <c r="CJ242" s="558"/>
      <c r="CK242" s="558"/>
      <c r="CL242" s="558"/>
      <c r="CM242" s="558"/>
      <c r="CN242" s="558"/>
      <c r="CO242" s="558"/>
      <c r="CP242" s="558"/>
      <c r="CQ242" s="558"/>
      <c r="CR242" s="558"/>
      <c r="CS242" s="558"/>
      <c r="CT242" s="558"/>
      <c r="CU242" s="558"/>
      <c r="CV242" s="558"/>
      <c r="CW242" s="558"/>
      <c r="CX242" s="558"/>
      <c r="CY242" s="558"/>
      <c r="CZ242" s="558"/>
      <c r="DA242" s="558"/>
      <c r="DB242" s="558"/>
      <c r="DC242" s="558"/>
      <c r="DD242" s="558"/>
      <c r="DE242" s="558"/>
      <c r="DF242" s="518"/>
      <c r="DG242" s="518"/>
      <c r="DH242" s="518"/>
      <c r="DI242" s="518"/>
      <c r="DJ242" s="518"/>
      <c r="DK242" s="518"/>
      <c r="DL242" s="518"/>
      <c r="DM242" s="518"/>
      <c r="DN242" s="518"/>
      <c r="DO242" s="518"/>
      <c r="DP242" s="518"/>
      <c r="DQ242" s="518"/>
      <c r="DR242" s="518"/>
      <c r="DS242" s="518"/>
      <c r="DT242" s="518"/>
      <c r="DU242" s="518"/>
      <c r="DV242" s="518"/>
      <c r="DW242" s="518"/>
      <c r="DX242" s="411"/>
      <c r="DY242" s="411"/>
      <c r="DZ242" s="411"/>
      <c r="EA242" s="411"/>
      <c r="EB242" s="411"/>
      <c r="EC242" s="411"/>
      <c r="ED242" s="411"/>
    </row>
    <row r="243" spans="1:144" s="300" customFormat="1" ht="41.55" customHeight="1" x14ac:dyDescent="0.15">
      <c r="A243" s="230"/>
      <c r="B243" s="230"/>
      <c r="C243" s="406">
        <v>8</v>
      </c>
      <c r="D243" s="1482" t="s">
        <v>5738</v>
      </c>
      <c r="E243" s="1482"/>
      <c r="F243" s="1482"/>
      <c r="G243" s="1482"/>
      <c r="H243" s="1482"/>
      <c r="I243" s="1482"/>
      <c r="J243" s="1482"/>
      <c r="K243" s="1482"/>
      <c r="L243" s="1482"/>
      <c r="M243" s="1482"/>
      <c r="N243" s="1482"/>
      <c r="O243" s="1482"/>
      <c r="P243" s="1482"/>
      <c r="Q243" s="1482"/>
      <c r="R243" s="1482"/>
      <c r="S243" s="1482"/>
      <c r="T243" s="1482"/>
      <c r="U243" s="1482"/>
      <c r="V243" s="1482"/>
      <c r="W243" s="1482"/>
      <c r="X243" s="1482"/>
      <c r="Y243" s="1482"/>
      <c r="Z243" s="1482"/>
      <c r="AA243" s="1482"/>
      <c r="AB243" s="1482"/>
      <c r="AC243" s="1482"/>
      <c r="AD243" s="1482"/>
      <c r="AE243" s="1482"/>
      <c r="AF243" s="1482"/>
      <c r="AG243" s="1482"/>
      <c r="AH243" s="1482"/>
      <c r="AI243" s="1482"/>
      <c r="AJ243" s="1482"/>
      <c r="AK243" s="1482"/>
      <c r="AL243" s="408"/>
      <c r="AM243" s="230"/>
      <c r="AN243" s="518"/>
      <c r="AO243" s="675"/>
      <c r="AP243" s="675"/>
      <c r="AQ243" s="675"/>
      <c r="AR243" s="675"/>
      <c r="AS243" s="675"/>
      <c r="AT243" s="675"/>
      <c r="AU243" s="675"/>
      <c r="AV243" s="675"/>
      <c r="AW243" s="675"/>
      <c r="AX243" s="675"/>
      <c r="AY243" s="675"/>
      <c r="AZ243" s="675"/>
      <c r="BA243" s="675"/>
      <c r="BB243" s="675"/>
      <c r="BC243" s="675"/>
      <c r="BD243" s="675"/>
      <c r="BE243" s="675"/>
      <c r="BF243" s="675"/>
      <c r="BG243" s="675"/>
      <c r="BH243" s="675"/>
      <c r="BI243" s="675"/>
      <c r="BJ243" s="558"/>
      <c r="BK243" s="558"/>
      <c r="BL243" s="558"/>
      <c r="BM243" s="558"/>
      <c r="BN243" s="558"/>
      <c r="BO243" s="558"/>
      <c r="BP243" s="558"/>
      <c r="BQ243" s="558"/>
      <c r="BR243" s="558"/>
      <c r="BS243" s="558"/>
      <c r="BT243" s="558"/>
      <c r="BU243" s="558"/>
      <c r="BV243" s="558"/>
      <c r="BW243" s="558"/>
      <c r="BX243" s="558"/>
      <c r="BY243" s="558"/>
      <c r="BZ243" s="558"/>
      <c r="CA243" s="558"/>
      <c r="CB243" s="558"/>
      <c r="CC243" s="558"/>
      <c r="CD243" s="558"/>
      <c r="CE243" s="558"/>
      <c r="CF243" s="558"/>
      <c r="CG243" s="558"/>
      <c r="CH243" s="558"/>
      <c r="CI243" s="558"/>
      <c r="CJ243" s="558"/>
      <c r="CK243" s="558"/>
      <c r="CL243" s="558"/>
      <c r="CM243" s="558"/>
      <c r="CN243" s="558"/>
      <c r="CO243" s="558"/>
      <c r="CP243" s="558"/>
      <c r="CQ243" s="558"/>
      <c r="CR243" s="558"/>
      <c r="CS243" s="558"/>
      <c r="CT243" s="558"/>
      <c r="CU243" s="558"/>
      <c r="CV243" s="558"/>
      <c r="CW243" s="558"/>
      <c r="CX243" s="558"/>
      <c r="CY243" s="558"/>
      <c r="CZ243" s="558"/>
      <c r="DA243" s="558"/>
      <c r="DB243" s="558"/>
      <c r="DC243" s="558"/>
      <c r="DD243" s="558"/>
      <c r="DE243" s="558"/>
      <c r="DF243" s="518"/>
      <c r="DG243" s="518"/>
      <c r="DH243" s="518"/>
      <c r="DI243" s="518"/>
      <c r="DJ243" s="518"/>
      <c r="DK243" s="518"/>
      <c r="DL243" s="518"/>
      <c r="DM243" s="518"/>
      <c r="DN243" s="518"/>
      <c r="DO243" s="518"/>
      <c r="DP243" s="518"/>
      <c r="DQ243" s="518"/>
      <c r="DR243" s="518"/>
      <c r="DS243" s="518"/>
      <c r="DT243" s="518"/>
      <c r="DU243" s="518"/>
      <c r="DV243" s="518"/>
      <c r="DW243" s="518"/>
      <c r="DX243" s="411"/>
      <c r="DY243" s="411"/>
      <c r="DZ243" s="411"/>
      <c r="EA243" s="411"/>
      <c r="EB243" s="411"/>
      <c r="EC243" s="411"/>
      <c r="ED243" s="411"/>
    </row>
    <row r="244" spans="1:144" s="300" customFormat="1" ht="4.5" customHeight="1" x14ac:dyDescent="0.15">
      <c r="A244" s="230"/>
      <c r="B244" s="230"/>
      <c r="C244" s="406"/>
      <c r="D244" s="408"/>
      <c r="E244" s="408"/>
      <c r="F244" s="408"/>
      <c r="G244" s="408"/>
      <c r="H244" s="408"/>
      <c r="I244" s="408"/>
      <c r="J244" s="408"/>
      <c r="K244" s="408"/>
      <c r="L244" s="408"/>
      <c r="M244" s="408"/>
      <c r="N244" s="408"/>
      <c r="O244" s="408"/>
      <c r="P244" s="408"/>
      <c r="Q244" s="408"/>
      <c r="R244" s="408"/>
      <c r="S244" s="408"/>
      <c r="T244" s="408"/>
      <c r="U244" s="408"/>
      <c r="V244" s="408"/>
      <c r="W244" s="408"/>
      <c r="X244" s="408"/>
      <c r="Y244" s="408"/>
      <c r="Z244" s="408"/>
      <c r="AA244" s="408"/>
      <c r="AB244" s="408"/>
      <c r="AC244" s="408"/>
      <c r="AD244" s="408"/>
      <c r="AE244" s="408"/>
      <c r="AF244" s="408"/>
      <c r="AG244" s="408"/>
      <c r="AH244" s="408"/>
      <c r="AI244" s="408"/>
      <c r="AJ244" s="408"/>
      <c r="AK244" s="408"/>
      <c r="AL244" s="408"/>
      <c r="AM244" s="230"/>
      <c r="AN244" s="518"/>
      <c r="AO244" s="675"/>
      <c r="AP244" s="675"/>
      <c r="AQ244" s="675"/>
      <c r="AR244" s="675"/>
      <c r="AS244" s="675"/>
      <c r="AT244" s="675"/>
      <c r="AU244" s="675"/>
      <c r="AV244" s="675"/>
      <c r="AW244" s="675"/>
      <c r="AX244" s="675"/>
      <c r="AY244" s="675"/>
      <c r="AZ244" s="675"/>
      <c r="BA244" s="675"/>
      <c r="BB244" s="675"/>
      <c r="BC244" s="675"/>
      <c r="BD244" s="675"/>
      <c r="BE244" s="675"/>
      <c r="BF244" s="675"/>
      <c r="BG244" s="675"/>
      <c r="BH244" s="675"/>
      <c r="BI244" s="675"/>
      <c r="BJ244" s="558"/>
      <c r="BK244" s="558"/>
      <c r="BL244" s="558"/>
      <c r="BM244" s="558"/>
      <c r="BN244" s="558"/>
      <c r="BO244" s="558"/>
      <c r="BP244" s="558"/>
      <c r="BQ244" s="558"/>
      <c r="BR244" s="558"/>
      <c r="BS244" s="558"/>
      <c r="BT244" s="558"/>
      <c r="BU244" s="558"/>
      <c r="BV244" s="558"/>
      <c r="BW244" s="558"/>
      <c r="BX244" s="558"/>
      <c r="BY244" s="558"/>
      <c r="BZ244" s="558"/>
      <c r="CA244" s="558"/>
      <c r="CB244" s="558"/>
      <c r="CC244" s="558"/>
      <c r="CD244" s="558"/>
      <c r="CE244" s="558"/>
      <c r="CF244" s="558"/>
      <c r="CG244" s="558"/>
      <c r="CH244" s="558"/>
      <c r="CI244" s="558"/>
      <c r="CJ244" s="558"/>
      <c r="CK244" s="558"/>
      <c r="CL244" s="558"/>
      <c r="CM244" s="558"/>
      <c r="CN244" s="558"/>
      <c r="CO244" s="558"/>
      <c r="CP244" s="558"/>
      <c r="CQ244" s="558"/>
      <c r="CR244" s="558"/>
      <c r="CS244" s="558"/>
      <c r="CT244" s="558"/>
      <c r="CU244" s="558"/>
      <c r="CV244" s="558"/>
      <c r="CW244" s="558"/>
      <c r="CX244" s="558"/>
      <c r="CY244" s="558"/>
      <c r="CZ244" s="558"/>
      <c r="DA244" s="558"/>
      <c r="DB244" s="558"/>
      <c r="DC244" s="558"/>
      <c r="DD244" s="558"/>
      <c r="DE244" s="558"/>
      <c r="DF244" s="518"/>
      <c r="DG244" s="518"/>
      <c r="DH244" s="518"/>
      <c r="DI244" s="518"/>
      <c r="DJ244" s="518"/>
      <c r="DK244" s="518"/>
      <c r="DL244" s="518"/>
      <c r="DM244" s="518"/>
      <c r="DN244" s="518"/>
      <c r="DO244" s="518"/>
      <c r="DP244" s="518"/>
      <c r="DQ244" s="518"/>
      <c r="DR244" s="518"/>
      <c r="DS244" s="518"/>
      <c r="DT244" s="518"/>
      <c r="DU244" s="518"/>
      <c r="DV244" s="518"/>
      <c r="DW244" s="518"/>
      <c r="DX244" s="411"/>
      <c r="DY244" s="411"/>
      <c r="DZ244" s="411"/>
      <c r="EA244" s="411"/>
      <c r="EB244" s="411"/>
      <c r="EC244" s="411"/>
      <c r="ED244" s="411"/>
    </row>
    <row r="245" spans="1:144" s="300" customFormat="1" ht="40.950000000000003" customHeight="1" x14ac:dyDescent="0.15">
      <c r="A245" s="230"/>
      <c r="B245" s="230"/>
      <c r="C245" s="406">
        <v>9</v>
      </c>
      <c r="D245" s="1482" t="s">
        <v>5739</v>
      </c>
      <c r="E245" s="1482"/>
      <c r="F245" s="1482"/>
      <c r="G245" s="1482"/>
      <c r="H245" s="1482"/>
      <c r="I245" s="1482"/>
      <c r="J245" s="1482"/>
      <c r="K245" s="1482"/>
      <c r="L245" s="1482"/>
      <c r="M245" s="1482"/>
      <c r="N245" s="1482"/>
      <c r="O245" s="1482"/>
      <c r="P245" s="1482"/>
      <c r="Q245" s="1482"/>
      <c r="R245" s="1482"/>
      <c r="S245" s="1482"/>
      <c r="T245" s="1482"/>
      <c r="U245" s="1482"/>
      <c r="V245" s="1482"/>
      <c r="W245" s="1482"/>
      <c r="X245" s="1482"/>
      <c r="Y245" s="1482"/>
      <c r="Z245" s="1482"/>
      <c r="AA245" s="1482"/>
      <c r="AB245" s="1482"/>
      <c r="AC245" s="1482"/>
      <c r="AD245" s="1482"/>
      <c r="AE245" s="1482"/>
      <c r="AF245" s="1482"/>
      <c r="AG245" s="1482"/>
      <c r="AH245" s="1482"/>
      <c r="AI245" s="1482"/>
      <c r="AJ245" s="1482"/>
      <c r="AK245" s="1482"/>
      <c r="AL245" s="408"/>
      <c r="AM245" s="230"/>
      <c r="AN245" s="518"/>
      <c r="AO245" s="675"/>
      <c r="AP245" s="675"/>
      <c r="AQ245" s="675"/>
      <c r="AR245" s="675"/>
      <c r="AS245" s="675"/>
      <c r="AT245" s="675"/>
      <c r="AU245" s="675"/>
      <c r="AV245" s="675"/>
      <c r="AW245" s="675"/>
      <c r="AX245" s="675"/>
      <c r="AY245" s="675"/>
      <c r="AZ245" s="675"/>
      <c r="BA245" s="675"/>
      <c r="BB245" s="675"/>
      <c r="BC245" s="675"/>
      <c r="BD245" s="675"/>
      <c r="BE245" s="675"/>
      <c r="BF245" s="675"/>
      <c r="BG245" s="675"/>
      <c r="BH245" s="675"/>
      <c r="BI245" s="675"/>
      <c r="BJ245" s="558"/>
      <c r="BK245" s="558"/>
      <c r="BL245" s="558"/>
      <c r="BM245" s="558"/>
      <c r="BN245" s="558"/>
      <c r="BO245" s="558"/>
      <c r="BP245" s="558"/>
      <c r="BQ245" s="558"/>
      <c r="BR245" s="558"/>
      <c r="BS245" s="558"/>
      <c r="BT245" s="558"/>
      <c r="BU245" s="558"/>
      <c r="BV245" s="558"/>
      <c r="BW245" s="558"/>
      <c r="BX245" s="558"/>
      <c r="BY245" s="558"/>
      <c r="BZ245" s="558"/>
      <c r="CA245" s="558"/>
      <c r="CB245" s="558"/>
      <c r="CC245" s="558"/>
      <c r="CD245" s="558"/>
      <c r="CE245" s="558"/>
      <c r="CF245" s="558"/>
      <c r="CG245" s="558"/>
      <c r="CH245" s="558"/>
      <c r="CI245" s="558"/>
      <c r="CJ245" s="558"/>
      <c r="CK245" s="558"/>
      <c r="CL245" s="558"/>
      <c r="CM245" s="558"/>
      <c r="CN245" s="558"/>
      <c r="CO245" s="558"/>
      <c r="CP245" s="558"/>
      <c r="CQ245" s="558"/>
      <c r="CR245" s="558"/>
      <c r="CS245" s="558"/>
      <c r="CT245" s="558"/>
      <c r="CU245" s="558"/>
      <c r="CV245" s="558"/>
      <c r="CW245" s="558"/>
      <c r="CX245" s="558"/>
      <c r="CY245" s="558"/>
      <c r="CZ245" s="558"/>
      <c r="DA245" s="558"/>
      <c r="DB245" s="558"/>
      <c r="DC245" s="558"/>
      <c r="DD245" s="558"/>
      <c r="DE245" s="558"/>
      <c r="DF245" s="518"/>
      <c r="DG245" s="518"/>
      <c r="DH245" s="518"/>
      <c r="DI245" s="518"/>
      <c r="DJ245" s="518"/>
      <c r="DK245" s="518"/>
      <c r="DL245" s="518"/>
      <c r="DM245" s="518"/>
      <c r="DN245" s="518"/>
      <c r="DO245" s="518"/>
      <c r="DP245" s="518"/>
      <c r="DQ245" s="518"/>
      <c r="DR245" s="518"/>
      <c r="DS245" s="518"/>
      <c r="DT245" s="518"/>
      <c r="DU245" s="518"/>
      <c r="DV245" s="518"/>
      <c r="DW245" s="518"/>
      <c r="DX245" s="411"/>
      <c r="DY245" s="411"/>
      <c r="DZ245" s="411"/>
      <c r="EA245" s="411"/>
      <c r="EB245" s="411"/>
      <c r="EC245" s="411"/>
      <c r="ED245" s="411"/>
    </row>
    <row r="246" spans="1:144" s="300" customFormat="1" ht="4.5" customHeight="1" x14ac:dyDescent="0.15">
      <c r="A246" s="230"/>
      <c r="B246" s="230"/>
      <c r="C246" s="406"/>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230"/>
      <c r="AN246" s="518"/>
      <c r="AO246" s="675"/>
      <c r="AP246" s="675"/>
      <c r="AQ246" s="675"/>
      <c r="AR246" s="675"/>
      <c r="AS246" s="675"/>
      <c r="AT246" s="675"/>
      <c r="AU246" s="675"/>
      <c r="AV246" s="675"/>
      <c r="AW246" s="675"/>
      <c r="AX246" s="675"/>
      <c r="AY246" s="675"/>
      <c r="AZ246" s="675"/>
      <c r="BA246" s="675"/>
      <c r="BB246" s="675"/>
      <c r="BC246" s="675"/>
      <c r="BD246" s="675"/>
      <c r="BE246" s="675"/>
      <c r="BF246" s="675"/>
      <c r="BG246" s="675"/>
      <c r="BH246" s="675"/>
      <c r="BI246" s="675"/>
      <c r="BJ246" s="558"/>
      <c r="BK246" s="558"/>
      <c r="BL246" s="558"/>
      <c r="BM246" s="558"/>
      <c r="BN246" s="558"/>
      <c r="BO246" s="558"/>
      <c r="BP246" s="558"/>
      <c r="BQ246" s="558"/>
      <c r="BR246" s="558"/>
      <c r="BS246" s="558"/>
      <c r="BT246" s="558"/>
      <c r="BU246" s="558"/>
      <c r="BV246" s="558"/>
      <c r="BW246" s="558"/>
      <c r="BX246" s="558"/>
      <c r="BY246" s="558"/>
      <c r="BZ246" s="558"/>
      <c r="CA246" s="558"/>
      <c r="CB246" s="558"/>
      <c r="CC246" s="558"/>
      <c r="CD246" s="558"/>
      <c r="CE246" s="558"/>
      <c r="CF246" s="558"/>
      <c r="CG246" s="558"/>
      <c r="CH246" s="558"/>
      <c r="CI246" s="558"/>
      <c r="CJ246" s="558"/>
      <c r="CK246" s="558"/>
      <c r="CL246" s="558"/>
      <c r="CM246" s="558"/>
      <c r="CN246" s="558"/>
      <c r="CO246" s="558"/>
      <c r="CP246" s="558"/>
      <c r="CQ246" s="558"/>
      <c r="CR246" s="558"/>
      <c r="CS246" s="558"/>
      <c r="CT246" s="558"/>
      <c r="CU246" s="558"/>
      <c r="CV246" s="558"/>
      <c r="CW246" s="558"/>
      <c r="CX246" s="558"/>
      <c r="CY246" s="558"/>
      <c r="CZ246" s="558"/>
      <c r="DA246" s="558"/>
      <c r="DB246" s="558"/>
      <c r="DC246" s="558"/>
      <c r="DD246" s="558"/>
      <c r="DE246" s="558"/>
      <c r="DF246" s="518"/>
      <c r="DG246" s="518"/>
      <c r="DH246" s="518"/>
      <c r="DI246" s="518"/>
      <c r="DJ246" s="518"/>
      <c r="DK246" s="518"/>
      <c r="DL246" s="518"/>
      <c r="DM246" s="518"/>
      <c r="DN246" s="518"/>
      <c r="DO246" s="518"/>
      <c r="DP246" s="518"/>
      <c r="DQ246" s="518"/>
      <c r="DR246" s="518"/>
      <c r="DS246" s="518"/>
      <c r="DT246" s="518"/>
      <c r="DU246" s="518"/>
      <c r="DV246" s="518"/>
      <c r="DW246" s="518"/>
      <c r="DX246" s="411"/>
      <c r="DY246" s="411"/>
      <c r="DZ246" s="411"/>
      <c r="EA246" s="411"/>
      <c r="EB246" s="411"/>
      <c r="EC246" s="411"/>
      <c r="ED246" s="411"/>
    </row>
    <row r="247" spans="1:144" s="300" customFormat="1" ht="42" customHeight="1" x14ac:dyDescent="0.15">
      <c r="A247" s="230"/>
      <c r="B247" s="230"/>
      <c r="C247" s="406">
        <v>10</v>
      </c>
      <c r="D247" s="1482" t="s">
        <v>5740</v>
      </c>
      <c r="E247" s="1482"/>
      <c r="F247" s="1482"/>
      <c r="G247" s="1482"/>
      <c r="H247" s="1482"/>
      <c r="I247" s="1482"/>
      <c r="J247" s="1482"/>
      <c r="K247" s="1482"/>
      <c r="L247" s="1482"/>
      <c r="M247" s="1482"/>
      <c r="N247" s="1482"/>
      <c r="O247" s="1482"/>
      <c r="P247" s="1482"/>
      <c r="Q247" s="1482"/>
      <c r="R247" s="1482"/>
      <c r="S247" s="1482"/>
      <c r="T247" s="1482"/>
      <c r="U247" s="1482"/>
      <c r="V247" s="1482"/>
      <c r="W247" s="1482"/>
      <c r="X247" s="1482"/>
      <c r="Y247" s="1482"/>
      <c r="Z247" s="1482"/>
      <c r="AA247" s="1482"/>
      <c r="AB247" s="1482"/>
      <c r="AC247" s="1482"/>
      <c r="AD247" s="1482"/>
      <c r="AE247" s="1482"/>
      <c r="AF247" s="1482"/>
      <c r="AG247" s="1482"/>
      <c r="AH247" s="1482"/>
      <c r="AI247" s="1482"/>
      <c r="AJ247" s="1482"/>
      <c r="AK247" s="1482"/>
      <c r="AL247" s="408"/>
      <c r="AM247" s="230"/>
      <c r="AN247" s="518"/>
      <c r="AO247" s="675"/>
      <c r="AP247" s="675"/>
      <c r="AQ247" s="675"/>
      <c r="AR247" s="675"/>
      <c r="AS247" s="675"/>
      <c r="AT247" s="675"/>
      <c r="AU247" s="675"/>
      <c r="AV247" s="675"/>
      <c r="AW247" s="675"/>
      <c r="AX247" s="675"/>
      <c r="AY247" s="675"/>
      <c r="AZ247" s="675"/>
      <c r="BA247" s="675"/>
      <c r="BB247" s="675"/>
      <c r="BC247" s="675"/>
      <c r="BD247" s="675"/>
      <c r="BE247" s="675"/>
      <c r="BF247" s="675"/>
      <c r="BG247" s="675"/>
      <c r="BH247" s="675"/>
      <c r="BI247" s="675"/>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8"/>
      <c r="CJ247" s="558"/>
      <c r="CK247" s="558"/>
      <c r="CL247" s="558"/>
      <c r="CM247" s="558"/>
      <c r="CN247" s="558"/>
      <c r="CO247" s="558"/>
      <c r="CP247" s="558"/>
      <c r="CQ247" s="558"/>
      <c r="CR247" s="558"/>
      <c r="CS247" s="558"/>
      <c r="CT247" s="558"/>
      <c r="CU247" s="558"/>
      <c r="CV247" s="558"/>
      <c r="CW247" s="558"/>
      <c r="CX247" s="558"/>
      <c r="CY247" s="558"/>
      <c r="CZ247" s="558"/>
      <c r="DA247" s="558"/>
      <c r="DB247" s="558"/>
      <c r="DC247" s="558"/>
      <c r="DD247" s="558"/>
      <c r="DE247" s="558"/>
      <c r="DF247" s="518"/>
      <c r="DG247" s="518"/>
      <c r="DH247" s="518"/>
      <c r="DI247" s="518"/>
      <c r="DJ247" s="518"/>
      <c r="DK247" s="518"/>
      <c r="DL247" s="518"/>
      <c r="DM247" s="518"/>
      <c r="DN247" s="518"/>
      <c r="DO247" s="518"/>
      <c r="DP247" s="518"/>
      <c r="DQ247" s="518"/>
      <c r="DR247" s="518"/>
      <c r="DS247" s="518"/>
      <c r="DT247" s="518"/>
      <c r="DU247" s="518"/>
      <c r="DV247" s="518"/>
      <c r="DW247" s="518"/>
      <c r="DX247" s="411"/>
      <c r="DY247" s="411"/>
      <c r="DZ247" s="411"/>
      <c r="EA247" s="411"/>
      <c r="EB247" s="411"/>
      <c r="EC247" s="411"/>
      <c r="ED247" s="411"/>
    </row>
    <row r="248" spans="1:144" s="300" customFormat="1" ht="4.5" customHeight="1" x14ac:dyDescent="0.15">
      <c r="A248" s="230"/>
      <c r="B248" s="230"/>
      <c r="C248" s="406"/>
      <c r="D248" s="408"/>
      <c r="E248" s="408"/>
      <c r="F248" s="408"/>
      <c r="G248" s="408"/>
      <c r="H248" s="408"/>
      <c r="I248" s="408"/>
      <c r="J248" s="408"/>
      <c r="K248" s="408"/>
      <c r="L248" s="408"/>
      <c r="M248" s="408"/>
      <c r="N248" s="408"/>
      <c r="O248" s="408"/>
      <c r="P248" s="408"/>
      <c r="Q248" s="408"/>
      <c r="R248" s="408"/>
      <c r="S248" s="408"/>
      <c r="T248" s="408"/>
      <c r="U248" s="408"/>
      <c r="V248" s="408"/>
      <c r="W248" s="408"/>
      <c r="X248" s="408"/>
      <c r="Y248" s="408"/>
      <c r="Z248" s="408"/>
      <c r="AA248" s="408"/>
      <c r="AB248" s="408"/>
      <c r="AC248" s="408"/>
      <c r="AD248" s="408"/>
      <c r="AE248" s="408"/>
      <c r="AF248" s="408"/>
      <c r="AG248" s="408"/>
      <c r="AH248" s="408"/>
      <c r="AI248" s="408"/>
      <c r="AJ248" s="408"/>
      <c r="AK248" s="408"/>
      <c r="AL248" s="408"/>
      <c r="AM248" s="230"/>
      <c r="AN248" s="518"/>
      <c r="AO248" s="675"/>
      <c r="AP248" s="675"/>
      <c r="AQ248" s="675"/>
      <c r="AR248" s="675"/>
      <c r="AS248" s="675"/>
      <c r="AT248" s="675"/>
      <c r="AU248" s="675"/>
      <c r="AV248" s="675"/>
      <c r="AW248" s="675"/>
      <c r="AX248" s="675"/>
      <c r="AY248" s="675"/>
      <c r="AZ248" s="675"/>
      <c r="BA248" s="675"/>
      <c r="BB248" s="675"/>
      <c r="BC248" s="675"/>
      <c r="BD248" s="675"/>
      <c r="BE248" s="675"/>
      <c r="BF248" s="675"/>
      <c r="BG248" s="675"/>
      <c r="BH248" s="675"/>
      <c r="BI248" s="675"/>
      <c r="BJ248" s="558"/>
      <c r="BK248" s="558"/>
      <c r="BL248" s="558"/>
      <c r="BM248" s="558"/>
      <c r="BN248" s="558"/>
      <c r="BO248" s="558"/>
      <c r="BP248" s="558"/>
      <c r="BQ248" s="558"/>
      <c r="BR248" s="558"/>
      <c r="BS248" s="558"/>
      <c r="BT248" s="558"/>
      <c r="BU248" s="558"/>
      <c r="BV248" s="558"/>
      <c r="BW248" s="558"/>
      <c r="BX248" s="558"/>
      <c r="BY248" s="558"/>
      <c r="BZ248" s="558"/>
      <c r="CA248" s="558"/>
      <c r="CB248" s="558"/>
      <c r="CC248" s="558"/>
      <c r="CD248" s="558"/>
      <c r="CE248" s="558"/>
      <c r="CF248" s="558"/>
      <c r="CG248" s="558"/>
      <c r="CH248" s="558"/>
      <c r="CI248" s="558"/>
      <c r="CJ248" s="558"/>
      <c r="CK248" s="558"/>
      <c r="CL248" s="558"/>
      <c r="CM248" s="558"/>
      <c r="CN248" s="558"/>
      <c r="CO248" s="558"/>
      <c r="CP248" s="558"/>
      <c r="CQ248" s="558"/>
      <c r="CR248" s="558"/>
      <c r="CS248" s="558"/>
      <c r="CT248" s="558"/>
      <c r="CU248" s="558"/>
      <c r="CV248" s="558"/>
      <c r="CW248" s="558"/>
      <c r="CX248" s="558"/>
      <c r="CY248" s="558"/>
      <c r="CZ248" s="558"/>
      <c r="DA248" s="558"/>
      <c r="DB248" s="558"/>
      <c r="DC248" s="558"/>
      <c r="DD248" s="558"/>
      <c r="DE248" s="558"/>
      <c r="DF248" s="518"/>
      <c r="DG248" s="518"/>
      <c r="DH248" s="518"/>
      <c r="DI248" s="518"/>
      <c r="DJ248" s="518"/>
      <c r="DK248" s="518"/>
      <c r="DL248" s="518"/>
      <c r="DM248" s="518"/>
      <c r="DN248" s="518"/>
      <c r="DO248" s="518"/>
      <c r="DP248" s="518"/>
      <c r="DQ248" s="518"/>
      <c r="DR248" s="518"/>
      <c r="DS248" s="518"/>
      <c r="DT248" s="518"/>
      <c r="DU248" s="518"/>
      <c r="DV248" s="518"/>
      <c r="DW248" s="518"/>
      <c r="DX248" s="411"/>
      <c r="DY248" s="411"/>
      <c r="DZ248" s="411"/>
      <c r="EA248" s="411"/>
      <c r="EB248" s="411"/>
      <c r="EC248" s="411"/>
      <c r="ED248" s="411"/>
    </row>
    <row r="249" spans="1:144" s="300" customFormat="1" ht="30" customHeight="1" x14ac:dyDescent="0.15">
      <c r="C249" s="406">
        <v>11</v>
      </c>
      <c r="D249" s="1482" t="s">
        <v>5733</v>
      </c>
      <c r="E249" s="1482"/>
      <c r="F249" s="1482"/>
      <c r="G249" s="1482"/>
      <c r="H249" s="1482"/>
      <c r="I249" s="1482"/>
      <c r="J249" s="1482"/>
      <c r="K249" s="1482"/>
      <c r="L249" s="1482"/>
      <c r="M249" s="1482"/>
      <c r="N249" s="1482"/>
      <c r="O249" s="1482"/>
      <c r="P249" s="1482"/>
      <c r="Q249" s="1482"/>
      <c r="R249" s="1482"/>
      <c r="S249" s="1482"/>
      <c r="T249" s="1482"/>
      <c r="U249" s="1482"/>
      <c r="V249" s="1482"/>
      <c r="W249" s="1482"/>
      <c r="X249" s="1482"/>
      <c r="Y249" s="1482"/>
      <c r="Z249" s="1482"/>
      <c r="AA249" s="1482"/>
      <c r="AB249" s="1482"/>
      <c r="AC249" s="1482"/>
      <c r="AD249" s="1482"/>
      <c r="AE249" s="1482"/>
      <c r="AF249" s="1482"/>
      <c r="AG249" s="1482"/>
      <c r="AH249" s="1482"/>
      <c r="AI249" s="1482"/>
      <c r="AJ249" s="1482"/>
      <c r="AK249" s="1482"/>
      <c r="AL249" s="408"/>
      <c r="AM249" s="230"/>
      <c r="AN249" s="518"/>
      <c r="AO249" s="675"/>
      <c r="AP249" s="675"/>
      <c r="AQ249" s="675"/>
      <c r="AR249" s="675"/>
      <c r="AS249" s="675"/>
      <c r="AT249" s="675"/>
      <c r="AU249" s="675"/>
      <c r="AV249" s="675"/>
      <c r="AW249" s="675"/>
      <c r="AX249" s="675"/>
      <c r="AY249" s="675"/>
      <c r="AZ249" s="675"/>
      <c r="BA249" s="675"/>
      <c r="BB249" s="675"/>
      <c r="BC249" s="675"/>
      <c r="BD249" s="675"/>
      <c r="BE249" s="675"/>
      <c r="BF249" s="675"/>
      <c r="BG249" s="675"/>
      <c r="BH249" s="675"/>
      <c r="BI249" s="675"/>
      <c r="BJ249" s="558"/>
      <c r="BK249" s="558"/>
      <c r="BL249" s="558"/>
      <c r="BM249" s="558"/>
      <c r="BN249" s="558"/>
      <c r="BO249" s="558"/>
      <c r="BP249" s="558"/>
      <c r="BQ249" s="558"/>
      <c r="BR249" s="558"/>
      <c r="BS249" s="558"/>
      <c r="BT249" s="558"/>
      <c r="BU249" s="558"/>
      <c r="BV249" s="558"/>
      <c r="BW249" s="558"/>
      <c r="BX249" s="558"/>
      <c r="BY249" s="558"/>
      <c r="BZ249" s="558"/>
      <c r="CA249" s="558"/>
      <c r="CB249" s="558"/>
      <c r="CC249" s="558"/>
      <c r="CD249" s="558"/>
      <c r="CE249" s="558"/>
      <c r="CF249" s="558"/>
      <c r="CG249" s="558"/>
      <c r="CH249" s="558"/>
      <c r="CI249" s="558"/>
      <c r="CJ249" s="558"/>
      <c r="CK249" s="558"/>
      <c r="CL249" s="558"/>
      <c r="CM249" s="558"/>
      <c r="CN249" s="558"/>
      <c r="CO249" s="558"/>
      <c r="CP249" s="558"/>
      <c r="CQ249" s="558"/>
      <c r="CR249" s="558"/>
      <c r="CS249" s="558"/>
      <c r="CT249" s="558"/>
      <c r="CU249" s="558"/>
      <c r="CV249" s="558"/>
      <c r="CW249" s="558"/>
      <c r="CX249" s="558"/>
      <c r="CY249" s="558"/>
      <c r="CZ249" s="558"/>
      <c r="DA249" s="558"/>
      <c r="DB249" s="558"/>
      <c r="DC249" s="558"/>
      <c r="DD249" s="558"/>
      <c r="DE249" s="558"/>
      <c r="DF249" s="518"/>
      <c r="DG249" s="518"/>
      <c r="DH249" s="518"/>
      <c r="DI249" s="518"/>
      <c r="DJ249" s="518"/>
      <c r="DK249" s="518"/>
      <c r="DL249" s="518"/>
      <c r="DM249" s="518"/>
      <c r="DN249" s="518"/>
      <c r="DO249" s="518"/>
      <c r="DP249" s="518"/>
      <c r="DQ249" s="518"/>
      <c r="DR249" s="518"/>
      <c r="DS249" s="518"/>
      <c r="DT249" s="518"/>
      <c r="DU249" s="518"/>
      <c r="DV249" s="518"/>
      <c r="DW249" s="518"/>
      <c r="DX249" s="411"/>
      <c r="DY249" s="411"/>
      <c r="DZ249" s="411"/>
      <c r="EA249" s="411"/>
      <c r="EB249" s="411"/>
      <c r="EC249" s="411"/>
      <c r="ED249" s="411"/>
    </row>
    <row r="250" spans="1:144" s="300" customFormat="1" ht="4.5" customHeight="1" x14ac:dyDescent="0.15">
      <c r="AN250" s="518"/>
      <c r="AO250" s="675"/>
      <c r="AP250" s="675"/>
      <c r="AQ250" s="675"/>
      <c r="AR250" s="675"/>
      <c r="AS250" s="675"/>
      <c r="AT250" s="675"/>
      <c r="AU250" s="675"/>
      <c r="AV250" s="675"/>
      <c r="AW250" s="675"/>
      <c r="AX250" s="675"/>
      <c r="AY250" s="675"/>
      <c r="AZ250" s="675"/>
      <c r="BA250" s="675"/>
      <c r="BB250" s="675"/>
      <c r="BC250" s="675"/>
      <c r="BD250" s="675"/>
      <c r="BE250" s="675"/>
      <c r="BF250" s="675"/>
      <c r="BG250" s="675"/>
      <c r="BH250" s="675"/>
      <c r="BI250" s="675"/>
      <c r="BJ250" s="558"/>
      <c r="BK250" s="558"/>
      <c r="BL250" s="558"/>
      <c r="BM250" s="558"/>
      <c r="BN250" s="558"/>
      <c r="BO250" s="558"/>
      <c r="BP250" s="558"/>
      <c r="BQ250" s="558"/>
      <c r="BR250" s="558"/>
      <c r="BS250" s="558"/>
      <c r="BT250" s="558"/>
      <c r="BU250" s="558"/>
      <c r="BV250" s="558"/>
      <c r="BW250" s="558"/>
      <c r="BX250" s="558"/>
      <c r="BY250" s="558"/>
      <c r="BZ250" s="558"/>
      <c r="CA250" s="558"/>
      <c r="CB250" s="558"/>
      <c r="CC250" s="558"/>
      <c r="CD250" s="558"/>
      <c r="CE250" s="558"/>
      <c r="CF250" s="558"/>
      <c r="CG250" s="558"/>
      <c r="CH250" s="558"/>
      <c r="CI250" s="558"/>
      <c r="CJ250" s="558"/>
      <c r="CK250" s="558"/>
      <c r="CL250" s="558"/>
      <c r="CM250" s="558"/>
      <c r="CN250" s="558"/>
      <c r="CO250" s="558"/>
      <c r="CP250" s="558"/>
      <c r="CQ250" s="558"/>
      <c r="CR250" s="558"/>
      <c r="CS250" s="558"/>
      <c r="CT250" s="558"/>
      <c r="CU250" s="558"/>
      <c r="CV250" s="558"/>
      <c r="CW250" s="558"/>
      <c r="CX250" s="558"/>
      <c r="CY250" s="558"/>
      <c r="CZ250" s="558"/>
      <c r="DA250" s="558"/>
      <c r="DB250" s="558"/>
      <c r="DC250" s="558"/>
      <c r="DD250" s="558"/>
      <c r="DE250" s="558"/>
      <c r="DF250" s="518"/>
      <c r="DG250" s="518"/>
      <c r="DH250" s="518"/>
      <c r="DI250" s="518"/>
      <c r="DJ250" s="518"/>
      <c r="DK250" s="518"/>
      <c r="DL250" s="518"/>
      <c r="DM250" s="518"/>
      <c r="DN250" s="518"/>
      <c r="DO250" s="518"/>
      <c r="DP250" s="518"/>
      <c r="DQ250" s="518"/>
      <c r="DR250" s="518"/>
      <c r="DS250" s="518"/>
      <c r="DT250" s="518"/>
      <c r="DU250" s="518"/>
      <c r="DV250" s="518"/>
      <c r="DW250" s="518"/>
      <c r="DX250" s="411"/>
      <c r="DY250" s="411"/>
      <c r="DZ250" s="411"/>
      <c r="EA250" s="411"/>
      <c r="EB250" s="411"/>
      <c r="EC250" s="411"/>
      <c r="ED250" s="411"/>
    </row>
    <row r="251" spans="1:144" s="300" customFormat="1" ht="15.6" customHeight="1" x14ac:dyDescent="0.15">
      <c r="AN251" s="518"/>
      <c r="AO251" s="675"/>
      <c r="AP251" s="675"/>
      <c r="AQ251" s="675"/>
      <c r="AR251" s="675"/>
      <c r="AS251" s="675"/>
      <c r="AT251" s="675"/>
      <c r="AU251" s="675"/>
      <c r="AV251" s="675"/>
      <c r="AW251" s="675"/>
      <c r="AX251" s="675"/>
      <c r="AY251" s="675"/>
      <c r="AZ251" s="675"/>
      <c r="BA251" s="675"/>
      <c r="BB251" s="675"/>
      <c r="BC251" s="675"/>
      <c r="BD251" s="675"/>
      <c r="BE251" s="675"/>
      <c r="BF251" s="675"/>
      <c r="BG251" s="675"/>
      <c r="BH251" s="675"/>
      <c r="BI251" s="675"/>
      <c r="BJ251" s="558"/>
      <c r="BK251" s="558"/>
      <c r="BL251" s="558"/>
      <c r="BM251" s="558"/>
      <c r="BN251" s="558"/>
      <c r="BO251" s="558"/>
      <c r="BP251" s="558"/>
      <c r="BQ251" s="558"/>
      <c r="BR251" s="558"/>
      <c r="BS251" s="558"/>
      <c r="BT251" s="558"/>
      <c r="BU251" s="558"/>
      <c r="BV251" s="558"/>
      <c r="BW251" s="558"/>
      <c r="BX251" s="558"/>
      <c r="BY251" s="558"/>
      <c r="BZ251" s="558"/>
      <c r="CA251" s="558"/>
      <c r="CB251" s="558"/>
      <c r="CC251" s="558"/>
      <c r="CD251" s="558"/>
      <c r="CE251" s="558"/>
      <c r="CF251" s="558"/>
      <c r="CG251" s="558"/>
      <c r="CH251" s="558"/>
      <c r="CI251" s="558"/>
      <c r="CJ251" s="558"/>
      <c r="CK251" s="558"/>
      <c r="CL251" s="558"/>
      <c r="CM251" s="558"/>
      <c r="CN251" s="558"/>
      <c r="CO251" s="558"/>
      <c r="CP251" s="558"/>
      <c r="CQ251" s="558"/>
      <c r="CR251" s="558"/>
      <c r="CS251" s="558"/>
      <c r="CT251" s="558"/>
      <c r="CU251" s="558"/>
      <c r="CV251" s="558"/>
      <c r="CW251" s="558"/>
      <c r="CX251" s="558"/>
      <c r="CY251" s="558"/>
      <c r="CZ251" s="558"/>
      <c r="DA251" s="558"/>
      <c r="DB251" s="558"/>
      <c r="DC251" s="558"/>
      <c r="DD251" s="558"/>
      <c r="DE251" s="558"/>
      <c r="DF251" s="518"/>
      <c r="DG251" s="518"/>
      <c r="DH251" s="518"/>
      <c r="DI251" s="518"/>
      <c r="DJ251" s="518"/>
      <c r="DK251" s="518"/>
      <c r="DL251" s="518"/>
      <c r="DM251" s="518"/>
      <c r="DN251" s="518"/>
      <c r="DO251" s="518"/>
      <c r="DP251" s="518"/>
      <c r="DQ251" s="518"/>
      <c r="DR251" s="518"/>
      <c r="DS251" s="518"/>
      <c r="DT251" s="518"/>
      <c r="DU251" s="518"/>
      <c r="DV251" s="518"/>
      <c r="DW251" s="518"/>
      <c r="DX251" s="411"/>
      <c r="DY251" s="411"/>
      <c r="DZ251" s="411"/>
      <c r="EA251" s="411"/>
      <c r="EB251" s="411"/>
      <c r="EC251" s="411"/>
      <c r="ED251" s="411"/>
    </row>
    <row r="252" spans="1:144" s="300" customFormat="1" ht="15.6" customHeight="1" x14ac:dyDescent="0.15">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c r="AH252" s="230"/>
      <c r="AI252" s="230"/>
      <c r="AJ252" s="230"/>
      <c r="AK252" s="230"/>
      <c r="AL252" s="230"/>
      <c r="AN252" s="518"/>
      <c r="AO252" s="675"/>
      <c r="AP252" s="675"/>
      <c r="AQ252" s="675"/>
      <c r="AR252" s="675"/>
      <c r="AS252" s="675"/>
      <c r="AT252" s="675"/>
      <c r="AU252" s="675"/>
      <c r="AV252" s="675"/>
      <c r="AW252" s="675"/>
      <c r="AX252" s="675"/>
      <c r="AY252" s="675"/>
      <c r="AZ252" s="675"/>
      <c r="BA252" s="675"/>
      <c r="BB252" s="675"/>
      <c r="BC252" s="675"/>
      <c r="BD252" s="675"/>
      <c r="BE252" s="675"/>
      <c r="BF252" s="675"/>
      <c r="BG252" s="675"/>
      <c r="BH252" s="675"/>
      <c r="BI252" s="675"/>
      <c r="BJ252" s="558"/>
      <c r="BK252" s="558"/>
      <c r="BL252" s="558"/>
      <c r="BM252" s="558"/>
      <c r="BN252" s="558"/>
      <c r="BO252" s="558"/>
      <c r="BP252" s="558"/>
      <c r="BQ252" s="558"/>
      <c r="BR252" s="558"/>
      <c r="BS252" s="558"/>
      <c r="BT252" s="558"/>
      <c r="BU252" s="558"/>
      <c r="BV252" s="558"/>
      <c r="BW252" s="558"/>
      <c r="BX252" s="558"/>
      <c r="BY252" s="558"/>
      <c r="BZ252" s="558"/>
      <c r="CA252" s="558"/>
      <c r="CB252" s="558"/>
      <c r="CC252" s="558"/>
      <c r="CD252" s="558"/>
      <c r="CE252" s="558"/>
      <c r="CF252" s="558"/>
      <c r="CG252" s="558"/>
      <c r="CH252" s="558"/>
      <c r="CI252" s="558"/>
      <c r="CJ252" s="558"/>
      <c r="CK252" s="558"/>
      <c r="CL252" s="558"/>
      <c r="CM252" s="558"/>
      <c r="CN252" s="558"/>
      <c r="CO252" s="558"/>
      <c r="CP252" s="558"/>
      <c r="CQ252" s="558"/>
      <c r="CR252" s="558"/>
      <c r="CS252" s="558"/>
      <c r="CT252" s="558"/>
      <c r="CU252" s="558"/>
      <c r="CV252" s="558"/>
      <c r="CW252" s="558"/>
      <c r="CX252" s="558"/>
      <c r="CY252" s="558"/>
      <c r="CZ252" s="558"/>
      <c r="DA252" s="558"/>
      <c r="DB252" s="558"/>
      <c r="DC252" s="558"/>
      <c r="DD252" s="558"/>
      <c r="DE252" s="558"/>
      <c r="DF252" s="518"/>
      <c r="DG252" s="518"/>
      <c r="DH252" s="518"/>
      <c r="DI252" s="518"/>
      <c r="DJ252" s="518"/>
      <c r="DK252" s="518"/>
      <c r="DL252" s="518"/>
      <c r="DM252" s="518"/>
      <c r="DN252" s="518"/>
      <c r="DO252" s="518"/>
      <c r="DP252" s="518"/>
      <c r="DQ252" s="518"/>
      <c r="DR252" s="518"/>
      <c r="DS252" s="518"/>
      <c r="DT252" s="518"/>
      <c r="DU252" s="518"/>
      <c r="DV252" s="518"/>
      <c r="DW252" s="518"/>
      <c r="DX252" s="411"/>
      <c r="DY252" s="411"/>
      <c r="DZ252" s="411"/>
      <c r="EA252" s="411"/>
      <c r="EB252" s="411"/>
      <c r="EC252" s="411"/>
      <c r="ED252" s="411"/>
    </row>
    <row r="253" spans="1:144" s="300" customFormat="1" ht="15.6" customHeight="1" x14ac:dyDescent="0.15">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30"/>
      <c r="AN253" s="518"/>
      <c r="AO253" s="675"/>
      <c r="AP253" s="675"/>
      <c r="AQ253" s="675"/>
      <c r="AR253" s="675"/>
      <c r="AS253" s="675"/>
      <c r="AT253" s="675"/>
      <c r="AU253" s="675"/>
      <c r="AV253" s="675"/>
      <c r="AW253" s="675"/>
      <c r="AX253" s="675"/>
      <c r="AY253" s="675"/>
      <c r="AZ253" s="675"/>
      <c r="BA253" s="675"/>
      <c r="BB253" s="675"/>
      <c r="BC253" s="675"/>
      <c r="BD253" s="675"/>
      <c r="BE253" s="675"/>
      <c r="BF253" s="675"/>
      <c r="BG253" s="675"/>
      <c r="BH253" s="675"/>
      <c r="BI253" s="675"/>
      <c r="BJ253" s="558"/>
      <c r="BK253" s="558"/>
      <c r="BL253" s="558"/>
      <c r="BM253" s="558"/>
      <c r="BN253" s="558"/>
      <c r="BO253" s="558"/>
      <c r="BP253" s="558"/>
      <c r="BQ253" s="558"/>
      <c r="BR253" s="558"/>
      <c r="BS253" s="558"/>
      <c r="BT253" s="558"/>
      <c r="BU253" s="558"/>
      <c r="BV253" s="558"/>
      <c r="BW253" s="558"/>
      <c r="BX253" s="558"/>
      <c r="BY253" s="558"/>
      <c r="BZ253" s="558"/>
      <c r="CA253" s="558"/>
      <c r="CB253" s="558"/>
      <c r="CC253" s="558"/>
      <c r="CD253" s="558"/>
      <c r="CE253" s="558"/>
      <c r="CF253" s="558"/>
      <c r="CG253" s="558"/>
      <c r="CH253" s="558"/>
      <c r="CI253" s="558"/>
      <c r="CJ253" s="558"/>
      <c r="CK253" s="558"/>
      <c r="CL253" s="558"/>
      <c r="CM253" s="558"/>
      <c r="CN253" s="558"/>
      <c r="CO253" s="558"/>
      <c r="CP253" s="558"/>
      <c r="CQ253" s="558"/>
      <c r="CR253" s="558"/>
      <c r="CS253" s="558"/>
      <c r="CT253" s="558"/>
      <c r="CU253" s="558"/>
      <c r="CV253" s="558"/>
      <c r="CW253" s="558"/>
      <c r="CX253" s="558"/>
      <c r="CY253" s="558"/>
      <c r="CZ253" s="558"/>
      <c r="DA253" s="558"/>
      <c r="DB253" s="558"/>
      <c r="DC253" s="558"/>
      <c r="DD253" s="558"/>
      <c r="DE253" s="558"/>
      <c r="DF253" s="518"/>
      <c r="DG253" s="518"/>
      <c r="DH253" s="518"/>
      <c r="DI253" s="518"/>
      <c r="DJ253" s="518"/>
      <c r="DK253" s="518"/>
      <c r="DL253" s="518"/>
      <c r="DM253" s="518"/>
      <c r="DN253" s="518"/>
      <c r="DO253" s="518"/>
      <c r="DP253" s="518"/>
      <c r="DQ253" s="518"/>
      <c r="DR253" s="518"/>
      <c r="DS253" s="518"/>
      <c r="DT253" s="518"/>
      <c r="DU253" s="518"/>
      <c r="DV253" s="518"/>
      <c r="DW253" s="518"/>
      <c r="DX253" s="411"/>
      <c r="DY253" s="411"/>
      <c r="DZ253" s="411"/>
      <c r="EA253" s="411"/>
      <c r="EB253" s="411"/>
      <c r="EC253" s="411"/>
      <c r="ED253" s="411"/>
    </row>
    <row r="254" spans="1:144" s="300" customFormat="1" ht="15.6" customHeight="1" x14ac:dyDescent="0.15">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518"/>
      <c r="AO254" s="675"/>
      <c r="AP254" s="675"/>
      <c r="AQ254" s="675"/>
      <c r="AR254" s="675"/>
      <c r="AS254" s="675"/>
      <c r="AT254" s="675"/>
      <c r="AU254" s="675"/>
      <c r="AV254" s="675"/>
      <c r="AW254" s="675"/>
      <c r="AX254" s="675"/>
      <c r="AY254" s="675"/>
      <c r="AZ254" s="675"/>
      <c r="BA254" s="675"/>
      <c r="BB254" s="675"/>
      <c r="BC254" s="675"/>
      <c r="BD254" s="675"/>
      <c r="BE254" s="675"/>
      <c r="BF254" s="675"/>
      <c r="BG254" s="675"/>
      <c r="BH254" s="675"/>
      <c r="BI254" s="675"/>
      <c r="BJ254" s="558"/>
      <c r="BK254" s="558"/>
      <c r="BL254" s="558"/>
      <c r="BM254" s="558"/>
      <c r="BN254" s="558"/>
      <c r="BO254" s="558"/>
      <c r="BP254" s="558"/>
      <c r="BQ254" s="558"/>
      <c r="BR254" s="558"/>
      <c r="BS254" s="558"/>
      <c r="BT254" s="558"/>
      <c r="BU254" s="558"/>
      <c r="BV254" s="558"/>
      <c r="BW254" s="558"/>
      <c r="BX254" s="558"/>
      <c r="BY254" s="558"/>
      <c r="BZ254" s="558"/>
      <c r="CA254" s="558"/>
      <c r="CB254" s="558"/>
      <c r="CC254" s="558"/>
      <c r="CD254" s="558"/>
      <c r="CE254" s="558"/>
      <c r="CF254" s="558"/>
      <c r="CG254" s="558"/>
      <c r="CH254" s="558"/>
      <c r="CI254" s="558"/>
      <c r="CJ254" s="558"/>
      <c r="CK254" s="558"/>
      <c r="CL254" s="558"/>
      <c r="CM254" s="558"/>
      <c r="CN254" s="558"/>
      <c r="CO254" s="558"/>
      <c r="CP254" s="558"/>
      <c r="CQ254" s="558"/>
      <c r="CR254" s="558"/>
      <c r="CS254" s="558"/>
      <c r="CT254" s="558"/>
      <c r="CU254" s="558"/>
      <c r="CV254" s="558"/>
      <c r="CW254" s="558"/>
      <c r="CX254" s="558"/>
      <c r="CY254" s="558"/>
      <c r="CZ254" s="558"/>
      <c r="DA254" s="558"/>
      <c r="DB254" s="558"/>
      <c r="DC254" s="558"/>
      <c r="DD254" s="558"/>
      <c r="DE254" s="558"/>
      <c r="DF254" s="518"/>
      <c r="DG254" s="518"/>
      <c r="DH254" s="518"/>
      <c r="DI254" s="518"/>
      <c r="DJ254" s="518"/>
      <c r="DK254" s="518"/>
      <c r="DL254" s="518"/>
      <c r="DM254" s="518"/>
      <c r="DN254" s="518"/>
      <c r="DO254" s="518"/>
      <c r="DP254" s="518"/>
      <c r="DQ254" s="518"/>
      <c r="DR254" s="518"/>
      <c r="DS254" s="518"/>
      <c r="DT254" s="518"/>
      <c r="DU254" s="518"/>
      <c r="DV254" s="518"/>
      <c r="DW254" s="518"/>
      <c r="DX254" s="411"/>
      <c r="DY254" s="411"/>
      <c r="DZ254" s="411"/>
      <c r="EA254" s="411"/>
      <c r="EB254" s="411"/>
      <c r="EC254" s="411"/>
      <c r="ED254" s="411"/>
    </row>
    <row r="255" spans="1:144" s="230" customFormat="1" ht="15.6" customHeight="1" x14ac:dyDescent="0.15">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518"/>
      <c r="AO255" s="675"/>
      <c r="AP255" s="675"/>
      <c r="AQ255" s="675"/>
      <c r="AR255" s="675"/>
      <c r="AS255" s="675"/>
      <c r="AT255" s="675"/>
      <c r="AU255" s="675"/>
      <c r="AV255" s="675"/>
      <c r="AW255" s="675"/>
      <c r="AX255" s="675"/>
      <c r="AY255" s="675"/>
      <c r="AZ255" s="675"/>
      <c r="BA255" s="675"/>
      <c r="BB255" s="675"/>
      <c r="BC255" s="675"/>
      <c r="BD255" s="675"/>
      <c r="BE255" s="675"/>
      <c r="BF255" s="675"/>
      <c r="BG255" s="675"/>
      <c r="BH255" s="675"/>
      <c r="BI255" s="675"/>
      <c r="BJ255" s="558"/>
      <c r="BK255" s="558"/>
      <c r="BL255" s="558"/>
      <c r="BM255" s="558"/>
      <c r="BN255" s="558"/>
      <c r="BO255" s="558"/>
      <c r="BP255" s="558"/>
      <c r="BQ255" s="558"/>
      <c r="BR255" s="558"/>
      <c r="BS255" s="558"/>
      <c r="BT255" s="558"/>
      <c r="BU255" s="558"/>
      <c r="BV255" s="558"/>
      <c r="BW255" s="558"/>
      <c r="BX255" s="558"/>
      <c r="BY255" s="558"/>
      <c r="BZ255" s="558"/>
      <c r="CA255" s="558"/>
      <c r="CB255" s="558"/>
      <c r="CC255" s="558"/>
      <c r="CD255" s="558"/>
      <c r="CE255" s="558"/>
      <c r="CF255" s="558"/>
      <c r="CG255" s="558"/>
      <c r="CH255" s="558"/>
      <c r="CI255" s="558"/>
      <c r="CJ255" s="558"/>
      <c r="CK255" s="558"/>
      <c r="CL255" s="558"/>
      <c r="CM255" s="558"/>
      <c r="CN255" s="558"/>
      <c r="CO255" s="558"/>
      <c r="CP255" s="558"/>
      <c r="CQ255" s="558"/>
      <c r="CR255" s="558"/>
      <c r="CS255" s="558"/>
      <c r="CT255" s="558"/>
      <c r="CU255" s="558"/>
      <c r="CV255" s="558"/>
      <c r="CW255" s="558"/>
      <c r="CX255" s="558"/>
      <c r="CY255" s="558"/>
      <c r="CZ255" s="558"/>
      <c r="DA255" s="558"/>
      <c r="DB255" s="558"/>
      <c r="DC255" s="558"/>
      <c r="DD255" s="558"/>
      <c r="DE255" s="558"/>
      <c r="DF255" s="518"/>
      <c r="DG255" s="518"/>
      <c r="DH255" s="518"/>
      <c r="DI255" s="518"/>
      <c r="DJ255" s="518"/>
      <c r="DK255" s="518"/>
      <c r="DL255" s="518"/>
      <c r="DM255" s="518"/>
      <c r="DN255" s="518"/>
      <c r="DO255" s="518"/>
      <c r="DP255" s="518"/>
      <c r="DQ255" s="518"/>
      <c r="DR255" s="518"/>
      <c r="DS255" s="518"/>
      <c r="DT255" s="518"/>
      <c r="DU255" s="518"/>
      <c r="DV255" s="518"/>
      <c r="DW255" s="518"/>
      <c r="DX255" s="411"/>
      <c r="DY255" s="411"/>
      <c r="DZ255" s="411"/>
      <c r="EA255" s="411"/>
      <c r="EB255" s="411"/>
      <c r="EC255" s="411"/>
      <c r="ED255" s="411"/>
      <c r="EE255" s="300"/>
      <c r="EF255" s="300"/>
      <c r="EG255" s="300"/>
      <c r="EH255" s="300"/>
      <c r="EI255" s="300"/>
      <c r="EJ255" s="300"/>
      <c r="EK255" s="300"/>
      <c r="EL255" s="300"/>
      <c r="EM255" s="300"/>
      <c r="EN255" s="300"/>
    </row>
    <row r="256" spans="1:144" s="254" customFormat="1" ht="15.6" customHeight="1" x14ac:dyDescent="0.15">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c r="AI256" s="230"/>
      <c r="AJ256" s="230"/>
      <c r="AK256" s="230"/>
      <c r="AL256" s="230"/>
      <c r="AN256" s="518"/>
      <c r="AO256" s="675"/>
      <c r="AP256" s="675"/>
      <c r="AQ256" s="675"/>
      <c r="AR256" s="675"/>
      <c r="AS256" s="675"/>
      <c r="AT256" s="675"/>
      <c r="AU256" s="675"/>
      <c r="AV256" s="675"/>
      <c r="AW256" s="675"/>
      <c r="AX256" s="675"/>
      <c r="AY256" s="675"/>
      <c r="AZ256" s="675"/>
      <c r="BA256" s="675"/>
      <c r="BB256" s="675"/>
      <c r="BC256" s="675"/>
      <c r="BD256" s="675"/>
      <c r="BE256" s="675"/>
      <c r="BF256" s="675"/>
      <c r="BG256" s="675"/>
      <c r="BH256" s="675"/>
      <c r="BI256" s="675"/>
      <c r="BJ256" s="558"/>
      <c r="BK256" s="558"/>
      <c r="BL256" s="558"/>
      <c r="BM256" s="558"/>
      <c r="BN256" s="558"/>
      <c r="BO256" s="558"/>
      <c r="BP256" s="558"/>
      <c r="BQ256" s="558"/>
      <c r="BR256" s="558"/>
      <c r="BS256" s="558"/>
      <c r="BT256" s="558"/>
      <c r="BU256" s="558"/>
      <c r="BV256" s="558"/>
      <c r="BW256" s="558"/>
      <c r="BX256" s="558"/>
      <c r="BY256" s="558"/>
      <c r="BZ256" s="558"/>
      <c r="CA256" s="558"/>
      <c r="CB256" s="558"/>
      <c r="CC256" s="558"/>
      <c r="CD256" s="558"/>
      <c r="CE256" s="558"/>
      <c r="CF256" s="558"/>
      <c r="CG256" s="558"/>
      <c r="CH256" s="558"/>
      <c r="CI256" s="558"/>
      <c r="CJ256" s="558"/>
      <c r="CK256" s="558"/>
      <c r="CL256" s="558"/>
      <c r="CM256" s="558"/>
      <c r="CN256" s="558"/>
      <c r="CO256" s="558"/>
      <c r="CP256" s="558"/>
      <c r="CQ256" s="558"/>
      <c r="CR256" s="558"/>
      <c r="CS256" s="558"/>
      <c r="CT256" s="558"/>
      <c r="CU256" s="558"/>
      <c r="CV256" s="558"/>
      <c r="CW256" s="558"/>
      <c r="CX256" s="558"/>
      <c r="CY256" s="558"/>
      <c r="CZ256" s="558"/>
      <c r="DA256" s="558"/>
      <c r="DB256" s="558"/>
      <c r="DC256" s="558"/>
      <c r="DD256" s="558"/>
      <c r="DE256" s="558"/>
      <c r="DF256" s="518"/>
      <c r="DG256" s="518"/>
      <c r="DH256" s="518"/>
      <c r="DI256" s="518"/>
      <c r="DJ256" s="518"/>
      <c r="DK256" s="518"/>
      <c r="DL256" s="518"/>
      <c r="DM256" s="518"/>
      <c r="DN256" s="518"/>
      <c r="DO256" s="518"/>
      <c r="DP256" s="518"/>
      <c r="DQ256" s="518"/>
      <c r="DR256" s="518"/>
      <c r="DS256" s="518"/>
      <c r="DT256" s="518"/>
      <c r="DU256" s="518"/>
      <c r="DV256" s="518"/>
      <c r="DW256" s="518"/>
      <c r="DX256" s="411"/>
      <c r="DY256" s="411"/>
      <c r="DZ256" s="411"/>
      <c r="EA256" s="411"/>
      <c r="EB256" s="300"/>
      <c r="EC256" s="300"/>
      <c r="ED256" s="300"/>
      <c r="EE256" s="300"/>
      <c r="EF256" s="300"/>
      <c r="EG256" s="300"/>
      <c r="EH256" s="300"/>
      <c r="EI256" s="300"/>
      <c r="EJ256" s="300"/>
      <c r="EK256" s="300"/>
      <c r="EL256" s="300"/>
      <c r="EM256" s="300"/>
      <c r="EN256" s="300"/>
    </row>
    <row r="257" spans="1:144" s="254" customFormat="1" ht="15.6" customHeight="1" x14ac:dyDescent="0.15">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c r="AE257" s="230"/>
      <c r="AF257" s="230"/>
      <c r="AG257" s="230"/>
      <c r="AH257" s="230"/>
      <c r="AI257" s="230"/>
      <c r="AJ257" s="230"/>
      <c r="AK257" s="230"/>
      <c r="AL257" s="230"/>
      <c r="AM257" s="230"/>
      <c r="AN257" s="518"/>
      <c r="AO257" s="675"/>
      <c r="AP257" s="675"/>
      <c r="AQ257" s="675"/>
      <c r="AR257" s="675"/>
      <c r="AS257" s="675"/>
      <c r="AT257" s="675"/>
      <c r="AU257" s="675"/>
      <c r="AV257" s="675"/>
      <c r="AW257" s="675"/>
      <c r="AX257" s="675"/>
      <c r="AY257" s="675"/>
      <c r="AZ257" s="675"/>
      <c r="BA257" s="675"/>
      <c r="BB257" s="675"/>
      <c r="BC257" s="675"/>
      <c r="BD257" s="675"/>
      <c r="BE257" s="675"/>
      <c r="BF257" s="675"/>
      <c r="BG257" s="675"/>
      <c r="BH257" s="675"/>
      <c r="BI257" s="675"/>
      <c r="BJ257" s="558"/>
      <c r="BK257" s="558"/>
      <c r="BL257" s="558"/>
      <c r="BM257" s="558"/>
      <c r="BN257" s="558"/>
      <c r="BO257" s="558"/>
      <c r="BP257" s="558"/>
      <c r="BQ257" s="558"/>
      <c r="BR257" s="558"/>
      <c r="BS257" s="558"/>
      <c r="BT257" s="558"/>
      <c r="BU257" s="558"/>
      <c r="BV257" s="558"/>
      <c r="BW257" s="558"/>
      <c r="BX257" s="558"/>
      <c r="BY257" s="558"/>
      <c r="BZ257" s="558"/>
      <c r="CA257" s="558"/>
      <c r="CB257" s="558"/>
      <c r="CC257" s="558"/>
      <c r="CD257" s="558"/>
      <c r="CE257" s="558"/>
      <c r="CF257" s="558"/>
      <c r="CG257" s="558"/>
      <c r="CH257" s="558"/>
      <c r="CI257" s="558"/>
      <c r="CJ257" s="558"/>
      <c r="CK257" s="558"/>
      <c r="CL257" s="558"/>
      <c r="CM257" s="558"/>
      <c r="CN257" s="558"/>
      <c r="CO257" s="558"/>
      <c r="CP257" s="558"/>
      <c r="CQ257" s="558"/>
      <c r="CR257" s="558"/>
      <c r="CS257" s="558"/>
      <c r="CT257" s="558"/>
      <c r="CU257" s="558"/>
      <c r="CV257" s="558"/>
      <c r="CW257" s="558"/>
      <c r="CX257" s="558"/>
      <c r="CY257" s="558"/>
      <c r="CZ257" s="558"/>
      <c r="DA257" s="558"/>
      <c r="DB257" s="558"/>
      <c r="DC257" s="558"/>
      <c r="DD257" s="558"/>
      <c r="DE257" s="558"/>
      <c r="DF257" s="518"/>
      <c r="DG257" s="518"/>
      <c r="DH257" s="518"/>
      <c r="DI257" s="518"/>
      <c r="DJ257" s="518"/>
      <c r="DK257" s="518"/>
      <c r="DL257" s="518"/>
      <c r="DM257" s="518"/>
      <c r="DN257" s="518"/>
      <c r="DO257" s="518"/>
      <c r="DP257" s="518"/>
      <c r="DQ257" s="518"/>
      <c r="DR257" s="518"/>
      <c r="DS257" s="518"/>
      <c r="DT257" s="518"/>
      <c r="DU257" s="518"/>
      <c r="DV257" s="518"/>
      <c r="DW257" s="518"/>
      <c r="DX257" s="411"/>
      <c r="DY257" s="411"/>
      <c r="DZ257" s="411"/>
      <c r="EA257" s="411"/>
      <c r="EB257" s="300"/>
      <c r="EC257" s="300"/>
      <c r="ED257" s="300"/>
      <c r="EE257" s="230"/>
      <c r="EF257" s="230"/>
      <c r="EG257" s="230"/>
      <c r="EH257" s="230"/>
      <c r="EI257" s="230"/>
      <c r="EJ257" s="230"/>
      <c r="EK257" s="230"/>
      <c r="EL257" s="230"/>
      <c r="EM257" s="300"/>
      <c r="EN257" s="300"/>
    </row>
    <row r="258" spans="1:144" s="254" customFormat="1" ht="15.6" customHeight="1" x14ac:dyDescent="0.15">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0"/>
      <c r="AJ258" s="230"/>
      <c r="AK258" s="230"/>
      <c r="AL258" s="230"/>
      <c r="AM258" s="230"/>
      <c r="AN258" s="518"/>
      <c r="AO258" s="675"/>
      <c r="AP258" s="675"/>
      <c r="AQ258" s="675"/>
      <c r="AR258" s="675"/>
      <c r="AS258" s="675"/>
      <c r="AT258" s="675"/>
      <c r="AU258" s="675"/>
      <c r="AV258" s="675"/>
      <c r="AW258" s="675"/>
      <c r="AX258" s="675"/>
      <c r="AY258" s="675"/>
      <c r="AZ258" s="675"/>
      <c r="BA258" s="675"/>
      <c r="BB258" s="675"/>
      <c r="BC258" s="675"/>
      <c r="BD258" s="675"/>
      <c r="BE258" s="675"/>
      <c r="BF258" s="675"/>
      <c r="BG258" s="675"/>
      <c r="BH258" s="675"/>
      <c r="BI258" s="675"/>
      <c r="BJ258" s="558"/>
      <c r="BK258" s="558"/>
      <c r="BL258" s="558"/>
      <c r="BM258" s="558"/>
      <c r="BN258" s="558"/>
      <c r="BO258" s="558"/>
      <c r="BP258" s="558"/>
      <c r="BQ258" s="558"/>
      <c r="BR258" s="558"/>
      <c r="BS258" s="558"/>
      <c r="BT258" s="558"/>
      <c r="BU258" s="558"/>
      <c r="BV258" s="558"/>
      <c r="BW258" s="558"/>
      <c r="BX258" s="558"/>
      <c r="BY258" s="558"/>
      <c r="BZ258" s="558"/>
      <c r="CA258" s="558"/>
      <c r="CB258" s="558"/>
      <c r="CC258" s="558"/>
      <c r="CD258" s="558"/>
      <c r="CE258" s="558"/>
      <c r="CF258" s="558"/>
      <c r="CG258" s="558"/>
      <c r="CH258" s="558"/>
      <c r="CI258" s="558"/>
      <c r="CJ258" s="558"/>
      <c r="CK258" s="558"/>
      <c r="CL258" s="558"/>
      <c r="CM258" s="558"/>
      <c r="CN258" s="558"/>
      <c r="CO258" s="558"/>
      <c r="CP258" s="558"/>
      <c r="CQ258" s="558"/>
      <c r="CR258" s="558"/>
      <c r="CS258" s="558"/>
      <c r="CT258" s="558"/>
      <c r="CU258" s="558"/>
      <c r="CV258" s="558"/>
      <c r="CW258" s="558"/>
      <c r="CX258" s="558"/>
      <c r="CY258" s="558"/>
      <c r="CZ258" s="558"/>
      <c r="DA258" s="558"/>
      <c r="DB258" s="558"/>
      <c r="DC258" s="558"/>
      <c r="DD258" s="558"/>
      <c r="DE258" s="558"/>
      <c r="DF258" s="518"/>
      <c r="DG258" s="518"/>
      <c r="DH258" s="518"/>
      <c r="DI258" s="518"/>
      <c r="DJ258" s="518"/>
      <c r="DK258" s="518"/>
      <c r="DL258" s="518"/>
      <c r="DM258" s="518"/>
      <c r="DN258" s="518"/>
      <c r="DO258" s="518"/>
      <c r="DP258" s="518"/>
      <c r="DQ258" s="518"/>
      <c r="DR258" s="518"/>
      <c r="DS258" s="518"/>
      <c r="DT258" s="518"/>
      <c r="DU258" s="518"/>
      <c r="DV258" s="518"/>
      <c r="DW258" s="518"/>
      <c r="DX258" s="411"/>
      <c r="DY258" s="411"/>
      <c r="DZ258" s="411"/>
      <c r="EA258" s="411"/>
      <c r="EB258" s="300"/>
      <c r="EC258" s="300"/>
      <c r="ED258" s="300"/>
      <c r="EM258" s="300"/>
      <c r="EN258" s="300"/>
    </row>
    <row r="259" spans="1:144" s="230" customFormat="1" ht="15.6" customHeight="1" x14ac:dyDescent="0.15">
      <c r="AN259" s="518"/>
      <c r="AO259" s="675"/>
      <c r="AP259" s="675"/>
      <c r="AQ259" s="675"/>
      <c r="AR259" s="675"/>
      <c r="AS259" s="675"/>
      <c r="AT259" s="675"/>
      <c r="AU259" s="675"/>
      <c r="AV259" s="675"/>
      <c r="AW259" s="675"/>
      <c r="AX259" s="675"/>
      <c r="AY259" s="675"/>
      <c r="AZ259" s="675"/>
      <c r="BA259" s="675"/>
      <c r="BB259" s="675"/>
      <c r="BC259" s="675"/>
      <c r="BD259" s="675"/>
      <c r="BE259" s="675"/>
      <c r="BF259" s="675"/>
      <c r="BG259" s="675"/>
      <c r="BH259" s="675"/>
      <c r="BI259" s="675"/>
      <c r="BJ259" s="558"/>
      <c r="BK259" s="558"/>
      <c r="BL259" s="558"/>
      <c r="BM259" s="558"/>
      <c r="BN259" s="558"/>
      <c r="BO259" s="558"/>
      <c r="BP259" s="558"/>
      <c r="BQ259" s="558"/>
      <c r="BR259" s="558"/>
      <c r="BS259" s="558"/>
      <c r="BT259" s="558"/>
      <c r="BU259" s="558"/>
      <c r="BV259" s="558"/>
      <c r="BW259" s="558"/>
      <c r="BX259" s="558"/>
      <c r="BY259" s="558"/>
      <c r="BZ259" s="558"/>
      <c r="CA259" s="558"/>
      <c r="CB259" s="558"/>
      <c r="CC259" s="558"/>
      <c r="CD259" s="558"/>
      <c r="CE259" s="558"/>
      <c r="CF259" s="558"/>
      <c r="CG259" s="558"/>
      <c r="CH259" s="558"/>
      <c r="CI259" s="558"/>
      <c r="CJ259" s="558"/>
      <c r="CK259" s="558"/>
      <c r="CL259" s="558"/>
      <c r="CM259" s="558"/>
      <c r="CN259" s="558"/>
      <c r="CO259" s="558"/>
      <c r="CP259" s="558"/>
      <c r="CQ259" s="558"/>
      <c r="CR259" s="558"/>
      <c r="CS259" s="558"/>
      <c r="CT259" s="558"/>
      <c r="CU259" s="558"/>
      <c r="CV259" s="558"/>
      <c r="CW259" s="558"/>
      <c r="CX259" s="558"/>
      <c r="CY259" s="558"/>
      <c r="CZ259" s="558"/>
      <c r="DA259" s="558"/>
      <c r="DB259" s="558"/>
      <c r="DC259" s="558"/>
      <c r="DD259" s="558"/>
      <c r="DE259" s="558"/>
      <c r="DF259" s="518"/>
      <c r="DG259" s="518"/>
      <c r="DH259" s="518"/>
      <c r="DI259" s="518"/>
      <c r="DJ259" s="518"/>
      <c r="DK259" s="518"/>
      <c r="DL259" s="518"/>
      <c r="DM259" s="518"/>
      <c r="DN259" s="518"/>
      <c r="DO259" s="518"/>
      <c r="DP259" s="518"/>
      <c r="DQ259" s="518"/>
      <c r="DR259" s="518"/>
      <c r="DS259" s="518"/>
      <c r="DT259" s="518"/>
      <c r="DU259" s="518"/>
      <c r="DV259" s="518"/>
      <c r="DW259" s="518"/>
      <c r="DX259" s="411"/>
      <c r="DY259" s="411"/>
      <c r="DZ259" s="411"/>
      <c r="EA259" s="411"/>
      <c r="EB259" s="300"/>
      <c r="EC259" s="300"/>
      <c r="ED259" s="300"/>
      <c r="EE259" s="254"/>
      <c r="EF259" s="254"/>
      <c r="EG259" s="254"/>
      <c r="EH259" s="254"/>
      <c r="EI259" s="254"/>
      <c r="EJ259" s="254"/>
      <c r="EK259" s="254"/>
      <c r="EL259" s="254"/>
      <c r="EM259" s="300"/>
      <c r="EN259" s="300"/>
    </row>
    <row r="260" spans="1:144" s="230" customFormat="1" ht="15.6" customHeight="1" x14ac:dyDescent="0.15">
      <c r="AN260" s="518"/>
      <c r="AO260" s="675"/>
      <c r="AP260" s="675"/>
      <c r="AQ260" s="675"/>
      <c r="AR260" s="675"/>
      <c r="AS260" s="675"/>
      <c r="AT260" s="675"/>
      <c r="AU260" s="675"/>
      <c r="AV260" s="675"/>
      <c r="AW260" s="675"/>
      <c r="AX260" s="675"/>
      <c r="AY260" s="675"/>
      <c r="AZ260" s="675"/>
      <c r="BA260" s="675"/>
      <c r="BB260" s="675"/>
      <c r="BC260" s="675"/>
      <c r="BD260" s="675"/>
      <c r="BE260" s="675"/>
      <c r="BF260" s="675"/>
      <c r="BG260" s="675"/>
      <c r="BH260" s="675"/>
      <c r="BI260" s="675"/>
      <c r="BJ260" s="558"/>
      <c r="BK260" s="558"/>
      <c r="BL260" s="558"/>
      <c r="BM260" s="558"/>
      <c r="BN260" s="558"/>
      <c r="BO260" s="558"/>
      <c r="BP260" s="558"/>
      <c r="BQ260" s="558"/>
      <c r="BR260" s="558"/>
      <c r="BS260" s="558"/>
      <c r="BT260" s="558"/>
      <c r="BU260" s="558"/>
      <c r="BV260" s="558"/>
      <c r="BW260" s="558"/>
      <c r="BX260" s="558"/>
      <c r="BY260" s="558"/>
      <c r="BZ260" s="558"/>
      <c r="CA260" s="558"/>
      <c r="CB260" s="558"/>
      <c r="CC260" s="558"/>
      <c r="CD260" s="558"/>
      <c r="CE260" s="558"/>
      <c r="CF260" s="558"/>
      <c r="CG260" s="558"/>
      <c r="CH260" s="558"/>
      <c r="CI260" s="558"/>
      <c r="CJ260" s="558"/>
      <c r="CK260" s="558"/>
      <c r="CL260" s="558"/>
      <c r="CM260" s="558"/>
      <c r="CN260" s="558"/>
      <c r="CO260" s="558"/>
      <c r="CP260" s="558"/>
      <c r="CQ260" s="558"/>
      <c r="CR260" s="558"/>
      <c r="CS260" s="558"/>
      <c r="CT260" s="558"/>
      <c r="CU260" s="558"/>
      <c r="CV260" s="558"/>
      <c r="CW260" s="558"/>
      <c r="CX260" s="558"/>
      <c r="CY260" s="558"/>
      <c r="CZ260" s="558"/>
      <c r="DA260" s="558"/>
      <c r="DB260" s="558"/>
      <c r="DC260" s="558"/>
      <c r="DD260" s="558"/>
      <c r="DE260" s="558"/>
      <c r="DF260" s="518"/>
      <c r="DG260" s="518"/>
      <c r="DH260" s="518"/>
      <c r="DI260" s="518"/>
      <c r="DJ260" s="518"/>
      <c r="DK260" s="518"/>
      <c r="DL260" s="518"/>
      <c r="DM260" s="518"/>
      <c r="DN260" s="518"/>
      <c r="DO260" s="518"/>
      <c r="DP260" s="518"/>
      <c r="DQ260" s="518"/>
      <c r="DR260" s="518"/>
      <c r="DS260" s="518"/>
      <c r="DT260" s="518"/>
      <c r="DU260" s="518"/>
      <c r="DV260" s="518"/>
      <c r="DW260" s="518"/>
      <c r="DX260" s="411"/>
      <c r="DY260" s="411"/>
      <c r="DZ260" s="411"/>
      <c r="EA260" s="411"/>
      <c r="EB260" s="300"/>
      <c r="EC260" s="300"/>
      <c r="ED260" s="300"/>
      <c r="EE260" s="254"/>
      <c r="EF260" s="254"/>
      <c r="EG260" s="254"/>
      <c r="EH260" s="254"/>
      <c r="EI260" s="254"/>
      <c r="EJ260" s="254"/>
      <c r="EK260" s="254"/>
      <c r="EL260" s="254"/>
      <c r="EM260" s="300"/>
      <c r="EN260" s="300"/>
    </row>
    <row r="261" spans="1:144" s="230" customFormat="1" ht="15.6" customHeight="1" x14ac:dyDescent="0.15">
      <c r="AN261" s="518"/>
      <c r="AO261" s="675"/>
      <c r="AP261" s="675"/>
      <c r="AQ261" s="675"/>
      <c r="AR261" s="675"/>
      <c r="AS261" s="675"/>
      <c r="AT261" s="675"/>
      <c r="AU261" s="675"/>
      <c r="AV261" s="675"/>
      <c r="AW261" s="675"/>
      <c r="AX261" s="675"/>
      <c r="AY261" s="675"/>
      <c r="AZ261" s="675"/>
      <c r="BA261" s="675"/>
      <c r="BB261" s="675"/>
      <c r="BC261" s="675"/>
      <c r="BD261" s="675"/>
      <c r="BE261" s="675"/>
      <c r="BF261" s="675"/>
      <c r="BG261" s="675"/>
      <c r="BH261" s="675"/>
      <c r="BI261" s="675"/>
      <c r="BJ261" s="558"/>
      <c r="BK261" s="558"/>
      <c r="BL261" s="558"/>
      <c r="BM261" s="558"/>
      <c r="BN261" s="558"/>
      <c r="BO261" s="558"/>
      <c r="BP261" s="558"/>
      <c r="BQ261" s="558"/>
      <c r="BR261" s="558"/>
      <c r="BS261" s="558"/>
      <c r="BT261" s="558"/>
      <c r="BU261" s="558"/>
      <c r="BV261" s="558"/>
      <c r="BW261" s="558"/>
      <c r="BX261" s="558"/>
      <c r="BY261" s="558"/>
      <c r="BZ261" s="558"/>
      <c r="CA261" s="558"/>
      <c r="CB261" s="558"/>
      <c r="CC261" s="558"/>
      <c r="CD261" s="558"/>
      <c r="CE261" s="558"/>
      <c r="CF261" s="558"/>
      <c r="CG261" s="558"/>
      <c r="CH261" s="558"/>
      <c r="CI261" s="558"/>
      <c r="CJ261" s="558"/>
      <c r="CK261" s="558"/>
      <c r="CL261" s="558"/>
      <c r="CM261" s="558"/>
      <c r="CN261" s="558"/>
      <c r="CO261" s="558"/>
      <c r="CP261" s="558"/>
      <c r="CQ261" s="558"/>
      <c r="CR261" s="558"/>
      <c r="CS261" s="558"/>
      <c r="CT261" s="558"/>
      <c r="CU261" s="558"/>
      <c r="CV261" s="558"/>
      <c r="CW261" s="558"/>
      <c r="CX261" s="558"/>
      <c r="CY261" s="558"/>
      <c r="CZ261" s="558"/>
      <c r="DA261" s="558"/>
      <c r="DB261" s="558"/>
      <c r="DC261" s="558"/>
      <c r="DD261" s="558"/>
      <c r="DE261" s="558"/>
      <c r="DF261" s="518"/>
      <c r="DG261" s="518"/>
      <c r="DH261" s="518"/>
      <c r="DI261" s="518"/>
      <c r="DJ261" s="518"/>
      <c r="DK261" s="518"/>
      <c r="DL261" s="518"/>
      <c r="DM261" s="518"/>
      <c r="DN261" s="518"/>
      <c r="DO261" s="518"/>
      <c r="DP261" s="518"/>
      <c r="DQ261" s="518"/>
      <c r="DR261" s="518"/>
      <c r="DS261" s="518"/>
      <c r="DT261" s="518"/>
      <c r="DU261" s="518"/>
      <c r="DV261" s="518"/>
      <c r="DW261" s="518"/>
      <c r="DX261" s="411"/>
      <c r="DY261" s="411"/>
      <c r="DZ261" s="411"/>
      <c r="EA261" s="411"/>
      <c r="EB261" s="300"/>
      <c r="EC261" s="300"/>
      <c r="ED261" s="300"/>
      <c r="EE261" s="300"/>
      <c r="EF261" s="300"/>
      <c r="EG261" s="300"/>
      <c r="EH261" s="300"/>
      <c r="EI261" s="300"/>
      <c r="EJ261" s="300"/>
      <c r="EK261" s="300"/>
      <c r="EL261" s="300"/>
      <c r="EM261" s="300"/>
      <c r="EN261" s="300"/>
    </row>
    <row r="262" spans="1:144" s="230" customFormat="1" ht="15.6" customHeight="1" x14ac:dyDescent="0.15">
      <c r="AN262" s="518"/>
      <c r="AO262" s="675"/>
      <c r="AP262" s="675"/>
      <c r="AQ262" s="675"/>
      <c r="AR262" s="675"/>
      <c r="AS262" s="675"/>
      <c r="AT262" s="675"/>
      <c r="AU262" s="675"/>
      <c r="AV262" s="675"/>
      <c r="AW262" s="675"/>
      <c r="AX262" s="675"/>
      <c r="AY262" s="675"/>
      <c r="AZ262" s="675"/>
      <c r="BA262" s="675"/>
      <c r="BB262" s="675"/>
      <c r="BC262" s="675"/>
      <c r="BD262" s="675"/>
      <c r="BE262" s="675"/>
      <c r="BF262" s="675"/>
      <c r="BG262" s="675"/>
      <c r="BH262" s="675"/>
      <c r="BI262" s="675"/>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8"/>
      <c r="CJ262" s="558"/>
      <c r="CK262" s="558"/>
      <c r="CL262" s="558"/>
      <c r="CM262" s="558"/>
      <c r="CN262" s="558"/>
      <c r="CO262" s="558"/>
      <c r="CP262" s="558"/>
      <c r="CQ262" s="558"/>
      <c r="CR262" s="558"/>
      <c r="CS262" s="558"/>
      <c r="CT262" s="558"/>
      <c r="CU262" s="558"/>
      <c r="CV262" s="558"/>
      <c r="CW262" s="558"/>
      <c r="CX262" s="558"/>
      <c r="CY262" s="558"/>
      <c r="CZ262" s="558"/>
      <c r="DA262" s="558"/>
      <c r="DB262" s="558"/>
      <c r="DC262" s="558"/>
      <c r="DD262" s="558"/>
      <c r="DE262" s="558"/>
      <c r="DF262" s="518"/>
      <c r="DG262" s="518"/>
      <c r="DH262" s="518"/>
      <c r="DI262" s="518"/>
      <c r="DJ262" s="518"/>
      <c r="DK262" s="518"/>
      <c r="DL262" s="518"/>
      <c r="DM262" s="518"/>
      <c r="DN262" s="518"/>
      <c r="DO262" s="518"/>
      <c r="DP262" s="518"/>
      <c r="DQ262" s="518"/>
      <c r="DR262" s="518"/>
      <c r="DS262" s="518"/>
      <c r="DT262" s="518"/>
      <c r="DU262" s="518"/>
      <c r="DV262" s="518"/>
      <c r="DW262" s="518"/>
      <c r="DX262" s="411"/>
      <c r="DY262" s="411"/>
      <c r="DZ262" s="411"/>
      <c r="EA262" s="411"/>
      <c r="EB262" s="300"/>
      <c r="EC262" s="300"/>
      <c r="ED262" s="300"/>
      <c r="EE262" s="300"/>
      <c r="EF262" s="300"/>
      <c r="EG262" s="300"/>
      <c r="EH262" s="300"/>
      <c r="EI262" s="300"/>
      <c r="EJ262" s="300"/>
      <c r="EK262" s="300"/>
      <c r="EL262" s="300"/>
      <c r="EM262" s="300"/>
      <c r="EN262" s="300"/>
    </row>
    <row r="263" spans="1:144" s="230" customFormat="1" ht="15.6" customHeight="1" x14ac:dyDescent="0.15">
      <c r="AN263" s="518"/>
      <c r="AO263" s="675"/>
      <c r="AP263" s="675"/>
      <c r="AQ263" s="675"/>
      <c r="AR263" s="675"/>
      <c r="AS263" s="675"/>
      <c r="AT263" s="675"/>
      <c r="AU263" s="675"/>
      <c r="AV263" s="675"/>
      <c r="AW263" s="675"/>
      <c r="AX263" s="675"/>
      <c r="AY263" s="675"/>
      <c r="AZ263" s="675"/>
      <c r="BA263" s="675"/>
      <c r="BB263" s="675"/>
      <c r="BC263" s="675"/>
      <c r="BD263" s="675"/>
      <c r="BE263" s="675"/>
      <c r="BF263" s="675"/>
      <c r="BG263" s="675"/>
      <c r="BH263" s="675"/>
      <c r="BI263" s="675"/>
      <c r="BJ263" s="558"/>
      <c r="BK263" s="558"/>
      <c r="BL263" s="558"/>
      <c r="BM263" s="558"/>
      <c r="BN263" s="558"/>
      <c r="BO263" s="558"/>
      <c r="BP263" s="558"/>
      <c r="BQ263" s="558"/>
      <c r="BR263" s="558"/>
      <c r="BS263" s="558"/>
      <c r="BT263" s="558"/>
      <c r="BU263" s="558"/>
      <c r="BV263" s="558"/>
      <c r="BW263" s="558"/>
      <c r="BX263" s="558"/>
      <c r="BY263" s="558"/>
      <c r="BZ263" s="558"/>
      <c r="CA263" s="558"/>
      <c r="CB263" s="558"/>
      <c r="CC263" s="558"/>
      <c r="CD263" s="558"/>
      <c r="CE263" s="558"/>
      <c r="CF263" s="558"/>
      <c r="CG263" s="558"/>
      <c r="CH263" s="558"/>
      <c r="CI263" s="558"/>
      <c r="CJ263" s="558"/>
      <c r="CK263" s="558"/>
      <c r="CL263" s="558"/>
      <c r="CM263" s="558"/>
      <c r="CN263" s="558"/>
      <c r="CO263" s="558"/>
      <c r="CP263" s="558"/>
      <c r="CQ263" s="558"/>
      <c r="CR263" s="558"/>
      <c r="CS263" s="558"/>
      <c r="CT263" s="558"/>
      <c r="CU263" s="558"/>
      <c r="CV263" s="558"/>
      <c r="CW263" s="558"/>
      <c r="CX263" s="558"/>
      <c r="CY263" s="558"/>
      <c r="CZ263" s="558"/>
      <c r="DA263" s="558"/>
      <c r="DB263" s="558"/>
      <c r="DC263" s="558"/>
      <c r="DD263" s="558"/>
      <c r="DE263" s="558"/>
      <c r="DF263" s="518"/>
      <c r="DG263" s="518"/>
      <c r="DH263" s="518"/>
      <c r="DI263" s="518"/>
      <c r="DJ263" s="518"/>
      <c r="DK263" s="518"/>
      <c r="DL263" s="518"/>
      <c r="DM263" s="518"/>
      <c r="DN263" s="518"/>
      <c r="DO263" s="518"/>
      <c r="DP263" s="518"/>
      <c r="DQ263" s="518"/>
      <c r="DR263" s="518"/>
      <c r="DS263" s="518"/>
      <c r="DT263" s="518"/>
      <c r="DU263" s="518"/>
      <c r="DV263" s="518"/>
      <c r="DW263" s="518"/>
      <c r="DX263" s="411"/>
      <c r="DY263" s="411"/>
      <c r="DZ263" s="411"/>
      <c r="EA263" s="411"/>
      <c r="EB263" s="300"/>
      <c r="EC263" s="300"/>
      <c r="ED263" s="300"/>
      <c r="EE263" s="300"/>
      <c r="EF263" s="300"/>
      <c r="EG263" s="300"/>
      <c r="EH263" s="300"/>
      <c r="EI263" s="300"/>
      <c r="EJ263" s="300"/>
      <c r="EK263" s="300"/>
      <c r="EL263" s="300"/>
      <c r="EM263" s="300"/>
      <c r="EN263" s="300"/>
    </row>
    <row r="264" spans="1:144" s="230" customFormat="1" ht="15.6" customHeight="1" x14ac:dyDescent="0.15">
      <c r="AN264" s="518"/>
      <c r="AO264" s="675"/>
      <c r="AP264" s="675"/>
      <c r="AQ264" s="675"/>
      <c r="AR264" s="675"/>
      <c r="AS264" s="675"/>
      <c r="AT264" s="675"/>
      <c r="AU264" s="675"/>
      <c r="AV264" s="675"/>
      <c r="AW264" s="675"/>
      <c r="AX264" s="675"/>
      <c r="AY264" s="675"/>
      <c r="AZ264" s="675"/>
      <c r="BA264" s="675"/>
      <c r="BB264" s="675"/>
      <c r="BC264" s="675"/>
      <c r="BD264" s="675"/>
      <c r="BE264" s="675"/>
      <c r="BF264" s="675"/>
      <c r="BG264" s="675"/>
      <c r="BH264" s="675"/>
      <c r="BI264" s="675"/>
      <c r="BJ264" s="558"/>
      <c r="BK264" s="558"/>
      <c r="BL264" s="558"/>
      <c r="BM264" s="558"/>
      <c r="BN264" s="558"/>
      <c r="BO264" s="558"/>
      <c r="BP264" s="558"/>
      <c r="BQ264" s="558"/>
      <c r="BR264" s="558"/>
      <c r="BS264" s="558"/>
      <c r="BT264" s="558"/>
      <c r="BU264" s="558"/>
      <c r="BV264" s="558"/>
      <c r="BW264" s="558"/>
      <c r="BX264" s="558"/>
      <c r="BY264" s="558"/>
      <c r="BZ264" s="558"/>
      <c r="CA264" s="558"/>
      <c r="CB264" s="558"/>
      <c r="CC264" s="558"/>
      <c r="CD264" s="558"/>
      <c r="CE264" s="558"/>
      <c r="CF264" s="558"/>
      <c r="CG264" s="558"/>
      <c r="CH264" s="558"/>
      <c r="CI264" s="558"/>
      <c r="CJ264" s="558"/>
      <c r="CK264" s="558"/>
      <c r="CL264" s="558"/>
      <c r="CM264" s="558"/>
      <c r="CN264" s="558"/>
      <c r="CO264" s="558"/>
      <c r="CP264" s="558"/>
      <c r="CQ264" s="558"/>
      <c r="CR264" s="558"/>
      <c r="CS264" s="558"/>
      <c r="CT264" s="558"/>
      <c r="CU264" s="558"/>
      <c r="CV264" s="558"/>
      <c r="CW264" s="558"/>
      <c r="CX264" s="558"/>
      <c r="CY264" s="558"/>
      <c r="CZ264" s="558"/>
      <c r="DA264" s="558"/>
      <c r="DB264" s="558"/>
      <c r="DC264" s="558"/>
      <c r="DD264" s="558"/>
      <c r="DE264" s="558"/>
      <c r="DF264" s="518"/>
      <c r="DG264" s="518"/>
      <c r="DH264" s="518"/>
      <c r="DI264" s="518"/>
      <c r="DJ264" s="518"/>
      <c r="DK264" s="518"/>
      <c r="DL264" s="518"/>
      <c r="DM264" s="518"/>
      <c r="DN264" s="518"/>
      <c r="DO264" s="518"/>
      <c r="DP264" s="518"/>
      <c r="DQ264" s="518"/>
      <c r="DR264" s="518"/>
      <c r="DS264" s="518"/>
      <c r="DT264" s="518"/>
      <c r="DU264" s="518"/>
      <c r="DV264" s="518"/>
      <c r="DW264" s="518"/>
      <c r="DX264" s="411"/>
      <c r="DY264" s="411"/>
      <c r="DZ264" s="411"/>
      <c r="EA264" s="411"/>
      <c r="EB264" s="300"/>
      <c r="EC264" s="300"/>
      <c r="ED264" s="300"/>
      <c r="EE264" s="300"/>
      <c r="EF264" s="300"/>
      <c r="EG264" s="300"/>
      <c r="EH264" s="300"/>
      <c r="EI264" s="300"/>
      <c r="EJ264" s="300"/>
      <c r="EK264" s="300"/>
      <c r="EL264" s="300"/>
      <c r="EM264" s="300"/>
      <c r="EN264" s="300"/>
    </row>
    <row r="265" spans="1:144" s="230" customFormat="1" ht="15.6" customHeight="1" x14ac:dyDescent="0.15">
      <c r="AN265" s="518"/>
      <c r="AO265" s="675"/>
      <c r="AP265" s="675"/>
      <c r="AQ265" s="675"/>
      <c r="AR265" s="675"/>
      <c r="AS265" s="675"/>
      <c r="AT265" s="675"/>
      <c r="AU265" s="675"/>
      <c r="AV265" s="675"/>
      <c r="AW265" s="675"/>
      <c r="AX265" s="675"/>
      <c r="AY265" s="675"/>
      <c r="AZ265" s="675"/>
      <c r="BA265" s="675"/>
      <c r="BB265" s="675"/>
      <c r="BC265" s="675"/>
      <c r="BD265" s="675"/>
      <c r="BE265" s="675"/>
      <c r="BF265" s="675"/>
      <c r="BG265" s="675"/>
      <c r="BH265" s="675"/>
      <c r="BI265" s="675"/>
      <c r="BJ265" s="558"/>
      <c r="BK265" s="558"/>
      <c r="BL265" s="558"/>
      <c r="BM265" s="558"/>
      <c r="BN265" s="558"/>
      <c r="BO265" s="558"/>
      <c r="BP265" s="558"/>
      <c r="BQ265" s="558"/>
      <c r="BR265" s="558"/>
      <c r="BS265" s="558"/>
      <c r="BT265" s="558"/>
      <c r="BU265" s="558"/>
      <c r="BV265" s="558"/>
      <c r="BW265" s="558"/>
      <c r="BX265" s="558"/>
      <c r="BY265" s="558"/>
      <c r="BZ265" s="558"/>
      <c r="CA265" s="558"/>
      <c r="CB265" s="558"/>
      <c r="CC265" s="558"/>
      <c r="CD265" s="558"/>
      <c r="CE265" s="558"/>
      <c r="CF265" s="558"/>
      <c r="CG265" s="558"/>
      <c r="CH265" s="558"/>
      <c r="CI265" s="558"/>
      <c r="CJ265" s="558"/>
      <c r="CK265" s="558"/>
      <c r="CL265" s="558"/>
      <c r="CM265" s="558"/>
      <c r="CN265" s="558"/>
      <c r="CO265" s="558"/>
      <c r="CP265" s="558"/>
      <c r="CQ265" s="558"/>
      <c r="CR265" s="558"/>
      <c r="CS265" s="558"/>
      <c r="CT265" s="558"/>
      <c r="CU265" s="558"/>
      <c r="CV265" s="558"/>
      <c r="CW265" s="558"/>
      <c r="CX265" s="558"/>
      <c r="CY265" s="558"/>
      <c r="CZ265" s="558"/>
      <c r="DA265" s="558"/>
      <c r="DB265" s="558"/>
      <c r="DC265" s="558"/>
      <c r="DD265" s="558"/>
      <c r="DE265" s="558"/>
      <c r="DF265" s="518"/>
      <c r="DG265" s="518"/>
      <c r="DH265" s="518"/>
      <c r="DI265" s="518"/>
      <c r="DJ265" s="518"/>
      <c r="DK265" s="518"/>
      <c r="DL265" s="518"/>
      <c r="DM265" s="518"/>
      <c r="DN265" s="518"/>
      <c r="DO265" s="518"/>
      <c r="DP265" s="518"/>
      <c r="DQ265" s="518"/>
      <c r="DR265" s="518"/>
      <c r="DS265" s="518"/>
      <c r="DT265" s="518"/>
      <c r="DU265" s="518"/>
      <c r="DV265" s="518"/>
      <c r="DW265" s="518"/>
      <c r="DX265" s="411"/>
      <c r="DY265" s="411"/>
      <c r="DZ265" s="411"/>
      <c r="EA265" s="411"/>
      <c r="EB265" s="300"/>
      <c r="EC265" s="300"/>
      <c r="ED265" s="300"/>
      <c r="EE265" s="300"/>
      <c r="EF265" s="300"/>
      <c r="EG265" s="300"/>
      <c r="EH265" s="300"/>
      <c r="EI265" s="300"/>
      <c r="EJ265" s="300"/>
      <c r="EK265" s="300"/>
      <c r="EL265" s="300"/>
      <c r="EM265" s="300"/>
      <c r="EN265" s="300"/>
    </row>
    <row r="266" spans="1:144" s="230" customFormat="1" ht="15.6" customHeight="1" x14ac:dyDescent="0.15">
      <c r="AN266" s="518"/>
      <c r="AO266" s="675"/>
      <c r="AP266" s="675"/>
      <c r="AQ266" s="675"/>
      <c r="AR266" s="675"/>
      <c r="AS266" s="675"/>
      <c r="AT266" s="675"/>
      <c r="AU266" s="675"/>
      <c r="AV266" s="675"/>
      <c r="AW266" s="675"/>
      <c r="AX266" s="675"/>
      <c r="AY266" s="675"/>
      <c r="AZ266" s="675"/>
      <c r="BA266" s="675"/>
      <c r="BB266" s="675"/>
      <c r="BC266" s="675"/>
      <c r="BD266" s="675"/>
      <c r="BE266" s="675"/>
      <c r="BF266" s="675"/>
      <c r="BG266" s="675"/>
      <c r="BH266" s="675"/>
      <c r="BI266" s="675"/>
      <c r="BJ266" s="558"/>
      <c r="BK266" s="558"/>
      <c r="BL266" s="558"/>
      <c r="BM266" s="558"/>
      <c r="BN266" s="558"/>
      <c r="BO266" s="558"/>
      <c r="BP266" s="558"/>
      <c r="BQ266" s="558"/>
      <c r="BR266" s="558"/>
      <c r="BS266" s="558"/>
      <c r="BT266" s="558"/>
      <c r="BU266" s="558"/>
      <c r="BV266" s="558"/>
      <c r="BW266" s="558"/>
      <c r="BX266" s="558"/>
      <c r="BY266" s="558"/>
      <c r="BZ266" s="558"/>
      <c r="CA266" s="558"/>
      <c r="CB266" s="558"/>
      <c r="CC266" s="558"/>
      <c r="CD266" s="558"/>
      <c r="CE266" s="558"/>
      <c r="CF266" s="558"/>
      <c r="CG266" s="558"/>
      <c r="CH266" s="558"/>
      <c r="CI266" s="558"/>
      <c r="CJ266" s="558"/>
      <c r="CK266" s="558"/>
      <c r="CL266" s="558"/>
      <c r="CM266" s="558"/>
      <c r="CN266" s="558"/>
      <c r="CO266" s="558"/>
      <c r="CP266" s="558"/>
      <c r="CQ266" s="558"/>
      <c r="CR266" s="558"/>
      <c r="CS266" s="558"/>
      <c r="CT266" s="558"/>
      <c r="CU266" s="558"/>
      <c r="CV266" s="558"/>
      <c r="CW266" s="558"/>
      <c r="CX266" s="558"/>
      <c r="CY266" s="558"/>
      <c r="CZ266" s="558"/>
      <c r="DA266" s="558"/>
      <c r="DB266" s="558"/>
      <c r="DC266" s="558"/>
      <c r="DD266" s="558"/>
      <c r="DE266" s="558"/>
      <c r="DF266" s="518"/>
      <c r="DG266" s="518"/>
      <c r="DH266" s="518"/>
      <c r="DI266" s="518"/>
      <c r="DJ266" s="518"/>
      <c r="DK266" s="518"/>
      <c r="DL266" s="518"/>
      <c r="DM266" s="518"/>
      <c r="DN266" s="518"/>
      <c r="DO266" s="518"/>
      <c r="DP266" s="518"/>
      <c r="DQ266" s="518"/>
      <c r="DR266" s="518"/>
      <c r="DS266" s="518"/>
      <c r="DT266" s="518"/>
      <c r="DU266" s="518"/>
      <c r="DV266" s="518"/>
      <c r="DW266" s="518"/>
      <c r="DX266" s="411"/>
      <c r="DY266" s="411"/>
      <c r="DZ266" s="411"/>
      <c r="EA266" s="411"/>
      <c r="EB266" s="300"/>
      <c r="EC266" s="300"/>
      <c r="ED266" s="300"/>
      <c r="EE266" s="300"/>
      <c r="EF266" s="300"/>
      <c r="EG266" s="300"/>
      <c r="EH266" s="300"/>
      <c r="EI266" s="300"/>
      <c r="EJ266" s="300"/>
      <c r="EK266" s="300"/>
      <c r="EL266" s="300"/>
      <c r="EM266" s="300"/>
      <c r="EN266" s="300"/>
    </row>
    <row r="267" spans="1:144" s="230" customFormat="1" ht="15.6" customHeight="1" x14ac:dyDescent="0.15">
      <c r="AN267" s="518"/>
      <c r="AO267" s="558"/>
      <c r="AP267" s="558"/>
      <c r="AQ267" s="558"/>
      <c r="AR267" s="558"/>
      <c r="AS267" s="558"/>
      <c r="AT267" s="558"/>
      <c r="AU267" s="558"/>
      <c r="AV267" s="558"/>
      <c r="AW267" s="558"/>
      <c r="AX267" s="558"/>
      <c r="AY267" s="558"/>
      <c r="AZ267" s="558"/>
      <c r="BA267" s="558"/>
      <c r="BB267" s="558"/>
      <c r="BC267" s="558"/>
      <c r="BD267" s="558"/>
      <c r="BE267" s="558"/>
      <c r="BF267" s="558"/>
      <c r="BG267" s="558"/>
      <c r="BH267" s="558"/>
      <c r="BI267" s="558"/>
      <c r="BJ267" s="558"/>
      <c r="BK267" s="558"/>
      <c r="BL267" s="558"/>
      <c r="BM267" s="558"/>
      <c r="BN267" s="558"/>
      <c r="BO267" s="558"/>
      <c r="BP267" s="558"/>
      <c r="BQ267" s="558"/>
      <c r="BR267" s="558"/>
      <c r="BS267" s="558"/>
      <c r="BT267" s="558"/>
      <c r="BU267" s="558"/>
      <c r="BV267" s="558"/>
      <c r="BW267" s="558"/>
      <c r="BX267" s="558"/>
      <c r="BY267" s="558"/>
      <c r="BZ267" s="558"/>
      <c r="CA267" s="558"/>
      <c r="CB267" s="558"/>
      <c r="CC267" s="558"/>
      <c r="CD267" s="558"/>
      <c r="CE267" s="558"/>
      <c r="CF267" s="558"/>
      <c r="CG267" s="558"/>
      <c r="CH267" s="558"/>
      <c r="CI267" s="558"/>
      <c r="CJ267" s="558"/>
      <c r="CK267" s="558"/>
      <c r="CL267" s="558"/>
      <c r="CM267" s="558"/>
      <c r="CN267" s="558"/>
      <c r="CO267" s="558"/>
      <c r="CP267" s="558"/>
      <c r="CQ267" s="558"/>
      <c r="CR267" s="558"/>
      <c r="CS267" s="558"/>
      <c r="CT267" s="558"/>
      <c r="CU267" s="558"/>
      <c r="CV267" s="558"/>
      <c r="CW267" s="558"/>
      <c r="CX267" s="558"/>
      <c r="CY267" s="558"/>
      <c r="CZ267" s="558"/>
      <c r="DA267" s="558"/>
      <c r="DB267" s="558"/>
      <c r="DC267" s="558"/>
      <c r="DD267" s="558"/>
      <c r="DE267" s="558"/>
      <c r="DF267" s="518"/>
      <c r="DG267" s="518"/>
      <c r="DH267" s="518"/>
      <c r="DI267" s="518"/>
      <c r="DJ267" s="518"/>
      <c r="DK267" s="518"/>
      <c r="DL267" s="518"/>
      <c r="DM267" s="518"/>
      <c r="DN267" s="518"/>
      <c r="DO267" s="518"/>
      <c r="DP267" s="518"/>
      <c r="DQ267" s="518"/>
      <c r="DR267" s="518"/>
      <c r="DS267" s="518"/>
      <c r="DT267" s="518"/>
      <c r="DU267" s="518"/>
      <c r="DV267" s="518"/>
      <c r="DW267" s="518"/>
      <c r="DX267" s="411"/>
      <c r="DY267" s="411"/>
      <c r="DZ267" s="411"/>
      <c r="EA267" s="411"/>
      <c r="EB267" s="300"/>
      <c r="EC267" s="300"/>
      <c r="ED267" s="300"/>
      <c r="EE267" s="300"/>
      <c r="EF267" s="300"/>
      <c r="EG267" s="300"/>
      <c r="EH267" s="300"/>
      <c r="EI267" s="300"/>
      <c r="EJ267" s="300"/>
      <c r="EK267" s="300"/>
      <c r="EL267" s="300"/>
      <c r="EM267" s="300"/>
      <c r="EN267" s="300"/>
    </row>
    <row r="268" spans="1:144" s="230" customFormat="1" ht="15.6" customHeight="1" x14ac:dyDescent="0.15">
      <c r="AN268" s="518"/>
      <c r="AO268" s="518"/>
      <c r="AP268" s="518"/>
      <c r="AQ268" s="518"/>
      <c r="AR268" s="518"/>
      <c r="AS268" s="518"/>
      <c r="AT268" s="518"/>
      <c r="AU268" s="518"/>
      <c r="AV268" s="518"/>
      <c r="AW268" s="518"/>
      <c r="AX268" s="518"/>
      <c r="AY268" s="518"/>
      <c r="AZ268" s="518"/>
      <c r="BA268" s="518"/>
      <c r="BB268" s="518"/>
      <c r="BC268" s="518"/>
      <c r="BD268" s="518"/>
      <c r="BE268" s="518"/>
      <c r="BF268" s="518"/>
      <c r="BG268" s="518"/>
      <c r="BH268" s="518"/>
      <c r="BI268" s="518"/>
      <c r="BJ268" s="518"/>
      <c r="BK268" s="518"/>
      <c r="BL268" s="518"/>
      <c r="BM268" s="518"/>
      <c r="BN268" s="518"/>
      <c r="BO268" s="518"/>
      <c r="BP268" s="518"/>
      <c r="BQ268" s="518"/>
      <c r="BR268" s="518"/>
      <c r="BS268" s="518"/>
      <c r="BT268" s="518"/>
      <c r="BU268" s="518"/>
      <c r="BV268" s="518"/>
      <c r="BW268" s="518"/>
      <c r="BX268" s="518"/>
      <c r="BY268" s="518"/>
      <c r="BZ268" s="518"/>
      <c r="CA268" s="518"/>
      <c r="CB268" s="518"/>
      <c r="CC268" s="518"/>
      <c r="CD268" s="518"/>
      <c r="CE268" s="518"/>
      <c r="CF268" s="518"/>
      <c r="CG268" s="518"/>
      <c r="CH268" s="518"/>
      <c r="CI268" s="518"/>
      <c r="CJ268" s="518"/>
      <c r="CK268" s="518"/>
      <c r="CL268" s="518"/>
      <c r="CM268" s="518"/>
      <c r="CN268" s="518"/>
      <c r="CO268" s="518"/>
      <c r="CP268" s="518"/>
      <c r="CQ268" s="518"/>
      <c r="CR268" s="518"/>
      <c r="CS268" s="518"/>
      <c r="CT268" s="518"/>
      <c r="CU268" s="518"/>
      <c r="CV268" s="518"/>
      <c r="CW268" s="518"/>
      <c r="CX268" s="518"/>
      <c r="CY268" s="518"/>
      <c r="CZ268" s="518"/>
      <c r="DA268" s="518"/>
      <c r="DB268" s="518"/>
      <c r="DC268" s="518"/>
      <c r="DD268" s="518"/>
      <c r="DE268" s="518"/>
      <c r="DF268" s="518"/>
      <c r="DG268" s="518"/>
      <c r="DH268" s="518"/>
      <c r="DI268" s="518"/>
      <c r="DJ268" s="518"/>
      <c r="DK268" s="518"/>
      <c r="DL268" s="518"/>
      <c r="DM268" s="518"/>
      <c r="DN268" s="518"/>
      <c r="DO268" s="518"/>
      <c r="DP268" s="518"/>
      <c r="DQ268" s="518"/>
      <c r="DR268" s="518"/>
      <c r="DS268" s="518"/>
      <c r="DT268" s="518"/>
      <c r="DU268" s="518"/>
      <c r="DV268" s="518"/>
      <c r="DW268" s="518"/>
      <c r="DX268" s="411"/>
      <c r="DY268" s="411"/>
      <c r="DZ268" s="411"/>
      <c r="EA268" s="411"/>
      <c r="EB268" s="300"/>
      <c r="EC268" s="300"/>
      <c r="ED268" s="300"/>
      <c r="EE268" s="300"/>
      <c r="EF268" s="300"/>
      <c r="EG268" s="300"/>
      <c r="EH268" s="300"/>
      <c r="EI268" s="300"/>
      <c r="EJ268" s="300"/>
      <c r="EK268" s="300"/>
      <c r="EL268" s="300"/>
      <c r="EM268" s="300"/>
      <c r="EN268" s="300"/>
    </row>
    <row r="269" spans="1:144" s="230" customFormat="1" ht="15.6" customHeight="1" x14ac:dyDescent="0.15">
      <c r="AN269" s="518"/>
      <c r="AO269" s="518"/>
      <c r="AP269" s="518"/>
      <c r="AQ269" s="518"/>
      <c r="AR269" s="518"/>
      <c r="AS269" s="518"/>
      <c r="AT269" s="518"/>
      <c r="AU269" s="518"/>
      <c r="AV269" s="518"/>
      <c r="AW269" s="518"/>
      <c r="AX269" s="518"/>
      <c r="AY269" s="518"/>
      <c r="AZ269" s="518"/>
      <c r="BA269" s="518"/>
      <c r="BB269" s="518"/>
      <c r="BC269" s="518"/>
      <c r="BD269" s="518"/>
      <c r="BE269" s="518"/>
      <c r="BF269" s="518"/>
      <c r="BG269" s="518"/>
      <c r="BH269" s="518"/>
      <c r="BI269" s="518"/>
      <c r="BJ269" s="518"/>
      <c r="BK269" s="518"/>
      <c r="BL269" s="518"/>
      <c r="BM269" s="518"/>
      <c r="BN269" s="518"/>
      <c r="BO269" s="518"/>
      <c r="BP269" s="518"/>
      <c r="BQ269" s="518"/>
      <c r="BR269" s="518"/>
      <c r="BS269" s="518"/>
      <c r="BT269" s="518"/>
      <c r="BU269" s="518"/>
      <c r="BV269" s="518"/>
      <c r="BW269" s="518"/>
      <c r="BX269" s="518"/>
      <c r="BY269" s="518"/>
      <c r="BZ269" s="518"/>
      <c r="CA269" s="518"/>
      <c r="CB269" s="518"/>
      <c r="CC269" s="518"/>
      <c r="CD269" s="518"/>
      <c r="CE269" s="518"/>
      <c r="CF269" s="518"/>
      <c r="CG269" s="518"/>
      <c r="CH269" s="518"/>
      <c r="CI269" s="518"/>
      <c r="CJ269" s="518"/>
      <c r="CK269" s="518"/>
      <c r="CL269" s="518"/>
      <c r="CM269" s="518"/>
      <c r="CN269" s="518"/>
      <c r="CO269" s="518"/>
      <c r="CP269" s="518"/>
      <c r="CQ269" s="518"/>
      <c r="CR269" s="518"/>
      <c r="CS269" s="518"/>
      <c r="CT269" s="518"/>
      <c r="CU269" s="518"/>
      <c r="CV269" s="518"/>
      <c r="CW269" s="518"/>
      <c r="CX269" s="518"/>
      <c r="CY269" s="518"/>
      <c r="CZ269" s="518"/>
      <c r="DA269" s="518"/>
      <c r="DB269" s="518"/>
      <c r="DC269" s="518"/>
      <c r="DD269" s="518"/>
      <c r="DE269" s="518"/>
      <c r="DF269" s="518"/>
      <c r="DG269" s="518"/>
      <c r="DH269" s="518"/>
      <c r="DI269" s="518"/>
      <c r="DJ269" s="518"/>
      <c r="DK269" s="518"/>
      <c r="DL269" s="518"/>
      <c r="DM269" s="518"/>
      <c r="DN269" s="518"/>
      <c r="DO269" s="518"/>
      <c r="DP269" s="518"/>
      <c r="DQ269" s="518"/>
      <c r="DR269" s="518"/>
      <c r="DS269" s="518"/>
      <c r="DT269" s="518"/>
      <c r="DU269" s="518"/>
      <c r="DV269" s="518"/>
      <c r="DW269" s="518"/>
      <c r="DX269" s="411"/>
      <c r="DY269" s="411"/>
      <c r="DZ269" s="411"/>
      <c r="EA269" s="411"/>
      <c r="EB269" s="300"/>
      <c r="EC269" s="300"/>
      <c r="ED269" s="300"/>
      <c r="EE269" s="300"/>
      <c r="EF269" s="300"/>
      <c r="EG269" s="300"/>
      <c r="EH269" s="300"/>
      <c r="EI269" s="300"/>
      <c r="EJ269" s="300"/>
      <c r="EK269" s="300"/>
      <c r="EL269" s="300"/>
      <c r="EM269" s="300"/>
      <c r="EN269" s="300"/>
    </row>
    <row r="270" spans="1:144" s="230" customFormat="1" ht="15.6" customHeight="1" x14ac:dyDescent="0.15">
      <c r="AN270" s="518"/>
      <c r="AO270" s="518"/>
      <c r="AP270" s="518"/>
      <c r="AQ270" s="518"/>
      <c r="AR270" s="518"/>
      <c r="AS270" s="518"/>
      <c r="AT270" s="518"/>
      <c r="AU270" s="518"/>
      <c r="AV270" s="518"/>
      <c r="AW270" s="518"/>
      <c r="AX270" s="518"/>
      <c r="AY270" s="518"/>
      <c r="AZ270" s="518"/>
      <c r="BA270" s="518"/>
      <c r="BB270" s="518"/>
      <c r="BC270" s="518"/>
      <c r="BD270" s="518"/>
      <c r="BE270" s="518"/>
      <c r="BF270" s="518"/>
      <c r="BG270" s="518"/>
      <c r="BH270" s="518"/>
      <c r="BI270" s="518"/>
      <c r="BJ270" s="518"/>
      <c r="BK270" s="518"/>
      <c r="BL270" s="518"/>
      <c r="BM270" s="518"/>
      <c r="BN270" s="518"/>
      <c r="BO270" s="518"/>
      <c r="BP270" s="518"/>
      <c r="BQ270" s="518"/>
      <c r="BR270" s="518"/>
      <c r="BS270" s="518"/>
      <c r="BT270" s="518"/>
      <c r="BU270" s="518"/>
      <c r="BV270" s="518"/>
      <c r="BW270" s="518"/>
      <c r="BX270" s="518"/>
      <c r="BY270" s="518"/>
      <c r="BZ270" s="518"/>
      <c r="CA270" s="518"/>
      <c r="CB270" s="518"/>
      <c r="CC270" s="518"/>
      <c r="CD270" s="518"/>
      <c r="CE270" s="518"/>
      <c r="CF270" s="518"/>
      <c r="CG270" s="518"/>
      <c r="CH270" s="518"/>
      <c r="CI270" s="518"/>
      <c r="CJ270" s="518"/>
      <c r="CK270" s="518"/>
      <c r="CL270" s="518"/>
      <c r="CM270" s="518"/>
      <c r="CN270" s="518"/>
      <c r="CO270" s="518"/>
      <c r="CP270" s="518"/>
      <c r="CQ270" s="518"/>
      <c r="CR270" s="518"/>
      <c r="CS270" s="518"/>
      <c r="CT270" s="518"/>
      <c r="CU270" s="518"/>
      <c r="CV270" s="518"/>
      <c r="CW270" s="518"/>
      <c r="CX270" s="518"/>
      <c r="CY270" s="518"/>
      <c r="CZ270" s="518"/>
      <c r="DA270" s="518"/>
      <c r="DB270" s="518"/>
      <c r="DC270" s="518"/>
      <c r="DD270" s="518"/>
      <c r="DE270" s="518"/>
      <c r="DF270" s="518"/>
      <c r="DG270" s="518"/>
      <c r="DH270" s="518"/>
      <c r="DI270" s="518"/>
      <c r="DJ270" s="518"/>
      <c r="DK270" s="518"/>
      <c r="DL270" s="518"/>
      <c r="DM270" s="518"/>
      <c r="DN270" s="518"/>
      <c r="DO270" s="518"/>
      <c r="DP270" s="518"/>
      <c r="DQ270" s="518"/>
      <c r="DR270" s="518"/>
      <c r="DS270" s="518"/>
      <c r="DT270" s="518"/>
      <c r="DU270" s="518"/>
      <c r="DV270" s="518"/>
      <c r="DW270" s="518"/>
      <c r="DX270" s="300"/>
      <c r="DY270" s="300"/>
      <c r="DZ270" s="300"/>
      <c r="EA270" s="300"/>
      <c r="EB270" s="300"/>
      <c r="EC270" s="300"/>
      <c r="ED270" s="300"/>
      <c r="EE270" s="300"/>
      <c r="EF270" s="300"/>
      <c r="EG270" s="300"/>
      <c r="EH270" s="300"/>
      <c r="EI270" s="300"/>
      <c r="EJ270" s="300"/>
      <c r="EK270" s="300"/>
      <c r="EL270" s="300"/>
      <c r="EM270" s="300"/>
      <c r="EN270" s="300"/>
    </row>
    <row r="271" spans="1:144" s="230" customFormat="1" ht="15.6" customHeight="1" x14ac:dyDescent="0.15">
      <c r="AN271" s="518"/>
      <c r="AO271" s="518"/>
      <c r="AP271" s="518"/>
      <c r="AQ271" s="518"/>
      <c r="AR271" s="518"/>
      <c r="AS271" s="518"/>
      <c r="AT271" s="518"/>
      <c r="AU271" s="518"/>
      <c r="AV271" s="518"/>
      <c r="AW271" s="518"/>
      <c r="AX271" s="518"/>
      <c r="AY271" s="518"/>
      <c r="AZ271" s="518"/>
      <c r="BA271" s="518"/>
      <c r="BB271" s="518"/>
      <c r="BC271" s="518"/>
      <c r="BD271" s="518"/>
      <c r="BE271" s="518"/>
      <c r="BF271" s="518"/>
      <c r="BG271" s="518"/>
      <c r="BH271" s="518"/>
      <c r="BI271" s="518"/>
      <c r="BJ271" s="518"/>
      <c r="BK271" s="518"/>
      <c r="BL271" s="518"/>
      <c r="BM271" s="518"/>
      <c r="BN271" s="518"/>
      <c r="BO271" s="518"/>
      <c r="BP271" s="518"/>
      <c r="BQ271" s="518"/>
      <c r="BR271" s="518"/>
      <c r="BS271" s="518"/>
      <c r="BT271" s="518"/>
      <c r="BU271" s="518"/>
      <c r="BV271" s="518"/>
      <c r="BW271" s="518"/>
      <c r="BX271" s="518"/>
      <c r="BY271" s="518"/>
      <c r="BZ271" s="518"/>
      <c r="CA271" s="518"/>
      <c r="CB271" s="518"/>
      <c r="CC271" s="518"/>
      <c r="CD271" s="518"/>
      <c r="CE271" s="518"/>
      <c r="CF271" s="518"/>
      <c r="CG271" s="518"/>
      <c r="CH271" s="518"/>
      <c r="CI271" s="518"/>
      <c r="CJ271" s="518"/>
      <c r="CK271" s="518"/>
      <c r="CL271" s="518"/>
      <c r="CM271" s="518"/>
      <c r="CN271" s="518"/>
      <c r="CO271" s="518"/>
      <c r="CP271" s="518"/>
      <c r="CQ271" s="518"/>
      <c r="CR271" s="518"/>
      <c r="CS271" s="518"/>
      <c r="CT271" s="518"/>
      <c r="CU271" s="518"/>
      <c r="CV271" s="518"/>
      <c r="CW271" s="518"/>
      <c r="CX271" s="518"/>
      <c r="CY271" s="518"/>
      <c r="CZ271" s="518"/>
      <c r="DA271" s="518"/>
      <c r="DB271" s="518"/>
      <c r="DC271" s="518"/>
      <c r="DD271" s="518"/>
      <c r="DE271" s="518"/>
      <c r="DF271" s="518"/>
      <c r="DG271" s="518"/>
      <c r="DH271" s="518"/>
      <c r="DI271" s="518"/>
      <c r="DJ271" s="518"/>
      <c r="DK271" s="518"/>
      <c r="DL271" s="518"/>
      <c r="DM271" s="518"/>
      <c r="DN271" s="518"/>
      <c r="DO271" s="518"/>
      <c r="DP271" s="518"/>
      <c r="DQ271" s="518"/>
      <c r="DR271" s="518"/>
      <c r="DS271" s="518"/>
      <c r="DT271" s="518"/>
      <c r="DU271" s="518"/>
      <c r="DV271" s="518"/>
      <c r="DW271" s="518"/>
      <c r="DX271" s="300"/>
      <c r="DY271" s="300"/>
      <c r="DZ271" s="300"/>
      <c r="EA271" s="300"/>
      <c r="EB271" s="300"/>
      <c r="EC271" s="300"/>
      <c r="ED271" s="300"/>
      <c r="EE271" s="300"/>
      <c r="EF271" s="300"/>
      <c r="EG271" s="300"/>
      <c r="EH271" s="300"/>
      <c r="EI271" s="300"/>
      <c r="EJ271" s="300"/>
      <c r="EK271" s="300"/>
      <c r="EL271" s="300"/>
      <c r="EM271" s="300"/>
      <c r="EN271" s="300"/>
    </row>
    <row r="272" spans="1:144" s="230" customFormat="1" ht="15.6" customHeight="1" x14ac:dyDescent="0.15">
      <c r="AN272" s="518"/>
      <c r="AO272" s="518"/>
      <c r="AP272" s="518"/>
      <c r="AQ272" s="518"/>
      <c r="AR272" s="518"/>
      <c r="AS272" s="518"/>
      <c r="AT272" s="518"/>
      <c r="AU272" s="518"/>
      <c r="AV272" s="518"/>
      <c r="AW272" s="518"/>
      <c r="AX272" s="518"/>
      <c r="AY272" s="518"/>
      <c r="AZ272" s="518"/>
      <c r="BA272" s="518"/>
      <c r="BB272" s="518"/>
      <c r="BC272" s="518"/>
      <c r="BD272" s="518"/>
      <c r="BE272" s="518"/>
      <c r="BF272" s="518"/>
      <c r="BG272" s="518"/>
      <c r="BH272" s="518"/>
      <c r="BI272" s="518"/>
      <c r="BJ272" s="518"/>
      <c r="BK272" s="518"/>
      <c r="BL272" s="518"/>
      <c r="BM272" s="518"/>
      <c r="BN272" s="518"/>
      <c r="BO272" s="518"/>
      <c r="BP272" s="518"/>
      <c r="BQ272" s="518"/>
      <c r="BR272" s="518"/>
      <c r="BS272" s="518"/>
      <c r="BT272" s="518"/>
      <c r="BU272" s="518"/>
      <c r="BV272" s="518"/>
      <c r="BW272" s="518"/>
      <c r="BX272" s="518"/>
      <c r="BY272" s="518"/>
      <c r="BZ272" s="518"/>
      <c r="CA272" s="518"/>
      <c r="CB272" s="518"/>
      <c r="CC272" s="518"/>
      <c r="CD272" s="518"/>
      <c r="CE272" s="518"/>
      <c r="CF272" s="518"/>
      <c r="CG272" s="518"/>
      <c r="CH272" s="518"/>
      <c r="CI272" s="518"/>
      <c r="CJ272" s="518"/>
      <c r="CK272" s="518"/>
      <c r="CL272" s="518"/>
      <c r="CM272" s="518"/>
      <c r="CN272" s="518"/>
      <c r="CO272" s="518"/>
      <c r="CP272" s="518"/>
      <c r="CQ272" s="518"/>
      <c r="CR272" s="518"/>
      <c r="CS272" s="518"/>
      <c r="CT272" s="518"/>
      <c r="CU272" s="518"/>
      <c r="CV272" s="518"/>
      <c r="CW272" s="518"/>
      <c r="CX272" s="518"/>
      <c r="CY272" s="518"/>
      <c r="CZ272" s="518"/>
      <c r="DA272" s="518"/>
      <c r="DB272" s="518"/>
      <c r="DC272" s="518"/>
      <c r="DD272" s="518"/>
      <c r="DE272" s="518"/>
      <c r="DF272" s="518"/>
      <c r="DG272" s="518"/>
      <c r="DH272" s="518"/>
      <c r="DI272" s="518"/>
      <c r="DJ272" s="518"/>
      <c r="DK272" s="518"/>
      <c r="DL272" s="518"/>
      <c r="DM272" s="518"/>
      <c r="DN272" s="518"/>
      <c r="DO272" s="518"/>
      <c r="DP272" s="518"/>
      <c r="DQ272" s="518"/>
      <c r="DR272" s="518"/>
      <c r="DS272" s="518"/>
      <c r="DT272" s="518"/>
      <c r="DU272" s="518"/>
      <c r="DV272" s="518"/>
      <c r="DW272" s="518"/>
      <c r="DX272" s="300"/>
      <c r="DY272" s="300"/>
      <c r="DZ272" s="300"/>
      <c r="EA272" s="300"/>
      <c r="EB272" s="300"/>
      <c r="EC272" s="300"/>
      <c r="ED272" s="300"/>
      <c r="EE272" s="300"/>
      <c r="EF272" s="300"/>
      <c r="EG272" s="300"/>
      <c r="EH272" s="300"/>
      <c r="EI272" s="300"/>
      <c r="EJ272" s="300"/>
      <c r="EK272" s="300"/>
      <c r="EL272" s="300"/>
      <c r="EM272" s="300"/>
      <c r="EN272" s="300"/>
    </row>
    <row r="273" spans="1:144" s="230" customFormat="1" ht="15.6" customHeight="1" x14ac:dyDescent="0.15">
      <c r="AN273" s="518"/>
      <c r="AO273" s="518"/>
      <c r="AP273" s="518"/>
      <c r="AQ273" s="518"/>
      <c r="AR273" s="518"/>
      <c r="AS273" s="518"/>
      <c r="AT273" s="518"/>
      <c r="AU273" s="518"/>
      <c r="AV273" s="518"/>
      <c r="AW273" s="518"/>
      <c r="AX273" s="518"/>
      <c r="AY273" s="518"/>
      <c r="AZ273" s="518"/>
      <c r="BA273" s="518"/>
      <c r="BB273" s="518"/>
      <c r="BC273" s="518"/>
      <c r="BD273" s="518"/>
      <c r="BE273" s="518"/>
      <c r="BF273" s="518"/>
      <c r="BG273" s="518"/>
      <c r="BH273" s="518"/>
      <c r="BI273" s="518"/>
      <c r="BJ273" s="518"/>
      <c r="BK273" s="518"/>
      <c r="BL273" s="518"/>
      <c r="BM273" s="518"/>
      <c r="BN273" s="518"/>
      <c r="BO273" s="518"/>
      <c r="BP273" s="518"/>
      <c r="BQ273" s="518"/>
      <c r="BR273" s="518"/>
      <c r="BS273" s="518"/>
      <c r="BT273" s="518"/>
      <c r="BU273" s="518"/>
      <c r="BV273" s="518"/>
      <c r="BW273" s="518"/>
      <c r="BX273" s="518"/>
      <c r="BY273" s="518"/>
      <c r="BZ273" s="518"/>
      <c r="CA273" s="518"/>
      <c r="CB273" s="518"/>
      <c r="CC273" s="518"/>
      <c r="CD273" s="518"/>
      <c r="CE273" s="518"/>
      <c r="CF273" s="518"/>
      <c r="CG273" s="518"/>
      <c r="CH273" s="518"/>
      <c r="CI273" s="518"/>
      <c r="CJ273" s="518"/>
      <c r="CK273" s="518"/>
      <c r="CL273" s="518"/>
      <c r="CM273" s="518"/>
      <c r="CN273" s="518"/>
      <c r="CO273" s="518"/>
      <c r="CP273" s="518"/>
      <c r="CQ273" s="518"/>
      <c r="CR273" s="518"/>
      <c r="CS273" s="518"/>
      <c r="CT273" s="518"/>
      <c r="CU273" s="518"/>
      <c r="CV273" s="518"/>
      <c r="CW273" s="518"/>
      <c r="CX273" s="518"/>
      <c r="CY273" s="518"/>
      <c r="CZ273" s="518"/>
      <c r="DA273" s="518"/>
      <c r="DB273" s="518"/>
      <c r="DC273" s="518"/>
      <c r="DD273" s="518"/>
      <c r="DE273" s="518"/>
      <c r="DF273" s="518"/>
      <c r="DG273" s="518"/>
      <c r="DH273" s="518"/>
      <c r="DI273" s="518"/>
      <c r="DJ273" s="518"/>
      <c r="DK273" s="518"/>
      <c r="DL273" s="518"/>
      <c r="DM273" s="518"/>
      <c r="DN273" s="518"/>
      <c r="DO273" s="518"/>
      <c r="DP273" s="518"/>
      <c r="DQ273" s="518"/>
      <c r="DR273" s="518"/>
      <c r="DS273" s="518"/>
      <c r="DT273" s="518"/>
      <c r="DU273" s="518"/>
      <c r="DV273" s="518"/>
      <c r="DW273" s="518"/>
      <c r="DX273" s="300"/>
      <c r="DY273" s="300"/>
      <c r="DZ273" s="300"/>
      <c r="EA273" s="300"/>
      <c r="EB273" s="300"/>
      <c r="EC273" s="300"/>
      <c r="ED273" s="300"/>
      <c r="EE273" s="300"/>
      <c r="EF273" s="300"/>
      <c r="EG273" s="300"/>
      <c r="EH273" s="300"/>
      <c r="EI273" s="300"/>
      <c r="EJ273" s="300"/>
      <c r="EK273" s="300"/>
      <c r="EL273" s="300"/>
      <c r="EM273" s="300"/>
      <c r="EN273" s="300"/>
    </row>
    <row r="274" spans="1:144" s="230" customFormat="1" ht="15.6" customHeight="1" x14ac:dyDescent="0.15">
      <c r="AN274" s="518"/>
      <c r="AO274" s="518"/>
      <c r="AP274" s="518"/>
      <c r="AQ274" s="518"/>
      <c r="AR274" s="518"/>
      <c r="AS274" s="518"/>
      <c r="AT274" s="518"/>
      <c r="AU274" s="518"/>
      <c r="AV274" s="518"/>
      <c r="AW274" s="518"/>
      <c r="AX274" s="518"/>
      <c r="AY274" s="518"/>
      <c r="AZ274" s="518"/>
      <c r="BA274" s="518"/>
      <c r="BB274" s="518"/>
      <c r="BC274" s="518"/>
      <c r="BD274" s="518"/>
      <c r="BE274" s="518"/>
      <c r="BF274" s="518"/>
      <c r="BG274" s="518"/>
      <c r="BH274" s="518"/>
      <c r="BI274" s="518"/>
      <c r="BJ274" s="518"/>
      <c r="BK274" s="518"/>
      <c r="BL274" s="518"/>
      <c r="BM274" s="518"/>
      <c r="BN274" s="518"/>
      <c r="BO274" s="518"/>
      <c r="BP274" s="518"/>
      <c r="BQ274" s="518"/>
      <c r="BR274" s="518"/>
      <c r="BS274" s="518"/>
      <c r="BT274" s="518"/>
      <c r="BU274" s="518"/>
      <c r="BV274" s="518"/>
      <c r="BW274" s="518"/>
      <c r="BX274" s="518"/>
      <c r="BY274" s="518"/>
      <c r="BZ274" s="518"/>
      <c r="CA274" s="518"/>
      <c r="CB274" s="518"/>
      <c r="CC274" s="518"/>
      <c r="CD274" s="518"/>
      <c r="CE274" s="518"/>
      <c r="CF274" s="518"/>
      <c r="CG274" s="518"/>
      <c r="CH274" s="518"/>
      <c r="CI274" s="518"/>
      <c r="CJ274" s="518"/>
      <c r="CK274" s="518"/>
      <c r="CL274" s="518"/>
      <c r="CM274" s="518"/>
      <c r="CN274" s="518"/>
      <c r="CO274" s="518"/>
      <c r="CP274" s="518"/>
      <c r="CQ274" s="518"/>
      <c r="CR274" s="518"/>
      <c r="CS274" s="518"/>
      <c r="CT274" s="518"/>
      <c r="CU274" s="518"/>
      <c r="CV274" s="518"/>
      <c r="CW274" s="518"/>
      <c r="CX274" s="518"/>
      <c r="CY274" s="518"/>
      <c r="CZ274" s="518"/>
      <c r="DA274" s="518"/>
      <c r="DB274" s="518"/>
      <c r="DC274" s="518"/>
      <c r="DD274" s="518"/>
      <c r="DE274" s="518"/>
      <c r="DF274" s="518"/>
      <c r="DG274" s="518"/>
      <c r="DH274" s="518"/>
      <c r="DI274" s="518"/>
      <c r="DJ274" s="518"/>
      <c r="DK274" s="518"/>
      <c r="DL274" s="518"/>
      <c r="DM274" s="518"/>
      <c r="DN274" s="518"/>
      <c r="DO274" s="518"/>
      <c r="DP274" s="518"/>
      <c r="DQ274" s="518"/>
      <c r="DR274" s="518"/>
      <c r="DS274" s="518"/>
      <c r="DT274" s="518"/>
      <c r="DU274" s="518"/>
      <c r="DV274" s="518"/>
      <c r="DW274" s="518"/>
      <c r="DX274" s="300"/>
      <c r="DY274" s="300"/>
      <c r="DZ274" s="300"/>
      <c r="EA274" s="300"/>
      <c r="EB274" s="300"/>
      <c r="EC274" s="300"/>
      <c r="ED274" s="300"/>
      <c r="EE274" s="300"/>
      <c r="EF274" s="300"/>
      <c r="EG274" s="300"/>
      <c r="EH274" s="300"/>
      <c r="EI274" s="300"/>
      <c r="EJ274" s="300"/>
      <c r="EK274" s="300"/>
      <c r="EL274" s="300"/>
      <c r="EM274" s="300"/>
      <c r="EN274" s="300"/>
    </row>
    <row r="275" spans="1:144" s="230" customFormat="1" ht="15.6" customHeight="1" x14ac:dyDescent="0.15">
      <c r="AN275" s="518"/>
      <c r="AO275" s="518"/>
      <c r="AP275" s="518"/>
      <c r="AQ275" s="518"/>
      <c r="AR275" s="518"/>
      <c r="AS275" s="518"/>
      <c r="AT275" s="518"/>
      <c r="AU275" s="518"/>
      <c r="AV275" s="518"/>
      <c r="AW275" s="518"/>
      <c r="AX275" s="518"/>
      <c r="AY275" s="518"/>
      <c r="AZ275" s="518"/>
      <c r="BA275" s="518"/>
      <c r="BB275" s="518"/>
      <c r="BC275" s="518"/>
      <c r="BD275" s="518"/>
      <c r="BE275" s="518"/>
      <c r="BF275" s="518"/>
      <c r="BG275" s="518"/>
      <c r="BH275" s="518"/>
      <c r="BI275" s="518"/>
      <c r="BJ275" s="518"/>
      <c r="BK275" s="518"/>
      <c r="BL275" s="518"/>
      <c r="BM275" s="518"/>
      <c r="BN275" s="518"/>
      <c r="BO275" s="518"/>
      <c r="BP275" s="518"/>
      <c r="BQ275" s="518"/>
      <c r="BR275" s="518"/>
      <c r="BS275" s="518"/>
      <c r="BT275" s="518"/>
      <c r="BU275" s="518"/>
      <c r="BV275" s="518"/>
      <c r="BW275" s="518"/>
      <c r="BX275" s="518"/>
      <c r="BY275" s="518"/>
      <c r="BZ275" s="518"/>
      <c r="CA275" s="518"/>
      <c r="CB275" s="518"/>
      <c r="CC275" s="518"/>
      <c r="CD275" s="518"/>
      <c r="CE275" s="518"/>
      <c r="CF275" s="518"/>
      <c r="CG275" s="518"/>
      <c r="CH275" s="518"/>
      <c r="CI275" s="518"/>
      <c r="CJ275" s="518"/>
      <c r="CK275" s="518"/>
      <c r="CL275" s="518"/>
      <c r="CM275" s="518"/>
      <c r="CN275" s="518"/>
      <c r="CO275" s="518"/>
      <c r="CP275" s="518"/>
      <c r="CQ275" s="518"/>
      <c r="CR275" s="518"/>
      <c r="CS275" s="518"/>
      <c r="CT275" s="518"/>
      <c r="CU275" s="518"/>
      <c r="CV275" s="518"/>
      <c r="CW275" s="518"/>
      <c r="CX275" s="518"/>
      <c r="CY275" s="518"/>
      <c r="CZ275" s="518"/>
      <c r="DA275" s="518"/>
      <c r="DB275" s="518"/>
      <c r="DC275" s="518"/>
      <c r="DD275" s="518"/>
      <c r="DX275" s="300"/>
      <c r="DY275" s="300"/>
      <c r="DZ275" s="300"/>
      <c r="EA275" s="300"/>
      <c r="EB275" s="300"/>
      <c r="EC275" s="300"/>
      <c r="ED275" s="300"/>
      <c r="EE275" s="300"/>
      <c r="EF275" s="300"/>
      <c r="EG275" s="300"/>
      <c r="EH275" s="300"/>
      <c r="EI275" s="300"/>
      <c r="EJ275" s="300"/>
      <c r="EK275" s="300"/>
      <c r="EL275" s="300"/>
      <c r="EM275" s="300"/>
      <c r="EN275" s="300"/>
    </row>
    <row r="276" spans="1:144" s="230" customFormat="1" ht="15.6" customHeight="1" x14ac:dyDescent="0.45">
      <c r="DX276" s="300"/>
      <c r="DY276" s="300"/>
      <c r="DZ276" s="300"/>
      <c r="EA276" s="300"/>
      <c r="EB276" s="300"/>
      <c r="EC276" s="300"/>
      <c r="ED276" s="300"/>
      <c r="EE276" s="300"/>
      <c r="EF276" s="300"/>
      <c r="EG276" s="300"/>
      <c r="EH276" s="300"/>
      <c r="EI276" s="300"/>
      <c r="EJ276" s="300"/>
      <c r="EK276" s="300"/>
      <c r="EL276" s="300"/>
      <c r="EM276" s="300"/>
      <c r="EN276" s="300"/>
    </row>
    <row r="277" spans="1:144" s="230" customFormat="1" ht="15.6" customHeight="1" x14ac:dyDescent="0.15">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DX277" s="300"/>
      <c r="DY277" s="300"/>
      <c r="DZ277" s="300"/>
      <c r="EA277" s="300"/>
      <c r="EB277" s="300"/>
      <c r="EC277" s="300"/>
      <c r="ED277" s="300"/>
      <c r="EE277" s="300"/>
      <c r="EF277" s="300"/>
      <c r="EG277" s="300"/>
      <c r="EH277" s="300"/>
      <c r="EI277" s="300"/>
      <c r="EJ277" s="300"/>
      <c r="EK277" s="300"/>
      <c r="EL277" s="300"/>
      <c r="EM277" s="300"/>
      <c r="EN277" s="300"/>
    </row>
    <row r="278" spans="1:144" s="230" customFormat="1" ht="15.6" customHeight="1" x14ac:dyDescent="0.15">
      <c r="AM278" s="254"/>
      <c r="DX278" s="300"/>
      <c r="DY278" s="300"/>
      <c r="DZ278" s="300"/>
      <c r="EA278" s="300"/>
      <c r="EB278" s="300"/>
      <c r="EC278" s="300"/>
      <c r="ED278" s="300"/>
      <c r="EE278" s="300"/>
      <c r="EF278" s="300"/>
      <c r="EG278" s="300"/>
      <c r="EH278" s="300"/>
      <c r="EI278" s="300"/>
      <c r="EJ278" s="300"/>
      <c r="EK278" s="300"/>
      <c r="EL278" s="300"/>
      <c r="EM278" s="300"/>
      <c r="EN278" s="300"/>
    </row>
    <row r="279" spans="1:144" s="230" customFormat="1" ht="15.6" customHeight="1" x14ac:dyDescent="0.15">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DX279" s="300"/>
      <c r="DY279" s="300"/>
      <c r="DZ279" s="300"/>
      <c r="EA279" s="300"/>
      <c r="EB279" s="300"/>
      <c r="EC279" s="300"/>
      <c r="ED279" s="300"/>
      <c r="EE279" s="300"/>
      <c r="EF279" s="300"/>
      <c r="EG279" s="300"/>
      <c r="EH279" s="300"/>
      <c r="EI279" s="300"/>
      <c r="EJ279" s="300"/>
      <c r="EK279" s="300"/>
      <c r="EL279" s="300"/>
    </row>
    <row r="280" spans="1:144" s="254" customFormat="1" ht="15.6" customHeight="1" x14ac:dyDescent="0.15">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c r="AE280" s="230"/>
      <c r="AF280" s="230"/>
      <c r="AG280" s="230"/>
      <c r="AH280" s="230"/>
      <c r="AI280" s="230"/>
      <c r="AJ280" s="230"/>
      <c r="AK280" s="230"/>
      <c r="AL280" s="230"/>
      <c r="AN280" s="230"/>
      <c r="AO280" s="230"/>
      <c r="AP280" s="230"/>
      <c r="AQ280" s="230"/>
      <c r="AR280" s="230"/>
      <c r="AS280" s="230"/>
      <c r="AT280" s="230"/>
      <c r="AU280" s="230"/>
      <c r="AV280" s="230"/>
      <c r="AW280" s="230"/>
      <c r="AX280" s="230"/>
      <c r="AY280" s="230"/>
      <c r="AZ280" s="230"/>
      <c r="BA280" s="230"/>
      <c r="BB280" s="230"/>
      <c r="BC280" s="230"/>
      <c r="BD280" s="230"/>
      <c r="BE280" s="230"/>
      <c r="BF280" s="230"/>
      <c r="BG280" s="230"/>
      <c r="BH280" s="230"/>
      <c r="BI280" s="230"/>
      <c r="BJ280" s="230"/>
      <c r="BK280" s="230"/>
      <c r="BL280" s="230"/>
      <c r="BM280" s="230"/>
      <c r="BN280" s="230"/>
      <c r="BO280" s="230"/>
      <c r="BP280" s="230"/>
      <c r="BQ280" s="230"/>
      <c r="BR280" s="230"/>
      <c r="BS280" s="230"/>
      <c r="BT280" s="230"/>
      <c r="BU280" s="230"/>
      <c r="BV280" s="230"/>
      <c r="BW280" s="230"/>
      <c r="BX280" s="230"/>
      <c r="BY280" s="230"/>
      <c r="BZ280" s="230"/>
      <c r="CA280" s="230"/>
      <c r="CB280" s="230"/>
      <c r="CC280" s="230"/>
      <c r="CD280" s="230"/>
      <c r="CE280" s="230"/>
      <c r="CF280" s="230"/>
      <c r="CG280" s="230"/>
      <c r="CH280" s="230"/>
      <c r="CI280" s="230"/>
      <c r="CJ280" s="230"/>
      <c r="CK280" s="230"/>
      <c r="CL280" s="230"/>
      <c r="CM280" s="230"/>
      <c r="CN280" s="230"/>
      <c r="CO280" s="230"/>
      <c r="CP280" s="230"/>
      <c r="CQ280" s="230"/>
      <c r="CR280" s="230"/>
      <c r="CS280" s="230"/>
      <c r="CT280" s="230"/>
      <c r="CU280" s="230"/>
      <c r="CV280" s="230"/>
      <c r="CW280" s="230"/>
      <c r="CX280" s="230"/>
      <c r="CY280" s="230"/>
      <c r="CZ280" s="230"/>
      <c r="DA280" s="230"/>
      <c r="DB280" s="230"/>
      <c r="DC280" s="230"/>
      <c r="DD280" s="230"/>
      <c r="DE280" s="230"/>
      <c r="DF280" s="230"/>
      <c r="DG280" s="230"/>
      <c r="DH280" s="230"/>
      <c r="DI280" s="230"/>
      <c r="DJ280" s="230"/>
      <c r="DK280" s="230"/>
      <c r="DL280" s="230"/>
      <c r="DM280" s="230"/>
      <c r="DN280" s="230"/>
      <c r="DO280" s="230"/>
      <c r="DP280" s="230"/>
      <c r="DQ280" s="230"/>
      <c r="DR280" s="230"/>
      <c r="DS280" s="230"/>
      <c r="DT280" s="230"/>
      <c r="DU280" s="230"/>
      <c r="DV280" s="230"/>
      <c r="DW280" s="230"/>
      <c r="DX280" s="300"/>
      <c r="DY280" s="300"/>
      <c r="DZ280" s="300"/>
      <c r="EA280" s="300"/>
      <c r="EB280" s="300"/>
      <c r="EC280" s="300"/>
      <c r="ED280" s="300"/>
      <c r="EE280" s="300"/>
      <c r="EF280" s="300"/>
      <c r="EG280" s="300"/>
      <c r="EH280" s="300"/>
      <c r="EI280" s="300"/>
      <c r="EJ280" s="300"/>
      <c r="EK280" s="300"/>
      <c r="EL280" s="300"/>
    </row>
    <row r="281" spans="1:144" s="230" customFormat="1" ht="15.6" customHeight="1" x14ac:dyDescent="0.15">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DX281" s="300"/>
      <c r="DY281" s="300"/>
      <c r="DZ281" s="300"/>
      <c r="EA281" s="300"/>
      <c r="EB281" s="300"/>
      <c r="EC281" s="300"/>
      <c r="ED281" s="300"/>
      <c r="EE281" s="300"/>
      <c r="EF281" s="300"/>
      <c r="EG281" s="300"/>
      <c r="EH281" s="300"/>
      <c r="EI281" s="300"/>
      <c r="EJ281" s="300"/>
      <c r="EK281" s="300"/>
      <c r="EL281" s="300"/>
      <c r="EM281" s="254"/>
      <c r="EN281" s="254"/>
    </row>
    <row r="282" spans="1:144" s="254" customFormat="1" ht="15.6" customHeight="1" x14ac:dyDescent="0.1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c r="AH282" s="300"/>
      <c r="AI282" s="300"/>
      <c r="AJ282" s="300"/>
      <c r="AK282" s="300"/>
      <c r="AL282" s="300"/>
      <c r="AN282" s="230"/>
      <c r="AO282" s="230"/>
      <c r="AP282" s="230"/>
      <c r="AQ282" s="230"/>
      <c r="AR282" s="230"/>
      <c r="AS282" s="230"/>
      <c r="AT282" s="230"/>
      <c r="AU282" s="230"/>
      <c r="AV282" s="230"/>
      <c r="AW282" s="230"/>
      <c r="AX282" s="230"/>
      <c r="AY282" s="230"/>
      <c r="AZ282" s="230"/>
      <c r="BA282" s="230"/>
      <c r="BB282" s="230"/>
      <c r="BC282" s="230"/>
      <c r="BD282" s="230"/>
      <c r="BE282" s="230"/>
      <c r="BF282" s="230"/>
      <c r="BG282" s="230"/>
      <c r="BH282" s="230"/>
      <c r="BI282" s="230"/>
      <c r="BJ282" s="230"/>
      <c r="BK282" s="230"/>
      <c r="BL282" s="230"/>
      <c r="BM282" s="230"/>
      <c r="BN282" s="230"/>
      <c r="BO282" s="230"/>
      <c r="BP282" s="230"/>
      <c r="BQ282" s="230"/>
      <c r="BR282" s="230"/>
      <c r="BS282" s="230"/>
      <c r="BT282" s="230"/>
      <c r="BU282" s="230"/>
      <c r="BV282" s="230"/>
      <c r="BW282" s="230"/>
      <c r="BX282" s="230"/>
      <c r="BY282" s="230"/>
      <c r="BZ282" s="230"/>
      <c r="CA282" s="230"/>
      <c r="CB282" s="230"/>
      <c r="CC282" s="230"/>
      <c r="CD282" s="230"/>
      <c r="CE282" s="230"/>
      <c r="CF282" s="230"/>
      <c r="CG282" s="230"/>
      <c r="CH282" s="230"/>
      <c r="CI282" s="230"/>
      <c r="CJ282" s="230"/>
      <c r="CK282" s="230"/>
      <c r="CL282" s="230"/>
      <c r="CM282" s="230"/>
      <c r="CN282" s="230"/>
      <c r="CO282" s="230"/>
      <c r="CP282" s="230"/>
      <c r="CQ282" s="230"/>
      <c r="CR282" s="230"/>
      <c r="CS282" s="230"/>
      <c r="CT282" s="230"/>
      <c r="CU282" s="230"/>
      <c r="CV282" s="230"/>
      <c r="CW282" s="230"/>
      <c r="CX282" s="230"/>
      <c r="CY282" s="230"/>
      <c r="CZ282" s="230"/>
      <c r="DA282" s="230"/>
      <c r="DB282" s="230"/>
      <c r="DC282" s="230"/>
      <c r="DD282" s="230"/>
      <c r="DE282" s="230"/>
      <c r="DF282" s="230"/>
      <c r="DG282" s="230"/>
      <c r="DH282" s="230"/>
      <c r="DI282" s="230"/>
      <c r="DJ282" s="230"/>
      <c r="DK282" s="230"/>
      <c r="DL282" s="230"/>
      <c r="DM282" s="230"/>
      <c r="DN282" s="230"/>
      <c r="DO282" s="230"/>
      <c r="DP282" s="230"/>
      <c r="DQ282" s="230"/>
      <c r="DR282" s="230"/>
      <c r="DS282" s="230"/>
      <c r="DT282" s="230"/>
      <c r="DU282" s="230"/>
      <c r="DV282" s="230"/>
      <c r="DW282" s="230"/>
      <c r="DX282" s="300"/>
      <c r="DY282" s="300"/>
      <c r="DZ282" s="300"/>
      <c r="EA282" s="300"/>
      <c r="EB282" s="300"/>
      <c r="EC282" s="300"/>
      <c r="ED282" s="300"/>
      <c r="EE282" s="300"/>
      <c r="EF282" s="300"/>
      <c r="EG282" s="300"/>
      <c r="EH282" s="300"/>
      <c r="EI282" s="300"/>
      <c r="EJ282" s="300"/>
      <c r="EK282" s="300"/>
      <c r="EL282" s="300"/>
    </row>
    <row r="283" spans="1:144" s="230" customFormat="1" ht="15.6" customHeight="1" x14ac:dyDescent="0.15">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300"/>
      <c r="DX283" s="300"/>
      <c r="DY283" s="300"/>
      <c r="DZ283" s="300"/>
      <c r="EA283" s="300"/>
      <c r="EB283" s="300"/>
      <c r="EC283" s="300"/>
      <c r="ED283" s="300"/>
      <c r="EE283" s="300"/>
      <c r="EF283" s="300"/>
      <c r="EG283" s="300"/>
      <c r="EH283" s="300"/>
      <c r="EI283" s="300"/>
      <c r="EJ283" s="300"/>
      <c r="EK283" s="300"/>
      <c r="EL283" s="300"/>
    </row>
    <row r="284" spans="1:144" s="254" customFormat="1" ht="15.6" customHeight="1" x14ac:dyDescent="0.1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c r="AH284" s="300"/>
      <c r="AI284" s="300"/>
      <c r="AJ284" s="300"/>
      <c r="AK284" s="300"/>
      <c r="AL284" s="300"/>
      <c r="AN284" s="230"/>
      <c r="AO284" s="230"/>
      <c r="AP284" s="230"/>
      <c r="AQ284" s="230"/>
      <c r="AR284" s="230"/>
      <c r="AS284" s="230"/>
      <c r="AT284" s="230"/>
      <c r="AU284" s="230"/>
      <c r="AV284" s="230"/>
      <c r="AW284" s="230"/>
      <c r="AX284" s="230"/>
      <c r="AY284" s="230"/>
      <c r="AZ284" s="230"/>
      <c r="BA284" s="230"/>
      <c r="BB284" s="230"/>
      <c r="BC284" s="230"/>
      <c r="BD284" s="230"/>
      <c r="BE284" s="230"/>
      <c r="BF284" s="230"/>
      <c r="BG284" s="230"/>
      <c r="BH284" s="230"/>
      <c r="BI284" s="230"/>
      <c r="BJ284" s="230"/>
      <c r="BK284" s="230"/>
      <c r="BL284" s="230"/>
      <c r="BM284" s="230"/>
      <c r="BN284" s="230"/>
      <c r="BO284" s="230"/>
      <c r="BP284" s="230"/>
      <c r="BQ284" s="230"/>
      <c r="BR284" s="230"/>
      <c r="BS284" s="230"/>
      <c r="BT284" s="230"/>
      <c r="BU284" s="230"/>
      <c r="BV284" s="230"/>
      <c r="BW284" s="230"/>
      <c r="BX284" s="230"/>
      <c r="BY284" s="230"/>
      <c r="BZ284" s="230"/>
      <c r="CA284" s="230"/>
      <c r="CB284" s="230"/>
      <c r="CC284" s="230"/>
      <c r="CD284" s="230"/>
      <c r="CE284" s="230"/>
      <c r="CF284" s="230"/>
      <c r="CG284" s="230"/>
      <c r="CH284" s="230"/>
      <c r="CI284" s="230"/>
      <c r="CJ284" s="230"/>
      <c r="CK284" s="230"/>
      <c r="CL284" s="230"/>
      <c r="CM284" s="230"/>
      <c r="CN284" s="230"/>
      <c r="CO284" s="230"/>
      <c r="CP284" s="230"/>
      <c r="CQ284" s="230"/>
      <c r="CR284" s="230"/>
      <c r="CS284" s="230"/>
      <c r="CT284" s="230"/>
      <c r="CU284" s="230"/>
      <c r="CV284" s="230"/>
      <c r="CW284" s="230"/>
      <c r="CX284" s="230"/>
      <c r="CY284" s="230"/>
      <c r="CZ284" s="230"/>
      <c r="DA284" s="230"/>
      <c r="DB284" s="230"/>
      <c r="DC284" s="230"/>
      <c r="DD284" s="230"/>
      <c r="DE284" s="230"/>
      <c r="DF284" s="230"/>
      <c r="DG284" s="230"/>
      <c r="DH284" s="230"/>
      <c r="DI284" s="230"/>
      <c r="DJ284" s="230"/>
      <c r="DK284" s="230"/>
      <c r="DL284" s="230"/>
      <c r="DM284" s="230"/>
      <c r="DN284" s="230"/>
      <c r="DO284" s="230"/>
      <c r="DP284" s="230"/>
      <c r="DQ284" s="230"/>
      <c r="DR284" s="230"/>
      <c r="DS284" s="230"/>
      <c r="DT284" s="230"/>
      <c r="DU284" s="230"/>
      <c r="DV284" s="230"/>
      <c r="DW284" s="230"/>
      <c r="DX284" s="300"/>
      <c r="DY284" s="300"/>
      <c r="DZ284" s="300"/>
      <c r="EA284" s="300"/>
      <c r="EB284" s="230"/>
      <c r="EC284" s="230"/>
      <c r="ED284" s="230"/>
      <c r="EE284" s="300"/>
      <c r="EF284" s="300"/>
      <c r="EG284" s="300"/>
      <c r="EH284" s="300"/>
      <c r="EI284" s="300"/>
      <c r="EJ284" s="300"/>
      <c r="EK284" s="300"/>
      <c r="EL284" s="300"/>
      <c r="EM284" s="230"/>
      <c r="EN284" s="230"/>
    </row>
    <row r="285" spans="1:144" s="300" customFormat="1" ht="15.6" customHeight="1" x14ac:dyDescent="0.15">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N285" s="230"/>
      <c r="AO285" s="230"/>
      <c r="AP285" s="230"/>
      <c r="AQ285" s="230"/>
      <c r="AR285" s="230"/>
      <c r="AS285" s="230"/>
      <c r="AT285" s="230"/>
      <c r="AU285" s="230"/>
      <c r="AV285" s="230"/>
      <c r="AW285" s="230"/>
      <c r="AX285" s="230"/>
      <c r="AY285" s="230"/>
      <c r="AZ285" s="230"/>
      <c r="BA285" s="230"/>
      <c r="BB285" s="230"/>
      <c r="BC285" s="230"/>
      <c r="BD285" s="230"/>
      <c r="BE285" s="230"/>
      <c r="BF285" s="230"/>
      <c r="BG285" s="230"/>
      <c r="BH285" s="230"/>
      <c r="BI285" s="230"/>
      <c r="BJ285" s="230"/>
      <c r="BK285" s="230"/>
      <c r="BL285" s="230"/>
      <c r="BM285" s="230"/>
      <c r="BN285" s="230"/>
      <c r="BO285" s="230"/>
      <c r="BP285" s="230"/>
      <c r="BQ285" s="230"/>
      <c r="BR285" s="230"/>
      <c r="BS285" s="230"/>
      <c r="BT285" s="230"/>
      <c r="BU285" s="230"/>
      <c r="BV285" s="230"/>
      <c r="BW285" s="230"/>
      <c r="BX285" s="230"/>
      <c r="BY285" s="230"/>
      <c r="BZ285" s="230"/>
      <c r="CA285" s="230"/>
      <c r="CB285" s="230"/>
      <c r="CC285" s="230"/>
      <c r="CD285" s="230"/>
      <c r="CE285" s="230"/>
      <c r="CF285" s="230"/>
      <c r="CG285" s="230"/>
      <c r="CH285" s="230"/>
      <c r="CI285" s="230"/>
      <c r="CJ285" s="230"/>
      <c r="CK285" s="230"/>
      <c r="CL285" s="230"/>
      <c r="CM285" s="230"/>
      <c r="CN285" s="230"/>
      <c r="CO285" s="230"/>
      <c r="CP285" s="230"/>
      <c r="CQ285" s="230"/>
      <c r="CR285" s="230"/>
      <c r="CS285" s="230"/>
      <c r="CT285" s="230"/>
      <c r="CU285" s="230"/>
      <c r="CV285" s="230"/>
      <c r="CW285" s="230"/>
      <c r="CX285" s="230"/>
      <c r="CY285" s="230"/>
      <c r="CZ285" s="230"/>
      <c r="DA285" s="230"/>
      <c r="DB285" s="230"/>
      <c r="DC285" s="230"/>
      <c r="DD285" s="230"/>
      <c r="DE285" s="230"/>
      <c r="DF285" s="230"/>
      <c r="DG285" s="230"/>
      <c r="DH285" s="230"/>
      <c r="DI285" s="230"/>
      <c r="DJ285" s="230"/>
      <c r="DK285" s="230"/>
      <c r="DL285" s="230"/>
      <c r="DM285" s="230"/>
      <c r="DN285" s="230"/>
      <c r="DO285" s="230"/>
      <c r="DP285" s="230"/>
      <c r="DQ285" s="230"/>
      <c r="DR285" s="230"/>
      <c r="DS285" s="230"/>
      <c r="DT285" s="230"/>
      <c r="DU285" s="230"/>
      <c r="DV285" s="230"/>
      <c r="DW285" s="230"/>
      <c r="EB285" s="254"/>
      <c r="EC285" s="254"/>
      <c r="ED285" s="254"/>
      <c r="EM285" s="230"/>
      <c r="EN285" s="230"/>
    </row>
    <row r="286" spans="1:144" s="254" customFormat="1" ht="15.6" customHeight="1" x14ac:dyDescent="0.1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c r="AE286" s="300"/>
      <c r="AF286" s="300"/>
      <c r="AG286" s="300"/>
      <c r="AH286" s="300"/>
      <c r="AI286" s="300"/>
      <c r="AJ286" s="300"/>
      <c r="AK286" s="300"/>
      <c r="AL286" s="30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30"/>
      <c r="BK286" s="230"/>
      <c r="BL286" s="230"/>
      <c r="BM286" s="230"/>
      <c r="BN286" s="230"/>
      <c r="BO286" s="230"/>
      <c r="BP286" s="230"/>
      <c r="BQ286" s="230"/>
      <c r="BR286" s="230"/>
      <c r="BS286" s="230"/>
      <c r="BT286" s="230"/>
      <c r="BU286" s="230"/>
      <c r="BV286" s="230"/>
      <c r="BW286" s="230"/>
      <c r="BX286" s="230"/>
      <c r="BY286" s="230"/>
      <c r="BZ286" s="230"/>
      <c r="CA286" s="230"/>
      <c r="CB286" s="230"/>
      <c r="CC286" s="230"/>
      <c r="CD286" s="230"/>
      <c r="CE286" s="230"/>
      <c r="CF286" s="230"/>
      <c r="CG286" s="230"/>
      <c r="CH286" s="230"/>
      <c r="CI286" s="230"/>
      <c r="CJ286" s="230"/>
      <c r="CK286" s="230"/>
      <c r="CL286" s="230"/>
      <c r="CM286" s="230"/>
      <c r="CN286" s="230"/>
      <c r="CO286" s="230"/>
      <c r="CP286" s="230"/>
      <c r="CQ286" s="230"/>
      <c r="CR286" s="230"/>
      <c r="CS286" s="230"/>
      <c r="CT286" s="230"/>
      <c r="CU286" s="230"/>
      <c r="CV286" s="230"/>
      <c r="CW286" s="230"/>
      <c r="CX286" s="230"/>
      <c r="CY286" s="230"/>
      <c r="CZ286" s="230"/>
      <c r="DA286" s="230"/>
      <c r="DB286" s="230"/>
      <c r="DC286" s="230"/>
      <c r="DD286" s="230"/>
      <c r="DE286" s="230"/>
      <c r="DF286" s="230"/>
      <c r="DG286" s="230"/>
      <c r="DH286" s="230"/>
      <c r="DI286" s="230"/>
      <c r="DJ286" s="230"/>
      <c r="DK286" s="230"/>
      <c r="DL286" s="230"/>
      <c r="DM286" s="230"/>
      <c r="DN286" s="230"/>
      <c r="DO286" s="230"/>
      <c r="DP286" s="230"/>
      <c r="DQ286" s="230"/>
      <c r="DR286" s="230"/>
      <c r="DS286" s="230"/>
      <c r="DT286" s="230"/>
      <c r="DU286" s="230"/>
      <c r="DV286" s="230"/>
      <c r="DW286" s="230"/>
      <c r="DX286" s="300"/>
      <c r="DY286" s="300"/>
      <c r="DZ286" s="300"/>
      <c r="EA286" s="300"/>
      <c r="EE286" s="300"/>
      <c r="EF286" s="300"/>
      <c r="EG286" s="300"/>
      <c r="EH286" s="300"/>
      <c r="EI286" s="300"/>
      <c r="EJ286" s="300"/>
      <c r="EK286" s="300"/>
      <c r="EL286" s="300"/>
      <c r="EM286" s="230"/>
      <c r="EN286" s="230"/>
    </row>
    <row r="287" spans="1:144" s="300" customFormat="1" ht="15.6" customHeight="1" x14ac:dyDescent="0.15">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0"/>
      <c r="DV287" s="230"/>
      <c r="DW287" s="230"/>
      <c r="EB287" s="254"/>
      <c r="EC287" s="254"/>
      <c r="ED287" s="254"/>
      <c r="EM287" s="230"/>
      <c r="EN287" s="230"/>
    </row>
    <row r="288" spans="1:144" s="254" customFormat="1" ht="15.6" customHeight="1" x14ac:dyDescent="0.1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c r="AE288" s="300"/>
      <c r="AF288" s="300"/>
      <c r="AG288" s="300"/>
      <c r="AH288" s="300"/>
      <c r="AI288" s="300"/>
      <c r="AJ288" s="300"/>
      <c r="AK288" s="300"/>
      <c r="AL288" s="300"/>
      <c r="AN288" s="506"/>
      <c r="AO288" s="506"/>
      <c r="AP288" s="506"/>
      <c r="AQ288" s="506"/>
      <c r="AR288" s="506"/>
      <c r="AS288" s="506"/>
      <c r="AT288" s="506"/>
      <c r="AU288" s="506"/>
      <c r="AV288" s="506"/>
      <c r="AW288" s="506"/>
      <c r="AX288" s="506"/>
      <c r="AY288" s="506"/>
      <c r="AZ288" s="506"/>
      <c r="BA288" s="506"/>
      <c r="BB288" s="506"/>
      <c r="BC288" s="506"/>
      <c r="BD288" s="506"/>
      <c r="BE288" s="506"/>
      <c r="BF288" s="506"/>
      <c r="BG288" s="506"/>
      <c r="BH288" s="506"/>
      <c r="BI288" s="506"/>
      <c r="BJ288" s="506"/>
      <c r="BK288" s="506"/>
      <c r="BL288" s="506"/>
      <c r="BM288" s="506"/>
      <c r="BN288" s="506"/>
      <c r="BO288" s="506"/>
      <c r="BP288" s="506"/>
      <c r="BQ288" s="506"/>
      <c r="BR288" s="506"/>
      <c r="BS288" s="506"/>
      <c r="BT288" s="506"/>
      <c r="BU288" s="506"/>
      <c r="BV288" s="506"/>
      <c r="BW288" s="506"/>
      <c r="BX288" s="506"/>
      <c r="BY288" s="506"/>
      <c r="BZ288" s="506"/>
      <c r="CA288" s="506"/>
      <c r="CB288" s="506"/>
      <c r="CC288" s="506"/>
      <c r="CD288" s="506"/>
      <c r="CE288" s="230"/>
      <c r="CF288" s="230"/>
      <c r="CG288" s="230"/>
      <c r="CH288" s="230"/>
      <c r="CI288" s="230"/>
      <c r="CJ288" s="230"/>
      <c r="CK288" s="230"/>
      <c r="CL288" s="230"/>
      <c r="CM288" s="230"/>
      <c r="CN288" s="230"/>
      <c r="CO288" s="230"/>
      <c r="CP288" s="230"/>
      <c r="CQ288" s="230"/>
      <c r="CR288" s="230"/>
      <c r="CS288" s="230"/>
      <c r="CT288" s="230"/>
      <c r="CU288" s="230"/>
      <c r="CV288" s="230"/>
      <c r="CW288" s="230"/>
      <c r="CX288" s="230"/>
      <c r="CY288" s="230"/>
      <c r="CZ288" s="230"/>
      <c r="DA288" s="230"/>
      <c r="DB288" s="230"/>
      <c r="DC288" s="230"/>
      <c r="DD288" s="230"/>
      <c r="DE288" s="230"/>
      <c r="DF288" s="230"/>
      <c r="DG288" s="230"/>
      <c r="DH288" s="230"/>
      <c r="DI288" s="230"/>
      <c r="DJ288" s="230"/>
      <c r="DK288" s="230"/>
      <c r="DL288" s="230"/>
      <c r="DM288" s="230"/>
      <c r="DN288" s="230"/>
      <c r="DO288" s="230"/>
      <c r="DP288" s="230"/>
      <c r="DQ288" s="230"/>
      <c r="DR288" s="230"/>
      <c r="DS288" s="230"/>
      <c r="DT288" s="230"/>
      <c r="DU288" s="230"/>
      <c r="DV288" s="230"/>
      <c r="DW288" s="230"/>
      <c r="DX288" s="300"/>
      <c r="DY288" s="300"/>
      <c r="DZ288" s="300"/>
      <c r="EA288" s="300"/>
      <c r="EB288" s="300"/>
      <c r="EC288" s="300"/>
      <c r="ED288" s="300"/>
      <c r="EE288" s="300"/>
      <c r="EF288" s="300"/>
      <c r="EG288" s="300"/>
      <c r="EH288" s="300"/>
      <c r="EI288" s="300"/>
      <c r="EJ288" s="300"/>
      <c r="EK288" s="300"/>
      <c r="EL288" s="300"/>
      <c r="EM288" s="230"/>
      <c r="EN288" s="230"/>
    </row>
    <row r="289" spans="1:144" s="300" customFormat="1" ht="15.6" customHeight="1" x14ac:dyDescent="0.15">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N289" s="230"/>
      <c r="AO289" s="230"/>
      <c r="AP289" s="230"/>
      <c r="AQ289" s="230"/>
      <c r="AR289" s="230"/>
      <c r="AS289" s="230"/>
      <c r="AT289" s="230"/>
      <c r="AU289" s="230"/>
      <c r="AV289" s="230"/>
      <c r="AW289" s="230"/>
      <c r="AX289" s="230"/>
      <c r="AY289" s="230"/>
      <c r="AZ289" s="230"/>
      <c r="BA289" s="230"/>
      <c r="BB289" s="230"/>
      <c r="BC289" s="230"/>
      <c r="BD289" s="230"/>
      <c r="BE289" s="230"/>
      <c r="BF289" s="230"/>
      <c r="BG289" s="230"/>
      <c r="BH289" s="230"/>
      <c r="BI289" s="230"/>
      <c r="BJ289" s="230"/>
      <c r="BK289" s="230"/>
      <c r="BL289" s="230"/>
      <c r="BM289" s="230"/>
      <c r="BN289" s="230"/>
      <c r="BO289" s="230"/>
      <c r="BP289" s="230"/>
      <c r="BQ289" s="230"/>
      <c r="BR289" s="230"/>
      <c r="BS289" s="230"/>
      <c r="BT289" s="230"/>
      <c r="BU289" s="230"/>
      <c r="BV289" s="230"/>
      <c r="BW289" s="230"/>
      <c r="BX289" s="230"/>
      <c r="BY289" s="230"/>
      <c r="BZ289" s="230"/>
      <c r="CA289" s="230"/>
      <c r="CB289" s="230"/>
      <c r="CC289" s="230"/>
      <c r="CD289" s="230"/>
      <c r="CE289" s="230"/>
      <c r="CF289" s="230"/>
      <c r="CG289" s="230"/>
      <c r="CH289" s="230"/>
      <c r="CI289" s="230"/>
      <c r="CJ289" s="230"/>
      <c r="CK289" s="230"/>
      <c r="CL289" s="230"/>
      <c r="CM289" s="230"/>
      <c r="CN289" s="230"/>
      <c r="CO289" s="230"/>
      <c r="CP289" s="230"/>
      <c r="CQ289" s="230"/>
      <c r="CR289" s="230"/>
      <c r="CS289" s="230"/>
      <c r="CT289" s="230"/>
      <c r="CU289" s="230"/>
      <c r="CV289" s="230"/>
      <c r="CW289" s="230"/>
      <c r="CX289" s="230"/>
      <c r="CY289" s="230"/>
      <c r="CZ289" s="230"/>
      <c r="DA289" s="230"/>
      <c r="DB289" s="230"/>
      <c r="DC289" s="230"/>
      <c r="DD289" s="230"/>
      <c r="DE289" s="230"/>
      <c r="DF289" s="230"/>
      <c r="DG289" s="230"/>
      <c r="DH289" s="230"/>
      <c r="DI289" s="230"/>
      <c r="DJ289" s="230"/>
      <c r="DK289" s="230"/>
      <c r="DL289" s="230"/>
      <c r="DM289" s="230"/>
      <c r="DN289" s="230"/>
      <c r="DO289" s="230"/>
      <c r="DP289" s="230"/>
      <c r="DQ289" s="230"/>
      <c r="DR289" s="230"/>
      <c r="DS289" s="230"/>
      <c r="DT289" s="230"/>
      <c r="DU289" s="230"/>
      <c r="DV289" s="230"/>
      <c r="DW289" s="230"/>
      <c r="EM289" s="230"/>
      <c r="EN289" s="230"/>
    </row>
    <row r="290" spans="1:144" s="254" customFormat="1" ht="15.6" customHeight="1" x14ac:dyDescent="0.1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c r="AH290" s="300"/>
      <c r="AI290" s="300"/>
      <c r="AJ290" s="300"/>
      <c r="AK290" s="300"/>
      <c r="AL290" s="300"/>
      <c r="AN290" s="230"/>
      <c r="AO290" s="230"/>
      <c r="AP290" s="230"/>
      <c r="AQ290" s="230"/>
      <c r="AR290" s="230"/>
      <c r="AS290" s="230"/>
      <c r="AT290" s="230"/>
      <c r="AU290" s="230"/>
      <c r="AV290" s="230"/>
      <c r="AW290" s="230"/>
      <c r="AX290" s="230"/>
      <c r="AY290" s="230"/>
      <c r="AZ290" s="230"/>
      <c r="BA290" s="230"/>
      <c r="BB290" s="230"/>
      <c r="BC290" s="230"/>
      <c r="BD290" s="230"/>
      <c r="BE290" s="230"/>
      <c r="BF290" s="230"/>
      <c r="BG290" s="230"/>
      <c r="BH290" s="230"/>
      <c r="BI290" s="230"/>
      <c r="BJ290" s="230"/>
      <c r="BK290" s="230"/>
      <c r="BL290" s="230"/>
      <c r="BM290" s="230"/>
      <c r="BN290" s="230"/>
      <c r="BO290" s="230"/>
      <c r="BP290" s="230"/>
      <c r="BQ290" s="230"/>
      <c r="BR290" s="230"/>
      <c r="BS290" s="230"/>
      <c r="BT290" s="230"/>
      <c r="BU290" s="230"/>
      <c r="BV290" s="230"/>
      <c r="BW290" s="230"/>
      <c r="BX290" s="230"/>
      <c r="BY290" s="230"/>
      <c r="BZ290" s="230"/>
      <c r="CA290" s="230"/>
      <c r="CB290" s="230"/>
      <c r="CC290" s="230"/>
      <c r="CD290" s="230"/>
      <c r="CE290" s="230"/>
      <c r="CF290" s="230"/>
      <c r="CG290" s="230"/>
      <c r="CH290" s="230"/>
      <c r="CI290" s="230"/>
      <c r="CJ290" s="230"/>
      <c r="CK290" s="230"/>
      <c r="CL290" s="230"/>
      <c r="CM290" s="230"/>
      <c r="CN290" s="230"/>
      <c r="CO290" s="230"/>
      <c r="CP290" s="230"/>
      <c r="CQ290" s="230"/>
      <c r="CR290" s="230"/>
      <c r="CS290" s="230"/>
      <c r="CT290" s="230"/>
      <c r="CU290" s="230"/>
      <c r="CV290" s="230"/>
      <c r="CW290" s="230"/>
      <c r="CX290" s="230"/>
      <c r="CY290" s="230"/>
      <c r="CZ290" s="230"/>
      <c r="DA290" s="230"/>
      <c r="DB290" s="230"/>
      <c r="DC290" s="230"/>
      <c r="DD290" s="230"/>
      <c r="DE290" s="230"/>
      <c r="DF290" s="230"/>
      <c r="DG290" s="230"/>
      <c r="DH290" s="230"/>
      <c r="DI290" s="230"/>
      <c r="DJ290" s="230"/>
      <c r="DK290" s="230"/>
      <c r="DL290" s="230"/>
      <c r="DM290" s="230"/>
      <c r="DN290" s="230"/>
      <c r="DO290" s="230"/>
      <c r="DP290" s="230"/>
      <c r="DQ290" s="230"/>
      <c r="DR290" s="230"/>
      <c r="DS290" s="230"/>
      <c r="DT290" s="230"/>
      <c r="DU290" s="230"/>
      <c r="DV290" s="230"/>
      <c r="DW290" s="230"/>
      <c r="DX290" s="300"/>
      <c r="DY290" s="300"/>
      <c r="DZ290" s="300"/>
      <c r="EA290" s="300"/>
      <c r="EB290" s="300"/>
      <c r="EC290" s="300"/>
      <c r="ED290" s="300"/>
      <c r="EE290" s="300"/>
      <c r="EF290" s="300"/>
      <c r="EG290" s="300"/>
      <c r="EH290" s="300"/>
      <c r="EI290" s="300"/>
      <c r="EJ290" s="300"/>
      <c r="EK290" s="300"/>
      <c r="EL290" s="300"/>
      <c r="EM290" s="230"/>
      <c r="EN290" s="230"/>
    </row>
    <row r="291" spans="1:144" s="300" customFormat="1" ht="15.6" customHeight="1" x14ac:dyDescent="0.15">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0"/>
      <c r="DV291" s="230"/>
      <c r="DW291" s="230"/>
      <c r="EM291" s="230"/>
      <c r="EN291" s="230"/>
    </row>
    <row r="292" spans="1:144" s="254" customFormat="1" ht="15.6" customHeight="1" x14ac:dyDescent="0.1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c r="AH292" s="300"/>
      <c r="AI292" s="300"/>
      <c r="AJ292" s="300"/>
      <c r="AK292" s="300"/>
      <c r="AL292" s="30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0"/>
      <c r="DV292" s="230"/>
      <c r="DW292" s="230"/>
      <c r="DX292" s="300"/>
      <c r="DY292" s="300"/>
      <c r="DZ292" s="300"/>
      <c r="EA292" s="300"/>
      <c r="EB292" s="300"/>
      <c r="EC292" s="300"/>
      <c r="ED292" s="300"/>
      <c r="EE292" s="300"/>
      <c r="EF292" s="300"/>
      <c r="EG292" s="300"/>
      <c r="EH292" s="300"/>
      <c r="EI292" s="300"/>
      <c r="EJ292" s="300"/>
      <c r="EK292" s="300"/>
      <c r="EL292" s="300"/>
      <c r="EM292" s="230"/>
      <c r="EN292" s="230"/>
    </row>
    <row r="293" spans="1:144" s="300" customFormat="1" ht="15.6" customHeight="1" x14ac:dyDescent="0.15">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c r="DG293" s="230"/>
      <c r="DH293" s="230"/>
      <c r="DI293" s="230"/>
      <c r="DJ293" s="230"/>
      <c r="DK293" s="230"/>
      <c r="DL293" s="230"/>
      <c r="DM293" s="230"/>
      <c r="DN293" s="230"/>
      <c r="DO293" s="230"/>
      <c r="DP293" s="230"/>
      <c r="DQ293" s="230"/>
      <c r="DR293" s="230"/>
      <c r="DS293" s="230"/>
      <c r="DT293" s="230"/>
      <c r="DU293" s="230"/>
      <c r="DV293" s="230"/>
      <c r="DW293" s="230"/>
      <c r="EM293" s="230"/>
      <c r="EN293" s="230"/>
    </row>
    <row r="294" spans="1:144" s="254" customFormat="1" ht="15.6" customHeight="1" x14ac:dyDescent="0.1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300"/>
      <c r="AF294" s="300"/>
      <c r="AG294" s="300"/>
      <c r="AH294" s="300"/>
      <c r="AI294" s="300"/>
      <c r="AJ294" s="300"/>
      <c r="AK294" s="300"/>
      <c r="AL294" s="300"/>
      <c r="AN294" s="230"/>
      <c r="AO294" s="230"/>
      <c r="AP294" s="230"/>
      <c r="AQ294" s="230"/>
      <c r="AR294" s="230"/>
      <c r="AS294" s="230"/>
      <c r="AT294" s="230"/>
      <c r="AU294" s="230"/>
      <c r="AV294" s="230"/>
      <c r="AW294" s="230"/>
      <c r="AX294" s="230"/>
      <c r="AY294" s="230"/>
      <c r="AZ294" s="230"/>
      <c r="BA294" s="230"/>
      <c r="BB294" s="230"/>
      <c r="BC294" s="230"/>
      <c r="BD294" s="230"/>
      <c r="BE294" s="230"/>
      <c r="BF294" s="230"/>
      <c r="BG294" s="230"/>
      <c r="BH294" s="230"/>
      <c r="BI294" s="230"/>
      <c r="BJ294" s="230"/>
      <c r="BK294" s="230"/>
      <c r="BL294" s="230"/>
      <c r="BM294" s="230"/>
      <c r="BN294" s="230"/>
      <c r="BO294" s="230"/>
      <c r="BP294" s="230"/>
      <c r="BQ294" s="230"/>
      <c r="BR294" s="230"/>
      <c r="BS294" s="230"/>
      <c r="BT294" s="230"/>
      <c r="BU294" s="230"/>
      <c r="BV294" s="230"/>
      <c r="BW294" s="230"/>
      <c r="BX294" s="230"/>
      <c r="BY294" s="230"/>
      <c r="BZ294" s="230"/>
      <c r="CA294" s="230"/>
      <c r="CB294" s="230"/>
      <c r="CC294" s="230"/>
      <c r="CD294" s="230"/>
      <c r="CE294" s="230"/>
      <c r="CF294" s="230"/>
      <c r="CG294" s="230"/>
      <c r="CH294" s="230"/>
      <c r="CI294" s="230"/>
      <c r="CJ294" s="230"/>
      <c r="CK294" s="230"/>
      <c r="CL294" s="230"/>
      <c r="CM294" s="230"/>
      <c r="CN294" s="230"/>
      <c r="CO294" s="230"/>
      <c r="CP294" s="230"/>
      <c r="CQ294" s="230"/>
      <c r="CR294" s="230"/>
      <c r="CS294" s="230"/>
      <c r="CT294" s="230"/>
      <c r="CU294" s="230"/>
      <c r="CV294" s="230"/>
      <c r="CW294" s="230"/>
      <c r="CX294" s="230"/>
      <c r="CY294" s="230"/>
      <c r="CZ294" s="230"/>
      <c r="DA294" s="230"/>
      <c r="DB294" s="230"/>
      <c r="DC294" s="230"/>
      <c r="DD294" s="230"/>
      <c r="DE294" s="230"/>
      <c r="DF294" s="230"/>
      <c r="DG294" s="230"/>
      <c r="DH294" s="230"/>
      <c r="DI294" s="230"/>
      <c r="DJ294" s="230"/>
      <c r="DK294" s="230"/>
      <c r="DL294" s="230"/>
      <c r="DM294" s="230"/>
      <c r="DN294" s="230"/>
      <c r="DO294" s="230"/>
      <c r="DP294" s="230"/>
      <c r="DQ294" s="230"/>
      <c r="DR294" s="230"/>
      <c r="DS294" s="230"/>
      <c r="DT294" s="230"/>
      <c r="DU294" s="230"/>
      <c r="DV294" s="230"/>
      <c r="DW294" s="230"/>
      <c r="DX294" s="300"/>
      <c r="DY294" s="300"/>
      <c r="DZ294" s="300"/>
      <c r="EA294" s="300"/>
      <c r="EB294" s="300"/>
      <c r="EC294" s="300"/>
      <c r="ED294" s="300"/>
      <c r="EE294" s="300"/>
      <c r="EF294" s="300"/>
      <c r="EG294" s="300"/>
      <c r="EH294" s="300"/>
      <c r="EI294" s="300"/>
      <c r="EJ294" s="300"/>
      <c r="EK294" s="300"/>
      <c r="EL294" s="300"/>
      <c r="EM294" s="230"/>
      <c r="EN294" s="230"/>
    </row>
    <row r="295" spans="1:144" s="300" customFormat="1" ht="15.6" customHeight="1" x14ac:dyDescent="0.15">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N295" s="230"/>
      <c r="AO295" s="230"/>
      <c r="AP295" s="230"/>
      <c r="AQ295" s="230"/>
      <c r="AR295" s="230"/>
      <c r="AS295" s="230"/>
      <c r="AT295" s="230"/>
      <c r="AU295" s="230"/>
      <c r="AV295" s="230"/>
      <c r="AW295" s="230"/>
      <c r="AX295" s="230"/>
      <c r="AY295" s="230"/>
      <c r="AZ295" s="230"/>
      <c r="BA295" s="230"/>
      <c r="BB295" s="230"/>
      <c r="BC295" s="230"/>
      <c r="BD295" s="230"/>
      <c r="BE295" s="230"/>
      <c r="BF295" s="230"/>
      <c r="BG295" s="230"/>
      <c r="BH295" s="230"/>
      <c r="BI295" s="230"/>
      <c r="BJ295" s="230"/>
      <c r="BK295" s="230"/>
      <c r="BL295" s="230"/>
      <c r="BM295" s="230"/>
      <c r="BN295" s="230"/>
      <c r="BO295" s="230"/>
      <c r="BP295" s="230"/>
      <c r="BQ295" s="230"/>
      <c r="BR295" s="230"/>
      <c r="BS295" s="230"/>
      <c r="BT295" s="230"/>
      <c r="BU295" s="230"/>
      <c r="BV295" s="230"/>
      <c r="BW295" s="230"/>
      <c r="BX295" s="230"/>
      <c r="BY295" s="230"/>
      <c r="BZ295" s="230"/>
      <c r="CA295" s="230"/>
      <c r="CB295" s="230"/>
      <c r="CC295" s="230"/>
      <c r="CD295" s="230"/>
      <c r="CE295" s="230"/>
      <c r="CF295" s="230"/>
      <c r="CG295" s="230"/>
      <c r="CH295" s="230"/>
      <c r="CI295" s="230"/>
      <c r="CJ295" s="230"/>
      <c r="CK295" s="230"/>
      <c r="CL295" s="230"/>
      <c r="CM295" s="230"/>
      <c r="CN295" s="230"/>
      <c r="CO295" s="230"/>
      <c r="CP295" s="230"/>
      <c r="CQ295" s="230"/>
      <c r="CR295" s="230"/>
      <c r="CS295" s="230"/>
      <c r="CT295" s="230"/>
      <c r="CU295" s="230"/>
      <c r="CV295" s="230"/>
      <c r="CW295" s="230"/>
      <c r="CX295" s="230"/>
      <c r="CY295" s="230"/>
      <c r="CZ295" s="230"/>
      <c r="DA295" s="230"/>
      <c r="DB295" s="230"/>
      <c r="DC295" s="230"/>
      <c r="DD295" s="230"/>
      <c r="DE295" s="230"/>
      <c r="DF295" s="230"/>
      <c r="DG295" s="230"/>
      <c r="DH295" s="230"/>
      <c r="DI295" s="230"/>
      <c r="DJ295" s="230"/>
      <c r="DK295" s="230"/>
      <c r="DL295" s="230"/>
      <c r="DM295" s="230"/>
      <c r="DN295" s="230"/>
      <c r="DO295" s="230"/>
      <c r="DP295" s="230"/>
      <c r="DQ295" s="230"/>
      <c r="DR295" s="230"/>
      <c r="DS295" s="230"/>
      <c r="DT295" s="230"/>
      <c r="DU295" s="230"/>
      <c r="DV295" s="230"/>
      <c r="DW295" s="230"/>
      <c r="EM295" s="230"/>
      <c r="EN295" s="230"/>
    </row>
    <row r="296" spans="1:144" s="254" customFormat="1" ht="15.6" customHeight="1" x14ac:dyDescent="0.1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c r="AE296" s="300"/>
      <c r="AF296" s="300"/>
      <c r="AG296" s="300"/>
      <c r="AH296" s="300"/>
      <c r="AI296" s="300"/>
      <c r="AJ296" s="300"/>
      <c r="AK296" s="300"/>
      <c r="AL296" s="300"/>
      <c r="AN296" s="230"/>
      <c r="AO296" s="230"/>
      <c r="AP296" s="230"/>
      <c r="AQ296" s="230"/>
      <c r="AR296" s="230"/>
      <c r="AS296" s="230"/>
      <c r="AT296" s="230"/>
      <c r="AU296" s="230"/>
      <c r="AV296" s="230"/>
      <c r="AW296" s="230"/>
      <c r="AX296" s="230"/>
      <c r="AY296" s="230"/>
      <c r="AZ296" s="230"/>
      <c r="BA296" s="230"/>
      <c r="BB296" s="230"/>
      <c r="BC296" s="230"/>
      <c r="BD296" s="230"/>
      <c r="BE296" s="230"/>
      <c r="BF296" s="230"/>
      <c r="BG296" s="230"/>
      <c r="BH296" s="230"/>
      <c r="BI296" s="230"/>
      <c r="BJ296" s="230"/>
      <c r="BK296" s="230"/>
      <c r="BL296" s="230"/>
      <c r="BM296" s="230"/>
      <c r="BN296" s="230"/>
      <c r="BO296" s="230"/>
      <c r="BP296" s="230"/>
      <c r="BQ296" s="230"/>
      <c r="BR296" s="230"/>
      <c r="BS296" s="230"/>
      <c r="BT296" s="230"/>
      <c r="BU296" s="230"/>
      <c r="BV296" s="230"/>
      <c r="BW296" s="230"/>
      <c r="BX296" s="230"/>
      <c r="BY296" s="230"/>
      <c r="BZ296" s="230"/>
      <c r="CA296" s="230"/>
      <c r="CB296" s="230"/>
      <c r="CC296" s="230"/>
      <c r="CD296" s="230"/>
      <c r="CE296" s="230"/>
      <c r="CF296" s="230"/>
      <c r="CG296" s="230"/>
      <c r="CH296" s="230"/>
      <c r="CI296" s="230"/>
      <c r="CJ296" s="230"/>
      <c r="CK296" s="230"/>
      <c r="CL296" s="230"/>
      <c r="CM296" s="230"/>
      <c r="CN296" s="230"/>
      <c r="CO296" s="230"/>
      <c r="CP296" s="230"/>
      <c r="CQ296" s="230"/>
      <c r="CR296" s="230"/>
      <c r="CS296" s="230"/>
      <c r="CT296" s="230"/>
      <c r="CU296" s="230"/>
      <c r="CV296" s="230"/>
      <c r="CW296" s="230"/>
      <c r="CX296" s="230"/>
      <c r="CY296" s="230"/>
      <c r="CZ296" s="230"/>
      <c r="DA296" s="230"/>
      <c r="DB296" s="230"/>
      <c r="DC296" s="230"/>
      <c r="DD296" s="230"/>
      <c r="DE296" s="230"/>
      <c r="DF296" s="230"/>
      <c r="DG296" s="230"/>
      <c r="DH296" s="230"/>
      <c r="DI296" s="230"/>
      <c r="DJ296" s="230"/>
      <c r="DK296" s="230"/>
      <c r="DL296" s="230"/>
      <c r="DM296" s="230"/>
      <c r="DN296" s="230"/>
      <c r="DO296" s="230"/>
      <c r="DP296" s="230"/>
      <c r="DQ296" s="230"/>
      <c r="DR296" s="230"/>
      <c r="DS296" s="230"/>
      <c r="DT296" s="230"/>
      <c r="DU296" s="230"/>
      <c r="DV296" s="230"/>
      <c r="DW296" s="230"/>
      <c r="DX296" s="300"/>
      <c r="DY296" s="300"/>
      <c r="DZ296" s="300"/>
      <c r="EA296" s="300"/>
      <c r="EB296" s="300"/>
      <c r="EC296" s="300"/>
      <c r="ED296" s="300"/>
      <c r="EE296" s="300"/>
      <c r="EF296" s="300"/>
      <c r="EG296" s="300"/>
      <c r="EH296" s="300"/>
      <c r="EI296" s="300"/>
      <c r="EJ296" s="300"/>
      <c r="EK296" s="300"/>
      <c r="EL296" s="300"/>
      <c r="EM296" s="230"/>
      <c r="EN296" s="230"/>
    </row>
    <row r="297" spans="1:144" s="300" customFormat="1" ht="15.6" customHeight="1" x14ac:dyDescent="0.45">
      <c r="A297" s="411"/>
      <c r="B297" s="411"/>
      <c r="C297" s="411"/>
      <c r="D297" s="411"/>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N297" s="230"/>
      <c r="AO297" s="230"/>
      <c r="AP297" s="230"/>
      <c r="AQ297" s="230"/>
      <c r="AR297" s="230"/>
      <c r="AS297" s="230"/>
      <c r="AT297" s="230"/>
      <c r="AU297" s="230"/>
      <c r="AV297" s="230"/>
      <c r="AW297" s="230"/>
      <c r="AX297" s="230"/>
      <c r="AY297" s="230"/>
      <c r="AZ297" s="230"/>
      <c r="BA297" s="230"/>
      <c r="BB297" s="230"/>
      <c r="BC297" s="230"/>
      <c r="BD297" s="230"/>
      <c r="BE297" s="230"/>
      <c r="BF297" s="230"/>
      <c r="BG297" s="230"/>
      <c r="BH297" s="230"/>
      <c r="BI297" s="230"/>
      <c r="BJ297" s="230"/>
      <c r="BK297" s="230"/>
      <c r="BL297" s="230"/>
      <c r="BM297" s="230"/>
      <c r="BN297" s="230"/>
      <c r="BO297" s="230"/>
      <c r="BP297" s="230"/>
      <c r="BQ297" s="230"/>
      <c r="BR297" s="230"/>
      <c r="BS297" s="230"/>
      <c r="BT297" s="230"/>
      <c r="BU297" s="230"/>
      <c r="BV297" s="230"/>
      <c r="BW297" s="230"/>
      <c r="BX297" s="230"/>
      <c r="BY297" s="230"/>
      <c r="BZ297" s="230"/>
      <c r="CA297" s="230"/>
      <c r="CB297" s="230"/>
      <c r="CC297" s="230"/>
      <c r="CD297" s="230"/>
      <c r="CE297" s="230"/>
      <c r="CF297" s="230"/>
      <c r="CG297" s="230"/>
      <c r="CH297" s="230"/>
      <c r="CI297" s="230"/>
      <c r="CJ297" s="230"/>
      <c r="CK297" s="230"/>
      <c r="CL297" s="230"/>
      <c r="CM297" s="230"/>
      <c r="CN297" s="230"/>
      <c r="CO297" s="230"/>
      <c r="CP297" s="230"/>
      <c r="CQ297" s="230"/>
      <c r="CR297" s="230"/>
      <c r="CS297" s="230"/>
      <c r="CT297" s="230"/>
      <c r="CU297" s="230"/>
      <c r="CV297" s="230"/>
      <c r="CW297" s="230"/>
      <c r="CX297" s="230"/>
      <c r="CY297" s="230"/>
      <c r="CZ297" s="230"/>
      <c r="DA297" s="230"/>
      <c r="DB297" s="230"/>
      <c r="DC297" s="230"/>
      <c r="DD297" s="230"/>
      <c r="DE297" s="230"/>
      <c r="DF297" s="230"/>
      <c r="DG297" s="230"/>
      <c r="DH297" s="230"/>
      <c r="DI297" s="230"/>
      <c r="DJ297" s="230"/>
      <c r="DK297" s="230"/>
      <c r="DL297" s="230"/>
      <c r="DM297" s="230"/>
      <c r="DN297" s="230"/>
      <c r="DO297" s="230"/>
      <c r="DP297" s="230"/>
      <c r="DQ297" s="230"/>
      <c r="DR297" s="230"/>
      <c r="DS297" s="230"/>
      <c r="DT297" s="230"/>
      <c r="DU297" s="230"/>
      <c r="DV297" s="230"/>
      <c r="DW297" s="230"/>
      <c r="EM297" s="230"/>
      <c r="EN297" s="230"/>
    </row>
    <row r="298" spans="1:144" s="254" customFormat="1" ht="15.6" customHeight="1" x14ac:dyDescent="0.15">
      <c r="A298" s="411"/>
      <c r="B298" s="411"/>
      <c r="C298" s="411"/>
      <c r="D298" s="411"/>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518"/>
      <c r="AO298" s="518"/>
      <c r="AP298" s="518"/>
      <c r="AQ298" s="518"/>
      <c r="AR298" s="518"/>
      <c r="AS298" s="518"/>
      <c r="AT298" s="518"/>
      <c r="AU298" s="518"/>
      <c r="AV298" s="518"/>
      <c r="AW298" s="518"/>
      <c r="AX298" s="518"/>
      <c r="AY298" s="518"/>
      <c r="AZ298" s="518"/>
      <c r="BA298" s="518"/>
      <c r="BB298" s="518"/>
      <c r="BC298" s="518"/>
      <c r="BD298" s="518"/>
      <c r="BE298" s="518"/>
      <c r="BF298" s="518"/>
      <c r="BG298" s="518"/>
      <c r="BH298" s="518"/>
      <c r="BI298" s="518"/>
      <c r="BJ298" s="518"/>
      <c r="BK298" s="518"/>
      <c r="BL298" s="518"/>
      <c r="BM298" s="518"/>
      <c r="BN298" s="518"/>
      <c r="BO298" s="518"/>
      <c r="BP298" s="518"/>
      <c r="BQ298" s="518"/>
      <c r="BR298" s="518"/>
      <c r="BS298" s="518"/>
      <c r="BT298" s="518"/>
      <c r="BU298" s="518"/>
      <c r="BV298" s="518"/>
      <c r="BW298" s="518"/>
      <c r="BX298" s="518"/>
      <c r="BY298" s="518"/>
      <c r="BZ298" s="518"/>
      <c r="CA298" s="518"/>
      <c r="CB298" s="518"/>
      <c r="CC298" s="518"/>
      <c r="CD298" s="518"/>
      <c r="CE298" s="518"/>
      <c r="CF298" s="518"/>
      <c r="CG298" s="518"/>
      <c r="CH298" s="518"/>
      <c r="CI298" s="518"/>
      <c r="CJ298" s="518"/>
      <c r="CK298" s="518"/>
      <c r="CL298" s="518"/>
      <c r="CM298" s="518"/>
      <c r="CN298" s="518"/>
      <c r="CO298" s="518"/>
      <c r="CP298" s="518"/>
      <c r="CQ298" s="518"/>
      <c r="CR298" s="518"/>
      <c r="CS298" s="518"/>
      <c r="CT298" s="518"/>
      <c r="CU298" s="518"/>
      <c r="CV298" s="518"/>
      <c r="CW298" s="518"/>
      <c r="CX298" s="518"/>
      <c r="CY298" s="518"/>
      <c r="CZ298" s="518"/>
      <c r="DA298" s="518"/>
      <c r="DB298" s="518"/>
      <c r="DC298" s="518"/>
      <c r="DD298" s="518"/>
      <c r="DE298" s="518"/>
      <c r="DF298" s="518"/>
      <c r="DG298" s="518"/>
      <c r="DH298" s="518"/>
      <c r="DI298" s="518"/>
      <c r="DJ298" s="518"/>
      <c r="DK298" s="518"/>
      <c r="DL298" s="518"/>
      <c r="DM298" s="518"/>
      <c r="DN298" s="518"/>
      <c r="DO298" s="518"/>
      <c r="DP298" s="518"/>
      <c r="DQ298" s="518"/>
      <c r="DR298" s="518"/>
      <c r="DS298" s="518"/>
      <c r="DT298" s="518"/>
      <c r="DU298" s="518"/>
      <c r="DV298" s="518"/>
      <c r="DW298" s="518"/>
      <c r="DX298" s="230"/>
      <c r="DY298" s="230"/>
      <c r="DZ298" s="230"/>
      <c r="EA298" s="230"/>
      <c r="EB298" s="300"/>
      <c r="EC298" s="300"/>
      <c r="ED298" s="300"/>
      <c r="EE298" s="300"/>
      <c r="EF298" s="300"/>
      <c r="EG298" s="300"/>
      <c r="EH298" s="300"/>
      <c r="EI298" s="300"/>
      <c r="EJ298" s="300"/>
      <c r="EK298" s="300"/>
      <c r="EL298" s="300"/>
      <c r="EM298" s="230"/>
      <c r="EN298" s="230"/>
    </row>
    <row r="299" spans="1:144" s="300" customFormat="1" ht="15.6" customHeight="1" x14ac:dyDescent="0.15">
      <c r="A299" s="411"/>
      <c r="B299" s="411"/>
      <c r="C299" s="411"/>
      <c r="D299" s="411"/>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518"/>
      <c r="AO299" s="518"/>
      <c r="AP299" s="518"/>
      <c r="AQ299" s="518"/>
      <c r="AR299" s="518"/>
      <c r="AS299" s="518"/>
      <c r="AT299" s="518"/>
      <c r="AU299" s="518"/>
      <c r="AV299" s="518"/>
      <c r="AW299" s="518"/>
      <c r="AX299" s="518"/>
      <c r="AY299" s="518"/>
      <c r="AZ299" s="518"/>
      <c r="BA299" s="518"/>
      <c r="BB299" s="518"/>
      <c r="BC299" s="518"/>
      <c r="BD299" s="518"/>
      <c r="BE299" s="518"/>
      <c r="BF299" s="518"/>
      <c r="BG299" s="518"/>
      <c r="BH299" s="518"/>
      <c r="BI299" s="518"/>
      <c r="BJ299" s="518"/>
      <c r="BK299" s="518"/>
      <c r="BL299" s="518"/>
      <c r="BM299" s="518"/>
      <c r="BN299" s="518"/>
      <c r="BO299" s="518"/>
      <c r="BP299" s="518"/>
      <c r="BQ299" s="518"/>
      <c r="BR299" s="518"/>
      <c r="BS299" s="518"/>
      <c r="BT299" s="518"/>
      <c r="BU299" s="518"/>
      <c r="BV299" s="518"/>
      <c r="BW299" s="518"/>
      <c r="BX299" s="518"/>
      <c r="BY299" s="518"/>
      <c r="BZ299" s="518"/>
      <c r="CA299" s="518"/>
      <c r="CB299" s="518"/>
      <c r="CC299" s="518"/>
      <c r="CD299" s="518"/>
      <c r="CE299" s="518"/>
      <c r="CF299" s="518"/>
      <c r="CG299" s="518"/>
      <c r="CH299" s="518"/>
      <c r="CI299" s="518"/>
      <c r="CJ299" s="518"/>
      <c r="CK299" s="518"/>
      <c r="CL299" s="518"/>
      <c r="CM299" s="518"/>
      <c r="CN299" s="518"/>
      <c r="CO299" s="518"/>
      <c r="CP299" s="518"/>
      <c r="CQ299" s="518"/>
      <c r="CR299" s="518"/>
      <c r="CS299" s="518"/>
      <c r="CT299" s="518"/>
      <c r="CU299" s="518"/>
      <c r="CV299" s="518"/>
      <c r="CW299" s="518"/>
      <c r="CX299" s="518"/>
      <c r="CY299" s="518"/>
      <c r="CZ299" s="518"/>
      <c r="DA299" s="518"/>
      <c r="DB299" s="518"/>
      <c r="DC299" s="518"/>
      <c r="DD299" s="518"/>
      <c r="DE299" s="518"/>
      <c r="DF299" s="518"/>
      <c r="DG299" s="518"/>
      <c r="DH299" s="518"/>
      <c r="DI299" s="518"/>
      <c r="DJ299" s="518"/>
      <c r="DK299" s="518"/>
      <c r="DL299" s="518"/>
      <c r="DM299" s="518"/>
      <c r="DN299" s="518"/>
      <c r="DO299" s="518"/>
      <c r="DP299" s="518"/>
      <c r="DQ299" s="518"/>
      <c r="DR299" s="518"/>
      <c r="DS299" s="518"/>
      <c r="DT299" s="518"/>
      <c r="DU299" s="518"/>
      <c r="DV299" s="518"/>
      <c r="DW299" s="518"/>
      <c r="DX299" s="254"/>
      <c r="DY299" s="254"/>
      <c r="DZ299" s="254"/>
      <c r="EA299" s="254"/>
      <c r="EM299" s="230"/>
      <c r="EN299" s="230"/>
    </row>
    <row r="300" spans="1:144" ht="15.6" customHeight="1" x14ac:dyDescent="0.15">
      <c r="DX300" s="254"/>
      <c r="DY300" s="254"/>
      <c r="DZ300" s="254"/>
      <c r="EA300" s="254"/>
      <c r="EB300" s="300"/>
      <c r="EC300" s="300"/>
      <c r="ED300" s="300"/>
      <c r="EE300" s="300"/>
      <c r="EF300" s="300"/>
      <c r="EG300" s="300"/>
      <c r="EH300" s="300"/>
      <c r="EI300" s="300"/>
      <c r="EJ300" s="300"/>
      <c r="EK300" s="300"/>
      <c r="EL300" s="300"/>
      <c r="EM300" s="230"/>
      <c r="EN300" s="230"/>
    </row>
    <row r="301" spans="1:144" ht="15.6" customHeight="1" x14ac:dyDescent="0.15">
      <c r="DX301" s="254"/>
      <c r="DY301" s="254"/>
      <c r="DZ301" s="254"/>
      <c r="EA301" s="254"/>
      <c r="EB301" s="300"/>
      <c r="EC301" s="300"/>
      <c r="ED301" s="300"/>
      <c r="EE301" s="300"/>
      <c r="EF301" s="300"/>
      <c r="EG301" s="300"/>
      <c r="EH301" s="300"/>
      <c r="EI301" s="300"/>
      <c r="EJ301" s="300"/>
      <c r="EK301" s="300"/>
      <c r="EL301" s="300"/>
      <c r="EM301" s="230"/>
      <c r="EN301" s="230"/>
    </row>
    <row r="302" spans="1:144" ht="15.6" customHeight="1" x14ac:dyDescent="0.15">
      <c r="DX302" s="300"/>
      <c r="DY302" s="300"/>
      <c r="DZ302" s="300"/>
      <c r="EA302" s="300"/>
      <c r="EB302" s="300"/>
      <c r="EC302" s="300"/>
      <c r="ED302" s="300"/>
      <c r="EE302" s="300"/>
      <c r="EF302" s="300"/>
      <c r="EG302" s="300"/>
      <c r="EH302" s="300"/>
      <c r="EI302" s="300"/>
      <c r="EJ302" s="300"/>
      <c r="EK302" s="300"/>
      <c r="EL302" s="300"/>
      <c r="EM302" s="230"/>
      <c r="EN302" s="230"/>
    </row>
    <row r="303" spans="1:144" ht="15.6" customHeight="1" x14ac:dyDescent="0.15">
      <c r="DX303" s="300"/>
      <c r="DY303" s="300"/>
      <c r="DZ303" s="300"/>
      <c r="EA303" s="300"/>
      <c r="EB303" s="300"/>
      <c r="EC303" s="300"/>
      <c r="ED303" s="300"/>
      <c r="EE303" s="230"/>
      <c r="EF303" s="230"/>
      <c r="EG303" s="230"/>
      <c r="EH303" s="230"/>
      <c r="EI303" s="230"/>
      <c r="EJ303" s="230"/>
      <c r="EK303" s="230"/>
      <c r="EL303" s="230"/>
      <c r="EM303" s="230"/>
      <c r="EN303" s="230"/>
    </row>
    <row r="304" spans="1:144" ht="15.6" customHeight="1" x14ac:dyDescent="0.15">
      <c r="DX304" s="300"/>
      <c r="DY304" s="300"/>
      <c r="DZ304" s="300"/>
      <c r="EA304" s="300"/>
      <c r="EB304" s="300"/>
      <c r="EC304" s="300"/>
      <c r="ED304" s="300"/>
      <c r="EE304" s="254"/>
      <c r="EF304" s="254"/>
      <c r="EG304" s="254"/>
      <c r="EH304" s="254"/>
      <c r="EI304" s="254"/>
      <c r="EJ304" s="254"/>
      <c r="EK304" s="254"/>
      <c r="EL304" s="254"/>
      <c r="EM304" s="254"/>
      <c r="EN304" s="254"/>
    </row>
    <row r="305" spans="128:144" ht="15.6" customHeight="1" x14ac:dyDescent="0.15">
      <c r="DX305" s="300"/>
      <c r="DY305" s="300"/>
      <c r="DZ305" s="300"/>
      <c r="EA305" s="300"/>
      <c r="EB305" s="300"/>
      <c r="EC305" s="300"/>
      <c r="ED305" s="300"/>
      <c r="EE305" s="254"/>
      <c r="EF305" s="254"/>
      <c r="EG305" s="254"/>
      <c r="EH305" s="254"/>
      <c r="EI305" s="254"/>
      <c r="EJ305" s="254"/>
      <c r="EK305" s="254"/>
      <c r="EL305" s="254"/>
      <c r="EM305" s="230"/>
      <c r="EN305" s="230"/>
    </row>
    <row r="306" spans="128:144" ht="15.6" customHeight="1" x14ac:dyDescent="0.15">
      <c r="DX306" s="300"/>
      <c r="DY306" s="300"/>
      <c r="DZ306" s="300"/>
      <c r="EA306" s="300"/>
      <c r="EB306" s="300"/>
      <c r="EC306" s="300"/>
      <c r="ED306" s="300"/>
      <c r="EE306" s="254"/>
      <c r="EF306" s="254"/>
      <c r="EG306" s="254"/>
      <c r="EH306" s="254"/>
      <c r="EI306" s="254"/>
      <c r="EJ306" s="254"/>
      <c r="EK306" s="254"/>
      <c r="EL306" s="254"/>
      <c r="EM306" s="254"/>
      <c r="EN306" s="254"/>
    </row>
    <row r="307" spans="128:144" ht="15.6" customHeight="1" x14ac:dyDescent="0.15">
      <c r="DX307" s="300"/>
      <c r="DY307" s="300"/>
      <c r="DZ307" s="300"/>
      <c r="EA307" s="300"/>
      <c r="EB307" s="300"/>
      <c r="EC307" s="300"/>
      <c r="ED307" s="300"/>
      <c r="EE307" s="230"/>
      <c r="EF307" s="230"/>
      <c r="EG307" s="230"/>
      <c r="EH307" s="230"/>
      <c r="EI307" s="230"/>
      <c r="EJ307" s="230"/>
      <c r="EK307" s="230"/>
      <c r="EL307" s="230"/>
      <c r="EM307" s="230"/>
      <c r="EN307" s="230"/>
    </row>
    <row r="308" spans="128:144" ht="15.6" customHeight="1" x14ac:dyDescent="0.15">
      <c r="DX308" s="300"/>
      <c r="DY308" s="300"/>
      <c r="DZ308" s="300"/>
      <c r="EA308" s="300"/>
      <c r="EB308" s="300"/>
      <c r="EC308" s="300"/>
      <c r="ED308" s="300"/>
      <c r="EE308" s="230"/>
      <c r="EF308" s="230"/>
      <c r="EG308" s="230"/>
      <c r="EH308" s="230"/>
      <c r="EI308" s="230"/>
      <c r="EJ308" s="230"/>
      <c r="EK308" s="230"/>
      <c r="EL308" s="230"/>
      <c r="EM308" s="254"/>
      <c r="EN308" s="254"/>
    </row>
    <row r="309" spans="128:144" ht="15.6" customHeight="1" x14ac:dyDescent="0.15">
      <c r="DX309" s="300"/>
      <c r="DY309" s="300"/>
      <c r="DZ309" s="300"/>
      <c r="EA309" s="300"/>
      <c r="EB309" s="300"/>
      <c r="EC309" s="300"/>
      <c r="ED309" s="300"/>
      <c r="EE309" s="230"/>
      <c r="EF309" s="230"/>
      <c r="EG309" s="230"/>
      <c r="EH309" s="230"/>
      <c r="EI309" s="230"/>
      <c r="EJ309" s="230"/>
      <c r="EK309" s="230"/>
      <c r="EL309" s="230"/>
      <c r="EM309" s="300"/>
      <c r="EN309" s="300"/>
    </row>
    <row r="310" spans="128:144" ht="15.6" customHeight="1" x14ac:dyDescent="0.15">
      <c r="DX310" s="300"/>
      <c r="DY310" s="300"/>
      <c r="DZ310" s="300"/>
      <c r="EA310" s="300"/>
      <c r="EB310" s="300"/>
      <c r="EC310" s="300"/>
      <c r="ED310" s="300"/>
      <c r="EE310" s="230"/>
      <c r="EF310" s="230"/>
      <c r="EG310" s="230"/>
      <c r="EH310" s="230"/>
      <c r="EI310" s="230"/>
      <c r="EJ310" s="230"/>
      <c r="EK310" s="230"/>
      <c r="EL310" s="230"/>
      <c r="EM310" s="254"/>
      <c r="EN310" s="254"/>
    </row>
    <row r="311" spans="128:144" ht="15.6" customHeight="1" x14ac:dyDescent="0.15">
      <c r="DX311" s="300"/>
      <c r="DY311" s="300"/>
      <c r="DZ311" s="300"/>
      <c r="EA311" s="300"/>
      <c r="EB311" s="300"/>
      <c r="EC311" s="300"/>
      <c r="ED311" s="300"/>
      <c r="EE311" s="230"/>
      <c r="EF311" s="230"/>
      <c r="EG311" s="230"/>
      <c r="EH311" s="230"/>
      <c r="EI311" s="230"/>
      <c r="EJ311" s="230"/>
      <c r="EK311" s="230"/>
      <c r="EL311" s="230"/>
      <c r="EM311" s="300"/>
      <c r="EN311" s="300"/>
    </row>
    <row r="312" spans="128:144" ht="15.6" customHeight="1" x14ac:dyDescent="0.15">
      <c r="DX312" s="300"/>
      <c r="DY312" s="300"/>
      <c r="DZ312" s="300"/>
      <c r="EA312" s="300"/>
      <c r="EB312" s="300"/>
      <c r="EC312" s="300"/>
      <c r="ED312" s="300"/>
      <c r="EE312" s="230"/>
      <c r="EF312" s="230"/>
      <c r="EG312" s="230"/>
      <c r="EH312" s="230"/>
      <c r="EI312" s="230"/>
      <c r="EJ312" s="230"/>
      <c r="EK312" s="230"/>
      <c r="EL312" s="230"/>
      <c r="EM312" s="254"/>
      <c r="EN312" s="254"/>
    </row>
    <row r="313" spans="128:144" ht="15.6" customHeight="1" x14ac:dyDescent="0.15">
      <c r="DX313" s="300"/>
      <c r="DY313" s="300"/>
      <c r="DZ313" s="300"/>
      <c r="EA313" s="300"/>
      <c r="EB313" s="300"/>
      <c r="EC313" s="300"/>
      <c r="ED313" s="300"/>
      <c r="EE313" s="230"/>
      <c r="EF313" s="230"/>
      <c r="EG313" s="230"/>
      <c r="EH313" s="230"/>
      <c r="EI313" s="230"/>
      <c r="EJ313" s="230"/>
      <c r="EK313" s="230"/>
      <c r="EL313" s="230"/>
      <c r="EM313" s="300"/>
      <c r="EN313" s="300"/>
    </row>
    <row r="314" spans="128:144" ht="15.6" customHeight="1" x14ac:dyDescent="0.15">
      <c r="DX314" s="300"/>
      <c r="DY314" s="300"/>
      <c r="DZ314" s="300"/>
      <c r="EA314" s="300"/>
      <c r="EB314" s="300"/>
      <c r="EC314" s="300"/>
      <c r="ED314" s="300"/>
      <c r="EE314" s="230"/>
      <c r="EF314" s="230"/>
      <c r="EG314" s="230"/>
      <c r="EH314" s="230"/>
      <c r="EI314" s="230"/>
      <c r="EJ314" s="230"/>
      <c r="EK314" s="230"/>
      <c r="EL314" s="230"/>
      <c r="EM314" s="254"/>
      <c r="EN314" s="254"/>
    </row>
    <row r="315" spans="128:144" ht="15.6" customHeight="1" x14ac:dyDescent="0.15">
      <c r="DX315" s="300"/>
      <c r="DY315" s="300"/>
      <c r="DZ315" s="300"/>
      <c r="EA315" s="300"/>
      <c r="EB315" s="300"/>
      <c r="EC315" s="300"/>
      <c r="ED315" s="300"/>
      <c r="EE315" s="230"/>
      <c r="EF315" s="230"/>
      <c r="EG315" s="230"/>
      <c r="EH315" s="230"/>
      <c r="EI315" s="230"/>
      <c r="EJ315" s="230"/>
      <c r="EK315" s="230"/>
      <c r="EL315" s="230"/>
      <c r="EM315" s="300"/>
      <c r="EN315" s="300"/>
    </row>
    <row r="316" spans="128:144" ht="15.6" customHeight="1" x14ac:dyDescent="0.15">
      <c r="DX316" s="300"/>
      <c r="DY316" s="300"/>
      <c r="DZ316" s="300"/>
      <c r="EA316" s="300"/>
      <c r="EB316" s="300"/>
      <c r="EC316" s="300"/>
      <c r="ED316" s="300"/>
      <c r="EE316" s="230"/>
      <c r="EF316" s="230"/>
      <c r="EG316" s="230"/>
      <c r="EH316" s="230"/>
      <c r="EI316" s="230"/>
      <c r="EJ316" s="230"/>
      <c r="EK316" s="230"/>
      <c r="EL316" s="230"/>
      <c r="EM316" s="254"/>
      <c r="EN316" s="254"/>
    </row>
    <row r="317" spans="128:144" ht="15.6" customHeight="1" x14ac:dyDescent="0.15">
      <c r="DX317" s="300"/>
      <c r="DY317" s="300"/>
      <c r="DZ317" s="300"/>
      <c r="EA317" s="300"/>
      <c r="EB317" s="300"/>
      <c r="EC317" s="300"/>
      <c r="ED317" s="300"/>
      <c r="EE317" s="230"/>
      <c r="EF317" s="230"/>
      <c r="EG317" s="230"/>
      <c r="EH317" s="230"/>
      <c r="EI317" s="230"/>
      <c r="EJ317" s="230"/>
      <c r="EK317" s="230"/>
      <c r="EL317" s="230"/>
      <c r="EM317" s="300"/>
      <c r="EN317" s="300"/>
    </row>
    <row r="318" spans="128:144" ht="15.6" customHeight="1" x14ac:dyDescent="0.15">
      <c r="DX318" s="300"/>
      <c r="DY318" s="300"/>
      <c r="DZ318" s="300"/>
      <c r="EA318" s="300"/>
      <c r="EB318" s="300"/>
      <c r="EC318" s="300"/>
      <c r="ED318" s="300"/>
      <c r="EE318" s="230"/>
      <c r="EF318" s="230"/>
      <c r="EG318" s="230"/>
      <c r="EH318" s="230"/>
      <c r="EI318" s="230"/>
      <c r="EJ318" s="230"/>
      <c r="EK318" s="230"/>
      <c r="EL318" s="230"/>
      <c r="EM318" s="254"/>
      <c r="EN318" s="254"/>
    </row>
    <row r="319" spans="128:144" ht="15.6" customHeight="1" x14ac:dyDescent="0.15">
      <c r="DX319" s="300"/>
      <c r="DY319" s="300"/>
      <c r="DZ319" s="300"/>
      <c r="EA319" s="300"/>
      <c r="EB319" s="300"/>
      <c r="EC319" s="300"/>
      <c r="ED319" s="300"/>
      <c r="EE319" s="230"/>
      <c r="EF319" s="230"/>
      <c r="EG319" s="230"/>
      <c r="EH319" s="230"/>
      <c r="EI319" s="230"/>
      <c r="EJ319" s="230"/>
      <c r="EK319" s="230"/>
      <c r="EL319" s="230"/>
      <c r="EM319" s="300"/>
      <c r="EN319" s="300"/>
    </row>
    <row r="320" spans="128:144" ht="15.6" customHeight="1" x14ac:dyDescent="0.15">
      <c r="DX320" s="300"/>
      <c r="DY320" s="300"/>
      <c r="DZ320" s="300"/>
      <c r="EA320" s="300"/>
      <c r="EB320" s="300"/>
      <c r="EC320" s="300"/>
      <c r="ED320" s="300"/>
      <c r="EE320" s="230"/>
      <c r="EF320" s="230"/>
      <c r="EG320" s="230"/>
      <c r="EH320" s="230"/>
      <c r="EI320" s="230"/>
      <c r="EJ320" s="230"/>
      <c r="EK320" s="230"/>
      <c r="EL320" s="230"/>
      <c r="EM320" s="254"/>
      <c r="EN320" s="254"/>
    </row>
    <row r="321" spans="128:144" ht="15.6" customHeight="1" x14ac:dyDescent="0.15">
      <c r="DX321" s="300"/>
      <c r="DY321" s="300"/>
      <c r="DZ321" s="300"/>
      <c r="EA321" s="300"/>
      <c r="EB321" s="300"/>
      <c r="EC321" s="300"/>
      <c r="ED321" s="300"/>
      <c r="EE321" s="230"/>
      <c r="EF321" s="230"/>
      <c r="EG321" s="230"/>
      <c r="EH321" s="230"/>
      <c r="EI321" s="230"/>
      <c r="EJ321" s="230"/>
      <c r="EK321" s="230"/>
      <c r="EL321" s="230"/>
      <c r="EM321" s="300"/>
      <c r="EN321" s="300"/>
    </row>
    <row r="322" spans="128:144" ht="15.6" customHeight="1" x14ac:dyDescent="0.15">
      <c r="DX322" s="300"/>
      <c r="DY322" s="300"/>
      <c r="DZ322" s="300"/>
      <c r="EA322" s="300"/>
      <c r="EB322" s="300"/>
      <c r="EC322" s="300"/>
      <c r="ED322" s="300"/>
      <c r="EE322" s="230"/>
      <c r="EF322" s="230"/>
      <c r="EG322" s="230"/>
      <c r="EH322" s="230"/>
      <c r="EI322" s="230"/>
      <c r="EJ322" s="230"/>
      <c r="EK322" s="230"/>
      <c r="EL322" s="230"/>
      <c r="EM322" s="254"/>
      <c r="EN322" s="254"/>
    </row>
    <row r="323" spans="128:144" ht="15.6" customHeight="1" x14ac:dyDescent="0.15">
      <c r="DX323" s="300"/>
      <c r="DY323" s="300"/>
      <c r="DZ323" s="300"/>
      <c r="EA323" s="300"/>
      <c r="EB323" s="300"/>
      <c r="EC323" s="300"/>
      <c r="ED323" s="300"/>
      <c r="EE323" s="230"/>
      <c r="EF323" s="230"/>
      <c r="EG323" s="230"/>
      <c r="EH323" s="230"/>
      <c r="EI323" s="230"/>
      <c r="EJ323" s="230"/>
      <c r="EK323" s="230"/>
      <c r="EL323" s="230"/>
      <c r="EM323" s="300"/>
      <c r="EN323" s="300"/>
    </row>
    <row r="324" spans="128:144" ht="15.6" customHeight="1" x14ac:dyDescent="0.15">
      <c r="DX324" s="300"/>
      <c r="DY324" s="300"/>
      <c r="DZ324" s="300"/>
      <c r="EA324" s="300"/>
      <c r="EB324" s="300"/>
      <c r="EC324" s="300"/>
      <c r="ED324" s="300"/>
      <c r="EE324" s="230"/>
      <c r="EF324" s="230"/>
      <c r="EG324" s="230"/>
      <c r="EH324" s="230"/>
      <c r="EI324" s="230"/>
      <c r="EJ324" s="230"/>
      <c r="EK324" s="230"/>
      <c r="EL324" s="230"/>
    </row>
    <row r="325" spans="128:144" ht="15.6" customHeight="1" x14ac:dyDescent="0.15">
      <c r="DX325" s="300"/>
      <c r="DY325" s="300"/>
      <c r="DZ325" s="300"/>
      <c r="EA325" s="300"/>
      <c r="EB325" s="300"/>
      <c r="EC325" s="300"/>
      <c r="ED325" s="300"/>
      <c r="EE325" s="230"/>
      <c r="EF325" s="230"/>
      <c r="EG325" s="230"/>
      <c r="EH325" s="230"/>
      <c r="EI325" s="230"/>
      <c r="EJ325" s="230"/>
      <c r="EK325" s="230"/>
      <c r="EL325" s="230"/>
    </row>
    <row r="326" spans="128:144" ht="15.6" customHeight="1" x14ac:dyDescent="0.15">
      <c r="DX326" s="300"/>
      <c r="DY326" s="300"/>
      <c r="DZ326" s="300"/>
      <c r="EA326" s="300"/>
      <c r="EB326" s="300"/>
      <c r="EC326" s="300"/>
      <c r="ED326" s="300"/>
      <c r="EE326" s="230"/>
      <c r="EF326" s="230"/>
      <c r="EG326" s="230"/>
      <c r="EH326" s="230"/>
      <c r="EI326" s="230"/>
      <c r="EJ326" s="230"/>
      <c r="EK326" s="230"/>
      <c r="EL326" s="230"/>
    </row>
    <row r="327" spans="128:144" ht="15.6" customHeight="1" x14ac:dyDescent="0.15">
      <c r="DX327" s="300"/>
      <c r="DY327" s="300"/>
      <c r="DZ327" s="300"/>
      <c r="EA327" s="300"/>
      <c r="EB327" s="300"/>
      <c r="EC327" s="300"/>
      <c r="ED327" s="300"/>
      <c r="EE327" s="230"/>
      <c r="EF327" s="230"/>
      <c r="EG327" s="230"/>
      <c r="EH327" s="230"/>
      <c r="EI327" s="230"/>
      <c r="EJ327" s="230"/>
      <c r="EK327" s="230"/>
      <c r="EL327" s="230"/>
    </row>
    <row r="328" spans="128:144" ht="15.6" customHeight="1" x14ac:dyDescent="0.15">
      <c r="DX328" s="300"/>
      <c r="DY328" s="300"/>
      <c r="DZ328" s="300"/>
      <c r="EA328" s="300"/>
      <c r="EB328" s="300"/>
      <c r="EC328" s="300"/>
      <c r="ED328" s="300"/>
      <c r="EE328" s="254"/>
      <c r="EF328" s="254"/>
      <c r="EG328" s="254"/>
      <c r="EH328" s="254"/>
      <c r="EI328" s="254"/>
      <c r="EJ328" s="254"/>
      <c r="EK328" s="254"/>
      <c r="EL328" s="254"/>
    </row>
    <row r="329" spans="128:144" ht="15.6" customHeight="1" x14ac:dyDescent="0.15">
      <c r="DX329" s="300"/>
      <c r="DY329" s="300"/>
      <c r="DZ329" s="300"/>
      <c r="EA329" s="300"/>
      <c r="EB329" s="300"/>
      <c r="EC329" s="300"/>
      <c r="ED329" s="300"/>
      <c r="EE329" s="230"/>
      <c r="EF329" s="230"/>
      <c r="EG329" s="230"/>
      <c r="EH329" s="230"/>
      <c r="EI329" s="230"/>
      <c r="EJ329" s="230"/>
      <c r="EK329" s="230"/>
      <c r="EL329" s="230"/>
    </row>
    <row r="330" spans="128:144" ht="15.6" customHeight="1" x14ac:dyDescent="0.15">
      <c r="DX330" s="300"/>
      <c r="DY330" s="300"/>
      <c r="DZ330" s="300"/>
      <c r="EA330" s="300"/>
      <c r="EB330" s="230"/>
      <c r="EC330" s="230"/>
      <c r="ED330" s="230"/>
      <c r="EE330" s="254"/>
      <c r="EF330" s="254"/>
      <c r="EG330" s="254"/>
      <c r="EH330" s="254"/>
      <c r="EI330" s="254"/>
      <c r="EJ330" s="254"/>
      <c r="EK330" s="254"/>
      <c r="EL330" s="254"/>
    </row>
    <row r="331" spans="128:144" ht="15.6" customHeight="1" x14ac:dyDescent="0.15">
      <c r="DX331" s="300"/>
      <c r="DY331" s="300"/>
      <c r="DZ331" s="300"/>
      <c r="EA331" s="300"/>
      <c r="EB331" s="254"/>
      <c r="EC331" s="254"/>
      <c r="ED331" s="254"/>
      <c r="EE331" s="230"/>
      <c r="EF331" s="230"/>
      <c r="EG331" s="230"/>
      <c r="EH331" s="230"/>
      <c r="EI331" s="230"/>
      <c r="EJ331" s="230"/>
      <c r="EK331" s="230"/>
      <c r="EL331" s="230"/>
    </row>
    <row r="332" spans="128:144" ht="15.6" customHeight="1" x14ac:dyDescent="0.15">
      <c r="DX332" s="300"/>
      <c r="DY332" s="300"/>
      <c r="DZ332" s="300"/>
      <c r="EA332" s="300"/>
      <c r="EB332" s="254"/>
      <c r="EC332" s="254"/>
      <c r="ED332" s="254"/>
      <c r="EE332" s="254"/>
      <c r="EF332" s="254"/>
      <c r="EG332" s="254"/>
      <c r="EH332" s="254"/>
      <c r="EI332" s="254"/>
      <c r="EJ332" s="254"/>
      <c r="EK332" s="254"/>
      <c r="EL332" s="254"/>
    </row>
    <row r="333" spans="128:144" ht="15.6" customHeight="1" x14ac:dyDescent="0.15">
      <c r="DX333" s="300"/>
      <c r="DY333" s="300"/>
      <c r="DZ333" s="300"/>
      <c r="EA333" s="300"/>
      <c r="EB333" s="254"/>
      <c r="EC333" s="254"/>
      <c r="ED333" s="254"/>
      <c r="EE333" s="300"/>
      <c r="EF333" s="300"/>
      <c r="EG333" s="300"/>
      <c r="EH333" s="300"/>
      <c r="EI333" s="300"/>
      <c r="EJ333" s="300"/>
      <c r="EK333" s="300"/>
      <c r="EL333" s="300"/>
    </row>
    <row r="334" spans="128:144" ht="15.6" customHeight="1" x14ac:dyDescent="0.15">
      <c r="DX334" s="300"/>
      <c r="DY334" s="300"/>
      <c r="DZ334" s="300"/>
      <c r="EA334" s="300"/>
      <c r="EB334" s="230"/>
      <c r="EC334" s="230"/>
      <c r="ED334" s="230"/>
      <c r="EE334" s="254"/>
      <c r="EF334" s="254"/>
      <c r="EG334" s="254"/>
      <c r="EH334" s="254"/>
      <c r="EI334" s="254"/>
      <c r="EJ334" s="254"/>
      <c r="EK334" s="254"/>
      <c r="EL334" s="254"/>
    </row>
    <row r="335" spans="128:144" ht="15.6" customHeight="1" x14ac:dyDescent="0.15">
      <c r="DX335" s="300"/>
      <c r="DY335" s="300"/>
      <c r="DZ335" s="300"/>
      <c r="EA335" s="300"/>
      <c r="EB335" s="230"/>
      <c r="EC335" s="230"/>
      <c r="ED335" s="230"/>
      <c r="EE335" s="300"/>
      <c r="EF335" s="300"/>
      <c r="EG335" s="300"/>
      <c r="EH335" s="300"/>
      <c r="EI335" s="300"/>
      <c r="EJ335" s="300"/>
      <c r="EK335" s="300"/>
      <c r="EL335" s="300"/>
    </row>
    <row r="336" spans="128:144" ht="15.6" customHeight="1" x14ac:dyDescent="0.15">
      <c r="DX336" s="300"/>
      <c r="DY336" s="300"/>
      <c r="DZ336" s="300"/>
      <c r="EA336" s="300"/>
      <c r="EB336" s="230"/>
      <c r="EC336" s="230"/>
      <c r="ED336" s="230"/>
      <c r="EE336" s="254"/>
      <c r="EF336" s="254"/>
      <c r="EG336" s="254"/>
      <c r="EH336" s="254"/>
      <c r="EI336" s="254"/>
      <c r="EJ336" s="254"/>
      <c r="EK336" s="254"/>
      <c r="EL336" s="254"/>
    </row>
    <row r="337" spans="128:142" ht="15.6" customHeight="1" x14ac:dyDescent="0.15">
      <c r="DX337" s="300"/>
      <c r="DY337" s="300"/>
      <c r="DZ337" s="300"/>
      <c r="EA337" s="300"/>
      <c r="EB337" s="230"/>
      <c r="EC337" s="230"/>
      <c r="ED337" s="230"/>
      <c r="EE337" s="300"/>
      <c r="EF337" s="300"/>
      <c r="EG337" s="300"/>
      <c r="EH337" s="300"/>
      <c r="EI337" s="300"/>
      <c r="EJ337" s="300"/>
      <c r="EK337" s="300"/>
      <c r="EL337" s="300"/>
    </row>
    <row r="338" spans="128:142" ht="15.6" customHeight="1" x14ac:dyDescent="0.15">
      <c r="DX338" s="300"/>
      <c r="DY338" s="300"/>
      <c r="DZ338" s="300"/>
      <c r="EA338" s="300"/>
      <c r="EB338" s="230"/>
      <c r="EC338" s="230"/>
      <c r="ED338" s="230"/>
      <c r="EE338" s="254"/>
      <c r="EF338" s="254"/>
      <c r="EG338" s="254"/>
      <c r="EH338" s="254"/>
      <c r="EI338" s="254"/>
      <c r="EJ338" s="254"/>
      <c r="EK338" s="254"/>
      <c r="EL338" s="254"/>
    </row>
    <row r="339" spans="128:142" ht="15.6" customHeight="1" x14ac:dyDescent="0.15">
      <c r="DX339" s="300"/>
      <c r="DY339" s="300"/>
      <c r="DZ339" s="300"/>
      <c r="EA339" s="300"/>
      <c r="EB339" s="230"/>
      <c r="EC339" s="230"/>
      <c r="ED339" s="230"/>
      <c r="EE339" s="300"/>
      <c r="EF339" s="300"/>
      <c r="EG339" s="300"/>
      <c r="EH339" s="300"/>
      <c r="EI339" s="300"/>
      <c r="EJ339" s="300"/>
      <c r="EK339" s="300"/>
      <c r="EL339" s="300"/>
    </row>
    <row r="340" spans="128:142" ht="15.6" customHeight="1" x14ac:dyDescent="0.15">
      <c r="DX340" s="300"/>
      <c r="DY340" s="300"/>
      <c r="DZ340" s="300"/>
      <c r="EA340" s="300"/>
      <c r="EB340" s="230"/>
      <c r="EC340" s="230"/>
      <c r="ED340" s="230"/>
      <c r="EE340" s="254"/>
      <c r="EF340" s="254"/>
      <c r="EG340" s="254"/>
      <c r="EH340" s="254"/>
      <c r="EI340" s="254"/>
      <c r="EJ340" s="254"/>
      <c r="EK340" s="254"/>
      <c r="EL340" s="254"/>
    </row>
    <row r="341" spans="128:142" ht="15.6" customHeight="1" x14ac:dyDescent="0.15">
      <c r="DX341" s="300"/>
      <c r="DY341" s="300"/>
      <c r="DZ341" s="300"/>
      <c r="EA341" s="300"/>
      <c r="EB341" s="230"/>
      <c r="EC341" s="230"/>
      <c r="ED341" s="230"/>
      <c r="EE341" s="300"/>
      <c r="EF341" s="300"/>
      <c r="EG341" s="300"/>
      <c r="EH341" s="300"/>
      <c r="EI341" s="300"/>
      <c r="EJ341" s="300"/>
      <c r="EK341" s="300"/>
      <c r="EL341" s="300"/>
    </row>
    <row r="342" spans="128:142" ht="15.6" customHeight="1" x14ac:dyDescent="0.15">
      <c r="DX342" s="300"/>
      <c r="DY342" s="300"/>
      <c r="DZ342" s="300"/>
      <c r="EA342" s="300"/>
      <c r="EB342" s="230"/>
      <c r="EC342" s="230"/>
      <c r="ED342" s="230"/>
      <c r="EE342" s="254"/>
      <c r="EF342" s="254"/>
      <c r="EG342" s="254"/>
      <c r="EH342" s="254"/>
      <c r="EI342" s="254"/>
      <c r="EJ342" s="254"/>
      <c r="EK342" s="254"/>
      <c r="EL342" s="254"/>
    </row>
    <row r="343" spans="128:142" ht="15.6" customHeight="1" x14ac:dyDescent="0.15">
      <c r="DX343" s="300"/>
      <c r="DY343" s="300"/>
      <c r="DZ343" s="300"/>
      <c r="EA343" s="300"/>
      <c r="EB343" s="230"/>
      <c r="EC343" s="230"/>
      <c r="ED343" s="230"/>
      <c r="EE343" s="300"/>
      <c r="EF343" s="300"/>
      <c r="EG343" s="300"/>
      <c r="EH343" s="300"/>
      <c r="EI343" s="300"/>
      <c r="EJ343" s="300"/>
      <c r="EK343" s="300"/>
      <c r="EL343" s="300"/>
    </row>
    <row r="344" spans="128:142" ht="15.6" customHeight="1" x14ac:dyDescent="0.15">
      <c r="DX344" s="230"/>
      <c r="DY344" s="230"/>
      <c r="DZ344" s="230"/>
      <c r="EA344" s="230"/>
      <c r="EB344" s="230"/>
      <c r="EC344" s="230"/>
      <c r="ED344" s="230"/>
      <c r="EE344" s="254"/>
      <c r="EF344" s="254"/>
      <c r="EG344" s="254"/>
      <c r="EH344" s="254"/>
      <c r="EI344" s="254"/>
      <c r="EJ344" s="254"/>
      <c r="EK344" s="254"/>
      <c r="EL344" s="254"/>
    </row>
    <row r="345" spans="128:142" ht="15.6" customHeight="1" x14ac:dyDescent="0.15">
      <c r="DX345" s="254"/>
      <c r="DY345" s="254"/>
      <c r="DZ345" s="254"/>
      <c r="EA345" s="254"/>
      <c r="EB345" s="230"/>
      <c r="EC345" s="230"/>
      <c r="ED345" s="230"/>
      <c r="EE345" s="300"/>
      <c r="EF345" s="300"/>
      <c r="EG345" s="300"/>
      <c r="EH345" s="300"/>
      <c r="EI345" s="300"/>
      <c r="EJ345" s="300"/>
      <c r="EK345" s="300"/>
      <c r="EL345" s="300"/>
    </row>
    <row r="346" spans="128:142" ht="15.6" customHeight="1" x14ac:dyDescent="0.15">
      <c r="DX346" s="254"/>
      <c r="DY346" s="254"/>
      <c r="DZ346" s="254"/>
      <c r="EA346" s="254"/>
      <c r="EB346" s="230"/>
      <c r="EC346" s="230"/>
      <c r="ED346" s="230"/>
      <c r="EE346" s="254"/>
      <c r="EF346" s="254"/>
      <c r="EG346" s="254"/>
      <c r="EH346" s="254"/>
      <c r="EI346" s="254"/>
      <c r="EJ346" s="254"/>
      <c r="EK346" s="254"/>
      <c r="EL346" s="254"/>
    </row>
    <row r="347" spans="128:142" ht="15.6" customHeight="1" x14ac:dyDescent="0.15">
      <c r="DX347" s="254"/>
      <c r="DY347" s="254"/>
      <c r="DZ347" s="254"/>
      <c r="EA347" s="254"/>
      <c r="EB347" s="230"/>
      <c r="EC347" s="230"/>
      <c r="ED347" s="230"/>
      <c r="EE347" s="300"/>
      <c r="EF347" s="300"/>
      <c r="EG347" s="300"/>
      <c r="EH347" s="300"/>
      <c r="EI347" s="300"/>
      <c r="EJ347" s="300"/>
      <c r="EK347" s="300"/>
      <c r="EL347" s="300"/>
    </row>
    <row r="348" spans="128:142" ht="15.6" customHeight="1" x14ac:dyDescent="0.15">
      <c r="DX348" s="230"/>
      <c r="DY348" s="230"/>
      <c r="DZ348" s="230"/>
      <c r="EA348" s="230"/>
      <c r="EB348" s="230"/>
      <c r="EC348" s="230"/>
      <c r="ED348" s="230"/>
    </row>
    <row r="349" spans="128:142" ht="15.6" customHeight="1" x14ac:dyDescent="0.15">
      <c r="DX349" s="230"/>
      <c r="DY349" s="230"/>
      <c r="DZ349" s="230"/>
      <c r="EA349" s="230"/>
      <c r="EB349" s="230"/>
      <c r="EC349" s="230"/>
      <c r="ED349" s="230"/>
    </row>
    <row r="350" spans="128:142" ht="15.6" customHeight="1" x14ac:dyDescent="0.15">
      <c r="DX350" s="230"/>
      <c r="DY350" s="230"/>
      <c r="DZ350" s="230"/>
      <c r="EA350" s="230"/>
      <c r="EB350" s="230"/>
      <c r="EC350" s="230"/>
      <c r="ED350" s="230"/>
    </row>
    <row r="351" spans="128:142" ht="15.6" customHeight="1" x14ac:dyDescent="0.15">
      <c r="DX351" s="230"/>
      <c r="DY351" s="230"/>
      <c r="DZ351" s="230"/>
      <c r="EA351" s="230"/>
      <c r="EB351" s="230"/>
      <c r="EC351" s="230"/>
      <c r="ED351" s="230"/>
    </row>
    <row r="352" spans="128:142" ht="15.6" customHeight="1" x14ac:dyDescent="0.15">
      <c r="DX352" s="230"/>
      <c r="DY352" s="230"/>
      <c r="DZ352" s="230"/>
      <c r="EA352" s="230"/>
      <c r="EB352" s="230"/>
      <c r="EC352" s="230"/>
      <c r="ED352" s="230"/>
    </row>
    <row r="353" spans="128:134" ht="15.6" customHeight="1" x14ac:dyDescent="0.15">
      <c r="DX353" s="230"/>
      <c r="DY353" s="230"/>
      <c r="DZ353" s="230"/>
      <c r="EA353" s="230"/>
      <c r="EB353" s="230"/>
      <c r="EC353" s="230"/>
      <c r="ED353" s="230"/>
    </row>
    <row r="354" spans="128:134" ht="15.6" customHeight="1" x14ac:dyDescent="0.15">
      <c r="DX354" s="230"/>
      <c r="DY354" s="230"/>
      <c r="DZ354" s="230"/>
      <c r="EA354" s="230"/>
      <c r="EB354" s="230"/>
      <c r="EC354" s="230"/>
      <c r="ED354" s="230"/>
    </row>
    <row r="355" spans="128:134" ht="15.6" customHeight="1" x14ac:dyDescent="0.15">
      <c r="DX355" s="230"/>
      <c r="DY355" s="230"/>
      <c r="DZ355" s="230"/>
      <c r="EA355" s="230"/>
      <c r="EB355" s="254"/>
      <c r="EC355" s="254"/>
      <c r="ED355" s="254"/>
    </row>
    <row r="356" spans="128:134" ht="15.6" customHeight="1" x14ac:dyDescent="0.15">
      <c r="DX356" s="230"/>
      <c r="DY356" s="230"/>
      <c r="DZ356" s="230"/>
      <c r="EA356" s="230"/>
      <c r="EB356" s="230"/>
      <c r="EC356" s="230"/>
      <c r="ED356" s="230"/>
    </row>
    <row r="357" spans="128:134" ht="15.6" customHeight="1" x14ac:dyDescent="0.15">
      <c r="DX357" s="230"/>
      <c r="DY357" s="230"/>
      <c r="DZ357" s="230"/>
      <c r="EA357" s="230"/>
      <c r="EB357" s="254"/>
      <c r="EC357" s="254"/>
      <c r="ED357" s="254"/>
    </row>
    <row r="358" spans="128:134" ht="15.6" customHeight="1" x14ac:dyDescent="0.15">
      <c r="DX358" s="230"/>
      <c r="DY358" s="230"/>
      <c r="DZ358" s="230"/>
      <c r="EA358" s="230"/>
      <c r="EB358" s="230"/>
      <c r="EC358" s="230"/>
      <c r="ED358" s="230"/>
    </row>
    <row r="359" spans="128:134" ht="15.6" customHeight="1" x14ac:dyDescent="0.15">
      <c r="DX359" s="230"/>
      <c r="DY359" s="230"/>
      <c r="DZ359" s="230"/>
      <c r="EA359" s="230"/>
      <c r="EB359" s="254"/>
      <c r="EC359" s="254"/>
      <c r="ED359" s="254"/>
    </row>
    <row r="360" spans="128:134" ht="15.6" customHeight="1" x14ac:dyDescent="0.15">
      <c r="DX360" s="230"/>
      <c r="DY360" s="230"/>
      <c r="DZ360" s="230"/>
      <c r="EA360" s="230"/>
      <c r="EB360" s="300"/>
      <c r="EC360" s="300"/>
      <c r="ED360" s="300"/>
    </row>
    <row r="361" spans="128:134" ht="15.6" customHeight="1" x14ac:dyDescent="0.15">
      <c r="DX361" s="230"/>
      <c r="DY361" s="230"/>
      <c r="DZ361" s="230"/>
      <c r="EA361" s="230"/>
      <c r="EB361" s="254"/>
      <c r="EC361" s="254"/>
      <c r="ED361" s="254"/>
    </row>
    <row r="362" spans="128:134" ht="15.6" customHeight="1" x14ac:dyDescent="0.15">
      <c r="DX362" s="230"/>
      <c r="DY362" s="230"/>
      <c r="DZ362" s="230"/>
      <c r="EA362" s="230"/>
      <c r="EB362" s="300"/>
      <c r="EC362" s="300"/>
      <c r="ED362" s="300"/>
    </row>
    <row r="363" spans="128:134" ht="15.6" customHeight="1" x14ac:dyDescent="0.15">
      <c r="DX363" s="230"/>
      <c r="DY363" s="230"/>
      <c r="DZ363" s="230"/>
      <c r="EA363" s="230"/>
      <c r="EB363" s="254"/>
      <c r="EC363" s="254"/>
      <c r="ED363" s="254"/>
    </row>
    <row r="364" spans="128:134" ht="15.6" customHeight="1" x14ac:dyDescent="0.15">
      <c r="DX364" s="230"/>
      <c r="DY364" s="230"/>
      <c r="DZ364" s="230"/>
      <c r="EA364" s="230"/>
      <c r="EB364" s="300"/>
      <c r="EC364" s="300"/>
      <c r="ED364" s="300"/>
    </row>
    <row r="365" spans="128:134" ht="15.6" customHeight="1" x14ac:dyDescent="0.15">
      <c r="DX365" s="230"/>
      <c r="DY365" s="230"/>
      <c r="DZ365" s="230"/>
      <c r="EA365" s="230"/>
      <c r="EB365" s="254"/>
      <c r="EC365" s="254"/>
      <c r="ED365" s="254"/>
    </row>
    <row r="366" spans="128:134" ht="15.6" customHeight="1" x14ac:dyDescent="0.15">
      <c r="DX366" s="230"/>
      <c r="DY366" s="230"/>
      <c r="DZ366" s="230"/>
      <c r="EA366" s="230"/>
      <c r="EB366" s="300"/>
      <c r="EC366" s="300"/>
      <c r="ED366" s="300"/>
    </row>
    <row r="367" spans="128:134" ht="15.6" customHeight="1" x14ac:dyDescent="0.15">
      <c r="DX367" s="230"/>
      <c r="DY367" s="230"/>
      <c r="DZ367" s="230"/>
      <c r="EA367" s="230"/>
      <c r="EB367" s="254"/>
      <c r="EC367" s="254"/>
      <c r="ED367" s="254"/>
    </row>
    <row r="368" spans="128:134" ht="15.6" customHeight="1" x14ac:dyDescent="0.15">
      <c r="DX368" s="230"/>
      <c r="DY368" s="230"/>
      <c r="DZ368" s="230"/>
      <c r="EA368" s="230"/>
      <c r="EB368" s="300"/>
      <c r="EC368" s="300"/>
      <c r="ED368" s="300"/>
    </row>
    <row r="369" spans="128:134" ht="15.6" customHeight="1" x14ac:dyDescent="0.15">
      <c r="DX369" s="254"/>
      <c r="DY369" s="254"/>
      <c r="DZ369" s="254"/>
      <c r="EA369" s="254"/>
      <c r="EB369" s="254"/>
      <c r="EC369" s="254"/>
      <c r="ED369" s="254"/>
    </row>
    <row r="370" spans="128:134" ht="15.6" customHeight="1" x14ac:dyDescent="0.15">
      <c r="DX370" s="230"/>
      <c r="DY370" s="230"/>
      <c r="DZ370" s="230"/>
      <c r="EA370" s="230"/>
      <c r="EB370" s="300"/>
      <c r="EC370" s="300"/>
      <c r="ED370" s="300"/>
    </row>
    <row r="371" spans="128:134" ht="15.6" customHeight="1" x14ac:dyDescent="0.15">
      <c r="DX371" s="254"/>
      <c r="DY371" s="254"/>
      <c r="DZ371" s="254"/>
      <c r="EA371" s="254"/>
      <c r="EB371" s="254"/>
      <c r="EC371" s="254"/>
      <c r="ED371" s="254"/>
    </row>
    <row r="372" spans="128:134" ht="15.6" customHeight="1" x14ac:dyDescent="0.15">
      <c r="DX372" s="230"/>
      <c r="DY372" s="230"/>
      <c r="DZ372" s="230"/>
      <c r="EA372" s="230"/>
      <c r="EB372" s="300"/>
      <c r="EC372" s="300"/>
      <c r="ED372" s="300"/>
    </row>
    <row r="373" spans="128:134" ht="15.6" customHeight="1" x14ac:dyDescent="0.15">
      <c r="DX373" s="254"/>
      <c r="DY373" s="254"/>
      <c r="DZ373" s="254"/>
      <c r="EA373" s="254"/>
      <c r="EB373" s="254"/>
      <c r="EC373" s="254"/>
      <c r="ED373" s="254"/>
    </row>
    <row r="374" spans="128:134" ht="15.6" customHeight="1" x14ac:dyDescent="0.15">
      <c r="DX374" s="300"/>
      <c r="DY374" s="300"/>
      <c r="DZ374" s="300"/>
      <c r="EA374" s="300"/>
      <c r="EB374" s="300"/>
      <c r="EC374" s="300"/>
      <c r="ED374" s="300"/>
    </row>
    <row r="375" spans="128:134" ht="15.6" customHeight="1" x14ac:dyDescent="0.15">
      <c r="DX375" s="254"/>
      <c r="DY375" s="254"/>
      <c r="DZ375" s="254"/>
      <c r="EA375" s="254"/>
    </row>
    <row r="376" spans="128:134" ht="15.6" customHeight="1" x14ac:dyDescent="0.15">
      <c r="DX376" s="300"/>
      <c r="DY376" s="300"/>
      <c r="DZ376" s="300"/>
      <c r="EA376" s="300"/>
    </row>
    <row r="377" spans="128:134" ht="15.6" customHeight="1" x14ac:dyDescent="0.15">
      <c r="DX377" s="254"/>
      <c r="DY377" s="254"/>
      <c r="DZ377" s="254"/>
      <c r="EA377" s="254"/>
    </row>
    <row r="378" spans="128:134" ht="15.6" customHeight="1" x14ac:dyDescent="0.15">
      <c r="DX378" s="300"/>
      <c r="DY378" s="300"/>
      <c r="DZ378" s="300"/>
      <c r="EA378" s="300"/>
    </row>
    <row r="379" spans="128:134" ht="15.6" customHeight="1" x14ac:dyDescent="0.15">
      <c r="DX379" s="254"/>
      <c r="DY379" s="254"/>
      <c r="DZ379" s="254"/>
      <c r="EA379" s="254"/>
    </row>
    <row r="380" spans="128:134" ht="15.6" customHeight="1" x14ac:dyDescent="0.15">
      <c r="DX380" s="300"/>
      <c r="DY380" s="300"/>
      <c r="DZ380" s="300"/>
      <c r="EA380" s="300"/>
    </row>
    <row r="381" spans="128:134" ht="15.6" customHeight="1" x14ac:dyDescent="0.15">
      <c r="DX381" s="254"/>
      <c r="DY381" s="254"/>
      <c r="DZ381" s="254"/>
      <c r="EA381" s="254"/>
    </row>
    <row r="382" spans="128:134" ht="15.6" customHeight="1" x14ac:dyDescent="0.15">
      <c r="DX382" s="300"/>
      <c r="DY382" s="300"/>
      <c r="DZ382" s="300"/>
      <c r="EA382" s="300"/>
    </row>
    <row r="383" spans="128:134" ht="15.6" customHeight="1" x14ac:dyDescent="0.15">
      <c r="DX383" s="254"/>
      <c r="DY383" s="254"/>
      <c r="DZ383" s="254"/>
      <c r="EA383" s="254"/>
    </row>
    <row r="384" spans="128:134" ht="15.6" customHeight="1" x14ac:dyDescent="0.15">
      <c r="DX384" s="300"/>
      <c r="DY384" s="300"/>
      <c r="DZ384" s="300"/>
      <c r="EA384" s="300"/>
    </row>
    <row r="385" spans="128:131" ht="15.6" customHeight="1" x14ac:dyDescent="0.15">
      <c r="DX385" s="254"/>
      <c r="DY385" s="254"/>
      <c r="DZ385" s="254"/>
      <c r="EA385" s="254"/>
    </row>
    <row r="386" spans="128:131" ht="15.6" customHeight="1" x14ac:dyDescent="0.15">
      <c r="DX386" s="300"/>
      <c r="DY386" s="300"/>
      <c r="DZ386" s="300"/>
      <c r="EA386" s="300"/>
    </row>
    <row r="387" spans="128:131" ht="15.6" customHeight="1" x14ac:dyDescent="0.15">
      <c r="DX387" s="254"/>
      <c r="DY387" s="254"/>
      <c r="DZ387" s="254"/>
      <c r="EA387" s="254"/>
    </row>
    <row r="388" spans="128:131" ht="15.6" customHeight="1" x14ac:dyDescent="0.15">
      <c r="DX388" s="300"/>
      <c r="DY388" s="300"/>
      <c r="DZ388" s="300"/>
      <c r="EA388" s="300"/>
    </row>
  </sheetData>
  <mergeCells count="373">
    <mergeCell ref="D205:AI207"/>
    <mergeCell ref="D201:AI202"/>
    <mergeCell ref="D199:AI200"/>
    <mergeCell ref="D196:AI197"/>
    <mergeCell ref="D177:AI179"/>
    <mergeCell ref="AJ199:AL200"/>
    <mergeCell ref="AJ196:AL197"/>
    <mergeCell ref="AJ195:AL195"/>
    <mergeCell ref="AJ203:AL203"/>
    <mergeCell ref="S50:AL50"/>
    <mergeCell ref="AB58:AD58"/>
    <mergeCell ref="AB57:AD57"/>
    <mergeCell ref="AJ192:AL193"/>
    <mergeCell ref="AJ191:AL191"/>
    <mergeCell ref="AJ190:AL190"/>
    <mergeCell ref="AJ189:AL189"/>
    <mergeCell ref="AJ187:AL187"/>
    <mergeCell ref="AJ186:AL186"/>
    <mergeCell ref="AJ188:AL188"/>
    <mergeCell ref="D192:AI193"/>
    <mergeCell ref="S63:W63"/>
    <mergeCell ref="S64:W64"/>
    <mergeCell ref="S65:W65"/>
    <mergeCell ref="AB64:AF64"/>
    <mergeCell ref="S130:W130"/>
    <mergeCell ref="S131:W131"/>
    <mergeCell ref="AB131:AF131"/>
    <mergeCell ref="S132:W132"/>
    <mergeCell ref="BM120:BN120"/>
    <mergeCell ref="BO120:BP120"/>
    <mergeCell ref="D169:AI170"/>
    <mergeCell ref="AJ171:AL171"/>
    <mergeCell ref="AJ172:AL172"/>
    <mergeCell ref="AJ173:AL173"/>
    <mergeCell ref="AJ175:AL175"/>
    <mergeCell ref="AJ176:AL176"/>
    <mergeCell ref="C142:E142"/>
    <mergeCell ref="H142:J142"/>
    <mergeCell ref="N142:P142"/>
    <mergeCell ref="AB124:AD124"/>
    <mergeCell ref="AB125:AD125"/>
    <mergeCell ref="AJ135:AL135"/>
    <mergeCell ref="S138:U138"/>
    <mergeCell ref="AJ138:AL138"/>
    <mergeCell ref="S142:U142"/>
    <mergeCell ref="AJ142:AL142"/>
    <mergeCell ref="CX93:DA93"/>
    <mergeCell ref="CX94:DA94"/>
    <mergeCell ref="CX95:DA95"/>
    <mergeCell ref="CX96:DA96"/>
    <mergeCell ref="B99:AK100"/>
    <mergeCell ref="B101:S102"/>
    <mergeCell ref="T101:AK102"/>
    <mergeCell ref="AN99:DD100"/>
    <mergeCell ref="CB108:CD108"/>
    <mergeCell ref="CF108:CH108"/>
    <mergeCell ref="CJ108:CL108"/>
    <mergeCell ref="CO108:CQ108"/>
    <mergeCell ref="CS108:CU108"/>
    <mergeCell ref="BV103:DB103"/>
    <mergeCell ref="BV104:DB104"/>
    <mergeCell ref="BO108:BQ108"/>
    <mergeCell ref="BS108:BU108"/>
    <mergeCell ref="BX108:BZ108"/>
    <mergeCell ref="CX83:DA83"/>
    <mergeCell ref="CX84:DA84"/>
    <mergeCell ref="CX85:DA85"/>
    <mergeCell ref="CX86:DA86"/>
    <mergeCell ref="CX87:DA87"/>
    <mergeCell ref="CX88:DA88"/>
    <mergeCell ref="CX90:DA90"/>
    <mergeCell ref="CX91:DA91"/>
    <mergeCell ref="CX92:DA92"/>
    <mergeCell ref="CX74:DA74"/>
    <mergeCell ref="CX75:DA75"/>
    <mergeCell ref="CX76:DA76"/>
    <mergeCell ref="CX77:DA77"/>
    <mergeCell ref="CX78:DA78"/>
    <mergeCell ref="CX79:DA79"/>
    <mergeCell ref="CX80:DA80"/>
    <mergeCell ref="CX81:DA81"/>
    <mergeCell ref="CX82:DA82"/>
    <mergeCell ref="CX65:DA65"/>
    <mergeCell ref="CX66:DA66"/>
    <mergeCell ref="CX67:DA67"/>
    <mergeCell ref="CX68:DA68"/>
    <mergeCell ref="CX69:DA69"/>
    <mergeCell ref="CX70:DA70"/>
    <mergeCell ref="CX71:DA71"/>
    <mergeCell ref="CX72:DA72"/>
    <mergeCell ref="CX73:DA73"/>
    <mergeCell ref="CX56:DA56"/>
    <mergeCell ref="CX57:DA57"/>
    <mergeCell ref="CX58:DA58"/>
    <mergeCell ref="CX59:DA59"/>
    <mergeCell ref="CX60:DA60"/>
    <mergeCell ref="CX61:DA61"/>
    <mergeCell ref="CX62:DA62"/>
    <mergeCell ref="CX63:DA63"/>
    <mergeCell ref="CX64:DA64"/>
    <mergeCell ref="CK53:CL53"/>
    <mergeCell ref="CM53:CN53"/>
    <mergeCell ref="CO53:CP53"/>
    <mergeCell ref="CQ53:CR53"/>
    <mergeCell ref="CS53:CT53"/>
    <mergeCell ref="CU53:CV53"/>
    <mergeCell ref="CW53:CX53"/>
    <mergeCell ref="CX54:DA54"/>
    <mergeCell ref="CX55:DA55"/>
    <mergeCell ref="BS53:BT53"/>
    <mergeCell ref="BU53:BV53"/>
    <mergeCell ref="BW53:BX53"/>
    <mergeCell ref="BY53:BZ53"/>
    <mergeCell ref="CA53:CB53"/>
    <mergeCell ref="CC53:CD53"/>
    <mergeCell ref="CE53:CF53"/>
    <mergeCell ref="CG53:CH53"/>
    <mergeCell ref="CI53:CJ53"/>
    <mergeCell ref="BA53:BB53"/>
    <mergeCell ref="BC53:BD53"/>
    <mergeCell ref="BE53:BF53"/>
    <mergeCell ref="BG53:BH53"/>
    <mergeCell ref="BI53:BJ53"/>
    <mergeCell ref="BK53:BL53"/>
    <mergeCell ref="BM53:BN53"/>
    <mergeCell ref="BO53:BP53"/>
    <mergeCell ref="BQ53:BR53"/>
    <mergeCell ref="BO44:BQ44"/>
    <mergeCell ref="BS44:BU44"/>
    <mergeCell ref="BX44:BZ44"/>
    <mergeCell ref="CB44:CD44"/>
    <mergeCell ref="CF44:CH44"/>
    <mergeCell ref="CJ44:CL44"/>
    <mergeCell ref="CO44:CQ44"/>
    <mergeCell ref="CS44:CU44"/>
    <mergeCell ref="BO45:BQ45"/>
    <mergeCell ref="BS45:BU45"/>
    <mergeCell ref="BX45:BZ45"/>
    <mergeCell ref="CB45:CD45"/>
    <mergeCell ref="CF45:CH45"/>
    <mergeCell ref="CJ45:CL45"/>
    <mergeCell ref="CO45:CQ45"/>
    <mergeCell ref="CS45:CU45"/>
    <mergeCell ref="AN32:DD33"/>
    <mergeCell ref="BV36:DB36"/>
    <mergeCell ref="BV37:DB37"/>
    <mergeCell ref="BO41:BQ41"/>
    <mergeCell ref="BS41:BU41"/>
    <mergeCell ref="BX41:BZ41"/>
    <mergeCell ref="CB41:CD41"/>
    <mergeCell ref="CF41:CH41"/>
    <mergeCell ref="CJ41:CL41"/>
    <mergeCell ref="CO41:CQ41"/>
    <mergeCell ref="CS41:CU41"/>
    <mergeCell ref="BO42:BQ42"/>
    <mergeCell ref="BS42:BU42"/>
    <mergeCell ref="BX42:BZ42"/>
    <mergeCell ref="CB42:CD42"/>
    <mergeCell ref="CF42:CH42"/>
    <mergeCell ref="CJ42:CL42"/>
    <mergeCell ref="CO42:CQ42"/>
    <mergeCell ref="CS42:CU42"/>
    <mergeCell ref="BO43:BQ43"/>
    <mergeCell ref="BS43:BU43"/>
    <mergeCell ref="BX43:BZ43"/>
    <mergeCell ref="CB43:CD43"/>
    <mergeCell ref="CF43:CH43"/>
    <mergeCell ref="CJ43:CL43"/>
    <mergeCell ref="CO43:CQ43"/>
    <mergeCell ref="CS43:CU43"/>
    <mergeCell ref="AE12:AE13"/>
    <mergeCell ref="AF12:AF13"/>
    <mergeCell ref="K28:L28"/>
    <mergeCell ref="L12:U13"/>
    <mergeCell ref="K12:K13"/>
    <mergeCell ref="AA12:AA13"/>
    <mergeCell ref="Y12:Z13"/>
    <mergeCell ref="B34:S35"/>
    <mergeCell ref="T34:AK35"/>
    <mergeCell ref="O16:Q16"/>
    <mergeCell ref="S16:U16"/>
    <mergeCell ref="B20:G27"/>
    <mergeCell ref="H20:J27"/>
    <mergeCell ref="B29:J31"/>
    <mergeCell ref="B28:J28"/>
    <mergeCell ref="K29:AK31"/>
    <mergeCell ref="CO109:CQ109"/>
    <mergeCell ref="CS109:CU109"/>
    <mergeCell ref="BO110:BQ110"/>
    <mergeCell ref="BS110:BU110"/>
    <mergeCell ref="BX110:BZ110"/>
    <mergeCell ref="CB110:CD110"/>
    <mergeCell ref="CF110:CH110"/>
    <mergeCell ref="CJ110:CL110"/>
    <mergeCell ref="CO110:CQ110"/>
    <mergeCell ref="CS110:CU110"/>
    <mergeCell ref="BO109:BQ109"/>
    <mergeCell ref="BS109:BU109"/>
    <mergeCell ref="BX109:BZ109"/>
    <mergeCell ref="CB109:CD109"/>
    <mergeCell ref="CF109:CH109"/>
    <mergeCell ref="CJ109:CL109"/>
    <mergeCell ref="CS120:CT120"/>
    <mergeCell ref="CU120:CV120"/>
    <mergeCell ref="BO111:BQ111"/>
    <mergeCell ref="BS111:BU111"/>
    <mergeCell ref="BX111:BZ111"/>
    <mergeCell ref="CB111:CD111"/>
    <mergeCell ref="CO120:CP120"/>
    <mergeCell ref="CQ120:CR120"/>
    <mergeCell ref="CF111:CH111"/>
    <mergeCell ref="CJ111:CL111"/>
    <mergeCell ref="CO111:CQ111"/>
    <mergeCell ref="CS111:CU111"/>
    <mergeCell ref="BO112:BQ112"/>
    <mergeCell ref="BS112:BU112"/>
    <mergeCell ref="BX112:BZ112"/>
    <mergeCell ref="CB112:CD112"/>
    <mergeCell ref="CF112:CH112"/>
    <mergeCell ref="CJ112:CL112"/>
    <mergeCell ref="CO112:CQ112"/>
    <mergeCell ref="CS112:CU112"/>
    <mergeCell ref="CX132:DA132"/>
    <mergeCell ref="CX133:DA133"/>
    <mergeCell ref="CW120:CX120"/>
    <mergeCell ref="B32:AK33"/>
    <mergeCell ref="CX121:DA121"/>
    <mergeCell ref="CX122:DA122"/>
    <mergeCell ref="CC120:CD120"/>
    <mergeCell ref="CE120:CF120"/>
    <mergeCell ref="CG120:CH120"/>
    <mergeCell ref="CI120:CJ120"/>
    <mergeCell ref="CK120:CL120"/>
    <mergeCell ref="CM120:CN120"/>
    <mergeCell ref="BQ120:BR120"/>
    <mergeCell ref="BS120:BT120"/>
    <mergeCell ref="BU120:BV120"/>
    <mergeCell ref="BW120:BX120"/>
    <mergeCell ref="BY120:BZ120"/>
    <mergeCell ref="CA120:CB120"/>
    <mergeCell ref="BE120:BF120"/>
    <mergeCell ref="BG120:BH120"/>
    <mergeCell ref="BI120:BJ120"/>
    <mergeCell ref="BK120:BL120"/>
    <mergeCell ref="BA120:BB120"/>
    <mergeCell ref="BC120:BD120"/>
    <mergeCell ref="CX123:DA123"/>
    <mergeCell ref="CX124:DA124"/>
    <mergeCell ref="CX125:DA125"/>
    <mergeCell ref="CX126:DA126"/>
    <mergeCell ref="CX127:DA127"/>
    <mergeCell ref="CX128:DA128"/>
    <mergeCell ref="CX129:DA129"/>
    <mergeCell ref="CX130:DA130"/>
    <mergeCell ref="CX131:DA131"/>
    <mergeCell ref="CX149:DA149"/>
    <mergeCell ref="CX150:DA150"/>
    <mergeCell ref="CX151:DA151"/>
    <mergeCell ref="CX152:DA152"/>
    <mergeCell ref="CX153:DA153"/>
    <mergeCell ref="CX154:DA154"/>
    <mergeCell ref="CX155:DA155"/>
    <mergeCell ref="CX134:DA134"/>
    <mergeCell ref="CX135:DA135"/>
    <mergeCell ref="CX136:DA136"/>
    <mergeCell ref="CX144:DA144"/>
    <mergeCell ref="CX145:DA145"/>
    <mergeCell ref="CX146:DA146"/>
    <mergeCell ref="CX147:DA147"/>
    <mergeCell ref="CX137:DA137"/>
    <mergeCell ref="CX138:DA138"/>
    <mergeCell ref="CX139:DA139"/>
    <mergeCell ref="CX140:DA140"/>
    <mergeCell ref="CX141:DA141"/>
    <mergeCell ref="CX142:DA142"/>
    <mergeCell ref="CX143:DA143"/>
    <mergeCell ref="CX148:DA148"/>
    <mergeCell ref="CX157:DA157"/>
    <mergeCell ref="CX158:DA158"/>
    <mergeCell ref="CX159:DA159"/>
    <mergeCell ref="CX160:DA160"/>
    <mergeCell ref="CX161:DA161"/>
    <mergeCell ref="CX162:DA162"/>
    <mergeCell ref="CX163:DA163"/>
    <mergeCell ref="D235:AK235"/>
    <mergeCell ref="D237:AK237"/>
    <mergeCell ref="Q214:S214"/>
    <mergeCell ref="Q216:S216"/>
    <mergeCell ref="AD215:AK215"/>
    <mergeCell ref="AD214:AK214"/>
    <mergeCell ref="AJ177:AL179"/>
    <mergeCell ref="D180:AI181"/>
    <mergeCell ref="AJ180:AL181"/>
    <mergeCell ref="AJ182:AL182"/>
    <mergeCell ref="AJ183:AL183"/>
    <mergeCell ref="AJ184:AL184"/>
    <mergeCell ref="AJ185:AL185"/>
    <mergeCell ref="AJ208:AL208"/>
    <mergeCell ref="AJ205:AL207"/>
    <mergeCell ref="AJ204:AL204"/>
    <mergeCell ref="AJ201:AL202"/>
    <mergeCell ref="N7:Z7"/>
    <mergeCell ref="B2:AK4"/>
    <mergeCell ref="B10:J11"/>
    <mergeCell ref="B12:J13"/>
    <mergeCell ref="H16:J19"/>
    <mergeCell ref="H14:J15"/>
    <mergeCell ref="B14:G19"/>
    <mergeCell ref="K19:N19"/>
    <mergeCell ref="K18:N18"/>
    <mergeCell ref="K17:N17"/>
    <mergeCell ref="K16:N16"/>
    <mergeCell ref="O19:AK19"/>
    <mergeCell ref="W17:Z17"/>
    <mergeCell ref="W18:Z18"/>
    <mergeCell ref="O18:V18"/>
    <mergeCell ref="O17:V17"/>
    <mergeCell ref="AA18:AK18"/>
    <mergeCell ref="AA17:AK17"/>
    <mergeCell ref="K14:AK15"/>
    <mergeCell ref="K10:AK11"/>
    <mergeCell ref="V12:V13"/>
    <mergeCell ref="AC12:AC13"/>
    <mergeCell ref="AB12:AB13"/>
    <mergeCell ref="AD12:AD13"/>
    <mergeCell ref="Z40:AA40"/>
    <mergeCell ref="Z39:AA39"/>
    <mergeCell ref="Z38:AA38"/>
    <mergeCell ref="E223:H223"/>
    <mergeCell ref="B213:F216"/>
    <mergeCell ref="G213:P216"/>
    <mergeCell ref="B219:P220"/>
    <mergeCell ref="B217:P218"/>
    <mergeCell ref="Q219:AK220"/>
    <mergeCell ref="Q217:AK218"/>
    <mergeCell ref="T216:AK216"/>
    <mergeCell ref="X213:Z213"/>
    <mergeCell ref="T213:V213"/>
    <mergeCell ref="T215:Z215"/>
    <mergeCell ref="T214:Z214"/>
    <mergeCell ref="I223:J223"/>
    <mergeCell ref="C212:D212"/>
    <mergeCell ref="Q213:S213"/>
    <mergeCell ref="Q215:S215"/>
    <mergeCell ref="AA48:AJ49"/>
    <mergeCell ref="Z42:AA42"/>
    <mergeCell ref="Z43:AA43"/>
    <mergeCell ref="C138:E138"/>
    <mergeCell ref="H138:J138"/>
    <mergeCell ref="D243:AK243"/>
    <mergeCell ref="D245:AK245"/>
    <mergeCell ref="D247:AK247"/>
    <mergeCell ref="D249:AK249"/>
    <mergeCell ref="D239:AK239"/>
    <mergeCell ref="Q222:AK224"/>
    <mergeCell ref="Z44:AA44"/>
    <mergeCell ref="AD41:AK42"/>
    <mergeCell ref="Z41:AA41"/>
    <mergeCell ref="D241:AK241"/>
    <mergeCell ref="D229:AK229"/>
    <mergeCell ref="D231:AL231"/>
    <mergeCell ref="D233:AK233"/>
    <mergeCell ref="N138:P138"/>
    <mergeCell ref="Z105:AA105"/>
    <mergeCell ref="Z106:AA106"/>
    <mergeCell ref="Z107:AA107"/>
    <mergeCell ref="Z108:AA108"/>
    <mergeCell ref="AD108:AK110"/>
    <mergeCell ref="Z109:AA109"/>
    <mergeCell ref="Z110:AA110"/>
    <mergeCell ref="Z111:AA111"/>
    <mergeCell ref="AA115:AK116"/>
    <mergeCell ref="S117:AL117"/>
  </mergeCells>
  <phoneticPr fontId="4"/>
  <dataValidations count="9">
    <dataValidation type="list" allowBlank="1" showInputMessage="1" showErrorMessage="1" sqref="AJ88:AL90 AJ92:AK98 AJ79:AL79 AJ75:AL75 AL92:AL103 AJ103:AK103 Z105:AA111 L21:L25 AJ208:AL208 Z38:Z44 Z148:AB148 AJ199 AJ171:AL173 AJ203:AL204 AJ201 AJ192 AJ195:AL195 X21:X25 AJ175:AL191 AJ196 AJ205" xr:uid="{D1BFC549-2954-4306-A3AC-F9BF865F2139}">
      <formula1>○</formula1>
    </dataValidation>
    <dataValidation type="list" allowBlank="1" showInputMessage="1" showErrorMessage="1" sqref="I212 Q28 AE12" xr:uid="{AF079628-D25D-4465-AF0B-903F649FC40C}">
      <formula1>日</formula1>
    </dataValidation>
    <dataValidation type="list" allowBlank="1" showInputMessage="1" showErrorMessage="1" sqref="G212 O28 AC12" xr:uid="{DA4BA57E-F196-4244-905E-668EB46B50D8}">
      <formula1>月</formula1>
    </dataValidation>
    <dataValidation type="list" allowBlank="1" showInputMessage="1" showErrorMessage="1" sqref="AA12 M28 E212:J212" xr:uid="{41558212-4EC2-4407-A3D3-1CE4FA269608}">
      <formula1>年</formula1>
    </dataValidation>
    <dataValidation type="list" allowBlank="1" showInputMessage="1" showErrorMessage="1" sqref="C212:D212 K28:L28 Y12" xr:uid="{EB6D83FD-F6B2-439E-A87A-7F025FE58E80}">
      <formula1>元号</formula1>
    </dataValidation>
    <dataValidation type="list" allowBlank="1" showInputMessage="1" showErrorMessage="1" sqref="BS108:BU112 CS108:CU112 CJ108:CL112 CB108:CD112 BS41:BU45 CS41:CU45 CJ41:CL45 CB41:CD45" xr:uid="{FE54FF69-24CE-4AE2-A39F-CC1E17FA0FF5}">
      <formula1>$DI$104:$DI$116</formula1>
    </dataValidation>
    <dataValidation type="list" allowBlank="1" showInputMessage="1" showErrorMessage="1" sqref="I223:J223" xr:uid="{D373810A-FDC6-41E3-ABA7-FC58CB0E228D}">
      <formula1>保健所</formula1>
    </dataValidation>
    <dataValidation type="list" allowBlank="1" showInputMessage="1" showErrorMessage="1" sqref="BO108:BQ112 CO108:CQ112 CF108:CH112 BX108:BZ112 BO41:BQ45 CO41:CQ45 CF41:CH45 BX41:BZ45" xr:uid="{5CF8DB33-C4D1-47E7-829A-B20298FB751B}">
      <formula1>$DH$104:$DH$129</formula1>
    </dataValidation>
    <dataValidation type="list" allowBlank="1" showErrorMessage="1" promptTitle="【学校】運営単位" prompt="学校の場合どちらかを選択してください。_x000a_共同調理場：給食センター等_x000a_単独実施：自校給食" sqref="T46 AG113 Y46 AB46 AG46 T113 T48 Y113 AB113 T115" xr:uid="{6F7F37FB-90E7-4F05-B916-E78171D02BD9}">
      <formula1>○</formula1>
    </dataValidation>
  </dataValidations>
  <pageMargins left="0.7" right="0.7" top="0.75" bottom="0.75" header="0.3" footer="0.3"/>
  <pageSetup paperSize="9" scale="69" orientation="portrait" r:id="rId1"/>
  <rowBreaks count="4" manualBreakCount="4">
    <brk id="31" max="108" man="1"/>
    <brk id="97" max="108" man="1"/>
    <brk id="164" max="108" man="1"/>
    <brk id="209" max="108" man="1"/>
  </rowBreaks>
  <colBreaks count="2" manualBreakCount="2">
    <brk id="39" max="1048575" man="1"/>
    <brk id="10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43</xdr:col>
                    <xdr:colOff>30480</xdr:colOff>
                    <xdr:row>107</xdr:row>
                    <xdr:rowOff>30480</xdr:rowOff>
                  </from>
                  <to>
                    <xdr:col>44</xdr:col>
                    <xdr:colOff>99060</xdr:colOff>
                    <xdr:row>108</xdr:row>
                    <xdr:rowOff>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43</xdr:col>
                    <xdr:colOff>30480</xdr:colOff>
                    <xdr:row>110</xdr:row>
                    <xdr:rowOff>30480</xdr:rowOff>
                  </from>
                  <to>
                    <xdr:col>45</xdr:col>
                    <xdr:colOff>106680</xdr:colOff>
                    <xdr:row>110</xdr:row>
                    <xdr:rowOff>190500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43</xdr:col>
                    <xdr:colOff>30480</xdr:colOff>
                    <xdr:row>111</xdr:row>
                    <xdr:rowOff>30480</xdr:rowOff>
                  </from>
                  <to>
                    <xdr:col>44</xdr:col>
                    <xdr:colOff>106680</xdr:colOff>
                    <xdr:row>112</xdr:row>
                    <xdr:rowOff>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43</xdr:col>
                    <xdr:colOff>38100</xdr:colOff>
                    <xdr:row>109</xdr:row>
                    <xdr:rowOff>30480</xdr:rowOff>
                  </from>
                  <to>
                    <xdr:col>44</xdr:col>
                    <xdr:colOff>99060</xdr:colOff>
                    <xdr:row>110</xdr:row>
                    <xdr:rowOff>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43</xdr:col>
                    <xdr:colOff>30480</xdr:colOff>
                    <xdr:row>108</xdr:row>
                    <xdr:rowOff>30480</xdr:rowOff>
                  </from>
                  <to>
                    <xdr:col>45</xdr:col>
                    <xdr:colOff>0</xdr:colOff>
                    <xdr:row>108</xdr:row>
                    <xdr:rowOff>190500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46</xdr:col>
                    <xdr:colOff>30480</xdr:colOff>
                    <xdr:row>107</xdr:row>
                    <xdr:rowOff>30480</xdr:rowOff>
                  </from>
                  <to>
                    <xdr:col>48</xdr:col>
                    <xdr:colOff>0</xdr:colOff>
                    <xdr:row>108</xdr:row>
                    <xdr:rowOff>7620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46</xdr:col>
                    <xdr:colOff>30480</xdr:colOff>
                    <xdr:row>110</xdr:row>
                    <xdr:rowOff>30480</xdr:rowOff>
                  </from>
                  <to>
                    <xdr:col>48</xdr:col>
                    <xdr:colOff>7620</xdr:colOff>
                    <xdr:row>110</xdr:row>
                    <xdr:rowOff>190500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46</xdr:col>
                    <xdr:colOff>30480</xdr:colOff>
                    <xdr:row>108</xdr:row>
                    <xdr:rowOff>30480</xdr:rowOff>
                  </from>
                  <to>
                    <xdr:col>47</xdr:col>
                    <xdr:colOff>99060</xdr:colOff>
                    <xdr:row>108</xdr:row>
                    <xdr:rowOff>167640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46</xdr:col>
                    <xdr:colOff>30480</xdr:colOff>
                    <xdr:row>109</xdr:row>
                    <xdr:rowOff>30480</xdr:rowOff>
                  </from>
                  <to>
                    <xdr:col>47</xdr:col>
                    <xdr:colOff>68580</xdr:colOff>
                    <xdr:row>109</xdr:row>
                    <xdr:rowOff>190500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46</xdr:col>
                    <xdr:colOff>30480</xdr:colOff>
                    <xdr:row>111</xdr:row>
                    <xdr:rowOff>15240</xdr:rowOff>
                  </from>
                  <to>
                    <xdr:col>47</xdr:col>
                    <xdr:colOff>91440</xdr:colOff>
                    <xdr:row>112</xdr:row>
                    <xdr:rowOff>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49</xdr:col>
                    <xdr:colOff>30480</xdr:colOff>
                    <xdr:row>107</xdr:row>
                    <xdr:rowOff>53340</xdr:rowOff>
                  </from>
                  <to>
                    <xdr:col>51</xdr:col>
                    <xdr:colOff>0</xdr:colOff>
                    <xdr:row>108</xdr:row>
                    <xdr:rowOff>22860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49</xdr:col>
                    <xdr:colOff>30480</xdr:colOff>
                    <xdr:row>110</xdr:row>
                    <xdr:rowOff>30480</xdr:rowOff>
                  </from>
                  <to>
                    <xdr:col>50</xdr:col>
                    <xdr:colOff>106680</xdr:colOff>
                    <xdr:row>110</xdr:row>
                    <xdr:rowOff>182880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49</xdr:col>
                    <xdr:colOff>30480</xdr:colOff>
                    <xdr:row>109</xdr:row>
                    <xdr:rowOff>30480</xdr:rowOff>
                  </from>
                  <to>
                    <xdr:col>50</xdr:col>
                    <xdr:colOff>106680</xdr:colOff>
                    <xdr:row>109</xdr:row>
                    <xdr:rowOff>182880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49</xdr:col>
                    <xdr:colOff>30480</xdr:colOff>
                    <xdr:row>108</xdr:row>
                    <xdr:rowOff>30480</xdr:rowOff>
                  </from>
                  <to>
                    <xdr:col>50</xdr:col>
                    <xdr:colOff>91440</xdr:colOff>
                    <xdr:row>109</xdr:row>
                    <xdr:rowOff>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49</xdr:col>
                    <xdr:colOff>30480</xdr:colOff>
                    <xdr:row>111</xdr:row>
                    <xdr:rowOff>30480</xdr:rowOff>
                  </from>
                  <to>
                    <xdr:col>50</xdr:col>
                    <xdr:colOff>99060</xdr:colOff>
                    <xdr:row>111</xdr:row>
                    <xdr:rowOff>175260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52</xdr:col>
                    <xdr:colOff>30480</xdr:colOff>
                    <xdr:row>107</xdr:row>
                    <xdr:rowOff>30480</xdr:rowOff>
                  </from>
                  <to>
                    <xdr:col>53</xdr:col>
                    <xdr:colOff>99060</xdr:colOff>
                    <xdr:row>107</xdr:row>
                    <xdr:rowOff>190500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52</xdr:col>
                    <xdr:colOff>30480</xdr:colOff>
                    <xdr:row>109</xdr:row>
                    <xdr:rowOff>30480</xdr:rowOff>
                  </from>
                  <to>
                    <xdr:col>53</xdr:col>
                    <xdr:colOff>91440</xdr:colOff>
                    <xdr:row>109</xdr:row>
                    <xdr:rowOff>167640</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52</xdr:col>
                    <xdr:colOff>30480</xdr:colOff>
                    <xdr:row>108</xdr:row>
                    <xdr:rowOff>30480</xdr:rowOff>
                  </from>
                  <to>
                    <xdr:col>53</xdr:col>
                    <xdr:colOff>99060</xdr:colOff>
                    <xdr:row>108</xdr:row>
                    <xdr:rowOff>190500</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55</xdr:col>
                    <xdr:colOff>30480</xdr:colOff>
                    <xdr:row>107</xdr:row>
                    <xdr:rowOff>30480</xdr:rowOff>
                  </from>
                  <to>
                    <xdr:col>56</xdr:col>
                    <xdr:colOff>114300</xdr:colOff>
                    <xdr:row>108</xdr:row>
                    <xdr:rowOff>7620</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52</xdr:col>
                    <xdr:colOff>38100</xdr:colOff>
                    <xdr:row>110</xdr:row>
                    <xdr:rowOff>30480</xdr:rowOff>
                  </from>
                  <to>
                    <xdr:col>53</xdr:col>
                    <xdr:colOff>99060</xdr:colOff>
                    <xdr:row>111</xdr:row>
                    <xdr:rowOff>0</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61</xdr:col>
                    <xdr:colOff>30480</xdr:colOff>
                    <xdr:row>107</xdr:row>
                    <xdr:rowOff>22860</xdr:rowOff>
                  </from>
                  <to>
                    <xdr:col>62</xdr:col>
                    <xdr:colOff>91440</xdr:colOff>
                    <xdr:row>108</xdr:row>
                    <xdr:rowOff>0</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58</xdr:col>
                    <xdr:colOff>38100</xdr:colOff>
                    <xdr:row>107</xdr:row>
                    <xdr:rowOff>30480</xdr:rowOff>
                  </from>
                  <to>
                    <xdr:col>59</xdr:col>
                    <xdr:colOff>106680</xdr:colOff>
                    <xdr:row>107</xdr:row>
                    <xdr:rowOff>175260</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52</xdr:col>
                    <xdr:colOff>30480</xdr:colOff>
                    <xdr:row>111</xdr:row>
                    <xdr:rowOff>30480</xdr:rowOff>
                  </from>
                  <to>
                    <xdr:col>53</xdr:col>
                    <xdr:colOff>99060</xdr:colOff>
                    <xdr:row>111</xdr:row>
                    <xdr:rowOff>182880</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55</xdr:col>
                    <xdr:colOff>30480</xdr:colOff>
                    <xdr:row>108</xdr:row>
                    <xdr:rowOff>30480</xdr:rowOff>
                  </from>
                  <to>
                    <xdr:col>56</xdr:col>
                    <xdr:colOff>91440</xdr:colOff>
                    <xdr:row>108</xdr:row>
                    <xdr:rowOff>167640</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55</xdr:col>
                    <xdr:colOff>30480</xdr:colOff>
                    <xdr:row>109</xdr:row>
                    <xdr:rowOff>30480</xdr:rowOff>
                  </from>
                  <to>
                    <xdr:col>56</xdr:col>
                    <xdr:colOff>106680</xdr:colOff>
                    <xdr:row>109</xdr:row>
                    <xdr:rowOff>190500</xdr:rowOff>
                  </to>
                </anchor>
              </controlPr>
            </control>
          </mc:Choice>
        </mc:AlternateContent>
        <mc:AlternateContent xmlns:mc="http://schemas.openxmlformats.org/markup-compatibility/2006">
          <mc:Choice Requires="x14">
            <control shapeId="85018" r:id="rId29" name="Check Box 26">
              <controlPr defaultSize="0" autoFill="0" autoLine="0" autoPict="0">
                <anchor moveWithCells="1">
                  <from>
                    <xdr:col>55</xdr:col>
                    <xdr:colOff>30480</xdr:colOff>
                    <xdr:row>110</xdr:row>
                    <xdr:rowOff>30480</xdr:rowOff>
                  </from>
                  <to>
                    <xdr:col>56</xdr:col>
                    <xdr:colOff>99060</xdr:colOff>
                    <xdr:row>111</xdr:row>
                    <xdr:rowOff>0</xdr:rowOff>
                  </to>
                </anchor>
              </controlPr>
            </control>
          </mc:Choice>
        </mc:AlternateContent>
        <mc:AlternateContent xmlns:mc="http://schemas.openxmlformats.org/markup-compatibility/2006">
          <mc:Choice Requires="x14">
            <control shapeId="85019" r:id="rId30" name="Check Box 27">
              <controlPr defaultSize="0" autoFill="0" autoLine="0" autoPict="0">
                <anchor moveWithCells="1">
                  <from>
                    <xdr:col>55</xdr:col>
                    <xdr:colOff>30480</xdr:colOff>
                    <xdr:row>111</xdr:row>
                    <xdr:rowOff>30480</xdr:rowOff>
                  </from>
                  <to>
                    <xdr:col>56</xdr:col>
                    <xdr:colOff>99060</xdr:colOff>
                    <xdr:row>112</xdr:row>
                    <xdr:rowOff>0</xdr:rowOff>
                  </to>
                </anchor>
              </controlPr>
            </control>
          </mc:Choice>
        </mc:AlternateContent>
        <mc:AlternateContent xmlns:mc="http://schemas.openxmlformats.org/markup-compatibility/2006">
          <mc:Choice Requires="x14">
            <control shapeId="85020" r:id="rId31" name="Check Box 28">
              <controlPr defaultSize="0" autoFill="0" autoLine="0" autoPict="0">
                <anchor moveWithCells="1">
                  <from>
                    <xdr:col>58</xdr:col>
                    <xdr:colOff>38100</xdr:colOff>
                    <xdr:row>108</xdr:row>
                    <xdr:rowOff>30480</xdr:rowOff>
                  </from>
                  <to>
                    <xdr:col>59</xdr:col>
                    <xdr:colOff>99060</xdr:colOff>
                    <xdr:row>108</xdr:row>
                    <xdr:rowOff>182880</xdr:rowOff>
                  </to>
                </anchor>
              </controlPr>
            </control>
          </mc:Choice>
        </mc:AlternateContent>
        <mc:AlternateContent xmlns:mc="http://schemas.openxmlformats.org/markup-compatibility/2006">
          <mc:Choice Requires="x14">
            <control shapeId="85021" r:id="rId32" name="Check Box 29">
              <controlPr defaultSize="0" autoFill="0" autoLine="0" autoPict="0">
                <anchor moveWithCells="1">
                  <from>
                    <xdr:col>58</xdr:col>
                    <xdr:colOff>30480</xdr:colOff>
                    <xdr:row>109</xdr:row>
                    <xdr:rowOff>38100</xdr:rowOff>
                  </from>
                  <to>
                    <xdr:col>60</xdr:col>
                    <xdr:colOff>0</xdr:colOff>
                    <xdr:row>109</xdr:row>
                    <xdr:rowOff>182880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58</xdr:col>
                    <xdr:colOff>30480</xdr:colOff>
                    <xdr:row>110</xdr:row>
                    <xdr:rowOff>30480</xdr:rowOff>
                  </from>
                  <to>
                    <xdr:col>59</xdr:col>
                    <xdr:colOff>106680</xdr:colOff>
                    <xdr:row>111</xdr:row>
                    <xdr:rowOff>0</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58</xdr:col>
                    <xdr:colOff>30480</xdr:colOff>
                    <xdr:row>111</xdr:row>
                    <xdr:rowOff>30480</xdr:rowOff>
                  </from>
                  <to>
                    <xdr:col>60</xdr:col>
                    <xdr:colOff>0</xdr:colOff>
                    <xdr:row>111</xdr:row>
                    <xdr:rowOff>182880</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61</xdr:col>
                    <xdr:colOff>38100</xdr:colOff>
                    <xdr:row>108</xdr:row>
                    <xdr:rowOff>30480</xdr:rowOff>
                  </from>
                  <to>
                    <xdr:col>62</xdr:col>
                    <xdr:colOff>99060</xdr:colOff>
                    <xdr:row>109</xdr:row>
                    <xdr:rowOff>0</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61</xdr:col>
                    <xdr:colOff>30480</xdr:colOff>
                    <xdr:row>109</xdr:row>
                    <xdr:rowOff>30480</xdr:rowOff>
                  </from>
                  <to>
                    <xdr:col>62</xdr:col>
                    <xdr:colOff>106680</xdr:colOff>
                    <xdr:row>109</xdr:row>
                    <xdr:rowOff>182880</xdr:rowOff>
                  </to>
                </anchor>
              </controlPr>
            </control>
          </mc:Choice>
        </mc:AlternateContent>
        <mc:AlternateContent xmlns:mc="http://schemas.openxmlformats.org/markup-compatibility/2006">
          <mc:Choice Requires="x14">
            <control shapeId="85026" r:id="rId37" name="Check Box 34">
              <controlPr defaultSize="0" autoFill="0" autoLine="0" autoPict="0">
                <anchor moveWithCells="1">
                  <from>
                    <xdr:col>61</xdr:col>
                    <xdr:colOff>30480</xdr:colOff>
                    <xdr:row>110</xdr:row>
                    <xdr:rowOff>30480</xdr:rowOff>
                  </from>
                  <to>
                    <xdr:col>62</xdr:col>
                    <xdr:colOff>68580</xdr:colOff>
                    <xdr:row>110</xdr:row>
                    <xdr:rowOff>190500</xdr:rowOff>
                  </to>
                </anchor>
              </controlPr>
            </control>
          </mc:Choice>
        </mc:AlternateContent>
        <mc:AlternateContent xmlns:mc="http://schemas.openxmlformats.org/markup-compatibility/2006">
          <mc:Choice Requires="x14">
            <control shapeId="85027" r:id="rId38" name="Check Box 35">
              <controlPr defaultSize="0" autoFill="0" autoLine="0" autoPict="0">
                <anchor moveWithCells="1">
                  <from>
                    <xdr:col>61</xdr:col>
                    <xdr:colOff>30480</xdr:colOff>
                    <xdr:row>111</xdr:row>
                    <xdr:rowOff>30480</xdr:rowOff>
                  </from>
                  <to>
                    <xdr:col>62</xdr:col>
                    <xdr:colOff>99060</xdr:colOff>
                    <xdr:row>111</xdr:row>
                    <xdr:rowOff>190500</xdr:rowOff>
                  </to>
                </anchor>
              </controlPr>
            </control>
          </mc:Choice>
        </mc:AlternateContent>
        <mc:AlternateContent xmlns:mc="http://schemas.openxmlformats.org/markup-compatibility/2006">
          <mc:Choice Requires="x14">
            <control shapeId="85067" r:id="rId39" name="Check Box 75">
              <controlPr defaultSize="0" autoFill="0" autoLine="0" autoPict="0">
                <anchor moveWithCells="1">
                  <from>
                    <xdr:col>43</xdr:col>
                    <xdr:colOff>30480</xdr:colOff>
                    <xdr:row>40</xdr:row>
                    <xdr:rowOff>30480</xdr:rowOff>
                  </from>
                  <to>
                    <xdr:col>44</xdr:col>
                    <xdr:colOff>99060</xdr:colOff>
                    <xdr:row>41</xdr:row>
                    <xdr:rowOff>0</xdr:rowOff>
                  </to>
                </anchor>
              </controlPr>
            </control>
          </mc:Choice>
        </mc:AlternateContent>
        <mc:AlternateContent xmlns:mc="http://schemas.openxmlformats.org/markup-compatibility/2006">
          <mc:Choice Requires="x14">
            <control shapeId="85068" r:id="rId40" name="Check Box 76">
              <controlPr defaultSize="0" autoFill="0" autoLine="0" autoPict="0">
                <anchor moveWithCells="1">
                  <from>
                    <xdr:col>43</xdr:col>
                    <xdr:colOff>30480</xdr:colOff>
                    <xdr:row>43</xdr:row>
                    <xdr:rowOff>30480</xdr:rowOff>
                  </from>
                  <to>
                    <xdr:col>45</xdr:col>
                    <xdr:colOff>106680</xdr:colOff>
                    <xdr:row>43</xdr:row>
                    <xdr:rowOff>190500</xdr:rowOff>
                  </to>
                </anchor>
              </controlPr>
            </control>
          </mc:Choice>
        </mc:AlternateContent>
        <mc:AlternateContent xmlns:mc="http://schemas.openxmlformats.org/markup-compatibility/2006">
          <mc:Choice Requires="x14">
            <control shapeId="85069" r:id="rId41" name="Check Box 77">
              <controlPr defaultSize="0" autoFill="0" autoLine="0" autoPict="0">
                <anchor moveWithCells="1">
                  <from>
                    <xdr:col>43</xdr:col>
                    <xdr:colOff>30480</xdr:colOff>
                    <xdr:row>44</xdr:row>
                    <xdr:rowOff>30480</xdr:rowOff>
                  </from>
                  <to>
                    <xdr:col>44</xdr:col>
                    <xdr:colOff>99060</xdr:colOff>
                    <xdr:row>45</xdr:row>
                    <xdr:rowOff>0</xdr:rowOff>
                  </to>
                </anchor>
              </controlPr>
            </control>
          </mc:Choice>
        </mc:AlternateContent>
        <mc:AlternateContent xmlns:mc="http://schemas.openxmlformats.org/markup-compatibility/2006">
          <mc:Choice Requires="x14">
            <control shapeId="85070" r:id="rId42" name="Check Box 78">
              <controlPr defaultSize="0" autoFill="0" autoLine="0" autoPict="0">
                <anchor moveWithCells="1">
                  <from>
                    <xdr:col>43</xdr:col>
                    <xdr:colOff>38100</xdr:colOff>
                    <xdr:row>42</xdr:row>
                    <xdr:rowOff>30480</xdr:rowOff>
                  </from>
                  <to>
                    <xdr:col>44</xdr:col>
                    <xdr:colOff>99060</xdr:colOff>
                    <xdr:row>43</xdr:row>
                    <xdr:rowOff>0</xdr:rowOff>
                  </to>
                </anchor>
              </controlPr>
            </control>
          </mc:Choice>
        </mc:AlternateContent>
        <mc:AlternateContent xmlns:mc="http://schemas.openxmlformats.org/markup-compatibility/2006">
          <mc:Choice Requires="x14">
            <control shapeId="85071" r:id="rId43" name="Check Box 79">
              <controlPr defaultSize="0" autoFill="0" autoLine="0" autoPict="0">
                <anchor moveWithCells="1">
                  <from>
                    <xdr:col>43</xdr:col>
                    <xdr:colOff>30480</xdr:colOff>
                    <xdr:row>41</xdr:row>
                    <xdr:rowOff>30480</xdr:rowOff>
                  </from>
                  <to>
                    <xdr:col>45</xdr:col>
                    <xdr:colOff>0</xdr:colOff>
                    <xdr:row>41</xdr:row>
                    <xdr:rowOff>190500</xdr:rowOff>
                  </to>
                </anchor>
              </controlPr>
            </control>
          </mc:Choice>
        </mc:AlternateContent>
        <mc:AlternateContent xmlns:mc="http://schemas.openxmlformats.org/markup-compatibility/2006">
          <mc:Choice Requires="x14">
            <control shapeId="85072" r:id="rId44" name="Check Box 80">
              <controlPr defaultSize="0" autoFill="0" autoLine="0" autoPict="0">
                <anchor moveWithCells="1">
                  <from>
                    <xdr:col>46</xdr:col>
                    <xdr:colOff>30480</xdr:colOff>
                    <xdr:row>40</xdr:row>
                    <xdr:rowOff>30480</xdr:rowOff>
                  </from>
                  <to>
                    <xdr:col>48</xdr:col>
                    <xdr:colOff>30480</xdr:colOff>
                    <xdr:row>40</xdr:row>
                    <xdr:rowOff>182880</xdr:rowOff>
                  </to>
                </anchor>
              </controlPr>
            </control>
          </mc:Choice>
        </mc:AlternateContent>
        <mc:AlternateContent xmlns:mc="http://schemas.openxmlformats.org/markup-compatibility/2006">
          <mc:Choice Requires="x14">
            <control shapeId="85073" r:id="rId45" name="Check Box 81">
              <controlPr defaultSize="0" autoFill="0" autoLine="0" autoPict="0">
                <anchor moveWithCells="1">
                  <from>
                    <xdr:col>46</xdr:col>
                    <xdr:colOff>30480</xdr:colOff>
                    <xdr:row>43</xdr:row>
                    <xdr:rowOff>30480</xdr:rowOff>
                  </from>
                  <to>
                    <xdr:col>48</xdr:col>
                    <xdr:colOff>15240</xdr:colOff>
                    <xdr:row>43</xdr:row>
                    <xdr:rowOff>190500</xdr:rowOff>
                  </to>
                </anchor>
              </controlPr>
            </control>
          </mc:Choice>
        </mc:AlternateContent>
        <mc:AlternateContent xmlns:mc="http://schemas.openxmlformats.org/markup-compatibility/2006">
          <mc:Choice Requires="x14">
            <control shapeId="85074" r:id="rId46" name="Check Box 82">
              <controlPr defaultSize="0" autoFill="0" autoLine="0" autoPict="0">
                <anchor moveWithCells="1">
                  <from>
                    <xdr:col>46</xdr:col>
                    <xdr:colOff>30480</xdr:colOff>
                    <xdr:row>41</xdr:row>
                    <xdr:rowOff>30480</xdr:rowOff>
                  </from>
                  <to>
                    <xdr:col>47</xdr:col>
                    <xdr:colOff>99060</xdr:colOff>
                    <xdr:row>41</xdr:row>
                    <xdr:rowOff>167640</xdr:rowOff>
                  </to>
                </anchor>
              </controlPr>
            </control>
          </mc:Choice>
        </mc:AlternateContent>
        <mc:AlternateContent xmlns:mc="http://schemas.openxmlformats.org/markup-compatibility/2006">
          <mc:Choice Requires="x14">
            <control shapeId="85075" r:id="rId47" name="Check Box 83">
              <controlPr defaultSize="0" autoFill="0" autoLine="0" autoPict="0">
                <anchor moveWithCells="1">
                  <from>
                    <xdr:col>46</xdr:col>
                    <xdr:colOff>30480</xdr:colOff>
                    <xdr:row>42</xdr:row>
                    <xdr:rowOff>30480</xdr:rowOff>
                  </from>
                  <to>
                    <xdr:col>47</xdr:col>
                    <xdr:colOff>76200</xdr:colOff>
                    <xdr:row>42</xdr:row>
                    <xdr:rowOff>190500</xdr:rowOff>
                  </to>
                </anchor>
              </controlPr>
            </control>
          </mc:Choice>
        </mc:AlternateContent>
        <mc:AlternateContent xmlns:mc="http://schemas.openxmlformats.org/markup-compatibility/2006">
          <mc:Choice Requires="x14">
            <control shapeId="85076" r:id="rId48" name="Check Box 84">
              <controlPr defaultSize="0" autoFill="0" autoLine="0" autoPict="0">
                <anchor moveWithCells="1">
                  <from>
                    <xdr:col>46</xdr:col>
                    <xdr:colOff>30480</xdr:colOff>
                    <xdr:row>44</xdr:row>
                    <xdr:rowOff>15240</xdr:rowOff>
                  </from>
                  <to>
                    <xdr:col>47</xdr:col>
                    <xdr:colOff>91440</xdr:colOff>
                    <xdr:row>45</xdr:row>
                    <xdr:rowOff>0</xdr:rowOff>
                  </to>
                </anchor>
              </controlPr>
            </control>
          </mc:Choice>
        </mc:AlternateContent>
        <mc:AlternateContent xmlns:mc="http://schemas.openxmlformats.org/markup-compatibility/2006">
          <mc:Choice Requires="x14">
            <control shapeId="85077" r:id="rId49" name="Check Box 85">
              <controlPr defaultSize="0" autoFill="0" autoLine="0" autoPict="0">
                <anchor moveWithCells="1">
                  <from>
                    <xdr:col>49</xdr:col>
                    <xdr:colOff>30480</xdr:colOff>
                    <xdr:row>40</xdr:row>
                    <xdr:rowOff>53340</xdr:rowOff>
                  </from>
                  <to>
                    <xdr:col>51</xdr:col>
                    <xdr:colOff>30480</xdr:colOff>
                    <xdr:row>40</xdr:row>
                    <xdr:rowOff>175260</xdr:rowOff>
                  </to>
                </anchor>
              </controlPr>
            </control>
          </mc:Choice>
        </mc:AlternateContent>
        <mc:AlternateContent xmlns:mc="http://schemas.openxmlformats.org/markup-compatibility/2006">
          <mc:Choice Requires="x14">
            <control shapeId="85078" r:id="rId50" name="Check Box 86">
              <controlPr defaultSize="0" autoFill="0" autoLine="0" autoPict="0">
                <anchor moveWithCells="1">
                  <from>
                    <xdr:col>49</xdr:col>
                    <xdr:colOff>30480</xdr:colOff>
                    <xdr:row>43</xdr:row>
                    <xdr:rowOff>30480</xdr:rowOff>
                  </from>
                  <to>
                    <xdr:col>50</xdr:col>
                    <xdr:colOff>106680</xdr:colOff>
                    <xdr:row>43</xdr:row>
                    <xdr:rowOff>182880</xdr:rowOff>
                  </to>
                </anchor>
              </controlPr>
            </control>
          </mc:Choice>
        </mc:AlternateContent>
        <mc:AlternateContent xmlns:mc="http://schemas.openxmlformats.org/markup-compatibility/2006">
          <mc:Choice Requires="x14">
            <control shapeId="85079" r:id="rId51" name="Check Box 87">
              <controlPr defaultSize="0" autoFill="0" autoLine="0" autoPict="0">
                <anchor moveWithCells="1">
                  <from>
                    <xdr:col>49</xdr:col>
                    <xdr:colOff>30480</xdr:colOff>
                    <xdr:row>42</xdr:row>
                    <xdr:rowOff>30480</xdr:rowOff>
                  </from>
                  <to>
                    <xdr:col>50</xdr:col>
                    <xdr:colOff>106680</xdr:colOff>
                    <xdr:row>42</xdr:row>
                    <xdr:rowOff>182880</xdr:rowOff>
                  </to>
                </anchor>
              </controlPr>
            </control>
          </mc:Choice>
        </mc:AlternateContent>
        <mc:AlternateContent xmlns:mc="http://schemas.openxmlformats.org/markup-compatibility/2006">
          <mc:Choice Requires="x14">
            <control shapeId="85080" r:id="rId52" name="Check Box 88">
              <controlPr defaultSize="0" autoFill="0" autoLine="0" autoPict="0">
                <anchor moveWithCells="1">
                  <from>
                    <xdr:col>49</xdr:col>
                    <xdr:colOff>30480</xdr:colOff>
                    <xdr:row>41</xdr:row>
                    <xdr:rowOff>30480</xdr:rowOff>
                  </from>
                  <to>
                    <xdr:col>50</xdr:col>
                    <xdr:colOff>91440</xdr:colOff>
                    <xdr:row>42</xdr:row>
                    <xdr:rowOff>0</xdr:rowOff>
                  </to>
                </anchor>
              </controlPr>
            </control>
          </mc:Choice>
        </mc:AlternateContent>
        <mc:AlternateContent xmlns:mc="http://schemas.openxmlformats.org/markup-compatibility/2006">
          <mc:Choice Requires="x14">
            <control shapeId="85081" r:id="rId53" name="Check Box 89">
              <controlPr defaultSize="0" autoFill="0" autoLine="0" autoPict="0">
                <anchor moveWithCells="1">
                  <from>
                    <xdr:col>49</xdr:col>
                    <xdr:colOff>30480</xdr:colOff>
                    <xdr:row>44</xdr:row>
                    <xdr:rowOff>30480</xdr:rowOff>
                  </from>
                  <to>
                    <xdr:col>50</xdr:col>
                    <xdr:colOff>99060</xdr:colOff>
                    <xdr:row>44</xdr:row>
                    <xdr:rowOff>175260</xdr:rowOff>
                  </to>
                </anchor>
              </controlPr>
            </control>
          </mc:Choice>
        </mc:AlternateContent>
        <mc:AlternateContent xmlns:mc="http://schemas.openxmlformats.org/markup-compatibility/2006">
          <mc:Choice Requires="x14">
            <control shapeId="85082" r:id="rId54" name="Check Box 90">
              <controlPr defaultSize="0" autoFill="0" autoLine="0" autoPict="0">
                <anchor moveWithCells="1">
                  <from>
                    <xdr:col>52</xdr:col>
                    <xdr:colOff>30480</xdr:colOff>
                    <xdr:row>40</xdr:row>
                    <xdr:rowOff>30480</xdr:rowOff>
                  </from>
                  <to>
                    <xdr:col>53</xdr:col>
                    <xdr:colOff>99060</xdr:colOff>
                    <xdr:row>40</xdr:row>
                    <xdr:rowOff>190500</xdr:rowOff>
                  </to>
                </anchor>
              </controlPr>
            </control>
          </mc:Choice>
        </mc:AlternateContent>
        <mc:AlternateContent xmlns:mc="http://schemas.openxmlformats.org/markup-compatibility/2006">
          <mc:Choice Requires="x14">
            <control shapeId="85083" r:id="rId55" name="Check Box 91">
              <controlPr defaultSize="0" autoFill="0" autoLine="0" autoPict="0">
                <anchor moveWithCells="1">
                  <from>
                    <xdr:col>52</xdr:col>
                    <xdr:colOff>30480</xdr:colOff>
                    <xdr:row>42</xdr:row>
                    <xdr:rowOff>30480</xdr:rowOff>
                  </from>
                  <to>
                    <xdr:col>53</xdr:col>
                    <xdr:colOff>91440</xdr:colOff>
                    <xdr:row>42</xdr:row>
                    <xdr:rowOff>167640</xdr:rowOff>
                  </to>
                </anchor>
              </controlPr>
            </control>
          </mc:Choice>
        </mc:AlternateContent>
        <mc:AlternateContent xmlns:mc="http://schemas.openxmlformats.org/markup-compatibility/2006">
          <mc:Choice Requires="x14">
            <control shapeId="85084" r:id="rId56" name="Check Box 92">
              <controlPr defaultSize="0" autoFill="0" autoLine="0" autoPict="0">
                <anchor moveWithCells="1">
                  <from>
                    <xdr:col>52</xdr:col>
                    <xdr:colOff>30480</xdr:colOff>
                    <xdr:row>41</xdr:row>
                    <xdr:rowOff>30480</xdr:rowOff>
                  </from>
                  <to>
                    <xdr:col>53</xdr:col>
                    <xdr:colOff>99060</xdr:colOff>
                    <xdr:row>41</xdr:row>
                    <xdr:rowOff>190500</xdr:rowOff>
                  </to>
                </anchor>
              </controlPr>
            </control>
          </mc:Choice>
        </mc:AlternateContent>
        <mc:AlternateContent xmlns:mc="http://schemas.openxmlformats.org/markup-compatibility/2006">
          <mc:Choice Requires="x14">
            <control shapeId="85085" r:id="rId57" name="Check Box 93">
              <controlPr defaultSize="0" autoFill="0" autoLine="0" autoPict="0">
                <anchor moveWithCells="1">
                  <from>
                    <xdr:col>55</xdr:col>
                    <xdr:colOff>30480</xdr:colOff>
                    <xdr:row>40</xdr:row>
                    <xdr:rowOff>30480</xdr:rowOff>
                  </from>
                  <to>
                    <xdr:col>57</xdr:col>
                    <xdr:colOff>30480</xdr:colOff>
                    <xdr:row>41</xdr:row>
                    <xdr:rowOff>0</xdr:rowOff>
                  </to>
                </anchor>
              </controlPr>
            </control>
          </mc:Choice>
        </mc:AlternateContent>
        <mc:AlternateContent xmlns:mc="http://schemas.openxmlformats.org/markup-compatibility/2006">
          <mc:Choice Requires="x14">
            <control shapeId="85086" r:id="rId58" name="Check Box 94">
              <controlPr defaultSize="0" autoFill="0" autoLine="0" autoPict="0">
                <anchor moveWithCells="1">
                  <from>
                    <xdr:col>52</xdr:col>
                    <xdr:colOff>38100</xdr:colOff>
                    <xdr:row>43</xdr:row>
                    <xdr:rowOff>30480</xdr:rowOff>
                  </from>
                  <to>
                    <xdr:col>53</xdr:col>
                    <xdr:colOff>99060</xdr:colOff>
                    <xdr:row>44</xdr:row>
                    <xdr:rowOff>0</xdr:rowOff>
                  </to>
                </anchor>
              </controlPr>
            </control>
          </mc:Choice>
        </mc:AlternateContent>
        <mc:AlternateContent xmlns:mc="http://schemas.openxmlformats.org/markup-compatibility/2006">
          <mc:Choice Requires="x14">
            <control shapeId="85087" r:id="rId59" name="Check Box 95">
              <controlPr defaultSize="0" autoFill="0" autoLine="0" autoPict="0">
                <anchor moveWithCells="1">
                  <from>
                    <xdr:col>61</xdr:col>
                    <xdr:colOff>30480</xdr:colOff>
                    <xdr:row>40</xdr:row>
                    <xdr:rowOff>22860</xdr:rowOff>
                  </from>
                  <to>
                    <xdr:col>62</xdr:col>
                    <xdr:colOff>91440</xdr:colOff>
                    <xdr:row>41</xdr:row>
                    <xdr:rowOff>15240</xdr:rowOff>
                  </to>
                </anchor>
              </controlPr>
            </control>
          </mc:Choice>
        </mc:AlternateContent>
        <mc:AlternateContent xmlns:mc="http://schemas.openxmlformats.org/markup-compatibility/2006">
          <mc:Choice Requires="x14">
            <control shapeId="85088" r:id="rId60" name="Check Box 96">
              <controlPr defaultSize="0" autoFill="0" autoLine="0" autoPict="0">
                <anchor moveWithCells="1">
                  <from>
                    <xdr:col>58</xdr:col>
                    <xdr:colOff>38100</xdr:colOff>
                    <xdr:row>40</xdr:row>
                    <xdr:rowOff>30480</xdr:rowOff>
                  </from>
                  <to>
                    <xdr:col>59</xdr:col>
                    <xdr:colOff>76200</xdr:colOff>
                    <xdr:row>40</xdr:row>
                    <xdr:rowOff>190500</xdr:rowOff>
                  </to>
                </anchor>
              </controlPr>
            </control>
          </mc:Choice>
        </mc:AlternateContent>
        <mc:AlternateContent xmlns:mc="http://schemas.openxmlformats.org/markup-compatibility/2006">
          <mc:Choice Requires="x14">
            <control shapeId="85089" r:id="rId61" name="Check Box 97">
              <controlPr defaultSize="0" autoFill="0" autoLine="0" autoPict="0">
                <anchor moveWithCells="1">
                  <from>
                    <xdr:col>52</xdr:col>
                    <xdr:colOff>30480</xdr:colOff>
                    <xdr:row>44</xdr:row>
                    <xdr:rowOff>30480</xdr:rowOff>
                  </from>
                  <to>
                    <xdr:col>53</xdr:col>
                    <xdr:colOff>99060</xdr:colOff>
                    <xdr:row>44</xdr:row>
                    <xdr:rowOff>182880</xdr:rowOff>
                  </to>
                </anchor>
              </controlPr>
            </control>
          </mc:Choice>
        </mc:AlternateContent>
        <mc:AlternateContent xmlns:mc="http://schemas.openxmlformats.org/markup-compatibility/2006">
          <mc:Choice Requires="x14">
            <control shapeId="85090" r:id="rId62" name="Check Box 98">
              <controlPr defaultSize="0" autoFill="0" autoLine="0" autoPict="0">
                <anchor moveWithCells="1">
                  <from>
                    <xdr:col>55</xdr:col>
                    <xdr:colOff>30480</xdr:colOff>
                    <xdr:row>41</xdr:row>
                    <xdr:rowOff>30480</xdr:rowOff>
                  </from>
                  <to>
                    <xdr:col>56</xdr:col>
                    <xdr:colOff>91440</xdr:colOff>
                    <xdr:row>41</xdr:row>
                    <xdr:rowOff>167640</xdr:rowOff>
                  </to>
                </anchor>
              </controlPr>
            </control>
          </mc:Choice>
        </mc:AlternateContent>
        <mc:AlternateContent xmlns:mc="http://schemas.openxmlformats.org/markup-compatibility/2006">
          <mc:Choice Requires="x14">
            <control shapeId="85091" r:id="rId63" name="Check Box 99">
              <controlPr defaultSize="0" autoFill="0" autoLine="0" autoPict="0">
                <anchor moveWithCells="1">
                  <from>
                    <xdr:col>55</xdr:col>
                    <xdr:colOff>30480</xdr:colOff>
                    <xdr:row>42</xdr:row>
                    <xdr:rowOff>30480</xdr:rowOff>
                  </from>
                  <to>
                    <xdr:col>56</xdr:col>
                    <xdr:colOff>106680</xdr:colOff>
                    <xdr:row>42</xdr:row>
                    <xdr:rowOff>190500</xdr:rowOff>
                  </to>
                </anchor>
              </controlPr>
            </control>
          </mc:Choice>
        </mc:AlternateContent>
        <mc:AlternateContent xmlns:mc="http://schemas.openxmlformats.org/markup-compatibility/2006">
          <mc:Choice Requires="x14">
            <control shapeId="85092" r:id="rId64" name="Check Box 100">
              <controlPr defaultSize="0" autoFill="0" autoLine="0" autoPict="0">
                <anchor moveWithCells="1">
                  <from>
                    <xdr:col>55</xdr:col>
                    <xdr:colOff>30480</xdr:colOff>
                    <xdr:row>43</xdr:row>
                    <xdr:rowOff>30480</xdr:rowOff>
                  </from>
                  <to>
                    <xdr:col>56</xdr:col>
                    <xdr:colOff>99060</xdr:colOff>
                    <xdr:row>44</xdr:row>
                    <xdr:rowOff>0</xdr:rowOff>
                  </to>
                </anchor>
              </controlPr>
            </control>
          </mc:Choice>
        </mc:AlternateContent>
        <mc:AlternateContent xmlns:mc="http://schemas.openxmlformats.org/markup-compatibility/2006">
          <mc:Choice Requires="x14">
            <control shapeId="85093" r:id="rId65" name="Check Box 101">
              <controlPr defaultSize="0" autoFill="0" autoLine="0" autoPict="0">
                <anchor moveWithCells="1">
                  <from>
                    <xdr:col>55</xdr:col>
                    <xdr:colOff>30480</xdr:colOff>
                    <xdr:row>44</xdr:row>
                    <xdr:rowOff>30480</xdr:rowOff>
                  </from>
                  <to>
                    <xdr:col>56</xdr:col>
                    <xdr:colOff>99060</xdr:colOff>
                    <xdr:row>45</xdr:row>
                    <xdr:rowOff>0</xdr:rowOff>
                  </to>
                </anchor>
              </controlPr>
            </control>
          </mc:Choice>
        </mc:AlternateContent>
        <mc:AlternateContent xmlns:mc="http://schemas.openxmlformats.org/markup-compatibility/2006">
          <mc:Choice Requires="x14">
            <control shapeId="85094" r:id="rId66" name="Check Box 102">
              <controlPr defaultSize="0" autoFill="0" autoLine="0" autoPict="0">
                <anchor moveWithCells="1">
                  <from>
                    <xdr:col>58</xdr:col>
                    <xdr:colOff>38100</xdr:colOff>
                    <xdr:row>41</xdr:row>
                    <xdr:rowOff>30480</xdr:rowOff>
                  </from>
                  <to>
                    <xdr:col>59</xdr:col>
                    <xdr:colOff>99060</xdr:colOff>
                    <xdr:row>41</xdr:row>
                    <xdr:rowOff>182880</xdr:rowOff>
                  </to>
                </anchor>
              </controlPr>
            </control>
          </mc:Choice>
        </mc:AlternateContent>
        <mc:AlternateContent xmlns:mc="http://schemas.openxmlformats.org/markup-compatibility/2006">
          <mc:Choice Requires="x14">
            <control shapeId="85095" r:id="rId67" name="Check Box 103">
              <controlPr defaultSize="0" autoFill="0" autoLine="0" autoPict="0">
                <anchor moveWithCells="1">
                  <from>
                    <xdr:col>58</xdr:col>
                    <xdr:colOff>30480</xdr:colOff>
                    <xdr:row>42</xdr:row>
                    <xdr:rowOff>38100</xdr:rowOff>
                  </from>
                  <to>
                    <xdr:col>60</xdr:col>
                    <xdr:colOff>0</xdr:colOff>
                    <xdr:row>42</xdr:row>
                    <xdr:rowOff>182880</xdr:rowOff>
                  </to>
                </anchor>
              </controlPr>
            </control>
          </mc:Choice>
        </mc:AlternateContent>
        <mc:AlternateContent xmlns:mc="http://schemas.openxmlformats.org/markup-compatibility/2006">
          <mc:Choice Requires="x14">
            <control shapeId="85096" r:id="rId68" name="Check Box 104">
              <controlPr defaultSize="0" autoFill="0" autoLine="0" autoPict="0">
                <anchor moveWithCells="1">
                  <from>
                    <xdr:col>58</xdr:col>
                    <xdr:colOff>30480</xdr:colOff>
                    <xdr:row>43</xdr:row>
                    <xdr:rowOff>30480</xdr:rowOff>
                  </from>
                  <to>
                    <xdr:col>59</xdr:col>
                    <xdr:colOff>106680</xdr:colOff>
                    <xdr:row>44</xdr:row>
                    <xdr:rowOff>0</xdr:rowOff>
                  </to>
                </anchor>
              </controlPr>
            </control>
          </mc:Choice>
        </mc:AlternateContent>
        <mc:AlternateContent xmlns:mc="http://schemas.openxmlformats.org/markup-compatibility/2006">
          <mc:Choice Requires="x14">
            <control shapeId="85097" r:id="rId69" name="Check Box 105">
              <controlPr defaultSize="0" autoFill="0" autoLine="0" autoPict="0">
                <anchor moveWithCells="1">
                  <from>
                    <xdr:col>58</xdr:col>
                    <xdr:colOff>30480</xdr:colOff>
                    <xdr:row>44</xdr:row>
                    <xdr:rowOff>30480</xdr:rowOff>
                  </from>
                  <to>
                    <xdr:col>59</xdr:col>
                    <xdr:colOff>114300</xdr:colOff>
                    <xdr:row>44</xdr:row>
                    <xdr:rowOff>182880</xdr:rowOff>
                  </to>
                </anchor>
              </controlPr>
            </control>
          </mc:Choice>
        </mc:AlternateContent>
        <mc:AlternateContent xmlns:mc="http://schemas.openxmlformats.org/markup-compatibility/2006">
          <mc:Choice Requires="x14">
            <control shapeId="85098" r:id="rId70" name="Check Box 106">
              <controlPr defaultSize="0" autoFill="0" autoLine="0" autoPict="0">
                <anchor moveWithCells="1">
                  <from>
                    <xdr:col>61</xdr:col>
                    <xdr:colOff>38100</xdr:colOff>
                    <xdr:row>41</xdr:row>
                    <xdr:rowOff>30480</xdr:rowOff>
                  </from>
                  <to>
                    <xdr:col>62</xdr:col>
                    <xdr:colOff>99060</xdr:colOff>
                    <xdr:row>42</xdr:row>
                    <xdr:rowOff>0</xdr:rowOff>
                  </to>
                </anchor>
              </controlPr>
            </control>
          </mc:Choice>
        </mc:AlternateContent>
        <mc:AlternateContent xmlns:mc="http://schemas.openxmlformats.org/markup-compatibility/2006">
          <mc:Choice Requires="x14">
            <control shapeId="85099" r:id="rId71" name="Check Box 107">
              <controlPr defaultSize="0" autoFill="0" autoLine="0" autoPict="0">
                <anchor moveWithCells="1">
                  <from>
                    <xdr:col>61</xdr:col>
                    <xdr:colOff>30480</xdr:colOff>
                    <xdr:row>42</xdr:row>
                    <xdr:rowOff>30480</xdr:rowOff>
                  </from>
                  <to>
                    <xdr:col>62</xdr:col>
                    <xdr:colOff>106680</xdr:colOff>
                    <xdr:row>42</xdr:row>
                    <xdr:rowOff>182880</xdr:rowOff>
                  </to>
                </anchor>
              </controlPr>
            </control>
          </mc:Choice>
        </mc:AlternateContent>
        <mc:AlternateContent xmlns:mc="http://schemas.openxmlformats.org/markup-compatibility/2006">
          <mc:Choice Requires="x14">
            <control shapeId="85100" r:id="rId72" name="Check Box 108">
              <controlPr defaultSize="0" autoFill="0" autoLine="0" autoPict="0">
                <anchor moveWithCells="1">
                  <from>
                    <xdr:col>61</xdr:col>
                    <xdr:colOff>30480</xdr:colOff>
                    <xdr:row>43</xdr:row>
                    <xdr:rowOff>30480</xdr:rowOff>
                  </from>
                  <to>
                    <xdr:col>62</xdr:col>
                    <xdr:colOff>76200</xdr:colOff>
                    <xdr:row>43</xdr:row>
                    <xdr:rowOff>190500</xdr:rowOff>
                  </to>
                </anchor>
              </controlPr>
            </control>
          </mc:Choice>
        </mc:AlternateContent>
        <mc:AlternateContent xmlns:mc="http://schemas.openxmlformats.org/markup-compatibility/2006">
          <mc:Choice Requires="x14">
            <control shapeId="85101" r:id="rId73" name="Check Box 109">
              <controlPr defaultSize="0" autoFill="0" autoLine="0" autoPict="0">
                <anchor moveWithCells="1">
                  <from>
                    <xdr:col>61</xdr:col>
                    <xdr:colOff>30480</xdr:colOff>
                    <xdr:row>44</xdr:row>
                    <xdr:rowOff>30480</xdr:rowOff>
                  </from>
                  <to>
                    <xdr:col>62</xdr:col>
                    <xdr:colOff>99060</xdr:colOff>
                    <xdr:row>44</xdr:row>
                    <xdr:rowOff>190500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3102A-C333-4740-8C0D-8801A6AF0B5B}">
  <sheetPr codeName="Sheet16"/>
  <dimension ref="A2:AC66"/>
  <sheetViews>
    <sheetView view="pageBreakPreview" zoomScaleNormal="100" zoomScaleSheetLayoutView="100" workbookViewId="0"/>
  </sheetViews>
  <sheetFormatPr defaultColWidth="8.59765625" defaultRowHeight="12" customHeight="1" x14ac:dyDescent="0.45"/>
  <cols>
    <col min="1" max="1" width="1.09765625" style="230" customWidth="1"/>
    <col min="2" max="26" width="3.09765625" style="230" customWidth="1"/>
    <col min="27" max="27" width="1.09765625" style="230" customWidth="1"/>
    <col min="28" max="16384" width="8.59765625" style="230"/>
  </cols>
  <sheetData>
    <row r="2" spans="2:29" ht="12" customHeight="1" x14ac:dyDescent="0.45">
      <c r="C2" s="300"/>
      <c r="D2" s="389"/>
      <c r="E2" s="389"/>
      <c r="F2" s="389"/>
      <c r="G2" s="389"/>
      <c r="H2" s="389"/>
      <c r="I2" s="389"/>
      <c r="J2" s="389"/>
      <c r="K2" s="389"/>
      <c r="L2" s="389"/>
      <c r="M2" s="389"/>
      <c r="N2" s="441" t="s">
        <v>5672</v>
      </c>
      <c r="O2" s="389"/>
      <c r="P2" s="389"/>
      <c r="Q2" s="389"/>
      <c r="R2" s="389"/>
      <c r="S2" s="389"/>
      <c r="T2" s="389"/>
      <c r="U2" s="389"/>
      <c r="V2" s="389"/>
      <c r="W2" s="389"/>
      <c r="X2" s="389"/>
      <c r="Y2" s="389"/>
      <c r="Z2" s="389"/>
      <c r="AA2" s="389"/>
      <c r="AB2" s="389"/>
      <c r="AC2" s="389"/>
    </row>
    <row r="4" spans="2:29" ht="12" customHeight="1" x14ac:dyDescent="0.45">
      <c r="K4" s="230" t="s">
        <v>5671</v>
      </c>
      <c r="M4" s="230" t="s">
        <v>5670</v>
      </c>
      <c r="O4" s="230" t="s">
        <v>5669</v>
      </c>
      <c r="Q4" s="230" t="s">
        <v>5668</v>
      </c>
    </row>
    <row r="6" spans="2:29" ht="12" customHeight="1" x14ac:dyDescent="0.45">
      <c r="B6" s="1508" t="s">
        <v>5597</v>
      </c>
      <c r="C6" s="1509"/>
      <c r="D6" s="1509"/>
      <c r="E6" s="1509"/>
      <c r="F6" s="1509"/>
      <c r="G6" s="1509"/>
      <c r="H6" s="1509"/>
      <c r="I6" s="1509"/>
      <c r="J6" s="1509"/>
      <c r="K6" s="1510"/>
      <c r="L6" s="1542" t="s">
        <v>5866</v>
      </c>
      <c r="M6" s="1527"/>
      <c r="N6" s="1527"/>
      <c r="O6" s="1527"/>
      <c r="P6" s="1527"/>
      <c r="Q6" s="1527"/>
      <c r="R6" s="1527"/>
      <c r="S6" s="1527"/>
      <c r="T6" s="1527"/>
      <c r="U6" s="1527"/>
      <c r="V6" s="1527"/>
      <c r="W6" s="1527"/>
      <c r="X6" s="1527"/>
      <c r="Y6" s="1527"/>
      <c r="Z6" s="1519"/>
    </row>
    <row r="7" spans="2:29" ht="12" customHeight="1" x14ac:dyDescent="0.45">
      <c r="B7" s="1511"/>
      <c r="C7" s="1512"/>
      <c r="D7" s="1512"/>
      <c r="E7" s="1512"/>
      <c r="F7" s="1512"/>
      <c r="G7" s="1512"/>
      <c r="H7" s="1512"/>
      <c r="I7" s="1512"/>
      <c r="J7" s="1512"/>
      <c r="K7" s="1513"/>
      <c r="L7" s="1546"/>
      <c r="M7" s="1528"/>
      <c r="N7" s="1528"/>
      <c r="O7" s="1528"/>
      <c r="P7" s="1528"/>
      <c r="Q7" s="1528"/>
      <c r="R7" s="1528"/>
      <c r="S7" s="1528"/>
      <c r="T7" s="1528"/>
      <c r="U7" s="1528"/>
      <c r="V7" s="1528"/>
      <c r="W7" s="1528"/>
      <c r="X7" s="1528"/>
      <c r="Y7" s="1528"/>
      <c r="Z7" s="1520"/>
    </row>
    <row r="8" spans="2:29" ht="12" customHeight="1" x14ac:dyDescent="0.45">
      <c r="B8" s="1952" t="s">
        <v>5667</v>
      </c>
      <c r="C8" s="1952"/>
      <c r="D8" s="1952"/>
      <c r="E8" s="1952"/>
      <c r="F8" s="1952"/>
      <c r="G8" s="1952"/>
      <c r="H8" s="1952"/>
      <c r="I8" s="1952"/>
      <c r="J8" s="1952"/>
      <c r="K8" s="1952"/>
      <c r="L8" s="1521"/>
      <c r="M8" s="1522"/>
      <c r="N8" s="1522"/>
      <c r="O8" s="1522"/>
      <c r="P8" s="1522"/>
      <c r="Q8" s="1522"/>
      <c r="R8" s="1522"/>
      <c r="S8" s="1529"/>
      <c r="T8" s="1530"/>
      <c r="U8" s="1525"/>
      <c r="V8" s="1527" t="s">
        <v>76</v>
      </c>
      <c r="W8" s="1525"/>
      <c r="X8" s="1527" t="s">
        <v>139</v>
      </c>
      <c r="Y8" s="1525"/>
      <c r="Z8" s="1519" t="s">
        <v>140</v>
      </c>
    </row>
    <row r="9" spans="2:29" ht="12" customHeight="1" x14ac:dyDescent="0.45">
      <c r="B9" s="1952"/>
      <c r="C9" s="1952"/>
      <c r="D9" s="1952"/>
      <c r="E9" s="1952"/>
      <c r="F9" s="1952"/>
      <c r="G9" s="1952"/>
      <c r="H9" s="1952"/>
      <c r="I9" s="1952"/>
      <c r="J9" s="1952"/>
      <c r="K9" s="1952"/>
      <c r="L9" s="1523"/>
      <c r="M9" s="1524"/>
      <c r="N9" s="1524"/>
      <c r="O9" s="1524"/>
      <c r="P9" s="1524"/>
      <c r="Q9" s="1524"/>
      <c r="R9" s="1524"/>
      <c r="S9" s="1531"/>
      <c r="T9" s="1532"/>
      <c r="U9" s="1526"/>
      <c r="V9" s="1528"/>
      <c r="W9" s="1526"/>
      <c r="X9" s="1528"/>
      <c r="Y9" s="1526"/>
      <c r="Z9" s="1520"/>
    </row>
    <row r="10" spans="2:29" ht="12" customHeight="1" x14ac:dyDescent="0.45">
      <c r="B10" s="1952" t="s">
        <v>5666</v>
      </c>
      <c r="C10" s="1952"/>
      <c r="D10" s="1952"/>
      <c r="E10" s="1952"/>
      <c r="F10" s="1952"/>
      <c r="G10" s="1952"/>
      <c r="H10" s="1484" t="s">
        <v>806</v>
      </c>
      <c r="I10" s="1484"/>
      <c r="J10" s="1484"/>
      <c r="K10" s="1484"/>
      <c r="L10" s="1953"/>
      <c r="M10" s="1953"/>
      <c r="N10" s="1953"/>
      <c r="O10" s="1953"/>
      <c r="P10" s="1953"/>
      <c r="Q10" s="1953"/>
      <c r="R10" s="1953"/>
      <c r="S10" s="1953"/>
      <c r="T10" s="1953"/>
      <c r="U10" s="1953"/>
      <c r="V10" s="1953"/>
      <c r="W10" s="1953"/>
      <c r="X10" s="1953"/>
      <c r="Y10" s="1953"/>
      <c r="Z10" s="1953"/>
    </row>
    <row r="11" spans="2:29" ht="12" customHeight="1" x14ac:dyDescent="0.45">
      <c r="B11" s="1952"/>
      <c r="C11" s="1952"/>
      <c r="D11" s="1952"/>
      <c r="E11" s="1952"/>
      <c r="F11" s="1952"/>
      <c r="G11" s="1952"/>
      <c r="H11" s="1484"/>
      <c r="I11" s="1484"/>
      <c r="J11" s="1484"/>
      <c r="K11" s="1484"/>
      <c r="L11" s="1953"/>
      <c r="M11" s="1953"/>
      <c r="N11" s="1953"/>
      <c r="O11" s="1953"/>
      <c r="P11" s="1953"/>
      <c r="Q11" s="1953"/>
      <c r="R11" s="1953"/>
      <c r="S11" s="1953"/>
      <c r="T11" s="1953"/>
      <c r="U11" s="1953"/>
      <c r="V11" s="1953"/>
      <c r="W11" s="1953"/>
      <c r="X11" s="1953"/>
      <c r="Y11" s="1953"/>
      <c r="Z11" s="1953"/>
    </row>
    <row r="12" spans="2:29" ht="12" customHeight="1" x14ac:dyDescent="0.45">
      <c r="B12" s="1952"/>
      <c r="C12" s="1952"/>
      <c r="D12" s="1952"/>
      <c r="E12" s="1952"/>
      <c r="F12" s="1952"/>
      <c r="G12" s="1952"/>
      <c r="H12" s="1484" t="s">
        <v>5578</v>
      </c>
      <c r="I12" s="1484"/>
      <c r="J12" s="1484"/>
      <c r="K12" s="1484"/>
      <c r="L12" s="1074" t="s">
        <v>3</v>
      </c>
      <c r="M12" s="1075"/>
      <c r="N12" s="1075"/>
      <c r="O12" s="1587"/>
      <c r="P12" s="1954"/>
      <c r="Q12" s="807" t="s">
        <v>4</v>
      </c>
      <c r="R12" s="1955"/>
      <c r="S12" s="1954"/>
      <c r="T12" s="1178"/>
      <c r="U12" s="1054"/>
      <c r="V12" s="1054"/>
      <c r="W12" s="1054"/>
      <c r="X12" s="1054"/>
      <c r="Y12" s="1054"/>
      <c r="Z12" s="1055"/>
    </row>
    <row r="13" spans="2:29" ht="12" customHeight="1" x14ac:dyDescent="0.45">
      <c r="B13" s="1952"/>
      <c r="C13" s="1952"/>
      <c r="D13" s="1952"/>
      <c r="E13" s="1952"/>
      <c r="F13" s="1952"/>
      <c r="G13" s="1952"/>
      <c r="H13" s="1484"/>
      <c r="I13" s="1484"/>
      <c r="J13" s="1484"/>
      <c r="K13" s="1484"/>
      <c r="L13" s="1053" t="s">
        <v>5</v>
      </c>
      <c r="M13" s="1054"/>
      <c r="N13" s="1055"/>
      <c r="O13" s="1050"/>
      <c r="P13" s="1051"/>
      <c r="Q13" s="1052"/>
      <c r="R13" s="1074" t="s">
        <v>6</v>
      </c>
      <c r="S13" s="1075"/>
      <c r="T13" s="1055"/>
      <c r="U13" s="1106"/>
      <c r="V13" s="1106"/>
      <c r="W13" s="1106"/>
      <c r="X13" s="1106"/>
      <c r="Y13" s="1106"/>
      <c r="Z13" s="1106"/>
    </row>
    <row r="14" spans="2:29" ht="12" customHeight="1" x14ac:dyDescent="0.45">
      <c r="B14" s="1952"/>
      <c r="C14" s="1952"/>
      <c r="D14" s="1952"/>
      <c r="E14" s="1952"/>
      <c r="F14" s="1952"/>
      <c r="G14" s="1952"/>
      <c r="H14" s="1484"/>
      <c r="I14" s="1484"/>
      <c r="J14" s="1484"/>
      <c r="K14" s="1484"/>
      <c r="L14" s="1053" t="s">
        <v>8536</v>
      </c>
      <c r="M14" s="1054"/>
      <c r="N14" s="1055"/>
      <c r="O14" s="1107"/>
      <c r="P14" s="1108"/>
      <c r="Q14" s="1109"/>
      <c r="R14" s="1110" t="s">
        <v>7</v>
      </c>
      <c r="S14" s="1111"/>
      <c r="T14" s="1112"/>
      <c r="U14" s="1106"/>
      <c r="V14" s="1106"/>
      <c r="W14" s="1106"/>
      <c r="X14" s="1106"/>
      <c r="Y14" s="1106"/>
      <c r="Z14" s="1106"/>
    </row>
    <row r="15" spans="2:29" ht="12" customHeight="1" x14ac:dyDescent="0.45">
      <c r="B15" s="1952"/>
      <c r="C15" s="1952"/>
      <c r="D15" s="1952"/>
      <c r="E15" s="1952"/>
      <c r="F15" s="1952"/>
      <c r="G15" s="1952"/>
      <c r="H15" s="1484"/>
      <c r="I15" s="1484"/>
      <c r="J15" s="1484"/>
      <c r="K15" s="1484"/>
      <c r="L15" s="1053" t="s">
        <v>8</v>
      </c>
      <c r="M15" s="1054"/>
      <c r="N15" s="1054"/>
      <c r="O15" s="1070"/>
      <c r="P15" s="1070"/>
      <c r="Q15" s="1070"/>
      <c r="R15" s="1070"/>
      <c r="S15" s="1070"/>
      <c r="T15" s="1070"/>
      <c r="U15" s="1070"/>
      <c r="V15" s="1070"/>
      <c r="W15" s="1070"/>
      <c r="X15" s="1070"/>
      <c r="Y15" s="1070"/>
      <c r="Z15" s="1070"/>
    </row>
    <row r="16" spans="2:29" ht="12" customHeight="1" x14ac:dyDescent="0.45">
      <c r="B16" s="1802" t="s">
        <v>5665</v>
      </c>
      <c r="C16" s="1803"/>
      <c r="D16" s="1803"/>
      <c r="E16" s="1803"/>
      <c r="F16" s="1803"/>
      <c r="G16" s="1803"/>
      <c r="H16" s="1803"/>
      <c r="I16" s="1803"/>
      <c r="J16" s="1803"/>
      <c r="K16" s="1804"/>
      <c r="L16" s="1950"/>
      <c r="M16" s="1951"/>
      <c r="N16" s="835"/>
      <c r="O16" s="442" t="s">
        <v>76</v>
      </c>
      <c r="P16" s="835"/>
      <c r="Q16" s="442" t="s">
        <v>77</v>
      </c>
      <c r="R16" s="835"/>
      <c r="S16" s="443" t="s">
        <v>140</v>
      </c>
      <c r="T16" s="269"/>
      <c r="U16" s="269"/>
      <c r="V16" s="269"/>
      <c r="W16" s="269"/>
      <c r="X16" s="269"/>
      <c r="Y16" s="269"/>
      <c r="Z16" s="268"/>
    </row>
    <row r="17" spans="1:26" ht="12" customHeight="1" x14ac:dyDescent="0.45">
      <c r="B17" s="1484" t="s">
        <v>43</v>
      </c>
      <c r="C17" s="1484"/>
      <c r="D17" s="1484"/>
      <c r="E17" s="1484"/>
      <c r="F17" s="1484"/>
      <c r="G17" s="1484"/>
      <c r="H17" s="1484"/>
      <c r="I17" s="1484"/>
      <c r="J17" s="1484"/>
      <c r="K17" s="1484"/>
      <c r="L17" s="1515"/>
      <c r="M17" s="1515"/>
      <c r="N17" s="1515"/>
      <c r="O17" s="1515"/>
      <c r="P17" s="1515"/>
      <c r="Q17" s="1515"/>
      <c r="R17" s="1515"/>
      <c r="S17" s="1515"/>
      <c r="T17" s="1515"/>
      <c r="U17" s="1515"/>
      <c r="V17" s="1515"/>
      <c r="W17" s="1515"/>
      <c r="X17" s="1515"/>
      <c r="Y17" s="1515"/>
      <c r="Z17" s="1515"/>
    </row>
    <row r="18" spans="1:26" ht="12" customHeight="1" x14ac:dyDescent="0.45">
      <c r="B18" s="1484"/>
      <c r="C18" s="1484"/>
      <c r="D18" s="1484"/>
      <c r="E18" s="1484"/>
      <c r="F18" s="1484"/>
      <c r="G18" s="1484"/>
      <c r="H18" s="1484"/>
      <c r="I18" s="1484"/>
      <c r="J18" s="1484"/>
      <c r="K18" s="1484"/>
      <c r="L18" s="1515"/>
      <c r="M18" s="1515"/>
      <c r="N18" s="1515"/>
      <c r="O18" s="1515"/>
      <c r="P18" s="1515"/>
      <c r="Q18" s="1515"/>
      <c r="R18" s="1515"/>
      <c r="S18" s="1515"/>
      <c r="T18" s="1515"/>
      <c r="U18" s="1515"/>
      <c r="V18" s="1515"/>
      <c r="W18" s="1515"/>
      <c r="X18" s="1515"/>
      <c r="Y18" s="1515"/>
      <c r="Z18" s="1515"/>
    </row>
    <row r="19" spans="1:26" ht="12" customHeight="1" x14ac:dyDescent="0.45">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row>
    <row r="20" spans="1:26" ht="12" customHeight="1" x14ac:dyDescent="0.45">
      <c r="B20" s="230" t="s">
        <v>5664</v>
      </c>
      <c r="F20" s="1544" t="s">
        <v>5663</v>
      </c>
      <c r="G20" s="1544"/>
      <c r="H20" s="230" t="s">
        <v>5662</v>
      </c>
    </row>
    <row r="21" spans="1:26" ht="12" customHeight="1" x14ac:dyDescent="0.45">
      <c r="F21" s="206"/>
      <c r="G21" s="206"/>
    </row>
    <row r="22" spans="1:26" ht="12" customHeight="1" x14ac:dyDescent="0.45">
      <c r="C22" s="1514"/>
      <c r="D22" s="1514"/>
      <c r="E22" s="826"/>
      <c r="F22" s="230" t="s">
        <v>76</v>
      </c>
      <c r="G22" s="826"/>
      <c r="H22" s="230" t="s">
        <v>77</v>
      </c>
      <c r="I22" s="826"/>
      <c r="J22" s="230" t="s">
        <v>140</v>
      </c>
    </row>
    <row r="24" spans="1:26" ht="12" customHeight="1" x14ac:dyDescent="0.45">
      <c r="C24" s="1056" t="s">
        <v>48</v>
      </c>
      <c r="D24" s="1056"/>
      <c r="E24" s="1057" t="s">
        <v>49</v>
      </c>
      <c r="F24" s="1057"/>
      <c r="G24" s="1057"/>
      <c r="H24" s="1057"/>
      <c r="I24" s="1057"/>
      <c r="J24" s="1057"/>
      <c r="K24" s="1057"/>
      <c r="L24" s="3"/>
      <c r="M24" s="1053" t="s">
        <v>3</v>
      </c>
      <c r="N24" s="1054"/>
      <c r="O24" s="1054"/>
      <c r="P24" s="1050"/>
      <c r="Q24" s="1072"/>
      <c r="R24" s="21" t="s">
        <v>4</v>
      </c>
      <c r="S24" s="1073"/>
      <c r="T24" s="1072"/>
      <c r="U24" s="7"/>
      <c r="V24" s="7"/>
      <c r="W24" s="7"/>
      <c r="X24" s="7"/>
      <c r="Y24" s="7"/>
      <c r="Z24" s="9"/>
    </row>
    <row r="25" spans="1:26" ht="12" customHeight="1" x14ac:dyDescent="0.45">
      <c r="C25" s="1056"/>
      <c r="D25" s="1056"/>
      <c r="E25" s="1057"/>
      <c r="F25" s="1057"/>
      <c r="G25" s="1057"/>
      <c r="H25" s="1057"/>
      <c r="I25" s="1057"/>
      <c r="J25" s="1057"/>
      <c r="K25" s="1057"/>
      <c r="L25" s="20"/>
      <c r="M25" s="1053" t="s">
        <v>5</v>
      </c>
      <c r="N25" s="1054"/>
      <c r="O25" s="1055"/>
      <c r="P25" s="1050"/>
      <c r="Q25" s="1051"/>
      <c r="R25" s="1052"/>
      <c r="S25" s="1074" t="s">
        <v>6</v>
      </c>
      <c r="T25" s="1075"/>
      <c r="U25" s="1055"/>
      <c r="V25" s="1050"/>
      <c r="W25" s="1051"/>
      <c r="X25" s="1051"/>
      <c r="Y25" s="1051"/>
      <c r="Z25" s="1052"/>
    </row>
    <row r="26" spans="1:26" ht="12" customHeight="1" x14ac:dyDescent="0.45">
      <c r="C26" s="1056"/>
      <c r="D26" s="1056"/>
      <c r="E26" s="1057"/>
      <c r="F26" s="1057"/>
      <c r="G26" s="1057"/>
      <c r="H26" s="1057"/>
      <c r="I26" s="1057"/>
      <c r="J26" s="1057"/>
      <c r="K26" s="1057"/>
      <c r="L26" s="20"/>
      <c r="M26" s="1053" t="s">
        <v>8536</v>
      </c>
      <c r="N26" s="1054"/>
      <c r="O26" s="1055"/>
      <c r="P26" s="1050"/>
      <c r="Q26" s="1051"/>
      <c r="R26" s="1052"/>
      <c r="S26" s="1053" t="s">
        <v>7</v>
      </c>
      <c r="T26" s="1054"/>
      <c r="U26" s="1055"/>
      <c r="V26" s="1050"/>
      <c r="W26" s="1051"/>
      <c r="X26" s="1051"/>
      <c r="Y26" s="1051"/>
      <c r="Z26" s="1052"/>
    </row>
    <row r="27" spans="1:26" ht="12" customHeight="1" x14ac:dyDescent="0.45">
      <c r="C27" s="4"/>
      <c r="D27" s="4"/>
      <c r="E27" s="22"/>
      <c r="F27" s="22"/>
      <c r="G27" s="22"/>
      <c r="H27" s="22"/>
      <c r="I27" s="22"/>
      <c r="J27" s="22"/>
      <c r="K27" s="22"/>
      <c r="L27" s="20"/>
      <c r="M27" s="1053" t="s">
        <v>8</v>
      </c>
      <c r="N27" s="1054"/>
      <c r="O27" s="1054"/>
      <c r="P27" s="1070"/>
      <c r="Q27" s="1070"/>
      <c r="R27" s="1070"/>
      <c r="S27" s="1070"/>
      <c r="T27" s="1070"/>
      <c r="U27" s="1070"/>
      <c r="V27" s="1070"/>
      <c r="W27" s="1070"/>
      <c r="X27" s="1070"/>
      <c r="Y27" s="1070"/>
      <c r="Z27" s="1070"/>
    </row>
    <row r="28" spans="1:26" ht="12" customHeight="1" x14ac:dyDescent="0.45">
      <c r="C28" s="3"/>
      <c r="D28" s="3"/>
      <c r="E28" s="3"/>
      <c r="F28" s="3"/>
      <c r="G28" s="3"/>
      <c r="H28" s="19"/>
      <c r="I28" s="19"/>
      <c r="J28" s="20"/>
      <c r="K28" s="20"/>
      <c r="L28" s="20"/>
      <c r="M28" s="3"/>
      <c r="N28" s="3"/>
      <c r="O28" s="3"/>
      <c r="P28" s="3"/>
      <c r="Q28" s="3"/>
      <c r="R28" s="3"/>
      <c r="S28" s="3"/>
      <c r="T28" s="3"/>
      <c r="U28" s="3"/>
      <c r="V28" s="3"/>
      <c r="W28" s="3"/>
      <c r="X28" s="3"/>
      <c r="Y28" s="3"/>
      <c r="Z28" s="3"/>
    </row>
    <row r="29" spans="1:26" s="254" customFormat="1" ht="25.5" customHeight="1" x14ac:dyDescent="0.15">
      <c r="A29" s="3"/>
      <c r="C29" s="1056" t="s">
        <v>50</v>
      </c>
      <c r="D29" s="1056"/>
      <c r="E29" s="1057" t="s">
        <v>51</v>
      </c>
      <c r="F29" s="1057"/>
      <c r="G29" s="1057"/>
      <c r="H29" s="1057"/>
      <c r="I29" s="1057"/>
      <c r="J29" s="1057"/>
      <c r="K29" s="1057"/>
      <c r="M29" s="1060" t="s">
        <v>52</v>
      </c>
      <c r="N29" s="1061"/>
      <c r="O29" s="1061"/>
      <c r="P29" s="1061"/>
      <c r="Q29" s="1061"/>
      <c r="R29" s="1061"/>
      <c r="S29" s="1062"/>
      <c r="T29" s="1516"/>
      <c r="U29" s="1517"/>
      <c r="V29" s="1517"/>
      <c r="W29" s="1517"/>
      <c r="X29" s="1517"/>
      <c r="Y29" s="1517"/>
      <c r="Z29" s="1518"/>
    </row>
    <row r="30" spans="1:26" s="254" customFormat="1" ht="25.5" customHeight="1" x14ac:dyDescent="0.15">
      <c r="A30" s="3"/>
      <c r="B30" s="19"/>
      <c r="C30" s="19"/>
      <c r="D30" s="20"/>
      <c r="E30" s="20"/>
      <c r="F30" s="20"/>
      <c r="G30" s="20"/>
      <c r="H30" s="20"/>
      <c r="I30" s="20"/>
      <c r="J30" s="20"/>
      <c r="K30" s="20"/>
      <c r="M30" s="1060" t="s">
        <v>53</v>
      </c>
      <c r="N30" s="1061"/>
      <c r="O30" s="1061"/>
      <c r="P30" s="1061"/>
      <c r="Q30" s="1061"/>
      <c r="R30" s="1061"/>
      <c r="S30" s="1062"/>
      <c r="T30" s="1060"/>
      <c r="U30" s="1061"/>
      <c r="V30" s="1061"/>
      <c r="W30" s="1061"/>
      <c r="X30" s="1061"/>
      <c r="Y30" s="1061"/>
      <c r="Z30" s="1062"/>
    </row>
    <row r="31" spans="1:26" ht="12" customHeight="1" x14ac:dyDescent="0.45">
      <c r="C31" s="26"/>
      <c r="D31" s="26"/>
      <c r="E31" s="20"/>
      <c r="F31" s="20"/>
      <c r="G31" s="20"/>
      <c r="H31" s="20"/>
      <c r="I31" s="20"/>
      <c r="J31" s="20"/>
      <c r="K31" s="20"/>
      <c r="L31" s="3"/>
      <c r="M31" s="197"/>
      <c r="N31" s="197"/>
      <c r="O31" s="197"/>
      <c r="P31" s="197"/>
      <c r="Q31" s="197"/>
      <c r="R31" s="197"/>
      <c r="S31" s="197"/>
      <c r="T31" s="197"/>
      <c r="U31" s="197"/>
      <c r="V31" s="197"/>
      <c r="W31" s="197"/>
      <c r="X31" s="197"/>
      <c r="Y31" s="197"/>
      <c r="Z31" s="197"/>
    </row>
    <row r="32" spans="1:26" ht="12" customHeight="1" x14ac:dyDescent="0.45">
      <c r="C32" s="3"/>
      <c r="D32" s="24" t="s">
        <v>54</v>
      </c>
      <c r="E32" s="24"/>
      <c r="F32" s="24"/>
      <c r="G32" s="3"/>
      <c r="H32" s="3"/>
      <c r="I32" s="3"/>
      <c r="J32" s="3"/>
      <c r="K32" s="3"/>
      <c r="L32" s="25"/>
      <c r="M32" s="25"/>
      <c r="N32" s="25"/>
      <c r="O32" s="3"/>
      <c r="P32" s="3"/>
      <c r="Q32" s="3"/>
      <c r="R32" s="3"/>
      <c r="S32" s="3"/>
      <c r="T32" s="3"/>
      <c r="U32" s="3"/>
      <c r="V32" s="3"/>
      <c r="W32" s="3"/>
      <c r="X32" s="3"/>
      <c r="Y32" s="3"/>
      <c r="Z32" s="3"/>
    </row>
    <row r="33" spans="2:27" ht="12" customHeight="1" x14ac:dyDescent="0.45">
      <c r="C33" s="3"/>
      <c r="D33" s="1063" t="s">
        <v>55</v>
      </c>
      <c r="E33" s="1063"/>
      <c r="F33" s="1063"/>
      <c r="G33" s="1905"/>
      <c r="H33" s="1906"/>
      <c r="I33" s="4" t="s">
        <v>56</v>
      </c>
      <c r="J33" s="4"/>
      <c r="K33" s="3"/>
      <c r="L33" s="25"/>
      <c r="M33" s="25"/>
      <c r="N33" s="27"/>
      <c r="O33" s="3"/>
      <c r="P33" s="25"/>
      <c r="Q33" s="25"/>
      <c r="R33" s="25"/>
      <c r="S33" s="25"/>
      <c r="T33" s="25"/>
      <c r="U33" s="25"/>
      <c r="V33" s="25"/>
      <c r="W33" s="25"/>
      <c r="X33" s="25"/>
      <c r="Y33" s="25"/>
      <c r="Z33" s="25"/>
    </row>
    <row r="35" spans="2:27" ht="12" customHeight="1" x14ac:dyDescent="0.45">
      <c r="B35" s="230" t="s">
        <v>5661</v>
      </c>
    </row>
    <row r="36" spans="2:27" ht="12" customHeight="1" x14ac:dyDescent="0.45">
      <c r="B36" s="444">
        <v>1</v>
      </c>
      <c r="C36" s="1956" t="s">
        <v>5725</v>
      </c>
      <c r="D36" s="1956"/>
      <c r="E36" s="1956"/>
      <c r="F36" s="1956"/>
      <c r="G36" s="1956"/>
      <c r="H36" s="1956"/>
      <c r="I36" s="1956"/>
      <c r="J36" s="1956"/>
      <c r="K36" s="1956"/>
      <c r="L36" s="1956"/>
      <c r="M36" s="1956"/>
      <c r="N36" s="1956"/>
      <c r="O36" s="1956"/>
      <c r="P36" s="1956"/>
      <c r="Q36" s="1956"/>
      <c r="R36" s="1956"/>
      <c r="S36" s="1956"/>
      <c r="T36" s="1956"/>
      <c r="U36" s="1956"/>
      <c r="V36" s="1956"/>
      <c r="W36" s="1956"/>
      <c r="X36" s="1956"/>
      <c r="Y36" s="1956"/>
      <c r="Z36" s="1956"/>
      <c r="AA36" s="1956"/>
    </row>
    <row r="37" spans="2:27" ht="2.85" customHeight="1" x14ac:dyDescent="0.45">
      <c r="B37" s="444"/>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row>
    <row r="38" spans="2:27" ht="12" customHeight="1" x14ac:dyDescent="0.45">
      <c r="B38" s="444">
        <v>2</v>
      </c>
      <c r="C38" s="1956" t="s">
        <v>5713</v>
      </c>
      <c r="D38" s="1956"/>
      <c r="E38" s="1956"/>
      <c r="F38" s="1956"/>
      <c r="G38" s="1956"/>
      <c r="H38" s="1956"/>
      <c r="I38" s="1956"/>
      <c r="J38" s="1956"/>
      <c r="K38" s="1956"/>
      <c r="L38" s="1956"/>
      <c r="M38" s="1956"/>
      <c r="N38" s="1956"/>
      <c r="O38" s="1956"/>
      <c r="P38" s="1956"/>
      <c r="Q38" s="1956"/>
      <c r="R38" s="1956"/>
      <c r="S38" s="1956"/>
      <c r="T38" s="1956"/>
      <c r="U38" s="1956"/>
      <c r="V38" s="1956"/>
      <c r="W38" s="1956"/>
      <c r="X38" s="1956"/>
      <c r="Y38" s="1956"/>
      <c r="Z38" s="1956"/>
      <c r="AA38" s="1956"/>
    </row>
    <row r="39" spans="2:27" ht="2.85" customHeight="1" x14ac:dyDescent="0.45">
      <c r="B39" s="444"/>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row>
    <row r="40" spans="2:27" ht="67.05" customHeight="1" x14ac:dyDescent="0.45">
      <c r="B40" s="444">
        <v>3</v>
      </c>
      <c r="C40" s="1956" t="s">
        <v>5741</v>
      </c>
      <c r="D40" s="1956"/>
      <c r="E40" s="1956"/>
      <c r="F40" s="1956"/>
      <c r="G40" s="1956"/>
      <c r="H40" s="1956"/>
      <c r="I40" s="1956"/>
      <c r="J40" s="1956"/>
      <c r="K40" s="1956"/>
      <c r="L40" s="1956"/>
      <c r="M40" s="1956"/>
      <c r="N40" s="1956"/>
      <c r="O40" s="1956"/>
      <c r="P40" s="1956"/>
      <c r="Q40" s="1956"/>
      <c r="R40" s="1956"/>
      <c r="S40" s="1956"/>
      <c r="T40" s="1956"/>
      <c r="U40" s="1956"/>
      <c r="V40" s="1956"/>
      <c r="W40" s="1956"/>
      <c r="X40" s="1956"/>
      <c r="Y40" s="1956"/>
      <c r="Z40" s="1956"/>
      <c r="AA40" s="1956"/>
    </row>
    <row r="41" spans="2:27" ht="2.85" customHeight="1" x14ac:dyDescent="0.45">
      <c r="B41" s="444"/>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row>
    <row r="42" spans="2:27" ht="34.049999999999997" customHeight="1" x14ac:dyDescent="0.45">
      <c r="B42" s="444">
        <v>4</v>
      </c>
      <c r="C42" s="1956" t="s">
        <v>5742</v>
      </c>
      <c r="D42" s="1956"/>
      <c r="E42" s="1956"/>
      <c r="F42" s="1956"/>
      <c r="G42" s="1956"/>
      <c r="H42" s="1956"/>
      <c r="I42" s="1956"/>
      <c r="J42" s="1956"/>
      <c r="K42" s="1956"/>
      <c r="L42" s="1956"/>
      <c r="M42" s="1956"/>
      <c r="N42" s="1956"/>
      <c r="O42" s="1956"/>
      <c r="P42" s="1956"/>
      <c r="Q42" s="1956"/>
      <c r="R42" s="1956"/>
      <c r="S42" s="1956"/>
      <c r="T42" s="1956"/>
      <c r="U42" s="1956"/>
      <c r="V42" s="1956"/>
      <c r="W42" s="1956"/>
      <c r="X42" s="1956"/>
      <c r="Y42" s="1956"/>
      <c r="Z42" s="1956"/>
      <c r="AA42" s="1956"/>
    </row>
    <row r="43" spans="2:27" ht="2.85" customHeight="1" x14ac:dyDescent="0.45">
      <c r="B43" s="444"/>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row>
    <row r="44" spans="2:27" ht="23.1" customHeight="1" x14ac:dyDescent="0.45">
      <c r="B44" s="444">
        <v>5</v>
      </c>
      <c r="C44" s="1956" t="s">
        <v>5743</v>
      </c>
      <c r="D44" s="1956"/>
      <c r="E44" s="1956"/>
      <c r="F44" s="1956"/>
      <c r="G44" s="1956"/>
      <c r="H44" s="1956"/>
      <c r="I44" s="1956"/>
      <c r="J44" s="1956"/>
      <c r="K44" s="1956"/>
      <c r="L44" s="1956"/>
      <c r="M44" s="1956"/>
      <c r="N44" s="1956"/>
      <c r="O44" s="1956"/>
      <c r="P44" s="1956"/>
      <c r="Q44" s="1956"/>
      <c r="R44" s="1956"/>
      <c r="S44" s="1956"/>
      <c r="T44" s="1956"/>
      <c r="U44" s="1956"/>
      <c r="V44" s="1956"/>
      <c r="W44" s="1956"/>
      <c r="X44" s="1956"/>
      <c r="Y44" s="1956"/>
      <c r="Z44" s="1956"/>
      <c r="AA44" s="1956"/>
    </row>
    <row r="45" spans="2:27" ht="2.85" customHeight="1" x14ac:dyDescent="0.45">
      <c r="B45" s="444"/>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row>
    <row r="46" spans="2:27" ht="25.8" customHeight="1" x14ac:dyDescent="0.45">
      <c r="B46" s="444">
        <v>6</v>
      </c>
      <c r="C46" s="1956" t="s">
        <v>5744</v>
      </c>
      <c r="D46" s="1956"/>
      <c r="E46" s="1956"/>
      <c r="F46" s="1956"/>
      <c r="G46" s="1956"/>
      <c r="H46" s="1956"/>
      <c r="I46" s="1956"/>
      <c r="J46" s="1956"/>
      <c r="K46" s="1956"/>
      <c r="L46" s="1956"/>
      <c r="M46" s="1956"/>
      <c r="N46" s="1956"/>
      <c r="O46" s="1956"/>
      <c r="P46" s="1956"/>
      <c r="Q46" s="1956"/>
      <c r="R46" s="1956"/>
      <c r="S46" s="1956"/>
      <c r="T46" s="1956"/>
      <c r="U46" s="1956"/>
      <c r="V46" s="1956"/>
      <c r="W46" s="1956"/>
      <c r="X46" s="1956"/>
      <c r="Y46" s="1956"/>
      <c r="Z46" s="1956"/>
      <c r="AA46" s="1956"/>
    </row>
    <row r="47" spans="2:27" ht="2.85" customHeight="1" x14ac:dyDescent="0.45">
      <c r="B47" s="444"/>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row>
    <row r="48" spans="2:27" ht="12" customHeight="1" x14ac:dyDescent="0.45">
      <c r="B48" s="444">
        <v>7</v>
      </c>
      <c r="C48" s="1956" t="s">
        <v>5732</v>
      </c>
      <c r="D48" s="1956"/>
      <c r="E48" s="1956"/>
      <c r="F48" s="1956"/>
      <c r="G48" s="1956"/>
      <c r="H48" s="1956"/>
      <c r="I48" s="1956"/>
      <c r="J48" s="1956"/>
      <c r="K48" s="1956"/>
      <c r="L48" s="1956"/>
      <c r="M48" s="1956"/>
      <c r="N48" s="1956"/>
      <c r="O48" s="1956"/>
      <c r="P48" s="1956"/>
      <c r="Q48" s="1956"/>
      <c r="R48" s="1956"/>
      <c r="S48" s="1956"/>
      <c r="T48" s="1956"/>
      <c r="U48" s="1956"/>
      <c r="V48" s="1956"/>
      <c r="W48" s="1956"/>
      <c r="X48" s="1956"/>
      <c r="Y48" s="1956"/>
      <c r="Z48" s="1956"/>
      <c r="AA48" s="1956"/>
    </row>
    <row r="49" spans="2:27" ht="2.85" customHeight="1" x14ac:dyDescent="0.45">
      <c r="B49" s="444"/>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row>
    <row r="50" spans="2:27" ht="28.8" customHeight="1" x14ac:dyDescent="0.45">
      <c r="B50" s="444">
        <v>8</v>
      </c>
      <c r="C50" s="1956" t="s">
        <v>5733</v>
      </c>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row>
    <row r="51" spans="2:27" ht="12" customHeight="1" x14ac:dyDescent="0.45">
      <c r="B51" s="389"/>
      <c r="C51" s="389"/>
    </row>
    <row r="52" spans="2:27" ht="12" customHeight="1" x14ac:dyDescent="0.45">
      <c r="B52" s="389"/>
      <c r="C52" s="389"/>
    </row>
    <row r="53" spans="2:27" ht="12" customHeight="1" x14ac:dyDescent="0.45">
      <c r="B53" s="389"/>
      <c r="C53" s="389"/>
    </row>
    <row r="54" spans="2:27" ht="12" customHeight="1" x14ac:dyDescent="0.45">
      <c r="B54" s="389"/>
      <c r="C54" s="389"/>
    </row>
    <row r="55" spans="2:27" ht="12" customHeight="1" x14ac:dyDescent="0.45">
      <c r="B55" s="389"/>
      <c r="C55" s="389"/>
    </row>
    <row r="56" spans="2:27" ht="12" customHeight="1" x14ac:dyDescent="0.45">
      <c r="B56" s="446"/>
      <c r="C56" s="389"/>
    </row>
    <row r="57" spans="2:27" ht="12" customHeight="1" x14ac:dyDescent="0.45">
      <c r="B57" s="446"/>
      <c r="C57" s="389"/>
    </row>
    <row r="58" spans="2:27" ht="12" customHeight="1" x14ac:dyDescent="0.45">
      <c r="B58" s="389"/>
      <c r="C58" s="389"/>
    </row>
    <row r="59" spans="2:27" ht="12" customHeight="1" x14ac:dyDescent="0.45">
      <c r="B59" s="389"/>
      <c r="C59" s="389"/>
    </row>
    <row r="60" spans="2:27" ht="12" customHeight="1" x14ac:dyDescent="0.45">
      <c r="C60" s="389"/>
      <c r="D60" s="389"/>
    </row>
    <row r="61" spans="2:27" ht="12" customHeight="1" x14ac:dyDescent="0.45">
      <c r="C61" s="389"/>
      <c r="D61" s="389"/>
    </row>
    <row r="62" spans="2:27" ht="12" customHeight="1" x14ac:dyDescent="0.45">
      <c r="C62" s="389"/>
      <c r="D62" s="389"/>
    </row>
    <row r="63" spans="2:27" ht="12" customHeight="1" x14ac:dyDescent="0.45">
      <c r="C63" s="389"/>
      <c r="D63" s="389"/>
    </row>
    <row r="64" spans="2:27" ht="12" customHeight="1" x14ac:dyDescent="0.45">
      <c r="C64" s="389"/>
      <c r="D64" s="389"/>
    </row>
    <row r="65" spans="3:4" ht="12" customHeight="1" x14ac:dyDescent="0.45">
      <c r="C65" s="389"/>
      <c r="D65" s="389"/>
    </row>
    <row r="66" spans="3:4" ht="12" customHeight="1" x14ac:dyDescent="0.45">
      <c r="C66" s="389"/>
      <c r="D66" s="389"/>
    </row>
  </sheetData>
  <mergeCells count="66">
    <mergeCell ref="M27:O27"/>
    <mergeCell ref="P27:Z27"/>
    <mergeCell ref="V25:Z25"/>
    <mergeCell ref="M26:O26"/>
    <mergeCell ref="P26:R26"/>
    <mergeCell ref="S26:U26"/>
    <mergeCell ref="V26:Z26"/>
    <mergeCell ref="R13:T13"/>
    <mergeCell ref="U13:Z13"/>
    <mergeCell ref="L14:N14"/>
    <mergeCell ref="O14:Q14"/>
    <mergeCell ref="R14:T14"/>
    <mergeCell ref="U14:Z14"/>
    <mergeCell ref="M30:S30"/>
    <mergeCell ref="C29:D29"/>
    <mergeCell ref="E29:K29"/>
    <mergeCell ref="M29:S29"/>
    <mergeCell ref="T29:Z29"/>
    <mergeCell ref="T30:Z30"/>
    <mergeCell ref="B6:K7"/>
    <mergeCell ref="L6:Z7"/>
    <mergeCell ref="B8:K9"/>
    <mergeCell ref="L8:R9"/>
    <mergeCell ref="S8:T9"/>
    <mergeCell ref="Z8:Z9"/>
    <mergeCell ref="Y8:Y9"/>
    <mergeCell ref="U8:U9"/>
    <mergeCell ref="V8:V9"/>
    <mergeCell ref="W8:W9"/>
    <mergeCell ref="X8:X9"/>
    <mergeCell ref="C50:AA50"/>
    <mergeCell ref="C48:AA48"/>
    <mergeCell ref="C46:AA46"/>
    <mergeCell ref="C44:AA44"/>
    <mergeCell ref="C42:AA42"/>
    <mergeCell ref="C40:AA40"/>
    <mergeCell ref="C38:AA38"/>
    <mergeCell ref="C36:AA36"/>
    <mergeCell ref="D33:F33"/>
    <mergeCell ref="G33:H33"/>
    <mergeCell ref="S24:T24"/>
    <mergeCell ref="M25:O25"/>
    <mergeCell ref="P25:R25"/>
    <mergeCell ref="S25:U25"/>
    <mergeCell ref="P24:Q24"/>
    <mergeCell ref="F20:G20"/>
    <mergeCell ref="C22:D22"/>
    <mergeCell ref="C24:D26"/>
    <mergeCell ref="E24:K26"/>
    <mergeCell ref="M24:O24"/>
    <mergeCell ref="L15:N15"/>
    <mergeCell ref="O15:Z15"/>
    <mergeCell ref="B17:K18"/>
    <mergeCell ref="L17:Z18"/>
    <mergeCell ref="B16:K16"/>
    <mergeCell ref="L16:M16"/>
    <mergeCell ref="B10:G15"/>
    <mergeCell ref="H10:K11"/>
    <mergeCell ref="L10:Z11"/>
    <mergeCell ref="H12:K15"/>
    <mergeCell ref="L12:N12"/>
    <mergeCell ref="O12:P12"/>
    <mergeCell ref="R12:S12"/>
    <mergeCell ref="T12:Z12"/>
    <mergeCell ref="L13:N13"/>
    <mergeCell ref="O13:Q13"/>
  </mergeCells>
  <phoneticPr fontId="4"/>
  <dataValidations count="5">
    <dataValidation type="list" allowBlank="1" showInputMessage="1" showErrorMessage="1" sqref="U8:U9 E22" xr:uid="{A0C3E976-4702-4923-94DC-D6C7CBA3C2FE}">
      <formula1>年</formula1>
    </dataValidation>
    <dataValidation type="list" allowBlank="1" showInputMessage="1" showErrorMessage="1" sqref="W8:W9 G22" xr:uid="{6559E664-941E-4BCD-8985-352408943F5B}">
      <formula1>月</formula1>
    </dataValidation>
    <dataValidation type="list" allowBlank="1" showInputMessage="1" showErrorMessage="1" sqref="Y8:Y9 I22" xr:uid="{EF44488E-5D91-426E-A689-0EAD2F35B8E7}">
      <formula1>日</formula1>
    </dataValidation>
    <dataValidation type="list" allowBlank="1" showInputMessage="1" showErrorMessage="1" sqref="C22:D22 S8:T9 L16:M16" xr:uid="{AD28873B-CAED-4A27-AD2B-9AD6ADD3E5CB}">
      <formula1>"昭和,平成,令和"</formula1>
    </dataValidation>
    <dataValidation type="list" allowBlank="1" showInputMessage="1" showErrorMessage="1" sqref="G33:H33" xr:uid="{DE3801B0-6F3B-421F-826F-7E3770F807CA}">
      <formula1>保健所</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BA220-F5B9-47C7-BD62-CB19E2641BD7}">
  <sheetPr codeName="Sheet17"/>
  <dimension ref="A2:AC52"/>
  <sheetViews>
    <sheetView view="pageBreakPreview" zoomScaleNormal="100" zoomScaleSheetLayoutView="100" workbookViewId="0"/>
  </sheetViews>
  <sheetFormatPr defaultColWidth="8.59765625" defaultRowHeight="12" customHeight="1" x14ac:dyDescent="0.45"/>
  <cols>
    <col min="1" max="1" width="1.09765625" style="230" customWidth="1"/>
    <col min="2" max="26" width="3.09765625" style="230" customWidth="1"/>
    <col min="27" max="27" width="1.09765625" style="230" customWidth="1"/>
    <col min="28" max="16384" width="8.59765625" style="230"/>
  </cols>
  <sheetData>
    <row r="2" spans="2:29" ht="12" customHeight="1" x14ac:dyDescent="0.45">
      <c r="C2" s="300"/>
      <c r="D2" s="389"/>
      <c r="E2" s="389"/>
      <c r="F2" s="389"/>
      <c r="G2" s="389"/>
      <c r="H2" s="389"/>
      <c r="I2" s="389"/>
      <c r="J2" s="389"/>
      <c r="K2" s="389"/>
      <c r="L2" s="389"/>
      <c r="M2" s="389"/>
      <c r="N2" s="441" t="s">
        <v>5672</v>
      </c>
      <c r="O2" s="389"/>
      <c r="P2" s="389"/>
      <c r="Q2" s="389"/>
      <c r="R2" s="389"/>
      <c r="S2" s="389"/>
      <c r="T2" s="389"/>
      <c r="U2" s="389"/>
      <c r="V2" s="389"/>
      <c r="W2" s="389"/>
      <c r="X2" s="389"/>
      <c r="Y2" s="389"/>
      <c r="Z2" s="389"/>
      <c r="AA2" s="389"/>
      <c r="AB2" s="389"/>
      <c r="AC2" s="389"/>
    </row>
    <row r="4" spans="2:29" ht="12" customHeight="1" x14ac:dyDescent="0.45">
      <c r="K4" s="230" t="s">
        <v>5675</v>
      </c>
      <c r="M4" s="230" t="s">
        <v>5670</v>
      </c>
      <c r="O4" s="230" t="s">
        <v>5669</v>
      </c>
      <c r="Q4" s="230" t="s">
        <v>5668</v>
      </c>
    </row>
    <row r="6" spans="2:29" ht="12" customHeight="1" x14ac:dyDescent="0.45">
      <c r="B6" s="1484" t="s">
        <v>5597</v>
      </c>
      <c r="C6" s="1484"/>
      <c r="D6" s="1484"/>
      <c r="E6" s="1484"/>
      <c r="F6" s="1484"/>
      <c r="G6" s="1484"/>
      <c r="H6" s="1484"/>
      <c r="I6" s="1484"/>
      <c r="J6" s="1484"/>
      <c r="K6" s="1484"/>
      <c r="L6" s="1486" t="s">
        <v>5866</v>
      </c>
      <c r="M6" s="1486"/>
      <c r="N6" s="1486"/>
      <c r="O6" s="1486"/>
      <c r="P6" s="1486"/>
      <c r="Q6" s="1486"/>
      <c r="R6" s="1486"/>
      <c r="S6" s="1486"/>
      <c r="T6" s="1486"/>
      <c r="U6" s="1486"/>
      <c r="V6" s="1486"/>
      <c r="W6" s="1486"/>
      <c r="X6" s="1486"/>
      <c r="Y6" s="1486"/>
      <c r="Z6" s="1486"/>
    </row>
    <row r="7" spans="2:29" ht="12" customHeight="1" x14ac:dyDescent="0.45">
      <c r="B7" s="1484"/>
      <c r="C7" s="1484"/>
      <c r="D7" s="1484"/>
      <c r="E7" s="1484"/>
      <c r="F7" s="1484"/>
      <c r="G7" s="1484"/>
      <c r="H7" s="1484"/>
      <c r="I7" s="1484"/>
      <c r="J7" s="1484"/>
      <c r="K7" s="1484"/>
      <c r="L7" s="1486"/>
      <c r="M7" s="1486"/>
      <c r="N7" s="1486"/>
      <c r="O7" s="1486"/>
      <c r="P7" s="1486"/>
      <c r="Q7" s="1486"/>
      <c r="R7" s="1486"/>
      <c r="S7" s="1486"/>
      <c r="T7" s="1486"/>
      <c r="U7" s="1486"/>
      <c r="V7" s="1486"/>
      <c r="W7" s="1486"/>
      <c r="X7" s="1486"/>
      <c r="Y7" s="1486"/>
      <c r="Z7" s="1486"/>
    </row>
    <row r="8" spans="2:29" ht="12" customHeight="1" x14ac:dyDescent="0.45">
      <c r="B8" s="1952" t="s">
        <v>5667</v>
      </c>
      <c r="C8" s="1952"/>
      <c r="D8" s="1952"/>
      <c r="E8" s="1952"/>
      <c r="F8" s="1952"/>
      <c r="G8" s="1952"/>
      <c r="H8" s="1952"/>
      <c r="I8" s="1952"/>
      <c r="J8" s="1952"/>
      <c r="K8" s="1952"/>
      <c r="L8" s="1521"/>
      <c r="M8" s="1522"/>
      <c r="N8" s="1522"/>
      <c r="O8" s="1522"/>
      <c r="P8" s="1522"/>
      <c r="Q8" s="1522"/>
      <c r="R8" s="1522"/>
      <c r="S8" s="1529"/>
      <c r="T8" s="1530"/>
      <c r="U8" s="1525"/>
      <c r="V8" s="1527" t="s">
        <v>76</v>
      </c>
      <c r="W8" s="1525"/>
      <c r="X8" s="1527" t="s">
        <v>139</v>
      </c>
      <c r="Y8" s="1525"/>
      <c r="Z8" s="1519" t="s">
        <v>140</v>
      </c>
    </row>
    <row r="9" spans="2:29" ht="12" customHeight="1" x14ac:dyDescent="0.45">
      <c r="B9" s="1952"/>
      <c r="C9" s="1952"/>
      <c r="D9" s="1952"/>
      <c r="E9" s="1952"/>
      <c r="F9" s="1952"/>
      <c r="G9" s="1952"/>
      <c r="H9" s="1952"/>
      <c r="I9" s="1952"/>
      <c r="J9" s="1952"/>
      <c r="K9" s="1952"/>
      <c r="L9" s="1523"/>
      <c r="M9" s="1524"/>
      <c r="N9" s="1524"/>
      <c r="O9" s="1524"/>
      <c r="P9" s="1524"/>
      <c r="Q9" s="1524"/>
      <c r="R9" s="1524"/>
      <c r="S9" s="1531"/>
      <c r="T9" s="1532"/>
      <c r="U9" s="1526"/>
      <c r="V9" s="1528"/>
      <c r="W9" s="1526"/>
      <c r="X9" s="1528"/>
      <c r="Y9" s="1526"/>
      <c r="Z9" s="1520"/>
    </row>
    <row r="10" spans="2:29" ht="12" customHeight="1" x14ac:dyDescent="0.45">
      <c r="B10" s="1952" t="s">
        <v>5666</v>
      </c>
      <c r="C10" s="1952"/>
      <c r="D10" s="1952"/>
      <c r="E10" s="1952"/>
      <c r="F10" s="1952"/>
      <c r="G10" s="1952"/>
      <c r="H10" s="1484" t="s">
        <v>806</v>
      </c>
      <c r="I10" s="1484"/>
      <c r="J10" s="1484"/>
      <c r="K10" s="1484"/>
      <c r="L10" s="1953"/>
      <c r="M10" s="1953"/>
      <c r="N10" s="1953"/>
      <c r="O10" s="1953"/>
      <c r="P10" s="1953"/>
      <c r="Q10" s="1953"/>
      <c r="R10" s="1953"/>
      <c r="S10" s="1953"/>
      <c r="T10" s="1953"/>
      <c r="U10" s="1953"/>
      <c r="V10" s="1953"/>
      <c r="W10" s="1953"/>
      <c r="X10" s="1953"/>
      <c r="Y10" s="1953"/>
      <c r="Z10" s="1953"/>
    </row>
    <row r="11" spans="2:29" ht="12" customHeight="1" x14ac:dyDescent="0.45">
      <c r="B11" s="1952"/>
      <c r="C11" s="1952"/>
      <c r="D11" s="1952"/>
      <c r="E11" s="1952"/>
      <c r="F11" s="1952"/>
      <c r="G11" s="1952"/>
      <c r="H11" s="1484"/>
      <c r="I11" s="1484"/>
      <c r="J11" s="1484"/>
      <c r="K11" s="1484"/>
      <c r="L11" s="1953"/>
      <c r="M11" s="1953"/>
      <c r="N11" s="1953"/>
      <c r="O11" s="1953"/>
      <c r="P11" s="1953"/>
      <c r="Q11" s="1953"/>
      <c r="R11" s="1953"/>
      <c r="S11" s="1953"/>
      <c r="T11" s="1953"/>
      <c r="U11" s="1953"/>
      <c r="V11" s="1953"/>
      <c r="W11" s="1953"/>
      <c r="X11" s="1953"/>
      <c r="Y11" s="1953"/>
      <c r="Z11" s="1953"/>
    </row>
    <row r="12" spans="2:29" ht="12" customHeight="1" x14ac:dyDescent="0.45">
      <c r="B12" s="1952"/>
      <c r="C12" s="1952"/>
      <c r="D12" s="1952"/>
      <c r="E12" s="1952"/>
      <c r="F12" s="1952"/>
      <c r="G12" s="1952"/>
      <c r="H12" s="1484" t="s">
        <v>5578</v>
      </c>
      <c r="I12" s="1484"/>
      <c r="J12" s="1484"/>
      <c r="K12" s="1484"/>
      <c r="L12" s="1074" t="s">
        <v>3</v>
      </c>
      <c r="M12" s="1075"/>
      <c r="N12" s="1075"/>
      <c r="O12" s="1587"/>
      <c r="P12" s="1954"/>
      <c r="Q12" s="807" t="s">
        <v>4</v>
      </c>
      <c r="R12" s="1955"/>
      <c r="S12" s="1954"/>
      <c r="T12" s="1178"/>
      <c r="U12" s="1054"/>
      <c r="V12" s="1054"/>
      <c r="W12" s="1054"/>
      <c r="X12" s="1054"/>
      <c r="Y12" s="1054"/>
      <c r="Z12" s="1055"/>
    </row>
    <row r="13" spans="2:29" ht="12" customHeight="1" x14ac:dyDescent="0.45">
      <c r="B13" s="1952"/>
      <c r="C13" s="1952"/>
      <c r="D13" s="1952"/>
      <c r="E13" s="1952"/>
      <c r="F13" s="1952"/>
      <c r="G13" s="1952"/>
      <c r="H13" s="1484"/>
      <c r="I13" s="1484"/>
      <c r="J13" s="1484"/>
      <c r="K13" s="1484"/>
      <c r="L13" s="1053" t="s">
        <v>5</v>
      </c>
      <c r="M13" s="1054"/>
      <c r="N13" s="1055"/>
      <c r="O13" s="1050"/>
      <c r="P13" s="1051"/>
      <c r="Q13" s="1052"/>
      <c r="R13" s="1074" t="s">
        <v>6</v>
      </c>
      <c r="S13" s="1075"/>
      <c r="T13" s="1055"/>
      <c r="U13" s="1106"/>
      <c r="V13" s="1106"/>
      <c r="W13" s="1106"/>
      <c r="X13" s="1106"/>
      <c r="Y13" s="1106"/>
      <c r="Z13" s="1106"/>
    </row>
    <row r="14" spans="2:29" ht="12" customHeight="1" x14ac:dyDescent="0.45">
      <c r="B14" s="1952"/>
      <c r="C14" s="1952"/>
      <c r="D14" s="1952"/>
      <c r="E14" s="1952"/>
      <c r="F14" s="1952"/>
      <c r="G14" s="1952"/>
      <c r="H14" s="1484"/>
      <c r="I14" s="1484"/>
      <c r="J14" s="1484"/>
      <c r="K14" s="1484"/>
      <c r="L14" s="1053" t="s">
        <v>8536</v>
      </c>
      <c r="M14" s="1054"/>
      <c r="N14" s="1055"/>
      <c r="O14" s="1107"/>
      <c r="P14" s="1108"/>
      <c r="Q14" s="1109"/>
      <c r="R14" s="1110" t="s">
        <v>7</v>
      </c>
      <c r="S14" s="1111"/>
      <c r="T14" s="1112"/>
      <c r="U14" s="1106"/>
      <c r="V14" s="1106"/>
      <c r="W14" s="1106"/>
      <c r="X14" s="1106"/>
      <c r="Y14" s="1106"/>
      <c r="Z14" s="1106"/>
    </row>
    <row r="15" spans="2:29" ht="12" customHeight="1" x14ac:dyDescent="0.45">
      <c r="B15" s="1952"/>
      <c r="C15" s="1952"/>
      <c r="D15" s="1952"/>
      <c r="E15" s="1952"/>
      <c r="F15" s="1952"/>
      <c r="G15" s="1952"/>
      <c r="H15" s="1484"/>
      <c r="I15" s="1484"/>
      <c r="J15" s="1484"/>
      <c r="K15" s="1484"/>
      <c r="L15" s="1053" t="s">
        <v>8</v>
      </c>
      <c r="M15" s="1054"/>
      <c r="N15" s="1054"/>
      <c r="O15" s="1070"/>
      <c r="P15" s="1070"/>
      <c r="Q15" s="1070"/>
      <c r="R15" s="1070"/>
      <c r="S15" s="1070"/>
      <c r="T15" s="1070"/>
      <c r="U15" s="1070"/>
      <c r="V15" s="1070"/>
      <c r="W15" s="1070"/>
      <c r="X15" s="1070"/>
      <c r="Y15" s="1070"/>
      <c r="Z15" s="1070"/>
    </row>
    <row r="16" spans="2:29" ht="12" customHeight="1" x14ac:dyDescent="0.45">
      <c r="B16" s="1802" t="s">
        <v>5674</v>
      </c>
      <c r="C16" s="1803"/>
      <c r="D16" s="1803"/>
      <c r="E16" s="1803"/>
      <c r="F16" s="1803"/>
      <c r="G16" s="1803"/>
      <c r="H16" s="1803"/>
      <c r="I16" s="1803"/>
      <c r="J16" s="1803"/>
      <c r="K16" s="1804"/>
      <c r="L16" s="1950"/>
      <c r="M16" s="1951"/>
      <c r="N16" s="835"/>
      <c r="O16" s="442" t="s">
        <v>76</v>
      </c>
      <c r="P16" s="835"/>
      <c r="Q16" s="442" t="s">
        <v>77</v>
      </c>
      <c r="R16" s="835"/>
      <c r="S16" s="443" t="s">
        <v>140</v>
      </c>
      <c r="T16" s="269"/>
      <c r="U16" s="269"/>
      <c r="V16" s="269"/>
      <c r="W16" s="269"/>
      <c r="X16" s="269"/>
      <c r="Y16" s="269"/>
      <c r="Z16" s="268"/>
    </row>
    <row r="17" spans="1:26" ht="12" customHeight="1" x14ac:dyDescent="0.45">
      <c r="B17" s="1484" t="s">
        <v>43</v>
      </c>
      <c r="C17" s="1484"/>
      <c r="D17" s="1484"/>
      <c r="E17" s="1484"/>
      <c r="F17" s="1484"/>
      <c r="G17" s="1484"/>
      <c r="H17" s="1484"/>
      <c r="I17" s="1484"/>
      <c r="J17" s="1484"/>
      <c r="K17" s="1484"/>
      <c r="L17" s="1515"/>
      <c r="M17" s="1515"/>
      <c r="N17" s="1515"/>
      <c r="O17" s="1515"/>
      <c r="P17" s="1515"/>
      <c r="Q17" s="1515"/>
      <c r="R17" s="1515"/>
      <c r="S17" s="1515"/>
      <c r="T17" s="1515"/>
      <c r="U17" s="1515"/>
      <c r="V17" s="1515"/>
      <c r="W17" s="1515"/>
      <c r="X17" s="1515"/>
      <c r="Y17" s="1515"/>
      <c r="Z17" s="1515"/>
    </row>
    <row r="18" spans="1:26" ht="12" customHeight="1" x14ac:dyDescent="0.45">
      <c r="B18" s="1484"/>
      <c r="C18" s="1484"/>
      <c r="D18" s="1484"/>
      <c r="E18" s="1484"/>
      <c r="F18" s="1484"/>
      <c r="G18" s="1484"/>
      <c r="H18" s="1484"/>
      <c r="I18" s="1484"/>
      <c r="J18" s="1484"/>
      <c r="K18" s="1484"/>
      <c r="L18" s="1515"/>
      <c r="M18" s="1515"/>
      <c r="N18" s="1515"/>
      <c r="O18" s="1515"/>
      <c r="P18" s="1515"/>
      <c r="Q18" s="1515"/>
      <c r="R18" s="1515"/>
      <c r="S18" s="1515"/>
      <c r="T18" s="1515"/>
      <c r="U18" s="1515"/>
      <c r="V18" s="1515"/>
      <c r="W18" s="1515"/>
      <c r="X18" s="1515"/>
      <c r="Y18" s="1515"/>
      <c r="Z18" s="1515"/>
    </row>
    <row r="19" spans="1:26" ht="12" customHeight="1" x14ac:dyDescent="0.45">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row>
    <row r="20" spans="1:26" ht="12" customHeight="1" x14ac:dyDescent="0.45">
      <c r="B20" s="230" t="s">
        <v>5664</v>
      </c>
      <c r="F20" s="1544" t="s">
        <v>5673</v>
      </c>
      <c r="G20" s="1544"/>
      <c r="H20" s="230" t="s">
        <v>5662</v>
      </c>
    </row>
    <row r="21" spans="1:26" ht="12" customHeight="1" x14ac:dyDescent="0.45">
      <c r="F21" s="206"/>
      <c r="G21" s="206"/>
    </row>
    <row r="22" spans="1:26" ht="12" customHeight="1" x14ac:dyDescent="0.45">
      <c r="C22" s="1514"/>
      <c r="D22" s="1514"/>
      <c r="E22" s="826"/>
      <c r="F22" s="230" t="s">
        <v>76</v>
      </c>
      <c r="G22" s="826"/>
      <c r="H22" s="230" t="s">
        <v>77</v>
      </c>
      <c r="I22" s="826"/>
      <c r="J22" s="230" t="s">
        <v>140</v>
      </c>
    </row>
    <row r="24" spans="1:26" ht="12" customHeight="1" x14ac:dyDescent="0.45">
      <c r="C24" s="1056" t="s">
        <v>48</v>
      </c>
      <c r="D24" s="1056"/>
      <c r="E24" s="1057" t="s">
        <v>49</v>
      </c>
      <c r="F24" s="1057"/>
      <c r="G24" s="1057"/>
      <c r="H24" s="1057"/>
      <c r="I24" s="1057"/>
      <c r="J24" s="1057"/>
      <c r="K24" s="1057"/>
      <c r="L24" s="3"/>
      <c r="M24" s="1053" t="s">
        <v>3</v>
      </c>
      <c r="N24" s="1054"/>
      <c r="O24" s="1054"/>
      <c r="P24" s="1050"/>
      <c r="Q24" s="1072"/>
      <c r="R24" s="21" t="s">
        <v>4</v>
      </c>
      <c r="S24" s="1073"/>
      <c r="T24" s="1072"/>
      <c r="U24" s="7"/>
      <c r="V24" s="7"/>
      <c r="W24" s="7"/>
      <c r="X24" s="7"/>
      <c r="Y24" s="7"/>
      <c r="Z24" s="9"/>
    </row>
    <row r="25" spans="1:26" ht="12" customHeight="1" x14ac:dyDescent="0.45">
      <c r="C25" s="1056"/>
      <c r="D25" s="1056"/>
      <c r="E25" s="1057"/>
      <c r="F25" s="1057"/>
      <c r="G25" s="1057"/>
      <c r="H25" s="1057"/>
      <c r="I25" s="1057"/>
      <c r="J25" s="1057"/>
      <c r="K25" s="1057"/>
      <c r="L25" s="20"/>
      <c r="M25" s="1053" t="s">
        <v>5</v>
      </c>
      <c r="N25" s="1054"/>
      <c r="O25" s="1055"/>
      <c r="P25" s="1050"/>
      <c r="Q25" s="1051"/>
      <c r="R25" s="1052"/>
      <c r="S25" s="1074" t="s">
        <v>6</v>
      </c>
      <c r="T25" s="1075"/>
      <c r="U25" s="1055"/>
      <c r="V25" s="1050"/>
      <c r="W25" s="1051"/>
      <c r="X25" s="1051"/>
      <c r="Y25" s="1051"/>
      <c r="Z25" s="1052"/>
    </row>
    <row r="26" spans="1:26" ht="12" customHeight="1" x14ac:dyDescent="0.45">
      <c r="C26" s="1056"/>
      <c r="D26" s="1056"/>
      <c r="E26" s="1057"/>
      <c r="F26" s="1057"/>
      <c r="G26" s="1057"/>
      <c r="H26" s="1057"/>
      <c r="I26" s="1057"/>
      <c r="J26" s="1057"/>
      <c r="K26" s="1057"/>
      <c r="L26" s="20"/>
      <c r="M26" s="1053" t="s">
        <v>8536</v>
      </c>
      <c r="N26" s="1054"/>
      <c r="O26" s="1055"/>
      <c r="P26" s="1050"/>
      <c r="Q26" s="1051"/>
      <c r="R26" s="1052"/>
      <c r="S26" s="1053" t="s">
        <v>7</v>
      </c>
      <c r="T26" s="1054"/>
      <c r="U26" s="1055"/>
      <c r="V26" s="1050"/>
      <c r="W26" s="1051"/>
      <c r="X26" s="1051"/>
      <c r="Y26" s="1051"/>
      <c r="Z26" s="1052"/>
    </row>
    <row r="27" spans="1:26" ht="12" customHeight="1" x14ac:dyDescent="0.45">
      <c r="C27" s="4"/>
      <c r="D27" s="4"/>
      <c r="E27" s="22"/>
      <c r="F27" s="22"/>
      <c r="G27" s="22"/>
      <c r="H27" s="22"/>
      <c r="I27" s="22"/>
      <c r="J27" s="22"/>
      <c r="K27" s="22"/>
      <c r="L27" s="20"/>
      <c r="M27" s="1053" t="s">
        <v>8</v>
      </c>
      <c r="N27" s="1054"/>
      <c r="O27" s="1054"/>
      <c r="P27" s="1070"/>
      <c r="Q27" s="1070"/>
      <c r="R27" s="1070"/>
      <c r="S27" s="1070"/>
      <c r="T27" s="1070"/>
      <c r="U27" s="1070"/>
      <c r="V27" s="1070"/>
      <c r="W27" s="1070"/>
      <c r="X27" s="1070"/>
      <c r="Y27" s="1070"/>
      <c r="Z27" s="1070"/>
    </row>
    <row r="28" spans="1:26" ht="12" customHeight="1" x14ac:dyDescent="0.45">
      <c r="C28" s="3"/>
      <c r="D28" s="3"/>
      <c r="E28" s="3"/>
      <c r="F28" s="3"/>
      <c r="G28" s="3"/>
      <c r="H28" s="19"/>
      <c r="I28" s="19"/>
      <c r="J28" s="20"/>
      <c r="K28" s="20"/>
      <c r="L28" s="20"/>
      <c r="M28" s="3"/>
      <c r="N28" s="3"/>
      <c r="O28" s="3"/>
      <c r="P28" s="3"/>
      <c r="Q28" s="3"/>
      <c r="R28" s="3"/>
      <c r="S28" s="3"/>
      <c r="T28" s="3"/>
      <c r="U28" s="3"/>
      <c r="V28" s="3"/>
      <c r="W28" s="3"/>
      <c r="X28" s="3"/>
      <c r="Y28" s="3"/>
      <c r="Z28" s="3"/>
    </row>
    <row r="29" spans="1:26" s="254" customFormat="1" ht="25.5" customHeight="1" x14ac:dyDescent="0.15">
      <c r="A29" s="3"/>
      <c r="C29" s="1056" t="s">
        <v>50</v>
      </c>
      <c r="D29" s="1056"/>
      <c r="E29" s="1057" t="s">
        <v>51</v>
      </c>
      <c r="F29" s="1057"/>
      <c r="G29" s="1057"/>
      <c r="H29" s="1057"/>
      <c r="I29" s="1057"/>
      <c r="J29" s="1057"/>
      <c r="K29" s="1057"/>
      <c r="M29" s="1060" t="s">
        <v>52</v>
      </c>
      <c r="N29" s="1061"/>
      <c r="O29" s="1061"/>
      <c r="P29" s="1061"/>
      <c r="Q29" s="1061"/>
      <c r="R29" s="1061"/>
      <c r="S29" s="1062"/>
      <c r="T29" s="1516"/>
      <c r="U29" s="1517"/>
      <c r="V29" s="1517"/>
      <c r="W29" s="1517"/>
      <c r="X29" s="1517"/>
      <c r="Y29" s="1517"/>
      <c r="Z29" s="1518"/>
    </row>
    <row r="30" spans="1:26" s="254" customFormat="1" ht="25.5" customHeight="1" x14ac:dyDescent="0.15">
      <c r="A30" s="3"/>
      <c r="B30" s="19"/>
      <c r="C30" s="19"/>
      <c r="D30" s="20"/>
      <c r="E30" s="20"/>
      <c r="F30" s="20"/>
      <c r="G30" s="20"/>
      <c r="H30" s="20"/>
      <c r="I30" s="20"/>
      <c r="J30" s="20"/>
      <c r="K30" s="20"/>
      <c r="M30" s="1060" t="s">
        <v>53</v>
      </c>
      <c r="N30" s="1061"/>
      <c r="O30" s="1061"/>
      <c r="P30" s="1061"/>
      <c r="Q30" s="1061"/>
      <c r="R30" s="1061"/>
      <c r="S30" s="1062"/>
      <c r="T30" s="1060"/>
      <c r="U30" s="1061"/>
      <c r="V30" s="1061"/>
      <c r="W30" s="1061"/>
      <c r="X30" s="1061"/>
      <c r="Y30" s="1061"/>
      <c r="Z30" s="1062"/>
    </row>
    <row r="31" spans="1:26" ht="12" customHeight="1" x14ac:dyDescent="0.45">
      <c r="C31" s="26"/>
      <c r="D31" s="26"/>
      <c r="E31" s="20"/>
      <c r="F31" s="20"/>
      <c r="G31" s="20"/>
      <c r="H31" s="20"/>
      <c r="I31" s="20"/>
      <c r="J31" s="20"/>
      <c r="K31" s="20"/>
      <c r="L31" s="3"/>
      <c r="M31" s="197"/>
      <c r="N31" s="197"/>
      <c r="O31" s="197"/>
      <c r="P31" s="197"/>
      <c r="Q31" s="197"/>
      <c r="R31" s="197"/>
      <c r="S31" s="197"/>
      <c r="T31" s="197"/>
      <c r="U31" s="197"/>
      <c r="V31" s="197"/>
      <c r="W31" s="197"/>
      <c r="X31" s="197"/>
      <c r="Y31" s="197"/>
      <c r="Z31" s="197"/>
    </row>
    <row r="32" spans="1:26" ht="12" customHeight="1" x14ac:dyDescent="0.45">
      <c r="C32" s="3"/>
      <c r="D32" s="24" t="s">
        <v>54</v>
      </c>
      <c r="E32" s="24"/>
      <c r="F32" s="24"/>
      <c r="G32" s="3"/>
      <c r="H32" s="3"/>
      <c r="I32" s="3"/>
      <c r="J32" s="3"/>
      <c r="K32" s="3"/>
      <c r="L32" s="25"/>
      <c r="M32" s="25"/>
      <c r="N32" s="25"/>
      <c r="O32" s="3"/>
      <c r="P32" s="3"/>
      <c r="Q32" s="3"/>
      <c r="R32" s="3"/>
      <c r="S32" s="3"/>
      <c r="T32" s="3"/>
      <c r="U32" s="3"/>
      <c r="V32" s="3"/>
      <c r="W32" s="3"/>
      <c r="X32" s="3"/>
      <c r="Y32" s="3"/>
      <c r="Z32" s="3"/>
    </row>
    <row r="33" spans="2:27" ht="12" customHeight="1" x14ac:dyDescent="0.45">
      <c r="C33" s="3"/>
      <c r="D33" s="1063" t="s">
        <v>55</v>
      </c>
      <c r="E33" s="1063"/>
      <c r="F33" s="1063"/>
      <c r="G33" s="1905"/>
      <c r="H33" s="1906"/>
      <c r="I33" s="4" t="s">
        <v>56</v>
      </c>
      <c r="J33" s="4"/>
      <c r="K33" s="3"/>
      <c r="L33" s="25"/>
      <c r="M33" s="25"/>
      <c r="N33" s="27"/>
      <c r="O33" s="3"/>
      <c r="P33" s="25"/>
      <c r="Q33" s="25"/>
      <c r="R33" s="25"/>
      <c r="S33" s="25"/>
      <c r="T33" s="25"/>
      <c r="U33" s="25"/>
      <c r="V33" s="25"/>
      <c r="W33" s="25"/>
      <c r="X33" s="25"/>
      <c r="Y33" s="25"/>
      <c r="Z33" s="25"/>
    </row>
    <row r="35" spans="2:27" ht="12" customHeight="1" x14ac:dyDescent="0.45">
      <c r="B35" s="230" t="s">
        <v>5661</v>
      </c>
    </row>
    <row r="36" spans="2:27" ht="12" customHeight="1" x14ac:dyDescent="0.45">
      <c r="B36" s="444">
        <v>1</v>
      </c>
      <c r="C36" s="1956" t="s">
        <v>5725</v>
      </c>
      <c r="D36" s="1956"/>
      <c r="E36" s="1956"/>
      <c r="F36" s="1956"/>
      <c r="G36" s="1956"/>
      <c r="H36" s="1956"/>
      <c r="I36" s="1956"/>
      <c r="J36" s="1956"/>
      <c r="K36" s="1956"/>
      <c r="L36" s="1956"/>
      <c r="M36" s="1956"/>
      <c r="N36" s="1956"/>
      <c r="O36" s="1956"/>
      <c r="P36" s="1956"/>
      <c r="Q36" s="1956"/>
      <c r="R36" s="1956"/>
      <c r="S36" s="1956"/>
      <c r="T36" s="1956"/>
      <c r="U36" s="1956"/>
      <c r="V36" s="1956"/>
      <c r="W36" s="1956"/>
      <c r="X36" s="1956"/>
      <c r="Y36" s="1956"/>
      <c r="Z36" s="1956"/>
      <c r="AA36" s="1956"/>
    </row>
    <row r="37" spans="2:27" ht="2.85" customHeight="1" x14ac:dyDescent="0.45">
      <c r="B37" s="444"/>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row>
    <row r="38" spans="2:27" ht="12" customHeight="1" x14ac:dyDescent="0.45">
      <c r="B38" s="444">
        <v>2</v>
      </c>
      <c r="C38" s="1956" t="s">
        <v>5713</v>
      </c>
      <c r="D38" s="1956"/>
      <c r="E38" s="1956"/>
      <c r="F38" s="1956"/>
      <c r="G38" s="1956"/>
      <c r="H38" s="1956"/>
      <c r="I38" s="1956"/>
      <c r="J38" s="1956"/>
      <c r="K38" s="1956"/>
      <c r="L38" s="1956"/>
      <c r="M38" s="1956"/>
      <c r="N38" s="1956"/>
      <c r="O38" s="1956"/>
      <c r="P38" s="1956"/>
      <c r="Q38" s="1956"/>
      <c r="R38" s="1956"/>
      <c r="S38" s="1956"/>
      <c r="T38" s="1956"/>
      <c r="U38" s="1956"/>
      <c r="V38" s="1956"/>
      <c r="W38" s="1956"/>
      <c r="X38" s="1956"/>
      <c r="Y38" s="1956"/>
      <c r="Z38" s="1956"/>
      <c r="AA38" s="1956"/>
    </row>
    <row r="39" spans="2:27" ht="2.85" customHeight="1" x14ac:dyDescent="0.45">
      <c r="B39" s="444"/>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row>
    <row r="40" spans="2:27" ht="67.05" customHeight="1" x14ac:dyDescent="0.45">
      <c r="B40" s="444">
        <v>3</v>
      </c>
      <c r="C40" s="1956" t="s">
        <v>5741</v>
      </c>
      <c r="D40" s="1956"/>
      <c r="E40" s="1956"/>
      <c r="F40" s="1956"/>
      <c r="G40" s="1956"/>
      <c r="H40" s="1956"/>
      <c r="I40" s="1956"/>
      <c r="J40" s="1956"/>
      <c r="K40" s="1956"/>
      <c r="L40" s="1956"/>
      <c r="M40" s="1956"/>
      <c r="N40" s="1956"/>
      <c r="O40" s="1956"/>
      <c r="P40" s="1956"/>
      <c r="Q40" s="1956"/>
      <c r="R40" s="1956"/>
      <c r="S40" s="1956"/>
      <c r="T40" s="1956"/>
      <c r="U40" s="1956"/>
      <c r="V40" s="1956"/>
      <c r="W40" s="1956"/>
      <c r="X40" s="1956"/>
      <c r="Y40" s="1956"/>
      <c r="Z40" s="1956"/>
      <c r="AA40" s="1956"/>
    </row>
    <row r="41" spans="2:27" ht="2.85" customHeight="1" x14ac:dyDescent="0.45">
      <c r="B41" s="444"/>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row>
    <row r="42" spans="2:27" ht="34.049999999999997" customHeight="1" x14ac:dyDescent="0.45">
      <c r="B42" s="444">
        <v>4</v>
      </c>
      <c r="C42" s="1956" t="s">
        <v>5742</v>
      </c>
      <c r="D42" s="1956"/>
      <c r="E42" s="1956"/>
      <c r="F42" s="1956"/>
      <c r="G42" s="1956"/>
      <c r="H42" s="1956"/>
      <c r="I42" s="1956"/>
      <c r="J42" s="1956"/>
      <c r="K42" s="1956"/>
      <c r="L42" s="1956"/>
      <c r="M42" s="1956"/>
      <c r="N42" s="1956"/>
      <c r="O42" s="1956"/>
      <c r="P42" s="1956"/>
      <c r="Q42" s="1956"/>
      <c r="R42" s="1956"/>
      <c r="S42" s="1956"/>
      <c r="T42" s="1956"/>
      <c r="U42" s="1956"/>
      <c r="V42" s="1956"/>
      <c r="W42" s="1956"/>
      <c r="X42" s="1956"/>
      <c r="Y42" s="1956"/>
      <c r="Z42" s="1956"/>
      <c r="AA42" s="1956"/>
    </row>
    <row r="43" spans="2:27" ht="2.85" customHeight="1" x14ac:dyDescent="0.45">
      <c r="B43" s="444"/>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row>
    <row r="44" spans="2:27" ht="23.1" customHeight="1" x14ac:dyDescent="0.45">
      <c r="B44" s="444">
        <v>5</v>
      </c>
      <c r="C44" s="1956" t="s">
        <v>5743</v>
      </c>
      <c r="D44" s="1956"/>
      <c r="E44" s="1956"/>
      <c r="F44" s="1956"/>
      <c r="G44" s="1956"/>
      <c r="H44" s="1956"/>
      <c r="I44" s="1956"/>
      <c r="J44" s="1956"/>
      <c r="K44" s="1956"/>
      <c r="L44" s="1956"/>
      <c r="M44" s="1956"/>
      <c r="N44" s="1956"/>
      <c r="O44" s="1956"/>
      <c r="P44" s="1956"/>
      <c r="Q44" s="1956"/>
      <c r="R44" s="1956"/>
      <c r="S44" s="1956"/>
      <c r="T44" s="1956"/>
      <c r="U44" s="1956"/>
      <c r="V44" s="1956"/>
      <c r="W44" s="1956"/>
      <c r="X44" s="1956"/>
      <c r="Y44" s="1956"/>
      <c r="Z44" s="1956"/>
      <c r="AA44" s="1956"/>
    </row>
    <row r="45" spans="2:27" ht="2.85" customHeight="1" x14ac:dyDescent="0.45">
      <c r="B45" s="444"/>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row>
    <row r="46" spans="2:27" ht="27" customHeight="1" x14ac:dyDescent="0.45">
      <c r="B46" s="444">
        <v>6</v>
      </c>
      <c r="C46" s="1956" t="s">
        <v>5744</v>
      </c>
      <c r="D46" s="1956"/>
      <c r="E46" s="1956"/>
      <c r="F46" s="1956"/>
      <c r="G46" s="1956"/>
      <c r="H46" s="1956"/>
      <c r="I46" s="1956"/>
      <c r="J46" s="1956"/>
      <c r="K46" s="1956"/>
      <c r="L46" s="1956"/>
      <c r="M46" s="1956"/>
      <c r="N46" s="1956"/>
      <c r="O46" s="1956"/>
      <c r="P46" s="1956"/>
      <c r="Q46" s="1956"/>
      <c r="R46" s="1956"/>
      <c r="S46" s="1956"/>
      <c r="T46" s="1956"/>
      <c r="U46" s="1956"/>
      <c r="V46" s="1956"/>
      <c r="W46" s="1956"/>
      <c r="X46" s="1956"/>
      <c r="Y46" s="1956"/>
      <c r="Z46" s="1956"/>
      <c r="AA46" s="1956"/>
    </row>
    <row r="47" spans="2:27" ht="2.85" customHeight="1" x14ac:dyDescent="0.45">
      <c r="B47" s="444"/>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row>
    <row r="48" spans="2:27" ht="12" customHeight="1" x14ac:dyDescent="0.45">
      <c r="B48" s="444">
        <v>7</v>
      </c>
      <c r="C48" s="1956" t="s">
        <v>5732</v>
      </c>
      <c r="D48" s="1956"/>
      <c r="E48" s="1956"/>
      <c r="F48" s="1956"/>
      <c r="G48" s="1956"/>
      <c r="H48" s="1956"/>
      <c r="I48" s="1956"/>
      <c r="J48" s="1956"/>
      <c r="K48" s="1956"/>
      <c r="L48" s="1956"/>
      <c r="M48" s="1956"/>
      <c r="N48" s="1956"/>
      <c r="O48" s="1956"/>
      <c r="P48" s="1956"/>
      <c r="Q48" s="1956"/>
      <c r="R48" s="1956"/>
      <c r="S48" s="1956"/>
      <c r="T48" s="1956"/>
      <c r="U48" s="1956"/>
      <c r="V48" s="1956"/>
      <c r="W48" s="1956"/>
      <c r="X48" s="1956"/>
      <c r="Y48" s="1956"/>
      <c r="Z48" s="1956"/>
      <c r="AA48" s="1956"/>
    </row>
    <row r="49" spans="2:27" ht="2.85" customHeight="1" x14ac:dyDescent="0.45">
      <c r="B49" s="444"/>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row>
    <row r="50" spans="2:27" ht="28.35" customHeight="1" x14ac:dyDescent="0.45">
      <c r="B50" s="444">
        <v>8</v>
      </c>
      <c r="C50" s="1956" t="s">
        <v>5733</v>
      </c>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row>
    <row r="51" spans="2:27" ht="12" customHeight="1" x14ac:dyDescent="0.45">
      <c r="C51" s="389"/>
      <c r="D51" s="389"/>
    </row>
    <row r="52" spans="2:27" ht="12" customHeight="1" x14ac:dyDescent="0.45">
      <c r="C52" s="389"/>
      <c r="D52" s="389"/>
    </row>
  </sheetData>
  <mergeCells count="66">
    <mergeCell ref="B10:G15"/>
    <mergeCell ref="H10:K11"/>
    <mergeCell ref="L10:Z11"/>
    <mergeCell ref="H12:K15"/>
    <mergeCell ref="F20:G20"/>
    <mergeCell ref="L12:N12"/>
    <mergeCell ref="O12:P12"/>
    <mergeCell ref="R12:S12"/>
    <mergeCell ref="T12:Z12"/>
    <mergeCell ref="L13:N13"/>
    <mergeCell ref="O13:Q13"/>
    <mergeCell ref="R13:T13"/>
    <mergeCell ref="U13:Z13"/>
    <mergeCell ref="L14:N14"/>
    <mergeCell ref="O14:Q14"/>
    <mergeCell ref="R14:T14"/>
    <mergeCell ref="C22:D22"/>
    <mergeCell ref="B16:K16"/>
    <mergeCell ref="L16:M16"/>
    <mergeCell ref="B17:K18"/>
    <mergeCell ref="L17:Z18"/>
    <mergeCell ref="T30:Z30"/>
    <mergeCell ref="C29:D29"/>
    <mergeCell ref="E29:K29"/>
    <mergeCell ref="C24:D26"/>
    <mergeCell ref="E24:K26"/>
    <mergeCell ref="M24:O24"/>
    <mergeCell ref="P24:Q24"/>
    <mergeCell ref="M27:O27"/>
    <mergeCell ref="P27:Z27"/>
    <mergeCell ref="V25:Z25"/>
    <mergeCell ref="V26:Z26"/>
    <mergeCell ref="B6:K7"/>
    <mergeCell ref="L6:Z7"/>
    <mergeCell ref="B8:K9"/>
    <mergeCell ref="S8:T9"/>
    <mergeCell ref="U8:U9"/>
    <mergeCell ref="V8:V9"/>
    <mergeCell ref="W8:W9"/>
    <mergeCell ref="X8:X9"/>
    <mergeCell ref="Y8:Y9"/>
    <mergeCell ref="Z8:Z9"/>
    <mergeCell ref="L8:R9"/>
    <mergeCell ref="C48:AA48"/>
    <mergeCell ref="C50:AA50"/>
    <mergeCell ref="C36:AA36"/>
    <mergeCell ref="C38:AA38"/>
    <mergeCell ref="C40:AA40"/>
    <mergeCell ref="C42:AA42"/>
    <mergeCell ref="C44:AA44"/>
    <mergeCell ref="U14:Z14"/>
    <mergeCell ref="L15:N15"/>
    <mergeCell ref="O15:Z15"/>
    <mergeCell ref="C46:AA46"/>
    <mergeCell ref="D33:F33"/>
    <mergeCell ref="G33:H33"/>
    <mergeCell ref="S24:T24"/>
    <mergeCell ref="M25:O25"/>
    <mergeCell ref="P25:R25"/>
    <mergeCell ref="S25:U25"/>
    <mergeCell ref="M26:O26"/>
    <mergeCell ref="P26:R26"/>
    <mergeCell ref="S26:U26"/>
    <mergeCell ref="M29:S29"/>
    <mergeCell ref="T29:Z29"/>
    <mergeCell ref="M30:S30"/>
  </mergeCells>
  <phoneticPr fontId="4"/>
  <dataValidations count="5">
    <dataValidation type="list" allowBlank="1" showInputMessage="1" showErrorMessage="1" sqref="Y8:Y9 I22" xr:uid="{981D9533-C1AF-408B-B970-E85F9B3C6089}">
      <formula1>日</formula1>
    </dataValidation>
    <dataValidation type="list" allowBlank="1" showInputMessage="1" showErrorMessage="1" sqref="W8:W9 G22" xr:uid="{88249EDC-D599-4625-8082-AEFB761C392F}">
      <formula1>月</formula1>
    </dataValidation>
    <dataValidation type="list" allowBlank="1" showInputMessage="1" showErrorMessage="1" sqref="U8:U9 E22" xr:uid="{079532AB-E3B1-4062-A843-94E80455533C}">
      <formula1>年</formula1>
    </dataValidation>
    <dataValidation type="list" allowBlank="1" showInputMessage="1" showErrorMessage="1" sqref="L16:M16 S8:T9 C22:D22" xr:uid="{A564FABA-383A-498F-A067-CA2346C1EE9C}">
      <formula1>"昭和,平成,令和"</formula1>
    </dataValidation>
    <dataValidation type="list" allowBlank="1" showInputMessage="1" showErrorMessage="1" sqref="G33:H33" xr:uid="{CB153BC2-B2BC-450B-9B1B-DAA9EA468720}">
      <formula1>保健所</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3177F-8FE9-4C2C-85C6-395882DE3948}">
  <sheetPr codeName="Sheet18"/>
  <dimension ref="A2:AC52"/>
  <sheetViews>
    <sheetView view="pageBreakPreview" zoomScaleNormal="100" zoomScaleSheetLayoutView="100" workbookViewId="0"/>
  </sheetViews>
  <sheetFormatPr defaultColWidth="8.59765625" defaultRowHeight="12" customHeight="1" x14ac:dyDescent="0.45"/>
  <cols>
    <col min="1" max="1" width="1.09765625" style="230" customWidth="1"/>
    <col min="2" max="26" width="3.09765625" style="230" customWidth="1"/>
    <col min="27" max="27" width="1.09765625" style="230" customWidth="1"/>
    <col min="28" max="16384" width="8.59765625" style="230"/>
  </cols>
  <sheetData>
    <row r="2" spans="2:29" ht="12" customHeight="1" x14ac:dyDescent="0.45">
      <c r="C2" s="300"/>
      <c r="D2" s="389"/>
      <c r="E2" s="389"/>
      <c r="F2" s="389"/>
      <c r="G2" s="389"/>
      <c r="H2" s="389"/>
      <c r="I2" s="389"/>
      <c r="J2" s="389"/>
      <c r="K2" s="389"/>
      <c r="L2" s="389"/>
      <c r="M2" s="389"/>
      <c r="N2" s="441" t="s">
        <v>5672</v>
      </c>
      <c r="O2" s="389"/>
      <c r="P2" s="389"/>
      <c r="Q2" s="389"/>
      <c r="R2" s="389"/>
      <c r="S2" s="389"/>
      <c r="T2" s="389"/>
      <c r="U2" s="389"/>
      <c r="V2" s="389"/>
      <c r="W2" s="389"/>
      <c r="X2" s="389"/>
      <c r="Y2" s="389"/>
      <c r="Z2" s="389"/>
      <c r="AA2" s="389"/>
      <c r="AB2" s="389"/>
      <c r="AC2" s="389"/>
    </row>
    <row r="4" spans="2:29" ht="12" customHeight="1" x14ac:dyDescent="0.45">
      <c r="K4" s="230" t="s">
        <v>5679</v>
      </c>
      <c r="M4" s="230" t="s">
        <v>5678</v>
      </c>
      <c r="O4" s="230" t="s">
        <v>5669</v>
      </c>
      <c r="Q4" s="230" t="s">
        <v>5668</v>
      </c>
    </row>
    <row r="6" spans="2:29" ht="12" customHeight="1" x14ac:dyDescent="0.45">
      <c r="B6" s="1484" t="s">
        <v>5597</v>
      </c>
      <c r="C6" s="1484"/>
      <c r="D6" s="1484"/>
      <c r="E6" s="1484"/>
      <c r="F6" s="1484"/>
      <c r="G6" s="1484"/>
      <c r="H6" s="1484"/>
      <c r="I6" s="1484"/>
      <c r="J6" s="1484"/>
      <c r="K6" s="1484"/>
      <c r="L6" s="1486" t="s">
        <v>5866</v>
      </c>
      <c r="M6" s="1486"/>
      <c r="N6" s="1486"/>
      <c r="O6" s="1486"/>
      <c r="P6" s="1486"/>
      <c r="Q6" s="1486"/>
      <c r="R6" s="1486"/>
      <c r="S6" s="1486"/>
      <c r="T6" s="1486"/>
      <c r="U6" s="1486"/>
      <c r="V6" s="1486"/>
      <c r="W6" s="1486"/>
      <c r="X6" s="1486"/>
      <c r="Y6" s="1486"/>
      <c r="Z6" s="1486"/>
    </row>
    <row r="7" spans="2:29" ht="12" customHeight="1" x14ac:dyDescent="0.45">
      <c r="B7" s="1484"/>
      <c r="C7" s="1484"/>
      <c r="D7" s="1484"/>
      <c r="E7" s="1484"/>
      <c r="F7" s="1484"/>
      <c r="G7" s="1484"/>
      <c r="H7" s="1484"/>
      <c r="I7" s="1484"/>
      <c r="J7" s="1484"/>
      <c r="K7" s="1484"/>
      <c r="L7" s="1486"/>
      <c r="M7" s="1486"/>
      <c r="N7" s="1486"/>
      <c r="O7" s="1486"/>
      <c r="P7" s="1486"/>
      <c r="Q7" s="1486"/>
      <c r="R7" s="1486"/>
      <c r="S7" s="1486"/>
      <c r="T7" s="1486"/>
      <c r="U7" s="1486"/>
      <c r="V7" s="1486"/>
      <c r="W7" s="1486"/>
      <c r="X7" s="1486"/>
      <c r="Y7" s="1486"/>
      <c r="Z7" s="1486"/>
    </row>
    <row r="8" spans="2:29" ht="12" customHeight="1" x14ac:dyDescent="0.45">
      <c r="B8" s="1952" t="s">
        <v>5667</v>
      </c>
      <c r="C8" s="1952"/>
      <c r="D8" s="1952"/>
      <c r="E8" s="1952"/>
      <c r="F8" s="1952"/>
      <c r="G8" s="1952"/>
      <c r="H8" s="1952"/>
      <c r="I8" s="1952"/>
      <c r="J8" s="1952"/>
      <c r="K8" s="1952"/>
      <c r="L8" s="1521"/>
      <c r="M8" s="1522"/>
      <c r="N8" s="1522"/>
      <c r="O8" s="1522"/>
      <c r="P8" s="1522"/>
      <c r="Q8" s="1522"/>
      <c r="R8" s="1522"/>
      <c r="S8" s="1529"/>
      <c r="T8" s="1530"/>
      <c r="U8" s="1525"/>
      <c r="V8" s="1527" t="s">
        <v>76</v>
      </c>
      <c r="W8" s="1525"/>
      <c r="X8" s="1527" t="s">
        <v>139</v>
      </c>
      <c r="Y8" s="1525"/>
      <c r="Z8" s="1519" t="s">
        <v>140</v>
      </c>
    </row>
    <row r="9" spans="2:29" ht="12" customHeight="1" x14ac:dyDescent="0.45">
      <c r="B9" s="1952"/>
      <c r="C9" s="1952"/>
      <c r="D9" s="1952"/>
      <c r="E9" s="1952"/>
      <c r="F9" s="1952"/>
      <c r="G9" s="1952"/>
      <c r="H9" s="1952"/>
      <c r="I9" s="1952"/>
      <c r="J9" s="1952"/>
      <c r="K9" s="1952"/>
      <c r="L9" s="1523"/>
      <c r="M9" s="1524"/>
      <c r="N9" s="1524"/>
      <c r="O9" s="1524"/>
      <c r="P9" s="1524"/>
      <c r="Q9" s="1524"/>
      <c r="R9" s="1524"/>
      <c r="S9" s="1531"/>
      <c r="T9" s="1532"/>
      <c r="U9" s="1526"/>
      <c r="V9" s="1528"/>
      <c r="W9" s="1526"/>
      <c r="X9" s="1528"/>
      <c r="Y9" s="1526"/>
      <c r="Z9" s="1520"/>
    </row>
    <row r="10" spans="2:29" ht="12" customHeight="1" x14ac:dyDescent="0.45">
      <c r="B10" s="1952" t="s">
        <v>5666</v>
      </c>
      <c r="C10" s="1952"/>
      <c r="D10" s="1952"/>
      <c r="E10" s="1952"/>
      <c r="F10" s="1952"/>
      <c r="G10" s="1952"/>
      <c r="H10" s="1484" t="s">
        <v>806</v>
      </c>
      <c r="I10" s="1484"/>
      <c r="J10" s="1484"/>
      <c r="K10" s="1484"/>
      <c r="L10" s="1953"/>
      <c r="M10" s="1953"/>
      <c r="N10" s="1953"/>
      <c r="O10" s="1953"/>
      <c r="P10" s="1953"/>
      <c r="Q10" s="1953"/>
      <c r="R10" s="1953"/>
      <c r="S10" s="1953"/>
      <c r="T10" s="1953"/>
      <c r="U10" s="1953"/>
      <c r="V10" s="1953"/>
      <c r="W10" s="1953"/>
      <c r="X10" s="1953"/>
      <c r="Y10" s="1953"/>
      <c r="Z10" s="1953"/>
    </row>
    <row r="11" spans="2:29" ht="12" customHeight="1" x14ac:dyDescent="0.45">
      <c r="B11" s="1952"/>
      <c r="C11" s="1952"/>
      <c r="D11" s="1952"/>
      <c r="E11" s="1952"/>
      <c r="F11" s="1952"/>
      <c r="G11" s="1952"/>
      <c r="H11" s="1484"/>
      <c r="I11" s="1484"/>
      <c r="J11" s="1484"/>
      <c r="K11" s="1484"/>
      <c r="L11" s="1953"/>
      <c r="M11" s="1953"/>
      <c r="N11" s="1953"/>
      <c r="O11" s="1953"/>
      <c r="P11" s="1953"/>
      <c r="Q11" s="1953"/>
      <c r="R11" s="1953"/>
      <c r="S11" s="1953"/>
      <c r="T11" s="1953"/>
      <c r="U11" s="1953"/>
      <c r="V11" s="1953"/>
      <c r="W11" s="1953"/>
      <c r="X11" s="1953"/>
      <c r="Y11" s="1953"/>
      <c r="Z11" s="1953"/>
    </row>
    <row r="12" spans="2:29" ht="12" customHeight="1" x14ac:dyDescent="0.45">
      <c r="B12" s="1952"/>
      <c r="C12" s="1952"/>
      <c r="D12" s="1952"/>
      <c r="E12" s="1952"/>
      <c r="F12" s="1952"/>
      <c r="G12" s="1952"/>
      <c r="H12" s="1484" t="s">
        <v>5578</v>
      </c>
      <c r="I12" s="1484"/>
      <c r="J12" s="1484"/>
      <c r="K12" s="1484"/>
      <c r="L12" s="1074" t="s">
        <v>3</v>
      </c>
      <c r="M12" s="1075"/>
      <c r="N12" s="1075"/>
      <c r="O12" s="1587"/>
      <c r="P12" s="1954"/>
      <c r="Q12" s="807" t="s">
        <v>4</v>
      </c>
      <c r="R12" s="1955"/>
      <c r="S12" s="1954"/>
      <c r="T12" s="1178"/>
      <c r="U12" s="1054"/>
      <c r="V12" s="1054"/>
      <c r="W12" s="1054"/>
      <c r="X12" s="1054"/>
      <c r="Y12" s="1054"/>
      <c r="Z12" s="1055"/>
    </row>
    <row r="13" spans="2:29" ht="12" customHeight="1" x14ac:dyDescent="0.45">
      <c r="B13" s="1952"/>
      <c r="C13" s="1952"/>
      <c r="D13" s="1952"/>
      <c r="E13" s="1952"/>
      <c r="F13" s="1952"/>
      <c r="G13" s="1952"/>
      <c r="H13" s="1484"/>
      <c r="I13" s="1484"/>
      <c r="J13" s="1484"/>
      <c r="K13" s="1484"/>
      <c r="L13" s="1053" t="s">
        <v>5</v>
      </c>
      <c r="M13" s="1054"/>
      <c r="N13" s="1055"/>
      <c r="O13" s="1050"/>
      <c r="P13" s="1051"/>
      <c r="Q13" s="1052"/>
      <c r="R13" s="1074" t="s">
        <v>6</v>
      </c>
      <c r="S13" s="1075"/>
      <c r="T13" s="1055"/>
      <c r="U13" s="1106"/>
      <c r="V13" s="1106"/>
      <c r="W13" s="1106"/>
      <c r="X13" s="1106"/>
      <c r="Y13" s="1106"/>
      <c r="Z13" s="1106"/>
    </row>
    <row r="14" spans="2:29" ht="12" customHeight="1" x14ac:dyDescent="0.45">
      <c r="B14" s="1952"/>
      <c r="C14" s="1952"/>
      <c r="D14" s="1952"/>
      <c r="E14" s="1952"/>
      <c r="F14" s="1952"/>
      <c r="G14" s="1952"/>
      <c r="H14" s="1484"/>
      <c r="I14" s="1484"/>
      <c r="J14" s="1484"/>
      <c r="K14" s="1484"/>
      <c r="L14" s="1053" t="s">
        <v>8536</v>
      </c>
      <c r="M14" s="1054"/>
      <c r="N14" s="1055"/>
      <c r="O14" s="1107"/>
      <c r="P14" s="1108"/>
      <c r="Q14" s="1109"/>
      <c r="R14" s="1110" t="s">
        <v>7</v>
      </c>
      <c r="S14" s="1111"/>
      <c r="T14" s="1112"/>
      <c r="U14" s="1106"/>
      <c r="V14" s="1106"/>
      <c r="W14" s="1106"/>
      <c r="X14" s="1106"/>
      <c r="Y14" s="1106"/>
      <c r="Z14" s="1106"/>
    </row>
    <row r="15" spans="2:29" ht="12" customHeight="1" x14ac:dyDescent="0.45">
      <c r="B15" s="1952"/>
      <c r="C15" s="1952"/>
      <c r="D15" s="1952"/>
      <c r="E15" s="1952"/>
      <c r="F15" s="1952"/>
      <c r="G15" s="1952"/>
      <c r="H15" s="1484"/>
      <c r="I15" s="1484"/>
      <c r="J15" s="1484"/>
      <c r="K15" s="1484"/>
      <c r="L15" s="1053" t="s">
        <v>8</v>
      </c>
      <c r="M15" s="1054"/>
      <c r="N15" s="1054"/>
      <c r="O15" s="1070"/>
      <c r="P15" s="1070"/>
      <c r="Q15" s="1070"/>
      <c r="R15" s="1070"/>
      <c r="S15" s="1070"/>
      <c r="T15" s="1070"/>
      <c r="U15" s="1070"/>
      <c r="V15" s="1070"/>
      <c r="W15" s="1070"/>
      <c r="X15" s="1070"/>
      <c r="Y15" s="1070"/>
      <c r="Z15" s="1070"/>
    </row>
    <row r="16" spans="2:29" ht="12" customHeight="1" x14ac:dyDescent="0.45">
      <c r="B16" s="1802" t="s">
        <v>5677</v>
      </c>
      <c r="C16" s="1803"/>
      <c r="D16" s="1803"/>
      <c r="E16" s="1803"/>
      <c r="F16" s="1803"/>
      <c r="G16" s="1803"/>
      <c r="H16" s="1803"/>
      <c r="I16" s="1803"/>
      <c r="J16" s="1803"/>
      <c r="K16" s="1804"/>
      <c r="L16" s="1950"/>
      <c r="M16" s="1951"/>
      <c r="N16" s="835"/>
      <c r="O16" s="442" t="s">
        <v>76</v>
      </c>
      <c r="P16" s="835"/>
      <c r="Q16" s="442" t="s">
        <v>77</v>
      </c>
      <c r="R16" s="835"/>
      <c r="S16" s="443" t="s">
        <v>140</v>
      </c>
      <c r="T16" s="269"/>
      <c r="U16" s="269"/>
      <c r="V16" s="269"/>
      <c r="W16" s="269"/>
      <c r="X16" s="269"/>
      <c r="Y16" s="269"/>
      <c r="Z16" s="268"/>
    </row>
    <row r="17" spans="1:26" ht="12" customHeight="1" x14ac:dyDescent="0.45">
      <c r="B17" s="1484" t="s">
        <v>43</v>
      </c>
      <c r="C17" s="1484"/>
      <c r="D17" s="1484"/>
      <c r="E17" s="1484"/>
      <c r="F17" s="1484"/>
      <c r="G17" s="1484"/>
      <c r="H17" s="1484"/>
      <c r="I17" s="1484"/>
      <c r="J17" s="1484"/>
      <c r="K17" s="1484"/>
      <c r="L17" s="1515"/>
      <c r="M17" s="1515"/>
      <c r="N17" s="1515"/>
      <c r="O17" s="1515"/>
      <c r="P17" s="1515"/>
      <c r="Q17" s="1515"/>
      <c r="R17" s="1515"/>
      <c r="S17" s="1515"/>
      <c r="T17" s="1515"/>
      <c r="U17" s="1515"/>
      <c r="V17" s="1515"/>
      <c r="W17" s="1515"/>
      <c r="X17" s="1515"/>
      <c r="Y17" s="1515"/>
      <c r="Z17" s="1515"/>
    </row>
    <row r="18" spans="1:26" ht="12" customHeight="1" x14ac:dyDescent="0.45">
      <c r="B18" s="1484"/>
      <c r="C18" s="1484"/>
      <c r="D18" s="1484"/>
      <c r="E18" s="1484"/>
      <c r="F18" s="1484"/>
      <c r="G18" s="1484"/>
      <c r="H18" s="1484"/>
      <c r="I18" s="1484"/>
      <c r="J18" s="1484"/>
      <c r="K18" s="1484"/>
      <c r="L18" s="1515"/>
      <c r="M18" s="1515"/>
      <c r="N18" s="1515"/>
      <c r="O18" s="1515"/>
      <c r="P18" s="1515"/>
      <c r="Q18" s="1515"/>
      <c r="R18" s="1515"/>
      <c r="S18" s="1515"/>
      <c r="T18" s="1515"/>
      <c r="U18" s="1515"/>
      <c r="V18" s="1515"/>
      <c r="W18" s="1515"/>
      <c r="X18" s="1515"/>
      <c r="Y18" s="1515"/>
      <c r="Z18" s="1515"/>
    </row>
    <row r="19" spans="1:26" ht="12" customHeight="1" x14ac:dyDescent="0.45">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row>
    <row r="20" spans="1:26" ht="12" customHeight="1" x14ac:dyDescent="0.45">
      <c r="B20" s="230" t="s">
        <v>5664</v>
      </c>
      <c r="F20" s="1544" t="s">
        <v>5676</v>
      </c>
      <c r="G20" s="1544"/>
      <c r="H20" s="230" t="s">
        <v>5662</v>
      </c>
    </row>
    <row r="21" spans="1:26" ht="12" customHeight="1" x14ac:dyDescent="0.45">
      <c r="F21" s="206"/>
      <c r="G21" s="206"/>
    </row>
    <row r="22" spans="1:26" ht="12" customHeight="1" x14ac:dyDescent="0.45">
      <c r="C22" s="1514"/>
      <c r="D22" s="1514"/>
      <c r="E22" s="826"/>
      <c r="F22" s="230" t="s">
        <v>76</v>
      </c>
      <c r="G22" s="826"/>
      <c r="H22" s="230" t="s">
        <v>77</v>
      </c>
      <c r="I22" s="826"/>
      <c r="J22" s="230" t="s">
        <v>140</v>
      </c>
    </row>
    <row r="24" spans="1:26" ht="12" customHeight="1" x14ac:dyDescent="0.45">
      <c r="C24" s="1056" t="s">
        <v>48</v>
      </c>
      <c r="D24" s="1056"/>
      <c r="E24" s="1057" t="s">
        <v>49</v>
      </c>
      <c r="F24" s="1057"/>
      <c r="G24" s="1057"/>
      <c r="H24" s="1057"/>
      <c r="I24" s="1057"/>
      <c r="J24" s="1057"/>
      <c r="K24" s="1057"/>
      <c r="L24" s="3"/>
      <c r="M24" s="1053" t="s">
        <v>3</v>
      </c>
      <c r="N24" s="1054"/>
      <c r="O24" s="1054"/>
      <c r="P24" s="1050"/>
      <c r="Q24" s="1072"/>
      <c r="R24" s="21" t="s">
        <v>4</v>
      </c>
      <c r="S24" s="1073"/>
      <c r="T24" s="1072"/>
      <c r="U24" s="7"/>
      <c r="V24" s="7"/>
      <c r="W24" s="7"/>
      <c r="X24" s="7"/>
      <c r="Y24" s="7"/>
      <c r="Z24" s="9"/>
    </row>
    <row r="25" spans="1:26" ht="12" customHeight="1" x14ac:dyDescent="0.45">
      <c r="C25" s="1056"/>
      <c r="D25" s="1056"/>
      <c r="E25" s="1057"/>
      <c r="F25" s="1057"/>
      <c r="G25" s="1057"/>
      <c r="H25" s="1057"/>
      <c r="I25" s="1057"/>
      <c r="J25" s="1057"/>
      <c r="K25" s="1057"/>
      <c r="L25" s="20"/>
      <c r="M25" s="1053" t="s">
        <v>5</v>
      </c>
      <c r="N25" s="1054"/>
      <c r="O25" s="1055"/>
      <c r="P25" s="1050"/>
      <c r="Q25" s="1051"/>
      <c r="R25" s="1052"/>
      <c r="S25" s="1074" t="s">
        <v>6</v>
      </c>
      <c r="T25" s="1075"/>
      <c r="U25" s="1055"/>
      <c r="V25" s="1050"/>
      <c r="W25" s="1051"/>
      <c r="X25" s="1051"/>
      <c r="Y25" s="1051"/>
      <c r="Z25" s="1052"/>
    </row>
    <row r="26" spans="1:26" ht="12" customHeight="1" x14ac:dyDescent="0.45">
      <c r="C26" s="1056"/>
      <c r="D26" s="1056"/>
      <c r="E26" s="1057"/>
      <c r="F26" s="1057"/>
      <c r="G26" s="1057"/>
      <c r="H26" s="1057"/>
      <c r="I26" s="1057"/>
      <c r="J26" s="1057"/>
      <c r="K26" s="1057"/>
      <c r="L26" s="20"/>
      <c r="M26" s="1053" t="s">
        <v>8536</v>
      </c>
      <c r="N26" s="1054"/>
      <c r="O26" s="1055"/>
      <c r="P26" s="1050"/>
      <c r="Q26" s="1051"/>
      <c r="R26" s="1052"/>
      <c r="S26" s="1053" t="s">
        <v>7</v>
      </c>
      <c r="T26" s="1054"/>
      <c r="U26" s="1055"/>
      <c r="V26" s="1050"/>
      <c r="W26" s="1051"/>
      <c r="X26" s="1051"/>
      <c r="Y26" s="1051"/>
      <c r="Z26" s="1052"/>
    </row>
    <row r="27" spans="1:26" ht="12" customHeight="1" x14ac:dyDescent="0.45">
      <c r="C27" s="4"/>
      <c r="D27" s="4"/>
      <c r="E27" s="22"/>
      <c r="F27" s="22"/>
      <c r="G27" s="22"/>
      <c r="H27" s="22"/>
      <c r="I27" s="22"/>
      <c r="J27" s="22"/>
      <c r="K27" s="22"/>
      <c r="L27" s="20"/>
      <c r="M27" s="1053" t="s">
        <v>8</v>
      </c>
      <c r="N27" s="1054"/>
      <c r="O27" s="1054"/>
      <c r="P27" s="1070"/>
      <c r="Q27" s="1070"/>
      <c r="R27" s="1070"/>
      <c r="S27" s="1070"/>
      <c r="T27" s="1070"/>
      <c r="U27" s="1070"/>
      <c r="V27" s="1070"/>
      <c r="W27" s="1070"/>
      <c r="X27" s="1070"/>
      <c r="Y27" s="1070"/>
      <c r="Z27" s="1070"/>
    </row>
    <row r="28" spans="1:26" ht="12" customHeight="1" x14ac:dyDescent="0.45">
      <c r="C28" s="3"/>
      <c r="D28" s="3"/>
      <c r="E28" s="3"/>
      <c r="F28" s="3"/>
      <c r="G28" s="3"/>
      <c r="H28" s="19"/>
      <c r="I28" s="19"/>
      <c r="J28" s="20"/>
      <c r="K28" s="20"/>
      <c r="L28" s="20"/>
      <c r="M28" s="3"/>
      <c r="N28" s="3"/>
      <c r="O28" s="3"/>
      <c r="P28" s="3"/>
      <c r="Q28" s="3"/>
      <c r="R28" s="3"/>
      <c r="S28" s="3"/>
      <c r="T28" s="3"/>
      <c r="U28" s="3"/>
      <c r="V28" s="3"/>
      <c r="W28" s="3"/>
      <c r="X28" s="3"/>
      <c r="Y28" s="3"/>
      <c r="Z28" s="3"/>
    </row>
    <row r="29" spans="1:26" s="254" customFormat="1" ht="25.5" customHeight="1" x14ac:dyDescent="0.15">
      <c r="A29" s="3"/>
      <c r="C29" s="1056" t="s">
        <v>50</v>
      </c>
      <c r="D29" s="1056"/>
      <c r="E29" s="1057" t="s">
        <v>51</v>
      </c>
      <c r="F29" s="1057"/>
      <c r="G29" s="1057"/>
      <c r="H29" s="1057"/>
      <c r="I29" s="1057"/>
      <c r="J29" s="1057"/>
      <c r="K29" s="1057"/>
      <c r="M29" s="1060" t="s">
        <v>52</v>
      </c>
      <c r="N29" s="1061"/>
      <c r="O29" s="1061"/>
      <c r="P29" s="1061"/>
      <c r="Q29" s="1061"/>
      <c r="R29" s="1061"/>
      <c r="S29" s="1062"/>
      <c r="T29" s="1516"/>
      <c r="U29" s="1517"/>
      <c r="V29" s="1517"/>
      <c r="W29" s="1517"/>
      <c r="X29" s="1517"/>
      <c r="Y29" s="1517"/>
      <c r="Z29" s="1518"/>
    </row>
    <row r="30" spans="1:26" s="254" customFormat="1" ht="25.5" customHeight="1" x14ac:dyDescent="0.15">
      <c r="A30" s="3"/>
      <c r="B30" s="19"/>
      <c r="C30" s="19"/>
      <c r="D30" s="20"/>
      <c r="E30" s="20"/>
      <c r="F30" s="20"/>
      <c r="G30" s="20"/>
      <c r="H30" s="20"/>
      <c r="I30" s="20"/>
      <c r="J30" s="20"/>
      <c r="K30" s="20"/>
      <c r="M30" s="1060" t="s">
        <v>53</v>
      </c>
      <c r="N30" s="1061"/>
      <c r="O30" s="1061"/>
      <c r="P30" s="1061"/>
      <c r="Q30" s="1061"/>
      <c r="R30" s="1061"/>
      <c r="S30" s="1062"/>
      <c r="T30" s="1060"/>
      <c r="U30" s="1061"/>
      <c r="V30" s="1061"/>
      <c r="W30" s="1061"/>
      <c r="X30" s="1061"/>
      <c r="Y30" s="1061"/>
      <c r="Z30" s="1062"/>
    </row>
    <row r="31" spans="1:26" ht="12" customHeight="1" x14ac:dyDescent="0.45">
      <c r="C31" s="26"/>
      <c r="D31" s="26"/>
      <c r="E31" s="20"/>
      <c r="F31" s="20"/>
      <c r="G31" s="20"/>
      <c r="H31" s="20"/>
      <c r="I31" s="20"/>
      <c r="J31" s="20"/>
      <c r="K31" s="20"/>
      <c r="L31" s="3"/>
      <c r="M31" s="197"/>
      <c r="N31" s="197"/>
      <c r="O31" s="197"/>
      <c r="P31" s="197"/>
      <c r="Q31" s="197"/>
      <c r="R31" s="197"/>
      <c r="S31" s="197"/>
      <c r="T31" s="197"/>
      <c r="U31" s="197"/>
      <c r="V31" s="197"/>
      <c r="W31" s="197"/>
      <c r="X31" s="197"/>
      <c r="Y31" s="197"/>
      <c r="Z31" s="197"/>
    </row>
    <row r="32" spans="1:26" ht="12" customHeight="1" x14ac:dyDescent="0.45">
      <c r="C32" s="3"/>
      <c r="D32" s="24" t="s">
        <v>54</v>
      </c>
      <c r="E32" s="24"/>
      <c r="F32" s="24"/>
      <c r="G32" s="3"/>
      <c r="H32" s="3"/>
      <c r="I32" s="3"/>
      <c r="J32" s="3"/>
      <c r="K32" s="3"/>
      <c r="L32" s="25"/>
      <c r="M32" s="25"/>
      <c r="N32" s="25"/>
      <c r="O32" s="3"/>
      <c r="P32" s="3"/>
      <c r="Q32" s="3"/>
      <c r="R32" s="3"/>
      <c r="S32" s="3"/>
      <c r="T32" s="3"/>
      <c r="U32" s="3"/>
      <c r="V32" s="3"/>
      <c r="W32" s="3"/>
      <c r="X32" s="3"/>
      <c r="Y32" s="3"/>
      <c r="Z32" s="3"/>
    </row>
    <row r="33" spans="2:27" ht="12" customHeight="1" x14ac:dyDescent="0.45">
      <c r="C33" s="3"/>
      <c r="D33" s="1063" t="s">
        <v>55</v>
      </c>
      <c r="E33" s="1063"/>
      <c r="F33" s="1063"/>
      <c r="G33" s="1905"/>
      <c r="H33" s="1906"/>
      <c r="I33" s="4" t="s">
        <v>56</v>
      </c>
      <c r="J33" s="4"/>
      <c r="K33" s="3"/>
      <c r="L33" s="25"/>
      <c r="M33" s="25"/>
      <c r="N33" s="27"/>
      <c r="O33" s="3"/>
      <c r="P33" s="25"/>
      <c r="Q33" s="25"/>
      <c r="R33" s="25"/>
      <c r="S33" s="25"/>
      <c r="T33" s="25"/>
      <c r="U33" s="25"/>
      <c r="V33" s="25"/>
      <c r="W33" s="25"/>
      <c r="X33" s="25"/>
      <c r="Y33" s="25"/>
      <c r="Z33" s="25"/>
    </row>
    <row r="35" spans="2:27" ht="12" customHeight="1" x14ac:dyDescent="0.45">
      <c r="B35" s="230" t="s">
        <v>5661</v>
      </c>
    </row>
    <row r="36" spans="2:27" ht="12" customHeight="1" x14ac:dyDescent="0.45">
      <c r="B36" s="444">
        <v>1</v>
      </c>
      <c r="C36" s="1956" t="s">
        <v>5725</v>
      </c>
      <c r="D36" s="1956"/>
      <c r="E36" s="1956"/>
      <c r="F36" s="1956"/>
      <c r="G36" s="1956"/>
      <c r="H36" s="1956"/>
      <c r="I36" s="1956"/>
      <c r="J36" s="1956"/>
      <c r="K36" s="1956"/>
      <c r="L36" s="1956"/>
      <c r="M36" s="1956"/>
      <c r="N36" s="1956"/>
      <c r="O36" s="1956"/>
      <c r="P36" s="1956"/>
      <c r="Q36" s="1956"/>
      <c r="R36" s="1956"/>
      <c r="S36" s="1956"/>
      <c r="T36" s="1956"/>
      <c r="U36" s="1956"/>
      <c r="V36" s="1956"/>
      <c r="W36" s="1956"/>
      <c r="X36" s="1956"/>
      <c r="Y36" s="1956"/>
      <c r="Z36" s="1956"/>
      <c r="AA36" s="1956"/>
    </row>
    <row r="37" spans="2:27" ht="2.85" customHeight="1" x14ac:dyDescent="0.45">
      <c r="B37" s="444"/>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row>
    <row r="38" spans="2:27" ht="12" customHeight="1" x14ac:dyDescent="0.45">
      <c r="B38" s="444">
        <v>2</v>
      </c>
      <c r="C38" s="1956" t="s">
        <v>5713</v>
      </c>
      <c r="D38" s="1956"/>
      <c r="E38" s="1956"/>
      <c r="F38" s="1956"/>
      <c r="G38" s="1956"/>
      <c r="H38" s="1956"/>
      <c r="I38" s="1956"/>
      <c r="J38" s="1956"/>
      <c r="K38" s="1956"/>
      <c r="L38" s="1956"/>
      <c r="M38" s="1956"/>
      <c r="N38" s="1956"/>
      <c r="O38" s="1956"/>
      <c r="P38" s="1956"/>
      <c r="Q38" s="1956"/>
      <c r="R38" s="1956"/>
      <c r="S38" s="1956"/>
      <c r="T38" s="1956"/>
      <c r="U38" s="1956"/>
      <c r="V38" s="1956"/>
      <c r="W38" s="1956"/>
      <c r="X38" s="1956"/>
      <c r="Y38" s="1956"/>
      <c r="Z38" s="1956"/>
      <c r="AA38" s="1956"/>
    </row>
    <row r="39" spans="2:27" ht="2.85" customHeight="1" x14ac:dyDescent="0.45">
      <c r="B39" s="444"/>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row>
    <row r="40" spans="2:27" ht="67.05" customHeight="1" x14ac:dyDescent="0.45">
      <c r="B40" s="444">
        <v>3</v>
      </c>
      <c r="C40" s="1956" t="s">
        <v>5741</v>
      </c>
      <c r="D40" s="1956"/>
      <c r="E40" s="1956"/>
      <c r="F40" s="1956"/>
      <c r="G40" s="1956"/>
      <c r="H40" s="1956"/>
      <c r="I40" s="1956"/>
      <c r="J40" s="1956"/>
      <c r="K40" s="1956"/>
      <c r="L40" s="1956"/>
      <c r="M40" s="1956"/>
      <c r="N40" s="1956"/>
      <c r="O40" s="1956"/>
      <c r="P40" s="1956"/>
      <c r="Q40" s="1956"/>
      <c r="R40" s="1956"/>
      <c r="S40" s="1956"/>
      <c r="T40" s="1956"/>
      <c r="U40" s="1956"/>
      <c r="V40" s="1956"/>
      <c r="W40" s="1956"/>
      <c r="X40" s="1956"/>
      <c r="Y40" s="1956"/>
      <c r="Z40" s="1956"/>
      <c r="AA40" s="1956"/>
    </row>
    <row r="41" spans="2:27" ht="2.85" customHeight="1" x14ac:dyDescent="0.45">
      <c r="B41" s="444"/>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row>
    <row r="42" spans="2:27" ht="34.049999999999997" customHeight="1" x14ac:dyDescent="0.45">
      <c r="B42" s="444">
        <v>4</v>
      </c>
      <c r="C42" s="1956" t="s">
        <v>5742</v>
      </c>
      <c r="D42" s="1956"/>
      <c r="E42" s="1956"/>
      <c r="F42" s="1956"/>
      <c r="G42" s="1956"/>
      <c r="H42" s="1956"/>
      <c r="I42" s="1956"/>
      <c r="J42" s="1956"/>
      <c r="K42" s="1956"/>
      <c r="L42" s="1956"/>
      <c r="M42" s="1956"/>
      <c r="N42" s="1956"/>
      <c r="O42" s="1956"/>
      <c r="P42" s="1956"/>
      <c r="Q42" s="1956"/>
      <c r="R42" s="1956"/>
      <c r="S42" s="1956"/>
      <c r="T42" s="1956"/>
      <c r="U42" s="1956"/>
      <c r="V42" s="1956"/>
      <c r="W42" s="1956"/>
      <c r="X42" s="1956"/>
      <c r="Y42" s="1956"/>
      <c r="Z42" s="1956"/>
      <c r="AA42" s="1956"/>
    </row>
    <row r="43" spans="2:27" ht="2.85" customHeight="1" x14ac:dyDescent="0.45">
      <c r="B43" s="444"/>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row>
    <row r="44" spans="2:27" ht="23.1" customHeight="1" x14ac:dyDescent="0.45">
      <c r="B44" s="444">
        <v>5</v>
      </c>
      <c r="C44" s="1956" t="s">
        <v>5743</v>
      </c>
      <c r="D44" s="1956"/>
      <c r="E44" s="1956"/>
      <c r="F44" s="1956"/>
      <c r="G44" s="1956"/>
      <c r="H44" s="1956"/>
      <c r="I44" s="1956"/>
      <c r="J44" s="1956"/>
      <c r="K44" s="1956"/>
      <c r="L44" s="1956"/>
      <c r="M44" s="1956"/>
      <c r="N44" s="1956"/>
      <c r="O44" s="1956"/>
      <c r="P44" s="1956"/>
      <c r="Q44" s="1956"/>
      <c r="R44" s="1956"/>
      <c r="S44" s="1956"/>
      <c r="T44" s="1956"/>
      <c r="U44" s="1956"/>
      <c r="V44" s="1956"/>
      <c r="W44" s="1956"/>
      <c r="X44" s="1956"/>
      <c r="Y44" s="1956"/>
      <c r="Z44" s="1956"/>
      <c r="AA44" s="1956"/>
    </row>
    <row r="45" spans="2:27" ht="2.85" customHeight="1" x14ac:dyDescent="0.45">
      <c r="B45" s="444"/>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row>
    <row r="46" spans="2:27" ht="26.55" customHeight="1" x14ac:dyDescent="0.45">
      <c r="B46" s="444">
        <v>6</v>
      </c>
      <c r="C46" s="1956" t="s">
        <v>5744</v>
      </c>
      <c r="D46" s="1956"/>
      <c r="E46" s="1956"/>
      <c r="F46" s="1956"/>
      <c r="G46" s="1956"/>
      <c r="H46" s="1956"/>
      <c r="I46" s="1956"/>
      <c r="J46" s="1956"/>
      <c r="K46" s="1956"/>
      <c r="L46" s="1956"/>
      <c r="M46" s="1956"/>
      <c r="N46" s="1956"/>
      <c r="O46" s="1956"/>
      <c r="P46" s="1956"/>
      <c r="Q46" s="1956"/>
      <c r="R46" s="1956"/>
      <c r="S46" s="1956"/>
      <c r="T46" s="1956"/>
      <c r="U46" s="1956"/>
      <c r="V46" s="1956"/>
      <c r="W46" s="1956"/>
      <c r="X46" s="1956"/>
      <c r="Y46" s="1956"/>
      <c r="Z46" s="1956"/>
      <c r="AA46" s="1956"/>
    </row>
    <row r="47" spans="2:27" ht="2.85" customHeight="1" x14ac:dyDescent="0.45">
      <c r="B47" s="444"/>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row>
    <row r="48" spans="2:27" ht="12" customHeight="1" x14ac:dyDescent="0.45">
      <c r="B48" s="444">
        <v>7</v>
      </c>
      <c r="C48" s="1956" t="s">
        <v>5732</v>
      </c>
      <c r="D48" s="1956"/>
      <c r="E48" s="1956"/>
      <c r="F48" s="1956"/>
      <c r="G48" s="1956"/>
      <c r="H48" s="1956"/>
      <c r="I48" s="1956"/>
      <c r="J48" s="1956"/>
      <c r="K48" s="1956"/>
      <c r="L48" s="1956"/>
      <c r="M48" s="1956"/>
      <c r="N48" s="1956"/>
      <c r="O48" s="1956"/>
      <c r="P48" s="1956"/>
      <c r="Q48" s="1956"/>
      <c r="R48" s="1956"/>
      <c r="S48" s="1956"/>
      <c r="T48" s="1956"/>
      <c r="U48" s="1956"/>
      <c r="V48" s="1956"/>
      <c r="W48" s="1956"/>
      <c r="X48" s="1956"/>
      <c r="Y48" s="1956"/>
      <c r="Z48" s="1956"/>
      <c r="AA48" s="1956"/>
    </row>
    <row r="49" spans="2:27" ht="2.85" customHeight="1" x14ac:dyDescent="0.45">
      <c r="B49" s="444"/>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row>
    <row r="50" spans="2:27" ht="29.55" customHeight="1" x14ac:dyDescent="0.45">
      <c r="B50" s="444">
        <v>8</v>
      </c>
      <c r="C50" s="1956" t="s">
        <v>5733</v>
      </c>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row>
    <row r="51" spans="2:27" ht="12" customHeight="1" x14ac:dyDescent="0.45">
      <c r="C51" s="389"/>
      <c r="D51" s="389"/>
    </row>
    <row r="52" spans="2:27" ht="12" customHeight="1" x14ac:dyDescent="0.45">
      <c r="C52" s="389"/>
      <c r="D52" s="389"/>
    </row>
  </sheetData>
  <mergeCells count="66">
    <mergeCell ref="M27:O27"/>
    <mergeCell ref="P27:Z27"/>
    <mergeCell ref="V25:Z25"/>
    <mergeCell ref="M26:O26"/>
    <mergeCell ref="P26:R26"/>
    <mergeCell ref="S24:T24"/>
    <mergeCell ref="M25:O25"/>
    <mergeCell ref="P25:R25"/>
    <mergeCell ref="S25:U25"/>
    <mergeCell ref="P24:Q24"/>
    <mergeCell ref="B16:K16"/>
    <mergeCell ref="L16:M16"/>
    <mergeCell ref="B10:G15"/>
    <mergeCell ref="H10:K11"/>
    <mergeCell ref="L10:Z11"/>
    <mergeCell ref="H12:K15"/>
    <mergeCell ref="L12:N12"/>
    <mergeCell ref="O12:P12"/>
    <mergeCell ref="R12:S12"/>
    <mergeCell ref="T12:Z12"/>
    <mergeCell ref="L13:N13"/>
    <mergeCell ref="O13:Q13"/>
    <mergeCell ref="R13:T13"/>
    <mergeCell ref="U13:Z13"/>
    <mergeCell ref="L14:N14"/>
    <mergeCell ref="O14:Q14"/>
    <mergeCell ref="M29:S29"/>
    <mergeCell ref="M30:S30"/>
    <mergeCell ref="T30:Z30"/>
    <mergeCell ref="C29:D29"/>
    <mergeCell ref="E29:K29"/>
    <mergeCell ref="T29:Z29"/>
    <mergeCell ref="B6:K7"/>
    <mergeCell ref="L6:Z7"/>
    <mergeCell ref="B8:K9"/>
    <mergeCell ref="L8:R9"/>
    <mergeCell ref="S8:T9"/>
    <mergeCell ref="Z8:Z9"/>
    <mergeCell ref="U8:U9"/>
    <mergeCell ref="V8:V9"/>
    <mergeCell ref="W8:W9"/>
    <mergeCell ref="X8:X9"/>
    <mergeCell ref="Y8:Y9"/>
    <mergeCell ref="C48:AA48"/>
    <mergeCell ref="C50:AA50"/>
    <mergeCell ref="C36:AA36"/>
    <mergeCell ref="C38:AA38"/>
    <mergeCell ref="C40:AA40"/>
    <mergeCell ref="C42:AA42"/>
    <mergeCell ref="C44:AA44"/>
    <mergeCell ref="R14:T14"/>
    <mergeCell ref="U14:Z14"/>
    <mergeCell ref="L15:N15"/>
    <mergeCell ref="O15:Z15"/>
    <mergeCell ref="C46:AA46"/>
    <mergeCell ref="D33:F33"/>
    <mergeCell ref="G33:H33"/>
    <mergeCell ref="B17:K18"/>
    <mergeCell ref="L17:Z18"/>
    <mergeCell ref="F20:G20"/>
    <mergeCell ref="C22:D22"/>
    <mergeCell ref="C24:D26"/>
    <mergeCell ref="E24:K26"/>
    <mergeCell ref="M24:O24"/>
    <mergeCell ref="S26:U26"/>
    <mergeCell ref="V26:Z26"/>
  </mergeCells>
  <phoneticPr fontId="4"/>
  <dataValidations count="5">
    <dataValidation type="list" allowBlank="1" showInputMessage="1" showErrorMessage="1" sqref="Y8:Y9 I22" xr:uid="{B37AC46F-F26C-4C5D-859D-0122B599FD92}">
      <formula1>日</formula1>
    </dataValidation>
    <dataValidation type="list" allowBlank="1" showInputMessage="1" showErrorMessage="1" sqref="W8:W9 G22" xr:uid="{D70AAB11-576A-4711-9EB9-BA937CA07693}">
      <formula1>月</formula1>
    </dataValidation>
    <dataValidation type="list" allowBlank="1" showInputMessage="1" showErrorMessage="1" sqref="U8:U9 E22" xr:uid="{C8024C25-3CE1-48AD-B170-6418ADF45AED}">
      <formula1>年</formula1>
    </dataValidation>
    <dataValidation type="list" allowBlank="1" showInputMessage="1" showErrorMessage="1" sqref="C22:D22 S8:T9 L16:M16" xr:uid="{4704793A-DF15-44E7-AA54-051253DE5832}">
      <formula1>"昭和,平成,令和"</formula1>
    </dataValidation>
    <dataValidation type="list" allowBlank="1" showInputMessage="1" showErrorMessage="1" sqref="G33:H33" xr:uid="{4E1A1384-CA46-4A52-A14D-B29B7A92D6AB}">
      <formula1>保健所</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CB71E-3EC1-43F6-8DD1-F52684A34543}">
  <sheetPr codeName="Sheet22"/>
  <dimension ref="A1:W101"/>
  <sheetViews>
    <sheetView zoomScaleNormal="100" workbookViewId="0"/>
  </sheetViews>
  <sheetFormatPr defaultColWidth="8.59765625" defaultRowHeight="18" x14ac:dyDescent="0.45"/>
  <cols>
    <col min="1" max="1" width="13" style="196" bestFit="1" customWidth="1"/>
    <col min="2" max="2" width="28.09765625" style="196" bestFit="1" customWidth="1"/>
    <col min="3" max="3" width="22.5" style="196" bestFit="1" customWidth="1"/>
    <col min="4" max="4" width="21.59765625" style="196" customWidth="1"/>
    <col min="5" max="5" width="37.796875" style="196" bestFit="1" customWidth="1"/>
    <col min="6" max="6" width="67.796875" style="196" bestFit="1" customWidth="1"/>
    <col min="7" max="7" width="67.796875" style="196" customWidth="1"/>
    <col min="8" max="12" width="8.59765625" style="196"/>
    <col min="13" max="13" width="13" style="196" bestFit="1" customWidth="1"/>
    <col min="14" max="18" width="8.59765625" style="196"/>
    <col min="19" max="19" width="12.09765625" style="196" customWidth="1"/>
    <col min="20" max="20" width="14.796875" style="196" customWidth="1"/>
    <col min="21" max="22" width="8.59765625" style="196"/>
    <col min="23" max="23" width="35.796875" style="196" customWidth="1"/>
    <col min="24" max="16384" width="8.59765625" style="196"/>
  </cols>
  <sheetData>
    <row r="1" spans="1:23" x14ac:dyDescent="0.45">
      <c r="A1" s="158" t="s">
        <v>606</v>
      </c>
      <c r="B1" s="158" t="s">
        <v>605</v>
      </c>
      <c r="C1" s="158" t="s">
        <v>604</v>
      </c>
      <c r="D1" s="448" t="s">
        <v>603</v>
      </c>
      <c r="E1" s="158" t="s">
        <v>602</v>
      </c>
      <c r="F1" s="158" t="s">
        <v>601</v>
      </c>
      <c r="G1" s="449" t="s">
        <v>600</v>
      </c>
      <c r="H1" s="158" t="s">
        <v>599</v>
      </c>
      <c r="I1" s="448" t="s">
        <v>598</v>
      </c>
      <c r="J1" s="158" t="s">
        <v>76</v>
      </c>
      <c r="K1" s="448" t="s">
        <v>77</v>
      </c>
      <c r="L1" s="158" t="s">
        <v>78</v>
      </c>
      <c r="M1" s="158" t="s">
        <v>597</v>
      </c>
      <c r="N1" s="450" t="s">
        <v>596</v>
      </c>
      <c r="O1" s="158" t="s">
        <v>5887</v>
      </c>
      <c r="P1" s="450" t="s">
        <v>594</v>
      </c>
      <c r="Q1" s="450" t="s">
        <v>593</v>
      </c>
      <c r="R1" s="196" t="s">
        <v>592</v>
      </c>
      <c r="U1" s="196" t="s">
        <v>5889</v>
      </c>
      <c r="V1" s="196" t="s">
        <v>8537</v>
      </c>
      <c r="W1" s="196" t="s">
        <v>8721</v>
      </c>
    </row>
    <row r="2" spans="1:23" x14ac:dyDescent="0.45">
      <c r="A2" s="158"/>
      <c r="B2" s="158"/>
      <c r="C2" s="158"/>
      <c r="D2" s="158"/>
      <c r="E2" s="158"/>
      <c r="F2" s="158"/>
      <c r="G2" s="449"/>
      <c r="H2" s="158"/>
      <c r="I2" s="448"/>
      <c r="J2" s="158"/>
      <c r="K2" s="448"/>
      <c r="L2" s="158"/>
      <c r="M2" s="451" t="s">
        <v>84</v>
      </c>
      <c r="N2" s="158"/>
      <c r="O2" s="448"/>
      <c r="P2" s="158"/>
      <c r="Q2" s="158"/>
      <c r="S2" s="196" t="s">
        <v>5868</v>
      </c>
      <c r="T2" s="196" t="s">
        <v>5867</v>
      </c>
    </row>
    <row r="3" spans="1:23" x14ac:dyDescent="0.45">
      <c r="A3" s="158" t="s">
        <v>592</v>
      </c>
      <c r="B3" s="158" t="s">
        <v>591</v>
      </c>
      <c r="C3" s="158" t="s">
        <v>590</v>
      </c>
      <c r="D3" s="158" t="s">
        <v>589</v>
      </c>
      <c r="E3" s="158" t="s">
        <v>588</v>
      </c>
      <c r="F3" s="158" t="s">
        <v>587</v>
      </c>
      <c r="G3" s="449" t="s">
        <v>586</v>
      </c>
      <c r="H3" s="158" t="s">
        <v>585</v>
      </c>
      <c r="I3" s="448" t="s">
        <v>584</v>
      </c>
      <c r="J3" s="158">
        <v>1</v>
      </c>
      <c r="K3" s="448">
        <v>1</v>
      </c>
      <c r="L3" s="158">
        <v>1</v>
      </c>
      <c r="M3" s="451" t="s">
        <v>583</v>
      </c>
      <c r="N3" s="158">
        <v>2025</v>
      </c>
      <c r="O3" s="448" t="s">
        <v>582</v>
      </c>
      <c r="P3" s="452" t="s">
        <v>581</v>
      </c>
      <c r="Q3" s="452" t="s">
        <v>581</v>
      </c>
      <c r="R3" s="196" t="s">
        <v>592</v>
      </c>
      <c r="S3" s="196" t="s">
        <v>5870</v>
      </c>
      <c r="T3" s="196" t="s">
        <v>5869</v>
      </c>
      <c r="U3" s="545" t="s">
        <v>583</v>
      </c>
      <c r="V3" s="196" t="s">
        <v>8538</v>
      </c>
      <c r="W3" s="196" t="s">
        <v>586</v>
      </c>
    </row>
    <row r="4" spans="1:23" x14ac:dyDescent="0.45">
      <c r="A4" s="158" t="s">
        <v>580</v>
      </c>
      <c r="B4" s="158" t="s">
        <v>579</v>
      </c>
      <c r="C4" s="158" t="s">
        <v>578</v>
      </c>
      <c r="D4" s="158" t="s">
        <v>577</v>
      </c>
      <c r="E4" s="158" t="s">
        <v>576</v>
      </c>
      <c r="F4" s="158" t="s">
        <v>575</v>
      </c>
      <c r="G4" s="449" t="s">
        <v>574</v>
      </c>
      <c r="H4" s="158" t="s">
        <v>573</v>
      </c>
      <c r="I4" s="448" t="s">
        <v>572</v>
      </c>
      <c r="J4" s="158">
        <v>2</v>
      </c>
      <c r="K4" s="448">
        <v>2</v>
      </c>
      <c r="L4" s="158">
        <v>2</v>
      </c>
      <c r="N4" s="158">
        <v>2026</v>
      </c>
      <c r="P4" s="452" t="s">
        <v>571</v>
      </c>
      <c r="Q4" s="452" t="s">
        <v>571</v>
      </c>
      <c r="S4" s="196" t="s">
        <v>5872</v>
      </c>
      <c r="T4" s="196" t="s">
        <v>5871</v>
      </c>
      <c r="V4" s="196" t="s">
        <v>8539</v>
      </c>
      <c r="W4" s="196" t="s">
        <v>574</v>
      </c>
    </row>
    <row r="5" spans="1:23" x14ac:dyDescent="0.45">
      <c r="B5" s="158" t="s">
        <v>570</v>
      </c>
      <c r="D5" s="158" t="s">
        <v>569</v>
      </c>
      <c r="E5" s="158" t="s">
        <v>568</v>
      </c>
      <c r="F5" s="158" t="s">
        <v>567</v>
      </c>
      <c r="G5" s="449" t="s">
        <v>566</v>
      </c>
      <c r="H5" s="158" t="s">
        <v>565</v>
      </c>
      <c r="I5" s="448" t="s">
        <v>564</v>
      </c>
      <c r="J5" s="158">
        <v>3</v>
      </c>
      <c r="K5" s="448">
        <v>3</v>
      </c>
      <c r="L5" s="158">
        <v>3</v>
      </c>
      <c r="N5" s="158">
        <v>2027</v>
      </c>
      <c r="P5" s="452" t="s">
        <v>563</v>
      </c>
      <c r="Q5" s="452" t="s">
        <v>563</v>
      </c>
      <c r="S5" s="196" t="s">
        <v>5873</v>
      </c>
      <c r="T5" s="196" t="s">
        <v>5874</v>
      </c>
      <c r="V5" s="196" t="s">
        <v>8540</v>
      </c>
      <c r="W5" s="196" t="s">
        <v>566</v>
      </c>
    </row>
    <row r="6" spans="1:23" x14ac:dyDescent="0.45">
      <c r="B6" s="158" t="s">
        <v>562</v>
      </c>
      <c r="E6" s="158" t="s">
        <v>561</v>
      </c>
      <c r="F6" s="158" t="s">
        <v>560</v>
      </c>
      <c r="H6" s="158" t="s">
        <v>559</v>
      </c>
      <c r="J6" s="158">
        <v>4</v>
      </c>
      <c r="K6" s="448">
        <v>4</v>
      </c>
      <c r="L6" s="158">
        <v>4</v>
      </c>
      <c r="N6" s="158">
        <v>2028</v>
      </c>
      <c r="P6" s="452" t="s">
        <v>558</v>
      </c>
      <c r="Q6" s="452" t="s">
        <v>558</v>
      </c>
      <c r="S6" s="196" t="s">
        <v>5875</v>
      </c>
      <c r="T6" s="196" t="s">
        <v>5876</v>
      </c>
      <c r="V6" s="196" t="s">
        <v>8541</v>
      </c>
    </row>
    <row r="7" spans="1:23" x14ac:dyDescent="0.45">
      <c r="B7" s="158" t="s">
        <v>557</v>
      </c>
      <c r="E7" s="158" t="s">
        <v>556</v>
      </c>
      <c r="F7" s="158" t="s">
        <v>555</v>
      </c>
      <c r="H7" s="158" t="s">
        <v>554</v>
      </c>
      <c r="J7" s="158">
        <v>5</v>
      </c>
      <c r="K7" s="448">
        <v>5</v>
      </c>
      <c r="L7" s="158">
        <v>5</v>
      </c>
      <c r="N7" s="158">
        <v>2029</v>
      </c>
      <c r="P7" s="452" t="s">
        <v>553</v>
      </c>
      <c r="Q7" s="452" t="s">
        <v>553</v>
      </c>
      <c r="S7" s="196" t="s">
        <v>5877</v>
      </c>
      <c r="T7" s="196" t="s">
        <v>5878</v>
      </c>
      <c r="V7" s="196" t="s">
        <v>8542</v>
      </c>
    </row>
    <row r="8" spans="1:23" x14ac:dyDescent="0.45">
      <c r="B8" s="158" t="s">
        <v>552</v>
      </c>
      <c r="E8" s="158" t="s">
        <v>551</v>
      </c>
      <c r="F8" s="158" t="s">
        <v>550</v>
      </c>
      <c r="H8" s="158" t="s">
        <v>549</v>
      </c>
      <c r="J8" s="158">
        <v>6</v>
      </c>
      <c r="K8" s="448">
        <v>6</v>
      </c>
      <c r="L8" s="158">
        <v>6</v>
      </c>
      <c r="N8" s="158">
        <v>2030</v>
      </c>
      <c r="P8" s="452" t="s">
        <v>548</v>
      </c>
      <c r="Q8" s="452" t="s">
        <v>548</v>
      </c>
      <c r="S8" s="196" t="s">
        <v>5879</v>
      </c>
      <c r="T8" s="196" t="s">
        <v>5880</v>
      </c>
      <c r="V8" s="196" t="s">
        <v>8543</v>
      </c>
    </row>
    <row r="9" spans="1:23" x14ac:dyDescent="0.45">
      <c r="B9" s="158" t="s">
        <v>547</v>
      </c>
      <c r="E9" s="158" t="s">
        <v>546</v>
      </c>
      <c r="F9" s="158" t="s">
        <v>545</v>
      </c>
      <c r="H9" s="158" t="s">
        <v>544</v>
      </c>
      <c r="J9" s="158">
        <v>7</v>
      </c>
      <c r="K9" s="448">
        <v>7</v>
      </c>
      <c r="L9" s="158">
        <v>7</v>
      </c>
      <c r="N9" s="158">
        <v>2031</v>
      </c>
      <c r="P9" s="452" t="s">
        <v>543</v>
      </c>
      <c r="Q9" s="452" t="s">
        <v>543</v>
      </c>
      <c r="S9" s="196" t="s">
        <v>5882</v>
      </c>
      <c r="T9" s="196" t="s">
        <v>5881</v>
      </c>
      <c r="V9" s="196" t="s">
        <v>8544</v>
      </c>
    </row>
    <row r="10" spans="1:23" x14ac:dyDescent="0.45">
      <c r="B10" s="158" t="s">
        <v>542</v>
      </c>
      <c r="E10" s="158" t="s">
        <v>541</v>
      </c>
      <c r="H10" s="158" t="s">
        <v>540</v>
      </c>
      <c r="J10" s="158">
        <v>8</v>
      </c>
      <c r="K10" s="448">
        <v>8</v>
      </c>
      <c r="L10" s="158">
        <v>8</v>
      </c>
      <c r="N10" s="158">
        <v>2032</v>
      </c>
      <c r="P10" s="452" t="s">
        <v>539</v>
      </c>
      <c r="Q10" s="452" t="s">
        <v>539</v>
      </c>
      <c r="S10" s="196" t="s">
        <v>5883</v>
      </c>
      <c r="T10" s="196" t="s">
        <v>5884</v>
      </c>
      <c r="V10" s="196" t="s">
        <v>8545</v>
      </c>
    </row>
    <row r="11" spans="1:23" x14ac:dyDescent="0.45">
      <c r="B11" s="158" t="s">
        <v>538</v>
      </c>
      <c r="E11" s="158" t="s">
        <v>537</v>
      </c>
      <c r="H11" s="158" t="s">
        <v>536</v>
      </c>
      <c r="J11" s="158">
        <v>9</v>
      </c>
      <c r="K11" s="448">
        <v>9</v>
      </c>
      <c r="L11" s="158">
        <v>9</v>
      </c>
      <c r="N11" s="158">
        <v>2033</v>
      </c>
      <c r="P11" s="452" t="s">
        <v>535</v>
      </c>
      <c r="Q11" s="452" t="s">
        <v>535</v>
      </c>
      <c r="S11" s="196" t="s">
        <v>5885</v>
      </c>
      <c r="T11" s="196" t="s">
        <v>5886</v>
      </c>
      <c r="V11" s="196" t="s">
        <v>8546</v>
      </c>
    </row>
    <row r="12" spans="1:23" x14ac:dyDescent="0.45">
      <c r="B12" s="158" t="s">
        <v>534</v>
      </c>
      <c r="E12" s="158" t="s">
        <v>533</v>
      </c>
      <c r="H12" s="158" t="s">
        <v>532</v>
      </c>
      <c r="J12" s="158">
        <v>10</v>
      </c>
      <c r="K12" s="448">
        <v>10</v>
      </c>
      <c r="L12" s="158">
        <v>10</v>
      </c>
      <c r="N12" s="158">
        <v>2034</v>
      </c>
      <c r="P12" s="452" t="s">
        <v>531</v>
      </c>
      <c r="Q12" s="452" t="s">
        <v>531</v>
      </c>
      <c r="V12" s="196" t="s">
        <v>8547</v>
      </c>
    </row>
    <row r="13" spans="1:23" x14ac:dyDescent="0.45">
      <c r="B13" s="158" t="s">
        <v>530</v>
      </c>
      <c r="E13" s="158" t="s">
        <v>529</v>
      </c>
      <c r="H13" s="158" t="s">
        <v>528</v>
      </c>
      <c r="J13" s="158">
        <v>11</v>
      </c>
      <c r="K13" s="448">
        <v>11</v>
      </c>
      <c r="L13" s="158">
        <v>11</v>
      </c>
      <c r="N13" s="158">
        <v>2035</v>
      </c>
      <c r="P13" s="452" t="s">
        <v>14</v>
      </c>
      <c r="Q13" s="452" t="s">
        <v>14</v>
      </c>
      <c r="V13" s="196" t="s">
        <v>8548</v>
      </c>
    </row>
    <row r="14" spans="1:23" x14ac:dyDescent="0.45">
      <c r="B14" s="158" t="s">
        <v>527</v>
      </c>
      <c r="E14" s="158" t="s">
        <v>526</v>
      </c>
      <c r="H14" s="158" t="s">
        <v>525</v>
      </c>
      <c r="J14" s="158">
        <v>12</v>
      </c>
      <c r="K14" s="448">
        <v>12</v>
      </c>
      <c r="L14" s="158">
        <v>12</v>
      </c>
      <c r="N14" s="158">
        <v>2036</v>
      </c>
      <c r="P14" s="452" t="s">
        <v>15</v>
      </c>
      <c r="Q14" s="452" t="s">
        <v>15</v>
      </c>
      <c r="V14" s="196" t="s">
        <v>8549</v>
      </c>
    </row>
    <row r="15" spans="1:23" x14ac:dyDescent="0.45">
      <c r="B15" s="158" t="s">
        <v>524</v>
      </c>
      <c r="E15" s="158" t="s">
        <v>523</v>
      </c>
      <c r="H15" s="158" t="s">
        <v>522</v>
      </c>
      <c r="J15" s="158">
        <v>13</v>
      </c>
      <c r="L15" s="158">
        <v>13</v>
      </c>
      <c r="N15" s="158">
        <v>2037</v>
      </c>
      <c r="P15" s="452" t="s">
        <v>16</v>
      </c>
      <c r="Q15" s="452" t="s">
        <v>16</v>
      </c>
      <c r="V15" s="196" t="s">
        <v>8550</v>
      </c>
    </row>
    <row r="16" spans="1:23" x14ac:dyDescent="0.45">
      <c r="B16" s="158" t="s">
        <v>521</v>
      </c>
      <c r="E16" s="158" t="s">
        <v>520</v>
      </c>
      <c r="H16" s="158" t="s">
        <v>519</v>
      </c>
      <c r="J16" s="158">
        <v>14</v>
      </c>
      <c r="L16" s="158">
        <v>14</v>
      </c>
      <c r="N16" s="158">
        <v>2038</v>
      </c>
      <c r="P16" s="452" t="s">
        <v>17</v>
      </c>
      <c r="Q16" s="452" t="s">
        <v>17</v>
      </c>
    </row>
    <row r="17" spans="2:17" x14ac:dyDescent="0.45">
      <c r="B17" s="158" t="s">
        <v>518</v>
      </c>
      <c r="E17" s="158" t="s">
        <v>517</v>
      </c>
      <c r="H17" s="158" t="s">
        <v>516</v>
      </c>
      <c r="J17" s="158">
        <v>15</v>
      </c>
      <c r="L17" s="158">
        <v>15</v>
      </c>
      <c r="N17" s="158">
        <v>2039</v>
      </c>
      <c r="P17" s="452" t="s">
        <v>18</v>
      </c>
      <c r="Q17" s="452" t="s">
        <v>18</v>
      </c>
    </row>
    <row r="18" spans="2:17" x14ac:dyDescent="0.45">
      <c r="B18" s="158" t="s">
        <v>515</v>
      </c>
      <c r="E18" s="158" t="s">
        <v>514</v>
      </c>
      <c r="H18" s="158" t="s">
        <v>513</v>
      </c>
      <c r="J18" s="158">
        <v>16</v>
      </c>
      <c r="L18" s="158">
        <v>16</v>
      </c>
      <c r="N18" s="158">
        <v>2040</v>
      </c>
      <c r="P18" s="452" t="s">
        <v>19</v>
      </c>
      <c r="Q18" s="452" t="s">
        <v>19</v>
      </c>
    </row>
    <row r="19" spans="2:17" x14ac:dyDescent="0.45">
      <c r="B19" s="158" t="s">
        <v>512</v>
      </c>
      <c r="E19" s="158" t="s">
        <v>511</v>
      </c>
      <c r="H19" s="158" t="s">
        <v>510</v>
      </c>
      <c r="J19" s="158">
        <v>17</v>
      </c>
      <c r="L19" s="158">
        <v>17</v>
      </c>
      <c r="N19" s="158">
        <v>2041</v>
      </c>
      <c r="P19" s="452" t="s">
        <v>20</v>
      </c>
      <c r="Q19" s="452" t="s">
        <v>20</v>
      </c>
    </row>
    <row r="20" spans="2:17" x14ac:dyDescent="0.45">
      <c r="B20" s="158" t="s">
        <v>509</v>
      </c>
      <c r="E20" s="158" t="s">
        <v>508</v>
      </c>
      <c r="H20" s="158" t="s">
        <v>507</v>
      </c>
      <c r="J20" s="158">
        <v>18</v>
      </c>
      <c r="L20" s="158">
        <v>18</v>
      </c>
      <c r="N20" s="158">
        <v>2042</v>
      </c>
      <c r="P20" s="452" t="s">
        <v>21</v>
      </c>
      <c r="Q20" s="452" t="s">
        <v>21</v>
      </c>
    </row>
    <row r="21" spans="2:17" x14ac:dyDescent="0.45">
      <c r="E21" s="158" t="s">
        <v>506</v>
      </c>
      <c r="H21" s="158" t="s">
        <v>505</v>
      </c>
      <c r="J21" s="158">
        <v>19</v>
      </c>
      <c r="L21" s="158">
        <v>19</v>
      </c>
      <c r="N21" s="158">
        <v>2043</v>
      </c>
      <c r="P21" s="452" t="s">
        <v>22</v>
      </c>
      <c r="Q21" s="452" t="s">
        <v>22</v>
      </c>
    </row>
    <row r="22" spans="2:17" x14ac:dyDescent="0.45">
      <c r="E22" s="158" t="s">
        <v>504</v>
      </c>
      <c r="H22" s="158" t="s">
        <v>503</v>
      </c>
      <c r="J22" s="158">
        <v>20</v>
      </c>
      <c r="L22" s="158">
        <v>20</v>
      </c>
      <c r="N22" s="158">
        <v>2044</v>
      </c>
      <c r="P22" s="452" t="s">
        <v>23</v>
      </c>
      <c r="Q22" s="452" t="s">
        <v>23</v>
      </c>
    </row>
    <row r="23" spans="2:17" x14ac:dyDescent="0.45">
      <c r="E23" s="158" t="s">
        <v>502</v>
      </c>
      <c r="H23" s="158" t="s">
        <v>501</v>
      </c>
      <c r="J23" s="158">
        <v>21</v>
      </c>
      <c r="L23" s="158">
        <v>21</v>
      </c>
      <c r="N23" s="158">
        <v>2045</v>
      </c>
      <c r="P23" s="452" t="s">
        <v>500</v>
      </c>
      <c r="Q23" s="452" t="s">
        <v>500</v>
      </c>
    </row>
    <row r="24" spans="2:17" x14ac:dyDescent="0.45">
      <c r="E24" s="158" t="s">
        <v>499</v>
      </c>
      <c r="H24" s="158" t="s">
        <v>498</v>
      </c>
      <c r="J24" s="158">
        <v>22</v>
      </c>
      <c r="L24" s="158">
        <v>22</v>
      </c>
      <c r="N24" s="158">
        <v>2046</v>
      </c>
      <c r="P24" s="452" t="s">
        <v>497</v>
      </c>
      <c r="Q24" s="452" t="s">
        <v>497</v>
      </c>
    </row>
    <row r="25" spans="2:17" x14ac:dyDescent="0.45">
      <c r="E25" s="158" t="s">
        <v>496</v>
      </c>
      <c r="H25" s="158" t="s">
        <v>495</v>
      </c>
      <c r="J25" s="158">
        <v>23</v>
      </c>
      <c r="L25" s="158">
        <v>23</v>
      </c>
      <c r="N25" s="158">
        <v>2047</v>
      </c>
      <c r="P25" s="452" t="s">
        <v>494</v>
      </c>
      <c r="Q25" s="452" t="s">
        <v>494</v>
      </c>
    </row>
    <row r="26" spans="2:17" x14ac:dyDescent="0.45">
      <c r="E26" s="158" t="s">
        <v>493</v>
      </c>
      <c r="H26" s="158" t="s">
        <v>492</v>
      </c>
      <c r="J26" s="158">
        <v>24</v>
      </c>
      <c r="L26" s="158">
        <v>24</v>
      </c>
      <c r="N26" s="158">
        <v>2048</v>
      </c>
      <c r="P26" s="452" t="s">
        <v>491</v>
      </c>
      <c r="Q26" s="452" t="s">
        <v>491</v>
      </c>
    </row>
    <row r="27" spans="2:17" x14ac:dyDescent="0.45">
      <c r="E27" s="158" t="s">
        <v>490</v>
      </c>
      <c r="H27" s="158" t="s">
        <v>489</v>
      </c>
      <c r="J27" s="158">
        <v>25</v>
      </c>
      <c r="L27" s="158">
        <v>25</v>
      </c>
      <c r="N27" s="158">
        <v>2049</v>
      </c>
      <c r="P27" s="158"/>
      <c r="Q27" s="452" t="s">
        <v>488</v>
      </c>
    </row>
    <row r="28" spans="2:17" x14ac:dyDescent="0.45">
      <c r="E28" s="158" t="s">
        <v>487</v>
      </c>
      <c r="H28" s="158" t="s">
        <v>486</v>
      </c>
      <c r="J28" s="158">
        <v>26</v>
      </c>
      <c r="L28" s="158">
        <v>26</v>
      </c>
      <c r="Q28" s="452" t="s">
        <v>485</v>
      </c>
    </row>
    <row r="29" spans="2:17" x14ac:dyDescent="0.45">
      <c r="E29" s="158" t="s">
        <v>484</v>
      </c>
      <c r="H29" s="158" t="s">
        <v>483</v>
      </c>
      <c r="J29" s="158">
        <v>27</v>
      </c>
      <c r="L29" s="158">
        <v>27</v>
      </c>
      <c r="Q29" s="452" t="s">
        <v>482</v>
      </c>
    </row>
    <row r="30" spans="2:17" x14ac:dyDescent="0.45">
      <c r="E30" s="158" t="s">
        <v>481</v>
      </c>
      <c r="H30" s="158" t="s">
        <v>480</v>
      </c>
      <c r="J30" s="158">
        <v>28</v>
      </c>
      <c r="L30" s="158">
        <v>28</v>
      </c>
      <c r="Q30" s="452" t="s">
        <v>479</v>
      </c>
    </row>
    <row r="31" spans="2:17" x14ac:dyDescent="0.45">
      <c r="E31" s="158" t="s">
        <v>478</v>
      </c>
      <c r="H31" s="158" t="s">
        <v>477</v>
      </c>
      <c r="J31" s="158">
        <v>29</v>
      </c>
      <c r="L31" s="158">
        <v>29</v>
      </c>
      <c r="Q31" s="452" t="s">
        <v>476</v>
      </c>
    </row>
    <row r="32" spans="2:17" x14ac:dyDescent="0.45">
      <c r="E32" s="158" t="s">
        <v>475</v>
      </c>
      <c r="H32" s="158" t="s">
        <v>474</v>
      </c>
      <c r="J32" s="158">
        <v>30</v>
      </c>
      <c r="L32" s="158">
        <v>30</v>
      </c>
      <c r="Q32" s="452" t="s">
        <v>473</v>
      </c>
    </row>
    <row r="33" spans="5:17" x14ac:dyDescent="0.45">
      <c r="E33" s="158" t="s">
        <v>472</v>
      </c>
      <c r="H33" s="158" t="s">
        <v>471</v>
      </c>
      <c r="J33" s="158">
        <v>31</v>
      </c>
      <c r="L33" s="158">
        <v>31</v>
      </c>
      <c r="Q33" s="452" t="s">
        <v>470</v>
      </c>
    </row>
    <row r="34" spans="5:17" x14ac:dyDescent="0.45">
      <c r="E34" s="158" t="s">
        <v>469</v>
      </c>
      <c r="H34" s="158" t="s">
        <v>468</v>
      </c>
      <c r="J34" s="158">
        <v>32</v>
      </c>
      <c r="Q34" s="452" t="s">
        <v>467</v>
      </c>
    </row>
    <row r="35" spans="5:17" x14ac:dyDescent="0.45">
      <c r="E35" s="158" t="s">
        <v>466</v>
      </c>
      <c r="H35" s="158" t="s">
        <v>465</v>
      </c>
      <c r="J35" s="158">
        <v>33</v>
      </c>
      <c r="Q35" s="452" t="s">
        <v>464</v>
      </c>
    </row>
    <row r="36" spans="5:17" x14ac:dyDescent="0.45">
      <c r="E36" s="158" t="s">
        <v>463</v>
      </c>
      <c r="H36" s="158" t="s">
        <v>462</v>
      </c>
      <c r="J36" s="158">
        <v>34</v>
      </c>
      <c r="Q36" s="452" t="s">
        <v>461</v>
      </c>
    </row>
    <row r="37" spans="5:17" x14ac:dyDescent="0.45">
      <c r="E37" s="158" t="s">
        <v>460</v>
      </c>
      <c r="H37" s="158" t="s">
        <v>459</v>
      </c>
      <c r="J37" s="158">
        <v>35</v>
      </c>
      <c r="Q37" s="452" t="s">
        <v>458</v>
      </c>
    </row>
    <row r="38" spans="5:17" x14ac:dyDescent="0.45">
      <c r="E38" s="158" t="s">
        <v>457</v>
      </c>
      <c r="H38" s="158" t="s">
        <v>456</v>
      </c>
      <c r="J38" s="158">
        <v>36</v>
      </c>
      <c r="Q38" s="452" t="s">
        <v>455</v>
      </c>
    </row>
    <row r="39" spans="5:17" x14ac:dyDescent="0.45">
      <c r="E39" s="158" t="s">
        <v>454</v>
      </c>
      <c r="H39" s="158" t="s">
        <v>453</v>
      </c>
      <c r="J39" s="158">
        <v>37</v>
      </c>
      <c r="Q39" s="452" t="s">
        <v>452</v>
      </c>
    </row>
    <row r="40" spans="5:17" x14ac:dyDescent="0.45">
      <c r="E40" s="158" t="s">
        <v>451</v>
      </c>
      <c r="H40" s="158" t="s">
        <v>450</v>
      </c>
      <c r="J40" s="158">
        <v>38</v>
      </c>
      <c r="Q40" s="452" t="s">
        <v>449</v>
      </c>
    </row>
    <row r="41" spans="5:17" x14ac:dyDescent="0.45">
      <c r="E41" s="158" t="s">
        <v>448</v>
      </c>
      <c r="H41" s="158" t="s">
        <v>447</v>
      </c>
      <c r="J41" s="158">
        <v>39</v>
      </c>
      <c r="Q41" s="452" t="s">
        <v>446</v>
      </c>
    </row>
    <row r="42" spans="5:17" x14ac:dyDescent="0.45">
      <c r="E42" s="158" t="s">
        <v>445</v>
      </c>
      <c r="H42" s="158" t="s">
        <v>444</v>
      </c>
      <c r="J42" s="158">
        <v>40</v>
      </c>
      <c r="Q42" s="452" t="s">
        <v>443</v>
      </c>
    </row>
    <row r="43" spans="5:17" x14ac:dyDescent="0.45">
      <c r="E43" s="158" t="s">
        <v>442</v>
      </c>
      <c r="H43" s="158" t="s">
        <v>441</v>
      </c>
      <c r="J43" s="158">
        <v>41</v>
      </c>
      <c r="Q43" s="452" t="s">
        <v>440</v>
      </c>
    </row>
    <row r="44" spans="5:17" x14ac:dyDescent="0.45">
      <c r="E44" s="158" t="s">
        <v>439</v>
      </c>
      <c r="H44" s="158" t="s">
        <v>438</v>
      </c>
      <c r="J44" s="158">
        <v>42</v>
      </c>
      <c r="Q44" s="452" t="s">
        <v>437</v>
      </c>
    </row>
    <row r="45" spans="5:17" x14ac:dyDescent="0.45">
      <c r="E45" s="158" t="s">
        <v>436</v>
      </c>
      <c r="H45" s="158" t="s">
        <v>435</v>
      </c>
      <c r="J45" s="158">
        <v>43</v>
      </c>
      <c r="Q45" s="452" t="s">
        <v>434</v>
      </c>
    </row>
    <row r="46" spans="5:17" x14ac:dyDescent="0.45">
      <c r="E46" s="158" t="s">
        <v>433</v>
      </c>
      <c r="H46" s="158" t="s">
        <v>432</v>
      </c>
      <c r="J46" s="158">
        <v>44</v>
      </c>
      <c r="Q46" s="452" t="s">
        <v>431</v>
      </c>
    </row>
    <row r="47" spans="5:17" x14ac:dyDescent="0.45">
      <c r="E47" s="158" t="s">
        <v>430</v>
      </c>
      <c r="H47" s="158" t="s">
        <v>429</v>
      </c>
      <c r="J47" s="158">
        <v>45</v>
      </c>
      <c r="Q47" s="452" t="s">
        <v>428</v>
      </c>
    </row>
    <row r="48" spans="5:17" x14ac:dyDescent="0.45">
      <c r="E48" s="158" t="s">
        <v>427</v>
      </c>
      <c r="H48" s="158" t="s">
        <v>426</v>
      </c>
      <c r="J48" s="158">
        <v>46</v>
      </c>
      <c r="Q48" s="452" t="s">
        <v>425</v>
      </c>
    </row>
    <row r="49" spans="5:17" x14ac:dyDescent="0.45">
      <c r="E49" s="158" t="s">
        <v>424</v>
      </c>
      <c r="H49" s="158" t="s">
        <v>423</v>
      </c>
      <c r="J49" s="158">
        <v>47</v>
      </c>
      <c r="Q49" s="452" t="s">
        <v>422</v>
      </c>
    </row>
    <row r="50" spans="5:17" x14ac:dyDescent="0.45">
      <c r="H50" s="158" t="s">
        <v>421</v>
      </c>
      <c r="J50" s="158">
        <v>48</v>
      </c>
      <c r="Q50" s="452" t="s">
        <v>420</v>
      </c>
    </row>
    <row r="51" spans="5:17" x14ac:dyDescent="0.45">
      <c r="H51" s="158" t="s">
        <v>419</v>
      </c>
      <c r="J51" s="158">
        <v>49</v>
      </c>
      <c r="Q51" s="452" t="s">
        <v>418</v>
      </c>
    </row>
    <row r="52" spans="5:17" x14ac:dyDescent="0.45">
      <c r="H52" s="158" t="s">
        <v>417</v>
      </c>
      <c r="J52" s="158">
        <v>50</v>
      </c>
      <c r="Q52" s="452" t="s">
        <v>416</v>
      </c>
    </row>
    <row r="53" spans="5:17" x14ac:dyDescent="0.45">
      <c r="H53" s="158" t="s">
        <v>415</v>
      </c>
      <c r="J53" s="158">
        <v>51</v>
      </c>
      <c r="Q53" s="452" t="s">
        <v>414</v>
      </c>
    </row>
    <row r="54" spans="5:17" x14ac:dyDescent="0.45">
      <c r="H54" s="158" t="s">
        <v>413</v>
      </c>
      <c r="J54" s="158">
        <v>52</v>
      </c>
      <c r="Q54" s="452" t="s">
        <v>412</v>
      </c>
    </row>
    <row r="55" spans="5:17" x14ac:dyDescent="0.45">
      <c r="H55" s="158" t="s">
        <v>411</v>
      </c>
      <c r="J55" s="158">
        <v>53</v>
      </c>
      <c r="Q55" s="452" t="s">
        <v>410</v>
      </c>
    </row>
    <row r="56" spans="5:17" x14ac:dyDescent="0.45">
      <c r="H56" s="158" t="s">
        <v>409</v>
      </c>
      <c r="J56" s="158">
        <v>54</v>
      </c>
      <c r="Q56" s="452" t="s">
        <v>408</v>
      </c>
    </row>
    <row r="57" spans="5:17" x14ac:dyDescent="0.45">
      <c r="H57" s="158" t="s">
        <v>407</v>
      </c>
      <c r="J57" s="158">
        <v>55</v>
      </c>
      <c r="Q57" s="452" t="s">
        <v>406</v>
      </c>
    </row>
    <row r="58" spans="5:17" x14ac:dyDescent="0.45">
      <c r="H58" s="158" t="s">
        <v>405</v>
      </c>
      <c r="J58" s="158">
        <v>56</v>
      </c>
      <c r="Q58" s="452" t="s">
        <v>404</v>
      </c>
    </row>
    <row r="59" spans="5:17" x14ac:dyDescent="0.45">
      <c r="H59" s="158" t="s">
        <v>403</v>
      </c>
      <c r="J59" s="158">
        <v>57</v>
      </c>
      <c r="Q59" s="452" t="s">
        <v>402</v>
      </c>
    </row>
    <row r="60" spans="5:17" x14ac:dyDescent="0.45">
      <c r="H60" s="158" t="s">
        <v>401</v>
      </c>
      <c r="J60" s="158">
        <v>58</v>
      </c>
      <c r="Q60" s="452" t="s">
        <v>400</v>
      </c>
    </row>
    <row r="61" spans="5:17" x14ac:dyDescent="0.45">
      <c r="H61" s="158" t="s">
        <v>399</v>
      </c>
      <c r="J61" s="158">
        <v>59</v>
      </c>
      <c r="Q61" s="452" t="s">
        <v>398</v>
      </c>
    </row>
    <row r="62" spans="5:17" x14ac:dyDescent="0.45">
      <c r="H62" s="158" t="s">
        <v>397</v>
      </c>
      <c r="J62" s="158">
        <v>60</v>
      </c>
      <c r="Q62" s="452" t="s">
        <v>396</v>
      </c>
    </row>
    <row r="63" spans="5:17" x14ac:dyDescent="0.45">
      <c r="H63" s="158" t="s">
        <v>395</v>
      </c>
      <c r="J63" s="158">
        <v>61</v>
      </c>
    </row>
    <row r="64" spans="5:17" x14ac:dyDescent="0.45">
      <c r="H64" s="158" t="s">
        <v>394</v>
      </c>
      <c r="J64" s="158">
        <v>62</v>
      </c>
    </row>
    <row r="65" spans="8:10" x14ac:dyDescent="0.45">
      <c r="H65" s="158" t="s">
        <v>393</v>
      </c>
      <c r="J65" s="158">
        <v>63</v>
      </c>
    </row>
    <row r="66" spans="8:10" x14ac:dyDescent="0.45">
      <c r="H66" s="158" t="s">
        <v>392</v>
      </c>
      <c r="J66" s="158">
        <v>64</v>
      </c>
    </row>
    <row r="67" spans="8:10" x14ac:dyDescent="0.45">
      <c r="H67" s="158" t="s">
        <v>391</v>
      </c>
      <c r="J67" s="158">
        <v>65</v>
      </c>
    </row>
    <row r="68" spans="8:10" x14ac:dyDescent="0.45">
      <c r="H68" s="158" t="s">
        <v>390</v>
      </c>
      <c r="J68" s="158">
        <v>66</v>
      </c>
    </row>
    <row r="69" spans="8:10" x14ac:dyDescent="0.45">
      <c r="H69" s="158" t="s">
        <v>389</v>
      </c>
      <c r="J69" s="158">
        <v>67</v>
      </c>
    </row>
    <row r="70" spans="8:10" x14ac:dyDescent="0.45">
      <c r="H70" s="158" t="s">
        <v>388</v>
      </c>
      <c r="J70" s="158">
        <v>68</v>
      </c>
    </row>
    <row r="71" spans="8:10" x14ac:dyDescent="0.45">
      <c r="H71" s="158" t="s">
        <v>387</v>
      </c>
      <c r="J71" s="158">
        <v>69</v>
      </c>
    </row>
    <row r="72" spans="8:10" x14ac:dyDescent="0.45">
      <c r="H72" s="158" t="s">
        <v>386</v>
      </c>
      <c r="J72" s="158">
        <v>70</v>
      </c>
    </row>
    <row r="73" spans="8:10" x14ac:dyDescent="0.45">
      <c r="H73" s="158" t="s">
        <v>385</v>
      </c>
      <c r="J73" s="158">
        <v>71</v>
      </c>
    </row>
    <row r="74" spans="8:10" x14ac:dyDescent="0.45">
      <c r="H74" s="158" t="s">
        <v>384</v>
      </c>
      <c r="J74" s="158">
        <v>72</v>
      </c>
    </row>
    <row r="75" spans="8:10" x14ac:dyDescent="0.45">
      <c r="H75" s="158" t="s">
        <v>383</v>
      </c>
      <c r="J75" s="158">
        <v>73</v>
      </c>
    </row>
    <row r="76" spans="8:10" x14ac:dyDescent="0.45">
      <c r="H76" s="158" t="s">
        <v>382</v>
      </c>
      <c r="J76" s="158">
        <v>74</v>
      </c>
    </row>
    <row r="77" spans="8:10" x14ac:dyDescent="0.45">
      <c r="H77" s="158" t="s">
        <v>381</v>
      </c>
      <c r="J77" s="158">
        <v>75</v>
      </c>
    </row>
    <row r="78" spans="8:10" x14ac:dyDescent="0.45">
      <c r="H78" s="158" t="s">
        <v>380</v>
      </c>
      <c r="J78" s="158">
        <v>76</v>
      </c>
    </row>
    <row r="79" spans="8:10" x14ac:dyDescent="0.45">
      <c r="H79" s="158" t="s">
        <v>379</v>
      </c>
      <c r="J79" s="158">
        <v>77</v>
      </c>
    </row>
    <row r="80" spans="8:10" x14ac:dyDescent="0.45">
      <c r="H80" s="158" t="s">
        <v>378</v>
      </c>
      <c r="J80" s="158">
        <v>78</v>
      </c>
    </row>
    <row r="81" spans="8:10" x14ac:dyDescent="0.45">
      <c r="H81" s="158" t="s">
        <v>377</v>
      </c>
      <c r="J81" s="158">
        <v>79</v>
      </c>
    </row>
    <row r="82" spans="8:10" x14ac:dyDescent="0.45">
      <c r="H82" s="158" t="s">
        <v>376</v>
      </c>
      <c r="J82" s="158">
        <v>80</v>
      </c>
    </row>
    <row r="83" spans="8:10" x14ac:dyDescent="0.45">
      <c r="H83" s="158" t="s">
        <v>375</v>
      </c>
      <c r="J83" s="158">
        <v>81</v>
      </c>
    </row>
    <row r="84" spans="8:10" x14ac:dyDescent="0.45">
      <c r="H84" s="158" t="s">
        <v>374</v>
      </c>
      <c r="J84" s="158">
        <v>82</v>
      </c>
    </row>
    <row r="85" spans="8:10" x14ac:dyDescent="0.45">
      <c r="H85" s="158" t="s">
        <v>373</v>
      </c>
      <c r="J85" s="158">
        <v>83</v>
      </c>
    </row>
    <row r="86" spans="8:10" x14ac:dyDescent="0.45">
      <c r="H86" s="158" t="s">
        <v>372</v>
      </c>
      <c r="J86" s="158">
        <v>84</v>
      </c>
    </row>
    <row r="87" spans="8:10" x14ac:dyDescent="0.45">
      <c r="H87" s="158" t="s">
        <v>371</v>
      </c>
      <c r="J87" s="158">
        <v>85</v>
      </c>
    </row>
    <row r="88" spans="8:10" x14ac:dyDescent="0.45">
      <c r="H88" s="158" t="s">
        <v>370</v>
      </c>
      <c r="J88" s="158">
        <v>86</v>
      </c>
    </row>
    <row r="89" spans="8:10" x14ac:dyDescent="0.45">
      <c r="H89" s="158" t="s">
        <v>369</v>
      </c>
      <c r="J89" s="158">
        <v>87</v>
      </c>
    </row>
    <row r="90" spans="8:10" x14ac:dyDescent="0.45">
      <c r="H90" s="158" t="s">
        <v>368</v>
      </c>
      <c r="J90" s="158">
        <v>88</v>
      </c>
    </row>
    <row r="91" spans="8:10" x14ac:dyDescent="0.45">
      <c r="H91" s="158" t="s">
        <v>367</v>
      </c>
      <c r="J91" s="158">
        <v>89</v>
      </c>
    </row>
    <row r="92" spans="8:10" x14ac:dyDescent="0.45">
      <c r="H92" s="158" t="s">
        <v>366</v>
      </c>
      <c r="J92" s="158">
        <v>90</v>
      </c>
    </row>
    <row r="93" spans="8:10" x14ac:dyDescent="0.45">
      <c r="H93" s="158" t="s">
        <v>365</v>
      </c>
      <c r="J93" s="158">
        <v>91</v>
      </c>
    </row>
    <row r="94" spans="8:10" x14ac:dyDescent="0.45">
      <c r="H94" s="158" t="s">
        <v>364</v>
      </c>
      <c r="J94" s="158">
        <v>92</v>
      </c>
    </row>
    <row r="95" spans="8:10" x14ac:dyDescent="0.45">
      <c r="H95" s="158" t="s">
        <v>363</v>
      </c>
      <c r="J95" s="158">
        <v>93</v>
      </c>
    </row>
    <row r="96" spans="8:10" x14ac:dyDescent="0.45">
      <c r="H96" s="158" t="s">
        <v>362</v>
      </c>
      <c r="J96" s="158">
        <v>94</v>
      </c>
    </row>
    <row r="97" spans="8:10" x14ac:dyDescent="0.45">
      <c r="H97" s="158" t="s">
        <v>361</v>
      </c>
      <c r="J97" s="158">
        <v>95</v>
      </c>
    </row>
    <row r="98" spans="8:10" x14ac:dyDescent="0.45">
      <c r="H98" s="158" t="s">
        <v>360</v>
      </c>
      <c r="J98" s="158">
        <v>96</v>
      </c>
    </row>
    <row r="99" spans="8:10" x14ac:dyDescent="0.45">
      <c r="J99" s="158">
        <v>97</v>
      </c>
    </row>
    <row r="100" spans="8:10" x14ac:dyDescent="0.45">
      <c r="J100" s="158">
        <v>98</v>
      </c>
    </row>
    <row r="101" spans="8:10" x14ac:dyDescent="0.45">
      <c r="J101" s="158">
        <v>99</v>
      </c>
    </row>
  </sheetData>
  <phoneticPr fontId="4"/>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BCD92-A59D-452E-B45C-14BEF2C7C3FB}">
  <sheetPr codeName="Sheet19"/>
  <dimension ref="A2:AA62"/>
  <sheetViews>
    <sheetView view="pageBreakPreview" zoomScaleNormal="100" zoomScaleSheetLayoutView="100" workbookViewId="0"/>
  </sheetViews>
  <sheetFormatPr defaultColWidth="8.59765625" defaultRowHeight="12" customHeight="1" x14ac:dyDescent="0.45"/>
  <cols>
    <col min="1" max="1" width="1.296875" style="230" customWidth="1"/>
    <col min="2" max="26" width="3" style="230" customWidth="1"/>
    <col min="27" max="27" width="1.296875" style="230" customWidth="1"/>
    <col min="28" max="16384" width="8.59765625" style="230"/>
  </cols>
  <sheetData>
    <row r="2" spans="2:26" ht="12" customHeight="1" x14ac:dyDescent="0.45">
      <c r="C2" s="1604" t="s">
        <v>5710</v>
      </c>
      <c r="D2" s="1604"/>
      <c r="E2" s="1604"/>
      <c r="F2" s="1604"/>
      <c r="G2" s="1604"/>
      <c r="H2" s="1604"/>
      <c r="I2" s="1604"/>
      <c r="J2" s="1604"/>
      <c r="K2" s="1604"/>
      <c r="L2" s="1604"/>
      <c r="M2" s="1604"/>
      <c r="N2" s="1604"/>
      <c r="O2" s="1604"/>
      <c r="P2" s="1604"/>
      <c r="Q2" s="1604"/>
      <c r="R2" s="1604"/>
      <c r="S2" s="1604"/>
      <c r="T2" s="1604"/>
      <c r="U2" s="1604"/>
      <c r="V2" s="1604"/>
      <c r="W2" s="1604"/>
      <c r="X2" s="1604"/>
      <c r="Y2" s="1604"/>
    </row>
    <row r="3" spans="2:26" ht="12" customHeight="1" x14ac:dyDescent="0.45">
      <c r="C3" s="1604"/>
      <c r="D3" s="1604"/>
      <c r="E3" s="1604"/>
      <c r="F3" s="1604"/>
      <c r="G3" s="1604"/>
      <c r="H3" s="1604"/>
      <c r="I3" s="1604"/>
      <c r="J3" s="1604"/>
      <c r="K3" s="1604"/>
      <c r="L3" s="1604"/>
      <c r="M3" s="1604"/>
      <c r="N3" s="1604"/>
      <c r="O3" s="1604"/>
      <c r="P3" s="1604"/>
      <c r="Q3" s="1604"/>
      <c r="R3" s="1604"/>
      <c r="S3" s="1604"/>
      <c r="T3" s="1604"/>
      <c r="U3" s="1604"/>
      <c r="V3" s="1604"/>
      <c r="W3" s="1604"/>
      <c r="X3" s="1604"/>
      <c r="Y3" s="1604"/>
    </row>
    <row r="4" spans="2:26" ht="12" customHeight="1" x14ac:dyDescent="0.45">
      <c r="C4" s="1604"/>
      <c r="D4" s="1604"/>
      <c r="E4" s="1604"/>
      <c r="F4" s="1604"/>
      <c r="G4" s="1604"/>
      <c r="H4" s="1604"/>
      <c r="I4" s="1604"/>
      <c r="J4" s="1604"/>
      <c r="K4" s="1604"/>
      <c r="L4" s="1604"/>
      <c r="M4" s="1604"/>
      <c r="N4" s="1604"/>
      <c r="O4" s="1604"/>
      <c r="P4" s="1604"/>
      <c r="Q4" s="1604"/>
      <c r="R4" s="1604"/>
      <c r="S4" s="1604"/>
      <c r="T4" s="1604"/>
      <c r="U4" s="1604"/>
      <c r="V4" s="1604"/>
      <c r="W4" s="1604"/>
      <c r="X4" s="1604"/>
      <c r="Y4" s="1604"/>
    </row>
    <row r="6" spans="2:26" ht="12" customHeight="1" x14ac:dyDescent="0.45">
      <c r="F6" s="1507" t="s">
        <v>8560</v>
      </c>
      <c r="G6" s="1507"/>
      <c r="H6" s="1507"/>
      <c r="I6" s="1507"/>
      <c r="J6" s="1507"/>
      <c r="K6" s="1507"/>
      <c r="L6" s="1507"/>
      <c r="M6" s="1507"/>
      <c r="N6" s="1507"/>
      <c r="O6" s="1507"/>
      <c r="P6" s="1507"/>
      <c r="Q6" s="1507"/>
      <c r="R6" s="1507"/>
      <c r="S6" s="1507"/>
      <c r="T6" s="1507"/>
      <c r="U6" s="1507"/>
      <c r="V6" s="1507"/>
    </row>
    <row r="7" spans="2:26" ht="12" customHeight="1" x14ac:dyDescent="0.45">
      <c r="F7" s="1507"/>
      <c r="G7" s="1507"/>
      <c r="H7" s="1507"/>
      <c r="I7" s="1507"/>
      <c r="J7" s="1507"/>
      <c r="K7" s="1507"/>
      <c r="L7" s="1507"/>
      <c r="M7" s="1507"/>
      <c r="N7" s="1507"/>
      <c r="O7" s="1507"/>
      <c r="P7" s="1507"/>
      <c r="Q7" s="1507"/>
      <c r="R7" s="1507"/>
      <c r="S7" s="1507"/>
      <c r="T7" s="1507"/>
      <c r="U7" s="1507"/>
      <c r="V7" s="1507"/>
    </row>
    <row r="9" spans="2:26" ht="12" customHeight="1" x14ac:dyDescent="0.45">
      <c r="B9" s="1508" t="s">
        <v>5686</v>
      </c>
      <c r="C9" s="1509"/>
      <c r="D9" s="1509"/>
      <c r="E9" s="1509"/>
      <c r="F9" s="1509"/>
      <c r="G9" s="1509"/>
      <c r="H9" s="1510"/>
      <c r="I9" s="1542" t="s">
        <v>5866</v>
      </c>
      <c r="J9" s="1527"/>
      <c r="K9" s="1527"/>
      <c r="L9" s="1527"/>
      <c r="M9" s="1527"/>
      <c r="N9" s="1527"/>
      <c r="O9" s="1527"/>
      <c r="P9" s="1527"/>
      <c r="Q9" s="1527"/>
      <c r="R9" s="1527"/>
      <c r="S9" s="1527"/>
      <c r="T9" s="1527"/>
      <c r="U9" s="1527"/>
      <c r="V9" s="1527"/>
      <c r="W9" s="1527"/>
      <c r="X9" s="1527"/>
      <c r="Y9" s="1527"/>
      <c r="Z9" s="1519"/>
    </row>
    <row r="10" spans="2:26" ht="12" customHeight="1" x14ac:dyDescent="0.45">
      <c r="B10" s="1511"/>
      <c r="C10" s="1512"/>
      <c r="D10" s="1512"/>
      <c r="E10" s="1512"/>
      <c r="F10" s="1512"/>
      <c r="G10" s="1512"/>
      <c r="H10" s="1513"/>
      <c r="I10" s="1546"/>
      <c r="J10" s="1528"/>
      <c r="K10" s="1528"/>
      <c r="L10" s="1528"/>
      <c r="M10" s="1528"/>
      <c r="N10" s="1528"/>
      <c r="O10" s="1528"/>
      <c r="P10" s="1528"/>
      <c r="Q10" s="1528"/>
      <c r="R10" s="1528"/>
      <c r="S10" s="1528"/>
      <c r="T10" s="1528"/>
      <c r="U10" s="1528"/>
      <c r="V10" s="1528"/>
      <c r="W10" s="1528"/>
      <c r="X10" s="1528"/>
      <c r="Y10" s="1528"/>
      <c r="Z10" s="1520"/>
    </row>
    <row r="11" spans="2:26" ht="12" customHeight="1" x14ac:dyDescent="0.45">
      <c r="B11" s="1508" t="s">
        <v>5685</v>
      </c>
      <c r="C11" s="1509"/>
      <c r="D11" s="1509"/>
      <c r="E11" s="1509"/>
      <c r="F11" s="1509"/>
      <c r="G11" s="1509"/>
      <c r="H11" s="1510"/>
      <c r="I11" s="1521"/>
      <c r="J11" s="1522"/>
      <c r="K11" s="1522"/>
      <c r="L11" s="1522"/>
      <c r="M11" s="1522"/>
      <c r="N11" s="1522"/>
      <c r="O11" s="1522"/>
      <c r="P11" s="1522"/>
      <c r="Q11" s="1522"/>
      <c r="R11" s="1537"/>
      <c r="S11" s="1966"/>
      <c r="T11" s="1957"/>
      <c r="U11" s="1957"/>
      <c r="V11" s="1960" t="s">
        <v>76</v>
      </c>
      <c r="W11" s="1957"/>
      <c r="X11" s="1960" t="s">
        <v>139</v>
      </c>
      <c r="Y11" s="1957"/>
      <c r="Z11" s="1963" t="s">
        <v>140</v>
      </c>
    </row>
    <row r="12" spans="2:26" ht="12" customHeight="1" x14ac:dyDescent="0.45">
      <c r="B12" s="1579" t="s">
        <v>5684</v>
      </c>
      <c r="C12" s="1535"/>
      <c r="D12" s="1535"/>
      <c r="E12" s="1535"/>
      <c r="F12" s="1535"/>
      <c r="G12" s="1535"/>
      <c r="H12" s="1536"/>
      <c r="I12" s="1538"/>
      <c r="J12" s="1539"/>
      <c r="K12" s="1539"/>
      <c r="L12" s="1539"/>
      <c r="M12" s="1539"/>
      <c r="N12" s="1539"/>
      <c r="O12" s="1539"/>
      <c r="P12" s="1539"/>
      <c r="Q12" s="1539"/>
      <c r="R12" s="1540"/>
      <c r="S12" s="1967"/>
      <c r="T12" s="1958"/>
      <c r="U12" s="1958"/>
      <c r="V12" s="1961"/>
      <c r="W12" s="1958"/>
      <c r="X12" s="1961"/>
      <c r="Y12" s="1958"/>
      <c r="Z12" s="1964"/>
    </row>
    <row r="13" spans="2:26" ht="12" customHeight="1" x14ac:dyDescent="0.45">
      <c r="B13" s="1579" t="s">
        <v>5683</v>
      </c>
      <c r="C13" s="1535"/>
      <c r="D13" s="1535"/>
      <c r="E13" s="1535"/>
      <c r="F13" s="1535"/>
      <c r="G13" s="1535"/>
      <c r="H13" s="1536"/>
      <c r="I13" s="1538"/>
      <c r="J13" s="1539"/>
      <c r="K13" s="1539"/>
      <c r="L13" s="1539"/>
      <c r="M13" s="1539"/>
      <c r="N13" s="1539"/>
      <c r="O13" s="1539"/>
      <c r="P13" s="1539"/>
      <c r="Q13" s="1539"/>
      <c r="R13" s="1540"/>
      <c r="S13" s="1967"/>
      <c r="T13" s="1958"/>
      <c r="U13" s="1958"/>
      <c r="V13" s="1961"/>
      <c r="W13" s="1958"/>
      <c r="X13" s="1961"/>
      <c r="Y13" s="1958"/>
      <c r="Z13" s="1964"/>
    </row>
    <row r="14" spans="2:26" ht="12" customHeight="1" x14ac:dyDescent="0.45">
      <c r="B14" s="264" t="s">
        <v>5682</v>
      </c>
      <c r="C14" s="263"/>
      <c r="D14" s="263"/>
      <c r="E14" s="263"/>
      <c r="F14" s="263"/>
      <c r="G14" s="263"/>
      <c r="H14" s="262"/>
      <c r="I14" s="1523"/>
      <c r="J14" s="1524"/>
      <c r="K14" s="1524"/>
      <c r="L14" s="1524"/>
      <c r="M14" s="1524"/>
      <c r="N14" s="1524"/>
      <c r="O14" s="1524"/>
      <c r="P14" s="1524"/>
      <c r="Q14" s="1524"/>
      <c r="R14" s="1541"/>
      <c r="S14" s="1968"/>
      <c r="T14" s="1959"/>
      <c r="U14" s="1959"/>
      <c r="V14" s="1962"/>
      <c r="W14" s="1959"/>
      <c r="X14" s="1962"/>
      <c r="Y14" s="1959"/>
      <c r="Z14" s="1965"/>
    </row>
    <row r="15" spans="2:26" ht="12" customHeight="1" x14ac:dyDescent="0.45">
      <c r="B15" s="1483" t="s">
        <v>5681</v>
      </c>
      <c r="C15" s="1483"/>
      <c r="D15" s="1483"/>
      <c r="E15" s="1483"/>
      <c r="F15" s="1483"/>
      <c r="G15" s="1484" t="s">
        <v>806</v>
      </c>
      <c r="H15" s="1484"/>
      <c r="I15" s="1485"/>
      <c r="J15" s="1485"/>
      <c r="K15" s="1485"/>
      <c r="L15" s="1485"/>
      <c r="M15" s="1485"/>
      <c r="N15" s="1485"/>
      <c r="O15" s="1485"/>
      <c r="P15" s="1485"/>
      <c r="Q15" s="1485"/>
      <c r="R15" s="1485"/>
      <c r="S15" s="1485"/>
      <c r="T15" s="1485"/>
      <c r="U15" s="1485"/>
      <c r="V15" s="1485"/>
      <c r="W15" s="1485"/>
      <c r="X15" s="1485"/>
      <c r="Y15" s="1485"/>
      <c r="Z15" s="1485"/>
    </row>
    <row r="16" spans="2:26" ht="12" customHeight="1" x14ac:dyDescent="0.45">
      <c r="B16" s="1483"/>
      <c r="C16" s="1483"/>
      <c r="D16" s="1483"/>
      <c r="E16" s="1483"/>
      <c r="F16" s="1483"/>
      <c r="G16" s="1484"/>
      <c r="H16" s="1484"/>
      <c r="I16" s="1485"/>
      <c r="J16" s="1485"/>
      <c r="K16" s="1485"/>
      <c r="L16" s="1485"/>
      <c r="M16" s="1485"/>
      <c r="N16" s="1485"/>
      <c r="O16" s="1485"/>
      <c r="P16" s="1485"/>
      <c r="Q16" s="1485"/>
      <c r="R16" s="1485"/>
      <c r="S16" s="1485"/>
      <c r="T16" s="1485"/>
      <c r="U16" s="1485"/>
      <c r="V16" s="1485"/>
      <c r="W16" s="1485"/>
      <c r="X16" s="1485"/>
      <c r="Y16" s="1485"/>
      <c r="Z16" s="1485"/>
    </row>
    <row r="17" spans="2:26" ht="12" customHeight="1" x14ac:dyDescent="0.45">
      <c r="B17" s="1483"/>
      <c r="C17" s="1483"/>
      <c r="D17" s="1483"/>
      <c r="E17" s="1483"/>
      <c r="F17" s="1483"/>
      <c r="G17" s="1486" t="s">
        <v>5578</v>
      </c>
      <c r="H17" s="1486"/>
      <c r="I17" s="1054" t="s">
        <v>3</v>
      </c>
      <c r="J17" s="1054"/>
      <c r="K17" s="1054"/>
      <c r="L17" s="1050"/>
      <c r="M17" s="1072"/>
      <c r="N17" s="21" t="s">
        <v>4</v>
      </c>
      <c r="O17" s="1073"/>
      <c r="P17" s="1051"/>
      <c r="Q17" s="1051"/>
      <c r="R17" s="808"/>
      <c r="S17" s="809"/>
      <c r="T17" s="809"/>
      <c r="U17" s="809"/>
      <c r="V17" s="809"/>
      <c r="W17" s="809"/>
      <c r="X17" s="250"/>
      <c r="Y17" s="250"/>
      <c r="Z17" s="249"/>
    </row>
    <row r="18" spans="2:26" ht="12" customHeight="1" x14ac:dyDescent="0.45">
      <c r="B18" s="1483"/>
      <c r="C18" s="1483"/>
      <c r="D18" s="1483"/>
      <c r="E18" s="1483"/>
      <c r="F18" s="1483"/>
      <c r="G18" s="1486"/>
      <c r="H18" s="1486"/>
      <c r="I18" s="1054" t="s">
        <v>5</v>
      </c>
      <c r="J18" s="1054"/>
      <c r="K18" s="1055"/>
      <c r="L18" s="1107"/>
      <c r="M18" s="1108"/>
      <c r="N18" s="1108"/>
      <c r="O18" s="1109"/>
      <c r="P18" s="201" t="s">
        <v>6</v>
      </c>
      <c r="Q18" s="8"/>
      <c r="R18" s="200"/>
      <c r="S18" s="1107"/>
      <c r="T18" s="1108"/>
      <c r="U18" s="1108"/>
      <c r="V18" s="1108"/>
      <c r="W18" s="1108"/>
      <c r="X18" s="1108"/>
      <c r="Y18" s="1108"/>
      <c r="Z18" s="1109"/>
    </row>
    <row r="19" spans="2:26" ht="12" customHeight="1" x14ac:dyDescent="0.45">
      <c r="B19" s="1483"/>
      <c r="C19" s="1483"/>
      <c r="D19" s="1483"/>
      <c r="E19" s="1483"/>
      <c r="F19" s="1483"/>
      <c r="G19" s="1486"/>
      <c r="H19" s="1486"/>
      <c r="I19" s="1054" t="s">
        <v>8536</v>
      </c>
      <c r="J19" s="1054"/>
      <c r="K19" s="1055"/>
      <c r="L19" s="1050"/>
      <c r="M19" s="1051"/>
      <c r="N19" s="1051"/>
      <c r="O19" s="1052"/>
      <c r="P19" s="1969" t="s">
        <v>7</v>
      </c>
      <c r="Q19" s="1970"/>
      <c r="R19" s="1971"/>
      <c r="S19" s="1050"/>
      <c r="T19" s="1051"/>
      <c r="U19" s="1051"/>
      <c r="V19" s="1051"/>
      <c r="W19" s="1051"/>
      <c r="X19" s="1051"/>
      <c r="Y19" s="1051"/>
      <c r="Z19" s="1052"/>
    </row>
    <row r="20" spans="2:26" ht="12" customHeight="1" x14ac:dyDescent="0.45">
      <c r="B20" s="1483"/>
      <c r="C20" s="1483"/>
      <c r="D20" s="1483"/>
      <c r="E20" s="1483"/>
      <c r="F20" s="1483"/>
      <c r="G20" s="1486"/>
      <c r="H20" s="1486"/>
      <c r="I20" s="1111" t="s">
        <v>8</v>
      </c>
      <c r="J20" s="1111"/>
      <c r="K20" s="1111"/>
      <c r="L20" s="1972"/>
      <c r="M20" s="1973"/>
      <c r="N20" s="1973"/>
      <c r="O20" s="1973"/>
      <c r="P20" s="1973"/>
      <c r="Q20" s="1973"/>
      <c r="R20" s="1973"/>
      <c r="S20" s="1973"/>
      <c r="T20" s="1973"/>
      <c r="U20" s="1973"/>
      <c r="V20" s="1973"/>
      <c r="W20" s="1973"/>
      <c r="X20" s="1973"/>
      <c r="Y20" s="1973"/>
      <c r="Z20" s="1974"/>
    </row>
    <row r="21" spans="2:26" ht="12" customHeight="1" x14ac:dyDescent="0.45">
      <c r="B21" s="1556" t="s">
        <v>5577</v>
      </c>
      <c r="C21" s="1484" t="s">
        <v>5576</v>
      </c>
      <c r="D21" s="1484"/>
      <c r="E21" s="1484"/>
      <c r="F21" s="1484"/>
      <c r="G21" s="1484"/>
      <c r="H21" s="1484"/>
      <c r="I21" s="1486" t="s">
        <v>628</v>
      </c>
      <c r="J21" s="1486"/>
      <c r="K21" s="1486"/>
      <c r="L21" s="1486"/>
      <c r="M21" s="1486"/>
      <c r="N21" s="1486"/>
      <c r="O21" s="1486"/>
      <c r="P21" s="1486"/>
      <c r="Q21" s="1486"/>
      <c r="R21" s="1486" t="s">
        <v>625</v>
      </c>
      <c r="S21" s="1486"/>
      <c r="T21" s="1486"/>
      <c r="U21" s="1486"/>
      <c r="V21" s="1486"/>
      <c r="W21" s="1486"/>
      <c r="X21" s="1486"/>
      <c r="Y21" s="1486"/>
      <c r="Z21" s="1486"/>
    </row>
    <row r="22" spans="2:26" ht="12" customHeight="1" x14ac:dyDescent="0.45">
      <c r="B22" s="1556"/>
      <c r="C22" s="1485"/>
      <c r="D22" s="1485"/>
      <c r="E22" s="1485"/>
      <c r="F22" s="1485"/>
      <c r="G22" s="1485"/>
      <c r="H22" s="1485"/>
      <c r="I22" s="1485"/>
      <c r="J22" s="1485"/>
      <c r="K22" s="1485"/>
      <c r="L22" s="1485"/>
      <c r="M22" s="1485"/>
      <c r="N22" s="1485"/>
      <c r="O22" s="1485"/>
      <c r="P22" s="1485"/>
      <c r="Q22" s="1485"/>
      <c r="R22" s="1485"/>
      <c r="S22" s="1485"/>
      <c r="T22" s="1485"/>
      <c r="U22" s="1485"/>
      <c r="V22" s="1485"/>
      <c r="W22" s="1485"/>
      <c r="X22" s="1485"/>
      <c r="Y22" s="1485"/>
      <c r="Z22" s="1485"/>
    </row>
    <row r="23" spans="2:26" ht="12" customHeight="1" x14ac:dyDescent="0.45">
      <c r="B23" s="1556"/>
      <c r="C23" s="1485"/>
      <c r="D23" s="1485"/>
      <c r="E23" s="1485"/>
      <c r="F23" s="1485"/>
      <c r="G23" s="1485"/>
      <c r="H23" s="1485"/>
      <c r="I23" s="1485"/>
      <c r="J23" s="1485"/>
      <c r="K23" s="1485"/>
      <c r="L23" s="1485"/>
      <c r="M23" s="1485"/>
      <c r="N23" s="1485"/>
      <c r="O23" s="1485"/>
      <c r="P23" s="1485"/>
      <c r="Q23" s="1485"/>
      <c r="R23" s="1485"/>
      <c r="S23" s="1485"/>
      <c r="T23" s="1485"/>
      <c r="U23" s="1485"/>
      <c r="V23" s="1485"/>
      <c r="W23" s="1485"/>
      <c r="X23" s="1485"/>
      <c r="Y23" s="1485"/>
      <c r="Z23" s="1485"/>
    </row>
    <row r="24" spans="2:26" ht="12" customHeight="1" x14ac:dyDescent="0.45">
      <c r="B24" s="1556"/>
      <c r="C24" s="1485"/>
      <c r="D24" s="1485"/>
      <c r="E24" s="1485"/>
      <c r="F24" s="1485"/>
      <c r="G24" s="1485"/>
      <c r="H24" s="1485"/>
      <c r="I24" s="1485"/>
      <c r="J24" s="1485"/>
      <c r="K24" s="1485"/>
      <c r="L24" s="1485"/>
      <c r="M24" s="1485"/>
      <c r="N24" s="1485"/>
      <c r="O24" s="1485"/>
      <c r="P24" s="1485"/>
      <c r="Q24" s="1485"/>
      <c r="R24" s="1485"/>
      <c r="S24" s="1485"/>
      <c r="T24" s="1485"/>
      <c r="U24" s="1485"/>
      <c r="V24" s="1485"/>
      <c r="W24" s="1485"/>
      <c r="X24" s="1485"/>
      <c r="Y24" s="1485"/>
      <c r="Z24" s="1485"/>
    </row>
    <row r="25" spans="2:26" ht="12" customHeight="1" x14ac:dyDescent="0.45">
      <c r="B25" s="1556"/>
      <c r="C25" s="1485"/>
      <c r="D25" s="1485"/>
      <c r="E25" s="1485"/>
      <c r="F25" s="1485"/>
      <c r="G25" s="1485"/>
      <c r="H25" s="1485"/>
      <c r="I25" s="1485"/>
      <c r="J25" s="1485"/>
      <c r="K25" s="1485"/>
      <c r="L25" s="1485"/>
      <c r="M25" s="1485"/>
      <c r="N25" s="1485"/>
      <c r="O25" s="1485"/>
      <c r="P25" s="1485"/>
      <c r="Q25" s="1485"/>
      <c r="R25" s="1485"/>
      <c r="S25" s="1485"/>
      <c r="T25" s="1485"/>
      <c r="U25" s="1485"/>
      <c r="V25" s="1485"/>
      <c r="W25" s="1485"/>
      <c r="X25" s="1485"/>
      <c r="Y25" s="1485"/>
      <c r="Z25" s="1485"/>
    </row>
    <row r="26" spans="2:26" ht="12" customHeight="1" x14ac:dyDescent="0.45">
      <c r="B26" s="1730" t="s">
        <v>5591</v>
      </c>
      <c r="C26" s="1730"/>
      <c r="D26" s="1730"/>
      <c r="E26" s="1730"/>
      <c r="F26" s="1730"/>
      <c r="G26" s="1730"/>
      <c r="H26" s="1730"/>
      <c r="I26" s="1950"/>
      <c r="J26" s="1951"/>
      <c r="K26" s="835"/>
      <c r="L26" s="442" t="s">
        <v>76</v>
      </c>
      <c r="M26" s="835"/>
      <c r="N26" s="442" t="s">
        <v>77</v>
      </c>
      <c r="O26" s="835"/>
      <c r="P26" s="443" t="s">
        <v>140</v>
      </c>
      <c r="Z26" s="447"/>
    </row>
    <row r="27" spans="2:26" ht="12" customHeight="1" x14ac:dyDescent="0.45">
      <c r="B27" s="1484" t="s">
        <v>43</v>
      </c>
      <c r="C27" s="1484"/>
      <c r="D27" s="1484"/>
      <c r="E27" s="1484"/>
      <c r="F27" s="1484"/>
      <c r="G27" s="1484"/>
      <c r="H27" s="1484"/>
      <c r="I27" s="1486"/>
      <c r="J27" s="1486"/>
      <c r="K27" s="1486"/>
      <c r="L27" s="1486"/>
      <c r="M27" s="1486"/>
      <c r="N27" s="1486"/>
      <c r="O27" s="1486"/>
      <c r="P27" s="1486"/>
      <c r="Q27" s="1486"/>
      <c r="R27" s="1486"/>
      <c r="S27" s="1486"/>
      <c r="T27" s="1486"/>
      <c r="U27" s="1486"/>
      <c r="V27" s="1486"/>
      <c r="W27" s="1486"/>
      <c r="X27" s="1486"/>
      <c r="Y27" s="1486"/>
      <c r="Z27" s="1486"/>
    </row>
    <row r="28" spans="2:26" ht="12" customHeight="1" x14ac:dyDescent="0.45">
      <c r="B28" s="1484"/>
      <c r="C28" s="1484"/>
      <c r="D28" s="1484"/>
      <c r="E28" s="1484"/>
      <c r="F28" s="1484"/>
      <c r="G28" s="1484"/>
      <c r="H28" s="1484"/>
      <c r="I28" s="1486"/>
      <c r="J28" s="1486"/>
      <c r="K28" s="1486"/>
      <c r="L28" s="1486"/>
      <c r="M28" s="1486"/>
      <c r="N28" s="1486"/>
      <c r="O28" s="1486"/>
      <c r="P28" s="1486"/>
      <c r="Q28" s="1486"/>
      <c r="R28" s="1486"/>
      <c r="S28" s="1486"/>
      <c r="T28" s="1486"/>
      <c r="U28" s="1486"/>
      <c r="V28" s="1486"/>
      <c r="W28" s="1486"/>
      <c r="X28" s="1486"/>
      <c r="Y28" s="1486"/>
      <c r="Z28" s="1486"/>
    </row>
    <row r="29" spans="2:26" ht="12" customHeight="1" x14ac:dyDescent="0.45">
      <c r="B29" s="1484"/>
      <c r="C29" s="1484"/>
      <c r="D29" s="1484"/>
      <c r="E29" s="1484"/>
      <c r="F29" s="1484"/>
      <c r="G29" s="1484"/>
      <c r="H29" s="1484"/>
      <c r="I29" s="1486"/>
      <c r="J29" s="1486"/>
      <c r="K29" s="1486"/>
      <c r="L29" s="1486"/>
      <c r="M29" s="1486"/>
      <c r="N29" s="1486"/>
      <c r="O29" s="1486"/>
      <c r="P29" s="1486"/>
      <c r="Q29" s="1486"/>
      <c r="R29" s="1486"/>
      <c r="S29" s="1486"/>
      <c r="T29" s="1486"/>
      <c r="U29" s="1486"/>
      <c r="V29" s="1486"/>
      <c r="W29" s="1486"/>
      <c r="X29" s="1486"/>
      <c r="Y29" s="1486"/>
      <c r="Z29" s="1486"/>
    </row>
    <row r="30" spans="2:26" ht="12" customHeight="1" x14ac:dyDescent="0.45">
      <c r="B30" s="265"/>
      <c r="C30" s="265"/>
      <c r="D30" s="265"/>
      <c r="E30" s="265"/>
      <c r="F30" s="265"/>
      <c r="G30" s="265"/>
      <c r="H30" s="265"/>
      <c r="I30" s="257"/>
      <c r="J30" s="257"/>
      <c r="K30" s="257"/>
      <c r="L30" s="257"/>
      <c r="M30" s="257"/>
      <c r="N30" s="257"/>
      <c r="O30" s="257"/>
      <c r="P30" s="257"/>
      <c r="Q30" s="257"/>
      <c r="R30" s="257"/>
      <c r="S30" s="257"/>
      <c r="T30" s="257"/>
      <c r="U30" s="257"/>
      <c r="V30" s="257"/>
      <c r="W30" s="257"/>
      <c r="X30" s="257"/>
      <c r="Y30" s="257"/>
      <c r="Z30" s="257"/>
    </row>
    <row r="31" spans="2:26" ht="12" customHeight="1" x14ac:dyDescent="0.45">
      <c r="B31" s="405" t="s">
        <v>5680</v>
      </c>
    </row>
    <row r="33" spans="1:27" ht="12" customHeight="1" x14ac:dyDescent="0.45">
      <c r="C33" s="1514"/>
      <c r="D33" s="1514"/>
      <c r="E33" s="826"/>
      <c r="F33" s="230" t="s">
        <v>76</v>
      </c>
      <c r="G33" s="826"/>
      <c r="H33" s="230" t="s">
        <v>77</v>
      </c>
      <c r="I33" s="826"/>
      <c r="J33" s="230" t="s">
        <v>140</v>
      </c>
    </row>
    <row r="35" spans="1:27" ht="12" customHeight="1" x14ac:dyDescent="0.45">
      <c r="C35" s="1056" t="s">
        <v>48</v>
      </c>
      <c r="D35" s="1056"/>
      <c r="E35" s="1057" t="s">
        <v>49</v>
      </c>
      <c r="F35" s="1057"/>
      <c r="G35" s="1057"/>
      <c r="H35" s="1057"/>
      <c r="I35" s="1057"/>
      <c r="J35" s="1057"/>
      <c r="K35" s="1057"/>
      <c r="L35" s="3"/>
      <c r="M35" s="1053" t="s">
        <v>3</v>
      </c>
      <c r="N35" s="1054"/>
      <c r="O35" s="1054"/>
      <c r="P35" s="1050"/>
      <c r="Q35" s="1072"/>
      <c r="R35" s="21" t="s">
        <v>4</v>
      </c>
      <c r="S35" s="1073"/>
      <c r="T35" s="1072"/>
      <c r="U35" s="7"/>
      <c r="V35" s="7"/>
      <c r="W35" s="7"/>
      <c r="X35" s="7"/>
      <c r="Y35" s="7"/>
      <c r="Z35" s="9"/>
    </row>
    <row r="36" spans="1:27" ht="12" customHeight="1" x14ac:dyDescent="0.45">
      <c r="C36" s="1056"/>
      <c r="D36" s="1056"/>
      <c r="E36" s="1057"/>
      <c r="F36" s="1057"/>
      <c r="G36" s="1057"/>
      <c r="H36" s="1057"/>
      <c r="I36" s="1057"/>
      <c r="J36" s="1057"/>
      <c r="K36" s="1057"/>
      <c r="L36" s="20"/>
      <c r="M36" s="1053" t="s">
        <v>5</v>
      </c>
      <c r="N36" s="1054"/>
      <c r="O36" s="1055"/>
      <c r="P36" s="1050"/>
      <c r="Q36" s="1051"/>
      <c r="R36" s="1052"/>
      <c r="S36" s="1074" t="s">
        <v>6</v>
      </c>
      <c r="T36" s="1075"/>
      <c r="U36" s="1055"/>
      <c r="V36" s="1050"/>
      <c r="W36" s="1051"/>
      <c r="X36" s="1051"/>
      <c r="Y36" s="1051"/>
      <c r="Z36" s="1052"/>
    </row>
    <row r="37" spans="1:27" ht="12" customHeight="1" x14ac:dyDescent="0.45">
      <c r="C37" s="1056"/>
      <c r="D37" s="1056"/>
      <c r="E37" s="1057"/>
      <c r="F37" s="1057"/>
      <c r="G37" s="1057"/>
      <c r="H37" s="1057"/>
      <c r="I37" s="1057"/>
      <c r="J37" s="1057"/>
      <c r="K37" s="1057"/>
      <c r="L37" s="20"/>
      <c r="M37" s="1053" t="s">
        <v>8536</v>
      </c>
      <c r="N37" s="1054"/>
      <c r="O37" s="1055"/>
      <c r="P37" s="1050"/>
      <c r="Q37" s="1051"/>
      <c r="R37" s="1052"/>
      <c r="S37" s="1053" t="s">
        <v>7</v>
      </c>
      <c r="T37" s="1054"/>
      <c r="U37" s="1055"/>
      <c r="V37" s="1050"/>
      <c r="W37" s="1051"/>
      <c r="X37" s="1051"/>
      <c r="Y37" s="1051"/>
      <c r="Z37" s="1052"/>
    </row>
    <row r="38" spans="1:27" ht="12" customHeight="1" x14ac:dyDescent="0.45">
      <c r="C38" s="4"/>
      <c r="D38" s="4"/>
      <c r="E38" s="22"/>
      <c r="F38" s="22"/>
      <c r="G38" s="22"/>
      <c r="H38" s="22"/>
      <c r="I38" s="22"/>
      <c r="J38" s="22"/>
      <c r="K38" s="22"/>
      <c r="L38" s="20"/>
      <c r="M38" s="1053" t="s">
        <v>8</v>
      </c>
      <c r="N38" s="1054"/>
      <c r="O38" s="1054"/>
      <c r="P38" s="1070"/>
      <c r="Q38" s="1070"/>
      <c r="R38" s="1070"/>
      <c r="S38" s="1070"/>
      <c r="T38" s="1070"/>
      <c r="U38" s="1070"/>
      <c r="V38" s="1070"/>
      <c r="W38" s="1070"/>
      <c r="X38" s="1070"/>
      <c r="Y38" s="1070"/>
      <c r="Z38" s="1070"/>
    </row>
    <row r="39" spans="1:27" ht="12" customHeight="1" x14ac:dyDescent="0.45">
      <c r="C39" s="3"/>
      <c r="D39" s="3"/>
      <c r="E39" s="3"/>
      <c r="F39" s="3"/>
      <c r="G39" s="3"/>
      <c r="H39" s="19"/>
      <c r="I39" s="19"/>
      <c r="J39" s="20"/>
      <c r="K39" s="20"/>
      <c r="L39" s="20"/>
      <c r="M39" s="3"/>
      <c r="N39" s="3"/>
      <c r="O39" s="3"/>
      <c r="P39" s="3"/>
      <c r="Q39" s="3"/>
      <c r="R39" s="3"/>
      <c r="S39" s="3"/>
      <c r="T39" s="3"/>
      <c r="U39" s="3"/>
      <c r="V39" s="3"/>
      <c r="W39" s="3"/>
      <c r="X39" s="3"/>
      <c r="Y39" s="3"/>
      <c r="Z39" s="3"/>
    </row>
    <row r="40" spans="1:27" s="254" customFormat="1" ht="25.5" customHeight="1" x14ac:dyDescent="0.15">
      <c r="A40" s="3"/>
      <c r="C40" s="1056" t="s">
        <v>50</v>
      </c>
      <c r="D40" s="1056"/>
      <c r="E40" s="1057" t="s">
        <v>51</v>
      </c>
      <c r="F40" s="1057"/>
      <c r="G40" s="1057"/>
      <c r="H40" s="1057"/>
      <c r="I40" s="1057"/>
      <c r="J40" s="1057"/>
      <c r="K40" s="1057"/>
      <c r="M40" s="1060" t="s">
        <v>52</v>
      </c>
      <c r="N40" s="1061"/>
      <c r="O40" s="1061"/>
      <c r="P40" s="1061"/>
      <c r="Q40" s="1061"/>
      <c r="R40" s="1061"/>
      <c r="S40" s="1062"/>
      <c r="T40" s="1516"/>
      <c r="U40" s="1517"/>
      <c r="V40" s="1517"/>
      <c r="W40" s="1517"/>
      <c r="X40" s="1517"/>
      <c r="Y40" s="1517"/>
      <c r="Z40" s="1518"/>
    </row>
    <row r="41" spans="1:27" s="254" customFormat="1" ht="25.5" customHeight="1" x14ac:dyDescent="0.15">
      <c r="A41" s="3"/>
      <c r="B41" s="19"/>
      <c r="C41" s="19"/>
      <c r="D41" s="20"/>
      <c r="E41" s="20"/>
      <c r="F41" s="20"/>
      <c r="G41" s="20"/>
      <c r="H41" s="20"/>
      <c r="I41" s="20"/>
      <c r="J41" s="20"/>
      <c r="K41" s="20"/>
      <c r="M41" s="1060" t="s">
        <v>53</v>
      </c>
      <c r="N41" s="1061"/>
      <c r="O41" s="1061"/>
      <c r="P41" s="1061"/>
      <c r="Q41" s="1061"/>
      <c r="R41" s="1061"/>
      <c r="S41" s="1062"/>
      <c r="T41" s="1060"/>
      <c r="U41" s="1061"/>
      <c r="V41" s="1061"/>
      <c r="W41" s="1061"/>
      <c r="X41" s="1061"/>
      <c r="Y41" s="1061"/>
      <c r="Z41" s="1062"/>
    </row>
    <row r="42" spans="1:27" ht="12" customHeight="1" x14ac:dyDescent="0.45">
      <c r="C42" s="26"/>
      <c r="D42" s="26"/>
      <c r="E42" s="20"/>
      <c r="F42" s="20"/>
      <c r="G42" s="20"/>
      <c r="H42" s="20"/>
      <c r="I42" s="20"/>
      <c r="J42" s="20"/>
      <c r="K42" s="20"/>
      <c r="L42" s="3"/>
      <c r="M42" s="197"/>
      <c r="N42" s="197"/>
      <c r="O42" s="197"/>
      <c r="P42" s="197"/>
      <c r="Q42" s="197"/>
      <c r="R42" s="197"/>
      <c r="S42" s="197"/>
      <c r="T42" s="197"/>
      <c r="U42" s="197"/>
      <c r="V42" s="197"/>
      <c r="W42" s="197"/>
      <c r="X42" s="197"/>
      <c r="Y42" s="197"/>
      <c r="Z42" s="197"/>
    </row>
    <row r="43" spans="1:27" ht="12" customHeight="1" x14ac:dyDescent="0.45">
      <c r="D43" s="3"/>
      <c r="E43" s="24" t="s">
        <v>54</v>
      </c>
      <c r="F43" s="24"/>
      <c r="G43" s="24"/>
      <c r="H43" s="3"/>
      <c r="I43" s="3"/>
      <c r="J43" s="3"/>
      <c r="K43" s="3"/>
      <c r="L43" s="3"/>
    </row>
    <row r="44" spans="1:27" ht="12" customHeight="1" x14ac:dyDescent="0.45">
      <c r="D44" s="3"/>
      <c r="E44" s="1063" t="s">
        <v>55</v>
      </c>
      <c r="F44" s="1063"/>
      <c r="G44" s="1063"/>
      <c r="H44" s="1905"/>
      <c r="I44" s="1906"/>
      <c r="J44" s="4" t="s">
        <v>56</v>
      </c>
      <c r="K44" s="4"/>
      <c r="L44" s="3"/>
    </row>
    <row r="47" spans="1:27" ht="12" customHeight="1" x14ac:dyDescent="0.45">
      <c r="B47" s="257" t="s">
        <v>57</v>
      </c>
    </row>
    <row r="48" spans="1:27" ht="12" customHeight="1" x14ac:dyDescent="0.45">
      <c r="B48" s="406">
        <v>1</v>
      </c>
      <c r="C48" s="1482" t="s">
        <v>5725</v>
      </c>
      <c r="D48" s="1482"/>
      <c r="E48" s="1482"/>
      <c r="F48" s="1482"/>
      <c r="G48" s="1482"/>
      <c r="H48" s="1482"/>
      <c r="I48" s="1482"/>
      <c r="J48" s="1482"/>
      <c r="K48" s="1482"/>
      <c r="L48" s="1482"/>
      <c r="M48" s="1482"/>
      <c r="N48" s="1482"/>
      <c r="O48" s="1482"/>
      <c r="P48" s="1482"/>
      <c r="Q48" s="1482"/>
      <c r="R48" s="1482"/>
      <c r="S48" s="1482"/>
      <c r="T48" s="1482"/>
      <c r="U48" s="1482"/>
      <c r="V48" s="1482"/>
      <c r="W48" s="1482"/>
      <c r="X48" s="1482"/>
      <c r="Y48" s="1482"/>
      <c r="Z48" s="1482"/>
      <c r="AA48" s="1482"/>
    </row>
    <row r="49" spans="2:27" ht="4.5" customHeight="1" x14ac:dyDescent="0.45">
      <c r="B49" s="406"/>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row>
    <row r="50" spans="2:27" ht="18" customHeight="1" x14ac:dyDescent="0.45">
      <c r="B50" s="406">
        <v>2</v>
      </c>
      <c r="C50" s="1482" t="s">
        <v>5713</v>
      </c>
      <c r="D50" s="1482"/>
      <c r="E50" s="1482"/>
      <c r="F50" s="1482"/>
      <c r="G50" s="1482"/>
      <c r="H50" s="1482"/>
      <c r="I50" s="1482"/>
      <c r="J50" s="1482"/>
      <c r="K50" s="1482"/>
      <c r="L50" s="1482"/>
      <c r="M50" s="1482"/>
      <c r="N50" s="1482"/>
      <c r="O50" s="1482"/>
      <c r="P50" s="1482"/>
      <c r="Q50" s="1482"/>
      <c r="R50" s="1482"/>
      <c r="S50" s="1482"/>
      <c r="T50" s="1482"/>
      <c r="U50" s="1482"/>
      <c r="V50" s="1482"/>
      <c r="W50" s="1482"/>
      <c r="X50" s="1482"/>
      <c r="Y50" s="1482"/>
      <c r="Z50" s="1482"/>
      <c r="AA50" s="1482"/>
    </row>
    <row r="51" spans="2:27" ht="4.5" customHeight="1" x14ac:dyDescent="0.45">
      <c r="B51" s="406"/>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row>
    <row r="52" spans="2:27" ht="96" customHeight="1" x14ac:dyDescent="0.45">
      <c r="B52" s="406">
        <v>3</v>
      </c>
      <c r="C52" s="1482" t="s">
        <v>5745</v>
      </c>
      <c r="D52" s="1482"/>
      <c r="E52" s="1482"/>
      <c r="F52" s="1482"/>
      <c r="G52" s="1482"/>
      <c r="H52" s="1482"/>
      <c r="I52" s="1482"/>
      <c r="J52" s="1482"/>
      <c r="K52" s="1482"/>
      <c r="L52" s="1482"/>
      <c r="M52" s="1482"/>
      <c r="N52" s="1482"/>
      <c r="O52" s="1482"/>
      <c r="P52" s="1482"/>
      <c r="Q52" s="1482"/>
      <c r="R52" s="1482"/>
      <c r="S52" s="1482"/>
      <c r="T52" s="1482"/>
      <c r="U52" s="1482"/>
      <c r="V52" s="1482"/>
      <c r="W52" s="1482"/>
      <c r="X52" s="1482"/>
      <c r="Y52" s="1482"/>
      <c r="Z52" s="1482"/>
      <c r="AA52" s="1482"/>
    </row>
    <row r="53" spans="2:27" ht="4.5" customHeight="1" x14ac:dyDescent="0.45">
      <c r="B53" s="406"/>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row>
    <row r="54" spans="2:27" ht="40.049999999999997" customHeight="1" x14ac:dyDescent="0.45">
      <c r="B54" s="406">
        <v>4</v>
      </c>
      <c r="C54" s="1482" t="s">
        <v>5746</v>
      </c>
      <c r="D54" s="1482"/>
      <c r="E54" s="1482"/>
      <c r="F54" s="1482"/>
      <c r="G54" s="1482"/>
      <c r="H54" s="1482"/>
      <c r="I54" s="1482"/>
      <c r="J54" s="1482"/>
      <c r="K54" s="1482"/>
      <c r="L54" s="1482"/>
      <c r="M54" s="1482"/>
      <c r="N54" s="1482"/>
      <c r="O54" s="1482"/>
      <c r="P54" s="1482"/>
      <c r="Q54" s="1482"/>
      <c r="R54" s="1482"/>
      <c r="S54" s="1482"/>
      <c r="T54" s="1482"/>
      <c r="U54" s="1482"/>
      <c r="V54" s="1482"/>
      <c r="W54" s="1482"/>
      <c r="X54" s="1482"/>
      <c r="Y54" s="1482"/>
      <c r="Z54" s="1482"/>
      <c r="AA54" s="1482"/>
    </row>
    <row r="55" spans="2:27" ht="4.5" customHeight="1" x14ac:dyDescent="0.45">
      <c r="B55" s="406"/>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row>
    <row r="56" spans="2:27" ht="25.05" customHeight="1" x14ac:dyDescent="0.45">
      <c r="B56" s="406">
        <v>5</v>
      </c>
      <c r="C56" s="1482" t="s">
        <v>5732</v>
      </c>
      <c r="D56" s="1482"/>
      <c r="E56" s="1482"/>
      <c r="F56" s="1482"/>
      <c r="G56" s="1482"/>
      <c r="H56" s="1482"/>
      <c r="I56" s="1482"/>
      <c r="J56" s="1482"/>
      <c r="K56" s="1482"/>
      <c r="L56" s="1482"/>
      <c r="M56" s="1482"/>
      <c r="N56" s="1482"/>
      <c r="O56" s="1482"/>
      <c r="P56" s="1482"/>
      <c r="Q56" s="1482"/>
      <c r="R56" s="1482"/>
      <c r="S56" s="1482"/>
      <c r="T56" s="1482"/>
      <c r="U56" s="1482"/>
      <c r="V56" s="1482"/>
      <c r="W56" s="1482"/>
      <c r="X56" s="1482"/>
      <c r="Y56" s="1482"/>
      <c r="Z56" s="1482"/>
      <c r="AA56" s="1482"/>
    </row>
    <row r="57" spans="2:27" ht="4.5" customHeight="1" x14ac:dyDescent="0.45">
      <c r="B57" s="406"/>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row>
    <row r="58" spans="2:27" ht="29.55" customHeight="1" x14ac:dyDescent="0.45">
      <c r="B58" s="406">
        <v>6</v>
      </c>
      <c r="C58" s="1482" t="s">
        <v>5747</v>
      </c>
      <c r="D58" s="1482"/>
      <c r="E58" s="1482"/>
      <c r="F58" s="1482"/>
      <c r="G58" s="1482"/>
      <c r="H58" s="1482"/>
      <c r="I58" s="1482"/>
      <c r="J58" s="1482"/>
      <c r="K58" s="1482"/>
      <c r="L58" s="1482"/>
      <c r="M58" s="1482"/>
      <c r="N58" s="1482"/>
      <c r="O58" s="1482"/>
      <c r="P58" s="1482"/>
      <c r="Q58" s="1482"/>
      <c r="R58" s="1482"/>
      <c r="S58" s="1482"/>
      <c r="T58" s="1482"/>
      <c r="U58" s="1482"/>
      <c r="V58" s="1482"/>
      <c r="W58" s="1482"/>
      <c r="X58" s="1482"/>
      <c r="Y58" s="1482"/>
      <c r="Z58" s="1482"/>
      <c r="AA58" s="1482"/>
    </row>
    <row r="59" spans="2:27" ht="4.5" customHeight="1" x14ac:dyDescent="0.45">
      <c r="B59" s="406"/>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row>
    <row r="60" spans="2:27" ht="32.549999999999997" customHeight="1" x14ac:dyDescent="0.45">
      <c r="B60" s="406">
        <v>7</v>
      </c>
      <c r="C60" s="1482" t="s">
        <v>5747</v>
      </c>
      <c r="D60" s="1482"/>
      <c r="E60" s="1482"/>
      <c r="F60" s="1482"/>
      <c r="G60" s="1482"/>
      <c r="H60" s="1482"/>
      <c r="I60" s="1482"/>
      <c r="J60" s="1482"/>
      <c r="K60" s="1482"/>
      <c r="L60" s="1482"/>
      <c r="M60" s="1482"/>
      <c r="N60" s="1482"/>
      <c r="O60" s="1482"/>
      <c r="P60" s="1482"/>
      <c r="Q60" s="1482"/>
      <c r="R60" s="1482"/>
      <c r="S60" s="1482"/>
      <c r="T60" s="1482"/>
      <c r="U60" s="1482"/>
      <c r="V60" s="1482"/>
      <c r="W60" s="1482"/>
      <c r="X60" s="1482"/>
      <c r="Y60" s="1482"/>
      <c r="Z60" s="1482"/>
      <c r="AA60" s="1482"/>
    </row>
    <row r="61" spans="2:27" ht="4.5" customHeight="1" x14ac:dyDescent="0.45">
      <c r="B61" s="406"/>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row>
    <row r="62" spans="2:27" ht="33" customHeight="1" x14ac:dyDescent="0.45">
      <c r="B62" s="406">
        <v>8</v>
      </c>
      <c r="C62" s="1482" t="s">
        <v>5748</v>
      </c>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row>
  </sheetData>
  <mergeCells count="74">
    <mergeCell ref="I18:K18"/>
    <mergeCell ref="L18:O18"/>
    <mergeCell ref="S18:Z18"/>
    <mergeCell ref="I19:K19"/>
    <mergeCell ref="L19:O19"/>
    <mergeCell ref="G15:H16"/>
    <mergeCell ref="I15:Z16"/>
    <mergeCell ref="G17:H20"/>
    <mergeCell ref="C21:H21"/>
    <mergeCell ref="I21:Q21"/>
    <mergeCell ref="R21:Z21"/>
    <mergeCell ref="I17:K17"/>
    <mergeCell ref="B15:F20"/>
    <mergeCell ref="P19:R19"/>
    <mergeCell ref="S19:Z19"/>
    <mergeCell ref="I20:K20"/>
    <mergeCell ref="L20:Z20"/>
    <mergeCell ref="B21:B25"/>
    <mergeCell ref="R22:Z25"/>
    <mergeCell ref="L17:M17"/>
    <mergeCell ref="O17:Q17"/>
    <mergeCell ref="B26:H26"/>
    <mergeCell ref="I26:J26"/>
    <mergeCell ref="C40:D40"/>
    <mergeCell ref="E40:K40"/>
    <mergeCell ref="C22:H25"/>
    <mergeCell ref="I22:Q25"/>
    <mergeCell ref="B27:H29"/>
    <mergeCell ref="C33:D33"/>
    <mergeCell ref="C35:D37"/>
    <mergeCell ref="E35:K37"/>
    <mergeCell ref="M35:O35"/>
    <mergeCell ref="P35:Q35"/>
    <mergeCell ref="M36:O36"/>
    <mergeCell ref="P36:R36"/>
    <mergeCell ref="M40:S40"/>
    <mergeCell ref="C2:Y4"/>
    <mergeCell ref="F6:V7"/>
    <mergeCell ref="B9:H10"/>
    <mergeCell ref="I9:Z10"/>
    <mergeCell ref="B11:H11"/>
    <mergeCell ref="W11:W14"/>
    <mergeCell ref="X11:X14"/>
    <mergeCell ref="I11:R14"/>
    <mergeCell ref="B12:H12"/>
    <mergeCell ref="B13:H13"/>
    <mergeCell ref="Z11:Z14"/>
    <mergeCell ref="S11:T14"/>
    <mergeCell ref="U11:U14"/>
    <mergeCell ref="V11:V14"/>
    <mergeCell ref="Y11:Y14"/>
    <mergeCell ref="C62:AA62"/>
    <mergeCell ref="C60:AA60"/>
    <mergeCell ref="C58:AA58"/>
    <mergeCell ref="C56:AA56"/>
    <mergeCell ref="C54:AA54"/>
    <mergeCell ref="C52:AA52"/>
    <mergeCell ref="C50:AA50"/>
    <mergeCell ref="C48:AA48"/>
    <mergeCell ref="E44:G44"/>
    <mergeCell ref="H44:I44"/>
    <mergeCell ref="T40:Z40"/>
    <mergeCell ref="M41:S41"/>
    <mergeCell ref="T41:Z41"/>
    <mergeCell ref="I27:Z29"/>
    <mergeCell ref="M38:O38"/>
    <mergeCell ref="P38:Z38"/>
    <mergeCell ref="V36:Z36"/>
    <mergeCell ref="M37:O37"/>
    <mergeCell ref="P37:R37"/>
    <mergeCell ref="V37:Z37"/>
    <mergeCell ref="S35:T35"/>
    <mergeCell ref="S36:U36"/>
    <mergeCell ref="S37:U37"/>
  </mergeCells>
  <phoneticPr fontId="4"/>
  <dataValidations count="5">
    <dataValidation type="list" allowBlank="1" showInputMessage="1" showErrorMessage="1" sqref="E33 U11:U12" xr:uid="{363DF209-1740-42E8-A451-9B9B1012850B}">
      <formula1>年</formula1>
    </dataValidation>
    <dataValidation type="list" allowBlank="1" showInputMessage="1" showErrorMessage="1" sqref="G33 W11:W12" xr:uid="{A3919ABA-87A1-4F2D-9CFF-7BAA1FA3C19F}">
      <formula1>月</formula1>
    </dataValidation>
    <dataValidation type="list" allowBlank="1" showInputMessage="1" showErrorMessage="1" sqref="I33 Y11:Y12" xr:uid="{39319A7F-B71D-423B-875A-3EA9F70AD431}">
      <formula1>日</formula1>
    </dataValidation>
    <dataValidation type="list" allowBlank="1" showInputMessage="1" showErrorMessage="1" sqref="C33:D33 I26:J26 S11" xr:uid="{34E52568-DFC0-46D5-890F-AF90783B1B0A}">
      <formula1>"昭和,平成,令和"</formula1>
    </dataValidation>
    <dataValidation type="list" allowBlank="1" showInputMessage="1" showErrorMessage="1" sqref="H44:I44" xr:uid="{EACCE97A-4A83-47D6-A200-C0647C32F09F}">
      <formula1>保健所</formula1>
    </dataValidation>
  </dataValidations>
  <pageMargins left="0.7" right="0.7" top="0.75" bottom="0.75" header="0.3" footer="0.3"/>
  <pageSetup paperSize="9" scale="7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D521-72B2-467A-94FE-0579BB2FECD9}">
  <sheetPr codeName="Sheet20"/>
  <dimension ref="A2:AA59"/>
  <sheetViews>
    <sheetView view="pageBreakPreview" zoomScaleNormal="100" zoomScaleSheetLayoutView="100" workbookViewId="0"/>
  </sheetViews>
  <sheetFormatPr defaultColWidth="8.59765625" defaultRowHeight="12" customHeight="1" x14ac:dyDescent="0.45"/>
  <cols>
    <col min="1" max="1" width="1.296875" style="230" customWidth="1"/>
    <col min="2" max="26" width="3" style="230" customWidth="1"/>
    <col min="27" max="27" width="1.296875" style="230" customWidth="1"/>
    <col min="28" max="16384" width="8.59765625" style="230"/>
  </cols>
  <sheetData>
    <row r="2" spans="2:26" ht="12" customHeight="1" x14ac:dyDescent="0.45">
      <c r="C2" s="1604" t="s">
        <v>5689</v>
      </c>
      <c r="D2" s="1604"/>
      <c r="E2" s="1604"/>
      <c r="F2" s="1604"/>
      <c r="G2" s="1604"/>
      <c r="H2" s="1604"/>
      <c r="I2" s="1604"/>
      <c r="J2" s="1604"/>
      <c r="K2" s="1604"/>
      <c r="L2" s="1604"/>
      <c r="M2" s="1604"/>
      <c r="N2" s="1604"/>
      <c r="O2" s="1604"/>
      <c r="P2" s="1604"/>
      <c r="Q2" s="1604"/>
      <c r="R2" s="1604"/>
      <c r="S2" s="1604"/>
      <c r="T2" s="1604"/>
      <c r="U2" s="1604"/>
      <c r="V2" s="1604"/>
      <c r="W2" s="1604"/>
      <c r="X2" s="1604"/>
      <c r="Y2" s="1604"/>
    </row>
    <row r="3" spans="2:26" ht="12" customHeight="1" x14ac:dyDescent="0.45">
      <c r="C3" s="1604"/>
      <c r="D3" s="1604"/>
      <c r="E3" s="1604"/>
      <c r="F3" s="1604"/>
      <c r="G3" s="1604"/>
      <c r="H3" s="1604"/>
      <c r="I3" s="1604"/>
      <c r="J3" s="1604"/>
      <c r="K3" s="1604"/>
      <c r="L3" s="1604"/>
      <c r="M3" s="1604"/>
      <c r="N3" s="1604"/>
      <c r="O3" s="1604"/>
      <c r="P3" s="1604"/>
      <c r="Q3" s="1604"/>
      <c r="R3" s="1604"/>
      <c r="S3" s="1604"/>
      <c r="T3" s="1604"/>
      <c r="U3" s="1604"/>
      <c r="V3" s="1604"/>
      <c r="W3" s="1604"/>
      <c r="X3" s="1604"/>
      <c r="Y3" s="1604"/>
    </row>
    <row r="4" spans="2:26" ht="12" customHeight="1" x14ac:dyDescent="0.45">
      <c r="C4" s="1604"/>
      <c r="D4" s="1604"/>
      <c r="E4" s="1604"/>
      <c r="F4" s="1604"/>
      <c r="G4" s="1604"/>
      <c r="H4" s="1604"/>
      <c r="I4" s="1604"/>
      <c r="J4" s="1604"/>
      <c r="K4" s="1604"/>
      <c r="L4" s="1604"/>
      <c r="M4" s="1604"/>
      <c r="N4" s="1604"/>
      <c r="O4" s="1604"/>
      <c r="P4" s="1604"/>
      <c r="Q4" s="1604"/>
      <c r="R4" s="1604"/>
      <c r="S4" s="1604"/>
      <c r="T4" s="1604"/>
      <c r="U4" s="1604"/>
      <c r="V4" s="1604"/>
      <c r="W4" s="1604"/>
      <c r="X4" s="1604"/>
      <c r="Y4" s="1604"/>
    </row>
    <row r="6" spans="2:26" ht="12" customHeight="1" x14ac:dyDescent="0.45">
      <c r="F6" s="1507" t="s">
        <v>8746</v>
      </c>
      <c r="G6" s="1507"/>
      <c r="H6" s="1507"/>
      <c r="I6" s="1507"/>
      <c r="J6" s="1507"/>
      <c r="K6" s="1507"/>
      <c r="L6" s="1507"/>
      <c r="M6" s="1507"/>
      <c r="N6" s="1507"/>
      <c r="O6" s="1507"/>
      <c r="P6" s="1507"/>
      <c r="Q6" s="1507"/>
      <c r="R6" s="1507"/>
      <c r="S6" s="1507"/>
      <c r="T6" s="1507"/>
      <c r="U6" s="1507"/>
      <c r="V6" s="1507"/>
    </row>
    <row r="7" spans="2:26" ht="12" customHeight="1" x14ac:dyDescent="0.45">
      <c r="F7" s="1507"/>
      <c r="G7" s="1507"/>
      <c r="H7" s="1507"/>
      <c r="I7" s="1507"/>
      <c r="J7" s="1507"/>
      <c r="K7" s="1507"/>
      <c r="L7" s="1507"/>
      <c r="M7" s="1507"/>
      <c r="N7" s="1507"/>
      <c r="O7" s="1507"/>
      <c r="P7" s="1507"/>
      <c r="Q7" s="1507"/>
      <c r="R7" s="1507"/>
      <c r="S7" s="1507"/>
      <c r="T7" s="1507"/>
      <c r="U7" s="1507"/>
      <c r="V7" s="1507"/>
    </row>
    <row r="9" spans="2:26" ht="12" customHeight="1" x14ac:dyDescent="0.45">
      <c r="B9" s="1508" t="s">
        <v>5686</v>
      </c>
      <c r="C9" s="1509"/>
      <c r="D9" s="1509"/>
      <c r="E9" s="1509"/>
      <c r="F9" s="1509"/>
      <c r="G9" s="1509"/>
      <c r="H9" s="1510"/>
      <c r="I9" s="1542" t="s">
        <v>5866</v>
      </c>
      <c r="J9" s="1527"/>
      <c r="K9" s="1527"/>
      <c r="L9" s="1527"/>
      <c r="M9" s="1527"/>
      <c r="N9" s="1527"/>
      <c r="O9" s="1527"/>
      <c r="P9" s="1527"/>
      <c r="Q9" s="1527"/>
      <c r="R9" s="1527"/>
      <c r="S9" s="1527"/>
      <c r="T9" s="1527"/>
      <c r="U9" s="1527"/>
      <c r="V9" s="1527"/>
      <c r="W9" s="1527"/>
      <c r="X9" s="1527"/>
      <c r="Y9" s="1527"/>
      <c r="Z9" s="1519"/>
    </row>
    <row r="10" spans="2:26" ht="12" customHeight="1" x14ac:dyDescent="0.45">
      <c r="B10" s="1511"/>
      <c r="C10" s="1512"/>
      <c r="D10" s="1512"/>
      <c r="E10" s="1512"/>
      <c r="F10" s="1512"/>
      <c r="G10" s="1512"/>
      <c r="H10" s="1513"/>
      <c r="I10" s="1546"/>
      <c r="J10" s="1528"/>
      <c r="K10" s="1528"/>
      <c r="L10" s="1528"/>
      <c r="M10" s="1528"/>
      <c r="N10" s="1528"/>
      <c r="O10" s="1528"/>
      <c r="P10" s="1528"/>
      <c r="Q10" s="1528"/>
      <c r="R10" s="1528"/>
      <c r="S10" s="1528"/>
      <c r="T10" s="1528"/>
      <c r="U10" s="1528"/>
      <c r="V10" s="1528"/>
      <c r="W10" s="1528"/>
      <c r="X10" s="1528"/>
      <c r="Y10" s="1528"/>
      <c r="Z10" s="1520"/>
    </row>
    <row r="11" spans="2:26" ht="12" customHeight="1" x14ac:dyDescent="0.45">
      <c r="B11" s="1508" t="s">
        <v>5685</v>
      </c>
      <c r="C11" s="1509"/>
      <c r="D11" s="1509"/>
      <c r="E11" s="1509"/>
      <c r="F11" s="1509"/>
      <c r="G11" s="1509"/>
      <c r="H11" s="1510"/>
      <c r="I11" s="1521"/>
      <c r="J11" s="1522"/>
      <c r="K11" s="1522"/>
      <c r="L11" s="1522"/>
      <c r="M11" s="1522"/>
      <c r="N11" s="1522"/>
      <c r="O11" s="1522"/>
      <c r="P11" s="1522"/>
      <c r="Q11" s="1522"/>
      <c r="R11" s="1537"/>
      <c r="S11" s="1966"/>
      <c r="T11" s="1957"/>
      <c r="U11" s="1957"/>
      <c r="V11" s="1960" t="s">
        <v>76</v>
      </c>
      <c r="W11" s="1957"/>
      <c r="X11" s="1960" t="s">
        <v>139</v>
      </c>
      <c r="Y11" s="1957"/>
      <c r="Z11" s="1963" t="s">
        <v>140</v>
      </c>
    </row>
    <row r="12" spans="2:26" ht="12" customHeight="1" x14ac:dyDescent="0.45">
      <c r="B12" s="1579" t="s">
        <v>5684</v>
      </c>
      <c r="C12" s="1535"/>
      <c r="D12" s="1535"/>
      <c r="E12" s="1535"/>
      <c r="F12" s="1535"/>
      <c r="G12" s="1535"/>
      <c r="H12" s="1536"/>
      <c r="I12" s="1538"/>
      <c r="J12" s="1539"/>
      <c r="K12" s="1539"/>
      <c r="L12" s="1539"/>
      <c r="M12" s="1539"/>
      <c r="N12" s="1539"/>
      <c r="O12" s="1539"/>
      <c r="P12" s="1539"/>
      <c r="Q12" s="1539"/>
      <c r="R12" s="1540"/>
      <c r="S12" s="1967"/>
      <c r="T12" s="1958"/>
      <c r="U12" s="1958"/>
      <c r="V12" s="1961"/>
      <c r="W12" s="1958"/>
      <c r="X12" s="1961"/>
      <c r="Y12" s="1958"/>
      <c r="Z12" s="1964"/>
    </row>
    <row r="13" spans="2:26" ht="12" customHeight="1" x14ac:dyDescent="0.45">
      <c r="B13" s="1579" t="s">
        <v>5683</v>
      </c>
      <c r="C13" s="1535"/>
      <c r="D13" s="1535"/>
      <c r="E13" s="1535"/>
      <c r="F13" s="1535"/>
      <c r="G13" s="1535"/>
      <c r="H13" s="1536"/>
      <c r="I13" s="1538"/>
      <c r="J13" s="1539"/>
      <c r="K13" s="1539"/>
      <c r="L13" s="1539"/>
      <c r="M13" s="1539"/>
      <c r="N13" s="1539"/>
      <c r="O13" s="1539"/>
      <c r="P13" s="1539"/>
      <c r="Q13" s="1539"/>
      <c r="R13" s="1540"/>
      <c r="S13" s="1967"/>
      <c r="T13" s="1958"/>
      <c r="U13" s="1958"/>
      <c r="V13" s="1961"/>
      <c r="W13" s="1958"/>
      <c r="X13" s="1961"/>
      <c r="Y13" s="1958"/>
      <c r="Z13" s="1964"/>
    </row>
    <row r="14" spans="2:26" ht="12" customHeight="1" x14ac:dyDescent="0.45">
      <c r="B14" s="264" t="s">
        <v>5682</v>
      </c>
      <c r="C14" s="263"/>
      <c r="D14" s="263"/>
      <c r="E14" s="263"/>
      <c r="F14" s="263"/>
      <c r="G14" s="263"/>
      <c r="H14" s="262"/>
      <c r="I14" s="1523"/>
      <c r="J14" s="1524"/>
      <c r="K14" s="1524"/>
      <c r="L14" s="1524"/>
      <c r="M14" s="1524"/>
      <c r="N14" s="1524"/>
      <c r="O14" s="1524"/>
      <c r="P14" s="1524"/>
      <c r="Q14" s="1524"/>
      <c r="R14" s="1541"/>
      <c r="S14" s="1968"/>
      <c r="T14" s="1959"/>
      <c r="U14" s="1959"/>
      <c r="V14" s="1962"/>
      <c r="W14" s="1959"/>
      <c r="X14" s="1962"/>
      <c r="Y14" s="1959"/>
      <c r="Z14" s="1965"/>
    </row>
    <row r="15" spans="2:26" ht="12" customHeight="1" x14ac:dyDescent="0.45">
      <c r="B15" s="1483" t="s">
        <v>5681</v>
      </c>
      <c r="C15" s="1483"/>
      <c r="D15" s="1483"/>
      <c r="E15" s="1483"/>
      <c r="F15" s="1483"/>
      <c r="G15" s="1484" t="s">
        <v>806</v>
      </c>
      <c r="H15" s="1484"/>
      <c r="I15" s="1485"/>
      <c r="J15" s="1485"/>
      <c r="K15" s="1485"/>
      <c r="L15" s="1485"/>
      <c r="M15" s="1485"/>
      <c r="N15" s="1485"/>
      <c r="O15" s="1485"/>
      <c r="P15" s="1485"/>
      <c r="Q15" s="1485"/>
      <c r="R15" s="1485"/>
      <c r="S15" s="1485"/>
      <c r="T15" s="1485"/>
      <c r="U15" s="1485"/>
      <c r="V15" s="1485"/>
      <c r="W15" s="1485"/>
      <c r="X15" s="1485"/>
      <c r="Y15" s="1485"/>
      <c r="Z15" s="1485"/>
    </row>
    <row r="16" spans="2:26" ht="12" customHeight="1" x14ac:dyDescent="0.45">
      <c r="B16" s="1483"/>
      <c r="C16" s="1483"/>
      <c r="D16" s="1483"/>
      <c r="E16" s="1483"/>
      <c r="F16" s="1483"/>
      <c r="G16" s="1484"/>
      <c r="H16" s="1484"/>
      <c r="I16" s="1485"/>
      <c r="J16" s="1485"/>
      <c r="K16" s="1485"/>
      <c r="L16" s="1485"/>
      <c r="M16" s="1485"/>
      <c r="N16" s="1485"/>
      <c r="O16" s="1485"/>
      <c r="P16" s="1485"/>
      <c r="Q16" s="1485"/>
      <c r="R16" s="1485"/>
      <c r="S16" s="1485"/>
      <c r="T16" s="1485"/>
      <c r="U16" s="1485"/>
      <c r="V16" s="1485"/>
      <c r="W16" s="1485"/>
      <c r="X16" s="1485"/>
      <c r="Y16" s="1485"/>
      <c r="Z16" s="1485"/>
    </row>
    <row r="17" spans="2:26" ht="12" customHeight="1" x14ac:dyDescent="0.45">
      <c r="B17" s="1483"/>
      <c r="C17" s="1483"/>
      <c r="D17" s="1483"/>
      <c r="E17" s="1483"/>
      <c r="F17" s="1483"/>
      <c r="G17" s="1486" t="s">
        <v>5578</v>
      </c>
      <c r="H17" s="1486"/>
      <c r="I17" s="1054" t="s">
        <v>3</v>
      </c>
      <c r="J17" s="1054"/>
      <c r="K17" s="1054"/>
      <c r="L17" s="1050"/>
      <c r="M17" s="1072"/>
      <c r="N17" s="21" t="s">
        <v>4</v>
      </c>
      <c r="O17" s="1073"/>
      <c r="P17" s="1051"/>
      <c r="Q17" s="1072"/>
      <c r="R17" s="799"/>
      <c r="S17" s="809"/>
      <c r="T17" s="809"/>
      <c r="U17" s="809"/>
      <c r="V17" s="809"/>
      <c r="W17" s="809"/>
      <c r="X17" s="250"/>
      <c r="Y17" s="250"/>
      <c r="Z17" s="249"/>
    </row>
    <row r="18" spans="2:26" ht="12" customHeight="1" x14ac:dyDescent="0.45">
      <c r="B18" s="1483"/>
      <c r="C18" s="1483"/>
      <c r="D18" s="1483"/>
      <c r="E18" s="1483"/>
      <c r="F18" s="1483"/>
      <c r="G18" s="1486"/>
      <c r="H18" s="1486"/>
      <c r="I18" s="1054" t="s">
        <v>5</v>
      </c>
      <c r="J18" s="1054"/>
      <c r="K18" s="1055"/>
      <c r="L18" s="1107"/>
      <c r="M18" s="1108"/>
      <c r="N18" s="1108"/>
      <c r="O18" s="1109"/>
      <c r="P18" s="201" t="s">
        <v>6</v>
      </c>
      <c r="Q18" s="8"/>
      <c r="R18" s="200"/>
      <c r="S18" s="1107"/>
      <c r="T18" s="1108"/>
      <c r="U18" s="1108"/>
      <c r="V18" s="1108"/>
      <c r="W18" s="1108"/>
      <c r="X18" s="1108"/>
      <c r="Y18" s="1108"/>
      <c r="Z18" s="1109"/>
    </row>
    <row r="19" spans="2:26" ht="12" customHeight="1" x14ac:dyDescent="0.45">
      <c r="B19" s="1483"/>
      <c r="C19" s="1483"/>
      <c r="D19" s="1483"/>
      <c r="E19" s="1483"/>
      <c r="F19" s="1483"/>
      <c r="G19" s="1486"/>
      <c r="H19" s="1486"/>
      <c r="I19" s="1054" t="s">
        <v>8536</v>
      </c>
      <c r="J19" s="1054"/>
      <c r="K19" s="1055"/>
      <c r="L19" s="1050"/>
      <c r="M19" s="1051"/>
      <c r="N19" s="1051"/>
      <c r="O19" s="1052"/>
      <c r="P19" s="1969" t="s">
        <v>7</v>
      </c>
      <c r="Q19" s="1970"/>
      <c r="R19" s="1971"/>
      <c r="S19" s="1050"/>
      <c r="T19" s="1051"/>
      <c r="U19" s="1051"/>
      <c r="V19" s="1051"/>
      <c r="W19" s="1051"/>
      <c r="X19" s="1051"/>
      <c r="Y19" s="1051"/>
      <c r="Z19" s="1052"/>
    </row>
    <row r="20" spans="2:26" ht="12" customHeight="1" x14ac:dyDescent="0.45">
      <c r="B20" s="1975"/>
      <c r="C20" s="1975"/>
      <c r="D20" s="1975"/>
      <c r="E20" s="1975"/>
      <c r="F20" s="1975"/>
      <c r="G20" s="1558"/>
      <c r="H20" s="1558"/>
      <c r="I20" s="1111" t="s">
        <v>8</v>
      </c>
      <c r="J20" s="1111"/>
      <c r="K20" s="1111"/>
      <c r="L20" s="1972"/>
      <c r="M20" s="1973"/>
      <c r="N20" s="1973"/>
      <c r="O20" s="1973"/>
      <c r="P20" s="1973"/>
      <c r="Q20" s="1973"/>
      <c r="R20" s="1973"/>
      <c r="S20" s="1973"/>
      <c r="T20" s="1973"/>
      <c r="U20" s="1973"/>
      <c r="V20" s="1973"/>
      <c r="W20" s="1973"/>
      <c r="X20" s="1973"/>
      <c r="Y20" s="1973"/>
      <c r="Z20" s="1974"/>
    </row>
    <row r="21" spans="2:26" ht="12" customHeight="1" x14ac:dyDescent="0.45">
      <c r="B21" s="1484" t="s">
        <v>5688</v>
      </c>
      <c r="C21" s="1484"/>
      <c r="D21" s="1484"/>
      <c r="E21" s="1484"/>
      <c r="F21" s="1484"/>
      <c r="G21" s="1484"/>
      <c r="H21" s="1484"/>
      <c r="I21" s="1557"/>
      <c r="J21" s="1557"/>
      <c r="K21" s="1557"/>
      <c r="L21" s="1557"/>
      <c r="M21" s="1557"/>
      <c r="N21" s="1557"/>
      <c r="O21" s="1557"/>
      <c r="P21" s="1557"/>
      <c r="Q21" s="1557"/>
      <c r="R21" s="1557"/>
      <c r="S21" s="1557"/>
      <c r="T21" s="1557"/>
      <c r="U21" s="1557"/>
      <c r="V21" s="1557"/>
      <c r="W21" s="1557"/>
      <c r="X21" s="1557"/>
      <c r="Y21" s="1557"/>
      <c r="Z21" s="1557"/>
    </row>
    <row r="22" spans="2:26" ht="12" customHeight="1" x14ac:dyDescent="0.45">
      <c r="B22" s="1484"/>
      <c r="C22" s="1484"/>
      <c r="D22" s="1484"/>
      <c r="E22" s="1484"/>
      <c r="F22" s="1484"/>
      <c r="G22" s="1484"/>
      <c r="H22" s="1484"/>
      <c r="I22" s="1557"/>
      <c r="J22" s="1557"/>
      <c r="K22" s="1557"/>
      <c r="L22" s="1557"/>
      <c r="M22" s="1557"/>
      <c r="N22" s="1557"/>
      <c r="O22" s="1557"/>
      <c r="P22" s="1557"/>
      <c r="Q22" s="1557"/>
      <c r="R22" s="1557"/>
      <c r="S22" s="1557"/>
      <c r="T22" s="1557"/>
      <c r="U22" s="1557"/>
      <c r="V22" s="1557"/>
      <c r="W22" s="1557"/>
      <c r="X22" s="1557"/>
      <c r="Y22" s="1557"/>
      <c r="Z22" s="1557"/>
    </row>
    <row r="23" spans="2:26" ht="12" customHeight="1" x14ac:dyDescent="0.45">
      <c r="B23" s="1484"/>
      <c r="C23" s="1484"/>
      <c r="D23" s="1484"/>
      <c r="E23" s="1484"/>
      <c r="F23" s="1484"/>
      <c r="G23" s="1484"/>
      <c r="H23" s="1484"/>
      <c r="I23" s="1557"/>
      <c r="J23" s="1557"/>
      <c r="K23" s="1557"/>
      <c r="L23" s="1557"/>
      <c r="M23" s="1557"/>
      <c r="N23" s="1557"/>
      <c r="O23" s="1557"/>
      <c r="P23" s="1557"/>
      <c r="Q23" s="1557"/>
      <c r="R23" s="1557"/>
      <c r="S23" s="1557"/>
      <c r="T23" s="1557"/>
      <c r="U23" s="1557"/>
      <c r="V23" s="1557"/>
      <c r="W23" s="1557"/>
      <c r="X23" s="1557"/>
      <c r="Y23" s="1557"/>
      <c r="Z23" s="1557"/>
    </row>
    <row r="24" spans="2:26" ht="12" customHeight="1" x14ac:dyDescent="0.45">
      <c r="B24" s="1976" t="s">
        <v>43</v>
      </c>
      <c r="C24" s="1976"/>
      <c r="D24" s="1976"/>
      <c r="E24" s="1976"/>
      <c r="F24" s="1976"/>
      <c r="G24" s="1976"/>
      <c r="H24" s="1976"/>
      <c r="I24" s="1486"/>
      <c r="J24" s="1486"/>
      <c r="K24" s="1486"/>
      <c r="L24" s="1486"/>
      <c r="M24" s="1486"/>
      <c r="N24" s="1486"/>
      <c r="O24" s="1486"/>
      <c r="P24" s="1486"/>
      <c r="Q24" s="1486"/>
      <c r="R24" s="1486"/>
      <c r="S24" s="1486"/>
      <c r="T24" s="1486"/>
      <c r="U24" s="1486"/>
      <c r="V24" s="1486"/>
      <c r="W24" s="1486"/>
      <c r="X24" s="1486"/>
      <c r="Y24" s="1486"/>
      <c r="Z24" s="1486"/>
    </row>
    <row r="25" spans="2:26" ht="12" customHeight="1" x14ac:dyDescent="0.45">
      <c r="B25" s="1976"/>
      <c r="C25" s="1976"/>
      <c r="D25" s="1976"/>
      <c r="E25" s="1976"/>
      <c r="F25" s="1976"/>
      <c r="G25" s="1976"/>
      <c r="H25" s="1976"/>
      <c r="I25" s="1486"/>
      <c r="J25" s="1486"/>
      <c r="K25" s="1486"/>
      <c r="L25" s="1486"/>
      <c r="M25" s="1486"/>
      <c r="N25" s="1486"/>
      <c r="O25" s="1486"/>
      <c r="P25" s="1486"/>
      <c r="Q25" s="1486"/>
      <c r="R25" s="1486"/>
      <c r="S25" s="1486"/>
      <c r="T25" s="1486"/>
      <c r="U25" s="1486"/>
      <c r="V25" s="1486"/>
      <c r="W25" s="1486"/>
      <c r="X25" s="1486"/>
      <c r="Y25" s="1486"/>
      <c r="Z25" s="1486"/>
    </row>
    <row r="26" spans="2:26" ht="12" customHeight="1" x14ac:dyDescent="0.45">
      <c r="B26" s="1976"/>
      <c r="C26" s="1976"/>
      <c r="D26" s="1976"/>
      <c r="E26" s="1976"/>
      <c r="F26" s="1976"/>
      <c r="G26" s="1976"/>
      <c r="H26" s="1976"/>
      <c r="I26" s="1486"/>
      <c r="J26" s="1486"/>
      <c r="K26" s="1486"/>
      <c r="L26" s="1486"/>
      <c r="M26" s="1486"/>
      <c r="N26" s="1486"/>
      <c r="O26" s="1486"/>
      <c r="P26" s="1486"/>
      <c r="Q26" s="1486"/>
      <c r="R26" s="1486"/>
      <c r="S26" s="1486"/>
      <c r="T26" s="1486"/>
      <c r="U26" s="1486"/>
      <c r="V26" s="1486"/>
      <c r="W26" s="1486"/>
      <c r="X26" s="1486"/>
      <c r="Y26" s="1486"/>
      <c r="Z26" s="1486"/>
    </row>
    <row r="27" spans="2:26" ht="12" customHeight="1" x14ac:dyDescent="0.45">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row>
    <row r="28" spans="2:26" ht="12" customHeight="1" x14ac:dyDescent="0.45">
      <c r="B28" s="405" t="s">
        <v>5687</v>
      </c>
    </row>
    <row r="30" spans="2:26" ht="12" customHeight="1" x14ac:dyDescent="0.45">
      <c r="C30" s="1514"/>
      <c r="D30" s="1514"/>
      <c r="E30" s="826"/>
      <c r="F30" s="230" t="s">
        <v>76</v>
      </c>
      <c r="G30" s="826"/>
      <c r="H30" s="230" t="s">
        <v>77</v>
      </c>
      <c r="I30" s="826"/>
      <c r="J30" s="230" t="s">
        <v>140</v>
      </c>
    </row>
    <row r="32" spans="2:26" ht="12" customHeight="1" x14ac:dyDescent="0.45">
      <c r="C32" s="1056" t="s">
        <v>48</v>
      </c>
      <c r="D32" s="1056"/>
      <c r="E32" s="1057" t="s">
        <v>49</v>
      </c>
      <c r="F32" s="1057"/>
      <c r="G32" s="1057"/>
      <c r="H32" s="1057"/>
      <c r="I32" s="1057"/>
      <c r="J32" s="1057"/>
      <c r="K32" s="1057"/>
      <c r="L32" s="3"/>
      <c r="M32" s="1053" t="s">
        <v>3</v>
      </c>
      <c r="N32" s="1054"/>
      <c r="O32" s="1054"/>
      <c r="P32" s="1050"/>
      <c r="Q32" s="1072"/>
      <c r="R32" s="21" t="s">
        <v>4</v>
      </c>
      <c r="S32" s="1073"/>
      <c r="T32" s="1072"/>
      <c r="U32" s="7"/>
      <c r="V32" s="7"/>
      <c r="W32" s="7"/>
      <c r="X32" s="7"/>
      <c r="Y32" s="7"/>
      <c r="Z32" s="9"/>
    </row>
    <row r="33" spans="1:27" ht="12" customHeight="1" x14ac:dyDescent="0.45">
      <c r="C33" s="1056"/>
      <c r="D33" s="1056"/>
      <c r="E33" s="1057"/>
      <c r="F33" s="1057"/>
      <c r="G33" s="1057"/>
      <c r="H33" s="1057"/>
      <c r="I33" s="1057"/>
      <c r="J33" s="1057"/>
      <c r="K33" s="1057"/>
      <c r="L33" s="20"/>
      <c r="M33" s="1053" t="s">
        <v>5</v>
      </c>
      <c r="N33" s="1054"/>
      <c r="O33" s="1055"/>
      <c r="P33" s="1050"/>
      <c r="Q33" s="1051"/>
      <c r="R33" s="1052"/>
      <c r="S33" s="1074" t="s">
        <v>6</v>
      </c>
      <c r="T33" s="1075"/>
      <c r="U33" s="1055"/>
      <c r="V33" s="1050"/>
      <c r="W33" s="1051"/>
      <c r="X33" s="1051"/>
      <c r="Y33" s="1051"/>
      <c r="Z33" s="1052"/>
    </row>
    <row r="34" spans="1:27" ht="12" customHeight="1" x14ac:dyDescent="0.45">
      <c r="C34" s="1056"/>
      <c r="D34" s="1056"/>
      <c r="E34" s="1057"/>
      <c r="F34" s="1057"/>
      <c r="G34" s="1057"/>
      <c r="H34" s="1057"/>
      <c r="I34" s="1057"/>
      <c r="J34" s="1057"/>
      <c r="K34" s="1057"/>
      <c r="L34" s="20"/>
      <c r="M34" s="1053" t="s">
        <v>8536</v>
      </c>
      <c r="N34" s="1054"/>
      <c r="O34" s="1055"/>
      <c r="P34" s="1050"/>
      <c r="Q34" s="1051"/>
      <c r="R34" s="1052"/>
      <c r="S34" s="1053" t="s">
        <v>7</v>
      </c>
      <c r="T34" s="1054"/>
      <c r="U34" s="1055"/>
      <c r="V34" s="1050"/>
      <c r="W34" s="1051"/>
      <c r="X34" s="1051"/>
      <c r="Y34" s="1051"/>
      <c r="Z34" s="1052"/>
    </row>
    <row r="35" spans="1:27" ht="12" customHeight="1" x14ac:dyDescent="0.45">
      <c r="C35" s="4"/>
      <c r="D35" s="4"/>
      <c r="E35" s="22"/>
      <c r="F35" s="22"/>
      <c r="G35" s="22"/>
      <c r="H35" s="22"/>
      <c r="I35" s="22"/>
      <c r="J35" s="22"/>
      <c r="K35" s="22"/>
      <c r="L35" s="20"/>
      <c r="M35" s="1053" t="s">
        <v>8</v>
      </c>
      <c r="N35" s="1054"/>
      <c r="O35" s="1054"/>
      <c r="P35" s="1070"/>
      <c r="Q35" s="1070"/>
      <c r="R35" s="1070"/>
      <c r="S35" s="1070"/>
      <c r="T35" s="1070"/>
      <c r="U35" s="1070"/>
      <c r="V35" s="1070"/>
      <c r="W35" s="1070"/>
      <c r="X35" s="1070"/>
      <c r="Y35" s="1070"/>
      <c r="Z35" s="1070"/>
    </row>
    <row r="36" spans="1:27" ht="12" customHeight="1" x14ac:dyDescent="0.45">
      <c r="C36" s="3"/>
      <c r="D36" s="3"/>
      <c r="E36" s="3"/>
      <c r="F36" s="3"/>
      <c r="G36" s="3"/>
      <c r="H36" s="19"/>
      <c r="I36" s="19"/>
      <c r="J36" s="20"/>
      <c r="K36" s="20"/>
      <c r="L36" s="20"/>
      <c r="M36" s="3"/>
      <c r="N36" s="3"/>
      <c r="O36" s="3"/>
      <c r="P36" s="3"/>
      <c r="Q36" s="3"/>
      <c r="R36" s="3"/>
      <c r="S36" s="3"/>
      <c r="T36" s="3"/>
      <c r="U36" s="3"/>
      <c r="V36" s="3"/>
      <c r="W36" s="3"/>
      <c r="X36" s="3"/>
      <c r="Y36" s="3"/>
      <c r="Z36" s="3"/>
    </row>
    <row r="37" spans="1:27" s="254" customFormat="1" ht="25.5" customHeight="1" x14ac:dyDescent="0.15">
      <c r="A37" s="3"/>
      <c r="C37" s="1056" t="s">
        <v>50</v>
      </c>
      <c r="D37" s="1056"/>
      <c r="E37" s="1057" t="s">
        <v>51</v>
      </c>
      <c r="F37" s="1057"/>
      <c r="G37" s="1057"/>
      <c r="H37" s="1057"/>
      <c r="I37" s="1057"/>
      <c r="J37" s="1057"/>
      <c r="K37" s="1057"/>
      <c r="M37" s="1060" t="s">
        <v>52</v>
      </c>
      <c r="N37" s="1061"/>
      <c r="O37" s="1061"/>
      <c r="P37" s="1061"/>
      <c r="Q37" s="1061"/>
      <c r="R37" s="1061"/>
      <c r="S37" s="1062"/>
      <c r="T37" s="1516"/>
      <c r="U37" s="1517"/>
      <c r="V37" s="1517"/>
      <c r="W37" s="1517"/>
      <c r="X37" s="1517"/>
      <c r="Y37" s="1517"/>
      <c r="Z37" s="1518"/>
    </row>
    <row r="38" spans="1:27" s="254" customFormat="1" ht="25.5" customHeight="1" x14ac:dyDescent="0.15">
      <c r="A38" s="3"/>
      <c r="B38" s="19"/>
      <c r="C38" s="19"/>
      <c r="D38" s="20"/>
      <c r="E38" s="20"/>
      <c r="F38" s="20"/>
      <c r="G38" s="20"/>
      <c r="H38" s="20"/>
      <c r="I38" s="20"/>
      <c r="J38" s="20"/>
      <c r="K38" s="20"/>
      <c r="M38" s="1060" t="s">
        <v>53</v>
      </c>
      <c r="N38" s="1061"/>
      <c r="O38" s="1061"/>
      <c r="P38" s="1061"/>
      <c r="Q38" s="1061"/>
      <c r="R38" s="1061"/>
      <c r="S38" s="1062"/>
      <c r="T38" s="1060"/>
      <c r="U38" s="1061"/>
      <c r="V38" s="1061"/>
      <c r="W38" s="1061"/>
      <c r="X38" s="1061"/>
      <c r="Y38" s="1061"/>
      <c r="Z38" s="1062"/>
    </row>
    <row r="39" spans="1:27" ht="12" customHeight="1" x14ac:dyDescent="0.45">
      <c r="C39" s="26"/>
      <c r="D39" s="26"/>
      <c r="E39" s="20"/>
      <c r="F39" s="20"/>
      <c r="G39" s="20"/>
      <c r="H39" s="20"/>
      <c r="I39" s="20"/>
      <c r="J39" s="20"/>
      <c r="K39" s="20"/>
      <c r="L39" s="3"/>
      <c r="M39" s="197"/>
      <c r="N39" s="197"/>
      <c r="O39" s="197"/>
      <c r="P39" s="197"/>
      <c r="Q39" s="197"/>
      <c r="R39" s="197"/>
      <c r="S39" s="197"/>
      <c r="T39" s="197"/>
      <c r="U39" s="197"/>
      <c r="V39" s="197"/>
      <c r="W39" s="197"/>
      <c r="X39" s="197"/>
      <c r="Y39" s="197"/>
      <c r="Z39" s="197"/>
    </row>
    <row r="40" spans="1:27" ht="12" customHeight="1" x14ac:dyDescent="0.45">
      <c r="D40" s="3"/>
      <c r="E40" s="24" t="s">
        <v>54</v>
      </c>
      <c r="F40" s="24"/>
      <c r="G40" s="24"/>
      <c r="H40" s="3"/>
      <c r="I40" s="3"/>
      <c r="J40" s="3"/>
      <c r="K40" s="3"/>
      <c r="L40" s="3"/>
    </row>
    <row r="41" spans="1:27" ht="12" customHeight="1" x14ac:dyDescent="0.45">
      <c r="D41" s="3"/>
      <c r="E41" s="1063" t="s">
        <v>55</v>
      </c>
      <c r="F41" s="1063"/>
      <c r="G41" s="1063"/>
      <c r="H41" s="1905"/>
      <c r="I41" s="1906"/>
      <c r="J41" s="4" t="s">
        <v>56</v>
      </c>
      <c r="K41" s="4"/>
      <c r="L41" s="3"/>
    </row>
    <row r="44" spans="1:27" ht="12" customHeight="1" x14ac:dyDescent="0.45">
      <c r="B44" s="257" t="s">
        <v>57</v>
      </c>
    </row>
    <row r="45" spans="1:27" ht="16.8" customHeight="1" x14ac:dyDescent="0.45">
      <c r="B45" s="406">
        <v>1</v>
      </c>
      <c r="C45" s="1482" t="s">
        <v>5725</v>
      </c>
      <c r="D45" s="1482"/>
      <c r="E45" s="1482"/>
      <c r="F45" s="1482"/>
      <c r="G45" s="1482"/>
      <c r="H45" s="1482"/>
      <c r="I45" s="1482"/>
      <c r="J45" s="1482"/>
      <c r="K45" s="1482"/>
      <c r="L45" s="1482"/>
      <c r="M45" s="1482"/>
      <c r="N45" s="1482"/>
      <c r="O45" s="1482"/>
      <c r="P45" s="1482"/>
      <c r="Q45" s="1482"/>
      <c r="R45" s="1482"/>
      <c r="S45" s="1482"/>
      <c r="T45" s="1482"/>
      <c r="U45" s="1482"/>
      <c r="V45" s="1482"/>
      <c r="W45" s="1482"/>
      <c r="X45" s="1482"/>
      <c r="Y45" s="1482"/>
      <c r="Z45" s="1482"/>
      <c r="AA45" s="1482"/>
    </row>
    <row r="46" spans="1:27" ht="4.5" customHeight="1" x14ac:dyDescent="0.45">
      <c r="B46" s="406"/>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row>
    <row r="47" spans="1:27" ht="15.6" customHeight="1" x14ac:dyDescent="0.45">
      <c r="B47" s="406">
        <v>2</v>
      </c>
      <c r="C47" s="1482" t="s">
        <v>5713</v>
      </c>
      <c r="D47" s="1482"/>
      <c r="E47" s="1482"/>
      <c r="F47" s="1482"/>
      <c r="G47" s="1482"/>
      <c r="H47" s="1482"/>
      <c r="I47" s="1482"/>
      <c r="J47" s="1482"/>
      <c r="K47" s="1482"/>
      <c r="L47" s="1482"/>
      <c r="M47" s="1482"/>
      <c r="N47" s="1482"/>
      <c r="O47" s="1482"/>
      <c r="P47" s="1482"/>
      <c r="Q47" s="1482"/>
      <c r="R47" s="1482"/>
      <c r="S47" s="1482"/>
      <c r="T47" s="1482"/>
      <c r="U47" s="1482"/>
      <c r="V47" s="1482"/>
      <c r="W47" s="1482"/>
      <c r="X47" s="1482"/>
      <c r="Y47" s="1482"/>
      <c r="Z47" s="1482"/>
      <c r="AA47" s="1482"/>
    </row>
    <row r="48" spans="1:27" ht="4.5" customHeight="1" x14ac:dyDescent="0.45">
      <c r="B48" s="406"/>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row>
    <row r="49" spans="2:27" ht="97.8" customHeight="1" x14ac:dyDescent="0.45">
      <c r="B49" s="406">
        <v>3</v>
      </c>
      <c r="C49" s="1482" t="s">
        <v>5745</v>
      </c>
      <c r="D49" s="1482"/>
      <c r="E49" s="1482"/>
      <c r="F49" s="1482"/>
      <c r="G49" s="1482"/>
      <c r="H49" s="1482"/>
      <c r="I49" s="1482"/>
      <c r="J49" s="1482"/>
      <c r="K49" s="1482"/>
      <c r="L49" s="1482"/>
      <c r="M49" s="1482"/>
      <c r="N49" s="1482"/>
      <c r="O49" s="1482"/>
      <c r="P49" s="1482"/>
      <c r="Q49" s="1482"/>
      <c r="R49" s="1482"/>
      <c r="S49" s="1482"/>
      <c r="T49" s="1482"/>
      <c r="U49" s="1482"/>
      <c r="V49" s="1482"/>
      <c r="W49" s="1482"/>
      <c r="X49" s="1482"/>
      <c r="Y49" s="1482"/>
      <c r="Z49" s="1482"/>
      <c r="AA49" s="1482"/>
    </row>
    <row r="50" spans="2:27" ht="4.5" customHeight="1" x14ac:dyDescent="0.45">
      <c r="B50" s="406"/>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row>
    <row r="51" spans="2:27" ht="25.05" customHeight="1" x14ac:dyDescent="0.45">
      <c r="B51" s="406">
        <v>4</v>
      </c>
      <c r="C51" s="1482" t="s">
        <v>5732</v>
      </c>
      <c r="D51" s="1482"/>
      <c r="E51" s="1482"/>
      <c r="F51" s="1482"/>
      <c r="G51" s="1482"/>
      <c r="H51" s="1482"/>
      <c r="I51" s="1482"/>
      <c r="J51" s="1482"/>
      <c r="K51" s="1482"/>
      <c r="L51" s="1482"/>
      <c r="M51" s="1482"/>
      <c r="N51" s="1482"/>
      <c r="O51" s="1482"/>
      <c r="P51" s="1482"/>
      <c r="Q51" s="1482"/>
      <c r="R51" s="1482"/>
      <c r="S51" s="1482"/>
      <c r="T51" s="1482"/>
      <c r="U51" s="1482"/>
      <c r="V51" s="1482"/>
      <c r="W51" s="1482"/>
      <c r="X51" s="1482"/>
      <c r="Y51" s="1482"/>
      <c r="Z51" s="1482"/>
      <c r="AA51" s="1482"/>
    </row>
    <row r="52" spans="2:27" ht="4.5" customHeight="1" x14ac:dyDescent="0.45">
      <c r="B52" s="406"/>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row>
    <row r="53" spans="2:27" ht="43.8" customHeight="1" x14ac:dyDescent="0.45">
      <c r="B53" s="406">
        <v>5</v>
      </c>
      <c r="C53" s="1482" t="s">
        <v>5746</v>
      </c>
      <c r="D53" s="1482"/>
      <c r="E53" s="1482"/>
      <c r="F53" s="1482"/>
      <c r="G53" s="1482"/>
      <c r="H53" s="1482"/>
      <c r="I53" s="1482"/>
      <c r="J53" s="1482"/>
      <c r="K53" s="1482"/>
      <c r="L53" s="1482"/>
      <c r="M53" s="1482"/>
      <c r="N53" s="1482"/>
      <c r="O53" s="1482"/>
      <c r="P53" s="1482"/>
      <c r="Q53" s="1482"/>
      <c r="R53" s="1482"/>
      <c r="S53" s="1482"/>
      <c r="T53" s="1482"/>
      <c r="U53" s="1482"/>
      <c r="V53" s="1482"/>
      <c r="W53" s="1482"/>
      <c r="X53" s="1482"/>
      <c r="Y53" s="1482"/>
      <c r="Z53" s="1482"/>
      <c r="AA53" s="1482"/>
    </row>
    <row r="54" spans="2:27" ht="4.5" customHeight="1" x14ac:dyDescent="0.45">
      <c r="B54" s="406"/>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row>
    <row r="55" spans="2:27" ht="28.8" customHeight="1" x14ac:dyDescent="0.45">
      <c r="B55" s="406">
        <v>6</v>
      </c>
      <c r="C55" s="1482" t="s">
        <v>5747</v>
      </c>
      <c r="D55" s="1482"/>
      <c r="E55" s="1482"/>
      <c r="F55" s="1482"/>
      <c r="G55" s="1482"/>
      <c r="H55" s="1482"/>
      <c r="I55" s="1482"/>
      <c r="J55" s="1482"/>
      <c r="K55" s="1482"/>
      <c r="L55" s="1482"/>
      <c r="M55" s="1482"/>
      <c r="N55" s="1482"/>
      <c r="O55" s="1482"/>
      <c r="P55" s="1482"/>
      <c r="Q55" s="1482"/>
      <c r="R55" s="1482"/>
      <c r="S55" s="1482"/>
      <c r="T55" s="1482"/>
      <c r="U55" s="1482"/>
      <c r="V55" s="1482"/>
      <c r="W55" s="1482"/>
      <c r="X55" s="1482"/>
      <c r="Y55" s="1482"/>
      <c r="Z55" s="1482"/>
      <c r="AA55" s="1482"/>
    </row>
    <row r="56" spans="2:27" ht="4.5" customHeight="1" x14ac:dyDescent="0.45">
      <c r="B56" s="406"/>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row>
    <row r="57" spans="2:27" ht="30.6" customHeight="1" x14ac:dyDescent="0.45">
      <c r="B57" s="406">
        <v>7</v>
      </c>
      <c r="C57" s="1482" t="s">
        <v>5733</v>
      </c>
      <c r="D57" s="1482"/>
      <c r="E57" s="1482"/>
      <c r="F57" s="1482"/>
      <c r="G57" s="1482"/>
      <c r="H57" s="1482"/>
      <c r="I57" s="1482"/>
      <c r="J57" s="1482"/>
      <c r="K57" s="1482"/>
      <c r="L57" s="1482"/>
      <c r="M57" s="1482"/>
      <c r="N57" s="1482"/>
      <c r="O57" s="1482"/>
      <c r="P57" s="1482"/>
      <c r="Q57" s="1482"/>
      <c r="R57" s="1482"/>
      <c r="S57" s="1482"/>
      <c r="T57" s="1482"/>
      <c r="U57" s="1482"/>
      <c r="V57" s="1482"/>
      <c r="W57" s="1482"/>
      <c r="X57" s="1482"/>
      <c r="Y57" s="1482"/>
      <c r="Z57" s="1482"/>
      <c r="AA57" s="1482"/>
    </row>
    <row r="58" spans="2:27" ht="4.5" customHeight="1" x14ac:dyDescent="0.45">
      <c r="B58" s="406"/>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row>
    <row r="59" spans="2:27" ht="33" customHeight="1" x14ac:dyDescent="0.45">
      <c r="B59" s="406">
        <v>8</v>
      </c>
      <c r="C59" s="1482" t="s">
        <v>5749</v>
      </c>
      <c r="D59" s="1482"/>
      <c r="E59" s="1482"/>
      <c r="F59" s="1482"/>
      <c r="G59" s="1482"/>
      <c r="H59" s="1482"/>
      <c r="I59" s="1482"/>
      <c r="J59" s="1482"/>
      <c r="K59" s="1482"/>
      <c r="L59" s="1482"/>
      <c r="M59" s="1482"/>
      <c r="N59" s="1482"/>
      <c r="O59" s="1482"/>
      <c r="P59" s="1482"/>
      <c r="Q59" s="1482"/>
      <c r="R59" s="1482"/>
      <c r="S59" s="1482"/>
      <c r="T59" s="1482"/>
      <c r="U59" s="1482"/>
      <c r="V59" s="1482"/>
      <c r="W59" s="1482"/>
      <c r="X59" s="1482"/>
      <c r="Y59" s="1482"/>
      <c r="Z59" s="1482"/>
      <c r="AA59" s="1482"/>
    </row>
  </sheetData>
  <mergeCells count="67">
    <mergeCell ref="M35:O35"/>
    <mergeCell ref="P35:Z35"/>
    <mergeCell ref="C37:D37"/>
    <mergeCell ref="E41:G41"/>
    <mergeCell ref="H41:I41"/>
    <mergeCell ref="M37:S37"/>
    <mergeCell ref="T37:Z37"/>
    <mergeCell ref="M38:S38"/>
    <mergeCell ref="T38:Z38"/>
    <mergeCell ref="E37:K37"/>
    <mergeCell ref="C32:D34"/>
    <mergeCell ref="E32:K34"/>
    <mergeCell ref="M32:O32"/>
    <mergeCell ref="P32:Q32"/>
    <mergeCell ref="S32:T32"/>
    <mergeCell ref="M33:O33"/>
    <mergeCell ref="P33:R33"/>
    <mergeCell ref="S33:U33"/>
    <mergeCell ref="S34:U34"/>
    <mergeCell ref="B21:H23"/>
    <mergeCell ref="I21:Z23"/>
    <mergeCell ref="B24:H26"/>
    <mergeCell ref="I24:Z26"/>
    <mergeCell ref="C30:D30"/>
    <mergeCell ref="C2:Y4"/>
    <mergeCell ref="F6:V7"/>
    <mergeCell ref="B9:H10"/>
    <mergeCell ref="I9:Z10"/>
    <mergeCell ref="B11:H11"/>
    <mergeCell ref="V11:V14"/>
    <mergeCell ref="W11:W14"/>
    <mergeCell ref="X11:X14"/>
    <mergeCell ref="B12:H12"/>
    <mergeCell ref="B13:H13"/>
    <mergeCell ref="I11:R14"/>
    <mergeCell ref="S11:T14"/>
    <mergeCell ref="U11:U14"/>
    <mergeCell ref="S19:Z19"/>
    <mergeCell ref="M34:O34"/>
    <mergeCell ref="P34:R34"/>
    <mergeCell ref="Y11:Y14"/>
    <mergeCell ref="Z11:Z14"/>
    <mergeCell ref="V34:Z34"/>
    <mergeCell ref="C55:AA55"/>
    <mergeCell ref="C57:AA57"/>
    <mergeCell ref="C59:AA59"/>
    <mergeCell ref="C45:AA45"/>
    <mergeCell ref="C47:AA47"/>
    <mergeCell ref="C49:AA49"/>
    <mergeCell ref="C51:AA51"/>
    <mergeCell ref="C53:AA53"/>
    <mergeCell ref="B15:F20"/>
    <mergeCell ref="G15:H16"/>
    <mergeCell ref="I15:Z16"/>
    <mergeCell ref="G17:H20"/>
    <mergeCell ref="V33:Z33"/>
    <mergeCell ref="I17:K17"/>
    <mergeCell ref="L17:M17"/>
    <mergeCell ref="O17:Q17"/>
    <mergeCell ref="I18:K18"/>
    <mergeCell ref="L18:O18"/>
    <mergeCell ref="I20:K20"/>
    <mergeCell ref="L20:Z20"/>
    <mergeCell ref="S18:Z18"/>
    <mergeCell ref="I19:K19"/>
    <mergeCell ref="L19:O19"/>
    <mergeCell ref="P19:R19"/>
  </mergeCells>
  <phoneticPr fontId="4"/>
  <dataValidations count="5">
    <dataValidation type="list" allowBlank="1" showInputMessage="1" showErrorMessage="1" sqref="E30 U11:U12" xr:uid="{5271F213-896F-4217-A694-984CDC88B704}">
      <formula1>年</formula1>
    </dataValidation>
    <dataValidation type="list" allowBlank="1" showInputMessage="1" showErrorMessage="1" sqref="G30 W11:W12" xr:uid="{88E5E669-5794-49BA-8F28-475FCB201D0F}">
      <formula1>月</formula1>
    </dataValidation>
    <dataValidation type="list" allowBlank="1" showInputMessage="1" showErrorMessage="1" sqref="I30 Y11:Y12" xr:uid="{81E84581-2E10-4B17-B70C-7C8A73900B02}">
      <formula1>日</formula1>
    </dataValidation>
    <dataValidation type="list" allowBlank="1" showInputMessage="1" showErrorMessage="1" sqref="C30:D30 S11" xr:uid="{C5038B6C-1813-4D46-997B-71C14C81F112}">
      <formula1>"昭和,平成,令和"</formula1>
    </dataValidation>
    <dataValidation type="list" allowBlank="1" showInputMessage="1" showErrorMessage="1" sqref="H41:I41" xr:uid="{80F3DFD5-7972-452F-979E-ECE8C61C5845}">
      <formula1>保健所</formula1>
    </dataValidation>
  </dataValidations>
  <pageMargins left="0.7" right="0.7" top="0.75" bottom="0.75" header="0.3" footer="0.3"/>
  <pageSetup paperSize="9" scale="8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3797F-8E1E-4947-9B53-E126D6B460A2}">
  <sheetPr codeName="Sheet21"/>
  <dimension ref="B2:AC96"/>
  <sheetViews>
    <sheetView view="pageBreakPreview" zoomScaleNormal="100" zoomScaleSheetLayoutView="100" workbookViewId="0"/>
  </sheetViews>
  <sheetFormatPr defaultColWidth="8.59765625" defaultRowHeight="13.2" x14ac:dyDescent="0.45"/>
  <cols>
    <col min="1" max="1" width="1.296875" style="230" customWidth="1"/>
    <col min="2" max="29" width="3.09765625" style="230" customWidth="1"/>
    <col min="30" max="30" width="1.5" style="230" customWidth="1"/>
    <col min="31" max="16384" width="8.59765625" style="230"/>
  </cols>
  <sheetData>
    <row r="2" spans="2:29" x14ac:dyDescent="0.45">
      <c r="B2" s="230" t="s">
        <v>5706</v>
      </c>
    </row>
    <row r="4" spans="2:29" x14ac:dyDescent="0.45">
      <c r="H4" s="230" t="s">
        <v>5705</v>
      </c>
    </row>
    <row r="6" spans="2:29" x14ac:dyDescent="0.45">
      <c r="P6" s="1603"/>
      <c r="Q6" s="1603"/>
      <c r="R6" s="829"/>
      <c r="S6" s="230" t="s">
        <v>76</v>
      </c>
      <c r="T6" s="826"/>
      <c r="U6" s="230" t="s">
        <v>139</v>
      </c>
      <c r="V6" s="826"/>
      <c r="W6" s="230" t="s">
        <v>140</v>
      </c>
    </row>
    <row r="8" spans="2:29" x14ac:dyDescent="0.45">
      <c r="B8" s="230" t="s">
        <v>54</v>
      </c>
    </row>
    <row r="9" spans="2:29" x14ac:dyDescent="0.45">
      <c r="B9" s="230" t="s">
        <v>5704</v>
      </c>
      <c r="D9" s="1905"/>
      <c r="E9" s="1906"/>
      <c r="F9" s="230" t="s">
        <v>56</v>
      </c>
    </row>
    <row r="10" spans="2:29" ht="12.6" customHeight="1" x14ac:dyDescent="0.45">
      <c r="B10" s="1544" t="s">
        <v>5703</v>
      </c>
      <c r="C10" s="1544"/>
      <c r="D10" s="1063" t="s">
        <v>48</v>
      </c>
      <c r="E10" s="1063"/>
      <c r="F10" s="1057" t="s">
        <v>49</v>
      </c>
      <c r="G10" s="1057"/>
      <c r="H10" s="1057"/>
      <c r="I10" s="1057"/>
      <c r="J10" s="1057"/>
      <c r="K10" s="1057"/>
      <c r="L10" s="1506"/>
      <c r="M10" s="1053" t="s">
        <v>3</v>
      </c>
      <c r="N10" s="1054"/>
      <c r="O10" s="1055"/>
      <c r="P10" s="1050"/>
      <c r="Q10" s="1051"/>
      <c r="R10" s="1072"/>
      <c r="S10" s="21" t="s">
        <v>4</v>
      </c>
      <c r="T10" s="1073"/>
      <c r="U10" s="1051"/>
      <c r="V10" s="1072"/>
      <c r="W10" s="7"/>
      <c r="X10" s="7"/>
      <c r="Y10" s="7"/>
      <c r="Z10" s="7"/>
      <c r="AA10" s="7"/>
      <c r="AB10" s="7"/>
      <c r="AC10" s="9"/>
    </row>
    <row r="11" spans="2:29" x14ac:dyDescent="0.45">
      <c r="B11" s="1544"/>
      <c r="C11" s="1544"/>
      <c r="D11" s="1063"/>
      <c r="E11" s="1063"/>
      <c r="F11" s="1057"/>
      <c r="G11" s="1057"/>
      <c r="H11" s="1057"/>
      <c r="I11" s="1057"/>
      <c r="J11" s="1057"/>
      <c r="K11" s="1057"/>
      <c r="L11" s="1506"/>
      <c r="M11" s="1053" t="s">
        <v>5</v>
      </c>
      <c r="N11" s="1054"/>
      <c r="O11" s="1055"/>
      <c r="P11" s="1050"/>
      <c r="Q11" s="1051"/>
      <c r="R11" s="1052"/>
      <c r="S11" s="1074" t="s">
        <v>6</v>
      </c>
      <c r="T11" s="1075"/>
      <c r="U11" s="1055"/>
      <c r="V11" s="1050"/>
      <c r="W11" s="1051"/>
      <c r="X11" s="1051"/>
      <c r="Y11" s="1051"/>
      <c r="Z11" s="1051"/>
      <c r="AA11" s="1051"/>
      <c r="AB11" s="1051"/>
      <c r="AC11" s="1052"/>
    </row>
    <row r="12" spans="2:29" x14ac:dyDescent="0.45">
      <c r="B12" s="1544"/>
      <c r="C12" s="1544"/>
      <c r="D12" s="1063"/>
      <c r="E12" s="1063"/>
      <c r="F12" s="1057"/>
      <c r="G12" s="1057"/>
      <c r="H12" s="1057"/>
      <c r="I12" s="1057"/>
      <c r="J12" s="1057"/>
      <c r="K12" s="1057"/>
      <c r="L12" s="1506"/>
      <c r="M12" s="1053" t="s">
        <v>8536</v>
      </c>
      <c r="N12" s="1054"/>
      <c r="O12" s="1055"/>
      <c r="P12" s="1050"/>
      <c r="Q12" s="1051"/>
      <c r="R12" s="1052"/>
      <c r="S12" s="1053" t="s">
        <v>7</v>
      </c>
      <c r="T12" s="1054"/>
      <c r="U12" s="1055"/>
      <c r="V12" s="1050"/>
      <c r="W12" s="1051"/>
      <c r="X12" s="1051"/>
      <c r="Y12" s="1051"/>
      <c r="Z12" s="1051"/>
      <c r="AA12" s="1051"/>
      <c r="AB12" s="1051"/>
      <c r="AC12" s="1052"/>
    </row>
    <row r="13" spans="2:29" x14ac:dyDescent="0.45">
      <c r="B13" s="1544"/>
      <c r="C13" s="1544"/>
      <c r="D13" s="1063"/>
      <c r="E13" s="1063"/>
      <c r="F13" s="1057"/>
      <c r="G13" s="1057"/>
      <c r="H13" s="1057"/>
      <c r="I13" s="1057"/>
      <c r="J13" s="1057"/>
      <c r="K13" s="1057"/>
      <c r="L13" s="1506"/>
      <c r="M13" s="1053" t="s">
        <v>8</v>
      </c>
      <c r="N13" s="1054"/>
      <c r="O13" s="1054"/>
      <c r="P13" s="1070"/>
      <c r="Q13" s="1070"/>
      <c r="R13" s="1070"/>
      <c r="S13" s="1070"/>
      <c r="T13" s="1070"/>
      <c r="U13" s="1070"/>
      <c r="V13" s="1070"/>
      <c r="W13" s="1070"/>
      <c r="X13" s="1070"/>
      <c r="Y13" s="1070"/>
      <c r="Z13" s="1070"/>
      <c r="AA13" s="1070"/>
      <c r="AB13" s="1070"/>
      <c r="AC13" s="1070"/>
    </row>
    <row r="14" spans="2:29" ht="12.6" customHeight="1" x14ac:dyDescent="0.45">
      <c r="B14" s="1544"/>
      <c r="C14" s="1544"/>
      <c r="D14" s="1063" t="s">
        <v>5702</v>
      </c>
      <c r="E14" s="1063"/>
      <c r="F14" s="1057" t="s">
        <v>51</v>
      </c>
      <c r="G14" s="1057"/>
      <c r="H14" s="1057"/>
      <c r="I14" s="1057"/>
      <c r="J14" s="1057"/>
      <c r="K14" s="1057"/>
      <c r="L14" s="1057"/>
      <c r="M14" s="1486" t="s">
        <v>5654</v>
      </c>
      <c r="N14" s="1486"/>
      <c r="O14" s="1486"/>
      <c r="P14" s="1486"/>
      <c r="Q14" s="1486"/>
      <c r="R14" s="1486"/>
      <c r="S14" s="1486"/>
      <c r="T14" s="1557"/>
      <c r="U14" s="1557"/>
      <c r="V14" s="1557"/>
      <c r="W14" s="1557"/>
      <c r="X14" s="1557"/>
      <c r="Y14" s="1557"/>
      <c r="Z14" s="1557"/>
      <c r="AA14" s="1557"/>
      <c r="AB14" s="1557"/>
      <c r="AC14" s="1557"/>
    </row>
    <row r="15" spans="2:29" x14ac:dyDescent="0.45">
      <c r="B15" s="1544"/>
      <c r="C15" s="1544"/>
      <c r="D15" s="1063"/>
      <c r="E15" s="1063"/>
      <c r="F15" s="1057"/>
      <c r="G15" s="1057"/>
      <c r="H15" s="1057"/>
      <c r="I15" s="1057"/>
      <c r="J15" s="1057"/>
      <c r="K15" s="1057"/>
      <c r="L15" s="1057"/>
      <c r="M15" s="1486"/>
      <c r="N15" s="1486"/>
      <c r="O15" s="1486"/>
      <c r="P15" s="1486"/>
      <c r="Q15" s="1486"/>
      <c r="R15" s="1486"/>
      <c r="S15" s="1486"/>
      <c r="T15" s="1557"/>
      <c r="U15" s="1557"/>
      <c r="V15" s="1557"/>
      <c r="W15" s="1557"/>
      <c r="X15" s="1557"/>
      <c r="Y15" s="1557"/>
      <c r="Z15" s="1557"/>
      <c r="AA15" s="1557"/>
      <c r="AB15" s="1557"/>
      <c r="AC15" s="1557"/>
    </row>
    <row r="16" spans="2:29" x14ac:dyDescent="0.45">
      <c r="B16" s="1544"/>
      <c r="C16" s="1544"/>
      <c r="D16" s="1063"/>
      <c r="E16" s="1063"/>
      <c r="F16" s="1057"/>
      <c r="G16" s="1057"/>
      <c r="H16" s="1057"/>
      <c r="I16" s="1057"/>
      <c r="J16" s="1057"/>
      <c r="K16" s="1057"/>
      <c r="L16" s="1057"/>
      <c r="M16" s="1486" t="s">
        <v>5701</v>
      </c>
      <c r="N16" s="1486"/>
      <c r="O16" s="1486"/>
      <c r="P16" s="1486"/>
      <c r="Q16" s="1486"/>
      <c r="R16" s="1486"/>
      <c r="S16" s="1486"/>
      <c r="T16" s="1486"/>
      <c r="U16" s="1486"/>
      <c r="V16" s="1486"/>
      <c r="W16" s="1486"/>
      <c r="X16" s="1486"/>
      <c r="Y16" s="1486"/>
      <c r="Z16" s="1486"/>
      <c r="AA16" s="1486"/>
      <c r="AB16" s="1486"/>
      <c r="AC16" s="1486"/>
    </row>
    <row r="17" spans="2:29" x14ac:dyDescent="0.45">
      <c r="B17" s="1544"/>
      <c r="C17" s="1544"/>
      <c r="D17" s="1063"/>
      <c r="E17" s="1063"/>
      <c r="F17" s="1057"/>
      <c r="G17" s="1057"/>
      <c r="H17" s="1057"/>
      <c r="I17" s="1057"/>
      <c r="J17" s="1057"/>
      <c r="K17" s="1057"/>
      <c r="L17" s="1057"/>
      <c r="M17" s="1486"/>
      <c r="N17" s="1486"/>
      <c r="O17" s="1486"/>
      <c r="P17" s="1486"/>
      <c r="Q17" s="1486"/>
      <c r="R17" s="1486"/>
      <c r="S17" s="1486"/>
      <c r="T17" s="1486"/>
      <c r="U17" s="1486"/>
      <c r="V17" s="1486"/>
      <c r="W17" s="1486"/>
      <c r="X17" s="1486"/>
      <c r="Y17" s="1486"/>
      <c r="Z17" s="1486"/>
      <c r="AA17" s="1486"/>
      <c r="AB17" s="1486"/>
      <c r="AC17" s="1486"/>
    </row>
    <row r="19" spans="2:29" x14ac:dyDescent="0.45">
      <c r="K19" s="206"/>
      <c r="L19" s="206"/>
      <c r="M19" s="206"/>
      <c r="N19" s="206"/>
      <c r="O19" s="206"/>
      <c r="P19" s="206"/>
      <c r="Q19" s="206"/>
      <c r="R19" s="206"/>
      <c r="S19" s="206"/>
      <c r="T19" s="206"/>
      <c r="U19" s="257"/>
      <c r="V19" s="206"/>
      <c r="W19" s="206"/>
      <c r="X19" s="206"/>
      <c r="Y19" s="206"/>
      <c r="Z19" s="206"/>
      <c r="AA19" s="206"/>
      <c r="AB19" s="206"/>
      <c r="AC19" s="206"/>
    </row>
    <row r="21" spans="2:29" ht="18" customHeight="1" x14ac:dyDescent="0.45">
      <c r="T21" s="412" t="s">
        <v>5699</v>
      </c>
      <c r="U21" s="257" t="s">
        <v>5700</v>
      </c>
    </row>
    <row r="22" spans="2:29" x14ac:dyDescent="0.45">
      <c r="H22" s="412"/>
      <c r="U22" s="257"/>
    </row>
    <row r="23" spans="2:29" x14ac:dyDescent="0.45">
      <c r="H23" s="412"/>
      <c r="U23" s="257"/>
    </row>
    <row r="24" spans="2:29" ht="13.35" customHeight="1" x14ac:dyDescent="0.45">
      <c r="C24" s="404"/>
      <c r="D24" s="404"/>
      <c r="E24" s="404"/>
      <c r="F24" s="404"/>
      <c r="G24" s="404"/>
      <c r="H24" s="412" t="s">
        <v>5698</v>
      </c>
      <c r="I24" s="230" t="s">
        <v>5697</v>
      </c>
    </row>
    <row r="25" spans="2:29" x14ac:dyDescent="0.45">
      <c r="C25" s="265"/>
      <c r="D25" s="265"/>
      <c r="E25" s="265"/>
      <c r="F25" s="265"/>
      <c r="H25" s="412"/>
    </row>
    <row r="26" spans="2:29" x14ac:dyDescent="0.45">
      <c r="C26" s="265"/>
      <c r="D26" s="265"/>
      <c r="E26" s="265"/>
      <c r="F26" s="265"/>
      <c r="H26" s="412"/>
    </row>
    <row r="27" spans="2:29" x14ac:dyDescent="0.45">
      <c r="N27" s="230" t="s">
        <v>5696</v>
      </c>
    </row>
    <row r="28" spans="2:29" x14ac:dyDescent="0.45">
      <c r="C28" s="1484" t="s">
        <v>5695</v>
      </c>
      <c r="D28" s="1484"/>
      <c r="E28" s="1484"/>
      <c r="F28" s="1484"/>
      <c r="G28" s="1484"/>
      <c r="H28" s="1484"/>
      <c r="I28" s="1484" t="s">
        <v>50</v>
      </c>
      <c r="J28" s="1484"/>
      <c r="K28" s="1484"/>
      <c r="L28" s="1557"/>
      <c r="M28" s="1557"/>
      <c r="N28" s="1557"/>
      <c r="O28" s="1557"/>
      <c r="P28" s="1557"/>
      <c r="Q28" s="1557"/>
      <c r="R28" s="1557"/>
      <c r="S28" s="1557"/>
      <c r="T28" s="1557"/>
      <c r="U28" s="1557"/>
      <c r="V28" s="1557"/>
      <c r="W28" s="1557"/>
      <c r="X28" s="1557"/>
      <c r="Y28" s="1557"/>
      <c r="Z28" s="1557"/>
      <c r="AA28" s="1557"/>
      <c r="AB28" s="1557"/>
    </row>
    <row r="29" spans="2:29" x14ac:dyDescent="0.45">
      <c r="C29" s="1484"/>
      <c r="D29" s="1484"/>
      <c r="E29" s="1484"/>
      <c r="F29" s="1484"/>
      <c r="G29" s="1484"/>
      <c r="H29" s="1484"/>
      <c r="I29" s="1484"/>
      <c r="J29" s="1484"/>
      <c r="K29" s="1484"/>
      <c r="L29" s="1557"/>
      <c r="M29" s="1557"/>
      <c r="N29" s="1557"/>
      <c r="O29" s="1557"/>
      <c r="P29" s="1557"/>
      <c r="Q29" s="1557"/>
      <c r="R29" s="1557"/>
      <c r="S29" s="1557"/>
      <c r="T29" s="1557"/>
      <c r="U29" s="1557"/>
      <c r="V29" s="1557"/>
      <c r="W29" s="1557"/>
      <c r="X29" s="1557"/>
      <c r="Y29" s="1557"/>
      <c r="Z29" s="1557"/>
      <c r="AA29" s="1557"/>
      <c r="AB29" s="1557"/>
    </row>
    <row r="30" spans="2:29" x14ac:dyDescent="0.45">
      <c r="C30" s="1484"/>
      <c r="D30" s="1484"/>
      <c r="E30" s="1484"/>
      <c r="F30" s="1484"/>
      <c r="G30" s="1484"/>
      <c r="H30" s="1484"/>
      <c r="I30" s="1484" t="s">
        <v>48</v>
      </c>
      <c r="J30" s="1484"/>
      <c r="K30" s="1484"/>
      <c r="L30" s="1054" t="s">
        <v>3</v>
      </c>
      <c r="M30" s="1054"/>
      <c r="N30" s="1054"/>
      <c r="O30" s="1050"/>
      <c r="P30" s="1051"/>
      <c r="Q30" s="1072"/>
      <c r="R30" s="21" t="s">
        <v>4</v>
      </c>
      <c r="S30" s="1073"/>
      <c r="T30" s="1051"/>
      <c r="U30" s="1072"/>
      <c r="V30" s="7"/>
      <c r="W30" s="7"/>
      <c r="X30" s="7"/>
      <c r="Y30" s="7"/>
      <c r="Z30" s="7"/>
      <c r="AA30" s="7"/>
      <c r="AB30" s="9"/>
    </row>
    <row r="31" spans="2:29" x14ac:dyDescent="0.45">
      <c r="C31" s="1484"/>
      <c r="D31" s="1484"/>
      <c r="E31" s="1484"/>
      <c r="F31" s="1484"/>
      <c r="G31" s="1484"/>
      <c r="H31" s="1484"/>
      <c r="I31" s="1484"/>
      <c r="J31" s="1484"/>
      <c r="K31" s="1484"/>
      <c r="L31" s="1054" t="s">
        <v>5</v>
      </c>
      <c r="M31" s="1054"/>
      <c r="N31" s="1055"/>
      <c r="O31" s="1050"/>
      <c r="P31" s="1051"/>
      <c r="Q31" s="1051"/>
      <c r="R31" s="1052"/>
      <c r="S31" s="1074" t="s">
        <v>6</v>
      </c>
      <c r="T31" s="1075"/>
      <c r="U31" s="1055"/>
      <c r="V31" s="1984"/>
      <c r="W31" s="1985"/>
      <c r="X31" s="1985"/>
      <c r="Y31" s="1985"/>
      <c r="Z31" s="1985"/>
      <c r="AA31" s="1985"/>
      <c r="AB31" s="1986"/>
    </row>
    <row r="32" spans="2:29" x14ac:dyDescent="0.45">
      <c r="C32" s="1484"/>
      <c r="D32" s="1484"/>
      <c r="E32" s="1484"/>
      <c r="F32" s="1484"/>
      <c r="G32" s="1484"/>
      <c r="H32" s="1484"/>
      <c r="I32" s="1484"/>
      <c r="J32" s="1484"/>
      <c r="K32" s="1484"/>
      <c r="L32" s="1054" t="s">
        <v>8536</v>
      </c>
      <c r="M32" s="1054"/>
      <c r="N32" s="1055"/>
      <c r="O32" s="1984"/>
      <c r="P32" s="1985"/>
      <c r="Q32" s="1985"/>
      <c r="R32" s="1986"/>
      <c r="S32" s="1053" t="s">
        <v>7</v>
      </c>
      <c r="T32" s="1054"/>
      <c r="U32" s="1055"/>
      <c r="V32" s="1984"/>
      <c r="W32" s="1985"/>
      <c r="X32" s="1985"/>
      <c r="Y32" s="1985"/>
      <c r="Z32" s="1985"/>
      <c r="AA32" s="1985"/>
      <c r="AB32" s="1986"/>
    </row>
    <row r="33" spans="3:28" x14ac:dyDescent="0.45">
      <c r="C33" s="1484"/>
      <c r="D33" s="1484"/>
      <c r="E33" s="1484"/>
      <c r="F33" s="1484"/>
      <c r="G33" s="1484"/>
      <c r="H33" s="1484"/>
      <c r="I33" s="1484"/>
      <c r="J33" s="1484"/>
      <c r="K33" s="1484"/>
      <c r="L33" s="1054" t="s">
        <v>8</v>
      </c>
      <c r="M33" s="1054"/>
      <c r="N33" s="1054"/>
      <c r="O33" s="1070"/>
      <c r="P33" s="1070"/>
      <c r="Q33" s="1070"/>
      <c r="R33" s="1070"/>
      <c r="S33" s="1070"/>
      <c r="T33" s="1070"/>
      <c r="U33" s="1070"/>
      <c r="V33" s="1070"/>
      <c r="W33" s="1070"/>
      <c r="X33" s="1070"/>
      <c r="Y33" s="1070"/>
      <c r="Z33" s="1070"/>
      <c r="AA33" s="1070"/>
      <c r="AB33" s="1070"/>
    </row>
    <row r="34" spans="3:28" ht="20.100000000000001" customHeight="1" x14ac:dyDescent="0.45">
      <c r="C34" s="1533" t="s">
        <v>5694</v>
      </c>
      <c r="D34" s="1580"/>
      <c r="E34" s="1580"/>
      <c r="F34" s="1580"/>
      <c r="G34" s="1580"/>
      <c r="H34" s="1581"/>
      <c r="I34" s="1630" t="s">
        <v>694</v>
      </c>
      <c r="J34" s="1631"/>
      <c r="K34" s="1977"/>
      <c r="L34" s="1605"/>
      <c r="M34" s="1606"/>
      <c r="N34" s="1606"/>
      <c r="O34" s="1606"/>
      <c r="P34" s="1606"/>
      <c r="Q34" s="1606"/>
      <c r="R34" s="1606"/>
      <c r="S34" s="1606"/>
      <c r="T34" s="1606"/>
      <c r="U34" s="1606"/>
      <c r="V34" s="1606"/>
      <c r="W34" s="1606"/>
      <c r="X34" s="1606"/>
      <c r="Y34" s="1606"/>
      <c r="Z34" s="1606"/>
      <c r="AA34" s="1606"/>
      <c r="AB34" s="1607"/>
    </row>
    <row r="35" spans="3:28" ht="12.6" customHeight="1" x14ac:dyDescent="0.45">
      <c r="C35" s="1534"/>
      <c r="D35" s="1582"/>
      <c r="E35" s="1582"/>
      <c r="F35" s="1582"/>
      <c r="G35" s="1582"/>
      <c r="H35" s="1583"/>
      <c r="I35" s="1484" t="s">
        <v>806</v>
      </c>
      <c r="J35" s="1484"/>
      <c r="K35" s="1484"/>
      <c r="L35" s="1557"/>
      <c r="M35" s="1557"/>
      <c r="N35" s="1557"/>
      <c r="O35" s="1557"/>
      <c r="P35" s="1557"/>
      <c r="Q35" s="1557"/>
      <c r="R35" s="1557"/>
      <c r="S35" s="1557"/>
      <c r="T35" s="1557"/>
      <c r="U35" s="1557"/>
      <c r="V35" s="1557"/>
      <c r="W35" s="1557"/>
      <c r="X35" s="1557"/>
      <c r="Y35" s="1557"/>
      <c r="Z35" s="1557"/>
      <c r="AA35" s="1557"/>
      <c r="AB35" s="1557"/>
    </row>
    <row r="36" spans="3:28" x14ac:dyDescent="0.45">
      <c r="C36" s="1534"/>
      <c r="D36" s="1582"/>
      <c r="E36" s="1582"/>
      <c r="F36" s="1582"/>
      <c r="G36" s="1582"/>
      <c r="H36" s="1583"/>
      <c r="I36" s="1484"/>
      <c r="J36" s="1484"/>
      <c r="K36" s="1484"/>
      <c r="L36" s="1557"/>
      <c r="M36" s="1557"/>
      <c r="N36" s="1557"/>
      <c r="O36" s="1557"/>
      <c r="P36" s="1557"/>
      <c r="Q36" s="1557"/>
      <c r="R36" s="1557"/>
      <c r="S36" s="1557"/>
      <c r="T36" s="1557"/>
      <c r="U36" s="1557"/>
      <c r="V36" s="1557"/>
      <c r="W36" s="1557"/>
      <c r="X36" s="1557"/>
      <c r="Y36" s="1557"/>
      <c r="Z36" s="1557"/>
      <c r="AA36" s="1557"/>
      <c r="AB36" s="1557"/>
    </row>
    <row r="37" spans="3:28" x14ac:dyDescent="0.45">
      <c r="C37" s="1534"/>
      <c r="D37" s="1582"/>
      <c r="E37" s="1582"/>
      <c r="F37" s="1582"/>
      <c r="G37" s="1582"/>
      <c r="H37" s="1583"/>
      <c r="I37" s="1484" t="s">
        <v>5578</v>
      </c>
      <c r="J37" s="1484"/>
      <c r="K37" s="1484"/>
      <c r="L37" s="1054" t="s">
        <v>3</v>
      </c>
      <c r="M37" s="1054"/>
      <c r="N37" s="1054"/>
      <c r="O37" s="1050"/>
      <c r="P37" s="1072"/>
      <c r="Q37" s="21" t="s">
        <v>4</v>
      </c>
      <c r="R37" s="1073"/>
      <c r="S37" s="1072"/>
      <c r="T37" s="7"/>
      <c r="U37" s="7"/>
      <c r="V37" s="7"/>
      <c r="W37" s="7"/>
      <c r="X37" s="7"/>
      <c r="Y37" s="7"/>
      <c r="Z37" s="7"/>
      <c r="AA37" s="7"/>
      <c r="AB37" s="9"/>
    </row>
    <row r="38" spans="3:28" x14ac:dyDescent="0.45">
      <c r="C38" s="1534"/>
      <c r="D38" s="1582"/>
      <c r="E38" s="1582"/>
      <c r="F38" s="1582"/>
      <c r="G38" s="1582"/>
      <c r="H38" s="1583"/>
      <c r="I38" s="1484"/>
      <c r="J38" s="1484"/>
      <c r="K38" s="1484"/>
      <c r="L38" s="1054" t="s">
        <v>5</v>
      </c>
      <c r="M38" s="1054"/>
      <c r="N38" s="1055"/>
      <c r="O38" s="1050"/>
      <c r="P38" s="1051"/>
      <c r="Q38" s="1052"/>
      <c r="R38" s="1074" t="s">
        <v>6</v>
      </c>
      <c r="S38" s="1075"/>
      <c r="T38" s="1055"/>
      <c r="U38" s="1050"/>
      <c r="V38" s="1051"/>
      <c r="W38" s="1051"/>
      <c r="X38" s="1051"/>
      <c r="Y38" s="1051"/>
      <c r="Z38" s="1051"/>
      <c r="AA38" s="1051"/>
      <c r="AB38" s="1052"/>
    </row>
    <row r="39" spans="3:28" x14ac:dyDescent="0.45">
      <c r="C39" s="1534"/>
      <c r="D39" s="1582"/>
      <c r="E39" s="1582"/>
      <c r="F39" s="1582"/>
      <c r="G39" s="1582"/>
      <c r="H39" s="1583"/>
      <c r="I39" s="1484"/>
      <c r="J39" s="1484"/>
      <c r="K39" s="1484"/>
      <c r="L39" s="1054" t="s">
        <v>8536</v>
      </c>
      <c r="M39" s="1054"/>
      <c r="N39" s="1055"/>
      <c r="O39" s="1050"/>
      <c r="P39" s="1051"/>
      <c r="Q39" s="1052"/>
      <c r="R39" s="1053" t="s">
        <v>7</v>
      </c>
      <c r="S39" s="1054"/>
      <c r="T39" s="1055"/>
      <c r="U39" s="1050"/>
      <c r="V39" s="1051"/>
      <c r="W39" s="1051"/>
      <c r="X39" s="1051"/>
      <c r="Y39" s="1051"/>
      <c r="Z39" s="1051"/>
      <c r="AA39" s="1051"/>
      <c r="AB39" s="1052"/>
    </row>
    <row r="40" spans="3:28" x14ac:dyDescent="0.45">
      <c r="C40" s="1617"/>
      <c r="D40" s="1618"/>
      <c r="E40" s="1618"/>
      <c r="F40" s="1618"/>
      <c r="G40" s="1618"/>
      <c r="H40" s="1619"/>
      <c r="I40" s="1484"/>
      <c r="J40" s="1484"/>
      <c r="K40" s="1484"/>
      <c r="L40" s="1054" t="s">
        <v>8</v>
      </c>
      <c r="M40" s="1054"/>
      <c r="N40" s="1054"/>
      <c r="O40" s="1070"/>
      <c r="P40" s="1070"/>
      <c r="Q40" s="1070"/>
      <c r="R40" s="1070"/>
      <c r="S40" s="1070"/>
      <c r="T40" s="1070"/>
      <c r="U40" s="1070"/>
      <c r="V40" s="1070"/>
      <c r="W40" s="1070"/>
      <c r="X40" s="1070"/>
      <c r="Y40" s="1070"/>
      <c r="Z40" s="1070"/>
      <c r="AA40" s="1070"/>
      <c r="AB40" s="1070"/>
    </row>
    <row r="41" spans="3:28" ht="23.1" customHeight="1" x14ac:dyDescent="0.45">
      <c r="C41" s="1859" t="s">
        <v>5693</v>
      </c>
      <c r="D41" s="1859"/>
      <c r="E41" s="1859"/>
      <c r="F41" s="1859"/>
      <c r="G41" s="1596">
        <v>1</v>
      </c>
      <c r="H41" s="1596"/>
      <c r="I41" s="1630" t="s">
        <v>694</v>
      </c>
      <c r="J41" s="1631"/>
      <c r="K41" s="1977"/>
      <c r="L41" s="1404"/>
      <c r="M41" s="1405"/>
      <c r="N41" s="1405"/>
      <c r="O41" s="1405"/>
      <c r="P41" s="1405"/>
      <c r="Q41" s="1405"/>
      <c r="R41" s="1405"/>
      <c r="S41" s="1405"/>
      <c r="T41" s="1405"/>
      <c r="U41" s="1405"/>
      <c r="V41" s="1405"/>
      <c r="W41" s="1405"/>
      <c r="X41" s="1405"/>
      <c r="Y41" s="1405"/>
      <c r="Z41" s="1405"/>
      <c r="AA41" s="1405"/>
      <c r="AB41" s="1406"/>
    </row>
    <row r="42" spans="3:28" ht="12.6" customHeight="1" x14ac:dyDescent="0.45">
      <c r="C42" s="1859"/>
      <c r="D42" s="1859"/>
      <c r="E42" s="1859"/>
      <c r="F42" s="1859"/>
      <c r="G42" s="1596"/>
      <c r="H42" s="1596"/>
      <c r="I42" s="1952" t="s">
        <v>5692</v>
      </c>
      <c r="J42" s="1952"/>
      <c r="K42" s="1952"/>
      <c r="L42" s="1557"/>
      <c r="M42" s="1557"/>
      <c r="N42" s="1557"/>
      <c r="O42" s="1557"/>
      <c r="P42" s="1557"/>
      <c r="Q42" s="1557"/>
      <c r="R42" s="1557"/>
      <c r="S42" s="1557"/>
      <c r="T42" s="1557"/>
      <c r="U42" s="1557"/>
      <c r="V42" s="1557"/>
      <c r="W42" s="1557"/>
      <c r="X42" s="1557"/>
      <c r="Y42" s="1557"/>
      <c r="Z42" s="1557"/>
      <c r="AA42" s="1557"/>
      <c r="AB42" s="1557"/>
    </row>
    <row r="43" spans="3:28" x14ac:dyDescent="0.45">
      <c r="C43" s="1859"/>
      <c r="D43" s="1859"/>
      <c r="E43" s="1859"/>
      <c r="F43" s="1859"/>
      <c r="G43" s="1596"/>
      <c r="H43" s="1596"/>
      <c r="I43" s="1952"/>
      <c r="J43" s="1952"/>
      <c r="K43" s="1952"/>
      <c r="L43" s="1557"/>
      <c r="M43" s="1557"/>
      <c r="N43" s="1557"/>
      <c r="O43" s="1557"/>
      <c r="P43" s="1557"/>
      <c r="Q43" s="1557"/>
      <c r="R43" s="1557"/>
      <c r="S43" s="1557"/>
      <c r="T43" s="1557"/>
      <c r="U43" s="1557"/>
      <c r="V43" s="1557"/>
      <c r="W43" s="1557"/>
      <c r="X43" s="1557"/>
      <c r="Y43" s="1557"/>
      <c r="Z43" s="1557"/>
      <c r="AA43" s="1557"/>
      <c r="AB43" s="1557"/>
    </row>
    <row r="44" spans="3:28" x14ac:dyDescent="0.45">
      <c r="C44" s="1859"/>
      <c r="D44" s="1859"/>
      <c r="E44" s="1859"/>
      <c r="F44" s="1859"/>
      <c r="G44" s="1596"/>
      <c r="H44" s="1596"/>
      <c r="I44" s="1952"/>
      <c r="J44" s="1952"/>
      <c r="K44" s="1952"/>
      <c r="L44" s="1557"/>
      <c r="M44" s="1557"/>
      <c r="N44" s="1557"/>
      <c r="O44" s="1557"/>
      <c r="P44" s="1557"/>
      <c r="Q44" s="1557"/>
      <c r="R44" s="1557"/>
      <c r="S44" s="1557"/>
      <c r="T44" s="1557"/>
      <c r="U44" s="1557"/>
      <c r="V44" s="1557"/>
      <c r="W44" s="1557"/>
      <c r="X44" s="1557"/>
      <c r="Y44" s="1557"/>
      <c r="Z44" s="1557"/>
      <c r="AA44" s="1557"/>
      <c r="AB44" s="1557"/>
    </row>
    <row r="45" spans="3:28" x14ac:dyDescent="0.45">
      <c r="C45" s="1859"/>
      <c r="D45" s="1859"/>
      <c r="E45" s="1859"/>
      <c r="F45" s="1859"/>
      <c r="G45" s="1596"/>
      <c r="H45" s="1596"/>
      <c r="I45" s="1983" t="s">
        <v>806</v>
      </c>
      <c r="J45" s="1983"/>
      <c r="K45" s="1983"/>
      <c r="L45" s="1557"/>
      <c r="M45" s="1557"/>
      <c r="N45" s="1557"/>
      <c r="O45" s="1557"/>
      <c r="P45" s="1557"/>
      <c r="Q45" s="1557"/>
      <c r="R45" s="1557"/>
      <c r="S45" s="1557"/>
      <c r="T45" s="1557"/>
      <c r="U45" s="1557"/>
      <c r="V45" s="1557"/>
      <c r="W45" s="1557"/>
      <c r="X45" s="1557"/>
      <c r="Y45" s="1557"/>
      <c r="Z45" s="1557"/>
      <c r="AA45" s="1557"/>
      <c r="AB45" s="1557"/>
    </row>
    <row r="46" spans="3:28" x14ac:dyDescent="0.45">
      <c r="C46" s="1859"/>
      <c r="D46" s="1859"/>
      <c r="E46" s="1859"/>
      <c r="F46" s="1859"/>
      <c r="G46" s="1596"/>
      <c r="H46" s="1596"/>
      <c r="I46" s="1983"/>
      <c r="J46" s="1983"/>
      <c r="K46" s="1983"/>
      <c r="L46" s="1557"/>
      <c r="M46" s="1557"/>
      <c r="N46" s="1557"/>
      <c r="O46" s="1557"/>
      <c r="P46" s="1557"/>
      <c r="Q46" s="1557"/>
      <c r="R46" s="1557"/>
      <c r="S46" s="1557"/>
      <c r="T46" s="1557"/>
      <c r="U46" s="1557"/>
      <c r="V46" s="1557"/>
      <c r="W46" s="1557"/>
      <c r="X46" s="1557"/>
      <c r="Y46" s="1557"/>
      <c r="Z46" s="1557"/>
      <c r="AA46" s="1557"/>
      <c r="AB46" s="1557"/>
    </row>
    <row r="47" spans="3:28" x14ac:dyDescent="0.45">
      <c r="C47" s="1859"/>
      <c r="D47" s="1859"/>
      <c r="E47" s="1859"/>
      <c r="F47" s="1859"/>
      <c r="G47" s="1596"/>
      <c r="H47" s="1596"/>
      <c r="I47" s="1983" t="s">
        <v>5578</v>
      </c>
      <c r="J47" s="1983"/>
      <c r="K47" s="1983"/>
      <c r="L47" s="1054" t="s">
        <v>3</v>
      </c>
      <c r="M47" s="1054"/>
      <c r="N47" s="1054"/>
      <c r="O47" s="1050"/>
      <c r="P47" s="1051"/>
      <c r="Q47" s="1072"/>
      <c r="R47" s="21" t="s">
        <v>4</v>
      </c>
      <c r="S47" s="1073"/>
      <c r="T47" s="1051"/>
      <c r="U47" s="1072"/>
      <c r="V47" s="7"/>
      <c r="W47" s="7"/>
      <c r="X47" s="7"/>
      <c r="Y47" s="7"/>
      <c r="Z47" s="7"/>
      <c r="AA47" s="7"/>
      <c r="AB47" s="9"/>
    </row>
    <row r="48" spans="3:28" x14ac:dyDescent="0.45">
      <c r="C48" s="1859"/>
      <c r="D48" s="1859"/>
      <c r="E48" s="1859"/>
      <c r="F48" s="1859"/>
      <c r="G48" s="1596"/>
      <c r="H48" s="1596"/>
      <c r="I48" s="1983"/>
      <c r="J48" s="1983"/>
      <c r="K48" s="1983"/>
      <c r="L48" s="1054" t="s">
        <v>5</v>
      </c>
      <c r="M48" s="1054"/>
      <c r="N48" s="1055"/>
      <c r="O48" s="1050"/>
      <c r="P48" s="1051"/>
      <c r="Q48" s="1051"/>
      <c r="R48" s="1052"/>
      <c r="S48" s="1074" t="s">
        <v>6</v>
      </c>
      <c r="T48" s="1075"/>
      <c r="U48" s="1055"/>
      <c r="V48" s="1984"/>
      <c r="W48" s="1985"/>
      <c r="X48" s="1985"/>
      <c r="Y48" s="1985"/>
      <c r="Z48" s="1985"/>
      <c r="AA48" s="1985"/>
      <c r="AB48" s="1986"/>
    </row>
    <row r="49" spans="3:28" x14ac:dyDescent="0.45">
      <c r="C49" s="1859"/>
      <c r="D49" s="1859"/>
      <c r="E49" s="1859"/>
      <c r="F49" s="1859"/>
      <c r="G49" s="1596"/>
      <c r="H49" s="1596"/>
      <c r="I49" s="1983"/>
      <c r="J49" s="1983"/>
      <c r="K49" s="1983"/>
      <c r="L49" s="1054" t="s">
        <v>8536</v>
      </c>
      <c r="M49" s="1054"/>
      <c r="N49" s="1055"/>
      <c r="O49" s="1984"/>
      <c r="P49" s="1985"/>
      <c r="Q49" s="1985"/>
      <c r="R49" s="1986"/>
      <c r="S49" s="1053" t="s">
        <v>7</v>
      </c>
      <c r="T49" s="1054"/>
      <c r="U49" s="1055"/>
      <c r="V49" s="1984"/>
      <c r="W49" s="1985"/>
      <c r="X49" s="1985"/>
      <c r="Y49" s="1985"/>
      <c r="Z49" s="1985"/>
      <c r="AA49" s="1985"/>
      <c r="AB49" s="1986"/>
    </row>
    <row r="50" spans="3:28" x14ac:dyDescent="0.45">
      <c r="C50" s="1859"/>
      <c r="D50" s="1859"/>
      <c r="E50" s="1859"/>
      <c r="F50" s="1859"/>
      <c r="G50" s="1596"/>
      <c r="H50" s="1596"/>
      <c r="I50" s="1983"/>
      <c r="J50" s="1983"/>
      <c r="K50" s="1983"/>
      <c r="L50" s="1054" t="s">
        <v>8</v>
      </c>
      <c r="M50" s="1054"/>
      <c r="N50" s="1054"/>
      <c r="O50" s="1070"/>
      <c r="P50" s="1070"/>
      <c r="Q50" s="1070"/>
      <c r="R50" s="1070"/>
      <c r="S50" s="1070"/>
      <c r="T50" s="1070"/>
      <c r="U50" s="1070"/>
      <c r="V50" s="1070"/>
      <c r="W50" s="1070"/>
      <c r="X50" s="1070"/>
      <c r="Y50" s="1070"/>
      <c r="Z50" s="1070"/>
      <c r="AA50" s="1070"/>
      <c r="AB50" s="1070"/>
    </row>
    <row r="51" spans="3:28" ht="23.1" customHeight="1" x14ac:dyDescent="0.45">
      <c r="C51" s="1596" t="s">
        <v>5693</v>
      </c>
      <c r="D51" s="1596"/>
      <c r="E51" s="1596"/>
      <c r="F51" s="1596"/>
      <c r="G51" s="1596">
        <v>2</v>
      </c>
      <c r="H51" s="1596"/>
      <c r="I51" s="1630" t="s">
        <v>694</v>
      </c>
      <c r="J51" s="1631"/>
      <c r="K51" s="1977"/>
      <c r="L51" s="1053"/>
      <c r="M51" s="1054"/>
      <c r="N51" s="1054"/>
      <c r="O51" s="1054"/>
      <c r="P51" s="1054"/>
      <c r="Q51" s="1054"/>
      <c r="R51" s="1054"/>
      <c r="S51" s="1054"/>
      <c r="T51" s="1054"/>
      <c r="U51" s="1054"/>
      <c r="V51" s="1054"/>
      <c r="W51" s="1054"/>
      <c r="X51" s="1054"/>
      <c r="Y51" s="1054"/>
      <c r="Z51" s="1054"/>
      <c r="AA51" s="1054"/>
      <c r="AB51" s="1055"/>
    </row>
    <row r="52" spans="3:28" ht="12.6" customHeight="1" x14ac:dyDescent="0.45">
      <c r="C52" s="1596"/>
      <c r="D52" s="1596"/>
      <c r="E52" s="1596"/>
      <c r="F52" s="1596"/>
      <c r="G52" s="1596"/>
      <c r="H52" s="1596"/>
      <c r="I52" s="1952" t="s">
        <v>5692</v>
      </c>
      <c r="J52" s="1952"/>
      <c r="K52" s="1952"/>
      <c r="L52" s="1486"/>
      <c r="M52" s="1486"/>
      <c r="N52" s="1486"/>
      <c r="O52" s="1486"/>
      <c r="P52" s="1486"/>
      <c r="Q52" s="1486"/>
      <c r="R52" s="1486"/>
      <c r="S52" s="1486"/>
      <c r="T52" s="1486"/>
      <c r="U52" s="1486"/>
      <c r="V52" s="1486"/>
      <c r="W52" s="1486"/>
      <c r="X52" s="1486"/>
      <c r="Y52" s="1486"/>
      <c r="Z52" s="1486"/>
      <c r="AA52" s="1486"/>
      <c r="AB52" s="1486"/>
    </row>
    <row r="53" spans="3:28" x14ac:dyDescent="0.45">
      <c r="C53" s="1596"/>
      <c r="D53" s="1596"/>
      <c r="E53" s="1596"/>
      <c r="F53" s="1596"/>
      <c r="G53" s="1596"/>
      <c r="H53" s="1596"/>
      <c r="I53" s="1952"/>
      <c r="J53" s="1952"/>
      <c r="K53" s="1952"/>
      <c r="L53" s="1486"/>
      <c r="M53" s="1486"/>
      <c r="N53" s="1486"/>
      <c r="O53" s="1486"/>
      <c r="P53" s="1486"/>
      <c r="Q53" s="1486"/>
      <c r="R53" s="1486"/>
      <c r="S53" s="1486"/>
      <c r="T53" s="1486"/>
      <c r="U53" s="1486"/>
      <c r="V53" s="1486"/>
      <c r="W53" s="1486"/>
      <c r="X53" s="1486"/>
      <c r="Y53" s="1486"/>
      <c r="Z53" s="1486"/>
      <c r="AA53" s="1486"/>
      <c r="AB53" s="1486"/>
    </row>
    <row r="54" spans="3:28" x14ac:dyDescent="0.45">
      <c r="C54" s="1596"/>
      <c r="D54" s="1596"/>
      <c r="E54" s="1596"/>
      <c r="F54" s="1596"/>
      <c r="G54" s="1596"/>
      <c r="H54" s="1596"/>
      <c r="I54" s="1952"/>
      <c r="J54" s="1952"/>
      <c r="K54" s="1952"/>
      <c r="L54" s="1486"/>
      <c r="M54" s="1486"/>
      <c r="N54" s="1486"/>
      <c r="O54" s="1486"/>
      <c r="P54" s="1486"/>
      <c r="Q54" s="1486"/>
      <c r="R54" s="1486"/>
      <c r="S54" s="1486"/>
      <c r="T54" s="1486"/>
      <c r="U54" s="1486"/>
      <c r="V54" s="1486"/>
      <c r="W54" s="1486"/>
      <c r="X54" s="1486"/>
      <c r="Y54" s="1486"/>
      <c r="Z54" s="1486"/>
      <c r="AA54" s="1486"/>
      <c r="AB54" s="1486"/>
    </row>
    <row r="55" spans="3:28" x14ac:dyDescent="0.45">
      <c r="C55" s="1596"/>
      <c r="D55" s="1596"/>
      <c r="E55" s="1596"/>
      <c r="F55" s="1596"/>
      <c r="G55" s="1596"/>
      <c r="H55" s="1596"/>
      <c r="I55" s="1983" t="s">
        <v>806</v>
      </c>
      <c r="J55" s="1983"/>
      <c r="K55" s="1983"/>
      <c r="L55" s="1486"/>
      <c r="M55" s="1486"/>
      <c r="N55" s="1486"/>
      <c r="O55" s="1486"/>
      <c r="P55" s="1486"/>
      <c r="Q55" s="1486"/>
      <c r="R55" s="1486"/>
      <c r="S55" s="1486"/>
      <c r="T55" s="1486"/>
      <c r="U55" s="1486"/>
      <c r="V55" s="1486"/>
      <c r="W55" s="1486"/>
      <c r="X55" s="1486"/>
      <c r="Y55" s="1486"/>
      <c r="Z55" s="1486"/>
      <c r="AA55" s="1486"/>
      <c r="AB55" s="1486"/>
    </row>
    <row r="56" spans="3:28" x14ac:dyDescent="0.45">
      <c r="C56" s="1596"/>
      <c r="D56" s="1596"/>
      <c r="E56" s="1596"/>
      <c r="F56" s="1596"/>
      <c r="G56" s="1596"/>
      <c r="H56" s="1596"/>
      <c r="I56" s="1983"/>
      <c r="J56" s="1983"/>
      <c r="K56" s="1983"/>
      <c r="L56" s="1486"/>
      <c r="M56" s="1486"/>
      <c r="N56" s="1486"/>
      <c r="O56" s="1486"/>
      <c r="P56" s="1486"/>
      <c r="Q56" s="1486"/>
      <c r="R56" s="1486"/>
      <c r="S56" s="1486"/>
      <c r="T56" s="1486"/>
      <c r="U56" s="1486"/>
      <c r="V56" s="1486"/>
      <c r="W56" s="1486"/>
      <c r="X56" s="1486"/>
      <c r="Y56" s="1486"/>
      <c r="Z56" s="1486"/>
      <c r="AA56" s="1486"/>
      <c r="AB56" s="1486"/>
    </row>
    <row r="57" spans="3:28" x14ac:dyDescent="0.45">
      <c r="C57" s="1596"/>
      <c r="D57" s="1596"/>
      <c r="E57" s="1596"/>
      <c r="F57" s="1596"/>
      <c r="G57" s="1596"/>
      <c r="H57" s="1596"/>
      <c r="I57" s="1983" t="s">
        <v>5578</v>
      </c>
      <c r="J57" s="1983"/>
      <c r="K57" s="1983"/>
      <c r="L57" s="1054" t="s">
        <v>3</v>
      </c>
      <c r="M57" s="1054"/>
      <c r="N57" s="1054"/>
      <c r="O57" s="1590"/>
      <c r="P57" s="1591"/>
      <c r="Q57" s="1979"/>
      <c r="R57" s="21" t="s">
        <v>4</v>
      </c>
      <c r="S57" s="1978"/>
      <c r="T57" s="1591"/>
      <c r="U57" s="1979"/>
      <c r="V57" s="7"/>
      <c r="W57" s="7"/>
      <c r="X57" s="7"/>
      <c r="Y57" s="7"/>
      <c r="Z57" s="7"/>
      <c r="AA57" s="7"/>
      <c r="AB57" s="9"/>
    </row>
    <row r="58" spans="3:28" x14ac:dyDescent="0.45">
      <c r="C58" s="1596"/>
      <c r="D58" s="1596"/>
      <c r="E58" s="1596"/>
      <c r="F58" s="1596"/>
      <c r="G58" s="1596"/>
      <c r="H58" s="1596"/>
      <c r="I58" s="1983"/>
      <c r="J58" s="1983"/>
      <c r="K58" s="1983"/>
      <c r="L58" s="1054" t="s">
        <v>5</v>
      </c>
      <c r="M58" s="1054"/>
      <c r="N58" s="1055"/>
      <c r="O58" s="1590"/>
      <c r="P58" s="1591"/>
      <c r="Q58" s="1591"/>
      <c r="R58" s="1592"/>
      <c r="S58" s="1074" t="s">
        <v>6</v>
      </c>
      <c r="T58" s="1075"/>
      <c r="U58" s="1055"/>
      <c r="V58" s="1980"/>
      <c r="W58" s="1981"/>
      <c r="X58" s="1981"/>
      <c r="Y58" s="1981"/>
      <c r="Z58" s="1981"/>
      <c r="AA58" s="1981"/>
      <c r="AB58" s="1982"/>
    </row>
    <row r="59" spans="3:28" x14ac:dyDescent="0.45">
      <c r="C59" s="1596"/>
      <c r="D59" s="1596"/>
      <c r="E59" s="1596"/>
      <c r="F59" s="1596"/>
      <c r="G59" s="1596"/>
      <c r="H59" s="1596"/>
      <c r="I59" s="1983"/>
      <c r="J59" s="1983"/>
      <c r="K59" s="1983"/>
      <c r="L59" s="1054" t="s">
        <v>8536</v>
      </c>
      <c r="M59" s="1054"/>
      <c r="N59" s="1055"/>
      <c r="O59" s="1980"/>
      <c r="P59" s="1981"/>
      <c r="Q59" s="1981"/>
      <c r="R59" s="1982"/>
      <c r="S59" s="1053" t="s">
        <v>7</v>
      </c>
      <c r="T59" s="1054"/>
      <c r="U59" s="1055"/>
      <c r="V59" s="1980"/>
      <c r="W59" s="1981"/>
      <c r="X59" s="1981"/>
      <c r="Y59" s="1981"/>
      <c r="Z59" s="1981"/>
      <c r="AA59" s="1981"/>
      <c r="AB59" s="1982"/>
    </row>
    <row r="60" spans="3:28" x14ac:dyDescent="0.45">
      <c r="C60" s="1596"/>
      <c r="D60" s="1596"/>
      <c r="E60" s="1596"/>
      <c r="F60" s="1596"/>
      <c r="G60" s="1596"/>
      <c r="H60" s="1596"/>
      <c r="I60" s="1983"/>
      <c r="J60" s="1983"/>
      <c r="K60" s="1983"/>
      <c r="L60" s="1054" t="s">
        <v>8</v>
      </c>
      <c r="M60" s="1054"/>
      <c r="N60" s="1054"/>
      <c r="O60" s="1070"/>
      <c r="P60" s="1070"/>
      <c r="Q60" s="1070"/>
      <c r="R60" s="1070"/>
      <c r="S60" s="1070"/>
      <c r="T60" s="1070"/>
      <c r="U60" s="1070"/>
      <c r="V60" s="1070"/>
      <c r="W60" s="1070"/>
      <c r="X60" s="1070"/>
      <c r="Y60" s="1070"/>
      <c r="Z60" s="1070"/>
      <c r="AA60" s="1070"/>
      <c r="AB60" s="1070"/>
    </row>
    <row r="61" spans="3:28" ht="23.1" customHeight="1" x14ac:dyDescent="0.45">
      <c r="C61" s="1596" t="s">
        <v>5693</v>
      </c>
      <c r="D61" s="1596"/>
      <c r="E61" s="1596"/>
      <c r="F61" s="1596"/>
      <c r="G61" s="1596">
        <v>3</v>
      </c>
      <c r="H61" s="1596"/>
      <c r="I61" s="1630" t="s">
        <v>694</v>
      </c>
      <c r="J61" s="1631"/>
      <c r="K61" s="1977"/>
      <c r="L61" s="1053"/>
      <c r="M61" s="1054"/>
      <c r="N61" s="1054"/>
      <c r="O61" s="1054"/>
      <c r="P61" s="1054"/>
      <c r="Q61" s="1054"/>
      <c r="R61" s="1054"/>
      <c r="S61" s="1054"/>
      <c r="T61" s="1054"/>
      <c r="U61" s="1054"/>
      <c r="V61" s="1054"/>
      <c r="W61" s="1054"/>
      <c r="X61" s="1054"/>
      <c r="Y61" s="1054"/>
      <c r="Z61" s="1054"/>
      <c r="AA61" s="1054"/>
      <c r="AB61" s="1055"/>
    </row>
    <row r="62" spans="3:28" ht="12.6" customHeight="1" x14ac:dyDescent="0.45">
      <c r="C62" s="1596"/>
      <c r="D62" s="1596"/>
      <c r="E62" s="1596"/>
      <c r="F62" s="1596"/>
      <c r="G62" s="1596"/>
      <c r="H62" s="1596"/>
      <c r="I62" s="1952" t="s">
        <v>5692</v>
      </c>
      <c r="J62" s="1952"/>
      <c r="K62" s="1952"/>
      <c r="L62" s="1486"/>
      <c r="M62" s="1486"/>
      <c r="N62" s="1486"/>
      <c r="O62" s="1486"/>
      <c r="P62" s="1486"/>
      <c r="Q62" s="1486"/>
      <c r="R62" s="1486"/>
      <c r="S62" s="1486"/>
      <c r="T62" s="1486"/>
      <c r="U62" s="1486"/>
      <c r="V62" s="1486"/>
      <c r="W62" s="1486"/>
      <c r="X62" s="1486"/>
      <c r="Y62" s="1486"/>
      <c r="Z62" s="1486"/>
      <c r="AA62" s="1486"/>
      <c r="AB62" s="1486"/>
    </row>
    <row r="63" spans="3:28" x14ac:dyDescent="0.45">
      <c r="C63" s="1596"/>
      <c r="D63" s="1596"/>
      <c r="E63" s="1596"/>
      <c r="F63" s="1596"/>
      <c r="G63" s="1596"/>
      <c r="H63" s="1596"/>
      <c r="I63" s="1952"/>
      <c r="J63" s="1952"/>
      <c r="K63" s="1952"/>
      <c r="L63" s="1486"/>
      <c r="M63" s="1486"/>
      <c r="N63" s="1486"/>
      <c r="O63" s="1486"/>
      <c r="P63" s="1486"/>
      <c r="Q63" s="1486"/>
      <c r="R63" s="1486"/>
      <c r="S63" s="1486"/>
      <c r="T63" s="1486"/>
      <c r="U63" s="1486"/>
      <c r="V63" s="1486"/>
      <c r="W63" s="1486"/>
      <c r="X63" s="1486"/>
      <c r="Y63" s="1486"/>
      <c r="Z63" s="1486"/>
      <c r="AA63" s="1486"/>
      <c r="AB63" s="1486"/>
    </row>
    <row r="64" spans="3:28" x14ac:dyDescent="0.45">
      <c r="C64" s="1596"/>
      <c r="D64" s="1596"/>
      <c r="E64" s="1596"/>
      <c r="F64" s="1596"/>
      <c r="G64" s="1596"/>
      <c r="H64" s="1596"/>
      <c r="I64" s="1952"/>
      <c r="J64" s="1952"/>
      <c r="K64" s="1952"/>
      <c r="L64" s="1486"/>
      <c r="M64" s="1486"/>
      <c r="N64" s="1486"/>
      <c r="O64" s="1486"/>
      <c r="P64" s="1486"/>
      <c r="Q64" s="1486"/>
      <c r="R64" s="1486"/>
      <c r="S64" s="1486"/>
      <c r="T64" s="1486"/>
      <c r="U64" s="1486"/>
      <c r="V64" s="1486"/>
      <c r="W64" s="1486"/>
      <c r="X64" s="1486"/>
      <c r="Y64" s="1486"/>
      <c r="Z64" s="1486"/>
      <c r="AA64" s="1486"/>
      <c r="AB64" s="1486"/>
    </row>
    <row r="65" spans="3:28" x14ac:dyDescent="0.45">
      <c r="C65" s="1596"/>
      <c r="D65" s="1596"/>
      <c r="E65" s="1596"/>
      <c r="F65" s="1596"/>
      <c r="G65" s="1596"/>
      <c r="H65" s="1596"/>
      <c r="I65" s="1983" t="s">
        <v>806</v>
      </c>
      <c r="J65" s="1983"/>
      <c r="K65" s="1983"/>
      <c r="L65" s="1486"/>
      <c r="M65" s="1486"/>
      <c r="N65" s="1486"/>
      <c r="O65" s="1486"/>
      <c r="P65" s="1486"/>
      <c r="Q65" s="1486"/>
      <c r="R65" s="1486"/>
      <c r="S65" s="1486"/>
      <c r="T65" s="1486"/>
      <c r="U65" s="1486"/>
      <c r="V65" s="1486"/>
      <c r="W65" s="1486"/>
      <c r="X65" s="1486"/>
      <c r="Y65" s="1486"/>
      <c r="Z65" s="1486"/>
      <c r="AA65" s="1486"/>
      <c r="AB65" s="1486"/>
    </row>
    <row r="66" spans="3:28" x14ac:dyDescent="0.45">
      <c r="C66" s="1596"/>
      <c r="D66" s="1596"/>
      <c r="E66" s="1596"/>
      <c r="F66" s="1596"/>
      <c r="G66" s="1596"/>
      <c r="H66" s="1596"/>
      <c r="I66" s="1983"/>
      <c r="J66" s="1983"/>
      <c r="K66" s="1983"/>
      <c r="L66" s="1486"/>
      <c r="M66" s="1486"/>
      <c r="N66" s="1486"/>
      <c r="O66" s="1486"/>
      <c r="P66" s="1486"/>
      <c r="Q66" s="1486"/>
      <c r="R66" s="1486"/>
      <c r="S66" s="1486"/>
      <c r="T66" s="1486"/>
      <c r="U66" s="1486"/>
      <c r="V66" s="1486"/>
      <c r="W66" s="1486"/>
      <c r="X66" s="1486"/>
      <c r="Y66" s="1486"/>
      <c r="Z66" s="1486"/>
      <c r="AA66" s="1486"/>
      <c r="AB66" s="1486"/>
    </row>
    <row r="67" spans="3:28" x14ac:dyDescent="0.45">
      <c r="C67" s="1596"/>
      <c r="D67" s="1596"/>
      <c r="E67" s="1596"/>
      <c r="F67" s="1596"/>
      <c r="G67" s="1596"/>
      <c r="H67" s="1596"/>
      <c r="I67" s="1983" t="s">
        <v>5578</v>
      </c>
      <c r="J67" s="1983"/>
      <c r="K67" s="1983"/>
      <c r="L67" s="1054" t="s">
        <v>3</v>
      </c>
      <c r="M67" s="1054"/>
      <c r="N67" s="1054"/>
      <c r="O67" s="1590"/>
      <c r="P67" s="1591"/>
      <c r="Q67" s="1979"/>
      <c r="R67" s="21" t="s">
        <v>4</v>
      </c>
      <c r="S67" s="1978"/>
      <c r="T67" s="1591"/>
      <c r="U67" s="1979"/>
      <c r="V67" s="7"/>
      <c r="W67" s="7"/>
      <c r="X67" s="7"/>
      <c r="Y67" s="7"/>
      <c r="Z67" s="7"/>
      <c r="AA67" s="7"/>
      <c r="AB67" s="9"/>
    </row>
    <row r="68" spans="3:28" x14ac:dyDescent="0.45">
      <c r="C68" s="1596"/>
      <c r="D68" s="1596"/>
      <c r="E68" s="1596"/>
      <c r="F68" s="1596"/>
      <c r="G68" s="1596"/>
      <c r="H68" s="1596"/>
      <c r="I68" s="1983"/>
      <c r="J68" s="1983"/>
      <c r="K68" s="1983"/>
      <c r="L68" s="1054" t="s">
        <v>5</v>
      </c>
      <c r="M68" s="1054"/>
      <c r="N68" s="1055"/>
      <c r="O68" s="1590"/>
      <c r="P68" s="1591"/>
      <c r="Q68" s="1591"/>
      <c r="R68" s="1592"/>
      <c r="S68" s="1074" t="s">
        <v>6</v>
      </c>
      <c r="T68" s="1075"/>
      <c r="U68" s="1055"/>
      <c r="V68" s="1980"/>
      <c r="W68" s="1981"/>
      <c r="X68" s="1981"/>
      <c r="Y68" s="1981"/>
      <c r="Z68" s="1981"/>
      <c r="AA68" s="1981"/>
      <c r="AB68" s="1982"/>
    </row>
    <row r="69" spans="3:28" x14ac:dyDescent="0.45">
      <c r="C69" s="1596"/>
      <c r="D69" s="1596"/>
      <c r="E69" s="1596"/>
      <c r="F69" s="1596"/>
      <c r="G69" s="1596"/>
      <c r="H69" s="1596"/>
      <c r="I69" s="1983"/>
      <c r="J69" s="1983"/>
      <c r="K69" s="1983"/>
      <c r="L69" s="1054" t="s">
        <v>8536</v>
      </c>
      <c r="M69" s="1054"/>
      <c r="N69" s="1055"/>
      <c r="O69" s="1980"/>
      <c r="P69" s="1981"/>
      <c r="Q69" s="1981"/>
      <c r="R69" s="1982"/>
      <c r="S69" s="1053" t="s">
        <v>7</v>
      </c>
      <c r="T69" s="1054"/>
      <c r="U69" s="1055"/>
      <c r="V69" s="1980"/>
      <c r="W69" s="1981"/>
      <c r="X69" s="1981"/>
      <c r="Y69" s="1981"/>
      <c r="Z69" s="1981"/>
      <c r="AA69" s="1981"/>
      <c r="AB69" s="1982"/>
    </row>
    <row r="70" spans="3:28" x14ac:dyDescent="0.45">
      <c r="C70" s="1596"/>
      <c r="D70" s="1596"/>
      <c r="E70" s="1596"/>
      <c r="F70" s="1596"/>
      <c r="G70" s="1596"/>
      <c r="H70" s="1596"/>
      <c r="I70" s="1983"/>
      <c r="J70" s="1983"/>
      <c r="K70" s="1983"/>
      <c r="L70" s="1054" t="s">
        <v>8</v>
      </c>
      <c r="M70" s="1054"/>
      <c r="N70" s="1054"/>
      <c r="O70" s="1070"/>
      <c r="P70" s="1070"/>
      <c r="Q70" s="1070"/>
      <c r="R70" s="1070"/>
      <c r="S70" s="1070"/>
      <c r="T70" s="1070"/>
      <c r="U70" s="1070"/>
      <c r="V70" s="1070"/>
      <c r="W70" s="1070"/>
      <c r="X70" s="1070"/>
      <c r="Y70" s="1070"/>
      <c r="Z70" s="1070"/>
      <c r="AA70" s="1070"/>
      <c r="AB70" s="1070"/>
    </row>
    <row r="71" spans="3:28" ht="23.1" customHeight="1" x14ac:dyDescent="0.45">
      <c r="C71" s="1596" t="s">
        <v>5693</v>
      </c>
      <c r="D71" s="1596"/>
      <c r="E71" s="1596"/>
      <c r="F71" s="1596"/>
      <c r="G71" s="1596">
        <v>4</v>
      </c>
      <c r="H71" s="1596"/>
      <c r="I71" s="1630" t="s">
        <v>694</v>
      </c>
      <c r="J71" s="1631"/>
      <c r="K71" s="1977"/>
      <c r="L71" s="1053"/>
      <c r="M71" s="1054"/>
      <c r="N71" s="1054"/>
      <c r="O71" s="1054"/>
      <c r="P71" s="1054"/>
      <c r="Q71" s="1054"/>
      <c r="R71" s="1054"/>
      <c r="S71" s="1054"/>
      <c r="T71" s="1054"/>
      <c r="U71" s="1054"/>
      <c r="V71" s="1054"/>
      <c r="W71" s="1054"/>
      <c r="X71" s="1054"/>
      <c r="Y71" s="1054"/>
      <c r="Z71" s="1054"/>
      <c r="AA71" s="1054"/>
      <c r="AB71" s="1055"/>
    </row>
    <row r="72" spans="3:28" ht="12.6" customHeight="1" x14ac:dyDescent="0.45">
      <c r="C72" s="1596"/>
      <c r="D72" s="1596"/>
      <c r="E72" s="1596"/>
      <c r="F72" s="1596"/>
      <c r="G72" s="1596"/>
      <c r="H72" s="1596"/>
      <c r="I72" s="1952" t="s">
        <v>5692</v>
      </c>
      <c r="J72" s="1952"/>
      <c r="K72" s="1952"/>
      <c r="L72" s="1486"/>
      <c r="M72" s="1486"/>
      <c r="N72" s="1486"/>
      <c r="O72" s="1486"/>
      <c r="P72" s="1486"/>
      <c r="Q72" s="1486"/>
      <c r="R72" s="1486"/>
      <c r="S72" s="1486"/>
      <c r="T72" s="1486"/>
      <c r="U72" s="1486"/>
      <c r="V72" s="1486"/>
      <c r="W72" s="1486"/>
      <c r="X72" s="1486"/>
      <c r="Y72" s="1486"/>
      <c r="Z72" s="1486"/>
      <c r="AA72" s="1486"/>
      <c r="AB72" s="1486"/>
    </row>
    <row r="73" spans="3:28" x14ac:dyDescent="0.45">
      <c r="C73" s="1596"/>
      <c r="D73" s="1596"/>
      <c r="E73" s="1596"/>
      <c r="F73" s="1596"/>
      <c r="G73" s="1596"/>
      <c r="H73" s="1596"/>
      <c r="I73" s="1952"/>
      <c r="J73" s="1952"/>
      <c r="K73" s="1952"/>
      <c r="L73" s="1486"/>
      <c r="M73" s="1486"/>
      <c r="N73" s="1486"/>
      <c r="O73" s="1486"/>
      <c r="P73" s="1486"/>
      <c r="Q73" s="1486"/>
      <c r="R73" s="1486"/>
      <c r="S73" s="1486"/>
      <c r="T73" s="1486"/>
      <c r="U73" s="1486"/>
      <c r="V73" s="1486"/>
      <c r="W73" s="1486"/>
      <c r="X73" s="1486"/>
      <c r="Y73" s="1486"/>
      <c r="Z73" s="1486"/>
      <c r="AA73" s="1486"/>
      <c r="AB73" s="1486"/>
    </row>
    <row r="74" spans="3:28" x14ac:dyDescent="0.45">
      <c r="C74" s="1596"/>
      <c r="D74" s="1596"/>
      <c r="E74" s="1596"/>
      <c r="F74" s="1596"/>
      <c r="G74" s="1596"/>
      <c r="H74" s="1596"/>
      <c r="I74" s="1952"/>
      <c r="J74" s="1952"/>
      <c r="K74" s="1952"/>
      <c r="L74" s="1486"/>
      <c r="M74" s="1486"/>
      <c r="N74" s="1486"/>
      <c r="O74" s="1486"/>
      <c r="P74" s="1486"/>
      <c r="Q74" s="1486"/>
      <c r="R74" s="1486"/>
      <c r="S74" s="1486"/>
      <c r="T74" s="1486"/>
      <c r="U74" s="1486"/>
      <c r="V74" s="1486"/>
      <c r="W74" s="1486"/>
      <c r="X74" s="1486"/>
      <c r="Y74" s="1486"/>
      <c r="Z74" s="1486"/>
      <c r="AA74" s="1486"/>
      <c r="AB74" s="1486"/>
    </row>
    <row r="75" spans="3:28" x14ac:dyDescent="0.45">
      <c r="C75" s="1596"/>
      <c r="D75" s="1596"/>
      <c r="E75" s="1596"/>
      <c r="F75" s="1596"/>
      <c r="G75" s="1596"/>
      <c r="H75" s="1596"/>
      <c r="I75" s="1983" t="s">
        <v>806</v>
      </c>
      <c r="J75" s="1983"/>
      <c r="K75" s="1983"/>
      <c r="L75" s="1486"/>
      <c r="M75" s="1486"/>
      <c r="N75" s="1486"/>
      <c r="O75" s="1486"/>
      <c r="P75" s="1486"/>
      <c r="Q75" s="1486"/>
      <c r="R75" s="1486"/>
      <c r="S75" s="1486"/>
      <c r="T75" s="1486"/>
      <c r="U75" s="1486"/>
      <c r="V75" s="1486"/>
      <c r="W75" s="1486"/>
      <c r="X75" s="1486"/>
      <c r="Y75" s="1486"/>
      <c r="Z75" s="1486"/>
      <c r="AA75" s="1486"/>
      <c r="AB75" s="1486"/>
    </row>
    <row r="76" spans="3:28" x14ac:dyDescent="0.45">
      <c r="C76" s="1596"/>
      <c r="D76" s="1596"/>
      <c r="E76" s="1596"/>
      <c r="F76" s="1596"/>
      <c r="G76" s="1596"/>
      <c r="H76" s="1596"/>
      <c r="I76" s="1983"/>
      <c r="J76" s="1983"/>
      <c r="K76" s="1983"/>
      <c r="L76" s="1486"/>
      <c r="M76" s="1486"/>
      <c r="N76" s="1486"/>
      <c r="O76" s="1486"/>
      <c r="P76" s="1486"/>
      <c r="Q76" s="1486"/>
      <c r="R76" s="1486"/>
      <c r="S76" s="1486"/>
      <c r="T76" s="1486"/>
      <c r="U76" s="1486"/>
      <c r="V76" s="1486"/>
      <c r="W76" s="1486"/>
      <c r="X76" s="1486"/>
      <c r="Y76" s="1486"/>
      <c r="Z76" s="1486"/>
      <c r="AA76" s="1486"/>
      <c r="AB76" s="1486"/>
    </row>
    <row r="77" spans="3:28" x14ac:dyDescent="0.45">
      <c r="C77" s="1596"/>
      <c r="D77" s="1596"/>
      <c r="E77" s="1596"/>
      <c r="F77" s="1596"/>
      <c r="G77" s="1596"/>
      <c r="H77" s="1596"/>
      <c r="I77" s="1983" t="s">
        <v>5578</v>
      </c>
      <c r="J77" s="1983"/>
      <c r="K77" s="1983"/>
      <c r="L77" s="1054" t="s">
        <v>3</v>
      </c>
      <c r="M77" s="1054"/>
      <c r="N77" s="1054"/>
      <c r="O77" s="1590"/>
      <c r="P77" s="1591"/>
      <c r="Q77" s="1979"/>
      <c r="R77" s="21" t="s">
        <v>4</v>
      </c>
      <c r="S77" s="1978"/>
      <c r="T77" s="1591"/>
      <c r="U77" s="1979"/>
      <c r="V77" s="7"/>
      <c r="W77" s="7"/>
      <c r="X77" s="7"/>
      <c r="Y77" s="7"/>
      <c r="Z77" s="7"/>
      <c r="AA77" s="7"/>
      <c r="AB77" s="9"/>
    </row>
    <row r="78" spans="3:28" x14ac:dyDescent="0.45">
      <c r="C78" s="1596"/>
      <c r="D78" s="1596"/>
      <c r="E78" s="1596"/>
      <c r="F78" s="1596"/>
      <c r="G78" s="1596"/>
      <c r="H78" s="1596"/>
      <c r="I78" s="1983"/>
      <c r="J78" s="1983"/>
      <c r="K78" s="1983"/>
      <c r="L78" s="1054" t="s">
        <v>5</v>
      </c>
      <c r="M78" s="1054"/>
      <c r="N78" s="1055"/>
      <c r="O78" s="1590"/>
      <c r="P78" s="1591"/>
      <c r="Q78" s="1591"/>
      <c r="R78" s="1592"/>
      <c r="S78" s="1074" t="s">
        <v>6</v>
      </c>
      <c r="T78" s="1075"/>
      <c r="U78" s="1055"/>
      <c r="V78" s="1980"/>
      <c r="W78" s="1981"/>
      <c r="X78" s="1981"/>
      <c r="Y78" s="1981"/>
      <c r="Z78" s="1981"/>
      <c r="AA78" s="1981"/>
      <c r="AB78" s="1982"/>
    </row>
    <row r="79" spans="3:28" x14ac:dyDescent="0.45">
      <c r="C79" s="1596"/>
      <c r="D79" s="1596"/>
      <c r="E79" s="1596"/>
      <c r="F79" s="1596"/>
      <c r="G79" s="1596"/>
      <c r="H79" s="1596"/>
      <c r="I79" s="1983"/>
      <c r="J79" s="1983"/>
      <c r="K79" s="1983"/>
      <c r="L79" s="1054" t="s">
        <v>8536</v>
      </c>
      <c r="M79" s="1054"/>
      <c r="N79" s="1055"/>
      <c r="O79" s="1980"/>
      <c r="P79" s="1981"/>
      <c r="Q79" s="1981"/>
      <c r="R79" s="1982"/>
      <c r="S79" s="1053" t="s">
        <v>7</v>
      </c>
      <c r="T79" s="1054"/>
      <c r="U79" s="1055"/>
      <c r="V79" s="1980"/>
      <c r="W79" s="1981"/>
      <c r="X79" s="1981"/>
      <c r="Y79" s="1981"/>
      <c r="Z79" s="1981"/>
      <c r="AA79" s="1981"/>
      <c r="AB79" s="1982"/>
    </row>
    <row r="80" spans="3:28" x14ac:dyDescent="0.45">
      <c r="C80" s="1596"/>
      <c r="D80" s="1596"/>
      <c r="E80" s="1596"/>
      <c r="F80" s="1596"/>
      <c r="G80" s="1596"/>
      <c r="H80" s="1596"/>
      <c r="I80" s="1983"/>
      <c r="J80" s="1983"/>
      <c r="K80" s="1983"/>
      <c r="L80" s="1054" t="s">
        <v>8</v>
      </c>
      <c r="M80" s="1054"/>
      <c r="N80" s="1054"/>
      <c r="O80" s="1070"/>
      <c r="P80" s="1070"/>
      <c r="Q80" s="1070"/>
      <c r="R80" s="1070"/>
      <c r="S80" s="1070"/>
      <c r="T80" s="1070"/>
      <c r="U80" s="1070"/>
      <c r="V80" s="1070"/>
      <c r="W80" s="1070"/>
      <c r="X80" s="1070"/>
      <c r="Y80" s="1070"/>
      <c r="Z80" s="1070"/>
      <c r="AA80" s="1070"/>
      <c r="AB80" s="1070"/>
    </row>
    <row r="81" spans="3:28" ht="23.1" customHeight="1" x14ac:dyDescent="0.45">
      <c r="C81" s="1596" t="s">
        <v>5693</v>
      </c>
      <c r="D81" s="1596"/>
      <c r="E81" s="1596"/>
      <c r="F81" s="1596"/>
      <c r="G81" s="1596">
        <v>5</v>
      </c>
      <c r="H81" s="1596"/>
      <c r="I81" s="1630" t="s">
        <v>694</v>
      </c>
      <c r="J81" s="1631"/>
      <c r="K81" s="1977"/>
      <c r="L81" s="1053"/>
      <c r="M81" s="1054"/>
      <c r="N81" s="1054"/>
      <c r="O81" s="1054"/>
      <c r="P81" s="1054"/>
      <c r="Q81" s="1054"/>
      <c r="R81" s="1054"/>
      <c r="S81" s="1054"/>
      <c r="T81" s="1054"/>
      <c r="U81" s="1054"/>
      <c r="V81" s="1054"/>
      <c r="W81" s="1054"/>
      <c r="X81" s="1054"/>
      <c r="Y81" s="1054"/>
      <c r="Z81" s="1054"/>
      <c r="AA81" s="1054"/>
      <c r="AB81" s="1055"/>
    </row>
    <row r="82" spans="3:28" ht="12.6" customHeight="1" x14ac:dyDescent="0.45">
      <c r="C82" s="1596"/>
      <c r="D82" s="1596"/>
      <c r="E82" s="1596"/>
      <c r="F82" s="1596"/>
      <c r="G82" s="1596"/>
      <c r="H82" s="1596"/>
      <c r="I82" s="1952" t="s">
        <v>5692</v>
      </c>
      <c r="J82" s="1952"/>
      <c r="K82" s="1952"/>
      <c r="L82" s="1486"/>
      <c r="M82" s="1486"/>
      <c r="N82" s="1486"/>
      <c r="O82" s="1486"/>
      <c r="P82" s="1486"/>
      <c r="Q82" s="1486"/>
      <c r="R82" s="1486"/>
      <c r="S82" s="1486"/>
      <c r="T82" s="1486"/>
      <c r="U82" s="1486"/>
      <c r="V82" s="1486"/>
      <c r="W82" s="1486"/>
      <c r="X82" s="1486"/>
      <c r="Y82" s="1486"/>
      <c r="Z82" s="1486"/>
      <c r="AA82" s="1486"/>
      <c r="AB82" s="1486"/>
    </row>
    <row r="83" spans="3:28" x14ac:dyDescent="0.45">
      <c r="C83" s="1596"/>
      <c r="D83" s="1596"/>
      <c r="E83" s="1596"/>
      <c r="F83" s="1596"/>
      <c r="G83" s="1596"/>
      <c r="H83" s="1596"/>
      <c r="I83" s="1952"/>
      <c r="J83" s="1952"/>
      <c r="K83" s="1952"/>
      <c r="L83" s="1486"/>
      <c r="M83" s="1486"/>
      <c r="N83" s="1486"/>
      <c r="O83" s="1486"/>
      <c r="P83" s="1486"/>
      <c r="Q83" s="1486"/>
      <c r="R83" s="1486"/>
      <c r="S83" s="1486"/>
      <c r="T83" s="1486"/>
      <c r="U83" s="1486"/>
      <c r="V83" s="1486"/>
      <c r="W83" s="1486"/>
      <c r="X83" s="1486"/>
      <c r="Y83" s="1486"/>
      <c r="Z83" s="1486"/>
      <c r="AA83" s="1486"/>
      <c r="AB83" s="1486"/>
    </row>
    <row r="84" spans="3:28" x14ac:dyDescent="0.45">
      <c r="C84" s="1596"/>
      <c r="D84" s="1596"/>
      <c r="E84" s="1596"/>
      <c r="F84" s="1596"/>
      <c r="G84" s="1596"/>
      <c r="H84" s="1596"/>
      <c r="I84" s="1952"/>
      <c r="J84" s="1952"/>
      <c r="K84" s="1952"/>
      <c r="L84" s="1486"/>
      <c r="M84" s="1486"/>
      <c r="N84" s="1486"/>
      <c r="O84" s="1486"/>
      <c r="P84" s="1486"/>
      <c r="Q84" s="1486"/>
      <c r="R84" s="1486"/>
      <c r="S84" s="1486"/>
      <c r="T84" s="1486"/>
      <c r="U84" s="1486"/>
      <c r="V84" s="1486"/>
      <c r="W84" s="1486"/>
      <c r="X84" s="1486"/>
      <c r="Y84" s="1486"/>
      <c r="Z84" s="1486"/>
      <c r="AA84" s="1486"/>
      <c r="AB84" s="1486"/>
    </row>
    <row r="85" spans="3:28" x14ac:dyDescent="0.45">
      <c r="C85" s="1596"/>
      <c r="D85" s="1596"/>
      <c r="E85" s="1596"/>
      <c r="F85" s="1596"/>
      <c r="G85" s="1596"/>
      <c r="H85" s="1596"/>
      <c r="I85" s="1983" t="s">
        <v>806</v>
      </c>
      <c r="J85" s="1983"/>
      <c r="K85" s="1983"/>
      <c r="L85" s="1486"/>
      <c r="M85" s="1486"/>
      <c r="N85" s="1486"/>
      <c r="O85" s="1486"/>
      <c r="P85" s="1486"/>
      <c r="Q85" s="1486"/>
      <c r="R85" s="1486"/>
      <c r="S85" s="1486"/>
      <c r="T85" s="1486"/>
      <c r="U85" s="1486"/>
      <c r="V85" s="1486"/>
      <c r="W85" s="1486"/>
      <c r="X85" s="1486"/>
      <c r="Y85" s="1486"/>
      <c r="Z85" s="1486"/>
      <c r="AA85" s="1486"/>
      <c r="AB85" s="1486"/>
    </row>
    <row r="86" spans="3:28" x14ac:dyDescent="0.45">
      <c r="C86" s="1596"/>
      <c r="D86" s="1596"/>
      <c r="E86" s="1596"/>
      <c r="F86" s="1596"/>
      <c r="G86" s="1596"/>
      <c r="H86" s="1596"/>
      <c r="I86" s="1983"/>
      <c r="J86" s="1983"/>
      <c r="K86" s="1983"/>
      <c r="L86" s="1486"/>
      <c r="M86" s="1486"/>
      <c r="N86" s="1486"/>
      <c r="O86" s="1486"/>
      <c r="P86" s="1486"/>
      <c r="Q86" s="1486"/>
      <c r="R86" s="1486"/>
      <c r="S86" s="1486"/>
      <c r="T86" s="1486"/>
      <c r="U86" s="1486"/>
      <c r="V86" s="1486"/>
      <c r="W86" s="1486"/>
      <c r="X86" s="1486"/>
      <c r="Y86" s="1486"/>
      <c r="Z86" s="1486"/>
      <c r="AA86" s="1486"/>
      <c r="AB86" s="1486"/>
    </row>
    <row r="87" spans="3:28" x14ac:dyDescent="0.45">
      <c r="C87" s="1596"/>
      <c r="D87" s="1596"/>
      <c r="E87" s="1596"/>
      <c r="F87" s="1596"/>
      <c r="G87" s="1596"/>
      <c r="H87" s="1596"/>
      <c r="I87" s="1983" t="s">
        <v>5578</v>
      </c>
      <c r="J87" s="1983"/>
      <c r="K87" s="1983"/>
      <c r="L87" s="1054" t="s">
        <v>3</v>
      </c>
      <c r="M87" s="1054"/>
      <c r="N87" s="1054"/>
      <c r="O87" s="1590"/>
      <c r="P87" s="1591"/>
      <c r="Q87" s="1979"/>
      <c r="R87" s="21" t="s">
        <v>4</v>
      </c>
      <c r="S87" s="1978"/>
      <c r="T87" s="1591"/>
      <c r="U87" s="1979"/>
      <c r="V87" s="7"/>
      <c r="W87" s="7"/>
      <c r="X87" s="7"/>
      <c r="Y87" s="7"/>
      <c r="Z87" s="7"/>
      <c r="AA87" s="7"/>
      <c r="AB87" s="9"/>
    </row>
    <row r="88" spans="3:28" x14ac:dyDescent="0.45">
      <c r="C88" s="1596"/>
      <c r="D88" s="1596"/>
      <c r="E88" s="1596"/>
      <c r="F88" s="1596"/>
      <c r="G88" s="1596"/>
      <c r="H88" s="1596"/>
      <c r="I88" s="1983"/>
      <c r="J88" s="1983"/>
      <c r="K88" s="1983"/>
      <c r="L88" s="1054" t="s">
        <v>5</v>
      </c>
      <c r="M88" s="1054"/>
      <c r="N88" s="1055"/>
      <c r="O88" s="1590"/>
      <c r="P88" s="1591"/>
      <c r="Q88" s="1591"/>
      <c r="R88" s="1592"/>
      <c r="S88" s="1074" t="s">
        <v>6</v>
      </c>
      <c r="T88" s="1075"/>
      <c r="U88" s="1055"/>
      <c r="V88" s="1980"/>
      <c r="W88" s="1981"/>
      <c r="X88" s="1981"/>
      <c r="Y88" s="1981"/>
      <c r="Z88" s="1981"/>
      <c r="AA88" s="1981"/>
      <c r="AB88" s="1982"/>
    </row>
    <row r="89" spans="3:28" x14ac:dyDescent="0.45">
      <c r="C89" s="1596"/>
      <c r="D89" s="1596"/>
      <c r="E89" s="1596"/>
      <c r="F89" s="1596"/>
      <c r="G89" s="1596"/>
      <c r="H89" s="1596"/>
      <c r="I89" s="1983"/>
      <c r="J89" s="1983"/>
      <c r="K89" s="1983"/>
      <c r="L89" s="1054" t="s">
        <v>8536</v>
      </c>
      <c r="M89" s="1054"/>
      <c r="N89" s="1055"/>
      <c r="O89" s="1980"/>
      <c r="P89" s="1981"/>
      <c r="Q89" s="1981"/>
      <c r="R89" s="1982"/>
      <c r="S89" s="1053" t="s">
        <v>7</v>
      </c>
      <c r="T89" s="1054"/>
      <c r="U89" s="1055"/>
      <c r="V89" s="1980"/>
      <c r="W89" s="1981"/>
      <c r="X89" s="1981"/>
      <c r="Y89" s="1981"/>
      <c r="Z89" s="1981"/>
      <c r="AA89" s="1981"/>
      <c r="AB89" s="1982"/>
    </row>
    <row r="90" spans="3:28" x14ac:dyDescent="0.45">
      <c r="C90" s="1596"/>
      <c r="D90" s="1596"/>
      <c r="E90" s="1596"/>
      <c r="F90" s="1596"/>
      <c r="G90" s="1596"/>
      <c r="H90" s="1596"/>
      <c r="I90" s="1983"/>
      <c r="J90" s="1983"/>
      <c r="K90" s="1983"/>
      <c r="L90" s="1054" t="s">
        <v>8</v>
      </c>
      <c r="M90" s="1054"/>
      <c r="N90" s="1054"/>
      <c r="O90" s="1070"/>
      <c r="P90" s="1070"/>
      <c r="Q90" s="1070"/>
      <c r="R90" s="1070"/>
      <c r="S90" s="1070"/>
      <c r="T90" s="1070"/>
      <c r="U90" s="1070"/>
      <c r="V90" s="1070"/>
      <c r="W90" s="1070"/>
      <c r="X90" s="1070"/>
      <c r="Y90" s="1070"/>
      <c r="Z90" s="1070"/>
      <c r="AA90" s="1070"/>
      <c r="AB90" s="1070"/>
    </row>
    <row r="91" spans="3:28" x14ac:dyDescent="0.45">
      <c r="C91" s="1508" t="s">
        <v>5691</v>
      </c>
      <c r="D91" s="1509"/>
      <c r="E91" s="1509"/>
      <c r="F91" s="1509"/>
      <c r="G91" s="1509"/>
      <c r="H91" s="1509"/>
      <c r="I91" s="1509"/>
      <c r="J91" s="1509"/>
      <c r="K91" s="1510"/>
      <c r="L91" s="1521"/>
      <c r="M91" s="1522"/>
      <c r="N91" s="1522"/>
      <c r="O91" s="1522"/>
      <c r="P91" s="1522"/>
      <c r="Q91" s="1522"/>
      <c r="R91" s="1522"/>
      <c r="S91" s="1522"/>
      <c r="T91" s="1522"/>
      <c r="U91" s="1522"/>
      <c r="V91" s="1522"/>
      <c r="W91" s="1522"/>
      <c r="X91" s="1522"/>
      <c r="Y91" s="1522"/>
      <c r="Z91" s="1522"/>
      <c r="AA91" s="1522"/>
      <c r="AB91" s="1537"/>
    </row>
    <row r="92" spans="3:28" x14ac:dyDescent="0.45">
      <c r="C92" s="1511"/>
      <c r="D92" s="1512"/>
      <c r="E92" s="1512"/>
      <c r="F92" s="1512"/>
      <c r="G92" s="1512"/>
      <c r="H92" s="1512"/>
      <c r="I92" s="1512"/>
      <c r="J92" s="1512"/>
      <c r="K92" s="1513"/>
      <c r="L92" s="1523"/>
      <c r="M92" s="1524"/>
      <c r="N92" s="1524"/>
      <c r="O92" s="1524"/>
      <c r="P92" s="1524"/>
      <c r="Q92" s="1524"/>
      <c r="R92" s="1524"/>
      <c r="S92" s="1524"/>
      <c r="T92" s="1524"/>
      <c r="U92" s="1524"/>
      <c r="V92" s="1524"/>
      <c r="W92" s="1524"/>
      <c r="X92" s="1524"/>
      <c r="Y92" s="1524"/>
      <c r="Z92" s="1524"/>
      <c r="AA92" s="1524"/>
      <c r="AB92" s="1541"/>
    </row>
    <row r="93" spans="3:28" x14ac:dyDescent="0.45">
      <c r="C93" s="1508" t="s">
        <v>5690</v>
      </c>
      <c r="D93" s="1509"/>
      <c r="E93" s="1509"/>
      <c r="F93" s="1509"/>
      <c r="G93" s="1509"/>
      <c r="H93" s="1509"/>
      <c r="I93" s="1509"/>
      <c r="J93" s="1509"/>
      <c r="K93" s="1510"/>
      <c r="L93" s="1521"/>
      <c r="M93" s="1522"/>
      <c r="N93" s="1522"/>
      <c r="O93" s="1522"/>
      <c r="P93" s="1522"/>
      <c r="Q93" s="1522"/>
      <c r="R93" s="1522"/>
      <c r="S93" s="1522"/>
      <c r="T93" s="1522"/>
      <c r="U93" s="1522"/>
      <c r="V93" s="1522"/>
      <c r="W93" s="1522"/>
      <c r="X93" s="1522"/>
      <c r="Y93" s="1522"/>
      <c r="Z93" s="1522"/>
      <c r="AA93" s="1522"/>
      <c r="AB93" s="1537"/>
    </row>
    <row r="94" spans="3:28" x14ac:dyDescent="0.45">
      <c r="C94" s="1511"/>
      <c r="D94" s="1512"/>
      <c r="E94" s="1512"/>
      <c r="F94" s="1512"/>
      <c r="G94" s="1512"/>
      <c r="H94" s="1512"/>
      <c r="I94" s="1512"/>
      <c r="J94" s="1512"/>
      <c r="K94" s="1513"/>
      <c r="L94" s="1523"/>
      <c r="M94" s="1524"/>
      <c r="N94" s="1524"/>
      <c r="O94" s="1524"/>
      <c r="P94" s="1524"/>
      <c r="Q94" s="1524"/>
      <c r="R94" s="1524"/>
      <c r="S94" s="1524"/>
      <c r="T94" s="1524"/>
      <c r="U94" s="1524"/>
      <c r="V94" s="1524"/>
      <c r="W94" s="1524"/>
      <c r="X94" s="1524"/>
      <c r="Y94" s="1524"/>
      <c r="Z94" s="1524"/>
      <c r="AA94" s="1524"/>
      <c r="AB94" s="1541"/>
    </row>
    <row r="95" spans="3:28" x14ac:dyDescent="0.45">
      <c r="C95" s="1508" t="s">
        <v>43</v>
      </c>
      <c r="D95" s="1509"/>
      <c r="E95" s="1509"/>
      <c r="F95" s="1509"/>
      <c r="G95" s="1509"/>
      <c r="H95" s="1509"/>
      <c r="I95" s="1509"/>
      <c r="J95" s="1509"/>
      <c r="K95" s="1510"/>
      <c r="L95" s="1542"/>
      <c r="M95" s="1527"/>
      <c r="N95" s="1527"/>
      <c r="O95" s="1527"/>
      <c r="P95" s="1527"/>
      <c r="Q95" s="1527"/>
      <c r="R95" s="1527"/>
      <c r="S95" s="1527"/>
      <c r="T95" s="1527"/>
      <c r="U95" s="1527"/>
      <c r="V95" s="1527"/>
      <c r="W95" s="1527"/>
      <c r="X95" s="1527"/>
      <c r="Y95" s="1527"/>
      <c r="Z95" s="1527"/>
      <c r="AA95" s="1527"/>
      <c r="AB95" s="1519"/>
    </row>
    <row r="96" spans="3:28" x14ac:dyDescent="0.45">
      <c r="C96" s="1511"/>
      <c r="D96" s="1512"/>
      <c r="E96" s="1512"/>
      <c r="F96" s="1512"/>
      <c r="G96" s="1512"/>
      <c r="H96" s="1512"/>
      <c r="I96" s="1512"/>
      <c r="J96" s="1512"/>
      <c r="K96" s="1513"/>
      <c r="L96" s="1546"/>
      <c r="M96" s="1528"/>
      <c r="N96" s="1528"/>
      <c r="O96" s="1528"/>
      <c r="P96" s="1528"/>
      <c r="Q96" s="1528"/>
      <c r="R96" s="1528"/>
      <c r="S96" s="1528"/>
      <c r="T96" s="1528"/>
      <c r="U96" s="1528"/>
      <c r="V96" s="1528"/>
      <c r="W96" s="1528"/>
      <c r="X96" s="1528"/>
      <c r="Y96" s="1528"/>
      <c r="Z96" s="1528"/>
      <c r="AA96" s="1528"/>
      <c r="AB96" s="1520"/>
    </row>
  </sheetData>
  <mergeCells count="176">
    <mergeCell ref="I81:K81"/>
    <mergeCell ref="L81:AB81"/>
    <mergeCell ref="C95:K96"/>
    <mergeCell ref="L95:AB96"/>
    <mergeCell ref="C93:K94"/>
    <mergeCell ref="V88:AB88"/>
    <mergeCell ref="O90:AB90"/>
    <mergeCell ref="L91:AB92"/>
    <mergeCell ref="I82:K84"/>
    <mergeCell ref="I85:K86"/>
    <mergeCell ref="I87:K90"/>
    <mergeCell ref="L88:N88"/>
    <mergeCell ref="O88:R88"/>
    <mergeCell ref="S88:U88"/>
    <mergeCell ref="C91:K92"/>
    <mergeCell ref="L90:N90"/>
    <mergeCell ref="O80:AB80"/>
    <mergeCell ref="L70:N70"/>
    <mergeCell ref="O70:AB70"/>
    <mergeCell ref="S68:U68"/>
    <mergeCell ref="L82:AB84"/>
    <mergeCell ref="L89:N89"/>
    <mergeCell ref="O89:R89"/>
    <mergeCell ref="S89:U89"/>
    <mergeCell ref="V89:AB89"/>
    <mergeCell ref="O87:Q87"/>
    <mergeCell ref="S87:U87"/>
    <mergeCell ref="L78:N78"/>
    <mergeCell ref="L80:N80"/>
    <mergeCell ref="S79:U79"/>
    <mergeCell ref="V79:AB79"/>
    <mergeCell ref="O77:Q77"/>
    <mergeCell ref="D14:E17"/>
    <mergeCell ref="M16:S17"/>
    <mergeCell ref="I37:K40"/>
    <mergeCell ref="O49:R49"/>
    <mergeCell ref="L39:N39"/>
    <mergeCell ref="S49:U49"/>
    <mergeCell ref="V49:AB49"/>
    <mergeCell ref="L48:N48"/>
    <mergeCell ref="L37:N37"/>
    <mergeCell ref="O37:P37"/>
    <mergeCell ref="R37:S37"/>
    <mergeCell ref="I42:K44"/>
    <mergeCell ref="L42:AB44"/>
    <mergeCell ref="I45:K46"/>
    <mergeCell ref="I47:K50"/>
    <mergeCell ref="L47:N47"/>
    <mergeCell ref="L49:N49"/>
    <mergeCell ref="O48:R48"/>
    <mergeCell ref="S48:U48"/>
    <mergeCell ref="V48:AB48"/>
    <mergeCell ref="S32:U32"/>
    <mergeCell ref="L33:N33"/>
    <mergeCell ref="O33:AB33"/>
    <mergeCell ref="U38:AB38"/>
    <mergeCell ref="P6:Q6"/>
    <mergeCell ref="M13:O13"/>
    <mergeCell ref="C28:H33"/>
    <mergeCell ref="I28:K29"/>
    <mergeCell ref="L28:AB29"/>
    <mergeCell ref="I30:K33"/>
    <mergeCell ref="L30:N30"/>
    <mergeCell ref="L31:N31"/>
    <mergeCell ref="S31:U31"/>
    <mergeCell ref="L32:N32"/>
    <mergeCell ref="V31:AB31"/>
    <mergeCell ref="O32:R32"/>
    <mergeCell ref="V32:AB32"/>
    <mergeCell ref="S12:U12"/>
    <mergeCell ref="V12:AC12"/>
    <mergeCell ref="P13:AC13"/>
    <mergeCell ref="D10:E13"/>
    <mergeCell ref="F10:L13"/>
    <mergeCell ref="O30:Q30"/>
    <mergeCell ref="S30:U30"/>
    <mergeCell ref="B10:C17"/>
    <mergeCell ref="F14:L17"/>
    <mergeCell ref="M10:O10"/>
    <mergeCell ref="M11:O11"/>
    <mergeCell ref="O40:AB40"/>
    <mergeCell ref="P11:R11"/>
    <mergeCell ref="S11:U11"/>
    <mergeCell ref="P10:R10"/>
    <mergeCell ref="O31:R31"/>
    <mergeCell ref="T16:AC17"/>
    <mergeCell ref="T14:AC15"/>
    <mergeCell ref="M14:S15"/>
    <mergeCell ref="V11:AC11"/>
    <mergeCell ref="M12:O12"/>
    <mergeCell ref="P12:R12"/>
    <mergeCell ref="T10:V10"/>
    <mergeCell ref="O67:Q67"/>
    <mergeCell ref="S67:U67"/>
    <mergeCell ref="L79:N79"/>
    <mergeCell ref="O79:R79"/>
    <mergeCell ref="O68:R68"/>
    <mergeCell ref="V69:AB69"/>
    <mergeCell ref="L72:AB74"/>
    <mergeCell ref="L75:AB76"/>
    <mergeCell ref="L77:N77"/>
    <mergeCell ref="O78:R78"/>
    <mergeCell ref="S78:U78"/>
    <mergeCell ref="V78:AB78"/>
    <mergeCell ref="I55:K56"/>
    <mergeCell ref="I65:K66"/>
    <mergeCell ref="I67:K70"/>
    <mergeCell ref="S57:U57"/>
    <mergeCell ref="I35:K36"/>
    <mergeCell ref="L55:AB56"/>
    <mergeCell ref="I57:K60"/>
    <mergeCell ref="L57:N57"/>
    <mergeCell ref="O57:Q57"/>
    <mergeCell ref="L38:N38"/>
    <mergeCell ref="O38:Q38"/>
    <mergeCell ref="R38:T38"/>
    <mergeCell ref="L50:N50"/>
    <mergeCell ref="O50:AB50"/>
    <mergeCell ref="I52:K54"/>
    <mergeCell ref="L52:AB54"/>
    <mergeCell ref="L35:AB36"/>
    <mergeCell ref="L45:AB46"/>
    <mergeCell ref="O39:Q39"/>
    <mergeCell ref="R39:T39"/>
    <mergeCell ref="U39:AB39"/>
    <mergeCell ref="O47:Q47"/>
    <mergeCell ref="S47:U47"/>
    <mergeCell ref="L40:N40"/>
    <mergeCell ref="I71:K71"/>
    <mergeCell ref="L71:AB71"/>
    <mergeCell ref="S77:U77"/>
    <mergeCell ref="O58:R58"/>
    <mergeCell ref="S58:U58"/>
    <mergeCell ref="V58:AB58"/>
    <mergeCell ref="O59:R59"/>
    <mergeCell ref="S59:U59"/>
    <mergeCell ref="V59:AB59"/>
    <mergeCell ref="V68:AB68"/>
    <mergeCell ref="L62:AB64"/>
    <mergeCell ref="L69:N69"/>
    <mergeCell ref="O69:R69"/>
    <mergeCell ref="S69:U69"/>
    <mergeCell ref="L68:N68"/>
    <mergeCell ref="L65:AB66"/>
    <mergeCell ref="I62:K64"/>
    <mergeCell ref="I75:K76"/>
    <mergeCell ref="I77:K80"/>
    <mergeCell ref="L58:N58"/>
    <mergeCell ref="L59:N59"/>
    <mergeCell ref="L60:N60"/>
    <mergeCell ref="O60:AB60"/>
    <mergeCell ref="L67:N67"/>
    <mergeCell ref="D9:E9"/>
    <mergeCell ref="L93:AB94"/>
    <mergeCell ref="C81:F90"/>
    <mergeCell ref="G81:H90"/>
    <mergeCell ref="C71:F80"/>
    <mergeCell ref="G71:H80"/>
    <mergeCell ref="C61:F70"/>
    <mergeCell ref="G61:H70"/>
    <mergeCell ref="C51:F60"/>
    <mergeCell ref="G51:H60"/>
    <mergeCell ref="I34:K34"/>
    <mergeCell ref="L34:AB34"/>
    <mergeCell ref="C34:H40"/>
    <mergeCell ref="I41:K41"/>
    <mergeCell ref="L41:AB41"/>
    <mergeCell ref="I51:K51"/>
    <mergeCell ref="L51:AB51"/>
    <mergeCell ref="I61:K61"/>
    <mergeCell ref="L61:AB61"/>
    <mergeCell ref="C41:F50"/>
    <mergeCell ref="G41:H50"/>
    <mergeCell ref="I72:K74"/>
    <mergeCell ref="L85:AB86"/>
    <mergeCell ref="L87:N87"/>
  </mergeCells>
  <phoneticPr fontId="4"/>
  <dataValidations count="5">
    <dataValidation type="list" allowBlank="1" showInputMessage="1" showErrorMessage="1" sqref="P6:Q6" xr:uid="{7BB92CB0-97F1-4558-A495-827F716B7247}">
      <formula1>元号</formula1>
    </dataValidation>
    <dataValidation type="list" allowBlank="1" showInputMessage="1" showErrorMessage="1" sqref="V6" xr:uid="{1DE60DDE-5E69-413C-8EDE-1F8F39584133}">
      <formula1>日</formula1>
    </dataValidation>
    <dataValidation type="list" allowBlank="1" showInputMessage="1" showErrorMessage="1" sqref="T6" xr:uid="{2162FF73-49D3-4F00-BDBF-2ABB098AF088}">
      <formula1>月</formula1>
    </dataValidation>
    <dataValidation type="list" allowBlank="1" showInputMessage="1" showErrorMessage="1" sqref="R6" xr:uid="{EB6A1B5D-04AC-45F1-B3FE-90DF5BBEA1EC}">
      <formula1>年</formula1>
    </dataValidation>
    <dataValidation type="list" allowBlank="1" showInputMessage="1" showErrorMessage="1" sqref="D9:E9" xr:uid="{28EFD8F3-5A7D-45F1-BE2F-8E3584CF99EF}">
      <formula1>保健所</formula1>
    </dataValidation>
  </dataValidations>
  <pageMargins left="0.7" right="0.7" top="0.75" bottom="0.75" header="0.3" footer="0.3"/>
  <pageSetup paperSize="9" scale="88" orientation="portrait" r:id="rId1"/>
  <rowBreaks count="1" manualBreakCount="1">
    <brk id="60" max="2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0FFB7-CE2E-4BAC-A347-D786D7D9F801}">
  <sheetPr codeName="Sheet25"/>
  <dimension ref="A1:I85"/>
  <sheetViews>
    <sheetView tabSelected="1" view="pageBreakPreview" zoomScaleNormal="100" zoomScaleSheetLayoutView="100" workbookViewId="0"/>
  </sheetViews>
  <sheetFormatPr defaultColWidth="8.59765625" defaultRowHeight="18" x14ac:dyDescent="0.45"/>
  <cols>
    <col min="1" max="1" width="2.59765625" style="196" customWidth="1"/>
    <col min="2" max="2" width="5.09765625" style="196" customWidth="1"/>
    <col min="3" max="3" width="8.59765625" style="196"/>
    <col min="4" max="4" width="89.09765625" style="196" bestFit="1" customWidth="1"/>
    <col min="5" max="7" width="8.59765625" style="196"/>
    <col min="8" max="8" width="40.59765625" style="196" bestFit="1" customWidth="1"/>
    <col min="9" max="16384" width="8.59765625" style="196"/>
  </cols>
  <sheetData>
    <row r="1" spans="1:4" x14ac:dyDescent="0.45">
      <c r="A1" s="196" t="s">
        <v>5755</v>
      </c>
    </row>
    <row r="2" spans="1:4" x14ac:dyDescent="0.45">
      <c r="B2" s="196" t="s">
        <v>5792</v>
      </c>
    </row>
    <row r="3" spans="1:4" x14ac:dyDescent="0.45">
      <c r="B3" s="196" t="s">
        <v>5756</v>
      </c>
    </row>
    <row r="4" spans="1:4" x14ac:dyDescent="0.45">
      <c r="B4" s="196" t="s">
        <v>5757</v>
      </c>
    </row>
    <row r="5" spans="1:4" x14ac:dyDescent="0.45">
      <c r="C5" s="196" t="s">
        <v>5758</v>
      </c>
    </row>
    <row r="6" spans="1:4" x14ac:dyDescent="0.45">
      <c r="C6" s="196" t="s">
        <v>5759</v>
      </c>
    </row>
    <row r="7" spans="1:4" x14ac:dyDescent="0.45">
      <c r="C7" s="196" t="s">
        <v>5760</v>
      </c>
    </row>
    <row r="8" spans="1:4" x14ac:dyDescent="0.45">
      <c r="C8" s="196" t="s">
        <v>5761</v>
      </c>
    </row>
    <row r="9" spans="1:4" x14ac:dyDescent="0.45">
      <c r="C9" s="196" t="s">
        <v>5762</v>
      </c>
    </row>
    <row r="10" spans="1:4" ht="18.600000000000001" customHeight="1" x14ac:dyDescent="0.45">
      <c r="C10" s="196" t="s">
        <v>5763</v>
      </c>
    </row>
    <row r="11" spans="1:4" x14ac:dyDescent="0.45">
      <c r="C11" s="196" t="s">
        <v>5764</v>
      </c>
    </row>
    <row r="12" spans="1:4" x14ac:dyDescent="0.45">
      <c r="C12" s="196" t="s">
        <v>8552</v>
      </c>
    </row>
    <row r="13" spans="1:4" x14ac:dyDescent="0.45">
      <c r="C13" s="196" t="s">
        <v>8553</v>
      </c>
    </row>
    <row r="15" spans="1:4" x14ac:dyDescent="0.45">
      <c r="B15" s="883" t="s">
        <v>5765</v>
      </c>
      <c r="C15" s="883"/>
      <c r="D15" s="883"/>
    </row>
    <row r="16" spans="1:4" x14ac:dyDescent="0.45">
      <c r="A16" s="462"/>
      <c r="C16" s="463"/>
      <c r="D16" s="882" t="s">
        <v>5793</v>
      </c>
    </row>
    <row r="17" spans="1:9" x14ac:dyDescent="0.45">
      <c r="A17" s="462"/>
      <c r="D17" s="882"/>
    </row>
    <row r="18" spans="1:9" x14ac:dyDescent="0.45">
      <c r="A18" s="462"/>
      <c r="B18" s="196" t="s">
        <v>5766</v>
      </c>
      <c r="D18" s="464"/>
    </row>
    <row r="19" spans="1:9" x14ac:dyDescent="0.45">
      <c r="A19" s="462"/>
      <c r="C19" s="463"/>
      <c r="D19" s="464" t="s">
        <v>5767</v>
      </c>
    </row>
    <row r="20" spans="1:9" ht="16.5" customHeight="1" x14ac:dyDescent="0.45"/>
    <row r="21" spans="1:9" x14ac:dyDescent="0.45">
      <c r="A21" s="462"/>
      <c r="B21" s="883" t="s">
        <v>5794</v>
      </c>
      <c r="C21" s="883"/>
      <c r="D21" s="883"/>
    </row>
    <row r="22" spans="1:9" x14ac:dyDescent="0.45">
      <c r="A22" s="462"/>
      <c r="C22" s="463"/>
      <c r="D22" s="196" t="s">
        <v>5768</v>
      </c>
    </row>
    <row r="23" spans="1:9" ht="13.5" customHeight="1" x14ac:dyDescent="0.45"/>
    <row r="24" spans="1:9" x14ac:dyDescent="0.45">
      <c r="A24" s="462"/>
      <c r="B24" s="883" t="s">
        <v>5769</v>
      </c>
      <c r="C24" s="883"/>
      <c r="D24" s="883"/>
    </row>
    <row r="25" spans="1:9" x14ac:dyDescent="0.45">
      <c r="A25" s="462"/>
      <c r="B25" s="884" t="s">
        <v>5770</v>
      </c>
      <c r="C25" s="884"/>
      <c r="D25" s="884"/>
    </row>
    <row r="26" spans="1:9" x14ac:dyDescent="0.45">
      <c r="A26" s="462"/>
      <c r="B26" s="462"/>
      <c r="C26" s="463"/>
      <c r="D26" s="196" t="s">
        <v>5771</v>
      </c>
      <c r="H26" t="str">
        <f>IF(C26="","","01040001")</f>
        <v/>
      </c>
      <c r="I26" t="str">
        <f>IF(C26="","","01010001")</f>
        <v/>
      </c>
    </row>
    <row r="27" spans="1:9" ht="7.5" customHeight="1" x14ac:dyDescent="0.45">
      <c r="A27" s="462"/>
      <c r="B27" s="462"/>
      <c r="C27" s="462"/>
    </row>
    <row r="28" spans="1:9" ht="18" customHeight="1" x14ac:dyDescent="0.45">
      <c r="A28" s="462"/>
      <c r="B28" s="465" t="s">
        <v>5772</v>
      </c>
      <c r="C28" s="466"/>
      <c r="D28" s="466"/>
    </row>
    <row r="29" spans="1:9" x14ac:dyDescent="0.45">
      <c r="A29" s="462"/>
      <c r="B29" s="462"/>
      <c r="C29" s="463"/>
      <c r="D29" s="196" t="s">
        <v>5773</v>
      </c>
      <c r="H29" t="str">
        <f>IF(C29="","","01040002")</f>
        <v/>
      </c>
      <c r="I29" t="str">
        <f>IF(C29="","","01010001")</f>
        <v/>
      </c>
    </row>
    <row r="30" spans="1:9" ht="7.5" customHeight="1" x14ac:dyDescent="0.45">
      <c r="A30" s="462"/>
      <c r="B30" s="462"/>
      <c r="C30" s="462"/>
    </row>
    <row r="31" spans="1:9" ht="18.600000000000001" customHeight="1" x14ac:dyDescent="0.45">
      <c r="A31" s="462"/>
      <c r="B31" s="882" t="s">
        <v>5774</v>
      </c>
      <c r="C31" s="885"/>
      <c r="D31" s="885"/>
    </row>
    <row r="32" spans="1:9" ht="15.6" customHeight="1" x14ac:dyDescent="0.45">
      <c r="A32" s="462"/>
      <c r="B32" s="885"/>
      <c r="C32" s="885"/>
      <c r="D32" s="885"/>
    </row>
    <row r="33" spans="1:9" ht="18" customHeight="1" x14ac:dyDescent="0.45">
      <c r="A33" s="462"/>
      <c r="B33" s="461"/>
      <c r="C33" s="463"/>
      <c r="D33" s="882" t="s">
        <v>5799</v>
      </c>
      <c r="H33" t="str">
        <f>IF(C33="","","01040003")</f>
        <v/>
      </c>
      <c r="I33" t="str">
        <f>IF(C33="","","01010001")</f>
        <v/>
      </c>
    </row>
    <row r="34" spans="1:9" ht="18" customHeight="1" x14ac:dyDescent="0.45">
      <c r="A34" s="462"/>
      <c r="B34" s="461"/>
      <c r="C34" s="461"/>
      <c r="D34" s="882"/>
    </row>
    <row r="35" spans="1:9" ht="18" customHeight="1" x14ac:dyDescent="0.45">
      <c r="A35" s="462"/>
      <c r="B35" s="461"/>
      <c r="C35" s="461"/>
      <c r="D35" s="882"/>
    </row>
    <row r="36" spans="1:9" ht="18" customHeight="1" x14ac:dyDescent="0.45">
      <c r="A36" s="462"/>
      <c r="B36" s="461"/>
      <c r="C36" s="461"/>
      <c r="D36" s="668" t="s">
        <v>5892</v>
      </c>
    </row>
    <row r="37" spans="1:9" ht="7.5" customHeight="1" x14ac:dyDescent="0.45">
      <c r="A37" s="462"/>
      <c r="B37" s="462"/>
      <c r="C37" s="462"/>
    </row>
    <row r="38" spans="1:9" ht="18" customHeight="1" x14ac:dyDescent="0.45">
      <c r="A38" s="462"/>
      <c r="B38" s="196" t="s">
        <v>5795</v>
      </c>
    </row>
    <row r="39" spans="1:9" x14ac:dyDescent="0.45">
      <c r="A39" s="462"/>
      <c r="B39" s="466"/>
      <c r="C39" s="463"/>
      <c r="D39" s="196" t="s">
        <v>5775</v>
      </c>
      <c r="H39" t="str">
        <f>IF(C39="","","01040004")</f>
        <v/>
      </c>
      <c r="I39" t="str">
        <f>IF(C39="","","01010001")</f>
        <v/>
      </c>
    </row>
    <row r="40" spans="1:9" ht="7.5" customHeight="1" x14ac:dyDescent="0.45">
      <c r="A40" s="462"/>
      <c r="B40" s="462"/>
      <c r="C40" s="462"/>
    </row>
    <row r="41" spans="1:9" ht="18" customHeight="1" x14ac:dyDescent="0.45">
      <c r="A41" s="462"/>
      <c r="B41" s="886" t="s">
        <v>5796</v>
      </c>
      <c r="C41" s="886"/>
      <c r="D41" s="886"/>
    </row>
    <row r="42" spans="1:9" x14ac:dyDescent="0.45">
      <c r="A42" s="462"/>
      <c r="B42" s="467"/>
      <c r="C42" s="463"/>
      <c r="D42" s="882" t="s">
        <v>5798</v>
      </c>
      <c r="H42" t="str">
        <f>IF(C42="","","01040005")</f>
        <v/>
      </c>
      <c r="I42" t="str">
        <f>IF(C42="","","01010001")</f>
        <v/>
      </c>
    </row>
    <row r="43" spans="1:9" ht="18" customHeight="1" x14ac:dyDescent="0.45">
      <c r="A43" s="462"/>
      <c r="D43" s="882"/>
    </row>
    <row r="44" spans="1:9" ht="18" customHeight="1" x14ac:dyDescent="0.45">
      <c r="A44" s="462"/>
      <c r="D44" s="882"/>
    </row>
    <row r="45" spans="1:9" ht="18" customHeight="1" x14ac:dyDescent="0.45">
      <c r="A45" s="462"/>
      <c r="D45" s="882"/>
    </row>
    <row r="46" spans="1:9" ht="7.5" customHeight="1" x14ac:dyDescent="0.45">
      <c r="A46" s="462"/>
      <c r="B46" s="467"/>
      <c r="C46" s="467"/>
      <c r="D46" s="467"/>
    </row>
    <row r="47" spans="1:9" x14ac:dyDescent="0.45">
      <c r="A47" s="462"/>
      <c r="B47" s="883" t="s">
        <v>5777</v>
      </c>
      <c r="C47" s="883"/>
      <c r="D47" s="883"/>
    </row>
    <row r="48" spans="1:9" ht="18" customHeight="1" x14ac:dyDescent="0.45">
      <c r="A48" s="462"/>
      <c r="C48" s="463"/>
      <c r="D48" s="196" t="s">
        <v>5776</v>
      </c>
      <c r="H48" t="str">
        <f>IF(C48="","","01040006")</f>
        <v/>
      </c>
      <c r="I48" t="str">
        <f>IF(C48="","","01010001")</f>
        <v/>
      </c>
    </row>
    <row r="49" spans="1:9" ht="6" customHeight="1" x14ac:dyDescent="0.45"/>
    <row r="50" spans="1:9" x14ac:dyDescent="0.45">
      <c r="A50" s="462"/>
      <c r="B50" s="883" t="s">
        <v>5779</v>
      </c>
      <c r="C50" s="883"/>
      <c r="D50" s="883"/>
    </row>
    <row r="51" spans="1:9" ht="18" customHeight="1" x14ac:dyDescent="0.45">
      <c r="A51" s="462"/>
      <c r="C51" s="463"/>
      <c r="D51" s="196" t="s">
        <v>5778</v>
      </c>
      <c r="H51" t="str">
        <f>IF(C51="","","01040007")</f>
        <v/>
      </c>
      <c r="I51" t="str">
        <f>IF(C51="","","01010001")</f>
        <v/>
      </c>
    </row>
    <row r="52" spans="1:9" ht="6" customHeight="1" x14ac:dyDescent="0.45"/>
    <row r="53" spans="1:9" x14ac:dyDescent="0.45">
      <c r="A53" s="462"/>
      <c r="B53" s="886" t="s">
        <v>5781</v>
      </c>
      <c r="C53" s="886"/>
      <c r="D53" s="886"/>
    </row>
    <row r="54" spans="1:9" x14ac:dyDescent="0.45">
      <c r="A54" s="462"/>
      <c r="B54" s="886"/>
      <c r="C54" s="886"/>
      <c r="D54" s="886"/>
    </row>
    <row r="55" spans="1:9" x14ac:dyDescent="0.45">
      <c r="A55" s="462"/>
      <c r="B55" s="886"/>
      <c r="C55" s="886"/>
      <c r="D55" s="886"/>
    </row>
    <row r="56" spans="1:9" x14ac:dyDescent="0.45">
      <c r="A56" s="462"/>
      <c r="B56" s="886"/>
      <c r="C56" s="886"/>
      <c r="D56" s="886"/>
    </row>
    <row r="57" spans="1:9" ht="18" customHeight="1" x14ac:dyDescent="0.45">
      <c r="A57" s="462"/>
      <c r="C57" s="463"/>
      <c r="D57" s="882" t="s">
        <v>5797</v>
      </c>
      <c r="H57" t="str">
        <f>IF(C57="","","01040008")</f>
        <v/>
      </c>
      <c r="I57" t="str">
        <f>IF(C57="","","兼営事業")</f>
        <v/>
      </c>
    </row>
    <row r="58" spans="1:9" ht="18" customHeight="1" x14ac:dyDescent="0.45">
      <c r="A58" s="462"/>
      <c r="D58" s="882"/>
    </row>
    <row r="59" spans="1:9" ht="18" customHeight="1" x14ac:dyDescent="0.45">
      <c r="A59" s="462"/>
      <c r="D59" s="882"/>
    </row>
    <row r="60" spans="1:9" ht="18" customHeight="1" x14ac:dyDescent="0.45">
      <c r="A60" s="462"/>
      <c r="D60" s="882"/>
    </row>
    <row r="61" spans="1:9" ht="6" customHeight="1" x14ac:dyDescent="0.45"/>
    <row r="62" spans="1:9" x14ac:dyDescent="0.45">
      <c r="A62" s="462"/>
      <c r="B62" s="886" t="s">
        <v>5782</v>
      </c>
      <c r="C62" s="886"/>
      <c r="D62" s="886"/>
    </row>
    <row r="63" spans="1:9" x14ac:dyDescent="0.45">
      <c r="A63" s="462"/>
      <c r="B63" s="886"/>
      <c r="C63" s="886"/>
      <c r="D63" s="886"/>
    </row>
    <row r="64" spans="1:9" ht="18" customHeight="1" x14ac:dyDescent="0.45">
      <c r="A64" s="462"/>
      <c r="C64" s="463"/>
      <c r="D64" s="196" t="s">
        <v>5780</v>
      </c>
      <c r="H64" t="str">
        <f>IF(C64="","","01040009")</f>
        <v/>
      </c>
      <c r="I64" t="str">
        <f>IF(C64="","","01010001")</f>
        <v/>
      </c>
    </row>
    <row r="65" spans="1:4" ht="12.6" customHeight="1" x14ac:dyDescent="0.45">
      <c r="A65" s="462"/>
      <c r="B65" s="465"/>
      <c r="C65" s="465"/>
      <c r="D65" s="465"/>
    </row>
    <row r="66" spans="1:4" hidden="1" x14ac:dyDescent="0.45">
      <c r="A66" s="462"/>
      <c r="B66" s="465" t="s">
        <v>5783</v>
      </c>
      <c r="C66" s="465"/>
      <c r="D66" s="465"/>
    </row>
    <row r="67" spans="1:4" hidden="1" x14ac:dyDescent="0.45">
      <c r="A67" s="462"/>
      <c r="B67" s="465"/>
      <c r="C67" s="463"/>
      <c r="D67" s="196" t="s">
        <v>5784</v>
      </c>
    </row>
    <row r="68" spans="1:4" ht="12" hidden="1" customHeight="1" x14ac:dyDescent="0.45">
      <c r="A68" s="462"/>
      <c r="B68" s="465"/>
      <c r="C68" s="465"/>
      <c r="D68" s="465"/>
    </row>
    <row r="69" spans="1:4" ht="17.100000000000001" hidden="1" customHeight="1" x14ac:dyDescent="0.45">
      <c r="A69" s="462"/>
      <c r="B69" s="465" t="s">
        <v>5785</v>
      </c>
      <c r="C69" s="465"/>
      <c r="D69" s="465"/>
    </row>
    <row r="70" spans="1:4" ht="17.100000000000001" hidden="1" customHeight="1" x14ac:dyDescent="0.45">
      <c r="C70" s="463"/>
      <c r="D70" s="196" t="s">
        <v>5786</v>
      </c>
    </row>
    <row r="71" spans="1:4" ht="11.1" hidden="1" customHeight="1" x14ac:dyDescent="0.45">
      <c r="A71" s="462"/>
      <c r="B71" s="465"/>
      <c r="C71" s="465"/>
      <c r="D71" s="465"/>
    </row>
    <row r="72" spans="1:4" ht="17.100000000000001" hidden="1" customHeight="1" x14ac:dyDescent="0.45">
      <c r="A72" s="462"/>
      <c r="B72" s="465" t="s">
        <v>5787</v>
      </c>
      <c r="C72" s="465"/>
    </row>
    <row r="73" spans="1:4" ht="17.100000000000001" hidden="1" customHeight="1" x14ac:dyDescent="0.45">
      <c r="C73" s="463"/>
      <c r="D73" s="196" t="s">
        <v>5788</v>
      </c>
    </row>
    <row r="74" spans="1:4" ht="11.1" hidden="1" customHeight="1" x14ac:dyDescent="0.45">
      <c r="C74" s="465"/>
    </row>
    <row r="75" spans="1:4" ht="17.100000000000001" customHeight="1" x14ac:dyDescent="0.45">
      <c r="B75" s="196" t="s">
        <v>8771</v>
      </c>
    </row>
    <row r="76" spans="1:4" ht="17.100000000000001" customHeight="1" x14ac:dyDescent="0.45">
      <c r="C76" s="463"/>
      <c r="D76" s="196" t="s">
        <v>5789</v>
      </c>
    </row>
    <row r="77" spans="1:4" ht="17.100000000000001" customHeight="1" x14ac:dyDescent="0.45"/>
    <row r="78" spans="1:4" ht="17.100000000000001" customHeight="1" x14ac:dyDescent="0.45">
      <c r="B78" s="196" t="s">
        <v>8772</v>
      </c>
    </row>
    <row r="79" spans="1:4" ht="17.100000000000001" customHeight="1" x14ac:dyDescent="0.45">
      <c r="C79" s="463"/>
      <c r="D79" s="196" t="s">
        <v>5790</v>
      </c>
    </row>
    <row r="80" spans="1:4" ht="17.100000000000001" customHeight="1" x14ac:dyDescent="0.45"/>
    <row r="81" spans="2:9" ht="17.100000000000001" customHeight="1" x14ac:dyDescent="0.45">
      <c r="B81" s="196" t="s">
        <v>8773</v>
      </c>
    </row>
    <row r="82" spans="2:9" ht="17.100000000000001" customHeight="1" x14ac:dyDescent="0.45">
      <c r="C82" s="463"/>
      <c r="D82" s="196" t="s">
        <v>5791</v>
      </c>
      <c r="H82" t="str">
        <f>IF(C82="","","01040010")</f>
        <v/>
      </c>
      <c r="I82" t="str">
        <f>IF(C82="","","")</f>
        <v/>
      </c>
    </row>
    <row r="83" spans="2:9" ht="17.100000000000001" customHeight="1" x14ac:dyDescent="0.45"/>
    <row r="84" spans="2:9" ht="17.100000000000001" customHeight="1" x14ac:dyDescent="0.45"/>
    <row r="85" spans="2:9" ht="17.100000000000001" customHeight="1" x14ac:dyDescent="0.45"/>
  </sheetData>
  <mergeCells count="14">
    <mergeCell ref="B50:D50"/>
    <mergeCell ref="B53:D56"/>
    <mergeCell ref="D57:D60"/>
    <mergeCell ref="B62:D63"/>
    <mergeCell ref="B41:D41"/>
    <mergeCell ref="D33:D35"/>
    <mergeCell ref="D42:D45"/>
    <mergeCell ref="B47:D47"/>
    <mergeCell ref="B15:D15"/>
    <mergeCell ref="D16:D17"/>
    <mergeCell ref="B21:D21"/>
    <mergeCell ref="B24:D24"/>
    <mergeCell ref="B25:D25"/>
    <mergeCell ref="B31:D32"/>
  </mergeCells>
  <phoneticPr fontId="4"/>
  <dataValidations count="1">
    <dataValidation type="list" allowBlank="1" showInputMessage="1" showErrorMessage="1" sqref="C16 C19 C22 C26 C82 C29 C33 C39 C42 C48 C64 C51 C67 C70 C73 C76 C79 C57" xr:uid="{E4F1BDCA-E052-4146-A36F-87AAE8968CC3}">
      <formula1>選択中</formula1>
    </dataValidation>
  </dataValidations>
  <pageMargins left="0.7" right="0.7" top="0.75" bottom="0.75" header="0.3" footer="0.3"/>
  <pageSetup paperSize="9" scale="58" orientation="portrait" r:id="rId1"/>
  <rowBreaks count="1" manualBreakCount="1">
    <brk id="65"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F8FCD-367E-4B2E-B1CE-887EED81978A}">
  <sheetPr codeName="Sheet1">
    <pageSetUpPr fitToPage="1"/>
  </sheetPr>
  <dimension ref="A1:BA4784"/>
  <sheetViews>
    <sheetView view="pageBreakPreview" zoomScaleNormal="100" zoomScaleSheetLayoutView="100" workbookViewId="0"/>
  </sheetViews>
  <sheetFormatPr defaultColWidth="2.59765625" defaultRowHeight="13.35" customHeight="1" outlineLevelRow="1" x14ac:dyDescent="0.45"/>
  <cols>
    <col min="1" max="1" width="1.59765625" style="115" customWidth="1"/>
    <col min="2" max="26" width="2.59765625" style="115"/>
    <col min="27" max="27" width="2.59765625" style="115" customWidth="1"/>
    <col min="28" max="30" width="2.59765625" style="115"/>
    <col min="31" max="31" width="2.59765625" style="115" customWidth="1"/>
    <col min="32" max="41" width="2.59765625" style="115"/>
    <col min="42" max="42" width="1.59765625" style="115" customWidth="1"/>
    <col min="43" max="43" width="2.59765625" style="115"/>
    <col min="44" max="44" width="2.59765625" style="204"/>
    <col min="45" max="16384" width="2.59765625" style="115"/>
  </cols>
  <sheetData>
    <row r="1" spans="2:53" ht="3.6" customHeight="1" x14ac:dyDescent="0.45"/>
    <row r="2" spans="2:53" ht="13.35" customHeight="1" x14ac:dyDescent="0.45">
      <c r="B2" s="972" t="str">
        <f>IF(COUNTA(注意事項!C16,注意事項!C19,注意事項!C22,注意事項!C26,注意事項!C29,注意事項!C33,注意事項!C39,注意事項!C42,注意事項!C48,注意事項!C51,注意事項!C57,注意事項!C64,注意事項!C67,注意事項!C70,注意事項!C73,注意事項!C76,注意事項!C79,注意事項!C82)&gt;0,
_xlfn.TEXTJOIN(CHAR(10),TRUE,
IF(OR(注意事項!C16=コードマスタ!O3,注意事項!C19=コードマスタ!O3),コードマスタ!S2,""),
IF(注意事項!C22=コードマスタ!O3,コードマスタ!S3,""),
IF(OR(注意事項!C26=コードマスタ!O3,注意事項!C29=コードマスタ!O3,注意事項!C33=コードマスタ!O3,注意事項!C39=コードマスタ!O3,注意事項!C42=コードマスタ!O3,注意事項!C48=コードマスタ!O3,注意事項!C51=コードマスタ!O3,注意事項!C57=コードマスタ!O3,注意事項!C64=コードマスタ!O3),コードマスタ!S4,""),
IF(注意事項!C67=コードマスタ!O3,コードマスタ!S5,""),
IF(注意事項!C70=コードマスタ!O3,コードマスタ!S6,""),
IF(注意事項!C73=コードマスタ!O3,コードマスタ!S7,""),
IF(注意事項!C76=コードマスタ!O3,コードマスタ!S8,""),
IF(注意事項!C79=コードマスタ!O3,コードマスタ!S9,""),
IF(注意事項!C82=コードマスタ!O3,コードマスタ!S10,""),),"")</f>
        <v/>
      </c>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179"/>
      <c r="AQ2" s="179"/>
      <c r="AR2" s="546"/>
      <c r="AS2" s="179"/>
      <c r="AT2" s="179"/>
      <c r="AU2" s="179"/>
      <c r="AV2" s="179"/>
      <c r="AW2" s="179"/>
      <c r="AX2" s="179"/>
    </row>
    <row r="3" spans="2:53" ht="3.6" customHeight="1" x14ac:dyDescent="0.45"/>
    <row r="4" spans="2:53" ht="3.6" customHeight="1" x14ac:dyDescent="0.45"/>
    <row r="5" spans="2:53" ht="13.35" customHeight="1" x14ac:dyDescent="0.45">
      <c r="B5" s="187" t="s">
        <v>853</v>
      </c>
      <c r="C5" s="187"/>
      <c r="D5" s="187"/>
      <c r="E5" s="187"/>
      <c r="F5" s="187"/>
      <c r="G5" s="187"/>
      <c r="H5" s="187"/>
      <c r="I5" s="187"/>
      <c r="J5" s="187"/>
      <c r="K5" s="187"/>
      <c r="L5" s="187"/>
      <c r="M5" s="187"/>
      <c r="N5" s="187"/>
      <c r="AH5" s="1002" t="s">
        <v>852</v>
      </c>
      <c r="AI5" s="1002"/>
      <c r="AJ5" s="195"/>
      <c r="AK5" s="193" t="s">
        <v>45</v>
      </c>
      <c r="AL5" s="195"/>
      <c r="AM5" s="194" t="s">
        <v>46</v>
      </c>
      <c r="AN5" s="195"/>
      <c r="AO5" s="194" t="s">
        <v>47</v>
      </c>
      <c r="AP5" s="194"/>
      <c r="AQ5" s="194"/>
      <c r="AR5" s="547"/>
      <c r="AS5" s="194"/>
      <c r="AT5" s="194"/>
      <c r="AU5" s="194"/>
      <c r="AV5" s="194"/>
      <c r="AW5" s="194"/>
      <c r="AX5" s="194"/>
      <c r="AY5" s="194"/>
      <c r="AZ5" s="193"/>
      <c r="BA5" s="193"/>
    </row>
    <row r="6" spans="2:53" ht="3.6" customHeight="1" x14ac:dyDescent="0.45">
      <c r="B6" s="187"/>
      <c r="C6" s="187"/>
      <c r="D6" s="187"/>
      <c r="E6" s="187"/>
      <c r="F6" s="187"/>
      <c r="G6" s="187"/>
      <c r="H6" s="187"/>
      <c r="I6" s="187"/>
      <c r="J6" s="187"/>
      <c r="K6" s="187"/>
      <c r="L6" s="187"/>
      <c r="M6" s="187"/>
      <c r="N6" s="187"/>
      <c r="AK6" s="193"/>
      <c r="AL6" s="193"/>
      <c r="AM6" s="193"/>
      <c r="AN6" s="194"/>
      <c r="AO6" s="194"/>
      <c r="AP6" s="194"/>
      <c r="AQ6" s="194"/>
      <c r="AR6" s="547"/>
      <c r="AS6" s="194"/>
      <c r="AT6" s="194"/>
      <c r="AU6" s="194"/>
      <c r="AV6" s="194"/>
      <c r="AW6" s="194"/>
      <c r="AX6" s="194"/>
      <c r="AY6" s="194"/>
      <c r="AZ6" s="193"/>
      <c r="BA6" s="193"/>
    </row>
    <row r="7" spans="2:53" ht="3.6" customHeight="1" x14ac:dyDescent="0.45">
      <c r="AL7" s="179"/>
      <c r="AM7" s="179"/>
      <c r="AN7" s="179"/>
      <c r="AO7" s="179"/>
    </row>
    <row r="8" spans="2:53" ht="13.35" customHeight="1" x14ac:dyDescent="0.45">
      <c r="AG8" s="179"/>
      <c r="AH8" s="179"/>
      <c r="AI8" s="179"/>
      <c r="AJ8" s="179"/>
      <c r="AK8" s="179"/>
      <c r="AL8" s="179"/>
      <c r="AM8" s="179"/>
      <c r="AN8" s="179"/>
      <c r="AO8" s="179"/>
    </row>
    <row r="9" spans="2:53" ht="3.6" customHeight="1" x14ac:dyDescent="0.45">
      <c r="AL9" s="179"/>
      <c r="AM9" s="179"/>
      <c r="AN9" s="179"/>
      <c r="AO9" s="179"/>
    </row>
    <row r="10" spans="2:53" ht="3.6" customHeight="1" x14ac:dyDescent="0.45"/>
    <row r="11" spans="2:53" ht="13.35" customHeight="1" x14ac:dyDescent="0.45">
      <c r="B11" s="115" t="s">
        <v>851</v>
      </c>
    </row>
    <row r="12" spans="2:53" ht="3.6" customHeight="1" x14ac:dyDescent="0.45"/>
    <row r="13" spans="2:53" ht="3.6" customHeight="1" x14ac:dyDescent="0.45">
      <c r="B13" s="173"/>
      <c r="C13" s="172"/>
      <c r="D13" s="172"/>
      <c r="E13" s="172"/>
      <c r="F13" s="172"/>
      <c r="G13" s="172"/>
      <c r="H13" s="172"/>
      <c r="I13" s="171"/>
      <c r="J13" s="173"/>
      <c r="K13" s="172"/>
      <c r="L13" s="172"/>
      <c r="M13" s="172"/>
      <c r="N13" s="172"/>
      <c r="O13" s="171"/>
      <c r="P13" s="922" t="str">
        <f>許可更新_1!I7&amp;IF(変更_1!K10&lt;&gt;"",変更_1!K10,
IF(変更_2!K12&lt;&gt;"",変更_2!K12,
IF(変更_3!J12&lt;&gt;"",変更_3!J12,
IF(変更_4!K10&lt;&gt;"",変更_4!K10,
IF(変更_5!K10&lt;&gt;"",変更_5!K10,
IF(変更_6!K10&lt;&gt;"",変更_6!K10,
IF(変更_7!K10&lt;&gt;"",変更_7!K10,
IF(変更_8!K10&gt;"",変更_8!K10,
IF(変更_9!L12&lt;&gt;"",変更_9!L12,"")))))))))&amp;休止_1!L8&amp;廃止_1!L8&amp;再開_1!L8&amp;書換_1!I11&amp;再交付_1!I11&amp;兼務許可_1!L34</f>
        <v/>
      </c>
      <c r="Q13" s="923"/>
      <c r="R13" s="923"/>
      <c r="S13" s="923"/>
      <c r="T13" s="923"/>
      <c r="U13" s="923"/>
      <c r="V13" s="923"/>
      <c r="W13" s="923"/>
      <c r="X13" s="923"/>
      <c r="Y13" s="923"/>
      <c r="Z13" s="923"/>
      <c r="AA13" s="923"/>
      <c r="AB13" s="923"/>
      <c r="AC13" s="923"/>
      <c r="AD13" s="923"/>
      <c r="AE13" s="923"/>
      <c r="AF13" s="924"/>
      <c r="AG13" s="172"/>
      <c r="AH13" s="172"/>
      <c r="AI13" s="172"/>
      <c r="AJ13" s="172"/>
      <c r="AK13" s="172"/>
      <c r="AL13" s="172"/>
      <c r="AM13" s="172"/>
      <c r="AN13" s="172"/>
      <c r="AO13" s="171"/>
    </row>
    <row r="14" spans="2:53" ht="13.35" customHeight="1" x14ac:dyDescent="0.45">
      <c r="B14" s="167" t="s">
        <v>850</v>
      </c>
      <c r="I14" s="166"/>
      <c r="J14" s="167" t="s">
        <v>694</v>
      </c>
      <c r="O14" s="166"/>
      <c r="P14" s="911"/>
      <c r="Q14" s="912"/>
      <c r="R14" s="912"/>
      <c r="S14" s="912"/>
      <c r="T14" s="912"/>
      <c r="U14" s="912"/>
      <c r="V14" s="912"/>
      <c r="W14" s="912"/>
      <c r="X14" s="912"/>
      <c r="Y14" s="912"/>
      <c r="Z14" s="912"/>
      <c r="AA14" s="912"/>
      <c r="AB14" s="912"/>
      <c r="AC14" s="912"/>
      <c r="AD14" s="912"/>
      <c r="AE14" s="912"/>
      <c r="AF14" s="913"/>
      <c r="AH14" s="184"/>
      <c r="AO14" s="166"/>
    </row>
    <row r="15" spans="2:53" ht="3.6" customHeight="1" x14ac:dyDescent="0.45">
      <c r="B15" s="167"/>
      <c r="I15" s="166"/>
      <c r="J15" s="161"/>
      <c r="K15" s="160"/>
      <c r="L15" s="160"/>
      <c r="M15" s="160"/>
      <c r="N15" s="160"/>
      <c r="O15" s="159"/>
      <c r="P15" s="914"/>
      <c r="Q15" s="915"/>
      <c r="R15" s="915"/>
      <c r="S15" s="915"/>
      <c r="T15" s="915"/>
      <c r="U15" s="915"/>
      <c r="V15" s="915"/>
      <c r="W15" s="915"/>
      <c r="X15" s="915"/>
      <c r="Y15" s="915"/>
      <c r="Z15" s="915"/>
      <c r="AA15" s="915"/>
      <c r="AB15" s="915"/>
      <c r="AC15" s="915"/>
      <c r="AD15" s="915"/>
      <c r="AE15" s="915"/>
      <c r="AF15" s="916"/>
      <c r="AG15" s="160"/>
      <c r="AH15" s="160"/>
      <c r="AI15" s="160"/>
      <c r="AJ15" s="160"/>
      <c r="AK15" s="160"/>
      <c r="AL15" s="160"/>
      <c r="AM15" s="160"/>
      <c r="AN15" s="160"/>
      <c r="AO15" s="159"/>
    </row>
    <row r="16" spans="2:53" ht="3.6" customHeight="1" x14ac:dyDescent="0.45">
      <c r="B16" s="167"/>
      <c r="I16" s="166"/>
      <c r="J16" s="172"/>
      <c r="K16" s="172"/>
      <c r="L16" s="172"/>
      <c r="M16" s="172"/>
      <c r="N16" s="172"/>
      <c r="O16" s="171"/>
      <c r="P16" s="173"/>
      <c r="Q16" s="172"/>
      <c r="R16" s="172"/>
      <c r="S16" s="172"/>
      <c r="T16" s="172"/>
      <c r="U16" s="172"/>
      <c r="V16" s="172"/>
      <c r="W16" s="172"/>
      <c r="X16" s="172"/>
      <c r="Y16" s="171"/>
      <c r="Z16" s="173"/>
      <c r="AA16" s="172"/>
      <c r="AB16" s="172"/>
      <c r="AC16" s="172"/>
      <c r="AD16" s="172"/>
      <c r="AE16" s="171"/>
      <c r="AF16" s="173"/>
      <c r="AG16" s="172"/>
      <c r="AH16" s="172"/>
      <c r="AI16" s="172"/>
      <c r="AJ16" s="172"/>
      <c r="AK16" s="172"/>
      <c r="AL16" s="172"/>
      <c r="AM16" s="172"/>
      <c r="AN16" s="172"/>
      <c r="AO16" s="171"/>
    </row>
    <row r="17" spans="2:43" ht="13.35" customHeight="1" x14ac:dyDescent="0.45">
      <c r="B17" s="167"/>
      <c r="C17" s="192"/>
      <c r="I17" s="166"/>
      <c r="J17" s="167" t="s">
        <v>849</v>
      </c>
      <c r="O17" s="166"/>
      <c r="P17" s="167"/>
      <c r="Q17" s="917" t="str">
        <f>許可申請_1!C43&amp;許可更新_1!C50&amp;
IF(変更_1!C51&lt;&gt;"",変更_1!C51,
IF(変更_2!C79&lt;&gt;"",変更_2!C79,
IF(変更_3!C713&lt;&gt;"",変更_3!C713,
IF(変更_4!C41&lt;&gt;"",変更_4!C41,
IF(変更_5!C220&lt;&gt;"",変更_5!C220,
IF(変更_6!B49&lt;&gt;"",変更_6!B49,
IF(変更_7!B49&lt;&gt;"",変更_7!B49,
IF(変更_8!B138&lt;&gt;"",変更_8!B138,
IF(変更_9!C212&lt;&gt;"",変更_9!C212,"")))))))))
&amp;休止_1!C22&amp;廃止_1!C22&amp;再開_1!C22&amp;書換_1!C33&amp;再交付_1!C30&amp;兼務許可_1!P6</f>
        <v/>
      </c>
      <c r="R17" s="918"/>
      <c r="T17" s="664" t="str">
        <f>許可申請_1!E43&amp;許可更新_1!E50&amp;
IF(変更_1!E51&lt;&gt;"",変更_1!E51,
IF(変更_2!E79&lt;&gt;"",変更_2!E79,
IF(変更_3!E713&lt;&gt;"",変更_3!E713,
IF(変更_4!E41&lt;&gt;"",変更_4!E41,
IF(変更_5!E220&lt;&gt;"",変更_5!E220,
IF(変更_6!D49&lt;&gt;"",変更_6!D49,
IF(変更_7!D49&lt;&gt;"",変更_7!D49,
IF(変更_8!D138&lt;&gt;"",変更_8!D138,
IF(変更_9!E212&lt;&gt;"",変更_9!E212,"")))))))))
&amp;休止_1!E22&amp;廃止_1!E22&amp;再開_1!E22&amp;書換_1!E33&amp;再交付_1!E30&amp;兼務許可_1!R6</f>
        <v/>
      </c>
      <c r="U17" s="115" t="s">
        <v>76</v>
      </c>
      <c r="V17" s="182" t="str">
        <f>許可申請_1!G43&amp;許可更新_1!G50&amp;
IF(変更_1!G51&lt;&gt;"",変更_1!G51,
IF(変更_2!G79&lt;&gt;"",変更_2!G79,
IF(変更_3!G713&lt;&gt;"",変更_3!G713,
IF(変更_4!G41&lt;&gt;"",変更_4!G41,
IF(変更_5!G220&lt;&gt;"",変更_5!G220,
IF(変更_6!F49&lt;&gt;"",変更_6!F49,
IF(変更_7!F49&lt;&gt;"",変更_7!F49,
IF(変更_8!F138&lt;&gt;"",変更_8!F138,
IF(変更_9!G212&lt;&gt;"",変更_9!G212,"")))))))))
&amp;休止_1!G22&amp;廃止_1!G22&amp;再開_1!G22&amp;書換_1!G33&amp;再交付_1!G30&amp;兼務許可_1!T6</f>
        <v/>
      </c>
      <c r="W17" s="115" t="s">
        <v>77</v>
      </c>
      <c r="X17" s="182" t="str">
        <f>許可申請_1!I43&amp;許可更新_1!I50&amp;
IF(変更_1!I51&lt;&gt;"",変更_1!I51,
IF(変更_2!I79&lt;&gt;"",変更_2!I79,
IF(変更_3!I713&lt;&gt;"",変更_3!I713,
IF(変更_4!I41&lt;&gt;"",変更_4!I41,
IF(変更_5!I220&lt;&gt;"",変更_5!I220,
IF(変更_6!H49&lt;&gt;"",変更_6!H49,
IF(変更_7!H49&lt;&gt;"",変更_7!H49,
IF(変更_8!H138&lt;&gt;"",変更_8!H138,
IF(変更_9!I212&lt;&gt;"",変更_9!I212,"")))))))))
&amp;休止_1!I22&amp;廃止_1!I22&amp;再開_1!I22&amp;書換_1!I33&amp;再交付_1!I30&amp;兼務許可_1!V6</f>
        <v/>
      </c>
      <c r="Y17" s="115" t="s">
        <v>78</v>
      </c>
      <c r="Z17" s="167" t="s">
        <v>848</v>
      </c>
      <c r="AE17" s="166"/>
      <c r="AF17" s="167"/>
      <c r="AG17" s="917" t="str">
        <f>IF(変更_1!J29&lt;&gt;"",変更_1!J29,
IF(変更_2!J23&lt;&gt;"",変更_2!J23,
IF(変更_3!I25&lt;&gt;"",変更_3!I25,
IF(変更_4!J29&lt;&gt;"",変更_4!J29,
IF(変更_5!J30&lt;&gt;"",変更_5!J30,
IF(変更_6!J29&lt;&gt;"",変更_6!J29,
IF(変更_7!J29&lt;&gt;"",変更_7!J29,
IF(変更_8!J29&lt;&gt;"",変更_8!J29,
IF(変更_9!K28&lt;&gt;"",変更_9!K28,"")))))))))</f>
        <v/>
      </c>
      <c r="AH17" s="918"/>
      <c r="AJ17" s="182" t="str">
        <f>IF(変更_1!L29&lt;&gt;"",変更_1!L29,
IF(変更_2!L23&lt;&gt;"",変更_2!L23,
IF(変更_3!K25&lt;&gt;"",変更_3!K25,
IF(変更_4!L29&lt;&gt;"",変更_4!L29,
IF(変更_5!L30&lt;&gt;"",変更_5!L30,
IF(変更_6!L29&lt;&gt;"",変更_6!L29,
IF(変更_7!L29&lt;&gt;"",変更_7!L29,
IF(変更_8!L29&lt;&gt;"",変更_8!L29,
IF(変更_9!M28&lt;&gt;"",変更_9!M28,"")))))))))</f>
        <v/>
      </c>
      <c r="AK17" s="115" t="s">
        <v>76</v>
      </c>
      <c r="AL17" s="182" t="str">
        <f>IF(変更_1!N29&lt;&gt;"",変更_1!N29,
IF(変更_2!N23&lt;&gt;"",変更_2!N23,
IF(変更_3!M25&lt;&gt;"",変更_3!M25,
IF(変更_4!N29&lt;&gt;"",変更_4!N29,
IF(変更_5!N30&lt;&gt;"",変更_5!N30,
IF(変更_6!N29&lt;&gt;"",変更_6!N29,
IF(変更_7!N29&lt;&gt;"",変更_7!N29,
IF(変更_8!N29&lt;&gt;"",変更_8!N29,
IF(変更_9!O28&lt;&gt;"",変更_9!O28,"")))))))))</f>
        <v/>
      </c>
      <c r="AM17" s="115" t="s">
        <v>77</v>
      </c>
      <c r="AN17" s="182" t="str">
        <f>IF(変更_1!P29&lt;&gt;"",変更_1!P29,
IF(変更_2!P23&lt;&gt;"",変更_2!P23,
IF(変更_3!O25&lt;&gt;"",変更_3!O25,
IF(変更_4!P29&lt;&gt;"",変更_4!P29,
IF(変更_5!P30&lt;&gt;"",変更_5!P30,
IF(変更_6!P29&lt;&gt;"",変更_6!P29,
IF(変更_7!P29&lt;&gt;"",変更_7!P29,
IF(変更_8!P29&lt;&gt;"",変更_8!P29,
IF(変更_9!Q28&lt;&gt;"",変更_9!Q28,"")))))))))</f>
        <v/>
      </c>
      <c r="AO17" s="166" t="s">
        <v>78</v>
      </c>
    </row>
    <row r="18" spans="2:43" ht="3.6" customHeight="1" x14ac:dyDescent="0.45">
      <c r="B18" s="167"/>
      <c r="I18" s="166"/>
      <c r="J18" s="161"/>
      <c r="K18" s="160"/>
      <c r="L18" s="160"/>
      <c r="M18" s="160"/>
      <c r="N18" s="160"/>
      <c r="O18" s="159"/>
      <c r="P18" s="161"/>
      <c r="Q18" s="160"/>
      <c r="R18" s="160"/>
      <c r="S18" s="160"/>
      <c r="T18" s="160"/>
      <c r="U18" s="160"/>
      <c r="V18" s="160"/>
      <c r="W18" s="160"/>
      <c r="X18" s="160"/>
      <c r="Y18" s="159"/>
      <c r="Z18" s="161"/>
      <c r="AA18" s="160"/>
      <c r="AB18" s="160"/>
      <c r="AC18" s="160"/>
      <c r="AD18" s="160"/>
      <c r="AE18" s="159"/>
      <c r="AF18" s="161"/>
      <c r="AG18" s="160"/>
      <c r="AH18" s="160"/>
      <c r="AI18" s="160"/>
      <c r="AJ18" s="160"/>
      <c r="AK18" s="160"/>
      <c r="AL18" s="160"/>
      <c r="AM18" s="160"/>
      <c r="AN18" s="160"/>
      <c r="AO18" s="159"/>
    </row>
    <row r="19" spans="2:43" ht="3.6" customHeight="1" x14ac:dyDescent="0.45">
      <c r="B19" s="167"/>
      <c r="I19" s="166"/>
      <c r="J19" s="173"/>
      <c r="K19" s="172"/>
      <c r="L19" s="172"/>
      <c r="M19" s="172"/>
      <c r="N19" s="172"/>
      <c r="O19" s="171"/>
      <c r="P19" s="173"/>
      <c r="Q19" s="172"/>
      <c r="R19" s="172"/>
      <c r="S19" s="172"/>
      <c r="T19" s="172"/>
      <c r="U19" s="172"/>
      <c r="V19" s="172"/>
      <c r="W19" s="172"/>
      <c r="X19" s="172"/>
      <c r="Y19" s="171"/>
      <c r="Z19" s="173"/>
      <c r="AA19" s="172"/>
      <c r="AB19" s="172"/>
      <c r="AC19" s="172"/>
      <c r="AD19" s="172"/>
      <c r="AE19" s="171"/>
      <c r="AF19" s="173"/>
      <c r="AG19" s="172"/>
      <c r="AH19" s="172"/>
      <c r="AI19" s="172"/>
      <c r="AJ19" s="172"/>
      <c r="AK19" s="172"/>
      <c r="AL19" s="172"/>
      <c r="AM19" s="172"/>
      <c r="AN19" s="172"/>
      <c r="AO19" s="171"/>
    </row>
    <row r="20" spans="2:43" ht="13.35" customHeight="1" x14ac:dyDescent="0.45">
      <c r="B20" s="167"/>
      <c r="C20" s="192"/>
      <c r="I20" s="166"/>
      <c r="J20" s="167" t="s">
        <v>847</v>
      </c>
      <c r="O20" s="166"/>
      <c r="P20" s="167"/>
      <c r="Q20" s="917" t="str">
        <f>IF(廃止_1!L16&lt;&gt;"",廃止_1!L16,"")</f>
        <v/>
      </c>
      <c r="R20" s="918"/>
      <c r="T20" s="182" t="str">
        <f>IF(廃止_1!N16&lt;&gt;"",廃止_1!N16,"")</f>
        <v/>
      </c>
      <c r="U20" s="115" t="s">
        <v>76</v>
      </c>
      <c r="V20" s="182" t="str">
        <f>IF(廃止_1!P16&lt;&gt;"",廃止_1!P16,"")</f>
        <v/>
      </c>
      <c r="W20" s="115" t="s">
        <v>77</v>
      </c>
      <c r="X20" s="182" t="str">
        <f>IF(廃止_1!R16&lt;&gt;"",廃止_1!R16,"")</f>
        <v/>
      </c>
      <c r="Y20" s="115" t="s">
        <v>78</v>
      </c>
      <c r="Z20" s="167" t="s">
        <v>846</v>
      </c>
      <c r="AE20" s="166"/>
      <c r="AF20" s="167"/>
      <c r="AG20" s="917" t="str">
        <f>IF(休止_1!L16&lt;&gt;"",休止_1!L16,"")</f>
        <v/>
      </c>
      <c r="AH20" s="918"/>
      <c r="AJ20" s="182" t="str">
        <f>IF(休止_1!N16&lt;&gt;"",休止_1!N16,"")</f>
        <v/>
      </c>
      <c r="AK20" s="115" t="s">
        <v>76</v>
      </c>
      <c r="AL20" s="182" t="str">
        <f>IF(休止_1!P16&lt;&gt;"",休止_1!P16,"")</f>
        <v/>
      </c>
      <c r="AM20" s="115" t="s">
        <v>77</v>
      </c>
      <c r="AN20" s="182" t="str">
        <f>IF(休止_1!R16&lt;&gt;"",休止_1!R16,"")</f>
        <v/>
      </c>
      <c r="AO20" s="166" t="s">
        <v>78</v>
      </c>
    </row>
    <row r="21" spans="2:43" ht="3.6" customHeight="1" x14ac:dyDescent="0.45">
      <c r="B21" s="167"/>
      <c r="I21" s="166"/>
      <c r="J21" s="161"/>
      <c r="K21" s="160"/>
      <c r="L21" s="160"/>
      <c r="M21" s="160"/>
      <c r="N21" s="160"/>
      <c r="O21" s="159"/>
      <c r="P21" s="161"/>
      <c r="Q21" s="160"/>
      <c r="R21" s="160"/>
      <c r="S21" s="160"/>
      <c r="T21" s="160"/>
      <c r="U21" s="160"/>
      <c r="V21" s="160"/>
      <c r="W21" s="160"/>
      <c r="X21" s="160"/>
      <c r="Y21" s="159"/>
      <c r="Z21" s="161"/>
      <c r="AA21" s="160"/>
      <c r="AB21" s="160"/>
      <c r="AC21" s="160"/>
      <c r="AD21" s="160"/>
      <c r="AE21" s="159"/>
      <c r="AF21" s="161"/>
      <c r="AG21" s="160"/>
      <c r="AH21" s="160"/>
      <c r="AI21" s="160"/>
      <c r="AJ21" s="160"/>
      <c r="AK21" s="160"/>
      <c r="AL21" s="160"/>
      <c r="AM21" s="160"/>
      <c r="AN21" s="160"/>
      <c r="AO21" s="159"/>
    </row>
    <row r="22" spans="2:43" ht="3.6" customHeight="1" x14ac:dyDescent="0.45">
      <c r="B22" s="167"/>
      <c r="I22" s="166"/>
      <c r="J22" s="173"/>
      <c r="K22" s="172"/>
      <c r="L22" s="172"/>
      <c r="M22" s="172"/>
      <c r="N22" s="172"/>
      <c r="O22" s="171"/>
      <c r="P22" s="173"/>
      <c r="Q22" s="172"/>
      <c r="R22" s="172"/>
      <c r="S22" s="172"/>
      <c r="T22" s="172"/>
      <c r="U22" s="172"/>
      <c r="V22" s="172"/>
      <c r="W22" s="172"/>
      <c r="X22" s="172"/>
      <c r="Y22" s="171"/>
      <c r="Z22" s="173"/>
      <c r="AA22" s="172"/>
      <c r="AB22" s="172"/>
      <c r="AC22" s="172"/>
      <c r="AD22" s="172"/>
      <c r="AE22" s="171"/>
      <c r="AF22" s="173"/>
      <c r="AG22" s="172"/>
      <c r="AH22" s="172"/>
      <c r="AI22" s="172"/>
      <c r="AJ22" s="172"/>
      <c r="AK22" s="172"/>
      <c r="AL22" s="172"/>
      <c r="AM22" s="172"/>
      <c r="AN22" s="172"/>
      <c r="AO22" s="171"/>
    </row>
    <row r="23" spans="2:43" ht="13.35" customHeight="1" x14ac:dyDescent="0.45">
      <c r="B23" s="167"/>
      <c r="I23" s="166"/>
      <c r="J23" s="167" t="s">
        <v>845</v>
      </c>
      <c r="O23" s="166"/>
      <c r="P23" s="167"/>
      <c r="Q23" s="917" t="str">
        <f>IF(書換_1!I26&lt;&gt;"",書換_1!I26,"")</f>
        <v/>
      </c>
      <c r="R23" s="918"/>
      <c r="T23" s="182" t="str">
        <f>IF(書換_1!K26&lt;&gt;"",書換_1!K26,"")</f>
        <v/>
      </c>
      <c r="U23" s="115" t="s">
        <v>76</v>
      </c>
      <c r="V23" s="182" t="str">
        <f>IF(書換_1!M26&lt;&gt;"",書換_1!M26,"")</f>
        <v/>
      </c>
      <c r="W23" s="115" t="s">
        <v>77</v>
      </c>
      <c r="X23" s="182" t="str">
        <f>IF(書換_1!O26&lt;&gt;"",書換_1!O26,"")</f>
        <v/>
      </c>
      <c r="Y23" s="115" t="s">
        <v>78</v>
      </c>
      <c r="Z23" s="167" t="s">
        <v>844</v>
      </c>
      <c r="AE23" s="166"/>
      <c r="AF23" s="167"/>
      <c r="AG23" s="917" t="str">
        <f>IF(再開_1!L16&lt;&gt;"",再開_1!L16,"")</f>
        <v/>
      </c>
      <c r="AH23" s="918"/>
      <c r="AJ23" s="182" t="str">
        <f>IF(再開_1!N16&lt;&gt;"",再開_1!N16,"")</f>
        <v/>
      </c>
      <c r="AK23" s="115" t="s">
        <v>76</v>
      </c>
      <c r="AL23" s="182" t="str">
        <f>IF(再開_1!P16&lt;&gt;"",再開_1!P16,"")</f>
        <v/>
      </c>
      <c r="AM23" s="115" t="s">
        <v>77</v>
      </c>
      <c r="AN23" s="182" t="str">
        <f>IF(再開_1!R16&lt;&gt;"",再開_1!R16,"")</f>
        <v/>
      </c>
      <c r="AO23" s="166" t="s">
        <v>78</v>
      </c>
    </row>
    <row r="24" spans="2:43" ht="3.6" customHeight="1" x14ac:dyDescent="0.45">
      <c r="B24" s="167"/>
      <c r="I24" s="166"/>
      <c r="J24" s="161"/>
      <c r="K24" s="160"/>
      <c r="L24" s="160"/>
      <c r="M24" s="160"/>
      <c r="N24" s="160"/>
      <c r="O24" s="159"/>
      <c r="P24" s="161"/>
      <c r="Q24" s="160"/>
      <c r="R24" s="160"/>
      <c r="S24" s="160"/>
      <c r="T24" s="160"/>
      <c r="U24" s="160"/>
      <c r="V24" s="160"/>
      <c r="W24" s="160"/>
      <c r="X24" s="160"/>
      <c r="Y24" s="159"/>
      <c r="Z24" s="161"/>
      <c r="AA24" s="160"/>
      <c r="AB24" s="160"/>
      <c r="AC24" s="160"/>
      <c r="AD24" s="160"/>
      <c r="AE24" s="159"/>
      <c r="AF24" s="161"/>
      <c r="AG24" s="160"/>
      <c r="AH24" s="160"/>
      <c r="AI24" s="160"/>
      <c r="AJ24" s="160"/>
      <c r="AK24" s="160"/>
      <c r="AL24" s="160"/>
      <c r="AM24" s="160"/>
      <c r="AN24" s="160"/>
      <c r="AO24" s="159"/>
    </row>
    <row r="25" spans="2:43" ht="3.6" customHeight="1" x14ac:dyDescent="0.45">
      <c r="B25" s="167"/>
      <c r="I25" s="166"/>
      <c r="J25" s="173"/>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1"/>
    </row>
    <row r="26" spans="2:43" ht="13.35" customHeight="1" x14ac:dyDescent="0.45">
      <c r="B26" s="167"/>
      <c r="I26" s="166"/>
      <c r="J26" s="167" t="s">
        <v>843</v>
      </c>
      <c r="M26" s="185" t="str">
        <f>IF(OR(注意事項!C16=コードマスタ!O3,注意事項!C19=コードマスタ!O3),コードマスタ!R3,"")</f>
        <v/>
      </c>
      <c r="N26" s="115" t="s">
        <v>842</v>
      </c>
      <c r="R26" s="537"/>
      <c r="S26" s="538"/>
      <c r="T26" s="537" t="s">
        <v>841</v>
      </c>
      <c r="U26" s="537"/>
      <c r="V26" s="537"/>
      <c r="W26" s="537"/>
      <c r="X26" s="538"/>
      <c r="Y26" s="537" t="s">
        <v>840</v>
      </c>
      <c r="Z26" s="537"/>
      <c r="AA26" s="537"/>
      <c r="AB26" s="537"/>
      <c r="AC26" s="537"/>
      <c r="AD26" s="537"/>
      <c r="AE26" s="538"/>
      <c r="AF26" s="537" t="s">
        <v>839</v>
      </c>
      <c r="AG26" s="537"/>
      <c r="AH26" s="537"/>
      <c r="AI26" s="537"/>
      <c r="AJ26" s="537"/>
      <c r="AK26" s="538"/>
      <c r="AL26" s="537" t="s">
        <v>838</v>
      </c>
      <c r="AM26" s="537"/>
      <c r="AN26" s="537"/>
      <c r="AO26" s="539"/>
      <c r="AQ26" s="115" t="s">
        <v>837</v>
      </c>
    </row>
    <row r="27" spans="2:43" ht="3.6" customHeight="1" x14ac:dyDescent="0.45">
      <c r="B27" s="167"/>
      <c r="I27" s="166"/>
      <c r="J27" s="167"/>
      <c r="AO27" s="166"/>
    </row>
    <row r="28" spans="2:43" ht="3.6" customHeight="1" x14ac:dyDescent="0.45">
      <c r="B28" s="167"/>
      <c r="I28" s="166"/>
      <c r="J28" s="167"/>
      <c r="AO28" s="166"/>
    </row>
    <row r="29" spans="2:43" ht="13.35" customHeight="1" x14ac:dyDescent="0.45">
      <c r="B29" s="167"/>
      <c r="I29" s="166"/>
      <c r="J29" s="540"/>
      <c r="K29" s="537"/>
      <c r="L29" s="537"/>
      <c r="M29" s="538"/>
      <c r="N29" s="537" t="s">
        <v>836</v>
      </c>
      <c r="O29" s="537"/>
      <c r="P29" s="537"/>
      <c r="Q29" s="537"/>
      <c r="R29" s="537"/>
      <c r="S29" s="538"/>
      <c r="T29" s="537" t="s">
        <v>835</v>
      </c>
      <c r="U29" s="537"/>
      <c r="V29" s="537"/>
      <c r="AO29" s="166"/>
    </row>
    <row r="30" spans="2:43" ht="3.6" customHeight="1" x14ac:dyDescent="0.45">
      <c r="B30" s="167"/>
      <c r="I30" s="166"/>
      <c r="J30" s="167"/>
      <c r="AO30" s="166"/>
    </row>
    <row r="31" spans="2:43" ht="3.6" customHeight="1" x14ac:dyDescent="0.45">
      <c r="B31" s="167"/>
      <c r="I31" s="166"/>
      <c r="J31" s="167"/>
      <c r="AO31" s="166"/>
    </row>
    <row r="32" spans="2:43" ht="13.35" customHeight="1" x14ac:dyDescent="0.45">
      <c r="B32" s="167"/>
      <c r="I32" s="166"/>
      <c r="J32" s="167"/>
      <c r="M32" s="185" t="str">
        <f>IF(OR(変更_3!J21&lt;&gt;"",変更_9!L23&lt;&gt;""),コードマスタ!R3,"")</f>
        <v/>
      </c>
      <c r="N32" s="115" t="s">
        <v>834</v>
      </c>
      <c r="S32" s="185" t="str">
        <f>IF(OR(変更_3!N21&lt;&gt;"",変更_9!X23&lt;&gt;""),コードマスタ!R3,"")</f>
        <v/>
      </c>
      <c r="T32" s="115" t="s">
        <v>833</v>
      </c>
      <c r="X32" s="185" t="str">
        <f>IF(OR(変更_3!S21&lt;&gt;"",変更_9!L24&lt;&gt;""),コードマスタ!R3,"")</f>
        <v/>
      </c>
      <c r="Y32" s="115" t="s">
        <v>832</v>
      </c>
      <c r="AE32" s="185" t="str">
        <f>IF(変更_1!L27&lt;&gt;"",変更_1!L27,"")</f>
        <v/>
      </c>
      <c r="AF32" s="115" t="s">
        <v>831</v>
      </c>
      <c r="AK32" s="185" t="str">
        <f>IF(変更_2!K21&lt;&gt;"",変更_2!K21,"")</f>
        <v/>
      </c>
      <c r="AL32" s="115" t="s">
        <v>830</v>
      </c>
      <c r="AO32" s="166"/>
      <c r="AQ32" s="115" t="s">
        <v>829</v>
      </c>
    </row>
    <row r="33" spans="2:41" ht="3.6" customHeight="1" x14ac:dyDescent="0.45">
      <c r="B33" s="167"/>
      <c r="I33" s="166"/>
      <c r="J33" s="167"/>
      <c r="AO33" s="166"/>
    </row>
    <row r="34" spans="2:41" ht="3.6" customHeight="1" x14ac:dyDescent="0.45">
      <c r="B34" s="167"/>
      <c r="I34" s="166"/>
      <c r="J34" s="167"/>
      <c r="AO34" s="166"/>
    </row>
    <row r="35" spans="2:41" ht="13.35" customHeight="1" x14ac:dyDescent="0.45">
      <c r="B35" s="167"/>
      <c r="I35" s="166"/>
      <c r="J35" s="167"/>
      <c r="M35" s="185" t="str">
        <f>IF(変更_1!R27&lt;&gt;"",変更_1!R27,"")</f>
        <v/>
      </c>
      <c r="N35" s="115" t="s">
        <v>828</v>
      </c>
      <c r="S35" s="185" t="str">
        <f>IF(変更_4!L27&lt;&gt;"",変更_4!L27,"")</f>
        <v/>
      </c>
      <c r="T35" s="115" t="s">
        <v>827</v>
      </c>
      <c r="X35" s="185" t="str">
        <f>IF(OR(変更_3!J22&lt;&gt;"",変更_9!L21&lt;&gt;""),コードマスタ!R3,"")</f>
        <v/>
      </c>
      <c r="Y35" s="115" t="s">
        <v>826</v>
      </c>
      <c r="AE35" s="185" t="str">
        <f>IF(OR(変更_3!N22=コードマスタ!R3,変更_9!X21=コードマスタ!R3),コードマスタ!R3,"")</f>
        <v/>
      </c>
      <c r="AF35" s="115" t="s">
        <v>825</v>
      </c>
      <c r="AK35" s="185" t="str">
        <f>IF(OR(変更_3!S22&lt;&gt;"",変更_9!X22&lt;&gt;""),コードマスタ!R3,"")</f>
        <v/>
      </c>
      <c r="AL35" s="115" t="s">
        <v>824</v>
      </c>
      <c r="AO35" s="166"/>
    </row>
    <row r="36" spans="2:41" ht="3.6" customHeight="1" x14ac:dyDescent="0.45">
      <c r="B36" s="167"/>
      <c r="I36" s="166"/>
      <c r="J36" s="167"/>
      <c r="AO36" s="166"/>
    </row>
    <row r="37" spans="2:41" ht="3.6" customHeight="1" x14ac:dyDescent="0.45">
      <c r="B37" s="167"/>
      <c r="I37" s="166"/>
      <c r="J37" s="167"/>
      <c r="AO37" s="166"/>
    </row>
    <row r="38" spans="2:41" ht="13.35" customHeight="1" x14ac:dyDescent="0.45">
      <c r="B38" s="167"/>
      <c r="I38" s="166"/>
      <c r="J38" s="167"/>
      <c r="M38" s="185" t="str">
        <f>IF(OR(変更_3!J23&lt;&gt;"",変更_9!L22&lt;&gt;""),コードマスタ!R3,"")</f>
        <v/>
      </c>
      <c r="N38" s="115" t="s">
        <v>823</v>
      </c>
      <c r="X38" s="184" t="s">
        <v>651</v>
      </c>
      <c r="AO38" s="166"/>
    </row>
    <row r="39" spans="2:41" ht="3.6" customHeight="1" x14ac:dyDescent="0.45">
      <c r="B39" s="167"/>
      <c r="I39" s="166"/>
      <c r="J39" s="167"/>
      <c r="AO39" s="166"/>
    </row>
    <row r="40" spans="2:41" ht="3.6" customHeight="1" x14ac:dyDescent="0.45">
      <c r="B40" s="167"/>
      <c r="I40" s="166"/>
      <c r="J40" s="167"/>
      <c r="AO40" s="166"/>
    </row>
    <row r="41" spans="2:41" ht="13.35" customHeight="1" x14ac:dyDescent="0.45">
      <c r="B41" s="167"/>
      <c r="I41" s="166"/>
      <c r="J41" s="167"/>
      <c r="M41" s="185" t="str">
        <f>IF(変更_5!K27&lt;&gt;"",変更_5!K27,"")</f>
        <v/>
      </c>
      <c r="N41" s="115" t="s">
        <v>822</v>
      </c>
      <c r="S41" s="185" t="str">
        <f>IF(変更_5!V27&lt;&gt;"",変更_5!V27,"")</f>
        <v/>
      </c>
      <c r="T41" s="115" t="s">
        <v>821</v>
      </c>
      <c r="AA41" s="185" t="str">
        <f>IF(変更_5!K28&lt;&gt;"",変更_5!K28,"")</f>
        <v/>
      </c>
      <c r="AB41" s="115" t="s">
        <v>820</v>
      </c>
      <c r="AO41" s="166"/>
    </row>
    <row r="42" spans="2:41" ht="3.6" customHeight="1" x14ac:dyDescent="0.45">
      <c r="B42" s="167"/>
      <c r="I42" s="166"/>
      <c r="J42" s="167"/>
      <c r="AO42" s="166"/>
    </row>
    <row r="43" spans="2:41" ht="3.6" customHeight="1" x14ac:dyDescent="0.45">
      <c r="B43" s="167"/>
      <c r="I43" s="166"/>
      <c r="J43" s="167"/>
      <c r="AO43" s="166"/>
    </row>
    <row r="44" spans="2:41" ht="13.35" customHeight="1" x14ac:dyDescent="0.45">
      <c r="B44" s="167"/>
      <c r="I44" s="166"/>
      <c r="J44" s="167"/>
      <c r="M44" s="185" t="str">
        <f>IF(変更_9!X25&lt;&gt;"",変更_9!X25,"")</f>
        <v/>
      </c>
      <c r="N44" s="115" t="s">
        <v>770</v>
      </c>
      <c r="S44" s="185" t="str">
        <f>IF(変更_5!V28&lt;&gt;"",変更_5!V28,"")</f>
        <v/>
      </c>
      <c r="T44" s="115" t="s">
        <v>819</v>
      </c>
      <c r="AA44" s="185" t="str">
        <f>IF(変更_9!L25&lt;&gt;"",変更_9!L25,"")</f>
        <v/>
      </c>
      <c r="AB44" s="115" t="s">
        <v>818</v>
      </c>
      <c r="AO44" s="166"/>
    </row>
    <row r="45" spans="2:41" ht="3.6" customHeight="1" x14ac:dyDescent="0.45">
      <c r="B45" s="167"/>
      <c r="I45" s="166"/>
      <c r="J45" s="167"/>
      <c r="AO45" s="166"/>
    </row>
    <row r="46" spans="2:41" ht="3.6" customHeight="1" x14ac:dyDescent="0.45">
      <c r="B46" s="167"/>
      <c r="I46" s="166"/>
      <c r="J46" s="167"/>
      <c r="AO46" s="166"/>
    </row>
    <row r="47" spans="2:41" ht="13.35" customHeight="1" x14ac:dyDescent="0.45">
      <c r="B47" s="167"/>
      <c r="I47" s="166"/>
      <c r="J47" s="167"/>
      <c r="M47" s="185" t="str">
        <f>IF(変更_9!X24&lt;&gt;"",変更_9!X24,"")</f>
        <v/>
      </c>
      <c r="N47" s="115" t="s">
        <v>817</v>
      </c>
      <c r="X47" s="185" t="str">
        <f>IF(変更_7!K27&lt;&gt;"",変更_7!K27,"")</f>
        <v/>
      </c>
      <c r="Y47" s="115" t="s">
        <v>816</v>
      </c>
      <c r="AO47" s="166"/>
    </row>
    <row r="48" spans="2:41" ht="3.6" customHeight="1" x14ac:dyDescent="0.45">
      <c r="B48" s="167"/>
      <c r="I48" s="166"/>
      <c r="J48" s="167"/>
      <c r="AO48" s="166"/>
    </row>
    <row r="49" spans="2:43" ht="3.6" customHeight="1" x14ac:dyDescent="0.45">
      <c r="B49" s="167"/>
      <c r="I49" s="166"/>
      <c r="J49" s="167"/>
      <c r="AO49" s="166"/>
    </row>
    <row r="50" spans="2:43" ht="13.35" customHeight="1" x14ac:dyDescent="0.45">
      <c r="B50" s="167"/>
      <c r="I50" s="166"/>
      <c r="J50" s="167"/>
      <c r="M50" s="185" t="str">
        <f>IF(変更_8!K27&lt;&gt;"",変更_8!K27,"")</f>
        <v/>
      </c>
      <c r="N50" s="115" t="s">
        <v>815</v>
      </c>
      <c r="X50" s="541"/>
      <c r="Y50" s="537" t="s">
        <v>814</v>
      </c>
      <c r="Z50" s="537"/>
      <c r="AA50" s="537"/>
      <c r="AB50" s="537"/>
      <c r="AC50" s="537"/>
      <c r="AD50" s="537"/>
      <c r="AE50" s="541"/>
      <c r="AF50" s="537" t="s">
        <v>813</v>
      </c>
      <c r="AG50" s="537"/>
      <c r="AH50" s="537"/>
      <c r="AI50" s="537"/>
      <c r="AJ50" s="537"/>
      <c r="AK50" s="537"/>
      <c r="AL50" s="537"/>
      <c r="AM50" s="537"/>
      <c r="AN50" s="537"/>
      <c r="AO50" s="539"/>
    </row>
    <row r="51" spans="2:43" ht="3.6" customHeight="1" x14ac:dyDescent="0.45">
      <c r="B51" s="167"/>
      <c r="I51" s="166"/>
      <c r="J51" s="167"/>
      <c r="AO51" s="166"/>
    </row>
    <row r="52" spans="2:43" ht="3.6" customHeight="1" x14ac:dyDescent="0.45">
      <c r="B52" s="167"/>
      <c r="I52" s="166"/>
      <c r="J52" s="167"/>
      <c r="AO52" s="166"/>
    </row>
    <row r="53" spans="2:43" ht="13.35" customHeight="1" x14ac:dyDescent="0.45">
      <c r="B53" s="167"/>
      <c r="I53" s="166"/>
      <c r="J53" s="167"/>
      <c r="M53" s="185" t="str">
        <f>IF(変更_6!K27&lt;&gt;"",変更_6!K27,"")</f>
        <v/>
      </c>
      <c r="N53" s="115" t="s">
        <v>812</v>
      </c>
      <c r="AO53" s="166"/>
    </row>
    <row r="54" spans="2:43" ht="3.6" customHeight="1" x14ac:dyDescent="0.45">
      <c r="B54" s="167"/>
      <c r="I54" s="166"/>
      <c r="J54" s="167"/>
      <c r="AO54" s="166"/>
    </row>
    <row r="55" spans="2:43" ht="3.6" customHeight="1" x14ac:dyDescent="0.45">
      <c r="B55" s="167"/>
      <c r="I55" s="166"/>
      <c r="J55" s="167"/>
      <c r="AO55" s="166"/>
    </row>
    <row r="56" spans="2:43" ht="13.35" customHeight="1" x14ac:dyDescent="0.45">
      <c r="B56" s="167"/>
      <c r="I56" s="166"/>
      <c r="J56" s="540"/>
      <c r="K56" s="537"/>
      <c r="L56" s="537"/>
      <c r="M56" s="541" t="s">
        <v>651</v>
      </c>
      <c r="N56" s="537" t="s">
        <v>811</v>
      </c>
      <c r="O56" s="537"/>
      <c r="P56" s="537"/>
      <c r="Q56" s="537"/>
      <c r="R56" s="537"/>
      <c r="S56" s="538"/>
      <c r="T56" s="537" t="s">
        <v>810</v>
      </c>
      <c r="U56" s="537"/>
      <c r="V56" s="537"/>
      <c r="AO56" s="166"/>
      <c r="AQ56" s="115" t="s">
        <v>809</v>
      </c>
    </row>
    <row r="57" spans="2:43" ht="3.6" customHeight="1" x14ac:dyDescent="0.45">
      <c r="B57" s="167"/>
      <c r="I57" s="166"/>
      <c r="J57" s="161"/>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59"/>
    </row>
    <row r="58" spans="2:43" ht="3.6" customHeight="1" x14ac:dyDescent="0.45">
      <c r="B58" s="167"/>
      <c r="I58" s="166"/>
      <c r="J58" s="167"/>
      <c r="O58" s="166"/>
      <c r="P58" s="922" t="str">
        <f>_xlfn.TEXTJOIN(CHAR(10),TRUE,
IF(再交付_1!I21&lt;&gt;"","申請理由："&amp;再交付_1!I21,""),
IF(COUNTA(許可申請_1!L41,許可更新_1!I44,変更_1!J30,変更_2!J24,変更_3!I26,変更_4!J30,変更_5!J31,変更_6!J30,変更_7!J30,変更_8!J30,変更_9!K29,休止_1!L17,廃止_1!L17,再開_1!L17,書換_1!I27,再交付_1!I24,兼務許可_1!L95)&gt;0,"備考："&amp;_xlfn.TEXTJOIN("　",TRUE,許可申請_1!L41,許可更新_1!I44,変更_1!J30,変更_2!J24,変更_3!I26,変更_4!J30,変更_5!J31,変更_6!J30,変更_7!J30,変更_8!J30,変更_9!K29,休止_1!L17,廃止_1!L17,再開_1!L17,書換_1!I27,再交付_1!I24,兼務許可_1!L95),""))</f>
        <v/>
      </c>
      <c r="Q58" s="923"/>
      <c r="R58" s="923"/>
      <c r="S58" s="923"/>
      <c r="T58" s="923"/>
      <c r="U58" s="923"/>
      <c r="V58" s="923"/>
      <c r="W58" s="923"/>
      <c r="X58" s="923"/>
      <c r="Y58" s="923"/>
      <c r="Z58" s="923"/>
      <c r="AA58" s="923"/>
      <c r="AB58" s="923"/>
      <c r="AC58" s="923"/>
      <c r="AD58" s="923"/>
      <c r="AE58" s="923"/>
      <c r="AF58" s="923"/>
      <c r="AG58" s="923"/>
      <c r="AH58" s="923"/>
      <c r="AI58" s="923"/>
      <c r="AJ58" s="923"/>
      <c r="AK58" s="923"/>
      <c r="AL58" s="923"/>
      <c r="AM58" s="923"/>
      <c r="AN58" s="923"/>
      <c r="AO58" s="924"/>
    </row>
    <row r="59" spans="2:43" ht="40.049999999999997" customHeight="1" x14ac:dyDescent="0.45">
      <c r="B59" s="167"/>
      <c r="I59" s="166"/>
      <c r="J59" s="167" t="s">
        <v>808</v>
      </c>
      <c r="O59" s="166"/>
      <c r="P59" s="911"/>
      <c r="Q59" s="912"/>
      <c r="R59" s="912"/>
      <c r="S59" s="912"/>
      <c r="T59" s="912"/>
      <c r="U59" s="912"/>
      <c r="V59" s="912"/>
      <c r="W59" s="912"/>
      <c r="X59" s="912"/>
      <c r="Y59" s="912"/>
      <c r="Z59" s="912"/>
      <c r="AA59" s="912"/>
      <c r="AB59" s="912"/>
      <c r="AC59" s="912"/>
      <c r="AD59" s="912"/>
      <c r="AE59" s="912"/>
      <c r="AF59" s="912"/>
      <c r="AG59" s="912"/>
      <c r="AH59" s="912"/>
      <c r="AI59" s="912"/>
      <c r="AJ59" s="912"/>
      <c r="AK59" s="912"/>
      <c r="AL59" s="912"/>
      <c r="AM59" s="912"/>
      <c r="AN59" s="912"/>
      <c r="AO59" s="913"/>
    </row>
    <row r="60" spans="2:43" ht="3.6" customHeight="1" x14ac:dyDescent="0.45">
      <c r="B60" s="167"/>
      <c r="I60" s="166"/>
      <c r="J60" s="161"/>
      <c r="K60" s="160"/>
      <c r="L60" s="160"/>
      <c r="M60" s="160"/>
      <c r="N60" s="160"/>
      <c r="O60" s="159"/>
      <c r="P60" s="914"/>
      <c r="Q60" s="915"/>
      <c r="R60" s="915"/>
      <c r="S60" s="915"/>
      <c r="T60" s="915"/>
      <c r="U60" s="915"/>
      <c r="V60" s="915"/>
      <c r="W60" s="915"/>
      <c r="X60" s="915"/>
      <c r="Y60" s="915"/>
      <c r="Z60" s="915"/>
      <c r="AA60" s="915"/>
      <c r="AB60" s="915"/>
      <c r="AC60" s="915"/>
      <c r="AD60" s="915"/>
      <c r="AE60" s="915"/>
      <c r="AF60" s="915"/>
      <c r="AG60" s="915"/>
      <c r="AH60" s="915"/>
      <c r="AI60" s="915"/>
      <c r="AJ60" s="915"/>
      <c r="AK60" s="915"/>
      <c r="AL60" s="915"/>
      <c r="AM60" s="915"/>
      <c r="AN60" s="915"/>
      <c r="AO60" s="916"/>
    </row>
    <row r="61" spans="2:43" ht="3.6" customHeight="1" x14ac:dyDescent="0.45">
      <c r="B61" s="173"/>
      <c r="C61" s="172"/>
      <c r="D61" s="172"/>
      <c r="E61" s="172"/>
      <c r="F61" s="172"/>
      <c r="G61" s="172"/>
      <c r="H61" s="172"/>
      <c r="I61" s="171"/>
      <c r="K61" s="175"/>
      <c r="L61" s="175"/>
      <c r="M61" s="175"/>
      <c r="N61" s="1012" t="str">
        <f>許可申請_1!L4&amp;変更_4!J36</f>
        <v/>
      </c>
      <c r="O61" s="935"/>
      <c r="P61" s="935"/>
      <c r="Q61" s="935"/>
      <c r="R61" s="935"/>
      <c r="S61" s="935"/>
      <c r="T61" s="935"/>
      <c r="U61" s="935"/>
      <c r="V61" s="935"/>
      <c r="W61" s="935"/>
      <c r="X61" s="935"/>
      <c r="Y61" s="935"/>
      <c r="Z61" s="935"/>
      <c r="AA61" s="935"/>
      <c r="AB61" s="935"/>
      <c r="AC61" s="935"/>
      <c r="AD61" s="935"/>
      <c r="AE61" s="935"/>
      <c r="AF61" s="935"/>
      <c r="AG61" s="935"/>
      <c r="AH61" s="935"/>
      <c r="AI61" s="935"/>
      <c r="AJ61" s="936"/>
      <c r="AK61" s="172"/>
      <c r="AL61" s="172"/>
      <c r="AM61" s="172"/>
      <c r="AN61" s="172"/>
      <c r="AO61" s="171"/>
    </row>
    <row r="62" spans="2:43" ht="13.35" customHeight="1" x14ac:dyDescent="0.45">
      <c r="B62" s="167" t="s">
        <v>807</v>
      </c>
      <c r="I62" s="166"/>
      <c r="J62" s="169" t="s">
        <v>806</v>
      </c>
      <c r="K62" s="169"/>
      <c r="L62" s="169"/>
      <c r="M62" s="169"/>
      <c r="N62" s="937"/>
      <c r="O62" s="938"/>
      <c r="P62" s="938"/>
      <c r="Q62" s="938"/>
      <c r="R62" s="938"/>
      <c r="S62" s="938"/>
      <c r="T62" s="938"/>
      <c r="U62" s="938"/>
      <c r="V62" s="938"/>
      <c r="W62" s="938"/>
      <c r="X62" s="938"/>
      <c r="Y62" s="938"/>
      <c r="Z62" s="938"/>
      <c r="AA62" s="938"/>
      <c r="AB62" s="938"/>
      <c r="AC62" s="938"/>
      <c r="AD62" s="938"/>
      <c r="AE62" s="938"/>
      <c r="AF62" s="938"/>
      <c r="AG62" s="938"/>
      <c r="AH62" s="938"/>
      <c r="AI62" s="938"/>
      <c r="AJ62" s="939"/>
      <c r="AL62" s="185"/>
      <c r="AM62" s="115" t="s">
        <v>714</v>
      </c>
      <c r="AO62" s="166"/>
    </row>
    <row r="63" spans="2:43" ht="3.6" customHeight="1" x14ac:dyDescent="0.45">
      <c r="B63" s="167"/>
      <c r="I63" s="166"/>
      <c r="J63" s="163"/>
      <c r="K63" s="163"/>
      <c r="L63" s="163"/>
      <c r="M63" s="163"/>
      <c r="N63" s="940"/>
      <c r="O63" s="941"/>
      <c r="P63" s="941"/>
      <c r="Q63" s="941"/>
      <c r="R63" s="941"/>
      <c r="S63" s="941"/>
      <c r="T63" s="941"/>
      <c r="U63" s="941"/>
      <c r="V63" s="941"/>
      <c r="W63" s="941"/>
      <c r="X63" s="941"/>
      <c r="Y63" s="941"/>
      <c r="Z63" s="941"/>
      <c r="AA63" s="941"/>
      <c r="AB63" s="941"/>
      <c r="AC63" s="941"/>
      <c r="AD63" s="941"/>
      <c r="AE63" s="941"/>
      <c r="AF63" s="941"/>
      <c r="AG63" s="941"/>
      <c r="AH63" s="941"/>
      <c r="AI63" s="941"/>
      <c r="AJ63" s="942"/>
      <c r="AK63" s="160"/>
      <c r="AL63" s="160"/>
      <c r="AM63" s="160"/>
      <c r="AN63" s="160"/>
      <c r="AO63" s="159"/>
    </row>
    <row r="64" spans="2:43" ht="3.6" customHeight="1" x14ac:dyDescent="0.45">
      <c r="B64" s="167"/>
      <c r="I64" s="166"/>
      <c r="K64" s="175"/>
      <c r="L64" s="175"/>
      <c r="M64" s="175"/>
      <c r="N64" s="1003"/>
      <c r="O64" s="1004"/>
      <c r="P64" s="1004"/>
      <c r="Q64" s="1004"/>
      <c r="R64" s="1004"/>
      <c r="S64" s="1004"/>
      <c r="T64" s="1004"/>
      <c r="U64" s="1004"/>
      <c r="V64" s="1004"/>
      <c r="W64" s="1004"/>
      <c r="X64" s="1004"/>
      <c r="Y64" s="1004"/>
      <c r="Z64" s="1004"/>
      <c r="AA64" s="1004"/>
      <c r="AB64" s="1004"/>
      <c r="AC64" s="1004"/>
      <c r="AD64" s="1004"/>
      <c r="AE64" s="1004"/>
      <c r="AF64" s="1004"/>
      <c r="AG64" s="1004"/>
      <c r="AH64" s="1004"/>
      <c r="AI64" s="1004"/>
      <c r="AJ64" s="1004"/>
      <c r="AK64" s="1004"/>
      <c r="AL64" s="1004"/>
      <c r="AM64" s="1004"/>
      <c r="AN64" s="1004"/>
      <c r="AO64" s="1005"/>
    </row>
    <row r="65" spans="2:41" ht="13.35" customHeight="1" x14ac:dyDescent="0.45">
      <c r="B65" s="167"/>
      <c r="I65" s="166"/>
      <c r="J65" s="169" t="s">
        <v>713</v>
      </c>
      <c r="K65" s="169"/>
      <c r="L65" s="169"/>
      <c r="M65" s="169"/>
      <c r="N65" s="1006"/>
      <c r="O65" s="1007"/>
      <c r="P65" s="1007"/>
      <c r="Q65" s="1007"/>
      <c r="R65" s="1007"/>
      <c r="S65" s="1007"/>
      <c r="T65" s="1007"/>
      <c r="U65" s="1007"/>
      <c r="V65" s="1007"/>
      <c r="W65" s="1007"/>
      <c r="X65" s="1007"/>
      <c r="Y65" s="1007"/>
      <c r="Z65" s="1007"/>
      <c r="AA65" s="1007"/>
      <c r="AB65" s="1007"/>
      <c r="AC65" s="1007"/>
      <c r="AD65" s="1007"/>
      <c r="AE65" s="1007"/>
      <c r="AF65" s="1007"/>
      <c r="AG65" s="1007"/>
      <c r="AH65" s="1007"/>
      <c r="AI65" s="1007"/>
      <c r="AJ65" s="1007"/>
      <c r="AK65" s="1007"/>
      <c r="AL65" s="1007"/>
      <c r="AM65" s="1007"/>
      <c r="AN65" s="1007"/>
      <c r="AO65" s="1008"/>
    </row>
    <row r="66" spans="2:41" ht="3.6" customHeight="1" x14ac:dyDescent="0.45">
      <c r="B66" s="167"/>
      <c r="I66" s="166"/>
      <c r="J66" s="163"/>
      <c r="K66" s="163"/>
      <c r="L66" s="163"/>
      <c r="M66" s="163"/>
      <c r="N66" s="1009"/>
      <c r="O66" s="1010"/>
      <c r="P66" s="1010"/>
      <c r="Q66" s="1010"/>
      <c r="R66" s="1010"/>
      <c r="S66" s="1010"/>
      <c r="T66" s="1010"/>
      <c r="U66" s="1010"/>
      <c r="V66" s="1010"/>
      <c r="W66" s="1010"/>
      <c r="X66" s="1010"/>
      <c r="Y66" s="1010"/>
      <c r="Z66" s="1010"/>
      <c r="AA66" s="1010"/>
      <c r="AB66" s="1010"/>
      <c r="AC66" s="1010"/>
      <c r="AD66" s="1010"/>
      <c r="AE66" s="1010"/>
      <c r="AF66" s="1010"/>
      <c r="AG66" s="1010"/>
      <c r="AH66" s="1010"/>
      <c r="AI66" s="1010"/>
      <c r="AJ66" s="1010"/>
      <c r="AK66" s="1010"/>
      <c r="AL66" s="1010"/>
      <c r="AM66" s="1010"/>
      <c r="AN66" s="1010"/>
      <c r="AO66" s="1011"/>
    </row>
    <row r="67" spans="2:41" ht="3.6" customHeight="1" x14ac:dyDescent="0.45">
      <c r="B67" s="167"/>
      <c r="I67" s="166"/>
      <c r="J67" s="180"/>
      <c r="K67" s="180"/>
      <c r="L67" s="180"/>
      <c r="M67" s="180"/>
      <c r="N67" s="922" t="str">
        <f>ASC(許可申請_1!O5)</f>
        <v/>
      </c>
      <c r="O67" s="923"/>
      <c r="P67" s="923"/>
      <c r="Q67" s="923"/>
      <c r="R67" s="924"/>
      <c r="S67" s="172"/>
      <c r="T67" s="922" t="str">
        <f>ASC(許可申請_1!R5)</f>
        <v/>
      </c>
      <c r="U67" s="923"/>
      <c r="V67" s="923"/>
      <c r="W67" s="923"/>
      <c r="X67" s="923"/>
      <c r="Y67" s="924"/>
      <c r="Z67" s="172"/>
      <c r="AA67" s="172"/>
      <c r="AB67" s="172"/>
      <c r="AC67" s="171"/>
      <c r="AD67" s="922" t="str">
        <f>IF(許可申請_1!O6&lt;&gt;"",許可申請_1!O6,"")</f>
        <v/>
      </c>
      <c r="AE67" s="923"/>
      <c r="AF67" s="923"/>
      <c r="AG67" s="923"/>
      <c r="AH67" s="923"/>
      <c r="AI67" s="923"/>
      <c r="AJ67" s="923"/>
      <c r="AK67" s="923"/>
      <c r="AL67" s="923"/>
      <c r="AM67" s="923"/>
      <c r="AN67" s="923"/>
      <c r="AO67" s="924"/>
    </row>
    <row r="68" spans="2:41" ht="13.35" customHeight="1" x14ac:dyDescent="0.45">
      <c r="B68" s="167"/>
      <c r="I68" s="166"/>
      <c r="J68" s="187" t="s">
        <v>612</v>
      </c>
      <c r="K68" s="179"/>
      <c r="L68" s="179"/>
      <c r="M68" s="179"/>
      <c r="N68" s="911"/>
      <c r="O68" s="912"/>
      <c r="P68" s="912"/>
      <c r="Q68" s="912"/>
      <c r="R68" s="913"/>
      <c r="S68" s="179" t="s">
        <v>611</v>
      </c>
      <c r="T68" s="911"/>
      <c r="U68" s="912"/>
      <c r="V68" s="912"/>
      <c r="W68" s="912"/>
      <c r="X68" s="912"/>
      <c r="Y68" s="913"/>
      <c r="Z68" s="115" t="s">
        <v>610</v>
      </c>
      <c r="AC68" s="166"/>
      <c r="AD68" s="911"/>
      <c r="AE68" s="912"/>
      <c r="AF68" s="912"/>
      <c r="AG68" s="912"/>
      <c r="AH68" s="912"/>
      <c r="AI68" s="912"/>
      <c r="AJ68" s="912"/>
      <c r="AK68" s="912"/>
      <c r="AL68" s="912"/>
      <c r="AM68" s="912"/>
      <c r="AN68" s="912"/>
      <c r="AO68" s="913"/>
    </row>
    <row r="69" spans="2:41" ht="3.6" customHeight="1" x14ac:dyDescent="0.45">
      <c r="B69" s="167"/>
      <c r="I69" s="166"/>
      <c r="J69" s="177"/>
      <c r="K69" s="177"/>
      <c r="L69" s="177"/>
      <c r="M69" s="177"/>
      <c r="N69" s="914"/>
      <c r="O69" s="915"/>
      <c r="P69" s="915"/>
      <c r="Q69" s="915"/>
      <c r="R69" s="916"/>
      <c r="S69" s="160"/>
      <c r="T69" s="914"/>
      <c r="U69" s="915"/>
      <c r="V69" s="915"/>
      <c r="W69" s="915"/>
      <c r="X69" s="915"/>
      <c r="Y69" s="916"/>
      <c r="Z69" s="160"/>
      <c r="AA69" s="160"/>
      <c r="AB69" s="160"/>
      <c r="AC69" s="159"/>
      <c r="AD69" s="914"/>
      <c r="AE69" s="915"/>
      <c r="AF69" s="915"/>
      <c r="AG69" s="915"/>
      <c r="AH69" s="915"/>
      <c r="AI69" s="915"/>
      <c r="AJ69" s="915"/>
      <c r="AK69" s="915"/>
      <c r="AL69" s="915"/>
      <c r="AM69" s="915"/>
      <c r="AN69" s="915"/>
      <c r="AO69" s="916"/>
    </row>
    <row r="70" spans="2:41" ht="3.6" customHeight="1" x14ac:dyDescent="0.45">
      <c r="B70" s="167"/>
      <c r="I70" s="166"/>
      <c r="J70" s="172"/>
      <c r="K70" s="172"/>
      <c r="L70" s="172"/>
      <c r="M70" s="171"/>
      <c r="N70" s="911" t="str">
        <f>IF(許可申請_1!V6&lt;&gt;"",許可申請_1!V6,"")</f>
        <v/>
      </c>
      <c r="O70" s="912"/>
      <c r="P70" s="912"/>
      <c r="Q70" s="912"/>
      <c r="R70" s="912"/>
      <c r="S70" s="912"/>
      <c r="T70" s="912"/>
      <c r="U70" s="912"/>
      <c r="V70" s="912"/>
      <c r="W70" s="912"/>
      <c r="X70" s="912"/>
      <c r="Y70" s="913"/>
      <c r="Z70" s="173"/>
      <c r="AA70" s="172"/>
      <c r="AB70" s="172"/>
      <c r="AC70" s="171"/>
      <c r="AD70" s="922" t="str">
        <f>IF(許可申請_1!O7&lt;&gt;"",許可申請_1!O7,"")</f>
        <v/>
      </c>
      <c r="AE70" s="923"/>
      <c r="AF70" s="923"/>
      <c r="AG70" s="923"/>
      <c r="AH70" s="923"/>
      <c r="AI70" s="923"/>
      <c r="AJ70" s="923"/>
      <c r="AK70" s="923"/>
      <c r="AL70" s="923"/>
      <c r="AM70" s="923"/>
      <c r="AN70" s="923"/>
      <c r="AO70" s="924"/>
    </row>
    <row r="71" spans="2:41" ht="13.35" customHeight="1" x14ac:dyDescent="0.45">
      <c r="B71" s="167"/>
      <c r="I71" s="166"/>
      <c r="J71" s="115" t="s">
        <v>609</v>
      </c>
      <c r="M71" s="166"/>
      <c r="N71" s="911"/>
      <c r="O71" s="912"/>
      <c r="P71" s="912"/>
      <c r="Q71" s="912"/>
      <c r="R71" s="912"/>
      <c r="S71" s="912"/>
      <c r="T71" s="912"/>
      <c r="U71" s="912"/>
      <c r="V71" s="912"/>
      <c r="W71" s="912"/>
      <c r="X71" s="912"/>
      <c r="Y71" s="913"/>
      <c r="Z71" s="167" t="s">
        <v>8536</v>
      </c>
      <c r="AC71" s="166"/>
      <c r="AD71" s="911"/>
      <c r="AE71" s="912"/>
      <c r="AF71" s="912"/>
      <c r="AG71" s="912"/>
      <c r="AH71" s="912"/>
      <c r="AI71" s="912"/>
      <c r="AJ71" s="912"/>
      <c r="AK71" s="912"/>
      <c r="AL71" s="912"/>
      <c r="AM71" s="912"/>
      <c r="AN71" s="912"/>
      <c r="AO71" s="913"/>
    </row>
    <row r="72" spans="2:41" ht="3.6" customHeight="1" x14ac:dyDescent="0.45">
      <c r="B72" s="167"/>
      <c r="I72" s="166"/>
      <c r="J72" s="160"/>
      <c r="K72" s="160"/>
      <c r="L72" s="160"/>
      <c r="M72" s="159"/>
      <c r="N72" s="914"/>
      <c r="O72" s="915"/>
      <c r="P72" s="915"/>
      <c r="Q72" s="915"/>
      <c r="R72" s="915"/>
      <c r="S72" s="915"/>
      <c r="T72" s="915"/>
      <c r="U72" s="915"/>
      <c r="V72" s="915"/>
      <c r="W72" s="915"/>
      <c r="X72" s="915"/>
      <c r="Y72" s="916"/>
      <c r="Z72" s="161"/>
      <c r="AA72" s="160"/>
      <c r="AB72" s="160"/>
      <c r="AC72" s="159"/>
      <c r="AD72" s="914"/>
      <c r="AE72" s="915"/>
      <c r="AF72" s="915"/>
      <c r="AG72" s="915"/>
      <c r="AH72" s="915"/>
      <c r="AI72" s="915"/>
      <c r="AJ72" s="915"/>
      <c r="AK72" s="915"/>
      <c r="AL72" s="915"/>
      <c r="AM72" s="915"/>
      <c r="AN72" s="915"/>
      <c r="AO72" s="916"/>
    </row>
    <row r="73" spans="2:41" ht="3.6" customHeight="1" x14ac:dyDescent="0.45">
      <c r="B73" s="167"/>
      <c r="I73" s="166"/>
      <c r="M73" s="166"/>
      <c r="N73" s="922" t="str">
        <f>IF(許可申請_1!V7&lt;&gt;"",許可申請_1!V7,"")</f>
        <v/>
      </c>
      <c r="O73" s="923"/>
      <c r="P73" s="923"/>
      <c r="Q73" s="923"/>
      <c r="R73" s="923"/>
      <c r="S73" s="923"/>
      <c r="T73" s="923"/>
      <c r="U73" s="923"/>
      <c r="V73" s="923"/>
      <c r="W73" s="923"/>
      <c r="X73" s="923"/>
      <c r="Y73" s="924"/>
      <c r="Z73" s="173"/>
      <c r="AA73" s="172"/>
      <c r="AB73" s="172"/>
      <c r="AC73" s="171"/>
      <c r="AD73" s="922" t="str">
        <f>IF(許可申請_1!O8&lt;&gt;"",許可申請_1!O8,"")</f>
        <v/>
      </c>
      <c r="AE73" s="923"/>
      <c r="AF73" s="923"/>
      <c r="AG73" s="923"/>
      <c r="AH73" s="923"/>
      <c r="AI73" s="923"/>
      <c r="AJ73" s="923"/>
      <c r="AK73" s="923"/>
      <c r="AL73" s="923"/>
      <c r="AM73" s="923"/>
      <c r="AN73" s="923"/>
      <c r="AO73" s="924"/>
    </row>
    <row r="74" spans="2:41" ht="13.35" customHeight="1" x14ac:dyDescent="0.45">
      <c r="B74" s="167"/>
      <c r="I74" s="166"/>
      <c r="J74" s="115" t="s">
        <v>608</v>
      </c>
      <c r="M74" s="166"/>
      <c r="N74" s="911"/>
      <c r="O74" s="912"/>
      <c r="P74" s="912"/>
      <c r="Q74" s="912"/>
      <c r="R74" s="912"/>
      <c r="S74" s="912"/>
      <c r="T74" s="912"/>
      <c r="U74" s="912"/>
      <c r="V74" s="912"/>
      <c r="W74" s="912"/>
      <c r="X74" s="912"/>
      <c r="Y74" s="913"/>
      <c r="Z74" s="167" t="s">
        <v>607</v>
      </c>
      <c r="AC74" s="166"/>
      <c r="AD74" s="911"/>
      <c r="AE74" s="912"/>
      <c r="AF74" s="912"/>
      <c r="AG74" s="912"/>
      <c r="AH74" s="912"/>
      <c r="AI74" s="912"/>
      <c r="AJ74" s="912"/>
      <c r="AK74" s="912"/>
      <c r="AL74" s="912"/>
      <c r="AM74" s="912"/>
      <c r="AN74" s="912"/>
      <c r="AO74" s="913"/>
    </row>
    <row r="75" spans="2:41" ht="3.6" customHeight="1" x14ac:dyDescent="0.45">
      <c r="B75" s="167"/>
      <c r="I75" s="166"/>
      <c r="J75" s="160"/>
      <c r="K75" s="160"/>
      <c r="L75" s="160"/>
      <c r="M75" s="159"/>
      <c r="N75" s="914"/>
      <c r="O75" s="915"/>
      <c r="P75" s="915"/>
      <c r="Q75" s="915"/>
      <c r="R75" s="915"/>
      <c r="S75" s="915"/>
      <c r="T75" s="915"/>
      <c r="U75" s="915"/>
      <c r="V75" s="915"/>
      <c r="W75" s="915"/>
      <c r="X75" s="915"/>
      <c r="Y75" s="916"/>
      <c r="Z75" s="161"/>
      <c r="AA75" s="160"/>
      <c r="AB75" s="160"/>
      <c r="AC75" s="159"/>
      <c r="AD75" s="914"/>
      <c r="AE75" s="915"/>
      <c r="AF75" s="915"/>
      <c r="AG75" s="915"/>
      <c r="AH75" s="915"/>
      <c r="AI75" s="915"/>
      <c r="AJ75" s="915"/>
      <c r="AK75" s="915"/>
      <c r="AL75" s="915"/>
      <c r="AM75" s="915"/>
      <c r="AN75" s="915"/>
      <c r="AO75" s="916"/>
    </row>
    <row r="76" spans="2:41" ht="3.6" customHeight="1" x14ac:dyDescent="0.45">
      <c r="B76" s="167"/>
      <c r="I76" s="166"/>
      <c r="J76" s="172"/>
      <c r="K76" s="172"/>
      <c r="L76" s="172"/>
      <c r="M76" s="171"/>
      <c r="N76" s="922"/>
      <c r="O76" s="923"/>
      <c r="P76" s="923"/>
      <c r="Q76" s="923"/>
      <c r="R76" s="923"/>
      <c r="S76" s="923"/>
      <c r="T76" s="924"/>
      <c r="U76" s="173"/>
      <c r="V76" s="172"/>
      <c r="W76" s="172"/>
      <c r="X76" s="171"/>
      <c r="Y76" s="922"/>
      <c r="Z76" s="923"/>
      <c r="AA76" s="923"/>
      <c r="AB76" s="923"/>
      <c r="AC76" s="923"/>
      <c r="AD76" s="923"/>
      <c r="AE76" s="924"/>
      <c r="AF76" s="173"/>
      <c r="AG76" s="172"/>
      <c r="AH76" s="171"/>
      <c r="AI76" s="922"/>
      <c r="AJ76" s="923"/>
      <c r="AK76" s="923"/>
      <c r="AL76" s="923"/>
      <c r="AM76" s="923"/>
      <c r="AN76" s="923"/>
      <c r="AO76" s="924"/>
    </row>
    <row r="77" spans="2:41" ht="13.35" customHeight="1" x14ac:dyDescent="0.45">
      <c r="B77" s="167"/>
      <c r="I77" s="166"/>
      <c r="J77" s="115" t="s">
        <v>803</v>
      </c>
      <c r="M77" s="166"/>
      <c r="N77" s="911"/>
      <c r="O77" s="912"/>
      <c r="P77" s="912"/>
      <c r="Q77" s="912"/>
      <c r="R77" s="912"/>
      <c r="S77" s="912"/>
      <c r="T77" s="913"/>
      <c r="U77" s="167" t="s">
        <v>802</v>
      </c>
      <c r="X77" s="166"/>
      <c r="Y77" s="911"/>
      <c r="Z77" s="912"/>
      <c r="AA77" s="912"/>
      <c r="AB77" s="912"/>
      <c r="AC77" s="912"/>
      <c r="AD77" s="912"/>
      <c r="AE77" s="913"/>
      <c r="AF77" s="167" t="s">
        <v>632</v>
      </c>
      <c r="AH77" s="166"/>
      <c r="AI77" s="911"/>
      <c r="AJ77" s="912"/>
      <c r="AK77" s="912"/>
      <c r="AL77" s="912"/>
      <c r="AM77" s="912"/>
      <c r="AN77" s="912"/>
      <c r="AO77" s="913"/>
    </row>
    <row r="78" spans="2:41" ht="3.6" customHeight="1" x14ac:dyDescent="0.45">
      <c r="B78" s="167"/>
      <c r="I78" s="166"/>
      <c r="J78" s="160"/>
      <c r="K78" s="160"/>
      <c r="L78" s="160"/>
      <c r="M78" s="159"/>
      <c r="N78" s="914"/>
      <c r="O78" s="915"/>
      <c r="P78" s="915"/>
      <c r="Q78" s="915"/>
      <c r="R78" s="915"/>
      <c r="S78" s="915"/>
      <c r="T78" s="916"/>
      <c r="U78" s="161"/>
      <c r="V78" s="160"/>
      <c r="W78" s="160"/>
      <c r="X78" s="159"/>
      <c r="Y78" s="914"/>
      <c r="Z78" s="915"/>
      <c r="AA78" s="915"/>
      <c r="AB78" s="915"/>
      <c r="AC78" s="915"/>
      <c r="AD78" s="915"/>
      <c r="AE78" s="916"/>
      <c r="AF78" s="161"/>
      <c r="AG78" s="160"/>
      <c r="AH78" s="159"/>
      <c r="AI78" s="914"/>
      <c r="AJ78" s="915"/>
      <c r="AK78" s="915"/>
      <c r="AL78" s="915"/>
      <c r="AM78" s="915"/>
      <c r="AN78" s="915"/>
      <c r="AO78" s="916"/>
    </row>
    <row r="79" spans="2:41" ht="3.6" customHeight="1" x14ac:dyDescent="0.45">
      <c r="B79" s="167"/>
      <c r="I79" s="166"/>
      <c r="J79" s="172"/>
      <c r="K79" s="172"/>
      <c r="L79" s="172"/>
      <c r="M79" s="171"/>
      <c r="N79" s="922"/>
      <c r="O79" s="923"/>
      <c r="P79" s="923"/>
      <c r="Q79" s="923"/>
      <c r="R79" s="923"/>
      <c r="S79" s="923"/>
      <c r="T79" s="923"/>
      <c r="U79" s="923"/>
      <c r="V79" s="923"/>
      <c r="W79" s="923"/>
      <c r="X79" s="923"/>
      <c r="Y79" s="923"/>
      <c r="Z79" s="923"/>
      <c r="AA79" s="923"/>
      <c r="AB79" s="923"/>
      <c r="AC79" s="923"/>
      <c r="AD79" s="923"/>
      <c r="AE79" s="923"/>
      <c r="AF79" s="923"/>
      <c r="AG79" s="923"/>
      <c r="AH79" s="923"/>
      <c r="AI79" s="923"/>
      <c r="AJ79" s="923"/>
      <c r="AK79" s="923"/>
      <c r="AL79" s="923"/>
      <c r="AM79" s="923"/>
      <c r="AN79" s="923"/>
      <c r="AO79" s="924"/>
    </row>
    <row r="80" spans="2:41" ht="13.35" customHeight="1" x14ac:dyDescent="0.45">
      <c r="B80" s="167"/>
      <c r="I80" s="166"/>
      <c r="J80" s="115" t="s">
        <v>805</v>
      </c>
      <c r="M80" s="166"/>
      <c r="N80" s="911"/>
      <c r="O80" s="912"/>
      <c r="P80" s="912"/>
      <c r="Q80" s="912"/>
      <c r="R80" s="912"/>
      <c r="S80" s="912"/>
      <c r="T80" s="912"/>
      <c r="U80" s="912"/>
      <c r="V80" s="912"/>
      <c r="W80" s="912"/>
      <c r="X80" s="912"/>
      <c r="Y80" s="912"/>
      <c r="Z80" s="912"/>
      <c r="AA80" s="912"/>
      <c r="AB80" s="912"/>
      <c r="AC80" s="912"/>
      <c r="AD80" s="912"/>
      <c r="AE80" s="912"/>
      <c r="AF80" s="912"/>
      <c r="AG80" s="912"/>
      <c r="AH80" s="912"/>
      <c r="AI80" s="912"/>
      <c r="AJ80" s="912"/>
      <c r="AK80" s="912"/>
      <c r="AL80" s="912"/>
      <c r="AM80" s="912"/>
      <c r="AN80" s="912"/>
      <c r="AO80" s="913"/>
    </row>
    <row r="81" spans="2:41" ht="3.6" customHeight="1" x14ac:dyDescent="0.45">
      <c r="B81" s="161"/>
      <c r="C81" s="160"/>
      <c r="D81" s="160"/>
      <c r="E81" s="160"/>
      <c r="F81" s="160"/>
      <c r="G81" s="160"/>
      <c r="H81" s="160"/>
      <c r="I81" s="159"/>
      <c r="J81" s="160"/>
      <c r="K81" s="160"/>
      <c r="L81" s="160"/>
      <c r="M81" s="159"/>
      <c r="N81" s="914"/>
      <c r="O81" s="915"/>
      <c r="P81" s="915"/>
      <c r="Q81" s="915"/>
      <c r="R81" s="915"/>
      <c r="S81" s="915"/>
      <c r="T81" s="915"/>
      <c r="U81" s="915"/>
      <c r="V81" s="915"/>
      <c r="W81" s="915"/>
      <c r="X81" s="915"/>
      <c r="Y81" s="915"/>
      <c r="Z81" s="915"/>
      <c r="AA81" s="915"/>
      <c r="AB81" s="915"/>
      <c r="AC81" s="915"/>
      <c r="AD81" s="915"/>
      <c r="AE81" s="915"/>
      <c r="AF81" s="915"/>
      <c r="AG81" s="915"/>
      <c r="AH81" s="915"/>
      <c r="AI81" s="915"/>
      <c r="AJ81" s="915"/>
      <c r="AK81" s="915"/>
      <c r="AL81" s="915"/>
      <c r="AM81" s="915"/>
      <c r="AN81" s="915"/>
      <c r="AO81" s="916"/>
    </row>
    <row r="82" spans="2:41" ht="3.6" customHeight="1" x14ac:dyDescent="0.45">
      <c r="B82" s="167"/>
      <c r="I82" s="166"/>
      <c r="J82" s="173"/>
      <c r="K82" s="172"/>
      <c r="L82" s="172"/>
      <c r="M82" s="171"/>
      <c r="N82" s="983" t="str">
        <f>許可申請_1!R49&amp;変更_1!Q41</f>
        <v/>
      </c>
      <c r="O82" s="923"/>
      <c r="P82" s="923"/>
      <c r="Q82" s="923"/>
      <c r="R82" s="923"/>
      <c r="S82" s="923"/>
      <c r="T82" s="923"/>
      <c r="U82" s="923"/>
      <c r="V82" s="923"/>
      <c r="W82" s="923"/>
      <c r="X82" s="923"/>
      <c r="Y82" s="923"/>
      <c r="Z82" s="923"/>
      <c r="AA82" s="923"/>
      <c r="AB82" s="923"/>
      <c r="AC82" s="923"/>
      <c r="AD82" s="923"/>
      <c r="AE82" s="923"/>
      <c r="AF82" s="923"/>
      <c r="AG82" s="923"/>
      <c r="AH82" s="923"/>
      <c r="AI82" s="923"/>
      <c r="AJ82" s="924"/>
      <c r="AK82" s="172"/>
      <c r="AL82" s="172"/>
      <c r="AM82" s="172"/>
      <c r="AN82" s="172"/>
      <c r="AO82" s="171"/>
    </row>
    <row r="83" spans="2:41" ht="13.35" customHeight="1" x14ac:dyDescent="0.45">
      <c r="B83" s="167" t="s">
        <v>804</v>
      </c>
      <c r="I83" s="166"/>
      <c r="J83" s="167" t="s">
        <v>50</v>
      </c>
      <c r="M83" s="166"/>
      <c r="N83" s="911"/>
      <c r="O83" s="912"/>
      <c r="P83" s="912"/>
      <c r="Q83" s="912"/>
      <c r="R83" s="912"/>
      <c r="S83" s="912"/>
      <c r="T83" s="912"/>
      <c r="U83" s="912"/>
      <c r="V83" s="912"/>
      <c r="W83" s="912"/>
      <c r="X83" s="912"/>
      <c r="Y83" s="912"/>
      <c r="Z83" s="912"/>
      <c r="AA83" s="912"/>
      <c r="AB83" s="912"/>
      <c r="AC83" s="912"/>
      <c r="AD83" s="912"/>
      <c r="AE83" s="912"/>
      <c r="AF83" s="912"/>
      <c r="AG83" s="912"/>
      <c r="AH83" s="912"/>
      <c r="AI83" s="912"/>
      <c r="AJ83" s="913"/>
      <c r="AL83" s="185" t="s">
        <v>651</v>
      </c>
      <c r="AM83" s="115" t="s">
        <v>714</v>
      </c>
      <c r="AO83" s="166"/>
    </row>
    <row r="84" spans="2:41" ht="3.6" customHeight="1" x14ac:dyDescent="0.45">
      <c r="B84" s="167"/>
      <c r="I84" s="166"/>
      <c r="J84" s="161"/>
      <c r="K84" s="160"/>
      <c r="L84" s="160"/>
      <c r="M84" s="159"/>
      <c r="N84" s="914"/>
      <c r="O84" s="915"/>
      <c r="P84" s="915"/>
      <c r="Q84" s="915"/>
      <c r="R84" s="915"/>
      <c r="S84" s="915"/>
      <c r="T84" s="915"/>
      <c r="U84" s="915"/>
      <c r="V84" s="915"/>
      <c r="W84" s="915"/>
      <c r="X84" s="915"/>
      <c r="Y84" s="915"/>
      <c r="Z84" s="915"/>
      <c r="AA84" s="915"/>
      <c r="AB84" s="915"/>
      <c r="AC84" s="915"/>
      <c r="AD84" s="915"/>
      <c r="AE84" s="915"/>
      <c r="AF84" s="915"/>
      <c r="AG84" s="915"/>
      <c r="AH84" s="915"/>
      <c r="AI84" s="915"/>
      <c r="AJ84" s="916"/>
      <c r="AK84" s="160"/>
      <c r="AL84" s="160"/>
      <c r="AM84" s="160"/>
      <c r="AN84" s="160"/>
      <c r="AO84" s="159"/>
    </row>
    <row r="85" spans="2:41" ht="3.6" customHeight="1" x14ac:dyDescent="0.45">
      <c r="B85" s="167"/>
      <c r="I85" s="166"/>
      <c r="J85" s="173"/>
      <c r="K85" s="172"/>
      <c r="L85" s="172"/>
      <c r="M85" s="171"/>
      <c r="N85" s="922"/>
      <c r="O85" s="923"/>
      <c r="P85" s="923"/>
      <c r="Q85" s="923"/>
      <c r="R85" s="923"/>
      <c r="S85" s="923"/>
      <c r="T85" s="923"/>
      <c r="U85" s="923"/>
      <c r="V85" s="923"/>
      <c r="W85" s="923"/>
      <c r="X85" s="923"/>
      <c r="Y85" s="923"/>
      <c r="Z85" s="923"/>
      <c r="AA85" s="923"/>
      <c r="AB85" s="923"/>
      <c r="AC85" s="923"/>
      <c r="AD85" s="923"/>
      <c r="AE85" s="923"/>
      <c r="AF85" s="923"/>
      <c r="AG85" s="923"/>
      <c r="AH85" s="923"/>
      <c r="AI85" s="923"/>
      <c r="AJ85" s="923"/>
      <c r="AK85" s="923"/>
      <c r="AL85" s="923"/>
      <c r="AM85" s="923"/>
      <c r="AN85" s="923"/>
      <c r="AO85" s="924"/>
    </row>
    <row r="86" spans="2:41" ht="13.35" customHeight="1" x14ac:dyDescent="0.45">
      <c r="B86" s="167"/>
      <c r="C86" s="184"/>
      <c r="I86" s="166"/>
      <c r="J86" s="167" t="s">
        <v>713</v>
      </c>
      <c r="M86" s="166"/>
      <c r="N86" s="911"/>
      <c r="O86" s="912"/>
      <c r="P86" s="912"/>
      <c r="Q86" s="912"/>
      <c r="R86" s="912"/>
      <c r="S86" s="912"/>
      <c r="T86" s="912"/>
      <c r="U86" s="912"/>
      <c r="V86" s="912"/>
      <c r="W86" s="912"/>
      <c r="X86" s="912"/>
      <c r="Y86" s="912"/>
      <c r="Z86" s="912"/>
      <c r="AA86" s="912"/>
      <c r="AB86" s="912"/>
      <c r="AC86" s="912"/>
      <c r="AD86" s="912"/>
      <c r="AE86" s="912"/>
      <c r="AF86" s="912"/>
      <c r="AG86" s="912"/>
      <c r="AH86" s="912"/>
      <c r="AI86" s="912"/>
      <c r="AJ86" s="912"/>
      <c r="AK86" s="912"/>
      <c r="AL86" s="912"/>
      <c r="AM86" s="912"/>
      <c r="AN86" s="912"/>
      <c r="AO86" s="913"/>
    </row>
    <row r="87" spans="2:41" ht="3.6" customHeight="1" x14ac:dyDescent="0.45">
      <c r="B87" s="167"/>
      <c r="I87" s="166"/>
      <c r="J87" s="161"/>
      <c r="K87" s="160"/>
      <c r="L87" s="160"/>
      <c r="M87" s="159"/>
      <c r="N87" s="914"/>
      <c r="O87" s="915"/>
      <c r="P87" s="915"/>
      <c r="Q87" s="915"/>
      <c r="R87" s="912"/>
      <c r="S87" s="912"/>
      <c r="T87" s="912"/>
      <c r="U87" s="912"/>
      <c r="V87" s="912"/>
      <c r="W87" s="912"/>
      <c r="X87" s="912"/>
      <c r="Y87" s="912"/>
      <c r="Z87" s="912"/>
      <c r="AA87" s="912"/>
      <c r="AB87" s="915"/>
      <c r="AC87" s="915"/>
      <c r="AD87" s="915"/>
      <c r="AE87" s="915"/>
      <c r="AF87" s="915"/>
      <c r="AG87" s="915"/>
      <c r="AH87" s="915"/>
      <c r="AI87" s="915"/>
      <c r="AJ87" s="915"/>
      <c r="AK87" s="915"/>
      <c r="AL87" s="915"/>
      <c r="AM87" s="915"/>
      <c r="AN87" s="915"/>
      <c r="AO87" s="916"/>
    </row>
    <row r="88" spans="2:41" ht="3.6" customHeight="1" x14ac:dyDescent="0.45">
      <c r="B88" s="167"/>
      <c r="I88" s="166"/>
      <c r="N88" s="181"/>
      <c r="O88" s="180"/>
      <c r="P88" s="180"/>
      <c r="Q88" s="180"/>
      <c r="R88" s="983" t="str">
        <f>ASC(許可申請_1!O44)&amp;ASC(変更_1!M43)</f>
        <v/>
      </c>
      <c r="S88" s="923"/>
      <c r="T88" s="923"/>
      <c r="U88" s="924"/>
      <c r="V88" s="172"/>
      <c r="W88" s="983" t="str">
        <f>ASC(許可申請_1!R44)&amp;ASC(変更_1!Q43)</f>
        <v/>
      </c>
      <c r="X88" s="923"/>
      <c r="Y88" s="923"/>
      <c r="Z88" s="923"/>
      <c r="AA88" s="924"/>
      <c r="AB88" s="172"/>
      <c r="AC88" s="172"/>
      <c r="AD88" s="172"/>
      <c r="AE88" s="171"/>
      <c r="AF88" s="983" t="str">
        <f>許可申請_1!O45&amp;変更_1!M44</f>
        <v/>
      </c>
      <c r="AG88" s="923"/>
      <c r="AH88" s="923"/>
      <c r="AI88" s="923"/>
      <c r="AJ88" s="923"/>
      <c r="AK88" s="923"/>
      <c r="AL88" s="923"/>
      <c r="AM88" s="923"/>
      <c r="AN88" s="923"/>
      <c r="AO88" s="924"/>
    </row>
    <row r="89" spans="2:41" ht="13.35" customHeight="1" x14ac:dyDescent="0.45">
      <c r="B89" s="167"/>
      <c r="I89" s="166"/>
      <c r="N89" s="188" t="s">
        <v>612</v>
      </c>
      <c r="O89" s="179"/>
      <c r="P89" s="179"/>
      <c r="Q89" s="179"/>
      <c r="R89" s="911"/>
      <c r="S89" s="912"/>
      <c r="T89" s="912"/>
      <c r="U89" s="913"/>
      <c r="V89" s="179" t="s">
        <v>611</v>
      </c>
      <c r="W89" s="911"/>
      <c r="X89" s="912"/>
      <c r="Y89" s="912"/>
      <c r="Z89" s="912"/>
      <c r="AA89" s="913"/>
      <c r="AB89" s="115" t="s">
        <v>610</v>
      </c>
      <c r="AE89" s="166"/>
      <c r="AF89" s="911"/>
      <c r="AG89" s="912"/>
      <c r="AH89" s="912"/>
      <c r="AI89" s="912"/>
      <c r="AJ89" s="912"/>
      <c r="AK89" s="912"/>
      <c r="AL89" s="912"/>
      <c r="AM89" s="912"/>
      <c r="AN89" s="912"/>
      <c r="AO89" s="913"/>
    </row>
    <row r="90" spans="2:41" ht="3.6" customHeight="1" x14ac:dyDescent="0.45">
      <c r="B90" s="167"/>
      <c r="I90" s="166"/>
      <c r="N90" s="178"/>
      <c r="O90" s="177"/>
      <c r="P90" s="177"/>
      <c r="Q90" s="177"/>
      <c r="R90" s="914"/>
      <c r="S90" s="915"/>
      <c r="T90" s="915"/>
      <c r="U90" s="916"/>
      <c r="V90" s="160"/>
      <c r="W90" s="914"/>
      <c r="X90" s="915"/>
      <c r="Y90" s="915"/>
      <c r="Z90" s="915"/>
      <c r="AA90" s="916"/>
      <c r="AB90" s="160"/>
      <c r="AC90" s="160"/>
      <c r="AD90" s="160"/>
      <c r="AE90" s="159"/>
      <c r="AF90" s="914"/>
      <c r="AG90" s="915"/>
      <c r="AH90" s="915"/>
      <c r="AI90" s="915"/>
      <c r="AJ90" s="915"/>
      <c r="AK90" s="915"/>
      <c r="AL90" s="915"/>
      <c r="AM90" s="915"/>
      <c r="AN90" s="915"/>
      <c r="AO90" s="916"/>
    </row>
    <row r="91" spans="2:41" ht="3.6" customHeight="1" x14ac:dyDescent="0.45">
      <c r="B91" s="167"/>
      <c r="I91" s="166"/>
      <c r="N91" s="173"/>
      <c r="O91" s="172"/>
      <c r="P91" s="172"/>
      <c r="Q91" s="171"/>
      <c r="R91" s="983" t="str">
        <f>許可申請_1!U45&amp;変更_1!W44</f>
        <v/>
      </c>
      <c r="S91" s="923"/>
      <c r="T91" s="923"/>
      <c r="U91" s="923"/>
      <c r="V91" s="923"/>
      <c r="W91" s="923"/>
      <c r="X91" s="923"/>
      <c r="Y91" s="923"/>
      <c r="Z91" s="923"/>
      <c r="AA91" s="924"/>
      <c r="AB91" s="173"/>
      <c r="AC91" s="172"/>
      <c r="AD91" s="172"/>
      <c r="AE91" s="171"/>
      <c r="AF91" s="983" t="str">
        <f>許可申請_1!O46&amp;変更_1!M45</f>
        <v/>
      </c>
      <c r="AG91" s="923"/>
      <c r="AH91" s="923"/>
      <c r="AI91" s="923"/>
      <c r="AJ91" s="923"/>
      <c r="AK91" s="923"/>
      <c r="AL91" s="923"/>
      <c r="AM91" s="923"/>
      <c r="AN91" s="923"/>
      <c r="AO91" s="924"/>
    </row>
    <row r="92" spans="2:41" ht="13.35" customHeight="1" x14ac:dyDescent="0.45">
      <c r="B92" s="167"/>
      <c r="I92" s="166"/>
      <c r="J92" s="115" t="s">
        <v>48</v>
      </c>
      <c r="N92" s="167" t="s">
        <v>609</v>
      </c>
      <c r="Q92" s="166"/>
      <c r="R92" s="911"/>
      <c r="S92" s="912"/>
      <c r="T92" s="912"/>
      <c r="U92" s="912"/>
      <c r="V92" s="912"/>
      <c r="W92" s="912"/>
      <c r="X92" s="912"/>
      <c r="Y92" s="912"/>
      <c r="Z92" s="912"/>
      <c r="AA92" s="913"/>
      <c r="AB92" s="167" t="s">
        <v>8536</v>
      </c>
      <c r="AE92" s="166"/>
      <c r="AF92" s="911"/>
      <c r="AG92" s="912"/>
      <c r="AH92" s="912"/>
      <c r="AI92" s="912"/>
      <c r="AJ92" s="912"/>
      <c r="AK92" s="912"/>
      <c r="AL92" s="912"/>
      <c r="AM92" s="912"/>
      <c r="AN92" s="912"/>
      <c r="AO92" s="913"/>
    </row>
    <row r="93" spans="2:41" ht="3.6" customHeight="1" x14ac:dyDescent="0.45">
      <c r="B93" s="167"/>
      <c r="I93" s="166"/>
      <c r="N93" s="161"/>
      <c r="O93" s="160"/>
      <c r="P93" s="160"/>
      <c r="Q93" s="159"/>
      <c r="R93" s="914"/>
      <c r="S93" s="915"/>
      <c r="T93" s="915"/>
      <c r="U93" s="915"/>
      <c r="V93" s="915"/>
      <c r="W93" s="915"/>
      <c r="X93" s="915"/>
      <c r="Y93" s="915"/>
      <c r="Z93" s="915"/>
      <c r="AA93" s="916"/>
      <c r="AB93" s="161"/>
      <c r="AC93" s="160"/>
      <c r="AD93" s="160"/>
      <c r="AE93" s="159"/>
      <c r="AF93" s="914"/>
      <c r="AG93" s="915"/>
      <c r="AH93" s="915"/>
      <c r="AI93" s="915"/>
      <c r="AJ93" s="915"/>
      <c r="AK93" s="915"/>
      <c r="AL93" s="915"/>
      <c r="AM93" s="915"/>
      <c r="AN93" s="915"/>
      <c r="AO93" s="916"/>
    </row>
    <row r="94" spans="2:41" ht="3.6" customHeight="1" x14ac:dyDescent="0.45">
      <c r="B94" s="167"/>
      <c r="I94" s="166"/>
      <c r="N94" s="173"/>
      <c r="O94" s="172"/>
      <c r="P94" s="172"/>
      <c r="Q94" s="171"/>
      <c r="R94" s="983" t="str">
        <f>許可申請_1!U46&amp;変更_1!W45</f>
        <v/>
      </c>
      <c r="S94" s="923"/>
      <c r="T94" s="923"/>
      <c r="U94" s="923"/>
      <c r="V94" s="923"/>
      <c r="W94" s="923"/>
      <c r="X94" s="923"/>
      <c r="Y94" s="923"/>
      <c r="Z94" s="923"/>
      <c r="AA94" s="924"/>
      <c r="AB94" s="173"/>
      <c r="AC94" s="172"/>
      <c r="AD94" s="172"/>
      <c r="AE94" s="171"/>
      <c r="AF94" s="983" t="str">
        <f>許可申請_1!O47&amp;変更_1!M46</f>
        <v/>
      </c>
      <c r="AG94" s="923"/>
      <c r="AH94" s="923"/>
      <c r="AI94" s="923"/>
      <c r="AJ94" s="923"/>
      <c r="AK94" s="923"/>
      <c r="AL94" s="923"/>
      <c r="AM94" s="923"/>
      <c r="AN94" s="923"/>
      <c r="AO94" s="924"/>
    </row>
    <row r="95" spans="2:41" ht="13.35" customHeight="1" x14ac:dyDescent="0.45">
      <c r="B95" s="167"/>
      <c r="I95" s="166"/>
      <c r="N95" s="167" t="s">
        <v>608</v>
      </c>
      <c r="Q95" s="166"/>
      <c r="R95" s="911"/>
      <c r="S95" s="912"/>
      <c r="T95" s="912"/>
      <c r="U95" s="912"/>
      <c r="V95" s="912"/>
      <c r="W95" s="912"/>
      <c r="X95" s="912"/>
      <c r="Y95" s="912"/>
      <c r="Z95" s="912"/>
      <c r="AA95" s="913"/>
      <c r="AB95" s="167" t="s">
        <v>607</v>
      </c>
      <c r="AE95" s="166"/>
      <c r="AF95" s="911"/>
      <c r="AG95" s="912"/>
      <c r="AH95" s="912"/>
      <c r="AI95" s="912"/>
      <c r="AJ95" s="912"/>
      <c r="AK95" s="912"/>
      <c r="AL95" s="912"/>
      <c r="AM95" s="912"/>
      <c r="AN95" s="912"/>
      <c r="AO95" s="913"/>
    </row>
    <row r="96" spans="2:41" ht="3.6" customHeight="1" x14ac:dyDescent="0.45">
      <c r="B96" s="167"/>
      <c r="I96" s="166"/>
      <c r="N96" s="161"/>
      <c r="O96" s="160"/>
      <c r="P96" s="160"/>
      <c r="Q96" s="159"/>
      <c r="R96" s="914"/>
      <c r="S96" s="915"/>
      <c r="T96" s="915"/>
      <c r="U96" s="915"/>
      <c r="V96" s="915"/>
      <c r="W96" s="915"/>
      <c r="X96" s="915"/>
      <c r="Y96" s="915"/>
      <c r="Z96" s="915"/>
      <c r="AA96" s="916"/>
      <c r="AB96" s="161"/>
      <c r="AC96" s="160"/>
      <c r="AD96" s="160"/>
      <c r="AE96" s="159"/>
      <c r="AF96" s="914"/>
      <c r="AG96" s="915"/>
      <c r="AH96" s="915"/>
      <c r="AI96" s="915"/>
      <c r="AJ96" s="915"/>
      <c r="AK96" s="915"/>
      <c r="AL96" s="915"/>
      <c r="AM96" s="915"/>
      <c r="AN96" s="915"/>
      <c r="AO96" s="916"/>
    </row>
    <row r="97" spans="2:45" ht="3.6" customHeight="1" x14ac:dyDescent="0.45">
      <c r="B97" s="167"/>
      <c r="I97" s="166"/>
      <c r="J97" s="173"/>
      <c r="K97" s="172"/>
      <c r="L97" s="172"/>
      <c r="M97" s="171"/>
      <c r="N97" s="922"/>
      <c r="O97" s="923"/>
      <c r="P97" s="923"/>
      <c r="Q97" s="923"/>
      <c r="R97" s="923"/>
      <c r="S97" s="923"/>
      <c r="T97" s="924"/>
      <c r="U97" s="173"/>
      <c r="V97" s="172"/>
      <c r="W97" s="172"/>
      <c r="X97" s="171"/>
      <c r="Y97" s="922"/>
      <c r="Z97" s="923"/>
      <c r="AA97" s="923"/>
      <c r="AB97" s="923"/>
      <c r="AC97" s="923"/>
      <c r="AD97" s="923"/>
      <c r="AE97" s="924"/>
      <c r="AF97" s="173"/>
      <c r="AG97" s="172"/>
      <c r="AH97" s="171"/>
      <c r="AI97" s="922"/>
      <c r="AJ97" s="923"/>
      <c r="AK97" s="923"/>
      <c r="AL97" s="923"/>
      <c r="AM97" s="923"/>
      <c r="AN97" s="923"/>
      <c r="AO97" s="924"/>
    </row>
    <row r="98" spans="2:45" ht="13.35" customHeight="1" x14ac:dyDescent="0.45">
      <c r="B98" s="167"/>
      <c r="I98" s="166"/>
      <c r="J98" s="167" t="s">
        <v>803</v>
      </c>
      <c r="M98" s="166"/>
      <c r="N98" s="911"/>
      <c r="O98" s="912"/>
      <c r="P98" s="912"/>
      <c r="Q98" s="912"/>
      <c r="R98" s="912"/>
      <c r="S98" s="912"/>
      <c r="T98" s="913"/>
      <c r="U98" s="167" t="s">
        <v>802</v>
      </c>
      <c r="X98" s="166"/>
      <c r="Y98" s="911"/>
      <c r="Z98" s="912"/>
      <c r="AA98" s="912"/>
      <c r="AB98" s="912"/>
      <c r="AC98" s="912"/>
      <c r="AD98" s="912"/>
      <c r="AE98" s="913"/>
      <c r="AF98" s="167" t="s">
        <v>632</v>
      </c>
      <c r="AH98" s="166"/>
      <c r="AI98" s="911"/>
      <c r="AJ98" s="912"/>
      <c r="AK98" s="912"/>
      <c r="AL98" s="912"/>
      <c r="AM98" s="912"/>
      <c r="AN98" s="912"/>
      <c r="AO98" s="913"/>
    </row>
    <row r="99" spans="2:45" ht="3.6" customHeight="1" x14ac:dyDescent="0.45">
      <c r="B99" s="167"/>
      <c r="I99" s="166"/>
      <c r="J99" s="167"/>
      <c r="M99" s="166"/>
      <c r="N99" s="911"/>
      <c r="O99" s="912"/>
      <c r="P99" s="912"/>
      <c r="Q99" s="912"/>
      <c r="R99" s="912"/>
      <c r="S99" s="912"/>
      <c r="T99" s="913"/>
      <c r="U99" s="167"/>
      <c r="X99" s="166"/>
      <c r="Y99" s="911"/>
      <c r="Z99" s="912"/>
      <c r="AA99" s="912"/>
      <c r="AB99" s="912"/>
      <c r="AC99" s="912"/>
      <c r="AD99" s="912"/>
      <c r="AE99" s="913"/>
      <c r="AF99" s="167"/>
      <c r="AH99" s="166"/>
      <c r="AI99" s="911"/>
      <c r="AJ99" s="912"/>
      <c r="AK99" s="912"/>
      <c r="AL99" s="912"/>
      <c r="AM99" s="912"/>
      <c r="AN99" s="912"/>
      <c r="AO99" s="913"/>
    </row>
    <row r="100" spans="2:45" ht="3.6" customHeight="1" x14ac:dyDescent="0.45">
      <c r="B100" s="167"/>
      <c r="J100" s="173"/>
      <c r="K100" s="172"/>
      <c r="L100" s="172"/>
      <c r="M100" s="171"/>
      <c r="N100" s="175"/>
      <c r="O100" s="175"/>
      <c r="P100" s="175"/>
      <c r="Q100" s="175"/>
      <c r="R100" s="175"/>
      <c r="S100" s="175"/>
      <c r="T100" s="175"/>
      <c r="U100" s="172"/>
      <c r="V100" s="172"/>
      <c r="W100" s="172"/>
      <c r="X100" s="172"/>
      <c r="Y100" s="175"/>
      <c r="Z100" s="175"/>
      <c r="AA100" s="175"/>
      <c r="AB100" s="175"/>
      <c r="AC100" s="175"/>
      <c r="AD100" s="175"/>
      <c r="AE100" s="175"/>
      <c r="AF100" s="172"/>
      <c r="AG100" s="172"/>
      <c r="AH100" s="172"/>
      <c r="AI100" s="175"/>
      <c r="AJ100" s="175"/>
      <c r="AK100" s="175"/>
      <c r="AL100" s="175"/>
      <c r="AM100" s="175"/>
      <c r="AN100" s="175"/>
      <c r="AO100" s="174"/>
    </row>
    <row r="101" spans="2:45" ht="13.35" customHeight="1" x14ac:dyDescent="0.45">
      <c r="B101" s="167"/>
      <c r="J101" s="167" t="s">
        <v>801</v>
      </c>
      <c r="M101" s="166"/>
      <c r="N101" s="169"/>
      <c r="O101" s="185"/>
      <c r="P101" s="115" t="s">
        <v>801</v>
      </c>
      <c r="R101" s="169"/>
      <c r="S101" s="169"/>
      <c r="T101" s="169"/>
      <c r="Y101" s="169"/>
      <c r="Z101" s="169"/>
      <c r="AA101" s="169"/>
      <c r="AB101" s="169"/>
      <c r="AC101" s="169"/>
      <c r="AD101" s="169"/>
      <c r="AE101" s="169"/>
      <c r="AI101" s="169"/>
      <c r="AJ101" s="169"/>
      <c r="AK101" s="169"/>
      <c r="AL101" s="169"/>
      <c r="AM101" s="169"/>
      <c r="AN101" s="169"/>
      <c r="AO101" s="168"/>
    </row>
    <row r="102" spans="2:45" ht="3.75" customHeight="1" x14ac:dyDescent="0.45">
      <c r="B102" s="167"/>
      <c r="J102" s="161"/>
      <c r="K102" s="160"/>
      <c r="L102" s="160"/>
      <c r="M102" s="159"/>
      <c r="N102" s="163"/>
      <c r="O102" s="163"/>
      <c r="P102" s="163"/>
      <c r="Q102" s="163"/>
      <c r="R102" s="163"/>
      <c r="S102" s="163"/>
      <c r="T102" s="163"/>
      <c r="U102" s="160"/>
      <c r="V102" s="160"/>
      <c r="W102" s="160"/>
      <c r="X102" s="160"/>
      <c r="Y102" s="163"/>
      <c r="Z102" s="163"/>
      <c r="AA102" s="163"/>
      <c r="AB102" s="163"/>
      <c r="AC102" s="163"/>
      <c r="AD102" s="163"/>
      <c r="AE102" s="163"/>
      <c r="AF102" s="160"/>
      <c r="AG102" s="160"/>
      <c r="AH102" s="160"/>
      <c r="AI102" s="163"/>
      <c r="AJ102" s="163"/>
      <c r="AK102" s="163"/>
      <c r="AL102" s="163"/>
      <c r="AM102" s="163"/>
      <c r="AN102" s="163"/>
      <c r="AO102" s="162"/>
    </row>
    <row r="103" spans="2:45" ht="3.6" customHeight="1" x14ac:dyDescent="0.45">
      <c r="B103" s="173"/>
      <c r="C103" s="172"/>
      <c r="D103" s="172"/>
      <c r="E103" s="172"/>
      <c r="F103" s="172"/>
      <c r="G103" s="172"/>
      <c r="H103" s="172"/>
      <c r="I103" s="171"/>
      <c r="M103" s="166"/>
      <c r="N103" s="167"/>
      <c r="Q103" s="166"/>
      <c r="R103" s="911" t="str">
        <f>IF(変更_2!J33&lt;&gt;"",変更_2!J33,"")</f>
        <v/>
      </c>
      <c r="S103" s="912"/>
      <c r="T103" s="912"/>
      <c r="U103" s="912"/>
      <c r="V103" s="912"/>
      <c r="W103" s="912"/>
      <c r="X103" s="912"/>
      <c r="Y103" s="912"/>
      <c r="Z103" s="912"/>
      <c r="AA103" s="912"/>
      <c r="AB103" s="912"/>
      <c r="AC103" s="912"/>
      <c r="AD103" s="912"/>
      <c r="AE103" s="912"/>
      <c r="AF103" s="913"/>
      <c r="AH103" s="172"/>
      <c r="AI103" s="172"/>
      <c r="AJ103" s="172"/>
      <c r="AK103" s="172"/>
      <c r="AL103" s="172"/>
      <c r="AM103" s="172"/>
      <c r="AN103" s="172"/>
      <c r="AO103" s="171"/>
    </row>
    <row r="104" spans="2:45" ht="13.35" customHeight="1" x14ac:dyDescent="0.45">
      <c r="B104" s="167" t="s">
        <v>800</v>
      </c>
      <c r="I104" s="166"/>
      <c r="M104" s="166"/>
      <c r="N104" s="167" t="s">
        <v>780</v>
      </c>
      <c r="Q104" s="166"/>
      <c r="R104" s="911"/>
      <c r="S104" s="912"/>
      <c r="T104" s="912"/>
      <c r="U104" s="912"/>
      <c r="V104" s="912"/>
      <c r="W104" s="912"/>
      <c r="X104" s="912"/>
      <c r="Y104" s="912"/>
      <c r="Z104" s="912"/>
      <c r="AA104" s="912"/>
      <c r="AB104" s="912"/>
      <c r="AC104" s="912"/>
      <c r="AD104" s="912"/>
      <c r="AE104" s="912"/>
      <c r="AF104" s="913"/>
      <c r="AG104" s="167"/>
      <c r="AH104" s="184"/>
      <c r="AO104" s="166"/>
    </row>
    <row r="105" spans="2:45" ht="3.6" customHeight="1" x14ac:dyDescent="0.45">
      <c r="B105" s="167"/>
      <c r="I105" s="166"/>
      <c r="M105" s="166"/>
      <c r="N105" s="161"/>
      <c r="O105" s="160"/>
      <c r="P105" s="160"/>
      <c r="Q105" s="159"/>
      <c r="R105" s="914"/>
      <c r="S105" s="915"/>
      <c r="T105" s="915"/>
      <c r="U105" s="915"/>
      <c r="V105" s="915"/>
      <c r="W105" s="915"/>
      <c r="X105" s="915"/>
      <c r="Y105" s="915"/>
      <c r="Z105" s="915"/>
      <c r="AA105" s="915"/>
      <c r="AB105" s="915"/>
      <c r="AC105" s="915"/>
      <c r="AD105" s="915"/>
      <c r="AE105" s="915"/>
      <c r="AF105" s="916"/>
      <c r="AG105" s="161"/>
      <c r="AH105" s="160"/>
      <c r="AI105" s="160"/>
      <c r="AJ105" s="160"/>
      <c r="AK105" s="160"/>
      <c r="AL105" s="160"/>
      <c r="AM105" s="160"/>
      <c r="AN105" s="160"/>
      <c r="AO105" s="159"/>
    </row>
    <row r="106" spans="2:45" ht="3.6" customHeight="1" x14ac:dyDescent="0.45">
      <c r="B106" s="167"/>
      <c r="I106" s="166"/>
      <c r="M106" s="166"/>
      <c r="N106" s="167"/>
      <c r="Q106" s="166"/>
      <c r="R106" s="911" t="str">
        <f>許可申請_1!L11&amp;変更_2!J56</f>
        <v/>
      </c>
      <c r="S106" s="912"/>
      <c r="T106" s="912"/>
      <c r="U106" s="912"/>
      <c r="V106" s="912"/>
      <c r="W106" s="912"/>
      <c r="X106" s="912"/>
      <c r="Y106" s="912"/>
      <c r="Z106" s="912"/>
      <c r="AA106" s="912"/>
      <c r="AB106" s="912"/>
      <c r="AC106" s="912"/>
      <c r="AD106" s="912"/>
      <c r="AE106" s="912"/>
      <c r="AF106" s="913"/>
      <c r="AH106" s="172"/>
      <c r="AI106" s="172"/>
      <c r="AJ106" s="172"/>
      <c r="AK106" s="172"/>
      <c r="AL106" s="172"/>
      <c r="AM106" s="172"/>
      <c r="AN106" s="172"/>
      <c r="AO106" s="171"/>
    </row>
    <row r="107" spans="2:45" ht="13.35" customHeight="1" x14ac:dyDescent="0.45">
      <c r="B107" s="167"/>
      <c r="I107" s="166"/>
      <c r="M107" s="166"/>
      <c r="N107" s="167" t="s">
        <v>50</v>
      </c>
      <c r="Q107" s="166"/>
      <c r="R107" s="911"/>
      <c r="S107" s="912"/>
      <c r="T107" s="912"/>
      <c r="U107" s="912"/>
      <c r="V107" s="912"/>
      <c r="W107" s="912"/>
      <c r="X107" s="912"/>
      <c r="Y107" s="912"/>
      <c r="Z107" s="912"/>
      <c r="AA107" s="912"/>
      <c r="AB107" s="912"/>
      <c r="AC107" s="912"/>
      <c r="AD107" s="912"/>
      <c r="AE107" s="912"/>
      <c r="AF107" s="913"/>
      <c r="AH107" s="185" t="str">
        <f>IF(OR(許可申請_1!AA11=コードマスタ!U3,変更_2!Z56=コードマスタ!U3),コードマスタ!U3,"☐")</f>
        <v>☐</v>
      </c>
      <c r="AI107" s="115" t="s">
        <v>779</v>
      </c>
      <c r="AO107" s="166"/>
      <c r="AS107" s="204"/>
    </row>
    <row r="108" spans="2:45" ht="3.6" customHeight="1" x14ac:dyDescent="0.45">
      <c r="B108" s="167"/>
      <c r="I108" s="166"/>
      <c r="M108" s="166"/>
      <c r="N108" s="161"/>
      <c r="O108" s="160"/>
      <c r="P108" s="160"/>
      <c r="Q108" s="159"/>
      <c r="R108" s="914"/>
      <c r="S108" s="915"/>
      <c r="T108" s="915"/>
      <c r="U108" s="915"/>
      <c r="V108" s="915"/>
      <c r="W108" s="915"/>
      <c r="X108" s="915"/>
      <c r="Y108" s="915"/>
      <c r="Z108" s="915"/>
      <c r="AA108" s="915"/>
      <c r="AB108" s="915"/>
      <c r="AC108" s="915"/>
      <c r="AD108" s="915"/>
      <c r="AE108" s="915"/>
      <c r="AF108" s="916"/>
      <c r="AH108" s="160"/>
      <c r="AI108" s="160"/>
      <c r="AJ108" s="160"/>
      <c r="AK108" s="160"/>
      <c r="AL108" s="160"/>
      <c r="AM108" s="160"/>
      <c r="AN108" s="160"/>
      <c r="AO108" s="159"/>
    </row>
    <row r="109" spans="2:45" ht="3.6" customHeight="1" x14ac:dyDescent="0.45">
      <c r="B109" s="167"/>
      <c r="I109" s="166"/>
      <c r="M109" s="166"/>
      <c r="N109" s="173"/>
      <c r="O109" s="172"/>
      <c r="P109" s="172"/>
      <c r="Q109" s="171"/>
      <c r="R109" s="173"/>
      <c r="S109" s="172"/>
      <c r="T109" s="172"/>
      <c r="U109" s="172"/>
      <c r="V109" s="172"/>
      <c r="W109" s="172"/>
      <c r="X109" s="172"/>
      <c r="Y109" s="172"/>
      <c r="Z109" s="172"/>
      <c r="AA109" s="171"/>
      <c r="AB109" s="173"/>
      <c r="AC109" s="172"/>
      <c r="AD109" s="172"/>
      <c r="AE109" s="171"/>
      <c r="AF109" s="173"/>
      <c r="AG109" s="172"/>
      <c r="AH109" s="172"/>
      <c r="AI109" s="172"/>
      <c r="AJ109" s="172"/>
      <c r="AK109" s="172"/>
      <c r="AL109" s="172"/>
      <c r="AM109" s="172"/>
      <c r="AN109" s="172"/>
      <c r="AO109" s="171"/>
    </row>
    <row r="110" spans="2:45" ht="13.35" customHeight="1" x14ac:dyDescent="0.45">
      <c r="B110" s="167"/>
      <c r="I110" s="166"/>
      <c r="J110" s="115" t="s">
        <v>799</v>
      </c>
      <c r="M110" s="166"/>
      <c r="N110" s="167" t="s">
        <v>777</v>
      </c>
      <c r="Q110" s="166"/>
      <c r="R110" s="167"/>
      <c r="S110" s="917"/>
      <c r="T110" s="918"/>
      <c r="V110" s="182"/>
      <c r="W110" s="115" t="s">
        <v>76</v>
      </c>
      <c r="X110" s="182"/>
      <c r="Y110" s="115" t="s">
        <v>77</v>
      </c>
      <c r="Z110" s="182"/>
      <c r="AA110" s="166" t="s">
        <v>78</v>
      </c>
      <c r="AB110" s="167" t="s">
        <v>776</v>
      </c>
      <c r="AE110" s="166"/>
      <c r="AF110" s="167"/>
      <c r="AG110" s="917"/>
      <c r="AH110" s="918"/>
      <c r="AJ110" s="182"/>
      <c r="AK110" s="115" t="s">
        <v>76</v>
      </c>
      <c r="AL110" s="182"/>
      <c r="AM110" s="115" t="s">
        <v>77</v>
      </c>
      <c r="AN110" s="182"/>
      <c r="AO110" s="166" t="s">
        <v>78</v>
      </c>
    </row>
    <row r="111" spans="2:45" ht="3.6" customHeight="1" x14ac:dyDescent="0.45">
      <c r="B111" s="167"/>
      <c r="I111" s="166"/>
      <c r="M111" s="166"/>
      <c r="N111" s="161"/>
      <c r="O111" s="160"/>
      <c r="P111" s="160"/>
      <c r="Q111" s="159"/>
      <c r="R111" s="161"/>
      <c r="S111" s="160"/>
      <c r="T111" s="160"/>
      <c r="U111" s="160"/>
      <c r="V111" s="160"/>
      <c r="W111" s="160"/>
      <c r="X111" s="160"/>
      <c r="Y111" s="160"/>
      <c r="Z111" s="160"/>
      <c r="AA111" s="159"/>
      <c r="AB111" s="161"/>
      <c r="AC111" s="160"/>
      <c r="AD111" s="160"/>
      <c r="AE111" s="159"/>
      <c r="AF111" s="161"/>
      <c r="AG111" s="160"/>
      <c r="AH111" s="160"/>
      <c r="AI111" s="160"/>
      <c r="AJ111" s="160"/>
      <c r="AK111" s="160"/>
      <c r="AL111" s="160"/>
      <c r="AM111" s="160"/>
      <c r="AN111" s="160"/>
      <c r="AO111" s="159"/>
    </row>
    <row r="112" spans="2:45" ht="3.6" customHeight="1" x14ac:dyDescent="0.45">
      <c r="B112" s="167"/>
      <c r="I112" s="166"/>
      <c r="M112" s="166"/>
      <c r="N112" s="173"/>
      <c r="O112" s="172"/>
      <c r="P112" s="172"/>
      <c r="Q112" s="171"/>
      <c r="R112" s="173"/>
      <c r="S112" s="172"/>
      <c r="T112" s="172"/>
      <c r="U112" s="172"/>
      <c r="V112" s="172"/>
      <c r="W112" s="172"/>
      <c r="X112" s="172"/>
      <c r="Y112" s="172"/>
      <c r="Z112" s="172"/>
      <c r="AA112" s="171"/>
      <c r="AB112" s="173"/>
      <c r="AC112" s="172"/>
      <c r="AD112" s="172"/>
      <c r="AE112" s="171"/>
      <c r="AF112" s="922"/>
      <c r="AG112" s="923"/>
      <c r="AH112" s="923"/>
      <c r="AI112" s="923"/>
      <c r="AJ112" s="923"/>
      <c r="AK112" s="923"/>
      <c r="AL112" s="923"/>
      <c r="AM112" s="923"/>
      <c r="AN112" s="923"/>
      <c r="AO112" s="924"/>
    </row>
    <row r="113" spans="2:41" ht="13.35" customHeight="1" x14ac:dyDescent="0.45">
      <c r="B113" s="167"/>
      <c r="I113" s="166"/>
      <c r="M113" s="166"/>
      <c r="N113" s="167" t="s">
        <v>775</v>
      </c>
      <c r="Q113" s="166"/>
      <c r="R113" s="167"/>
      <c r="S113" s="917"/>
      <c r="T113" s="943"/>
      <c r="U113" s="943"/>
      <c r="V113" s="943"/>
      <c r="W113" s="943"/>
      <c r="X113" s="943"/>
      <c r="Y113" s="943"/>
      <c r="Z113" s="943"/>
      <c r="AA113" s="918"/>
      <c r="AB113" s="167" t="s">
        <v>774</v>
      </c>
      <c r="AE113" s="166"/>
      <c r="AF113" s="911"/>
      <c r="AG113" s="912"/>
      <c r="AH113" s="912"/>
      <c r="AI113" s="912"/>
      <c r="AJ113" s="912"/>
      <c r="AK113" s="912"/>
      <c r="AL113" s="912"/>
      <c r="AM113" s="912"/>
      <c r="AN113" s="912"/>
      <c r="AO113" s="913"/>
    </row>
    <row r="114" spans="2:41" ht="3.6" customHeight="1" x14ac:dyDescent="0.45">
      <c r="B114" s="167"/>
      <c r="I114" s="166"/>
      <c r="M114" s="166"/>
      <c r="N114" s="161"/>
      <c r="O114" s="160"/>
      <c r="P114" s="160"/>
      <c r="Q114" s="159"/>
      <c r="R114" s="161"/>
      <c r="S114" s="160"/>
      <c r="T114" s="160"/>
      <c r="U114" s="160"/>
      <c r="V114" s="160"/>
      <c r="W114" s="160"/>
      <c r="X114" s="160"/>
      <c r="Y114" s="160"/>
      <c r="Z114" s="160"/>
      <c r="AA114" s="159"/>
      <c r="AB114" s="161"/>
      <c r="AC114" s="160"/>
      <c r="AD114" s="160"/>
      <c r="AE114" s="159"/>
      <c r="AF114" s="914"/>
      <c r="AG114" s="915"/>
      <c r="AH114" s="915"/>
      <c r="AI114" s="915"/>
      <c r="AJ114" s="915"/>
      <c r="AK114" s="915"/>
      <c r="AL114" s="915"/>
      <c r="AM114" s="915"/>
      <c r="AN114" s="915"/>
      <c r="AO114" s="916"/>
    </row>
    <row r="115" spans="2:41" ht="3.6" customHeight="1" x14ac:dyDescent="0.45">
      <c r="B115" s="167"/>
      <c r="I115" s="166"/>
      <c r="M115" s="166"/>
      <c r="N115" s="173"/>
      <c r="O115" s="172"/>
      <c r="P115" s="172"/>
      <c r="Q115" s="171"/>
      <c r="R115" s="922"/>
      <c r="S115" s="923"/>
      <c r="T115" s="923"/>
      <c r="U115" s="923"/>
      <c r="V115" s="923"/>
      <c r="W115" s="923"/>
      <c r="X115" s="923"/>
      <c r="Y115" s="923"/>
      <c r="Z115" s="923"/>
      <c r="AA115" s="923"/>
      <c r="AB115" s="923"/>
      <c r="AC115" s="923"/>
      <c r="AD115" s="923"/>
      <c r="AE115" s="923"/>
      <c r="AF115" s="923"/>
      <c r="AG115" s="923"/>
      <c r="AH115" s="923"/>
      <c r="AI115" s="923"/>
      <c r="AJ115" s="923"/>
      <c r="AK115" s="923"/>
      <c r="AL115" s="923"/>
      <c r="AM115" s="923"/>
      <c r="AN115" s="923"/>
      <c r="AO115" s="924"/>
    </row>
    <row r="116" spans="2:41" ht="13.35" customHeight="1" x14ac:dyDescent="0.45">
      <c r="B116" s="167"/>
      <c r="I116" s="166"/>
      <c r="M116" s="166"/>
      <c r="N116" s="167" t="s">
        <v>43</v>
      </c>
      <c r="Q116" s="166"/>
      <c r="R116" s="911"/>
      <c r="S116" s="912"/>
      <c r="T116" s="912"/>
      <c r="U116" s="912"/>
      <c r="V116" s="912"/>
      <c r="W116" s="912"/>
      <c r="X116" s="912"/>
      <c r="Y116" s="912"/>
      <c r="Z116" s="912"/>
      <c r="AA116" s="912"/>
      <c r="AB116" s="912"/>
      <c r="AC116" s="912"/>
      <c r="AD116" s="912"/>
      <c r="AE116" s="912"/>
      <c r="AF116" s="912"/>
      <c r="AG116" s="912"/>
      <c r="AH116" s="912"/>
      <c r="AI116" s="912"/>
      <c r="AJ116" s="912"/>
      <c r="AK116" s="912"/>
      <c r="AL116" s="912"/>
      <c r="AM116" s="912"/>
      <c r="AN116" s="912"/>
      <c r="AO116" s="913"/>
    </row>
    <row r="117" spans="2:41" ht="3.6" customHeight="1" x14ac:dyDescent="0.45">
      <c r="B117" s="167"/>
      <c r="I117" s="166"/>
      <c r="J117" s="160"/>
      <c r="K117" s="160"/>
      <c r="L117" s="160"/>
      <c r="M117" s="159"/>
      <c r="N117" s="161"/>
      <c r="O117" s="160"/>
      <c r="P117" s="160"/>
      <c r="Q117" s="159"/>
      <c r="R117" s="914"/>
      <c r="S117" s="915"/>
      <c r="T117" s="915"/>
      <c r="U117" s="915"/>
      <c r="V117" s="915"/>
      <c r="W117" s="915"/>
      <c r="X117" s="915"/>
      <c r="Y117" s="915"/>
      <c r="Z117" s="915"/>
      <c r="AA117" s="915"/>
      <c r="AB117" s="915"/>
      <c r="AC117" s="915"/>
      <c r="AD117" s="915"/>
      <c r="AE117" s="915"/>
      <c r="AF117" s="915"/>
      <c r="AG117" s="915"/>
      <c r="AH117" s="915"/>
      <c r="AI117" s="915"/>
      <c r="AJ117" s="915"/>
      <c r="AK117" s="915"/>
      <c r="AL117" s="915"/>
      <c r="AM117" s="915"/>
      <c r="AN117" s="915"/>
      <c r="AO117" s="916"/>
    </row>
    <row r="118" spans="2:41" ht="3.6" customHeight="1" x14ac:dyDescent="0.45">
      <c r="B118" s="167"/>
      <c r="I118" s="166"/>
      <c r="J118" s="172"/>
      <c r="K118" s="172"/>
      <c r="L118" s="172"/>
      <c r="M118" s="171"/>
      <c r="N118" s="173"/>
      <c r="O118" s="172"/>
      <c r="P118" s="172"/>
      <c r="Q118" s="171"/>
      <c r="R118" s="922" t="str">
        <f>IF(変更_2!J34&lt;&gt;"",変更_2!J34,"")</f>
        <v/>
      </c>
      <c r="S118" s="923"/>
      <c r="T118" s="923"/>
      <c r="U118" s="923"/>
      <c r="V118" s="923"/>
      <c r="W118" s="923"/>
      <c r="X118" s="923"/>
      <c r="Y118" s="923"/>
      <c r="Z118" s="923"/>
      <c r="AA118" s="923"/>
      <c r="AB118" s="923"/>
      <c r="AC118" s="923"/>
      <c r="AD118" s="923"/>
      <c r="AE118" s="923"/>
      <c r="AF118" s="924"/>
      <c r="AH118" s="172"/>
      <c r="AI118" s="172"/>
      <c r="AJ118" s="172"/>
      <c r="AK118" s="172"/>
      <c r="AL118" s="172"/>
      <c r="AM118" s="172"/>
      <c r="AN118" s="172"/>
      <c r="AO118" s="171"/>
    </row>
    <row r="119" spans="2:41" ht="13.35" customHeight="1" x14ac:dyDescent="0.45">
      <c r="B119" s="167"/>
      <c r="I119" s="166"/>
      <c r="M119" s="166"/>
      <c r="N119" s="167" t="s">
        <v>780</v>
      </c>
      <c r="Q119" s="166"/>
      <c r="R119" s="911"/>
      <c r="S119" s="912"/>
      <c r="T119" s="912"/>
      <c r="U119" s="912"/>
      <c r="V119" s="912"/>
      <c r="W119" s="912"/>
      <c r="X119" s="912"/>
      <c r="Y119" s="912"/>
      <c r="Z119" s="912"/>
      <c r="AA119" s="912"/>
      <c r="AB119" s="912"/>
      <c r="AC119" s="912"/>
      <c r="AD119" s="912"/>
      <c r="AE119" s="912"/>
      <c r="AF119" s="913"/>
      <c r="AG119" s="167"/>
      <c r="AH119" s="184"/>
      <c r="AO119" s="166"/>
    </row>
    <row r="120" spans="2:41" ht="3.6" customHeight="1" x14ac:dyDescent="0.45">
      <c r="B120" s="167"/>
      <c r="I120" s="166"/>
      <c r="M120" s="166"/>
      <c r="N120" s="161"/>
      <c r="O120" s="160"/>
      <c r="P120" s="160"/>
      <c r="Q120" s="159"/>
      <c r="R120" s="914"/>
      <c r="S120" s="915"/>
      <c r="T120" s="915"/>
      <c r="U120" s="915"/>
      <c r="V120" s="915"/>
      <c r="W120" s="915"/>
      <c r="X120" s="915"/>
      <c r="Y120" s="915"/>
      <c r="Z120" s="915"/>
      <c r="AA120" s="915"/>
      <c r="AB120" s="915"/>
      <c r="AC120" s="915"/>
      <c r="AD120" s="915"/>
      <c r="AE120" s="915"/>
      <c r="AF120" s="916"/>
      <c r="AG120" s="161"/>
      <c r="AH120" s="160"/>
      <c r="AI120" s="160"/>
      <c r="AJ120" s="160"/>
      <c r="AK120" s="160"/>
      <c r="AL120" s="160"/>
      <c r="AM120" s="160"/>
      <c r="AN120" s="160"/>
      <c r="AO120" s="159"/>
    </row>
    <row r="121" spans="2:41" ht="3.6" customHeight="1" x14ac:dyDescent="0.45">
      <c r="B121" s="167"/>
      <c r="I121" s="166"/>
      <c r="M121" s="166"/>
      <c r="N121" s="173"/>
      <c r="O121" s="172"/>
      <c r="P121" s="172"/>
      <c r="Q121" s="171"/>
      <c r="R121" s="983" t="str">
        <f>許可申請_1!L12&amp;変更_2!J57</f>
        <v/>
      </c>
      <c r="S121" s="923"/>
      <c r="T121" s="923"/>
      <c r="U121" s="923"/>
      <c r="V121" s="923"/>
      <c r="W121" s="923"/>
      <c r="X121" s="923"/>
      <c r="Y121" s="923"/>
      <c r="Z121" s="923"/>
      <c r="AA121" s="923"/>
      <c r="AB121" s="923"/>
      <c r="AC121" s="923"/>
      <c r="AD121" s="923"/>
      <c r="AE121" s="923"/>
      <c r="AF121" s="924"/>
      <c r="AI121" s="172"/>
      <c r="AJ121" s="172"/>
      <c r="AK121" s="172"/>
      <c r="AL121" s="172"/>
      <c r="AM121" s="172"/>
      <c r="AN121" s="172"/>
      <c r="AO121" s="171"/>
    </row>
    <row r="122" spans="2:41" ht="13.35" customHeight="1" x14ac:dyDescent="0.45">
      <c r="B122" s="167"/>
      <c r="I122" s="166"/>
      <c r="M122" s="166"/>
      <c r="N122" s="167" t="s">
        <v>50</v>
      </c>
      <c r="Q122" s="166"/>
      <c r="R122" s="911"/>
      <c r="S122" s="912"/>
      <c r="T122" s="912"/>
      <c r="U122" s="912"/>
      <c r="V122" s="912"/>
      <c r="W122" s="912"/>
      <c r="X122" s="912"/>
      <c r="Y122" s="912"/>
      <c r="Z122" s="912"/>
      <c r="AA122" s="912"/>
      <c r="AB122" s="912"/>
      <c r="AC122" s="912"/>
      <c r="AD122" s="912"/>
      <c r="AE122" s="912"/>
      <c r="AF122" s="913"/>
      <c r="AH122" s="185" t="str">
        <f>IF(OR(許可申請_1!AA12=コードマスタ!U3,変更_2!Z57=コードマスタ!U3),コードマスタ!U3,"☐")</f>
        <v>☐</v>
      </c>
      <c r="AI122" s="115" t="s">
        <v>779</v>
      </c>
      <c r="AO122" s="166"/>
    </row>
    <row r="123" spans="2:41" ht="3.6" customHeight="1" x14ac:dyDescent="0.45">
      <c r="B123" s="167"/>
      <c r="I123" s="166"/>
      <c r="M123" s="166"/>
      <c r="N123" s="161"/>
      <c r="O123" s="160"/>
      <c r="P123" s="160"/>
      <c r="Q123" s="159"/>
      <c r="R123" s="914"/>
      <c r="S123" s="915"/>
      <c r="T123" s="915"/>
      <c r="U123" s="915"/>
      <c r="V123" s="915"/>
      <c r="W123" s="915"/>
      <c r="X123" s="915"/>
      <c r="Y123" s="915"/>
      <c r="Z123" s="915"/>
      <c r="AA123" s="915"/>
      <c r="AB123" s="915"/>
      <c r="AC123" s="915"/>
      <c r="AD123" s="915"/>
      <c r="AE123" s="915"/>
      <c r="AF123" s="916"/>
      <c r="AH123" s="160"/>
      <c r="AI123" s="160"/>
      <c r="AJ123" s="160"/>
      <c r="AK123" s="160"/>
      <c r="AL123" s="160"/>
      <c r="AM123" s="160"/>
      <c r="AN123" s="160"/>
      <c r="AO123" s="159"/>
    </row>
    <row r="124" spans="2:41" ht="3.6" customHeight="1" x14ac:dyDescent="0.45">
      <c r="B124" s="167"/>
      <c r="I124" s="166"/>
      <c r="M124" s="166"/>
      <c r="N124" s="173"/>
      <c r="O124" s="172"/>
      <c r="P124" s="172"/>
      <c r="Q124" s="171"/>
      <c r="R124" s="173"/>
      <c r="S124" s="172"/>
      <c r="T124" s="172"/>
      <c r="U124" s="172"/>
      <c r="V124" s="172"/>
      <c r="W124" s="172"/>
      <c r="X124" s="172"/>
      <c r="Y124" s="172"/>
      <c r="Z124" s="172"/>
      <c r="AA124" s="171"/>
      <c r="AB124" s="173"/>
      <c r="AC124" s="172"/>
      <c r="AD124" s="172"/>
      <c r="AE124" s="171"/>
      <c r="AF124" s="173"/>
      <c r="AG124" s="172"/>
      <c r="AH124" s="172"/>
      <c r="AI124" s="172"/>
      <c r="AJ124" s="172"/>
      <c r="AK124" s="172"/>
      <c r="AL124" s="172"/>
      <c r="AM124" s="172"/>
      <c r="AN124" s="172"/>
      <c r="AO124" s="171"/>
    </row>
    <row r="125" spans="2:41" ht="13.35" customHeight="1" x14ac:dyDescent="0.45">
      <c r="B125" s="167"/>
      <c r="I125" s="166"/>
      <c r="J125" s="115" t="s">
        <v>798</v>
      </c>
      <c r="M125" s="166"/>
      <c r="N125" s="167" t="s">
        <v>777</v>
      </c>
      <c r="Q125" s="166"/>
      <c r="R125" s="167"/>
      <c r="S125" s="917"/>
      <c r="T125" s="918"/>
      <c r="V125" s="182"/>
      <c r="W125" s="115" t="s">
        <v>76</v>
      </c>
      <c r="X125" s="182"/>
      <c r="Y125" s="115" t="s">
        <v>77</v>
      </c>
      <c r="Z125" s="182"/>
      <c r="AA125" s="166" t="s">
        <v>78</v>
      </c>
      <c r="AB125" s="167" t="s">
        <v>776</v>
      </c>
      <c r="AE125" s="166"/>
      <c r="AF125" s="167"/>
      <c r="AG125" s="917"/>
      <c r="AH125" s="918"/>
      <c r="AJ125" s="182"/>
      <c r="AK125" s="115" t="s">
        <v>76</v>
      </c>
      <c r="AL125" s="182"/>
      <c r="AM125" s="115" t="s">
        <v>77</v>
      </c>
      <c r="AN125" s="182"/>
      <c r="AO125" s="166" t="s">
        <v>78</v>
      </c>
    </row>
    <row r="126" spans="2:41" ht="3.6" customHeight="1" x14ac:dyDescent="0.45">
      <c r="B126" s="167"/>
      <c r="I126" s="166"/>
      <c r="M126" s="166"/>
      <c r="N126" s="161"/>
      <c r="O126" s="160"/>
      <c r="P126" s="160"/>
      <c r="Q126" s="159"/>
      <c r="R126" s="161"/>
      <c r="S126" s="160"/>
      <c r="T126" s="160"/>
      <c r="U126" s="160"/>
      <c r="V126" s="160"/>
      <c r="W126" s="160"/>
      <c r="X126" s="160"/>
      <c r="Y126" s="160"/>
      <c r="Z126" s="160"/>
      <c r="AA126" s="159"/>
      <c r="AB126" s="161"/>
      <c r="AC126" s="160"/>
      <c r="AD126" s="160"/>
      <c r="AE126" s="159"/>
      <c r="AF126" s="161"/>
      <c r="AG126" s="160"/>
      <c r="AH126" s="160"/>
      <c r="AI126" s="160"/>
      <c r="AJ126" s="160"/>
      <c r="AK126" s="160"/>
      <c r="AL126" s="160"/>
      <c r="AM126" s="160"/>
      <c r="AN126" s="160"/>
      <c r="AO126" s="159"/>
    </row>
    <row r="127" spans="2:41" ht="3.6" customHeight="1" x14ac:dyDescent="0.45">
      <c r="B127" s="167"/>
      <c r="I127" s="166"/>
      <c r="M127" s="166"/>
      <c r="N127" s="173"/>
      <c r="O127" s="172"/>
      <c r="P127" s="172"/>
      <c r="Q127" s="171"/>
      <c r="R127" s="173"/>
      <c r="S127" s="172"/>
      <c r="T127" s="172"/>
      <c r="U127" s="172"/>
      <c r="V127" s="172"/>
      <c r="W127" s="172"/>
      <c r="X127" s="172"/>
      <c r="Y127" s="172"/>
      <c r="Z127" s="172"/>
      <c r="AA127" s="171"/>
      <c r="AB127" s="173"/>
      <c r="AC127" s="172"/>
      <c r="AD127" s="172"/>
      <c r="AE127" s="171"/>
      <c r="AF127" s="922"/>
      <c r="AG127" s="923"/>
      <c r="AH127" s="923"/>
      <c r="AI127" s="923"/>
      <c r="AJ127" s="923"/>
      <c r="AK127" s="923"/>
      <c r="AL127" s="923"/>
      <c r="AM127" s="923"/>
      <c r="AN127" s="923"/>
      <c r="AO127" s="924"/>
    </row>
    <row r="128" spans="2:41" ht="13.35" customHeight="1" x14ac:dyDescent="0.45">
      <c r="B128" s="167"/>
      <c r="I128" s="166"/>
      <c r="M128" s="166"/>
      <c r="N128" s="167" t="s">
        <v>775</v>
      </c>
      <c r="Q128" s="166"/>
      <c r="R128" s="167"/>
      <c r="S128" s="917"/>
      <c r="T128" s="943"/>
      <c r="U128" s="943"/>
      <c r="V128" s="943"/>
      <c r="W128" s="943"/>
      <c r="X128" s="943"/>
      <c r="Y128" s="943"/>
      <c r="Z128" s="943"/>
      <c r="AA128" s="918"/>
      <c r="AB128" s="167" t="s">
        <v>774</v>
      </c>
      <c r="AE128" s="166"/>
      <c r="AF128" s="911"/>
      <c r="AG128" s="912"/>
      <c r="AH128" s="912"/>
      <c r="AI128" s="912"/>
      <c r="AJ128" s="912"/>
      <c r="AK128" s="912"/>
      <c r="AL128" s="912"/>
      <c r="AM128" s="912"/>
      <c r="AN128" s="912"/>
      <c r="AO128" s="913"/>
    </row>
    <row r="129" spans="2:41" ht="3.6" customHeight="1" x14ac:dyDescent="0.45">
      <c r="B129" s="167"/>
      <c r="I129" s="166"/>
      <c r="M129" s="166"/>
      <c r="N129" s="161"/>
      <c r="O129" s="160"/>
      <c r="P129" s="160"/>
      <c r="Q129" s="159"/>
      <c r="R129" s="161"/>
      <c r="S129" s="160"/>
      <c r="T129" s="160"/>
      <c r="U129" s="160"/>
      <c r="V129" s="160"/>
      <c r="W129" s="160"/>
      <c r="X129" s="160"/>
      <c r="Y129" s="160"/>
      <c r="Z129" s="160"/>
      <c r="AA129" s="159"/>
      <c r="AB129" s="161"/>
      <c r="AC129" s="160"/>
      <c r="AD129" s="160"/>
      <c r="AE129" s="159"/>
      <c r="AF129" s="914"/>
      <c r="AG129" s="915"/>
      <c r="AH129" s="915"/>
      <c r="AI129" s="915"/>
      <c r="AJ129" s="915"/>
      <c r="AK129" s="915"/>
      <c r="AL129" s="915"/>
      <c r="AM129" s="915"/>
      <c r="AN129" s="915"/>
      <c r="AO129" s="916"/>
    </row>
    <row r="130" spans="2:41" ht="3.6" customHeight="1" x14ac:dyDescent="0.45">
      <c r="B130" s="167"/>
      <c r="I130" s="166"/>
      <c r="M130" s="166"/>
      <c r="N130" s="173"/>
      <c r="O130" s="172"/>
      <c r="P130" s="172"/>
      <c r="Q130" s="171"/>
      <c r="R130" s="922"/>
      <c r="S130" s="923"/>
      <c r="T130" s="923"/>
      <c r="U130" s="923"/>
      <c r="V130" s="923"/>
      <c r="W130" s="923"/>
      <c r="X130" s="923"/>
      <c r="Y130" s="923"/>
      <c r="Z130" s="923"/>
      <c r="AA130" s="923"/>
      <c r="AB130" s="923"/>
      <c r="AC130" s="923"/>
      <c r="AD130" s="923"/>
      <c r="AE130" s="923"/>
      <c r="AF130" s="923"/>
      <c r="AG130" s="923"/>
      <c r="AH130" s="923"/>
      <c r="AI130" s="923"/>
      <c r="AJ130" s="923"/>
      <c r="AK130" s="923"/>
      <c r="AL130" s="923"/>
      <c r="AM130" s="923"/>
      <c r="AN130" s="923"/>
      <c r="AO130" s="924"/>
    </row>
    <row r="131" spans="2:41" ht="13.35" customHeight="1" x14ac:dyDescent="0.45">
      <c r="B131" s="167"/>
      <c r="I131" s="166"/>
      <c r="M131" s="166"/>
      <c r="N131" s="167" t="s">
        <v>43</v>
      </c>
      <c r="Q131" s="166"/>
      <c r="R131" s="911"/>
      <c r="S131" s="912"/>
      <c r="T131" s="912"/>
      <c r="U131" s="912"/>
      <c r="V131" s="912"/>
      <c r="W131" s="912"/>
      <c r="X131" s="912"/>
      <c r="Y131" s="912"/>
      <c r="Z131" s="912"/>
      <c r="AA131" s="912"/>
      <c r="AB131" s="912"/>
      <c r="AC131" s="912"/>
      <c r="AD131" s="912"/>
      <c r="AE131" s="912"/>
      <c r="AF131" s="912"/>
      <c r="AG131" s="912"/>
      <c r="AH131" s="912"/>
      <c r="AI131" s="912"/>
      <c r="AJ131" s="912"/>
      <c r="AK131" s="912"/>
      <c r="AL131" s="912"/>
      <c r="AM131" s="912"/>
      <c r="AN131" s="912"/>
      <c r="AO131" s="913"/>
    </row>
    <row r="132" spans="2:41" ht="3.6" customHeight="1" x14ac:dyDescent="0.45">
      <c r="B132" s="167"/>
      <c r="I132" s="166"/>
      <c r="J132" s="160"/>
      <c r="K132" s="160"/>
      <c r="L132" s="160"/>
      <c r="M132" s="159"/>
      <c r="N132" s="161"/>
      <c r="O132" s="160"/>
      <c r="P132" s="160"/>
      <c r="Q132" s="159"/>
      <c r="R132" s="914"/>
      <c r="S132" s="915"/>
      <c r="T132" s="915"/>
      <c r="U132" s="915"/>
      <c r="V132" s="915"/>
      <c r="W132" s="915"/>
      <c r="X132" s="915"/>
      <c r="Y132" s="915"/>
      <c r="Z132" s="915"/>
      <c r="AA132" s="915"/>
      <c r="AB132" s="915"/>
      <c r="AC132" s="915"/>
      <c r="AD132" s="915"/>
      <c r="AE132" s="915"/>
      <c r="AF132" s="915"/>
      <c r="AG132" s="915"/>
      <c r="AH132" s="915"/>
      <c r="AI132" s="915"/>
      <c r="AJ132" s="915"/>
      <c r="AK132" s="915"/>
      <c r="AL132" s="915"/>
      <c r="AM132" s="915"/>
      <c r="AN132" s="915"/>
      <c r="AO132" s="916"/>
    </row>
    <row r="133" spans="2:41" ht="3.6" customHeight="1" x14ac:dyDescent="0.45">
      <c r="B133" s="167"/>
      <c r="I133" s="166"/>
      <c r="J133" s="172"/>
      <c r="K133" s="172"/>
      <c r="L133" s="172"/>
      <c r="M133" s="171"/>
      <c r="N133" s="173"/>
      <c r="O133" s="172"/>
      <c r="P133" s="172"/>
      <c r="Q133" s="171"/>
      <c r="R133" s="922" t="str">
        <f>IF(変更_2!J35&lt;&gt;"",変更_2!J35,"")</f>
        <v/>
      </c>
      <c r="S133" s="923"/>
      <c r="T133" s="923"/>
      <c r="U133" s="923"/>
      <c r="V133" s="923"/>
      <c r="W133" s="923"/>
      <c r="X133" s="923"/>
      <c r="Y133" s="923"/>
      <c r="Z133" s="923"/>
      <c r="AA133" s="923"/>
      <c r="AB133" s="923"/>
      <c r="AC133" s="923"/>
      <c r="AD133" s="923"/>
      <c r="AE133" s="923"/>
      <c r="AF133" s="924"/>
      <c r="AH133" s="172"/>
      <c r="AI133" s="172"/>
      <c r="AJ133" s="172"/>
      <c r="AK133" s="172"/>
      <c r="AL133" s="172"/>
      <c r="AM133" s="172"/>
      <c r="AN133" s="172"/>
      <c r="AO133" s="171"/>
    </row>
    <row r="134" spans="2:41" ht="13.35" customHeight="1" x14ac:dyDescent="0.45">
      <c r="B134" s="167"/>
      <c r="I134" s="166"/>
      <c r="M134" s="166"/>
      <c r="N134" s="167" t="s">
        <v>780</v>
      </c>
      <c r="Q134" s="166"/>
      <c r="R134" s="911"/>
      <c r="S134" s="912"/>
      <c r="T134" s="912"/>
      <c r="U134" s="912"/>
      <c r="V134" s="912"/>
      <c r="W134" s="912"/>
      <c r="X134" s="912"/>
      <c r="Y134" s="912"/>
      <c r="Z134" s="912"/>
      <c r="AA134" s="912"/>
      <c r="AB134" s="912"/>
      <c r="AC134" s="912"/>
      <c r="AD134" s="912"/>
      <c r="AE134" s="912"/>
      <c r="AF134" s="913"/>
      <c r="AG134" s="167"/>
      <c r="AH134" s="184"/>
      <c r="AO134" s="166"/>
    </row>
    <row r="135" spans="2:41" ht="3.6" customHeight="1" x14ac:dyDescent="0.45">
      <c r="B135" s="167"/>
      <c r="I135" s="166"/>
      <c r="M135" s="166"/>
      <c r="N135" s="161"/>
      <c r="O135" s="160"/>
      <c r="P135" s="160"/>
      <c r="Q135" s="159"/>
      <c r="R135" s="914"/>
      <c r="S135" s="915"/>
      <c r="T135" s="915"/>
      <c r="U135" s="915"/>
      <c r="V135" s="915"/>
      <c r="W135" s="915"/>
      <c r="X135" s="915"/>
      <c r="Y135" s="915"/>
      <c r="Z135" s="915"/>
      <c r="AA135" s="915"/>
      <c r="AB135" s="915"/>
      <c r="AC135" s="915"/>
      <c r="AD135" s="915"/>
      <c r="AE135" s="915"/>
      <c r="AF135" s="916"/>
      <c r="AG135" s="161"/>
      <c r="AH135" s="160"/>
      <c r="AI135" s="160"/>
      <c r="AJ135" s="160"/>
      <c r="AK135" s="160"/>
      <c r="AL135" s="160"/>
      <c r="AM135" s="160"/>
      <c r="AN135" s="160"/>
      <c r="AO135" s="159"/>
    </row>
    <row r="136" spans="2:41" ht="3.6" customHeight="1" x14ac:dyDescent="0.45">
      <c r="B136" s="167"/>
      <c r="I136" s="166"/>
      <c r="M136" s="166"/>
      <c r="N136" s="173"/>
      <c r="O136" s="172"/>
      <c r="P136" s="172"/>
      <c r="Q136" s="171"/>
      <c r="R136" s="983" t="str">
        <f>許可申請_1!L13&amp;変更_2!J58</f>
        <v/>
      </c>
      <c r="S136" s="923"/>
      <c r="T136" s="923"/>
      <c r="U136" s="923"/>
      <c r="V136" s="923"/>
      <c r="W136" s="923"/>
      <c r="X136" s="923"/>
      <c r="Y136" s="923"/>
      <c r="Z136" s="923"/>
      <c r="AA136" s="923"/>
      <c r="AB136" s="923"/>
      <c r="AC136" s="923"/>
      <c r="AD136" s="923"/>
      <c r="AE136" s="923"/>
      <c r="AF136" s="924"/>
      <c r="AI136" s="172"/>
      <c r="AJ136" s="172"/>
      <c r="AK136" s="172"/>
      <c r="AL136" s="172"/>
      <c r="AM136" s="172"/>
      <c r="AN136" s="172"/>
      <c r="AO136" s="171"/>
    </row>
    <row r="137" spans="2:41" ht="13.35" customHeight="1" x14ac:dyDescent="0.45">
      <c r="B137" s="167"/>
      <c r="I137" s="166"/>
      <c r="M137" s="166"/>
      <c r="N137" s="167" t="s">
        <v>50</v>
      </c>
      <c r="Q137" s="166"/>
      <c r="R137" s="911"/>
      <c r="S137" s="912"/>
      <c r="T137" s="912"/>
      <c r="U137" s="912"/>
      <c r="V137" s="912"/>
      <c r="W137" s="912"/>
      <c r="X137" s="912"/>
      <c r="Y137" s="912"/>
      <c r="Z137" s="912"/>
      <c r="AA137" s="912"/>
      <c r="AB137" s="912"/>
      <c r="AC137" s="912"/>
      <c r="AD137" s="912"/>
      <c r="AE137" s="912"/>
      <c r="AF137" s="913"/>
      <c r="AH137" s="185" t="str">
        <f>IF(OR(許可申請_1!AA13=コードマスタ!U3,変更_2!Z58=コードマスタ!U3),コードマスタ!U3,"☐")</f>
        <v>☐</v>
      </c>
      <c r="AI137" s="115" t="s">
        <v>779</v>
      </c>
      <c r="AO137" s="166"/>
    </row>
    <row r="138" spans="2:41" ht="3.6" customHeight="1" x14ac:dyDescent="0.45">
      <c r="B138" s="167"/>
      <c r="I138" s="166"/>
      <c r="M138" s="166"/>
      <c r="N138" s="161"/>
      <c r="O138" s="160"/>
      <c r="P138" s="160"/>
      <c r="Q138" s="159"/>
      <c r="R138" s="914"/>
      <c r="S138" s="915"/>
      <c r="T138" s="915"/>
      <c r="U138" s="915"/>
      <c r="V138" s="915"/>
      <c r="W138" s="915"/>
      <c r="X138" s="915"/>
      <c r="Y138" s="915"/>
      <c r="Z138" s="915"/>
      <c r="AA138" s="915"/>
      <c r="AB138" s="915"/>
      <c r="AC138" s="915"/>
      <c r="AD138" s="915"/>
      <c r="AE138" s="915"/>
      <c r="AF138" s="916"/>
      <c r="AH138" s="160"/>
      <c r="AI138" s="160"/>
      <c r="AJ138" s="160"/>
      <c r="AK138" s="160"/>
      <c r="AL138" s="160"/>
      <c r="AM138" s="160"/>
      <c r="AN138" s="160"/>
      <c r="AO138" s="159"/>
    </row>
    <row r="139" spans="2:41" ht="3.6" customHeight="1" x14ac:dyDescent="0.45">
      <c r="B139" s="167"/>
      <c r="I139" s="166"/>
      <c r="M139" s="166"/>
      <c r="N139" s="173"/>
      <c r="O139" s="172"/>
      <c r="P139" s="172"/>
      <c r="Q139" s="171"/>
      <c r="R139" s="173"/>
      <c r="S139" s="172"/>
      <c r="T139" s="172"/>
      <c r="U139" s="172"/>
      <c r="V139" s="172"/>
      <c r="W139" s="172"/>
      <c r="X139" s="172"/>
      <c r="Y139" s="172"/>
      <c r="Z139" s="172"/>
      <c r="AA139" s="171"/>
      <c r="AB139" s="173"/>
      <c r="AC139" s="172"/>
      <c r="AD139" s="172"/>
      <c r="AE139" s="171"/>
      <c r="AF139" s="173"/>
      <c r="AG139" s="172"/>
      <c r="AH139" s="172"/>
      <c r="AI139" s="172"/>
      <c r="AJ139" s="172"/>
      <c r="AK139" s="172"/>
      <c r="AL139" s="172"/>
      <c r="AM139" s="172"/>
      <c r="AN139" s="172"/>
      <c r="AO139" s="171"/>
    </row>
    <row r="140" spans="2:41" ht="13.35" customHeight="1" x14ac:dyDescent="0.45">
      <c r="B140" s="167"/>
      <c r="I140" s="166"/>
      <c r="J140" s="115" t="s">
        <v>797</v>
      </c>
      <c r="M140" s="166"/>
      <c r="N140" s="167" t="s">
        <v>777</v>
      </c>
      <c r="Q140" s="166"/>
      <c r="R140" s="167"/>
      <c r="S140" s="917"/>
      <c r="T140" s="918"/>
      <c r="V140" s="182"/>
      <c r="W140" s="115" t="s">
        <v>76</v>
      </c>
      <c r="X140" s="182"/>
      <c r="Y140" s="115" t="s">
        <v>77</v>
      </c>
      <c r="Z140" s="182"/>
      <c r="AA140" s="166" t="s">
        <v>78</v>
      </c>
      <c r="AB140" s="167" t="s">
        <v>776</v>
      </c>
      <c r="AE140" s="166"/>
      <c r="AF140" s="167"/>
      <c r="AG140" s="917"/>
      <c r="AH140" s="918"/>
      <c r="AJ140" s="182"/>
      <c r="AK140" s="115" t="s">
        <v>76</v>
      </c>
      <c r="AL140" s="182"/>
      <c r="AM140" s="115" t="s">
        <v>77</v>
      </c>
      <c r="AN140" s="182"/>
      <c r="AO140" s="166" t="s">
        <v>78</v>
      </c>
    </row>
    <row r="141" spans="2:41" ht="3.6" customHeight="1" x14ac:dyDescent="0.45">
      <c r="B141" s="167"/>
      <c r="I141" s="166"/>
      <c r="M141" s="166"/>
      <c r="N141" s="161"/>
      <c r="O141" s="160"/>
      <c r="P141" s="160"/>
      <c r="Q141" s="159"/>
      <c r="R141" s="161"/>
      <c r="S141" s="160"/>
      <c r="T141" s="160"/>
      <c r="U141" s="160"/>
      <c r="V141" s="160"/>
      <c r="W141" s="160"/>
      <c r="X141" s="160"/>
      <c r="Y141" s="160"/>
      <c r="Z141" s="160"/>
      <c r="AA141" s="159"/>
      <c r="AB141" s="161"/>
      <c r="AC141" s="160"/>
      <c r="AD141" s="160"/>
      <c r="AE141" s="159"/>
      <c r="AF141" s="161"/>
      <c r="AG141" s="160"/>
      <c r="AH141" s="160"/>
      <c r="AI141" s="160"/>
      <c r="AJ141" s="160"/>
      <c r="AK141" s="160"/>
      <c r="AL141" s="160"/>
      <c r="AM141" s="160"/>
      <c r="AN141" s="160"/>
      <c r="AO141" s="159"/>
    </row>
    <row r="142" spans="2:41" ht="3.6" customHeight="1" x14ac:dyDescent="0.45">
      <c r="B142" s="167"/>
      <c r="I142" s="166"/>
      <c r="M142" s="166"/>
      <c r="N142" s="173"/>
      <c r="O142" s="172"/>
      <c r="P142" s="172"/>
      <c r="Q142" s="171"/>
      <c r="R142" s="173"/>
      <c r="S142" s="172"/>
      <c r="T142" s="172"/>
      <c r="U142" s="172"/>
      <c r="V142" s="172"/>
      <c r="W142" s="172"/>
      <c r="X142" s="172"/>
      <c r="Y142" s="172"/>
      <c r="Z142" s="172"/>
      <c r="AA142" s="171"/>
      <c r="AB142" s="173"/>
      <c r="AC142" s="172"/>
      <c r="AD142" s="172"/>
      <c r="AE142" s="171"/>
      <c r="AF142" s="922"/>
      <c r="AG142" s="923"/>
      <c r="AH142" s="923"/>
      <c r="AI142" s="923"/>
      <c r="AJ142" s="923"/>
      <c r="AK142" s="923"/>
      <c r="AL142" s="923"/>
      <c r="AM142" s="923"/>
      <c r="AN142" s="923"/>
      <c r="AO142" s="924"/>
    </row>
    <row r="143" spans="2:41" ht="13.35" customHeight="1" x14ac:dyDescent="0.45">
      <c r="B143" s="167"/>
      <c r="I143" s="166"/>
      <c r="M143" s="166"/>
      <c r="N143" s="167" t="s">
        <v>775</v>
      </c>
      <c r="Q143" s="166"/>
      <c r="R143" s="167"/>
      <c r="S143" s="917"/>
      <c r="T143" s="943"/>
      <c r="U143" s="943"/>
      <c r="V143" s="943"/>
      <c r="W143" s="943"/>
      <c r="X143" s="943"/>
      <c r="Y143" s="943"/>
      <c r="Z143" s="943"/>
      <c r="AA143" s="918"/>
      <c r="AB143" s="167" t="s">
        <v>774</v>
      </c>
      <c r="AE143" s="166"/>
      <c r="AF143" s="911"/>
      <c r="AG143" s="912"/>
      <c r="AH143" s="912"/>
      <c r="AI143" s="912"/>
      <c r="AJ143" s="912"/>
      <c r="AK143" s="912"/>
      <c r="AL143" s="912"/>
      <c r="AM143" s="912"/>
      <c r="AN143" s="912"/>
      <c r="AO143" s="913"/>
    </row>
    <row r="144" spans="2:41" ht="3.6" customHeight="1" x14ac:dyDescent="0.45">
      <c r="B144" s="167"/>
      <c r="I144" s="166"/>
      <c r="M144" s="166"/>
      <c r="N144" s="161"/>
      <c r="O144" s="160"/>
      <c r="P144" s="160"/>
      <c r="Q144" s="159"/>
      <c r="R144" s="161"/>
      <c r="S144" s="160"/>
      <c r="T144" s="160"/>
      <c r="U144" s="160"/>
      <c r="V144" s="160"/>
      <c r="W144" s="160"/>
      <c r="X144" s="160"/>
      <c r="Y144" s="160"/>
      <c r="Z144" s="160"/>
      <c r="AA144" s="159"/>
      <c r="AB144" s="161"/>
      <c r="AC144" s="160"/>
      <c r="AD144" s="160"/>
      <c r="AE144" s="159"/>
      <c r="AF144" s="914"/>
      <c r="AG144" s="915"/>
      <c r="AH144" s="915"/>
      <c r="AI144" s="915"/>
      <c r="AJ144" s="915"/>
      <c r="AK144" s="915"/>
      <c r="AL144" s="915"/>
      <c r="AM144" s="915"/>
      <c r="AN144" s="915"/>
      <c r="AO144" s="916"/>
    </row>
    <row r="145" spans="2:41" ht="3.6" customHeight="1" x14ac:dyDescent="0.45">
      <c r="B145" s="167"/>
      <c r="I145" s="166"/>
      <c r="M145" s="166"/>
      <c r="N145" s="173"/>
      <c r="O145" s="172"/>
      <c r="P145" s="172"/>
      <c r="Q145" s="171"/>
      <c r="R145" s="922"/>
      <c r="S145" s="923"/>
      <c r="T145" s="923"/>
      <c r="U145" s="923"/>
      <c r="V145" s="923"/>
      <c r="W145" s="923"/>
      <c r="X145" s="923"/>
      <c r="Y145" s="923"/>
      <c r="Z145" s="923"/>
      <c r="AA145" s="923"/>
      <c r="AB145" s="923"/>
      <c r="AC145" s="923"/>
      <c r="AD145" s="923"/>
      <c r="AE145" s="923"/>
      <c r="AF145" s="923"/>
      <c r="AG145" s="923"/>
      <c r="AH145" s="923"/>
      <c r="AI145" s="923"/>
      <c r="AJ145" s="923"/>
      <c r="AK145" s="923"/>
      <c r="AL145" s="923"/>
      <c r="AM145" s="923"/>
      <c r="AN145" s="923"/>
      <c r="AO145" s="924"/>
    </row>
    <row r="146" spans="2:41" ht="13.35" customHeight="1" x14ac:dyDescent="0.45">
      <c r="B146" s="167"/>
      <c r="I146" s="166"/>
      <c r="M146" s="166"/>
      <c r="N146" s="167" t="s">
        <v>43</v>
      </c>
      <c r="Q146" s="166"/>
      <c r="R146" s="911"/>
      <c r="S146" s="912"/>
      <c r="T146" s="912"/>
      <c r="U146" s="912"/>
      <c r="V146" s="912"/>
      <c r="W146" s="912"/>
      <c r="X146" s="912"/>
      <c r="Y146" s="912"/>
      <c r="Z146" s="912"/>
      <c r="AA146" s="912"/>
      <c r="AB146" s="912"/>
      <c r="AC146" s="912"/>
      <c r="AD146" s="912"/>
      <c r="AE146" s="912"/>
      <c r="AF146" s="912"/>
      <c r="AG146" s="912"/>
      <c r="AH146" s="912"/>
      <c r="AI146" s="912"/>
      <c r="AJ146" s="912"/>
      <c r="AK146" s="912"/>
      <c r="AL146" s="912"/>
      <c r="AM146" s="912"/>
      <c r="AN146" s="912"/>
      <c r="AO146" s="913"/>
    </row>
    <row r="147" spans="2:41" ht="3.6" customHeight="1" x14ac:dyDescent="0.45">
      <c r="B147" s="167"/>
      <c r="I147" s="166"/>
      <c r="J147" s="160"/>
      <c r="K147" s="160"/>
      <c r="L147" s="160"/>
      <c r="M147" s="159"/>
      <c r="N147" s="161"/>
      <c r="O147" s="160"/>
      <c r="P147" s="160"/>
      <c r="Q147" s="159"/>
      <c r="R147" s="914"/>
      <c r="S147" s="915"/>
      <c r="T147" s="915"/>
      <c r="U147" s="915"/>
      <c r="V147" s="915"/>
      <c r="W147" s="915"/>
      <c r="X147" s="915"/>
      <c r="Y147" s="915"/>
      <c r="Z147" s="915"/>
      <c r="AA147" s="915"/>
      <c r="AB147" s="915"/>
      <c r="AC147" s="915"/>
      <c r="AD147" s="915"/>
      <c r="AE147" s="915"/>
      <c r="AF147" s="915"/>
      <c r="AG147" s="915"/>
      <c r="AH147" s="915"/>
      <c r="AI147" s="915"/>
      <c r="AJ147" s="915"/>
      <c r="AK147" s="915"/>
      <c r="AL147" s="915"/>
      <c r="AM147" s="915"/>
      <c r="AN147" s="915"/>
      <c r="AO147" s="916"/>
    </row>
    <row r="148" spans="2:41" ht="3.6" customHeight="1" x14ac:dyDescent="0.45">
      <c r="B148" s="167"/>
      <c r="I148" s="166"/>
      <c r="J148" s="172"/>
      <c r="K148" s="172"/>
      <c r="L148" s="172"/>
      <c r="M148" s="171"/>
      <c r="N148" s="173"/>
      <c r="O148" s="172"/>
      <c r="P148" s="172"/>
      <c r="Q148" s="171"/>
      <c r="R148" s="922" t="str">
        <f>IF(変更_2!J36&lt;&gt;"",変更_2!J36,"")</f>
        <v/>
      </c>
      <c r="S148" s="923"/>
      <c r="T148" s="923"/>
      <c r="U148" s="923"/>
      <c r="V148" s="923"/>
      <c r="W148" s="923"/>
      <c r="X148" s="923"/>
      <c r="Y148" s="923"/>
      <c r="Z148" s="923"/>
      <c r="AA148" s="923"/>
      <c r="AB148" s="923"/>
      <c r="AC148" s="923"/>
      <c r="AD148" s="923"/>
      <c r="AE148" s="923"/>
      <c r="AF148" s="924"/>
      <c r="AH148" s="172"/>
      <c r="AI148" s="172"/>
      <c r="AJ148" s="172"/>
      <c r="AK148" s="172"/>
      <c r="AL148" s="172"/>
      <c r="AM148" s="172"/>
      <c r="AN148" s="172"/>
      <c r="AO148" s="171"/>
    </row>
    <row r="149" spans="2:41" ht="13.35" customHeight="1" x14ac:dyDescent="0.45">
      <c r="B149" s="167"/>
      <c r="I149" s="166"/>
      <c r="M149" s="166"/>
      <c r="N149" s="167" t="s">
        <v>780</v>
      </c>
      <c r="Q149" s="166"/>
      <c r="R149" s="911"/>
      <c r="S149" s="912"/>
      <c r="T149" s="912"/>
      <c r="U149" s="912"/>
      <c r="V149" s="912"/>
      <c r="W149" s="912"/>
      <c r="X149" s="912"/>
      <c r="Y149" s="912"/>
      <c r="Z149" s="912"/>
      <c r="AA149" s="912"/>
      <c r="AB149" s="912"/>
      <c r="AC149" s="912"/>
      <c r="AD149" s="912"/>
      <c r="AE149" s="912"/>
      <c r="AF149" s="913"/>
      <c r="AG149" s="167"/>
      <c r="AH149" s="184"/>
      <c r="AO149" s="166"/>
    </row>
    <row r="150" spans="2:41" ht="3.6" customHeight="1" x14ac:dyDescent="0.45">
      <c r="B150" s="167"/>
      <c r="I150" s="166"/>
      <c r="M150" s="166"/>
      <c r="N150" s="161"/>
      <c r="O150" s="160"/>
      <c r="P150" s="160"/>
      <c r="Q150" s="159"/>
      <c r="R150" s="914"/>
      <c r="S150" s="915"/>
      <c r="T150" s="915"/>
      <c r="U150" s="915"/>
      <c r="V150" s="915"/>
      <c r="W150" s="915"/>
      <c r="X150" s="915"/>
      <c r="Y150" s="915"/>
      <c r="Z150" s="915"/>
      <c r="AA150" s="915"/>
      <c r="AB150" s="915"/>
      <c r="AC150" s="915"/>
      <c r="AD150" s="915"/>
      <c r="AE150" s="915"/>
      <c r="AF150" s="916"/>
      <c r="AG150" s="161"/>
      <c r="AH150" s="160"/>
      <c r="AI150" s="160"/>
      <c r="AJ150" s="160"/>
      <c r="AK150" s="160"/>
      <c r="AL150" s="160"/>
      <c r="AM150" s="160"/>
      <c r="AN150" s="160"/>
      <c r="AO150" s="159"/>
    </row>
    <row r="151" spans="2:41" ht="3.6" customHeight="1" x14ac:dyDescent="0.45">
      <c r="B151" s="167"/>
      <c r="I151" s="166"/>
      <c r="M151" s="166"/>
      <c r="N151" s="173"/>
      <c r="O151" s="172"/>
      <c r="P151" s="172"/>
      <c r="Q151" s="171"/>
      <c r="R151" s="983" t="str">
        <f>許可申請_1!L14&amp;変更_2!J59</f>
        <v/>
      </c>
      <c r="S151" s="923"/>
      <c r="T151" s="923"/>
      <c r="U151" s="923"/>
      <c r="V151" s="923"/>
      <c r="W151" s="923"/>
      <c r="X151" s="923"/>
      <c r="Y151" s="923"/>
      <c r="Z151" s="923"/>
      <c r="AA151" s="923"/>
      <c r="AB151" s="923"/>
      <c r="AC151" s="923"/>
      <c r="AD151" s="923"/>
      <c r="AE151" s="923"/>
      <c r="AF151" s="924"/>
      <c r="AI151" s="172"/>
      <c r="AJ151" s="172"/>
      <c r="AK151" s="172"/>
      <c r="AL151" s="172"/>
      <c r="AM151" s="172"/>
      <c r="AN151" s="172"/>
      <c r="AO151" s="171"/>
    </row>
    <row r="152" spans="2:41" ht="13.35" customHeight="1" x14ac:dyDescent="0.45">
      <c r="B152" s="167"/>
      <c r="I152" s="166"/>
      <c r="M152" s="166"/>
      <c r="N152" s="167" t="s">
        <v>50</v>
      </c>
      <c r="Q152" s="166"/>
      <c r="R152" s="911"/>
      <c r="S152" s="912"/>
      <c r="T152" s="912"/>
      <c r="U152" s="912"/>
      <c r="V152" s="912"/>
      <c r="W152" s="912"/>
      <c r="X152" s="912"/>
      <c r="Y152" s="912"/>
      <c r="Z152" s="912"/>
      <c r="AA152" s="912"/>
      <c r="AB152" s="912"/>
      <c r="AC152" s="912"/>
      <c r="AD152" s="912"/>
      <c r="AE152" s="912"/>
      <c r="AF152" s="913"/>
      <c r="AH152" s="185" t="str">
        <f>IF(OR(許可申請_1!AA14=コードマスタ!U3,変更_2!Z59=コードマスタ!U3),コードマスタ!U3,"☐")</f>
        <v>☐</v>
      </c>
      <c r="AI152" s="115" t="s">
        <v>779</v>
      </c>
      <c r="AO152" s="166"/>
    </row>
    <row r="153" spans="2:41" ht="3.6" customHeight="1" x14ac:dyDescent="0.45">
      <c r="B153" s="167"/>
      <c r="I153" s="166"/>
      <c r="M153" s="166"/>
      <c r="N153" s="161"/>
      <c r="O153" s="160"/>
      <c r="P153" s="160"/>
      <c r="Q153" s="159"/>
      <c r="R153" s="914"/>
      <c r="S153" s="915"/>
      <c r="T153" s="915"/>
      <c r="U153" s="915"/>
      <c r="V153" s="915"/>
      <c r="W153" s="915"/>
      <c r="X153" s="915"/>
      <c r="Y153" s="915"/>
      <c r="Z153" s="915"/>
      <c r="AA153" s="915"/>
      <c r="AB153" s="915"/>
      <c r="AC153" s="915"/>
      <c r="AD153" s="915"/>
      <c r="AE153" s="915"/>
      <c r="AF153" s="916"/>
      <c r="AH153" s="160"/>
      <c r="AI153" s="160"/>
      <c r="AJ153" s="160"/>
      <c r="AK153" s="160"/>
      <c r="AL153" s="160"/>
      <c r="AM153" s="160"/>
      <c r="AN153" s="160"/>
      <c r="AO153" s="159"/>
    </row>
    <row r="154" spans="2:41" ht="3.6" customHeight="1" x14ac:dyDescent="0.45">
      <c r="B154" s="167"/>
      <c r="I154" s="166"/>
      <c r="M154" s="166"/>
      <c r="N154" s="173"/>
      <c r="O154" s="172"/>
      <c r="P154" s="172"/>
      <c r="Q154" s="171"/>
      <c r="R154" s="173"/>
      <c r="S154" s="172"/>
      <c r="T154" s="172"/>
      <c r="U154" s="172"/>
      <c r="V154" s="172"/>
      <c r="W154" s="172"/>
      <c r="X154" s="172"/>
      <c r="Y154" s="172"/>
      <c r="Z154" s="172"/>
      <c r="AA154" s="171"/>
      <c r="AB154" s="173"/>
      <c r="AC154" s="172"/>
      <c r="AD154" s="172"/>
      <c r="AE154" s="171"/>
      <c r="AF154" s="173"/>
      <c r="AG154" s="172"/>
      <c r="AH154" s="172"/>
      <c r="AI154" s="172"/>
      <c r="AJ154" s="172"/>
      <c r="AK154" s="172"/>
      <c r="AL154" s="172"/>
      <c r="AM154" s="172"/>
      <c r="AN154" s="172"/>
      <c r="AO154" s="171"/>
    </row>
    <row r="155" spans="2:41" ht="13.35" customHeight="1" x14ac:dyDescent="0.45">
      <c r="B155" s="167"/>
      <c r="I155" s="166"/>
      <c r="J155" s="115" t="s">
        <v>796</v>
      </c>
      <c r="M155" s="166"/>
      <c r="N155" s="167" t="s">
        <v>777</v>
      </c>
      <c r="Q155" s="166"/>
      <c r="R155" s="167"/>
      <c r="S155" s="917"/>
      <c r="T155" s="918"/>
      <c r="V155" s="182"/>
      <c r="W155" s="115" t="s">
        <v>76</v>
      </c>
      <c r="X155" s="182"/>
      <c r="Y155" s="115" t="s">
        <v>77</v>
      </c>
      <c r="Z155" s="182"/>
      <c r="AA155" s="166" t="s">
        <v>78</v>
      </c>
      <c r="AB155" s="167" t="s">
        <v>776</v>
      </c>
      <c r="AE155" s="166"/>
      <c r="AF155" s="167"/>
      <c r="AG155" s="917"/>
      <c r="AH155" s="918"/>
      <c r="AJ155" s="182"/>
      <c r="AK155" s="115" t="s">
        <v>76</v>
      </c>
      <c r="AL155" s="182"/>
      <c r="AM155" s="115" t="s">
        <v>77</v>
      </c>
      <c r="AN155" s="182"/>
      <c r="AO155" s="166" t="s">
        <v>78</v>
      </c>
    </row>
    <row r="156" spans="2:41" ht="3.6" customHeight="1" x14ac:dyDescent="0.45">
      <c r="B156" s="167"/>
      <c r="I156" s="166"/>
      <c r="M156" s="166"/>
      <c r="N156" s="161"/>
      <c r="O156" s="160"/>
      <c r="P156" s="160"/>
      <c r="Q156" s="159"/>
      <c r="R156" s="161"/>
      <c r="S156" s="160"/>
      <c r="T156" s="160"/>
      <c r="U156" s="160"/>
      <c r="V156" s="160"/>
      <c r="W156" s="160"/>
      <c r="X156" s="160"/>
      <c r="Y156" s="160"/>
      <c r="Z156" s="160"/>
      <c r="AA156" s="159"/>
      <c r="AB156" s="161"/>
      <c r="AC156" s="160"/>
      <c r="AD156" s="160"/>
      <c r="AE156" s="159"/>
      <c r="AF156" s="161"/>
      <c r="AG156" s="160"/>
      <c r="AH156" s="160"/>
      <c r="AI156" s="160"/>
      <c r="AJ156" s="160"/>
      <c r="AK156" s="160"/>
      <c r="AL156" s="160"/>
      <c r="AM156" s="160"/>
      <c r="AN156" s="160"/>
      <c r="AO156" s="159"/>
    </row>
    <row r="157" spans="2:41" ht="3.6" customHeight="1" x14ac:dyDescent="0.45">
      <c r="B157" s="167"/>
      <c r="I157" s="166"/>
      <c r="M157" s="166"/>
      <c r="N157" s="173"/>
      <c r="O157" s="172"/>
      <c r="P157" s="172"/>
      <c r="Q157" s="171"/>
      <c r="R157" s="173"/>
      <c r="S157" s="172"/>
      <c r="T157" s="172"/>
      <c r="U157" s="172"/>
      <c r="V157" s="172"/>
      <c r="W157" s="172"/>
      <c r="X157" s="172"/>
      <c r="Y157" s="172"/>
      <c r="Z157" s="172"/>
      <c r="AA157" s="171"/>
      <c r="AB157" s="173"/>
      <c r="AC157" s="172"/>
      <c r="AD157" s="172"/>
      <c r="AE157" s="171"/>
      <c r="AF157" s="922"/>
      <c r="AG157" s="923"/>
      <c r="AH157" s="923"/>
      <c r="AI157" s="923"/>
      <c r="AJ157" s="923"/>
      <c r="AK157" s="923"/>
      <c r="AL157" s="923"/>
      <c r="AM157" s="923"/>
      <c r="AN157" s="923"/>
      <c r="AO157" s="924"/>
    </row>
    <row r="158" spans="2:41" ht="13.35" customHeight="1" x14ac:dyDescent="0.45">
      <c r="B158" s="167"/>
      <c r="I158" s="166"/>
      <c r="M158" s="166"/>
      <c r="N158" s="167" t="s">
        <v>775</v>
      </c>
      <c r="Q158" s="166"/>
      <c r="R158" s="167"/>
      <c r="S158" s="917"/>
      <c r="T158" s="943"/>
      <c r="U158" s="943"/>
      <c r="V158" s="943"/>
      <c r="W158" s="943"/>
      <c r="X158" s="943"/>
      <c r="Y158" s="943"/>
      <c r="Z158" s="943"/>
      <c r="AA158" s="918"/>
      <c r="AB158" s="167" t="s">
        <v>774</v>
      </c>
      <c r="AE158" s="166"/>
      <c r="AF158" s="911"/>
      <c r="AG158" s="912"/>
      <c r="AH158" s="912"/>
      <c r="AI158" s="912"/>
      <c r="AJ158" s="912"/>
      <c r="AK158" s="912"/>
      <c r="AL158" s="912"/>
      <c r="AM158" s="912"/>
      <c r="AN158" s="912"/>
      <c r="AO158" s="913"/>
    </row>
    <row r="159" spans="2:41" ht="3.6" customHeight="1" x14ac:dyDescent="0.45">
      <c r="B159" s="167"/>
      <c r="I159" s="166"/>
      <c r="M159" s="166"/>
      <c r="N159" s="161"/>
      <c r="O159" s="160"/>
      <c r="P159" s="160"/>
      <c r="Q159" s="159"/>
      <c r="R159" s="161"/>
      <c r="S159" s="160"/>
      <c r="T159" s="160"/>
      <c r="U159" s="160"/>
      <c r="V159" s="160"/>
      <c r="W159" s="160"/>
      <c r="X159" s="160"/>
      <c r="Y159" s="160"/>
      <c r="Z159" s="160"/>
      <c r="AA159" s="159"/>
      <c r="AB159" s="161"/>
      <c r="AC159" s="160"/>
      <c r="AD159" s="160"/>
      <c r="AE159" s="159"/>
      <c r="AF159" s="914"/>
      <c r="AG159" s="915"/>
      <c r="AH159" s="915"/>
      <c r="AI159" s="915"/>
      <c r="AJ159" s="915"/>
      <c r="AK159" s="915"/>
      <c r="AL159" s="915"/>
      <c r="AM159" s="915"/>
      <c r="AN159" s="915"/>
      <c r="AO159" s="916"/>
    </row>
    <row r="160" spans="2:41" ht="3.6" customHeight="1" x14ac:dyDescent="0.45">
      <c r="B160" s="167"/>
      <c r="I160" s="166"/>
      <c r="M160" s="166"/>
      <c r="N160" s="173"/>
      <c r="O160" s="172"/>
      <c r="P160" s="172"/>
      <c r="Q160" s="171"/>
      <c r="R160" s="922"/>
      <c r="S160" s="923"/>
      <c r="T160" s="923"/>
      <c r="U160" s="923"/>
      <c r="V160" s="923"/>
      <c r="W160" s="923"/>
      <c r="X160" s="923"/>
      <c r="Y160" s="923"/>
      <c r="Z160" s="923"/>
      <c r="AA160" s="923"/>
      <c r="AB160" s="923"/>
      <c r="AC160" s="923"/>
      <c r="AD160" s="923"/>
      <c r="AE160" s="923"/>
      <c r="AF160" s="923"/>
      <c r="AG160" s="923"/>
      <c r="AH160" s="923"/>
      <c r="AI160" s="923"/>
      <c r="AJ160" s="923"/>
      <c r="AK160" s="923"/>
      <c r="AL160" s="923"/>
      <c r="AM160" s="923"/>
      <c r="AN160" s="923"/>
      <c r="AO160" s="924"/>
    </row>
    <row r="161" spans="2:41" ht="13.35" customHeight="1" x14ac:dyDescent="0.45">
      <c r="B161" s="167"/>
      <c r="I161" s="166"/>
      <c r="M161" s="166"/>
      <c r="N161" s="167" t="s">
        <v>43</v>
      </c>
      <c r="Q161" s="166"/>
      <c r="R161" s="911"/>
      <c r="S161" s="912"/>
      <c r="T161" s="912"/>
      <c r="U161" s="912"/>
      <c r="V161" s="912"/>
      <c r="W161" s="912"/>
      <c r="X161" s="912"/>
      <c r="Y161" s="912"/>
      <c r="Z161" s="912"/>
      <c r="AA161" s="912"/>
      <c r="AB161" s="912"/>
      <c r="AC161" s="912"/>
      <c r="AD161" s="912"/>
      <c r="AE161" s="912"/>
      <c r="AF161" s="912"/>
      <c r="AG161" s="912"/>
      <c r="AH161" s="912"/>
      <c r="AI161" s="912"/>
      <c r="AJ161" s="912"/>
      <c r="AK161" s="912"/>
      <c r="AL161" s="912"/>
      <c r="AM161" s="912"/>
      <c r="AN161" s="912"/>
      <c r="AO161" s="913"/>
    </row>
    <row r="162" spans="2:41" ht="3.6" customHeight="1" x14ac:dyDescent="0.45">
      <c r="B162" s="167"/>
      <c r="I162" s="166"/>
      <c r="J162" s="160"/>
      <c r="K162" s="160"/>
      <c r="L162" s="160"/>
      <c r="M162" s="159"/>
      <c r="N162" s="161"/>
      <c r="O162" s="160"/>
      <c r="P162" s="160"/>
      <c r="Q162" s="159"/>
      <c r="R162" s="914"/>
      <c r="S162" s="915"/>
      <c r="T162" s="915"/>
      <c r="U162" s="915"/>
      <c r="V162" s="915"/>
      <c r="W162" s="915"/>
      <c r="X162" s="915"/>
      <c r="Y162" s="915"/>
      <c r="Z162" s="915"/>
      <c r="AA162" s="915"/>
      <c r="AB162" s="915"/>
      <c r="AC162" s="915"/>
      <c r="AD162" s="915"/>
      <c r="AE162" s="915"/>
      <c r="AF162" s="915"/>
      <c r="AG162" s="915"/>
      <c r="AH162" s="915"/>
      <c r="AI162" s="915"/>
      <c r="AJ162" s="915"/>
      <c r="AK162" s="915"/>
      <c r="AL162" s="915"/>
      <c r="AM162" s="915"/>
      <c r="AN162" s="915"/>
      <c r="AO162" s="916"/>
    </row>
    <row r="163" spans="2:41" ht="3.6" customHeight="1" x14ac:dyDescent="0.45">
      <c r="B163" s="167"/>
      <c r="I163" s="166"/>
      <c r="J163" s="172"/>
      <c r="K163" s="172"/>
      <c r="L163" s="172"/>
      <c r="M163" s="171"/>
      <c r="N163" s="173"/>
      <c r="O163" s="172"/>
      <c r="P163" s="172"/>
      <c r="Q163" s="171"/>
      <c r="R163" s="922" t="str">
        <f>IF(変更_2!J37&lt;&gt;"",変更_2!J37,"")</f>
        <v/>
      </c>
      <c r="S163" s="923"/>
      <c r="T163" s="923"/>
      <c r="U163" s="923"/>
      <c r="V163" s="923"/>
      <c r="W163" s="923"/>
      <c r="X163" s="923"/>
      <c r="Y163" s="923"/>
      <c r="Z163" s="923"/>
      <c r="AA163" s="923"/>
      <c r="AB163" s="923"/>
      <c r="AC163" s="923"/>
      <c r="AD163" s="923"/>
      <c r="AE163" s="923"/>
      <c r="AF163" s="924"/>
      <c r="AH163" s="172"/>
      <c r="AI163" s="172"/>
      <c r="AJ163" s="172"/>
      <c r="AK163" s="172"/>
      <c r="AL163" s="172"/>
      <c r="AM163" s="172"/>
      <c r="AN163" s="172"/>
      <c r="AO163" s="171"/>
    </row>
    <row r="164" spans="2:41" ht="13.35" customHeight="1" x14ac:dyDescent="0.45">
      <c r="B164" s="167"/>
      <c r="I164" s="166"/>
      <c r="M164" s="166"/>
      <c r="N164" s="167" t="s">
        <v>780</v>
      </c>
      <c r="Q164" s="166"/>
      <c r="R164" s="911"/>
      <c r="S164" s="912"/>
      <c r="T164" s="912"/>
      <c r="U164" s="912"/>
      <c r="V164" s="912"/>
      <c r="W164" s="912"/>
      <c r="X164" s="912"/>
      <c r="Y164" s="912"/>
      <c r="Z164" s="912"/>
      <c r="AA164" s="912"/>
      <c r="AB164" s="912"/>
      <c r="AC164" s="912"/>
      <c r="AD164" s="912"/>
      <c r="AE164" s="912"/>
      <c r="AF164" s="913"/>
      <c r="AG164" s="167"/>
      <c r="AH164" s="184"/>
      <c r="AO164" s="166"/>
    </row>
    <row r="165" spans="2:41" ht="3.6" customHeight="1" x14ac:dyDescent="0.45">
      <c r="B165" s="167"/>
      <c r="I165" s="166"/>
      <c r="M165" s="166"/>
      <c r="N165" s="161"/>
      <c r="O165" s="160"/>
      <c r="P165" s="160"/>
      <c r="Q165" s="159"/>
      <c r="R165" s="914"/>
      <c r="S165" s="915"/>
      <c r="T165" s="915"/>
      <c r="U165" s="915"/>
      <c r="V165" s="915"/>
      <c r="W165" s="915"/>
      <c r="X165" s="915"/>
      <c r="Y165" s="915"/>
      <c r="Z165" s="915"/>
      <c r="AA165" s="915"/>
      <c r="AB165" s="915"/>
      <c r="AC165" s="915"/>
      <c r="AD165" s="915"/>
      <c r="AE165" s="915"/>
      <c r="AF165" s="916"/>
      <c r="AG165" s="161"/>
      <c r="AH165" s="160"/>
      <c r="AI165" s="160"/>
      <c r="AJ165" s="160"/>
      <c r="AK165" s="160"/>
      <c r="AL165" s="160"/>
      <c r="AM165" s="160"/>
      <c r="AN165" s="160"/>
      <c r="AO165" s="159"/>
    </row>
    <row r="166" spans="2:41" ht="3.6" customHeight="1" x14ac:dyDescent="0.45">
      <c r="B166" s="167"/>
      <c r="I166" s="166"/>
      <c r="M166" s="166"/>
      <c r="N166" s="173"/>
      <c r="O166" s="172"/>
      <c r="P166" s="172"/>
      <c r="Q166" s="171"/>
      <c r="R166" s="983" t="str">
        <f>許可申請_1!L15&amp;変更_2!J60</f>
        <v/>
      </c>
      <c r="S166" s="923"/>
      <c r="T166" s="923"/>
      <c r="U166" s="923"/>
      <c r="V166" s="923"/>
      <c r="W166" s="923"/>
      <c r="X166" s="923"/>
      <c r="Y166" s="923"/>
      <c r="Z166" s="923"/>
      <c r="AA166" s="923"/>
      <c r="AB166" s="923"/>
      <c r="AC166" s="923"/>
      <c r="AD166" s="923"/>
      <c r="AE166" s="923"/>
      <c r="AF166" s="924"/>
      <c r="AJ166" s="172"/>
      <c r="AK166" s="172"/>
      <c r="AL166" s="172"/>
      <c r="AM166" s="172"/>
      <c r="AN166" s="172"/>
      <c r="AO166" s="171"/>
    </row>
    <row r="167" spans="2:41" ht="13.35" customHeight="1" x14ac:dyDescent="0.45">
      <c r="B167" s="167"/>
      <c r="I167" s="166"/>
      <c r="M167" s="166"/>
      <c r="N167" s="167" t="s">
        <v>50</v>
      </c>
      <c r="Q167" s="166"/>
      <c r="R167" s="911"/>
      <c r="S167" s="912"/>
      <c r="T167" s="912"/>
      <c r="U167" s="912"/>
      <c r="V167" s="912"/>
      <c r="W167" s="912"/>
      <c r="X167" s="912"/>
      <c r="Y167" s="912"/>
      <c r="Z167" s="912"/>
      <c r="AA167" s="912"/>
      <c r="AB167" s="912"/>
      <c r="AC167" s="912"/>
      <c r="AD167" s="912"/>
      <c r="AE167" s="912"/>
      <c r="AF167" s="913"/>
      <c r="AH167" s="185" t="str">
        <f>IF(OR(許可申請_1!AA15=コードマスタ!U3,変更_2!Z60=コードマスタ!U3),コードマスタ!U3,"☐")</f>
        <v>☐</v>
      </c>
      <c r="AI167" s="115" t="s">
        <v>779</v>
      </c>
      <c r="AO167" s="166"/>
    </row>
    <row r="168" spans="2:41" ht="3.6" customHeight="1" x14ac:dyDescent="0.45">
      <c r="B168" s="167"/>
      <c r="I168" s="166"/>
      <c r="M168" s="166"/>
      <c r="N168" s="161"/>
      <c r="O168" s="160"/>
      <c r="P168" s="160"/>
      <c r="Q168" s="159"/>
      <c r="R168" s="914"/>
      <c r="S168" s="915"/>
      <c r="T168" s="915"/>
      <c r="U168" s="915"/>
      <c r="V168" s="915"/>
      <c r="W168" s="915"/>
      <c r="X168" s="915"/>
      <c r="Y168" s="915"/>
      <c r="Z168" s="915"/>
      <c r="AA168" s="915"/>
      <c r="AB168" s="915"/>
      <c r="AC168" s="915"/>
      <c r="AD168" s="915"/>
      <c r="AE168" s="915"/>
      <c r="AF168" s="916"/>
      <c r="AH168" s="160"/>
      <c r="AI168" s="160"/>
      <c r="AJ168" s="160"/>
      <c r="AK168" s="160"/>
      <c r="AL168" s="160"/>
      <c r="AM168" s="160"/>
      <c r="AN168" s="160"/>
      <c r="AO168" s="159"/>
    </row>
    <row r="169" spans="2:41" ht="3.6" customHeight="1" x14ac:dyDescent="0.45">
      <c r="B169" s="167"/>
      <c r="I169" s="166"/>
      <c r="M169" s="166"/>
      <c r="N169" s="173"/>
      <c r="O169" s="172"/>
      <c r="P169" s="172"/>
      <c r="Q169" s="171"/>
      <c r="R169" s="173"/>
      <c r="S169" s="172"/>
      <c r="T169" s="172"/>
      <c r="U169" s="172"/>
      <c r="V169" s="172"/>
      <c r="W169" s="172"/>
      <c r="X169" s="172"/>
      <c r="Y169" s="172"/>
      <c r="Z169" s="172"/>
      <c r="AA169" s="171"/>
      <c r="AB169" s="173"/>
      <c r="AC169" s="172"/>
      <c r="AD169" s="172"/>
      <c r="AE169" s="171"/>
      <c r="AF169" s="173"/>
      <c r="AG169" s="172"/>
      <c r="AH169" s="172"/>
      <c r="AI169" s="172"/>
      <c r="AJ169" s="172"/>
      <c r="AK169" s="172"/>
      <c r="AL169" s="172"/>
      <c r="AM169" s="172"/>
      <c r="AN169" s="172"/>
      <c r="AO169" s="171"/>
    </row>
    <row r="170" spans="2:41" ht="13.35" customHeight="1" x14ac:dyDescent="0.45">
      <c r="B170" s="167"/>
      <c r="I170" s="166"/>
      <c r="J170" s="115" t="s">
        <v>795</v>
      </c>
      <c r="M170" s="166"/>
      <c r="N170" s="167" t="s">
        <v>777</v>
      </c>
      <c r="Q170" s="166"/>
      <c r="R170" s="167"/>
      <c r="S170" s="917"/>
      <c r="T170" s="918"/>
      <c r="V170" s="182"/>
      <c r="W170" s="115" t="s">
        <v>76</v>
      </c>
      <c r="X170" s="182"/>
      <c r="Y170" s="115" t="s">
        <v>77</v>
      </c>
      <c r="Z170" s="182"/>
      <c r="AA170" s="166" t="s">
        <v>78</v>
      </c>
      <c r="AB170" s="167" t="s">
        <v>776</v>
      </c>
      <c r="AE170" s="166"/>
      <c r="AF170" s="167"/>
      <c r="AG170" s="917"/>
      <c r="AH170" s="918"/>
      <c r="AJ170" s="182"/>
      <c r="AK170" s="115" t="s">
        <v>76</v>
      </c>
      <c r="AL170" s="182"/>
      <c r="AM170" s="115" t="s">
        <v>77</v>
      </c>
      <c r="AN170" s="182"/>
      <c r="AO170" s="166" t="s">
        <v>78</v>
      </c>
    </row>
    <row r="171" spans="2:41" ht="3.6" customHeight="1" x14ac:dyDescent="0.45">
      <c r="B171" s="167"/>
      <c r="I171" s="166"/>
      <c r="M171" s="166"/>
      <c r="N171" s="161"/>
      <c r="O171" s="160"/>
      <c r="P171" s="160"/>
      <c r="Q171" s="159"/>
      <c r="R171" s="161"/>
      <c r="S171" s="160"/>
      <c r="T171" s="160"/>
      <c r="U171" s="160"/>
      <c r="V171" s="160"/>
      <c r="W171" s="160"/>
      <c r="X171" s="160"/>
      <c r="Y171" s="160"/>
      <c r="Z171" s="160"/>
      <c r="AA171" s="159"/>
      <c r="AB171" s="161"/>
      <c r="AC171" s="160"/>
      <c r="AD171" s="160"/>
      <c r="AE171" s="159"/>
      <c r="AF171" s="161"/>
      <c r="AG171" s="160"/>
      <c r="AH171" s="160"/>
      <c r="AI171" s="160"/>
      <c r="AJ171" s="160"/>
      <c r="AK171" s="160"/>
      <c r="AL171" s="160"/>
      <c r="AM171" s="160"/>
      <c r="AN171" s="160"/>
      <c r="AO171" s="159"/>
    </row>
    <row r="172" spans="2:41" ht="3.6" customHeight="1" x14ac:dyDescent="0.45">
      <c r="B172" s="167"/>
      <c r="I172" s="166"/>
      <c r="M172" s="166"/>
      <c r="N172" s="173"/>
      <c r="O172" s="172"/>
      <c r="P172" s="172"/>
      <c r="Q172" s="171"/>
      <c r="R172" s="173"/>
      <c r="S172" s="172"/>
      <c r="T172" s="172"/>
      <c r="U172" s="172"/>
      <c r="V172" s="172"/>
      <c r="W172" s="172"/>
      <c r="X172" s="172"/>
      <c r="Y172" s="172"/>
      <c r="Z172" s="172"/>
      <c r="AA172" s="171"/>
      <c r="AB172" s="173"/>
      <c r="AC172" s="172"/>
      <c r="AD172" s="172"/>
      <c r="AE172" s="171"/>
      <c r="AF172" s="922"/>
      <c r="AG172" s="923"/>
      <c r="AH172" s="923"/>
      <c r="AI172" s="923"/>
      <c r="AJ172" s="923"/>
      <c r="AK172" s="923"/>
      <c r="AL172" s="923"/>
      <c r="AM172" s="923"/>
      <c r="AN172" s="923"/>
      <c r="AO172" s="924"/>
    </row>
    <row r="173" spans="2:41" ht="13.35" customHeight="1" x14ac:dyDescent="0.45">
      <c r="B173" s="167"/>
      <c r="I173" s="166"/>
      <c r="M173" s="166"/>
      <c r="N173" s="167" t="s">
        <v>775</v>
      </c>
      <c r="Q173" s="166"/>
      <c r="R173" s="167"/>
      <c r="S173" s="917"/>
      <c r="T173" s="943"/>
      <c r="U173" s="943"/>
      <c r="V173" s="943"/>
      <c r="W173" s="943"/>
      <c r="X173" s="943"/>
      <c r="Y173" s="943"/>
      <c r="Z173" s="943"/>
      <c r="AA173" s="918"/>
      <c r="AB173" s="167" t="s">
        <v>774</v>
      </c>
      <c r="AE173" s="166"/>
      <c r="AF173" s="911"/>
      <c r="AG173" s="912"/>
      <c r="AH173" s="912"/>
      <c r="AI173" s="912"/>
      <c r="AJ173" s="912"/>
      <c r="AK173" s="912"/>
      <c r="AL173" s="912"/>
      <c r="AM173" s="912"/>
      <c r="AN173" s="912"/>
      <c r="AO173" s="913"/>
    </row>
    <row r="174" spans="2:41" ht="3.6" customHeight="1" x14ac:dyDescent="0.45">
      <c r="B174" s="167"/>
      <c r="I174" s="166"/>
      <c r="M174" s="166"/>
      <c r="N174" s="161"/>
      <c r="O174" s="160"/>
      <c r="P174" s="160"/>
      <c r="Q174" s="159"/>
      <c r="R174" s="161"/>
      <c r="S174" s="160"/>
      <c r="T174" s="160"/>
      <c r="U174" s="160"/>
      <c r="V174" s="160"/>
      <c r="W174" s="160"/>
      <c r="X174" s="160"/>
      <c r="Y174" s="160"/>
      <c r="Z174" s="160"/>
      <c r="AA174" s="159"/>
      <c r="AB174" s="161"/>
      <c r="AC174" s="160"/>
      <c r="AD174" s="160"/>
      <c r="AE174" s="159"/>
      <c r="AF174" s="914"/>
      <c r="AG174" s="915"/>
      <c r="AH174" s="915"/>
      <c r="AI174" s="915"/>
      <c r="AJ174" s="915"/>
      <c r="AK174" s="915"/>
      <c r="AL174" s="915"/>
      <c r="AM174" s="915"/>
      <c r="AN174" s="915"/>
      <c r="AO174" s="916"/>
    </row>
    <row r="175" spans="2:41" ht="3.6" customHeight="1" x14ac:dyDescent="0.45">
      <c r="B175" s="167"/>
      <c r="I175" s="166"/>
      <c r="M175" s="166"/>
      <c r="N175" s="173"/>
      <c r="O175" s="172"/>
      <c r="P175" s="172"/>
      <c r="Q175" s="171"/>
      <c r="R175" s="922"/>
      <c r="S175" s="923"/>
      <c r="T175" s="923"/>
      <c r="U175" s="923"/>
      <c r="V175" s="923"/>
      <c r="W175" s="923"/>
      <c r="X175" s="923"/>
      <c r="Y175" s="923"/>
      <c r="Z175" s="923"/>
      <c r="AA175" s="923"/>
      <c r="AB175" s="923"/>
      <c r="AC175" s="923"/>
      <c r="AD175" s="923"/>
      <c r="AE175" s="923"/>
      <c r="AF175" s="923"/>
      <c r="AG175" s="923"/>
      <c r="AH175" s="923"/>
      <c r="AI175" s="923"/>
      <c r="AJ175" s="923"/>
      <c r="AK175" s="923"/>
      <c r="AL175" s="923"/>
      <c r="AM175" s="923"/>
      <c r="AN175" s="923"/>
      <c r="AO175" s="924"/>
    </row>
    <row r="176" spans="2:41" ht="13.35" customHeight="1" x14ac:dyDescent="0.45">
      <c r="B176" s="167"/>
      <c r="I176" s="166"/>
      <c r="M176" s="166"/>
      <c r="N176" s="167" t="s">
        <v>43</v>
      </c>
      <c r="Q176" s="166"/>
      <c r="R176" s="911"/>
      <c r="S176" s="912"/>
      <c r="T176" s="912"/>
      <c r="U176" s="912"/>
      <c r="V176" s="912"/>
      <c r="W176" s="912"/>
      <c r="X176" s="912"/>
      <c r="Y176" s="912"/>
      <c r="Z176" s="912"/>
      <c r="AA176" s="912"/>
      <c r="AB176" s="912"/>
      <c r="AC176" s="912"/>
      <c r="AD176" s="912"/>
      <c r="AE176" s="912"/>
      <c r="AF176" s="912"/>
      <c r="AG176" s="912"/>
      <c r="AH176" s="912"/>
      <c r="AI176" s="912"/>
      <c r="AJ176" s="912"/>
      <c r="AK176" s="912"/>
      <c r="AL176" s="912"/>
      <c r="AM176" s="912"/>
      <c r="AN176" s="912"/>
      <c r="AO176" s="913"/>
    </row>
    <row r="177" spans="2:41" ht="3.6" customHeight="1" x14ac:dyDescent="0.45">
      <c r="B177" s="167"/>
      <c r="I177" s="166"/>
      <c r="J177" s="160"/>
      <c r="K177" s="160"/>
      <c r="L177" s="160"/>
      <c r="M177" s="159"/>
      <c r="N177" s="161"/>
      <c r="O177" s="160"/>
      <c r="P177" s="160"/>
      <c r="Q177" s="159"/>
      <c r="R177" s="914"/>
      <c r="S177" s="915"/>
      <c r="T177" s="915"/>
      <c r="U177" s="915"/>
      <c r="V177" s="915"/>
      <c r="W177" s="915"/>
      <c r="X177" s="915"/>
      <c r="Y177" s="915"/>
      <c r="Z177" s="915"/>
      <c r="AA177" s="915"/>
      <c r="AB177" s="915"/>
      <c r="AC177" s="915"/>
      <c r="AD177" s="915"/>
      <c r="AE177" s="915"/>
      <c r="AF177" s="915"/>
      <c r="AG177" s="915"/>
      <c r="AH177" s="915"/>
      <c r="AI177" s="915"/>
      <c r="AJ177" s="915"/>
      <c r="AK177" s="915"/>
      <c r="AL177" s="915"/>
      <c r="AM177" s="915"/>
      <c r="AN177" s="915"/>
      <c r="AO177" s="916"/>
    </row>
    <row r="178" spans="2:41" ht="3.6" customHeight="1" x14ac:dyDescent="0.45">
      <c r="B178" s="167"/>
      <c r="I178" s="166"/>
      <c r="J178" s="172"/>
      <c r="K178" s="172"/>
      <c r="L178" s="172"/>
      <c r="M178" s="171"/>
      <c r="N178" s="173"/>
      <c r="O178" s="172"/>
      <c r="P178" s="172"/>
      <c r="Q178" s="171"/>
      <c r="R178" s="922" t="str">
        <f>IF(変更_2!J38&lt;&gt;"",変更_2!J38,"")</f>
        <v/>
      </c>
      <c r="S178" s="923"/>
      <c r="T178" s="923"/>
      <c r="U178" s="923"/>
      <c r="V178" s="923"/>
      <c r="W178" s="923"/>
      <c r="X178" s="923"/>
      <c r="Y178" s="923"/>
      <c r="Z178" s="923"/>
      <c r="AA178" s="923"/>
      <c r="AB178" s="923"/>
      <c r="AC178" s="923"/>
      <c r="AD178" s="923"/>
      <c r="AE178" s="923"/>
      <c r="AF178" s="924"/>
      <c r="AH178" s="172"/>
      <c r="AI178" s="172"/>
      <c r="AJ178" s="172"/>
      <c r="AK178" s="172"/>
      <c r="AL178" s="172"/>
      <c r="AM178" s="172"/>
      <c r="AN178" s="172"/>
      <c r="AO178" s="171"/>
    </row>
    <row r="179" spans="2:41" ht="13.35" customHeight="1" x14ac:dyDescent="0.45">
      <c r="B179" s="167"/>
      <c r="I179" s="166"/>
      <c r="M179" s="166"/>
      <c r="N179" s="167" t="s">
        <v>780</v>
      </c>
      <c r="Q179" s="166"/>
      <c r="R179" s="911"/>
      <c r="S179" s="912"/>
      <c r="T179" s="912"/>
      <c r="U179" s="912"/>
      <c r="V179" s="912"/>
      <c r="W179" s="912"/>
      <c r="X179" s="912"/>
      <c r="Y179" s="912"/>
      <c r="Z179" s="912"/>
      <c r="AA179" s="912"/>
      <c r="AB179" s="912"/>
      <c r="AC179" s="912"/>
      <c r="AD179" s="912"/>
      <c r="AE179" s="912"/>
      <c r="AF179" s="913"/>
      <c r="AG179" s="167"/>
      <c r="AH179" s="184"/>
      <c r="AO179" s="166"/>
    </row>
    <row r="180" spans="2:41" ht="3.6" customHeight="1" x14ac:dyDescent="0.45">
      <c r="B180" s="167"/>
      <c r="I180" s="166"/>
      <c r="M180" s="166"/>
      <c r="N180" s="161"/>
      <c r="O180" s="160"/>
      <c r="P180" s="160"/>
      <c r="Q180" s="159"/>
      <c r="R180" s="914"/>
      <c r="S180" s="915"/>
      <c r="T180" s="915"/>
      <c r="U180" s="915"/>
      <c r="V180" s="915"/>
      <c r="W180" s="915"/>
      <c r="X180" s="915"/>
      <c r="Y180" s="915"/>
      <c r="Z180" s="915"/>
      <c r="AA180" s="915"/>
      <c r="AB180" s="915"/>
      <c r="AC180" s="915"/>
      <c r="AD180" s="915"/>
      <c r="AE180" s="915"/>
      <c r="AF180" s="916"/>
      <c r="AG180" s="161"/>
      <c r="AH180" s="160"/>
      <c r="AI180" s="160"/>
      <c r="AJ180" s="160"/>
      <c r="AK180" s="160"/>
      <c r="AL180" s="160"/>
      <c r="AM180" s="160"/>
      <c r="AN180" s="160"/>
      <c r="AO180" s="159"/>
    </row>
    <row r="181" spans="2:41" ht="3.6" customHeight="1" x14ac:dyDescent="0.45">
      <c r="B181" s="167"/>
      <c r="I181" s="166"/>
      <c r="M181" s="166"/>
      <c r="N181" s="173"/>
      <c r="O181" s="172"/>
      <c r="P181" s="172"/>
      <c r="Q181" s="171"/>
      <c r="R181" s="983" t="str">
        <f>許可申請_1!L16&amp;変更_2!J61</f>
        <v/>
      </c>
      <c r="S181" s="923"/>
      <c r="T181" s="923"/>
      <c r="U181" s="923"/>
      <c r="V181" s="923"/>
      <c r="W181" s="923"/>
      <c r="X181" s="923"/>
      <c r="Y181" s="923"/>
      <c r="Z181" s="923"/>
      <c r="AA181" s="923"/>
      <c r="AB181" s="923"/>
      <c r="AC181" s="923"/>
      <c r="AD181" s="923"/>
      <c r="AE181" s="923"/>
      <c r="AF181" s="924"/>
      <c r="AJ181" s="172"/>
      <c r="AK181" s="172"/>
      <c r="AL181" s="172"/>
      <c r="AM181" s="172"/>
      <c r="AN181" s="172"/>
      <c r="AO181" s="171"/>
    </row>
    <row r="182" spans="2:41" ht="13.35" customHeight="1" x14ac:dyDescent="0.45">
      <c r="B182" s="167"/>
      <c r="I182" s="166"/>
      <c r="M182" s="166"/>
      <c r="N182" s="167" t="s">
        <v>50</v>
      </c>
      <c r="Q182" s="166"/>
      <c r="R182" s="911"/>
      <c r="S182" s="912"/>
      <c r="T182" s="912"/>
      <c r="U182" s="912"/>
      <c r="V182" s="912"/>
      <c r="W182" s="912"/>
      <c r="X182" s="912"/>
      <c r="Y182" s="912"/>
      <c r="Z182" s="912"/>
      <c r="AA182" s="912"/>
      <c r="AB182" s="912"/>
      <c r="AC182" s="912"/>
      <c r="AD182" s="912"/>
      <c r="AE182" s="912"/>
      <c r="AF182" s="913"/>
      <c r="AH182" s="185" t="str">
        <f>IF(OR(許可申請_1!AA16=コードマスタ!U3,変更_2!Z61=コードマスタ!U3),コードマスタ!U3,"☐")</f>
        <v>☐</v>
      </c>
      <c r="AI182" s="115" t="s">
        <v>779</v>
      </c>
      <c r="AO182" s="166"/>
    </row>
    <row r="183" spans="2:41" ht="3.6" customHeight="1" x14ac:dyDescent="0.45">
      <c r="B183" s="167"/>
      <c r="I183" s="166"/>
      <c r="M183" s="166"/>
      <c r="N183" s="161"/>
      <c r="O183" s="160"/>
      <c r="P183" s="160"/>
      <c r="Q183" s="159"/>
      <c r="R183" s="914"/>
      <c r="S183" s="915"/>
      <c r="T183" s="915"/>
      <c r="U183" s="915"/>
      <c r="V183" s="915"/>
      <c r="W183" s="915"/>
      <c r="X183" s="915"/>
      <c r="Y183" s="915"/>
      <c r="Z183" s="915"/>
      <c r="AA183" s="915"/>
      <c r="AB183" s="915"/>
      <c r="AC183" s="915"/>
      <c r="AD183" s="915"/>
      <c r="AE183" s="915"/>
      <c r="AF183" s="916"/>
      <c r="AH183" s="160"/>
      <c r="AI183" s="160"/>
      <c r="AJ183" s="160"/>
      <c r="AK183" s="160"/>
      <c r="AL183" s="160"/>
      <c r="AM183" s="160"/>
      <c r="AN183" s="160"/>
      <c r="AO183" s="159"/>
    </row>
    <row r="184" spans="2:41" ht="3.6" customHeight="1" x14ac:dyDescent="0.45">
      <c r="B184" s="167"/>
      <c r="I184" s="166"/>
      <c r="M184" s="166"/>
      <c r="N184" s="173"/>
      <c r="O184" s="172"/>
      <c r="P184" s="172"/>
      <c r="Q184" s="171"/>
      <c r="R184" s="173"/>
      <c r="S184" s="172"/>
      <c r="T184" s="172"/>
      <c r="U184" s="172"/>
      <c r="V184" s="172"/>
      <c r="W184" s="172"/>
      <c r="X184" s="172"/>
      <c r="Y184" s="172"/>
      <c r="Z184" s="172"/>
      <c r="AA184" s="171"/>
      <c r="AB184" s="173"/>
      <c r="AC184" s="172"/>
      <c r="AD184" s="172"/>
      <c r="AE184" s="171"/>
      <c r="AF184" s="173"/>
      <c r="AG184" s="172"/>
      <c r="AH184" s="172"/>
      <c r="AI184" s="172"/>
      <c r="AJ184" s="172"/>
      <c r="AK184" s="172"/>
      <c r="AL184" s="172"/>
      <c r="AM184" s="172"/>
      <c r="AN184" s="172"/>
      <c r="AO184" s="171"/>
    </row>
    <row r="185" spans="2:41" ht="13.35" customHeight="1" x14ac:dyDescent="0.45">
      <c r="B185" s="167"/>
      <c r="I185" s="166"/>
      <c r="J185" s="115" t="s">
        <v>794</v>
      </c>
      <c r="M185" s="166"/>
      <c r="N185" s="167" t="s">
        <v>777</v>
      </c>
      <c r="Q185" s="166"/>
      <c r="R185" s="167"/>
      <c r="S185" s="917"/>
      <c r="T185" s="918"/>
      <c r="V185" s="182"/>
      <c r="W185" s="115" t="s">
        <v>76</v>
      </c>
      <c r="X185" s="182"/>
      <c r="Y185" s="115" t="s">
        <v>77</v>
      </c>
      <c r="Z185" s="182"/>
      <c r="AA185" s="166" t="s">
        <v>78</v>
      </c>
      <c r="AB185" s="167" t="s">
        <v>776</v>
      </c>
      <c r="AE185" s="166"/>
      <c r="AF185" s="167"/>
      <c r="AG185" s="917"/>
      <c r="AH185" s="918"/>
      <c r="AJ185" s="182"/>
      <c r="AK185" s="115" t="s">
        <v>76</v>
      </c>
      <c r="AL185" s="182"/>
      <c r="AM185" s="115" t="s">
        <v>77</v>
      </c>
      <c r="AN185" s="182"/>
      <c r="AO185" s="166" t="s">
        <v>78</v>
      </c>
    </row>
    <row r="186" spans="2:41" ht="3.6" customHeight="1" x14ac:dyDescent="0.45">
      <c r="B186" s="167"/>
      <c r="I186" s="166"/>
      <c r="M186" s="166"/>
      <c r="N186" s="161"/>
      <c r="O186" s="160"/>
      <c r="P186" s="160"/>
      <c r="Q186" s="159"/>
      <c r="R186" s="161"/>
      <c r="S186" s="160"/>
      <c r="T186" s="160"/>
      <c r="U186" s="160"/>
      <c r="V186" s="160"/>
      <c r="W186" s="160"/>
      <c r="X186" s="160"/>
      <c r="Y186" s="160"/>
      <c r="Z186" s="160"/>
      <c r="AA186" s="159"/>
      <c r="AB186" s="161"/>
      <c r="AC186" s="160"/>
      <c r="AD186" s="160"/>
      <c r="AE186" s="159"/>
      <c r="AF186" s="161"/>
      <c r="AG186" s="160"/>
      <c r="AH186" s="160"/>
      <c r="AI186" s="160"/>
      <c r="AJ186" s="160"/>
      <c r="AK186" s="160"/>
      <c r="AL186" s="160"/>
      <c r="AM186" s="160"/>
      <c r="AN186" s="160"/>
      <c r="AO186" s="159"/>
    </row>
    <row r="187" spans="2:41" ht="3.6" customHeight="1" x14ac:dyDescent="0.45">
      <c r="B187" s="167"/>
      <c r="I187" s="166"/>
      <c r="M187" s="166"/>
      <c r="N187" s="173"/>
      <c r="O187" s="172"/>
      <c r="P187" s="172"/>
      <c r="Q187" s="171"/>
      <c r="R187" s="173"/>
      <c r="S187" s="172"/>
      <c r="T187" s="172"/>
      <c r="U187" s="172"/>
      <c r="V187" s="172"/>
      <c r="W187" s="172"/>
      <c r="X187" s="172"/>
      <c r="Y187" s="172"/>
      <c r="Z187" s="172"/>
      <c r="AA187" s="171"/>
      <c r="AB187" s="173"/>
      <c r="AC187" s="172"/>
      <c r="AD187" s="172"/>
      <c r="AE187" s="171"/>
      <c r="AF187" s="922"/>
      <c r="AG187" s="923"/>
      <c r="AH187" s="923"/>
      <c r="AI187" s="923"/>
      <c r="AJ187" s="923"/>
      <c r="AK187" s="923"/>
      <c r="AL187" s="923"/>
      <c r="AM187" s="923"/>
      <c r="AN187" s="923"/>
      <c r="AO187" s="924"/>
    </row>
    <row r="188" spans="2:41" ht="13.35" customHeight="1" x14ac:dyDescent="0.45">
      <c r="B188" s="167"/>
      <c r="I188" s="166"/>
      <c r="M188" s="166"/>
      <c r="N188" s="167" t="s">
        <v>775</v>
      </c>
      <c r="Q188" s="166"/>
      <c r="R188" s="167"/>
      <c r="S188" s="917"/>
      <c r="T188" s="943"/>
      <c r="U188" s="943"/>
      <c r="V188" s="943"/>
      <c r="W188" s="943"/>
      <c r="X188" s="943"/>
      <c r="Y188" s="943"/>
      <c r="Z188" s="943"/>
      <c r="AA188" s="918"/>
      <c r="AB188" s="167" t="s">
        <v>774</v>
      </c>
      <c r="AE188" s="166"/>
      <c r="AF188" s="911"/>
      <c r="AG188" s="912"/>
      <c r="AH188" s="912"/>
      <c r="AI188" s="912"/>
      <c r="AJ188" s="912"/>
      <c r="AK188" s="912"/>
      <c r="AL188" s="912"/>
      <c r="AM188" s="912"/>
      <c r="AN188" s="912"/>
      <c r="AO188" s="913"/>
    </row>
    <row r="189" spans="2:41" ht="3.6" customHeight="1" x14ac:dyDescent="0.45">
      <c r="B189" s="167"/>
      <c r="I189" s="166"/>
      <c r="M189" s="166"/>
      <c r="N189" s="161"/>
      <c r="O189" s="160"/>
      <c r="P189" s="160"/>
      <c r="Q189" s="159"/>
      <c r="R189" s="161"/>
      <c r="S189" s="160"/>
      <c r="T189" s="160"/>
      <c r="U189" s="160"/>
      <c r="V189" s="160"/>
      <c r="W189" s="160"/>
      <c r="X189" s="160"/>
      <c r="Y189" s="160"/>
      <c r="Z189" s="160"/>
      <c r="AA189" s="159"/>
      <c r="AB189" s="161"/>
      <c r="AC189" s="160"/>
      <c r="AD189" s="160"/>
      <c r="AE189" s="159"/>
      <c r="AF189" s="914"/>
      <c r="AG189" s="915"/>
      <c r="AH189" s="915"/>
      <c r="AI189" s="915"/>
      <c r="AJ189" s="915"/>
      <c r="AK189" s="915"/>
      <c r="AL189" s="915"/>
      <c r="AM189" s="915"/>
      <c r="AN189" s="915"/>
      <c r="AO189" s="916"/>
    </row>
    <row r="190" spans="2:41" ht="3.6" customHeight="1" x14ac:dyDescent="0.45">
      <c r="B190" s="167"/>
      <c r="I190" s="166"/>
      <c r="M190" s="166"/>
      <c r="N190" s="173"/>
      <c r="O190" s="172"/>
      <c r="P190" s="172"/>
      <c r="Q190" s="171"/>
      <c r="R190" s="922"/>
      <c r="S190" s="923"/>
      <c r="T190" s="923"/>
      <c r="U190" s="923"/>
      <c r="V190" s="923"/>
      <c r="W190" s="923"/>
      <c r="X190" s="923"/>
      <c r="Y190" s="923"/>
      <c r="Z190" s="923"/>
      <c r="AA190" s="923"/>
      <c r="AB190" s="923"/>
      <c r="AC190" s="923"/>
      <c r="AD190" s="923"/>
      <c r="AE190" s="923"/>
      <c r="AF190" s="923"/>
      <c r="AG190" s="923"/>
      <c r="AH190" s="923"/>
      <c r="AI190" s="923"/>
      <c r="AJ190" s="923"/>
      <c r="AK190" s="923"/>
      <c r="AL190" s="923"/>
      <c r="AM190" s="923"/>
      <c r="AN190" s="923"/>
      <c r="AO190" s="924"/>
    </row>
    <row r="191" spans="2:41" ht="13.35" customHeight="1" x14ac:dyDescent="0.45">
      <c r="B191" s="167"/>
      <c r="I191" s="166"/>
      <c r="M191" s="166"/>
      <c r="N191" s="167" t="s">
        <v>43</v>
      </c>
      <c r="Q191" s="166"/>
      <c r="R191" s="911"/>
      <c r="S191" s="912"/>
      <c r="T191" s="912"/>
      <c r="U191" s="912"/>
      <c r="V191" s="912"/>
      <c r="W191" s="912"/>
      <c r="X191" s="912"/>
      <c r="Y191" s="912"/>
      <c r="Z191" s="912"/>
      <c r="AA191" s="912"/>
      <c r="AB191" s="912"/>
      <c r="AC191" s="912"/>
      <c r="AD191" s="912"/>
      <c r="AE191" s="912"/>
      <c r="AF191" s="912"/>
      <c r="AG191" s="912"/>
      <c r="AH191" s="912"/>
      <c r="AI191" s="912"/>
      <c r="AJ191" s="912"/>
      <c r="AK191" s="912"/>
      <c r="AL191" s="912"/>
      <c r="AM191" s="912"/>
      <c r="AN191" s="912"/>
      <c r="AO191" s="913"/>
    </row>
    <row r="192" spans="2:41" ht="3.6" customHeight="1" x14ac:dyDescent="0.45">
      <c r="B192" s="167"/>
      <c r="I192" s="166"/>
      <c r="J192" s="160"/>
      <c r="K192" s="160"/>
      <c r="L192" s="160"/>
      <c r="M192" s="159"/>
      <c r="N192" s="161"/>
      <c r="O192" s="160"/>
      <c r="P192" s="160"/>
      <c r="Q192" s="159"/>
      <c r="R192" s="914"/>
      <c r="S192" s="915"/>
      <c r="T192" s="915"/>
      <c r="U192" s="915"/>
      <c r="V192" s="915"/>
      <c r="W192" s="915"/>
      <c r="X192" s="915"/>
      <c r="Y192" s="915"/>
      <c r="Z192" s="915"/>
      <c r="AA192" s="915"/>
      <c r="AB192" s="915"/>
      <c r="AC192" s="915"/>
      <c r="AD192" s="915"/>
      <c r="AE192" s="915"/>
      <c r="AF192" s="915"/>
      <c r="AG192" s="915"/>
      <c r="AH192" s="915"/>
      <c r="AI192" s="915"/>
      <c r="AJ192" s="915"/>
      <c r="AK192" s="915"/>
      <c r="AL192" s="915"/>
      <c r="AM192" s="915"/>
      <c r="AN192" s="915"/>
      <c r="AO192" s="916"/>
    </row>
    <row r="193" spans="2:41" ht="3.6" customHeight="1" x14ac:dyDescent="0.45">
      <c r="B193" s="167"/>
      <c r="I193" s="166"/>
      <c r="J193" s="172"/>
      <c r="K193" s="172"/>
      <c r="L193" s="172"/>
      <c r="M193" s="171"/>
      <c r="N193" s="173"/>
      <c r="O193" s="172"/>
      <c r="P193" s="172"/>
      <c r="Q193" s="171"/>
      <c r="R193" s="922" t="str">
        <f>IF(変更_2!J39&lt;&gt;"",変更_2!J39,"")</f>
        <v/>
      </c>
      <c r="S193" s="923"/>
      <c r="T193" s="923"/>
      <c r="U193" s="923"/>
      <c r="V193" s="923"/>
      <c r="W193" s="923"/>
      <c r="X193" s="923"/>
      <c r="Y193" s="923"/>
      <c r="Z193" s="923"/>
      <c r="AA193" s="923"/>
      <c r="AB193" s="923"/>
      <c r="AC193" s="923"/>
      <c r="AD193" s="923"/>
      <c r="AE193" s="923"/>
      <c r="AF193" s="924"/>
      <c r="AH193" s="172"/>
      <c r="AI193" s="172"/>
      <c r="AJ193" s="172"/>
      <c r="AK193" s="172"/>
      <c r="AL193" s="172"/>
      <c r="AM193" s="172"/>
      <c r="AN193" s="172"/>
      <c r="AO193" s="171"/>
    </row>
    <row r="194" spans="2:41" ht="13.35" customHeight="1" x14ac:dyDescent="0.45">
      <c r="B194" s="167"/>
      <c r="I194" s="166"/>
      <c r="M194" s="166"/>
      <c r="N194" s="167" t="s">
        <v>780</v>
      </c>
      <c r="Q194" s="166"/>
      <c r="R194" s="911"/>
      <c r="S194" s="912"/>
      <c r="T194" s="912"/>
      <c r="U194" s="912"/>
      <c r="V194" s="912"/>
      <c r="W194" s="912"/>
      <c r="X194" s="912"/>
      <c r="Y194" s="912"/>
      <c r="Z194" s="912"/>
      <c r="AA194" s="912"/>
      <c r="AB194" s="912"/>
      <c r="AC194" s="912"/>
      <c r="AD194" s="912"/>
      <c r="AE194" s="912"/>
      <c r="AF194" s="913"/>
      <c r="AG194" s="167"/>
      <c r="AH194" s="184"/>
      <c r="AO194" s="166"/>
    </row>
    <row r="195" spans="2:41" ht="3.6" customHeight="1" x14ac:dyDescent="0.45">
      <c r="B195" s="167"/>
      <c r="I195" s="166"/>
      <c r="M195" s="166"/>
      <c r="N195" s="161"/>
      <c r="O195" s="160"/>
      <c r="P195" s="160"/>
      <c r="Q195" s="159"/>
      <c r="R195" s="914"/>
      <c r="S195" s="915"/>
      <c r="T195" s="915"/>
      <c r="U195" s="915"/>
      <c r="V195" s="915"/>
      <c r="W195" s="915"/>
      <c r="X195" s="915"/>
      <c r="Y195" s="915"/>
      <c r="Z195" s="915"/>
      <c r="AA195" s="915"/>
      <c r="AB195" s="915"/>
      <c r="AC195" s="915"/>
      <c r="AD195" s="915"/>
      <c r="AE195" s="915"/>
      <c r="AF195" s="916"/>
      <c r="AG195" s="161"/>
      <c r="AH195" s="160"/>
      <c r="AI195" s="160"/>
      <c r="AJ195" s="160"/>
      <c r="AK195" s="160"/>
      <c r="AL195" s="160"/>
      <c r="AM195" s="160"/>
      <c r="AN195" s="160"/>
      <c r="AO195" s="159"/>
    </row>
    <row r="196" spans="2:41" ht="3.6" customHeight="1" x14ac:dyDescent="0.45">
      <c r="B196" s="167"/>
      <c r="I196" s="166"/>
      <c r="M196" s="166"/>
      <c r="N196" s="173"/>
      <c r="O196" s="172"/>
      <c r="P196" s="172"/>
      <c r="Q196" s="171"/>
      <c r="R196" s="983" t="str">
        <f>許可申請_1!L17&amp;変更_2!J62</f>
        <v/>
      </c>
      <c r="S196" s="923"/>
      <c r="T196" s="923"/>
      <c r="U196" s="923"/>
      <c r="V196" s="923"/>
      <c r="W196" s="923"/>
      <c r="X196" s="923"/>
      <c r="Y196" s="923"/>
      <c r="Z196" s="923"/>
      <c r="AA196" s="923"/>
      <c r="AB196" s="923"/>
      <c r="AC196" s="923"/>
      <c r="AD196" s="923"/>
      <c r="AE196" s="923"/>
      <c r="AF196" s="924"/>
      <c r="AJ196" s="172"/>
      <c r="AK196" s="172"/>
      <c r="AL196" s="172"/>
      <c r="AM196" s="172"/>
      <c r="AN196" s="172"/>
      <c r="AO196" s="171"/>
    </row>
    <row r="197" spans="2:41" ht="13.35" customHeight="1" x14ac:dyDescent="0.45">
      <c r="B197" s="167"/>
      <c r="I197" s="166"/>
      <c r="M197" s="166"/>
      <c r="N197" s="167" t="s">
        <v>50</v>
      </c>
      <c r="Q197" s="166"/>
      <c r="R197" s="911"/>
      <c r="S197" s="912"/>
      <c r="T197" s="912"/>
      <c r="U197" s="912"/>
      <c r="V197" s="912"/>
      <c r="W197" s="912"/>
      <c r="X197" s="912"/>
      <c r="Y197" s="912"/>
      <c r="Z197" s="912"/>
      <c r="AA197" s="912"/>
      <c r="AB197" s="912"/>
      <c r="AC197" s="912"/>
      <c r="AD197" s="912"/>
      <c r="AE197" s="912"/>
      <c r="AF197" s="913"/>
      <c r="AH197" s="185" t="str">
        <f>IF(OR(許可申請_1!AA17=コードマスタ!U3,変更_2!Z62=コードマスタ!U3),コードマスタ!U3,"☐")</f>
        <v>☐</v>
      </c>
      <c r="AI197" s="115" t="s">
        <v>779</v>
      </c>
      <c r="AO197" s="166"/>
    </row>
    <row r="198" spans="2:41" ht="3.6" customHeight="1" x14ac:dyDescent="0.45">
      <c r="B198" s="167"/>
      <c r="I198" s="166"/>
      <c r="M198" s="166"/>
      <c r="N198" s="161"/>
      <c r="O198" s="160"/>
      <c r="P198" s="160"/>
      <c r="Q198" s="159"/>
      <c r="R198" s="914"/>
      <c r="S198" s="915"/>
      <c r="T198" s="915"/>
      <c r="U198" s="915"/>
      <c r="V198" s="915"/>
      <c r="W198" s="915"/>
      <c r="X198" s="915"/>
      <c r="Y198" s="915"/>
      <c r="Z198" s="915"/>
      <c r="AA198" s="915"/>
      <c r="AB198" s="915"/>
      <c r="AC198" s="915"/>
      <c r="AD198" s="915"/>
      <c r="AE198" s="915"/>
      <c r="AF198" s="916"/>
      <c r="AH198" s="160"/>
      <c r="AI198" s="160"/>
      <c r="AJ198" s="160"/>
      <c r="AK198" s="160"/>
      <c r="AL198" s="160"/>
      <c r="AM198" s="160"/>
      <c r="AN198" s="160"/>
      <c r="AO198" s="159"/>
    </row>
    <row r="199" spans="2:41" ht="3.6" customHeight="1" x14ac:dyDescent="0.45">
      <c r="B199" s="167"/>
      <c r="I199" s="166"/>
      <c r="M199" s="166"/>
      <c r="N199" s="173"/>
      <c r="O199" s="172"/>
      <c r="P199" s="172"/>
      <c r="Q199" s="171"/>
      <c r="R199" s="173"/>
      <c r="S199" s="172"/>
      <c r="T199" s="172"/>
      <c r="U199" s="172"/>
      <c r="V199" s="172"/>
      <c r="W199" s="172"/>
      <c r="X199" s="172"/>
      <c r="Y199" s="172"/>
      <c r="Z199" s="172"/>
      <c r="AA199" s="171"/>
      <c r="AB199" s="173"/>
      <c r="AC199" s="172"/>
      <c r="AD199" s="172"/>
      <c r="AE199" s="171"/>
      <c r="AF199" s="173"/>
      <c r="AG199" s="172"/>
      <c r="AH199" s="172"/>
      <c r="AI199" s="172"/>
      <c r="AJ199" s="172"/>
      <c r="AK199" s="172"/>
      <c r="AL199" s="172"/>
      <c r="AM199" s="172"/>
      <c r="AN199" s="172"/>
      <c r="AO199" s="171"/>
    </row>
    <row r="200" spans="2:41" ht="13.35" customHeight="1" x14ac:dyDescent="0.45">
      <c r="B200" s="167"/>
      <c r="I200" s="166"/>
      <c r="J200" s="115" t="s">
        <v>793</v>
      </c>
      <c r="M200" s="166"/>
      <c r="N200" s="167" t="s">
        <v>777</v>
      </c>
      <c r="Q200" s="166"/>
      <c r="R200" s="167"/>
      <c r="S200" s="917"/>
      <c r="T200" s="918"/>
      <c r="V200" s="182"/>
      <c r="W200" s="115" t="s">
        <v>76</v>
      </c>
      <c r="X200" s="182"/>
      <c r="Y200" s="115" t="s">
        <v>77</v>
      </c>
      <c r="Z200" s="182"/>
      <c r="AA200" s="166" t="s">
        <v>78</v>
      </c>
      <c r="AB200" s="167" t="s">
        <v>776</v>
      </c>
      <c r="AE200" s="166"/>
      <c r="AF200" s="167"/>
      <c r="AG200" s="917"/>
      <c r="AH200" s="918"/>
      <c r="AJ200" s="182"/>
      <c r="AK200" s="115" t="s">
        <v>76</v>
      </c>
      <c r="AL200" s="182"/>
      <c r="AM200" s="115" t="s">
        <v>77</v>
      </c>
      <c r="AN200" s="182"/>
      <c r="AO200" s="166" t="s">
        <v>78</v>
      </c>
    </row>
    <row r="201" spans="2:41" ht="3.6" customHeight="1" x14ac:dyDescent="0.45">
      <c r="B201" s="167"/>
      <c r="I201" s="166"/>
      <c r="M201" s="166"/>
      <c r="N201" s="161"/>
      <c r="O201" s="160"/>
      <c r="P201" s="160"/>
      <c r="Q201" s="159"/>
      <c r="R201" s="161"/>
      <c r="S201" s="160"/>
      <c r="T201" s="160"/>
      <c r="U201" s="160"/>
      <c r="V201" s="160"/>
      <c r="W201" s="160"/>
      <c r="X201" s="160"/>
      <c r="Y201" s="160"/>
      <c r="Z201" s="160"/>
      <c r="AA201" s="159"/>
      <c r="AB201" s="161"/>
      <c r="AC201" s="160"/>
      <c r="AD201" s="160"/>
      <c r="AE201" s="159"/>
      <c r="AF201" s="161"/>
      <c r="AG201" s="160"/>
      <c r="AH201" s="160"/>
      <c r="AI201" s="160"/>
      <c r="AJ201" s="160"/>
      <c r="AK201" s="160"/>
      <c r="AL201" s="160"/>
      <c r="AM201" s="160"/>
      <c r="AN201" s="160"/>
      <c r="AO201" s="159"/>
    </row>
    <row r="202" spans="2:41" ht="3.6" customHeight="1" x14ac:dyDescent="0.45">
      <c r="B202" s="167"/>
      <c r="I202" s="166"/>
      <c r="M202" s="166"/>
      <c r="N202" s="173"/>
      <c r="O202" s="172"/>
      <c r="P202" s="172"/>
      <c r="Q202" s="171"/>
      <c r="R202" s="173"/>
      <c r="S202" s="172"/>
      <c r="T202" s="172"/>
      <c r="U202" s="172"/>
      <c r="V202" s="172"/>
      <c r="W202" s="172"/>
      <c r="X202" s="172"/>
      <c r="Y202" s="172"/>
      <c r="Z202" s="172"/>
      <c r="AA202" s="171"/>
      <c r="AB202" s="173"/>
      <c r="AC202" s="172"/>
      <c r="AD202" s="172"/>
      <c r="AE202" s="171"/>
      <c r="AF202" s="922"/>
      <c r="AG202" s="923"/>
      <c r="AH202" s="923"/>
      <c r="AI202" s="923"/>
      <c r="AJ202" s="923"/>
      <c r="AK202" s="923"/>
      <c r="AL202" s="923"/>
      <c r="AM202" s="923"/>
      <c r="AN202" s="923"/>
      <c r="AO202" s="924"/>
    </row>
    <row r="203" spans="2:41" ht="13.35" customHeight="1" x14ac:dyDescent="0.45">
      <c r="B203" s="167"/>
      <c r="I203" s="166"/>
      <c r="M203" s="166"/>
      <c r="N203" s="167" t="s">
        <v>775</v>
      </c>
      <c r="Q203" s="166"/>
      <c r="R203" s="167"/>
      <c r="S203" s="917"/>
      <c r="T203" s="943"/>
      <c r="U203" s="943"/>
      <c r="V203" s="943"/>
      <c r="W203" s="943"/>
      <c r="X203" s="943"/>
      <c r="Y203" s="943"/>
      <c r="Z203" s="943"/>
      <c r="AA203" s="918"/>
      <c r="AB203" s="167" t="s">
        <v>774</v>
      </c>
      <c r="AE203" s="166"/>
      <c r="AF203" s="911"/>
      <c r="AG203" s="912"/>
      <c r="AH203" s="912"/>
      <c r="AI203" s="912"/>
      <c r="AJ203" s="912"/>
      <c r="AK203" s="912"/>
      <c r="AL203" s="912"/>
      <c r="AM203" s="912"/>
      <c r="AN203" s="912"/>
      <c r="AO203" s="913"/>
    </row>
    <row r="204" spans="2:41" ht="3.6" customHeight="1" x14ac:dyDescent="0.45">
      <c r="B204" s="167"/>
      <c r="I204" s="166"/>
      <c r="M204" s="166"/>
      <c r="N204" s="161"/>
      <c r="O204" s="160"/>
      <c r="P204" s="160"/>
      <c r="Q204" s="159"/>
      <c r="R204" s="161"/>
      <c r="S204" s="160"/>
      <c r="T204" s="160"/>
      <c r="U204" s="160"/>
      <c r="V204" s="160"/>
      <c r="W204" s="160"/>
      <c r="X204" s="160"/>
      <c r="Y204" s="160"/>
      <c r="Z204" s="160"/>
      <c r="AA204" s="159"/>
      <c r="AB204" s="161"/>
      <c r="AC204" s="160"/>
      <c r="AD204" s="160"/>
      <c r="AE204" s="159"/>
      <c r="AF204" s="914"/>
      <c r="AG204" s="915"/>
      <c r="AH204" s="915"/>
      <c r="AI204" s="915"/>
      <c r="AJ204" s="915"/>
      <c r="AK204" s="915"/>
      <c r="AL204" s="915"/>
      <c r="AM204" s="915"/>
      <c r="AN204" s="915"/>
      <c r="AO204" s="916"/>
    </row>
    <row r="205" spans="2:41" ht="3.6" customHeight="1" x14ac:dyDescent="0.45">
      <c r="B205" s="167"/>
      <c r="I205" s="166"/>
      <c r="M205" s="166"/>
      <c r="N205" s="173"/>
      <c r="O205" s="172"/>
      <c r="P205" s="172"/>
      <c r="Q205" s="171"/>
      <c r="R205" s="922"/>
      <c r="S205" s="923"/>
      <c r="T205" s="923"/>
      <c r="U205" s="923"/>
      <c r="V205" s="923"/>
      <c r="W205" s="923"/>
      <c r="X205" s="923"/>
      <c r="Y205" s="923"/>
      <c r="Z205" s="923"/>
      <c r="AA205" s="923"/>
      <c r="AB205" s="923"/>
      <c r="AC205" s="923"/>
      <c r="AD205" s="923"/>
      <c r="AE205" s="923"/>
      <c r="AF205" s="923"/>
      <c r="AG205" s="923"/>
      <c r="AH205" s="923"/>
      <c r="AI205" s="923"/>
      <c r="AJ205" s="923"/>
      <c r="AK205" s="923"/>
      <c r="AL205" s="923"/>
      <c r="AM205" s="923"/>
      <c r="AN205" s="923"/>
      <c r="AO205" s="924"/>
    </row>
    <row r="206" spans="2:41" ht="13.35" customHeight="1" x14ac:dyDescent="0.45">
      <c r="B206" s="167"/>
      <c r="I206" s="166"/>
      <c r="M206" s="166"/>
      <c r="N206" s="167" t="s">
        <v>43</v>
      </c>
      <c r="Q206" s="166"/>
      <c r="R206" s="911"/>
      <c r="S206" s="912"/>
      <c r="T206" s="912"/>
      <c r="U206" s="912"/>
      <c r="V206" s="912"/>
      <c r="W206" s="912"/>
      <c r="X206" s="912"/>
      <c r="Y206" s="912"/>
      <c r="Z206" s="912"/>
      <c r="AA206" s="912"/>
      <c r="AB206" s="912"/>
      <c r="AC206" s="912"/>
      <c r="AD206" s="912"/>
      <c r="AE206" s="912"/>
      <c r="AF206" s="912"/>
      <c r="AG206" s="912"/>
      <c r="AH206" s="912"/>
      <c r="AI206" s="912"/>
      <c r="AJ206" s="912"/>
      <c r="AK206" s="912"/>
      <c r="AL206" s="912"/>
      <c r="AM206" s="912"/>
      <c r="AN206" s="912"/>
      <c r="AO206" s="913"/>
    </row>
    <row r="207" spans="2:41" ht="3.6" customHeight="1" x14ac:dyDescent="0.45">
      <c r="B207" s="167"/>
      <c r="I207" s="166"/>
      <c r="J207" s="160"/>
      <c r="K207" s="160"/>
      <c r="L207" s="160"/>
      <c r="M207" s="159"/>
      <c r="N207" s="161"/>
      <c r="O207" s="160"/>
      <c r="P207" s="160"/>
      <c r="Q207" s="159"/>
      <c r="R207" s="914"/>
      <c r="S207" s="915"/>
      <c r="T207" s="915"/>
      <c r="U207" s="915"/>
      <c r="V207" s="915"/>
      <c r="W207" s="915"/>
      <c r="X207" s="915"/>
      <c r="Y207" s="915"/>
      <c r="Z207" s="915"/>
      <c r="AA207" s="915"/>
      <c r="AB207" s="915"/>
      <c r="AC207" s="915"/>
      <c r="AD207" s="915"/>
      <c r="AE207" s="915"/>
      <c r="AF207" s="915"/>
      <c r="AG207" s="915"/>
      <c r="AH207" s="915"/>
      <c r="AI207" s="915"/>
      <c r="AJ207" s="915"/>
      <c r="AK207" s="915"/>
      <c r="AL207" s="915"/>
      <c r="AM207" s="915"/>
      <c r="AN207" s="915"/>
      <c r="AO207" s="916"/>
    </row>
    <row r="208" spans="2:41" ht="3.6" customHeight="1" x14ac:dyDescent="0.45">
      <c r="B208" s="167"/>
      <c r="I208" s="166"/>
      <c r="J208" s="172"/>
      <c r="K208" s="172"/>
      <c r="L208" s="172"/>
      <c r="M208" s="171"/>
      <c r="N208" s="173"/>
      <c r="O208" s="172"/>
      <c r="P208" s="172"/>
      <c r="Q208" s="171"/>
      <c r="R208" s="922" t="str">
        <f>IF(変更_2!J40&lt;&gt;"",変更_2!J40,"")</f>
        <v/>
      </c>
      <c r="S208" s="923"/>
      <c r="T208" s="923"/>
      <c r="U208" s="923"/>
      <c r="V208" s="923"/>
      <c r="W208" s="923"/>
      <c r="X208" s="923"/>
      <c r="Y208" s="923"/>
      <c r="Z208" s="923"/>
      <c r="AA208" s="923"/>
      <c r="AB208" s="923"/>
      <c r="AC208" s="923"/>
      <c r="AD208" s="923"/>
      <c r="AE208" s="923"/>
      <c r="AF208" s="924"/>
      <c r="AH208" s="172"/>
      <c r="AI208" s="172"/>
      <c r="AJ208" s="172"/>
      <c r="AK208" s="172"/>
      <c r="AL208" s="172"/>
      <c r="AM208" s="172"/>
      <c r="AN208" s="172"/>
      <c r="AO208" s="171"/>
    </row>
    <row r="209" spans="2:41" ht="13.35" customHeight="1" x14ac:dyDescent="0.45">
      <c r="B209" s="167"/>
      <c r="I209" s="166"/>
      <c r="M209" s="166"/>
      <c r="N209" s="167" t="s">
        <v>780</v>
      </c>
      <c r="Q209" s="166"/>
      <c r="R209" s="911"/>
      <c r="S209" s="912"/>
      <c r="T209" s="912"/>
      <c r="U209" s="912"/>
      <c r="V209" s="912"/>
      <c r="W209" s="912"/>
      <c r="X209" s="912"/>
      <c r="Y209" s="912"/>
      <c r="Z209" s="912"/>
      <c r="AA209" s="912"/>
      <c r="AB209" s="912"/>
      <c r="AC209" s="912"/>
      <c r="AD209" s="912"/>
      <c r="AE209" s="912"/>
      <c r="AF209" s="913"/>
      <c r="AG209" s="167"/>
      <c r="AH209" s="184"/>
      <c r="AO209" s="166"/>
    </row>
    <row r="210" spans="2:41" ht="3.6" customHeight="1" x14ac:dyDescent="0.45">
      <c r="B210" s="167"/>
      <c r="I210" s="166"/>
      <c r="M210" s="166"/>
      <c r="N210" s="161"/>
      <c r="O210" s="160"/>
      <c r="P210" s="160"/>
      <c r="Q210" s="159"/>
      <c r="R210" s="914"/>
      <c r="S210" s="915"/>
      <c r="T210" s="915"/>
      <c r="U210" s="915"/>
      <c r="V210" s="915"/>
      <c r="W210" s="915"/>
      <c r="X210" s="915"/>
      <c r="Y210" s="915"/>
      <c r="Z210" s="915"/>
      <c r="AA210" s="915"/>
      <c r="AB210" s="915"/>
      <c r="AC210" s="915"/>
      <c r="AD210" s="915"/>
      <c r="AE210" s="915"/>
      <c r="AF210" s="916"/>
      <c r="AG210" s="161"/>
      <c r="AH210" s="160"/>
      <c r="AI210" s="160"/>
      <c r="AJ210" s="160"/>
      <c r="AK210" s="160"/>
      <c r="AL210" s="160"/>
      <c r="AM210" s="160"/>
      <c r="AN210" s="160"/>
      <c r="AO210" s="159"/>
    </row>
    <row r="211" spans="2:41" ht="3.6" customHeight="1" x14ac:dyDescent="0.45">
      <c r="B211" s="167"/>
      <c r="I211" s="166"/>
      <c r="M211" s="166"/>
      <c r="N211" s="173"/>
      <c r="O211" s="172"/>
      <c r="P211" s="172"/>
      <c r="Q211" s="171"/>
      <c r="R211" s="983" t="str">
        <f>許可申請_1!L18&amp;変更_2!J63</f>
        <v/>
      </c>
      <c r="S211" s="923"/>
      <c r="T211" s="923"/>
      <c r="U211" s="923"/>
      <c r="V211" s="923"/>
      <c r="W211" s="923"/>
      <c r="X211" s="923"/>
      <c r="Y211" s="923"/>
      <c r="Z211" s="923"/>
      <c r="AA211" s="923"/>
      <c r="AB211" s="923"/>
      <c r="AC211" s="923"/>
      <c r="AD211" s="923"/>
      <c r="AE211" s="923"/>
      <c r="AF211" s="924"/>
      <c r="AJ211" s="172"/>
      <c r="AK211" s="172"/>
      <c r="AL211" s="172"/>
      <c r="AM211" s="172"/>
      <c r="AN211" s="172"/>
      <c r="AO211" s="171"/>
    </row>
    <row r="212" spans="2:41" ht="13.35" customHeight="1" x14ac:dyDescent="0.45">
      <c r="B212" s="167"/>
      <c r="I212" s="166"/>
      <c r="M212" s="166"/>
      <c r="N212" s="167" t="s">
        <v>50</v>
      </c>
      <c r="Q212" s="166"/>
      <c r="R212" s="911"/>
      <c r="S212" s="912"/>
      <c r="T212" s="912"/>
      <c r="U212" s="912"/>
      <c r="V212" s="912"/>
      <c r="W212" s="912"/>
      <c r="X212" s="912"/>
      <c r="Y212" s="912"/>
      <c r="Z212" s="912"/>
      <c r="AA212" s="912"/>
      <c r="AB212" s="912"/>
      <c r="AC212" s="912"/>
      <c r="AD212" s="912"/>
      <c r="AE212" s="912"/>
      <c r="AF212" s="913"/>
      <c r="AH212" s="185" t="str">
        <f>IF(OR(許可申請_1!AA18=コードマスタ!U3,変更_2!Z63=コードマスタ!U3),コードマスタ!U3,"☐")</f>
        <v>☐</v>
      </c>
      <c r="AI212" s="115" t="s">
        <v>779</v>
      </c>
      <c r="AO212" s="166"/>
    </row>
    <row r="213" spans="2:41" ht="3.6" customHeight="1" x14ac:dyDescent="0.45">
      <c r="B213" s="167"/>
      <c r="I213" s="166"/>
      <c r="M213" s="166"/>
      <c r="N213" s="161"/>
      <c r="O213" s="160"/>
      <c r="P213" s="160"/>
      <c r="Q213" s="159"/>
      <c r="R213" s="914"/>
      <c r="S213" s="915"/>
      <c r="T213" s="915"/>
      <c r="U213" s="915"/>
      <c r="V213" s="915"/>
      <c r="W213" s="915"/>
      <c r="X213" s="915"/>
      <c r="Y213" s="915"/>
      <c r="Z213" s="915"/>
      <c r="AA213" s="915"/>
      <c r="AB213" s="915"/>
      <c r="AC213" s="915"/>
      <c r="AD213" s="915"/>
      <c r="AE213" s="915"/>
      <c r="AF213" s="916"/>
      <c r="AH213" s="160"/>
      <c r="AI213" s="160"/>
      <c r="AJ213" s="160"/>
      <c r="AK213" s="160"/>
      <c r="AL213" s="160"/>
      <c r="AM213" s="160"/>
      <c r="AN213" s="160"/>
      <c r="AO213" s="159"/>
    </row>
    <row r="214" spans="2:41" ht="3.6" customHeight="1" x14ac:dyDescent="0.45">
      <c r="B214" s="167"/>
      <c r="I214" s="166"/>
      <c r="M214" s="166"/>
      <c r="N214" s="173"/>
      <c r="O214" s="172"/>
      <c r="P214" s="172"/>
      <c r="Q214" s="171"/>
      <c r="R214" s="173"/>
      <c r="S214" s="172"/>
      <c r="T214" s="172"/>
      <c r="U214" s="172"/>
      <c r="V214" s="172"/>
      <c r="W214" s="172"/>
      <c r="X214" s="172"/>
      <c r="Y214" s="172"/>
      <c r="Z214" s="172"/>
      <c r="AA214" s="171"/>
      <c r="AB214" s="173"/>
      <c r="AC214" s="172"/>
      <c r="AD214" s="172"/>
      <c r="AE214" s="171"/>
      <c r="AF214" s="173"/>
      <c r="AG214" s="172"/>
      <c r="AH214" s="172"/>
      <c r="AI214" s="172"/>
      <c r="AJ214" s="172"/>
      <c r="AK214" s="172"/>
      <c r="AL214" s="172"/>
      <c r="AM214" s="172"/>
      <c r="AN214" s="172"/>
      <c r="AO214" s="171"/>
    </row>
    <row r="215" spans="2:41" ht="13.35" customHeight="1" x14ac:dyDescent="0.45">
      <c r="B215" s="167"/>
      <c r="I215" s="166"/>
      <c r="J215" s="115" t="s">
        <v>792</v>
      </c>
      <c r="M215" s="166"/>
      <c r="N215" s="167" t="s">
        <v>777</v>
      </c>
      <c r="Q215" s="166"/>
      <c r="R215" s="167"/>
      <c r="S215" s="917"/>
      <c r="T215" s="918"/>
      <c r="V215" s="182"/>
      <c r="W215" s="115" t="s">
        <v>76</v>
      </c>
      <c r="X215" s="182"/>
      <c r="Y215" s="115" t="s">
        <v>77</v>
      </c>
      <c r="Z215" s="182"/>
      <c r="AA215" s="166" t="s">
        <v>78</v>
      </c>
      <c r="AB215" s="167" t="s">
        <v>776</v>
      </c>
      <c r="AE215" s="166"/>
      <c r="AF215" s="167"/>
      <c r="AG215" s="917"/>
      <c r="AH215" s="918"/>
      <c r="AJ215" s="182"/>
      <c r="AK215" s="115" t="s">
        <v>76</v>
      </c>
      <c r="AL215" s="182"/>
      <c r="AM215" s="115" t="s">
        <v>77</v>
      </c>
      <c r="AN215" s="182"/>
      <c r="AO215" s="166" t="s">
        <v>78</v>
      </c>
    </row>
    <row r="216" spans="2:41" ht="3.6" customHeight="1" x14ac:dyDescent="0.45">
      <c r="B216" s="167"/>
      <c r="I216" s="166"/>
      <c r="M216" s="166"/>
      <c r="N216" s="161"/>
      <c r="O216" s="160"/>
      <c r="P216" s="160"/>
      <c r="Q216" s="159"/>
      <c r="R216" s="161"/>
      <c r="S216" s="160"/>
      <c r="T216" s="160"/>
      <c r="U216" s="160"/>
      <c r="V216" s="160"/>
      <c r="W216" s="160"/>
      <c r="X216" s="160"/>
      <c r="Y216" s="160"/>
      <c r="Z216" s="160"/>
      <c r="AA216" s="159"/>
      <c r="AB216" s="161"/>
      <c r="AC216" s="160"/>
      <c r="AD216" s="160"/>
      <c r="AE216" s="159"/>
      <c r="AF216" s="161"/>
      <c r="AG216" s="160"/>
      <c r="AH216" s="160"/>
      <c r="AI216" s="160"/>
      <c r="AJ216" s="160"/>
      <c r="AK216" s="160"/>
      <c r="AL216" s="160"/>
      <c r="AM216" s="160"/>
      <c r="AN216" s="160"/>
      <c r="AO216" s="159"/>
    </row>
    <row r="217" spans="2:41" ht="3.6" customHeight="1" x14ac:dyDescent="0.45">
      <c r="B217" s="167"/>
      <c r="I217" s="166"/>
      <c r="M217" s="166"/>
      <c r="N217" s="173"/>
      <c r="O217" s="172"/>
      <c r="P217" s="172"/>
      <c r="Q217" s="171"/>
      <c r="R217" s="173"/>
      <c r="S217" s="172"/>
      <c r="T217" s="172"/>
      <c r="U217" s="172"/>
      <c r="V217" s="172"/>
      <c r="W217" s="172"/>
      <c r="X217" s="172"/>
      <c r="Y217" s="172"/>
      <c r="Z217" s="172"/>
      <c r="AA217" s="171"/>
      <c r="AB217" s="173"/>
      <c r="AC217" s="172"/>
      <c r="AD217" s="172"/>
      <c r="AE217" s="171"/>
      <c r="AF217" s="922"/>
      <c r="AG217" s="923"/>
      <c r="AH217" s="923"/>
      <c r="AI217" s="923"/>
      <c r="AJ217" s="923"/>
      <c r="AK217" s="923"/>
      <c r="AL217" s="923"/>
      <c r="AM217" s="923"/>
      <c r="AN217" s="923"/>
      <c r="AO217" s="924"/>
    </row>
    <row r="218" spans="2:41" ht="13.35" customHeight="1" x14ac:dyDescent="0.45">
      <c r="B218" s="167"/>
      <c r="I218" s="166"/>
      <c r="M218" s="166"/>
      <c r="N218" s="167" t="s">
        <v>775</v>
      </c>
      <c r="Q218" s="166"/>
      <c r="R218" s="167"/>
      <c r="S218" s="917"/>
      <c r="T218" s="943"/>
      <c r="U218" s="943"/>
      <c r="V218" s="943"/>
      <c r="W218" s="943"/>
      <c r="X218" s="943"/>
      <c r="Y218" s="943"/>
      <c r="Z218" s="943"/>
      <c r="AA218" s="918"/>
      <c r="AB218" s="167" t="s">
        <v>774</v>
      </c>
      <c r="AE218" s="166"/>
      <c r="AF218" s="911"/>
      <c r="AG218" s="912"/>
      <c r="AH218" s="912"/>
      <c r="AI218" s="912"/>
      <c r="AJ218" s="912"/>
      <c r="AK218" s="912"/>
      <c r="AL218" s="912"/>
      <c r="AM218" s="912"/>
      <c r="AN218" s="912"/>
      <c r="AO218" s="913"/>
    </row>
    <row r="219" spans="2:41" ht="3.6" customHeight="1" x14ac:dyDescent="0.45">
      <c r="B219" s="167"/>
      <c r="I219" s="166"/>
      <c r="M219" s="166"/>
      <c r="N219" s="161"/>
      <c r="O219" s="160"/>
      <c r="P219" s="160"/>
      <c r="Q219" s="159"/>
      <c r="R219" s="161"/>
      <c r="S219" s="160"/>
      <c r="T219" s="160"/>
      <c r="U219" s="160"/>
      <c r="V219" s="160"/>
      <c r="W219" s="160"/>
      <c r="X219" s="160"/>
      <c r="Y219" s="160"/>
      <c r="Z219" s="160"/>
      <c r="AA219" s="159"/>
      <c r="AB219" s="161"/>
      <c r="AC219" s="160"/>
      <c r="AD219" s="160"/>
      <c r="AE219" s="159"/>
      <c r="AF219" s="914"/>
      <c r="AG219" s="915"/>
      <c r="AH219" s="915"/>
      <c r="AI219" s="915"/>
      <c r="AJ219" s="915"/>
      <c r="AK219" s="915"/>
      <c r="AL219" s="915"/>
      <c r="AM219" s="915"/>
      <c r="AN219" s="915"/>
      <c r="AO219" s="916"/>
    </row>
    <row r="220" spans="2:41" ht="3.6" customHeight="1" x14ac:dyDescent="0.45">
      <c r="B220" s="167"/>
      <c r="I220" s="166"/>
      <c r="M220" s="166"/>
      <c r="N220" s="173"/>
      <c r="O220" s="172"/>
      <c r="P220" s="172"/>
      <c r="Q220" s="171"/>
      <c r="R220" s="922"/>
      <c r="S220" s="923"/>
      <c r="T220" s="923"/>
      <c r="U220" s="923"/>
      <c r="V220" s="923"/>
      <c r="W220" s="923"/>
      <c r="X220" s="923"/>
      <c r="Y220" s="923"/>
      <c r="Z220" s="923"/>
      <c r="AA220" s="923"/>
      <c r="AB220" s="923"/>
      <c r="AC220" s="923"/>
      <c r="AD220" s="923"/>
      <c r="AE220" s="923"/>
      <c r="AF220" s="923"/>
      <c r="AG220" s="923"/>
      <c r="AH220" s="923"/>
      <c r="AI220" s="923"/>
      <c r="AJ220" s="923"/>
      <c r="AK220" s="923"/>
      <c r="AL220" s="923"/>
      <c r="AM220" s="923"/>
      <c r="AN220" s="923"/>
      <c r="AO220" s="924"/>
    </row>
    <row r="221" spans="2:41" ht="13.35" customHeight="1" x14ac:dyDescent="0.45">
      <c r="B221" s="167"/>
      <c r="I221" s="166"/>
      <c r="M221" s="166"/>
      <c r="N221" s="167" t="s">
        <v>43</v>
      </c>
      <c r="Q221" s="166"/>
      <c r="R221" s="911"/>
      <c r="S221" s="912"/>
      <c r="T221" s="912"/>
      <c r="U221" s="912"/>
      <c r="V221" s="912"/>
      <c r="W221" s="912"/>
      <c r="X221" s="912"/>
      <c r="Y221" s="912"/>
      <c r="Z221" s="912"/>
      <c r="AA221" s="912"/>
      <c r="AB221" s="912"/>
      <c r="AC221" s="912"/>
      <c r="AD221" s="912"/>
      <c r="AE221" s="912"/>
      <c r="AF221" s="912"/>
      <c r="AG221" s="912"/>
      <c r="AH221" s="912"/>
      <c r="AI221" s="912"/>
      <c r="AJ221" s="912"/>
      <c r="AK221" s="912"/>
      <c r="AL221" s="912"/>
      <c r="AM221" s="912"/>
      <c r="AN221" s="912"/>
      <c r="AO221" s="913"/>
    </row>
    <row r="222" spans="2:41" ht="3.6" customHeight="1" x14ac:dyDescent="0.45">
      <c r="B222" s="167"/>
      <c r="I222" s="166"/>
      <c r="J222" s="160"/>
      <c r="K222" s="160"/>
      <c r="L222" s="160"/>
      <c r="M222" s="159"/>
      <c r="N222" s="161"/>
      <c r="O222" s="160"/>
      <c r="P222" s="160"/>
      <c r="Q222" s="159"/>
      <c r="R222" s="914"/>
      <c r="S222" s="915"/>
      <c r="T222" s="915"/>
      <c r="U222" s="915"/>
      <c r="V222" s="915"/>
      <c r="W222" s="915"/>
      <c r="X222" s="915"/>
      <c r="Y222" s="915"/>
      <c r="Z222" s="915"/>
      <c r="AA222" s="915"/>
      <c r="AB222" s="915"/>
      <c r="AC222" s="915"/>
      <c r="AD222" s="915"/>
      <c r="AE222" s="915"/>
      <c r="AF222" s="915"/>
      <c r="AG222" s="915"/>
      <c r="AH222" s="915"/>
      <c r="AI222" s="915"/>
      <c r="AJ222" s="915"/>
      <c r="AK222" s="915"/>
      <c r="AL222" s="915"/>
      <c r="AM222" s="915"/>
      <c r="AN222" s="915"/>
      <c r="AO222" s="916"/>
    </row>
    <row r="223" spans="2:41" ht="3.6" customHeight="1" x14ac:dyDescent="0.45">
      <c r="B223" s="167"/>
      <c r="I223" s="166"/>
      <c r="J223" s="172"/>
      <c r="K223" s="172"/>
      <c r="L223" s="172"/>
      <c r="M223" s="171"/>
      <c r="N223" s="173"/>
      <c r="O223" s="172"/>
      <c r="P223" s="172"/>
      <c r="Q223" s="171"/>
      <c r="R223" s="922" t="str">
        <f>IF(変更_2!J41&lt;&gt;"",変更_2!J41,"")</f>
        <v/>
      </c>
      <c r="S223" s="923"/>
      <c r="T223" s="923"/>
      <c r="U223" s="923"/>
      <c r="V223" s="923"/>
      <c r="W223" s="923"/>
      <c r="X223" s="923"/>
      <c r="Y223" s="923"/>
      <c r="Z223" s="923"/>
      <c r="AA223" s="923"/>
      <c r="AB223" s="923"/>
      <c r="AC223" s="923"/>
      <c r="AD223" s="923"/>
      <c r="AE223" s="923"/>
      <c r="AF223" s="924"/>
      <c r="AH223" s="172"/>
      <c r="AI223" s="172"/>
      <c r="AJ223" s="172"/>
      <c r="AK223" s="172"/>
      <c r="AL223" s="172"/>
      <c r="AM223" s="172"/>
      <c r="AN223" s="172"/>
      <c r="AO223" s="171"/>
    </row>
    <row r="224" spans="2:41" ht="13.35" customHeight="1" x14ac:dyDescent="0.45">
      <c r="B224" s="167"/>
      <c r="I224" s="166"/>
      <c r="M224" s="166"/>
      <c r="N224" s="167" t="s">
        <v>780</v>
      </c>
      <c r="Q224" s="166"/>
      <c r="R224" s="911"/>
      <c r="S224" s="912"/>
      <c r="T224" s="912"/>
      <c r="U224" s="912"/>
      <c r="V224" s="912"/>
      <c r="W224" s="912"/>
      <c r="X224" s="912"/>
      <c r="Y224" s="912"/>
      <c r="Z224" s="912"/>
      <c r="AA224" s="912"/>
      <c r="AB224" s="912"/>
      <c r="AC224" s="912"/>
      <c r="AD224" s="912"/>
      <c r="AE224" s="912"/>
      <c r="AF224" s="913"/>
      <c r="AG224" s="167"/>
      <c r="AH224" s="184"/>
      <c r="AO224" s="166"/>
    </row>
    <row r="225" spans="2:41" ht="3.6" customHeight="1" x14ac:dyDescent="0.45">
      <c r="B225" s="167"/>
      <c r="I225" s="166"/>
      <c r="M225" s="166"/>
      <c r="N225" s="161"/>
      <c r="O225" s="160"/>
      <c r="P225" s="160"/>
      <c r="Q225" s="159"/>
      <c r="R225" s="914"/>
      <c r="S225" s="915"/>
      <c r="T225" s="915"/>
      <c r="U225" s="915"/>
      <c r="V225" s="915"/>
      <c r="W225" s="915"/>
      <c r="X225" s="915"/>
      <c r="Y225" s="915"/>
      <c r="Z225" s="915"/>
      <c r="AA225" s="915"/>
      <c r="AB225" s="915"/>
      <c r="AC225" s="915"/>
      <c r="AD225" s="915"/>
      <c r="AE225" s="915"/>
      <c r="AF225" s="916"/>
      <c r="AG225" s="161"/>
      <c r="AH225" s="160"/>
      <c r="AI225" s="160"/>
      <c r="AJ225" s="160"/>
      <c r="AK225" s="160"/>
      <c r="AL225" s="160"/>
      <c r="AM225" s="160"/>
      <c r="AN225" s="160"/>
      <c r="AO225" s="159"/>
    </row>
    <row r="226" spans="2:41" ht="3.6" customHeight="1" x14ac:dyDescent="0.45">
      <c r="B226" s="167"/>
      <c r="I226" s="166"/>
      <c r="M226" s="166"/>
      <c r="N226" s="173"/>
      <c r="O226" s="172"/>
      <c r="P226" s="172"/>
      <c r="Q226" s="171"/>
      <c r="R226" s="983" t="str">
        <f>許可申請_1!L19&amp;変更_2!J64</f>
        <v/>
      </c>
      <c r="S226" s="923"/>
      <c r="T226" s="923"/>
      <c r="U226" s="923"/>
      <c r="V226" s="923"/>
      <c r="W226" s="923"/>
      <c r="X226" s="923"/>
      <c r="Y226" s="923"/>
      <c r="Z226" s="923"/>
      <c r="AA226" s="923"/>
      <c r="AB226" s="923"/>
      <c r="AC226" s="923"/>
      <c r="AD226" s="923"/>
      <c r="AE226" s="923"/>
      <c r="AF226" s="924"/>
      <c r="AJ226" s="172"/>
      <c r="AK226" s="172"/>
      <c r="AL226" s="172"/>
      <c r="AM226" s="172"/>
      <c r="AN226" s="172"/>
      <c r="AO226" s="171"/>
    </row>
    <row r="227" spans="2:41" ht="13.35" customHeight="1" x14ac:dyDescent="0.45">
      <c r="B227" s="167"/>
      <c r="I227" s="166"/>
      <c r="M227" s="166"/>
      <c r="N227" s="167" t="s">
        <v>50</v>
      </c>
      <c r="Q227" s="166"/>
      <c r="R227" s="911"/>
      <c r="S227" s="912"/>
      <c r="T227" s="912"/>
      <c r="U227" s="912"/>
      <c r="V227" s="912"/>
      <c r="W227" s="912"/>
      <c r="X227" s="912"/>
      <c r="Y227" s="912"/>
      <c r="Z227" s="912"/>
      <c r="AA227" s="912"/>
      <c r="AB227" s="912"/>
      <c r="AC227" s="912"/>
      <c r="AD227" s="912"/>
      <c r="AE227" s="912"/>
      <c r="AF227" s="913"/>
      <c r="AH227" s="185" t="str">
        <f>IF(OR(許可申請_1!AA19=コードマスタ!U3,変更_2!Z64=コードマスタ!U3),コードマスタ!U3,"☐")</f>
        <v>☐</v>
      </c>
      <c r="AI227" s="115" t="s">
        <v>779</v>
      </c>
      <c r="AO227" s="166"/>
    </row>
    <row r="228" spans="2:41" ht="3.6" customHeight="1" x14ac:dyDescent="0.45">
      <c r="B228" s="167"/>
      <c r="I228" s="166"/>
      <c r="M228" s="166"/>
      <c r="N228" s="161"/>
      <c r="O228" s="160"/>
      <c r="P228" s="160"/>
      <c r="Q228" s="159"/>
      <c r="R228" s="914"/>
      <c r="S228" s="915"/>
      <c r="T228" s="915"/>
      <c r="U228" s="915"/>
      <c r="V228" s="915"/>
      <c r="W228" s="915"/>
      <c r="X228" s="915"/>
      <c r="Y228" s="915"/>
      <c r="Z228" s="915"/>
      <c r="AA228" s="915"/>
      <c r="AB228" s="915"/>
      <c r="AC228" s="915"/>
      <c r="AD228" s="915"/>
      <c r="AE228" s="915"/>
      <c r="AF228" s="916"/>
      <c r="AH228" s="160"/>
      <c r="AI228" s="160"/>
      <c r="AJ228" s="160"/>
      <c r="AK228" s="160"/>
      <c r="AL228" s="160"/>
      <c r="AM228" s="160"/>
      <c r="AN228" s="160"/>
      <c r="AO228" s="159"/>
    </row>
    <row r="229" spans="2:41" ht="3.6" customHeight="1" x14ac:dyDescent="0.45">
      <c r="B229" s="167"/>
      <c r="I229" s="166"/>
      <c r="M229" s="166"/>
      <c r="N229" s="173"/>
      <c r="O229" s="172"/>
      <c r="P229" s="172"/>
      <c r="Q229" s="171"/>
      <c r="R229" s="173"/>
      <c r="S229" s="172"/>
      <c r="T229" s="172"/>
      <c r="U229" s="172"/>
      <c r="V229" s="172"/>
      <c r="W229" s="172"/>
      <c r="X229" s="172"/>
      <c r="Y229" s="172"/>
      <c r="Z229" s="172"/>
      <c r="AA229" s="171"/>
      <c r="AB229" s="173"/>
      <c r="AC229" s="172"/>
      <c r="AD229" s="172"/>
      <c r="AE229" s="171"/>
      <c r="AF229" s="173"/>
      <c r="AG229" s="172"/>
      <c r="AH229" s="172"/>
      <c r="AI229" s="172"/>
      <c r="AJ229" s="172"/>
      <c r="AK229" s="172"/>
      <c r="AL229" s="172"/>
      <c r="AM229" s="172"/>
      <c r="AN229" s="172"/>
      <c r="AO229" s="171"/>
    </row>
    <row r="230" spans="2:41" ht="13.35" customHeight="1" x14ac:dyDescent="0.45">
      <c r="B230" s="167"/>
      <c r="I230" s="166"/>
      <c r="J230" s="115" t="s">
        <v>791</v>
      </c>
      <c r="M230" s="166"/>
      <c r="N230" s="167" t="s">
        <v>777</v>
      </c>
      <c r="Q230" s="166"/>
      <c r="R230" s="167"/>
      <c r="S230" s="917"/>
      <c r="T230" s="918"/>
      <c r="V230" s="182"/>
      <c r="W230" s="115" t="s">
        <v>76</v>
      </c>
      <c r="X230" s="182"/>
      <c r="Y230" s="115" t="s">
        <v>77</v>
      </c>
      <c r="Z230" s="182"/>
      <c r="AA230" s="166" t="s">
        <v>78</v>
      </c>
      <c r="AB230" s="167" t="s">
        <v>776</v>
      </c>
      <c r="AE230" s="166"/>
      <c r="AF230" s="167"/>
      <c r="AG230" s="917"/>
      <c r="AH230" s="918"/>
      <c r="AJ230" s="182"/>
      <c r="AK230" s="115" t="s">
        <v>76</v>
      </c>
      <c r="AL230" s="182"/>
      <c r="AM230" s="115" t="s">
        <v>77</v>
      </c>
      <c r="AN230" s="182"/>
      <c r="AO230" s="166" t="s">
        <v>78</v>
      </c>
    </row>
    <row r="231" spans="2:41" ht="3.6" customHeight="1" x14ac:dyDescent="0.45">
      <c r="B231" s="167"/>
      <c r="I231" s="166"/>
      <c r="M231" s="166"/>
      <c r="N231" s="161"/>
      <c r="O231" s="160"/>
      <c r="P231" s="160"/>
      <c r="Q231" s="159"/>
      <c r="R231" s="161"/>
      <c r="S231" s="160"/>
      <c r="T231" s="160"/>
      <c r="U231" s="160"/>
      <c r="V231" s="160"/>
      <c r="W231" s="160"/>
      <c r="X231" s="160"/>
      <c r="Y231" s="160"/>
      <c r="Z231" s="160"/>
      <c r="AA231" s="159"/>
      <c r="AB231" s="161"/>
      <c r="AC231" s="160"/>
      <c r="AD231" s="160"/>
      <c r="AE231" s="159"/>
      <c r="AF231" s="161"/>
      <c r="AG231" s="160"/>
      <c r="AH231" s="160"/>
      <c r="AI231" s="160"/>
      <c r="AJ231" s="160"/>
      <c r="AK231" s="160"/>
      <c r="AL231" s="160"/>
      <c r="AM231" s="160"/>
      <c r="AN231" s="160"/>
      <c r="AO231" s="159"/>
    </row>
    <row r="232" spans="2:41" ht="3.6" customHeight="1" x14ac:dyDescent="0.45">
      <c r="B232" s="167"/>
      <c r="I232" s="166"/>
      <c r="M232" s="166"/>
      <c r="N232" s="173"/>
      <c r="O232" s="172"/>
      <c r="P232" s="172"/>
      <c r="Q232" s="171"/>
      <c r="R232" s="173"/>
      <c r="S232" s="172"/>
      <c r="T232" s="172"/>
      <c r="U232" s="172"/>
      <c r="V232" s="172"/>
      <c r="W232" s="172"/>
      <c r="X232" s="172"/>
      <c r="Y232" s="172"/>
      <c r="Z232" s="172"/>
      <c r="AA232" s="171"/>
      <c r="AB232" s="173"/>
      <c r="AC232" s="172"/>
      <c r="AD232" s="172"/>
      <c r="AE232" s="171"/>
      <c r="AF232" s="922"/>
      <c r="AG232" s="923"/>
      <c r="AH232" s="923"/>
      <c r="AI232" s="923"/>
      <c r="AJ232" s="923"/>
      <c r="AK232" s="923"/>
      <c r="AL232" s="923"/>
      <c r="AM232" s="923"/>
      <c r="AN232" s="923"/>
      <c r="AO232" s="924"/>
    </row>
    <row r="233" spans="2:41" ht="13.35" customHeight="1" x14ac:dyDescent="0.45">
      <c r="B233" s="167"/>
      <c r="I233" s="166"/>
      <c r="M233" s="166"/>
      <c r="N233" s="167" t="s">
        <v>775</v>
      </c>
      <c r="Q233" s="166"/>
      <c r="R233" s="167"/>
      <c r="S233" s="917"/>
      <c r="T233" s="943"/>
      <c r="U233" s="943"/>
      <c r="V233" s="943"/>
      <c r="W233" s="943"/>
      <c r="X233" s="943"/>
      <c r="Y233" s="943"/>
      <c r="Z233" s="943"/>
      <c r="AA233" s="918"/>
      <c r="AB233" s="167" t="s">
        <v>774</v>
      </c>
      <c r="AE233" s="166"/>
      <c r="AF233" s="911"/>
      <c r="AG233" s="912"/>
      <c r="AH233" s="912"/>
      <c r="AI233" s="912"/>
      <c r="AJ233" s="912"/>
      <c r="AK233" s="912"/>
      <c r="AL233" s="912"/>
      <c r="AM233" s="912"/>
      <c r="AN233" s="912"/>
      <c r="AO233" s="913"/>
    </row>
    <row r="234" spans="2:41" ht="3.6" customHeight="1" x14ac:dyDescent="0.45">
      <c r="B234" s="167"/>
      <c r="I234" s="166"/>
      <c r="M234" s="166"/>
      <c r="N234" s="161"/>
      <c r="O234" s="160"/>
      <c r="P234" s="160"/>
      <c r="Q234" s="159"/>
      <c r="R234" s="161"/>
      <c r="S234" s="160"/>
      <c r="T234" s="160"/>
      <c r="U234" s="160"/>
      <c r="V234" s="160"/>
      <c r="W234" s="160"/>
      <c r="X234" s="160"/>
      <c r="Y234" s="160"/>
      <c r="Z234" s="160"/>
      <c r="AA234" s="159"/>
      <c r="AB234" s="161"/>
      <c r="AC234" s="160"/>
      <c r="AD234" s="160"/>
      <c r="AE234" s="159"/>
      <c r="AF234" s="914"/>
      <c r="AG234" s="915"/>
      <c r="AH234" s="915"/>
      <c r="AI234" s="915"/>
      <c r="AJ234" s="915"/>
      <c r="AK234" s="915"/>
      <c r="AL234" s="915"/>
      <c r="AM234" s="915"/>
      <c r="AN234" s="915"/>
      <c r="AO234" s="916"/>
    </row>
    <row r="235" spans="2:41" ht="3.6" customHeight="1" x14ac:dyDescent="0.45">
      <c r="B235" s="167"/>
      <c r="I235" s="166"/>
      <c r="M235" s="166"/>
      <c r="N235" s="173"/>
      <c r="O235" s="172"/>
      <c r="P235" s="172"/>
      <c r="Q235" s="171"/>
      <c r="R235" s="922"/>
      <c r="S235" s="923"/>
      <c r="T235" s="923"/>
      <c r="U235" s="923"/>
      <c r="V235" s="923"/>
      <c r="W235" s="923"/>
      <c r="X235" s="923"/>
      <c r="Y235" s="923"/>
      <c r="Z235" s="923"/>
      <c r="AA235" s="923"/>
      <c r="AB235" s="923"/>
      <c r="AC235" s="923"/>
      <c r="AD235" s="923"/>
      <c r="AE235" s="923"/>
      <c r="AF235" s="923"/>
      <c r="AG235" s="923"/>
      <c r="AH235" s="923"/>
      <c r="AI235" s="923"/>
      <c r="AJ235" s="923"/>
      <c r="AK235" s="923"/>
      <c r="AL235" s="923"/>
      <c r="AM235" s="923"/>
      <c r="AN235" s="923"/>
      <c r="AO235" s="924"/>
    </row>
    <row r="236" spans="2:41" ht="13.35" customHeight="1" x14ac:dyDescent="0.45">
      <c r="B236" s="167"/>
      <c r="I236" s="166"/>
      <c r="M236" s="166"/>
      <c r="N236" s="167" t="s">
        <v>43</v>
      </c>
      <c r="Q236" s="166"/>
      <c r="R236" s="911"/>
      <c r="S236" s="912"/>
      <c r="T236" s="912"/>
      <c r="U236" s="912"/>
      <c r="V236" s="912"/>
      <c r="W236" s="912"/>
      <c r="X236" s="912"/>
      <c r="Y236" s="912"/>
      <c r="Z236" s="912"/>
      <c r="AA236" s="912"/>
      <c r="AB236" s="912"/>
      <c r="AC236" s="912"/>
      <c r="AD236" s="912"/>
      <c r="AE236" s="912"/>
      <c r="AF236" s="912"/>
      <c r="AG236" s="912"/>
      <c r="AH236" s="912"/>
      <c r="AI236" s="912"/>
      <c r="AJ236" s="912"/>
      <c r="AK236" s="912"/>
      <c r="AL236" s="912"/>
      <c r="AM236" s="912"/>
      <c r="AN236" s="912"/>
      <c r="AO236" s="913"/>
    </row>
    <row r="237" spans="2:41" ht="3.6" customHeight="1" x14ac:dyDescent="0.45">
      <c r="B237" s="167"/>
      <c r="I237" s="166"/>
      <c r="J237" s="160"/>
      <c r="K237" s="160"/>
      <c r="L237" s="160"/>
      <c r="M237" s="159"/>
      <c r="N237" s="161"/>
      <c r="O237" s="160"/>
      <c r="P237" s="160"/>
      <c r="Q237" s="159"/>
      <c r="R237" s="914"/>
      <c r="S237" s="915"/>
      <c r="T237" s="915"/>
      <c r="U237" s="915"/>
      <c r="V237" s="915"/>
      <c r="W237" s="915"/>
      <c r="X237" s="915"/>
      <c r="Y237" s="915"/>
      <c r="Z237" s="915"/>
      <c r="AA237" s="915"/>
      <c r="AB237" s="915"/>
      <c r="AC237" s="915"/>
      <c r="AD237" s="915"/>
      <c r="AE237" s="915"/>
      <c r="AF237" s="915"/>
      <c r="AG237" s="915"/>
      <c r="AH237" s="915"/>
      <c r="AI237" s="915"/>
      <c r="AJ237" s="915"/>
      <c r="AK237" s="915"/>
      <c r="AL237" s="915"/>
      <c r="AM237" s="915"/>
      <c r="AN237" s="915"/>
      <c r="AO237" s="916"/>
    </row>
    <row r="238" spans="2:41" ht="3.6" customHeight="1" x14ac:dyDescent="0.45">
      <c r="B238" s="167"/>
      <c r="I238" s="166"/>
      <c r="J238" s="172"/>
      <c r="K238" s="172"/>
      <c r="L238" s="172"/>
      <c r="M238" s="171"/>
      <c r="N238" s="173"/>
      <c r="O238" s="172"/>
      <c r="P238" s="172"/>
      <c r="Q238" s="171"/>
      <c r="R238" s="922" t="str">
        <f>IF(変更_2!J42&lt;&gt;"",変更_2!J42,"")</f>
        <v/>
      </c>
      <c r="S238" s="923"/>
      <c r="T238" s="923"/>
      <c r="U238" s="923"/>
      <c r="V238" s="923"/>
      <c r="W238" s="923"/>
      <c r="X238" s="923"/>
      <c r="Y238" s="923"/>
      <c r="Z238" s="923"/>
      <c r="AA238" s="923"/>
      <c r="AB238" s="923"/>
      <c r="AC238" s="923"/>
      <c r="AD238" s="923"/>
      <c r="AE238" s="923"/>
      <c r="AF238" s="924"/>
      <c r="AH238" s="172"/>
      <c r="AI238" s="172"/>
      <c r="AJ238" s="172"/>
      <c r="AK238" s="172"/>
      <c r="AL238" s="172"/>
      <c r="AM238" s="172"/>
      <c r="AN238" s="172"/>
      <c r="AO238" s="171"/>
    </row>
    <row r="239" spans="2:41" ht="13.35" customHeight="1" x14ac:dyDescent="0.45">
      <c r="B239" s="167"/>
      <c r="I239" s="166"/>
      <c r="M239" s="166"/>
      <c r="N239" s="167" t="s">
        <v>780</v>
      </c>
      <c r="Q239" s="166"/>
      <c r="R239" s="911"/>
      <c r="S239" s="912"/>
      <c r="T239" s="912"/>
      <c r="U239" s="912"/>
      <c r="V239" s="912"/>
      <c r="W239" s="912"/>
      <c r="X239" s="912"/>
      <c r="Y239" s="912"/>
      <c r="Z239" s="912"/>
      <c r="AA239" s="912"/>
      <c r="AB239" s="912"/>
      <c r="AC239" s="912"/>
      <c r="AD239" s="912"/>
      <c r="AE239" s="912"/>
      <c r="AF239" s="913"/>
      <c r="AG239" s="167"/>
      <c r="AH239" s="184"/>
      <c r="AO239" s="166"/>
    </row>
    <row r="240" spans="2:41" ht="3.6" customHeight="1" x14ac:dyDescent="0.45">
      <c r="B240" s="167"/>
      <c r="I240" s="166"/>
      <c r="M240" s="166"/>
      <c r="N240" s="161"/>
      <c r="O240" s="160"/>
      <c r="P240" s="160"/>
      <c r="Q240" s="159"/>
      <c r="R240" s="914"/>
      <c r="S240" s="915"/>
      <c r="T240" s="915"/>
      <c r="U240" s="915"/>
      <c r="V240" s="915"/>
      <c r="W240" s="915"/>
      <c r="X240" s="915"/>
      <c r="Y240" s="915"/>
      <c r="Z240" s="915"/>
      <c r="AA240" s="915"/>
      <c r="AB240" s="915"/>
      <c r="AC240" s="915"/>
      <c r="AD240" s="915"/>
      <c r="AE240" s="915"/>
      <c r="AF240" s="916"/>
      <c r="AG240" s="161"/>
      <c r="AH240" s="160"/>
      <c r="AI240" s="160"/>
      <c r="AJ240" s="160"/>
      <c r="AK240" s="160"/>
      <c r="AL240" s="160"/>
      <c r="AM240" s="160"/>
      <c r="AN240" s="160"/>
      <c r="AO240" s="159"/>
    </row>
    <row r="241" spans="2:41" ht="3.6" customHeight="1" x14ac:dyDescent="0.45">
      <c r="B241" s="167"/>
      <c r="I241" s="166"/>
      <c r="M241" s="166"/>
      <c r="N241" s="173"/>
      <c r="O241" s="172"/>
      <c r="P241" s="172"/>
      <c r="Q241" s="171"/>
      <c r="R241" s="983" t="str">
        <f>許可申請_1!L20&amp;変更_2!J65</f>
        <v/>
      </c>
      <c r="S241" s="923"/>
      <c r="T241" s="923"/>
      <c r="U241" s="923"/>
      <c r="V241" s="923"/>
      <c r="W241" s="923"/>
      <c r="X241" s="923"/>
      <c r="Y241" s="923"/>
      <c r="Z241" s="923"/>
      <c r="AA241" s="923"/>
      <c r="AB241" s="923"/>
      <c r="AC241" s="923"/>
      <c r="AD241" s="923"/>
      <c r="AE241" s="923"/>
      <c r="AF241" s="924"/>
      <c r="AJ241" s="172"/>
      <c r="AK241" s="172"/>
      <c r="AL241" s="172"/>
      <c r="AM241" s="172"/>
      <c r="AN241" s="172"/>
      <c r="AO241" s="171"/>
    </row>
    <row r="242" spans="2:41" ht="13.35" customHeight="1" x14ac:dyDescent="0.45">
      <c r="B242" s="167"/>
      <c r="I242" s="166"/>
      <c r="M242" s="166"/>
      <c r="N242" s="167" t="s">
        <v>50</v>
      </c>
      <c r="Q242" s="166"/>
      <c r="R242" s="911"/>
      <c r="S242" s="912"/>
      <c r="T242" s="912"/>
      <c r="U242" s="912"/>
      <c r="V242" s="912"/>
      <c r="W242" s="912"/>
      <c r="X242" s="912"/>
      <c r="Y242" s="912"/>
      <c r="Z242" s="912"/>
      <c r="AA242" s="912"/>
      <c r="AB242" s="912"/>
      <c r="AC242" s="912"/>
      <c r="AD242" s="912"/>
      <c r="AE242" s="912"/>
      <c r="AF242" s="913"/>
      <c r="AH242" s="185" t="str">
        <f>IF(OR(許可申請_1!AA20=コードマスタ!U3,変更_2!Z65=コードマスタ!U3),コードマスタ!U3,"☐")</f>
        <v>☐</v>
      </c>
      <c r="AI242" s="115" t="s">
        <v>779</v>
      </c>
      <c r="AO242" s="166"/>
    </row>
    <row r="243" spans="2:41" ht="3.6" customHeight="1" x14ac:dyDescent="0.45">
      <c r="B243" s="167"/>
      <c r="I243" s="166"/>
      <c r="M243" s="166"/>
      <c r="N243" s="161"/>
      <c r="O243" s="160"/>
      <c r="P243" s="160"/>
      <c r="Q243" s="159"/>
      <c r="R243" s="914"/>
      <c r="S243" s="915"/>
      <c r="T243" s="915"/>
      <c r="U243" s="915"/>
      <c r="V243" s="915"/>
      <c r="W243" s="915"/>
      <c r="X243" s="915"/>
      <c r="Y243" s="915"/>
      <c r="Z243" s="915"/>
      <c r="AA243" s="915"/>
      <c r="AB243" s="915"/>
      <c r="AC243" s="915"/>
      <c r="AD243" s="915"/>
      <c r="AE243" s="915"/>
      <c r="AF243" s="916"/>
      <c r="AH243" s="160"/>
      <c r="AI243" s="160"/>
      <c r="AJ243" s="160"/>
      <c r="AK243" s="160"/>
      <c r="AL243" s="160"/>
      <c r="AM243" s="160"/>
      <c r="AN243" s="160"/>
      <c r="AO243" s="159"/>
    </row>
    <row r="244" spans="2:41" ht="3.6" customHeight="1" x14ac:dyDescent="0.45">
      <c r="B244" s="167"/>
      <c r="I244" s="166"/>
      <c r="M244" s="166"/>
      <c r="N244" s="173"/>
      <c r="O244" s="172"/>
      <c r="P244" s="172"/>
      <c r="Q244" s="171"/>
      <c r="R244" s="173"/>
      <c r="S244" s="172"/>
      <c r="T244" s="172"/>
      <c r="U244" s="172"/>
      <c r="V244" s="172"/>
      <c r="W244" s="172"/>
      <c r="X244" s="172"/>
      <c r="Y244" s="172"/>
      <c r="Z244" s="172"/>
      <c r="AA244" s="171"/>
      <c r="AB244" s="173"/>
      <c r="AC244" s="172"/>
      <c r="AD244" s="172"/>
      <c r="AE244" s="171"/>
      <c r="AF244" s="173"/>
      <c r="AG244" s="172"/>
      <c r="AH244" s="172"/>
      <c r="AI244" s="172"/>
      <c r="AJ244" s="172"/>
      <c r="AK244" s="172"/>
      <c r="AL244" s="172"/>
      <c r="AM244" s="172"/>
      <c r="AN244" s="172"/>
      <c r="AO244" s="171"/>
    </row>
    <row r="245" spans="2:41" ht="13.35" customHeight="1" x14ac:dyDescent="0.45">
      <c r="B245" s="167"/>
      <c r="I245" s="166"/>
      <c r="J245" s="115" t="s">
        <v>790</v>
      </c>
      <c r="M245" s="166"/>
      <c r="N245" s="167" t="s">
        <v>777</v>
      </c>
      <c r="Q245" s="166"/>
      <c r="R245" s="167"/>
      <c r="S245" s="917"/>
      <c r="T245" s="918"/>
      <c r="V245" s="182"/>
      <c r="W245" s="115" t="s">
        <v>76</v>
      </c>
      <c r="X245" s="182"/>
      <c r="Y245" s="115" t="s">
        <v>77</v>
      </c>
      <c r="Z245" s="182"/>
      <c r="AA245" s="166" t="s">
        <v>78</v>
      </c>
      <c r="AB245" s="167" t="s">
        <v>776</v>
      </c>
      <c r="AE245" s="166"/>
      <c r="AF245" s="167"/>
      <c r="AG245" s="917"/>
      <c r="AH245" s="918"/>
      <c r="AJ245" s="182"/>
      <c r="AK245" s="115" t="s">
        <v>76</v>
      </c>
      <c r="AL245" s="182"/>
      <c r="AM245" s="115" t="s">
        <v>77</v>
      </c>
      <c r="AN245" s="182"/>
      <c r="AO245" s="166" t="s">
        <v>78</v>
      </c>
    </row>
    <row r="246" spans="2:41" ht="3.6" customHeight="1" x14ac:dyDescent="0.45">
      <c r="B246" s="167"/>
      <c r="I246" s="166"/>
      <c r="M246" s="166"/>
      <c r="N246" s="161"/>
      <c r="O246" s="160"/>
      <c r="P246" s="160"/>
      <c r="Q246" s="159"/>
      <c r="R246" s="161"/>
      <c r="S246" s="160"/>
      <c r="T246" s="160"/>
      <c r="U246" s="160"/>
      <c r="V246" s="160"/>
      <c r="W246" s="160"/>
      <c r="X246" s="160"/>
      <c r="Y246" s="160"/>
      <c r="Z246" s="160"/>
      <c r="AA246" s="159"/>
      <c r="AB246" s="161"/>
      <c r="AC246" s="160"/>
      <c r="AD246" s="160"/>
      <c r="AE246" s="159"/>
      <c r="AF246" s="161"/>
      <c r="AG246" s="160"/>
      <c r="AH246" s="160"/>
      <c r="AI246" s="160"/>
      <c r="AJ246" s="160"/>
      <c r="AK246" s="160"/>
      <c r="AL246" s="160"/>
      <c r="AM246" s="160"/>
      <c r="AN246" s="160"/>
      <c r="AO246" s="159"/>
    </row>
    <row r="247" spans="2:41" ht="3.6" customHeight="1" x14ac:dyDescent="0.45">
      <c r="B247" s="167"/>
      <c r="I247" s="166"/>
      <c r="M247" s="166"/>
      <c r="N247" s="173"/>
      <c r="O247" s="172"/>
      <c r="P247" s="172"/>
      <c r="Q247" s="171"/>
      <c r="R247" s="173"/>
      <c r="S247" s="172"/>
      <c r="T247" s="172"/>
      <c r="U247" s="172"/>
      <c r="V247" s="172"/>
      <c r="W247" s="172"/>
      <c r="X247" s="172"/>
      <c r="Y247" s="172"/>
      <c r="Z247" s="172"/>
      <c r="AA247" s="171"/>
      <c r="AB247" s="173"/>
      <c r="AC247" s="172"/>
      <c r="AD247" s="172"/>
      <c r="AE247" s="171"/>
      <c r="AF247" s="922"/>
      <c r="AG247" s="923"/>
      <c r="AH247" s="923"/>
      <c r="AI247" s="923"/>
      <c r="AJ247" s="923"/>
      <c r="AK247" s="923"/>
      <c r="AL247" s="923"/>
      <c r="AM247" s="923"/>
      <c r="AN247" s="923"/>
      <c r="AO247" s="924"/>
    </row>
    <row r="248" spans="2:41" ht="13.35" customHeight="1" x14ac:dyDescent="0.45">
      <c r="B248" s="167"/>
      <c r="I248" s="166"/>
      <c r="M248" s="166"/>
      <c r="N248" s="167" t="s">
        <v>775</v>
      </c>
      <c r="Q248" s="166"/>
      <c r="R248" s="167"/>
      <c r="S248" s="917"/>
      <c r="T248" s="943"/>
      <c r="U248" s="943"/>
      <c r="V248" s="943"/>
      <c r="W248" s="943"/>
      <c r="X248" s="943"/>
      <c r="Y248" s="943"/>
      <c r="Z248" s="943"/>
      <c r="AA248" s="918"/>
      <c r="AB248" s="167" t="s">
        <v>774</v>
      </c>
      <c r="AE248" s="166"/>
      <c r="AF248" s="911"/>
      <c r="AG248" s="912"/>
      <c r="AH248" s="912"/>
      <c r="AI248" s="912"/>
      <c r="AJ248" s="912"/>
      <c r="AK248" s="912"/>
      <c r="AL248" s="912"/>
      <c r="AM248" s="912"/>
      <c r="AN248" s="912"/>
      <c r="AO248" s="913"/>
    </row>
    <row r="249" spans="2:41" ht="3.6" customHeight="1" x14ac:dyDescent="0.45">
      <c r="B249" s="167"/>
      <c r="I249" s="166"/>
      <c r="M249" s="166"/>
      <c r="N249" s="161"/>
      <c r="O249" s="160"/>
      <c r="P249" s="160"/>
      <c r="Q249" s="159"/>
      <c r="R249" s="161"/>
      <c r="S249" s="160"/>
      <c r="T249" s="160"/>
      <c r="U249" s="160"/>
      <c r="V249" s="160"/>
      <c r="W249" s="160"/>
      <c r="X249" s="160"/>
      <c r="Y249" s="160"/>
      <c r="Z249" s="160"/>
      <c r="AA249" s="159"/>
      <c r="AB249" s="161"/>
      <c r="AC249" s="160"/>
      <c r="AD249" s="160"/>
      <c r="AE249" s="159"/>
      <c r="AF249" s="914"/>
      <c r="AG249" s="915"/>
      <c r="AH249" s="915"/>
      <c r="AI249" s="915"/>
      <c r="AJ249" s="915"/>
      <c r="AK249" s="915"/>
      <c r="AL249" s="915"/>
      <c r="AM249" s="915"/>
      <c r="AN249" s="915"/>
      <c r="AO249" s="916"/>
    </row>
    <row r="250" spans="2:41" ht="3.6" customHeight="1" x14ac:dyDescent="0.45">
      <c r="B250" s="167"/>
      <c r="I250" s="166"/>
      <c r="M250" s="166"/>
      <c r="N250" s="173"/>
      <c r="O250" s="172"/>
      <c r="P250" s="172"/>
      <c r="Q250" s="171"/>
      <c r="R250" s="922"/>
      <c r="S250" s="923"/>
      <c r="T250" s="923"/>
      <c r="U250" s="923"/>
      <c r="V250" s="923"/>
      <c r="W250" s="923"/>
      <c r="X250" s="923"/>
      <c r="Y250" s="923"/>
      <c r="Z250" s="923"/>
      <c r="AA250" s="923"/>
      <c r="AB250" s="923"/>
      <c r="AC250" s="923"/>
      <c r="AD250" s="923"/>
      <c r="AE250" s="923"/>
      <c r="AF250" s="923"/>
      <c r="AG250" s="923"/>
      <c r="AH250" s="923"/>
      <c r="AI250" s="923"/>
      <c r="AJ250" s="923"/>
      <c r="AK250" s="923"/>
      <c r="AL250" s="923"/>
      <c r="AM250" s="923"/>
      <c r="AN250" s="923"/>
      <c r="AO250" s="924"/>
    </row>
    <row r="251" spans="2:41" ht="13.35" customHeight="1" x14ac:dyDescent="0.45">
      <c r="B251" s="167"/>
      <c r="I251" s="166"/>
      <c r="M251" s="166"/>
      <c r="N251" s="167" t="s">
        <v>43</v>
      </c>
      <c r="Q251" s="166"/>
      <c r="R251" s="911"/>
      <c r="S251" s="912"/>
      <c r="T251" s="912"/>
      <c r="U251" s="912"/>
      <c r="V251" s="912"/>
      <c r="W251" s="912"/>
      <c r="X251" s="912"/>
      <c r="Y251" s="912"/>
      <c r="Z251" s="912"/>
      <c r="AA251" s="912"/>
      <c r="AB251" s="912"/>
      <c r="AC251" s="912"/>
      <c r="AD251" s="912"/>
      <c r="AE251" s="912"/>
      <c r="AF251" s="912"/>
      <c r="AG251" s="912"/>
      <c r="AH251" s="912"/>
      <c r="AI251" s="912"/>
      <c r="AJ251" s="912"/>
      <c r="AK251" s="912"/>
      <c r="AL251" s="912"/>
      <c r="AM251" s="912"/>
      <c r="AN251" s="912"/>
      <c r="AO251" s="913"/>
    </row>
    <row r="252" spans="2:41" ht="3.6" customHeight="1" x14ac:dyDescent="0.45">
      <c r="B252" s="167"/>
      <c r="I252" s="166"/>
      <c r="J252" s="160"/>
      <c r="K252" s="160"/>
      <c r="L252" s="160"/>
      <c r="M252" s="159"/>
      <c r="N252" s="161"/>
      <c r="O252" s="160"/>
      <c r="P252" s="160"/>
      <c r="Q252" s="159"/>
      <c r="R252" s="914"/>
      <c r="S252" s="915"/>
      <c r="T252" s="915"/>
      <c r="U252" s="915"/>
      <c r="V252" s="915"/>
      <c r="W252" s="915"/>
      <c r="X252" s="915"/>
      <c r="Y252" s="915"/>
      <c r="Z252" s="915"/>
      <c r="AA252" s="915"/>
      <c r="AB252" s="915"/>
      <c r="AC252" s="915"/>
      <c r="AD252" s="915"/>
      <c r="AE252" s="915"/>
      <c r="AF252" s="915"/>
      <c r="AG252" s="915"/>
      <c r="AH252" s="915"/>
      <c r="AI252" s="915"/>
      <c r="AJ252" s="915"/>
      <c r="AK252" s="915"/>
      <c r="AL252" s="915"/>
      <c r="AM252" s="915"/>
      <c r="AN252" s="915"/>
      <c r="AO252" s="916"/>
    </row>
    <row r="253" spans="2:41" ht="3.6" customHeight="1" x14ac:dyDescent="0.45">
      <c r="B253" s="167"/>
      <c r="I253" s="166"/>
      <c r="M253" s="166"/>
      <c r="N253" s="167"/>
      <c r="Q253" s="166"/>
      <c r="R253" s="922" t="str">
        <f>IF(変更_2!J43&lt;&gt;"",変更_2!J43,"")</f>
        <v/>
      </c>
      <c r="S253" s="923"/>
      <c r="T253" s="923"/>
      <c r="U253" s="923"/>
      <c r="V253" s="923"/>
      <c r="W253" s="923"/>
      <c r="X253" s="923"/>
      <c r="Y253" s="923"/>
      <c r="Z253" s="923"/>
      <c r="AA253" s="923"/>
      <c r="AB253" s="923"/>
      <c r="AC253" s="923"/>
      <c r="AD253" s="923"/>
      <c r="AE253" s="923"/>
      <c r="AF253" s="924"/>
      <c r="AH253" s="172"/>
      <c r="AI253" s="172"/>
      <c r="AJ253" s="172"/>
      <c r="AK253" s="172"/>
      <c r="AL253" s="172"/>
      <c r="AM253" s="172"/>
      <c r="AN253" s="172"/>
      <c r="AO253" s="171"/>
    </row>
    <row r="254" spans="2:41" ht="13.35" customHeight="1" x14ac:dyDescent="0.45">
      <c r="B254" s="167"/>
      <c r="I254" s="166"/>
      <c r="M254" s="166"/>
      <c r="N254" s="167" t="s">
        <v>780</v>
      </c>
      <c r="Q254" s="166"/>
      <c r="R254" s="911"/>
      <c r="S254" s="912"/>
      <c r="T254" s="912"/>
      <c r="U254" s="912"/>
      <c r="V254" s="912"/>
      <c r="W254" s="912"/>
      <c r="X254" s="912"/>
      <c r="Y254" s="912"/>
      <c r="Z254" s="912"/>
      <c r="AA254" s="912"/>
      <c r="AB254" s="912"/>
      <c r="AC254" s="912"/>
      <c r="AD254" s="912"/>
      <c r="AE254" s="912"/>
      <c r="AF254" s="913"/>
      <c r="AG254" s="167"/>
      <c r="AH254" s="184"/>
      <c r="AO254" s="166"/>
    </row>
    <row r="255" spans="2:41" ht="3.6" customHeight="1" x14ac:dyDescent="0.45">
      <c r="B255" s="167"/>
      <c r="I255" s="166"/>
      <c r="M255" s="166"/>
      <c r="N255" s="161"/>
      <c r="O255" s="160"/>
      <c r="P255" s="160"/>
      <c r="Q255" s="159"/>
      <c r="R255" s="914"/>
      <c r="S255" s="915"/>
      <c r="T255" s="915"/>
      <c r="U255" s="915"/>
      <c r="V255" s="915"/>
      <c r="W255" s="915"/>
      <c r="X255" s="915"/>
      <c r="Y255" s="915"/>
      <c r="Z255" s="915"/>
      <c r="AA255" s="915"/>
      <c r="AB255" s="915"/>
      <c r="AC255" s="915"/>
      <c r="AD255" s="915"/>
      <c r="AE255" s="915"/>
      <c r="AF255" s="916"/>
      <c r="AG255" s="161"/>
      <c r="AH255" s="160"/>
      <c r="AI255" s="160"/>
      <c r="AJ255" s="160"/>
      <c r="AK255" s="160"/>
      <c r="AL255" s="160"/>
      <c r="AM255" s="160"/>
      <c r="AN255" s="160"/>
      <c r="AO255" s="159"/>
    </row>
    <row r="256" spans="2:41" ht="3.6" customHeight="1" x14ac:dyDescent="0.45">
      <c r="B256" s="167"/>
      <c r="I256" s="166"/>
      <c r="M256" s="166"/>
      <c r="N256" s="167"/>
      <c r="Q256" s="166"/>
      <c r="R256" s="983" t="str">
        <f>許可申請_1!L21&amp;変更_2!J66</f>
        <v/>
      </c>
      <c r="S256" s="923"/>
      <c r="T256" s="923"/>
      <c r="U256" s="923"/>
      <c r="V256" s="923"/>
      <c r="W256" s="923"/>
      <c r="X256" s="923"/>
      <c r="Y256" s="923"/>
      <c r="Z256" s="923"/>
      <c r="AA256" s="923"/>
      <c r="AB256" s="923"/>
      <c r="AC256" s="923"/>
      <c r="AD256" s="923"/>
      <c r="AE256" s="923"/>
      <c r="AF256" s="924"/>
      <c r="AJ256" s="172"/>
      <c r="AK256" s="172"/>
      <c r="AL256" s="172"/>
      <c r="AM256" s="172"/>
      <c r="AN256" s="172"/>
      <c r="AO256" s="171"/>
    </row>
    <row r="257" spans="2:41" ht="13.35" customHeight="1" x14ac:dyDescent="0.45">
      <c r="B257" s="167"/>
      <c r="I257" s="166"/>
      <c r="M257" s="166"/>
      <c r="N257" s="167" t="s">
        <v>50</v>
      </c>
      <c r="Q257" s="166"/>
      <c r="R257" s="911"/>
      <c r="S257" s="912"/>
      <c r="T257" s="912"/>
      <c r="U257" s="912"/>
      <c r="V257" s="912"/>
      <c r="W257" s="912"/>
      <c r="X257" s="912"/>
      <c r="Y257" s="912"/>
      <c r="Z257" s="912"/>
      <c r="AA257" s="912"/>
      <c r="AB257" s="912"/>
      <c r="AC257" s="912"/>
      <c r="AD257" s="912"/>
      <c r="AE257" s="912"/>
      <c r="AF257" s="913"/>
      <c r="AH257" s="185" t="str">
        <f>IF(OR(許可申請_1!AA21=コードマスタ!U3,変更_2!Z66=コードマスタ!U3),コードマスタ!U3,"☐")</f>
        <v>☐</v>
      </c>
      <c r="AI257" s="115" t="s">
        <v>779</v>
      </c>
      <c r="AO257" s="166"/>
    </row>
    <row r="258" spans="2:41" ht="3.6" customHeight="1" x14ac:dyDescent="0.45">
      <c r="B258" s="167"/>
      <c r="I258" s="166"/>
      <c r="M258" s="166"/>
      <c r="N258" s="161"/>
      <c r="O258" s="160"/>
      <c r="P258" s="160"/>
      <c r="Q258" s="159"/>
      <c r="R258" s="914"/>
      <c r="S258" s="915"/>
      <c r="T258" s="915"/>
      <c r="U258" s="915"/>
      <c r="V258" s="915"/>
      <c r="W258" s="915"/>
      <c r="X258" s="915"/>
      <c r="Y258" s="915"/>
      <c r="Z258" s="915"/>
      <c r="AA258" s="915"/>
      <c r="AB258" s="915"/>
      <c r="AC258" s="915"/>
      <c r="AD258" s="915"/>
      <c r="AE258" s="915"/>
      <c r="AF258" s="916"/>
      <c r="AH258" s="160"/>
      <c r="AI258" s="160"/>
      <c r="AJ258" s="160"/>
      <c r="AK258" s="160"/>
      <c r="AL258" s="160"/>
      <c r="AM258" s="160"/>
      <c r="AN258" s="160"/>
      <c r="AO258" s="159"/>
    </row>
    <row r="259" spans="2:41" ht="3.6" customHeight="1" x14ac:dyDescent="0.45">
      <c r="B259" s="167"/>
      <c r="I259" s="166"/>
      <c r="M259" s="166"/>
      <c r="N259" s="173"/>
      <c r="O259" s="172"/>
      <c r="P259" s="172"/>
      <c r="Q259" s="171"/>
      <c r="R259" s="173"/>
      <c r="S259" s="172"/>
      <c r="T259" s="172"/>
      <c r="U259" s="172"/>
      <c r="V259" s="172"/>
      <c r="W259" s="172"/>
      <c r="X259" s="172"/>
      <c r="Y259" s="172"/>
      <c r="Z259" s="172"/>
      <c r="AA259" s="171"/>
      <c r="AB259" s="173"/>
      <c r="AC259" s="172"/>
      <c r="AD259" s="172"/>
      <c r="AE259" s="171"/>
      <c r="AF259" s="173"/>
      <c r="AG259" s="172"/>
      <c r="AH259" s="172"/>
      <c r="AI259" s="172"/>
      <c r="AJ259" s="172"/>
      <c r="AK259" s="172"/>
      <c r="AL259" s="172"/>
      <c r="AM259" s="172"/>
      <c r="AN259" s="172"/>
      <c r="AO259" s="171"/>
    </row>
    <row r="260" spans="2:41" ht="13.35" customHeight="1" x14ac:dyDescent="0.45">
      <c r="B260" s="167"/>
      <c r="I260" s="166"/>
      <c r="J260" s="115" t="s">
        <v>789</v>
      </c>
      <c r="M260" s="166"/>
      <c r="N260" s="167" t="s">
        <v>777</v>
      </c>
      <c r="Q260" s="166"/>
      <c r="R260" s="167"/>
      <c r="S260" s="917"/>
      <c r="T260" s="918"/>
      <c r="V260" s="182"/>
      <c r="W260" s="115" t="s">
        <v>76</v>
      </c>
      <c r="X260" s="182"/>
      <c r="Y260" s="115" t="s">
        <v>77</v>
      </c>
      <c r="Z260" s="182"/>
      <c r="AA260" s="166" t="s">
        <v>78</v>
      </c>
      <c r="AB260" s="167" t="s">
        <v>776</v>
      </c>
      <c r="AE260" s="166"/>
      <c r="AF260" s="167"/>
      <c r="AG260" s="917"/>
      <c r="AH260" s="918"/>
      <c r="AJ260" s="182"/>
      <c r="AK260" s="115" t="s">
        <v>76</v>
      </c>
      <c r="AL260" s="182"/>
      <c r="AM260" s="115" t="s">
        <v>77</v>
      </c>
      <c r="AN260" s="182"/>
      <c r="AO260" s="166" t="s">
        <v>78</v>
      </c>
    </row>
    <row r="261" spans="2:41" ht="3.6" customHeight="1" x14ac:dyDescent="0.45">
      <c r="B261" s="167"/>
      <c r="I261" s="166"/>
      <c r="M261" s="166"/>
      <c r="N261" s="161"/>
      <c r="O261" s="160"/>
      <c r="P261" s="160"/>
      <c r="Q261" s="159"/>
      <c r="R261" s="161"/>
      <c r="S261" s="160"/>
      <c r="T261" s="160"/>
      <c r="U261" s="160"/>
      <c r="V261" s="160"/>
      <c r="W261" s="160"/>
      <c r="X261" s="160"/>
      <c r="Y261" s="160"/>
      <c r="Z261" s="160"/>
      <c r="AA261" s="159"/>
      <c r="AB261" s="161"/>
      <c r="AC261" s="160"/>
      <c r="AD261" s="160"/>
      <c r="AE261" s="159"/>
      <c r="AF261" s="161"/>
      <c r="AG261" s="160"/>
      <c r="AH261" s="160"/>
      <c r="AI261" s="160"/>
      <c r="AJ261" s="160"/>
      <c r="AK261" s="160"/>
      <c r="AL261" s="160"/>
      <c r="AM261" s="160"/>
      <c r="AN261" s="160"/>
      <c r="AO261" s="159"/>
    </row>
    <row r="262" spans="2:41" ht="3.6" customHeight="1" x14ac:dyDescent="0.45">
      <c r="B262" s="167"/>
      <c r="I262" s="166"/>
      <c r="M262" s="166"/>
      <c r="N262" s="173"/>
      <c r="O262" s="172"/>
      <c r="P262" s="172"/>
      <c r="Q262" s="171"/>
      <c r="R262" s="173"/>
      <c r="S262" s="172"/>
      <c r="T262" s="172"/>
      <c r="U262" s="172"/>
      <c r="V262" s="172"/>
      <c r="W262" s="172"/>
      <c r="X262" s="172"/>
      <c r="Y262" s="172"/>
      <c r="Z262" s="172"/>
      <c r="AA262" s="171"/>
      <c r="AB262" s="173"/>
      <c r="AC262" s="172"/>
      <c r="AD262" s="172"/>
      <c r="AE262" s="171"/>
      <c r="AF262" s="922"/>
      <c r="AG262" s="923"/>
      <c r="AH262" s="923"/>
      <c r="AI262" s="923"/>
      <c r="AJ262" s="923"/>
      <c r="AK262" s="923"/>
      <c r="AL262" s="923"/>
      <c r="AM262" s="923"/>
      <c r="AN262" s="923"/>
      <c r="AO262" s="924"/>
    </row>
    <row r="263" spans="2:41" ht="13.35" customHeight="1" x14ac:dyDescent="0.45">
      <c r="B263" s="167"/>
      <c r="I263" s="166"/>
      <c r="M263" s="166"/>
      <c r="N263" s="167" t="s">
        <v>775</v>
      </c>
      <c r="Q263" s="166"/>
      <c r="R263" s="167"/>
      <c r="S263" s="917"/>
      <c r="T263" s="943"/>
      <c r="U263" s="943"/>
      <c r="V263" s="943"/>
      <c r="W263" s="943"/>
      <c r="X263" s="943"/>
      <c r="Y263" s="943"/>
      <c r="Z263" s="943"/>
      <c r="AA263" s="918"/>
      <c r="AB263" s="167" t="s">
        <v>774</v>
      </c>
      <c r="AE263" s="166"/>
      <c r="AF263" s="911"/>
      <c r="AG263" s="912"/>
      <c r="AH263" s="912"/>
      <c r="AI263" s="912"/>
      <c r="AJ263" s="912"/>
      <c r="AK263" s="912"/>
      <c r="AL263" s="912"/>
      <c r="AM263" s="912"/>
      <c r="AN263" s="912"/>
      <c r="AO263" s="913"/>
    </row>
    <row r="264" spans="2:41" ht="3.6" customHeight="1" x14ac:dyDescent="0.45">
      <c r="B264" s="167"/>
      <c r="I264" s="166"/>
      <c r="M264" s="166"/>
      <c r="N264" s="161"/>
      <c r="O264" s="160"/>
      <c r="P264" s="160"/>
      <c r="Q264" s="159"/>
      <c r="R264" s="161"/>
      <c r="S264" s="160"/>
      <c r="T264" s="160"/>
      <c r="U264" s="160"/>
      <c r="V264" s="160"/>
      <c r="W264" s="160"/>
      <c r="X264" s="160"/>
      <c r="Y264" s="160"/>
      <c r="Z264" s="160"/>
      <c r="AA264" s="159"/>
      <c r="AB264" s="161"/>
      <c r="AC264" s="160"/>
      <c r="AD264" s="160"/>
      <c r="AE264" s="159"/>
      <c r="AF264" s="914"/>
      <c r="AG264" s="915"/>
      <c r="AH264" s="915"/>
      <c r="AI264" s="915"/>
      <c r="AJ264" s="915"/>
      <c r="AK264" s="915"/>
      <c r="AL264" s="915"/>
      <c r="AM264" s="915"/>
      <c r="AN264" s="915"/>
      <c r="AO264" s="916"/>
    </row>
    <row r="265" spans="2:41" ht="3.6" customHeight="1" x14ac:dyDescent="0.45">
      <c r="B265" s="167"/>
      <c r="I265" s="166"/>
      <c r="M265" s="166"/>
      <c r="N265" s="173"/>
      <c r="O265" s="172"/>
      <c r="P265" s="172"/>
      <c r="Q265" s="171"/>
      <c r="R265" s="922"/>
      <c r="S265" s="923"/>
      <c r="T265" s="923"/>
      <c r="U265" s="923"/>
      <c r="V265" s="923"/>
      <c r="W265" s="923"/>
      <c r="X265" s="923"/>
      <c r="Y265" s="923"/>
      <c r="Z265" s="923"/>
      <c r="AA265" s="923"/>
      <c r="AB265" s="923"/>
      <c r="AC265" s="923"/>
      <c r="AD265" s="923"/>
      <c r="AE265" s="923"/>
      <c r="AF265" s="923"/>
      <c r="AG265" s="923"/>
      <c r="AH265" s="923"/>
      <c r="AI265" s="923"/>
      <c r="AJ265" s="923"/>
      <c r="AK265" s="923"/>
      <c r="AL265" s="923"/>
      <c r="AM265" s="923"/>
      <c r="AN265" s="923"/>
      <c r="AO265" s="924"/>
    </row>
    <row r="266" spans="2:41" ht="13.35" customHeight="1" x14ac:dyDescent="0.45">
      <c r="B266" s="167"/>
      <c r="I266" s="166"/>
      <c r="M266" s="166"/>
      <c r="N266" s="167" t="s">
        <v>43</v>
      </c>
      <c r="Q266" s="166"/>
      <c r="R266" s="911"/>
      <c r="S266" s="912"/>
      <c r="T266" s="912"/>
      <c r="U266" s="912"/>
      <c r="V266" s="912"/>
      <c r="W266" s="912"/>
      <c r="X266" s="912"/>
      <c r="Y266" s="912"/>
      <c r="Z266" s="912"/>
      <c r="AA266" s="912"/>
      <c r="AB266" s="912"/>
      <c r="AC266" s="912"/>
      <c r="AD266" s="912"/>
      <c r="AE266" s="912"/>
      <c r="AF266" s="912"/>
      <c r="AG266" s="912"/>
      <c r="AH266" s="912"/>
      <c r="AI266" s="912"/>
      <c r="AJ266" s="912"/>
      <c r="AK266" s="912"/>
      <c r="AL266" s="912"/>
      <c r="AM266" s="912"/>
      <c r="AN266" s="912"/>
      <c r="AO266" s="913"/>
    </row>
    <row r="267" spans="2:41" ht="3.6" customHeight="1" x14ac:dyDescent="0.45">
      <c r="B267" s="167"/>
      <c r="I267" s="166"/>
      <c r="J267" s="160"/>
      <c r="K267" s="160"/>
      <c r="L267" s="160"/>
      <c r="M267" s="159"/>
      <c r="N267" s="161"/>
      <c r="O267" s="160"/>
      <c r="P267" s="160"/>
      <c r="Q267" s="159"/>
      <c r="R267" s="914"/>
      <c r="S267" s="915"/>
      <c r="T267" s="915"/>
      <c r="U267" s="915"/>
      <c r="V267" s="915"/>
      <c r="W267" s="915"/>
      <c r="X267" s="915"/>
      <c r="Y267" s="915"/>
      <c r="Z267" s="915"/>
      <c r="AA267" s="915"/>
      <c r="AB267" s="915"/>
      <c r="AC267" s="915"/>
      <c r="AD267" s="915"/>
      <c r="AE267" s="915"/>
      <c r="AF267" s="915"/>
      <c r="AG267" s="915"/>
      <c r="AH267" s="915"/>
      <c r="AI267" s="915"/>
      <c r="AJ267" s="915"/>
      <c r="AK267" s="915"/>
      <c r="AL267" s="915"/>
      <c r="AM267" s="915"/>
      <c r="AN267" s="915"/>
      <c r="AO267" s="916"/>
    </row>
    <row r="268" spans="2:41" ht="3.6" customHeight="1" x14ac:dyDescent="0.45">
      <c r="B268" s="167"/>
      <c r="I268" s="166"/>
      <c r="J268" s="172"/>
      <c r="K268" s="172"/>
      <c r="L268" s="172"/>
      <c r="M268" s="171"/>
      <c r="N268" s="173"/>
      <c r="O268" s="172"/>
      <c r="P268" s="172"/>
      <c r="Q268" s="171"/>
      <c r="R268" s="922" t="str">
        <f>IF(変更_2!J44&lt;&gt;"",変更_2!J44,"")</f>
        <v/>
      </c>
      <c r="S268" s="923"/>
      <c r="T268" s="923"/>
      <c r="U268" s="923"/>
      <c r="V268" s="923"/>
      <c r="W268" s="923"/>
      <c r="X268" s="923"/>
      <c r="Y268" s="923"/>
      <c r="Z268" s="923"/>
      <c r="AA268" s="923"/>
      <c r="AB268" s="923"/>
      <c r="AC268" s="923"/>
      <c r="AD268" s="923"/>
      <c r="AE268" s="923"/>
      <c r="AF268" s="924"/>
      <c r="AH268" s="172"/>
      <c r="AI268" s="172"/>
      <c r="AJ268" s="172"/>
      <c r="AK268" s="172"/>
      <c r="AL268" s="172"/>
      <c r="AM268" s="172"/>
      <c r="AN268" s="172"/>
      <c r="AO268" s="171"/>
    </row>
    <row r="269" spans="2:41" ht="13.35" customHeight="1" x14ac:dyDescent="0.45">
      <c r="B269" s="167"/>
      <c r="I269" s="166"/>
      <c r="M269" s="166"/>
      <c r="N269" s="167" t="s">
        <v>780</v>
      </c>
      <c r="Q269" s="166"/>
      <c r="R269" s="911"/>
      <c r="S269" s="912"/>
      <c r="T269" s="912"/>
      <c r="U269" s="912"/>
      <c r="V269" s="912"/>
      <c r="W269" s="912"/>
      <c r="X269" s="912"/>
      <c r="Y269" s="912"/>
      <c r="Z269" s="912"/>
      <c r="AA269" s="912"/>
      <c r="AB269" s="912"/>
      <c r="AC269" s="912"/>
      <c r="AD269" s="912"/>
      <c r="AE269" s="912"/>
      <c r="AF269" s="913"/>
      <c r="AG269" s="167"/>
      <c r="AH269" s="184"/>
      <c r="AO269" s="166"/>
    </row>
    <row r="270" spans="2:41" ht="3.6" customHeight="1" x14ac:dyDescent="0.45">
      <c r="B270" s="167"/>
      <c r="I270" s="166"/>
      <c r="M270" s="166"/>
      <c r="N270" s="161"/>
      <c r="O270" s="160"/>
      <c r="P270" s="160"/>
      <c r="Q270" s="159"/>
      <c r="R270" s="914"/>
      <c r="S270" s="915"/>
      <c r="T270" s="915"/>
      <c r="U270" s="915"/>
      <c r="V270" s="915"/>
      <c r="W270" s="915"/>
      <c r="X270" s="915"/>
      <c r="Y270" s="915"/>
      <c r="Z270" s="915"/>
      <c r="AA270" s="915"/>
      <c r="AB270" s="915"/>
      <c r="AC270" s="915"/>
      <c r="AD270" s="915"/>
      <c r="AE270" s="915"/>
      <c r="AF270" s="916"/>
      <c r="AG270" s="161"/>
      <c r="AH270" s="160"/>
      <c r="AI270" s="160"/>
      <c r="AJ270" s="160"/>
      <c r="AK270" s="160"/>
      <c r="AL270" s="160"/>
      <c r="AM270" s="160"/>
      <c r="AN270" s="160"/>
      <c r="AO270" s="159"/>
    </row>
    <row r="271" spans="2:41" ht="3.6" customHeight="1" x14ac:dyDescent="0.45">
      <c r="B271" s="167"/>
      <c r="I271" s="166"/>
      <c r="M271" s="166"/>
      <c r="N271" s="173"/>
      <c r="O271" s="172"/>
      <c r="P271" s="172"/>
      <c r="Q271" s="171"/>
      <c r="R271" s="983" t="str">
        <f>許可申請_1!L22&amp;変更_2!J67</f>
        <v/>
      </c>
      <c r="S271" s="923"/>
      <c r="T271" s="923"/>
      <c r="U271" s="923"/>
      <c r="V271" s="923"/>
      <c r="W271" s="923"/>
      <c r="X271" s="923"/>
      <c r="Y271" s="923"/>
      <c r="Z271" s="923"/>
      <c r="AA271" s="923"/>
      <c r="AB271" s="923"/>
      <c r="AC271" s="923"/>
      <c r="AD271" s="923"/>
      <c r="AE271" s="923"/>
      <c r="AF271" s="924"/>
      <c r="AI271" s="172"/>
      <c r="AJ271" s="172"/>
      <c r="AK271" s="172"/>
      <c r="AL271" s="172"/>
      <c r="AM271" s="172"/>
      <c r="AN271" s="172"/>
      <c r="AO271" s="171"/>
    </row>
    <row r="272" spans="2:41" ht="13.35" customHeight="1" x14ac:dyDescent="0.45">
      <c r="B272" s="167"/>
      <c r="I272" s="166"/>
      <c r="M272" s="166"/>
      <c r="N272" s="167" t="s">
        <v>50</v>
      </c>
      <c r="Q272" s="166"/>
      <c r="R272" s="911"/>
      <c r="S272" s="912"/>
      <c r="T272" s="912"/>
      <c r="U272" s="912"/>
      <c r="V272" s="912"/>
      <c r="W272" s="912"/>
      <c r="X272" s="912"/>
      <c r="Y272" s="912"/>
      <c r="Z272" s="912"/>
      <c r="AA272" s="912"/>
      <c r="AB272" s="912"/>
      <c r="AC272" s="912"/>
      <c r="AD272" s="912"/>
      <c r="AE272" s="912"/>
      <c r="AF272" s="913"/>
      <c r="AH272" s="185" t="str">
        <f>IF(OR(許可申請_1!AA22=コードマスタ!U3,変更_2!Z67=コードマスタ!U3),コードマスタ!U3,"☐")</f>
        <v>☐</v>
      </c>
      <c r="AI272" s="115" t="s">
        <v>779</v>
      </c>
      <c r="AO272" s="166"/>
    </row>
    <row r="273" spans="2:41" ht="3.6" customHeight="1" x14ac:dyDescent="0.45">
      <c r="B273" s="167"/>
      <c r="I273" s="166"/>
      <c r="M273" s="166"/>
      <c r="N273" s="161"/>
      <c r="O273" s="160"/>
      <c r="P273" s="160"/>
      <c r="Q273" s="159"/>
      <c r="R273" s="914"/>
      <c r="S273" s="915"/>
      <c r="T273" s="915"/>
      <c r="U273" s="915"/>
      <c r="V273" s="915"/>
      <c r="W273" s="915"/>
      <c r="X273" s="915"/>
      <c r="Y273" s="915"/>
      <c r="Z273" s="915"/>
      <c r="AA273" s="915"/>
      <c r="AB273" s="915"/>
      <c r="AC273" s="915"/>
      <c r="AD273" s="915"/>
      <c r="AE273" s="915"/>
      <c r="AF273" s="916"/>
      <c r="AH273" s="160"/>
      <c r="AI273" s="160"/>
      <c r="AJ273" s="160"/>
      <c r="AK273" s="160"/>
      <c r="AL273" s="160"/>
      <c r="AM273" s="160"/>
      <c r="AN273" s="160"/>
      <c r="AO273" s="159"/>
    </row>
    <row r="274" spans="2:41" ht="3.6" customHeight="1" x14ac:dyDescent="0.45">
      <c r="B274" s="167"/>
      <c r="I274" s="166"/>
      <c r="M274" s="166"/>
      <c r="N274" s="173"/>
      <c r="O274" s="172"/>
      <c r="P274" s="172"/>
      <c r="Q274" s="171"/>
      <c r="R274" s="173"/>
      <c r="S274" s="172"/>
      <c r="T274" s="172"/>
      <c r="U274" s="172"/>
      <c r="V274" s="172"/>
      <c r="W274" s="172"/>
      <c r="X274" s="172"/>
      <c r="Y274" s="172"/>
      <c r="Z274" s="172"/>
      <c r="AA274" s="171"/>
      <c r="AB274" s="173"/>
      <c r="AC274" s="172"/>
      <c r="AD274" s="172"/>
      <c r="AE274" s="171"/>
      <c r="AF274" s="173"/>
      <c r="AG274" s="172"/>
      <c r="AH274" s="172"/>
      <c r="AI274" s="172"/>
      <c r="AJ274" s="172"/>
      <c r="AK274" s="172"/>
      <c r="AL274" s="172"/>
      <c r="AM274" s="172"/>
      <c r="AN274" s="172"/>
      <c r="AO274" s="171"/>
    </row>
    <row r="275" spans="2:41" ht="13.35" customHeight="1" x14ac:dyDescent="0.45">
      <c r="B275" s="167"/>
      <c r="I275" s="166"/>
      <c r="J275" s="115" t="s">
        <v>788</v>
      </c>
      <c r="M275" s="166"/>
      <c r="N275" s="167" t="s">
        <v>777</v>
      </c>
      <c r="Q275" s="166"/>
      <c r="R275" s="167"/>
      <c r="S275" s="917"/>
      <c r="T275" s="918"/>
      <c r="V275" s="182"/>
      <c r="W275" s="115" t="s">
        <v>76</v>
      </c>
      <c r="X275" s="182"/>
      <c r="Y275" s="115" t="s">
        <v>77</v>
      </c>
      <c r="Z275" s="182"/>
      <c r="AA275" s="166" t="s">
        <v>78</v>
      </c>
      <c r="AB275" s="167" t="s">
        <v>776</v>
      </c>
      <c r="AE275" s="166"/>
      <c r="AF275" s="167"/>
      <c r="AG275" s="917"/>
      <c r="AH275" s="918"/>
      <c r="AJ275" s="182"/>
      <c r="AK275" s="115" t="s">
        <v>76</v>
      </c>
      <c r="AL275" s="182"/>
      <c r="AM275" s="115" t="s">
        <v>77</v>
      </c>
      <c r="AN275" s="182"/>
      <c r="AO275" s="166" t="s">
        <v>78</v>
      </c>
    </row>
    <row r="276" spans="2:41" ht="3.6" customHeight="1" x14ac:dyDescent="0.45">
      <c r="B276" s="167"/>
      <c r="I276" s="166"/>
      <c r="M276" s="166"/>
      <c r="N276" s="161"/>
      <c r="O276" s="160"/>
      <c r="P276" s="160"/>
      <c r="Q276" s="159"/>
      <c r="R276" s="161"/>
      <c r="S276" s="160"/>
      <c r="T276" s="160"/>
      <c r="U276" s="160"/>
      <c r="V276" s="160"/>
      <c r="W276" s="160"/>
      <c r="X276" s="160"/>
      <c r="Y276" s="160"/>
      <c r="Z276" s="160"/>
      <c r="AA276" s="159"/>
      <c r="AB276" s="161"/>
      <c r="AC276" s="160"/>
      <c r="AD276" s="160"/>
      <c r="AE276" s="159"/>
      <c r="AF276" s="161"/>
      <c r="AG276" s="160"/>
      <c r="AH276" s="160"/>
      <c r="AI276" s="160"/>
      <c r="AJ276" s="160"/>
      <c r="AK276" s="160"/>
      <c r="AL276" s="160"/>
      <c r="AM276" s="160"/>
      <c r="AN276" s="160"/>
      <c r="AO276" s="159"/>
    </row>
    <row r="277" spans="2:41" ht="3.6" customHeight="1" x14ac:dyDescent="0.45">
      <c r="B277" s="167"/>
      <c r="I277" s="166"/>
      <c r="M277" s="166"/>
      <c r="N277" s="173"/>
      <c r="O277" s="172"/>
      <c r="P277" s="172"/>
      <c r="Q277" s="171"/>
      <c r="R277" s="173"/>
      <c r="S277" s="172"/>
      <c r="T277" s="172"/>
      <c r="U277" s="172"/>
      <c r="V277" s="172"/>
      <c r="W277" s="172"/>
      <c r="X277" s="172"/>
      <c r="Y277" s="172"/>
      <c r="Z277" s="172"/>
      <c r="AA277" s="171"/>
      <c r="AB277" s="173"/>
      <c r="AC277" s="172"/>
      <c r="AD277" s="172"/>
      <c r="AE277" s="171"/>
      <c r="AF277" s="922"/>
      <c r="AG277" s="923"/>
      <c r="AH277" s="923"/>
      <c r="AI277" s="923"/>
      <c r="AJ277" s="923"/>
      <c r="AK277" s="923"/>
      <c r="AL277" s="923"/>
      <c r="AM277" s="923"/>
      <c r="AN277" s="923"/>
      <c r="AO277" s="924"/>
    </row>
    <row r="278" spans="2:41" ht="13.35" customHeight="1" x14ac:dyDescent="0.45">
      <c r="B278" s="167"/>
      <c r="I278" s="166"/>
      <c r="M278" s="166"/>
      <c r="N278" s="167" t="s">
        <v>775</v>
      </c>
      <c r="Q278" s="166"/>
      <c r="R278" s="167"/>
      <c r="S278" s="917"/>
      <c r="T278" s="943"/>
      <c r="U278" s="943"/>
      <c r="V278" s="943"/>
      <c r="W278" s="943"/>
      <c r="X278" s="943"/>
      <c r="Y278" s="943"/>
      <c r="Z278" s="943"/>
      <c r="AA278" s="918"/>
      <c r="AB278" s="167" t="s">
        <v>774</v>
      </c>
      <c r="AE278" s="166"/>
      <c r="AF278" s="911"/>
      <c r="AG278" s="912"/>
      <c r="AH278" s="912"/>
      <c r="AI278" s="912"/>
      <c r="AJ278" s="912"/>
      <c r="AK278" s="912"/>
      <c r="AL278" s="912"/>
      <c r="AM278" s="912"/>
      <c r="AN278" s="912"/>
      <c r="AO278" s="913"/>
    </row>
    <row r="279" spans="2:41" ht="3.6" customHeight="1" x14ac:dyDescent="0.45">
      <c r="B279" s="167"/>
      <c r="I279" s="166"/>
      <c r="M279" s="166"/>
      <c r="N279" s="161"/>
      <c r="O279" s="160"/>
      <c r="P279" s="160"/>
      <c r="Q279" s="159"/>
      <c r="R279" s="161"/>
      <c r="S279" s="160"/>
      <c r="T279" s="160"/>
      <c r="U279" s="160"/>
      <c r="V279" s="160"/>
      <c r="W279" s="160"/>
      <c r="X279" s="160"/>
      <c r="Y279" s="160"/>
      <c r="Z279" s="160"/>
      <c r="AA279" s="159"/>
      <c r="AB279" s="161"/>
      <c r="AC279" s="160"/>
      <c r="AD279" s="160"/>
      <c r="AE279" s="159"/>
      <c r="AF279" s="914"/>
      <c r="AG279" s="915"/>
      <c r="AH279" s="915"/>
      <c r="AI279" s="915"/>
      <c r="AJ279" s="915"/>
      <c r="AK279" s="915"/>
      <c r="AL279" s="915"/>
      <c r="AM279" s="915"/>
      <c r="AN279" s="915"/>
      <c r="AO279" s="916"/>
    </row>
    <row r="280" spans="2:41" ht="3.6" customHeight="1" x14ac:dyDescent="0.45">
      <c r="B280" s="167"/>
      <c r="I280" s="166"/>
      <c r="M280" s="166"/>
      <c r="N280" s="173"/>
      <c r="O280" s="172"/>
      <c r="P280" s="172"/>
      <c r="Q280" s="171"/>
      <c r="R280" s="922"/>
      <c r="S280" s="923"/>
      <c r="T280" s="923"/>
      <c r="U280" s="923"/>
      <c r="V280" s="923"/>
      <c r="W280" s="923"/>
      <c r="X280" s="923"/>
      <c r="Y280" s="923"/>
      <c r="Z280" s="923"/>
      <c r="AA280" s="923"/>
      <c r="AB280" s="923"/>
      <c r="AC280" s="923"/>
      <c r="AD280" s="923"/>
      <c r="AE280" s="923"/>
      <c r="AF280" s="923"/>
      <c r="AG280" s="923"/>
      <c r="AH280" s="923"/>
      <c r="AI280" s="923"/>
      <c r="AJ280" s="923"/>
      <c r="AK280" s="923"/>
      <c r="AL280" s="923"/>
      <c r="AM280" s="923"/>
      <c r="AN280" s="923"/>
      <c r="AO280" s="924"/>
    </row>
    <row r="281" spans="2:41" ht="13.35" customHeight="1" x14ac:dyDescent="0.45">
      <c r="B281" s="167"/>
      <c r="I281" s="166"/>
      <c r="M281" s="166"/>
      <c r="N281" s="167" t="s">
        <v>43</v>
      </c>
      <c r="Q281" s="166"/>
      <c r="R281" s="911"/>
      <c r="S281" s="912"/>
      <c r="T281" s="912"/>
      <c r="U281" s="912"/>
      <c r="V281" s="912"/>
      <c r="W281" s="912"/>
      <c r="X281" s="912"/>
      <c r="Y281" s="912"/>
      <c r="Z281" s="912"/>
      <c r="AA281" s="912"/>
      <c r="AB281" s="912"/>
      <c r="AC281" s="912"/>
      <c r="AD281" s="912"/>
      <c r="AE281" s="912"/>
      <c r="AF281" s="912"/>
      <c r="AG281" s="912"/>
      <c r="AH281" s="912"/>
      <c r="AI281" s="912"/>
      <c r="AJ281" s="912"/>
      <c r="AK281" s="912"/>
      <c r="AL281" s="912"/>
      <c r="AM281" s="912"/>
      <c r="AN281" s="912"/>
      <c r="AO281" s="913"/>
    </row>
    <row r="282" spans="2:41" ht="3.6" customHeight="1" x14ac:dyDescent="0.45">
      <c r="B282" s="167"/>
      <c r="I282" s="166"/>
      <c r="J282" s="160"/>
      <c r="K282" s="160"/>
      <c r="L282" s="160"/>
      <c r="M282" s="159"/>
      <c r="N282" s="161"/>
      <c r="O282" s="160"/>
      <c r="P282" s="160"/>
      <c r="Q282" s="159"/>
      <c r="R282" s="914"/>
      <c r="S282" s="915"/>
      <c r="T282" s="915"/>
      <c r="U282" s="915"/>
      <c r="V282" s="915"/>
      <c r="W282" s="915"/>
      <c r="X282" s="915"/>
      <c r="Y282" s="915"/>
      <c r="Z282" s="915"/>
      <c r="AA282" s="915"/>
      <c r="AB282" s="915"/>
      <c r="AC282" s="915"/>
      <c r="AD282" s="915"/>
      <c r="AE282" s="915"/>
      <c r="AF282" s="915"/>
      <c r="AG282" s="915"/>
      <c r="AH282" s="915"/>
      <c r="AI282" s="915"/>
      <c r="AJ282" s="915"/>
      <c r="AK282" s="915"/>
      <c r="AL282" s="915"/>
      <c r="AM282" s="915"/>
      <c r="AN282" s="915"/>
      <c r="AO282" s="916"/>
    </row>
    <row r="283" spans="2:41" ht="3.6" customHeight="1" x14ac:dyDescent="0.45">
      <c r="B283" s="167"/>
      <c r="I283" s="166"/>
      <c r="J283" s="172"/>
      <c r="K283" s="172"/>
      <c r="L283" s="172"/>
      <c r="M283" s="171"/>
      <c r="N283" s="173"/>
      <c r="O283" s="172"/>
      <c r="P283" s="172"/>
      <c r="Q283" s="171"/>
      <c r="R283" s="922" t="str">
        <f>IF(変更_2!J45&lt;&gt;"",変更_2!J45,"")</f>
        <v/>
      </c>
      <c r="S283" s="923"/>
      <c r="T283" s="923"/>
      <c r="U283" s="923"/>
      <c r="V283" s="923"/>
      <c r="W283" s="923"/>
      <c r="X283" s="923"/>
      <c r="Y283" s="923"/>
      <c r="Z283" s="923"/>
      <c r="AA283" s="923"/>
      <c r="AB283" s="923"/>
      <c r="AC283" s="923"/>
      <c r="AD283" s="923"/>
      <c r="AE283" s="923"/>
      <c r="AF283" s="924"/>
      <c r="AH283" s="172"/>
      <c r="AI283" s="172"/>
      <c r="AJ283" s="172"/>
      <c r="AK283" s="172"/>
      <c r="AL283" s="172"/>
      <c r="AM283" s="172"/>
      <c r="AN283" s="172"/>
      <c r="AO283" s="171"/>
    </row>
    <row r="284" spans="2:41" ht="13.35" customHeight="1" x14ac:dyDescent="0.45">
      <c r="B284" s="167"/>
      <c r="I284" s="166"/>
      <c r="M284" s="166"/>
      <c r="N284" s="167" t="s">
        <v>780</v>
      </c>
      <c r="Q284" s="166"/>
      <c r="R284" s="911"/>
      <c r="S284" s="912"/>
      <c r="T284" s="912"/>
      <c r="U284" s="912"/>
      <c r="V284" s="912"/>
      <c r="W284" s="912"/>
      <c r="X284" s="912"/>
      <c r="Y284" s="912"/>
      <c r="Z284" s="912"/>
      <c r="AA284" s="912"/>
      <c r="AB284" s="912"/>
      <c r="AC284" s="912"/>
      <c r="AD284" s="912"/>
      <c r="AE284" s="912"/>
      <c r="AF284" s="913"/>
      <c r="AG284" s="167"/>
      <c r="AH284" s="184"/>
      <c r="AO284" s="166"/>
    </row>
    <row r="285" spans="2:41" ht="3.6" customHeight="1" x14ac:dyDescent="0.45">
      <c r="B285" s="167"/>
      <c r="I285" s="166"/>
      <c r="M285" s="166"/>
      <c r="N285" s="161"/>
      <c r="O285" s="160"/>
      <c r="P285" s="160"/>
      <c r="Q285" s="159"/>
      <c r="R285" s="914"/>
      <c r="S285" s="915"/>
      <c r="T285" s="915"/>
      <c r="U285" s="915"/>
      <c r="V285" s="915"/>
      <c r="W285" s="915"/>
      <c r="X285" s="915"/>
      <c r="Y285" s="915"/>
      <c r="Z285" s="915"/>
      <c r="AA285" s="915"/>
      <c r="AB285" s="915"/>
      <c r="AC285" s="915"/>
      <c r="AD285" s="915"/>
      <c r="AE285" s="915"/>
      <c r="AF285" s="916"/>
      <c r="AG285" s="161"/>
      <c r="AH285" s="160"/>
      <c r="AI285" s="160"/>
      <c r="AJ285" s="160"/>
      <c r="AK285" s="160"/>
      <c r="AL285" s="160"/>
      <c r="AM285" s="160"/>
      <c r="AN285" s="160"/>
      <c r="AO285" s="159"/>
    </row>
    <row r="286" spans="2:41" ht="3.6" customHeight="1" x14ac:dyDescent="0.45">
      <c r="B286" s="167"/>
      <c r="I286" s="166"/>
      <c r="M286" s="166"/>
      <c r="N286" s="173"/>
      <c r="O286" s="172"/>
      <c r="P286" s="172"/>
      <c r="Q286" s="171"/>
      <c r="R286" s="983" t="str">
        <f>許可申請_1!L23&amp;変更_2!J68</f>
        <v/>
      </c>
      <c r="S286" s="923"/>
      <c r="T286" s="923"/>
      <c r="U286" s="923"/>
      <c r="V286" s="923"/>
      <c r="W286" s="923"/>
      <c r="X286" s="923"/>
      <c r="Y286" s="923"/>
      <c r="Z286" s="923"/>
      <c r="AA286" s="923"/>
      <c r="AB286" s="923"/>
      <c r="AC286" s="923"/>
      <c r="AD286" s="923"/>
      <c r="AE286" s="923"/>
      <c r="AF286" s="924"/>
      <c r="AJ286" s="172"/>
      <c r="AK286" s="172"/>
      <c r="AL286" s="172"/>
      <c r="AM286" s="172"/>
      <c r="AN286" s="172"/>
      <c r="AO286" s="171"/>
    </row>
    <row r="287" spans="2:41" ht="13.35" customHeight="1" x14ac:dyDescent="0.45">
      <c r="B287" s="167"/>
      <c r="I287" s="166"/>
      <c r="M287" s="166"/>
      <c r="N287" s="167" t="s">
        <v>50</v>
      </c>
      <c r="Q287" s="166"/>
      <c r="R287" s="911"/>
      <c r="S287" s="912"/>
      <c r="T287" s="912"/>
      <c r="U287" s="912"/>
      <c r="V287" s="912"/>
      <c r="W287" s="912"/>
      <c r="X287" s="912"/>
      <c r="Y287" s="912"/>
      <c r="Z287" s="912"/>
      <c r="AA287" s="912"/>
      <c r="AB287" s="912"/>
      <c r="AC287" s="912"/>
      <c r="AD287" s="912"/>
      <c r="AE287" s="912"/>
      <c r="AF287" s="913"/>
      <c r="AH287" s="185" t="str">
        <f>IF(OR(許可申請_1!AA23=コードマスタ!U3,変更_2!Z68=コードマスタ!U3),コードマスタ!U3,"☐")</f>
        <v>☐</v>
      </c>
      <c r="AI287" s="115" t="s">
        <v>779</v>
      </c>
      <c r="AO287" s="166"/>
    </row>
    <row r="288" spans="2:41" ht="3.6" customHeight="1" x14ac:dyDescent="0.45">
      <c r="B288" s="167"/>
      <c r="I288" s="166"/>
      <c r="M288" s="166"/>
      <c r="N288" s="161"/>
      <c r="O288" s="160"/>
      <c r="P288" s="160"/>
      <c r="Q288" s="159"/>
      <c r="R288" s="914"/>
      <c r="S288" s="915"/>
      <c r="T288" s="915"/>
      <c r="U288" s="915"/>
      <c r="V288" s="915"/>
      <c r="W288" s="915"/>
      <c r="X288" s="915"/>
      <c r="Y288" s="915"/>
      <c r="Z288" s="915"/>
      <c r="AA288" s="915"/>
      <c r="AB288" s="915"/>
      <c r="AC288" s="915"/>
      <c r="AD288" s="915"/>
      <c r="AE288" s="915"/>
      <c r="AF288" s="916"/>
      <c r="AH288" s="160"/>
      <c r="AI288" s="160"/>
      <c r="AJ288" s="160"/>
      <c r="AK288" s="160"/>
      <c r="AL288" s="160"/>
      <c r="AM288" s="160"/>
      <c r="AN288" s="160"/>
      <c r="AO288" s="159"/>
    </row>
    <row r="289" spans="2:41" ht="3.6" customHeight="1" x14ac:dyDescent="0.45">
      <c r="B289" s="167"/>
      <c r="I289" s="166"/>
      <c r="M289" s="166"/>
      <c r="N289" s="173"/>
      <c r="O289" s="172"/>
      <c r="P289" s="172"/>
      <c r="Q289" s="171"/>
      <c r="R289" s="173"/>
      <c r="S289" s="172"/>
      <c r="T289" s="172"/>
      <c r="U289" s="172"/>
      <c r="V289" s="172"/>
      <c r="W289" s="172"/>
      <c r="X289" s="172"/>
      <c r="Y289" s="172"/>
      <c r="Z289" s="172"/>
      <c r="AA289" s="171"/>
      <c r="AB289" s="173"/>
      <c r="AC289" s="172"/>
      <c r="AD289" s="172"/>
      <c r="AE289" s="171"/>
      <c r="AF289" s="173"/>
      <c r="AG289" s="172"/>
      <c r="AH289" s="172"/>
      <c r="AI289" s="172"/>
      <c r="AJ289" s="172"/>
      <c r="AK289" s="172"/>
      <c r="AL289" s="172"/>
      <c r="AM289" s="172"/>
      <c r="AN289" s="172"/>
      <c r="AO289" s="171"/>
    </row>
    <row r="290" spans="2:41" ht="13.35" customHeight="1" x14ac:dyDescent="0.45">
      <c r="B290" s="167"/>
      <c r="I290" s="166"/>
      <c r="J290" s="115" t="s">
        <v>787</v>
      </c>
      <c r="M290" s="166"/>
      <c r="N290" s="167" t="s">
        <v>777</v>
      </c>
      <c r="Q290" s="166"/>
      <c r="R290" s="167"/>
      <c r="S290" s="917"/>
      <c r="T290" s="918"/>
      <c r="V290" s="182"/>
      <c r="W290" s="115" t="s">
        <v>76</v>
      </c>
      <c r="X290" s="182"/>
      <c r="Y290" s="115" t="s">
        <v>77</v>
      </c>
      <c r="Z290" s="182"/>
      <c r="AA290" s="166" t="s">
        <v>78</v>
      </c>
      <c r="AB290" s="167" t="s">
        <v>776</v>
      </c>
      <c r="AE290" s="166"/>
      <c r="AF290" s="167"/>
      <c r="AG290" s="917"/>
      <c r="AH290" s="918"/>
      <c r="AJ290" s="182"/>
      <c r="AK290" s="115" t="s">
        <v>76</v>
      </c>
      <c r="AL290" s="182"/>
      <c r="AM290" s="115" t="s">
        <v>77</v>
      </c>
      <c r="AN290" s="182"/>
      <c r="AO290" s="166" t="s">
        <v>78</v>
      </c>
    </row>
    <row r="291" spans="2:41" ht="3.6" customHeight="1" x14ac:dyDescent="0.45">
      <c r="B291" s="167"/>
      <c r="I291" s="166"/>
      <c r="M291" s="166"/>
      <c r="N291" s="161"/>
      <c r="O291" s="160"/>
      <c r="P291" s="160"/>
      <c r="Q291" s="159"/>
      <c r="R291" s="161"/>
      <c r="S291" s="160"/>
      <c r="T291" s="160"/>
      <c r="U291" s="160"/>
      <c r="V291" s="160"/>
      <c r="W291" s="160"/>
      <c r="X291" s="160"/>
      <c r="Y291" s="160"/>
      <c r="Z291" s="160"/>
      <c r="AA291" s="159"/>
      <c r="AB291" s="161"/>
      <c r="AC291" s="160"/>
      <c r="AD291" s="160"/>
      <c r="AE291" s="159"/>
      <c r="AF291" s="161"/>
      <c r="AG291" s="160"/>
      <c r="AH291" s="160"/>
      <c r="AI291" s="160"/>
      <c r="AJ291" s="160"/>
      <c r="AK291" s="160"/>
      <c r="AL291" s="160"/>
      <c r="AM291" s="160"/>
      <c r="AN291" s="160"/>
      <c r="AO291" s="159"/>
    </row>
    <row r="292" spans="2:41" ht="3.6" customHeight="1" x14ac:dyDescent="0.45">
      <c r="B292" s="167"/>
      <c r="I292" s="166"/>
      <c r="M292" s="166"/>
      <c r="N292" s="173"/>
      <c r="O292" s="172"/>
      <c r="P292" s="172"/>
      <c r="Q292" s="171"/>
      <c r="R292" s="173"/>
      <c r="S292" s="172"/>
      <c r="T292" s="172"/>
      <c r="U292" s="172"/>
      <c r="V292" s="172"/>
      <c r="W292" s="172"/>
      <c r="X292" s="172"/>
      <c r="Y292" s="172"/>
      <c r="Z292" s="172"/>
      <c r="AA292" s="171"/>
      <c r="AB292" s="173"/>
      <c r="AC292" s="172"/>
      <c r="AD292" s="172"/>
      <c r="AE292" s="171"/>
      <c r="AF292" s="922"/>
      <c r="AG292" s="923"/>
      <c r="AH292" s="923"/>
      <c r="AI292" s="923"/>
      <c r="AJ292" s="923"/>
      <c r="AK292" s="923"/>
      <c r="AL292" s="923"/>
      <c r="AM292" s="923"/>
      <c r="AN292" s="923"/>
      <c r="AO292" s="924"/>
    </row>
    <row r="293" spans="2:41" ht="13.35" customHeight="1" x14ac:dyDescent="0.45">
      <c r="B293" s="167"/>
      <c r="I293" s="166"/>
      <c r="M293" s="166"/>
      <c r="N293" s="167" t="s">
        <v>775</v>
      </c>
      <c r="Q293" s="166"/>
      <c r="R293" s="167"/>
      <c r="S293" s="917"/>
      <c r="T293" s="943"/>
      <c r="U293" s="943"/>
      <c r="V293" s="943"/>
      <c r="W293" s="943"/>
      <c r="X293" s="943"/>
      <c r="Y293" s="943"/>
      <c r="Z293" s="943"/>
      <c r="AA293" s="918"/>
      <c r="AB293" s="167" t="s">
        <v>774</v>
      </c>
      <c r="AE293" s="166"/>
      <c r="AF293" s="911"/>
      <c r="AG293" s="912"/>
      <c r="AH293" s="912"/>
      <c r="AI293" s="912"/>
      <c r="AJ293" s="912"/>
      <c r="AK293" s="912"/>
      <c r="AL293" s="912"/>
      <c r="AM293" s="912"/>
      <c r="AN293" s="912"/>
      <c r="AO293" s="913"/>
    </row>
    <row r="294" spans="2:41" ht="3.6" customHeight="1" x14ac:dyDescent="0.45">
      <c r="B294" s="167"/>
      <c r="I294" s="166"/>
      <c r="M294" s="166"/>
      <c r="N294" s="161"/>
      <c r="O294" s="160"/>
      <c r="P294" s="160"/>
      <c r="Q294" s="159"/>
      <c r="R294" s="161"/>
      <c r="S294" s="160"/>
      <c r="T294" s="160"/>
      <c r="U294" s="160"/>
      <c r="V294" s="160"/>
      <c r="W294" s="160"/>
      <c r="X294" s="160"/>
      <c r="Y294" s="160"/>
      <c r="Z294" s="160"/>
      <c r="AA294" s="159"/>
      <c r="AB294" s="161"/>
      <c r="AC294" s="160"/>
      <c r="AD294" s="160"/>
      <c r="AE294" s="159"/>
      <c r="AF294" s="914"/>
      <c r="AG294" s="915"/>
      <c r="AH294" s="915"/>
      <c r="AI294" s="915"/>
      <c r="AJ294" s="915"/>
      <c r="AK294" s="915"/>
      <c r="AL294" s="915"/>
      <c r="AM294" s="915"/>
      <c r="AN294" s="915"/>
      <c r="AO294" s="916"/>
    </row>
    <row r="295" spans="2:41" ht="3.6" customHeight="1" x14ac:dyDescent="0.45">
      <c r="B295" s="167"/>
      <c r="I295" s="166"/>
      <c r="M295" s="166"/>
      <c r="N295" s="173"/>
      <c r="O295" s="172"/>
      <c r="P295" s="172"/>
      <c r="Q295" s="171"/>
      <c r="R295" s="922"/>
      <c r="S295" s="923"/>
      <c r="T295" s="923"/>
      <c r="U295" s="923"/>
      <c r="V295" s="923"/>
      <c r="W295" s="923"/>
      <c r="X295" s="923"/>
      <c r="Y295" s="923"/>
      <c r="Z295" s="923"/>
      <c r="AA295" s="923"/>
      <c r="AB295" s="923"/>
      <c r="AC295" s="923"/>
      <c r="AD295" s="923"/>
      <c r="AE295" s="923"/>
      <c r="AF295" s="923"/>
      <c r="AG295" s="923"/>
      <c r="AH295" s="923"/>
      <c r="AI295" s="923"/>
      <c r="AJ295" s="923"/>
      <c r="AK295" s="923"/>
      <c r="AL295" s="923"/>
      <c r="AM295" s="923"/>
      <c r="AN295" s="923"/>
      <c r="AO295" s="924"/>
    </row>
    <row r="296" spans="2:41" ht="13.35" customHeight="1" x14ac:dyDescent="0.45">
      <c r="B296" s="167"/>
      <c r="I296" s="166"/>
      <c r="M296" s="166"/>
      <c r="N296" s="167" t="s">
        <v>43</v>
      </c>
      <c r="Q296" s="166"/>
      <c r="R296" s="911"/>
      <c r="S296" s="912"/>
      <c r="T296" s="912"/>
      <c r="U296" s="912"/>
      <c r="V296" s="912"/>
      <c r="W296" s="912"/>
      <c r="X296" s="912"/>
      <c r="Y296" s="912"/>
      <c r="Z296" s="912"/>
      <c r="AA296" s="912"/>
      <c r="AB296" s="912"/>
      <c r="AC296" s="912"/>
      <c r="AD296" s="912"/>
      <c r="AE296" s="912"/>
      <c r="AF296" s="912"/>
      <c r="AG296" s="912"/>
      <c r="AH296" s="912"/>
      <c r="AI296" s="912"/>
      <c r="AJ296" s="912"/>
      <c r="AK296" s="912"/>
      <c r="AL296" s="912"/>
      <c r="AM296" s="912"/>
      <c r="AN296" s="912"/>
      <c r="AO296" s="913"/>
    </row>
    <row r="297" spans="2:41" ht="3.6" customHeight="1" x14ac:dyDescent="0.45">
      <c r="B297" s="167"/>
      <c r="I297" s="166"/>
      <c r="J297" s="160"/>
      <c r="K297" s="160"/>
      <c r="L297" s="160"/>
      <c r="M297" s="159"/>
      <c r="N297" s="161"/>
      <c r="O297" s="160"/>
      <c r="P297" s="160"/>
      <c r="Q297" s="159"/>
      <c r="R297" s="914"/>
      <c r="S297" s="915"/>
      <c r="T297" s="915"/>
      <c r="U297" s="915"/>
      <c r="V297" s="915"/>
      <c r="W297" s="915"/>
      <c r="X297" s="915"/>
      <c r="Y297" s="915"/>
      <c r="Z297" s="915"/>
      <c r="AA297" s="915"/>
      <c r="AB297" s="915"/>
      <c r="AC297" s="915"/>
      <c r="AD297" s="915"/>
      <c r="AE297" s="915"/>
      <c r="AF297" s="915"/>
      <c r="AG297" s="915"/>
      <c r="AH297" s="915"/>
      <c r="AI297" s="915"/>
      <c r="AJ297" s="915"/>
      <c r="AK297" s="915"/>
      <c r="AL297" s="915"/>
      <c r="AM297" s="915"/>
      <c r="AN297" s="915"/>
      <c r="AO297" s="916"/>
    </row>
    <row r="298" spans="2:41" ht="3.6" customHeight="1" x14ac:dyDescent="0.45">
      <c r="B298" s="167"/>
      <c r="I298" s="166"/>
      <c r="J298" s="172"/>
      <c r="K298" s="172"/>
      <c r="L298" s="172"/>
      <c r="M298" s="171"/>
      <c r="N298" s="173"/>
      <c r="O298" s="172"/>
      <c r="P298" s="172"/>
      <c r="Q298" s="171"/>
      <c r="R298" s="922" t="str">
        <f>IF(変更_2!J46&lt;&gt;"",変更_2!J46,"")</f>
        <v/>
      </c>
      <c r="S298" s="923"/>
      <c r="T298" s="923"/>
      <c r="U298" s="923"/>
      <c r="V298" s="923"/>
      <c r="W298" s="923"/>
      <c r="X298" s="923"/>
      <c r="Y298" s="923"/>
      <c r="Z298" s="923"/>
      <c r="AA298" s="923"/>
      <c r="AB298" s="923"/>
      <c r="AC298" s="923"/>
      <c r="AD298" s="923"/>
      <c r="AE298" s="923"/>
      <c r="AF298" s="924"/>
      <c r="AH298" s="172"/>
      <c r="AI298" s="172"/>
      <c r="AJ298" s="172"/>
      <c r="AK298" s="172"/>
      <c r="AL298" s="172"/>
      <c r="AM298" s="172"/>
      <c r="AN298" s="172"/>
      <c r="AO298" s="171"/>
    </row>
    <row r="299" spans="2:41" ht="13.35" customHeight="1" x14ac:dyDescent="0.45">
      <c r="B299" s="167"/>
      <c r="I299" s="166"/>
      <c r="M299" s="166"/>
      <c r="N299" s="167" t="s">
        <v>780</v>
      </c>
      <c r="Q299" s="166"/>
      <c r="R299" s="911"/>
      <c r="S299" s="912"/>
      <c r="T299" s="912"/>
      <c r="U299" s="912"/>
      <c r="V299" s="912"/>
      <c r="W299" s="912"/>
      <c r="X299" s="912"/>
      <c r="Y299" s="912"/>
      <c r="Z299" s="912"/>
      <c r="AA299" s="912"/>
      <c r="AB299" s="912"/>
      <c r="AC299" s="912"/>
      <c r="AD299" s="912"/>
      <c r="AE299" s="912"/>
      <c r="AF299" s="913"/>
      <c r="AG299" s="167"/>
      <c r="AH299" s="184"/>
      <c r="AO299" s="166"/>
    </row>
    <row r="300" spans="2:41" ht="3.6" customHeight="1" x14ac:dyDescent="0.45">
      <c r="B300" s="167"/>
      <c r="I300" s="166"/>
      <c r="M300" s="166"/>
      <c r="N300" s="161"/>
      <c r="O300" s="160"/>
      <c r="P300" s="160"/>
      <c r="Q300" s="159"/>
      <c r="R300" s="914"/>
      <c r="S300" s="915"/>
      <c r="T300" s="915"/>
      <c r="U300" s="915"/>
      <c r="V300" s="915"/>
      <c r="W300" s="915"/>
      <c r="X300" s="915"/>
      <c r="Y300" s="915"/>
      <c r="Z300" s="915"/>
      <c r="AA300" s="915"/>
      <c r="AB300" s="915"/>
      <c r="AC300" s="915"/>
      <c r="AD300" s="915"/>
      <c r="AE300" s="915"/>
      <c r="AF300" s="916"/>
      <c r="AG300" s="161"/>
      <c r="AH300" s="160"/>
      <c r="AI300" s="160"/>
      <c r="AJ300" s="160"/>
      <c r="AK300" s="160"/>
      <c r="AL300" s="160"/>
      <c r="AM300" s="160"/>
      <c r="AN300" s="160"/>
      <c r="AO300" s="159"/>
    </row>
    <row r="301" spans="2:41" ht="3.6" customHeight="1" x14ac:dyDescent="0.45">
      <c r="B301" s="167"/>
      <c r="I301" s="166"/>
      <c r="M301" s="166"/>
      <c r="N301" s="173"/>
      <c r="O301" s="172"/>
      <c r="P301" s="172"/>
      <c r="Q301" s="171"/>
      <c r="R301" s="983" t="str">
        <f>許可申請_1!L24&amp;変更_2!J69</f>
        <v/>
      </c>
      <c r="S301" s="923"/>
      <c r="T301" s="923"/>
      <c r="U301" s="923"/>
      <c r="V301" s="923"/>
      <c r="W301" s="923"/>
      <c r="X301" s="923"/>
      <c r="Y301" s="923"/>
      <c r="Z301" s="923"/>
      <c r="AA301" s="923"/>
      <c r="AB301" s="923"/>
      <c r="AC301" s="923"/>
      <c r="AD301" s="923"/>
      <c r="AE301" s="923"/>
      <c r="AF301" s="924"/>
      <c r="AI301" s="172"/>
      <c r="AJ301" s="172"/>
      <c r="AK301" s="172"/>
      <c r="AL301" s="172"/>
      <c r="AM301" s="172"/>
      <c r="AN301" s="172"/>
      <c r="AO301" s="171"/>
    </row>
    <row r="302" spans="2:41" ht="13.35" customHeight="1" x14ac:dyDescent="0.45">
      <c r="B302" s="167"/>
      <c r="I302" s="166"/>
      <c r="M302" s="166"/>
      <c r="N302" s="167" t="s">
        <v>50</v>
      </c>
      <c r="Q302" s="166"/>
      <c r="R302" s="911"/>
      <c r="S302" s="912"/>
      <c r="T302" s="912"/>
      <c r="U302" s="912"/>
      <c r="V302" s="912"/>
      <c r="W302" s="912"/>
      <c r="X302" s="912"/>
      <c r="Y302" s="912"/>
      <c r="Z302" s="912"/>
      <c r="AA302" s="912"/>
      <c r="AB302" s="912"/>
      <c r="AC302" s="912"/>
      <c r="AD302" s="912"/>
      <c r="AE302" s="912"/>
      <c r="AF302" s="913"/>
      <c r="AH302" s="185" t="str">
        <f>IF(OR(許可申請_1!AA24=コードマスタ!U3,変更_2!Z69=コードマスタ!U3),コードマスタ!U3,"☐")</f>
        <v>☐</v>
      </c>
      <c r="AI302" s="115" t="s">
        <v>779</v>
      </c>
      <c r="AO302" s="166"/>
    </row>
    <row r="303" spans="2:41" ht="3.6" customHeight="1" x14ac:dyDescent="0.45">
      <c r="B303" s="167"/>
      <c r="I303" s="166"/>
      <c r="M303" s="166"/>
      <c r="N303" s="161"/>
      <c r="O303" s="160"/>
      <c r="P303" s="160"/>
      <c r="Q303" s="159"/>
      <c r="R303" s="914"/>
      <c r="S303" s="915"/>
      <c r="T303" s="915"/>
      <c r="U303" s="915"/>
      <c r="V303" s="915"/>
      <c r="W303" s="915"/>
      <c r="X303" s="915"/>
      <c r="Y303" s="915"/>
      <c r="Z303" s="915"/>
      <c r="AA303" s="915"/>
      <c r="AB303" s="915"/>
      <c r="AC303" s="915"/>
      <c r="AD303" s="915"/>
      <c r="AE303" s="915"/>
      <c r="AF303" s="916"/>
      <c r="AH303" s="160"/>
      <c r="AI303" s="160"/>
      <c r="AJ303" s="160"/>
      <c r="AK303" s="160"/>
      <c r="AL303" s="160"/>
      <c r="AM303" s="160"/>
      <c r="AN303" s="160"/>
      <c r="AO303" s="159"/>
    </row>
    <row r="304" spans="2:41" ht="3.6" customHeight="1" x14ac:dyDescent="0.45">
      <c r="B304" s="167"/>
      <c r="I304" s="166"/>
      <c r="M304" s="166"/>
      <c r="N304" s="173"/>
      <c r="O304" s="172"/>
      <c r="P304" s="172"/>
      <c r="Q304" s="171"/>
      <c r="R304" s="173"/>
      <c r="S304" s="172"/>
      <c r="T304" s="172"/>
      <c r="U304" s="172"/>
      <c r="V304" s="172"/>
      <c r="W304" s="172"/>
      <c r="X304" s="172"/>
      <c r="Y304" s="172"/>
      <c r="Z304" s="172"/>
      <c r="AA304" s="171"/>
      <c r="AB304" s="173"/>
      <c r="AC304" s="172"/>
      <c r="AD304" s="172"/>
      <c r="AE304" s="171"/>
      <c r="AF304" s="173"/>
      <c r="AG304" s="172"/>
      <c r="AH304" s="172"/>
      <c r="AI304" s="172"/>
      <c r="AJ304" s="172"/>
      <c r="AK304" s="172"/>
      <c r="AL304" s="172"/>
      <c r="AM304" s="172"/>
      <c r="AN304" s="172"/>
      <c r="AO304" s="171"/>
    </row>
    <row r="305" spans="2:41" ht="13.35" customHeight="1" x14ac:dyDescent="0.45">
      <c r="B305" s="167"/>
      <c r="I305" s="166"/>
      <c r="J305" s="115" t="s">
        <v>786</v>
      </c>
      <c r="M305" s="166"/>
      <c r="N305" s="167" t="s">
        <v>777</v>
      </c>
      <c r="Q305" s="166"/>
      <c r="R305" s="167"/>
      <c r="S305" s="917"/>
      <c r="T305" s="918"/>
      <c r="V305" s="182"/>
      <c r="W305" s="115" t="s">
        <v>76</v>
      </c>
      <c r="X305" s="182"/>
      <c r="Y305" s="115" t="s">
        <v>77</v>
      </c>
      <c r="Z305" s="182"/>
      <c r="AA305" s="166" t="s">
        <v>78</v>
      </c>
      <c r="AB305" s="167" t="s">
        <v>776</v>
      </c>
      <c r="AE305" s="166"/>
      <c r="AF305" s="167"/>
      <c r="AG305" s="917"/>
      <c r="AH305" s="918"/>
      <c r="AJ305" s="182"/>
      <c r="AK305" s="115" t="s">
        <v>76</v>
      </c>
      <c r="AL305" s="182"/>
      <c r="AM305" s="115" t="s">
        <v>77</v>
      </c>
      <c r="AN305" s="182"/>
      <c r="AO305" s="166" t="s">
        <v>78</v>
      </c>
    </row>
    <row r="306" spans="2:41" ht="3.6" customHeight="1" x14ac:dyDescent="0.45">
      <c r="B306" s="167"/>
      <c r="I306" s="166"/>
      <c r="M306" s="166"/>
      <c r="N306" s="161"/>
      <c r="O306" s="160"/>
      <c r="P306" s="160"/>
      <c r="Q306" s="159"/>
      <c r="R306" s="161"/>
      <c r="S306" s="160"/>
      <c r="T306" s="160"/>
      <c r="U306" s="160"/>
      <c r="V306" s="160"/>
      <c r="W306" s="160"/>
      <c r="X306" s="160"/>
      <c r="Y306" s="160"/>
      <c r="Z306" s="160"/>
      <c r="AA306" s="159"/>
      <c r="AB306" s="161"/>
      <c r="AC306" s="160"/>
      <c r="AD306" s="160"/>
      <c r="AE306" s="159"/>
      <c r="AF306" s="161"/>
      <c r="AG306" s="160"/>
      <c r="AH306" s="160"/>
      <c r="AI306" s="160"/>
      <c r="AJ306" s="160"/>
      <c r="AK306" s="160"/>
      <c r="AL306" s="160"/>
      <c r="AM306" s="160"/>
      <c r="AN306" s="160"/>
      <c r="AO306" s="159"/>
    </row>
    <row r="307" spans="2:41" ht="3.6" customHeight="1" x14ac:dyDescent="0.45">
      <c r="B307" s="167"/>
      <c r="I307" s="166"/>
      <c r="M307" s="166"/>
      <c r="N307" s="173"/>
      <c r="O307" s="172"/>
      <c r="P307" s="172"/>
      <c r="Q307" s="171"/>
      <c r="R307" s="173"/>
      <c r="S307" s="172"/>
      <c r="T307" s="172"/>
      <c r="U307" s="172"/>
      <c r="V307" s="172"/>
      <c r="W307" s="172"/>
      <c r="X307" s="172"/>
      <c r="Y307" s="172"/>
      <c r="Z307" s="172"/>
      <c r="AA307" s="171"/>
      <c r="AB307" s="173"/>
      <c r="AC307" s="172"/>
      <c r="AD307" s="172"/>
      <c r="AE307" s="171"/>
      <c r="AF307" s="922"/>
      <c r="AG307" s="923"/>
      <c r="AH307" s="923"/>
      <c r="AI307" s="923"/>
      <c r="AJ307" s="923"/>
      <c r="AK307" s="923"/>
      <c r="AL307" s="923"/>
      <c r="AM307" s="923"/>
      <c r="AN307" s="923"/>
      <c r="AO307" s="924"/>
    </row>
    <row r="308" spans="2:41" ht="13.35" customHeight="1" x14ac:dyDescent="0.45">
      <c r="B308" s="167"/>
      <c r="I308" s="166"/>
      <c r="M308" s="166"/>
      <c r="N308" s="167" t="s">
        <v>775</v>
      </c>
      <c r="Q308" s="166"/>
      <c r="R308" s="167"/>
      <c r="S308" s="917"/>
      <c r="T308" s="943"/>
      <c r="U308" s="943"/>
      <c r="V308" s="943"/>
      <c r="W308" s="943"/>
      <c r="X308" s="943"/>
      <c r="Y308" s="943"/>
      <c r="Z308" s="943"/>
      <c r="AA308" s="918"/>
      <c r="AB308" s="167" t="s">
        <v>774</v>
      </c>
      <c r="AE308" s="166"/>
      <c r="AF308" s="911"/>
      <c r="AG308" s="912"/>
      <c r="AH308" s="912"/>
      <c r="AI308" s="912"/>
      <c r="AJ308" s="912"/>
      <c r="AK308" s="912"/>
      <c r="AL308" s="912"/>
      <c r="AM308" s="912"/>
      <c r="AN308" s="912"/>
      <c r="AO308" s="913"/>
    </row>
    <row r="309" spans="2:41" ht="3.6" customHeight="1" x14ac:dyDescent="0.45">
      <c r="B309" s="167"/>
      <c r="I309" s="166"/>
      <c r="M309" s="166"/>
      <c r="N309" s="161"/>
      <c r="O309" s="160"/>
      <c r="P309" s="160"/>
      <c r="Q309" s="159"/>
      <c r="R309" s="161"/>
      <c r="S309" s="160"/>
      <c r="T309" s="160"/>
      <c r="U309" s="160"/>
      <c r="V309" s="160"/>
      <c r="W309" s="160"/>
      <c r="X309" s="160"/>
      <c r="Y309" s="160"/>
      <c r="Z309" s="160"/>
      <c r="AA309" s="159"/>
      <c r="AB309" s="161"/>
      <c r="AC309" s="160"/>
      <c r="AD309" s="160"/>
      <c r="AE309" s="159"/>
      <c r="AF309" s="914"/>
      <c r="AG309" s="915"/>
      <c r="AH309" s="915"/>
      <c r="AI309" s="915"/>
      <c r="AJ309" s="915"/>
      <c r="AK309" s="915"/>
      <c r="AL309" s="915"/>
      <c r="AM309" s="915"/>
      <c r="AN309" s="915"/>
      <c r="AO309" s="916"/>
    </row>
    <row r="310" spans="2:41" ht="3.6" customHeight="1" x14ac:dyDescent="0.45">
      <c r="B310" s="167"/>
      <c r="I310" s="166"/>
      <c r="M310" s="166"/>
      <c r="N310" s="173"/>
      <c r="O310" s="172"/>
      <c r="P310" s="172"/>
      <c r="Q310" s="171"/>
      <c r="R310" s="922"/>
      <c r="S310" s="923"/>
      <c r="T310" s="923"/>
      <c r="U310" s="923"/>
      <c r="V310" s="923"/>
      <c r="W310" s="923"/>
      <c r="X310" s="923"/>
      <c r="Y310" s="923"/>
      <c r="Z310" s="923"/>
      <c r="AA310" s="923"/>
      <c r="AB310" s="923"/>
      <c r="AC310" s="923"/>
      <c r="AD310" s="923"/>
      <c r="AE310" s="923"/>
      <c r="AF310" s="923"/>
      <c r="AG310" s="923"/>
      <c r="AH310" s="923"/>
      <c r="AI310" s="923"/>
      <c r="AJ310" s="923"/>
      <c r="AK310" s="923"/>
      <c r="AL310" s="923"/>
      <c r="AM310" s="923"/>
      <c r="AN310" s="923"/>
      <c r="AO310" s="924"/>
    </row>
    <row r="311" spans="2:41" ht="13.35" customHeight="1" x14ac:dyDescent="0.45">
      <c r="B311" s="167"/>
      <c r="I311" s="166"/>
      <c r="M311" s="166"/>
      <c r="N311" s="167" t="s">
        <v>43</v>
      </c>
      <c r="Q311" s="166"/>
      <c r="R311" s="911"/>
      <c r="S311" s="912"/>
      <c r="T311" s="912"/>
      <c r="U311" s="912"/>
      <c r="V311" s="912"/>
      <c r="W311" s="912"/>
      <c r="X311" s="912"/>
      <c r="Y311" s="912"/>
      <c r="Z311" s="912"/>
      <c r="AA311" s="912"/>
      <c r="AB311" s="912"/>
      <c r="AC311" s="912"/>
      <c r="AD311" s="912"/>
      <c r="AE311" s="912"/>
      <c r="AF311" s="912"/>
      <c r="AG311" s="912"/>
      <c r="AH311" s="912"/>
      <c r="AI311" s="912"/>
      <c r="AJ311" s="912"/>
      <c r="AK311" s="912"/>
      <c r="AL311" s="912"/>
      <c r="AM311" s="912"/>
      <c r="AN311" s="912"/>
      <c r="AO311" s="913"/>
    </row>
    <row r="312" spans="2:41" ht="3.6" customHeight="1" x14ac:dyDescent="0.45">
      <c r="B312" s="167"/>
      <c r="I312" s="166"/>
      <c r="J312" s="160"/>
      <c r="K312" s="160"/>
      <c r="L312" s="160"/>
      <c r="M312" s="159"/>
      <c r="N312" s="161"/>
      <c r="O312" s="160"/>
      <c r="P312" s="160"/>
      <c r="Q312" s="159"/>
      <c r="R312" s="914"/>
      <c r="S312" s="915"/>
      <c r="T312" s="915"/>
      <c r="U312" s="915"/>
      <c r="V312" s="915"/>
      <c r="W312" s="915"/>
      <c r="X312" s="915"/>
      <c r="Y312" s="915"/>
      <c r="Z312" s="915"/>
      <c r="AA312" s="915"/>
      <c r="AB312" s="915"/>
      <c r="AC312" s="915"/>
      <c r="AD312" s="915"/>
      <c r="AE312" s="915"/>
      <c r="AF312" s="915"/>
      <c r="AG312" s="915"/>
      <c r="AH312" s="915"/>
      <c r="AI312" s="915"/>
      <c r="AJ312" s="915"/>
      <c r="AK312" s="915"/>
      <c r="AL312" s="915"/>
      <c r="AM312" s="915"/>
      <c r="AN312" s="915"/>
      <c r="AO312" s="916"/>
    </row>
    <row r="313" spans="2:41" ht="3.6" customHeight="1" x14ac:dyDescent="0.45">
      <c r="B313" s="167"/>
      <c r="I313" s="166"/>
      <c r="J313" s="172"/>
      <c r="K313" s="172"/>
      <c r="L313" s="172"/>
      <c r="M313" s="171"/>
      <c r="N313" s="173"/>
      <c r="O313" s="172"/>
      <c r="P313" s="172"/>
      <c r="Q313" s="171"/>
      <c r="R313" s="922" t="str">
        <f>IF(変更_2!J47&lt;&gt;"",変更_2!J47,"")</f>
        <v/>
      </c>
      <c r="S313" s="923"/>
      <c r="T313" s="923"/>
      <c r="U313" s="923"/>
      <c r="V313" s="923"/>
      <c r="W313" s="923"/>
      <c r="X313" s="923"/>
      <c r="Y313" s="923"/>
      <c r="Z313" s="923"/>
      <c r="AA313" s="923"/>
      <c r="AB313" s="923"/>
      <c r="AC313" s="923"/>
      <c r="AD313" s="923"/>
      <c r="AE313" s="923"/>
      <c r="AF313" s="924"/>
      <c r="AH313" s="172"/>
      <c r="AI313" s="172"/>
      <c r="AJ313" s="172"/>
      <c r="AK313" s="172"/>
      <c r="AL313" s="172"/>
      <c r="AM313" s="172"/>
      <c r="AN313" s="172"/>
      <c r="AO313" s="171"/>
    </row>
    <row r="314" spans="2:41" ht="13.35" customHeight="1" x14ac:dyDescent="0.45">
      <c r="B314" s="167"/>
      <c r="I314" s="166"/>
      <c r="M314" s="166"/>
      <c r="N314" s="167" t="s">
        <v>780</v>
      </c>
      <c r="Q314" s="166"/>
      <c r="R314" s="911"/>
      <c r="S314" s="912"/>
      <c r="T314" s="912"/>
      <c r="U314" s="912"/>
      <c r="V314" s="912"/>
      <c r="W314" s="912"/>
      <c r="X314" s="912"/>
      <c r="Y314" s="912"/>
      <c r="Z314" s="912"/>
      <c r="AA314" s="912"/>
      <c r="AB314" s="912"/>
      <c r="AC314" s="912"/>
      <c r="AD314" s="912"/>
      <c r="AE314" s="912"/>
      <c r="AF314" s="913"/>
      <c r="AG314" s="167"/>
      <c r="AH314" s="184"/>
      <c r="AO314" s="166"/>
    </row>
    <row r="315" spans="2:41" ht="3.6" customHeight="1" x14ac:dyDescent="0.45">
      <c r="B315" s="167"/>
      <c r="I315" s="166"/>
      <c r="M315" s="166"/>
      <c r="N315" s="161"/>
      <c r="O315" s="160"/>
      <c r="P315" s="160"/>
      <c r="Q315" s="159"/>
      <c r="R315" s="914"/>
      <c r="S315" s="915"/>
      <c r="T315" s="915"/>
      <c r="U315" s="915"/>
      <c r="V315" s="915"/>
      <c r="W315" s="915"/>
      <c r="X315" s="915"/>
      <c r="Y315" s="915"/>
      <c r="Z315" s="915"/>
      <c r="AA315" s="915"/>
      <c r="AB315" s="915"/>
      <c r="AC315" s="915"/>
      <c r="AD315" s="915"/>
      <c r="AE315" s="915"/>
      <c r="AF315" s="916"/>
      <c r="AG315" s="161"/>
      <c r="AH315" s="160"/>
      <c r="AI315" s="160"/>
      <c r="AJ315" s="160"/>
      <c r="AK315" s="160"/>
      <c r="AL315" s="160"/>
      <c r="AM315" s="160"/>
      <c r="AN315" s="160"/>
      <c r="AO315" s="159"/>
    </row>
    <row r="316" spans="2:41" ht="3.6" customHeight="1" x14ac:dyDescent="0.45">
      <c r="B316" s="167"/>
      <c r="I316" s="166"/>
      <c r="M316" s="166"/>
      <c r="N316" s="173"/>
      <c r="O316" s="172"/>
      <c r="P316" s="172"/>
      <c r="Q316" s="171"/>
      <c r="R316" s="983" t="str">
        <f>許可申請_1!L25&amp;変更_2!J70</f>
        <v/>
      </c>
      <c r="S316" s="923"/>
      <c r="T316" s="923"/>
      <c r="U316" s="923"/>
      <c r="V316" s="923"/>
      <c r="W316" s="923"/>
      <c r="X316" s="923"/>
      <c r="Y316" s="923"/>
      <c r="Z316" s="923"/>
      <c r="AA316" s="923"/>
      <c r="AB316" s="923"/>
      <c r="AC316" s="923"/>
      <c r="AD316" s="923"/>
      <c r="AE316" s="923"/>
      <c r="AF316" s="924"/>
      <c r="AI316" s="172"/>
      <c r="AJ316" s="172"/>
      <c r="AK316" s="172"/>
      <c r="AL316" s="172"/>
      <c r="AM316" s="172"/>
      <c r="AN316" s="172"/>
      <c r="AO316" s="171"/>
    </row>
    <row r="317" spans="2:41" ht="13.35" customHeight="1" x14ac:dyDescent="0.45">
      <c r="B317" s="167"/>
      <c r="I317" s="166"/>
      <c r="M317" s="166"/>
      <c r="N317" s="167" t="s">
        <v>50</v>
      </c>
      <c r="Q317" s="166"/>
      <c r="R317" s="911"/>
      <c r="S317" s="912"/>
      <c r="T317" s="912"/>
      <c r="U317" s="912"/>
      <c r="V317" s="912"/>
      <c r="W317" s="912"/>
      <c r="X317" s="912"/>
      <c r="Y317" s="912"/>
      <c r="Z317" s="912"/>
      <c r="AA317" s="912"/>
      <c r="AB317" s="912"/>
      <c r="AC317" s="912"/>
      <c r="AD317" s="912"/>
      <c r="AE317" s="912"/>
      <c r="AF317" s="913"/>
      <c r="AH317" s="185" t="str">
        <f>IF(OR(許可申請_1!AA25=コードマスタ!U3,変更_2!Z70=コードマスタ!U3),コードマスタ!U3,"☐")</f>
        <v>☐</v>
      </c>
      <c r="AI317" s="115" t="s">
        <v>779</v>
      </c>
      <c r="AO317" s="166"/>
    </row>
    <row r="318" spans="2:41" ht="3.6" customHeight="1" x14ac:dyDescent="0.45">
      <c r="B318" s="167"/>
      <c r="I318" s="166"/>
      <c r="M318" s="166"/>
      <c r="N318" s="161"/>
      <c r="O318" s="160"/>
      <c r="P318" s="160"/>
      <c r="Q318" s="159"/>
      <c r="R318" s="914"/>
      <c r="S318" s="915"/>
      <c r="T318" s="915"/>
      <c r="U318" s="915"/>
      <c r="V318" s="915"/>
      <c r="W318" s="915"/>
      <c r="X318" s="915"/>
      <c r="Y318" s="915"/>
      <c r="Z318" s="915"/>
      <c r="AA318" s="915"/>
      <c r="AB318" s="915"/>
      <c r="AC318" s="915"/>
      <c r="AD318" s="915"/>
      <c r="AE318" s="915"/>
      <c r="AF318" s="916"/>
      <c r="AH318" s="160"/>
      <c r="AI318" s="160"/>
      <c r="AJ318" s="160"/>
      <c r="AK318" s="160"/>
      <c r="AL318" s="160"/>
      <c r="AM318" s="160"/>
      <c r="AN318" s="160"/>
      <c r="AO318" s="159"/>
    </row>
    <row r="319" spans="2:41" ht="3.6" customHeight="1" x14ac:dyDescent="0.45">
      <c r="B319" s="167"/>
      <c r="I319" s="166"/>
      <c r="M319" s="166"/>
      <c r="N319" s="173"/>
      <c r="O319" s="172"/>
      <c r="P319" s="172"/>
      <c r="Q319" s="171"/>
      <c r="R319" s="173"/>
      <c r="S319" s="172"/>
      <c r="T319" s="172"/>
      <c r="U319" s="172"/>
      <c r="V319" s="172"/>
      <c r="W319" s="172"/>
      <c r="X319" s="172"/>
      <c r="Y319" s="172"/>
      <c r="Z319" s="172"/>
      <c r="AA319" s="171"/>
      <c r="AB319" s="173"/>
      <c r="AC319" s="172"/>
      <c r="AD319" s="172"/>
      <c r="AE319" s="171"/>
      <c r="AF319" s="173"/>
      <c r="AG319" s="172"/>
      <c r="AH319" s="172"/>
      <c r="AI319" s="172"/>
      <c r="AJ319" s="172"/>
      <c r="AK319" s="172"/>
      <c r="AL319" s="172"/>
      <c r="AM319" s="172"/>
      <c r="AN319" s="172"/>
      <c r="AO319" s="171"/>
    </row>
    <row r="320" spans="2:41" ht="13.35" customHeight="1" x14ac:dyDescent="0.45">
      <c r="B320" s="167"/>
      <c r="I320" s="166"/>
      <c r="J320" s="115" t="s">
        <v>785</v>
      </c>
      <c r="M320" s="166"/>
      <c r="N320" s="167" t="s">
        <v>777</v>
      </c>
      <c r="Q320" s="166"/>
      <c r="R320" s="167"/>
      <c r="S320" s="917"/>
      <c r="T320" s="918"/>
      <c r="V320" s="182"/>
      <c r="W320" s="115" t="s">
        <v>76</v>
      </c>
      <c r="X320" s="182"/>
      <c r="Y320" s="115" t="s">
        <v>77</v>
      </c>
      <c r="Z320" s="182"/>
      <c r="AA320" s="166" t="s">
        <v>78</v>
      </c>
      <c r="AB320" s="167" t="s">
        <v>776</v>
      </c>
      <c r="AE320" s="166"/>
      <c r="AF320" s="167"/>
      <c r="AG320" s="917"/>
      <c r="AH320" s="918"/>
      <c r="AJ320" s="182"/>
      <c r="AK320" s="115" t="s">
        <v>76</v>
      </c>
      <c r="AL320" s="182"/>
      <c r="AM320" s="115" t="s">
        <v>77</v>
      </c>
      <c r="AN320" s="182"/>
      <c r="AO320" s="166" t="s">
        <v>78</v>
      </c>
    </row>
    <row r="321" spans="2:41" ht="3.6" customHeight="1" x14ac:dyDescent="0.45">
      <c r="B321" s="167"/>
      <c r="I321" s="166"/>
      <c r="M321" s="166"/>
      <c r="N321" s="161"/>
      <c r="O321" s="160"/>
      <c r="P321" s="160"/>
      <c r="Q321" s="159"/>
      <c r="R321" s="161"/>
      <c r="S321" s="160"/>
      <c r="T321" s="160"/>
      <c r="U321" s="160"/>
      <c r="V321" s="160"/>
      <c r="W321" s="160"/>
      <c r="X321" s="160"/>
      <c r="Y321" s="160"/>
      <c r="Z321" s="160"/>
      <c r="AA321" s="159"/>
      <c r="AB321" s="161"/>
      <c r="AC321" s="160"/>
      <c r="AD321" s="160"/>
      <c r="AE321" s="159"/>
      <c r="AF321" s="161"/>
      <c r="AG321" s="160"/>
      <c r="AH321" s="160"/>
      <c r="AI321" s="160"/>
      <c r="AJ321" s="160"/>
      <c r="AK321" s="160"/>
      <c r="AL321" s="160"/>
      <c r="AM321" s="160"/>
      <c r="AN321" s="160"/>
      <c r="AO321" s="159"/>
    </row>
    <row r="322" spans="2:41" ht="3.6" customHeight="1" x14ac:dyDescent="0.45">
      <c r="B322" s="167"/>
      <c r="I322" s="166"/>
      <c r="M322" s="166"/>
      <c r="N322" s="173"/>
      <c r="O322" s="172"/>
      <c r="P322" s="172"/>
      <c r="Q322" s="171"/>
      <c r="R322" s="173"/>
      <c r="S322" s="172"/>
      <c r="T322" s="172"/>
      <c r="U322" s="172"/>
      <c r="V322" s="172"/>
      <c r="W322" s="172"/>
      <c r="X322" s="172"/>
      <c r="Y322" s="172"/>
      <c r="Z322" s="172"/>
      <c r="AA322" s="171"/>
      <c r="AB322" s="173"/>
      <c r="AC322" s="172"/>
      <c r="AD322" s="172"/>
      <c r="AE322" s="171"/>
      <c r="AF322" s="922"/>
      <c r="AG322" s="923"/>
      <c r="AH322" s="923"/>
      <c r="AI322" s="923"/>
      <c r="AJ322" s="923"/>
      <c r="AK322" s="923"/>
      <c r="AL322" s="923"/>
      <c r="AM322" s="923"/>
      <c r="AN322" s="923"/>
      <c r="AO322" s="924"/>
    </row>
    <row r="323" spans="2:41" ht="13.35" customHeight="1" x14ac:dyDescent="0.45">
      <c r="B323" s="167"/>
      <c r="I323" s="166"/>
      <c r="M323" s="166"/>
      <c r="N323" s="167" t="s">
        <v>775</v>
      </c>
      <c r="Q323" s="166"/>
      <c r="R323" s="167"/>
      <c r="S323" s="917"/>
      <c r="T323" s="943"/>
      <c r="U323" s="943"/>
      <c r="V323" s="943"/>
      <c r="W323" s="943"/>
      <c r="X323" s="943"/>
      <c r="Y323" s="943"/>
      <c r="Z323" s="943"/>
      <c r="AA323" s="918"/>
      <c r="AB323" s="167" t="s">
        <v>774</v>
      </c>
      <c r="AE323" s="166"/>
      <c r="AF323" s="911"/>
      <c r="AG323" s="912"/>
      <c r="AH323" s="912"/>
      <c r="AI323" s="912"/>
      <c r="AJ323" s="912"/>
      <c r="AK323" s="912"/>
      <c r="AL323" s="912"/>
      <c r="AM323" s="912"/>
      <c r="AN323" s="912"/>
      <c r="AO323" s="913"/>
    </row>
    <row r="324" spans="2:41" ht="3.6" customHeight="1" x14ac:dyDescent="0.45">
      <c r="B324" s="167"/>
      <c r="I324" s="166"/>
      <c r="M324" s="166"/>
      <c r="N324" s="161"/>
      <c r="O324" s="160"/>
      <c r="P324" s="160"/>
      <c r="Q324" s="159"/>
      <c r="R324" s="161"/>
      <c r="S324" s="160"/>
      <c r="T324" s="160"/>
      <c r="U324" s="160"/>
      <c r="V324" s="160"/>
      <c r="W324" s="160"/>
      <c r="X324" s="160"/>
      <c r="Y324" s="160"/>
      <c r="Z324" s="160"/>
      <c r="AA324" s="159"/>
      <c r="AB324" s="161"/>
      <c r="AC324" s="160"/>
      <c r="AD324" s="160"/>
      <c r="AE324" s="159"/>
      <c r="AF324" s="914"/>
      <c r="AG324" s="915"/>
      <c r="AH324" s="915"/>
      <c r="AI324" s="915"/>
      <c r="AJ324" s="915"/>
      <c r="AK324" s="915"/>
      <c r="AL324" s="915"/>
      <c r="AM324" s="915"/>
      <c r="AN324" s="915"/>
      <c r="AO324" s="916"/>
    </row>
    <row r="325" spans="2:41" ht="3.6" customHeight="1" x14ac:dyDescent="0.45">
      <c r="B325" s="167"/>
      <c r="I325" s="166"/>
      <c r="M325" s="166"/>
      <c r="N325" s="173"/>
      <c r="O325" s="172"/>
      <c r="P325" s="172"/>
      <c r="Q325" s="171"/>
      <c r="R325" s="922"/>
      <c r="S325" s="923"/>
      <c r="T325" s="923"/>
      <c r="U325" s="923"/>
      <c r="V325" s="923"/>
      <c r="W325" s="923"/>
      <c r="X325" s="923"/>
      <c r="Y325" s="923"/>
      <c r="Z325" s="923"/>
      <c r="AA325" s="923"/>
      <c r="AB325" s="923"/>
      <c r="AC325" s="923"/>
      <c r="AD325" s="923"/>
      <c r="AE325" s="923"/>
      <c r="AF325" s="923"/>
      <c r="AG325" s="923"/>
      <c r="AH325" s="923"/>
      <c r="AI325" s="923"/>
      <c r="AJ325" s="923"/>
      <c r="AK325" s="923"/>
      <c r="AL325" s="923"/>
      <c r="AM325" s="923"/>
      <c r="AN325" s="923"/>
      <c r="AO325" s="924"/>
    </row>
    <row r="326" spans="2:41" ht="13.35" customHeight="1" x14ac:dyDescent="0.45">
      <c r="B326" s="167"/>
      <c r="I326" s="166"/>
      <c r="M326" s="166"/>
      <c r="N326" s="167" t="s">
        <v>43</v>
      </c>
      <c r="Q326" s="166"/>
      <c r="R326" s="911"/>
      <c r="S326" s="912"/>
      <c r="T326" s="912"/>
      <c r="U326" s="912"/>
      <c r="V326" s="912"/>
      <c r="W326" s="912"/>
      <c r="X326" s="912"/>
      <c r="Y326" s="912"/>
      <c r="Z326" s="912"/>
      <c r="AA326" s="912"/>
      <c r="AB326" s="912"/>
      <c r="AC326" s="912"/>
      <c r="AD326" s="912"/>
      <c r="AE326" s="912"/>
      <c r="AF326" s="912"/>
      <c r="AG326" s="912"/>
      <c r="AH326" s="912"/>
      <c r="AI326" s="912"/>
      <c r="AJ326" s="912"/>
      <c r="AK326" s="912"/>
      <c r="AL326" s="912"/>
      <c r="AM326" s="912"/>
      <c r="AN326" s="912"/>
      <c r="AO326" s="913"/>
    </row>
    <row r="327" spans="2:41" ht="3.6" customHeight="1" x14ac:dyDescent="0.45">
      <c r="B327" s="167"/>
      <c r="I327" s="166"/>
      <c r="J327" s="160"/>
      <c r="K327" s="160"/>
      <c r="L327" s="160"/>
      <c r="M327" s="159"/>
      <c r="N327" s="161"/>
      <c r="O327" s="160"/>
      <c r="P327" s="160"/>
      <c r="Q327" s="159"/>
      <c r="R327" s="914"/>
      <c r="S327" s="915"/>
      <c r="T327" s="915"/>
      <c r="U327" s="915"/>
      <c r="V327" s="915"/>
      <c r="W327" s="915"/>
      <c r="X327" s="915"/>
      <c r="Y327" s="915"/>
      <c r="Z327" s="915"/>
      <c r="AA327" s="915"/>
      <c r="AB327" s="915"/>
      <c r="AC327" s="915"/>
      <c r="AD327" s="915"/>
      <c r="AE327" s="915"/>
      <c r="AF327" s="915"/>
      <c r="AG327" s="915"/>
      <c r="AH327" s="915"/>
      <c r="AI327" s="915"/>
      <c r="AJ327" s="915"/>
      <c r="AK327" s="915"/>
      <c r="AL327" s="915"/>
      <c r="AM327" s="915"/>
      <c r="AN327" s="915"/>
      <c r="AO327" s="916"/>
    </row>
    <row r="328" spans="2:41" ht="3.6" customHeight="1" x14ac:dyDescent="0.45">
      <c r="B328" s="167"/>
      <c r="I328" s="166"/>
      <c r="J328" s="172"/>
      <c r="K328" s="172"/>
      <c r="L328" s="172"/>
      <c r="M328" s="171"/>
      <c r="N328" s="173"/>
      <c r="O328" s="172"/>
      <c r="P328" s="172"/>
      <c r="Q328" s="171"/>
      <c r="R328" s="922" t="str">
        <f>IF(変更_2!J48&lt;&gt;"",変更_2!J48,"")</f>
        <v/>
      </c>
      <c r="S328" s="923"/>
      <c r="T328" s="923"/>
      <c r="U328" s="923"/>
      <c r="V328" s="923"/>
      <c r="W328" s="923"/>
      <c r="X328" s="923"/>
      <c r="Y328" s="923"/>
      <c r="Z328" s="923"/>
      <c r="AA328" s="923"/>
      <c r="AB328" s="923"/>
      <c r="AC328" s="923"/>
      <c r="AD328" s="923"/>
      <c r="AE328" s="923"/>
      <c r="AF328" s="924"/>
      <c r="AH328" s="172"/>
      <c r="AI328" s="172"/>
      <c r="AJ328" s="172"/>
      <c r="AK328" s="172"/>
      <c r="AL328" s="172"/>
      <c r="AM328" s="172"/>
      <c r="AN328" s="172"/>
      <c r="AO328" s="171"/>
    </row>
    <row r="329" spans="2:41" ht="13.35" customHeight="1" x14ac:dyDescent="0.45">
      <c r="B329" s="167"/>
      <c r="I329" s="166"/>
      <c r="M329" s="166"/>
      <c r="N329" s="167" t="s">
        <v>780</v>
      </c>
      <c r="Q329" s="166"/>
      <c r="R329" s="911"/>
      <c r="S329" s="912"/>
      <c r="T329" s="912"/>
      <c r="U329" s="912"/>
      <c r="V329" s="912"/>
      <c r="W329" s="912"/>
      <c r="X329" s="912"/>
      <c r="Y329" s="912"/>
      <c r="Z329" s="912"/>
      <c r="AA329" s="912"/>
      <c r="AB329" s="912"/>
      <c r="AC329" s="912"/>
      <c r="AD329" s="912"/>
      <c r="AE329" s="912"/>
      <c r="AF329" s="913"/>
      <c r="AG329" s="167"/>
      <c r="AH329" s="184"/>
      <c r="AO329" s="166"/>
    </row>
    <row r="330" spans="2:41" ht="3.6" customHeight="1" x14ac:dyDescent="0.45">
      <c r="B330" s="167"/>
      <c r="I330" s="166"/>
      <c r="M330" s="166"/>
      <c r="N330" s="161"/>
      <c r="O330" s="160"/>
      <c r="P330" s="160"/>
      <c r="Q330" s="159"/>
      <c r="R330" s="914"/>
      <c r="S330" s="915"/>
      <c r="T330" s="915"/>
      <c r="U330" s="915"/>
      <c r="V330" s="915"/>
      <c r="W330" s="915"/>
      <c r="X330" s="915"/>
      <c r="Y330" s="915"/>
      <c r="Z330" s="915"/>
      <c r="AA330" s="915"/>
      <c r="AB330" s="915"/>
      <c r="AC330" s="915"/>
      <c r="AD330" s="915"/>
      <c r="AE330" s="915"/>
      <c r="AF330" s="916"/>
      <c r="AG330" s="161"/>
      <c r="AH330" s="160"/>
      <c r="AI330" s="160"/>
      <c r="AJ330" s="160"/>
      <c r="AK330" s="160"/>
      <c r="AL330" s="160"/>
      <c r="AM330" s="160"/>
      <c r="AN330" s="160"/>
      <c r="AO330" s="159"/>
    </row>
    <row r="331" spans="2:41" ht="3.6" customHeight="1" x14ac:dyDescent="0.45">
      <c r="B331" s="167"/>
      <c r="I331" s="166"/>
      <c r="M331" s="166"/>
      <c r="N331" s="173"/>
      <c r="O331" s="172"/>
      <c r="P331" s="172"/>
      <c r="Q331" s="171"/>
      <c r="R331" s="983" t="str">
        <f>許可申請_1!L26&amp;変更_2!J71</f>
        <v/>
      </c>
      <c r="S331" s="923"/>
      <c r="T331" s="923"/>
      <c r="U331" s="923"/>
      <c r="V331" s="923"/>
      <c r="W331" s="923"/>
      <c r="X331" s="923"/>
      <c r="Y331" s="923"/>
      <c r="Z331" s="923"/>
      <c r="AA331" s="923"/>
      <c r="AB331" s="923"/>
      <c r="AC331" s="923"/>
      <c r="AD331" s="923"/>
      <c r="AE331" s="923"/>
      <c r="AF331" s="924"/>
      <c r="AI331" s="172"/>
      <c r="AJ331" s="172"/>
      <c r="AK331" s="172"/>
      <c r="AL331" s="172"/>
      <c r="AM331" s="172"/>
      <c r="AN331" s="172"/>
      <c r="AO331" s="171"/>
    </row>
    <row r="332" spans="2:41" ht="13.35" customHeight="1" x14ac:dyDescent="0.45">
      <c r="B332" s="167"/>
      <c r="I332" s="166"/>
      <c r="M332" s="166"/>
      <c r="N332" s="167" t="s">
        <v>50</v>
      </c>
      <c r="Q332" s="166"/>
      <c r="R332" s="911"/>
      <c r="S332" s="912"/>
      <c r="T332" s="912"/>
      <c r="U332" s="912"/>
      <c r="V332" s="912"/>
      <c r="W332" s="912"/>
      <c r="X332" s="912"/>
      <c r="Y332" s="912"/>
      <c r="Z332" s="912"/>
      <c r="AA332" s="912"/>
      <c r="AB332" s="912"/>
      <c r="AC332" s="912"/>
      <c r="AD332" s="912"/>
      <c r="AE332" s="912"/>
      <c r="AF332" s="913"/>
      <c r="AH332" s="185" t="str">
        <f>IF(OR(許可申請_1!AA26=コードマスタ!U3,変更_2!Z71=コードマスタ!U3),コードマスタ!U3,"☐")</f>
        <v>☐</v>
      </c>
      <c r="AI332" s="115" t="s">
        <v>779</v>
      </c>
      <c r="AO332" s="166"/>
    </row>
    <row r="333" spans="2:41" ht="3.6" customHeight="1" x14ac:dyDescent="0.45">
      <c r="B333" s="167"/>
      <c r="I333" s="166"/>
      <c r="M333" s="166"/>
      <c r="N333" s="161"/>
      <c r="O333" s="160"/>
      <c r="P333" s="160"/>
      <c r="Q333" s="159"/>
      <c r="R333" s="914"/>
      <c r="S333" s="915"/>
      <c r="T333" s="915"/>
      <c r="U333" s="915"/>
      <c r="V333" s="915"/>
      <c r="W333" s="915"/>
      <c r="X333" s="915"/>
      <c r="Y333" s="915"/>
      <c r="Z333" s="915"/>
      <c r="AA333" s="915"/>
      <c r="AB333" s="915"/>
      <c r="AC333" s="915"/>
      <c r="AD333" s="915"/>
      <c r="AE333" s="915"/>
      <c r="AF333" s="916"/>
      <c r="AH333" s="160"/>
      <c r="AI333" s="160"/>
      <c r="AJ333" s="160"/>
      <c r="AK333" s="160"/>
      <c r="AL333" s="160"/>
      <c r="AM333" s="160"/>
      <c r="AN333" s="160"/>
      <c r="AO333" s="159"/>
    </row>
    <row r="334" spans="2:41" ht="3.6" customHeight="1" x14ac:dyDescent="0.45">
      <c r="B334" s="167"/>
      <c r="I334" s="166"/>
      <c r="M334" s="166"/>
      <c r="N334" s="173"/>
      <c r="O334" s="172"/>
      <c r="P334" s="172"/>
      <c r="Q334" s="171"/>
      <c r="R334" s="173"/>
      <c r="S334" s="172"/>
      <c r="T334" s="172"/>
      <c r="U334" s="172"/>
      <c r="V334" s="172"/>
      <c r="W334" s="172"/>
      <c r="X334" s="172"/>
      <c r="Y334" s="172"/>
      <c r="Z334" s="172"/>
      <c r="AA334" s="171"/>
      <c r="AB334" s="173"/>
      <c r="AC334" s="172"/>
      <c r="AD334" s="172"/>
      <c r="AE334" s="171"/>
      <c r="AF334" s="173"/>
      <c r="AG334" s="172"/>
      <c r="AH334" s="172"/>
      <c r="AI334" s="172"/>
      <c r="AJ334" s="172"/>
      <c r="AK334" s="172"/>
      <c r="AL334" s="172"/>
      <c r="AM334" s="172"/>
      <c r="AN334" s="172"/>
      <c r="AO334" s="171"/>
    </row>
    <row r="335" spans="2:41" ht="13.35" customHeight="1" x14ac:dyDescent="0.45">
      <c r="B335" s="167"/>
      <c r="I335" s="166"/>
      <c r="J335" s="115" t="s">
        <v>784</v>
      </c>
      <c r="M335" s="166"/>
      <c r="N335" s="167" t="s">
        <v>777</v>
      </c>
      <c r="Q335" s="166"/>
      <c r="R335" s="167"/>
      <c r="S335" s="917"/>
      <c r="T335" s="918"/>
      <c r="V335" s="182"/>
      <c r="W335" s="115" t="s">
        <v>76</v>
      </c>
      <c r="X335" s="182"/>
      <c r="Y335" s="115" t="s">
        <v>77</v>
      </c>
      <c r="Z335" s="182"/>
      <c r="AA335" s="166" t="s">
        <v>78</v>
      </c>
      <c r="AB335" s="167" t="s">
        <v>776</v>
      </c>
      <c r="AE335" s="166"/>
      <c r="AF335" s="167"/>
      <c r="AG335" s="917"/>
      <c r="AH335" s="918"/>
      <c r="AJ335" s="182"/>
      <c r="AK335" s="115" t="s">
        <v>76</v>
      </c>
      <c r="AL335" s="182"/>
      <c r="AM335" s="115" t="s">
        <v>77</v>
      </c>
      <c r="AN335" s="182"/>
      <c r="AO335" s="166" t="s">
        <v>78</v>
      </c>
    </row>
    <row r="336" spans="2:41" ht="3.6" customHeight="1" x14ac:dyDescent="0.45">
      <c r="B336" s="167"/>
      <c r="I336" s="166"/>
      <c r="M336" s="166"/>
      <c r="N336" s="161"/>
      <c r="O336" s="160"/>
      <c r="P336" s="160"/>
      <c r="Q336" s="159"/>
      <c r="R336" s="161"/>
      <c r="S336" s="160"/>
      <c r="T336" s="160"/>
      <c r="U336" s="160"/>
      <c r="V336" s="160"/>
      <c r="W336" s="160"/>
      <c r="X336" s="160"/>
      <c r="Y336" s="160"/>
      <c r="Z336" s="160"/>
      <c r="AA336" s="159"/>
      <c r="AB336" s="161"/>
      <c r="AC336" s="160"/>
      <c r="AD336" s="160"/>
      <c r="AE336" s="159"/>
      <c r="AF336" s="161"/>
      <c r="AG336" s="160"/>
      <c r="AH336" s="160"/>
      <c r="AI336" s="160"/>
      <c r="AJ336" s="160"/>
      <c r="AK336" s="160"/>
      <c r="AL336" s="160"/>
      <c r="AM336" s="160"/>
      <c r="AN336" s="160"/>
      <c r="AO336" s="159"/>
    </row>
    <row r="337" spans="2:41" ht="3.6" customHeight="1" x14ac:dyDescent="0.45">
      <c r="B337" s="167"/>
      <c r="I337" s="166"/>
      <c r="M337" s="166"/>
      <c r="N337" s="173"/>
      <c r="O337" s="172"/>
      <c r="P337" s="172"/>
      <c r="Q337" s="171"/>
      <c r="R337" s="173"/>
      <c r="S337" s="172"/>
      <c r="T337" s="172"/>
      <c r="U337" s="172"/>
      <c r="V337" s="172"/>
      <c r="W337" s="172"/>
      <c r="X337" s="172"/>
      <c r="Y337" s="172"/>
      <c r="Z337" s="172"/>
      <c r="AA337" s="171"/>
      <c r="AB337" s="173"/>
      <c r="AC337" s="172"/>
      <c r="AD337" s="172"/>
      <c r="AE337" s="171"/>
      <c r="AF337" s="922"/>
      <c r="AG337" s="923"/>
      <c r="AH337" s="923"/>
      <c r="AI337" s="923"/>
      <c r="AJ337" s="923"/>
      <c r="AK337" s="923"/>
      <c r="AL337" s="923"/>
      <c r="AM337" s="923"/>
      <c r="AN337" s="923"/>
      <c r="AO337" s="924"/>
    </row>
    <row r="338" spans="2:41" ht="13.35" customHeight="1" x14ac:dyDescent="0.45">
      <c r="B338" s="167"/>
      <c r="I338" s="166"/>
      <c r="M338" s="166"/>
      <c r="N338" s="167" t="s">
        <v>775</v>
      </c>
      <c r="Q338" s="166"/>
      <c r="R338" s="167"/>
      <c r="S338" s="917"/>
      <c r="T338" s="943"/>
      <c r="U338" s="943"/>
      <c r="V338" s="943"/>
      <c r="W338" s="943"/>
      <c r="X338" s="943"/>
      <c r="Y338" s="943"/>
      <c r="Z338" s="943"/>
      <c r="AA338" s="918"/>
      <c r="AB338" s="167" t="s">
        <v>774</v>
      </c>
      <c r="AE338" s="166"/>
      <c r="AF338" s="911"/>
      <c r="AG338" s="912"/>
      <c r="AH338" s="912"/>
      <c r="AI338" s="912"/>
      <c r="AJ338" s="912"/>
      <c r="AK338" s="912"/>
      <c r="AL338" s="912"/>
      <c r="AM338" s="912"/>
      <c r="AN338" s="912"/>
      <c r="AO338" s="913"/>
    </row>
    <row r="339" spans="2:41" ht="3.6" customHeight="1" x14ac:dyDescent="0.45">
      <c r="B339" s="167"/>
      <c r="I339" s="166"/>
      <c r="M339" s="166"/>
      <c r="N339" s="161"/>
      <c r="O339" s="160"/>
      <c r="P339" s="160"/>
      <c r="Q339" s="159"/>
      <c r="R339" s="161"/>
      <c r="S339" s="160"/>
      <c r="T339" s="160"/>
      <c r="U339" s="160"/>
      <c r="V339" s="160"/>
      <c r="W339" s="160"/>
      <c r="X339" s="160"/>
      <c r="Y339" s="160"/>
      <c r="Z339" s="160"/>
      <c r="AA339" s="159"/>
      <c r="AB339" s="161"/>
      <c r="AC339" s="160"/>
      <c r="AD339" s="160"/>
      <c r="AE339" s="159"/>
      <c r="AF339" s="914"/>
      <c r="AG339" s="915"/>
      <c r="AH339" s="915"/>
      <c r="AI339" s="915"/>
      <c r="AJ339" s="915"/>
      <c r="AK339" s="915"/>
      <c r="AL339" s="915"/>
      <c r="AM339" s="915"/>
      <c r="AN339" s="915"/>
      <c r="AO339" s="916"/>
    </row>
    <row r="340" spans="2:41" ht="3.6" customHeight="1" x14ac:dyDescent="0.45">
      <c r="B340" s="167"/>
      <c r="I340" s="166"/>
      <c r="M340" s="166"/>
      <c r="N340" s="173"/>
      <c r="O340" s="172"/>
      <c r="P340" s="172"/>
      <c r="Q340" s="171"/>
      <c r="R340" s="922"/>
      <c r="S340" s="923"/>
      <c r="T340" s="923"/>
      <c r="U340" s="923"/>
      <c r="V340" s="923"/>
      <c r="W340" s="923"/>
      <c r="X340" s="923"/>
      <c r="Y340" s="923"/>
      <c r="Z340" s="923"/>
      <c r="AA340" s="923"/>
      <c r="AB340" s="923"/>
      <c r="AC340" s="923"/>
      <c r="AD340" s="923"/>
      <c r="AE340" s="923"/>
      <c r="AF340" s="923"/>
      <c r="AG340" s="923"/>
      <c r="AH340" s="923"/>
      <c r="AI340" s="923"/>
      <c r="AJ340" s="923"/>
      <c r="AK340" s="923"/>
      <c r="AL340" s="923"/>
      <c r="AM340" s="923"/>
      <c r="AN340" s="923"/>
      <c r="AO340" s="924"/>
    </row>
    <row r="341" spans="2:41" ht="13.35" customHeight="1" x14ac:dyDescent="0.45">
      <c r="B341" s="167"/>
      <c r="I341" s="166"/>
      <c r="M341" s="166"/>
      <c r="N341" s="167" t="s">
        <v>43</v>
      </c>
      <c r="Q341" s="166"/>
      <c r="R341" s="911"/>
      <c r="S341" s="912"/>
      <c r="T341" s="912"/>
      <c r="U341" s="912"/>
      <c r="V341" s="912"/>
      <c r="W341" s="912"/>
      <c r="X341" s="912"/>
      <c r="Y341" s="912"/>
      <c r="Z341" s="912"/>
      <c r="AA341" s="912"/>
      <c r="AB341" s="912"/>
      <c r="AC341" s="912"/>
      <c r="AD341" s="912"/>
      <c r="AE341" s="912"/>
      <c r="AF341" s="912"/>
      <c r="AG341" s="912"/>
      <c r="AH341" s="912"/>
      <c r="AI341" s="912"/>
      <c r="AJ341" s="912"/>
      <c r="AK341" s="912"/>
      <c r="AL341" s="912"/>
      <c r="AM341" s="912"/>
      <c r="AN341" s="912"/>
      <c r="AO341" s="913"/>
    </row>
    <row r="342" spans="2:41" ht="3.6" customHeight="1" x14ac:dyDescent="0.45">
      <c r="B342" s="167"/>
      <c r="I342" s="166"/>
      <c r="J342" s="160"/>
      <c r="K342" s="160"/>
      <c r="L342" s="160"/>
      <c r="M342" s="159"/>
      <c r="N342" s="161"/>
      <c r="O342" s="160"/>
      <c r="P342" s="160"/>
      <c r="Q342" s="159"/>
      <c r="R342" s="914"/>
      <c r="S342" s="915"/>
      <c r="T342" s="915"/>
      <c r="U342" s="915"/>
      <c r="V342" s="915"/>
      <c r="W342" s="915"/>
      <c r="X342" s="915"/>
      <c r="Y342" s="915"/>
      <c r="Z342" s="915"/>
      <c r="AA342" s="915"/>
      <c r="AB342" s="915"/>
      <c r="AC342" s="915"/>
      <c r="AD342" s="915"/>
      <c r="AE342" s="915"/>
      <c r="AF342" s="915"/>
      <c r="AG342" s="915"/>
      <c r="AH342" s="915"/>
      <c r="AI342" s="915"/>
      <c r="AJ342" s="915"/>
      <c r="AK342" s="915"/>
      <c r="AL342" s="915"/>
      <c r="AM342" s="915"/>
      <c r="AN342" s="915"/>
      <c r="AO342" s="916"/>
    </row>
    <row r="343" spans="2:41" ht="3.6" customHeight="1" x14ac:dyDescent="0.45">
      <c r="B343" s="167"/>
      <c r="I343" s="166"/>
      <c r="J343" s="172"/>
      <c r="K343" s="172"/>
      <c r="L343" s="172"/>
      <c r="M343" s="171"/>
      <c r="N343" s="173"/>
      <c r="O343" s="172"/>
      <c r="P343" s="172"/>
      <c r="Q343" s="171"/>
      <c r="R343" s="922" t="str">
        <f>IF(変更_2!J49&lt;&gt;"",変更_2!J49,"")</f>
        <v/>
      </c>
      <c r="S343" s="923"/>
      <c r="T343" s="923"/>
      <c r="U343" s="923"/>
      <c r="V343" s="923"/>
      <c r="W343" s="923"/>
      <c r="X343" s="923"/>
      <c r="Y343" s="923"/>
      <c r="Z343" s="923"/>
      <c r="AA343" s="923"/>
      <c r="AB343" s="923"/>
      <c r="AC343" s="923"/>
      <c r="AD343" s="923"/>
      <c r="AE343" s="923"/>
      <c r="AF343" s="924"/>
      <c r="AH343" s="172"/>
      <c r="AI343" s="172"/>
      <c r="AJ343" s="172"/>
      <c r="AK343" s="172"/>
      <c r="AL343" s="172"/>
      <c r="AM343" s="172"/>
      <c r="AN343" s="172"/>
      <c r="AO343" s="171"/>
    </row>
    <row r="344" spans="2:41" ht="13.35" customHeight="1" x14ac:dyDescent="0.45">
      <c r="B344" s="167"/>
      <c r="I344" s="166"/>
      <c r="M344" s="166"/>
      <c r="N344" s="167" t="s">
        <v>780</v>
      </c>
      <c r="Q344" s="166"/>
      <c r="R344" s="911"/>
      <c r="S344" s="912"/>
      <c r="T344" s="912"/>
      <c r="U344" s="912"/>
      <c r="V344" s="912"/>
      <c r="W344" s="912"/>
      <c r="X344" s="912"/>
      <c r="Y344" s="912"/>
      <c r="Z344" s="912"/>
      <c r="AA344" s="912"/>
      <c r="AB344" s="912"/>
      <c r="AC344" s="912"/>
      <c r="AD344" s="912"/>
      <c r="AE344" s="912"/>
      <c r="AF344" s="913"/>
      <c r="AG344" s="167"/>
      <c r="AH344" s="184"/>
      <c r="AO344" s="166"/>
    </row>
    <row r="345" spans="2:41" ht="3.6" customHeight="1" x14ac:dyDescent="0.45">
      <c r="B345" s="167"/>
      <c r="I345" s="166"/>
      <c r="M345" s="166"/>
      <c r="N345" s="161"/>
      <c r="O345" s="160"/>
      <c r="P345" s="160"/>
      <c r="Q345" s="159"/>
      <c r="R345" s="914"/>
      <c r="S345" s="915"/>
      <c r="T345" s="915"/>
      <c r="U345" s="915"/>
      <c r="V345" s="915"/>
      <c r="W345" s="915"/>
      <c r="X345" s="915"/>
      <c r="Y345" s="915"/>
      <c r="Z345" s="915"/>
      <c r="AA345" s="915"/>
      <c r="AB345" s="915"/>
      <c r="AC345" s="915"/>
      <c r="AD345" s="915"/>
      <c r="AE345" s="915"/>
      <c r="AF345" s="916"/>
      <c r="AG345" s="161"/>
      <c r="AH345" s="160"/>
      <c r="AI345" s="160"/>
      <c r="AJ345" s="160"/>
      <c r="AK345" s="160"/>
      <c r="AL345" s="160"/>
      <c r="AM345" s="160"/>
      <c r="AN345" s="160"/>
      <c r="AO345" s="159"/>
    </row>
    <row r="346" spans="2:41" ht="3.6" customHeight="1" x14ac:dyDescent="0.45">
      <c r="B346" s="167"/>
      <c r="I346" s="166"/>
      <c r="M346" s="166"/>
      <c r="N346" s="173"/>
      <c r="O346" s="172"/>
      <c r="P346" s="172"/>
      <c r="Q346" s="171"/>
      <c r="R346" s="983" t="str">
        <f>許可申請_1!L27&amp;変更_2!J72</f>
        <v/>
      </c>
      <c r="S346" s="923"/>
      <c r="T346" s="923"/>
      <c r="U346" s="923"/>
      <c r="V346" s="923"/>
      <c r="W346" s="923"/>
      <c r="X346" s="923"/>
      <c r="Y346" s="923"/>
      <c r="Z346" s="923"/>
      <c r="AA346" s="923"/>
      <c r="AB346" s="923"/>
      <c r="AC346" s="923"/>
      <c r="AD346" s="923"/>
      <c r="AE346" s="923"/>
      <c r="AF346" s="924"/>
      <c r="AI346" s="172"/>
      <c r="AJ346" s="172"/>
      <c r="AK346" s="172"/>
      <c r="AL346" s="172"/>
      <c r="AM346" s="172"/>
      <c r="AN346" s="172"/>
      <c r="AO346" s="171"/>
    </row>
    <row r="347" spans="2:41" ht="13.35" customHeight="1" x14ac:dyDescent="0.45">
      <c r="B347" s="167"/>
      <c r="I347" s="166"/>
      <c r="M347" s="166"/>
      <c r="N347" s="167" t="s">
        <v>50</v>
      </c>
      <c r="Q347" s="166"/>
      <c r="R347" s="911"/>
      <c r="S347" s="912"/>
      <c r="T347" s="912"/>
      <c r="U347" s="912"/>
      <c r="V347" s="912"/>
      <c r="W347" s="912"/>
      <c r="X347" s="912"/>
      <c r="Y347" s="912"/>
      <c r="Z347" s="912"/>
      <c r="AA347" s="912"/>
      <c r="AB347" s="912"/>
      <c r="AC347" s="912"/>
      <c r="AD347" s="912"/>
      <c r="AE347" s="912"/>
      <c r="AF347" s="913"/>
      <c r="AH347" s="185" t="str">
        <f>IF(OR(許可申請_1!AA27=コードマスタ!U3,変更_2!Z72=コードマスタ!U3),コードマスタ!U3,"☐")</f>
        <v>☐</v>
      </c>
      <c r="AI347" s="115" t="s">
        <v>779</v>
      </c>
      <c r="AO347" s="166"/>
    </row>
    <row r="348" spans="2:41" ht="3.6" customHeight="1" x14ac:dyDescent="0.45">
      <c r="B348" s="167"/>
      <c r="I348" s="166"/>
      <c r="M348" s="166"/>
      <c r="N348" s="161"/>
      <c r="O348" s="160"/>
      <c r="P348" s="160"/>
      <c r="Q348" s="159"/>
      <c r="R348" s="914"/>
      <c r="S348" s="915"/>
      <c r="T348" s="915"/>
      <c r="U348" s="915"/>
      <c r="V348" s="915"/>
      <c r="W348" s="915"/>
      <c r="X348" s="915"/>
      <c r="Y348" s="915"/>
      <c r="Z348" s="915"/>
      <c r="AA348" s="915"/>
      <c r="AB348" s="915"/>
      <c r="AC348" s="915"/>
      <c r="AD348" s="915"/>
      <c r="AE348" s="915"/>
      <c r="AF348" s="916"/>
      <c r="AH348" s="160"/>
      <c r="AI348" s="160"/>
      <c r="AJ348" s="160"/>
      <c r="AK348" s="160"/>
      <c r="AL348" s="160"/>
      <c r="AM348" s="160"/>
      <c r="AN348" s="160"/>
      <c r="AO348" s="159"/>
    </row>
    <row r="349" spans="2:41" ht="3.6" customHeight="1" x14ac:dyDescent="0.45">
      <c r="B349" s="167"/>
      <c r="I349" s="166"/>
      <c r="M349" s="166"/>
      <c r="N349" s="173"/>
      <c r="O349" s="172"/>
      <c r="P349" s="172"/>
      <c r="Q349" s="171"/>
      <c r="R349" s="173"/>
      <c r="S349" s="172"/>
      <c r="T349" s="172"/>
      <c r="U349" s="172"/>
      <c r="V349" s="172"/>
      <c r="W349" s="172"/>
      <c r="X349" s="172"/>
      <c r="Y349" s="172"/>
      <c r="Z349" s="172"/>
      <c r="AA349" s="171"/>
      <c r="AB349" s="173"/>
      <c r="AC349" s="172"/>
      <c r="AD349" s="172"/>
      <c r="AE349" s="171"/>
      <c r="AF349" s="173"/>
      <c r="AG349" s="172"/>
      <c r="AH349" s="172"/>
      <c r="AI349" s="172"/>
      <c r="AJ349" s="172"/>
      <c r="AK349" s="172"/>
      <c r="AL349" s="172"/>
      <c r="AM349" s="172"/>
      <c r="AN349" s="172"/>
      <c r="AO349" s="171"/>
    </row>
    <row r="350" spans="2:41" ht="13.35" customHeight="1" x14ac:dyDescent="0.45">
      <c r="B350" s="167"/>
      <c r="I350" s="166"/>
      <c r="J350" s="115" t="s">
        <v>783</v>
      </c>
      <c r="M350" s="166"/>
      <c r="N350" s="167" t="s">
        <v>777</v>
      </c>
      <c r="Q350" s="166"/>
      <c r="R350" s="167"/>
      <c r="S350" s="917"/>
      <c r="T350" s="918"/>
      <c r="V350" s="182"/>
      <c r="W350" s="115" t="s">
        <v>76</v>
      </c>
      <c r="X350" s="182"/>
      <c r="Y350" s="115" t="s">
        <v>77</v>
      </c>
      <c r="Z350" s="182"/>
      <c r="AA350" s="166" t="s">
        <v>78</v>
      </c>
      <c r="AB350" s="167" t="s">
        <v>776</v>
      </c>
      <c r="AE350" s="166"/>
      <c r="AF350" s="167"/>
      <c r="AG350" s="917"/>
      <c r="AH350" s="918"/>
      <c r="AJ350" s="182"/>
      <c r="AK350" s="115" t="s">
        <v>76</v>
      </c>
      <c r="AL350" s="182"/>
      <c r="AM350" s="115" t="s">
        <v>77</v>
      </c>
      <c r="AN350" s="182"/>
      <c r="AO350" s="166" t="s">
        <v>78</v>
      </c>
    </row>
    <row r="351" spans="2:41" ht="3.6" customHeight="1" x14ac:dyDescent="0.45">
      <c r="B351" s="167"/>
      <c r="I351" s="166"/>
      <c r="M351" s="166"/>
      <c r="N351" s="161"/>
      <c r="O351" s="160"/>
      <c r="P351" s="160"/>
      <c r="Q351" s="159"/>
      <c r="R351" s="161"/>
      <c r="S351" s="160"/>
      <c r="T351" s="160"/>
      <c r="U351" s="160"/>
      <c r="V351" s="160"/>
      <c r="W351" s="160"/>
      <c r="X351" s="160"/>
      <c r="Y351" s="160"/>
      <c r="Z351" s="160"/>
      <c r="AA351" s="159"/>
      <c r="AB351" s="161"/>
      <c r="AC351" s="160"/>
      <c r="AD351" s="160"/>
      <c r="AE351" s="159"/>
      <c r="AF351" s="161"/>
      <c r="AG351" s="160"/>
      <c r="AH351" s="160"/>
      <c r="AI351" s="160"/>
      <c r="AJ351" s="160"/>
      <c r="AK351" s="160"/>
      <c r="AL351" s="160"/>
      <c r="AM351" s="160"/>
      <c r="AN351" s="160"/>
      <c r="AO351" s="159"/>
    </row>
    <row r="352" spans="2:41" ht="3.6" customHeight="1" x14ac:dyDescent="0.45">
      <c r="B352" s="167"/>
      <c r="I352" s="166"/>
      <c r="M352" s="166"/>
      <c r="N352" s="173"/>
      <c r="O352" s="172"/>
      <c r="P352" s="172"/>
      <c r="Q352" s="171"/>
      <c r="R352" s="173"/>
      <c r="S352" s="172"/>
      <c r="T352" s="172"/>
      <c r="U352" s="172"/>
      <c r="V352" s="172"/>
      <c r="W352" s="172"/>
      <c r="X352" s="172"/>
      <c r="Y352" s="172"/>
      <c r="Z352" s="172"/>
      <c r="AA352" s="171"/>
      <c r="AB352" s="173"/>
      <c r="AC352" s="172"/>
      <c r="AD352" s="172"/>
      <c r="AE352" s="171"/>
      <c r="AF352" s="922"/>
      <c r="AG352" s="923"/>
      <c r="AH352" s="923"/>
      <c r="AI352" s="923"/>
      <c r="AJ352" s="923"/>
      <c r="AK352" s="923"/>
      <c r="AL352" s="923"/>
      <c r="AM352" s="923"/>
      <c r="AN352" s="923"/>
      <c r="AO352" s="924"/>
    </row>
    <row r="353" spans="2:41" ht="13.35" customHeight="1" x14ac:dyDescent="0.45">
      <c r="B353" s="167"/>
      <c r="I353" s="166"/>
      <c r="M353" s="166"/>
      <c r="N353" s="167" t="s">
        <v>775</v>
      </c>
      <c r="Q353" s="166"/>
      <c r="R353" s="167"/>
      <c r="S353" s="917"/>
      <c r="T353" s="943"/>
      <c r="U353" s="943"/>
      <c r="V353" s="943"/>
      <c r="W353" s="943"/>
      <c r="X353" s="943"/>
      <c r="Y353" s="943"/>
      <c r="Z353" s="943"/>
      <c r="AA353" s="918"/>
      <c r="AB353" s="167" t="s">
        <v>774</v>
      </c>
      <c r="AE353" s="166"/>
      <c r="AF353" s="911"/>
      <c r="AG353" s="912"/>
      <c r="AH353" s="912"/>
      <c r="AI353" s="912"/>
      <c r="AJ353" s="912"/>
      <c r="AK353" s="912"/>
      <c r="AL353" s="912"/>
      <c r="AM353" s="912"/>
      <c r="AN353" s="912"/>
      <c r="AO353" s="913"/>
    </row>
    <row r="354" spans="2:41" ht="3.6" customHeight="1" x14ac:dyDescent="0.45">
      <c r="B354" s="167"/>
      <c r="I354" s="166"/>
      <c r="M354" s="166"/>
      <c r="N354" s="161"/>
      <c r="O354" s="160"/>
      <c r="P354" s="160"/>
      <c r="Q354" s="159"/>
      <c r="R354" s="161"/>
      <c r="S354" s="160"/>
      <c r="T354" s="160"/>
      <c r="U354" s="160"/>
      <c r="V354" s="160"/>
      <c r="W354" s="160"/>
      <c r="X354" s="160"/>
      <c r="Y354" s="160"/>
      <c r="Z354" s="160"/>
      <c r="AA354" s="159"/>
      <c r="AB354" s="161"/>
      <c r="AC354" s="160"/>
      <c r="AD354" s="160"/>
      <c r="AE354" s="159"/>
      <c r="AF354" s="914"/>
      <c r="AG354" s="915"/>
      <c r="AH354" s="915"/>
      <c r="AI354" s="915"/>
      <c r="AJ354" s="915"/>
      <c r="AK354" s="915"/>
      <c r="AL354" s="915"/>
      <c r="AM354" s="915"/>
      <c r="AN354" s="915"/>
      <c r="AO354" s="916"/>
    </row>
    <row r="355" spans="2:41" ht="3.6" customHeight="1" x14ac:dyDescent="0.45">
      <c r="B355" s="167"/>
      <c r="I355" s="166"/>
      <c r="M355" s="166"/>
      <c r="N355" s="173"/>
      <c r="O355" s="172"/>
      <c r="P355" s="172"/>
      <c r="Q355" s="171"/>
      <c r="R355" s="922"/>
      <c r="S355" s="923"/>
      <c r="T355" s="923"/>
      <c r="U355" s="923"/>
      <c r="V355" s="923"/>
      <c r="W355" s="923"/>
      <c r="X355" s="923"/>
      <c r="Y355" s="923"/>
      <c r="Z355" s="923"/>
      <c r="AA355" s="923"/>
      <c r="AB355" s="923"/>
      <c r="AC355" s="923"/>
      <c r="AD355" s="923"/>
      <c r="AE355" s="923"/>
      <c r="AF355" s="923"/>
      <c r="AG355" s="923"/>
      <c r="AH355" s="923"/>
      <c r="AI355" s="923"/>
      <c r="AJ355" s="923"/>
      <c r="AK355" s="923"/>
      <c r="AL355" s="923"/>
      <c r="AM355" s="923"/>
      <c r="AN355" s="923"/>
      <c r="AO355" s="924"/>
    </row>
    <row r="356" spans="2:41" ht="13.35" customHeight="1" x14ac:dyDescent="0.45">
      <c r="B356" s="167"/>
      <c r="I356" s="166"/>
      <c r="M356" s="166"/>
      <c r="N356" s="167" t="s">
        <v>43</v>
      </c>
      <c r="Q356" s="166"/>
      <c r="R356" s="911"/>
      <c r="S356" s="912"/>
      <c r="T356" s="912"/>
      <c r="U356" s="912"/>
      <c r="V356" s="912"/>
      <c r="W356" s="912"/>
      <c r="X356" s="912"/>
      <c r="Y356" s="912"/>
      <c r="Z356" s="912"/>
      <c r="AA356" s="912"/>
      <c r="AB356" s="912"/>
      <c r="AC356" s="912"/>
      <c r="AD356" s="912"/>
      <c r="AE356" s="912"/>
      <c r="AF356" s="912"/>
      <c r="AG356" s="912"/>
      <c r="AH356" s="912"/>
      <c r="AI356" s="912"/>
      <c r="AJ356" s="912"/>
      <c r="AK356" s="912"/>
      <c r="AL356" s="912"/>
      <c r="AM356" s="912"/>
      <c r="AN356" s="912"/>
      <c r="AO356" s="913"/>
    </row>
    <row r="357" spans="2:41" ht="3.6" customHeight="1" x14ac:dyDescent="0.45">
      <c r="B357" s="167"/>
      <c r="I357" s="166"/>
      <c r="J357" s="160"/>
      <c r="K357" s="160"/>
      <c r="L357" s="160"/>
      <c r="M357" s="159"/>
      <c r="N357" s="161"/>
      <c r="O357" s="160"/>
      <c r="P357" s="160"/>
      <c r="Q357" s="159"/>
      <c r="R357" s="914"/>
      <c r="S357" s="915"/>
      <c r="T357" s="915"/>
      <c r="U357" s="915"/>
      <c r="V357" s="915"/>
      <c r="W357" s="915"/>
      <c r="X357" s="915"/>
      <c r="Y357" s="915"/>
      <c r="Z357" s="915"/>
      <c r="AA357" s="915"/>
      <c r="AB357" s="915"/>
      <c r="AC357" s="915"/>
      <c r="AD357" s="915"/>
      <c r="AE357" s="915"/>
      <c r="AF357" s="915"/>
      <c r="AG357" s="915"/>
      <c r="AH357" s="915"/>
      <c r="AI357" s="915"/>
      <c r="AJ357" s="915"/>
      <c r="AK357" s="915"/>
      <c r="AL357" s="915"/>
      <c r="AM357" s="915"/>
      <c r="AN357" s="915"/>
      <c r="AO357" s="916"/>
    </row>
    <row r="358" spans="2:41" ht="3.6" customHeight="1" x14ac:dyDescent="0.45">
      <c r="B358" s="167"/>
      <c r="I358" s="166"/>
      <c r="J358" s="172"/>
      <c r="K358" s="172"/>
      <c r="L358" s="172"/>
      <c r="M358" s="171"/>
      <c r="N358" s="173"/>
      <c r="O358" s="172"/>
      <c r="P358" s="172"/>
      <c r="Q358" s="171"/>
      <c r="R358" s="922" t="str">
        <f>IF(変更_2!J50&lt;&gt;"",変更_2!J50,"")</f>
        <v/>
      </c>
      <c r="S358" s="923"/>
      <c r="T358" s="923"/>
      <c r="U358" s="923"/>
      <c r="V358" s="923"/>
      <c r="W358" s="923"/>
      <c r="X358" s="923"/>
      <c r="Y358" s="923"/>
      <c r="Z358" s="923"/>
      <c r="AA358" s="923"/>
      <c r="AB358" s="923"/>
      <c r="AC358" s="923"/>
      <c r="AD358" s="923"/>
      <c r="AE358" s="923"/>
      <c r="AF358" s="924"/>
      <c r="AH358" s="172"/>
      <c r="AI358" s="172"/>
      <c r="AJ358" s="172"/>
      <c r="AK358" s="172"/>
      <c r="AL358" s="172"/>
      <c r="AM358" s="172"/>
      <c r="AN358" s="172"/>
      <c r="AO358" s="171"/>
    </row>
    <row r="359" spans="2:41" ht="13.35" customHeight="1" x14ac:dyDescent="0.45">
      <c r="B359" s="167"/>
      <c r="I359" s="166"/>
      <c r="M359" s="166"/>
      <c r="N359" s="167" t="s">
        <v>780</v>
      </c>
      <c r="Q359" s="166"/>
      <c r="R359" s="911"/>
      <c r="S359" s="912"/>
      <c r="T359" s="912"/>
      <c r="U359" s="912"/>
      <c r="V359" s="912"/>
      <c r="W359" s="912"/>
      <c r="X359" s="912"/>
      <c r="Y359" s="912"/>
      <c r="Z359" s="912"/>
      <c r="AA359" s="912"/>
      <c r="AB359" s="912"/>
      <c r="AC359" s="912"/>
      <c r="AD359" s="912"/>
      <c r="AE359" s="912"/>
      <c r="AF359" s="913"/>
      <c r="AG359" s="167"/>
      <c r="AH359" s="184"/>
      <c r="AO359" s="166"/>
    </row>
    <row r="360" spans="2:41" ht="3.6" customHeight="1" x14ac:dyDescent="0.45">
      <c r="B360" s="167"/>
      <c r="I360" s="166"/>
      <c r="M360" s="166"/>
      <c r="N360" s="161"/>
      <c r="O360" s="160"/>
      <c r="P360" s="160"/>
      <c r="Q360" s="159"/>
      <c r="R360" s="914"/>
      <c r="S360" s="915"/>
      <c r="T360" s="915"/>
      <c r="U360" s="915"/>
      <c r="V360" s="915"/>
      <c r="W360" s="915"/>
      <c r="X360" s="915"/>
      <c r="Y360" s="915"/>
      <c r="Z360" s="915"/>
      <c r="AA360" s="915"/>
      <c r="AB360" s="915"/>
      <c r="AC360" s="915"/>
      <c r="AD360" s="915"/>
      <c r="AE360" s="915"/>
      <c r="AF360" s="916"/>
      <c r="AG360" s="161"/>
      <c r="AH360" s="160"/>
      <c r="AI360" s="160"/>
      <c r="AJ360" s="160"/>
      <c r="AK360" s="160"/>
      <c r="AL360" s="160"/>
      <c r="AM360" s="160"/>
      <c r="AN360" s="160"/>
      <c r="AO360" s="159"/>
    </row>
    <row r="361" spans="2:41" ht="3.6" customHeight="1" x14ac:dyDescent="0.45">
      <c r="B361" s="167"/>
      <c r="I361" s="166"/>
      <c r="M361" s="166"/>
      <c r="N361" s="173"/>
      <c r="O361" s="172"/>
      <c r="P361" s="172"/>
      <c r="Q361" s="171"/>
      <c r="R361" s="983" t="str">
        <f>許可申請_1!L28&amp;変更_2!J73</f>
        <v/>
      </c>
      <c r="S361" s="923"/>
      <c r="T361" s="923"/>
      <c r="U361" s="923"/>
      <c r="V361" s="923"/>
      <c r="W361" s="923"/>
      <c r="X361" s="923"/>
      <c r="Y361" s="923"/>
      <c r="Z361" s="923"/>
      <c r="AA361" s="923"/>
      <c r="AB361" s="923"/>
      <c r="AC361" s="923"/>
      <c r="AD361" s="923"/>
      <c r="AE361" s="923"/>
      <c r="AF361" s="924"/>
      <c r="AI361" s="172"/>
      <c r="AJ361" s="172"/>
      <c r="AK361" s="172"/>
      <c r="AL361" s="172"/>
      <c r="AM361" s="172"/>
      <c r="AN361" s="172"/>
      <c r="AO361" s="171"/>
    </row>
    <row r="362" spans="2:41" ht="13.35" customHeight="1" x14ac:dyDescent="0.45">
      <c r="B362" s="167"/>
      <c r="I362" s="166"/>
      <c r="M362" s="166"/>
      <c r="N362" s="167" t="s">
        <v>50</v>
      </c>
      <c r="Q362" s="166"/>
      <c r="R362" s="911"/>
      <c r="S362" s="912"/>
      <c r="T362" s="912"/>
      <c r="U362" s="912"/>
      <c r="V362" s="912"/>
      <c r="W362" s="912"/>
      <c r="X362" s="912"/>
      <c r="Y362" s="912"/>
      <c r="Z362" s="912"/>
      <c r="AA362" s="912"/>
      <c r="AB362" s="912"/>
      <c r="AC362" s="912"/>
      <c r="AD362" s="912"/>
      <c r="AE362" s="912"/>
      <c r="AF362" s="913"/>
      <c r="AH362" s="185" t="str">
        <f>IF(OR(許可申請_1!AA28=コードマスタ!U3,変更_2!Z73=コードマスタ!U3),コードマスタ!U3,"☐")</f>
        <v>☐</v>
      </c>
      <c r="AI362" s="115" t="s">
        <v>779</v>
      </c>
      <c r="AO362" s="166"/>
    </row>
    <row r="363" spans="2:41" ht="3.6" customHeight="1" x14ac:dyDescent="0.45">
      <c r="B363" s="167"/>
      <c r="I363" s="166"/>
      <c r="M363" s="166"/>
      <c r="N363" s="161"/>
      <c r="O363" s="160"/>
      <c r="P363" s="160"/>
      <c r="Q363" s="159"/>
      <c r="R363" s="914"/>
      <c r="S363" s="915"/>
      <c r="T363" s="915"/>
      <c r="U363" s="915"/>
      <c r="V363" s="915"/>
      <c r="W363" s="915"/>
      <c r="X363" s="915"/>
      <c r="Y363" s="915"/>
      <c r="Z363" s="915"/>
      <c r="AA363" s="915"/>
      <c r="AB363" s="915"/>
      <c r="AC363" s="915"/>
      <c r="AD363" s="915"/>
      <c r="AE363" s="915"/>
      <c r="AF363" s="916"/>
      <c r="AH363" s="160"/>
      <c r="AI363" s="160"/>
      <c r="AJ363" s="160"/>
      <c r="AK363" s="160"/>
      <c r="AL363" s="160"/>
      <c r="AM363" s="160"/>
      <c r="AN363" s="160"/>
      <c r="AO363" s="159"/>
    </row>
    <row r="364" spans="2:41" ht="3.6" customHeight="1" x14ac:dyDescent="0.45">
      <c r="B364" s="167"/>
      <c r="I364" s="166"/>
      <c r="M364" s="166"/>
      <c r="N364" s="173"/>
      <c r="O364" s="172"/>
      <c r="P364" s="172"/>
      <c r="Q364" s="171"/>
      <c r="R364" s="173"/>
      <c r="S364" s="172"/>
      <c r="T364" s="172"/>
      <c r="U364" s="172"/>
      <c r="V364" s="172"/>
      <c r="W364" s="172"/>
      <c r="X364" s="172"/>
      <c r="Y364" s="172"/>
      <c r="Z364" s="172"/>
      <c r="AA364" s="171"/>
      <c r="AB364" s="173"/>
      <c r="AC364" s="172"/>
      <c r="AD364" s="172"/>
      <c r="AE364" s="171"/>
      <c r="AF364" s="173"/>
      <c r="AG364" s="172"/>
      <c r="AH364" s="172"/>
      <c r="AI364" s="172"/>
      <c r="AJ364" s="172"/>
      <c r="AK364" s="172"/>
      <c r="AL364" s="172"/>
      <c r="AM364" s="172"/>
      <c r="AN364" s="172"/>
      <c r="AO364" s="171"/>
    </row>
    <row r="365" spans="2:41" ht="13.35" customHeight="1" x14ac:dyDescent="0.45">
      <c r="B365" s="167"/>
      <c r="I365" s="166"/>
      <c r="J365" s="115" t="s">
        <v>782</v>
      </c>
      <c r="M365" s="166"/>
      <c r="N365" s="167" t="s">
        <v>777</v>
      </c>
      <c r="Q365" s="166"/>
      <c r="R365" s="167"/>
      <c r="S365" s="917"/>
      <c r="T365" s="918"/>
      <c r="V365" s="182"/>
      <c r="W365" s="115" t="s">
        <v>76</v>
      </c>
      <c r="X365" s="182"/>
      <c r="Y365" s="115" t="s">
        <v>77</v>
      </c>
      <c r="Z365" s="182"/>
      <c r="AA365" s="166" t="s">
        <v>78</v>
      </c>
      <c r="AB365" s="167" t="s">
        <v>776</v>
      </c>
      <c r="AE365" s="166"/>
      <c r="AF365" s="167"/>
      <c r="AG365" s="917"/>
      <c r="AH365" s="918"/>
      <c r="AJ365" s="182"/>
      <c r="AK365" s="115" t="s">
        <v>76</v>
      </c>
      <c r="AL365" s="182"/>
      <c r="AM365" s="115" t="s">
        <v>77</v>
      </c>
      <c r="AN365" s="182"/>
      <c r="AO365" s="166" t="s">
        <v>78</v>
      </c>
    </row>
    <row r="366" spans="2:41" ht="3.6" customHeight="1" x14ac:dyDescent="0.45">
      <c r="B366" s="167"/>
      <c r="I366" s="166"/>
      <c r="M366" s="166"/>
      <c r="N366" s="161"/>
      <c r="O366" s="160"/>
      <c r="P366" s="160"/>
      <c r="Q366" s="159"/>
      <c r="R366" s="161"/>
      <c r="S366" s="160"/>
      <c r="T366" s="160"/>
      <c r="U366" s="160"/>
      <c r="V366" s="160"/>
      <c r="W366" s="160"/>
      <c r="X366" s="160"/>
      <c r="Y366" s="160"/>
      <c r="Z366" s="160"/>
      <c r="AA366" s="159"/>
      <c r="AB366" s="161"/>
      <c r="AC366" s="160"/>
      <c r="AD366" s="160"/>
      <c r="AE366" s="159"/>
      <c r="AF366" s="161"/>
      <c r="AG366" s="160"/>
      <c r="AH366" s="160"/>
      <c r="AI366" s="160"/>
      <c r="AJ366" s="160"/>
      <c r="AK366" s="160"/>
      <c r="AL366" s="160"/>
      <c r="AM366" s="160"/>
      <c r="AN366" s="160"/>
      <c r="AO366" s="159"/>
    </row>
    <row r="367" spans="2:41" ht="3.6" customHeight="1" x14ac:dyDescent="0.45">
      <c r="B367" s="167"/>
      <c r="I367" s="166"/>
      <c r="M367" s="166"/>
      <c r="N367" s="173"/>
      <c r="O367" s="172"/>
      <c r="P367" s="172"/>
      <c r="Q367" s="171"/>
      <c r="R367" s="173"/>
      <c r="S367" s="172"/>
      <c r="T367" s="172"/>
      <c r="U367" s="172"/>
      <c r="V367" s="172"/>
      <c r="W367" s="172"/>
      <c r="X367" s="172"/>
      <c r="Y367" s="172"/>
      <c r="Z367" s="172"/>
      <c r="AA367" s="171"/>
      <c r="AB367" s="173"/>
      <c r="AC367" s="172"/>
      <c r="AD367" s="172"/>
      <c r="AE367" s="171"/>
      <c r="AF367" s="922"/>
      <c r="AG367" s="923"/>
      <c r="AH367" s="923"/>
      <c r="AI367" s="923"/>
      <c r="AJ367" s="923"/>
      <c r="AK367" s="923"/>
      <c r="AL367" s="923"/>
      <c r="AM367" s="923"/>
      <c r="AN367" s="923"/>
      <c r="AO367" s="924"/>
    </row>
    <row r="368" spans="2:41" ht="13.35" customHeight="1" x14ac:dyDescent="0.45">
      <c r="B368" s="167"/>
      <c r="I368" s="166"/>
      <c r="M368" s="166"/>
      <c r="N368" s="167" t="s">
        <v>775</v>
      </c>
      <c r="Q368" s="166"/>
      <c r="R368" s="167"/>
      <c r="S368" s="917"/>
      <c r="T368" s="943"/>
      <c r="U368" s="943"/>
      <c r="V368" s="943"/>
      <c r="W368" s="943"/>
      <c r="X368" s="943"/>
      <c r="Y368" s="943"/>
      <c r="Z368" s="943"/>
      <c r="AA368" s="918"/>
      <c r="AB368" s="167" t="s">
        <v>774</v>
      </c>
      <c r="AE368" s="166"/>
      <c r="AF368" s="911"/>
      <c r="AG368" s="912"/>
      <c r="AH368" s="912"/>
      <c r="AI368" s="912"/>
      <c r="AJ368" s="912"/>
      <c r="AK368" s="912"/>
      <c r="AL368" s="912"/>
      <c r="AM368" s="912"/>
      <c r="AN368" s="912"/>
      <c r="AO368" s="913"/>
    </row>
    <row r="369" spans="2:41" ht="3.6" customHeight="1" x14ac:dyDescent="0.45">
      <c r="B369" s="167"/>
      <c r="I369" s="166"/>
      <c r="M369" s="166"/>
      <c r="N369" s="161"/>
      <c r="O369" s="160"/>
      <c r="P369" s="160"/>
      <c r="Q369" s="159"/>
      <c r="R369" s="161"/>
      <c r="S369" s="160"/>
      <c r="T369" s="160"/>
      <c r="U369" s="160"/>
      <c r="V369" s="160"/>
      <c r="W369" s="160"/>
      <c r="X369" s="160"/>
      <c r="Y369" s="160"/>
      <c r="Z369" s="160"/>
      <c r="AA369" s="159"/>
      <c r="AB369" s="161"/>
      <c r="AC369" s="160"/>
      <c r="AD369" s="160"/>
      <c r="AE369" s="159"/>
      <c r="AF369" s="914"/>
      <c r="AG369" s="915"/>
      <c r="AH369" s="915"/>
      <c r="AI369" s="915"/>
      <c r="AJ369" s="915"/>
      <c r="AK369" s="915"/>
      <c r="AL369" s="915"/>
      <c r="AM369" s="915"/>
      <c r="AN369" s="915"/>
      <c r="AO369" s="916"/>
    </row>
    <row r="370" spans="2:41" ht="3.6" customHeight="1" x14ac:dyDescent="0.45">
      <c r="B370" s="167"/>
      <c r="I370" s="166"/>
      <c r="M370" s="166"/>
      <c r="N370" s="173"/>
      <c r="O370" s="172"/>
      <c r="P370" s="172"/>
      <c r="Q370" s="171"/>
      <c r="R370" s="922"/>
      <c r="S370" s="923"/>
      <c r="T370" s="923"/>
      <c r="U370" s="923"/>
      <c r="V370" s="923"/>
      <c r="W370" s="923"/>
      <c r="X370" s="923"/>
      <c r="Y370" s="923"/>
      <c r="Z370" s="923"/>
      <c r="AA370" s="923"/>
      <c r="AB370" s="923"/>
      <c r="AC370" s="923"/>
      <c r="AD370" s="923"/>
      <c r="AE370" s="923"/>
      <c r="AF370" s="923"/>
      <c r="AG370" s="923"/>
      <c r="AH370" s="923"/>
      <c r="AI370" s="923"/>
      <c r="AJ370" s="923"/>
      <c r="AK370" s="923"/>
      <c r="AL370" s="923"/>
      <c r="AM370" s="923"/>
      <c r="AN370" s="923"/>
      <c r="AO370" s="924"/>
    </row>
    <row r="371" spans="2:41" ht="13.35" customHeight="1" x14ac:dyDescent="0.45">
      <c r="B371" s="167"/>
      <c r="I371" s="166"/>
      <c r="M371" s="166"/>
      <c r="N371" s="167" t="s">
        <v>43</v>
      </c>
      <c r="Q371" s="166"/>
      <c r="R371" s="911"/>
      <c r="S371" s="912"/>
      <c r="T371" s="912"/>
      <c r="U371" s="912"/>
      <c r="V371" s="912"/>
      <c r="W371" s="912"/>
      <c r="X371" s="912"/>
      <c r="Y371" s="912"/>
      <c r="Z371" s="912"/>
      <c r="AA371" s="912"/>
      <c r="AB371" s="912"/>
      <c r="AC371" s="912"/>
      <c r="AD371" s="912"/>
      <c r="AE371" s="912"/>
      <c r="AF371" s="912"/>
      <c r="AG371" s="912"/>
      <c r="AH371" s="912"/>
      <c r="AI371" s="912"/>
      <c r="AJ371" s="912"/>
      <c r="AK371" s="912"/>
      <c r="AL371" s="912"/>
      <c r="AM371" s="912"/>
      <c r="AN371" s="912"/>
      <c r="AO371" s="913"/>
    </row>
    <row r="372" spans="2:41" ht="3.6" customHeight="1" x14ac:dyDescent="0.45">
      <c r="B372" s="167"/>
      <c r="I372" s="166"/>
      <c r="J372" s="160"/>
      <c r="K372" s="160"/>
      <c r="L372" s="160"/>
      <c r="M372" s="159"/>
      <c r="N372" s="161"/>
      <c r="O372" s="160"/>
      <c r="P372" s="160"/>
      <c r="Q372" s="159"/>
      <c r="R372" s="914"/>
      <c r="S372" s="915"/>
      <c r="T372" s="915"/>
      <c r="U372" s="915"/>
      <c r="V372" s="915"/>
      <c r="W372" s="915"/>
      <c r="X372" s="915"/>
      <c r="Y372" s="915"/>
      <c r="Z372" s="915"/>
      <c r="AA372" s="915"/>
      <c r="AB372" s="915"/>
      <c r="AC372" s="915"/>
      <c r="AD372" s="915"/>
      <c r="AE372" s="915"/>
      <c r="AF372" s="915"/>
      <c r="AG372" s="915"/>
      <c r="AH372" s="915"/>
      <c r="AI372" s="915"/>
      <c r="AJ372" s="915"/>
      <c r="AK372" s="915"/>
      <c r="AL372" s="915"/>
      <c r="AM372" s="915"/>
      <c r="AN372" s="915"/>
      <c r="AO372" s="916"/>
    </row>
    <row r="373" spans="2:41" ht="3.6" customHeight="1" x14ac:dyDescent="0.45">
      <c r="B373" s="167"/>
      <c r="I373" s="166"/>
      <c r="J373" s="172"/>
      <c r="K373" s="172"/>
      <c r="L373" s="172"/>
      <c r="M373" s="171"/>
      <c r="N373" s="173"/>
      <c r="O373" s="172"/>
      <c r="P373" s="172"/>
      <c r="Q373" s="171"/>
      <c r="R373" s="922" t="str">
        <f>IF(変更_2!J51&lt;&gt;"",変更_2!J51,"")</f>
        <v/>
      </c>
      <c r="S373" s="923"/>
      <c r="T373" s="923"/>
      <c r="U373" s="923"/>
      <c r="V373" s="923"/>
      <c r="W373" s="923"/>
      <c r="X373" s="923"/>
      <c r="Y373" s="923"/>
      <c r="Z373" s="923"/>
      <c r="AA373" s="923"/>
      <c r="AB373" s="923"/>
      <c r="AC373" s="923"/>
      <c r="AD373" s="923"/>
      <c r="AE373" s="923"/>
      <c r="AF373" s="924"/>
      <c r="AH373" s="172"/>
      <c r="AI373" s="172"/>
      <c r="AJ373" s="172"/>
      <c r="AK373" s="172"/>
      <c r="AL373" s="172"/>
      <c r="AM373" s="172"/>
      <c r="AN373" s="172"/>
      <c r="AO373" s="171"/>
    </row>
    <row r="374" spans="2:41" ht="13.35" customHeight="1" x14ac:dyDescent="0.45">
      <c r="B374" s="167"/>
      <c r="I374" s="166"/>
      <c r="M374" s="166"/>
      <c r="N374" s="167" t="s">
        <v>780</v>
      </c>
      <c r="Q374" s="166"/>
      <c r="R374" s="911"/>
      <c r="S374" s="912"/>
      <c r="T374" s="912"/>
      <c r="U374" s="912"/>
      <c r="V374" s="912"/>
      <c r="W374" s="912"/>
      <c r="X374" s="912"/>
      <c r="Y374" s="912"/>
      <c r="Z374" s="912"/>
      <c r="AA374" s="912"/>
      <c r="AB374" s="912"/>
      <c r="AC374" s="912"/>
      <c r="AD374" s="912"/>
      <c r="AE374" s="912"/>
      <c r="AF374" s="913"/>
      <c r="AG374" s="167"/>
      <c r="AH374" s="184"/>
      <c r="AO374" s="166"/>
    </row>
    <row r="375" spans="2:41" ht="3.6" customHeight="1" x14ac:dyDescent="0.45">
      <c r="B375" s="167"/>
      <c r="I375" s="166"/>
      <c r="M375" s="166"/>
      <c r="N375" s="161"/>
      <c r="O375" s="160"/>
      <c r="P375" s="160"/>
      <c r="Q375" s="159"/>
      <c r="R375" s="914"/>
      <c r="S375" s="915"/>
      <c r="T375" s="915"/>
      <c r="U375" s="915"/>
      <c r="V375" s="915"/>
      <c r="W375" s="915"/>
      <c r="X375" s="915"/>
      <c r="Y375" s="915"/>
      <c r="Z375" s="915"/>
      <c r="AA375" s="915"/>
      <c r="AB375" s="915"/>
      <c r="AC375" s="915"/>
      <c r="AD375" s="915"/>
      <c r="AE375" s="915"/>
      <c r="AF375" s="916"/>
      <c r="AG375" s="161"/>
      <c r="AH375" s="160"/>
      <c r="AI375" s="160"/>
      <c r="AJ375" s="160"/>
      <c r="AK375" s="160"/>
      <c r="AL375" s="160"/>
      <c r="AM375" s="160"/>
      <c r="AN375" s="160"/>
      <c r="AO375" s="159"/>
    </row>
    <row r="376" spans="2:41" ht="3.6" customHeight="1" x14ac:dyDescent="0.45">
      <c r="B376" s="167"/>
      <c r="I376" s="166"/>
      <c r="M376" s="166"/>
      <c r="N376" s="173"/>
      <c r="O376" s="172"/>
      <c r="P376" s="172"/>
      <c r="Q376" s="171"/>
      <c r="R376" s="983" t="str">
        <f>許可申請_1!L29&amp;変更_2!J74</f>
        <v/>
      </c>
      <c r="S376" s="923"/>
      <c r="T376" s="923"/>
      <c r="U376" s="923"/>
      <c r="V376" s="923"/>
      <c r="W376" s="923"/>
      <c r="X376" s="923"/>
      <c r="Y376" s="923"/>
      <c r="Z376" s="923"/>
      <c r="AA376" s="923"/>
      <c r="AB376" s="923"/>
      <c r="AC376" s="923"/>
      <c r="AD376" s="923"/>
      <c r="AE376" s="923"/>
      <c r="AF376" s="924"/>
      <c r="AI376" s="172"/>
      <c r="AJ376" s="172"/>
      <c r="AK376" s="172"/>
      <c r="AL376" s="172"/>
      <c r="AM376" s="172"/>
      <c r="AN376" s="172"/>
      <c r="AO376" s="171"/>
    </row>
    <row r="377" spans="2:41" ht="13.35" customHeight="1" x14ac:dyDescent="0.45">
      <c r="B377" s="167"/>
      <c r="I377" s="166"/>
      <c r="M377" s="166"/>
      <c r="N377" s="167" t="s">
        <v>50</v>
      </c>
      <c r="Q377" s="166"/>
      <c r="R377" s="911"/>
      <c r="S377" s="912"/>
      <c r="T377" s="912"/>
      <c r="U377" s="912"/>
      <c r="V377" s="912"/>
      <c r="W377" s="912"/>
      <c r="X377" s="912"/>
      <c r="Y377" s="912"/>
      <c r="Z377" s="912"/>
      <c r="AA377" s="912"/>
      <c r="AB377" s="912"/>
      <c r="AC377" s="912"/>
      <c r="AD377" s="912"/>
      <c r="AE377" s="912"/>
      <c r="AF377" s="913"/>
      <c r="AH377" s="185" t="str">
        <f>IF(OR(許可申請_1!AA29=コードマスタ!U3,変更_2!Z74=コードマスタ!U3),コードマスタ!U3,"☐")</f>
        <v>☐</v>
      </c>
      <c r="AI377" s="115" t="s">
        <v>779</v>
      </c>
      <c r="AO377" s="166"/>
    </row>
    <row r="378" spans="2:41" ht="3.6" customHeight="1" x14ac:dyDescent="0.45">
      <c r="B378" s="167"/>
      <c r="I378" s="166"/>
      <c r="M378" s="166"/>
      <c r="N378" s="161"/>
      <c r="O378" s="160"/>
      <c r="P378" s="160"/>
      <c r="Q378" s="159"/>
      <c r="R378" s="914"/>
      <c r="S378" s="915"/>
      <c r="T378" s="915"/>
      <c r="U378" s="915"/>
      <c r="V378" s="915"/>
      <c r="W378" s="915"/>
      <c r="X378" s="915"/>
      <c r="Y378" s="915"/>
      <c r="Z378" s="915"/>
      <c r="AA378" s="915"/>
      <c r="AB378" s="915"/>
      <c r="AC378" s="915"/>
      <c r="AD378" s="915"/>
      <c r="AE378" s="915"/>
      <c r="AF378" s="916"/>
      <c r="AH378" s="160"/>
      <c r="AI378" s="160"/>
      <c r="AJ378" s="160"/>
      <c r="AK378" s="160"/>
      <c r="AL378" s="160"/>
      <c r="AM378" s="160"/>
      <c r="AN378" s="160"/>
      <c r="AO378" s="159"/>
    </row>
    <row r="379" spans="2:41" ht="3.6" customHeight="1" x14ac:dyDescent="0.45">
      <c r="B379" s="167"/>
      <c r="I379" s="166"/>
      <c r="M379" s="166"/>
      <c r="N379" s="173"/>
      <c r="O379" s="172"/>
      <c r="P379" s="172"/>
      <c r="Q379" s="171"/>
      <c r="R379" s="173"/>
      <c r="S379" s="172"/>
      <c r="T379" s="172"/>
      <c r="U379" s="172"/>
      <c r="V379" s="172"/>
      <c r="W379" s="172"/>
      <c r="X379" s="172"/>
      <c r="Y379" s="172"/>
      <c r="Z379" s="172"/>
      <c r="AA379" s="171"/>
      <c r="AB379" s="173"/>
      <c r="AC379" s="172"/>
      <c r="AD379" s="172"/>
      <c r="AE379" s="171"/>
      <c r="AF379" s="173"/>
      <c r="AG379" s="172"/>
      <c r="AH379" s="172"/>
      <c r="AI379" s="172"/>
      <c r="AJ379" s="172"/>
      <c r="AK379" s="172"/>
      <c r="AL379" s="172"/>
      <c r="AM379" s="172"/>
      <c r="AN379" s="172"/>
      <c r="AO379" s="171"/>
    </row>
    <row r="380" spans="2:41" ht="13.35" customHeight="1" x14ac:dyDescent="0.45">
      <c r="B380" s="167"/>
      <c r="I380" s="166"/>
      <c r="J380" s="115" t="s">
        <v>781</v>
      </c>
      <c r="M380" s="166"/>
      <c r="N380" s="167" t="s">
        <v>777</v>
      </c>
      <c r="Q380" s="166"/>
      <c r="R380" s="167"/>
      <c r="S380" s="917"/>
      <c r="T380" s="918"/>
      <c r="V380" s="182"/>
      <c r="W380" s="115" t="s">
        <v>76</v>
      </c>
      <c r="X380" s="182"/>
      <c r="Y380" s="115" t="s">
        <v>77</v>
      </c>
      <c r="Z380" s="182"/>
      <c r="AA380" s="166" t="s">
        <v>78</v>
      </c>
      <c r="AB380" s="167" t="s">
        <v>776</v>
      </c>
      <c r="AE380" s="166"/>
      <c r="AF380" s="167"/>
      <c r="AG380" s="917"/>
      <c r="AH380" s="918"/>
      <c r="AJ380" s="182"/>
      <c r="AK380" s="115" t="s">
        <v>76</v>
      </c>
      <c r="AL380" s="182"/>
      <c r="AM380" s="115" t="s">
        <v>77</v>
      </c>
      <c r="AN380" s="182"/>
      <c r="AO380" s="166" t="s">
        <v>78</v>
      </c>
    </row>
    <row r="381" spans="2:41" ht="3.6" customHeight="1" x14ac:dyDescent="0.45">
      <c r="B381" s="167"/>
      <c r="I381" s="166"/>
      <c r="M381" s="166"/>
      <c r="N381" s="161"/>
      <c r="O381" s="160"/>
      <c r="P381" s="160"/>
      <c r="Q381" s="159"/>
      <c r="R381" s="161"/>
      <c r="S381" s="160"/>
      <c r="T381" s="160"/>
      <c r="U381" s="160"/>
      <c r="V381" s="160"/>
      <c r="W381" s="160"/>
      <c r="X381" s="160"/>
      <c r="Y381" s="160"/>
      <c r="Z381" s="160"/>
      <c r="AA381" s="159"/>
      <c r="AB381" s="161"/>
      <c r="AC381" s="160"/>
      <c r="AD381" s="160"/>
      <c r="AE381" s="159"/>
      <c r="AF381" s="161"/>
      <c r="AG381" s="160"/>
      <c r="AH381" s="160"/>
      <c r="AI381" s="160"/>
      <c r="AJ381" s="160"/>
      <c r="AK381" s="160"/>
      <c r="AL381" s="160"/>
      <c r="AM381" s="160"/>
      <c r="AN381" s="160"/>
      <c r="AO381" s="159"/>
    </row>
    <row r="382" spans="2:41" ht="3.6" customHeight="1" x14ac:dyDescent="0.45">
      <c r="B382" s="167"/>
      <c r="I382" s="166"/>
      <c r="M382" s="166"/>
      <c r="N382" s="173"/>
      <c r="O382" s="172"/>
      <c r="P382" s="172"/>
      <c r="Q382" s="171"/>
      <c r="R382" s="173"/>
      <c r="S382" s="172"/>
      <c r="T382" s="172"/>
      <c r="U382" s="172"/>
      <c r="V382" s="172"/>
      <c r="W382" s="172"/>
      <c r="X382" s="172"/>
      <c r="Y382" s="172"/>
      <c r="Z382" s="172"/>
      <c r="AA382" s="171"/>
      <c r="AB382" s="173"/>
      <c r="AC382" s="172"/>
      <c r="AD382" s="172"/>
      <c r="AE382" s="171"/>
      <c r="AF382" s="922"/>
      <c r="AG382" s="923"/>
      <c r="AH382" s="923"/>
      <c r="AI382" s="923"/>
      <c r="AJ382" s="923"/>
      <c r="AK382" s="923"/>
      <c r="AL382" s="923"/>
      <c r="AM382" s="923"/>
      <c r="AN382" s="923"/>
      <c r="AO382" s="924"/>
    </row>
    <row r="383" spans="2:41" ht="13.35" customHeight="1" x14ac:dyDescent="0.45">
      <c r="B383" s="167"/>
      <c r="I383" s="166"/>
      <c r="M383" s="166"/>
      <c r="N383" s="167" t="s">
        <v>775</v>
      </c>
      <c r="Q383" s="166"/>
      <c r="R383" s="167"/>
      <c r="S383" s="917"/>
      <c r="T383" s="943"/>
      <c r="U383" s="943"/>
      <c r="V383" s="943"/>
      <c r="W383" s="943"/>
      <c r="X383" s="943"/>
      <c r="Y383" s="943"/>
      <c r="Z383" s="943"/>
      <c r="AA383" s="918"/>
      <c r="AB383" s="167" t="s">
        <v>774</v>
      </c>
      <c r="AE383" s="166"/>
      <c r="AF383" s="911"/>
      <c r="AG383" s="912"/>
      <c r="AH383" s="912"/>
      <c r="AI383" s="912"/>
      <c r="AJ383" s="912"/>
      <c r="AK383" s="912"/>
      <c r="AL383" s="912"/>
      <c r="AM383" s="912"/>
      <c r="AN383" s="912"/>
      <c r="AO383" s="913"/>
    </row>
    <row r="384" spans="2:41" ht="3.6" customHeight="1" x14ac:dyDescent="0.45">
      <c r="B384" s="167"/>
      <c r="I384" s="166"/>
      <c r="M384" s="166"/>
      <c r="N384" s="161"/>
      <c r="O384" s="160"/>
      <c r="P384" s="160"/>
      <c r="Q384" s="159"/>
      <c r="R384" s="161"/>
      <c r="S384" s="160"/>
      <c r="T384" s="160"/>
      <c r="U384" s="160"/>
      <c r="V384" s="160"/>
      <c r="W384" s="160"/>
      <c r="X384" s="160"/>
      <c r="Y384" s="160"/>
      <c r="Z384" s="160"/>
      <c r="AA384" s="159"/>
      <c r="AB384" s="161"/>
      <c r="AC384" s="160"/>
      <c r="AD384" s="160"/>
      <c r="AE384" s="159"/>
      <c r="AF384" s="914"/>
      <c r="AG384" s="915"/>
      <c r="AH384" s="915"/>
      <c r="AI384" s="915"/>
      <c r="AJ384" s="915"/>
      <c r="AK384" s="915"/>
      <c r="AL384" s="915"/>
      <c r="AM384" s="915"/>
      <c r="AN384" s="915"/>
      <c r="AO384" s="916"/>
    </row>
    <row r="385" spans="2:41" ht="3.6" customHeight="1" x14ac:dyDescent="0.45">
      <c r="B385" s="167"/>
      <c r="I385" s="166"/>
      <c r="M385" s="166"/>
      <c r="N385" s="173"/>
      <c r="O385" s="172"/>
      <c r="P385" s="172"/>
      <c r="Q385" s="171"/>
      <c r="R385" s="922"/>
      <c r="S385" s="923"/>
      <c r="T385" s="923"/>
      <c r="U385" s="923"/>
      <c r="V385" s="923"/>
      <c r="W385" s="923"/>
      <c r="X385" s="923"/>
      <c r="Y385" s="923"/>
      <c r="Z385" s="923"/>
      <c r="AA385" s="923"/>
      <c r="AB385" s="923"/>
      <c r="AC385" s="923"/>
      <c r="AD385" s="923"/>
      <c r="AE385" s="923"/>
      <c r="AF385" s="923"/>
      <c r="AG385" s="923"/>
      <c r="AH385" s="923"/>
      <c r="AI385" s="923"/>
      <c r="AJ385" s="923"/>
      <c r="AK385" s="923"/>
      <c r="AL385" s="923"/>
      <c r="AM385" s="923"/>
      <c r="AN385" s="923"/>
      <c r="AO385" s="924"/>
    </row>
    <row r="386" spans="2:41" ht="13.35" customHeight="1" x14ac:dyDescent="0.45">
      <c r="B386" s="167"/>
      <c r="I386" s="166"/>
      <c r="M386" s="166"/>
      <c r="N386" s="167" t="s">
        <v>43</v>
      </c>
      <c r="Q386" s="166"/>
      <c r="R386" s="911"/>
      <c r="S386" s="912"/>
      <c r="T386" s="912"/>
      <c r="U386" s="912"/>
      <c r="V386" s="912"/>
      <c r="W386" s="912"/>
      <c r="X386" s="912"/>
      <c r="Y386" s="912"/>
      <c r="Z386" s="912"/>
      <c r="AA386" s="912"/>
      <c r="AB386" s="912"/>
      <c r="AC386" s="912"/>
      <c r="AD386" s="912"/>
      <c r="AE386" s="912"/>
      <c r="AF386" s="912"/>
      <c r="AG386" s="912"/>
      <c r="AH386" s="912"/>
      <c r="AI386" s="912"/>
      <c r="AJ386" s="912"/>
      <c r="AK386" s="912"/>
      <c r="AL386" s="912"/>
      <c r="AM386" s="912"/>
      <c r="AN386" s="912"/>
      <c r="AO386" s="913"/>
    </row>
    <row r="387" spans="2:41" ht="3.6" customHeight="1" x14ac:dyDescent="0.45">
      <c r="B387" s="167"/>
      <c r="I387" s="166"/>
      <c r="J387" s="160"/>
      <c r="K387" s="160"/>
      <c r="L387" s="160"/>
      <c r="M387" s="159"/>
      <c r="N387" s="161"/>
      <c r="O387" s="160"/>
      <c r="P387" s="160"/>
      <c r="Q387" s="159"/>
      <c r="R387" s="914"/>
      <c r="S387" s="915"/>
      <c r="T387" s="915"/>
      <c r="U387" s="915"/>
      <c r="V387" s="915"/>
      <c r="W387" s="915"/>
      <c r="X387" s="915"/>
      <c r="Y387" s="915"/>
      <c r="Z387" s="915"/>
      <c r="AA387" s="915"/>
      <c r="AB387" s="915"/>
      <c r="AC387" s="915"/>
      <c r="AD387" s="915"/>
      <c r="AE387" s="915"/>
      <c r="AF387" s="915"/>
      <c r="AG387" s="915"/>
      <c r="AH387" s="915"/>
      <c r="AI387" s="915"/>
      <c r="AJ387" s="915"/>
      <c r="AK387" s="915"/>
      <c r="AL387" s="915"/>
      <c r="AM387" s="915"/>
      <c r="AN387" s="915"/>
      <c r="AO387" s="916"/>
    </row>
    <row r="388" spans="2:41" ht="3.6" customHeight="1" x14ac:dyDescent="0.45">
      <c r="B388" s="167"/>
      <c r="I388" s="166"/>
      <c r="J388" s="172"/>
      <c r="K388" s="172"/>
      <c r="L388" s="172"/>
      <c r="M388" s="171"/>
      <c r="N388" s="173"/>
      <c r="O388" s="172"/>
      <c r="P388" s="172"/>
      <c r="Q388" s="171"/>
      <c r="R388" s="922" t="str">
        <f>IF(変更_2!J52&lt;&gt;"",変更_2!J52,"")</f>
        <v/>
      </c>
      <c r="S388" s="923"/>
      <c r="T388" s="923"/>
      <c r="U388" s="923"/>
      <c r="V388" s="923"/>
      <c r="W388" s="923"/>
      <c r="X388" s="923"/>
      <c r="Y388" s="923"/>
      <c r="Z388" s="923"/>
      <c r="AA388" s="923"/>
      <c r="AB388" s="923"/>
      <c r="AC388" s="923"/>
      <c r="AD388" s="923"/>
      <c r="AE388" s="923"/>
      <c r="AF388" s="924"/>
      <c r="AH388" s="172"/>
      <c r="AI388" s="172"/>
      <c r="AJ388" s="172"/>
      <c r="AK388" s="172"/>
      <c r="AL388" s="172"/>
      <c r="AM388" s="172"/>
      <c r="AN388" s="172"/>
      <c r="AO388" s="171"/>
    </row>
    <row r="389" spans="2:41" ht="13.35" customHeight="1" x14ac:dyDescent="0.45">
      <c r="B389" s="167"/>
      <c r="I389" s="166"/>
      <c r="M389" s="166"/>
      <c r="N389" s="167" t="s">
        <v>780</v>
      </c>
      <c r="Q389" s="166"/>
      <c r="R389" s="911"/>
      <c r="S389" s="912"/>
      <c r="T389" s="912"/>
      <c r="U389" s="912"/>
      <c r="V389" s="912"/>
      <c r="W389" s="912"/>
      <c r="X389" s="912"/>
      <c r="Y389" s="912"/>
      <c r="Z389" s="912"/>
      <c r="AA389" s="912"/>
      <c r="AB389" s="912"/>
      <c r="AC389" s="912"/>
      <c r="AD389" s="912"/>
      <c r="AE389" s="912"/>
      <c r="AF389" s="913"/>
      <c r="AG389" s="167"/>
      <c r="AH389" s="184"/>
      <c r="AO389" s="166"/>
    </row>
    <row r="390" spans="2:41" ht="3.6" customHeight="1" x14ac:dyDescent="0.45">
      <c r="B390" s="167"/>
      <c r="I390" s="166"/>
      <c r="M390" s="166"/>
      <c r="N390" s="161"/>
      <c r="O390" s="160"/>
      <c r="P390" s="160"/>
      <c r="Q390" s="159"/>
      <c r="R390" s="914"/>
      <c r="S390" s="915"/>
      <c r="T390" s="915"/>
      <c r="U390" s="915"/>
      <c r="V390" s="915"/>
      <c r="W390" s="915"/>
      <c r="X390" s="915"/>
      <c r="Y390" s="915"/>
      <c r="Z390" s="915"/>
      <c r="AA390" s="915"/>
      <c r="AB390" s="915"/>
      <c r="AC390" s="915"/>
      <c r="AD390" s="915"/>
      <c r="AE390" s="915"/>
      <c r="AF390" s="916"/>
      <c r="AG390" s="161"/>
      <c r="AH390" s="160"/>
      <c r="AI390" s="160"/>
      <c r="AJ390" s="160"/>
      <c r="AK390" s="160"/>
      <c r="AL390" s="160"/>
      <c r="AM390" s="160"/>
      <c r="AN390" s="160"/>
      <c r="AO390" s="159"/>
    </row>
    <row r="391" spans="2:41" ht="3.6" customHeight="1" x14ac:dyDescent="0.45">
      <c r="B391" s="167"/>
      <c r="I391" s="166"/>
      <c r="M391" s="166"/>
      <c r="N391" s="173"/>
      <c r="O391" s="172"/>
      <c r="P391" s="172"/>
      <c r="Q391" s="171"/>
      <c r="R391" s="983" t="str">
        <f>許可申請_1!L30&amp;変更_2!J75</f>
        <v/>
      </c>
      <c r="S391" s="923"/>
      <c r="T391" s="923"/>
      <c r="U391" s="923"/>
      <c r="V391" s="923"/>
      <c r="W391" s="923"/>
      <c r="X391" s="923"/>
      <c r="Y391" s="923"/>
      <c r="Z391" s="923"/>
      <c r="AA391" s="923"/>
      <c r="AB391" s="923"/>
      <c r="AC391" s="923"/>
      <c r="AD391" s="923"/>
      <c r="AE391" s="923"/>
      <c r="AF391" s="924"/>
      <c r="AI391" s="172"/>
      <c r="AJ391" s="172"/>
      <c r="AK391" s="172"/>
      <c r="AL391" s="172"/>
      <c r="AM391" s="172"/>
      <c r="AN391" s="172"/>
      <c r="AO391" s="171"/>
    </row>
    <row r="392" spans="2:41" ht="13.35" customHeight="1" x14ac:dyDescent="0.45">
      <c r="B392" s="167"/>
      <c r="I392" s="166"/>
      <c r="M392" s="166"/>
      <c r="N392" s="167" t="s">
        <v>50</v>
      </c>
      <c r="Q392" s="166"/>
      <c r="R392" s="911"/>
      <c r="S392" s="912"/>
      <c r="T392" s="912"/>
      <c r="U392" s="912"/>
      <c r="V392" s="912"/>
      <c r="W392" s="912"/>
      <c r="X392" s="912"/>
      <c r="Y392" s="912"/>
      <c r="Z392" s="912"/>
      <c r="AA392" s="912"/>
      <c r="AB392" s="912"/>
      <c r="AC392" s="912"/>
      <c r="AD392" s="912"/>
      <c r="AE392" s="912"/>
      <c r="AF392" s="913"/>
      <c r="AH392" s="185" t="str">
        <f>IF(OR(許可申請_1!AA30=コードマスタ!U3,変更_2!Z75=コードマスタ!U3),コードマスタ!U3,"☐")</f>
        <v>☐</v>
      </c>
      <c r="AI392" s="115" t="s">
        <v>779</v>
      </c>
      <c r="AO392" s="166"/>
    </row>
    <row r="393" spans="2:41" ht="3.6" customHeight="1" x14ac:dyDescent="0.45">
      <c r="B393" s="167"/>
      <c r="I393" s="166"/>
      <c r="M393" s="166"/>
      <c r="N393" s="161"/>
      <c r="O393" s="160"/>
      <c r="P393" s="160"/>
      <c r="Q393" s="159"/>
      <c r="R393" s="914"/>
      <c r="S393" s="915"/>
      <c r="T393" s="915"/>
      <c r="U393" s="915"/>
      <c r="V393" s="915"/>
      <c r="W393" s="915"/>
      <c r="X393" s="915"/>
      <c r="Y393" s="915"/>
      <c r="Z393" s="915"/>
      <c r="AA393" s="915"/>
      <c r="AB393" s="915"/>
      <c r="AC393" s="915"/>
      <c r="AD393" s="915"/>
      <c r="AE393" s="915"/>
      <c r="AF393" s="916"/>
      <c r="AH393" s="160"/>
      <c r="AI393" s="160"/>
      <c r="AJ393" s="160"/>
      <c r="AK393" s="160"/>
      <c r="AL393" s="160"/>
      <c r="AM393" s="160"/>
      <c r="AN393" s="160"/>
      <c r="AO393" s="159"/>
    </row>
    <row r="394" spans="2:41" ht="3.6" customHeight="1" x14ac:dyDescent="0.45">
      <c r="B394" s="167"/>
      <c r="I394" s="166"/>
      <c r="M394" s="166"/>
      <c r="N394" s="173"/>
      <c r="O394" s="172"/>
      <c r="P394" s="172"/>
      <c r="Q394" s="171"/>
      <c r="R394" s="173"/>
      <c r="S394" s="172"/>
      <c r="T394" s="172"/>
      <c r="U394" s="172"/>
      <c r="V394" s="172"/>
      <c r="W394" s="172"/>
      <c r="X394" s="172"/>
      <c r="Y394" s="172"/>
      <c r="Z394" s="172"/>
      <c r="AA394" s="171"/>
      <c r="AB394" s="173"/>
      <c r="AC394" s="172"/>
      <c r="AD394" s="172"/>
      <c r="AE394" s="171"/>
      <c r="AF394" s="173"/>
      <c r="AG394" s="172"/>
      <c r="AH394" s="172"/>
      <c r="AI394" s="172"/>
      <c r="AJ394" s="172"/>
      <c r="AK394" s="172"/>
      <c r="AL394" s="172"/>
      <c r="AM394" s="172"/>
      <c r="AN394" s="172"/>
      <c r="AO394" s="171"/>
    </row>
    <row r="395" spans="2:41" ht="13.35" customHeight="1" x14ac:dyDescent="0.45">
      <c r="B395" s="167"/>
      <c r="I395" s="166"/>
      <c r="J395" s="115" t="s">
        <v>778</v>
      </c>
      <c r="M395" s="166"/>
      <c r="N395" s="167" t="s">
        <v>777</v>
      </c>
      <c r="Q395" s="166"/>
      <c r="R395" s="167"/>
      <c r="S395" s="917"/>
      <c r="T395" s="918"/>
      <c r="V395" s="182"/>
      <c r="W395" s="115" t="s">
        <v>76</v>
      </c>
      <c r="X395" s="182"/>
      <c r="Y395" s="115" t="s">
        <v>77</v>
      </c>
      <c r="Z395" s="182"/>
      <c r="AA395" s="166" t="s">
        <v>78</v>
      </c>
      <c r="AB395" s="167" t="s">
        <v>776</v>
      </c>
      <c r="AE395" s="166"/>
      <c r="AF395" s="167"/>
      <c r="AG395" s="917"/>
      <c r="AH395" s="918"/>
      <c r="AJ395" s="182"/>
      <c r="AK395" s="115" t="s">
        <v>76</v>
      </c>
      <c r="AL395" s="182"/>
      <c r="AM395" s="115" t="s">
        <v>77</v>
      </c>
      <c r="AN395" s="182"/>
      <c r="AO395" s="166" t="s">
        <v>78</v>
      </c>
    </row>
    <row r="396" spans="2:41" ht="3.6" customHeight="1" x14ac:dyDescent="0.45">
      <c r="B396" s="167"/>
      <c r="I396" s="166"/>
      <c r="M396" s="166"/>
      <c r="N396" s="161"/>
      <c r="O396" s="160"/>
      <c r="P396" s="160"/>
      <c r="Q396" s="159"/>
      <c r="R396" s="161"/>
      <c r="S396" s="160"/>
      <c r="T396" s="160"/>
      <c r="U396" s="160"/>
      <c r="V396" s="160"/>
      <c r="W396" s="160"/>
      <c r="X396" s="160"/>
      <c r="Y396" s="160"/>
      <c r="Z396" s="160"/>
      <c r="AA396" s="159"/>
      <c r="AB396" s="161"/>
      <c r="AC396" s="160"/>
      <c r="AD396" s="160"/>
      <c r="AE396" s="159"/>
      <c r="AF396" s="161"/>
      <c r="AG396" s="160"/>
      <c r="AH396" s="160"/>
      <c r="AI396" s="160"/>
      <c r="AJ396" s="160"/>
      <c r="AK396" s="160"/>
      <c r="AL396" s="160"/>
      <c r="AM396" s="160"/>
      <c r="AN396" s="160"/>
      <c r="AO396" s="159"/>
    </row>
    <row r="397" spans="2:41" ht="3.6" customHeight="1" x14ac:dyDescent="0.45">
      <c r="B397" s="167"/>
      <c r="I397" s="166"/>
      <c r="M397" s="166"/>
      <c r="N397" s="173"/>
      <c r="O397" s="172"/>
      <c r="P397" s="172"/>
      <c r="Q397" s="171"/>
      <c r="R397" s="173"/>
      <c r="S397" s="172"/>
      <c r="T397" s="172"/>
      <c r="U397" s="172"/>
      <c r="V397" s="172"/>
      <c r="W397" s="172"/>
      <c r="X397" s="172"/>
      <c r="Y397" s="172"/>
      <c r="Z397" s="172"/>
      <c r="AA397" s="171"/>
      <c r="AB397" s="173"/>
      <c r="AC397" s="172"/>
      <c r="AD397" s="172"/>
      <c r="AE397" s="171"/>
      <c r="AF397" s="922"/>
      <c r="AG397" s="923"/>
      <c r="AH397" s="923"/>
      <c r="AI397" s="923"/>
      <c r="AJ397" s="923"/>
      <c r="AK397" s="923"/>
      <c r="AL397" s="923"/>
      <c r="AM397" s="923"/>
      <c r="AN397" s="923"/>
      <c r="AO397" s="924"/>
    </row>
    <row r="398" spans="2:41" ht="13.35" customHeight="1" x14ac:dyDescent="0.45">
      <c r="B398" s="167"/>
      <c r="I398" s="166"/>
      <c r="M398" s="166"/>
      <c r="N398" s="167" t="s">
        <v>775</v>
      </c>
      <c r="Q398" s="166"/>
      <c r="R398" s="167"/>
      <c r="S398" s="917"/>
      <c r="T398" s="943"/>
      <c r="U398" s="943"/>
      <c r="V398" s="943"/>
      <c r="W398" s="943"/>
      <c r="X398" s="943"/>
      <c r="Y398" s="943"/>
      <c r="Z398" s="943"/>
      <c r="AA398" s="918"/>
      <c r="AB398" s="167" t="s">
        <v>774</v>
      </c>
      <c r="AE398" s="166"/>
      <c r="AF398" s="911"/>
      <c r="AG398" s="912"/>
      <c r="AH398" s="912"/>
      <c r="AI398" s="912"/>
      <c r="AJ398" s="912"/>
      <c r="AK398" s="912"/>
      <c r="AL398" s="912"/>
      <c r="AM398" s="912"/>
      <c r="AN398" s="912"/>
      <c r="AO398" s="913"/>
    </row>
    <row r="399" spans="2:41" ht="3.6" customHeight="1" x14ac:dyDescent="0.45">
      <c r="B399" s="167"/>
      <c r="I399" s="166"/>
      <c r="M399" s="166"/>
      <c r="N399" s="161"/>
      <c r="O399" s="160"/>
      <c r="P399" s="160"/>
      <c r="Q399" s="159"/>
      <c r="R399" s="161"/>
      <c r="S399" s="160"/>
      <c r="T399" s="160"/>
      <c r="U399" s="160"/>
      <c r="V399" s="160"/>
      <c r="W399" s="160"/>
      <c r="X399" s="160"/>
      <c r="Y399" s="160"/>
      <c r="Z399" s="160"/>
      <c r="AA399" s="159"/>
      <c r="AB399" s="161"/>
      <c r="AC399" s="160"/>
      <c r="AD399" s="160"/>
      <c r="AE399" s="159"/>
      <c r="AF399" s="914"/>
      <c r="AG399" s="915"/>
      <c r="AH399" s="915"/>
      <c r="AI399" s="915"/>
      <c r="AJ399" s="915"/>
      <c r="AK399" s="915"/>
      <c r="AL399" s="915"/>
      <c r="AM399" s="915"/>
      <c r="AN399" s="915"/>
      <c r="AO399" s="916"/>
    </row>
    <row r="400" spans="2:41" ht="3.6" customHeight="1" x14ac:dyDescent="0.45">
      <c r="B400" s="167"/>
      <c r="I400" s="166"/>
      <c r="M400" s="166"/>
      <c r="N400" s="173"/>
      <c r="O400" s="172"/>
      <c r="P400" s="172"/>
      <c r="Q400" s="171"/>
      <c r="R400" s="922"/>
      <c r="S400" s="923"/>
      <c r="T400" s="923"/>
      <c r="U400" s="923"/>
      <c r="V400" s="923"/>
      <c r="W400" s="923"/>
      <c r="X400" s="923"/>
      <c r="Y400" s="923"/>
      <c r="Z400" s="923"/>
      <c r="AA400" s="923"/>
      <c r="AB400" s="923"/>
      <c r="AC400" s="923"/>
      <c r="AD400" s="923"/>
      <c r="AE400" s="923"/>
      <c r="AF400" s="923"/>
      <c r="AG400" s="923"/>
      <c r="AH400" s="923"/>
      <c r="AI400" s="923"/>
      <c r="AJ400" s="923"/>
      <c r="AK400" s="923"/>
      <c r="AL400" s="923"/>
      <c r="AM400" s="923"/>
      <c r="AN400" s="923"/>
      <c r="AO400" s="924"/>
    </row>
    <row r="401" spans="2:41" ht="13.35" customHeight="1" x14ac:dyDescent="0.45">
      <c r="B401" s="167"/>
      <c r="I401" s="166"/>
      <c r="M401" s="166"/>
      <c r="N401" s="167" t="s">
        <v>43</v>
      </c>
      <c r="Q401" s="166"/>
      <c r="R401" s="911"/>
      <c r="S401" s="912"/>
      <c r="T401" s="912"/>
      <c r="U401" s="912"/>
      <c r="V401" s="912"/>
      <c r="W401" s="912"/>
      <c r="X401" s="912"/>
      <c r="Y401" s="912"/>
      <c r="Z401" s="912"/>
      <c r="AA401" s="912"/>
      <c r="AB401" s="912"/>
      <c r="AC401" s="912"/>
      <c r="AD401" s="912"/>
      <c r="AE401" s="912"/>
      <c r="AF401" s="912"/>
      <c r="AG401" s="912"/>
      <c r="AH401" s="912"/>
      <c r="AI401" s="912"/>
      <c r="AJ401" s="912"/>
      <c r="AK401" s="912"/>
      <c r="AL401" s="912"/>
      <c r="AM401" s="912"/>
      <c r="AN401" s="912"/>
      <c r="AO401" s="913"/>
    </row>
    <row r="402" spans="2:41" ht="3.6" customHeight="1" x14ac:dyDescent="0.45">
      <c r="B402" s="161"/>
      <c r="C402" s="160"/>
      <c r="D402" s="160"/>
      <c r="E402" s="160"/>
      <c r="F402" s="160"/>
      <c r="G402" s="160"/>
      <c r="H402" s="160"/>
      <c r="I402" s="159"/>
      <c r="J402" s="160"/>
      <c r="K402" s="160"/>
      <c r="L402" s="160"/>
      <c r="M402" s="159"/>
      <c r="N402" s="161"/>
      <c r="O402" s="160"/>
      <c r="P402" s="160"/>
      <c r="Q402" s="159"/>
      <c r="R402" s="914"/>
      <c r="S402" s="915"/>
      <c r="T402" s="915"/>
      <c r="U402" s="915"/>
      <c r="V402" s="915"/>
      <c r="W402" s="915"/>
      <c r="X402" s="915"/>
      <c r="Y402" s="915"/>
      <c r="Z402" s="915"/>
      <c r="AA402" s="915"/>
      <c r="AB402" s="915"/>
      <c r="AC402" s="915"/>
      <c r="AD402" s="915"/>
      <c r="AE402" s="915"/>
      <c r="AF402" s="915"/>
      <c r="AG402" s="915"/>
      <c r="AH402" s="915"/>
      <c r="AI402" s="915"/>
      <c r="AJ402" s="915"/>
      <c r="AK402" s="915"/>
      <c r="AL402" s="915"/>
      <c r="AM402" s="915"/>
      <c r="AN402" s="915"/>
      <c r="AO402" s="916"/>
    </row>
    <row r="403" spans="2:41" ht="3.6" customHeight="1" x14ac:dyDescent="0.45">
      <c r="B403" s="167"/>
      <c r="I403" s="166"/>
      <c r="J403" s="173"/>
      <c r="K403" s="172"/>
      <c r="L403" s="172"/>
      <c r="M403" s="171"/>
      <c r="N403" s="173"/>
      <c r="O403" s="172"/>
      <c r="P403" s="172"/>
      <c r="Q403" s="172"/>
      <c r="R403" s="172"/>
      <c r="S403" s="172"/>
      <c r="T403" s="172"/>
      <c r="U403" s="172"/>
      <c r="V403" s="172"/>
      <c r="W403" s="172"/>
      <c r="X403" s="172"/>
      <c r="Y403" s="172"/>
      <c r="Z403" s="172"/>
      <c r="AA403" s="172"/>
      <c r="AB403" s="172"/>
      <c r="AC403" s="172"/>
      <c r="AD403" s="172"/>
      <c r="AE403" s="172"/>
      <c r="AF403" s="172"/>
      <c r="AG403" s="172"/>
      <c r="AH403" s="172"/>
      <c r="AI403" s="172"/>
      <c r="AJ403" s="172"/>
      <c r="AK403" s="172"/>
      <c r="AL403" s="172"/>
      <c r="AM403" s="172"/>
      <c r="AN403" s="172"/>
      <c r="AO403" s="171"/>
    </row>
    <row r="404" spans="2:41" ht="13.35" customHeight="1" x14ac:dyDescent="0.45">
      <c r="B404" s="167" t="s">
        <v>773</v>
      </c>
      <c r="I404" s="166"/>
      <c r="J404" s="167" t="s">
        <v>772</v>
      </c>
      <c r="M404" s="166"/>
      <c r="N404" s="167"/>
      <c r="O404" s="185" t="str">
        <f>IF(OR(許可申請_4_1!T16&lt;&gt;"",変更_9!T113&lt;&gt;""),"☑","☐")</f>
        <v>☐</v>
      </c>
      <c r="P404" s="115" t="s">
        <v>151</v>
      </c>
      <c r="X404" s="185" t="str">
        <f>IF(OR(許可申請_4_1!Y16&lt;&gt;"",変更_9!Y113&lt;&gt;""),"☑","☐")</f>
        <v>☐</v>
      </c>
      <c r="Y404" s="115" t="s">
        <v>152</v>
      </c>
      <c r="AE404" s="185" t="str">
        <f>IF(OR(許可申請_4_1!AB16&lt;&gt;"",変更_9!AB113&lt;&gt;""),"☑","☐")</f>
        <v>☐</v>
      </c>
      <c r="AF404" s="115" t="s">
        <v>153</v>
      </c>
      <c r="AO404" s="166"/>
    </row>
    <row r="405" spans="2:41" ht="3.6" customHeight="1" x14ac:dyDescent="0.45">
      <c r="B405" s="167"/>
      <c r="I405" s="166"/>
      <c r="J405" s="167"/>
      <c r="M405" s="166"/>
      <c r="N405" s="167"/>
      <c r="AO405" s="166"/>
    </row>
    <row r="406" spans="2:41" ht="3.6" customHeight="1" x14ac:dyDescent="0.45">
      <c r="B406" s="167"/>
      <c r="I406" s="166"/>
      <c r="J406" s="167"/>
      <c r="M406" s="166"/>
      <c r="N406" s="167"/>
      <c r="AO406" s="166"/>
    </row>
    <row r="407" spans="2:41" ht="13.35" customHeight="1" x14ac:dyDescent="0.45">
      <c r="B407" s="167"/>
      <c r="I407" s="166"/>
      <c r="J407" s="167"/>
      <c r="M407" s="166"/>
      <c r="N407" s="167"/>
      <c r="O407" s="185" t="str">
        <f>IF(OR(許可申請_4_1!AG16&lt;&gt;"",変更_9!AG113&lt;&gt;""),"☑","☐")</f>
        <v>☐</v>
      </c>
      <c r="P407" s="115" t="s">
        <v>154</v>
      </c>
      <c r="X407" s="185" t="str">
        <f>IF(OR(許可申請_4_1!T18&lt;&gt;"",変更_9!T115&lt;&gt;""),"☑","☐")</f>
        <v>☐</v>
      </c>
      <c r="Y407" s="115" t="s">
        <v>156</v>
      </c>
      <c r="AE407" s="184"/>
      <c r="AO407" s="166"/>
    </row>
    <row r="408" spans="2:41" ht="3.6" customHeight="1" x14ac:dyDescent="0.45">
      <c r="B408" s="167"/>
      <c r="I408" s="166"/>
      <c r="J408" s="161"/>
      <c r="K408" s="160"/>
      <c r="L408" s="160"/>
      <c r="M408" s="159"/>
      <c r="N408" s="161"/>
      <c r="AO408" s="166"/>
    </row>
    <row r="409" spans="2:41" ht="3.6" customHeight="1" x14ac:dyDescent="0.45">
      <c r="B409" s="167"/>
      <c r="I409" s="166"/>
      <c r="J409" s="167"/>
      <c r="M409" s="166"/>
      <c r="N409" s="983" t="str">
        <f>許可申請_4_1!S20&amp;変更_9!S117</f>
        <v/>
      </c>
      <c r="O409" s="923"/>
      <c r="P409" s="923"/>
      <c r="Q409" s="923"/>
      <c r="R409" s="923"/>
      <c r="S409" s="923"/>
      <c r="T409" s="923"/>
      <c r="U409" s="923"/>
      <c r="V409" s="923"/>
      <c r="W409" s="923"/>
      <c r="X409" s="923"/>
      <c r="Y409" s="923"/>
      <c r="Z409" s="923"/>
      <c r="AA409" s="923"/>
      <c r="AB409" s="923"/>
      <c r="AC409" s="923"/>
      <c r="AD409" s="923"/>
      <c r="AE409" s="923"/>
      <c r="AF409" s="923"/>
      <c r="AG409" s="923"/>
      <c r="AH409" s="923"/>
      <c r="AI409" s="923"/>
      <c r="AJ409" s="923"/>
      <c r="AK409" s="923"/>
      <c r="AL409" s="923"/>
      <c r="AM409" s="923"/>
      <c r="AN409" s="923"/>
      <c r="AO409" s="924"/>
    </row>
    <row r="410" spans="2:41" ht="13.35" customHeight="1" x14ac:dyDescent="0.45">
      <c r="B410" s="167"/>
      <c r="I410" s="166"/>
      <c r="J410" s="167" t="s">
        <v>771</v>
      </c>
      <c r="M410" s="166"/>
      <c r="N410" s="911"/>
      <c r="O410" s="912"/>
      <c r="P410" s="912"/>
      <c r="Q410" s="912"/>
      <c r="R410" s="912"/>
      <c r="S410" s="912"/>
      <c r="T410" s="912"/>
      <c r="U410" s="912"/>
      <c r="V410" s="912"/>
      <c r="W410" s="912"/>
      <c r="X410" s="912"/>
      <c r="Y410" s="912"/>
      <c r="Z410" s="912"/>
      <c r="AA410" s="912"/>
      <c r="AB410" s="912"/>
      <c r="AC410" s="912"/>
      <c r="AD410" s="912"/>
      <c r="AE410" s="912"/>
      <c r="AF410" s="912"/>
      <c r="AG410" s="912"/>
      <c r="AH410" s="912"/>
      <c r="AI410" s="912"/>
      <c r="AJ410" s="912"/>
      <c r="AK410" s="912"/>
      <c r="AL410" s="912"/>
      <c r="AM410" s="912"/>
      <c r="AN410" s="912"/>
      <c r="AO410" s="913"/>
    </row>
    <row r="411" spans="2:41" ht="3.6" customHeight="1" x14ac:dyDescent="0.45">
      <c r="B411" s="167"/>
      <c r="I411" s="166"/>
      <c r="J411" s="167"/>
      <c r="M411" s="166"/>
      <c r="N411" s="911"/>
      <c r="O411" s="912"/>
      <c r="P411" s="912"/>
      <c r="Q411" s="912"/>
      <c r="R411" s="912"/>
      <c r="S411" s="912"/>
      <c r="T411" s="912"/>
      <c r="U411" s="912"/>
      <c r="V411" s="912"/>
      <c r="W411" s="912"/>
      <c r="X411" s="912"/>
      <c r="Y411" s="912"/>
      <c r="Z411" s="912"/>
      <c r="AA411" s="912"/>
      <c r="AB411" s="912"/>
      <c r="AC411" s="912"/>
      <c r="AD411" s="912"/>
      <c r="AE411" s="912"/>
      <c r="AF411" s="912"/>
      <c r="AG411" s="912"/>
      <c r="AH411" s="912"/>
      <c r="AI411" s="912"/>
      <c r="AJ411" s="912"/>
      <c r="AK411" s="912"/>
      <c r="AL411" s="912"/>
      <c r="AM411" s="912"/>
      <c r="AN411" s="912"/>
      <c r="AO411" s="913"/>
    </row>
    <row r="412" spans="2:41" ht="3.6" customHeight="1" x14ac:dyDescent="0.45">
      <c r="B412" s="167"/>
      <c r="I412" s="166"/>
      <c r="J412" s="167"/>
      <c r="M412" s="166"/>
      <c r="N412" s="911"/>
      <c r="O412" s="912"/>
      <c r="P412" s="912"/>
      <c r="Q412" s="912"/>
      <c r="R412" s="912"/>
      <c r="S412" s="912"/>
      <c r="T412" s="912"/>
      <c r="U412" s="912"/>
      <c r="V412" s="912"/>
      <c r="W412" s="912"/>
      <c r="X412" s="912"/>
      <c r="Y412" s="912"/>
      <c r="Z412" s="912"/>
      <c r="AA412" s="912"/>
      <c r="AB412" s="912"/>
      <c r="AC412" s="912"/>
      <c r="AD412" s="912"/>
      <c r="AE412" s="912"/>
      <c r="AF412" s="912"/>
      <c r="AG412" s="912"/>
      <c r="AH412" s="912"/>
      <c r="AI412" s="912"/>
      <c r="AJ412" s="912"/>
      <c r="AK412" s="912"/>
      <c r="AL412" s="912"/>
      <c r="AM412" s="912"/>
      <c r="AN412" s="912"/>
      <c r="AO412" s="913"/>
    </row>
    <row r="413" spans="2:41" ht="13.35" customHeight="1" x14ac:dyDescent="0.45">
      <c r="B413" s="167"/>
      <c r="I413" s="166"/>
      <c r="J413" s="167" t="s">
        <v>770</v>
      </c>
      <c r="M413" s="166"/>
      <c r="N413" s="911"/>
      <c r="O413" s="912"/>
      <c r="P413" s="912"/>
      <c r="Q413" s="912"/>
      <c r="R413" s="912"/>
      <c r="S413" s="912"/>
      <c r="T413" s="912"/>
      <c r="U413" s="912"/>
      <c r="V413" s="912"/>
      <c r="W413" s="912"/>
      <c r="X413" s="912"/>
      <c r="Y413" s="912"/>
      <c r="Z413" s="912"/>
      <c r="AA413" s="912"/>
      <c r="AB413" s="912"/>
      <c r="AC413" s="912"/>
      <c r="AD413" s="912"/>
      <c r="AE413" s="912"/>
      <c r="AF413" s="912"/>
      <c r="AG413" s="912"/>
      <c r="AH413" s="912"/>
      <c r="AI413" s="912"/>
      <c r="AJ413" s="912"/>
      <c r="AK413" s="912"/>
      <c r="AL413" s="912"/>
      <c r="AM413" s="912"/>
      <c r="AN413" s="912"/>
      <c r="AO413" s="913"/>
    </row>
    <row r="414" spans="2:41" ht="3.6" customHeight="1" x14ac:dyDescent="0.45">
      <c r="B414" s="167"/>
      <c r="I414" s="166"/>
      <c r="J414" s="161"/>
      <c r="K414" s="160"/>
      <c r="L414" s="160"/>
      <c r="M414" s="159"/>
      <c r="N414" s="914"/>
      <c r="O414" s="915"/>
      <c r="P414" s="915"/>
      <c r="Q414" s="915"/>
      <c r="R414" s="915"/>
      <c r="S414" s="915"/>
      <c r="T414" s="915"/>
      <c r="U414" s="915"/>
      <c r="V414" s="915"/>
      <c r="W414" s="915"/>
      <c r="X414" s="915"/>
      <c r="Y414" s="915"/>
      <c r="Z414" s="915"/>
      <c r="AA414" s="915"/>
      <c r="AB414" s="915"/>
      <c r="AC414" s="915"/>
      <c r="AD414" s="915"/>
      <c r="AE414" s="915"/>
      <c r="AF414" s="915"/>
      <c r="AG414" s="915"/>
      <c r="AH414" s="915"/>
      <c r="AI414" s="915"/>
      <c r="AJ414" s="915"/>
      <c r="AK414" s="915"/>
      <c r="AL414" s="915"/>
      <c r="AM414" s="915"/>
      <c r="AN414" s="915"/>
      <c r="AO414" s="916"/>
    </row>
    <row r="415" spans="2:41" ht="3.6" customHeight="1" x14ac:dyDescent="0.45">
      <c r="B415" s="173"/>
      <c r="C415" s="172"/>
      <c r="D415" s="172"/>
      <c r="E415" s="172"/>
      <c r="F415" s="172"/>
      <c r="G415" s="172"/>
      <c r="H415" s="172"/>
      <c r="I415" s="171"/>
      <c r="J415" s="173"/>
      <c r="K415" s="172"/>
      <c r="L415" s="172"/>
      <c r="M415" s="171"/>
      <c r="N415" s="172"/>
      <c r="O415" s="172"/>
      <c r="P415" s="172"/>
      <c r="Q415" s="172"/>
      <c r="R415" s="172"/>
      <c r="S415" s="172"/>
      <c r="T415" s="172"/>
      <c r="U415" s="173"/>
      <c r="V415" s="172"/>
      <c r="W415" s="172"/>
      <c r="X415" s="172"/>
      <c r="Y415" s="172"/>
      <c r="Z415" s="172"/>
      <c r="AA415" s="171"/>
      <c r="AB415" s="173"/>
      <c r="AC415" s="172"/>
      <c r="AD415" s="172"/>
      <c r="AG415" s="172"/>
      <c r="AH415" s="172"/>
      <c r="AI415" s="172"/>
      <c r="AJ415" s="172"/>
      <c r="AK415" s="172"/>
      <c r="AL415" s="172"/>
      <c r="AM415" s="172"/>
      <c r="AN415" s="172"/>
      <c r="AO415" s="171"/>
    </row>
    <row r="416" spans="2:41" ht="13.35" customHeight="1" x14ac:dyDescent="0.45">
      <c r="B416" s="167" t="s">
        <v>769</v>
      </c>
      <c r="I416" s="166"/>
      <c r="J416" s="167" t="s">
        <v>768</v>
      </c>
      <c r="M416" s="166"/>
      <c r="O416" s="185"/>
      <c r="P416" s="115" t="s">
        <v>105</v>
      </c>
      <c r="U416" s="167" t="s">
        <v>767</v>
      </c>
      <c r="AA416" s="166"/>
      <c r="AB416" s="167"/>
      <c r="AC416" s="185"/>
      <c r="AD416" s="115" t="s">
        <v>105</v>
      </c>
      <c r="AO416" s="166"/>
    </row>
    <row r="417" spans="2:41" ht="3.6" customHeight="1" x14ac:dyDescent="0.45">
      <c r="B417" s="167"/>
      <c r="I417" s="166"/>
      <c r="J417" s="161"/>
      <c r="K417" s="160"/>
      <c r="L417" s="160"/>
      <c r="M417" s="159"/>
      <c r="N417" s="160"/>
      <c r="O417" s="160"/>
      <c r="P417" s="160"/>
      <c r="Q417" s="160"/>
      <c r="R417" s="160"/>
      <c r="S417" s="160"/>
      <c r="T417" s="160"/>
      <c r="U417" s="161"/>
      <c r="V417" s="160"/>
      <c r="W417" s="160"/>
      <c r="X417" s="160"/>
      <c r="Y417" s="160"/>
      <c r="AA417" s="159"/>
      <c r="AB417" s="167"/>
      <c r="AO417" s="166"/>
    </row>
    <row r="418" spans="2:41" ht="3.6" customHeight="1" x14ac:dyDescent="0.45">
      <c r="B418" s="167"/>
      <c r="I418" s="166"/>
      <c r="J418" s="172"/>
      <c r="K418" s="172"/>
      <c r="L418" s="172"/>
      <c r="M418" s="171"/>
      <c r="N418" s="172"/>
      <c r="O418" s="172"/>
      <c r="P418" s="172"/>
      <c r="Q418" s="172"/>
      <c r="R418" s="172"/>
      <c r="S418" s="175"/>
      <c r="T418" s="175"/>
      <c r="U418" s="176"/>
      <c r="V418" s="175"/>
      <c r="W418" s="175"/>
      <c r="X418" s="175"/>
      <c r="Y418" s="175"/>
      <c r="Z418" s="175"/>
      <c r="AA418" s="174"/>
      <c r="AB418" s="934"/>
      <c r="AC418" s="935"/>
      <c r="AD418" s="935"/>
      <c r="AE418" s="935"/>
      <c r="AF418" s="935"/>
      <c r="AG418" s="935"/>
      <c r="AH418" s="935"/>
      <c r="AI418" s="935"/>
      <c r="AJ418" s="935"/>
      <c r="AK418" s="935"/>
      <c r="AL418" s="935"/>
      <c r="AM418" s="935"/>
      <c r="AN418" s="935"/>
      <c r="AO418" s="936"/>
    </row>
    <row r="419" spans="2:41" ht="13.35" customHeight="1" x14ac:dyDescent="0.45">
      <c r="B419" s="167"/>
      <c r="I419" s="166"/>
      <c r="J419" s="167" t="s">
        <v>766</v>
      </c>
      <c r="M419" s="166"/>
      <c r="O419" s="185" t="s">
        <v>651</v>
      </c>
      <c r="P419" s="115" t="s">
        <v>105</v>
      </c>
      <c r="R419" s="169"/>
      <c r="S419" s="169"/>
      <c r="T419" s="169"/>
      <c r="U419" s="170" t="s">
        <v>765</v>
      </c>
      <c r="V419" s="169"/>
      <c r="W419" s="169"/>
      <c r="X419" s="169"/>
      <c r="Y419" s="169"/>
      <c r="Z419" s="169"/>
      <c r="AA419" s="168"/>
      <c r="AB419" s="937"/>
      <c r="AC419" s="938"/>
      <c r="AD419" s="938"/>
      <c r="AE419" s="938"/>
      <c r="AF419" s="938"/>
      <c r="AG419" s="938"/>
      <c r="AH419" s="938"/>
      <c r="AI419" s="938"/>
      <c r="AJ419" s="938"/>
      <c r="AK419" s="938"/>
      <c r="AL419" s="938"/>
      <c r="AM419" s="938"/>
      <c r="AN419" s="938"/>
      <c r="AO419" s="939"/>
    </row>
    <row r="420" spans="2:41" ht="3.6" customHeight="1" x14ac:dyDescent="0.45">
      <c r="B420" s="161"/>
      <c r="C420" s="160"/>
      <c r="D420" s="160"/>
      <c r="E420" s="160"/>
      <c r="F420" s="160"/>
      <c r="G420" s="160"/>
      <c r="H420" s="160"/>
      <c r="I420" s="159"/>
      <c r="J420" s="161"/>
      <c r="K420" s="160"/>
      <c r="L420" s="160"/>
      <c r="M420" s="159"/>
      <c r="N420" s="160"/>
      <c r="O420" s="160"/>
      <c r="P420" s="160"/>
      <c r="Q420" s="160"/>
      <c r="R420" s="163"/>
      <c r="S420" s="163"/>
      <c r="T420" s="163"/>
      <c r="U420" s="164"/>
      <c r="V420" s="163"/>
      <c r="W420" s="163"/>
      <c r="X420" s="163"/>
      <c r="Y420" s="163"/>
      <c r="Z420" s="163"/>
      <c r="AA420" s="162"/>
      <c r="AB420" s="940"/>
      <c r="AC420" s="941"/>
      <c r="AD420" s="941"/>
      <c r="AE420" s="941"/>
      <c r="AF420" s="941"/>
      <c r="AG420" s="941"/>
      <c r="AH420" s="941"/>
      <c r="AI420" s="941"/>
      <c r="AJ420" s="941"/>
      <c r="AK420" s="941"/>
      <c r="AL420" s="941"/>
      <c r="AM420" s="941"/>
      <c r="AN420" s="941"/>
      <c r="AO420" s="942"/>
    </row>
    <row r="421" spans="2:41" ht="3.6" customHeight="1" outlineLevel="1" x14ac:dyDescent="0.45">
      <c r="B421" s="173"/>
      <c r="C421" s="172"/>
      <c r="D421" s="172"/>
      <c r="E421" s="172"/>
      <c r="F421" s="172"/>
      <c r="G421" s="172"/>
      <c r="H421" s="172"/>
      <c r="I421" s="171"/>
      <c r="J421" s="173"/>
      <c r="K421" s="172"/>
      <c r="L421" s="172"/>
      <c r="M421" s="171"/>
      <c r="N421" s="173"/>
      <c r="O421" s="172"/>
      <c r="P421" s="172"/>
      <c r="Q421" s="171"/>
      <c r="R421" s="173"/>
      <c r="S421" s="172"/>
      <c r="T421" s="172"/>
      <c r="U421" s="172"/>
      <c r="V421" s="172"/>
      <c r="W421" s="172"/>
      <c r="X421" s="172"/>
      <c r="Y421" s="172"/>
      <c r="Z421" s="172"/>
      <c r="AA421" s="171"/>
      <c r="AB421" s="173"/>
      <c r="AC421" s="172"/>
      <c r="AD421" s="172"/>
      <c r="AE421" s="171"/>
      <c r="AF421" s="172"/>
      <c r="AG421" s="172"/>
      <c r="AH421" s="172"/>
      <c r="AI421" s="172"/>
      <c r="AJ421" s="172"/>
      <c r="AK421" s="172"/>
      <c r="AL421" s="172"/>
      <c r="AM421" s="172"/>
      <c r="AN421" s="172"/>
      <c r="AO421" s="171"/>
    </row>
    <row r="422" spans="2:41" ht="13.35" customHeight="1" outlineLevel="1" x14ac:dyDescent="0.45">
      <c r="B422" s="167" t="s">
        <v>764</v>
      </c>
      <c r="I422" s="166"/>
      <c r="J422" s="167"/>
      <c r="M422" s="166"/>
      <c r="N422" s="167" t="s">
        <v>717</v>
      </c>
      <c r="Q422" s="166"/>
      <c r="R422" s="167"/>
      <c r="S422" s="917" t="str">
        <f>IF(変更_3!J39&lt;&gt;"",コードマスタ!C3,"")</f>
        <v/>
      </c>
      <c r="T422" s="943"/>
      <c r="U422" s="943"/>
      <c r="V422" s="943"/>
      <c r="W422" s="943"/>
      <c r="X422" s="943"/>
      <c r="Y422" s="943"/>
      <c r="Z422" s="943"/>
      <c r="AA422" s="918"/>
      <c r="AB422" s="167" t="s">
        <v>615</v>
      </c>
      <c r="AE422" s="166"/>
      <c r="AF422" s="167"/>
      <c r="AG422" s="917" t="str">
        <f>IF(変更_3!J47="☑",コードマスタ!D3,IF(変更_3!O47="☑",コードマスタ!D4,""))</f>
        <v/>
      </c>
      <c r="AH422" s="943"/>
      <c r="AI422" s="943"/>
      <c r="AJ422" s="943"/>
      <c r="AK422" s="943"/>
      <c r="AL422" s="943"/>
      <c r="AM422" s="943"/>
      <c r="AN422" s="943"/>
      <c r="AO422" s="918"/>
    </row>
    <row r="423" spans="2:41" ht="3.6" customHeight="1" outlineLevel="1" x14ac:dyDescent="0.45">
      <c r="B423" s="167"/>
      <c r="I423" s="166"/>
      <c r="J423" s="167"/>
      <c r="M423" s="166"/>
      <c r="N423" s="161"/>
      <c r="O423" s="160"/>
      <c r="P423" s="160"/>
      <c r="Q423" s="159"/>
      <c r="R423" s="161"/>
      <c r="S423" s="160"/>
      <c r="T423" s="160"/>
      <c r="U423" s="160"/>
      <c r="V423" s="160"/>
      <c r="W423" s="160"/>
      <c r="X423" s="160"/>
      <c r="Y423" s="160"/>
      <c r="Z423" s="160"/>
      <c r="AA423" s="159"/>
      <c r="AB423" s="161"/>
      <c r="AC423" s="160"/>
      <c r="AD423" s="160"/>
      <c r="AE423" s="159"/>
      <c r="AF423" s="160"/>
      <c r="AG423" s="160"/>
      <c r="AH423" s="160"/>
      <c r="AI423" s="160"/>
      <c r="AJ423" s="160"/>
      <c r="AK423" s="160"/>
      <c r="AL423" s="160"/>
      <c r="AM423" s="160"/>
      <c r="AN423" s="160"/>
      <c r="AO423" s="159"/>
    </row>
    <row r="424" spans="2:41" ht="3.6" customHeight="1" outlineLevel="1" x14ac:dyDescent="0.45">
      <c r="B424" s="167"/>
      <c r="I424" s="166"/>
      <c r="J424" s="167"/>
      <c r="M424" s="166"/>
      <c r="N424" s="173"/>
      <c r="O424" s="172"/>
      <c r="P424" s="172"/>
      <c r="Q424" s="171"/>
      <c r="R424" s="173"/>
      <c r="S424" s="172"/>
      <c r="T424" s="172"/>
      <c r="U424" s="172"/>
      <c r="V424" s="172"/>
      <c r="W424" s="172"/>
      <c r="X424" s="172"/>
      <c r="Y424" s="172"/>
      <c r="Z424" s="172"/>
      <c r="AA424" s="171"/>
      <c r="AB424" s="173"/>
      <c r="AC424" s="172"/>
      <c r="AD424" s="172"/>
      <c r="AE424" s="171"/>
      <c r="AF424" s="173"/>
      <c r="AG424" s="172"/>
      <c r="AH424" s="172"/>
      <c r="AI424" s="172"/>
      <c r="AJ424" s="172"/>
      <c r="AK424" s="172"/>
      <c r="AL424" s="172"/>
      <c r="AM424" s="172"/>
      <c r="AN424" s="172"/>
      <c r="AO424" s="171"/>
    </row>
    <row r="425" spans="2:41" ht="13.35" customHeight="1" outlineLevel="1" x14ac:dyDescent="0.45">
      <c r="B425" s="167"/>
      <c r="I425" s="166"/>
      <c r="J425" s="167"/>
      <c r="M425" s="166"/>
      <c r="N425" s="167" t="s">
        <v>716</v>
      </c>
      <c r="Q425" s="166"/>
      <c r="R425" s="167"/>
      <c r="S425" s="919"/>
      <c r="T425" s="921"/>
      <c r="V425" s="190"/>
      <c r="W425" s="115" t="s">
        <v>76</v>
      </c>
      <c r="X425" s="190"/>
      <c r="Y425" s="115" t="s">
        <v>77</v>
      </c>
      <c r="Z425" s="190"/>
      <c r="AA425" s="166" t="s">
        <v>78</v>
      </c>
      <c r="AB425" s="167" t="s">
        <v>715</v>
      </c>
      <c r="AE425" s="166"/>
      <c r="AF425" s="167"/>
      <c r="AG425" s="919"/>
      <c r="AH425" s="921"/>
      <c r="AJ425" s="190"/>
      <c r="AK425" s="115" t="s">
        <v>76</v>
      </c>
      <c r="AL425" s="190"/>
      <c r="AM425" s="115" t="s">
        <v>77</v>
      </c>
      <c r="AN425" s="190"/>
      <c r="AO425" s="166" t="s">
        <v>78</v>
      </c>
    </row>
    <row r="426" spans="2:41" ht="3.6" customHeight="1" outlineLevel="1" x14ac:dyDescent="0.45">
      <c r="B426" s="167"/>
      <c r="I426" s="166"/>
      <c r="J426" s="167"/>
      <c r="M426" s="166"/>
      <c r="N426" s="161"/>
      <c r="O426" s="160"/>
      <c r="P426" s="160"/>
      <c r="Q426" s="159"/>
      <c r="R426" s="161"/>
      <c r="S426" s="160"/>
      <c r="T426" s="160"/>
      <c r="U426" s="160"/>
      <c r="V426" s="160"/>
      <c r="W426" s="160"/>
      <c r="X426" s="160"/>
      <c r="Y426" s="160"/>
      <c r="Z426" s="160"/>
      <c r="AA426" s="159"/>
      <c r="AB426" s="161"/>
      <c r="AC426" s="160"/>
      <c r="AD426" s="160"/>
      <c r="AE426" s="159"/>
      <c r="AF426" s="161"/>
      <c r="AG426" s="160"/>
      <c r="AH426" s="160"/>
      <c r="AI426" s="160"/>
      <c r="AJ426" s="160"/>
      <c r="AK426" s="160"/>
      <c r="AL426" s="160"/>
      <c r="AM426" s="160"/>
      <c r="AN426" s="160"/>
      <c r="AO426" s="159"/>
    </row>
    <row r="427" spans="2:41" ht="3.6" customHeight="1" outlineLevel="1" x14ac:dyDescent="0.45">
      <c r="B427" s="167"/>
      <c r="I427" s="166"/>
      <c r="J427" s="167"/>
      <c r="M427" s="166"/>
      <c r="N427" s="173"/>
      <c r="O427" s="172"/>
      <c r="P427" s="172"/>
      <c r="Q427" s="171"/>
      <c r="R427" s="922" t="str">
        <f>IF(変更_3!J39&lt;&gt;"",変更_3!J39,"")</f>
        <v/>
      </c>
      <c r="S427" s="923"/>
      <c r="T427" s="923"/>
      <c r="U427" s="923"/>
      <c r="V427" s="923"/>
      <c r="W427" s="923"/>
      <c r="X427" s="923"/>
      <c r="Y427" s="923"/>
      <c r="Z427" s="923"/>
      <c r="AA427" s="923"/>
      <c r="AB427" s="923"/>
      <c r="AC427" s="923"/>
      <c r="AD427" s="923"/>
      <c r="AE427" s="923"/>
      <c r="AF427" s="923"/>
      <c r="AG427" s="923"/>
      <c r="AH427" s="923"/>
      <c r="AI427" s="923"/>
      <c r="AJ427" s="924"/>
      <c r="AK427" s="172"/>
      <c r="AL427" s="172"/>
      <c r="AM427" s="172"/>
      <c r="AN427" s="172"/>
      <c r="AO427" s="171"/>
    </row>
    <row r="428" spans="2:41" ht="13.35" customHeight="1" outlineLevel="1" x14ac:dyDescent="0.45">
      <c r="B428" s="167"/>
      <c r="I428" s="166"/>
      <c r="J428" s="167"/>
      <c r="M428" s="166"/>
      <c r="N428" s="167" t="s">
        <v>50</v>
      </c>
      <c r="Q428" s="166"/>
      <c r="R428" s="911"/>
      <c r="S428" s="912"/>
      <c r="T428" s="912"/>
      <c r="U428" s="912"/>
      <c r="V428" s="912"/>
      <c r="W428" s="912"/>
      <c r="X428" s="912"/>
      <c r="Y428" s="912"/>
      <c r="Z428" s="912"/>
      <c r="AA428" s="912"/>
      <c r="AB428" s="912"/>
      <c r="AC428" s="912"/>
      <c r="AD428" s="912"/>
      <c r="AE428" s="912"/>
      <c r="AF428" s="912"/>
      <c r="AG428" s="912"/>
      <c r="AH428" s="912"/>
      <c r="AI428" s="912"/>
      <c r="AJ428" s="913"/>
      <c r="AL428" s="189" t="s">
        <v>651</v>
      </c>
      <c r="AM428" s="115" t="s">
        <v>714</v>
      </c>
      <c r="AO428" s="166"/>
    </row>
    <row r="429" spans="2:41" ht="3.6" customHeight="1" outlineLevel="1" x14ac:dyDescent="0.45">
      <c r="B429" s="167"/>
      <c r="I429" s="166"/>
      <c r="J429" s="167"/>
      <c r="M429" s="166"/>
      <c r="N429" s="161"/>
      <c r="O429" s="160"/>
      <c r="P429" s="160"/>
      <c r="Q429" s="159"/>
      <c r="R429" s="914"/>
      <c r="S429" s="915"/>
      <c r="T429" s="915"/>
      <c r="U429" s="915"/>
      <c r="V429" s="915"/>
      <c r="W429" s="915"/>
      <c r="X429" s="915"/>
      <c r="Y429" s="915"/>
      <c r="Z429" s="915"/>
      <c r="AA429" s="915"/>
      <c r="AB429" s="915"/>
      <c r="AC429" s="915"/>
      <c r="AD429" s="915"/>
      <c r="AE429" s="915"/>
      <c r="AF429" s="915"/>
      <c r="AG429" s="915"/>
      <c r="AH429" s="915"/>
      <c r="AI429" s="915"/>
      <c r="AJ429" s="916"/>
      <c r="AK429" s="160"/>
      <c r="AL429" s="160"/>
      <c r="AM429" s="160"/>
      <c r="AN429" s="160"/>
      <c r="AO429" s="159"/>
    </row>
    <row r="430" spans="2:41" ht="3.6" customHeight="1" outlineLevel="1" x14ac:dyDescent="0.45">
      <c r="B430" s="167"/>
      <c r="I430" s="166"/>
      <c r="J430" s="167"/>
      <c r="M430" s="166"/>
      <c r="N430" s="173"/>
      <c r="O430" s="172"/>
      <c r="P430" s="172"/>
      <c r="Q430" s="171"/>
      <c r="R430" s="922" t="str">
        <f>ASC(PHONETIC(変更_3!J38))</f>
        <v/>
      </c>
      <c r="S430" s="923"/>
      <c r="T430" s="923"/>
      <c r="U430" s="923"/>
      <c r="V430" s="923"/>
      <c r="W430" s="923"/>
      <c r="X430" s="923"/>
      <c r="Y430" s="923"/>
      <c r="Z430" s="923"/>
      <c r="AA430" s="923"/>
      <c r="AB430" s="923"/>
      <c r="AC430" s="923"/>
      <c r="AD430" s="923"/>
      <c r="AE430" s="923"/>
      <c r="AF430" s="923"/>
      <c r="AG430" s="923"/>
      <c r="AH430" s="923"/>
      <c r="AI430" s="923"/>
      <c r="AJ430" s="923"/>
      <c r="AK430" s="923"/>
      <c r="AL430" s="923"/>
      <c r="AM430" s="923"/>
      <c r="AN430" s="923"/>
      <c r="AO430" s="924"/>
    </row>
    <row r="431" spans="2:41" ht="13.35" customHeight="1" outlineLevel="1" x14ac:dyDescent="0.45">
      <c r="B431" s="167"/>
      <c r="I431" s="166"/>
      <c r="J431" s="167"/>
      <c r="M431" s="166"/>
      <c r="N431" s="167" t="s">
        <v>713</v>
      </c>
      <c r="Q431" s="166"/>
      <c r="R431" s="911"/>
      <c r="S431" s="912"/>
      <c r="T431" s="912"/>
      <c r="U431" s="912"/>
      <c r="V431" s="912"/>
      <c r="W431" s="912"/>
      <c r="X431" s="912"/>
      <c r="Y431" s="912"/>
      <c r="Z431" s="912"/>
      <c r="AA431" s="912"/>
      <c r="AB431" s="912"/>
      <c r="AC431" s="912"/>
      <c r="AD431" s="912"/>
      <c r="AE431" s="912"/>
      <c r="AF431" s="912"/>
      <c r="AG431" s="912"/>
      <c r="AH431" s="912"/>
      <c r="AI431" s="912"/>
      <c r="AJ431" s="912"/>
      <c r="AK431" s="912"/>
      <c r="AL431" s="912"/>
      <c r="AM431" s="912"/>
      <c r="AN431" s="912"/>
      <c r="AO431" s="913"/>
    </row>
    <row r="432" spans="2:41" ht="3.6" customHeight="1" outlineLevel="1" x14ac:dyDescent="0.45">
      <c r="B432" s="167"/>
      <c r="I432" s="166"/>
      <c r="J432" s="167"/>
      <c r="M432" s="166"/>
      <c r="N432" s="167"/>
      <c r="Q432" s="166"/>
      <c r="R432" s="914"/>
      <c r="S432" s="915"/>
      <c r="T432" s="915"/>
      <c r="U432" s="915"/>
      <c r="V432" s="915"/>
      <c r="W432" s="915"/>
      <c r="X432" s="915"/>
      <c r="Y432" s="915"/>
      <c r="Z432" s="915"/>
      <c r="AA432" s="915"/>
      <c r="AB432" s="915"/>
      <c r="AC432" s="915"/>
      <c r="AD432" s="915"/>
      <c r="AE432" s="915"/>
      <c r="AF432" s="915"/>
      <c r="AG432" s="915"/>
      <c r="AH432" s="915"/>
      <c r="AI432" s="915"/>
      <c r="AJ432" s="915"/>
      <c r="AK432" s="915"/>
      <c r="AL432" s="915"/>
      <c r="AM432" s="915"/>
      <c r="AN432" s="915"/>
      <c r="AO432" s="916"/>
    </row>
    <row r="433" spans="2:41" ht="3.6" customHeight="1" outlineLevel="1" x14ac:dyDescent="0.45">
      <c r="B433" s="167"/>
      <c r="I433" s="166"/>
      <c r="J433" s="167"/>
      <c r="N433" s="173"/>
      <c r="O433" s="172"/>
      <c r="P433" s="172"/>
      <c r="Q433" s="171"/>
      <c r="U433" s="934" t="str">
        <f>ASC(変更_3!M40)</f>
        <v/>
      </c>
      <c r="V433" s="935"/>
      <c r="W433" s="935"/>
      <c r="X433" s="962"/>
      <c r="Y433" s="172"/>
      <c r="Z433" s="965" t="str">
        <f>ASC(変更_3!P40)</f>
        <v/>
      </c>
      <c r="AA433" s="935"/>
      <c r="AB433" s="935"/>
      <c r="AC433" s="936"/>
      <c r="AG433" s="922" t="str">
        <f>IF(変更_3!M41&lt;&gt;"",変更_3!M41,"")</f>
        <v/>
      </c>
      <c r="AH433" s="923"/>
      <c r="AI433" s="923"/>
      <c r="AJ433" s="923"/>
      <c r="AK433" s="923"/>
      <c r="AL433" s="923"/>
      <c r="AM433" s="923"/>
      <c r="AN433" s="923"/>
      <c r="AO433" s="924"/>
    </row>
    <row r="434" spans="2:41" ht="13.35" customHeight="1" outlineLevel="1" x14ac:dyDescent="0.45">
      <c r="B434" s="167"/>
      <c r="I434" s="166"/>
      <c r="J434" s="167"/>
      <c r="N434" s="167"/>
      <c r="Q434" s="166"/>
      <c r="R434" s="115" t="s">
        <v>612</v>
      </c>
      <c r="U434" s="937"/>
      <c r="V434" s="938"/>
      <c r="W434" s="938"/>
      <c r="X434" s="963"/>
      <c r="Y434" s="179" t="s">
        <v>611</v>
      </c>
      <c r="Z434" s="966"/>
      <c r="AA434" s="938"/>
      <c r="AB434" s="938"/>
      <c r="AC434" s="939"/>
      <c r="AD434" s="115" t="s">
        <v>610</v>
      </c>
      <c r="AG434" s="911"/>
      <c r="AH434" s="912"/>
      <c r="AI434" s="912"/>
      <c r="AJ434" s="912"/>
      <c r="AK434" s="912"/>
      <c r="AL434" s="912"/>
      <c r="AM434" s="912"/>
      <c r="AN434" s="912"/>
      <c r="AO434" s="913"/>
    </row>
    <row r="435" spans="2:41" ht="3.6" customHeight="1" outlineLevel="1" x14ac:dyDescent="0.45">
      <c r="B435" s="167"/>
      <c r="I435" s="166"/>
      <c r="J435" s="167"/>
      <c r="N435" s="167"/>
      <c r="Q435" s="166"/>
      <c r="R435" s="160"/>
      <c r="S435" s="160"/>
      <c r="T435" s="160"/>
      <c r="U435" s="940"/>
      <c r="V435" s="941"/>
      <c r="W435" s="941"/>
      <c r="X435" s="964"/>
      <c r="Y435" s="160"/>
      <c r="Z435" s="967"/>
      <c r="AA435" s="941"/>
      <c r="AB435" s="941"/>
      <c r="AC435" s="942"/>
      <c r="AD435" s="160"/>
      <c r="AE435" s="160"/>
      <c r="AF435" s="160"/>
      <c r="AG435" s="914"/>
      <c r="AH435" s="915"/>
      <c r="AI435" s="915"/>
      <c r="AJ435" s="915"/>
      <c r="AK435" s="915"/>
      <c r="AL435" s="915"/>
      <c r="AM435" s="915"/>
      <c r="AN435" s="915"/>
      <c r="AO435" s="916"/>
    </row>
    <row r="436" spans="2:41" ht="3.6" customHeight="1" outlineLevel="1" x14ac:dyDescent="0.45">
      <c r="B436" s="167"/>
      <c r="I436" s="166"/>
      <c r="J436" s="167"/>
      <c r="N436" s="167"/>
      <c r="Q436" s="166"/>
      <c r="R436" s="172"/>
      <c r="S436" s="172"/>
      <c r="T436" s="171"/>
      <c r="U436" s="922" t="str">
        <f>IF(変更_3!U41&lt;&gt;"",変更_3!U41,"")</f>
        <v/>
      </c>
      <c r="V436" s="923"/>
      <c r="W436" s="923"/>
      <c r="X436" s="923"/>
      <c r="Y436" s="923"/>
      <c r="Z436" s="923"/>
      <c r="AA436" s="923"/>
      <c r="AB436" s="923"/>
      <c r="AC436" s="924"/>
      <c r="AD436" s="173"/>
      <c r="AE436" s="172"/>
      <c r="AF436" s="171"/>
      <c r="AG436" s="922" t="str">
        <f>IF(変更_3!M42&lt;&gt;"",変更_3!M42,"")</f>
        <v/>
      </c>
      <c r="AH436" s="923"/>
      <c r="AI436" s="923"/>
      <c r="AJ436" s="923"/>
      <c r="AK436" s="923"/>
      <c r="AL436" s="923"/>
      <c r="AM436" s="923"/>
      <c r="AN436" s="923"/>
      <c r="AO436" s="924"/>
    </row>
    <row r="437" spans="2:41" ht="13.35" customHeight="1" outlineLevel="1" x14ac:dyDescent="0.45">
      <c r="B437" s="167"/>
      <c r="I437" s="166"/>
      <c r="J437" s="167" t="s">
        <v>763</v>
      </c>
      <c r="N437" s="167" t="s">
        <v>48</v>
      </c>
      <c r="Q437" s="166"/>
      <c r="R437" s="115" t="s">
        <v>609</v>
      </c>
      <c r="T437" s="166"/>
      <c r="U437" s="911"/>
      <c r="V437" s="912"/>
      <c r="W437" s="912"/>
      <c r="X437" s="912"/>
      <c r="Y437" s="912"/>
      <c r="Z437" s="912"/>
      <c r="AA437" s="912"/>
      <c r="AB437" s="912"/>
      <c r="AC437" s="913"/>
      <c r="AD437" s="167" t="s">
        <v>8536</v>
      </c>
      <c r="AF437" s="166"/>
      <c r="AG437" s="911"/>
      <c r="AH437" s="912"/>
      <c r="AI437" s="912"/>
      <c r="AJ437" s="912"/>
      <c r="AK437" s="912"/>
      <c r="AL437" s="912"/>
      <c r="AM437" s="912"/>
      <c r="AN437" s="912"/>
      <c r="AO437" s="913"/>
    </row>
    <row r="438" spans="2:41" ht="3.6" customHeight="1" outlineLevel="1" x14ac:dyDescent="0.45">
      <c r="B438" s="167"/>
      <c r="I438" s="166"/>
      <c r="J438" s="167"/>
      <c r="N438" s="167"/>
      <c r="Q438" s="166"/>
      <c r="R438" s="160"/>
      <c r="S438" s="160"/>
      <c r="T438" s="159"/>
      <c r="U438" s="914"/>
      <c r="V438" s="915"/>
      <c r="W438" s="915"/>
      <c r="X438" s="915"/>
      <c r="Y438" s="915"/>
      <c r="Z438" s="915"/>
      <c r="AA438" s="915"/>
      <c r="AB438" s="915"/>
      <c r="AC438" s="916"/>
      <c r="AD438" s="161"/>
      <c r="AE438" s="160"/>
      <c r="AF438" s="159"/>
      <c r="AG438" s="914"/>
      <c r="AH438" s="915"/>
      <c r="AI438" s="915"/>
      <c r="AJ438" s="915"/>
      <c r="AK438" s="915"/>
      <c r="AL438" s="915"/>
      <c r="AM438" s="915"/>
      <c r="AN438" s="915"/>
      <c r="AO438" s="916"/>
    </row>
    <row r="439" spans="2:41" ht="3.6" customHeight="1" outlineLevel="1" x14ac:dyDescent="0.45">
      <c r="B439" s="167"/>
      <c r="I439" s="166"/>
      <c r="J439" s="167"/>
      <c r="N439" s="167"/>
      <c r="Q439" s="166"/>
      <c r="R439" s="172"/>
      <c r="S439" s="172"/>
      <c r="T439" s="171"/>
      <c r="U439" s="922" t="str">
        <f>IF(変更_3!U42&lt;&gt;"",変更_3!U42,"")</f>
        <v/>
      </c>
      <c r="V439" s="923"/>
      <c r="W439" s="923"/>
      <c r="X439" s="923"/>
      <c r="Y439" s="923"/>
      <c r="Z439" s="923"/>
      <c r="AA439" s="923"/>
      <c r="AB439" s="923"/>
      <c r="AC439" s="924"/>
      <c r="AD439" s="173"/>
      <c r="AE439" s="172"/>
      <c r="AF439" s="171"/>
      <c r="AG439" s="922" t="str">
        <f>IF(変更_3!M43&lt;&gt;"",変更_3!M43,"")</f>
        <v/>
      </c>
      <c r="AH439" s="923"/>
      <c r="AI439" s="923"/>
      <c r="AJ439" s="923"/>
      <c r="AK439" s="923"/>
      <c r="AL439" s="923"/>
      <c r="AM439" s="923"/>
      <c r="AN439" s="923"/>
      <c r="AO439" s="924"/>
    </row>
    <row r="440" spans="2:41" ht="13.35" customHeight="1" outlineLevel="1" x14ac:dyDescent="0.45">
      <c r="B440" s="167"/>
      <c r="I440" s="166"/>
      <c r="J440" s="167"/>
      <c r="K440" s="115" t="s">
        <v>718</v>
      </c>
      <c r="N440" s="167"/>
      <c r="Q440" s="166"/>
      <c r="R440" s="115" t="s">
        <v>608</v>
      </c>
      <c r="T440" s="166"/>
      <c r="U440" s="911"/>
      <c r="V440" s="912"/>
      <c r="W440" s="912"/>
      <c r="X440" s="912"/>
      <c r="Y440" s="912"/>
      <c r="Z440" s="912"/>
      <c r="AA440" s="912"/>
      <c r="AB440" s="912"/>
      <c r="AC440" s="913"/>
      <c r="AD440" s="167" t="s">
        <v>607</v>
      </c>
      <c r="AF440" s="166"/>
      <c r="AG440" s="911"/>
      <c r="AH440" s="912"/>
      <c r="AI440" s="912"/>
      <c r="AJ440" s="912"/>
      <c r="AK440" s="912"/>
      <c r="AL440" s="912"/>
      <c r="AM440" s="912"/>
      <c r="AN440" s="912"/>
      <c r="AO440" s="913"/>
    </row>
    <row r="441" spans="2:41" ht="3.6" customHeight="1" outlineLevel="1" x14ac:dyDescent="0.45">
      <c r="B441" s="167"/>
      <c r="I441" s="166"/>
      <c r="J441" s="167"/>
      <c r="N441" s="161"/>
      <c r="O441" s="160"/>
      <c r="P441" s="160"/>
      <c r="Q441" s="159"/>
      <c r="R441" s="160"/>
      <c r="S441" s="160"/>
      <c r="T441" s="159"/>
      <c r="U441" s="914"/>
      <c r="V441" s="915"/>
      <c r="W441" s="915"/>
      <c r="X441" s="915"/>
      <c r="Y441" s="915"/>
      <c r="Z441" s="915"/>
      <c r="AA441" s="915"/>
      <c r="AB441" s="915"/>
      <c r="AC441" s="916"/>
      <c r="AD441" s="161"/>
      <c r="AE441" s="160"/>
      <c r="AF441" s="159"/>
      <c r="AG441" s="914"/>
      <c r="AH441" s="915"/>
      <c r="AI441" s="915"/>
      <c r="AJ441" s="915"/>
      <c r="AK441" s="915"/>
      <c r="AL441" s="915"/>
      <c r="AM441" s="915"/>
      <c r="AN441" s="915"/>
      <c r="AO441" s="916"/>
    </row>
    <row r="442" spans="2:41" ht="3.6" customHeight="1" outlineLevel="1" x14ac:dyDescent="0.45">
      <c r="B442" s="167"/>
      <c r="I442" s="166"/>
      <c r="J442" s="167"/>
      <c r="M442" s="166"/>
      <c r="N442" s="167"/>
      <c r="Q442" s="166"/>
      <c r="R442" s="173"/>
      <c r="S442" s="172"/>
      <c r="T442" s="172"/>
      <c r="U442" s="172"/>
      <c r="V442" s="172"/>
      <c r="W442" s="172"/>
      <c r="X442" s="172"/>
      <c r="Y442" s="172"/>
      <c r="Z442" s="172"/>
      <c r="AA442" s="172"/>
      <c r="AB442" s="172"/>
      <c r="AC442" s="172"/>
      <c r="AD442" s="172"/>
      <c r="AE442" s="172"/>
      <c r="AF442" s="172"/>
      <c r="AG442" s="172"/>
      <c r="AH442" s="172"/>
      <c r="AI442" s="172"/>
      <c r="AJ442" s="172"/>
      <c r="AK442" s="172"/>
      <c r="AL442" s="172"/>
      <c r="AM442" s="172"/>
      <c r="AN442" s="172"/>
      <c r="AO442" s="171"/>
    </row>
    <row r="443" spans="2:41" ht="13.35" customHeight="1" outlineLevel="1" x14ac:dyDescent="0.45">
      <c r="B443" s="167"/>
      <c r="I443" s="166"/>
      <c r="J443" s="167"/>
      <c r="M443" s="166"/>
      <c r="N443" s="167" t="s">
        <v>712</v>
      </c>
      <c r="Q443" s="166"/>
      <c r="R443" s="167"/>
      <c r="S443" s="919"/>
      <c r="T443" s="921"/>
      <c r="V443" s="190"/>
      <c r="W443" s="115" t="s">
        <v>76</v>
      </c>
      <c r="X443" s="190"/>
      <c r="Y443" s="115" t="s">
        <v>77</v>
      </c>
      <c r="Z443" s="190"/>
      <c r="AA443" s="115" t="s">
        <v>78</v>
      </c>
      <c r="AO443" s="166"/>
    </row>
    <row r="444" spans="2:41" ht="3.6" customHeight="1" outlineLevel="1" x14ac:dyDescent="0.45">
      <c r="B444" s="167"/>
      <c r="I444" s="166"/>
      <c r="J444" s="167"/>
      <c r="M444" s="166"/>
      <c r="N444" s="167"/>
      <c r="Q444" s="166"/>
      <c r="R444" s="167"/>
      <c r="AO444" s="166"/>
    </row>
    <row r="445" spans="2:41" ht="3.6" customHeight="1" outlineLevel="1" x14ac:dyDescent="0.45">
      <c r="B445" s="167"/>
      <c r="I445" s="166"/>
      <c r="J445" s="167"/>
      <c r="M445" s="166"/>
      <c r="N445" s="173"/>
      <c r="O445" s="172"/>
      <c r="P445" s="172"/>
      <c r="Q445" s="172"/>
      <c r="R445" s="984" t="str">
        <f>ASC(変更_3!J44)</f>
        <v/>
      </c>
      <c r="S445" s="984" t="str">
        <f>ASC(変更_3!K44)</f>
        <v/>
      </c>
      <c r="T445" s="172"/>
      <c r="U445" s="984" t="str">
        <f>ASC(変更_3!M44)</f>
        <v/>
      </c>
      <c r="V445" s="173"/>
      <c r="W445" s="172"/>
      <c r="X445" s="172"/>
      <c r="Y445" s="172"/>
      <c r="Z445" s="172"/>
      <c r="AA445" s="171"/>
      <c r="AB445" s="173"/>
      <c r="AC445" s="172"/>
      <c r="AD445" s="172"/>
      <c r="AE445" s="172"/>
      <c r="AF445" s="172"/>
      <c r="AG445" s="171"/>
      <c r="AH445" s="977"/>
      <c r="AI445" s="980"/>
      <c r="AJ445" s="172"/>
      <c r="AK445" s="944"/>
      <c r="AL445" s="173"/>
      <c r="AM445" s="172"/>
      <c r="AN445" s="172"/>
      <c r="AO445" s="171"/>
    </row>
    <row r="446" spans="2:41" ht="13.35" customHeight="1" outlineLevel="1" x14ac:dyDescent="0.45">
      <c r="B446" s="167"/>
      <c r="I446" s="166"/>
      <c r="J446" s="167"/>
      <c r="M446" s="166"/>
      <c r="N446" s="167" t="s">
        <v>711</v>
      </c>
      <c r="R446" s="985"/>
      <c r="S446" s="985"/>
      <c r="T446" s="115" t="s">
        <v>65</v>
      </c>
      <c r="U446" s="985"/>
      <c r="V446" s="167" t="s">
        <v>64</v>
      </c>
      <c r="AA446" s="166"/>
      <c r="AB446" s="167" t="s">
        <v>710</v>
      </c>
      <c r="AH446" s="978"/>
      <c r="AI446" s="981"/>
      <c r="AJ446" s="115" t="s">
        <v>65</v>
      </c>
      <c r="AK446" s="945"/>
      <c r="AL446" s="167" t="s">
        <v>64</v>
      </c>
      <c r="AO446" s="166"/>
    </row>
    <row r="447" spans="2:41" ht="3.6" customHeight="1" outlineLevel="1" x14ac:dyDescent="0.45">
      <c r="B447" s="167"/>
      <c r="I447" s="166"/>
      <c r="J447" s="167"/>
      <c r="M447" s="166"/>
      <c r="N447" s="167"/>
      <c r="R447" s="986"/>
      <c r="S447" s="986"/>
      <c r="T447" s="160"/>
      <c r="U447" s="986"/>
      <c r="V447" s="161"/>
      <c r="W447" s="160"/>
      <c r="X447" s="160"/>
      <c r="Y447" s="160"/>
      <c r="Z447" s="160"/>
      <c r="AA447" s="159"/>
      <c r="AB447" s="161"/>
      <c r="AC447" s="160"/>
      <c r="AD447" s="160"/>
      <c r="AE447" s="160"/>
      <c r="AF447" s="160"/>
      <c r="AH447" s="979"/>
      <c r="AI447" s="982"/>
      <c r="AJ447" s="160"/>
      <c r="AK447" s="946"/>
      <c r="AL447" s="161"/>
      <c r="AM447" s="160"/>
      <c r="AN447" s="160"/>
      <c r="AO447" s="159"/>
    </row>
    <row r="448" spans="2:41" ht="3.6" customHeight="1" outlineLevel="1" x14ac:dyDescent="0.45">
      <c r="B448" s="167"/>
      <c r="I448" s="166"/>
      <c r="J448" s="167"/>
      <c r="N448" s="173"/>
      <c r="O448" s="172"/>
      <c r="P448" s="172"/>
      <c r="Q448" s="171"/>
      <c r="R448" s="977"/>
      <c r="S448" s="980"/>
      <c r="T448" s="172"/>
      <c r="U448" s="944"/>
      <c r="V448" s="173"/>
      <c r="W448" s="172"/>
      <c r="X448" s="172"/>
      <c r="Y448" s="172"/>
      <c r="Z448" s="169"/>
      <c r="AA448" s="174"/>
      <c r="AD448" s="172"/>
      <c r="AE448" s="172"/>
      <c r="AF448" s="172"/>
      <c r="AG448" s="175"/>
      <c r="AH448" s="175"/>
      <c r="AI448" s="175"/>
      <c r="AJ448" s="175"/>
      <c r="AK448" s="175"/>
      <c r="AL448" s="172"/>
      <c r="AM448" s="175"/>
      <c r="AN448" s="175"/>
      <c r="AO448" s="171"/>
    </row>
    <row r="449" spans="2:41" ht="13.35" customHeight="1" outlineLevel="1" x14ac:dyDescent="0.45">
      <c r="B449" s="167"/>
      <c r="I449" s="166"/>
      <c r="J449" s="167"/>
      <c r="N449" s="167" t="s">
        <v>709</v>
      </c>
      <c r="Q449" s="166"/>
      <c r="R449" s="978"/>
      <c r="S449" s="981"/>
      <c r="T449" s="115" t="s">
        <v>65</v>
      </c>
      <c r="U449" s="945"/>
      <c r="V449" s="167" t="s">
        <v>64</v>
      </c>
      <c r="Z449" s="169"/>
      <c r="AA449" s="168"/>
      <c r="AG449" s="169"/>
      <c r="AH449" s="169"/>
      <c r="AI449" s="169"/>
      <c r="AJ449" s="169"/>
      <c r="AK449" s="169"/>
      <c r="AM449" s="169"/>
      <c r="AN449" s="169"/>
      <c r="AO449" s="166"/>
    </row>
    <row r="450" spans="2:41" ht="3.6" customHeight="1" outlineLevel="1" x14ac:dyDescent="0.45">
      <c r="B450" s="167"/>
      <c r="I450" s="166"/>
      <c r="J450" s="167"/>
      <c r="N450" s="161"/>
      <c r="O450" s="160"/>
      <c r="P450" s="160"/>
      <c r="Q450" s="159"/>
      <c r="R450" s="979"/>
      <c r="S450" s="982"/>
      <c r="T450" s="160"/>
      <c r="U450" s="946"/>
      <c r="V450" s="161"/>
      <c r="W450" s="160"/>
      <c r="X450" s="160"/>
      <c r="Y450" s="160"/>
      <c r="Z450" s="163"/>
      <c r="AA450" s="162"/>
      <c r="AB450" s="160"/>
      <c r="AC450" s="160"/>
      <c r="AD450" s="160"/>
      <c r="AE450" s="160"/>
      <c r="AF450" s="160"/>
      <c r="AG450" s="163"/>
      <c r="AH450" s="163"/>
      <c r="AI450" s="163"/>
      <c r="AJ450" s="163"/>
      <c r="AK450" s="163"/>
      <c r="AL450" s="160"/>
      <c r="AM450" s="163"/>
      <c r="AN450" s="163"/>
      <c r="AO450" s="159"/>
    </row>
    <row r="451" spans="2:41" ht="3.6" customHeight="1" outlineLevel="1" x14ac:dyDescent="0.45">
      <c r="B451" s="167"/>
      <c r="I451" s="166"/>
      <c r="J451" s="167"/>
      <c r="M451" s="166"/>
      <c r="N451" s="167"/>
      <c r="Q451" s="166"/>
      <c r="R451" s="922" t="str">
        <f>ASC(変更_3!L48)</f>
        <v/>
      </c>
      <c r="S451" s="923"/>
      <c r="T451" s="923"/>
      <c r="U451" s="924"/>
      <c r="V451" s="911" t="str">
        <f>ASC(変更_3!P48)</f>
        <v/>
      </c>
      <c r="W451" s="913"/>
      <c r="X451" s="911" t="str">
        <f>ASC(変更_3!R48)</f>
        <v/>
      </c>
      <c r="Y451" s="912"/>
      <c r="Z451" s="912"/>
      <c r="AA451" s="913"/>
      <c r="AB451" s="167"/>
      <c r="AO451" s="166"/>
    </row>
    <row r="452" spans="2:41" ht="13.35" customHeight="1" outlineLevel="1" x14ac:dyDescent="0.45">
      <c r="B452" s="167"/>
      <c r="I452" s="166"/>
      <c r="M452" s="166"/>
      <c r="N452" s="167" t="s">
        <v>707</v>
      </c>
      <c r="Q452" s="166"/>
      <c r="R452" s="911"/>
      <c r="S452" s="912"/>
      <c r="T452" s="912"/>
      <c r="U452" s="913"/>
      <c r="V452" s="911"/>
      <c r="W452" s="913"/>
      <c r="X452" s="911"/>
      <c r="Y452" s="912"/>
      <c r="Z452" s="912"/>
      <c r="AA452" s="913"/>
      <c r="AB452" s="191" t="s">
        <v>706</v>
      </c>
      <c r="AO452" s="166"/>
    </row>
    <row r="453" spans="2:41" ht="3.6" customHeight="1" outlineLevel="1" x14ac:dyDescent="0.45">
      <c r="B453" s="167"/>
      <c r="I453" s="166"/>
      <c r="J453" s="167"/>
      <c r="M453" s="166"/>
      <c r="N453" s="167"/>
      <c r="Q453" s="166"/>
      <c r="R453" s="914"/>
      <c r="S453" s="915"/>
      <c r="T453" s="915"/>
      <c r="U453" s="916"/>
      <c r="V453" s="914"/>
      <c r="W453" s="916"/>
      <c r="X453" s="914"/>
      <c r="Y453" s="915"/>
      <c r="Z453" s="915"/>
      <c r="AA453" s="916"/>
      <c r="AB453" s="161"/>
      <c r="AC453" s="160"/>
      <c r="AD453" s="160"/>
      <c r="AE453" s="160"/>
      <c r="AF453" s="160"/>
      <c r="AG453" s="160"/>
      <c r="AH453" s="160"/>
      <c r="AI453" s="160"/>
      <c r="AJ453" s="160"/>
      <c r="AK453" s="160"/>
      <c r="AL453" s="160"/>
      <c r="AM453" s="160"/>
      <c r="AN453" s="160"/>
      <c r="AO453" s="159"/>
    </row>
    <row r="454" spans="2:41" ht="3.6" customHeight="1" outlineLevel="1" x14ac:dyDescent="0.45">
      <c r="B454" s="167"/>
      <c r="I454" s="166"/>
      <c r="J454" s="167"/>
      <c r="M454" s="166"/>
      <c r="N454" s="173"/>
      <c r="O454" s="172"/>
      <c r="P454" s="172"/>
      <c r="Q454" s="172"/>
      <c r="R454" s="173"/>
      <c r="S454" s="172"/>
      <c r="T454" s="172"/>
      <c r="U454" s="172"/>
      <c r="V454" s="172"/>
      <c r="W454" s="172"/>
      <c r="X454" s="172"/>
      <c r="Y454" s="172"/>
      <c r="Z454" s="172"/>
      <c r="AA454" s="171"/>
      <c r="AB454" s="173"/>
      <c r="AI454" s="166"/>
      <c r="AJ454" s="173"/>
      <c r="AK454" s="172"/>
      <c r="AL454" s="172"/>
      <c r="AM454" s="172"/>
      <c r="AN454" s="172"/>
      <c r="AO454" s="171"/>
    </row>
    <row r="455" spans="2:41" ht="13.35" customHeight="1" outlineLevel="1" x14ac:dyDescent="0.45">
      <c r="B455" s="167"/>
      <c r="I455" s="166"/>
      <c r="J455" s="167"/>
      <c r="M455" s="166"/>
      <c r="N455" s="167" t="s">
        <v>705</v>
      </c>
      <c r="R455" s="167"/>
      <c r="S455" s="917" t="str">
        <f>IF(変更_3!J50&lt;&gt;"",変更_3!J50,"")</f>
        <v/>
      </c>
      <c r="T455" s="918"/>
      <c r="V455" s="182" t="str">
        <f>ASC(変更_3!L50)</f>
        <v/>
      </c>
      <c r="W455" s="115" t="s">
        <v>76</v>
      </c>
      <c r="X455" s="182" t="str">
        <f>ASC(変更_3!N50)</f>
        <v/>
      </c>
      <c r="Y455" s="115" t="s">
        <v>77</v>
      </c>
      <c r="Z455" s="182" t="str">
        <f>ASC(変更_3!P50)</f>
        <v/>
      </c>
      <c r="AA455" s="115" t="s">
        <v>78</v>
      </c>
      <c r="AB455" s="167" t="s">
        <v>704</v>
      </c>
      <c r="AI455" s="166"/>
      <c r="AJ455" s="167"/>
      <c r="AK455" s="919"/>
      <c r="AL455" s="920"/>
      <c r="AM455" s="920"/>
      <c r="AN455" s="920"/>
      <c r="AO455" s="921"/>
    </row>
    <row r="456" spans="2:41" ht="3.6" customHeight="1" outlineLevel="1" x14ac:dyDescent="0.45">
      <c r="B456" s="167"/>
      <c r="I456" s="166"/>
      <c r="J456" s="167"/>
      <c r="M456" s="166"/>
      <c r="N456" s="167"/>
      <c r="R456" s="161"/>
      <c r="S456" s="160"/>
      <c r="T456" s="160"/>
      <c r="U456" s="160"/>
      <c r="V456" s="160"/>
      <c r="W456" s="160"/>
      <c r="X456" s="160"/>
      <c r="Y456" s="160"/>
      <c r="Z456" s="160"/>
      <c r="AA456" s="159"/>
      <c r="AB456" s="161"/>
      <c r="AC456" s="160"/>
      <c r="AD456" s="160"/>
      <c r="AE456" s="160"/>
      <c r="AF456" s="160"/>
      <c r="AG456" s="160"/>
      <c r="AH456" s="160"/>
      <c r="AI456" s="159"/>
      <c r="AJ456" s="161"/>
      <c r="AK456" s="160"/>
      <c r="AL456" s="160"/>
      <c r="AM456" s="160"/>
      <c r="AN456" s="160"/>
      <c r="AO456" s="159"/>
    </row>
    <row r="457" spans="2:41" ht="3.6" customHeight="1" outlineLevel="1" x14ac:dyDescent="0.45">
      <c r="B457" s="167"/>
      <c r="I457" s="166"/>
      <c r="J457" s="167"/>
      <c r="M457" s="166"/>
      <c r="N457" s="173"/>
      <c r="O457" s="172"/>
      <c r="P457" s="172"/>
      <c r="Q457" s="171"/>
      <c r="R457" s="925"/>
      <c r="S457" s="926"/>
      <c r="T457" s="926"/>
      <c r="U457" s="926"/>
      <c r="V457" s="926"/>
      <c r="W457" s="926"/>
      <c r="X457" s="926"/>
      <c r="Y457" s="926"/>
      <c r="Z457" s="926"/>
      <c r="AA457" s="926"/>
      <c r="AB457" s="926"/>
      <c r="AC457" s="926"/>
      <c r="AD457" s="926"/>
      <c r="AE457" s="926"/>
      <c r="AF457" s="926"/>
      <c r="AG457" s="926"/>
      <c r="AH457" s="926"/>
      <c r="AI457" s="926"/>
      <c r="AJ457" s="926"/>
      <c r="AK457" s="926"/>
      <c r="AL457" s="926"/>
      <c r="AM457" s="926"/>
      <c r="AN457" s="926"/>
      <c r="AO457" s="927"/>
    </row>
    <row r="458" spans="2:41" ht="13.35" customHeight="1" outlineLevel="1" x14ac:dyDescent="0.45">
      <c r="B458" s="167"/>
      <c r="I458" s="166"/>
      <c r="J458" s="167"/>
      <c r="M458" s="166"/>
      <c r="N458" s="167" t="s">
        <v>703</v>
      </c>
      <c r="Q458" s="166"/>
      <c r="R458" s="928"/>
      <c r="S458" s="929"/>
      <c r="T458" s="929"/>
      <c r="U458" s="929"/>
      <c r="V458" s="929"/>
      <c r="W458" s="929"/>
      <c r="X458" s="929"/>
      <c r="Y458" s="929"/>
      <c r="Z458" s="929"/>
      <c r="AA458" s="929"/>
      <c r="AB458" s="929"/>
      <c r="AC458" s="929"/>
      <c r="AD458" s="929"/>
      <c r="AE458" s="929"/>
      <c r="AF458" s="929"/>
      <c r="AG458" s="929"/>
      <c r="AH458" s="929"/>
      <c r="AI458" s="929"/>
      <c r="AJ458" s="929"/>
      <c r="AK458" s="929"/>
      <c r="AL458" s="929"/>
      <c r="AM458" s="929"/>
      <c r="AN458" s="929"/>
      <c r="AO458" s="930"/>
    </row>
    <row r="459" spans="2:41" ht="3.6" customHeight="1" outlineLevel="1" x14ac:dyDescent="0.45">
      <c r="B459" s="167"/>
      <c r="I459" s="166"/>
      <c r="J459" s="167"/>
      <c r="M459" s="166"/>
      <c r="N459" s="161"/>
      <c r="O459" s="160"/>
      <c r="P459" s="160"/>
      <c r="Q459" s="159"/>
      <c r="R459" s="931"/>
      <c r="S459" s="932"/>
      <c r="T459" s="932"/>
      <c r="U459" s="932"/>
      <c r="V459" s="932"/>
      <c r="W459" s="932"/>
      <c r="X459" s="932"/>
      <c r="Y459" s="932"/>
      <c r="Z459" s="932"/>
      <c r="AA459" s="932"/>
      <c r="AB459" s="932"/>
      <c r="AC459" s="932"/>
      <c r="AD459" s="932"/>
      <c r="AE459" s="932"/>
      <c r="AF459" s="932"/>
      <c r="AG459" s="932"/>
      <c r="AH459" s="932"/>
      <c r="AI459" s="932"/>
      <c r="AJ459" s="932"/>
      <c r="AK459" s="932"/>
      <c r="AL459" s="932"/>
      <c r="AM459" s="932"/>
      <c r="AN459" s="932"/>
      <c r="AO459" s="933"/>
    </row>
    <row r="460" spans="2:41" ht="3.6" customHeight="1" outlineLevel="1" x14ac:dyDescent="0.45">
      <c r="B460" s="167"/>
      <c r="I460" s="166"/>
      <c r="J460" s="173"/>
      <c r="K460" s="172"/>
      <c r="L460" s="172"/>
      <c r="M460" s="171"/>
      <c r="N460" s="173"/>
      <c r="O460" s="172"/>
      <c r="P460" s="172"/>
      <c r="Q460" s="171"/>
      <c r="R460" s="173"/>
      <c r="S460" s="172"/>
      <c r="T460" s="172"/>
      <c r="U460" s="172"/>
      <c r="V460" s="172"/>
      <c r="W460" s="172"/>
      <c r="X460" s="172"/>
      <c r="Y460" s="172"/>
      <c r="Z460" s="172"/>
      <c r="AA460" s="171"/>
      <c r="AB460" s="173"/>
      <c r="AC460" s="172"/>
      <c r="AD460" s="172"/>
      <c r="AE460" s="171"/>
      <c r="AF460" s="172"/>
      <c r="AG460" s="172"/>
      <c r="AH460" s="172"/>
      <c r="AI460" s="172"/>
      <c r="AJ460" s="172"/>
      <c r="AK460" s="172"/>
      <c r="AL460" s="172"/>
      <c r="AM460" s="172"/>
      <c r="AN460" s="172"/>
      <c r="AO460" s="171"/>
    </row>
    <row r="461" spans="2:41" ht="13.35" customHeight="1" outlineLevel="1" x14ac:dyDescent="0.45">
      <c r="B461" s="167"/>
      <c r="I461" s="166"/>
      <c r="J461" s="167"/>
      <c r="M461" s="166"/>
      <c r="N461" s="167" t="s">
        <v>717</v>
      </c>
      <c r="Q461" s="166"/>
      <c r="R461" s="167"/>
      <c r="S461" s="917" t="str">
        <f>IF(OR(許可申請_2!I8&lt;&gt;"",変更_3!AL39&lt;&gt;""),コードマスタ!C3,"")</f>
        <v/>
      </c>
      <c r="T461" s="943"/>
      <c r="U461" s="943"/>
      <c r="V461" s="943"/>
      <c r="W461" s="943"/>
      <c r="X461" s="943"/>
      <c r="Y461" s="943"/>
      <c r="Z461" s="943"/>
      <c r="AA461" s="918"/>
      <c r="AB461" s="167" t="s">
        <v>615</v>
      </c>
      <c r="AE461" s="166"/>
      <c r="AF461" s="167"/>
      <c r="AG461" s="917" t="str">
        <f>IF(OR(許可申請_2!I17="☑",変更_3!AL47="☑"),コードマスタ!D3,IF(OR(許可申請_2!N17="☑",変更_3!AQ47="☑"),コードマスタ!D4,""))</f>
        <v/>
      </c>
      <c r="AH461" s="943"/>
      <c r="AI461" s="943"/>
      <c r="AJ461" s="943"/>
      <c r="AK461" s="943"/>
      <c r="AL461" s="943"/>
      <c r="AM461" s="943"/>
      <c r="AN461" s="943"/>
      <c r="AO461" s="918"/>
    </row>
    <row r="462" spans="2:41" ht="3.6" customHeight="1" outlineLevel="1" x14ac:dyDescent="0.45">
      <c r="B462" s="167"/>
      <c r="I462" s="166"/>
      <c r="J462" s="167"/>
      <c r="M462" s="166"/>
      <c r="N462" s="161"/>
      <c r="O462" s="160"/>
      <c r="P462" s="160"/>
      <c r="Q462" s="159"/>
      <c r="R462" s="161"/>
      <c r="S462" s="160"/>
      <c r="T462" s="160"/>
      <c r="U462" s="160"/>
      <c r="V462" s="160"/>
      <c r="W462" s="160"/>
      <c r="X462" s="160"/>
      <c r="Y462" s="160"/>
      <c r="Z462" s="160"/>
      <c r="AA462" s="159"/>
      <c r="AB462" s="161"/>
      <c r="AC462" s="160"/>
      <c r="AD462" s="160"/>
      <c r="AE462" s="159"/>
      <c r="AF462" s="160"/>
      <c r="AG462" s="160"/>
      <c r="AH462" s="160"/>
      <c r="AI462" s="160"/>
      <c r="AJ462" s="160"/>
      <c r="AK462" s="160"/>
      <c r="AL462" s="160"/>
      <c r="AM462" s="160"/>
      <c r="AN462" s="160"/>
      <c r="AO462" s="159"/>
    </row>
    <row r="463" spans="2:41" ht="3.6" customHeight="1" outlineLevel="1" x14ac:dyDescent="0.45">
      <c r="B463" s="167"/>
      <c r="I463" s="166"/>
      <c r="J463" s="167"/>
      <c r="M463" s="166"/>
      <c r="N463" s="173"/>
      <c r="O463" s="172"/>
      <c r="P463" s="172"/>
      <c r="Q463" s="171"/>
      <c r="R463" s="173"/>
      <c r="S463" s="172"/>
      <c r="T463" s="172"/>
      <c r="U463" s="172"/>
      <c r="V463" s="172"/>
      <c r="W463" s="172"/>
      <c r="X463" s="172"/>
      <c r="Y463" s="172"/>
      <c r="Z463" s="172"/>
      <c r="AA463" s="171"/>
      <c r="AB463" s="173"/>
      <c r="AC463" s="172"/>
      <c r="AD463" s="172"/>
      <c r="AE463" s="171"/>
      <c r="AF463" s="173"/>
      <c r="AG463" s="172"/>
      <c r="AH463" s="172"/>
      <c r="AI463" s="172"/>
      <c r="AJ463" s="172"/>
      <c r="AK463" s="172"/>
      <c r="AL463" s="172"/>
      <c r="AM463" s="172"/>
      <c r="AN463" s="172"/>
      <c r="AO463" s="171"/>
    </row>
    <row r="464" spans="2:41" ht="13.35" customHeight="1" outlineLevel="1" x14ac:dyDescent="0.45">
      <c r="B464" s="167"/>
      <c r="I464" s="166"/>
      <c r="J464" s="167"/>
      <c r="M464" s="166"/>
      <c r="N464" s="167" t="s">
        <v>716</v>
      </c>
      <c r="Q464" s="166"/>
      <c r="R464" s="167"/>
      <c r="S464" s="919"/>
      <c r="T464" s="921"/>
      <c r="V464" s="190"/>
      <c r="W464" s="115" t="s">
        <v>76</v>
      </c>
      <c r="X464" s="190"/>
      <c r="Y464" s="115" t="s">
        <v>77</v>
      </c>
      <c r="Z464" s="190"/>
      <c r="AA464" s="166" t="s">
        <v>78</v>
      </c>
      <c r="AB464" s="167" t="s">
        <v>715</v>
      </c>
      <c r="AE464" s="166"/>
      <c r="AF464" s="167"/>
      <c r="AG464" s="919"/>
      <c r="AH464" s="921"/>
      <c r="AJ464" s="190"/>
      <c r="AK464" s="115" t="s">
        <v>76</v>
      </c>
      <c r="AL464" s="190"/>
      <c r="AM464" s="115" t="s">
        <v>77</v>
      </c>
      <c r="AN464" s="190"/>
      <c r="AO464" s="166" t="s">
        <v>78</v>
      </c>
    </row>
    <row r="465" spans="2:41" ht="3.6" customHeight="1" outlineLevel="1" x14ac:dyDescent="0.45">
      <c r="B465" s="167"/>
      <c r="I465" s="166"/>
      <c r="J465" s="167"/>
      <c r="M465" s="166"/>
      <c r="N465" s="161"/>
      <c r="O465" s="160"/>
      <c r="P465" s="160"/>
      <c r="Q465" s="159"/>
      <c r="R465" s="161"/>
      <c r="S465" s="160"/>
      <c r="T465" s="160"/>
      <c r="U465" s="160"/>
      <c r="V465" s="160"/>
      <c r="W465" s="160"/>
      <c r="X465" s="160"/>
      <c r="Y465" s="160"/>
      <c r="Z465" s="160"/>
      <c r="AA465" s="159"/>
      <c r="AB465" s="161"/>
      <c r="AC465" s="160"/>
      <c r="AD465" s="160"/>
      <c r="AE465" s="159"/>
      <c r="AF465" s="161"/>
      <c r="AG465" s="160"/>
      <c r="AH465" s="160"/>
      <c r="AI465" s="160"/>
      <c r="AJ465" s="160"/>
      <c r="AK465" s="160"/>
      <c r="AL465" s="160"/>
      <c r="AM465" s="160"/>
      <c r="AN465" s="160"/>
      <c r="AO465" s="159"/>
    </row>
    <row r="466" spans="2:41" ht="3.6" customHeight="1" outlineLevel="1" x14ac:dyDescent="0.45">
      <c r="B466" s="167"/>
      <c r="I466" s="166"/>
      <c r="J466" s="167"/>
      <c r="M466" s="166"/>
      <c r="N466" s="173"/>
      <c r="O466" s="172"/>
      <c r="P466" s="172"/>
      <c r="Q466" s="171"/>
      <c r="R466" s="922" t="str">
        <f>許可申請_2!I8&amp;変更_3!AL39</f>
        <v/>
      </c>
      <c r="S466" s="923"/>
      <c r="T466" s="923"/>
      <c r="U466" s="923"/>
      <c r="V466" s="923"/>
      <c r="W466" s="923"/>
      <c r="X466" s="923"/>
      <c r="Y466" s="923"/>
      <c r="Z466" s="923"/>
      <c r="AA466" s="923"/>
      <c r="AB466" s="923"/>
      <c r="AC466" s="923"/>
      <c r="AD466" s="923"/>
      <c r="AE466" s="923"/>
      <c r="AF466" s="923"/>
      <c r="AG466" s="923"/>
      <c r="AH466" s="923"/>
      <c r="AI466" s="923"/>
      <c r="AJ466" s="924"/>
      <c r="AK466" s="172"/>
      <c r="AL466" s="172"/>
      <c r="AM466" s="172"/>
      <c r="AN466" s="172"/>
      <c r="AO466" s="171"/>
    </row>
    <row r="467" spans="2:41" ht="13.35" customHeight="1" outlineLevel="1" x14ac:dyDescent="0.45">
      <c r="B467" s="167"/>
      <c r="I467" s="166"/>
      <c r="J467" s="167"/>
      <c r="M467" s="166"/>
      <c r="N467" s="167" t="s">
        <v>50</v>
      </c>
      <c r="Q467" s="166"/>
      <c r="R467" s="911"/>
      <c r="S467" s="912"/>
      <c r="T467" s="912"/>
      <c r="U467" s="912"/>
      <c r="V467" s="912"/>
      <c r="W467" s="912"/>
      <c r="X467" s="912"/>
      <c r="Y467" s="912"/>
      <c r="Z467" s="912"/>
      <c r="AA467" s="912"/>
      <c r="AB467" s="912"/>
      <c r="AC467" s="912"/>
      <c r="AD467" s="912"/>
      <c r="AE467" s="912"/>
      <c r="AF467" s="912"/>
      <c r="AG467" s="912"/>
      <c r="AH467" s="912"/>
      <c r="AI467" s="912"/>
      <c r="AJ467" s="913"/>
      <c r="AL467" s="189" t="s">
        <v>651</v>
      </c>
      <c r="AM467" s="115" t="s">
        <v>714</v>
      </c>
      <c r="AO467" s="166"/>
    </row>
    <row r="468" spans="2:41" ht="3.6" customHeight="1" outlineLevel="1" x14ac:dyDescent="0.45">
      <c r="B468" s="167"/>
      <c r="I468" s="166"/>
      <c r="J468" s="167"/>
      <c r="M468" s="166"/>
      <c r="N468" s="161"/>
      <c r="O468" s="160"/>
      <c r="P468" s="160"/>
      <c r="Q468" s="159"/>
      <c r="R468" s="914"/>
      <c r="S468" s="915"/>
      <c r="T468" s="915"/>
      <c r="U468" s="915"/>
      <c r="V468" s="915"/>
      <c r="W468" s="915"/>
      <c r="X468" s="915"/>
      <c r="Y468" s="915"/>
      <c r="Z468" s="915"/>
      <c r="AA468" s="915"/>
      <c r="AB468" s="915"/>
      <c r="AC468" s="915"/>
      <c r="AD468" s="915"/>
      <c r="AE468" s="915"/>
      <c r="AF468" s="915"/>
      <c r="AG468" s="915"/>
      <c r="AH468" s="915"/>
      <c r="AI468" s="915"/>
      <c r="AJ468" s="916"/>
      <c r="AK468" s="160"/>
      <c r="AL468" s="160"/>
      <c r="AM468" s="160"/>
      <c r="AN468" s="160"/>
      <c r="AO468" s="159"/>
    </row>
    <row r="469" spans="2:41" ht="3.6" customHeight="1" outlineLevel="1" x14ac:dyDescent="0.45">
      <c r="B469" s="167"/>
      <c r="I469" s="166"/>
      <c r="J469" s="167"/>
      <c r="M469" s="166"/>
      <c r="N469" s="173"/>
      <c r="O469" s="172"/>
      <c r="P469" s="172"/>
      <c r="Q469" s="171"/>
      <c r="R469" s="983" t="str">
        <f>ASC(PHONETIC(許可申請_2!I7))&amp;ASC(PHONETIC(変更_3!AL38))</f>
        <v/>
      </c>
      <c r="S469" s="923"/>
      <c r="T469" s="923"/>
      <c r="U469" s="923"/>
      <c r="V469" s="923"/>
      <c r="W469" s="923"/>
      <c r="X469" s="923"/>
      <c r="Y469" s="923"/>
      <c r="Z469" s="923"/>
      <c r="AA469" s="923"/>
      <c r="AB469" s="923"/>
      <c r="AC469" s="923"/>
      <c r="AD469" s="923"/>
      <c r="AE469" s="923"/>
      <c r="AF469" s="923"/>
      <c r="AG469" s="923"/>
      <c r="AH469" s="923"/>
      <c r="AI469" s="923"/>
      <c r="AJ469" s="923"/>
      <c r="AK469" s="923"/>
      <c r="AL469" s="923"/>
      <c r="AM469" s="923"/>
      <c r="AN469" s="923"/>
      <c r="AO469" s="924"/>
    </row>
    <row r="470" spans="2:41" ht="13.35" customHeight="1" outlineLevel="1" x14ac:dyDescent="0.45">
      <c r="B470" s="167"/>
      <c r="I470" s="166"/>
      <c r="J470" s="167"/>
      <c r="M470" s="166"/>
      <c r="N470" s="167" t="s">
        <v>713</v>
      </c>
      <c r="Q470" s="166"/>
      <c r="R470" s="911"/>
      <c r="S470" s="912"/>
      <c r="T470" s="912"/>
      <c r="U470" s="912"/>
      <c r="V470" s="912"/>
      <c r="W470" s="912"/>
      <c r="X470" s="912"/>
      <c r="Y470" s="912"/>
      <c r="Z470" s="912"/>
      <c r="AA470" s="912"/>
      <c r="AB470" s="912"/>
      <c r="AC470" s="912"/>
      <c r="AD470" s="912"/>
      <c r="AE470" s="912"/>
      <c r="AF470" s="912"/>
      <c r="AG470" s="912"/>
      <c r="AH470" s="912"/>
      <c r="AI470" s="912"/>
      <c r="AJ470" s="912"/>
      <c r="AK470" s="912"/>
      <c r="AL470" s="912"/>
      <c r="AM470" s="912"/>
      <c r="AN470" s="912"/>
      <c r="AO470" s="913"/>
    </row>
    <row r="471" spans="2:41" ht="3.6" customHeight="1" outlineLevel="1" x14ac:dyDescent="0.45">
      <c r="B471" s="167"/>
      <c r="I471" s="166"/>
      <c r="J471" s="167"/>
      <c r="M471" s="166"/>
      <c r="N471" s="167"/>
      <c r="Q471" s="166"/>
      <c r="R471" s="914"/>
      <c r="S471" s="915"/>
      <c r="T471" s="915"/>
      <c r="U471" s="915"/>
      <c r="V471" s="915"/>
      <c r="W471" s="915"/>
      <c r="X471" s="915"/>
      <c r="Y471" s="915"/>
      <c r="Z471" s="915"/>
      <c r="AA471" s="915"/>
      <c r="AB471" s="915"/>
      <c r="AC471" s="915"/>
      <c r="AD471" s="915"/>
      <c r="AE471" s="915"/>
      <c r="AF471" s="915"/>
      <c r="AG471" s="915"/>
      <c r="AH471" s="915"/>
      <c r="AI471" s="915"/>
      <c r="AJ471" s="915"/>
      <c r="AK471" s="915"/>
      <c r="AL471" s="915"/>
      <c r="AM471" s="915"/>
      <c r="AN471" s="915"/>
      <c r="AO471" s="916"/>
    </row>
    <row r="472" spans="2:41" ht="3.6" customHeight="1" outlineLevel="1" x14ac:dyDescent="0.45">
      <c r="B472" s="167"/>
      <c r="I472" s="166"/>
      <c r="J472" s="167"/>
      <c r="N472" s="173"/>
      <c r="O472" s="172"/>
      <c r="P472" s="172"/>
      <c r="Q472" s="171"/>
      <c r="U472" s="1012" t="str">
        <f>ASC(許可申請_2!L9)&amp;ASC(変更_3!AO40)</f>
        <v/>
      </c>
      <c r="V472" s="935"/>
      <c r="W472" s="935"/>
      <c r="X472" s="962"/>
      <c r="Y472" s="172"/>
      <c r="Z472" s="1017" t="str">
        <f>ASC(許可申請_2!O9)&amp;ASC(変更_3!AR40)</f>
        <v/>
      </c>
      <c r="AA472" s="935"/>
      <c r="AB472" s="935"/>
      <c r="AC472" s="936"/>
      <c r="AG472" s="983" t="str">
        <f>許可申請_2!L10&amp;変更_3!AO41</f>
        <v/>
      </c>
      <c r="AH472" s="923"/>
      <c r="AI472" s="923"/>
      <c r="AJ472" s="923"/>
      <c r="AK472" s="923"/>
      <c r="AL472" s="923"/>
      <c r="AM472" s="923"/>
      <c r="AN472" s="923"/>
      <c r="AO472" s="924"/>
    </row>
    <row r="473" spans="2:41" ht="13.35" customHeight="1" outlineLevel="1" x14ac:dyDescent="0.45">
      <c r="B473" s="167"/>
      <c r="I473" s="166"/>
      <c r="J473" s="167"/>
      <c r="N473" s="167"/>
      <c r="Q473" s="166"/>
      <c r="R473" s="115" t="s">
        <v>612</v>
      </c>
      <c r="U473" s="937"/>
      <c r="V473" s="938"/>
      <c r="W473" s="938"/>
      <c r="X473" s="963"/>
      <c r="Y473" s="179" t="s">
        <v>611</v>
      </c>
      <c r="Z473" s="966"/>
      <c r="AA473" s="938"/>
      <c r="AB473" s="938"/>
      <c r="AC473" s="939"/>
      <c r="AD473" s="115" t="s">
        <v>610</v>
      </c>
      <c r="AG473" s="911"/>
      <c r="AH473" s="912"/>
      <c r="AI473" s="912"/>
      <c r="AJ473" s="912"/>
      <c r="AK473" s="912"/>
      <c r="AL473" s="912"/>
      <c r="AM473" s="912"/>
      <c r="AN473" s="912"/>
      <c r="AO473" s="913"/>
    </row>
    <row r="474" spans="2:41" ht="3.6" customHeight="1" outlineLevel="1" x14ac:dyDescent="0.45">
      <c r="B474" s="167"/>
      <c r="I474" s="166"/>
      <c r="J474" s="167"/>
      <c r="N474" s="167"/>
      <c r="Q474" s="166"/>
      <c r="R474" s="160"/>
      <c r="S474" s="160"/>
      <c r="T474" s="160"/>
      <c r="U474" s="940"/>
      <c r="V474" s="941"/>
      <c r="W474" s="941"/>
      <c r="X474" s="964"/>
      <c r="Y474" s="160"/>
      <c r="Z474" s="967"/>
      <c r="AA474" s="941"/>
      <c r="AB474" s="941"/>
      <c r="AC474" s="942"/>
      <c r="AD474" s="160"/>
      <c r="AE474" s="160"/>
      <c r="AF474" s="160"/>
      <c r="AG474" s="914"/>
      <c r="AH474" s="915"/>
      <c r="AI474" s="915"/>
      <c r="AJ474" s="915"/>
      <c r="AK474" s="915"/>
      <c r="AL474" s="915"/>
      <c r="AM474" s="915"/>
      <c r="AN474" s="915"/>
      <c r="AO474" s="916"/>
    </row>
    <row r="475" spans="2:41" ht="3.6" customHeight="1" outlineLevel="1" x14ac:dyDescent="0.45">
      <c r="B475" s="167"/>
      <c r="I475" s="166"/>
      <c r="J475" s="167"/>
      <c r="N475" s="167"/>
      <c r="Q475" s="166"/>
      <c r="R475" s="172"/>
      <c r="S475" s="172"/>
      <c r="T475" s="171"/>
      <c r="U475" s="983" t="str">
        <f>許可申請_2!T10&amp;変更_3!AW41</f>
        <v/>
      </c>
      <c r="V475" s="923"/>
      <c r="W475" s="923"/>
      <c r="X475" s="923"/>
      <c r="Y475" s="923"/>
      <c r="Z475" s="923"/>
      <c r="AA475" s="923"/>
      <c r="AB475" s="923"/>
      <c r="AC475" s="924"/>
      <c r="AD475" s="173"/>
      <c r="AE475" s="172"/>
      <c r="AF475" s="171"/>
      <c r="AG475" s="983" t="str">
        <f>許可申請_2!L11&amp;変更_3!AO42</f>
        <v/>
      </c>
      <c r="AH475" s="923"/>
      <c r="AI475" s="923"/>
      <c r="AJ475" s="923"/>
      <c r="AK475" s="923"/>
      <c r="AL475" s="923"/>
      <c r="AM475" s="923"/>
      <c r="AN475" s="923"/>
      <c r="AO475" s="924"/>
    </row>
    <row r="476" spans="2:41" ht="13.35" customHeight="1" outlineLevel="1" x14ac:dyDescent="0.45">
      <c r="B476" s="167"/>
      <c r="I476" s="166"/>
      <c r="J476" s="167"/>
      <c r="N476" s="167" t="s">
        <v>48</v>
      </c>
      <c r="Q476" s="166"/>
      <c r="R476" s="115" t="s">
        <v>609</v>
      </c>
      <c r="T476" s="166"/>
      <c r="U476" s="911"/>
      <c r="V476" s="912"/>
      <c r="W476" s="912"/>
      <c r="X476" s="912"/>
      <c r="Y476" s="912"/>
      <c r="Z476" s="912"/>
      <c r="AA476" s="912"/>
      <c r="AB476" s="912"/>
      <c r="AC476" s="913"/>
      <c r="AD476" s="167" t="s">
        <v>8536</v>
      </c>
      <c r="AF476" s="166"/>
      <c r="AG476" s="911"/>
      <c r="AH476" s="912"/>
      <c r="AI476" s="912"/>
      <c r="AJ476" s="912"/>
      <c r="AK476" s="912"/>
      <c r="AL476" s="912"/>
      <c r="AM476" s="912"/>
      <c r="AN476" s="912"/>
      <c r="AO476" s="913"/>
    </row>
    <row r="477" spans="2:41" ht="3.6" customHeight="1" outlineLevel="1" x14ac:dyDescent="0.45">
      <c r="B477" s="167"/>
      <c r="I477" s="166"/>
      <c r="J477" s="167"/>
      <c r="N477" s="167"/>
      <c r="Q477" s="166"/>
      <c r="R477" s="160"/>
      <c r="S477" s="160"/>
      <c r="T477" s="159"/>
      <c r="U477" s="914"/>
      <c r="V477" s="915"/>
      <c r="W477" s="915"/>
      <c r="X477" s="915"/>
      <c r="Y477" s="915"/>
      <c r="Z477" s="915"/>
      <c r="AA477" s="915"/>
      <c r="AB477" s="915"/>
      <c r="AC477" s="916"/>
      <c r="AD477" s="161"/>
      <c r="AE477" s="160"/>
      <c r="AF477" s="159"/>
      <c r="AG477" s="914"/>
      <c r="AH477" s="915"/>
      <c r="AI477" s="915"/>
      <c r="AJ477" s="915"/>
      <c r="AK477" s="915"/>
      <c r="AL477" s="915"/>
      <c r="AM477" s="915"/>
      <c r="AN477" s="915"/>
      <c r="AO477" s="916"/>
    </row>
    <row r="478" spans="2:41" ht="3.6" customHeight="1" outlineLevel="1" x14ac:dyDescent="0.45">
      <c r="B478" s="167"/>
      <c r="I478" s="166"/>
      <c r="J478" s="167"/>
      <c r="N478" s="167"/>
      <c r="Q478" s="166"/>
      <c r="R478" s="172"/>
      <c r="S478" s="172"/>
      <c r="T478" s="171"/>
      <c r="U478" s="983" t="str">
        <f>許可申請_2!T11&amp;変更_3!AW42</f>
        <v/>
      </c>
      <c r="V478" s="923"/>
      <c r="W478" s="923"/>
      <c r="X478" s="923"/>
      <c r="Y478" s="923"/>
      <c r="Z478" s="923"/>
      <c r="AA478" s="923"/>
      <c r="AB478" s="923"/>
      <c r="AC478" s="924"/>
      <c r="AD478" s="173"/>
      <c r="AE478" s="172"/>
      <c r="AF478" s="171"/>
      <c r="AG478" s="983" t="str">
        <f>許可申請_2!L12&amp;変更_3!AO43</f>
        <v/>
      </c>
      <c r="AH478" s="923"/>
      <c r="AI478" s="923"/>
      <c r="AJ478" s="923"/>
      <c r="AK478" s="923"/>
      <c r="AL478" s="923"/>
      <c r="AM478" s="923"/>
      <c r="AN478" s="923"/>
      <c r="AO478" s="924"/>
    </row>
    <row r="479" spans="2:41" ht="13.35" customHeight="1" outlineLevel="1" x14ac:dyDescent="0.45">
      <c r="B479" s="167"/>
      <c r="I479" s="166"/>
      <c r="J479" s="167"/>
      <c r="N479" s="167"/>
      <c r="Q479" s="166"/>
      <c r="R479" s="115" t="s">
        <v>608</v>
      </c>
      <c r="T479" s="166"/>
      <c r="U479" s="911"/>
      <c r="V479" s="912"/>
      <c r="W479" s="912"/>
      <c r="X479" s="912"/>
      <c r="Y479" s="912"/>
      <c r="Z479" s="912"/>
      <c r="AA479" s="912"/>
      <c r="AB479" s="912"/>
      <c r="AC479" s="913"/>
      <c r="AD479" s="167" t="s">
        <v>607</v>
      </c>
      <c r="AF479" s="166"/>
      <c r="AG479" s="911"/>
      <c r="AH479" s="912"/>
      <c r="AI479" s="912"/>
      <c r="AJ479" s="912"/>
      <c r="AK479" s="912"/>
      <c r="AL479" s="912"/>
      <c r="AM479" s="912"/>
      <c r="AN479" s="912"/>
      <c r="AO479" s="913"/>
    </row>
    <row r="480" spans="2:41" ht="3.6" customHeight="1" outlineLevel="1" x14ac:dyDescent="0.45">
      <c r="B480" s="167"/>
      <c r="I480" s="166"/>
      <c r="J480" s="167"/>
      <c r="N480" s="161"/>
      <c r="O480" s="160"/>
      <c r="P480" s="160"/>
      <c r="Q480" s="159"/>
      <c r="R480" s="160"/>
      <c r="S480" s="160"/>
      <c r="T480" s="159"/>
      <c r="U480" s="914"/>
      <c r="V480" s="915"/>
      <c r="W480" s="915"/>
      <c r="X480" s="915"/>
      <c r="Y480" s="915"/>
      <c r="Z480" s="915"/>
      <c r="AA480" s="915"/>
      <c r="AB480" s="915"/>
      <c r="AC480" s="916"/>
      <c r="AD480" s="161"/>
      <c r="AE480" s="160"/>
      <c r="AF480" s="159"/>
      <c r="AG480" s="914"/>
      <c r="AH480" s="915"/>
      <c r="AI480" s="915"/>
      <c r="AJ480" s="915"/>
      <c r="AK480" s="915"/>
      <c r="AL480" s="915"/>
      <c r="AM480" s="915"/>
      <c r="AN480" s="915"/>
      <c r="AO480" s="916"/>
    </row>
    <row r="481" spans="2:41" ht="3.6" customHeight="1" outlineLevel="1" x14ac:dyDescent="0.45">
      <c r="B481" s="167"/>
      <c r="I481" s="166"/>
      <c r="J481" s="167"/>
      <c r="M481" s="166"/>
      <c r="N481" s="167"/>
      <c r="Q481" s="166"/>
      <c r="R481" s="173"/>
      <c r="S481" s="172"/>
      <c r="T481" s="172"/>
      <c r="U481" s="172"/>
      <c r="V481" s="172"/>
      <c r="W481" s="172"/>
      <c r="X481" s="172"/>
      <c r="Y481" s="172"/>
      <c r="Z481" s="172"/>
      <c r="AA481" s="172"/>
      <c r="AB481" s="172"/>
      <c r="AC481" s="172"/>
      <c r="AD481" s="172"/>
      <c r="AE481" s="172"/>
      <c r="AF481" s="172"/>
      <c r="AG481" s="172"/>
      <c r="AH481" s="172"/>
      <c r="AI481" s="172"/>
      <c r="AJ481" s="172"/>
      <c r="AK481" s="172"/>
      <c r="AL481" s="172"/>
      <c r="AM481" s="172"/>
      <c r="AN481" s="172"/>
      <c r="AO481" s="171"/>
    </row>
    <row r="482" spans="2:41" ht="13.35" customHeight="1" outlineLevel="1" x14ac:dyDescent="0.45">
      <c r="B482" s="167"/>
      <c r="I482" s="166"/>
      <c r="J482" s="167"/>
      <c r="M482" s="166"/>
      <c r="N482" s="167" t="s">
        <v>712</v>
      </c>
      <c r="Q482" s="166"/>
      <c r="R482" s="167"/>
      <c r="S482" s="919"/>
      <c r="T482" s="921"/>
      <c r="V482" s="190"/>
      <c r="W482" s="115" t="s">
        <v>76</v>
      </c>
      <c r="X482" s="190"/>
      <c r="Y482" s="115" t="s">
        <v>77</v>
      </c>
      <c r="Z482" s="190"/>
      <c r="AA482" s="115" t="s">
        <v>78</v>
      </c>
      <c r="AO482" s="166"/>
    </row>
    <row r="483" spans="2:41" ht="3.6" customHeight="1" outlineLevel="1" x14ac:dyDescent="0.45">
      <c r="B483" s="167"/>
      <c r="I483" s="166"/>
      <c r="J483" s="167"/>
      <c r="M483" s="166"/>
      <c r="N483" s="167"/>
      <c r="Q483" s="166"/>
      <c r="R483" s="167"/>
      <c r="AO483" s="166"/>
    </row>
    <row r="484" spans="2:41" ht="3.6" customHeight="1" outlineLevel="1" x14ac:dyDescent="0.45">
      <c r="B484" s="167"/>
      <c r="I484" s="166"/>
      <c r="J484" s="167"/>
      <c r="M484" s="166"/>
      <c r="N484" s="173"/>
      <c r="O484" s="172"/>
      <c r="P484" s="172"/>
      <c r="Q484" s="172"/>
      <c r="R484" s="987" t="str">
        <f>ASC(許可申請_2!I13)&amp;ASC(変更_3!AL44)</f>
        <v/>
      </c>
      <c r="S484" s="987" t="str">
        <f>ASC(許可申請_2!J13)&amp;ASC(変更_3!AM44)</f>
        <v/>
      </c>
      <c r="T484" s="172"/>
      <c r="U484" s="987" t="str">
        <f>ASC(許可申請_2!L13)&amp;ASC(変更_3!AO44)</f>
        <v/>
      </c>
      <c r="V484" s="173"/>
      <c r="W484" s="172"/>
      <c r="X484" s="172"/>
      <c r="Y484" s="172"/>
      <c r="Z484" s="172"/>
      <c r="AA484" s="171"/>
      <c r="AB484" s="173"/>
      <c r="AC484" s="172"/>
      <c r="AD484" s="172"/>
      <c r="AE484" s="172"/>
      <c r="AF484" s="172"/>
      <c r="AG484" s="171"/>
      <c r="AH484" s="977"/>
      <c r="AI484" s="980"/>
      <c r="AJ484" s="172"/>
      <c r="AK484" s="944"/>
      <c r="AL484" s="173"/>
      <c r="AM484" s="172"/>
      <c r="AN484" s="172"/>
      <c r="AO484" s="171"/>
    </row>
    <row r="485" spans="2:41" ht="13.35" customHeight="1" outlineLevel="1" x14ac:dyDescent="0.45">
      <c r="B485" s="167"/>
      <c r="I485" s="166"/>
      <c r="J485" s="167"/>
      <c r="M485" s="166"/>
      <c r="N485" s="167" t="s">
        <v>711</v>
      </c>
      <c r="R485" s="985"/>
      <c r="S485" s="985"/>
      <c r="T485" s="115" t="s">
        <v>65</v>
      </c>
      <c r="U485" s="985"/>
      <c r="V485" s="167" t="s">
        <v>64</v>
      </c>
      <c r="AA485" s="166"/>
      <c r="AB485" s="167" t="s">
        <v>710</v>
      </c>
      <c r="AH485" s="978"/>
      <c r="AI485" s="981"/>
      <c r="AJ485" s="115" t="s">
        <v>65</v>
      </c>
      <c r="AK485" s="945"/>
      <c r="AL485" s="167" t="s">
        <v>64</v>
      </c>
      <c r="AO485" s="166"/>
    </row>
    <row r="486" spans="2:41" ht="3.6" customHeight="1" outlineLevel="1" x14ac:dyDescent="0.45">
      <c r="B486" s="167"/>
      <c r="I486" s="166"/>
      <c r="J486" s="167"/>
      <c r="M486" s="166"/>
      <c r="N486" s="167"/>
      <c r="R486" s="986"/>
      <c r="S486" s="986"/>
      <c r="T486" s="160"/>
      <c r="U486" s="986"/>
      <c r="V486" s="161"/>
      <c r="W486" s="160"/>
      <c r="X486" s="160"/>
      <c r="Y486" s="160"/>
      <c r="Z486" s="160"/>
      <c r="AA486" s="159"/>
      <c r="AB486" s="161"/>
      <c r="AC486" s="160"/>
      <c r="AD486" s="160"/>
      <c r="AE486" s="160"/>
      <c r="AF486" s="160"/>
      <c r="AH486" s="979"/>
      <c r="AI486" s="982"/>
      <c r="AJ486" s="160"/>
      <c r="AK486" s="946"/>
      <c r="AL486" s="161"/>
      <c r="AM486" s="160"/>
      <c r="AN486" s="160"/>
      <c r="AO486" s="159"/>
    </row>
    <row r="487" spans="2:41" ht="3.6" customHeight="1" outlineLevel="1" x14ac:dyDescent="0.45">
      <c r="B487" s="167"/>
      <c r="I487" s="166"/>
      <c r="J487" s="167"/>
      <c r="N487" s="173"/>
      <c r="O487" s="172"/>
      <c r="P487" s="172"/>
      <c r="Q487" s="171"/>
      <c r="R487" s="977"/>
      <c r="S487" s="980"/>
      <c r="T487" s="172"/>
      <c r="U487" s="944"/>
      <c r="V487" s="173"/>
      <c r="W487" s="172"/>
      <c r="X487" s="172"/>
      <c r="Y487" s="172"/>
      <c r="Z487" s="169"/>
      <c r="AA487" s="174"/>
      <c r="AD487" s="172"/>
      <c r="AE487" s="172"/>
      <c r="AF487" s="172"/>
      <c r="AG487" s="175"/>
      <c r="AH487" s="175"/>
      <c r="AI487" s="175"/>
      <c r="AJ487" s="175"/>
      <c r="AK487" s="175"/>
      <c r="AL487" s="172"/>
      <c r="AM487" s="175"/>
      <c r="AN487" s="175"/>
      <c r="AO487" s="171"/>
    </row>
    <row r="488" spans="2:41" ht="13.35" customHeight="1" outlineLevel="1" x14ac:dyDescent="0.45">
      <c r="B488" s="167"/>
      <c r="I488" s="166"/>
      <c r="J488" s="167"/>
      <c r="N488" s="167" t="s">
        <v>709</v>
      </c>
      <c r="Q488" s="166"/>
      <c r="R488" s="978"/>
      <c r="S488" s="981"/>
      <c r="T488" s="115" t="s">
        <v>65</v>
      </c>
      <c r="U488" s="945"/>
      <c r="V488" s="167" t="s">
        <v>64</v>
      </c>
      <c r="Z488" s="169"/>
      <c r="AA488" s="168"/>
      <c r="AG488" s="169"/>
      <c r="AH488" s="169"/>
      <c r="AI488" s="169"/>
      <c r="AJ488" s="169"/>
      <c r="AK488" s="169"/>
      <c r="AM488" s="169"/>
      <c r="AN488" s="169"/>
      <c r="AO488" s="166"/>
    </row>
    <row r="489" spans="2:41" ht="3.6" customHeight="1" outlineLevel="1" x14ac:dyDescent="0.45">
      <c r="B489" s="167"/>
      <c r="I489" s="166"/>
      <c r="J489" s="167"/>
      <c r="N489" s="161"/>
      <c r="O489" s="160"/>
      <c r="P489" s="160"/>
      <c r="Q489" s="159"/>
      <c r="R489" s="979"/>
      <c r="S489" s="982"/>
      <c r="T489" s="160"/>
      <c r="U489" s="946"/>
      <c r="V489" s="161"/>
      <c r="W489" s="160"/>
      <c r="X489" s="160"/>
      <c r="Y489" s="160"/>
      <c r="Z489" s="163"/>
      <c r="AA489" s="162"/>
      <c r="AB489" s="160"/>
      <c r="AC489" s="160"/>
      <c r="AD489" s="160"/>
      <c r="AE489" s="160"/>
      <c r="AF489" s="160"/>
      <c r="AG489" s="163"/>
      <c r="AH489" s="163"/>
      <c r="AI489" s="163"/>
      <c r="AJ489" s="163"/>
      <c r="AK489" s="163"/>
      <c r="AL489" s="160"/>
      <c r="AM489" s="163"/>
      <c r="AN489" s="163"/>
      <c r="AO489" s="159"/>
    </row>
    <row r="490" spans="2:41" ht="3.6" customHeight="1" outlineLevel="1" x14ac:dyDescent="0.45">
      <c r="B490" s="167"/>
      <c r="I490" s="166"/>
      <c r="J490" s="167"/>
      <c r="M490" s="166"/>
      <c r="N490" s="167"/>
      <c r="Q490" s="166"/>
      <c r="R490" s="983" t="str">
        <f>ASC(許可申請_2!K18)&amp;ASC(変更_3!AN48)</f>
        <v/>
      </c>
      <c r="S490" s="923"/>
      <c r="T490" s="923"/>
      <c r="U490" s="924"/>
      <c r="V490" s="1016" t="str">
        <f>ASC(許可申請_2!O18)&amp;ASC(変更_3!AR48)</f>
        <v/>
      </c>
      <c r="W490" s="913"/>
      <c r="X490" s="1016" t="str">
        <f>ASC(許可申請_2!Q18)&amp;ASC(変更_3!AT48)</f>
        <v/>
      </c>
      <c r="Y490" s="912"/>
      <c r="Z490" s="912"/>
      <c r="AA490" s="913"/>
      <c r="AB490" s="167"/>
      <c r="AO490" s="166"/>
    </row>
    <row r="491" spans="2:41" ht="13.35" customHeight="1" outlineLevel="1" x14ac:dyDescent="0.45">
      <c r="B491" s="167"/>
      <c r="I491" s="166"/>
      <c r="J491" s="167" t="s">
        <v>763</v>
      </c>
      <c r="M491" s="166"/>
      <c r="N491" s="167" t="s">
        <v>707</v>
      </c>
      <c r="Q491" s="166"/>
      <c r="R491" s="911"/>
      <c r="S491" s="912"/>
      <c r="T491" s="912"/>
      <c r="U491" s="913"/>
      <c r="V491" s="911"/>
      <c r="W491" s="913"/>
      <c r="X491" s="911"/>
      <c r="Y491" s="912"/>
      <c r="Z491" s="912"/>
      <c r="AA491" s="913"/>
      <c r="AB491" s="191" t="s">
        <v>706</v>
      </c>
      <c r="AO491" s="166"/>
    </row>
    <row r="492" spans="2:41" ht="3.6" customHeight="1" outlineLevel="1" x14ac:dyDescent="0.45">
      <c r="B492" s="167"/>
      <c r="I492" s="166"/>
      <c r="J492" s="167"/>
      <c r="M492" s="166"/>
      <c r="N492" s="167"/>
      <c r="Q492" s="166"/>
      <c r="R492" s="914"/>
      <c r="S492" s="915"/>
      <c r="T492" s="915"/>
      <c r="U492" s="916"/>
      <c r="V492" s="914"/>
      <c r="W492" s="916"/>
      <c r="X492" s="914"/>
      <c r="Y492" s="915"/>
      <c r="Z492" s="915"/>
      <c r="AA492" s="916"/>
      <c r="AB492" s="161"/>
      <c r="AC492" s="160"/>
      <c r="AD492" s="160"/>
      <c r="AE492" s="160"/>
      <c r="AF492" s="160"/>
      <c r="AG492" s="160"/>
      <c r="AH492" s="160"/>
      <c r="AI492" s="160"/>
      <c r="AJ492" s="160"/>
      <c r="AK492" s="160"/>
      <c r="AL492" s="160"/>
      <c r="AM492" s="160"/>
      <c r="AN492" s="160"/>
      <c r="AO492" s="159"/>
    </row>
    <row r="493" spans="2:41" ht="3.6" customHeight="1" outlineLevel="1" x14ac:dyDescent="0.45">
      <c r="B493" s="167"/>
      <c r="I493" s="166"/>
      <c r="J493" s="167"/>
      <c r="M493" s="166"/>
      <c r="N493" s="173"/>
      <c r="O493" s="172"/>
      <c r="P493" s="172"/>
      <c r="Q493" s="172"/>
      <c r="R493" s="173"/>
      <c r="S493" s="172"/>
      <c r="T493" s="172"/>
      <c r="U493" s="172"/>
      <c r="V493" s="172"/>
      <c r="W493" s="172"/>
      <c r="X493" s="172"/>
      <c r="Y493" s="172"/>
      <c r="Z493" s="172"/>
      <c r="AA493" s="171"/>
      <c r="AB493" s="173"/>
      <c r="AI493" s="166"/>
      <c r="AJ493" s="173"/>
      <c r="AK493" s="172"/>
      <c r="AL493" s="172"/>
      <c r="AM493" s="172"/>
      <c r="AN493" s="172"/>
      <c r="AO493" s="171"/>
    </row>
    <row r="494" spans="2:41" ht="13.35" customHeight="1" outlineLevel="1" x14ac:dyDescent="0.45">
      <c r="B494" s="167"/>
      <c r="I494" s="166"/>
      <c r="J494" s="167"/>
      <c r="M494" s="166"/>
      <c r="N494" s="167" t="s">
        <v>705</v>
      </c>
      <c r="R494" s="167"/>
      <c r="S494" s="1023" t="str">
        <f>許可申請_2!I20&amp;変更_3!AL50</f>
        <v/>
      </c>
      <c r="T494" s="918"/>
      <c r="V494" s="665" t="str">
        <f>ASC(許可申請_2!K20)&amp;ASC(変更_3!AN50)</f>
        <v/>
      </c>
      <c r="W494" s="115" t="s">
        <v>76</v>
      </c>
      <c r="X494" s="665" t="str">
        <f>ASC(許可申請_2!M20)&amp;ASC(変更_3!AP50)</f>
        <v/>
      </c>
      <c r="Y494" s="115" t="s">
        <v>77</v>
      </c>
      <c r="Z494" s="665" t="str">
        <f>ASC(許可申請_2!O20)&amp;ASC(変更_3!AR50)</f>
        <v/>
      </c>
      <c r="AA494" s="115" t="s">
        <v>78</v>
      </c>
      <c r="AB494" s="167" t="s">
        <v>704</v>
      </c>
      <c r="AI494" s="166"/>
      <c r="AJ494" s="167"/>
      <c r="AK494" s="919"/>
      <c r="AL494" s="920"/>
      <c r="AM494" s="920"/>
      <c r="AN494" s="920"/>
      <c r="AO494" s="921"/>
    </row>
    <row r="495" spans="2:41" ht="3.6" customHeight="1" outlineLevel="1" x14ac:dyDescent="0.45">
      <c r="B495" s="167"/>
      <c r="I495" s="166"/>
      <c r="J495" s="167"/>
      <c r="M495" s="166"/>
      <c r="N495" s="167"/>
      <c r="R495" s="161"/>
      <c r="S495" s="160"/>
      <c r="T495" s="160"/>
      <c r="U495" s="160"/>
      <c r="V495" s="160"/>
      <c r="W495" s="160"/>
      <c r="X495" s="160"/>
      <c r="Y495" s="160"/>
      <c r="Z495" s="160"/>
      <c r="AA495" s="159"/>
      <c r="AB495" s="161"/>
      <c r="AC495" s="160"/>
      <c r="AD495" s="160"/>
      <c r="AE495" s="160"/>
      <c r="AF495" s="160"/>
      <c r="AG495" s="160"/>
      <c r="AH495" s="160"/>
      <c r="AI495" s="159"/>
      <c r="AJ495" s="161"/>
      <c r="AK495" s="160"/>
      <c r="AL495" s="160"/>
      <c r="AM495" s="160"/>
      <c r="AN495" s="160"/>
      <c r="AO495" s="159"/>
    </row>
    <row r="496" spans="2:41" ht="3.6" customHeight="1" outlineLevel="1" x14ac:dyDescent="0.45">
      <c r="B496" s="167"/>
      <c r="I496" s="166"/>
      <c r="J496" s="167"/>
      <c r="M496" s="166"/>
      <c r="N496" s="173"/>
      <c r="O496" s="172"/>
      <c r="P496" s="172"/>
      <c r="Q496" s="171"/>
      <c r="R496" s="925"/>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26"/>
      <c r="AN496" s="926"/>
      <c r="AO496" s="927"/>
    </row>
    <row r="497" spans="2:41" ht="13.35" customHeight="1" outlineLevel="1" x14ac:dyDescent="0.45">
      <c r="B497" s="167"/>
      <c r="I497" s="166"/>
      <c r="J497" s="167"/>
      <c r="M497" s="166"/>
      <c r="N497" s="167" t="s">
        <v>703</v>
      </c>
      <c r="Q497" s="166"/>
      <c r="R497" s="928"/>
      <c r="S497" s="929"/>
      <c r="T497" s="929"/>
      <c r="U497" s="929"/>
      <c r="V497" s="929"/>
      <c r="W497" s="929"/>
      <c r="X497" s="929"/>
      <c r="Y497" s="929"/>
      <c r="Z497" s="929"/>
      <c r="AA497" s="929"/>
      <c r="AB497" s="929"/>
      <c r="AC497" s="929"/>
      <c r="AD497" s="929"/>
      <c r="AE497" s="929"/>
      <c r="AF497" s="929"/>
      <c r="AG497" s="929"/>
      <c r="AH497" s="929"/>
      <c r="AI497" s="929"/>
      <c r="AJ497" s="929"/>
      <c r="AK497" s="929"/>
      <c r="AL497" s="929"/>
      <c r="AM497" s="929"/>
      <c r="AN497" s="929"/>
      <c r="AO497" s="930"/>
    </row>
    <row r="498" spans="2:41" ht="3.6" customHeight="1" outlineLevel="1" x14ac:dyDescent="0.45">
      <c r="B498" s="167"/>
      <c r="I498" s="166"/>
      <c r="J498" s="167"/>
      <c r="M498" s="166"/>
      <c r="N498" s="161"/>
      <c r="O498" s="160"/>
      <c r="P498" s="160"/>
      <c r="Q498" s="159"/>
      <c r="R498" s="931"/>
      <c r="S498" s="932"/>
      <c r="T498" s="932"/>
      <c r="U498" s="932"/>
      <c r="V498" s="932"/>
      <c r="W498" s="932"/>
      <c r="X498" s="932"/>
      <c r="Y498" s="932"/>
      <c r="Z498" s="932"/>
      <c r="AA498" s="932"/>
      <c r="AB498" s="932"/>
      <c r="AC498" s="932"/>
      <c r="AD498" s="932"/>
      <c r="AE498" s="932"/>
      <c r="AF498" s="932"/>
      <c r="AG498" s="932"/>
      <c r="AH498" s="932"/>
      <c r="AI498" s="932"/>
      <c r="AJ498" s="932"/>
      <c r="AK498" s="932"/>
      <c r="AL498" s="932"/>
      <c r="AM498" s="932"/>
      <c r="AN498" s="932"/>
      <c r="AO498" s="933"/>
    </row>
    <row r="499" spans="2:41" ht="3.6" customHeight="1" outlineLevel="1" x14ac:dyDescent="0.45">
      <c r="B499" s="167"/>
      <c r="I499" s="166"/>
      <c r="J499" s="167"/>
      <c r="M499" s="166"/>
      <c r="N499" s="173"/>
      <c r="O499" s="172"/>
      <c r="P499" s="172"/>
      <c r="Q499" s="171"/>
      <c r="R499" s="167"/>
      <c r="W499" s="166"/>
      <c r="X499" s="167"/>
      <c r="AB499" s="166"/>
      <c r="AC499" s="925"/>
      <c r="AD499" s="926"/>
      <c r="AE499" s="926"/>
      <c r="AF499" s="926"/>
      <c r="AG499" s="926"/>
      <c r="AH499" s="926"/>
      <c r="AI499" s="926"/>
      <c r="AJ499" s="926"/>
      <c r="AK499" s="926"/>
      <c r="AL499" s="926"/>
      <c r="AM499" s="926"/>
      <c r="AN499" s="926"/>
      <c r="AO499" s="927"/>
    </row>
    <row r="500" spans="2:41" ht="13.35" customHeight="1" outlineLevel="1" x14ac:dyDescent="0.45">
      <c r="B500" s="167"/>
      <c r="I500" s="166"/>
      <c r="J500" s="167"/>
      <c r="M500" s="166"/>
      <c r="N500" s="167" t="s">
        <v>702</v>
      </c>
      <c r="Q500" s="166"/>
      <c r="R500" s="167"/>
      <c r="S500" s="185" t="str">
        <f>IF(注意事項!C82=コードマスタ!O3,"☑","☐")</f>
        <v>☐</v>
      </c>
      <c r="T500" s="115" t="s">
        <v>105</v>
      </c>
      <c r="W500" s="166"/>
      <c r="X500" s="167" t="s">
        <v>701</v>
      </c>
      <c r="AB500" s="166"/>
      <c r="AC500" s="928"/>
      <c r="AD500" s="929"/>
      <c r="AE500" s="929"/>
      <c r="AF500" s="929"/>
      <c r="AG500" s="929"/>
      <c r="AH500" s="929"/>
      <c r="AI500" s="929"/>
      <c r="AJ500" s="929"/>
      <c r="AK500" s="929"/>
      <c r="AL500" s="929"/>
      <c r="AM500" s="929"/>
      <c r="AN500" s="929"/>
      <c r="AO500" s="930"/>
    </row>
    <row r="501" spans="2:41" ht="3.6" customHeight="1" outlineLevel="1" x14ac:dyDescent="0.45">
      <c r="B501" s="167"/>
      <c r="I501" s="166"/>
      <c r="J501" s="167"/>
      <c r="M501" s="166"/>
      <c r="N501" s="161"/>
      <c r="O501" s="160"/>
      <c r="P501" s="160"/>
      <c r="Q501" s="159"/>
      <c r="R501" s="161"/>
      <c r="S501" s="160"/>
      <c r="T501" s="160"/>
      <c r="U501" s="160"/>
      <c r="V501" s="160"/>
      <c r="W501" s="159"/>
      <c r="X501" s="161"/>
      <c r="Y501" s="160"/>
      <c r="Z501" s="160"/>
      <c r="AA501" s="160"/>
      <c r="AB501" s="159"/>
      <c r="AC501" s="931"/>
      <c r="AD501" s="932"/>
      <c r="AE501" s="932"/>
      <c r="AF501" s="932"/>
      <c r="AG501" s="932"/>
      <c r="AH501" s="932"/>
      <c r="AI501" s="932"/>
      <c r="AJ501" s="932"/>
      <c r="AK501" s="932"/>
      <c r="AL501" s="932"/>
      <c r="AM501" s="932"/>
      <c r="AN501" s="932"/>
      <c r="AO501" s="933"/>
    </row>
    <row r="502" spans="2:41" ht="3.6" customHeight="1" outlineLevel="1" x14ac:dyDescent="0.45">
      <c r="B502" s="167"/>
      <c r="I502" s="166"/>
      <c r="J502" s="167"/>
      <c r="M502" s="166"/>
      <c r="N502" s="173"/>
      <c r="O502" s="172"/>
      <c r="P502" s="172"/>
      <c r="Q502" s="171"/>
      <c r="R502" s="173"/>
      <c r="S502" s="172"/>
      <c r="T502" s="172"/>
      <c r="U502" s="172"/>
      <c r="V502" s="172"/>
      <c r="W502" s="172"/>
      <c r="X502" s="172"/>
      <c r="Y502" s="172"/>
      <c r="Z502" s="172"/>
      <c r="AA502" s="171"/>
      <c r="AB502" s="173"/>
      <c r="AC502" s="172"/>
      <c r="AD502" s="172"/>
      <c r="AE502" s="171"/>
      <c r="AF502" s="173"/>
      <c r="AG502" s="172"/>
      <c r="AH502" s="172"/>
      <c r="AI502" s="172"/>
      <c r="AJ502" s="172"/>
      <c r="AK502" s="172"/>
      <c r="AL502" s="172"/>
      <c r="AM502" s="172"/>
      <c r="AN502" s="172"/>
      <c r="AO502" s="171"/>
    </row>
    <row r="503" spans="2:41" ht="13.35" customHeight="1" outlineLevel="1" x14ac:dyDescent="0.45">
      <c r="B503" s="167"/>
      <c r="I503" s="166"/>
      <c r="J503" s="167"/>
      <c r="M503" s="166"/>
      <c r="N503" s="167" t="s">
        <v>700</v>
      </c>
      <c r="Q503" s="166"/>
      <c r="R503" s="167"/>
      <c r="S503" s="917" t="str">
        <f>IF(兼務許可_1!L93&lt;&gt;"",兼務許可_1!L93,"")</f>
        <v/>
      </c>
      <c r="T503" s="918"/>
      <c r="V503" s="182" t="str">
        <f>ASC(兼務許可_1!N93)</f>
        <v/>
      </c>
      <c r="W503" s="115" t="s">
        <v>76</v>
      </c>
      <c r="X503" s="182" t="str">
        <f>IF(兼務許可_1!P93&lt;&gt;"",兼務許可_1!P93,"")</f>
        <v/>
      </c>
      <c r="Y503" s="115" t="s">
        <v>77</v>
      </c>
      <c r="Z503" s="182" t="str">
        <f>IF(兼務許可_1!R93&lt;&gt;"",兼務許可_1!R93,"")</f>
        <v/>
      </c>
      <c r="AA503" s="115" t="s">
        <v>78</v>
      </c>
      <c r="AB503" s="167" t="s">
        <v>699</v>
      </c>
      <c r="AE503" s="166"/>
      <c r="AF503" s="167"/>
      <c r="AG503" s="917" t="str">
        <f>IF(兼務許可_1!U93&lt;&gt;"",兼務許可_1!U93,"")</f>
        <v/>
      </c>
      <c r="AH503" s="918"/>
      <c r="AJ503" s="182" t="str">
        <f>IF(兼務許可_1!W93&lt;&gt;"",兼務許可_1!W93,"")</f>
        <v/>
      </c>
      <c r="AK503" s="115" t="s">
        <v>76</v>
      </c>
      <c r="AL503" s="182" t="str">
        <f>IF(兼務許可_1!Y93&lt;&gt;"",兼務許可_1!Y93,"")</f>
        <v/>
      </c>
      <c r="AM503" s="115" t="s">
        <v>77</v>
      </c>
      <c r="AN503" s="182" t="str">
        <f>IF(兼務許可_1!AA93&lt;&gt;"",兼務許可_1!AA93,"")</f>
        <v/>
      </c>
      <c r="AO503" s="166" t="s">
        <v>78</v>
      </c>
    </row>
    <row r="504" spans="2:41" ht="3.6" customHeight="1" outlineLevel="1" x14ac:dyDescent="0.45">
      <c r="B504" s="167"/>
      <c r="I504" s="166"/>
      <c r="J504" s="167"/>
      <c r="M504" s="166"/>
      <c r="N504" s="161"/>
      <c r="O504" s="160"/>
      <c r="P504" s="160"/>
      <c r="Q504" s="159"/>
      <c r="R504" s="161"/>
      <c r="S504" s="160"/>
      <c r="T504" s="160"/>
      <c r="U504" s="160"/>
      <c r="V504" s="160"/>
      <c r="W504" s="160"/>
      <c r="X504" s="160"/>
      <c r="Y504" s="160"/>
      <c r="Z504" s="160"/>
      <c r="AA504" s="159"/>
      <c r="AB504" s="161"/>
      <c r="AC504" s="160"/>
      <c r="AD504" s="160"/>
      <c r="AE504" s="159"/>
      <c r="AF504" s="161"/>
      <c r="AG504" s="160"/>
      <c r="AH504" s="160"/>
      <c r="AI504" s="160"/>
      <c r="AJ504" s="160"/>
      <c r="AK504" s="160"/>
      <c r="AL504" s="160"/>
      <c r="AM504" s="160"/>
      <c r="AN504" s="160"/>
      <c r="AO504" s="159"/>
    </row>
    <row r="505" spans="2:41" ht="3.6" customHeight="1" outlineLevel="1" x14ac:dyDescent="0.45">
      <c r="B505" s="167"/>
      <c r="I505" s="166"/>
      <c r="J505" s="167"/>
      <c r="M505" s="166"/>
      <c r="N505" s="173"/>
      <c r="O505" s="172"/>
      <c r="P505" s="172"/>
      <c r="Q505" s="171"/>
      <c r="R505" s="922" t="str">
        <f>IF(兼務許可_1!L91&lt;&gt;"",兼務許可_1!L91,"")</f>
        <v/>
      </c>
      <c r="S505" s="923"/>
      <c r="T505" s="923"/>
      <c r="U505" s="923"/>
      <c r="V505" s="923"/>
      <c r="W505" s="923"/>
      <c r="X505" s="923"/>
      <c r="Y505" s="923"/>
      <c r="Z505" s="923"/>
      <c r="AA505" s="923"/>
      <c r="AB505" s="923"/>
      <c r="AC505" s="923"/>
      <c r="AD505" s="923"/>
      <c r="AE505" s="923"/>
      <c r="AF505" s="923"/>
      <c r="AG505" s="923"/>
      <c r="AH505" s="923"/>
      <c r="AI505" s="923"/>
      <c r="AJ505" s="923"/>
      <c r="AK505" s="923"/>
      <c r="AL505" s="923"/>
      <c r="AM505" s="923"/>
      <c r="AN505" s="923"/>
      <c r="AO505" s="924"/>
    </row>
    <row r="506" spans="2:41" ht="13.35" customHeight="1" outlineLevel="1" x14ac:dyDescent="0.45">
      <c r="B506" s="167"/>
      <c r="I506" s="166"/>
      <c r="J506" s="167"/>
      <c r="M506" s="166"/>
      <c r="N506" s="167" t="s">
        <v>698</v>
      </c>
      <c r="Q506" s="166"/>
      <c r="R506" s="911"/>
      <c r="S506" s="912"/>
      <c r="T506" s="912"/>
      <c r="U506" s="912"/>
      <c r="V506" s="912"/>
      <c r="W506" s="912"/>
      <c r="X506" s="912"/>
      <c r="Y506" s="912"/>
      <c r="Z506" s="912"/>
      <c r="AA506" s="912"/>
      <c r="AB506" s="912"/>
      <c r="AC506" s="912"/>
      <c r="AD506" s="912"/>
      <c r="AE506" s="912"/>
      <c r="AF506" s="912"/>
      <c r="AG506" s="912"/>
      <c r="AH506" s="912"/>
      <c r="AI506" s="912"/>
      <c r="AJ506" s="912"/>
      <c r="AK506" s="912"/>
      <c r="AL506" s="912"/>
      <c r="AM506" s="912"/>
      <c r="AN506" s="912"/>
      <c r="AO506" s="913"/>
    </row>
    <row r="507" spans="2:41" ht="3.6" customHeight="1" outlineLevel="1" x14ac:dyDescent="0.45">
      <c r="B507" s="167"/>
      <c r="I507" s="166"/>
      <c r="J507" s="167"/>
      <c r="M507" s="166"/>
      <c r="N507" s="167"/>
      <c r="Q507" s="166"/>
      <c r="R507" s="914"/>
      <c r="S507" s="915"/>
      <c r="T507" s="915"/>
      <c r="U507" s="915"/>
      <c r="V507" s="915"/>
      <c r="W507" s="915"/>
      <c r="X507" s="915"/>
      <c r="Y507" s="915"/>
      <c r="Z507" s="915"/>
      <c r="AA507" s="915"/>
      <c r="AB507" s="915"/>
      <c r="AC507" s="915"/>
      <c r="AD507" s="915"/>
      <c r="AE507" s="915"/>
      <c r="AF507" s="915"/>
      <c r="AG507" s="915"/>
      <c r="AH507" s="915"/>
      <c r="AI507" s="915"/>
      <c r="AJ507" s="915"/>
      <c r="AK507" s="915"/>
      <c r="AL507" s="915"/>
      <c r="AM507" s="915"/>
      <c r="AN507" s="915"/>
      <c r="AO507" s="916"/>
    </row>
    <row r="508" spans="2:41" ht="3.6" customHeight="1" outlineLevel="1" x14ac:dyDescent="0.45">
      <c r="B508" s="167"/>
      <c r="I508" s="166"/>
      <c r="J508" s="167"/>
      <c r="N508" s="173"/>
      <c r="O508" s="172"/>
      <c r="P508" s="172"/>
      <c r="Q508" s="171"/>
      <c r="R508" s="172"/>
      <c r="S508" s="172"/>
      <c r="T508" s="172"/>
      <c r="U508" s="172"/>
      <c r="X508" s="175"/>
      <c r="Y508" s="176"/>
      <c r="Z508" s="175"/>
      <c r="AA508" s="175"/>
      <c r="AB508" s="175"/>
      <c r="AC508" s="175"/>
      <c r="AD508" s="176"/>
      <c r="AE508" s="175"/>
      <c r="AF508" s="172"/>
      <c r="AG508" s="172"/>
      <c r="AH508" s="968" t="str">
        <f>IF(兼務許可_1!L41&lt;&gt;"",兼務許可_1!L41,"")</f>
        <v/>
      </c>
      <c r="AI508" s="969"/>
      <c r="AJ508" s="969"/>
      <c r="AK508" s="969"/>
      <c r="AL508" s="969"/>
      <c r="AM508" s="969"/>
      <c r="AN508" s="969"/>
      <c r="AO508" s="970"/>
    </row>
    <row r="509" spans="2:41" ht="13.35" customHeight="1" outlineLevel="1" x14ac:dyDescent="0.45">
      <c r="B509" s="167"/>
      <c r="I509" s="166"/>
      <c r="J509" s="167"/>
      <c r="N509" s="167" t="s">
        <v>697</v>
      </c>
      <c r="Q509" s="166"/>
      <c r="R509" s="115" t="s">
        <v>696</v>
      </c>
      <c r="X509" s="169"/>
      <c r="Y509" s="170"/>
      <c r="Z509" s="189" t="s">
        <v>651</v>
      </c>
      <c r="AA509" s="115" t="s">
        <v>695</v>
      </c>
      <c r="AB509" s="169"/>
      <c r="AC509" s="169"/>
      <c r="AD509" s="170" t="s">
        <v>694</v>
      </c>
      <c r="AE509" s="169"/>
      <c r="AH509" s="971"/>
      <c r="AI509" s="972"/>
      <c r="AJ509" s="972"/>
      <c r="AK509" s="972"/>
      <c r="AL509" s="972"/>
      <c r="AM509" s="972"/>
      <c r="AN509" s="972"/>
      <c r="AO509" s="973"/>
    </row>
    <row r="510" spans="2:41" ht="3.6" customHeight="1" outlineLevel="1" x14ac:dyDescent="0.45">
      <c r="B510" s="167"/>
      <c r="I510" s="166"/>
      <c r="J510" s="167"/>
      <c r="N510" s="167"/>
      <c r="Q510" s="166"/>
      <c r="R510" s="160"/>
      <c r="S510" s="160"/>
      <c r="T510" s="160"/>
      <c r="U510" s="160"/>
      <c r="X510" s="163"/>
      <c r="Y510" s="164"/>
      <c r="Z510" s="163"/>
      <c r="AA510" s="163"/>
      <c r="AB510" s="163"/>
      <c r="AC510" s="163"/>
      <c r="AD510" s="164"/>
      <c r="AE510" s="163"/>
      <c r="AF510" s="160"/>
      <c r="AG510" s="160"/>
      <c r="AH510" s="974"/>
      <c r="AI510" s="975"/>
      <c r="AJ510" s="975"/>
      <c r="AK510" s="975"/>
      <c r="AL510" s="975"/>
      <c r="AM510" s="975"/>
      <c r="AN510" s="975"/>
      <c r="AO510" s="976"/>
    </row>
    <row r="511" spans="2:41" ht="3.6" customHeight="1" outlineLevel="1" x14ac:dyDescent="0.45">
      <c r="B511" s="167"/>
      <c r="I511" s="166"/>
      <c r="J511" s="167"/>
      <c r="N511" s="167"/>
      <c r="Q511" s="166"/>
      <c r="R511" s="172"/>
      <c r="S511" s="172"/>
      <c r="T511" s="172"/>
      <c r="U511" s="172"/>
      <c r="V511" s="934" t="str">
        <f>IF(兼務許可_1!L45&lt;&gt;"",兼務許可_1!L45,"")</f>
        <v/>
      </c>
      <c r="W511" s="935"/>
      <c r="X511" s="935"/>
      <c r="Y511" s="935"/>
      <c r="Z511" s="935"/>
      <c r="AA511" s="935"/>
      <c r="AB511" s="935"/>
      <c r="AC511" s="935"/>
      <c r="AD511" s="935"/>
      <c r="AE511" s="935"/>
      <c r="AF511" s="935"/>
      <c r="AG511" s="935"/>
      <c r="AH511" s="935"/>
      <c r="AI511" s="935"/>
      <c r="AJ511" s="935"/>
      <c r="AK511" s="935"/>
      <c r="AL511" s="935"/>
      <c r="AM511" s="935"/>
      <c r="AN511" s="935"/>
      <c r="AO511" s="936"/>
    </row>
    <row r="512" spans="2:41" ht="13.35" customHeight="1" outlineLevel="1" x14ac:dyDescent="0.45">
      <c r="B512" s="167"/>
      <c r="I512" s="166"/>
      <c r="J512" s="167"/>
      <c r="N512" s="167" t="s">
        <v>762</v>
      </c>
      <c r="Q512" s="166"/>
      <c r="R512" s="115" t="s">
        <v>692</v>
      </c>
      <c r="V512" s="937"/>
      <c r="W512" s="938"/>
      <c r="X512" s="938"/>
      <c r="Y512" s="938"/>
      <c r="Z512" s="938"/>
      <c r="AA512" s="938"/>
      <c r="AB512" s="938"/>
      <c r="AC512" s="938"/>
      <c r="AD512" s="938"/>
      <c r="AE512" s="938"/>
      <c r="AF512" s="938"/>
      <c r="AG512" s="938"/>
      <c r="AH512" s="938"/>
      <c r="AI512" s="938"/>
      <c r="AJ512" s="938"/>
      <c r="AK512" s="938"/>
      <c r="AL512" s="938"/>
      <c r="AM512" s="938"/>
      <c r="AN512" s="938"/>
      <c r="AO512" s="939"/>
    </row>
    <row r="513" spans="2:41" ht="3.6" customHeight="1" outlineLevel="1" x14ac:dyDescent="0.45">
      <c r="B513" s="167"/>
      <c r="I513" s="166"/>
      <c r="J513" s="167"/>
      <c r="N513" s="167"/>
      <c r="Q513" s="166"/>
      <c r="V513" s="940"/>
      <c r="W513" s="941"/>
      <c r="X513" s="941"/>
      <c r="Y513" s="941"/>
      <c r="Z513" s="941"/>
      <c r="AA513" s="941"/>
      <c r="AB513" s="941"/>
      <c r="AC513" s="941"/>
      <c r="AD513" s="941"/>
      <c r="AE513" s="941"/>
      <c r="AF513" s="941"/>
      <c r="AG513" s="941"/>
      <c r="AH513" s="941"/>
      <c r="AI513" s="941"/>
      <c r="AJ513" s="941"/>
      <c r="AK513" s="941"/>
      <c r="AL513" s="941"/>
      <c r="AM513" s="941"/>
      <c r="AN513" s="941"/>
      <c r="AO513" s="942"/>
    </row>
    <row r="514" spans="2:41" ht="3.6" customHeight="1" outlineLevel="1" x14ac:dyDescent="0.45">
      <c r="B514" s="167"/>
      <c r="I514" s="166"/>
      <c r="J514" s="167"/>
      <c r="N514" s="167"/>
      <c r="R514" s="173"/>
      <c r="S514" s="172"/>
      <c r="T514" s="172"/>
      <c r="U514" s="171"/>
      <c r="X514" s="166"/>
      <c r="Y514" s="922" t="str">
        <f>ASC(兼務許可_1!O47)</f>
        <v/>
      </c>
      <c r="Z514" s="923"/>
      <c r="AA514" s="924"/>
      <c r="AB514" s="171"/>
      <c r="AC514" s="922" t="str">
        <f>ASC(兼務許可_1!S47)</f>
        <v/>
      </c>
      <c r="AD514" s="923"/>
      <c r="AE514" s="924"/>
      <c r="AF514" s="167"/>
      <c r="AH514" s="166"/>
      <c r="AI514" s="922" t="str">
        <f>IF(兼務許可_1!O48&lt;&gt;"",兼務許可_1!O48,"")</f>
        <v/>
      </c>
      <c r="AJ514" s="923"/>
      <c r="AK514" s="923"/>
      <c r="AL514" s="923"/>
      <c r="AM514" s="923"/>
      <c r="AN514" s="923"/>
      <c r="AO514" s="924"/>
    </row>
    <row r="515" spans="2:41" ht="13.35" customHeight="1" outlineLevel="1" x14ac:dyDescent="0.45">
      <c r="B515" s="167"/>
      <c r="I515" s="166"/>
      <c r="J515" s="167"/>
      <c r="N515" s="167"/>
      <c r="R515" s="167"/>
      <c r="U515" s="166"/>
      <c r="V515" s="115" t="s">
        <v>612</v>
      </c>
      <c r="X515" s="166"/>
      <c r="Y515" s="911"/>
      <c r="Z515" s="912"/>
      <c r="AA515" s="913"/>
      <c r="AB515" s="555" t="s">
        <v>611</v>
      </c>
      <c r="AC515" s="911"/>
      <c r="AD515" s="912"/>
      <c r="AE515" s="913"/>
      <c r="AF515" s="167" t="s">
        <v>610</v>
      </c>
      <c r="AH515" s="166"/>
      <c r="AI515" s="911"/>
      <c r="AJ515" s="912"/>
      <c r="AK515" s="912"/>
      <c r="AL515" s="912"/>
      <c r="AM515" s="912"/>
      <c r="AN515" s="912"/>
      <c r="AO515" s="913"/>
    </row>
    <row r="516" spans="2:41" ht="3.6" customHeight="1" outlineLevel="1" x14ac:dyDescent="0.45">
      <c r="B516" s="167"/>
      <c r="I516" s="166"/>
      <c r="J516" s="167"/>
      <c r="N516" s="167"/>
      <c r="R516" s="167"/>
      <c r="U516" s="166"/>
      <c r="V516" s="160"/>
      <c r="W516" s="160"/>
      <c r="X516" s="159"/>
      <c r="Y516" s="914"/>
      <c r="Z516" s="915"/>
      <c r="AA516" s="916"/>
      <c r="AB516" s="159"/>
      <c r="AC516" s="914"/>
      <c r="AD516" s="915"/>
      <c r="AE516" s="916"/>
      <c r="AF516" s="161"/>
      <c r="AG516" s="160"/>
      <c r="AH516" s="159"/>
      <c r="AI516" s="914"/>
      <c r="AJ516" s="915"/>
      <c r="AK516" s="915"/>
      <c r="AL516" s="915"/>
      <c r="AM516" s="915"/>
      <c r="AN516" s="915"/>
      <c r="AO516" s="916"/>
    </row>
    <row r="517" spans="2:41" ht="3.6" customHeight="1" outlineLevel="1" x14ac:dyDescent="0.45">
      <c r="B517" s="167"/>
      <c r="I517" s="166"/>
      <c r="J517" s="167"/>
      <c r="N517" s="167"/>
      <c r="R517" s="167"/>
      <c r="U517" s="166"/>
      <c r="V517" s="172"/>
      <c r="W517" s="172"/>
      <c r="X517" s="171"/>
      <c r="Y517" s="922" t="str">
        <f>IF(兼務許可_1!V48&lt;&gt;"",兼務許可_1!V48,"")</f>
        <v/>
      </c>
      <c r="Z517" s="923"/>
      <c r="AA517" s="923"/>
      <c r="AB517" s="923"/>
      <c r="AC517" s="923"/>
      <c r="AD517" s="923"/>
      <c r="AE517" s="924"/>
      <c r="AF517" s="173"/>
      <c r="AG517" s="172"/>
      <c r="AH517" s="171"/>
      <c r="AI517" s="922" t="str">
        <f>IF(兼務許可_1!O49&lt;&gt;"",兼務許可_1!O49,"")</f>
        <v/>
      </c>
      <c r="AJ517" s="923"/>
      <c r="AK517" s="923"/>
      <c r="AL517" s="923"/>
      <c r="AM517" s="923"/>
      <c r="AN517" s="923"/>
      <c r="AO517" s="924"/>
    </row>
    <row r="518" spans="2:41" ht="13.35" customHeight="1" outlineLevel="1" x14ac:dyDescent="0.45">
      <c r="B518" s="167"/>
      <c r="I518" s="166"/>
      <c r="J518" s="167"/>
      <c r="N518" s="167"/>
      <c r="R518" s="167" t="s">
        <v>691</v>
      </c>
      <c r="U518" s="166"/>
      <c r="V518" s="115" t="s">
        <v>609</v>
      </c>
      <c r="X518" s="166"/>
      <c r="Y518" s="911"/>
      <c r="Z518" s="912"/>
      <c r="AA518" s="912"/>
      <c r="AB518" s="912"/>
      <c r="AC518" s="912"/>
      <c r="AD518" s="912"/>
      <c r="AE518" s="913"/>
      <c r="AF518" s="167" t="s">
        <v>8536</v>
      </c>
      <c r="AH518" s="166"/>
      <c r="AI518" s="911"/>
      <c r="AJ518" s="912"/>
      <c r="AK518" s="912"/>
      <c r="AL518" s="912"/>
      <c r="AM518" s="912"/>
      <c r="AN518" s="912"/>
      <c r="AO518" s="913"/>
    </row>
    <row r="519" spans="2:41" ht="3.6" customHeight="1" outlineLevel="1" x14ac:dyDescent="0.45">
      <c r="B519" s="167"/>
      <c r="I519" s="166"/>
      <c r="J519" s="167"/>
      <c r="N519" s="167"/>
      <c r="R519" s="167"/>
      <c r="U519" s="166"/>
      <c r="V519" s="160"/>
      <c r="W519" s="160"/>
      <c r="X519" s="159"/>
      <c r="Y519" s="914"/>
      <c r="Z519" s="915"/>
      <c r="AA519" s="915"/>
      <c r="AB519" s="915"/>
      <c r="AC519" s="915"/>
      <c r="AD519" s="915"/>
      <c r="AE519" s="916"/>
      <c r="AF519" s="161"/>
      <c r="AG519" s="160"/>
      <c r="AH519" s="159"/>
      <c r="AI519" s="914"/>
      <c r="AJ519" s="915"/>
      <c r="AK519" s="915"/>
      <c r="AL519" s="915"/>
      <c r="AM519" s="915"/>
      <c r="AN519" s="915"/>
      <c r="AO519" s="916"/>
    </row>
    <row r="520" spans="2:41" ht="3.6" customHeight="1" outlineLevel="1" x14ac:dyDescent="0.45">
      <c r="B520" s="167"/>
      <c r="I520" s="166"/>
      <c r="J520" s="167"/>
      <c r="N520" s="167"/>
      <c r="R520" s="167"/>
      <c r="U520" s="166"/>
      <c r="V520" s="172"/>
      <c r="W520" s="172"/>
      <c r="X520" s="171"/>
      <c r="Y520" s="922" t="str">
        <f>IF(兼務許可_1!V49&lt;&gt;"",兼務許可_1!V49,"")</f>
        <v/>
      </c>
      <c r="Z520" s="923"/>
      <c r="AA520" s="923"/>
      <c r="AB520" s="923"/>
      <c r="AC520" s="923"/>
      <c r="AD520" s="923"/>
      <c r="AE520" s="924"/>
      <c r="AF520" s="173"/>
      <c r="AG520" s="172"/>
      <c r="AH520" s="171"/>
      <c r="AI520" s="922" t="str">
        <f>IF(兼務許可_1!O50&lt;&gt;"",兼務許可_1!O50,"")</f>
        <v/>
      </c>
      <c r="AJ520" s="923"/>
      <c r="AK520" s="923"/>
      <c r="AL520" s="923"/>
      <c r="AM520" s="923"/>
      <c r="AN520" s="923"/>
      <c r="AO520" s="924"/>
    </row>
    <row r="521" spans="2:41" ht="13.35" customHeight="1" outlineLevel="1" x14ac:dyDescent="0.45">
      <c r="B521" s="167"/>
      <c r="I521" s="166"/>
      <c r="J521" s="167"/>
      <c r="M521" s="166"/>
      <c r="N521" s="167"/>
      <c r="R521" s="167"/>
      <c r="U521" s="166"/>
      <c r="V521" s="115" t="s">
        <v>608</v>
      </c>
      <c r="X521" s="166"/>
      <c r="Y521" s="911"/>
      <c r="Z521" s="912"/>
      <c r="AA521" s="912"/>
      <c r="AB521" s="912"/>
      <c r="AC521" s="912"/>
      <c r="AD521" s="912"/>
      <c r="AE521" s="913"/>
      <c r="AF521" s="167" t="s">
        <v>607</v>
      </c>
      <c r="AH521" s="166"/>
      <c r="AI521" s="911"/>
      <c r="AJ521" s="912"/>
      <c r="AK521" s="912"/>
      <c r="AL521" s="912"/>
      <c r="AM521" s="912"/>
      <c r="AN521" s="912"/>
      <c r="AO521" s="913"/>
    </row>
    <row r="522" spans="2:41" ht="3.6" customHeight="1" outlineLevel="1" x14ac:dyDescent="0.45">
      <c r="B522" s="167"/>
      <c r="I522" s="166"/>
      <c r="J522" s="167"/>
      <c r="M522" s="166"/>
      <c r="N522" s="161"/>
      <c r="O522" s="160"/>
      <c r="P522" s="160"/>
      <c r="Q522" s="160"/>
      <c r="R522" s="161"/>
      <c r="S522" s="160"/>
      <c r="T522" s="160"/>
      <c r="U522" s="159"/>
      <c r="V522" s="160"/>
      <c r="W522" s="160"/>
      <c r="X522" s="159"/>
      <c r="Y522" s="914"/>
      <c r="Z522" s="915"/>
      <c r="AA522" s="915"/>
      <c r="AB522" s="915"/>
      <c r="AC522" s="915"/>
      <c r="AD522" s="915"/>
      <c r="AE522" s="916"/>
      <c r="AF522" s="161"/>
      <c r="AG522" s="160"/>
      <c r="AH522" s="159"/>
      <c r="AI522" s="914"/>
      <c r="AJ522" s="915"/>
      <c r="AK522" s="915"/>
      <c r="AL522" s="915"/>
      <c r="AM522" s="915"/>
      <c r="AN522" s="915"/>
      <c r="AO522" s="916"/>
    </row>
    <row r="523" spans="2:41" ht="3.6" customHeight="1" outlineLevel="1" x14ac:dyDescent="0.45">
      <c r="B523" s="167"/>
      <c r="I523" s="166"/>
      <c r="J523" s="167"/>
      <c r="N523" s="173"/>
      <c r="O523" s="172"/>
      <c r="P523" s="172"/>
      <c r="Q523" s="171"/>
      <c r="R523" s="172"/>
      <c r="S523" s="172"/>
      <c r="T523" s="172"/>
      <c r="U523" s="172"/>
      <c r="X523" s="175"/>
      <c r="Y523" s="176"/>
      <c r="Z523" s="175"/>
      <c r="AA523" s="175"/>
      <c r="AB523" s="175"/>
      <c r="AC523" s="175"/>
      <c r="AD523" s="176"/>
      <c r="AE523" s="175"/>
      <c r="AF523" s="172"/>
      <c r="AG523" s="172"/>
      <c r="AH523" s="968" t="str">
        <f>IF(兼務許可_1!L51&lt;&gt;"",兼務許可_1!L51,"")</f>
        <v/>
      </c>
      <c r="AI523" s="969"/>
      <c r="AJ523" s="969"/>
      <c r="AK523" s="969"/>
      <c r="AL523" s="969"/>
      <c r="AM523" s="969"/>
      <c r="AN523" s="969"/>
      <c r="AO523" s="970"/>
    </row>
    <row r="524" spans="2:41" ht="13.35" customHeight="1" outlineLevel="1" x14ac:dyDescent="0.45">
      <c r="B524" s="167"/>
      <c r="I524" s="166"/>
      <c r="J524" s="167"/>
      <c r="N524" s="167" t="s">
        <v>697</v>
      </c>
      <c r="Q524" s="166"/>
      <c r="R524" s="115" t="s">
        <v>696</v>
      </c>
      <c r="X524" s="169"/>
      <c r="Y524" s="170"/>
      <c r="Z524" s="189" t="s">
        <v>651</v>
      </c>
      <c r="AA524" s="115" t="s">
        <v>695</v>
      </c>
      <c r="AB524" s="169"/>
      <c r="AC524" s="169"/>
      <c r="AD524" s="170" t="s">
        <v>694</v>
      </c>
      <c r="AE524" s="169"/>
      <c r="AH524" s="971"/>
      <c r="AI524" s="972"/>
      <c r="AJ524" s="972"/>
      <c r="AK524" s="972"/>
      <c r="AL524" s="972"/>
      <c r="AM524" s="972"/>
      <c r="AN524" s="972"/>
      <c r="AO524" s="973"/>
    </row>
    <row r="525" spans="2:41" ht="3.6" customHeight="1" outlineLevel="1" x14ac:dyDescent="0.45">
      <c r="B525" s="167"/>
      <c r="I525" s="166"/>
      <c r="J525" s="167"/>
      <c r="N525" s="167"/>
      <c r="Q525" s="166"/>
      <c r="R525" s="160"/>
      <c r="S525" s="160"/>
      <c r="T525" s="160"/>
      <c r="U525" s="160"/>
      <c r="X525" s="163"/>
      <c r="Y525" s="164"/>
      <c r="Z525" s="163"/>
      <c r="AA525" s="163"/>
      <c r="AB525" s="163"/>
      <c r="AC525" s="163"/>
      <c r="AD525" s="164"/>
      <c r="AE525" s="163"/>
      <c r="AF525" s="160"/>
      <c r="AG525" s="160"/>
      <c r="AH525" s="974"/>
      <c r="AI525" s="975"/>
      <c r="AJ525" s="975"/>
      <c r="AK525" s="975"/>
      <c r="AL525" s="975"/>
      <c r="AM525" s="975"/>
      <c r="AN525" s="975"/>
      <c r="AO525" s="976"/>
    </row>
    <row r="526" spans="2:41" ht="3.6" customHeight="1" outlineLevel="1" x14ac:dyDescent="0.45">
      <c r="B526" s="167"/>
      <c r="I526" s="166"/>
      <c r="J526" s="167"/>
      <c r="M526" s="166"/>
      <c r="N526" s="167"/>
      <c r="Q526" s="166"/>
      <c r="R526" s="172"/>
      <c r="S526" s="172"/>
      <c r="T526" s="172"/>
      <c r="U526" s="172"/>
      <c r="V526" s="934" t="str">
        <f>IF(兼務許可_1!L55&lt;&gt;"",兼務許可_1!L55,"")</f>
        <v/>
      </c>
      <c r="W526" s="935"/>
      <c r="X526" s="935"/>
      <c r="Y526" s="935"/>
      <c r="Z526" s="935"/>
      <c r="AA526" s="935"/>
      <c r="AB526" s="935"/>
      <c r="AC526" s="935"/>
      <c r="AD526" s="935"/>
      <c r="AE526" s="935"/>
      <c r="AF526" s="935"/>
      <c r="AG526" s="935"/>
      <c r="AH526" s="935"/>
      <c r="AI526" s="935"/>
      <c r="AJ526" s="935"/>
      <c r="AK526" s="935"/>
      <c r="AL526" s="935"/>
      <c r="AM526" s="935"/>
      <c r="AN526" s="935"/>
      <c r="AO526" s="936"/>
    </row>
    <row r="527" spans="2:41" ht="13.35" customHeight="1" outlineLevel="1" x14ac:dyDescent="0.45">
      <c r="B527" s="167"/>
      <c r="I527" s="166"/>
      <c r="J527" s="167"/>
      <c r="M527" s="166"/>
      <c r="N527" s="167" t="s">
        <v>761</v>
      </c>
      <c r="Q527" s="166"/>
      <c r="R527" s="115" t="s">
        <v>692</v>
      </c>
      <c r="V527" s="937"/>
      <c r="W527" s="938"/>
      <c r="X527" s="938"/>
      <c r="Y527" s="938"/>
      <c r="Z527" s="938"/>
      <c r="AA527" s="938"/>
      <c r="AB527" s="938"/>
      <c r="AC527" s="938"/>
      <c r="AD527" s="938"/>
      <c r="AE527" s="938"/>
      <c r="AF527" s="938"/>
      <c r="AG527" s="938"/>
      <c r="AH527" s="938"/>
      <c r="AI527" s="938"/>
      <c r="AJ527" s="938"/>
      <c r="AK527" s="938"/>
      <c r="AL527" s="938"/>
      <c r="AM527" s="938"/>
      <c r="AN527" s="938"/>
      <c r="AO527" s="939"/>
    </row>
    <row r="528" spans="2:41" ht="3.6" customHeight="1" outlineLevel="1" x14ac:dyDescent="0.45">
      <c r="B528" s="167"/>
      <c r="I528" s="166"/>
      <c r="J528" s="167"/>
      <c r="M528" s="166"/>
      <c r="N528" s="167"/>
      <c r="Q528" s="166"/>
      <c r="V528" s="940"/>
      <c r="W528" s="941"/>
      <c r="X528" s="941"/>
      <c r="Y528" s="941"/>
      <c r="Z528" s="941"/>
      <c r="AA528" s="941"/>
      <c r="AB528" s="941"/>
      <c r="AC528" s="941"/>
      <c r="AD528" s="941"/>
      <c r="AE528" s="941"/>
      <c r="AF528" s="941"/>
      <c r="AG528" s="941"/>
      <c r="AH528" s="941"/>
      <c r="AI528" s="941"/>
      <c r="AJ528" s="941"/>
      <c r="AK528" s="941"/>
      <c r="AL528" s="941"/>
      <c r="AM528" s="941"/>
      <c r="AN528" s="941"/>
      <c r="AO528" s="942"/>
    </row>
    <row r="529" spans="2:41" ht="3.6" customHeight="1" outlineLevel="1" x14ac:dyDescent="0.45">
      <c r="B529" s="167"/>
      <c r="I529" s="166"/>
      <c r="J529" s="167"/>
      <c r="M529" s="166"/>
      <c r="N529" s="167"/>
      <c r="R529" s="173"/>
      <c r="S529" s="172"/>
      <c r="T529" s="172"/>
      <c r="U529" s="171"/>
      <c r="X529" s="166"/>
      <c r="Y529" s="922" t="str">
        <f>ASC(兼務許可_1!O57)</f>
        <v/>
      </c>
      <c r="Z529" s="923"/>
      <c r="AA529" s="924"/>
      <c r="AB529" s="171"/>
      <c r="AC529" s="922" t="str">
        <f>ASC(兼務許可_1!S57)</f>
        <v/>
      </c>
      <c r="AD529" s="923"/>
      <c r="AE529" s="924"/>
      <c r="AF529" s="167"/>
      <c r="AH529" s="166"/>
      <c r="AI529" s="922" t="str">
        <f>IF(兼務許可_1!O58&lt;&gt;"",兼務許可_1!O58,"")</f>
        <v/>
      </c>
      <c r="AJ529" s="923"/>
      <c r="AK529" s="923"/>
      <c r="AL529" s="923"/>
      <c r="AM529" s="923"/>
      <c r="AN529" s="923"/>
      <c r="AO529" s="924"/>
    </row>
    <row r="530" spans="2:41" ht="13.35" customHeight="1" outlineLevel="1" x14ac:dyDescent="0.45">
      <c r="B530" s="167"/>
      <c r="I530" s="166"/>
      <c r="J530" s="167"/>
      <c r="M530" s="166"/>
      <c r="N530" s="167"/>
      <c r="R530" s="167"/>
      <c r="U530" s="166"/>
      <c r="V530" s="115" t="s">
        <v>612</v>
      </c>
      <c r="X530" s="166"/>
      <c r="Y530" s="911"/>
      <c r="Z530" s="912"/>
      <c r="AA530" s="913"/>
      <c r="AB530" s="555" t="s">
        <v>611</v>
      </c>
      <c r="AC530" s="911"/>
      <c r="AD530" s="912"/>
      <c r="AE530" s="913"/>
      <c r="AF530" s="167" t="s">
        <v>610</v>
      </c>
      <c r="AH530" s="166"/>
      <c r="AI530" s="911"/>
      <c r="AJ530" s="912"/>
      <c r="AK530" s="912"/>
      <c r="AL530" s="912"/>
      <c r="AM530" s="912"/>
      <c r="AN530" s="912"/>
      <c r="AO530" s="913"/>
    </row>
    <row r="531" spans="2:41" ht="3.6" customHeight="1" outlineLevel="1" x14ac:dyDescent="0.45">
      <c r="B531" s="167"/>
      <c r="I531" s="166"/>
      <c r="J531" s="167"/>
      <c r="M531" s="166"/>
      <c r="N531" s="167"/>
      <c r="R531" s="167"/>
      <c r="U531" s="166"/>
      <c r="V531" s="160"/>
      <c r="W531" s="160"/>
      <c r="X531" s="159"/>
      <c r="Y531" s="914"/>
      <c r="Z531" s="915"/>
      <c r="AA531" s="916"/>
      <c r="AB531" s="159"/>
      <c r="AC531" s="914"/>
      <c r="AD531" s="915"/>
      <c r="AE531" s="916"/>
      <c r="AF531" s="161"/>
      <c r="AG531" s="160"/>
      <c r="AH531" s="159"/>
      <c r="AI531" s="914"/>
      <c r="AJ531" s="915"/>
      <c r="AK531" s="915"/>
      <c r="AL531" s="915"/>
      <c r="AM531" s="915"/>
      <c r="AN531" s="915"/>
      <c r="AO531" s="916"/>
    </row>
    <row r="532" spans="2:41" ht="3.6" customHeight="1" outlineLevel="1" x14ac:dyDescent="0.45">
      <c r="B532" s="167"/>
      <c r="I532" s="166"/>
      <c r="J532" s="167"/>
      <c r="M532" s="166"/>
      <c r="N532" s="167"/>
      <c r="R532" s="167"/>
      <c r="U532" s="166"/>
      <c r="V532" s="172"/>
      <c r="W532" s="172"/>
      <c r="X532" s="171"/>
      <c r="Y532" s="922" t="str">
        <f>IF(兼務許可_1!V58&lt;&gt;"",兼務許可_1!V58,"")</f>
        <v/>
      </c>
      <c r="Z532" s="923"/>
      <c r="AA532" s="923"/>
      <c r="AB532" s="923"/>
      <c r="AC532" s="923"/>
      <c r="AD532" s="923"/>
      <c r="AE532" s="924"/>
      <c r="AF532" s="173"/>
      <c r="AG532" s="172"/>
      <c r="AH532" s="171"/>
      <c r="AI532" s="922" t="str">
        <f>IF(兼務許可_1!O59&lt;&gt;"",兼務許可_1!O59,"")</f>
        <v/>
      </c>
      <c r="AJ532" s="923"/>
      <c r="AK532" s="923"/>
      <c r="AL532" s="923"/>
      <c r="AM532" s="923"/>
      <c r="AN532" s="923"/>
      <c r="AO532" s="924"/>
    </row>
    <row r="533" spans="2:41" ht="13.35" customHeight="1" outlineLevel="1" x14ac:dyDescent="0.45">
      <c r="B533" s="167"/>
      <c r="I533" s="166"/>
      <c r="J533" s="167"/>
      <c r="M533" s="166"/>
      <c r="N533" s="167"/>
      <c r="R533" s="167" t="s">
        <v>691</v>
      </c>
      <c r="U533" s="166"/>
      <c r="V533" s="115" t="s">
        <v>609</v>
      </c>
      <c r="X533" s="166"/>
      <c r="Y533" s="911"/>
      <c r="Z533" s="912"/>
      <c r="AA533" s="912"/>
      <c r="AB533" s="912"/>
      <c r="AC533" s="912"/>
      <c r="AD533" s="912"/>
      <c r="AE533" s="913"/>
      <c r="AF533" s="167" t="s">
        <v>8536</v>
      </c>
      <c r="AH533" s="166"/>
      <c r="AI533" s="911"/>
      <c r="AJ533" s="912"/>
      <c r="AK533" s="912"/>
      <c r="AL533" s="912"/>
      <c r="AM533" s="912"/>
      <c r="AN533" s="912"/>
      <c r="AO533" s="913"/>
    </row>
    <row r="534" spans="2:41" ht="3.6" customHeight="1" outlineLevel="1" x14ac:dyDescent="0.45">
      <c r="B534" s="167"/>
      <c r="I534" s="166"/>
      <c r="J534" s="167"/>
      <c r="M534" s="166"/>
      <c r="N534" s="167"/>
      <c r="R534" s="167"/>
      <c r="U534" s="166"/>
      <c r="V534" s="160"/>
      <c r="W534" s="160"/>
      <c r="X534" s="159"/>
      <c r="Y534" s="914"/>
      <c r="Z534" s="915"/>
      <c r="AA534" s="915"/>
      <c r="AB534" s="915"/>
      <c r="AC534" s="915"/>
      <c r="AD534" s="915"/>
      <c r="AE534" s="916"/>
      <c r="AF534" s="161"/>
      <c r="AG534" s="160"/>
      <c r="AH534" s="159"/>
      <c r="AI534" s="914"/>
      <c r="AJ534" s="915"/>
      <c r="AK534" s="915"/>
      <c r="AL534" s="915"/>
      <c r="AM534" s="915"/>
      <c r="AN534" s="915"/>
      <c r="AO534" s="916"/>
    </row>
    <row r="535" spans="2:41" ht="3.6" customHeight="1" outlineLevel="1" x14ac:dyDescent="0.45">
      <c r="B535" s="167"/>
      <c r="I535" s="166"/>
      <c r="J535" s="167"/>
      <c r="M535" s="166"/>
      <c r="N535" s="167"/>
      <c r="R535" s="167"/>
      <c r="U535" s="166"/>
      <c r="V535" s="172"/>
      <c r="W535" s="172"/>
      <c r="X535" s="171"/>
      <c r="Y535" s="922" t="str">
        <f>IF(兼務許可_1!V59&lt;&gt;"",兼務許可_1!V59,"")</f>
        <v/>
      </c>
      <c r="Z535" s="923"/>
      <c r="AA535" s="923"/>
      <c r="AB535" s="923"/>
      <c r="AC535" s="923"/>
      <c r="AD535" s="923"/>
      <c r="AE535" s="924"/>
      <c r="AF535" s="173"/>
      <c r="AG535" s="172"/>
      <c r="AH535" s="171"/>
      <c r="AI535" s="922" t="str">
        <f>IF(兼務許可_1!O60&lt;&gt;"",兼務許可_1!O60,"")</f>
        <v/>
      </c>
      <c r="AJ535" s="923"/>
      <c r="AK535" s="923"/>
      <c r="AL535" s="923"/>
      <c r="AM535" s="923"/>
      <c r="AN535" s="923"/>
      <c r="AO535" s="924"/>
    </row>
    <row r="536" spans="2:41" ht="13.35" customHeight="1" outlineLevel="1" x14ac:dyDescent="0.45">
      <c r="B536" s="167"/>
      <c r="I536" s="166"/>
      <c r="J536" s="167"/>
      <c r="M536" s="166"/>
      <c r="N536" s="167"/>
      <c r="R536" s="167"/>
      <c r="U536" s="166"/>
      <c r="V536" s="115" t="s">
        <v>608</v>
      </c>
      <c r="X536" s="166"/>
      <c r="Y536" s="911"/>
      <c r="Z536" s="912"/>
      <c r="AA536" s="912"/>
      <c r="AB536" s="912"/>
      <c r="AC536" s="912"/>
      <c r="AD536" s="912"/>
      <c r="AE536" s="913"/>
      <c r="AF536" s="167" t="s">
        <v>607</v>
      </c>
      <c r="AH536" s="166"/>
      <c r="AI536" s="911"/>
      <c r="AJ536" s="912"/>
      <c r="AK536" s="912"/>
      <c r="AL536" s="912"/>
      <c r="AM536" s="912"/>
      <c r="AN536" s="912"/>
      <c r="AO536" s="913"/>
    </row>
    <row r="537" spans="2:41" ht="3.6" customHeight="1" outlineLevel="1" x14ac:dyDescent="0.45">
      <c r="B537" s="167"/>
      <c r="I537" s="166"/>
      <c r="J537" s="167"/>
      <c r="M537" s="166"/>
      <c r="N537" s="161"/>
      <c r="O537" s="160"/>
      <c r="P537" s="160"/>
      <c r="Q537" s="160"/>
      <c r="R537" s="161"/>
      <c r="S537" s="160"/>
      <c r="T537" s="160"/>
      <c r="U537" s="159"/>
      <c r="V537" s="160"/>
      <c r="W537" s="160"/>
      <c r="X537" s="159"/>
      <c r="Y537" s="914"/>
      <c r="Z537" s="915"/>
      <c r="AA537" s="915"/>
      <c r="AB537" s="915"/>
      <c r="AC537" s="915"/>
      <c r="AD537" s="915"/>
      <c r="AE537" s="916"/>
      <c r="AF537" s="161"/>
      <c r="AG537" s="160"/>
      <c r="AH537" s="159"/>
      <c r="AI537" s="914"/>
      <c r="AJ537" s="915"/>
      <c r="AK537" s="915"/>
      <c r="AL537" s="915"/>
      <c r="AM537" s="915"/>
      <c r="AN537" s="915"/>
      <c r="AO537" s="916"/>
    </row>
    <row r="538" spans="2:41" ht="3.6" customHeight="1" outlineLevel="1" x14ac:dyDescent="0.45">
      <c r="B538" s="167"/>
      <c r="I538" s="166"/>
      <c r="J538" s="167"/>
      <c r="N538" s="173"/>
      <c r="O538" s="172"/>
      <c r="P538" s="172"/>
      <c r="Q538" s="171"/>
      <c r="R538" s="172"/>
      <c r="S538" s="172"/>
      <c r="T538" s="172"/>
      <c r="U538" s="172"/>
      <c r="X538" s="175"/>
      <c r="Y538" s="176"/>
      <c r="Z538" s="175"/>
      <c r="AA538" s="175"/>
      <c r="AB538" s="175"/>
      <c r="AC538" s="175"/>
      <c r="AD538" s="176"/>
      <c r="AE538" s="175"/>
      <c r="AF538" s="172"/>
      <c r="AG538" s="172"/>
      <c r="AH538" s="968" t="str">
        <f>IF(兼務許可_1!L61&lt;&gt;"",兼務許可_1!L61,"")</f>
        <v/>
      </c>
      <c r="AI538" s="969"/>
      <c r="AJ538" s="969"/>
      <c r="AK538" s="969"/>
      <c r="AL538" s="969"/>
      <c r="AM538" s="969"/>
      <c r="AN538" s="969"/>
      <c r="AO538" s="970"/>
    </row>
    <row r="539" spans="2:41" ht="13.35" customHeight="1" outlineLevel="1" x14ac:dyDescent="0.45">
      <c r="B539" s="167"/>
      <c r="I539" s="166"/>
      <c r="J539" s="167"/>
      <c r="N539" s="167" t="s">
        <v>697</v>
      </c>
      <c r="Q539" s="166"/>
      <c r="R539" s="115" t="s">
        <v>696</v>
      </c>
      <c r="X539" s="169"/>
      <c r="Y539" s="170"/>
      <c r="Z539" s="189" t="s">
        <v>651</v>
      </c>
      <c r="AA539" s="115" t="s">
        <v>695</v>
      </c>
      <c r="AB539" s="169"/>
      <c r="AC539" s="169"/>
      <c r="AD539" s="170" t="s">
        <v>694</v>
      </c>
      <c r="AE539" s="169"/>
      <c r="AH539" s="971"/>
      <c r="AI539" s="972"/>
      <c r="AJ539" s="972"/>
      <c r="AK539" s="972"/>
      <c r="AL539" s="972"/>
      <c r="AM539" s="972"/>
      <c r="AN539" s="972"/>
      <c r="AO539" s="973"/>
    </row>
    <row r="540" spans="2:41" ht="3.6" customHeight="1" outlineLevel="1" x14ac:dyDescent="0.45">
      <c r="B540" s="167"/>
      <c r="I540" s="166"/>
      <c r="J540" s="167"/>
      <c r="N540" s="167"/>
      <c r="Q540" s="166"/>
      <c r="R540" s="160"/>
      <c r="S540" s="160"/>
      <c r="T540" s="160"/>
      <c r="U540" s="160"/>
      <c r="X540" s="163"/>
      <c r="Y540" s="164"/>
      <c r="Z540" s="163"/>
      <c r="AA540" s="163"/>
      <c r="AB540" s="163"/>
      <c r="AC540" s="163"/>
      <c r="AD540" s="164"/>
      <c r="AE540" s="163"/>
      <c r="AF540" s="160"/>
      <c r="AG540" s="160"/>
      <c r="AH540" s="974"/>
      <c r="AI540" s="975"/>
      <c r="AJ540" s="975"/>
      <c r="AK540" s="975"/>
      <c r="AL540" s="975"/>
      <c r="AM540" s="975"/>
      <c r="AN540" s="975"/>
      <c r="AO540" s="976"/>
    </row>
    <row r="541" spans="2:41" ht="3.6" customHeight="1" outlineLevel="1" x14ac:dyDescent="0.45">
      <c r="B541" s="167"/>
      <c r="I541" s="166"/>
      <c r="J541" s="167"/>
      <c r="M541" s="166"/>
      <c r="N541" s="167"/>
      <c r="Q541" s="166"/>
      <c r="R541" s="172"/>
      <c r="S541" s="172"/>
      <c r="T541" s="172"/>
      <c r="U541" s="172"/>
      <c r="V541" s="934" t="str">
        <f>IF(兼務許可_1!L65&lt;&gt;"",兼務許可_1!L65,"")</f>
        <v/>
      </c>
      <c r="W541" s="935"/>
      <c r="X541" s="935"/>
      <c r="Y541" s="935"/>
      <c r="Z541" s="935"/>
      <c r="AA541" s="935"/>
      <c r="AB541" s="935"/>
      <c r="AC541" s="935"/>
      <c r="AD541" s="935"/>
      <c r="AE541" s="935"/>
      <c r="AF541" s="935"/>
      <c r="AG541" s="935"/>
      <c r="AH541" s="935"/>
      <c r="AI541" s="935"/>
      <c r="AJ541" s="935"/>
      <c r="AK541" s="935"/>
      <c r="AL541" s="935"/>
      <c r="AM541" s="935"/>
      <c r="AN541" s="935"/>
      <c r="AO541" s="936"/>
    </row>
    <row r="542" spans="2:41" ht="13.35" customHeight="1" outlineLevel="1" x14ac:dyDescent="0.45">
      <c r="B542" s="167"/>
      <c r="I542" s="166"/>
      <c r="J542" s="167"/>
      <c r="M542" s="166"/>
      <c r="N542" s="167" t="s">
        <v>760</v>
      </c>
      <c r="Q542" s="166"/>
      <c r="R542" s="115" t="s">
        <v>692</v>
      </c>
      <c r="V542" s="937"/>
      <c r="W542" s="938"/>
      <c r="X542" s="938"/>
      <c r="Y542" s="938"/>
      <c r="Z542" s="938"/>
      <c r="AA542" s="938"/>
      <c r="AB542" s="938"/>
      <c r="AC542" s="938"/>
      <c r="AD542" s="938"/>
      <c r="AE542" s="938"/>
      <c r="AF542" s="938"/>
      <c r="AG542" s="938"/>
      <c r="AH542" s="938"/>
      <c r="AI542" s="938"/>
      <c r="AJ542" s="938"/>
      <c r="AK542" s="938"/>
      <c r="AL542" s="938"/>
      <c r="AM542" s="938"/>
      <c r="AN542" s="938"/>
      <c r="AO542" s="939"/>
    </row>
    <row r="543" spans="2:41" ht="3.6" customHeight="1" outlineLevel="1" x14ac:dyDescent="0.45">
      <c r="B543" s="167"/>
      <c r="I543" s="166"/>
      <c r="J543" s="167"/>
      <c r="M543" s="166"/>
      <c r="N543" s="167"/>
      <c r="Q543" s="166"/>
      <c r="V543" s="940"/>
      <c r="W543" s="941"/>
      <c r="X543" s="941"/>
      <c r="Y543" s="941"/>
      <c r="Z543" s="941"/>
      <c r="AA543" s="941"/>
      <c r="AB543" s="941"/>
      <c r="AC543" s="941"/>
      <c r="AD543" s="941"/>
      <c r="AE543" s="941"/>
      <c r="AF543" s="941"/>
      <c r="AG543" s="941"/>
      <c r="AH543" s="941"/>
      <c r="AI543" s="941"/>
      <c r="AJ543" s="941"/>
      <c r="AK543" s="941"/>
      <c r="AL543" s="941"/>
      <c r="AM543" s="941"/>
      <c r="AN543" s="941"/>
      <c r="AO543" s="942"/>
    </row>
    <row r="544" spans="2:41" ht="3.6" customHeight="1" outlineLevel="1" x14ac:dyDescent="0.45">
      <c r="B544" s="167"/>
      <c r="I544" s="166"/>
      <c r="J544" s="167"/>
      <c r="M544" s="166"/>
      <c r="N544" s="167"/>
      <c r="R544" s="173"/>
      <c r="S544" s="172"/>
      <c r="T544" s="172"/>
      <c r="U544" s="171"/>
      <c r="X544" s="166"/>
      <c r="Y544" s="922" t="str">
        <f>ASC(兼務許可_1!O67)</f>
        <v/>
      </c>
      <c r="Z544" s="923"/>
      <c r="AA544" s="924"/>
      <c r="AB544" s="171"/>
      <c r="AC544" s="922" t="str">
        <f>ASC(兼務許可_1!S67)</f>
        <v/>
      </c>
      <c r="AD544" s="923"/>
      <c r="AE544" s="924"/>
      <c r="AF544" s="167"/>
      <c r="AH544" s="166"/>
      <c r="AI544" s="922" t="str">
        <f>IF(兼務許可_1!O68&lt;&gt;"",兼務許可_1!O68,"")</f>
        <v/>
      </c>
      <c r="AJ544" s="923"/>
      <c r="AK544" s="923"/>
      <c r="AL544" s="923"/>
      <c r="AM544" s="923"/>
      <c r="AN544" s="923"/>
      <c r="AO544" s="924"/>
    </row>
    <row r="545" spans="2:41" ht="13.35" customHeight="1" outlineLevel="1" x14ac:dyDescent="0.45">
      <c r="B545" s="167"/>
      <c r="I545" s="166"/>
      <c r="J545" s="167"/>
      <c r="M545" s="166"/>
      <c r="N545" s="167"/>
      <c r="R545" s="167"/>
      <c r="U545" s="166"/>
      <c r="V545" s="115" t="s">
        <v>612</v>
      </c>
      <c r="X545" s="166"/>
      <c r="Y545" s="911"/>
      <c r="Z545" s="912"/>
      <c r="AA545" s="913"/>
      <c r="AB545" s="555" t="s">
        <v>611</v>
      </c>
      <c r="AC545" s="911"/>
      <c r="AD545" s="912"/>
      <c r="AE545" s="913"/>
      <c r="AF545" s="167" t="s">
        <v>610</v>
      </c>
      <c r="AH545" s="166"/>
      <c r="AI545" s="911"/>
      <c r="AJ545" s="912"/>
      <c r="AK545" s="912"/>
      <c r="AL545" s="912"/>
      <c r="AM545" s="912"/>
      <c r="AN545" s="912"/>
      <c r="AO545" s="913"/>
    </row>
    <row r="546" spans="2:41" ht="3.6" customHeight="1" outlineLevel="1" x14ac:dyDescent="0.45">
      <c r="B546" s="167"/>
      <c r="I546" s="166"/>
      <c r="J546" s="167"/>
      <c r="M546" s="166"/>
      <c r="N546" s="167"/>
      <c r="R546" s="167"/>
      <c r="U546" s="166"/>
      <c r="V546" s="160"/>
      <c r="W546" s="160"/>
      <c r="X546" s="159"/>
      <c r="Y546" s="914"/>
      <c r="Z546" s="915"/>
      <c r="AA546" s="916"/>
      <c r="AB546" s="159"/>
      <c r="AC546" s="914"/>
      <c r="AD546" s="915"/>
      <c r="AE546" s="916"/>
      <c r="AF546" s="161"/>
      <c r="AG546" s="160"/>
      <c r="AH546" s="159"/>
      <c r="AI546" s="914"/>
      <c r="AJ546" s="915"/>
      <c r="AK546" s="915"/>
      <c r="AL546" s="915"/>
      <c r="AM546" s="915"/>
      <c r="AN546" s="915"/>
      <c r="AO546" s="916"/>
    </row>
    <row r="547" spans="2:41" ht="3.6" customHeight="1" outlineLevel="1" x14ac:dyDescent="0.45">
      <c r="B547" s="167"/>
      <c r="I547" s="166"/>
      <c r="J547" s="167"/>
      <c r="M547" s="166"/>
      <c r="N547" s="167"/>
      <c r="R547" s="167"/>
      <c r="U547" s="166"/>
      <c r="V547" s="172"/>
      <c r="W547" s="172"/>
      <c r="X547" s="171"/>
      <c r="Y547" s="922" t="str">
        <f>IF(兼務許可_1!V68&lt;&gt;"",兼務許可_1!V68,"")</f>
        <v/>
      </c>
      <c r="Z547" s="923"/>
      <c r="AA547" s="923"/>
      <c r="AB547" s="923"/>
      <c r="AC547" s="923"/>
      <c r="AD547" s="923"/>
      <c r="AE547" s="924"/>
      <c r="AF547" s="173"/>
      <c r="AG547" s="172"/>
      <c r="AH547" s="171"/>
      <c r="AI547" s="922" t="str">
        <f>IF(兼務許可_1!O79&lt;&gt;"",兼務許可_1!O69,"")</f>
        <v/>
      </c>
      <c r="AJ547" s="923"/>
      <c r="AK547" s="923"/>
      <c r="AL547" s="923"/>
      <c r="AM547" s="923"/>
      <c r="AN547" s="923"/>
      <c r="AO547" s="924"/>
    </row>
    <row r="548" spans="2:41" ht="13.35" customHeight="1" outlineLevel="1" x14ac:dyDescent="0.45">
      <c r="B548" s="167"/>
      <c r="I548" s="166"/>
      <c r="J548" s="167"/>
      <c r="M548" s="166"/>
      <c r="N548" s="167"/>
      <c r="R548" s="167" t="s">
        <v>691</v>
      </c>
      <c r="U548" s="166"/>
      <c r="V548" s="115" t="s">
        <v>609</v>
      </c>
      <c r="X548" s="166"/>
      <c r="Y548" s="911"/>
      <c r="Z548" s="912"/>
      <c r="AA548" s="912"/>
      <c r="AB548" s="912"/>
      <c r="AC548" s="912"/>
      <c r="AD548" s="912"/>
      <c r="AE548" s="913"/>
      <c r="AF548" s="167" t="s">
        <v>8536</v>
      </c>
      <c r="AH548" s="166"/>
      <c r="AI548" s="911"/>
      <c r="AJ548" s="912"/>
      <c r="AK548" s="912"/>
      <c r="AL548" s="912"/>
      <c r="AM548" s="912"/>
      <c r="AN548" s="912"/>
      <c r="AO548" s="913"/>
    </row>
    <row r="549" spans="2:41" ht="3.6" customHeight="1" outlineLevel="1" x14ac:dyDescent="0.45">
      <c r="B549" s="167"/>
      <c r="I549" s="166"/>
      <c r="J549" s="167"/>
      <c r="M549" s="166"/>
      <c r="N549" s="167"/>
      <c r="R549" s="167"/>
      <c r="U549" s="166"/>
      <c r="V549" s="160"/>
      <c r="W549" s="160"/>
      <c r="X549" s="159"/>
      <c r="Y549" s="914"/>
      <c r="Z549" s="915"/>
      <c r="AA549" s="915"/>
      <c r="AB549" s="915"/>
      <c r="AC549" s="915"/>
      <c r="AD549" s="915"/>
      <c r="AE549" s="916"/>
      <c r="AF549" s="161"/>
      <c r="AG549" s="160"/>
      <c r="AH549" s="159"/>
      <c r="AI549" s="914"/>
      <c r="AJ549" s="915"/>
      <c r="AK549" s="915"/>
      <c r="AL549" s="915"/>
      <c r="AM549" s="915"/>
      <c r="AN549" s="915"/>
      <c r="AO549" s="916"/>
    </row>
    <row r="550" spans="2:41" ht="3.6" customHeight="1" outlineLevel="1" x14ac:dyDescent="0.45">
      <c r="B550" s="167"/>
      <c r="I550" s="166"/>
      <c r="J550" s="167"/>
      <c r="M550" s="166"/>
      <c r="N550" s="167"/>
      <c r="R550" s="167"/>
      <c r="U550" s="166"/>
      <c r="V550" s="172"/>
      <c r="W550" s="172"/>
      <c r="X550" s="171"/>
      <c r="Y550" s="922" t="str">
        <f>IF(兼務許可_1!V69&lt;&gt;"",兼務許可_1!V69,"")</f>
        <v/>
      </c>
      <c r="Z550" s="923"/>
      <c r="AA550" s="923"/>
      <c r="AB550" s="923"/>
      <c r="AC550" s="923"/>
      <c r="AD550" s="923"/>
      <c r="AE550" s="924"/>
      <c r="AF550" s="173"/>
      <c r="AG550" s="172"/>
      <c r="AH550" s="171"/>
      <c r="AI550" s="922" t="str">
        <f>IF(兼務許可_1!O70&lt;&gt;"",兼務許可_1!O70,"")</f>
        <v/>
      </c>
      <c r="AJ550" s="923"/>
      <c r="AK550" s="923"/>
      <c r="AL550" s="923"/>
      <c r="AM550" s="923"/>
      <c r="AN550" s="923"/>
      <c r="AO550" s="924"/>
    </row>
    <row r="551" spans="2:41" ht="13.35" customHeight="1" outlineLevel="1" x14ac:dyDescent="0.45">
      <c r="B551" s="167"/>
      <c r="I551" s="166"/>
      <c r="J551" s="167"/>
      <c r="M551" s="166"/>
      <c r="N551" s="167"/>
      <c r="R551" s="167"/>
      <c r="U551" s="166"/>
      <c r="V551" s="115" t="s">
        <v>608</v>
      </c>
      <c r="X551" s="166"/>
      <c r="Y551" s="911"/>
      <c r="Z551" s="912"/>
      <c r="AA551" s="912"/>
      <c r="AB551" s="912"/>
      <c r="AC551" s="912"/>
      <c r="AD551" s="912"/>
      <c r="AE551" s="913"/>
      <c r="AF551" s="167" t="s">
        <v>607</v>
      </c>
      <c r="AH551" s="166"/>
      <c r="AI551" s="911"/>
      <c r="AJ551" s="912"/>
      <c r="AK551" s="912"/>
      <c r="AL551" s="912"/>
      <c r="AM551" s="912"/>
      <c r="AN551" s="912"/>
      <c r="AO551" s="913"/>
    </row>
    <row r="552" spans="2:41" ht="3.6" customHeight="1" outlineLevel="1" x14ac:dyDescent="0.45">
      <c r="B552" s="167"/>
      <c r="I552" s="166"/>
      <c r="J552" s="167"/>
      <c r="M552" s="166"/>
      <c r="N552" s="161"/>
      <c r="O552" s="160"/>
      <c r="P552" s="160"/>
      <c r="Q552" s="160"/>
      <c r="R552" s="161"/>
      <c r="S552" s="160"/>
      <c r="T552" s="160"/>
      <c r="U552" s="159"/>
      <c r="V552" s="160"/>
      <c r="W552" s="160"/>
      <c r="X552" s="159"/>
      <c r="Y552" s="914"/>
      <c r="Z552" s="915"/>
      <c r="AA552" s="915"/>
      <c r="AB552" s="915"/>
      <c r="AC552" s="915"/>
      <c r="AD552" s="915"/>
      <c r="AE552" s="916"/>
      <c r="AF552" s="161"/>
      <c r="AG552" s="160"/>
      <c r="AH552" s="159"/>
      <c r="AI552" s="914"/>
      <c r="AJ552" s="915"/>
      <c r="AK552" s="915"/>
      <c r="AL552" s="915"/>
      <c r="AM552" s="915"/>
      <c r="AN552" s="915"/>
      <c r="AO552" s="916"/>
    </row>
    <row r="553" spans="2:41" ht="3.6" customHeight="1" outlineLevel="1" x14ac:dyDescent="0.45">
      <c r="B553" s="167"/>
      <c r="I553" s="166"/>
      <c r="J553" s="167"/>
      <c r="N553" s="173"/>
      <c r="O553" s="172"/>
      <c r="P553" s="172"/>
      <c r="Q553" s="171"/>
      <c r="R553" s="172"/>
      <c r="S553" s="172"/>
      <c r="T553" s="172"/>
      <c r="U553" s="172"/>
      <c r="X553" s="175"/>
      <c r="Y553" s="176"/>
      <c r="Z553" s="175"/>
      <c r="AA553" s="175"/>
      <c r="AB553" s="175"/>
      <c r="AC553" s="175"/>
      <c r="AD553" s="176"/>
      <c r="AE553" s="175"/>
      <c r="AF553" s="172"/>
      <c r="AG553" s="172"/>
      <c r="AH553" s="968" t="str">
        <f>IF(兼務許可_1!L71&lt;&gt;"",兼務許可_1!L71,"")</f>
        <v/>
      </c>
      <c r="AI553" s="969"/>
      <c r="AJ553" s="969"/>
      <c r="AK553" s="969"/>
      <c r="AL553" s="969"/>
      <c r="AM553" s="969"/>
      <c r="AN553" s="969"/>
      <c r="AO553" s="970"/>
    </row>
    <row r="554" spans="2:41" ht="13.35" customHeight="1" outlineLevel="1" x14ac:dyDescent="0.45">
      <c r="B554" s="167"/>
      <c r="I554" s="166"/>
      <c r="J554" s="167"/>
      <c r="N554" s="167" t="s">
        <v>697</v>
      </c>
      <c r="Q554" s="166"/>
      <c r="R554" s="115" t="s">
        <v>696</v>
      </c>
      <c r="X554" s="169"/>
      <c r="Y554" s="170"/>
      <c r="Z554" s="189" t="s">
        <v>651</v>
      </c>
      <c r="AA554" s="115" t="s">
        <v>695</v>
      </c>
      <c r="AB554" s="169"/>
      <c r="AC554" s="169"/>
      <c r="AD554" s="170" t="s">
        <v>694</v>
      </c>
      <c r="AE554" s="169"/>
      <c r="AH554" s="971"/>
      <c r="AI554" s="972"/>
      <c r="AJ554" s="972"/>
      <c r="AK554" s="972"/>
      <c r="AL554" s="972"/>
      <c r="AM554" s="972"/>
      <c r="AN554" s="972"/>
      <c r="AO554" s="973"/>
    </row>
    <row r="555" spans="2:41" ht="3.6" customHeight="1" outlineLevel="1" x14ac:dyDescent="0.45">
      <c r="B555" s="167"/>
      <c r="I555" s="166"/>
      <c r="J555" s="167"/>
      <c r="N555" s="167"/>
      <c r="Q555" s="166"/>
      <c r="R555" s="160"/>
      <c r="S555" s="160"/>
      <c r="T555" s="160"/>
      <c r="U555" s="160"/>
      <c r="X555" s="163"/>
      <c r="Y555" s="164"/>
      <c r="Z555" s="163"/>
      <c r="AA555" s="163"/>
      <c r="AB555" s="163"/>
      <c r="AC555" s="163"/>
      <c r="AD555" s="164"/>
      <c r="AE555" s="163"/>
      <c r="AF555" s="160"/>
      <c r="AG555" s="160"/>
      <c r="AH555" s="974"/>
      <c r="AI555" s="975"/>
      <c r="AJ555" s="975"/>
      <c r="AK555" s="975"/>
      <c r="AL555" s="975"/>
      <c r="AM555" s="975"/>
      <c r="AN555" s="975"/>
      <c r="AO555" s="976"/>
    </row>
    <row r="556" spans="2:41" ht="3.6" customHeight="1" outlineLevel="1" x14ac:dyDescent="0.45">
      <c r="B556" s="167"/>
      <c r="I556" s="166"/>
      <c r="J556" s="167"/>
      <c r="M556" s="166"/>
      <c r="N556" s="167"/>
      <c r="Q556" s="166"/>
      <c r="R556" s="172"/>
      <c r="S556" s="172"/>
      <c r="T556" s="172"/>
      <c r="U556" s="172"/>
      <c r="V556" s="934" t="str">
        <f>IF(兼務許可_1!L75&lt;&gt;"",兼務許可_1!L75,"")</f>
        <v/>
      </c>
      <c r="W556" s="935"/>
      <c r="X556" s="935"/>
      <c r="Y556" s="935"/>
      <c r="Z556" s="935"/>
      <c r="AA556" s="935"/>
      <c r="AB556" s="935"/>
      <c r="AC556" s="935"/>
      <c r="AD556" s="935"/>
      <c r="AE556" s="935"/>
      <c r="AF556" s="935"/>
      <c r="AG556" s="935"/>
      <c r="AH556" s="935"/>
      <c r="AI556" s="935"/>
      <c r="AJ556" s="935"/>
      <c r="AK556" s="935"/>
      <c r="AL556" s="935"/>
      <c r="AM556" s="935"/>
      <c r="AN556" s="935"/>
      <c r="AO556" s="936"/>
    </row>
    <row r="557" spans="2:41" ht="13.35" customHeight="1" outlineLevel="1" x14ac:dyDescent="0.45">
      <c r="B557" s="167"/>
      <c r="I557" s="166"/>
      <c r="J557" s="167"/>
      <c r="M557" s="166"/>
      <c r="N557" s="167" t="s">
        <v>759</v>
      </c>
      <c r="Q557" s="166"/>
      <c r="R557" s="115" t="s">
        <v>692</v>
      </c>
      <c r="V557" s="937"/>
      <c r="W557" s="938"/>
      <c r="X557" s="938"/>
      <c r="Y557" s="938"/>
      <c r="Z557" s="938"/>
      <c r="AA557" s="938"/>
      <c r="AB557" s="938"/>
      <c r="AC557" s="938"/>
      <c r="AD557" s="938"/>
      <c r="AE557" s="938"/>
      <c r="AF557" s="938"/>
      <c r="AG557" s="938"/>
      <c r="AH557" s="938"/>
      <c r="AI557" s="938"/>
      <c r="AJ557" s="938"/>
      <c r="AK557" s="938"/>
      <c r="AL557" s="938"/>
      <c r="AM557" s="938"/>
      <c r="AN557" s="938"/>
      <c r="AO557" s="939"/>
    </row>
    <row r="558" spans="2:41" ht="3.6" customHeight="1" outlineLevel="1" x14ac:dyDescent="0.45">
      <c r="B558" s="167"/>
      <c r="I558" s="166"/>
      <c r="J558" s="167"/>
      <c r="M558" s="166"/>
      <c r="N558" s="167"/>
      <c r="Q558" s="166"/>
      <c r="V558" s="940"/>
      <c r="W558" s="941"/>
      <c r="X558" s="941"/>
      <c r="Y558" s="941"/>
      <c r="Z558" s="941"/>
      <c r="AA558" s="941"/>
      <c r="AB558" s="941"/>
      <c r="AC558" s="941"/>
      <c r="AD558" s="941"/>
      <c r="AE558" s="941"/>
      <c r="AF558" s="941"/>
      <c r="AG558" s="941"/>
      <c r="AH558" s="941"/>
      <c r="AI558" s="941"/>
      <c r="AJ558" s="941"/>
      <c r="AK558" s="941"/>
      <c r="AL558" s="941"/>
      <c r="AM558" s="941"/>
      <c r="AN558" s="941"/>
      <c r="AO558" s="942"/>
    </row>
    <row r="559" spans="2:41" ht="3.6" customHeight="1" outlineLevel="1" x14ac:dyDescent="0.45">
      <c r="B559" s="167"/>
      <c r="I559" s="166"/>
      <c r="J559" s="167"/>
      <c r="M559" s="166"/>
      <c r="N559" s="167"/>
      <c r="R559" s="173"/>
      <c r="S559" s="172"/>
      <c r="T559" s="172"/>
      <c r="U559" s="171"/>
      <c r="X559" s="166"/>
      <c r="Y559" s="922" t="str">
        <f>ASC(兼務許可_1!O77)</f>
        <v/>
      </c>
      <c r="Z559" s="923"/>
      <c r="AA559" s="924"/>
      <c r="AB559" s="171"/>
      <c r="AC559" s="922" t="str">
        <f>ASC(兼務許可_1!S77)</f>
        <v/>
      </c>
      <c r="AD559" s="923"/>
      <c r="AE559" s="924"/>
      <c r="AF559" s="167"/>
      <c r="AH559" s="166"/>
      <c r="AI559" s="922" t="str">
        <f>IF(兼務許可_1!O78&lt;&gt;"",兼務許可_1!O78,"")</f>
        <v/>
      </c>
      <c r="AJ559" s="923"/>
      <c r="AK559" s="923"/>
      <c r="AL559" s="923"/>
      <c r="AM559" s="923"/>
      <c r="AN559" s="923"/>
      <c r="AO559" s="924"/>
    </row>
    <row r="560" spans="2:41" ht="13.35" customHeight="1" outlineLevel="1" x14ac:dyDescent="0.45">
      <c r="B560" s="167"/>
      <c r="I560" s="166"/>
      <c r="J560" s="167"/>
      <c r="M560" s="166"/>
      <c r="N560" s="167"/>
      <c r="R560" s="167"/>
      <c r="U560" s="166"/>
      <c r="V560" s="115" t="s">
        <v>612</v>
      </c>
      <c r="X560" s="166"/>
      <c r="Y560" s="911"/>
      <c r="Z560" s="912"/>
      <c r="AA560" s="913"/>
      <c r="AB560" s="555" t="s">
        <v>611</v>
      </c>
      <c r="AC560" s="911"/>
      <c r="AD560" s="912"/>
      <c r="AE560" s="913"/>
      <c r="AF560" s="167" t="s">
        <v>610</v>
      </c>
      <c r="AH560" s="166"/>
      <c r="AI560" s="911"/>
      <c r="AJ560" s="912"/>
      <c r="AK560" s="912"/>
      <c r="AL560" s="912"/>
      <c r="AM560" s="912"/>
      <c r="AN560" s="912"/>
      <c r="AO560" s="913"/>
    </row>
    <row r="561" spans="2:41" ht="3.6" customHeight="1" outlineLevel="1" x14ac:dyDescent="0.45">
      <c r="B561" s="167"/>
      <c r="I561" s="166"/>
      <c r="J561" s="167"/>
      <c r="M561" s="166"/>
      <c r="N561" s="167"/>
      <c r="R561" s="167"/>
      <c r="U561" s="166"/>
      <c r="V561" s="160"/>
      <c r="W561" s="160"/>
      <c r="X561" s="159"/>
      <c r="Y561" s="914"/>
      <c r="Z561" s="915"/>
      <c r="AA561" s="916"/>
      <c r="AB561" s="159"/>
      <c r="AC561" s="914"/>
      <c r="AD561" s="915"/>
      <c r="AE561" s="916"/>
      <c r="AF561" s="161"/>
      <c r="AG561" s="160"/>
      <c r="AH561" s="159"/>
      <c r="AI561" s="914"/>
      <c r="AJ561" s="915"/>
      <c r="AK561" s="915"/>
      <c r="AL561" s="915"/>
      <c r="AM561" s="915"/>
      <c r="AN561" s="915"/>
      <c r="AO561" s="916"/>
    </row>
    <row r="562" spans="2:41" ht="3.6" customHeight="1" outlineLevel="1" x14ac:dyDescent="0.45">
      <c r="B562" s="167"/>
      <c r="I562" s="166"/>
      <c r="J562" s="167"/>
      <c r="M562" s="166"/>
      <c r="N562" s="167"/>
      <c r="R562" s="167"/>
      <c r="U562" s="166"/>
      <c r="V562" s="172"/>
      <c r="W562" s="172"/>
      <c r="X562" s="171"/>
      <c r="Y562" s="922" t="str">
        <f>IF(兼務許可_1!V78&lt;&gt;"",兼務許可_1!V78,"")</f>
        <v/>
      </c>
      <c r="Z562" s="923"/>
      <c r="AA562" s="923"/>
      <c r="AB562" s="923"/>
      <c r="AC562" s="923"/>
      <c r="AD562" s="923"/>
      <c r="AE562" s="924"/>
      <c r="AF562" s="173"/>
      <c r="AG562" s="172"/>
      <c r="AH562" s="171"/>
      <c r="AI562" s="922" t="str">
        <f>IF(兼務許可_1!O79&lt;&gt;"",兼務許可_1!O79,"")</f>
        <v/>
      </c>
      <c r="AJ562" s="923"/>
      <c r="AK562" s="923"/>
      <c r="AL562" s="923"/>
      <c r="AM562" s="923"/>
      <c r="AN562" s="923"/>
      <c r="AO562" s="924"/>
    </row>
    <row r="563" spans="2:41" ht="13.35" customHeight="1" outlineLevel="1" x14ac:dyDescent="0.45">
      <c r="B563" s="167"/>
      <c r="I563" s="166"/>
      <c r="J563" s="167"/>
      <c r="M563" s="166"/>
      <c r="N563" s="167"/>
      <c r="R563" s="167" t="s">
        <v>691</v>
      </c>
      <c r="U563" s="166"/>
      <c r="V563" s="115" t="s">
        <v>609</v>
      </c>
      <c r="X563" s="166"/>
      <c r="Y563" s="911"/>
      <c r="Z563" s="912"/>
      <c r="AA563" s="912"/>
      <c r="AB563" s="912"/>
      <c r="AC563" s="912"/>
      <c r="AD563" s="912"/>
      <c r="AE563" s="913"/>
      <c r="AF563" s="167" t="s">
        <v>8536</v>
      </c>
      <c r="AH563" s="166"/>
      <c r="AI563" s="911"/>
      <c r="AJ563" s="912"/>
      <c r="AK563" s="912"/>
      <c r="AL563" s="912"/>
      <c r="AM563" s="912"/>
      <c r="AN563" s="912"/>
      <c r="AO563" s="913"/>
    </row>
    <row r="564" spans="2:41" ht="3.6" customHeight="1" outlineLevel="1" x14ac:dyDescent="0.45">
      <c r="B564" s="167"/>
      <c r="I564" s="166"/>
      <c r="J564" s="167"/>
      <c r="M564" s="166"/>
      <c r="N564" s="167"/>
      <c r="R564" s="167"/>
      <c r="U564" s="166"/>
      <c r="V564" s="160"/>
      <c r="W564" s="160"/>
      <c r="X564" s="159"/>
      <c r="Y564" s="914"/>
      <c r="Z564" s="915"/>
      <c r="AA564" s="915"/>
      <c r="AB564" s="915"/>
      <c r="AC564" s="915"/>
      <c r="AD564" s="915"/>
      <c r="AE564" s="916"/>
      <c r="AF564" s="161"/>
      <c r="AG564" s="160"/>
      <c r="AH564" s="159"/>
      <c r="AI564" s="914"/>
      <c r="AJ564" s="915"/>
      <c r="AK564" s="915"/>
      <c r="AL564" s="915"/>
      <c r="AM564" s="915"/>
      <c r="AN564" s="915"/>
      <c r="AO564" s="916"/>
    </row>
    <row r="565" spans="2:41" ht="3.6" customHeight="1" outlineLevel="1" x14ac:dyDescent="0.45">
      <c r="B565" s="167"/>
      <c r="I565" s="166"/>
      <c r="J565" s="167"/>
      <c r="M565" s="166"/>
      <c r="N565" s="167"/>
      <c r="R565" s="167"/>
      <c r="U565" s="166"/>
      <c r="V565" s="172"/>
      <c r="W565" s="172"/>
      <c r="X565" s="171"/>
      <c r="Y565" s="922" t="str">
        <f>IF(兼務許可_1!V79&lt;&gt;"",兼務許可_1!V79,"")</f>
        <v/>
      </c>
      <c r="Z565" s="923"/>
      <c r="AA565" s="923"/>
      <c r="AB565" s="923"/>
      <c r="AC565" s="923"/>
      <c r="AD565" s="923"/>
      <c r="AE565" s="924"/>
      <c r="AF565" s="173"/>
      <c r="AG565" s="172"/>
      <c r="AH565" s="171"/>
      <c r="AI565" s="922" t="str">
        <f>IF(兼務許可_1!O80&lt;&gt;"",兼務許可_1!O80,"")</f>
        <v/>
      </c>
      <c r="AJ565" s="923"/>
      <c r="AK565" s="923"/>
      <c r="AL565" s="923"/>
      <c r="AM565" s="923"/>
      <c r="AN565" s="923"/>
      <c r="AO565" s="924"/>
    </row>
    <row r="566" spans="2:41" ht="13.35" customHeight="1" outlineLevel="1" x14ac:dyDescent="0.45">
      <c r="B566" s="167"/>
      <c r="I566" s="166"/>
      <c r="J566" s="167"/>
      <c r="M566" s="166"/>
      <c r="N566" s="167"/>
      <c r="R566" s="167"/>
      <c r="U566" s="166"/>
      <c r="V566" s="115" t="s">
        <v>608</v>
      </c>
      <c r="X566" s="166"/>
      <c r="Y566" s="911"/>
      <c r="Z566" s="912"/>
      <c r="AA566" s="912"/>
      <c r="AB566" s="912"/>
      <c r="AC566" s="912"/>
      <c r="AD566" s="912"/>
      <c r="AE566" s="913"/>
      <c r="AF566" s="167" t="s">
        <v>607</v>
      </c>
      <c r="AH566" s="166"/>
      <c r="AI566" s="911"/>
      <c r="AJ566" s="912"/>
      <c r="AK566" s="912"/>
      <c r="AL566" s="912"/>
      <c r="AM566" s="912"/>
      <c r="AN566" s="912"/>
      <c r="AO566" s="913"/>
    </row>
    <row r="567" spans="2:41" ht="3.6" customHeight="1" outlineLevel="1" x14ac:dyDescent="0.45">
      <c r="B567" s="167"/>
      <c r="I567" s="166"/>
      <c r="J567" s="167"/>
      <c r="M567" s="166"/>
      <c r="N567" s="161"/>
      <c r="O567" s="160"/>
      <c r="P567" s="160"/>
      <c r="Q567" s="160"/>
      <c r="R567" s="161"/>
      <c r="S567" s="160"/>
      <c r="T567" s="160"/>
      <c r="U567" s="159"/>
      <c r="V567" s="160"/>
      <c r="W567" s="160"/>
      <c r="X567" s="159"/>
      <c r="Y567" s="914"/>
      <c r="Z567" s="915"/>
      <c r="AA567" s="915"/>
      <c r="AB567" s="915"/>
      <c r="AC567" s="915"/>
      <c r="AD567" s="915"/>
      <c r="AE567" s="916"/>
      <c r="AF567" s="161"/>
      <c r="AG567" s="160"/>
      <c r="AH567" s="159"/>
      <c r="AI567" s="914"/>
      <c r="AJ567" s="915"/>
      <c r="AK567" s="915"/>
      <c r="AL567" s="915"/>
      <c r="AM567" s="915"/>
      <c r="AN567" s="915"/>
      <c r="AO567" s="916"/>
    </row>
    <row r="568" spans="2:41" ht="3.6" customHeight="1" outlineLevel="1" x14ac:dyDescent="0.45">
      <c r="B568" s="167"/>
      <c r="I568" s="166"/>
      <c r="J568" s="167"/>
      <c r="N568" s="173"/>
      <c r="O568" s="172"/>
      <c r="P568" s="172"/>
      <c r="Q568" s="171"/>
      <c r="R568" s="172"/>
      <c r="S568" s="172"/>
      <c r="T568" s="172"/>
      <c r="U568" s="172"/>
      <c r="X568" s="175"/>
      <c r="Y568" s="176"/>
      <c r="Z568" s="175"/>
      <c r="AA568" s="175"/>
      <c r="AB568" s="175"/>
      <c r="AC568" s="175"/>
      <c r="AD568" s="176"/>
      <c r="AE568" s="175"/>
      <c r="AF568" s="172"/>
      <c r="AG568" s="172"/>
      <c r="AH568" s="968" t="str">
        <f>IF(兼務許可_1!L81&lt;&gt;"",兼務許可_1!L81,"")</f>
        <v/>
      </c>
      <c r="AI568" s="969"/>
      <c r="AJ568" s="969"/>
      <c r="AK568" s="969"/>
      <c r="AL568" s="969"/>
      <c r="AM568" s="969"/>
      <c r="AN568" s="969"/>
      <c r="AO568" s="970"/>
    </row>
    <row r="569" spans="2:41" ht="13.35" customHeight="1" outlineLevel="1" x14ac:dyDescent="0.45">
      <c r="B569" s="167"/>
      <c r="I569" s="166"/>
      <c r="J569" s="167"/>
      <c r="N569" s="167" t="s">
        <v>697</v>
      </c>
      <c r="Q569" s="166"/>
      <c r="R569" s="115" t="s">
        <v>696</v>
      </c>
      <c r="X569" s="169"/>
      <c r="Y569" s="170"/>
      <c r="Z569" s="189" t="s">
        <v>651</v>
      </c>
      <c r="AA569" s="115" t="s">
        <v>695</v>
      </c>
      <c r="AB569" s="169"/>
      <c r="AC569" s="169"/>
      <c r="AD569" s="170" t="s">
        <v>694</v>
      </c>
      <c r="AE569" s="169"/>
      <c r="AH569" s="971"/>
      <c r="AI569" s="972"/>
      <c r="AJ569" s="972"/>
      <c r="AK569" s="972"/>
      <c r="AL569" s="972"/>
      <c r="AM569" s="972"/>
      <c r="AN569" s="972"/>
      <c r="AO569" s="973"/>
    </row>
    <row r="570" spans="2:41" ht="3.6" customHeight="1" outlineLevel="1" x14ac:dyDescent="0.45">
      <c r="B570" s="167"/>
      <c r="I570" s="166"/>
      <c r="J570" s="167"/>
      <c r="N570" s="167"/>
      <c r="Q570" s="166"/>
      <c r="R570" s="160"/>
      <c r="S570" s="160"/>
      <c r="T570" s="160"/>
      <c r="U570" s="160"/>
      <c r="X570" s="163"/>
      <c r="Y570" s="164"/>
      <c r="Z570" s="163"/>
      <c r="AA570" s="163"/>
      <c r="AB570" s="163"/>
      <c r="AC570" s="163"/>
      <c r="AD570" s="164"/>
      <c r="AE570" s="163"/>
      <c r="AF570" s="160"/>
      <c r="AG570" s="160"/>
      <c r="AH570" s="974"/>
      <c r="AI570" s="975"/>
      <c r="AJ570" s="975"/>
      <c r="AK570" s="975"/>
      <c r="AL570" s="975"/>
      <c r="AM570" s="975"/>
      <c r="AN570" s="975"/>
      <c r="AO570" s="976"/>
    </row>
    <row r="571" spans="2:41" ht="3.6" customHeight="1" outlineLevel="1" x14ac:dyDescent="0.45">
      <c r="B571" s="167"/>
      <c r="I571" s="166"/>
      <c r="J571" s="167"/>
      <c r="M571" s="166"/>
      <c r="N571" s="167"/>
      <c r="Q571" s="166"/>
      <c r="R571" s="172"/>
      <c r="S571" s="172"/>
      <c r="T571" s="172"/>
      <c r="U571" s="172"/>
      <c r="V571" s="934" t="str">
        <f>IF(兼務許可_1!L85&lt;&gt;"",兼務許可_1!L85,"")</f>
        <v/>
      </c>
      <c r="W571" s="935"/>
      <c r="X571" s="935"/>
      <c r="Y571" s="935"/>
      <c r="Z571" s="935"/>
      <c r="AA571" s="935"/>
      <c r="AB571" s="935"/>
      <c r="AC571" s="935"/>
      <c r="AD571" s="935"/>
      <c r="AE571" s="935"/>
      <c r="AF571" s="935"/>
      <c r="AG571" s="935"/>
      <c r="AH571" s="935"/>
      <c r="AI571" s="935"/>
      <c r="AJ571" s="935"/>
      <c r="AK571" s="935"/>
      <c r="AL571" s="935"/>
      <c r="AM571" s="935"/>
      <c r="AN571" s="935"/>
      <c r="AO571" s="936"/>
    </row>
    <row r="572" spans="2:41" ht="13.35" customHeight="1" outlineLevel="1" x14ac:dyDescent="0.45">
      <c r="B572" s="167"/>
      <c r="I572" s="166"/>
      <c r="J572" s="167"/>
      <c r="M572" s="166"/>
      <c r="N572" s="167" t="s">
        <v>758</v>
      </c>
      <c r="Q572" s="166"/>
      <c r="R572" s="115" t="s">
        <v>692</v>
      </c>
      <c r="V572" s="937"/>
      <c r="W572" s="938"/>
      <c r="X572" s="938"/>
      <c r="Y572" s="938"/>
      <c r="Z572" s="938"/>
      <c r="AA572" s="938"/>
      <c r="AB572" s="938"/>
      <c r="AC572" s="938"/>
      <c r="AD572" s="938"/>
      <c r="AE572" s="938"/>
      <c r="AF572" s="938"/>
      <c r="AG572" s="938"/>
      <c r="AH572" s="938"/>
      <c r="AI572" s="938"/>
      <c r="AJ572" s="938"/>
      <c r="AK572" s="938"/>
      <c r="AL572" s="938"/>
      <c r="AM572" s="938"/>
      <c r="AN572" s="938"/>
      <c r="AO572" s="939"/>
    </row>
    <row r="573" spans="2:41" ht="3.6" customHeight="1" outlineLevel="1" x14ac:dyDescent="0.45">
      <c r="B573" s="167"/>
      <c r="I573" s="166"/>
      <c r="J573" s="167"/>
      <c r="M573" s="166"/>
      <c r="N573" s="167"/>
      <c r="Q573" s="166"/>
      <c r="V573" s="940"/>
      <c r="W573" s="941"/>
      <c r="X573" s="941"/>
      <c r="Y573" s="941"/>
      <c r="Z573" s="941"/>
      <c r="AA573" s="941"/>
      <c r="AB573" s="941"/>
      <c r="AC573" s="941"/>
      <c r="AD573" s="941"/>
      <c r="AE573" s="941"/>
      <c r="AF573" s="941"/>
      <c r="AG573" s="941"/>
      <c r="AH573" s="941"/>
      <c r="AI573" s="941"/>
      <c r="AJ573" s="941"/>
      <c r="AK573" s="941"/>
      <c r="AL573" s="941"/>
      <c r="AM573" s="941"/>
      <c r="AN573" s="941"/>
      <c r="AO573" s="942"/>
    </row>
    <row r="574" spans="2:41" ht="3.6" customHeight="1" outlineLevel="1" x14ac:dyDescent="0.45">
      <c r="B574" s="167"/>
      <c r="I574" s="166"/>
      <c r="J574" s="167"/>
      <c r="M574" s="166"/>
      <c r="N574" s="167"/>
      <c r="R574" s="173"/>
      <c r="S574" s="172"/>
      <c r="T574" s="172"/>
      <c r="U574" s="171"/>
      <c r="X574" s="166"/>
      <c r="Y574" s="922" t="str">
        <f>ASC(兼務許可_1!O87)</f>
        <v/>
      </c>
      <c r="Z574" s="923"/>
      <c r="AA574" s="924"/>
      <c r="AB574" s="171"/>
      <c r="AC574" s="922" t="str">
        <f>ASC(兼務許可_1!S87)</f>
        <v/>
      </c>
      <c r="AD574" s="923"/>
      <c r="AE574" s="924"/>
      <c r="AF574" s="167"/>
      <c r="AH574" s="166"/>
      <c r="AI574" s="922" t="str">
        <f>IF(兼務許可_1!O88&lt;&gt;"",兼務許可_1!O88,"")</f>
        <v/>
      </c>
      <c r="AJ574" s="923"/>
      <c r="AK574" s="923"/>
      <c r="AL574" s="923"/>
      <c r="AM574" s="923"/>
      <c r="AN574" s="923"/>
      <c r="AO574" s="924"/>
    </row>
    <row r="575" spans="2:41" ht="13.35" customHeight="1" outlineLevel="1" x14ac:dyDescent="0.45">
      <c r="B575" s="167"/>
      <c r="I575" s="166"/>
      <c r="J575" s="167"/>
      <c r="M575" s="166"/>
      <c r="N575" s="167"/>
      <c r="R575" s="167"/>
      <c r="U575" s="166"/>
      <c r="V575" s="115" t="s">
        <v>612</v>
      </c>
      <c r="X575" s="166"/>
      <c r="Y575" s="911"/>
      <c r="Z575" s="912"/>
      <c r="AA575" s="913"/>
      <c r="AB575" s="555" t="s">
        <v>611</v>
      </c>
      <c r="AC575" s="911"/>
      <c r="AD575" s="912"/>
      <c r="AE575" s="913"/>
      <c r="AF575" s="167" t="s">
        <v>610</v>
      </c>
      <c r="AH575" s="166"/>
      <c r="AI575" s="911"/>
      <c r="AJ575" s="912"/>
      <c r="AK575" s="912"/>
      <c r="AL575" s="912"/>
      <c r="AM575" s="912"/>
      <c r="AN575" s="912"/>
      <c r="AO575" s="913"/>
    </row>
    <row r="576" spans="2:41" ht="3.6" customHeight="1" outlineLevel="1" x14ac:dyDescent="0.45">
      <c r="B576" s="167"/>
      <c r="I576" s="166"/>
      <c r="J576" s="167"/>
      <c r="M576" s="166"/>
      <c r="N576" s="167"/>
      <c r="R576" s="167"/>
      <c r="U576" s="166"/>
      <c r="V576" s="160"/>
      <c r="W576" s="160"/>
      <c r="X576" s="159"/>
      <c r="Y576" s="914"/>
      <c r="Z576" s="915"/>
      <c r="AA576" s="916"/>
      <c r="AB576" s="159"/>
      <c r="AC576" s="914"/>
      <c r="AD576" s="915"/>
      <c r="AE576" s="916"/>
      <c r="AF576" s="161"/>
      <c r="AG576" s="160"/>
      <c r="AH576" s="159"/>
      <c r="AI576" s="914"/>
      <c r="AJ576" s="915"/>
      <c r="AK576" s="915"/>
      <c r="AL576" s="915"/>
      <c r="AM576" s="915"/>
      <c r="AN576" s="915"/>
      <c r="AO576" s="916"/>
    </row>
    <row r="577" spans="2:41" ht="3.6" customHeight="1" outlineLevel="1" x14ac:dyDescent="0.45">
      <c r="B577" s="167"/>
      <c r="I577" s="166"/>
      <c r="J577" s="167"/>
      <c r="M577" s="166"/>
      <c r="N577" s="167"/>
      <c r="R577" s="167"/>
      <c r="U577" s="166"/>
      <c r="V577" s="172"/>
      <c r="W577" s="172"/>
      <c r="X577" s="171"/>
      <c r="Y577" s="922" t="str">
        <f>IF(兼務許可_1!V88&lt;&gt;"",兼務許可_1!V88,"")</f>
        <v/>
      </c>
      <c r="Z577" s="923"/>
      <c r="AA577" s="923"/>
      <c r="AB577" s="923"/>
      <c r="AC577" s="923"/>
      <c r="AD577" s="923"/>
      <c r="AE577" s="924"/>
      <c r="AF577" s="173"/>
      <c r="AG577" s="172"/>
      <c r="AH577" s="171"/>
      <c r="AI577" s="922" t="str">
        <f>IF(兼務許可_1!O89&lt;&gt;"",兼務許可_1!O89,"")</f>
        <v/>
      </c>
      <c r="AJ577" s="923"/>
      <c r="AK577" s="923"/>
      <c r="AL577" s="923"/>
      <c r="AM577" s="923"/>
      <c r="AN577" s="923"/>
      <c r="AO577" s="924"/>
    </row>
    <row r="578" spans="2:41" ht="13.35" customHeight="1" outlineLevel="1" x14ac:dyDescent="0.45">
      <c r="B578" s="167"/>
      <c r="I578" s="166"/>
      <c r="J578" s="167"/>
      <c r="M578" s="166"/>
      <c r="N578" s="167"/>
      <c r="R578" s="167" t="s">
        <v>691</v>
      </c>
      <c r="U578" s="166"/>
      <c r="V578" s="115" t="s">
        <v>609</v>
      </c>
      <c r="X578" s="166"/>
      <c r="Y578" s="911"/>
      <c r="Z578" s="912"/>
      <c r="AA578" s="912"/>
      <c r="AB578" s="912"/>
      <c r="AC578" s="912"/>
      <c r="AD578" s="912"/>
      <c r="AE578" s="913"/>
      <c r="AF578" s="167" t="s">
        <v>8536</v>
      </c>
      <c r="AH578" s="166"/>
      <c r="AI578" s="911"/>
      <c r="AJ578" s="912"/>
      <c r="AK578" s="912"/>
      <c r="AL578" s="912"/>
      <c r="AM578" s="912"/>
      <c r="AN578" s="912"/>
      <c r="AO578" s="913"/>
    </row>
    <row r="579" spans="2:41" ht="3.6" customHeight="1" outlineLevel="1" x14ac:dyDescent="0.45">
      <c r="B579" s="167"/>
      <c r="I579" s="166"/>
      <c r="J579" s="167"/>
      <c r="M579" s="166"/>
      <c r="N579" s="167"/>
      <c r="R579" s="167"/>
      <c r="U579" s="166"/>
      <c r="V579" s="160"/>
      <c r="W579" s="160"/>
      <c r="X579" s="159"/>
      <c r="Y579" s="914"/>
      <c r="Z579" s="915"/>
      <c r="AA579" s="915"/>
      <c r="AB579" s="915"/>
      <c r="AC579" s="915"/>
      <c r="AD579" s="915"/>
      <c r="AE579" s="916"/>
      <c r="AF579" s="161"/>
      <c r="AG579" s="160"/>
      <c r="AH579" s="159"/>
      <c r="AI579" s="914"/>
      <c r="AJ579" s="915"/>
      <c r="AK579" s="915"/>
      <c r="AL579" s="915"/>
      <c r="AM579" s="915"/>
      <c r="AN579" s="915"/>
      <c r="AO579" s="916"/>
    </row>
    <row r="580" spans="2:41" ht="3.6" customHeight="1" outlineLevel="1" x14ac:dyDescent="0.45">
      <c r="B580" s="167"/>
      <c r="I580" s="166"/>
      <c r="J580" s="167"/>
      <c r="M580" s="166"/>
      <c r="N580" s="167"/>
      <c r="R580" s="167"/>
      <c r="U580" s="166"/>
      <c r="V580" s="172"/>
      <c r="W580" s="172"/>
      <c r="X580" s="171"/>
      <c r="Y580" s="922" t="str">
        <f>IF(兼務許可_1!V89&lt;&gt;"",兼務許可_1!V89,"")</f>
        <v/>
      </c>
      <c r="Z580" s="923"/>
      <c r="AA580" s="923"/>
      <c r="AB580" s="923"/>
      <c r="AC580" s="923"/>
      <c r="AD580" s="923"/>
      <c r="AE580" s="924"/>
      <c r="AF580" s="173"/>
      <c r="AG580" s="172"/>
      <c r="AH580" s="171"/>
      <c r="AI580" s="922" t="str">
        <f>IF(兼務許可_1!O90&lt;&gt;"",兼務許可_1!O90,"")</f>
        <v/>
      </c>
      <c r="AJ580" s="923"/>
      <c r="AK580" s="923"/>
      <c r="AL580" s="923"/>
      <c r="AM580" s="923"/>
      <c r="AN580" s="923"/>
      <c r="AO580" s="924"/>
    </row>
    <row r="581" spans="2:41" ht="13.35" customHeight="1" outlineLevel="1" x14ac:dyDescent="0.45">
      <c r="B581" s="167"/>
      <c r="I581" s="166"/>
      <c r="J581" s="167"/>
      <c r="M581" s="166"/>
      <c r="N581" s="167"/>
      <c r="R581" s="167"/>
      <c r="U581" s="166"/>
      <c r="V581" s="115" t="s">
        <v>608</v>
      </c>
      <c r="X581" s="166"/>
      <c r="Y581" s="911"/>
      <c r="Z581" s="912"/>
      <c r="AA581" s="912"/>
      <c r="AB581" s="912"/>
      <c r="AC581" s="912"/>
      <c r="AD581" s="912"/>
      <c r="AE581" s="913"/>
      <c r="AF581" s="167" t="s">
        <v>607</v>
      </c>
      <c r="AH581" s="166"/>
      <c r="AI581" s="911"/>
      <c r="AJ581" s="912"/>
      <c r="AK581" s="912"/>
      <c r="AL581" s="912"/>
      <c r="AM581" s="912"/>
      <c r="AN581" s="912"/>
      <c r="AO581" s="913"/>
    </row>
    <row r="582" spans="2:41" ht="3.6" customHeight="1" outlineLevel="1" x14ac:dyDescent="0.45">
      <c r="B582" s="167"/>
      <c r="I582" s="166"/>
      <c r="J582" s="161"/>
      <c r="K582" s="160"/>
      <c r="L582" s="160"/>
      <c r="M582" s="159"/>
      <c r="N582" s="161"/>
      <c r="O582" s="160"/>
      <c r="P582" s="160"/>
      <c r="Q582" s="160"/>
      <c r="R582" s="161"/>
      <c r="S582" s="160"/>
      <c r="T582" s="160"/>
      <c r="U582" s="159"/>
      <c r="V582" s="160"/>
      <c r="W582" s="160"/>
      <c r="X582" s="159"/>
      <c r="Y582" s="914"/>
      <c r="Z582" s="915"/>
      <c r="AA582" s="915"/>
      <c r="AB582" s="915"/>
      <c r="AC582" s="915"/>
      <c r="AD582" s="915"/>
      <c r="AE582" s="916"/>
      <c r="AF582" s="161"/>
      <c r="AG582" s="160"/>
      <c r="AH582" s="159"/>
      <c r="AI582" s="914"/>
      <c r="AJ582" s="915"/>
      <c r="AK582" s="915"/>
      <c r="AL582" s="915"/>
      <c r="AM582" s="915"/>
      <c r="AN582" s="915"/>
      <c r="AO582" s="916"/>
    </row>
    <row r="583" spans="2:41" ht="3.6" customHeight="1" outlineLevel="1" x14ac:dyDescent="0.45">
      <c r="B583" s="167"/>
      <c r="J583" s="173"/>
      <c r="K583" s="172"/>
      <c r="L583" s="172"/>
      <c r="M583" s="171"/>
      <c r="N583" s="173"/>
      <c r="O583" s="172"/>
      <c r="P583" s="172"/>
      <c r="Q583" s="171"/>
      <c r="R583" s="173"/>
      <c r="S583" s="172"/>
      <c r="T583" s="172"/>
      <c r="U583" s="172"/>
      <c r="V583" s="172"/>
      <c r="W583" s="172"/>
      <c r="X583" s="172"/>
      <c r="Y583" s="172"/>
      <c r="Z583" s="172"/>
      <c r="AA583" s="171"/>
      <c r="AB583" s="173"/>
      <c r="AC583" s="172"/>
      <c r="AD583" s="172"/>
      <c r="AE583" s="171"/>
      <c r="AF583" s="172"/>
      <c r="AG583" s="172"/>
      <c r="AH583" s="172"/>
      <c r="AI583" s="172"/>
      <c r="AJ583" s="172"/>
      <c r="AK583" s="172"/>
      <c r="AL583" s="172"/>
      <c r="AM583" s="172"/>
      <c r="AN583" s="172"/>
      <c r="AO583" s="171"/>
    </row>
    <row r="584" spans="2:41" ht="13.35" customHeight="1" outlineLevel="1" x14ac:dyDescent="0.45">
      <c r="B584" s="167"/>
      <c r="J584" s="167"/>
      <c r="M584" s="166"/>
      <c r="N584" s="167" t="s">
        <v>717</v>
      </c>
      <c r="Q584" s="166"/>
      <c r="R584" s="167"/>
      <c r="S584" s="917" t="str">
        <f>IF(変更_3!J55&lt;&gt;"",コードマスタ!C3,"")</f>
        <v/>
      </c>
      <c r="T584" s="943"/>
      <c r="U584" s="943"/>
      <c r="V584" s="943"/>
      <c r="W584" s="943"/>
      <c r="X584" s="943"/>
      <c r="Y584" s="943"/>
      <c r="Z584" s="943"/>
      <c r="AA584" s="918"/>
      <c r="AB584" s="167" t="s">
        <v>615</v>
      </c>
      <c r="AE584" s="166"/>
      <c r="AF584" s="167"/>
      <c r="AG584" s="919"/>
      <c r="AH584" s="920"/>
      <c r="AI584" s="920"/>
      <c r="AJ584" s="920"/>
      <c r="AK584" s="920"/>
      <c r="AL584" s="920"/>
      <c r="AM584" s="920"/>
      <c r="AN584" s="920"/>
      <c r="AO584" s="921"/>
    </row>
    <row r="585" spans="2:41" ht="3.6" customHeight="1" outlineLevel="1" x14ac:dyDescent="0.45">
      <c r="B585" s="167"/>
      <c r="J585" s="167"/>
      <c r="M585" s="166"/>
      <c r="N585" s="161"/>
      <c r="O585" s="160"/>
      <c r="P585" s="160"/>
      <c r="Q585" s="159"/>
      <c r="R585" s="161"/>
      <c r="S585" s="160"/>
      <c r="T585" s="160"/>
      <c r="U585" s="160"/>
      <c r="V585" s="160"/>
      <c r="W585" s="160"/>
      <c r="X585" s="160"/>
      <c r="Y585" s="160"/>
      <c r="Z585" s="160"/>
      <c r="AA585" s="159"/>
      <c r="AB585" s="161"/>
      <c r="AC585" s="160"/>
      <c r="AD585" s="160"/>
      <c r="AE585" s="159"/>
      <c r="AF585" s="160"/>
      <c r="AG585" s="160"/>
      <c r="AH585" s="160"/>
      <c r="AI585" s="160"/>
      <c r="AJ585" s="160"/>
      <c r="AK585" s="160"/>
      <c r="AL585" s="160"/>
      <c r="AM585" s="160"/>
      <c r="AN585" s="160"/>
      <c r="AO585" s="159"/>
    </row>
    <row r="586" spans="2:41" ht="3.6" customHeight="1" outlineLevel="1" x14ac:dyDescent="0.45">
      <c r="B586" s="167"/>
      <c r="J586" s="167"/>
      <c r="M586" s="166"/>
      <c r="N586" s="173"/>
      <c r="O586" s="172"/>
      <c r="P586" s="172"/>
      <c r="Q586" s="171"/>
      <c r="R586" s="173"/>
      <c r="S586" s="172"/>
      <c r="T586" s="172"/>
      <c r="U586" s="172"/>
      <c r="V586" s="172"/>
      <c r="W586" s="172"/>
      <c r="X586" s="172"/>
      <c r="Y586" s="172"/>
      <c r="Z586" s="172"/>
      <c r="AA586" s="171"/>
      <c r="AB586" s="173"/>
      <c r="AC586" s="172"/>
      <c r="AD586" s="172"/>
      <c r="AE586" s="171"/>
      <c r="AF586" s="173"/>
      <c r="AG586" s="172"/>
      <c r="AH586" s="172"/>
      <c r="AI586" s="172"/>
      <c r="AJ586" s="172"/>
      <c r="AK586" s="172"/>
      <c r="AL586" s="172"/>
      <c r="AM586" s="172"/>
      <c r="AN586" s="172"/>
      <c r="AO586" s="171"/>
    </row>
    <row r="587" spans="2:41" ht="13.35" customHeight="1" outlineLevel="1" x14ac:dyDescent="0.45">
      <c r="B587" s="167"/>
      <c r="J587" s="167"/>
      <c r="M587" s="166"/>
      <c r="N587" s="167" t="s">
        <v>716</v>
      </c>
      <c r="Q587" s="166"/>
      <c r="R587" s="167"/>
      <c r="S587" s="919"/>
      <c r="T587" s="921"/>
      <c r="V587" s="190"/>
      <c r="W587" s="115" t="s">
        <v>76</v>
      </c>
      <c r="X587" s="190"/>
      <c r="Y587" s="115" t="s">
        <v>77</v>
      </c>
      <c r="Z587" s="190"/>
      <c r="AA587" s="166" t="s">
        <v>78</v>
      </c>
      <c r="AB587" s="167" t="s">
        <v>715</v>
      </c>
      <c r="AE587" s="166"/>
      <c r="AF587" s="167"/>
      <c r="AG587" s="919"/>
      <c r="AH587" s="921"/>
      <c r="AJ587" s="190"/>
      <c r="AK587" s="115" t="s">
        <v>76</v>
      </c>
      <c r="AL587" s="190"/>
      <c r="AM587" s="115" t="s">
        <v>77</v>
      </c>
      <c r="AN587" s="190"/>
      <c r="AO587" s="166" t="s">
        <v>78</v>
      </c>
    </row>
    <row r="588" spans="2:41" ht="3.6" customHeight="1" outlineLevel="1" x14ac:dyDescent="0.45">
      <c r="B588" s="167"/>
      <c r="J588" s="167"/>
      <c r="M588" s="166"/>
      <c r="N588" s="161"/>
      <c r="O588" s="160"/>
      <c r="P588" s="160"/>
      <c r="Q588" s="159"/>
      <c r="R588" s="161"/>
      <c r="S588" s="160"/>
      <c r="T588" s="160"/>
      <c r="U588" s="160"/>
      <c r="V588" s="160"/>
      <c r="W588" s="160"/>
      <c r="X588" s="160"/>
      <c r="Y588" s="160"/>
      <c r="Z588" s="160"/>
      <c r="AA588" s="159"/>
      <c r="AB588" s="161"/>
      <c r="AC588" s="160"/>
      <c r="AD588" s="160"/>
      <c r="AE588" s="159"/>
      <c r="AF588" s="161"/>
      <c r="AG588" s="160"/>
      <c r="AH588" s="160"/>
      <c r="AI588" s="160"/>
      <c r="AJ588" s="160"/>
      <c r="AK588" s="160"/>
      <c r="AL588" s="160"/>
      <c r="AM588" s="160"/>
      <c r="AN588" s="160"/>
      <c r="AO588" s="159"/>
    </row>
    <row r="589" spans="2:41" ht="3.6" customHeight="1" outlineLevel="1" x14ac:dyDescent="0.45">
      <c r="B589" s="167"/>
      <c r="J589" s="167"/>
      <c r="M589" s="166"/>
      <c r="N589" s="173"/>
      <c r="O589" s="172"/>
      <c r="P589" s="172"/>
      <c r="Q589" s="171"/>
      <c r="R589" s="922" t="str">
        <f>IF(変更_3!J55&lt;&gt;"",変更_3!J55,"")</f>
        <v/>
      </c>
      <c r="S589" s="923"/>
      <c r="T589" s="923"/>
      <c r="U589" s="923"/>
      <c r="V589" s="923"/>
      <c r="W589" s="923"/>
      <c r="X589" s="923"/>
      <c r="Y589" s="923"/>
      <c r="Z589" s="923"/>
      <c r="AA589" s="923"/>
      <c r="AB589" s="923"/>
      <c r="AC589" s="923"/>
      <c r="AD589" s="923"/>
      <c r="AE589" s="923"/>
      <c r="AF589" s="923"/>
      <c r="AG589" s="923"/>
      <c r="AH589" s="923"/>
      <c r="AI589" s="923"/>
      <c r="AJ589" s="924"/>
      <c r="AK589" s="172"/>
      <c r="AL589" s="172"/>
      <c r="AM589" s="172"/>
      <c r="AN589" s="172"/>
      <c r="AO589" s="171"/>
    </row>
    <row r="590" spans="2:41" ht="13.35" customHeight="1" outlineLevel="1" x14ac:dyDescent="0.45">
      <c r="B590" s="167"/>
      <c r="J590" s="167"/>
      <c r="M590" s="166"/>
      <c r="N590" s="167" t="s">
        <v>50</v>
      </c>
      <c r="Q590" s="166"/>
      <c r="R590" s="911"/>
      <c r="S590" s="912"/>
      <c r="T590" s="912"/>
      <c r="U590" s="912"/>
      <c r="V590" s="912"/>
      <c r="W590" s="912"/>
      <c r="X590" s="912"/>
      <c r="Y590" s="912"/>
      <c r="Z590" s="912"/>
      <c r="AA590" s="912"/>
      <c r="AB590" s="912"/>
      <c r="AC590" s="912"/>
      <c r="AD590" s="912"/>
      <c r="AE590" s="912"/>
      <c r="AF590" s="912"/>
      <c r="AG590" s="912"/>
      <c r="AH590" s="912"/>
      <c r="AI590" s="912"/>
      <c r="AJ590" s="913"/>
      <c r="AL590" s="189" t="s">
        <v>651</v>
      </c>
      <c r="AM590" s="115" t="s">
        <v>714</v>
      </c>
      <c r="AO590" s="166"/>
    </row>
    <row r="591" spans="2:41" ht="3.6" customHeight="1" outlineLevel="1" x14ac:dyDescent="0.45">
      <c r="B591" s="167"/>
      <c r="J591" s="167"/>
      <c r="M591" s="166"/>
      <c r="N591" s="161"/>
      <c r="O591" s="160"/>
      <c r="P591" s="160"/>
      <c r="Q591" s="159"/>
      <c r="R591" s="914"/>
      <c r="S591" s="915"/>
      <c r="T591" s="915"/>
      <c r="U591" s="915"/>
      <c r="V591" s="915"/>
      <c r="W591" s="915"/>
      <c r="X591" s="915"/>
      <c r="Y591" s="915"/>
      <c r="Z591" s="915"/>
      <c r="AA591" s="915"/>
      <c r="AB591" s="915"/>
      <c r="AC591" s="915"/>
      <c r="AD591" s="915"/>
      <c r="AE591" s="915"/>
      <c r="AF591" s="915"/>
      <c r="AG591" s="915"/>
      <c r="AH591" s="915"/>
      <c r="AI591" s="915"/>
      <c r="AJ591" s="916"/>
      <c r="AK591" s="160"/>
      <c r="AL591" s="160"/>
      <c r="AM591" s="160"/>
      <c r="AN591" s="160"/>
      <c r="AO591" s="159"/>
    </row>
    <row r="592" spans="2:41" ht="3.6" customHeight="1" outlineLevel="1" x14ac:dyDescent="0.45">
      <c r="B592" s="167"/>
      <c r="J592" s="167"/>
      <c r="M592" s="166"/>
      <c r="N592" s="173"/>
      <c r="O592" s="172"/>
      <c r="P592" s="172"/>
      <c r="Q592" s="171"/>
      <c r="R592" s="922" t="str">
        <f>ASC(PHONETIC(変更_3!J54))</f>
        <v/>
      </c>
      <c r="S592" s="923"/>
      <c r="T592" s="923"/>
      <c r="U592" s="923"/>
      <c r="V592" s="923"/>
      <c r="W592" s="923"/>
      <c r="X592" s="923"/>
      <c r="Y592" s="923"/>
      <c r="Z592" s="923"/>
      <c r="AA592" s="923"/>
      <c r="AB592" s="923"/>
      <c r="AC592" s="923"/>
      <c r="AD592" s="923"/>
      <c r="AE592" s="923"/>
      <c r="AF592" s="923"/>
      <c r="AG592" s="923"/>
      <c r="AH592" s="923"/>
      <c r="AI592" s="923"/>
      <c r="AJ592" s="923"/>
      <c r="AK592" s="923"/>
      <c r="AL592" s="923"/>
      <c r="AM592" s="923"/>
      <c r="AN592" s="923"/>
      <c r="AO592" s="924"/>
    </row>
    <row r="593" spans="2:41" ht="13.35" customHeight="1" outlineLevel="1" x14ac:dyDescent="0.45">
      <c r="B593" s="167"/>
      <c r="J593" s="167"/>
      <c r="M593" s="166"/>
      <c r="N593" s="167" t="s">
        <v>713</v>
      </c>
      <c r="Q593" s="166"/>
      <c r="R593" s="911"/>
      <c r="S593" s="912"/>
      <c r="T593" s="912"/>
      <c r="U593" s="912"/>
      <c r="V593" s="912"/>
      <c r="W593" s="912"/>
      <c r="X593" s="912"/>
      <c r="Y593" s="912"/>
      <c r="Z593" s="912"/>
      <c r="AA593" s="912"/>
      <c r="AB593" s="912"/>
      <c r="AC593" s="912"/>
      <c r="AD593" s="912"/>
      <c r="AE593" s="912"/>
      <c r="AF593" s="912"/>
      <c r="AG593" s="912"/>
      <c r="AH593" s="912"/>
      <c r="AI593" s="912"/>
      <c r="AJ593" s="912"/>
      <c r="AK593" s="912"/>
      <c r="AL593" s="912"/>
      <c r="AM593" s="912"/>
      <c r="AN593" s="912"/>
      <c r="AO593" s="913"/>
    </row>
    <row r="594" spans="2:41" ht="3.6" customHeight="1" outlineLevel="1" x14ac:dyDescent="0.45">
      <c r="B594" s="167"/>
      <c r="J594" s="167"/>
      <c r="M594" s="166"/>
      <c r="N594" s="167"/>
      <c r="Q594" s="166"/>
      <c r="R594" s="914"/>
      <c r="S594" s="915"/>
      <c r="T594" s="915"/>
      <c r="U594" s="915"/>
      <c r="V594" s="915"/>
      <c r="W594" s="915"/>
      <c r="X594" s="915"/>
      <c r="Y594" s="915"/>
      <c r="Z594" s="915"/>
      <c r="AA594" s="915"/>
      <c r="AB594" s="915"/>
      <c r="AC594" s="915"/>
      <c r="AD594" s="915"/>
      <c r="AE594" s="915"/>
      <c r="AF594" s="915"/>
      <c r="AG594" s="915"/>
      <c r="AH594" s="915"/>
      <c r="AI594" s="915"/>
      <c r="AJ594" s="915"/>
      <c r="AK594" s="915"/>
      <c r="AL594" s="915"/>
      <c r="AM594" s="915"/>
      <c r="AN594" s="915"/>
      <c r="AO594" s="916"/>
    </row>
    <row r="595" spans="2:41" ht="3.6" customHeight="1" outlineLevel="1" x14ac:dyDescent="0.45">
      <c r="B595" s="167"/>
      <c r="J595" s="167"/>
      <c r="N595" s="173"/>
      <c r="O595" s="172"/>
      <c r="P595" s="172"/>
      <c r="Q595" s="171"/>
      <c r="U595" s="934" t="str">
        <f>ASC(変更_3!M56)</f>
        <v/>
      </c>
      <c r="V595" s="935"/>
      <c r="W595" s="935"/>
      <c r="X595" s="962"/>
      <c r="Y595" s="172"/>
      <c r="Z595" s="965" t="str">
        <f>ASC(変更_3!P56)</f>
        <v/>
      </c>
      <c r="AA595" s="935"/>
      <c r="AB595" s="935"/>
      <c r="AC595" s="936"/>
      <c r="AG595" s="922" t="str">
        <f>IF(変更_3!M57&lt;&gt;"",変更_3!M57,"")</f>
        <v/>
      </c>
      <c r="AH595" s="923"/>
      <c r="AI595" s="923"/>
      <c r="AJ595" s="923"/>
      <c r="AK595" s="923"/>
      <c r="AL595" s="923"/>
      <c r="AM595" s="923"/>
      <c r="AN595" s="923"/>
      <c r="AO595" s="924"/>
    </row>
    <row r="596" spans="2:41" ht="13.35" customHeight="1" outlineLevel="1" x14ac:dyDescent="0.45">
      <c r="B596" s="167"/>
      <c r="J596" s="167"/>
      <c r="N596" s="167"/>
      <c r="Q596" s="166"/>
      <c r="R596" s="115" t="s">
        <v>612</v>
      </c>
      <c r="U596" s="937"/>
      <c r="V596" s="938"/>
      <c r="W596" s="938"/>
      <c r="X596" s="963"/>
      <c r="Y596" s="179" t="s">
        <v>611</v>
      </c>
      <c r="Z596" s="966"/>
      <c r="AA596" s="938"/>
      <c r="AB596" s="938"/>
      <c r="AC596" s="939"/>
      <c r="AD596" s="115" t="s">
        <v>610</v>
      </c>
      <c r="AG596" s="911"/>
      <c r="AH596" s="912"/>
      <c r="AI596" s="912"/>
      <c r="AJ596" s="912"/>
      <c r="AK596" s="912"/>
      <c r="AL596" s="912"/>
      <c r="AM596" s="912"/>
      <c r="AN596" s="912"/>
      <c r="AO596" s="913"/>
    </row>
    <row r="597" spans="2:41" ht="3.6" customHeight="1" outlineLevel="1" x14ac:dyDescent="0.45">
      <c r="B597" s="167"/>
      <c r="J597" s="167"/>
      <c r="N597" s="167"/>
      <c r="Q597" s="166"/>
      <c r="R597" s="160"/>
      <c r="S597" s="160"/>
      <c r="T597" s="160"/>
      <c r="U597" s="940"/>
      <c r="V597" s="941"/>
      <c r="W597" s="941"/>
      <c r="X597" s="964"/>
      <c r="Y597" s="160"/>
      <c r="Z597" s="967"/>
      <c r="AA597" s="941"/>
      <c r="AB597" s="941"/>
      <c r="AC597" s="942"/>
      <c r="AD597" s="160"/>
      <c r="AE597" s="160"/>
      <c r="AF597" s="160"/>
      <c r="AG597" s="914"/>
      <c r="AH597" s="915"/>
      <c r="AI597" s="915"/>
      <c r="AJ597" s="915"/>
      <c r="AK597" s="915"/>
      <c r="AL597" s="915"/>
      <c r="AM597" s="915"/>
      <c r="AN597" s="915"/>
      <c r="AO597" s="916"/>
    </row>
    <row r="598" spans="2:41" ht="3.6" customHeight="1" outlineLevel="1" x14ac:dyDescent="0.45">
      <c r="B598" s="167"/>
      <c r="J598" s="167"/>
      <c r="N598" s="167"/>
      <c r="Q598" s="166"/>
      <c r="R598" s="172"/>
      <c r="S598" s="172"/>
      <c r="T598" s="171"/>
      <c r="U598" s="922" t="str">
        <f>IF(変更_3!U57&lt;&gt;"",変更_3!U57,"")</f>
        <v/>
      </c>
      <c r="V598" s="923"/>
      <c r="W598" s="923"/>
      <c r="X598" s="923"/>
      <c r="Y598" s="923"/>
      <c r="Z598" s="923"/>
      <c r="AA598" s="923"/>
      <c r="AB598" s="923"/>
      <c r="AC598" s="924"/>
      <c r="AD598" s="173"/>
      <c r="AE598" s="172"/>
      <c r="AF598" s="171"/>
      <c r="AG598" s="922" t="str">
        <f>IF(変更_3!M58&lt;&gt;"",変更_3!M58,"")</f>
        <v/>
      </c>
      <c r="AH598" s="923"/>
      <c r="AI598" s="923"/>
      <c r="AJ598" s="923"/>
      <c r="AK598" s="923"/>
      <c r="AL598" s="923"/>
      <c r="AM598" s="923"/>
      <c r="AN598" s="923"/>
      <c r="AO598" s="924"/>
    </row>
    <row r="599" spans="2:41" ht="13.35" customHeight="1" outlineLevel="1" x14ac:dyDescent="0.45">
      <c r="B599" s="167"/>
      <c r="J599" s="167" t="s">
        <v>757</v>
      </c>
      <c r="N599" s="167" t="s">
        <v>48</v>
      </c>
      <c r="Q599" s="166"/>
      <c r="R599" s="115" t="s">
        <v>609</v>
      </c>
      <c r="T599" s="166"/>
      <c r="U599" s="911"/>
      <c r="V599" s="912"/>
      <c r="W599" s="912"/>
      <c r="X599" s="912"/>
      <c r="Y599" s="912"/>
      <c r="Z599" s="912"/>
      <c r="AA599" s="912"/>
      <c r="AB599" s="912"/>
      <c r="AC599" s="913"/>
      <c r="AD599" s="167" t="s">
        <v>8536</v>
      </c>
      <c r="AF599" s="166"/>
      <c r="AG599" s="911"/>
      <c r="AH599" s="912"/>
      <c r="AI599" s="912"/>
      <c r="AJ599" s="912"/>
      <c r="AK599" s="912"/>
      <c r="AL599" s="912"/>
      <c r="AM599" s="912"/>
      <c r="AN599" s="912"/>
      <c r="AO599" s="913"/>
    </row>
    <row r="600" spans="2:41" ht="3.6" customHeight="1" outlineLevel="1" x14ac:dyDescent="0.45">
      <c r="B600" s="167"/>
      <c r="J600" s="167"/>
      <c r="N600" s="167"/>
      <c r="Q600" s="166"/>
      <c r="R600" s="160"/>
      <c r="S600" s="160"/>
      <c r="T600" s="159"/>
      <c r="U600" s="914"/>
      <c r="V600" s="915"/>
      <c r="W600" s="915"/>
      <c r="X600" s="915"/>
      <c r="Y600" s="915"/>
      <c r="Z600" s="915"/>
      <c r="AA600" s="915"/>
      <c r="AB600" s="915"/>
      <c r="AC600" s="916"/>
      <c r="AD600" s="161"/>
      <c r="AE600" s="160"/>
      <c r="AF600" s="159"/>
      <c r="AG600" s="914"/>
      <c r="AH600" s="915"/>
      <c r="AI600" s="915"/>
      <c r="AJ600" s="915"/>
      <c r="AK600" s="915"/>
      <c r="AL600" s="915"/>
      <c r="AM600" s="915"/>
      <c r="AN600" s="915"/>
      <c r="AO600" s="916"/>
    </row>
    <row r="601" spans="2:41" ht="3.6" customHeight="1" outlineLevel="1" x14ac:dyDescent="0.45">
      <c r="B601" s="167"/>
      <c r="J601" s="167"/>
      <c r="N601" s="167"/>
      <c r="Q601" s="166"/>
      <c r="R601" s="172"/>
      <c r="S601" s="172"/>
      <c r="T601" s="171"/>
      <c r="U601" s="922" t="str">
        <f>IF(変更_3!U58&lt;&gt;"",変更_3!U58,"")</f>
        <v/>
      </c>
      <c r="V601" s="923"/>
      <c r="W601" s="923"/>
      <c r="X601" s="923"/>
      <c r="Y601" s="923"/>
      <c r="Z601" s="923"/>
      <c r="AA601" s="923"/>
      <c r="AB601" s="923"/>
      <c r="AC601" s="924"/>
      <c r="AD601" s="173"/>
      <c r="AE601" s="172"/>
      <c r="AF601" s="171"/>
      <c r="AG601" s="922" t="str">
        <f>IF(変更_3!M59&lt;&gt;"",変更_3!M59,"")</f>
        <v/>
      </c>
      <c r="AH601" s="923"/>
      <c r="AI601" s="923"/>
      <c r="AJ601" s="923"/>
      <c r="AK601" s="923"/>
      <c r="AL601" s="923"/>
      <c r="AM601" s="923"/>
      <c r="AN601" s="923"/>
      <c r="AO601" s="924"/>
    </row>
    <row r="602" spans="2:41" ht="13.35" customHeight="1" outlineLevel="1" x14ac:dyDescent="0.45">
      <c r="B602" s="167"/>
      <c r="J602" s="167"/>
      <c r="K602" s="115" t="s">
        <v>718</v>
      </c>
      <c r="N602" s="167"/>
      <c r="Q602" s="166"/>
      <c r="R602" s="115" t="s">
        <v>608</v>
      </c>
      <c r="T602" s="166"/>
      <c r="U602" s="911"/>
      <c r="V602" s="912"/>
      <c r="W602" s="912"/>
      <c r="X602" s="912"/>
      <c r="Y602" s="912"/>
      <c r="Z602" s="912"/>
      <c r="AA602" s="912"/>
      <c r="AB602" s="912"/>
      <c r="AC602" s="913"/>
      <c r="AD602" s="167" t="s">
        <v>607</v>
      </c>
      <c r="AF602" s="166"/>
      <c r="AG602" s="911"/>
      <c r="AH602" s="912"/>
      <c r="AI602" s="912"/>
      <c r="AJ602" s="912"/>
      <c r="AK602" s="912"/>
      <c r="AL602" s="912"/>
      <c r="AM602" s="912"/>
      <c r="AN602" s="912"/>
      <c r="AO602" s="913"/>
    </row>
    <row r="603" spans="2:41" ht="3.6" customHeight="1" outlineLevel="1" x14ac:dyDescent="0.45">
      <c r="B603" s="167"/>
      <c r="J603" s="167"/>
      <c r="N603" s="161"/>
      <c r="O603" s="160"/>
      <c r="P603" s="160"/>
      <c r="Q603" s="159"/>
      <c r="R603" s="160"/>
      <c r="S603" s="160"/>
      <c r="T603" s="159"/>
      <c r="U603" s="914"/>
      <c r="V603" s="915"/>
      <c r="W603" s="915"/>
      <c r="X603" s="915"/>
      <c r="Y603" s="915"/>
      <c r="Z603" s="915"/>
      <c r="AA603" s="915"/>
      <c r="AB603" s="915"/>
      <c r="AC603" s="916"/>
      <c r="AD603" s="161"/>
      <c r="AE603" s="160"/>
      <c r="AF603" s="159"/>
      <c r="AG603" s="914"/>
      <c r="AH603" s="915"/>
      <c r="AI603" s="915"/>
      <c r="AJ603" s="915"/>
      <c r="AK603" s="915"/>
      <c r="AL603" s="915"/>
      <c r="AM603" s="915"/>
      <c r="AN603" s="915"/>
      <c r="AO603" s="916"/>
    </row>
    <row r="604" spans="2:41" ht="3.6" customHeight="1" outlineLevel="1" x14ac:dyDescent="0.45">
      <c r="B604" s="167"/>
      <c r="J604" s="167"/>
      <c r="M604" s="166"/>
      <c r="N604" s="167"/>
      <c r="Q604" s="166"/>
      <c r="R604" s="173"/>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2"/>
      <c r="AN604" s="172"/>
      <c r="AO604" s="171"/>
    </row>
    <row r="605" spans="2:41" ht="13.35" customHeight="1" outlineLevel="1" x14ac:dyDescent="0.45">
      <c r="B605" s="167"/>
      <c r="J605" s="167"/>
      <c r="M605" s="166"/>
      <c r="N605" s="167" t="s">
        <v>712</v>
      </c>
      <c r="Q605" s="166"/>
      <c r="R605" s="167"/>
      <c r="S605" s="919"/>
      <c r="T605" s="921"/>
      <c r="V605" s="190"/>
      <c r="W605" s="115" t="s">
        <v>76</v>
      </c>
      <c r="X605" s="190"/>
      <c r="Y605" s="115" t="s">
        <v>77</v>
      </c>
      <c r="Z605" s="190"/>
      <c r="AA605" s="115" t="s">
        <v>78</v>
      </c>
      <c r="AO605" s="166"/>
    </row>
    <row r="606" spans="2:41" ht="3.6" customHeight="1" outlineLevel="1" x14ac:dyDescent="0.45">
      <c r="B606" s="167"/>
      <c r="J606" s="167"/>
      <c r="M606" s="166"/>
      <c r="N606" s="167"/>
      <c r="Q606" s="166"/>
      <c r="R606" s="167"/>
      <c r="AO606" s="166"/>
    </row>
    <row r="607" spans="2:41" ht="3.6" customHeight="1" outlineLevel="1" x14ac:dyDescent="0.45">
      <c r="B607" s="167"/>
      <c r="J607" s="167"/>
      <c r="M607" s="166"/>
      <c r="N607" s="173"/>
      <c r="O607" s="172"/>
      <c r="P607" s="172"/>
      <c r="Q607" s="172"/>
      <c r="R607" s="984"/>
      <c r="S607" s="984" t="str">
        <f>IF(NM_従事者２_氏名_変更前&lt;&gt;"","0","")</f>
        <v/>
      </c>
      <c r="T607" s="172"/>
      <c r="U607" s="984"/>
      <c r="V607" s="173"/>
      <c r="W607" s="172"/>
      <c r="X607" s="172"/>
      <c r="Y607" s="172"/>
      <c r="Z607" s="172"/>
      <c r="AA607" s="171"/>
      <c r="AB607" s="173"/>
      <c r="AC607" s="172"/>
      <c r="AD607" s="172"/>
      <c r="AE607" s="172"/>
      <c r="AF607" s="172"/>
      <c r="AG607" s="171"/>
      <c r="AH607" s="977"/>
      <c r="AI607" s="980"/>
      <c r="AJ607" s="172"/>
      <c r="AK607" s="944"/>
      <c r="AL607" s="173"/>
      <c r="AM607" s="172"/>
      <c r="AN607" s="172"/>
      <c r="AO607" s="171"/>
    </row>
    <row r="608" spans="2:41" ht="13.35" customHeight="1" outlineLevel="1" x14ac:dyDescent="0.45">
      <c r="B608" s="167"/>
      <c r="J608" s="167"/>
      <c r="M608" s="166"/>
      <c r="N608" s="167" t="s">
        <v>711</v>
      </c>
      <c r="R608" s="985"/>
      <c r="S608" s="985"/>
      <c r="T608" s="115" t="s">
        <v>65</v>
      </c>
      <c r="U608" s="985"/>
      <c r="V608" s="167" t="s">
        <v>64</v>
      </c>
      <c r="AA608" s="166"/>
      <c r="AB608" s="167" t="s">
        <v>710</v>
      </c>
      <c r="AH608" s="978"/>
      <c r="AI608" s="981"/>
      <c r="AJ608" s="115" t="s">
        <v>65</v>
      </c>
      <c r="AK608" s="945"/>
      <c r="AL608" s="167" t="s">
        <v>64</v>
      </c>
      <c r="AO608" s="166"/>
    </row>
    <row r="609" spans="2:41" ht="3.6" customHeight="1" outlineLevel="1" x14ac:dyDescent="0.45">
      <c r="B609" s="167"/>
      <c r="J609" s="167"/>
      <c r="M609" s="166"/>
      <c r="N609" s="167"/>
      <c r="R609" s="986"/>
      <c r="S609" s="986"/>
      <c r="T609" s="160"/>
      <c r="U609" s="986"/>
      <c r="V609" s="161"/>
      <c r="W609" s="160"/>
      <c r="X609" s="160"/>
      <c r="Y609" s="160"/>
      <c r="Z609" s="160"/>
      <c r="AA609" s="159"/>
      <c r="AB609" s="161"/>
      <c r="AC609" s="160"/>
      <c r="AD609" s="160"/>
      <c r="AE609" s="160"/>
      <c r="AF609" s="160"/>
      <c r="AH609" s="979"/>
      <c r="AI609" s="982"/>
      <c r="AJ609" s="160"/>
      <c r="AK609" s="946"/>
      <c r="AL609" s="161"/>
      <c r="AM609" s="160"/>
      <c r="AN609" s="160"/>
      <c r="AO609" s="159"/>
    </row>
    <row r="610" spans="2:41" ht="3.6" customHeight="1" outlineLevel="1" x14ac:dyDescent="0.45">
      <c r="B610" s="167"/>
      <c r="J610" s="167"/>
      <c r="M610" s="166"/>
      <c r="N610" s="173"/>
      <c r="O610" s="172"/>
      <c r="P610" s="172"/>
      <c r="Q610" s="171"/>
      <c r="R610" s="977"/>
      <c r="S610" s="980"/>
      <c r="T610" s="172"/>
      <c r="U610" s="944"/>
      <c r="V610" s="173"/>
      <c r="W610" s="172"/>
      <c r="X610" s="172"/>
      <c r="Y610" s="172"/>
      <c r="Z610" s="169"/>
      <c r="AA610" s="174"/>
      <c r="AD610" s="172"/>
      <c r="AE610" s="172"/>
      <c r="AF610" s="172"/>
      <c r="AG610" s="175"/>
      <c r="AH610" s="175"/>
      <c r="AI610" s="175"/>
      <c r="AJ610" s="175"/>
      <c r="AK610" s="175"/>
      <c r="AL610" s="172"/>
      <c r="AM610" s="175"/>
      <c r="AN610" s="175"/>
      <c r="AO610" s="171"/>
    </row>
    <row r="611" spans="2:41" ht="13.35" customHeight="1" outlineLevel="1" x14ac:dyDescent="0.45">
      <c r="B611" s="167"/>
      <c r="J611" s="167"/>
      <c r="M611" s="166"/>
      <c r="N611" s="167" t="s">
        <v>709</v>
      </c>
      <c r="Q611" s="166"/>
      <c r="R611" s="978"/>
      <c r="S611" s="981"/>
      <c r="T611" s="115" t="s">
        <v>65</v>
      </c>
      <c r="U611" s="945"/>
      <c r="V611" s="167" t="s">
        <v>64</v>
      </c>
      <c r="Z611" s="169"/>
      <c r="AA611" s="168"/>
      <c r="AG611" s="169"/>
      <c r="AH611" s="169"/>
      <c r="AI611" s="169"/>
      <c r="AJ611" s="169"/>
      <c r="AK611" s="169"/>
      <c r="AM611" s="169"/>
      <c r="AN611" s="169"/>
      <c r="AO611" s="166"/>
    </row>
    <row r="612" spans="2:41" ht="3.6" customHeight="1" outlineLevel="1" x14ac:dyDescent="0.45">
      <c r="B612" s="167"/>
      <c r="J612" s="167"/>
      <c r="M612" s="166"/>
      <c r="N612" s="161"/>
      <c r="O612" s="160"/>
      <c r="P612" s="160"/>
      <c r="Q612" s="159"/>
      <c r="R612" s="979"/>
      <c r="S612" s="982"/>
      <c r="T612" s="160"/>
      <c r="U612" s="946"/>
      <c r="V612" s="161"/>
      <c r="W612" s="160"/>
      <c r="X612" s="160"/>
      <c r="Y612" s="160"/>
      <c r="Z612" s="163"/>
      <c r="AA612" s="162"/>
      <c r="AB612" s="160"/>
      <c r="AC612" s="160"/>
      <c r="AD612" s="160"/>
      <c r="AE612" s="160"/>
      <c r="AF612" s="160"/>
      <c r="AG612" s="163"/>
      <c r="AH612" s="163"/>
      <c r="AI612" s="163"/>
      <c r="AJ612" s="163"/>
      <c r="AK612" s="163"/>
      <c r="AL612" s="160"/>
      <c r="AM612" s="163"/>
      <c r="AN612" s="163"/>
      <c r="AO612" s="159"/>
    </row>
    <row r="613" spans="2:41" ht="3.6" customHeight="1" outlineLevel="1" x14ac:dyDescent="0.45">
      <c r="B613" s="167"/>
      <c r="J613" s="167"/>
      <c r="M613" s="166"/>
      <c r="N613" s="167"/>
      <c r="Q613" s="166"/>
      <c r="R613" s="922"/>
      <c r="S613" s="923"/>
      <c r="T613" s="923"/>
      <c r="U613" s="924"/>
      <c r="V613" s="928"/>
      <c r="W613" s="930"/>
      <c r="X613" s="928"/>
      <c r="Y613" s="929"/>
      <c r="Z613" s="929"/>
      <c r="AA613" s="930"/>
      <c r="AB613" s="167"/>
      <c r="AO613" s="166"/>
    </row>
    <row r="614" spans="2:41" ht="13.35" customHeight="1" outlineLevel="1" x14ac:dyDescent="0.45">
      <c r="B614" s="167"/>
      <c r="J614" s="167"/>
      <c r="M614" s="166"/>
      <c r="N614" s="167" t="s">
        <v>707</v>
      </c>
      <c r="Q614" s="166"/>
      <c r="R614" s="911"/>
      <c r="S614" s="912"/>
      <c r="T614" s="912"/>
      <c r="U614" s="913"/>
      <c r="V614" s="928"/>
      <c r="W614" s="930"/>
      <c r="X614" s="928"/>
      <c r="Y614" s="929"/>
      <c r="Z614" s="929"/>
      <c r="AA614" s="930"/>
      <c r="AB614" s="191" t="s">
        <v>706</v>
      </c>
      <c r="AO614" s="166"/>
    </row>
    <row r="615" spans="2:41" ht="3.6" customHeight="1" outlineLevel="1" x14ac:dyDescent="0.45">
      <c r="B615" s="167"/>
      <c r="J615" s="167"/>
      <c r="M615" s="166"/>
      <c r="N615" s="167"/>
      <c r="Q615" s="166"/>
      <c r="R615" s="914"/>
      <c r="S615" s="915"/>
      <c r="T615" s="915"/>
      <c r="U615" s="916"/>
      <c r="V615" s="931"/>
      <c r="W615" s="933"/>
      <c r="X615" s="931"/>
      <c r="Y615" s="932"/>
      <c r="Z615" s="932"/>
      <c r="AA615" s="933"/>
      <c r="AB615" s="161"/>
      <c r="AC615" s="160"/>
      <c r="AD615" s="160"/>
      <c r="AE615" s="160"/>
      <c r="AF615" s="160"/>
      <c r="AG615" s="160"/>
      <c r="AH615" s="160"/>
      <c r="AI615" s="160"/>
      <c r="AJ615" s="160"/>
      <c r="AK615" s="160"/>
      <c r="AL615" s="160"/>
      <c r="AM615" s="160"/>
      <c r="AN615" s="160"/>
      <c r="AO615" s="159"/>
    </row>
    <row r="616" spans="2:41" ht="3.6" customHeight="1" outlineLevel="1" x14ac:dyDescent="0.45">
      <c r="B616" s="167"/>
      <c r="J616" s="167"/>
      <c r="M616" s="166"/>
      <c r="N616" s="173"/>
      <c r="O616" s="172"/>
      <c r="P616" s="172"/>
      <c r="Q616" s="172"/>
      <c r="R616" s="173"/>
      <c r="S616" s="172"/>
      <c r="T616" s="172"/>
      <c r="U616" s="172"/>
      <c r="V616" s="172"/>
      <c r="W616" s="172"/>
      <c r="X616" s="172"/>
      <c r="Y616" s="172"/>
      <c r="Z616" s="172"/>
      <c r="AA616" s="171"/>
      <c r="AB616" s="173"/>
      <c r="AI616" s="166"/>
      <c r="AJ616" s="173"/>
      <c r="AK616" s="172"/>
      <c r="AL616" s="172"/>
      <c r="AM616" s="172"/>
      <c r="AN616" s="172"/>
      <c r="AO616" s="171"/>
    </row>
    <row r="617" spans="2:41" ht="13.35" customHeight="1" outlineLevel="1" x14ac:dyDescent="0.45">
      <c r="B617" s="167"/>
      <c r="J617" s="167"/>
      <c r="M617" s="166"/>
      <c r="N617" s="167" t="s">
        <v>705</v>
      </c>
      <c r="R617" s="167"/>
      <c r="S617" s="919"/>
      <c r="T617" s="921"/>
      <c r="V617" s="190"/>
      <c r="W617" s="115" t="s">
        <v>76</v>
      </c>
      <c r="X617" s="190"/>
      <c r="Y617" s="115" t="s">
        <v>77</v>
      </c>
      <c r="Z617" s="190"/>
      <c r="AA617" s="115" t="s">
        <v>78</v>
      </c>
      <c r="AB617" s="167" t="s">
        <v>704</v>
      </c>
      <c r="AI617" s="166"/>
      <c r="AJ617" s="167"/>
      <c r="AK617" s="919"/>
      <c r="AL617" s="920"/>
      <c r="AM617" s="920"/>
      <c r="AN617" s="920"/>
      <c r="AO617" s="921"/>
    </row>
    <row r="618" spans="2:41" ht="3.6" customHeight="1" outlineLevel="1" x14ac:dyDescent="0.45">
      <c r="B618" s="167"/>
      <c r="J618" s="167"/>
      <c r="M618" s="166"/>
      <c r="N618" s="167"/>
      <c r="R618" s="161"/>
      <c r="S618" s="160"/>
      <c r="T618" s="160"/>
      <c r="U618" s="160"/>
      <c r="V618" s="160"/>
      <c r="W618" s="160"/>
      <c r="X618" s="160"/>
      <c r="Y618" s="160"/>
      <c r="Z618" s="160"/>
      <c r="AA618" s="159"/>
      <c r="AB618" s="161"/>
      <c r="AC618" s="160"/>
      <c r="AD618" s="160"/>
      <c r="AE618" s="160"/>
      <c r="AF618" s="160"/>
      <c r="AG618" s="160"/>
      <c r="AH618" s="160"/>
      <c r="AI618" s="159"/>
      <c r="AJ618" s="161"/>
      <c r="AK618" s="160"/>
      <c r="AL618" s="160"/>
      <c r="AM618" s="160"/>
      <c r="AN618" s="160"/>
      <c r="AO618" s="159"/>
    </row>
    <row r="619" spans="2:41" ht="3.6" customHeight="1" outlineLevel="1" x14ac:dyDescent="0.45">
      <c r="B619" s="167"/>
      <c r="J619" s="167"/>
      <c r="M619" s="166"/>
      <c r="N619" s="173"/>
      <c r="O619" s="172"/>
      <c r="P619" s="172"/>
      <c r="Q619" s="171"/>
      <c r="R619" s="925"/>
      <c r="S619" s="926"/>
      <c r="T619" s="926"/>
      <c r="U619" s="926"/>
      <c r="V619" s="926"/>
      <c r="W619" s="926"/>
      <c r="X619" s="926"/>
      <c r="Y619" s="926"/>
      <c r="Z619" s="926"/>
      <c r="AA619" s="926"/>
      <c r="AB619" s="926"/>
      <c r="AC619" s="926"/>
      <c r="AD619" s="926"/>
      <c r="AE619" s="926"/>
      <c r="AF619" s="926"/>
      <c r="AG619" s="926"/>
      <c r="AH619" s="926"/>
      <c r="AI619" s="926"/>
      <c r="AJ619" s="926"/>
      <c r="AK619" s="926"/>
      <c r="AL619" s="926"/>
      <c r="AM619" s="926"/>
      <c r="AN619" s="926"/>
      <c r="AO619" s="927"/>
    </row>
    <row r="620" spans="2:41" ht="13.35" customHeight="1" outlineLevel="1" x14ac:dyDescent="0.45">
      <c r="B620" s="167"/>
      <c r="J620" s="167"/>
      <c r="M620" s="166"/>
      <c r="N620" s="167" t="s">
        <v>703</v>
      </c>
      <c r="Q620" s="166"/>
      <c r="R620" s="928"/>
      <c r="S620" s="929"/>
      <c r="T620" s="929"/>
      <c r="U620" s="929"/>
      <c r="V620" s="929"/>
      <c r="W620" s="929"/>
      <c r="X620" s="929"/>
      <c r="Y620" s="929"/>
      <c r="Z620" s="929"/>
      <c r="AA620" s="929"/>
      <c r="AB620" s="929"/>
      <c r="AC620" s="929"/>
      <c r="AD620" s="929"/>
      <c r="AE620" s="929"/>
      <c r="AF620" s="929"/>
      <c r="AG620" s="929"/>
      <c r="AH620" s="929"/>
      <c r="AI620" s="929"/>
      <c r="AJ620" s="929"/>
      <c r="AK620" s="929"/>
      <c r="AL620" s="929"/>
      <c r="AM620" s="929"/>
      <c r="AN620" s="929"/>
      <c r="AO620" s="930"/>
    </row>
    <row r="621" spans="2:41" ht="3.6" customHeight="1" outlineLevel="1" x14ac:dyDescent="0.45">
      <c r="B621" s="167"/>
      <c r="I621" s="166"/>
      <c r="J621" s="167"/>
      <c r="M621" s="166"/>
      <c r="N621" s="161"/>
      <c r="O621" s="160"/>
      <c r="P621" s="160"/>
      <c r="Q621" s="159"/>
      <c r="R621" s="931"/>
      <c r="S621" s="932"/>
      <c r="T621" s="932"/>
      <c r="U621" s="932"/>
      <c r="V621" s="932"/>
      <c r="W621" s="932"/>
      <c r="X621" s="932"/>
      <c r="Y621" s="932"/>
      <c r="Z621" s="932"/>
      <c r="AA621" s="932"/>
      <c r="AB621" s="932"/>
      <c r="AC621" s="932"/>
      <c r="AD621" s="932"/>
      <c r="AE621" s="932"/>
      <c r="AF621" s="932"/>
      <c r="AG621" s="932"/>
      <c r="AH621" s="932"/>
      <c r="AI621" s="932"/>
      <c r="AJ621" s="932"/>
      <c r="AK621" s="932"/>
      <c r="AL621" s="932"/>
      <c r="AM621" s="932"/>
      <c r="AN621" s="932"/>
      <c r="AO621" s="933"/>
    </row>
    <row r="622" spans="2:41" ht="3.6" customHeight="1" outlineLevel="1" x14ac:dyDescent="0.45">
      <c r="B622" s="167"/>
      <c r="J622" s="173"/>
      <c r="K622" s="172"/>
      <c r="L622" s="172"/>
      <c r="M622" s="171"/>
      <c r="N622" s="173"/>
      <c r="O622" s="172"/>
      <c r="P622" s="172"/>
      <c r="Q622" s="171"/>
      <c r="R622" s="173"/>
      <c r="S622" s="172"/>
      <c r="T622" s="172"/>
      <c r="U622" s="172"/>
      <c r="V622" s="172"/>
      <c r="W622" s="172"/>
      <c r="X622" s="172"/>
      <c r="Y622" s="172"/>
      <c r="Z622" s="172"/>
      <c r="AA622" s="171"/>
      <c r="AB622" s="173"/>
      <c r="AC622" s="172"/>
      <c r="AD622" s="172"/>
      <c r="AE622" s="171"/>
      <c r="AF622" s="172"/>
      <c r="AG622" s="172"/>
      <c r="AH622" s="172"/>
      <c r="AI622" s="172"/>
      <c r="AJ622" s="172"/>
      <c r="AK622" s="172"/>
      <c r="AL622" s="172"/>
      <c r="AM622" s="172"/>
      <c r="AN622" s="172"/>
      <c r="AO622" s="171"/>
    </row>
    <row r="623" spans="2:41" ht="13.35" customHeight="1" outlineLevel="1" x14ac:dyDescent="0.45">
      <c r="B623" s="167"/>
      <c r="J623" s="167"/>
      <c r="M623" s="166"/>
      <c r="N623" s="167" t="s">
        <v>717</v>
      </c>
      <c r="Q623" s="166"/>
      <c r="R623" s="167"/>
      <c r="S623" s="917" t="str">
        <f>IF(OR(許可申請_2!I25&lt;&gt;"",変更_3!AL55&lt;&gt;""),コードマスタ!C3,"")</f>
        <v/>
      </c>
      <c r="T623" s="943"/>
      <c r="U623" s="943"/>
      <c r="V623" s="943"/>
      <c r="W623" s="943"/>
      <c r="X623" s="943"/>
      <c r="Y623" s="943"/>
      <c r="Z623" s="943"/>
      <c r="AA623" s="918"/>
      <c r="AB623" s="167" t="s">
        <v>615</v>
      </c>
      <c r="AE623" s="166"/>
      <c r="AF623" s="167"/>
      <c r="AG623" s="1013" t="str">
        <f>IF(NM_従事者２_氏名&lt;&gt;"",コードマスタ!D3,"")</f>
        <v/>
      </c>
      <c r="AH623" s="1014"/>
      <c r="AI623" s="1014"/>
      <c r="AJ623" s="1014"/>
      <c r="AK623" s="1014"/>
      <c r="AL623" s="1014"/>
      <c r="AM623" s="1014"/>
      <c r="AN623" s="1014"/>
      <c r="AO623" s="1015"/>
    </row>
    <row r="624" spans="2:41" ht="3.6" customHeight="1" outlineLevel="1" x14ac:dyDescent="0.45">
      <c r="B624" s="167"/>
      <c r="J624" s="167"/>
      <c r="M624" s="166"/>
      <c r="N624" s="161"/>
      <c r="O624" s="160"/>
      <c r="P624" s="160"/>
      <c r="Q624" s="159"/>
      <c r="R624" s="161"/>
      <c r="S624" s="160"/>
      <c r="T624" s="160"/>
      <c r="U624" s="160"/>
      <c r="V624" s="160"/>
      <c r="W624" s="160"/>
      <c r="X624" s="160"/>
      <c r="Y624" s="160"/>
      <c r="Z624" s="160"/>
      <c r="AA624" s="159"/>
      <c r="AB624" s="161"/>
      <c r="AC624" s="160"/>
      <c r="AD624" s="160"/>
      <c r="AE624" s="159"/>
      <c r="AF624" s="160"/>
      <c r="AG624" s="160"/>
      <c r="AH624" s="160"/>
      <c r="AI624" s="160"/>
      <c r="AJ624" s="160"/>
      <c r="AK624" s="160"/>
      <c r="AL624" s="160"/>
      <c r="AM624" s="160"/>
      <c r="AN624" s="160"/>
      <c r="AO624" s="159"/>
    </row>
    <row r="625" spans="2:41" ht="3.6" customHeight="1" outlineLevel="1" x14ac:dyDescent="0.45">
      <c r="B625" s="167"/>
      <c r="J625" s="167"/>
      <c r="M625" s="166"/>
      <c r="N625" s="173"/>
      <c r="O625" s="172"/>
      <c r="P625" s="172"/>
      <c r="Q625" s="171"/>
      <c r="R625" s="173"/>
      <c r="S625" s="172"/>
      <c r="T625" s="172"/>
      <c r="U625" s="172"/>
      <c r="V625" s="172"/>
      <c r="W625" s="172"/>
      <c r="X625" s="172"/>
      <c r="Y625" s="172"/>
      <c r="Z625" s="172"/>
      <c r="AA625" s="171"/>
      <c r="AB625" s="173"/>
      <c r="AC625" s="172"/>
      <c r="AD625" s="172"/>
      <c r="AE625" s="171"/>
      <c r="AF625" s="173"/>
      <c r="AG625" s="172"/>
      <c r="AH625" s="172"/>
      <c r="AI625" s="172"/>
      <c r="AJ625" s="172"/>
      <c r="AK625" s="172"/>
      <c r="AL625" s="172"/>
      <c r="AM625" s="172"/>
      <c r="AN625" s="172"/>
      <c r="AO625" s="171"/>
    </row>
    <row r="626" spans="2:41" ht="13.35" customHeight="1" outlineLevel="1" x14ac:dyDescent="0.45">
      <c r="B626" s="167"/>
      <c r="J626" s="167"/>
      <c r="M626" s="166"/>
      <c r="N626" s="167" t="s">
        <v>716</v>
      </c>
      <c r="Q626" s="166"/>
      <c r="R626" s="167"/>
      <c r="S626" s="919"/>
      <c r="T626" s="921"/>
      <c r="V626" s="190"/>
      <c r="W626" s="115" t="s">
        <v>76</v>
      </c>
      <c r="X626" s="190"/>
      <c r="Y626" s="115" t="s">
        <v>77</v>
      </c>
      <c r="Z626" s="190"/>
      <c r="AA626" s="166" t="s">
        <v>78</v>
      </c>
      <c r="AB626" s="167" t="s">
        <v>715</v>
      </c>
      <c r="AE626" s="166"/>
      <c r="AF626" s="167"/>
      <c r="AG626" s="919"/>
      <c r="AH626" s="921"/>
      <c r="AJ626" s="190"/>
      <c r="AK626" s="115" t="s">
        <v>76</v>
      </c>
      <c r="AL626" s="190"/>
      <c r="AM626" s="115" t="s">
        <v>77</v>
      </c>
      <c r="AN626" s="190"/>
      <c r="AO626" s="166" t="s">
        <v>78</v>
      </c>
    </row>
    <row r="627" spans="2:41" ht="3.6" customHeight="1" outlineLevel="1" x14ac:dyDescent="0.45">
      <c r="B627" s="167"/>
      <c r="J627" s="167"/>
      <c r="M627" s="166"/>
      <c r="N627" s="161"/>
      <c r="O627" s="160"/>
      <c r="P627" s="160"/>
      <c r="Q627" s="159"/>
      <c r="R627" s="161"/>
      <c r="S627" s="160"/>
      <c r="T627" s="160"/>
      <c r="U627" s="160"/>
      <c r="V627" s="160"/>
      <c r="W627" s="160"/>
      <c r="X627" s="160"/>
      <c r="Y627" s="160"/>
      <c r="Z627" s="160"/>
      <c r="AA627" s="159"/>
      <c r="AB627" s="161"/>
      <c r="AC627" s="160"/>
      <c r="AD627" s="160"/>
      <c r="AE627" s="159"/>
      <c r="AF627" s="161"/>
      <c r="AG627" s="160"/>
      <c r="AH627" s="160"/>
      <c r="AI627" s="160"/>
      <c r="AJ627" s="160"/>
      <c r="AK627" s="160"/>
      <c r="AL627" s="160"/>
      <c r="AM627" s="160"/>
      <c r="AN627" s="160"/>
      <c r="AO627" s="159"/>
    </row>
    <row r="628" spans="2:41" ht="3.6" customHeight="1" outlineLevel="1" x14ac:dyDescent="0.45">
      <c r="B628" s="167"/>
      <c r="J628" s="167"/>
      <c r="M628" s="166"/>
      <c r="N628" s="173"/>
      <c r="O628" s="172"/>
      <c r="P628" s="172"/>
      <c r="Q628" s="171"/>
      <c r="R628" s="983" t="str">
        <f>許可申請_2!I25&amp;変更_3!AL55</f>
        <v/>
      </c>
      <c r="S628" s="923"/>
      <c r="T628" s="923"/>
      <c r="U628" s="923"/>
      <c r="V628" s="923"/>
      <c r="W628" s="923"/>
      <c r="X628" s="923"/>
      <c r="Y628" s="923"/>
      <c r="Z628" s="923"/>
      <c r="AA628" s="923"/>
      <c r="AB628" s="923"/>
      <c r="AC628" s="923"/>
      <c r="AD628" s="923"/>
      <c r="AE628" s="923"/>
      <c r="AF628" s="923"/>
      <c r="AG628" s="923"/>
      <c r="AH628" s="923"/>
      <c r="AI628" s="923"/>
      <c r="AJ628" s="924"/>
      <c r="AK628" s="172"/>
      <c r="AL628" s="172"/>
      <c r="AM628" s="172"/>
      <c r="AN628" s="172"/>
      <c r="AO628" s="171"/>
    </row>
    <row r="629" spans="2:41" ht="13.35" customHeight="1" outlineLevel="1" x14ac:dyDescent="0.45">
      <c r="B629" s="167"/>
      <c r="J629" s="167"/>
      <c r="M629" s="166"/>
      <c r="N629" s="167" t="s">
        <v>50</v>
      </c>
      <c r="Q629" s="166"/>
      <c r="R629" s="911"/>
      <c r="S629" s="912"/>
      <c r="T629" s="912"/>
      <c r="U629" s="912"/>
      <c r="V629" s="912"/>
      <c r="W629" s="912"/>
      <c r="X629" s="912"/>
      <c r="Y629" s="912"/>
      <c r="Z629" s="912"/>
      <c r="AA629" s="912"/>
      <c r="AB629" s="912"/>
      <c r="AC629" s="912"/>
      <c r="AD629" s="912"/>
      <c r="AE629" s="912"/>
      <c r="AF629" s="912"/>
      <c r="AG629" s="912"/>
      <c r="AH629" s="912"/>
      <c r="AI629" s="912"/>
      <c r="AJ629" s="913"/>
      <c r="AL629" s="189" t="s">
        <v>651</v>
      </c>
      <c r="AM629" s="115" t="s">
        <v>714</v>
      </c>
      <c r="AO629" s="166"/>
    </row>
    <row r="630" spans="2:41" ht="3.6" customHeight="1" outlineLevel="1" x14ac:dyDescent="0.45">
      <c r="B630" s="167"/>
      <c r="J630" s="167"/>
      <c r="M630" s="166"/>
      <c r="N630" s="161"/>
      <c r="O630" s="160"/>
      <c r="P630" s="160"/>
      <c r="Q630" s="159"/>
      <c r="R630" s="914"/>
      <c r="S630" s="915"/>
      <c r="T630" s="915"/>
      <c r="U630" s="915"/>
      <c r="V630" s="915"/>
      <c r="W630" s="915"/>
      <c r="X630" s="915"/>
      <c r="Y630" s="915"/>
      <c r="Z630" s="915"/>
      <c r="AA630" s="915"/>
      <c r="AB630" s="915"/>
      <c r="AC630" s="915"/>
      <c r="AD630" s="915"/>
      <c r="AE630" s="915"/>
      <c r="AF630" s="915"/>
      <c r="AG630" s="915"/>
      <c r="AH630" s="915"/>
      <c r="AI630" s="915"/>
      <c r="AJ630" s="916"/>
      <c r="AK630" s="160"/>
      <c r="AL630" s="160"/>
      <c r="AM630" s="160"/>
      <c r="AN630" s="160"/>
      <c r="AO630" s="159"/>
    </row>
    <row r="631" spans="2:41" ht="3.6" customHeight="1" outlineLevel="1" x14ac:dyDescent="0.45">
      <c r="B631" s="167"/>
      <c r="J631" s="167"/>
      <c r="M631" s="166"/>
      <c r="N631" s="173"/>
      <c r="O631" s="172"/>
      <c r="P631" s="172"/>
      <c r="Q631" s="171"/>
      <c r="R631" s="983" t="str">
        <f>ASC(PHONETIC(許可申請_2!I24))&amp;ASC(PHONETIC(変更_3!AL54))</f>
        <v/>
      </c>
      <c r="S631" s="923"/>
      <c r="T631" s="923"/>
      <c r="U631" s="923"/>
      <c r="V631" s="923"/>
      <c r="W631" s="923"/>
      <c r="X631" s="923"/>
      <c r="Y631" s="923"/>
      <c r="Z631" s="923"/>
      <c r="AA631" s="923"/>
      <c r="AB631" s="923"/>
      <c r="AC631" s="923"/>
      <c r="AD631" s="923"/>
      <c r="AE631" s="923"/>
      <c r="AF631" s="923"/>
      <c r="AG631" s="923"/>
      <c r="AH631" s="923"/>
      <c r="AI631" s="923"/>
      <c r="AJ631" s="923"/>
      <c r="AK631" s="923"/>
      <c r="AL631" s="923"/>
      <c r="AM631" s="923"/>
      <c r="AN631" s="923"/>
      <c r="AO631" s="924"/>
    </row>
    <row r="632" spans="2:41" ht="13.35" customHeight="1" outlineLevel="1" x14ac:dyDescent="0.45">
      <c r="B632" s="167"/>
      <c r="J632" s="167"/>
      <c r="M632" s="166"/>
      <c r="N632" s="167" t="s">
        <v>713</v>
      </c>
      <c r="Q632" s="166"/>
      <c r="R632" s="911"/>
      <c r="S632" s="912"/>
      <c r="T632" s="912"/>
      <c r="U632" s="912"/>
      <c r="V632" s="912"/>
      <c r="W632" s="912"/>
      <c r="X632" s="912"/>
      <c r="Y632" s="912"/>
      <c r="Z632" s="912"/>
      <c r="AA632" s="912"/>
      <c r="AB632" s="912"/>
      <c r="AC632" s="912"/>
      <c r="AD632" s="912"/>
      <c r="AE632" s="912"/>
      <c r="AF632" s="912"/>
      <c r="AG632" s="912"/>
      <c r="AH632" s="912"/>
      <c r="AI632" s="912"/>
      <c r="AJ632" s="912"/>
      <c r="AK632" s="912"/>
      <c r="AL632" s="912"/>
      <c r="AM632" s="912"/>
      <c r="AN632" s="912"/>
      <c r="AO632" s="913"/>
    </row>
    <row r="633" spans="2:41" ht="3.6" customHeight="1" outlineLevel="1" x14ac:dyDescent="0.45">
      <c r="B633" s="167"/>
      <c r="J633" s="167"/>
      <c r="M633" s="166"/>
      <c r="N633" s="167"/>
      <c r="Q633" s="166"/>
      <c r="R633" s="914"/>
      <c r="S633" s="915"/>
      <c r="T633" s="915"/>
      <c r="U633" s="915"/>
      <c r="V633" s="915"/>
      <c r="W633" s="915"/>
      <c r="X633" s="915"/>
      <c r="Y633" s="915"/>
      <c r="Z633" s="915"/>
      <c r="AA633" s="915"/>
      <c r="AB633" s="915"/>
      <c r="AC633" s="915"/>
      <c r="AD633" s="915"/>
      <c r="AE633" s="915"/>
      <c r="AF633" s="915"/>
      <c r="AG633" s="915"/>
      <c r="AH633" s="915"/>
      <c r="AI633" s="915"/>
      <c r="AJ633" s="915"/>
      <c r="AK633" s="915"/>
      <c r="AL633" s="915"/>
      <c r="AM633" s="915"/>
      <c r="AN633" s="915"/>
      <c r="AO633" s="916"/>
    </row>
    <row r="634" spans="2:41" ht="3.6" customHeight="1" outlineLevel="1" x14ac:dyDescent="0.45">
      <c r="B634" s="167"/>
      <c r="J634" s="167"/>
      <c r="N634" s="173"/>
      <c r="O634" s="172"/>
      <c r="P634" s="172"/>
      <c r="Q634" s="171"/>
      <c r="U634" s="1012" t="str">
        <f>ASC(許可申請_2!L26)&amp;ASC(変更_3!AO56)</f>
        <v/>
      </c>
      <c r="V634" s="935"/>
      <c r="W634" s="935"/>
      <c r="X634" s="962"/>
      <c r="Y634" s="172"/>
      <c r="Z634" s="1017" t="str">
        <f>ASC(許可申請_2!O26)&amp;ASC(変更_3!AR56)</f>
        <v/>
      </c>
      <c r="AA634" s="935"/>
      <c r="AB634" s="935"/>
      <c r="AC634" s="936"/>
      <c r="AG634" s="983" t="str">
        <f>許可申請_2!L27&amp;変更_3!AO57</f>
        <v/>
      </c>
      <c r="AH634" s="923"/>
      <c r="AI634" s="923"/>
      <c r="AJ634" s="923"/>
      <c r="AK634" s="923"/>
      <c r="AL634" s="923"/>
      <c r="AM634" s="923"/>
      <c r="AN634" s="923"/>
      <c r="AO634" s="924"/>
    </row>
    <row r="635" spans="2:41" ht="13.35" customHeight="1" outlineLevel="1" x14ac:dyDescent="0.45">
      <c r="B635" s="167"/>
      <c r="J635" s="167"/>
      <c r="N635" s="167"/>
      <c r="Q635" s="166"/>
      <c r="R635" s="115" t="s">
        <v>612</v>
      </c>
      <c r="U635" s="937"/>
      <c r="V635" s="938"/>
      <c r="W635" s="938"/>
      <c r="X635" s="963"/>
      <c r="Y635" s="179" t="s">
        <v>611</v>
      </c>
      <c r="Z635" s="966"/>
      <c r="AA635" s="938"/>
      <c r="AB635" s="938"/>
      <c r="AC635" s="939"/>
      <c r="AD635" s="115" t="s">
        <v>610</v>
      </c>
      <c r="AG635" s="911"/>
      <c r="AH635" s="912"/>
      <c r="AI635" s="912"/>
      <c r="AJ635" s="912"/>
      <c r="AK635" s="912"/>
      <c r="AL635" s="912"/>
      <c r="AM635" s="912"/>
      <c r="AN635" s="912"/>
      <c r="AO635" s="913"/>
    </row>
    <row r="636" spans="2:41" ht="3.6" customHeight="1" outlineLevel="1" x14ac:dyDescent="0.45">
      <c r="B636" s="167"/>
      <c r="J636" s="167"/>
      <c r="N636" s="167"/>
      <c r="Q636" s="166"/>
      <c r="R636" s="160"/>
      <c r="S636" s="160"/>
      <c r="T636" s="160"/>
      <c r="U636" s="940"/>
      <c r="V636" s="941"/>
      <c r="W636" s="941"/>
      <c r="X636" s="964"/>
      <c r="Y636" s="160"/>
      <c r="Z636" s="967"/>
      <c r="AA636" s="941"/>
      <c r="AB636" s="941"/>
      <c r="AC636" s="942"/>
      <c r="AD636" s="160"/>
      <c r="AE636" s="160"/>
      <c r="AF636" s="160"/>
      <c r="AG636" s="914"/>
      <c r="AH636" s="915"/>
      <c r="AI636" s="915"/>
      <c r="AJ636" s="915"/>
      <c r="AK636" s="915"/>
      <c r="AL636" s="915"/>
      <c r="AM636" s="915"/>
      <c r="AN636" s="915"/>
      <c r="AO636" s="916"/>
    </row>
    <row r="637" spans="2:41" ht="3.6" customHeight="1" outlineLevel="1" x14ac:dyDescent="0.45">
      <c r="B637" s="167"/>
      <c r="J637" s="167"/>
      <c r="N637" s="167"/>
      <c r="Q637" s="166"/>
      <c r="R637" s="172"/>
      <c r="S637" s="172"/>
      <c r="T637" s="171"/>
      <c r="U637" s="983" t="str">
        <f>許可申請_2!T27&amp;変更_3!AW57</f>
        <v/>
      </c>
      <c r="V637" s="923"/>
      <c r="W637" s="923"/>
      <c r="X637" s="923"/>
      <c r="Y637" s="923"/>
      <c r="Z637" s="923"/>
      <c r="AA637" s="923"/>
      <c r="AB637" s="923"/>
      <c r="AC637" s="924"/>
      <c r="AD637" s="173"/>
      <c r="AE637" s="172"/>
      <c r="AF637" s="171"/>
      <c r="AG637" s="983" t="str">
        <f>許可申請_2!L28&amp;変更_3!AO58</f>
        <v/>
      </c>
      <c r="AH637" s="923"/>
      <c r="AI637" s="923"/>
      <c r="AJ637" s="923"/>
      <c r="AK637" s="923"/>
      <c r="AL637" s="923"/>
      <c r="AM637" s="923"/>
      <c r="AN637" s="923"/>
      <c r="AO637" s="924"/>
    </row>
    <row r="638" spans="2:41" ht="13.35" customHeight="1" outlineLevel="1" x14ac:dyDescent="0.45">
      <c r="B638" s="167"/>
      <c r="J638" s="167"/>
      <c r="N638" s="167" t="s">
        <v>48</v>
      </c>
      <c r="Q638" s="166"/>
      <c r="R638" s="115" t="s">
        <v>609</v>
      </c>
      <c r="T638" s="166"/>
      <c r="U638" s="911"/>
      <c r="V638" s="912"/>
      <c r="W638" s="912"/>
      <c r="X638" s="912"/>
      <c r="Y638" s="912"/>
      <c r="Z638" s="912"/>
      <c r="AA638" s="912"/>
      <c r="AB638" s="912"/>
      <c r="AC638" s="913"/>
      <c r="AD638" s="167" t="s">
        <v>8536</v>
      </c>
      <c r="AF638" s="166"/>
      <c r="AG638" s="911"/>
      <c r="AH638" s="912"/>
      <c r="AI638" s="912"/>
      <c r="AJ638" s="912"/>
      <c r="AK638" s="912"/>
      <c r="AL638" s="912"/>
      <c r="AM638" s="912"/>
      <c r="AN638" s="912"/>
      <c r="AO638" s="913"/>
    </row>
    <row r="639" spans="2:41" ht="3.6" customHeight="1" outlineLevel="1" x14ac:dyDescent="0.45">
      <c r="B639" s="167"/>
      <c r="J639" s="167"/>
      <c r="N639" s="167"/>
      <c r="Q639" s="166"/>
      <c r="R639" s="160"/>
      <c r="S639" s="160"/>
      <c r="T639" s="159"/>
      <c r="U639" s="914"/>
      <c r="V639" s="915"/>
      <c r="W639" s="915"/>
      <c r="X639" s="915"/>
      <c r="Y639" s="915"/>
      <c r="Z639" s="915"/>
      <c r="AA639" s="915"/>
      <c r="AB639" s="915"/>
      <c r="AC639" s="916"/>
      <c r="AD639" s="161"/>
      <c r="AE639" s="160"/>
      <c r="AF639" s="159"/>
      <c r="AG639" s="914"/>
      <c r="AH639" s="915"/>
      <c r="AI639" s="915"/>
      <c r="AJ639" s="915"/>
      <c r="AK639" s="915"/>
      <c r="AL639" s="915"/>
      <c r="AM639" s="915"/>
      <c r="AN639" s="915"/>
      <c r="AO639" s="916"/>
    </row>
    <row r="640" spans="2:41" ht="3.6" customHeight="1" outlineLevel="1" x14ac:dyDescent="0.45">
      <c r="B640" s="167"/>
      <c r="J640" s="167"/>
      <c r="N640" s="167"/>
      <c r="Q640" s="166"/>
      <c r="R640" s="172"/>
      <c r="S640" s="172"/>
      <c r="T640" s="171"/>
      <c r="U640" s="983" t="str">
        <f>許可申請_2!T28&amp;変更_3!AW58</f>
        <v/>
      </c>
      <c r="V640" s="923"/>
      <c r="W640" s="923"/>
      <c r="X640" s="923"/>
      <c r="Y640" s="923"/>
      <c r="Z640" s="923"/>
      <c r="AA640" s="923"/>
      <c r="AB640" s="923"/>
      <c r="AC640" s="924"/>
      <c r="AD640" s="173"/>
      <c r="AE640" s="172"/>
      <c r="AF640" s="171"/>
      <c r="AG640" s="983" t="str">
        <f>許可申請_2!L29&amp;変更_3!AO59</f>
        <v/>
      </c>
      <c r="AH640" s="923"/>
      <c r="AI640" s="923"/>
      <c r="AJ640" s="923"/>
      <c r="AK640" s="923"/>
      <c r="AL640" s="923"/>
      <c r="AM640" s="923"/>
      <c r="AN640" s="923"/>
      <c r="AO640" s="924"/>
    </row>
    <row r="641" spans="2:41" ht="13.35" customHeight="1" outlineLevel="1" x14ac:dyDescent="0.45">
      <c r="B641" s="167"/>
      <c r="J641" s="167"/>
      <c r="N641" s="167"/>
      <c r="Q641" s="166"/>
      <c r="R641" s="115" t="s">
        <v>608</v>
      </c>
      <c r="T641" s="166"/>
      <c r="U641" s="911"/>
      <c r="V641" s="912"/>
      <c r="W641" s="912"/>
      <c r="X641" s="912"/>
      <c r="Y641" s="912"/>
      <c r="Z641" s="912"/>
      <c r="AA641" s="912"/>
      <c r="AB641" s="912"/>
      <c r="AC641" s="913"/>
      <c r="AD641" s="167" t="s">
        <v>607</v>
      </c>
      <c r="AF641" s="166"/>
      <c r="AG641" s="911"/>
      <c r="AH641" s="912"/>
      <c r="AI641" s="912"/>
      <c r="AJ641" s="912"/>
      <c r="AK641" s="912"/>
      <c r="AL641" s="912"/>
      <c r="AM641" s="912"/>
      <c r="AN641" s="912"/>
      <c r="AO641" s="913"/>
    </row>
    <row r="642" spans="2:41" ht="3.6" customHeight="1" outlineLevel="1" x14ac:dyDescent="0.45">
      <c r="B642" s="167"/>
      <c r="J642" s="167"/>
      <c r="N642" s="161"/>
      <c r="O642" s="160"/>
      <c r="P642" s="160"/>
      <c r="Q642" s="159"/>
      <c r="R642" s="160"/>
      <c r="S642" s="160"/>
      <c r="T642" s="159"/>
      <c r="U642" s="914"/>
      <c r="V642" s="915"/>
      <c r="W642" s="915"/>
      <c r="X642" s="915"/>
      <c r="Y642" s="915"/>
      <c r="Z642" s="915"/>
      <c r="AA642" s="915"/>
      <c r="AB642" s="915"/>
      <c r="AC642" s="916"/>
      <c r="AD642" s="161"/>
      <c r="AE642" s="160"/>
      <c r="AF642" s="159"/>
      <c r="AG642" s="914"/>
      <c r="AH642" s="915"/>
      <c r="AI642" s="915"/>
      <c r="AJ642" s="915"/>
      <c r="AK642" s="915"/>
      <c r="AL642" s="915"/>
      <c r="AM642" s="915"/>
      <c r="AN642" s="915"/>
      <c r="AO642" s="916"/>
    </row>
    <row r="643" spans="2:41" ht="3.6" customHeight="1" outlineLevel="1" x14ac:dyDescent="0.45">
      <c r="B643" s="167"/>
      <c r="J643" s="167"/>
      <c r="M643" s="166"/>
      <c r="N643" s="167"/>
      <c r="Q643" s="166"/>
      <c r="R643" s="173"/>
      <c r="S643" s="172"/>
      <c r="T643" s="172"/>
      <c r="U643" s="172"/>
      <c r="V643" s="172"/>
      <c r="W643" s="172"/>
      <c r="X643" s="172"/>
      <c r="Y643" s="172"/>
      <c r="Z643" s="172"/>
      <c r="AA643" s="172"/>
      <c r="AB643" s="172"/>
      <c r="AC643" s="172"/>
      <c r="AD643" s="172"/>
      <c r="AE643" s="172"/>
      <c r="AF643" s="172"/>
      <c r="AG643" s="172"/>
      <c r="AH643" s="172"/>
      <c r="AI643" s="172"/>
      <c r="AJ643" s="172"/>
      <c r="AK643" s="172"/>
      <c r="AL643" s="172"/>
      <c r="AM643" s="172"/>
      <c r="AN643" s="172"/>
      <c r="AO643" s="171"/>
    </row>
    <row r="644" spans="2:41" ht="13.35" customHeight="1" outlineLevel="1" x14ac:dyDescent="0.45">
      <c r="B644" s="167"/>
      <c r="J644" s="167"/>
      <c r="M644" s="166"/>
      <c r="N644" s="167" t="s">
        <v>712</v>
      </c>
      <c r="Q644" s="166"/>
      <c r="R644" s="167"/>
      <c r="S644" s="919"/>
      <c r="T644" s="921"/>
      <c r="V644" s="190"/>
      <c r="W644" s="115" t="s">
        <v>76</v>
      </c>
      <c r="X644" s="190"/>
      <c r="Y644" s="115" t="s">
        <v>77</v>
      </c>
      <c r="Z644" s="190"/>
      <c r="AA644" s="115" t="s">
        <v>78</v>
      </c>
      <c r="AO644" s="166"/>
    </row>
    <row r="645" spans="2:41" ht="3.6" customHeight="1" outlineLevel="1" x14ac:dyDescent="0.45">
      <c r="B645" s="167"/>
      <c r="J645" s="167"/>
      <c r="M645" s="166"/>
      <c r="N645" s="167"/>
      <c r="Q645" s="166"/>
      <c r="R645" s="167"/>
      <c r="AO645" s="166"/>
    </row>
    <row r="646" spans="2:41" ht="3.6" customHeight="1" outlineLevel="1" x14ac:dyDescent="0.45">
      <c r="B646" s="167"/>
      <c r="J646" s="167"/>
      <c r="M646" s="166"/>
      <c r="N646" s="173"/>
      <c r="O646" s="172"/>
      <c r="P646" s="172"/>
      <c r="Q646" s="172"/>
      <c r="R646" s="984"/>
      <c r="S646" s="984" t="str">
        <f>IF(NM_従事者２_氏名&lt;&gt;"","0","")</f>
        <v/>
      </c>
      <c r="T646" s="172"/>
      <c r="U646" s="984"/>
      <c r="V646" s="173"/>
      <c r="W646" s="172"/>
      <c r="X646" s="172"/>
      <c r="Y646" s="172"/>
      <c r="Z646" s="172"/>
      <c r="AA646" s="171"/>
      <c r="AB646" s="173"/>
      <c r="AC646" s="172"/>
      <c r="AD646" s="172"/>
      <c r="AE646" s="172"/>
      <c r="AF646" s="172"/>
      <c r="AG646" s="171"/>
      <c r="AH646" s="977"/>
      <c r="AI646" s="980"/>
      <c r="AJ646" s="172"/>
      <c r="AK646" s="944"/>
      <c r="AL646" s="173"/>
      <c r="AM646" s="172"/>
      <c r="AN646" s="172"/>
      <c r="AO646" s="171"/>
    </row>
    <row r="647" spans="2:41" ht="13.35" customHeight="1" outlineLevel="1" x14ac:dyDescent="0.45">
      <c r="B647" s="167"/>
      <c r="J647" s="167"/>
      <c r="M647" s="166"/>
      <c r="N647" s="167" t="s">
        <v>711</v>
      </c>
      <c r="R647" s="985"/>
      <c r="S647" s="985"/>
      <c r="T647" s="115" t="s">
        <v>65</v>
      </c>
      <c r="U647" s="985"/>
      <c r="V647" s="167" t="s">
        <v>64</v>
      </c>
      <c r="AA647" s="166"/>
      <c r="AB647" s="167" t="s">
        <v>710</v>
      </c>
      <c r="AH647" s="978"/>
      <c r="AI647" s="981"/>
      <c r="AJ647" s="115" t="s">
        <v>65</v>
      </c>
      <c r="AK647" s="945"/>
      <c r="AL647" s="167" t="s">
        <v>64</v>
      </c>
      <c r="AO647" s="166"/>
    </row>
    <row r="648" spans="2:41" ht="3.6" customHeight="1" outlineLevel="1" x14ac:dyDescent="0.45">
      <c r="B648" s="167"/>
      <c r="J648" s="167"/>
      <c r="M648" s="166"/>
      <c r="N648" s="167"/>
      <c r="R648" s="986"/>
      <c r="S648" s="986"/>
      <c r="T648" s="160"/>
      <c r="U648" s="986"/>
      <c r="V648" s="161"/>
      <c r="W648" s="160"/>
      <c r="X648" s="160"/>
      <c r="Y648" s="160"/>
      <c r="Z648" s="160"/>
      <c r="AA648" s="159"/>
      <c r="AB648" s="161"/>
      <c r="AC648" s="160"/>
      <c r="AD648" s="160"/>
      <c r="AE648" s="160"/>
      <c r="AF648" s="160"/>
      <c r="AH648" s="979"/>
      <c r="AI648" s="982"/>
      <c r="AJ648" s="160"/>
      <c r="AK648" s="946"/>
      <c r="AL648" s="161"/>
      <c r="AM648" s="160"/>
      <c r="AN648" s="160"/>
      <c r="AO648" s="159"/>
    </row>
    <row r="649" spans="2:41" ht="3.6" customHeight="1" outlineLevel="1" x14ac:dyDescent="0.45">
      <c r="B649" s="167"/>
      <c r="J649" s="167"/>
      <c r="M649" s="166"/>
      <c r="N649" s="173"/>
      <c r="O649" s="172"/>
      <c r="P649" s="172"/>
      <c r="Q649" s="171"/>
      <c r="R649" s="977"/>
      <c r="S649" s="980"/>
      <c r="T649" s="172"/>
      <c r="U649" s="944"/>
      <c r="V649" s="173"/>
      <c r="W649" s="172"/>
      <c r="X649" s="172"/>
      <c r="Y649" s="172"/>
      <c r="Z649" s="169"/>
      <c r="AA649" s="174"/>
      <c r="AD649" s="172"/>
      <c r="AE649" s="172"/>
      <c r="AF649" s="172"/>
      <c r="AG649" s="175"/>
      <c r="AH649" s="175"/>
      <c r="AI649" s="175"/>
      <c r="AJ649" s="175"/>
      <c r="AK649" s="175"/>
      <c r="AL649" s="172"/>
      <c r="AM649" s="175"/>
      <c r="AN649" s="175"/>
      <c r="AO649" s="171"/>
    </row>
    <row r="650" spans="2:41" ht="13.35" customHeight="1" outlineLevel="1" x14ac:dyDescent="0.45">
      <c r="B650" s="167"/>
      <c r="J650" s="167"/>
      <c r="M650" s="166"/>
      <c r="N650" s="167" t="s">
        <v>709</v>
      </c>
      <c r="Q650" s="166"/>
      <c r="R650" s="978"/>
      <c r="S650" s="981"/>
      <c r="T650" s="115" t="s">
        <v>65</v>
      </c>
      <c r="U650" s="945"/>
      <c r="V650" s="167" t="s">
        <v>64</v>
      </c>
      <c r="Z650" s="169"/>
      <c r="AA650" s="168"/>
      <c r="AG650" s="169"/>
      <c r="AH650" s="169"/>
      <c r="AI650" s="169"/>
      <c r="AJ650" s="169"/>
      <c r="AK650" s="169"/>
      <c r="AM650" s="169"/>
      <c r="AN650" s="169"/>
      <c r="AO650" s="166"/>
    </row>
    <row r="651" spans="2:41" ht="3.6" customHeight="1" outlineLevel="1" x14ac:dyDescent="0.45">
      <c r="B651" s="167"/>
      <c r="J651" s="167"/>
      <c r="M651" s="166"/>
      <c r="N651" s="161"/>
      <c r="O651" s="160"/>
      <c r="P651" s="160"/>
      <c r="Q651" s="159"/>
      <c r="R651" s="979"/>
      <c r="S651" s="982"/>
      <c r="T651" s="160"/>
      <c r="U651" s="946"/>
      <c r="V651" s="161"/>
      <c r="W651" s="160"/>
      <c r="X651" s="160"/>
      <c r="Y651" s="160"/>
      <c r="Z651" s="163"/>
      <c r="AA651" s="162"/>
      <c r="AB651" s="160"/>
      <c r="AC651" s="160"/>
      <c r="AD651" s="160"/>
      <c r="AE651" s="160"/>
      <c r="AF651" s="160"/>
      <c r="AG651" s="163"/>
      <c r="AH651" s="163"/>
      <c r="AI651" s="163"/>
      <c r="AJ651" s="163"/>
      <c r="AK651" s="163"/>
      <c r="AL651" s="160"/>
      <c r="AM651" s="163"/>
      <c r="AN651" s="163"/>
      <c r="AO651" s="159"/>
    </row>
    <row r="652" spans="2:41" ht="3.6" customHeight="1" outlineLevel="1" x14ac:dyDescent="0.45">
      <c r="B652" s="167"/>
      <c r="J652" s="167"/>
      <c r="M652" s="166"/>
      <c r="N652" s="167"/>
      <c r="Q652" s="166"/>
      <c r="R652" s="922"/>
      <c r="S652" s="923"/>
      <c r="T652" s="923"/>
      <c r="U652" s="924"/>
      <c r="V652" s="928"/>
      <c r="W652" s="930"/>
      <c r="X652" s="928"/>
      <c r="Y652" s="929"/>
      <c r="Z652" s="929"/>
      <c r="AA652" s="930"/>
      <c r="AB652" s="167"/>
      <c r="AO652" s="166"/>
    </row>
    <row r="653" spans="2:41" ht="13.35" customHeight="1" outlineLevel="1" x14ac:dyDescent="0.45">
      <c r="B653" s="167"/>
      <c r="J653" s="167" t="s">
        <v>757</v>
      </c>
      <c r="M653" s="166"/>
      <c r="N653" s="167" t="s">
        <v>707</v>
      </c>
      <c r="Q653" s="166"/>
      <c r="R653" s="911"/>
      <c r="S653" s="912"/>
      <c r="T653" s="912"/>
      <c r="U653" s="913"/>
      <c r="V653" s="928"/>
      <c r="W653" s="930"/>
      <c r="X653" s="928"/>
      <c r="Y653" s="929"/>
      <c r="Z653" s="929"/>
      <c r="AA653" s="930"/>
      <c r="AB653" s="191" t="s">
        <v>706</v>
      </c>
      <c r="AO653" s="166"/>
    </row>
    <row r="654" spans="2:41" ht="3.6" customHeight="1" outlineLevel="1" x14ac:dyDescent="0.45">
      <c r="B654" s="167"/>
      <c r="J654" s="167"/>
      <c r="M654" s="166"/>
      <c r="N654" s="167"/>
      <c r="Q654" s="166"/>
      <c r="R654" s="914"/>
      <c r="S654" s="915"/>
      <c r="T654" s="915"/>
      <c r="U654" s="916"/>
      <c r="V654" s="931"/>
      <c r="W654" s="933"/>
      <c r="X654" s="931"/>
      <c r="Y654" s="932"/>
      <c r="Z654" s="932"/>
      <c r="AA654" s="933"/>
      <c r="AB654" s="161"/>
      <c r="AC654" s="160"/>
      <c r="AD654" s="160"/>
      <c r="AE654" s="160"/>
      <c r="AF654" s="160"/>
      <c r="AG654" s="160"/>
      <c r="AH654" s="160"/>
      <c r="AI654" s="160"/>
      <c r="AJ654" s="160"/>
      <c r="AK654" s="160"/>
      <c r="AL654" s="160"/>
      <c r="AM654" s="160"/>
      <c r="AN654" s="160"/>
      <c r="AO654" s="159"/>
    </row>
    <row r="655" spans="2:41" ht="3.6" customHeight="1" outlineLevel="1" x14ac:dyDescent="0.45">
      <c r="B655" s="167"/>
      <c r="J655" s="167"/>
      <c r="M655" s="166"/>
      <c r="N655" s="173"/>
      <c r="O655" s="172"/>
      <c r="P655" s="172"/>
      <c r="Q655" s="172"/>
      <c r="R655" s="173"/>
      <c r="S655" s="172"/>
      <c r="T655" s="172"/>
      <c r="U655" s="172"/>
      <c r="V655" s="172"/>
      <c r="W655" s="172"/>
      <c r="X655" s="172"/>
      <c r="Y655" s="172"/>
      <c r="Z655" s="172"/>
      <c r="AA655" s="171"/>
      <c r="AB655" s="173"/>
      <c r="AI655" s="166"/>
      <c r="AJ655" s="173"/>
      <c r="AK655" s="172"/>
      <c r="AL655" s="172"/>
      <c r="AM655" s="172"/>
      <c r="AN655" s="172"/>
      <c r="AO655" s="171"/>
    </row>
    <row r="656" spans="2:41" ht="13.35" customHeight="1" outlineLevel="1" x14ac:dyDescent="0.45">
      <c r="B656" s="167"/>
      <c r="J656" s="167"/>
      <c r="M656" s="166"/>
      <c r="N656" s="167" t="s">
        <v>705</v>
      </c>
      <c r="R656" s="167"/>
      <c r="S656" s="919"/>
      <c r="T656" s="921"/>
      <c r="V656" s="190"/>
      <c r="W656" s="115" t="s">
        <v>76</v>
      </c>
      <c r="X656" s="190"/>
      <c r="Y656" s="115" t="s">
        <v>77</v>
      </c>
      <c r="Z656" s="190"/>
      <c r="AA656" s="115" t="s">
        <v>78</v>
      </c>
      <c r="AB656" s="167" t="s">
        <v>704</v>
      </c>
      <c r="AI656" s="166"/>
      <c r="AJ656" s="167"/>
      <c r="AK656" s="919"/>
      <c r="AL656" s="920"/>
      <c r="AM656" s="920"/>
      <c r="AN656" s="920"/>
      <c r="AO656" s="921"/>
    </row>
    <row r="657" spans="2:41" ht="3.6" customHeight="1" outlineLevel="1" x14ac:dyDescent="0.45">
      <c r="B657" s="167"/>
      <c r="J657" s="167"/>
      <c r="M657" s="166"/>
      <c r="N657" s="167"/>
      <c r="R657" s="161"/>
      <c r="S657" s="160"/>
      <c r="T657" s="160"/>
      <c r="U657" s="160"/>
      <c r="V657" s="160"/>
      <c r="W657" s="160"/>
      <c r="X657" s="160"/>
      <c r="Y657" s="160"/>
      <c r="Z657" s="160"/>
      <c r="AA657" s="159"/>
      <c r="AB657" s="161"/>
      <c r="AC657" s="160"/>
      <c r="AD657" s="160"/>
      <c r="AE657" s="160"/>
      <c r="AF657" s="160"/>
      <c r="AG657" s="160"/>
      <c r="AH657" s="160"/>
      <c r="AI657" s="159"/>
      <c r="AJ657" s="161"/>
      <c r="AK657" s="160"/>
      <c r="AL657" s="160"/>
      <c r="AM657" s="160"/>
      <c r="AN657" s="160"/>
      <c r="AO657" s="159"/>
    </row>
    <row r="658" spans="2:41" ht="3.6" customHeight="1" outlineLevel="1" x14ac:dyDescent="0.45">
      <c r="B658" s="167"/>
      <c r="J658" s="167"/>
      <c r="M658" s="166"/>
      <c r="N658" s="173"/>
      <c r="O658" s="172"/>
      <c r="P658" s="172"/>
      <c r="Q658" s="171"/>
      <c r="R658" s="925"/>
      <c r="S658" s="926"/>
      <c r="T658" s="926"/>
      <c r="U658" s="926"/>
      <c r="V658" s="926"/>
      <c r="W658" s="926"/>
      <c r="X658" s="926"/>
      <c r="Y658" s="926"/>
      <c r="Z658" s="926"/>
      <c r="AA658" s="926"/>
      <c r="AB658" s="926"/>
      <c r="AC658" s="926"/>
      <c r="AD658" s="926"/>
      <c r="AE658" s="926"/>
      <c r="AF658" s="926"/>
      <c r="AG658" s="926"/>
      <c r="AH658" s="926"/>
      <c r="AI658" s="926"/>
      <c r="AJ658" s="926"/>
      <c r="AK658" s="926"/>
      <c r="AL658" s="926"/>
      <c r="AM658" s="926"/>
      <c r="AN658" s="926"/>
      <c r="AO658" s="927"/>
    </row>
    <row r="659" spans="2:41" ht="13.35" customHeight="1" outlineLevel="1" x14ac:dyDescent="0.45">
      <c r="B659" s="167"/>
      <c r="J659" s="167"/>
      <c r="M659" s="166"/>
      <c r="N659" s="167" t="s">
        <v>703</v>
      </c>
      <c r="Q659" s="166"/>
      <c r="R659" s="928"/>
      <c r="S659" s="929"/>
      <c r="T659" s="929"/>
      <c r="U659" s="929"/>
      <c r="V659" s="929"/>
      <c r="W659" s="929"/>
      <c r="X659" s="929"/>
      <c r="Y659" s="929"/>
      <c r="Z659" s="929"/>
      <c r="AA659" s="929"/>
      <c r="AB659" s="929"/>
      <c r="AC659" s="929"/>
      <c r="AD659" s="929"/>
      <c r="AE659" s="929"/>
      <c r="AF659" s="929"/>
      <c r="AG659" s="929"/>
      <c r="AH659" s="929"/>
      <c r="AI659" s="929"/>
      <c r="AJ659" s="929"/>
      <c r="AK659" s="929"/>
      <c r="AL659" s="929"/>
      <c r="AM659" s="929"/>
      <c r="AN659" s="929"/>
      <c r="AO659" s="930"/>
    </row>
    <row r="660" spans="2:41" ht="3.6" customHeight="1" outlineLevel="1" x14ac:dyDescent="0.45">
      <c r="B660" s="167"/>
      <c r="J660" s="167"/>
      <c r="M660" s="166"/>
      <c r="N660" s="161"/>
      <c r="O660" s="160"/>
      <c r="P660" s="160"/>
      <c r="Q660" s="159"/>
      <c r="R660" s="931"/>
      <c r="S660" s="932"/>
      <c r="T660" s="932"/>
      <c r="U660" s="932"/>
      <c r="V660" s="932"/>
      <c r="W660" s="932"/>
      <c r="X660" s="932"/>
      <c r="Y660" s="932"/>
      <c r="Z660" s="932"/>
      <c r="AA660" s="932"/>
      <c r="AB660" s="932"/>
      <c r="AC660" s="932"/>
      <c r="AD660" s="932"/>
      <c r="AE660" s="932"/>
      <c r="AF660" s="932"/>
      <c r="AG660" s="932"/>
      <c r="AH660" s="932"/>
      <c r="AI660" s="932"/>
      <c r="AJ660" s="932"/>
      <c r="AK660" s="932"/>
      <c r="AL660" s="932"/>
      <c r="AM660" s="932"/>
      <c r="AN660" s="932"/>
      <c r="AO660" s="933"/>
    </row>
    <row r="661" spans="2:41" ht="3.6" customHeight="1" outlineLevel="1" x14ac:dyDescent="0.45">
      <c r="B661" s="167"/>
      <c r="J661" s="167"/>
      <c r="M661" s="166"/>
      <c r="N661" s="173"/>
      <c r="O661" s="172"/>
      <c r="P661" s="172"/>
      <c r="Q661" s="171"/>
      <c r="R661" s="167"/>
      <c r="W661" s="166"/>
      <c r="X661" s="167"/>
      <c r="AB661" s="166"/>
      <c r="AC661" s="925"/>
      <c r="AD661" s="926"/>
      <c r="AE661" s="926"/>
      <c r="AF661" s="926"/>
      <c r="AG661" s="926"/>
      <c r="AH661" s="926"/>
      <c r="AI661" s="926"/>
      <c r="AJ661" s="926"/>
      <c r="AK661" s="926"/>
      <c r="AL661" s="926"/>
      <c r="AM661" s="926"/>
      <c r="AN661" s="926"/>
      <c r="AO661" s="927"/>
    </row>
    <row r="662" spans="2:41" ht="13.35" customHeight="1" outlineLevel="1" x14ac:dyDescent="0.45">
      <c r="B662" s="167"/>
      <c r="J662" s="167"/>
      <c r="M662" s="166"/>
      <c r="N662" s="167" t="s">
        <v>702</v>
      </c>
      <c r="Q662" s="166"/>
      <c r="R662" s="167"/>
      <c r="S662" s="189" t="s">
        <v>651</v>
      </c>
      <c r="T662" s="115" t="s">
        <v>105</v>
      </c>
      <c r="W662" s="166"/>
      <c r="X662" s="167" t="s">
        <v>701</v>
      </c>
      <c r="AB662" s="166"/>
      <c r="AC662" s="928"/>
      <c r="AD662" s="929"/>
      <c r="AE662" s="929"/>
      <c r="AF662" s="929"/>
      <c r="AG662" s="929"/>
      <c r="AH662" s="929"/>
      <c r="AI662" s="929"/>
      <c r="AJ662" s="929"/>
      <c r="AK662" s="929"/>
      <c r="AL662" s="929"/>
      <c r="AM662" s="929"/>
      <c r="AN662" s="929"/>
      <c r="AO662" s="930"/>
    </row>
    <row r="663" spans="2:41" ht="3.6" customHeight="1" outlineLevel="1" x14ac:dyDescent="0.45">
      <c r="B663" s="167"/>
      <c r="J663" s="167"/>
      <c r="M663" s="166"/>
      <c r="N663" s="161"/>
      <c r="O663" s="160"/>
      <c r="P663" s="160"/>
      <c r="Q663" s="159"/>
      <c r="R663" s="161"/>
      <c r="S663" s="160"/>
      <c r="T663" s="160"/>
      <c r="U663" s="160"/>
      <c r="V663" s="160"/>
      <c r="W663" s="159"/>
      <c r="X663" s="161"/>
      <c r="Y663" s="160"/>
      <c r="Z663" s="160"/>
      <c r="AA663" s="160"/>
      <c r="AB663" s="159"/>
      <c r="AC663" s="931"/>
      <c r="AD663" s="932"/>
      <c r="AE663" s="932"/>
      <c r="AF663" s="932"/>
      <c r="AG663" s="932"/>
      <c r="AH663" s="932"/>
      <c r="AI663" s="932"/>
      <c r="AJ663" s="932"/>
      <c r="AK663" s="932"/>
      <c r="AL663" s="932"/>
      <c r="AM663" s="932"/>
      <c r="AN663" s="932"/>
      <c r="AO663" s="933"/>
    </row>
    <row r="664" spans="2:41" ht="3.6" customHeight="1" outlineLevel="1" x14ac:dyDescent="0.45">
      <c r="B664" s="167"/>
      <c r="J664" s="167"/>
      <c r="M664" s="166"/>
      <c r="N664" s="173"/>
      <c r="O664" s="172"/>
      <c r="P664" s="172"/>
      <c r="Q664" s="171"/>
      <c r="R664" s="173"/>
      <c r="S664" s="172"/>
      <c r="T664" s="172"/>
      <c r="U664" s="172"/>
      <c r="V664" s="172"/>
      <c r="W664" s="172"/>
      <c r="X664" s="172"/>
      <c r="Y664" s="172"/>
      <c r="Z664" s="172"/>
      <c r="AA664" s="171"/>
      <c r="AB664" s="173"/>
      <c r="AC664" s="172"/>
      <c r="AD664" s="172"/>
      <c r="AE664" s="171"/>
      <c r="AF664" s="173"/>
      <c r="AG664" s="172"/>
      <c r="AH664" s="172"/>
      <c r="AI664" s="172"/>
      <c r="AJ664" s="172"/>
      <c r="AK664" s="172"/>
      <c r="AL664" s="172"/>
      <c r="AM664" s="172"/>
      <c r="AN664" s="172"/>
      <c r="AO664" s="171"/>
    </row>
    <row r="665" spans="2:41" ht="13.35" customHeight="1" outlineLevel="1" x14ac:dyDescent="0.45">
      <c r="B665" s="167"/>
      <c r="J665" s="167"/>
      <c r="M665" s="166"/>
      <c r="N665" s="167" t="s">
        <v>700</v>
      </c>
      <c r="Q665" s="166"/>
      <c r="R665" s="167"/>
      <c r="S665" s="919"/>
      <c r="T665" s="921"/>
      <c r="V665" s="190"/>
      <c r="W665" s="115" t="s">
        <v>76</v>
      </c>
      <c r="X665" s="190"/>
      <c r="Y665" s="115" t="s">
        <v>77</v>
      </c>
      <c r="Z665" s="190"/>
      <c r="AA665" s="115" t="s">
        <v>78</v>
      </c>
      <c r="AB665" s="167" t="s">
        <v>699</v>
      </c>
      <c r="AE665" s="166"/>
      <c r="AF665" s="167"/>
      <c r="AG665" s="919"/>
      <c r="AH665" s="921"/>
      <c r="AJ665" s="190"/>
      <c r="AK665" s="115" t="s">
        <v>76</v>
      </c>
      <c r="AL665" s="190"/>
      <c r="AM665" s="115" t="s">
        <v>77</v>
      </c>
      <c r="AN665" s="190"/>
      <c r="AO665" s="166" t="s">
        <v>78</v>
      </c>
    </row>
    <row r="666" spans="2:41" ht="3.6" customHeight="1" outlineLevel="1" x14ac:dyDescent="0.45">
      <c r="B666" s="167"/>
      <c r="J666" s="167"/>
      <c r="M666" s="166"/>
      <c r="N666" s="161"/>
      <c r="O666" s="160"/>
      <c r="P666" s="160"/>
      <c r="Q666" s="159"/>
      <c r="R666" s="161"/>
      <c r="S666" s="160"/>
      <c r="T666" s="160"/>
      <c r="U666" s="160"/>
      <c r="V666" s="160"/>
      <c r="W666" s="160"/>
      <c r="X666" s="160"/>
      <c r="Y666" s="160"/>
      <c r="Z666" s="160"/>
      <c r="AA666" s="159"/>
      <c r="AB666" s="161"/>
      <c r="AC666" s="160"/>
      <c r="AD666" s="160"/>
      <c r="AE666" s="159"/>
      <c r="AF666" s="161"/>
      <c r="AG666" s="160"/>
      <c r="AH666" s="160"/>
      <c r="AI666" s="160"/>
      <c r="AJ666" s="160"/>
      <c r="AK666" s="160"/>
      <c r="AL666" s="160"/>
      <c r="AM666" s="160"/>
      <c r="AN666" s="160"/>
      <c r="AO666" s="159"/>
    </row>
    <row r="667" spans="2:41" ht="3.6" customHeight="1" outlineLevel="1" x14ac:dyDescent="0.45">
      <c r="B667" s="167"/>
      <c r="J667" s="167"/>
      <c r="M667" s="166"/>
      <c r="N667" s="173"/>
      <c r="O667" s="172"/>
      <c r="P667" s="172"/>
      <c r="Q667" s="171"/>
      <c r="R667" s="925"/>
      <c r="S667" s="926"/>
      <c r="T667" s="926"/>
      <c r="U667" s="926"/>
      <c r="V667" s="926"/>
      <c r="W667" s="926"/>
      <c r="X667" s="926"/>
      <c r="Y667" s="926"/>
      <c r="Z667" s="926"/>
      <c r="AA667" s="926"/>
      <c r="AB667" s="926"/>
      <c r="AC667" s="926"/>
      <c r="AD667" s="926"/>
      <c r="AE667" s="926"/>
      <c r="AF667" s="926"/>
      <c r="AG667" s="926"/>
      <c r="AH667" s="926"/>
      <c r="AI667" s="926"/>
      <c r="AJ667" s="926"/>
      <c r="AK667" s="926"/>
      <c r="AL667" s="926"/>
      <c r="AM667" s="926"/>
      <c r="AN667" s="926"/>
      <c r="AO667" s="927"/>
    </row>
    <row r="668" spans="2:41" ht="13.35" customHeight="1" outlineLevel="1" x14ac:dyDescent="0.45">
      <c r="B668" s="167"/>
      <c r="J668" s="167"/>
      <c r="M668" s="166"/>
      <c r="N668" s="167" t="s">
        <v>698</v>
      </c>
      <c r="Q668" s="166"/>
      <c r="R668" s="928"/>
      <c r="S668" s="929"/>
      <c r="T668" s="929"/>
      <c r="U668" s="929"/>
      <c r="V668" s="929"/>
      <c r="W668" s="929"/>
      <c r="X668" s="929"/>
      <c r="Y668" s="929"/>
      <c r="Z668" s="929"/>
      <c r="AA668" s="929"/>
      <c r="AB668" s="929"/>
      <c r="AC668" s="929"/>
      <c r="AD668" s="929"/>
      <c r="AE668" s="929"/>
      <c r="AF668" s="929"/>
      <c r="AG668" s="929"/>
      <c r="AH668" s="929"/>
      <c r="AI668" s="929"/>
      <c r="AJ668" s="929"/>
      <c r="AK668" s="929"/>
      <c r="AL668" s="929"/>
      <c r="AM668" s="929"/>
      <c r="AN668" s="929"/>
      <c r="AO668" s="930"/>
    </row>
    <row r="669" spans="2:41" ht="3.6" customHeight="1" outlineLevel="1" x14ac:dyDescent="0.45">
      <c r="B669" s="167"/>
      <c r="J669" s="167"/>
      <c r="M669" s="166"/>
      <c r="N669" s="167"/>
      <c r="Q669" s="166"/>
      <c r="R669" s="931"/>
      <c r="S669" s="932"/>
      <c r="T669" s="932"/>
      <c r="U669" s="932"/>
      <c r="V669" s="932"/>
      <c r="W669" s="932"/>
      <c r="X669" s="932"/>
      <c r="Y669" s="932"/>
      <c r="Z669" s="932"/>
      <c r="AA669" s="932"/>
      <c r="AB669" s="932"/>
      <c r="AC669" s="932"/>
      <c r="AD669" s="932"/>
      <c r="AE669" s="932"/>
      <c r="AF669" s="932"/>
      <c r="AG669" s="932"/>
      <c r="AH669" s="932"/>
      <c r="AI669" s="932"/>
      <c r="AJ669" s="932"/>
      <c r="AK669" s="932"/>
      <c r="AL669" s="932"/>
      <c r="AM669" s="932"/>
      <c r="AN669" s="932"/>
      <c r="AO669" s="933"/>
    </row>
    <row r="670" spans="2:41" ht="3.6" customHeight="1" outlineLevel="1" x14ac:dyDescent="0.45">
      <c r="B670" s="167"/>
      <c r="J670" s="167"/>
      <c r="N670" s="173"/>
      <c r="O670" s="172"/>
      <c r="P670" s="172"/>
      <c r="Q670" s="171"/>
      <c r="R670" s="172"/>
      <c r="S670" s="172"/>
      <c r="T670" s="172"/>
      <c r="U670" s="172"/>
      <c r="X670" s="175"/>
      <c r="Y670" s="176"/>
      <c r="Z670" s="175"/>
      <c r="AA670" s="175"/>
      <c r="AB670" s="175"/>
      <c r="AC670" s="175"/>
      <c r="AD670" s="176"/>
      <c r="AE670" s="175"/>
      <c r="AF670" s="172"/>
      <c r="AG670" s="172"/>
      <c r="AH670" s="947"/>
      <c r="AI670" s="948"/>
      <c r="AJ670" s="948"/>
      <c r="AK670" s="948"/>
      <c r="AL670" s="948"/>
      <c r="AM670" s="948"/>
      <c r="AN670" s="948"/>
      <c r="AO670" s="949"/>
    </row>
    <row r="671" spans="2:41" ht="13.35" customHeight="1" outlineLevel="1" x14ac:dyDescent="0.45">
      <c r="B671" s="167"/>
      <c r="J671" s="167"/>
      <c r="N671" s="167" t="s">
        <v>697</v>
      </c>
      <c r="Q671" s="166"/>
      <c r="R671" s="115" t="s">
        <v>696</v>
      </c>
      <c r="X671" s="169"/>
      <c r="Y671" s="170"/>
      <c r="Z671" s="189" t="s">
        <v>651</v>
      </c>
      <c r="AA671" s="115" t="s">
        <v>695</v>
      </c>
      <c r="AB671" s="169"/>
      <c r="AC671" s="169"/>
      <c r="AD671" s="170" t="s">
        <v>694</v>
      </c>
      <c r="AE671" s="169"/>
      <c r="AH671" s="950"/>
      <c r="AI671" s="951"/>
      <c r="AJ671" s="951"/>
      <c r="AK671" s="951"/>
      <c r="AL671" s="951"/>
      <c r="AM671" s="951"/>
      <c r="AN671" s="951"/>
      <c r="AO671" s="952"/>
    </row>
    <row r="672" spans="2:41" ht="3.6" customHeight="1" outlineLevel="1" x14ac:dyDescent="0.45">
      <c r="B672" s="167"/>
      <c r="J672" s="167"/>
      <c r="N672" s="167"/>
      <c r="Q672" s="166"/>
      <c r="R672" s="160"/>
      <c r="S672" s="160"/>
      <c r="T672" s="160"/>
      <c r="U672" s="160"/>
      <c r="X672" s="163"/>
      <c r="Y672" s="164"/>
      <c r="Z672" s="163"/>
      <c r="AA672" s="163"/>
      <c r="AB672" s="163"/>
      <c r="AC672" s="163"/>
      <c r="AD672" s="164"/>
      <c r="AE672" s="163"/>
      <c r="AF672" s="160"/>
      <c r="AG672" s="160"/>
      <c r="AH672" s="953"/>
      <c r="AI672" s="954"/>
      <c r="AJ672" s="954"/>
      <c r="AK672" s="954"/>
      <c r="AL672" s="954"/>
      <c r="AM672" s="954"/>
      <c r="AN672" s="954"/>
      <c r="AO672" s="955"/>
    </row>
    <row r="673" spans="2:41" ht="3.6" customHeight="1" outlineLevel="1" x14ac:dyDescent="0.45">
      <c r="B673" s="167"/>
      <c r="J673" s="167"/>
      <c r="N673" s="167"/>
      <c r="Q673" s="166"/>
      <c r="R673" s="172"/>
      <c r="S673" s="172"/>
      <c r="T673" s="172"/>
      <c r="U673" s="172"/>
      <c r="V673" s="944"/>
      <c r="W673" s="956"/>
      <c r="X673" s="956"/>
      <c r="Y673" s="956"/>
      <c r="Z673" s="956"/>
      <c r="AA673" s="956"/>
      <c r="AB673" s="956"/>
      <c r="AC673" s="956"/>
      <c r="AD673" s="956"/>
      <c r="AE673" s="956"/>
      <c r="AF673" s="956"/>
      <c r="AG673" s="956"/>
      <c r="AH673" s="956"/>
      <c r="AI673" s="956"/>
      <c r="AJ673" s="956"/>
      <c r="AK673" s="956"/>
      <c r="AL673" s="956"/>
      <c r="AM673" s="956"/>
      <c r="AN673" s="956"/>
      <c r="AO673" s="957"/>
    </row>
    <row r="674" spans="2:41" ht="13.35" customHeight="1" outlineLevel="1" x14ac:dyDescent="0.45">
      <c r="B674" s="167"/>
      <c r="J674" s="167"/>
      <c r="N674" s="167" t="s">
        <v>693</v>
      </c>
      <c r="Q674" s="166"/>
      <c r="R674" s="115" t="s">
        <v>692</v>
      </c>
      <c r="V674" s="945"/>
      <c r="W674" s="958"/>
      <c r="X674" s="958"/>
      <c r="Y674" s="958"/>
      <c r="Z674" s="958"/>
      <c r="AA674" s="958"/>
      <c r="AB674" s="958"/>
      <c r="AC674" s="958"/>
      <c r="AD674" s="958"/>
      <c r="AE674" s="958"/>
      <c r="AF674" s="958"/>
      <c r="AG674" s="958"/>
      <c r="AH674" s="958"/>
      <c r="AI674" s="958"/>
      <c r="AJ674" s="958"/>
      <c r="AK674" s="958"/>
      <c r="AL674" s="958"/>
      <c r="AM674" s="958"/>
      <c r="AN674" s="958"/>
      <c r="AO674" s="959"/>
    </row>
    <row r="675" spans="2:41" ht="3.6" customHeight="1" outlineLevel="1" x14ac:dyDescent="0.45">
      <c r="B675" s="167"/>
      <c r="J675" s="167"/>
      <c r="N675" s="167"/>
      <c r="Q675" s="166"/>
      <c r="V675" s="946"/>
      <c r="W675" s="960"/>
      <c r="X675" s="960"/>
      <c r="Y675" s="960"/>
      <c r="Z675" s="960"/>
      <c r="AA675" s="960"/>
      <c r="AB675" s="960"/>
      <c r="AC675" s="960"/>
      <c r="AD675" s="960"/>
      <c r="AE675" s="960"/>
      <c r="AF675" s="960"/>
      <c r="AG675" s="960"/>
      <c r="AH675" s="960"/>
      <c r="AI675" s="960"/>
      <c r="AJ675" s="960"/>
      <c r="AK675" s="960"/>
      <c r="AL675" s="960"/>
      <c r="AM675" s="960"/>
      <c r="AN675" s="960"/>
      <c r="AO675" s="961"/>
    </row>
    <row r="676" spans="2:41" ht="3.6" customHeight="1" outlineLevel="1" x14ac:dyDescent="0.45">
      <c r="B676" s="167"/>
      <c r="J676" s="167"/>
      <c r="N676" s="167"/>
      <c r="R676" s="173"/>
      <c r="S676" s="172"/>
      <c r="T676" s="172"/>
      <c r="U676" s="171"/>
      <c r="X676" s="166"/>
      <c r="Y676" s="925"/>
      <c r="Z676" s="926"/>
      <c r="AA676" s="927"/>
      <c r="AB676" s="171"/>
      <c r="AC676" s="925"/>
      <c r="AD676" s="926"/>
      <c r="AE676" s="927"/>
      <c r="AF676" s="167"/>
      <c r="AH676" s="166"/>
      <c r="AI676" s="925"/>
      <c r="AJ676" s="926"/>
      <c r="AK676" s="926"/>
      <c r="AL676" s="926"/>
      <c r="AM676" s="926"/>
      <c r="AN676" s="926"/>
      <c r="AO676" s="927"/>
    </row>
    <row r="677" spans="2:41" ht="13.35" customHeight="1" outlineLevel="1" x14ac:dyDescent="0.45">
      <c r="B677" s="167"/>
      <c r="J677" s="167"/>
      <c r="N677" s="167"/>
      <c r="R677" s="167"/>
      <c r="U677" s="166"/>
      <c r="V677" s="115" t="s">
        <v>612</v>
      </c>
      <c r="X677" s="166"/>
      <c r="Y677" s="928"/>
      <c r="Z677" s="929"/>
      <c r="AA677" s="930"/>
      <c r="AB677" s="555" t="s">
        <v>611</v>
      </c>
      <c r="AC677" s="928"/>
      <c r="AD677" s="929"/>
      <c r="AE677" s="930"/>
      <c r="AF677" s="167" t="s">
        <v>610</v>
      </c>
      <c r="AH677" s="166"/>
      <c r="AI677" s="928"/>
      <c r="AJ677" s="929"/>
      <c r="AK677" s="929"/>
      <c r="AL677" s="929"/>
      <c r="AM677" s="929"/>
      <c r="AN677" s="929"/>
      <c r="AO677" s="930"/>
    </row>
    <row r="678" spans="2:41" ht="3.6" customHeight="1" outlineLevel="1" x14ac:dyDescent="0.45">
      <c r="B678" s="167"/>
      <c r="J678" s="167"/>
      <c r="N678" s="167"/>
      <c r="R678" s="167"/>
      <c r="U678" s="166"/>
      <c r="V678" s="160"/>
      <c r="W678" s="160"/>
      <c r="X678" s="159"/>
      <c r="Y678" s="931"/>
      <c r="Z678" s="932"/>
      <c r="AA678" s="933"/>
      <c r="AB678" s="159"/>
      <c r="AC678" s="931"/>
      <c r="AD678" s="932"/>
      <c r="AE678" s="933"/>
      <c r="AF678" s="161"/>
      <c r="AG678" s="160"/>
      <c r="AH678" s="159"/>
      <c r="AI678" s="931"/>
      <c r="AJ678" s="932"/>
      <c r="AK678" s="932"/>
      <c r="AL678" s="932"/>
      <c r="AM678" s="932"/>
      <c r="AN678" s="932"/>
      <c r="AO678" s="933"/>
    </row>
    <row r="679" spans="2:41" ht="3.6" customHeight="1" outlineLevel="1" x14ac:dyDescent="0.45">
      <c r="B679" s="167"/>
      <c r="J679" s="167"/>
      <c r="N679" s="167"/>
      <c r="R679" s="167"/>
      <c r="U679" s="166"/>
      <c r="V679" s="172"/>
      <c r="W679" s="172"/>
      <c r="X679" s="171"/>
      <c r="Y679" s="925"/>
      <c r="Z679" s="926"/>
      <c r="AA679" s="926"/>
      <c r="AB679" s="926"/>
      <c r="AC679" s="926"/>
      <c r="AD679" s="926"/>
      <c r="AE679" s="927"/>
      <c r="AF679" s="173"/>
      <c r="AG679" s="172"/>
      <c r="AH679" s="171"/>
      <c r="AI679" s="925"/>
      <c r="AJ679" s="926"/>
      <c r="AK679" s="926"/>
      <c r="AL679" s="926"/>
      <c r="AM679" s="926"/>
      <c r="AN679" s="926"/>
      <c r="AO679" s="927"/>
    </row>
    <row r="680" spans="2:41" ht="13.35" customHeight="1" outlineLevel="1" x14ac:dyDescent="0.45">
      <c r="B680" s="167"/>
      <c r="J680" s="167"/>
      <c r="N680" s="167"/>
      <c r="R680" s="167" t="s">
        <v>691</v>
      </c>
      <c r="U680" s="166"/>
      <c r="V680" s="115" t="s">
        <v>609</v>
      </c>
      <c r="X680" s="166"/>
      <c r="Y680" s="928"/>
      <c r="Z680" s="929"/>
      <c r="AA680" s="929"/>
      <c r="AB680" s="929"/>
      <c r="AC680" s="929"/>
      <c r="AD680" s="929"/>
      <c r="AE680" s="930"/>
      <c r="AF680" s="167" t="s">
        <v>8536</v>
      </c>
      <c r="AH680" s="166"/>
      <c r="AI680" s="928"/>
      <c r="AJ680" s="929"/>
      <c r="AK680" s="929"/>
      <c r="AL680" s="929"/>
      <c r="AM680" s="929"/>
      <c r="AN680" s="929"/>
      <c r="AO680" s="930"/>
    </row>
    <row r="681" spans="2:41" ht="3.6" customHeight="1" outlineLevel="1" x14ac:dyDescent="0.45">
      <c r="B681" s="167"/>
      <c r="J681" s="167"/>
      <c r="N681" s="167"/>
      <c r="R681" s="167"/>
      <c r="U681" s="166"/>
      <c r="V681" s="160"/>
      <c r="W681" s="160"/>
      <c r="X681" s="159"/>
      <c r="Y681" s="931"/>
      <c r="Z681" s="932"/>
      <c r="AA681" s="932"/>
      <c r="AB681" s="932"/>
      <c r="AC681" s="932"/>
      <c r="AD681" s="932"/>
      <c r="AE681" s="933"/>
      <c r="AF681" s="161"/>
      <c r="AG681" s="160"/>
      <c r="AH681" s="159"/>
      <c r="AI681" s="931"/>
      <c r="AJ681" s="932"/>
      <c r="AK681" s="932"/>
      <c r="AL681" s="932"/>
      <c r="AM681" s="932"/>
      <c r="AN681" s="932"/>
      <c r="AO681" s="933"/>
    </row>
    <row r="682" spans="2:41" ht="3.6" customHeight="1" outlineLevel="1" x14ac:dyDescent="0.45">
      <c r="B682" s="167"/>
      <c r="J682" s="167"/>
      <c r="N682" s="167"/>
      <c r="R682" s="167"/>
      <c r="U682" s="166"/>
      <c r="V682" s="172"/>
      <c r="W682" s="172"/>
      <c r="X682" s="171"/>
      <c r="Y682" s="925"/>
      <c r="Z682" s="926"/>
      <c r="AA682" s="926"/>
      <c r="AB682" s="926"/>
      <c r="AC682" s="926"/>
      <c r="AD682" s="926"/>
      <c r="AE682" s="927"/>
      <c r="AF682" s="173"/>
      <c r="AG682" s="172"/>
      <c r="AH682" s="171"/>
      <c r="AI682" s="925"/>
      <c r="AJ682" s="926"/>
      <c r="AK682" s="926"/>
      <c r="AL682" s="926"/>
      <c r="AM682" s="926"/>
      <c r="AN682" s="926"/>
      <c r="AO682" s="927"/>
    </row>
    <row r="683" spans="2:41" ht="13.35" customHeight="1" outlineLevel="1" x14ac:dyDescent="0.45">
      <c r="B683" s="167"/>
      <c r="J683" s="167"/>
      <c r="N683" s="167"/>
      <c r="R683" s="167"/>
      <c r="U683" s="166"/>
      <c r="V683" s="115" t="s">
        <v>608</v>
      </c>
      <c r="X683" s="166"/>
      <c r="Y683" s="928"/>
      <c r="Z683" s="929"/>
      <c r="AA683" s="929"/>
      <c r="AB683" s="929"/>
      <c r="AC683" s="929"/>
      <c r="AD683" s="929"/>
      <c r="AE683" s="930"/>
      <c r="AF683" s="167" t="s">
        <v>607</v>
      </c>
      <c r="AH683" s="166"/>
      <c r="AI683" s="928"/>
      <c r="AJ683" s="929"/>
      <c r="AK683" s="929"/>
      <c r="AL683" s="929"/>
      <c r="AM683" s="929"/>
      <c r="AN683" s="929"/>
      <c r="AO683" s="930"/>
    </row>
    <row r="684" spans="2:41" ht="3.6" customHeight="1" outlineLevel="1" x14ac:dyDescent="0.45">
      <c r="B684" s="167"/>
      <c r="J684" s="161"/>
      <c r="K684" s="160"/>
      <c r="L684" s="160"/>
      <c r="M684" s="160"/>
      <c r="N684" s="161"/>
      <c r="O684" s="160"/>
      <c r="P684" s="160"/>
      <c r="Q684" s="160"/>
      <c r="R684" s="161"/>
      <c r="S684" s="160"/>
      <c r="T684" s="160"/>
      <c r="U684" s="159"/>
      <c r="V684" s="160"/>
      <c r="W684" s="160"/>
      <c r="X684" s="159"/>
      <c r="Y684" s="931"/>
      <c r="Z684" s="932"/>
      <c r="AA684" s="932"/>
      <c r="AB684" s="932"/>
      <c r="AC684" s="932"/>
      <c r="AD684" s="932"/>
      <c r="AE684" s="933"/>
      <c r="AF684" s="161"/>
      <c r="AG684" s="160"/>
      <c r="AH684" s="159"/>
      <c r="AI684" s="931"/>
      <c r="AJ684" s="932"/>
      <c r="AK684" s="932"/>
      <c r="AL684" s="932"/>
      <c r="AM684" s="932"/>
      <c r="AN684" s="932"/>
      <c r="AO684" s="933"/>
    </row>
    <row r="685" spans="2:41" ht="3.6" customHeight="1" outlineLevel="1" x14ac:dyDescent="0.45">
      <c r="B685" s="167"/>
      <c r="J685" s="173"/>
      <c r="K685" s="172"/>
      <c r="L685" s="172"/>
      <c r="M685" s="171"/>
      <c r="N685" s="173"/>
      <c r="O685" s="172"/>
      <c r="P685" s="172"/>
      <c r="Q685" s="171"/>
      <c r="R685" s="173"/>
      <c r="S685" s="172"/>
      <c r="T685" s="172"/>
      <c r="U685" s="172"/>
      <c r="V685" s="172"/>
      <c r="W685" s="172"/>
      <c r="X685" s="172"/>
      <c r="Y685" s="172"/>
      <c r="Z685" s="172"/>
      <c r="AA685" s="171"/>
      <c r="AB685" s="173"/>
      <c r="AC685" s="172"/>
      <c r="AD685" s="172"/>
      <c r="AE685" s="171"/>
      <c r="AF685" s="172"/>
      <c r="AG685" s="172"/>
      <c r="AH685" s="172"/>
      <c r="AI685" s="172"/>
      <c r="AJ685" s="172"/>
      <c r="AK685" s="172"/>
      <c r="AL685" s="172"/>
      <c r="AM685" s="172"/>
      <c r="AN685" s="172"/>
      <c r="AO685" s="171"/>
    </row>
    <row r="686" spans="2:41" ht="13.35" customHeight="1" outlineLevel="1" x14ac:dyDescent="0.45">
      <c r="B686" s="167"/>
      <c r="J686" s="167"/>
      <c r="M686" s="166"/>
      <c r="N686" s="167" t="s">
        <v>717</v>
      </c>
      <c r="Q686" s="166"/>
      <c r="R686" s="167"/>
      <c r="S686" s="917" t="str">
        <f>IF(変更_3!J63&lt;&gt;"",コードマスタ!C4,"")</f>
        <v/>
      </c>
      <c r="T686" s="943"/>
      <c r="U686" s="943"/>
      <c r="V686" s="943"/>
      <c r="W686" s="943"/>
      <c r="X686" s="943"/>
      <c r="Y686" s="943"/>
      <c r="Z686" s="943"/>
      <c r="AA686" s="918"/>
      <c r="AB686" s="167" t="s">
        <v>615</v>
      </c>
      <c r="AE686" s="166"/>
      <c r="AF686" s="167"/>
      <c r="AG686" s="917" t="str">
        <f>IF(変更_3!J71="☑",コードマスタ!D3,IF(OR(変更_3!O71="☑",変更_3!U71="☑"),コードマスタ!D4,""))</f>
        <v/>
      </c>
      <c r="AH686" s="943"/>
      <c r="AI686" s="943"/>
      <c r="AJ686" s="943"/>
      <c r="AK686" s="943"/>
      <c r="AL686" s="943"/>
      <c r="AM686" s="943"/>
      <c r="AN686" s="943"/>
      <c r="AO686" s="918"/>
    </row>
    <row r="687" spans="2:41" ht="3.6" customHeight="1" outlineLevel="1" x14ac:dyDescent="0.45">
      <c r="B687" s="167"/>
      <c r="J687" s="167"/>
      <c r="M687" s="166"/>
      <c r="N687" s="161"/>
      <c r="O687" s="160"/>
      <c r="P687" s="160"/>
      <c r="Q687" s="159"/>
      <c r="R687" s="161"/>
      <c r="S687" s="160"/>
      <c r="T687" s="160"/>
      <c r="U687" s="160"/>
      <c r="V687" s="160"/>
      <c r="W687" s="160"/>
      <c r="X687" s="160"/>
      <c r="Y687" s="160"/>
      <c r="Z687" s="160"/>
      <c r="AA687" s="159"/>
      <c r="AB687" s="161"/>
      <c r="AC687" s="160"/>
      <c r="AD687" s="160"/>
      <c r="AE687" s="159"/>
      <c r="AF687" s="160"/>
      <c r="AG687" s="160"/>
      <c r="AH687" s="160"/>
      <c r="AI687" s="160"/>
      <c r="AJ687" s="160"/>
      <c r="AK687" s="160"/>
      <c r="AL687" s="160"/>
      <c r="AM687" s="160"/>
      <c r="AN687" s="160"/>
      <c r="AO687" s="159"/>
    </row>
    <row r="688" spans="2:41" ht="3.6" customHeight="1" outlineLevel="1" x14ac:dyDescent="0.45">
      <c r="B688" s="167"/>
      <c r="J688" s="167"/>
      <c r="M688" s="166"/>
      <c r="N688" s="173"/>
      <c r="O688" s="172"/>
      <c r="P688" s="172"/>
      <c r="Q688" s="171"/>
      <c r="R688" s="173"/>
      <c r="S688" s="172"/>
      <c r="T688" s="172"/>
      <c r="U688" s="172"/>
      <c r="V688" s="172"/>
      <c r="W688" s="172"/>
      <c r="X688" s="172"/>
      <c r="Y688" s="172"/>
      <c r="Z688" s="172"/>
      <c r="AA688" s="171"/>
      <c r="AB688" s="173"/>
      <c r="AC688" s="172"/>
      <c r="AD688" s="172"/>
      <c r="AE688" s="171"/>
      <c r="AF688" s="173"/>
      <c r="AG688" s="172"/>
      <c r="AH688" s="172"/>
      <c r="AI688" s="172"/>
      <c r="AJ688" s="172"/>
      <c r="AK688" s="172"/>
      <c r="AL688" s="172"/>
      <c r="AM688" s="172"/>
      <c r="AN688" s="172"/>
      <c r="AO688" s="171"/>
    </row>
    <row r="689" spans="2:41" ht="13.35" customHeight="1" outlineLevel="1" x14ac:dyDescent="0.45">
      <c r="B689" s="167"/>
      <c r="J689" s="167"/>
      <c r="M689" s="166"/>
      <c r="N689" s="167" t="s">
        <v>716</v>
      </c>
      <c r="Q689" s="166"/>
      <c r="R689" s="167"/>
      <c r="S689" s="919"/>
      <c r="T689" s="921"/>
      <c r="V689" s="190"/>
      <c r="W689" s="115" t="s">
        <v>76</v>
      </c>
      <c r="X689" s="190"/>
      <c r="Y689" s="115" t="s">
        <v>77</v>
      </c>
      <c r="Z689" s="190"/>
      <c r="AA689" s="166" t="s">
        <v>78</v>
      </c>
      <c r="AB689" s="167" t="s">
        <v>715</v>
      </c>
      <c r="AE689" s="166"/>
      <c r="AF689" s="167"/>
      <c r="AG689" s="919"/>
      <c r="AH689" s="921"/>
      <c r="AJ689" s="190"/>
      <c r="AK689" s="115" t="s">
        <v>76</v>
      </c>
      <c r="AL689" s="190"/>
      <c r="AM689" s="115" t="s">
        <v>77</v>
      </c>
      <c r="AN689" s="190"/>
      <c r="AO689" s="166" t="s">
        <v>78</v>
      </c>
    </row>
    <row r="690" spans="2:41" ht="3.6" customHeight="1" outlineLevel="1" x14ac:dyDescent="0.45">
      <c r="B690" s="167"/>
      <c r="J690" s="167"/>
      <c r="M690" s="166"/>
      <c r="N690" s="161"/>
      <c r="O690" s="160"/>
      <c r="P690" s="160"/>
      <c r="Q690" s="159"/>
      <c r="R690" s="161"/>
      <c r="S690" s="160"/>
      <c r="T690" s="160"/>
      <c r="U690" s="160"/>
      <c r="V690" s="160"/>
      <c r="W690" s="160"/>
      <c r="X690" s="160"/>
      <c r="Y690" s="160"/>
      <c r="Z690" s="160"/>
      <c r="AA690" s="159"/>
      <c r="AB690" s="161"/>
      <c r="AC690" s="160"/>
      <c r="AD690" s="160"/>
      <c r="AE690" s="159"/>
      <c r="AF690" s="161"/>
      <c r="AG690" s="160"/>
      <c r="AH690" s="160"/>
      <c r="AI690" s="160"/>
      <c r="AJ690" s="160"/>
      <c r="AK690" s="160"/>
      <c r="AL690" s="160"/>
      <c r="AM690" s="160"/>
      <c r="AN690" s="160"/>
      <c r="AO690" s="159"/>
    </row>
    <row r="691" spans="2:41" ht="3.6" customHeight="1" outlineLevel="1" x14ac:dyDescent="0.45">
      <c r="B691" s="167"/>
      <c r="J691" s="167"/>
      <c r="M691" s="166"/>
      <c r="N691" s="173"/>
      <c r="O691" s="172"/>
      <c r="P691" s="172"/>
      <c r="Q691" s="171"/>
      <c r="R691" s="922" t="str">
        <f>IF(変更_3!J63&lt;&gt;"",変更_3!J63,"")</f>
        <v/>
      </c>
      <c r="S691" s="923"/>
      <c r="T691" s="923"/>
      <c r="U691" s="923"/>
      <c r="V691" s="923"/>
      <c r="W691" s="923"/>
      <c r="X691" s="923"/>
      <c r="Y691" s="923"/>
      <c r="Z691" s="923"/>
      <c r="AA691" s="923"/>
      <c r="AB691" s="923"/>
      <c r="AC691" s="923"/>
      <c r="AD691" s="923"/>
      <c r="AE691" s="923"/>
      <c r="AF691" s="923"/>
      <c r="AG691" s="923"/>
      <c r="AH691" s="923"/>
      <c r="AI691" s="923"/>
      <c r="AJ691" s="924"/>
      <c r="AK691" s="172"/>
      <c r="AL691" s="172"/>
      <c r="AM691" s="172"/>
      <c r="AN691" s="172"/>
      <c r="AO691" s="171"/>
    </row>
    <row r="692" spans="2:41" ht="13.35" customHeight="1" outlineLevel="1" x14ac:dyDescent="0.45">
      <c r="B692" s="167"/>
      <c r="J692" s="167"/>
      <c r="M692" s="166"/>
      <c r="N692" s="167" t="s">
        <v>50</v>
      </c>
      <c r="Q692" s="166"/>
      <c r="R692" s="911"/>
      <c r="S692" s="912"/>
      <c r="T692" s="912"/>
      <c r="U692" s="912"/>
      <c r="V692" s="912"/>
      <c r="W692" s="912"/>
      <c r="X692" s="912"/>
      <c r="Y692" s="912"/>
      <c r="Z692" s="912"/>
      <c r="AA692" s="912"/>
      <c r="AB692" s="912"/>
      <c r="AC692" s="912"/>
      <c r="AD692" s="912"/>
      <c r="AE692" s="912"/>
      <c r="AF692" s="912"/>
      <c r="AG692" s="912"/>
      <c r="AH692" s="912"/>
      <c r="AI692" s="912"/>
      <c r="AJ692" s="913"/>
      <c r="AL692" s="189" t="s">
        <v>651</v>
      </c>
      <c r="AM692" s="115" t="s">
        <v>714</v>
      </c>
      <c r="AO692" s="166"/>
    </row>
    <row r="693" spans="2:41" ht="3.6" customHeight="1" outlineLevel="1" x14ac:dyDescent="0.45">
      <c r="B693" s="167"/>
      <c r="J693" s="167"/>
      <c r="M693" s="166"/>
      <c r="N693" s="161"/>
      <c r="O693" s="160"/>
      <c r="P693" s="160"/>
      <c r="Q693" s="159"/>
      <c r="R693" s="914"/>
      <c r="S693" s="915"/>
      <c r="T693" s="915"/>
      <c r="U693" s="915"/>
      <c r="V693" s="915"/>
      <c r="W693" s="915"/>
      <c r="X693" s="915"/>
      <c r="Y693" s="915"/>
      <c r="Z693" s="915"/>
      <c r="AA693" s="915"/>
      <c r="AB693" s="915"/>
      <c r="AC693" s="915"/>
      <c r="AD693" s="915"/>
      <c r="AE693" s="915"/>
      <c r="AF693" s="915"/>
      <c r="AG693" s="915"/>
      <c r="AH693" s="915"/>
      <c r="AI693" s="915"/>
      <c r="AJ693" s="916"/>
      <c r="AK693" s="160"/>
      <c r="AL693" s="160"/>
      <c r="AM693" s="160"/>
      <c r="AN693" s="160"/>
      <c r="AO693" s="159"/>
    </row>
    <row r="694" spans="2:41" ht="3.6" customHeight="1" outlineLevel="1" x14ac:dyDescent="0.45">
      <c r="B694" s="167"/>
      <c r="J694" s="167"/>
      <c r="M694" s="166"/>
      <c r="N694" s="173"/>
      <c r="O694" s="172"/>
      <c r="P694" s="172"/>
      <c r="Q694" s="171"/>
      <c r="R694" s="922" t="str">
        <f>ASC(PHONETIC(変更_3!J62))</f>
        <v/>
      </c>
      <c r="S694" s="923"/>
      <c r="T694" s="923"/>
      <c r="U694" s="923"/>
      <c r="V694" s="923"/>
      <c r="W694" s="923"/>
      <c r="X694" s="923"/>
      <c r="Y694" s="923"/>
      <c r="Z694" s="923"/>
      <c r="AA694" s="923"/>
      <c r="AB694" s="923"/>
      <c r="AC694" s="923"/>
      <c r="AD694" s="923"/>
      <c r="AE694" s="923"/>
      <c r="AF694" s="923"/>
      <c r="AG694" s="923"/>
      <c r="AH694" s="923"/>
      <c r="AI694" s="923"/>
      <c r="AJ694" s="923"/>
      <c r="AK694" s="923"/>
      <c r="AL694" s="923"/>
      <c r="AM694" s="923"/>
      <c r="AN694" s="923"/>
      <c r="AO694" s="924"/>
    </row>
    <row r="695" spans="2:41" ht="13.35" customHeight="1" outlineLevel="1" x14ac:dyDescent="0.45">
      <c r="B695" s="167"/>
      <c r="J695" s="167"/>
      <c r="M695" s="166"/>
      <c r="N695" s="167" t="s">
        <v>713</v>
      </c>
      <c r="Q695" s="166"/>
      <c r="R695" s="911"/>
      <c r="S695" s="912"/>
      <c r="T695" s="912"/>
      <c r="U695" s="912"/>
      <c r="V695" s="912"/>
      <c r="W695" s="912"/>
      <c r="X695" s="912"/>
      <c r="Y695" s="912"/>
      <c r="Z695" s="912"/>
      <c r="AA695" s="912"/>
      <c r="AB695" s="912"/>
      <c r="AC695" s="912"/>
      <c r="AD695" s="912"/>
      <c r="AE695" s="912"/>
      <c r="AF695" s="912"/>
      <c r="AG695" s="912"/>
      <c r="AH695" s="912"/>
      <c r="AI695" s="912"/>
      <c r="AJ695" s="912"/>
      <c r="AK695" s="912"/>
      <c r="AL695" s="912"/>
      <c r="AM695" s="912"/>
      <c r="AN695" s="912"/>
      <c r="AO695" s="913"/>
    </row>
    <row r="696" spans="2:41" ht="3.6" customHeight="1" outlineLevel="1" x14ac:dyDescent="0.45">
      <c r="B696" s="167"/>
      <c r="J696" s="167"/>
      <c r="M696" s="166"/>
      <c r="N696" s="167"/>
      <c r="Q696" s="166"/>
      <c r="R696" s="914"/>
      <c r="S696" s="915"/>
      <c r="T696" s="915"/>
      <c r="U696" s="915"/>
      <c r="V696" s="915"/>
      <c r="W696" s="915"/>
      <c r="X696" s="915"/>
      <c r="Y696" s="915"/>
      <c r="Z696" s="915"/>
      <c r="AA696" s="915"/>
      <c r="AB696" s="915"/>
      <c r="AC696" s="915"/>
      <c r="AD696" s="915"/>
      <c r="AE696" s="915"/>
      <c r="AF696" s="915"/>
      <c r="AG696" s="915"/>
      <c r="AH696" s="915"/>
      <c r="AI696" s="915"/>
      <c r="AJ696" s="915"/>
      <c r="AK696" s="915"/>
      <c r="AL696" s="915"/>
      <c r="AM696" s="915"/>
      <c r="AN696" s="915"/>
      <c r="AO696" s="916"/>
    </row>
    <row r="697" spans="2:41" ht="3.6" customHeight="1" outlineLevel="1" x14ac:dyDescent="0.45">
      <c r="B697" s="167"/>
      <c r="J697" s="167"/>
      <c r="N697" s="173"/>
      <c r="O697" s="172"/>
      <c r="P697" s="172"/>
      <c r="Q697" s="171"/>
      <c r="U697" s="934" t="str">
        <f>ASC(変更_3!M64)</f>
        <v/>
      </c>
      <c r="V697" s="935"/>
      <c r="W697" s="935"/>
      <c r="X697" s="962"/>
      <c r="Y697" s="172"/>
      <c r="Z697" s="965" t="str">
        <f>ASC(変更_3!P64)</f>
        <v/>
      </c>
      <c r="AA697" s="935"/>
      <c r="AB697" s="935"/>
      <c r="AC697" s="936"/>
      <c r="AG697" s="922" t="str">
        <f>IF(変更_3!M65&lt;&gt;"",変更_3!M65,"")</f>
        <v/>
      </c>
      <c r="AH697" s="923"/>
      <c r="AI697" s="923"/>
      <c r="AJ697" s="923"/>
      <c r="AK697" s="923"/>
      <c r="AL697" s="923"/>
      <c r="AM697" s="923"/>
      <c r="AN697" s="923"/>
      <c r="AO697" s="924"/>
    </row>
    <row r="698" spans="2:41" ht="13.35" customHeight="1" outlineLevel="1" x14ac:dyDescent="0.45">
      <c r="B698" s="167"/>
      <c r="J698" s="167"/>
      <c r="N698" s="167"/>
      <c r="Q698" s="166"/>
      <c r="R698" s="115" t="s">
        <v>612</v>
      </c>
      <c r="U698" s="937"/>
      <c r="V698" s="938"/>
      <c r="W698" s="938"/>
      <c r="X698" s="963"/>
      <c r="Y698" s="179" t="s">
        <v>611</v>
      </c>
      <c r="Z698" s="966"/>
      <c r="AA698" s="938"/>
      <c r="AB698" s="938"/>
      <c r="AC698" s="939"/>
      <c r="AD698" s="115" t="s">
        <v>610</v>
      </c>
      <c r="AG698" s="911"/>
      <c r="AH698" s="912"/>
      <c r="AI698" s="912"/>
      <c r="AJ698" s="912"/>
      <c r="AK698" s="912"/>
      <c r="AL698" s="912"/>
      <c r="AM698" s="912"/>
      <c r="AN698" s="912"/>
      <c r="AO698" s="913"/>
    </row>
    <row r="699" spans="2:41" ht="3.6" customHeight="1" outlineLevel="1" x14ac:dyDescent="0.45">
      <c r="B699" s="167"/>
      <c r="J699" s="167"/>
      <c r="N699" s="167"/>
      <c r="Q699" s="166"/>
      <c r="R699" s="160"/>
      <c r="S699" s="160"/>
      <c r="T699" s="160"/>
      <c r="U699" s="940"/>
      <c r="V699" s="941"/>
      <c r="W699" s="941"/>
      <c r="X699" s="964"/>
      <c r="Y699" s="160"/>
      <c r="Z699" s="967"/>
      <c r="AA699" s="941"/>
      <c r="AB699" s="941"/>
      <c r="AC699" s="942"/>
      <c r="AD699" s="160"/>
      <c r="AE699" s="160"/>
      <c r="AF699" s="160"/>
      <c r="AG699" s="914"/>
      <c r="AH699" s="915"/>
      <c r="AI699" s="915"/>
      <c r="AJ699" s="915"/>
      <c r="AK699" s="915"/>
      <c r="AL699" s="915"/>
      <c r="AM699" s="915"/>
      <c r="AN699" s="915"/>
      <c r="AO699" s="916"/>
    </row>
    <row r="700" spans="2:41" ht="3.6" customHeight="1" outlineLevel="1" x14ac:dyDescent="0.45">
      <c r="B700" s="167"/>
      <c r="J700" s="167"/>
      <c r="N700" s="167"/>
      <c r="Q700" s="166"/>
      <c r="R700" s="172"/>
      <c r="S700" s="172"/>
      <c r="T700" s="171"/>
      <c r="U700" s="922" t="str">
        <f>IF(変更_3!U65&lt;&gt;"",変更_3!U65,"")</f>
        <v/>
      </c>
      <c r="V700" s="923"/>
      <c r="W700" s="923"/>
      <c r="X700" s="923"/>
      <c r="Y700" s="923"/>
      <c r="Z700" s="923"/>
      <c r="AA700" s="923"/>
      <c r="AB700" s="923"/>
      <c r="AC700" s="924"/>
      <c r="AD700" s="173"/>
      <c r="AE700" s="172"/>
      <c r="AF700" s="171"/>
      <c r="AG700" s="922" t="str">
        <f>IF(変更_3!M66&lt;&gt;"",変更_3!M66,"")</f>
        <v/>
      </c>
      <c r="AH700" s="923"/>
      <c r="AI700" s="923"/>
      <c r="AJ700" s="923"/>
      <c r="AK700" s="923"/>
      <c r="AL700" s="923"/>
      <c r="AM700" s="923"/>
      <c r="AN700" s="923"/>
      <c r="AO700" s="924"/>
    </row>
    <row r="701" spans="2:41" ht="13.35" customHeight="1" outlineLevel="1" x14ac:dyDescent="0.45">
      <c r="B701" s="167"/>
      <c r="J701" s="167" t="s">
        <v>756</v>
      </c>
      <c r="N701" s="167" t="s">
        <v>48</v>
      </c>
      <c r="Q701" s="166"/>
      <c r="R701" s="115" t="s">
        <v>609</v>
      </c>
      <c r="T701" s="166"/>
      <c r="U701" s="911"/>
      <c r="V701" s="912"/>
      <c r="W701" s="912"/>
      <c r="X701" s="912"/>
      <c r="Y701" s="912"/>
      <c r="Z701" s="912"/>
      <c r="AA701" s="912"/>
      <c r="AB701" s="912"/>
      <c r="AC701" s="913"/>
      <c r="AD701" s="167" t="s">
        <v>8536</v>
      </c>
      <c r="AF701" s="166"/>
      <c r="AG701" s="911"/>
      <c r="AH701" s="912"/>
      <c r="AI701" s="912"/>
      <c r="AJ701" s="912"/>
      <c r="AK701" s="912"/>
      <c r="AL701" s="912"/>
      <c r="AM701" s="912"/>
      <c r="AN701" s="912"/>
      <c r="AO701" s="913"/>
    </row>
    <row r="702" spans="2:41" ht="3.6" customHeight="1" outlineLevel="1" x14ac:dyDescent="0.45">
      <c r="B702" s="167"/>
      <c r="J702" s="167"/>
      <c r="N702" s="167"/>
      <c r="Q702" s="166"/>
      <c r="R702" s="160"/>
      <c r="S702" s="160"/>
      <c r="T702" s="159"/>
      <c r="U702" s="914"/>
      <c r="V702" s="915"/>
      <c r="W702" s="915"/>
      <c r="X702" s="915"/>
      <c r="Y702" s="915"/>
      <c r="Z702" s="915"/>
      <c r="AA702" s="915"/>
      <c r="AB702" s="915"/>
      <c r="AC702" s="916"/>
      <c r="AD702" s="161"/>
      <c r="AE702" s="160"/>
      <c r="AF702" s="159"/>
      <c r="AG702" s="914"/>
      <c r="AH702" s="915"/>
      <c r="AI702" s="915"/>
      <c r="AJ702" s="915"/>
      <c r="AK702" s="915"/>
      <c r="AL702" s="915"/>
      <c r="AM702" s="915"/>
      <c r="AN702" s="915"/>
      <c r="AO702" s="916"/>
    </row>
    <row r="703" spans="2:41" ht="3.6" customHeight="1" outlineLevel="1" x14ac:dyDescent="0.45">
      <c r="B703" s="167"/>
      <c r="J703" s="167"/>
      <c r="N703" s="167"/>
      <c r="Q703" s="166"/>
      <c r="R703" s="172"/>
      <c r="S703" s="172"/>
      <c r="T703" s="171"/>
      <c r="U703" s="922" t="str">
        <f>IF(変更_3!U66&lt;&gt;"",変更_3!U66,"")</f>
        <v/>
      </c>
      <c r="V703" s="923"/>
      <c r="W703" s="923"/>
      <c r="X703" s="923"/>
      <c r="Y703" s="923"/>
      <c r="Z703" s="923"/>
      <c r="AA703" s="923"/>
      <c r="AB703" s="923"/>
      <c r="AC703" s="924"/>
      <c r="AD703" s="173"/>
      <c r="AE703" s="172"/>
      <c r="AF703" s="171"/>
      <c r="AG703" s="922" t="str">
        <f>IF(変更_3!M67&lt;&gt;"",変更_3!M67,"")</f>
        <v/>
      </c>
      <c r="AH703" s="923"/>
      <c r="AI703" s="923"/>
      <c r="AJ703" s="923"/>
      <c r="AK703" s="923"/>
      <c r="AL703" s="923"/>
      <c r="AM703" s="923"/>
      <c r="AN703" s="923"/>
      <c r="AO703" s="924"/>
    </row>
    <row r="704" spans="2:41" ht="13.35" customHeight="1" outlineLevel="1" x14ac:dyDescent="0.45">
      <c r="B704" s="167"/>
      <c r="J704" s="167"/>
      <c r="K704" s="115" t="s">
        <v>718</v>
      </c>
      <c r="N704" s="167"/>
      <c r="Q704" s="166"/>
      <c r="R704" s="115" t="s">
        <v>608</v>
      </c>
      <c r="T704" s="166"/>
      <c r="U704" s="911"/>
      <c r="V704" s="912"/>
      <c r="W704" s="912"/>
      <c r="X704" s="912"/>
      <c r="Y704" s="912"/>
      <c r="Z704" s="912"/>
      <c r="AA704" s="912"/>
      <c r="AB704" s="912"/>
      <c r="AC704" s="913"/>
      <c r="AD704" s="167" t="s">
        <v>607</v>
      </c>
      <c r="AF704" s="166"/>
      <c r="AG704" s="911"/>
      <c r="AH704" s="912"/>
      <c r="AI704" s="912"/>
      <c r="AJ704" s="912"/>
      <c r="AK704" s="912"/>
      <c r="AL704" s="912"/>
      <c r="AM704" s="912"/>
      <c r="AN704" s="912"/>
      <c r="AO704" s="913"/>
    </row>
    <row r="705" spans="2:41" ht="3.6" customHeight="1" outlineLevel="1" x14ac:dyDescent="0.45">
      <c r="B705" s="167"/>
      <c r="J705" s="167"/>
      <c r="N705" s="161"/>
      <c r="O705" s="160"/>
      <c r="P705" s="160"/>
      <c r="Q705" s="159"/>
      <c r="R705" s="160"/>
      <c r="S705" s="160"/>
      <c r="T705" s="159"/>
      <c r="U705" s="914"/>
      <c r="V705" s="915"/>
      <c r="W705" s="915"/>
      <c r="X705" s="915"/>
      <c r="Y705" s="915"/>
      <c r="Z705" s="915"/>
      <c r="AA705" s="915"/>
      <c r="AB705" s="915"/>
      <c r="AC705" s="916"/>
      <c r="AD705" s="161"/>
      <c r="AE705" s="160"/>
      <c r="AF705" s="159"/>
      <c r="AG705" s="914"/>
      <c r="AH705" s="915"/>
      <c r="AI705" s="915"/>
      <c r="AJ705" s="915"/>
      <c r="AK705" s="915"/>
      <c r="AL705" s="915"/>
      <c r="AM705" s="915"/>
      <c r="AN705" s="915"/>
      <c r="AO705" s="916"/>
    </row>
    <row r="706" spans="2:41" ht="3.6" customHeight="1" outlineLevel="1" x14ac:dyDescent="0.45">
      <c r="B706" s="167"/>
      <c r="J706" s="167"/>
      <c r="M706" s="166"/>
      <c r="N706" s="167"/>
      <c r="Q706" s="166"/>
      <c r="R706" s="173"/>
      <c r="S706" s="172"/>
      <c r="T706" s="172"/>
      <c r="U706" s="172"/>
      <c r="V706" s="172"/>
      <c r="W706" s="172"/>
      <c r="X706" s="172"/>
      <c r="Y706" s="172"/>
      <c r="Z706" s="172"/>
      <c r="AA706" s="172"/>
      <c r="AB706" s="172"/>
      <c r="AC706" s="172"/>
      <c r="AD706" s="172"/>
      <c r="AE706" s="172"/>
      <c r="AF706" s="172"/>
      <c r="AG706" s="172"/>
      <c r="AH706" s="172"/>
      <c r="AI706" s="172"/>
      <c r="AJ706" s="172"/>
      <c r="AK706" s="172"/>
      <c r="AL706" s="172"/>
      <c r="AM706" s="172"/>
      <c r="AN706" s="172"/>
      <c r="AO706" s="171"/>
    </row>
    <row r="707" spans="2:41" ht="13.35" customHeight="1" outlineLevel="1" x14ac:dyDescent="0.45">
      <c r="B707" s="167"/>
      <c r="J707" s="167"/>
      <c r="M707" s="166"/>
      <c r="N707" s="167" t="s">
        <v>712</v>
      </c>
      <c r="Q707" s="166"/>
      <c r="R707" s="167"/>
      <c r="S707" s="919"/>
      <c r="T707" s="921"/>
      <c r="V707" s="190"/>
      <c r="W707" s="115" t="s">
        <v>76</v>
      </c>
      <c r="X707" s="190"/>
      <c r="Y707" s="115" t="s">
        <v>77</v>
      </c>
      <c r="Z707" s="190"/>
      <c r="AA707" s="115" t="s">
        <v>78</v>
      </c>
      <c r="AO707" s="166"/>
    </row>
    <row r="708" spans="2:41" ht="3.6" customHeight="1" outlineLevel="1" x14ac:dyDescent="0.45">
      <c r="B708" s="167"/>
      <c r="J708" s="167"/>
      <c r="M708" s="166"/>
      <c r="N708" s="167"/>
      <c r="Q708" s="166"/>
      <c r="R708" s="167"/>
      <c r="AO708" s="166"/>
    </row>
    <row r="709" spans="2:41" ht="3.6" customHeight="1" outlineLevel="1" x14ac:dyDescent="0.45">
      <c r="B709" s="167"/>
      <c r="J709" s="167"/>
      <c r="M709" s="166"/>
      <c r="N709" s="173"/>
      <c r="O709" s="172"/>
      <c r="P709" s="172"/>
      <c r="Q709" s="172"/>
      <c r="R709" s="984" t="str">
        <f>ASC(変更_3!J68)</f>
        <v/>
      </c>
      <c r="S709" s="984" t="str">
        <f>ASC(変更_3!K68)</f>
        <v/>
      </c>
      <c r="T709" s="172"/>
      <c r="U709" s="984" t="str">
        <f>ASC(変更_3!M68)</f>
        <v/>
      </c>
      <c r="V709" s="173"/>
      <c r="W709" s="172"/>
      <c r="X709" s="172"/>
      <c r="Y709" s="172"/>
      <c r="Z709" s="172"/>
      <c r="AA709" s="171"/>
      <c r="AB709" s="173"/>
      <c r="AC709" s="172"/>
      <c r="AD709" s="172"/>
      <c r="AE709" s="172"/>
      <c r="AF709" s="172"/>
      <c r="AG709" s="171"/>
      <c r="AH709" s="977"/>
      <c r="AI709" s="980"/>
      <c r="AJ709" s="172"/>
      <c r="AK709" s="944"/>
      <c r="AL709" s="173"/>
      <c r="AM709" s="172"/>
      <c r="AN709" s="172"/>
      <c r="AO709" s="171"/>
    </row>
    <row r="710" spans="2:41" ht="13.35" customHeight="1" outlineLevel="1" x14ac:dyDescent="0.45">
      <c r="B710" s="167"/>
      <c r="J710" s="167"/>
      <c r="M710" s="166"/>
      <c r="N710" s="167" t="s">
        <v>711</v>
      </c>
      <c r="R710" s="985"/>
      <c r="S710" s="985"/>
      <c r="T710" s="115" t="s">
        <v>65</v>
      </c>
      <c r="U710" s="985"/>
      <c r="V710" s="167" t="s">
        <v>64</v>
      </c>
      <c r="AA710" s="166"/>
      <c r="AB710" s="167" t="s">
        <v>710</v>
      </c>
      <c r="AH710" s="978"/>
      <c r="AI710" s="981"/>
      <c r="AJ710" s="115" t="s">
        <v>65</v>
      </c>
      <c r="AK710" s="945"/>
      <c r="AL710" s="167" t="s">
        <v>64</v>
      </c>
      <c r="AO710" s="166"/>
    </row>
    <row r="711" spans="2:41" ht="3.6" customHeight="1" outlineLevel="1" x14ac:dyDescent="0.45">
      <c r="B711" s="167"/>
      <c r="J711" s="167"/>
      <c r="M711" s="166"/>
      <c r="N711" s="167"/>
      <c r="R711" s="986"/>
      <c r="S711" s="986"/>
      <c r="T711" s="160"/>
      <c r="U711" s="986"/>
      <c r="V711" s="161"/>
      <c r="W711" s="160"/>
      <c r="X711" s="160"/>
      <c r="Y711" s="160"/>
      <c r="Z711" s="160"/>
      <c r="AA711" s="159"/>
      <c r="AB711" s="161"/>
      <c r="AC711" s="160"/>
      <c r="AD711" s="160"/>
      <c r="AE711" s="160"/>
      <c r="AF711" s="160"/>
      <c r="AH711" s="979"/>
      <c r="AI711" s="982"/>
      <c r="AJ711" s="160"/>
      <c r="AK711" s="946"/>
      <c r="AL711" s="161"/>
      <c r="AM711" s="160"/>
      <c r="AN711" s="160"/>
      <c r="AO711" s="159"/>
    </row>
    <row r="712" spans="2:41" ht="3.6" customHeight="1" outlineLevel="1" x14ac:dyDescent="0.45">
      <c r="B712" s="167"/>
      <c r="J712" s="167"/>
      <c r="M712" s="166"/>
      <c r="N712" s="173"/>
      <c r="O712" s="172"/>
      <c r="P712" s="172"/>
      <c r="Q712" s="171"/>
      <c r="R712" s="977"/>
      <c r="S712" s="980"/>
      <c r="T712" s="172"/>
      <c r="U712" s="944"/>
      <c r="V712" s="173"/>
      <c r="W712" s="172"/>
      <c r="X712" s="172"/>
      <c r="Y712" s="172"/>
      <c r="Z712" s="169"/>
      <c r="AA712" s="174"/>
      <c r="AD712" s="172"/>
      <c r="AE712" s="172"/>
      <c r="AF712" s="172"/>
      <c r="AG712" s="175"/>
      <c r="AH712" s="175"/>
      <c r="AI712" s="175"/>
      <c r="AJ712" s="175"/>
      <c r="AK712" s="175"/>
      <c r="AL712" s="172"/>
      <c r="AM712" s="175"/>
      <c r="AN712" s="175"/>
      <c r="AO712" s="171"/>
    </row>
    <row r="713" spans="2:41" ht="13.35" customHeight="1" outlineLevel="1" x14ac:dyDescent="0.45">
      <c r="B713" s="167"/>
      <c r="J713" s="167"/>
      <c r="M713" s="166"/>
      <c r="N713" s="167" t="s">
        <v>709</v>
      </c>
      <c r="Q713" s="166"/>
      <c r="R713" s="978"/>
      <c r="S713" s="981"/>
      <c r="T713" s="115" t="s">
        <v>65</v>
      </c>
      <c r="U713" s="945"/>
      <c r="V713" s="167" t="s">
        <v>64</v>
      </c>
      <c r="Z713" s="169"/>
      <c r="AA713" s="168"/>
      <c r="AG713" s="169"/>
      <c r="AH713" s="169"/>
      <c r="AI713" s="169"/>
      <c r="AJ713" s="169"/>
      <c r="AK713" s="169"/>
      <c r="AM713" s="169"/>
      <c r="AN713" s="169"/>
      <c r="AO713" s="166"/>
    </row>
    <row r="714" spans="2:41" ht="3.6" customHeight="1" outlineLevel="1" x14ac:dyDescent="0.45">
      <c r="B714" s="167"/>
      <c r="J714" s="167"/>
      <c r="M714" s="166"/>
      <c r="N714" s="161"/>
      <c r="O714" s="160"/>
      <c r="P714" s="160"/>
      <c r="Q714" s="159"/>
      <c r="R714" s="979"/>
      <c r="S714" s="982"/>
      <c r="T714" s="160"/>
      <c r="U714" s="946"/>
      <c r="V714" s="161"/>
      <c r="W714" s="160"/>
      <c r="X714" s="160"/>
      <c r="Y714" s="160"/>
      <c r="Z714" s="163"/>
      <c r="AA714" s="162"/>
      <c r="AB714" s="160"/>
      <c r="AC714" s="160"/>
      <c r="AD714" s="160"/>
      <c r="AE714" s="160"/>
      <c r="AF714" s="160"/>
      <c r="AG714" s="163"/>
      <c r="AH714" s="163"/>
      <c r="AI714" s="163"/>
      <c r="AJ714" s="163"/>
      <c r="AK714" s="163"/>
      <c r="AL714" s="160"/>
      <c r="AM714" s="163"/>
      <c r="AN714" s="163"/>
      <c r="AO714" s="159"/>
    </row>
    <row r="715" spans="2:41" ht="3.6" customHeight="1" outlineLevel="1" x14ac:dyDescent="0.45">
      <c r="B715" s="167"/>
      <c r="J715" s="167"/>
      <c r="M715" s="166"/>
      <c r="N715" s="167"/>
      <c r="Q715" s="166"/>
      <c r="R715" s="922" t="str">
        <f>ASC(変更_3!L72)</f>
        <v/>
      </c>
      <c r="S715" s="923"/>
      <c r="T715" s="923"/>
      <c r="U715" s="924"/>
      <c r="V715" s="911" t="str">
        <f>ASC(変更_3!P72)</f>
        <v/>
      </c>
      <c r="W715" s="913"/>
      <c r="X715" s="911" t="str">
        <f>ASC(変更_3!R72)</f>
        <v/>
      </c>
      <c r="Y715" s="912"/>
      <c r="Z715" s="912"/>
      <c r="AA715" s="913"/>
      <c r="AB715" s="167"/>
      <c r="AO715" s="166"/>
    </row>
    <row r="716" spans="2:41" ht="13.35" customHeight="1" outlineLevel="1" x14ac:dyDescent="0.45">
      <c r="B716" s="167"/>
      <c r="J716" s="167"/>
      <c r="M716" s="166"/>
      <c r="N716" s="167" t="s">
        <v>707</v>
      </c>
      <c r="Q716" s="166"/>
      <c r="R716" s="911"/>
      <c r="S716" s="912"/>
      <c r="T716" s="912"/>
      <c r="U716" s="913"/>
      <c r="V716" s="911"/>
      <c r="W716" s="913"/>
      <c r="X716" s="911"/>
      <c r="Y716" s="912"/>
      <c r="Z716" s="912"/>
      <c r="AA716" s="913"/>
      <c r="AB716" s="191" t="s">
        <v>706</v>
      </c>
      <c r="AO716" s="166"/>
    </row>
    <row r="717" spans="2:41" ht="3.6" customHeight="1" outlineLevel="1" x14ac:dyDescent="0.45">
      <c r="B717" s="167"/>
      <c r="J717" s="167"/>
      <c r="M717" s="166"/>
      <c r="N717" s="167"/>
      <c r="Q717" s="166"/>
      <c r="R717" s="914"/>
      <c r="S717" s="915"/>
      <c r="T717" s="915"/>
      <c r="U717" s="916"/>
      <c r="V717" s="914"/>
      <c r="W717" s="916"/>
      <c r="X717" s="914"/>
      <c r="Y717" s="915"/>
      <c r="Z717" s="915"/>
      <c r="AA717" s="916"/>
      <c r="AB717" s="161"/>
      <c r="AC717" s="160"/>
      <c r="AD717" s="160"/>
      <c r="AE717" s="160"/>
      <c r="AF717" s="160"/>
      <c r="AG717" s="160"/>
      <c r="AH717" s="160"/>
      <c r="AI717" s="160"/>
      <c r="AJ717" s="160"/>
      <c r="AK717" s="160"/>
      <c r="AL717" s="160"/>
      <c r="AM717" s="160"/>
      <c r="AN717" s="160"/>
      <c r="AO717" s="159"/>
    </row>
    <row r="718" spans="2:41" ht="3.6" customHeight="1" outlineLevel="1" x14ac:dyDescent="0.45">
      <c r="B718" s="167"/>
      <c r="J718" s="167"/>
      <c r="M718" s="166"/>
      <c r="N718" s="173"/>
      <c r="O718" s="172"/>
      <c r="P718" s="172"/>
      <c r="Q718" s="172"/>
      <c r="R718" s="173"/>
      <c r="S718" s="172"/>
      <c r="T718" s="172"/>
      <c r="U718" s="172"/>
      <c r="V718" s="172"/>
      <c r="W718" s="172"/>
      <c r="X718" s="172"/>
      <c r="Y718" s="172"/>
      <c r="Z718" s="172"/>
      <c r="AA718" s="171"/>
      <c r="AB718" s="173"/>
      <c r="AI718" s="166"/>
      <c r="AJ718" s="173"/>
      <c r="AK718" s="172"/>
      <c r="AL718" s="172"/>
      <c r="AM718" s="172"/>
      <c r="AN718" s="172"/>
      <c r="AO718" s="171"/>
    </row>
    <row r="719" spans="2:41" ht="13.35" customHeight="1" outlineLevel="1" x14ac:dyDescent="0.45">
      <c r="B719" s="167"/>
      <c r="J719" s="167"/>
      <c r="M719" s="166"/>
      <c r="N719" s="167" t="s">
        <v>705</v>
      </c>
      <c r="R719" s="167"/>
      <c r="S719" s="917" t="str">
        <f>IF(変更_3!J74&lt;&gt;"",変更_3!J74,"")</f>
        <v/>
      </c>
      <c r="T719" s="918"/>
      <c r="V719" s="182" t="str">
        <f>ASC(変更_3!L74)</f>
        <v/>
      </c>
      <c r="W719" s="115" t="s">
        <v>76</v>
      </c>
      <c r="X719" s="182" t="str">
        <f>ASC(変更_3!N74)</f>
        <v/>
      </c>
      <c r="Y719" s="115" t="s">
        <v>77</v>
      </c>
      <c r="Z719" s="182" t="str">
        <f>ASC(変更_3!P74)</f>
        <v/>
      </c>
      <c r="AA719" s="115" t="s">
        <v>78</v>
      </c>
      <c r="AB719" s="167" t="s">
        <v>704</v>
      </c>
      <c r="AI719" s="166"/>
      <c r="AJ719" s="167"/>
      <c r="AK719" s="919"/>
      <c r="AL719" s="920"/>
      <c r="AM719" s="920"/>
      <c r="AN719" s="920"/>
      <c r="AO719" s="921"/>
    </row>
    <row r="720" spans="2:41" ht="3.6" customHeight="1" outlineLevel="1" x14ac:dyDescent="0.45">
      <c r="B720" s="167"/>
      <c r="J720" s="167"/>
      <c r="M720" s="166"/>
      <c r="N720" s="167"/>
      <c r="R720" s="161"/>
      <c r="S720" s="160"/>
      <c r="T720" s="160"/>
      <c r="U720" s="160"/>
      <c r="V720" s="160"/>
      <c r="W720" s="160"/>
      <c r="X720" s="160"/>
      <c r="Y720" s="160"/>
      <c r="Z720" s="160"/>
      <c r="AA720" s="159"/>
      <c r="AB720" s="161"/>
      <c r="AC720" s="160"/>
      <c r="AD720" s="160"/>
      <c r="AE720" s="160"/>
      <c r="AF720" s="160"/>
      <c r="AG720" s="160"/>
      <c r="AH720" s="160"/>
      <c r="AI720" s="159"/>
      <c r="AJ720" s="161"/>
      <c r="AK720" s="160"/>
      <c r="AL720" s="160"/>
      <c r="AM720" s="160"/>
      <c r="AN720" s="160"/>
      <c r="AO720" s="159"/>
    </row>
    <row r="721" spans="2:41" ht="3.6" customHeight="1" outlineLevel="1" x14ac:dyDescent="0.45">
      <c r="B721" s="167"/>
      <c r="J721" s="167"/>
      <c r="M721" s="166"/>
      <c r="N721" s="173"/>
      <c r="O721" s="172"/>
      <c r="P721" s="172"/>
      <c r="Q721" s="171"/>
      <c r="R721" s="922" t="str">
        <f>IF(変更_3!U71="☑","研修中","")</f>
        <v/>
      </c>
      <c r="S721" s="923"/>
      <c r="T721" s="923"/>
      <c r="U721" s="923"/>
      <c r="V721" s="923"/>
      <c r="W721" s="923"/>
      <c r="X721" s="923"/>
      <c r="Y721" s="923"/>
      <c r="Z721" s="923"/>
      <c r="AA721" s="923"/>
      <c r="AB721" s="923"/>
      <c r="AC721" s="923"/>
      <c r="AD721" s="923"/>
      <c r="AE721" s="923"/>
      <c r="AF721" s="923"/>
      <c r="AG721" s="923"/>
      <c r="AH721" s="923"/>
      <c r="AI721" s="923"/>
      <c r="AJ721" s="923"/>
      <c r="AK721" s="923"/>
      <c r="AL721" s="923"/>
      <c r="AM721" s="923"/>
      <c r="AN721" s="923"/>
      <c r="AO721" s="924"/>
    </row>
    <row r="722" spans="2:41" ht="13.35" customHeight="1" outlineLevel="1" x14ac:dyDescent="0.45">
      <c r="B722" s="167"/>
      <c r="J722" s="167"/>
      <c r="M722" s="166"/>
      <c r="N722" s="167" t="s">
        <v>703</v>
      </c>
      <c r="Q722" s="166"/>
      <c r="R722" s="911"/>
      <c r="S722" s="912"/>
      <c r="T722" s="912"/>
      <c r="U722" s="912"/>
      <c r="V722" s="912"/>
      <c r="W722" s="912"/>
      <c r="X722" s="912"/>
      <c r="Y722" s="912"/>
      <c r="Z722" s="912"/>
      <c r="AA722" s="912"/>
      <c r="AB722" s="912"/>
      <c r="AC722" s="912"/>
      <c r="AD722" s="912"/>
      <c r="AE722" s="912"/>
      <c r="AF722" s="912"/>
      <c r="AG722" s="912"/>
      <c r="AH722" s="912"/>
      <c r="AI722" s="912"/>
      <c r="AJ722" s="912"/>
      <c r="AK722" s="912"/>
      <c r="AL722" s="912"/>
      <c r="AM722" s="912"/>
      <c r="AN722" s="912"/>
      <c r="AO722" s="913"/>
    </row>
    <row r="723" spans="2:41" ht="3.6" customHeight="1" outlineLevel="1" x14ac:dyDescent="0.45">
      <c r="B723" s="167"/>
      <c r="I723" s="166"/>
      <c r="J723" s="167"/>
      <c r="M723" s="166"/>
      <c r="N723" s="161"/>
      <c r="O723" s="160"/>
      <c r="P723" s="160"/>
      <c r="Q723" s="159"/>
      <c r="R723" s="914"/>
      <c r="S723" s="915"/>
      <c r="T723" s="915"/>
      <c r="U723" s="915"/>
      <c r="V723" s="915"/>
      <c r="W723" s="915"/>
      <c r="X723" s="915"/>
      <c r="Y723" s="915"/>
      <c r="Z723" s="915"/>
      <c r="AA723" s="915"/>
      <c r="AB723" s="915"/>
      <c r="AC723" s="915"/>
      <c r="AD723" s="915"/>
      <c r="AE723" s="915"/>
      <c r="AF723" s="915"/>
      <c r="AG723" s="915"/>
      <c r="AH723" s="915"/>
      <c r="AI723" s="915"/>
      <c r="AJ723" s="915"/>
      <c r="AK723" s="915"/>
      <c r="AL723" s="915"/>
      <c r="AM723" s="915"/>
      <c r="AN723" s="915"/>
      <c r="AO723" s="916"/>
    </row>
    <row r="724" spans="2:41" ht="3.6" customHeight="1" outlineLevel="1" x14ac:dyDescent="0.45">
      <c r="B724" s="167"/>
      <c r="J724" s="173"/>
      <c r="K724" s="172"/>
      <c r="L724" s="172"/>
      <c r="M724" s="171"/>
      <c r="N724" s="173"/>
      <c r="O724" s="172"/>
      <c r="P724" s="172"/>
      <c r="Q724" s="171"/>
      <c r="R724" s="173"/>
      <c r="S724" s="172"/>
      <c r="T724" s="172"/>
      <c r="U724" s="172"/>
      <c r="V724" s="172"/>
      <c r="W724" s="172"/>
      <c r="X724" s="172"/>
      <c r="Y724" s="172"/>
      <c r="Z724" s="172"/>
      <c r="AA724" s="171"/>
      <c r="AB724" s="173"/>
      <c r="AC724" s="172"/>
      <c r="AD724" s="172"/>
      <c r="AE724" s="171"/>
      <c r="AF724" s="172"/>
      <c r="AG724" s="172"/>
      <c r="AH724" s="172"/>
      <c r="AI724" s="172"/>
      <c r="AJ724" s="172"/>
      <c r="AK724" s="172"/>
      <c r="AL724" s="172"/>
      <c r="AM724" s="172"/>
      <c r="AN724" s="172"/>
      <c r="AO724" s="171"/>
    </row>
    <row r="725" spans="2:41" ht="13.35" customHeight="1" outlineLevel="1" x14ac:dyDescent="0.45">
      <c r="B725" s="167"/>
      <c r="J725" s="167"/>
      <c r="M725" s="166"/>
      <c r="N725" s="167" t="s">
        <v>717</v>
      </c>
      <c r="Q725" s="166"/>
      <c r="R725" s="167"/>
      <c r="S725" s="917" t="str">
        <f>IF(OR(許可申請_2!I33&lt;&gt;"",変更_3!AL63&lt;&gt;""),コードマスタ!C4,"")</f>
        <v/>
      </c>
      <c r="T725" s="943"/>
      <c r="U725" s="943"/>
      <c r="V725" s="943"/>
      <c r="W725" s="943"/>
      <c r="X725" s="943"/>
      <c r="Y725" s="943"/>
      <c r="Z725" s="943"/>
      <c r="AA725" s="918"/>
      <c r="AB725" s="167" t="s">
        <v>615</v>
      </c>
      <c r="AE725" s="166"/>
      <c r="AF725" s="167"/>
      <c r="AG725" s="917" t="str">
        <f>IF(OR(許可申請_2!I42="☑",変更_3!AL71="☑"),コードマスタ!D3,IF(OR(許可申請_2!N42="☑",許可申請_2!T42="☑",変更_3!AQ71="☑",変更_3!AW71="☑"),コードマスタ!D4,""))</f>
        <v/>
      </c>
      <c r="AH725" s="943"/>
      <c r="AI725" s="943"/>
      <c r="AJ725" s="943"/>
      <c r="AK725" s="943"/>
      <c r="AL725" s="943"/>
      <c r="AM725" s="943"/>
      <c r="AN725" s="943"/>
      <c r="AO725" s="918"/>
    </row>
    <row r="726" spans="2:41" ht="3.6" customHeight="1" outlineLevel="1" x14ac:dyDescent="0.45">
      <c r="B726" s="167"/>
      <c r="J726" s="167"/>
      <c r="M726" s="166"/>
      <c r="N726" s="161"/>
      <c r="O726" s="160"/>
      <c r="P726" s="160"/>
      <c r="Q726" s="159"/>
      <c r="R726" s="161"/>
      <c r="S726" s="160"/>
      <c r="T726" s="160"/>
      <c r="U726" s="160"/>
      <c r="V726" s="160"/>
      <c r="W726" s="160"/>
      <c r="X726" s="160"/>
      <c r="Y726" s="160"/>
      <c r="Z726" s="160"/>
      <c r="AA726" s="159"/>
      <c r="AB726" s="161"/>
      <c r="AC726" s="160"/>
      <c r="AD726" s="160"/>
      <c r="AE726" s="159"/>
      <c r="AF726" s="160"/>
      <c r="AG726" s="160"/>
      <c r="AH726" s="160"/>
      <c r="AI726" s="160"/>
      <c r="AJ726" s="160"/>
      <c r="AK726" s="160"/>
      <c r="AL726" s="160"/>
      <c r="AM726" s="160"/>
      <c r="AN726" s="160"/>
      <c r="AO726" s="159"/>
    </row>
    <row r="727" spans="2:41" ht="3.6" customHeight="1" outlineLevel="1" x14ac:dyDescent="0.45">
      <c r="B727" s="167"/>
      <c r="J727" s="167"/>
      <c r="M727" s="166"/>
      <c r="N727" s="173"/>
      <c r="O727" s="172"/>
      <c r="P727" s="172"/>
      <c r="Q727" s="171"/>
      <c r="R727" s="173"/>
      <c r="S727" s="172"/>
      <c r="T727" s="172"/>
      <c r="U727" s="172"/>
      <c r="V727" s="172"/>
      <c r="W727" s="172"/>
      <c r="X727" s="172"/>
      <c r="Y727" s="172"/>
      <c r="Z727" s="172"/>
      <c r="AA727" s="171"/>
      <c r="AB727" s="173"/>
      <c r="AC727" s="172"/>
      <c r="AD727" s="172"/>
      <c r="AE727" s="171"/>
      <c r="AF727" s="173"/>
      <c r="AG727" s="172"/>
      <c r="AH727" s="172"/>
      <c r="AI727" s="172"/>
      <c r="AJ727" s="172"/>
      <c r="AK727" s="172"/>
      <c r="AL727" s="172"/>
      <c r="AM727" s="172"/>
      <c r="AN727" s="172"/>
      <c r="AO727" s="171"/>
    </row>
    <row r="728" spans="2:41" ht="13.35" customHeight="1" outlineLevel="1" x14ac:dyDescent="0.45">
      <c r="B728" s="167"/>
      <c r="J728" s="167"/>
      <c r="M728" s="166"/>
      <c r="N728" s="167" t="s">
        <v>716</v>
      </c>
      <c r="Q728" s="166"/>
      <c r="R728" s="167"/>
      <c r="S728" s="919"/>
      <c r="T728" s="921"/>
      <c r="V728" s="190"/>
      <c r="W728" s="115" t="s">
        <v>76</v>
      </c>
      <c r="X728" s="190"/>
      <c r="Y728" s="115" t="s">
        <v>77</v>
      </c>
      <c r="Z728" s="190"/>
      <c r="AA728" s="166" t="s">
        <v>78</v>
      </c>
      <c r="AB728" s="167" t="s">
        <v>715</v>
      </c>
      <c r="AE728" s="166"/>
      <c r="AF728" s="167"/>
      <c r="AG728" s="919"/>
      <c r="AH728" s="921"/>
      <c r="AJ728" s="190"/>
      <c r="AK728" s="115" t="s">
        <v>76</v>
      </c>
      <c r="AL728" s="190"/>
      <c r="AM728" s="115" t="s">
        <v>77</v>
      </c>
      <c r="AN728" s="190"/>
      <c r="AO728" s="166" t="s">
        <v>78</v>
      </c>
    </row>
    <row r="729" spans="2:41" ht="3.6" customHeight="1" outlineLevel="1" x14ac:dyDescent="0.45">
      <c r="B729" s="167"/>
      <c r="J729" s="167"/>
      <c r="M729" s="166"/>
      <c r="N729" s="161"/>
      <c r="O729" s="160"/>
      <c r="P729" s="160"/>
      <c r="Q729" s="159"/>
      <c r="R729" s="161"/>
      <c r="S729" s="160"/>
      <c r="T729" s="160"/>
      <c r="U729" s="160"/>
      <c r="V729" s="160"/>
      <c r="W729" s="160"/>
      <c r="X729" s="160"/>
      <c r="Y729" s="160"/>
      <c r="Z729" s="160"/>
      <c r="AA729" s="159"/>
      <c r="AB729" s="161"/>
      <c r="AC729" s="160"/>
      <c r="AD729" s="160"/>
      <c r="AE729" s="159"/>
      <c r="AF729" s="161"/>
      <c r="AG729" s="160"/>
      <c r="AH729" s="160"/>
      <c r="AI729" s="160"/>
      <c r="AJ729" s="160"/>
      <c r="AK729" s="160"/>
      <c r="AL729" s="160"/>
      <c r="AM729" s="160"/>
      <c r="AN729" s="160"/>
      <c r="AO729" s="159"/>
    </row>
    <row r="730" spans="2:41" ht="3.6" customHeight="1" outlineLevel="1" x14ac:dyDescent="0.45">
      <c r="B730" s="167"/>
      <c r="J730" s="167"/>
      <c r="M730" s="166"/>
      <c r="N730" s="173"/>
      <c r="O730" s="172"/>
      <c r="P730" s="172"/>
      <c r="Q730" s="171"/>
      <c r="R730" s="983" t="str">
        <f>許可申請_2!I33&amp;変更_3!AL63</f>
        <v/>
      </c>
      <c r="S730" s="923"/>
      <c r="T730" s="923"/>
      <c r="U730" s="923"/>
      <c r="V730" s="923"/>
      <c r="W730" s="923"/>
      <c r="X730" s="923"/>
      <c r="Y730" s="923"/>
      <c r="Z730" s="923"/>
      <c r="AA730" s="923"/>
      <c r="AB730" s="923"/>
      <c r="AC730" s="923"/>
      <c r="AD730" s="923"/>
      <c r="AE730" s="923"/>
      <c r="AF730" s="923"/>
      <c r="AG730" s="923"/>
      <c r="AH730" s="923"/>
      <c r="AI730" s="923"/>
      <c r="AJ730" s="924"/>
      <c r="AK730" s="172"/>
      <c r="AL730" s="172"/>
      <c r="AM730" s="172"/>
      <c r="AN730" s="172"/>
      <c r="AO730" s="171"/>
    </row>
    <row r="731" spans="2:41" ht="13.35" customHeight="1" outlineLevel="1" x14ac:dyDescent="0.45">
      <c r="B731" s="167"/>
      <c r="J731" s="167"/>
      <c r="M731" s="166"/>
      <c r="N731" s="167" t="s">
        <v>50</v>
      </c>
      <c r="Q731" s="166"/>
      <c r="R731" s="911"/>
      <c r="S731" s="912"/>
      <c r="T731" s="912"/>
      <c r="U731" s="912"/>
      <c r="V731" s="912"/>
      <c r="W731" s="912"/>
      <c r="X731" s="912"/>
      <c r="Y731" s="912"/>
      <c r="Z731" s="912"/>
      <c r="AA731" s="912"/>
      <c r="AB731" s="912"/>
      <c r="AC731" s="912"/>
      <c r="AD731" s="912"/>
      <c r="AE731" s="912"/>
      <c r="AF731" s="912"/>
      <c r="AG731" s="912"/>
      <c r="AH731" s="912"/>
      <c r="AI731" s="912"/>
      <c r="AJ731" s="913"/>
      <c r="AL731" s="189" t="s">
        <v>651</v>
      </c>
      <c r="AM731" s="115" t="s">
        <v>714</v>
      </c>
      <c r="AO731" s="166"/>
    </row>
    <row r="732" spans="2:41" ht="3.6" customHeight="1" outlineLevel="1" x14ac:dyDescent="0.45">
      <c r="B732" s="167"/>
      <c r="J732" s="167"/>
      <c r="M732" s="166"/>
      <c r="N732" s="161"/>
      <c r="O732" s="160"/>
      <c r="P732" s="160"/>
      <c r="Q732" s="159"/>
      <c r="R732" s="914"/>
      <c r="S732" s="915"/>
      <c r="T732" s="915"/>
      <c r="U732" s="915"/>
      <c r="V732" s="915"/>
      <c r="W732" s="915"/>
      <c r="X732" s="915"/>
      <c r="Y732" s="915"/>
      <c r="Z732" s="915"/>
      <c r="AA732" s="915"/>
      <c r="AB732" s="915"/>
      <c r="AC732" s="915"/>
      <c r="AD732" s="915"/>
      <c r="AE732" s="915"/>
      <c r="AF732" s="915"/>
      <c r="AG732" s="915"/>
      <c r="AH732" s="915"/>
      <c r="AI732" s="915"/>
      <c r="AJ732" s="916"/>
      <c r="AK732" s="160"/>
      <c r="AL732" s="160"/>
      <c r="AM732" s="160"/>
      <c r="AN732" s="160"/>
      <c r="AO732" s="159"/>
    </row>
    <row r="733" spans="2:41" ht="3.6" customHeight="1" outlineLevel="1" x14ac:dyDescent="0.45">
      <c r="B733" s="167"/>
      <c r="J733" s="167"/>
      <c r="M733" s="166"/>
      <c r="N733" s="173"/>
      <c r="O733" s="172"/>
      <c r="P733" s="172"/>
      <c r="Q733" s="171"/>
      <c r="R733" s="983" t="str">
        <f>ASC(PHONETIC(許可申請_2!I32))&amp;ASC(PHONETIC(変更_3!AL62))</f>
        <v/>
      </c>
      <c r="S733" s="923"/>
      <c r="T733" s="923"/>
      <c r="U733" s="923"/>
      <c r="V733" s="923"/>
      <c r="W733" s="923"/>
      <c r="X733" s="923"/>
      <c r="Y733" s="923"/>
      <c r="Z733" s="923"/>
      <c r="AA733" s="923"/>
      <c r="AB733" s="923"/>
      <c r="AC733" s="923"/>
      <c r="AD733" s="923"/>
      <c r="AE733" s="923"/>
      <c r="AF733" s="923"/>
      <c r="AG733" s="923"/>
      <c r="AH733" s="923"/>
      <c r="AI733" s="923"/>
      <c r="AJ733" s="923"/>
      <c r="AK733" s="923"/>
      <c r="AL733" s="923"/>
      <c r="AM733" s="923"/>
      <c r="AN733" s="923"/>
      <c r="AO733" s="924"/>
    </row>
    <row r="734" spans="2:41" ht="13.35" customHeight="1" outlineLevel="1" x14ac:dyDescent="0.45">
      <c r="B734" s="167"/>
      <c r="J734" s="167"/>
      <c r="M734" s="166"/>
      <c r="N734" s="167" t="s">
        <v>713</v>
      </c>
      <c r="Q734" s="166"/>
      <c r="R734" s="911"/>
      <c r="S734" s="912"/>
      <c r="T734" s="912"/>
      <c r="U734" s="912"/>
      <c r="V734" s="912"/>
      <c r="W734" s="912"/>
      <c r="X734" s="912"/>
      <c r="Y734" s="912"/>
      <c r="Z734" s="912"/>
      <c r="AA734" s="912"/>
      <c r="AB734" s="912"/>
      <c r="AC734" s="912"/>
      <c r="AD734" s="912"/>
      <c r="AE734" s="912"/>
      <c r="AF734" s="912"/>
      <c r="AG734" s="912"/>
      <c r="AH734" s="912"/>
      <c r="AI734" s="912"/>
      <c r="AJ734" s="912"/>
      <c r="AK734" s="912"/>
      <c r="AL734" s="912"/>
      <c r="AM734" s="912"/>
      <c r="AN734" s="912"/>
      <c r="AO734" s="913"/>
    </row>
    <row r="735" spans="2:41" ht="3.6" customHeight="1" outlineLevel="1" x14ac:dyDescent="0.45">
      <c r="B735" s="167"/>
      <c r="J735" s="167"/>
      <c r="M735" s="166"/>
      <c r="N735" s="167"/>
      <c r="Q735" s="166"/>
      <c r="R735" s="914"/>
      <c r="S735" s="915"/>
      <c r="T735" s="915"/>
      <c r="U735" s="915"/>
      <c r="V735" s="915"/>
      <c r="W735" s="915"/>
      <c r="X735" s="915"/>
      <c r="Y735" s="915"/>
      <c r="Z735" s="915"/>
      <c r="AA735" s="915"/>
      <c r="AB735" s="915"/>
      <c r="AC735" s="915"/>
      <c r="AD735" s="915"/>
      <c r="AE735" s="915"/>
      <c r="AF735" s="915"/>
      <c r="AG735" s="915"/>
      <c r="AH735" s="915"/>
      <c r="AI735" s="915"/>
      <c r="AJ735" s="915"/>
      <c r="AK735" s="915"/>
      <c r="AL735" s="915"/>
      <c r="AM735" s="915"/>
      <c r="AN735" s="915"/>
      <c r="AO735" s="916"/>
    </row>
    <row r="736" spans="2:41" ht="3.6" customHeight="1" outlineLevel="1" x14ac:dyDescent="0.45">
      <c r="B736" s="167"/>
      <c r="J736" s="167"/>
      <c r="N736" s="173"/>
      <c r="O736" s="172"/>
      <c r="P736" s="172"/>
      <c r="Q736" s="171"/>
      <c r="U736" s="1012" t="str">
        <f>ASC(許可申請_2!L34)&amp;ASC(変更_3!AO64)</f>
        <v/>
      </c>
      <c r="V736" s="935"/>
      <c r="W736" s="935"/>
      <c r="X736" s="962"/>
      <c r="Y736" s="172"/>
      <c r="Z736" s="1017" t="str">
        <f>ASC(許可申請_2!O34)&amp;ASC(変更_3!AR64)</f>
        <v/>
      </c>
      <c r="AA736" s="935"/>
      <c r="AB736" s="935"/>
      <c r="AC736" s="936"/>
      <c r="AG736" s="983" t="str">
        <f>許可申請_2!L35&amp;変更_3!AO65</f>
        <v/>
      </c>
      <c r="AH736" s="923"/>
      <c r="AI736" s="923"/>
      <c r="AJ736" s="923"/>
      <c r="AK736" s="923"/>
      <c r="AL736" s="923"/>
      <c r="AM736" s="923"/>
      <c r="AN736" s="923"/>
      <c r="AO736" s="924"/>
    </row>
    <row r="737" spans="2:41" ht="13.35" customHeight="1" outlineLevel="1" x14ac:dyDescent="0.45">
      <c r="B737" s="167"/>
      <c r="J737" s="167"/>
      <c r="N737" s="167"/>
      <c r="Q737" s="166"/>
      <c r="R737" s="115" t="s">
        <v>612</v>
      </c>
      <c r="U737" s="937"/>
      <c r="V737" s="938"/>
      <c r="W737" s="938"/>
      <c r="X737" s="963"/>
      <c r="Y737" s="179" t="s">
        <v>611</v>
      </c>
      <c r="Z737" s="966"/>
      <c r="AA737" s="938"/>
      <c r="AB737" s="938"/>
      <c r="AC737" s="939"/>
      <c r="AD737" s="115" t="s">
        <v>610</v>
      </c>
      <c r="AG737" s="911"/>
      <c r="AH737" s="912"/>
      <c r="AI737" s="912"/>
      <c r="AJ737" s="912"/>
      <c r="AK737" s="912"/>
      <c r="AL737" s="912"/>
      <c r="AM737" s="912"/>
      <c r="AN737" s="912"/>
      <c r="AO737" s="913"/>
    </row>
    <row r="738" spans="2:41" ht="3.6" customHeight="1" outlineLevel="1" x14ac:dyDescent="0.45">
      <c r="B738" s="167"/>
      <c r="J738" s="167"/>
      <c r="N738" s="167"/>
      <c r="Q738" s="166"/>
      <c r="R738" s="160"/>
      <c r="S738" s="160"/>
      <c r="T738" s="160"/>
      <c r="U738" s="940"/>
      <c r="V738" s="941"/>
      <c r="W738" s="941"/>
      <c r="X738" s="964"/>
      <c r="Y738" s="160"/>
      <c r="Z738" s="967"/>
      <c r="AA738" s="941"/>
      <c r="AB738" s="941"/>
      <c r="AC738" s="942"/>
      <c r="AD738" s="160"/>
      <c r="AE738" s="160"/>
      <c r="AF738" s="160"/>
      <c r="AG738" s="914"/>
      <c r="AH738" s="915"/>
      <c r="AI738" s="915"/>
      <c r="AJ738" s="915"/>
      <c r="AK738" s="915"/>
      <c r="AL738" s="915"/>
      <c r="AM738" s="915"/>
      <c r="AN738" s="915"/>
      <c r="AO738" s="916"/>
    </row>
    <row r="739" spans="2:41" ht="3.6" customHeight="1" outlineLevel="1" x14ac:dyDescent="0.45">
      <c r="B739" s="167"/>
      <c r="J739" s="167"/>
      <c r="N739" s="167"/>
      <c r="Q739" s="166"/>
      <c r="R739" s="172"/>
      <c r="S739" s="172"/>
      <c r="T739" s="171"/>
      <c r="U739" s="983" t="str">
        <f>許可申請_2!T35&amp;変更_3!AW65</f>
        <v/>
      </c>
      <c r="V739" s="923"/>
      <c r="W739" s="923"/>
      <c r="X739" s="923"/>
      <c r="Y739" s="923"/>
      <c r="Z739" s="923"/>
      <c r="AA739" s="923"/>
      <c r="AB739" s="923"/>
      <c r="AC739" s="924"/>
      <c r="AD739" s="173"/>
      <c r="AE739" s="172"/>
      <c r="AF739" s="171"/>
      <c r="AG739" s="983" t="str">
        <f>許可申請_2!L36&amp;変更_3!AO66</f>
        <v/>
      </c>
      <c r="AH739" s="923"/>
      <c r="AI739" s="923"/>
      <c r="AJ739" s="923"/>
      <c r="AK739" s="923"/>
      <c r="AL739" s="923"/>
      <c r="AM739" s="923"/>
      <c r="AN739" s="923"/>
      <c r="AO739" s="924"/>
    </row>
    <row r="740" spans="2:41" ht="13.35" customHeight="1" outlineLevel="1" x14ac:dyDescent="0.45">
      <c r="B740" s="167"/>
      <c r="J740" s="167"/>
      <c r="N740" s="167" t="s">
        <v>48</v>
      </c>
      <c r="Q740" s="166"/>
      <c r="R740" s="115" t="s">
        <v>609</v>
      </c>
      <c r="T740" s="166"/>
      <c r="U740" s="911"/>
      <c r="V740" s="912"/>
      <c r="W740" s="912"/>
      <c r="X740" s="912"/>
      <c r="Y740" s="912"/>
      <c r="Z740" s="912"/>
      <c r="AA740" s="912"/>
      <c r="AB740" s="912"/>
      <c r="AC740" s="913"/>
      <c r="AD740" s="167" t="s">
        <v>8536</v>
      </c>
      <c r="AF740" s="166"/>
      <c r="AG740" s="911"/>
      <c r="AH740" s="912"/>
      <c r="AI740" s="912"/>
      <c r="AJ740" s="912"/>
      <c r="AK740" s="912"/>
      <c r="AL740" s="912"/>
      <c r="AM740" s="912"/>
      <c r="AN740" s="912"/>
      <c r="AO740" s="913"/>
    </row>
    <row r="741" spans="2:41" ht="3.6" customHeight="1" outlineLevel="1" x14ac:dyDescent="0.45">
      <c r="B741" s="167"/>
      <c r="J741" s="167"/>
      <c r="N741" s="167"/>
      <c r="Q741" s="166"/>
      <c r="R741" s="160"/>
      <c r="S741" s="160"/>
      <c r="T741" s="159"/>
      <c r="U741" s="914"/>
      <c r="V741" s="915"/>
      <c r="W741" s="915"/>
      <c r="X741" s="915"/>
      <c r="Y741" s="915"/>
      <c r="Z741" s="915"/>
      <c r="AA741" s="915"/>
      <c r="AB741" s="915"/>
      <c r="AC741" s="916"/>
      <c r="AD741" s="161"/>
      <c r="AE741" s="160"/>
      <c r="AF741" s="159"/>
      <c r="AG741" s="914"/>
      <c r="AH741" s="915"/>
      <c r="AI741" s="915"/>
      <c r="AJ741" s="915"/>
      <c r="AK741" s="915"/>
      <c r="AL741" s="915"/>
      <c r="AM741" s="915"/>
      <c r="AN741" s="915"/>
      <c r="AO741" s="916"/>
    </row>
    <row r="742" spans="2:41" ht="3.6" customHeight="1" outlineLevel="1" x14ac:dyDescent="0.45">
      <c r="B742" s="167"/>
      <c r="J742" s="167"/>
      <c r="N742" s="167"/>
      <c r="Q742" s="166"/>
      <c r="R742" s="172"/>
      <c r="S742" s="172"/>
      <c r="T742" s="171"/>
      <c r="U742" s="983" t="str">
        <f>許可申請_2!T36&amp;変更_3!AW66</f>
        <v/>
      </c>
      <c r="V742" s="923"/>
      <c r="W742" s="923"/>
      <c r="X742" s="923"/>
      <c r="Y742" s="923"/>
      <c r="Z742" s="923"/>
      <c r="AA742" s="923"/>
      <c r="AB742" s="923"/>
      <c r="AC742" s="924"/>
      <c r="AD742" s="173"/>
      <c r="AE742" s="172"/>
      <c r="AF742" s="171"/>
      <c r="AG742" s="983" t="str">
        <f>許可申請_2!L37&amp;変更_3!AO67</f>
        <v/>
      </c>
      <c r="AH742" s="923"/>
      <c r="AI742" s="923"/>
      <c r="AJ742" s="923"/>
      <c r="AK742" s="923"/>
      <c r="AL742" s="923"/>
      <c r="AM742" s="923"/>
      <c r="AN742" s="923"/>
      <c r="AO742" s="924"/>
    </row>
    <row r="743" spans="2:41" ht="13.35" customHeight="1" outlineLevel="1" x14ac:dyDescent="0.45">
      <c r="B743" s="167"/>
      <c r="J743" s="167"/>
      <c r="N743" s="167"/>
      <c r="Q743" s="166"/>
      <c r="R743" s="115" t="s">
        <v>608</v>
      </c>
      <c r="T743" s="166"/>
      <c r="U743" s="911"/>
      <c r="V743" s="912"/>
      <c r="W743" s="912"/>
      <c r="X743" s="912"/>
      <c r="Y743" s="912"/>
      <c r="Z743" s="912"/>
      <c r="AA743" s="912"/>
      <c r="AB743" s="912"/>
      <c r="AC743" s="913"/>
      <c r="AD743" s="167" t="s">
        <v>607</v>
      </c>
      <c r="AF743" s="166"/>
      <c r="AG743" s="911"/>
      <c r="AH743" s="912"/>
      <c r="AI743" s="912"/>
      <c r="AJ743" s="912"/>
      <c r="AK743" s="912"/>
      <c r="AL743" s="912"/>
      <c r="AM743" s="912"/>
      <c r="AN743" s="912"/>
      <c r="AO743" s="913"/>
    </row>
    <row r="744" spans="2:41" ht="3.6" customHeight="1" outlineLevel="1" x14ac:dyDescent="0.45">
      <c r="B744" s="167"/>
      <c r="J744" s="167"/>
      <c r="N744" s="161"/>
      <c r="O744" s="160"/>
      <c r="P744" s="160"/>
      <c r="Q744" s="159"/>
      <c r="R744" s="160"/>
      <c r="S744" s="160"/>
      <c r="T744" s="159"/>
      <c r="U744" s="914"/>
      <c r="V744" s="915"/>
      <c r="W744" s="915"/>
      <c r="X744" s="915"/>
      <c r="Y744" s="915"/>
      <c r="Z744" s="915"/>
      <c r="AA744" s="915"/>
      <c r="AB744" s="915"/>
      <c r="AC744" s="916"/>
      <c r="AD744" s="161"/>
      <c r="AE744" s="160"/>
      <c r="AF744" s="159"/>
      <c r="AG744" s="914"/>
      <c r="AH744" s="915"/>
      <c r="AI744" s="915"/>
      <c r="AJ744" s="915"/>
      <c r="AK744" s="915"/>
      <c r="AL744" s="915"/>
      <c r="AM744" s="915"/>
      <c r="AN744" s="915"/>
      <c r="AO744" s="916"/>
    </row>
    <row r="745" spans="2:41" ht="3.6" customHeight="1" outlineLevel="1" x14ac:dyDescent="0.45">
      <c r="B745" s="167"/>
      <c r="J745" s="167"/>
      <c r="M745" s="166"/>
      <c r="N745" s="167"/>
      <c r="Q745" s="166"/>
      <c r="R745" s="173"/>
      <c r="S745" s="172"/>
      <c r="T745" s="172"/>
      <c r="U745" s="172"/>
      <c r="V745" s="172"/>
      <c r="W745" s="172"/>
      <c r="X745" s="172"/>
      <c r="Y745" s="172"/>
      <c r="Z745" s="172"/>
      <c r="AA745" s="172"/>
      <c r="AB745" s="172"/>
      <c r="AC745" s="172"/>
      <c r="AD745" s="172"/>
      <c r="AE745" s="172"/>
      <c r="AF745" s="172"/>
      <c r="AG745" s="172"/>
      <c r="AH745" s="172"/>
      <c r="AI745" s="172"/>
      <c r="AJ745" s="172"/>
      <c r="AK745" s="172"/>
      <c r="AL745" s="172"/>
      <c r="AM745" s="172"/>
      <c r="AN745" s="172"/>
      <c r="AO745" s="171"/>
    </row>
    <row r="746" spans="2:41" ht="13.35" customHeight="1" outlineLevel="1" x14ac:dyDescent="0.45">
      <c r="B746" s="167"/>
      <c r="J746" s="167"/>
      <c r="M746" s="166"/>
      <c r="N746" s="167" t="s">
        <v>712</v>
      </c>
      <c r="Q746" s="166"/>
      <c r="R746" s="167"/>
      <c r="S746" s="919"/>
      <c r="T746" s="921"/>
      <c r="V746" s="190"/>
      <c r="W746" s="115" t="s">
        <v>76</v>
      </c>
      <c r="X746" s="190"/>
      <c r="Y746" s="115" t="s">
        <v>77</v>
      </c>
      <c r="Z746" s="190"/>
      <c r="AA746" s="115" t="s">
        <v>78</v>
      </c>
      <c r="AO746" s="166"/>
    </row>
    <row r="747" spans="2:41" ht="3.6" customHeight="1" outlineLevel="1" x14ac:dyDescent="0.45">
      <c r="B747" s="167"/>
      <c r="J747" s="167"/>
      <c r="M747" s="166"/>
      <c r="N747" s="167"/>
      <c r="Q747" s="166"/>
      <c r="R747" s="167"/>
      <c r="AO747" s="166"/>
    </row>
    <row r="748" spans="2:41" ht="3.6" customHeight="1" outlineLevel="1" x14ac:dyDescent="0.45">
      <c r="B748" s="167"/>
      <c r="J748" s="167"/>
      <c r="M748" s="166"/>
      <c r="N748" s="173"/>
      <c r="O748" s="172"/>
      <c r="P748" s="172"/>
      <c r="Q748" s="172"/>
      <c r="R748" s="987" t="str">
        <f>ASC(許可申請_2!I38)&amp;ASC(変更_3!AL68)</f>
        <v/>
      </c>
      <c r="S748" s="987" t="str">
        <f>ASC(許可申請_2!J38)&amp;ASC(変更_3!AM68)</f>
        <v/>
      </c>
      <c r="T748" s="172"/>
      <c r="U748" s="987" t="str">
        <f>ASC(許可申請_2!L38)&amp;ASC(変更_3!AO68)</f>
        <v/>
      </c>
      <c r="V748" s="173"/>
      <c r="W748" s="172"/>
      <c r="X748" s="172"/>
      <c r="Y748" s="172"/>
      <c r="Z748" s="172"/>
      <c r="AA748" s="171"/>
      <c r="AB748" s="173"/>
      <c r="AC748" s="172"/>
      <c r="AD748" s="172"/>
      <c r="AE748" s="172"/>
      <c r="AF748" s="172"/>
      <c r="AG748" s="171"/>
      <c r="AH748" s="977"/>
      <c r="AI748" s="980"/>
      <c r="AJ748" s="172"/>
      <c r="AK748" s="944"/>
      <c r="AL748" s="173"/>
      <c r="AM748" s="172"/>
      <c r="AN748" s="172"/>
      <c r="AO748" s="171"/>
    </row>
    <row r="749" spans="2:41" ht="13.35" customHeight="1" outlineLevel="1" x14ac:dyDescent="0.45">
      <c r="B749" s="167"/>
      <c r="J749" s="167"/>
      <c r="M749" s="166"/>
      <c r="N749" s="167" t="s">
        <v>711</v>
      </c>
      <c r="R749" s="985"/>
      <c r="S749" s="985"/>
      <c r="T749" s="115" t="s">
        <v>65</v>
      </c>
      <c r="U749" s="985"/>
      <c r="V749" s="167" t="s">
        <v>64</v>
      </c>
      <c r="AA749" s="166"/>
      <c r="AB749" s="167" t="s">
        <v>710</v>
      </c>
      <c r="AH749" s="978"/>
      <c r="AI749" s="981"/>
      <c r="AJ749" s="115" t="s">
        <v>65</v>
      </c>
      <c r="AK749" s="945"/>
      <c r="AL749" s="167" t="s">
        <v>64</v>
      </c>
      <c r="AO749" s="166"/>
    </row>
    <row r="750" spans="2:41" ht="3.6" customHeight="1" outlineLevel="1" x14ac:dyDescent="0.45">
      <c r="B750" s="167"/>
      <c r="J750" s="167"/>
      <c r="M750" s="166"/>
      <c r="N750" s="167"/>
      <c r="R750" s="986"/>
      <c r="S750" s="986"/>
      <c r="T750" s="160"/>
      <c r="U750" s="986"/>
      <c r="V750" s="161"/>
      <c r="W750" s="160"/>
      <c r="X750" s="160"/>
      <c r="Y750" s="160"/>
      <c r="Z750" s="160"/>
      <c r="AA750" s="159"/>
      <c r="AB750" s="161"/>
      <c r="AC750" s="160"/>
      <c r="AD750" s="160"/>
      <c r="AE750" s="160"/>
      <c r="AF750" s="160"/>
      <c r="AH750" s="979"/>
      <c r="AI750" s="982"/>
      <c r="AJ750" s="160"/>
      <c r="AK750" s="946"/>
      <c r="AL750" s="161"/>
      <c r="AM750" s="160"/>
      <c r="AN750" s="160"/>
      <c r="AO750" s="159"/>
    </row>
    <row r="751" spans="2:41" ht="3.6" customHeight="1" outlineLevel="1" x14ac:dyDescent="0.45">
      <c r="B751" s="167"/>
      <c r="J751" s="167"/>
      <c r="M751" s="166"/>
      <c r="N751" s="173"/>
      <c r="O751" s="172"/>
      <c r="P751" s="172"/>
      <c r="Q751" s="171"/>
      <c r="R751" s="977"/>
      <c r="S751" s="980"/>
      <c r="T751" s="172"/>
      <c r="U751" s="944"/>
      <c r="V751" s="173"/>
      <c r="W751" s="172"/>
      <c r="X751" s="172"/>
      <c r="Y751" s="172"/>
      <c r="Z751" s="169"/>
      <c r="AA751" s="174"/>
      <c r="AD751" s="172"/>
      <c r="AE751" s="172"/>
      <c r="AF751" s="172"/>
      <c r="AG751" s="175"/>
      <c r="AH751" s="175"/>
      <c r="AI751" s="175"/>
      <c r="AJ751" s="175"/>
      <c r="AK751" s="175"/>
      <c r="AL751" s="172"/>
      <c r="AM751" s="175"/>
      <c r="AN751" s="175"/>
      <c r="AO751" s="171"/>
    </row>
    <row r="752" spans="2:41" ht="13.35" customHeight="1" outlineLevel="1" x14ac:dyDescent="0.45">
      <c r="B752" s="167"/>
      <c r="J752" s="167"/>
      <c r="M752" s="166"/>
      <c r="N752" s="167" t="s">
        <v>709</v>
      </c>
      <c r="Q752" s="166"/>
      <c r="R752" s="978"/>
      <c r="S752" s="981"/>
      <c r="T752" s="115" t="s">
        <v>65</v>
      </c>
      <c r="U752" s="945"/>
      <c r="V752" s="167" t="s">
        <v>64</v>
      </c>
      <c r="Z752" s="169"/>
      <c r="AA752" s="168"/>
      <c r="AG752" s="169"/>
      <c r="AH752" s="169"/>
      <c r="AI752" s="169"/>
      <c r="AJ752" s="169"/>
      <c r="AK752" s="169"/>
      <c r="AM752" s="169"/>
      <c r="AN752" s="169"/>
      <c r="AO752" s="166"/>
    </row>
    <row r="753" spans="2:41" ht="3.6" customHeight="1" outlineLevel="1" x14ac:dyDescent="0.45">
      <c r="B753" s="167"/>
      <c r="J753" s="167"/>
      <c r="M753" s="166"/>
      <c r="N753" s="161"/>
      <c r="O753" s="160"/>
      <c r="P753" s="160"/>
      <c r="Q753" s="159"/>
      <c r="R753" s="979"/>
      <c r="S753" s="982"/>
      <c r="T753" s="160"/>
      <c r="U753" s="946"/>
      <c r="V753" s="161"/>
      <c r="W753" s="160"/>
      <c r="X753" s="160"/>
      <c r="Y753" s="160"/>
      <c r="Z753" s="163"/>
      <c r="AA753" s="162"/>
      <c r="AB753" s="160"/>
      <c r="AC753" s="160"/>
      <c r="AD753" s="160"/>
      <c r="AE753" s="160"/>
      <c r="AF753" s="160"/>
      <c r="AG753" s="163"/>
      <c r="AH753" s="163"/>
      <c r="AI753" s="163"/>
      <c r="AJ753" s="163"/>
      <c r="AK753" s="163"/>
      <c r="AL753" s="160"/>
      <c r="AM753" s="163"/>
      <c r="AN753" s="163"/>
      <c r="AO753" s="159"/>
    </row>
    <row r="754" spans="2:41" ht="3.6" customHeight="1" outlineLevel="1" x14ac:dyDescent="0.45">
      <c r="B754" s="167"/>
      <c r="J754" s="167"/>
      <c r="M754" s="166"/>
      <c r="N754" s="167"/>
      <c r="Q754" s="166"/>
      <c r="R754" s="983" t="str">
        <f>ASC(許可申請_2!K43)&amp;ASC(変更_3!AN72)</f>
        <v/>
      </c>
      <c r="S754" s="923"/>
      <c r="T754" s="923"/>
      <c r="U754" s="924"/>
      <c r="V754" s="1016" t="str">
        <f>ASC(許可申請_2!O43)&amp;ASC(変更_3!AR72)</f>
        <v/>
      </c>
      <c r="W754" s="913"/>
      <c r="X754" s="1016" t="str">
        <f>ASC(許可申請_2!Q43)&amp;ASC(変更_3!AT72)</f>
        <v/>
      </c>
      <c r="Y754" s="912"/>
      <c r="Z754" s="912"/>
      <c r="AA754" s="913"/>
      <c r="AB754" s="167"/>
      <c r="AO754" s="166"/>
    </row>
    <row r="755" spans="2:41" ht="13.35" customHeight="1" outlineLevel="1" x14ac:dyDescent="0.45">
      <c r="B755" s="167"/>
      <c r="J755" s="167" t="s">
        <v>756</v>
      </c>
      <c r="M755" s="166"/>
      <c r="N755" s="167" t="s">
        <v>707</v>
      </c>
      <c r="Q755" s="166"/>
      <c r="R755" s="911"/>
      <c r="S755" s="912"/>
      <c r="T755" s="912"/>
      <c r="U755" s="913"/>
      <c r="V755" s="911"/>
      <c r="W755" s="913"/>
      <c r="X755" s="911"/>
      <c r="Y755" s="912"/>
      <c r="Z755" s="912"/>
      <c r="AA755" s="913"/>
      <c r="AB755" s="191" t="s">
        <v>706</v>
      </c>
      <c r="AO755" s="166"/>
    </row>
    <row r="756" spans="2:41" ht="3.6" customHeight="1" outlineLevel="1" x14ac:dyDescent="0.45">
      <c r="B756" s="167"/>
      <c r="J756" s="167"/>
      <c r="M756" s="166"/>
      <c r="N756" s="167"/>
      <c r="Q756" s="166"/>
      <c r="R756" s="914"/>
      <c r="S756" s="915"/>
      <c r="T756" s="915"/>
      <c r="U756" s="916"/>
      <c r="V756" s="914"/>
      <c r="W756" s="916"/>
      <c r="X756" s="914"/>
      <c r="Y756" s="915"/>
      <c r="Z756" s="915"/>
      <c r="AA756" s="916"/>
      <c r="AB756" s="161"/>
      <c r="AC756" s="160"/>
      <c r="AD756" s="160"/>
      <c r="AE756" s="160"/>
      <c r="AF756" s="160"/>
      <c r="AG756" s="160"/>
      <c r="AH756" s="160"/>
      <c r="AI756" s="160"/>
      <c r="AJ756" s="160"/>
      <c r="AK756" s="160"/>
      <c r="AL756" s="160"/>
      <c r="AM756" s="160"/>
      <c r="AN756" s="160"/>
      <c r="AO756" s="159"/>
    </row>
    <row r="757" spans="2:41" ht="3.6" customHeight="1" outlineLevel="1" x14ac:dyDescent="0.45">
      <c r="B757" s="167"/>
      <c r="J757" s="167"/>
      <c r="M757" s="166"/>
      <c r="N757" s="173"/>
      <c r="O757" s="172"/>
      <c r="P757" s="172"/>
      <c r="Q757" s="172"/>
      <c r="R757" s="173"/>
      <c r="S757" s="172"/>
      <c r="T757" s="172"/>
      <c r="U757" s="172"/>
      <c r="V757" s="172"/>
      <c r="W757" s="172"/>
      <c r="X757" s="172"/>
      <c r="Y757" s="172"/>
      <c r="Z757" s="172"/>
      <c r="AA757" s="171"/>
      <c r="AB757" s="173"/>
      <c r="AI757" s="166"/>
      <c r="AJ757" s="173"/>
      <c r="AK757" s="172"/>
      <c r="AL757" s="172"/>
      <c r="AM757" s="172"/>
      <c r="AN757" s="172"/>
      <c r="AO757" s="171"/>
    </row>
    <row r="758" spans="2:41" ht="13.35" customHeight="1" outlineLevel="1" x14ac:dyDescent="0.45">
      <c r="B758" s="167"/>
      <c r="J758" s="167"/>
      <c r="M758" s="166"/>
      <c r="N758" s="167" t="s">
        <v>705</v>
      </c>
      <c r="R758" s="167"/>
      <c r="S758" s="1023" t="str">
        <f>許可申請_2!I45&amp;変更_3!AL74</f>
        <v/>
      </c>
      <c r="T758" s="918"/>
      <c r="V758" s="665" t="str">
        <f>ASC(許可申請_2!K45)&amp;ASC(変更_3!AN74)</f>
        <v/>
      </c>
      <c r="W758" s="115" t="s">
        <v>76</v>
      </c>
      <c r="X758" s="665" t="str">
        <f>ASC(許可申請_2!M45)&amp;ASC(変更_3!AP74)</f>
        <v/>
      </c>
      <c r="Y758" s="115" t="s">
        <v>77</v>
      </c>
      <c r="Z758" s="665" t="str">
        <f>ASC(許可申請_2!O45)&amp;ASC(変更_3!AR74)</f>
        <v/>
      </c>
      <c r="AA758" s="115" t="s">
        <v>78</v>
      </c>
      <c r="AB758" s="167" t="s">
        <v>704</v>
      </c>
      <c r="AI758" s="166"/>
      <c r="AJ758" s="167"/>
      <c r="AK758" s="919"/>
      <c r="AL758" s="920"/>
      <c r="AM758" s="920"/>
      <c r="AN758" s="920"/>
      <c r="AO758" s="921"/>
    </row>
    <row r="759" spans="2:41" ht="3.6" customHeight="1" outlineLevel="1" x14ac:dyDescent="0.45">
      <c r="B759" s="167"/>
      <c r="J759" s="167"/>
      <c r="M759" s="166"/>
      <c r="N759" s="167"/>
      <c r="R759" s="161"/>
      <c r="S759" s="160"/>
      <c r="T759" s="160"/>
      <c r="U759" s="160"/>
      <c r="V759" s="160"/>
      <c r="W759" s="160"/>
      <c r="X759" s="160"/>
      <c r="Y759" s="160"/>
      <c r="Z759" s="160"/>
      <c r="AA759" s="159"/>
      <c r="AB759" s="161"/>
      <c r="AC759" s="160"/>
      <c r="AD759" s="160"/>
      <c r="AE759" s="160"/>
      <c r="AF759" s="160"/>
      <c r="AG759" s="160"/>
      <c r="AH759" s="160"/>
      <c r="AI759" s="159"/>
      <c r="AJ759" s="161"/>
      <c r="AK759" s="160"/>
      <c r="AL759" s="160"/>
      <c r="AM759" s="160"/>
      <c r="AN759" s="160"/>
      <c r="AO759" s="159"/>
    </row>
    <row r="760" spans="2:41" ht="3.6" customHeight="1" outlineLevel="1" x14ac:dyDescent="0.45">
      <c r="B760" s="167"/>
      <c r="J760" s="167"/>
      <c r="M760" s="166"/>
      <c r="N760" s="173"/>
      <c r="O760" s="172"/>
      <c r="P760" s="172"/>
      <c r="Q760" s="171"/>
      <c r="R760" s="922" t="str">
        <f>IF(OR(許可申請_2!T42="☑",変更_3!AW71="☑"),"研修中","")</f>
        <v/>
      </c>
      <c r="S760" s="923"/>
      <c r="T760" s="923"/>
      <c r="U760" s="923"/>
      <c r="V760" s="923"/>
      <c r="W760" s="923"/>
      <c r="X760" s="923"/>
      <c r="Y760" s="923"/>
      <c r="Z760" s="923"/>
      <c r="AA760" s="923"/>
      <c r="AB760" s="923"/>
      <c r="AC760" s="923"/>
      <c r="AD760" s="923"/>
      <c r="AE760" s="923"/>
      <c r="AF760" s="923"/>
      <c r="AG760" s="923"/>
      <c r="AH760" s="923"/>
      <c r="AI760" s="923"/>
      <c r="AJ760" s="923"/>
      <c r="AK760" s="923"/>
      <c r="AL760" s="923"/>
      <c r="AM760" s="923"/>
      <c r="AN760" s="923"/>
      <c r="AO760" s="924"/>
    </row>
    <row r="761" spans="2:41" ht="13.35" customHeight="1" outlineLevel="1" x14ac:dyDescent="0.45">
      <c r="B761" s="167"/>
      <c r="J761" s="167"/>
      <c r="M761" s="166"/>
      <c r="N761" s="167" t="s">
        <v>703</v>
      </c>
      <c r="Q761" s="166"/>
      <c r="R761" s="911"/>
      <c r="S761" s="912"/>
      <c r="T761" s="912"/>
      <c r="U761" s="912"/>
      <c r="V761" s="912"/>
      <c r="W761" s="912"/>
      <c r="X761" s="912"/>
      <c r="Y761" s="912"/>
      <c r="Z761" s="912"/>
      <c r="AA761" s="912"/>
      <c r="AB761" s="912"/>
      <c r="AC761" s="912"/>
      <c r="AD761" s="912"/>
      <c r="AE761" s="912"/>
      <c r="AF761" s="912"/>
      <c r="AG761" s="912"/>
      <c r="AH761" s="912"/>
      <c r="AI761" s="912"/>
      <c r="AJ761" s="912"/>
      <c r="AK761" s="912"/>
      <c r="AL761" s="912"/>
      <c r="AM761" s="912"/>
      <c r="AN761" s="912"/>
      <c r="AO761" s="913"/>
    </row>
    <row r="762" spans="2:41" ht="3.6" customHeight="1" outlineLevel="1" x14ac:dyDescent="0.45">
      <c r="B762" s="167"/>
      <c r="J762" s="167"/>
      <c r="M762" s="166"/>
      <c r="N762" s="161"/>
      <c r="O762" s="160"/>
      <c r="P762" s="160"/>
      <c r="Q762" s="159"/>
      <c r="R762" s="914"/>
      <c r="S762" s="915"/>
      <c r="T762" s="915"/>
      <c r="U762" s="915"/>
      <c r="V762" s="915"/>
      <c r="W762" s="915"/>
      <c r="X762" s="915"/>
      <c r="Y762" s="915"/>
      <c r="Z762" s="915"/>
      <c r="AA762" s="915"/>
      <c r="AB762" s="915"/>
      <c r="AC762" s="915"/>
      <c r="AD762" s="915"/>
      <c r="AE762" s="915"/>
      <c r="AF762" s="915"/>
      <c r="AG762" s="915"/>
      <c r="AH762" s="915"/>
      <c r="AI762" s="915"/>
      <c r="AJ762" s="915"/>
      <c r="AK762" s="915"/>
      <c r="AL762" s="915"/>
      <c r="AM762" s="915"/>
      <c r="AN762" s="915"/>
      <c r="AO762" s="916"/>
    </row>
    <row r="763" spans="2:41" ht="3.6" customHeight="1" outlineLevel="1" x14ac:dyDescent="0.45">
      <c r="B763" s="167"/>
      <c r="J763" s="167"/>
      <c r="M763" s="166"/>
      <c r="N763" s="173"/>
      <c r="O763" s="172"/>
      <c r="P763" s="172"/>
      <c r="Q763" s="171"/>
      <c r="R763" s="167"/>
      <c r="W763" s="166"/>
      <c r="X763" s="167"/>
      <c r="AB763" s="166"/>
      <c r="AC763" s="925"/>
      <c r="AD763" s="926"/>
      <c r="AE763" s="926"/>
      <c r="AF763" s="926"/>
      <c r="AG763" s="926"/>
      <c r="AH763" s="926"/>
      <c r="AI763" s="926"/>
      <c r="AJ763" s="926"/>
      <c r="AK763" s="926"/>
      <c r="AL763" s="926"/>
      <c r="AM763" s="926"/>
      <c r="AN763" s="926"/>
      <c r="AO763" s="927"/>
    </row>
    <row r="764" spans="2:41" ht="13.35" customHeight="1" outlineLevel="1" x14ac:dyDescent="0.45">
      <c r="B764" s="167"/>
      <c r="J764" s="167"/>
      <c r="M764" s="166"/>
      <c r="N764" s="167" t="s">
        <v>702</v>
      </c>
      <c r="Q764" s="166"/>
      <c r="R764" s="167"/>
      <c r="S764" s="189" t="s">
        <v>651</v>
      </c>
      <c r="T764" s="115" t="s">
        <v>105</v>
      </c>
      <c r="W764" s="166"/>
      <c r="X764" s="167" t="s">
        <v>701</v>
      </c>
      <c r="AB764" s="166"/>
      <c r="AC764" s="928"/>
      <c r="AD764" s="929"/>
      <c r="AE764" s="929"/>
      <c r="AF764" s="929"/>
      <c r="AG764" s="929"/>
      <c r="AH764" s="929"/>
      <c r="AI764" s="929"/>
      <c r="AJ764" s="929"/>
      <c r="AK764" s="929"/>
      <c r="AL764" s="929"/>
      <c r="AM764" s="929"/>
      <c r="AN764" s="929"/>
      <c r="AO764" s="930"/>
    </row>
    <row r="765" spans="2:41" ht="3.6" customHeight="1" outlineLevel="1" x14ac:dyDescent="0.45">
      <c r="B765" s="167"/>
      <c r="J765" s="167"/>
      <c r="M765" s="166"/>
      <c r="N765" s="161"/>
      <c r="O765" s="160"/>
      <c r="P765" s="160"/>
      <c r="Q765" s="159"/>
      <c r="R765" s="161"/>
      <c r="S765" s="160"/>
      <c r="T765" s="160"/>
      <c r="U765" s="160"/>
      <c r="V765" s="160"/>
      <c r="W765" s="159"/>
      <c r="X765" s="161"/>
      <c r="Y765" s="160"/>
      <c r="Z765" s="160"/>
      <c r="AA765" s="160"/>
      <c r="AB765" s="159"/>
      <c r="AC765" s="931"/>
      <c r="AD765" s="932"/>
      <c r="AE765" s="932"/>
      <c r="AF765" s="932"/>
      <c r="AG765" s="932"/>
      <c r="AH765" s="932"/>
      <c r="AI765" s="932"/>
      <c r="AJ765" s="932"/>
      <c r="AK765" s="932"/>
      <c r="AL765" s="932"/>
      <c r="AM765" s="932"/>
      <c r="AN765" s="932"/>
      <c r="AO765" s="933"/>
    </row>
    <row r="766" spans="2:41" ht="3.6" customHeight="1" outlineLevel="1" x14ac:dyDescent="0.45">
      <c r="B766" s="167"/>
      <c r="J766" s="167"/>
      <c r="M766" s="166"/>
      <c r="N766" s="173"/>
      <c r="O766" s="172"/>
      <c r="P766" s="172"/>
      <c r="Q766" s="171"/>
      <c r="R766" s="173"/>
      <c r="S766" s="172"/>
      <c r="T766" s="172"/>
      <c r="U766" s="172"/>
      <c r="V766" s="172"/>
      <c r="W766" s="172"/>
      <c r="X766" s="172"/>
      <c r="Y766" s="172"/>
      <c r="Z766" s="172"/>
      <c r="AA766" s="171"/>
      <c r="AB766" s="173"/>
      <c r="AC766" s="172"/>
      <c r="AD766" s="172"/>
      <c r="AE766" s="171"/>
      <c r="AF766" s="173"/>
      <c r="AG766" s="172"/>
      <c r="AH766" s="172"/>
      <c r="AI766" s="172"/>
      <c r="AJ766" s="172"/>
      <c r="AK766" s="172"/>
      <c r="AL766" s="172"/>
      <c r="AM766" s="172"/>
      <c r="AN766" s="172"/>
      <c r="AO766" s="171"/>
    </row>
    <row r="767" spans="2:41" ht="13.35" customHeight="1" outlineLevel="1" x14ac:dyDescent="0.45">
      <c r="B767" s="167"/>
      <c r="J767" s="167"/>
      <c r="M767" s="166"/>
      <c r="N767" s="167" t="s">
        <v>700</v>
      </c>
      <c r="Q767" s="166"/>
      <c r="R767" s="167"/>
      <c r="S767" s="919"/>
      <c r="T767" s="921"/>
      <c r="V767" s="190"/>
      <c r="W767" s="115" t="s">
        <v>76</v>
      </c>
      <c r="X767" s="190"/>
      <c r="Y767" s="115" t="s">
        <v>77</v>
      </c>
      <c r="Z767" s="190"/>
      <c r="AA767" s="115" t="s">
        <v>78</v>
      </c>
      <c r="AB767" s="167" t="s">
        <v>699</v>
      </c>
      <c r="AE767" s="166"/>
      <c r="AF767" s="167"/>
      <c r="AG767" s="919"/>
      <c r="AH767" s="921"/>
      <c r="AJ767" s="190"/>
      <c r="AK767" s="115" t="s">
        <v>76</v>
      </c>
      <c r="AL767" s="190"/>
      <c r="AM767" s="115" t="s">
        <v>77</v>
      </c>
      <c r="AN767" s="190"/>
      <c r="AO767" s="166" t="s">
        <v>78</v>
      </c>
    </row>
    <row r="768" spans="2:41" ht="3.6" customHeight="1" outlineLevel="1" x14ac:dyDescent="0.45">
      <c r="B768" s="167"/>
      <c r="J768" s="167"/>
      <c r="M768" s="166"/>
      <c r="N768" s="161"/>
      <c r="O768" s="160"/>
      <c r="P768" s="160"/>
      <c r="Q768" s="159"/>
      <c r="R768" s="161"/>
      <c r="S768" s="160"/>
      <c r="T768" s="160"/>
      <c r="U768" s="160"/>
      <c r="V768" s="160"/>
      <c r="W768" s="160"/>
      <c r="X768" s="160"/>
      <c r="Y768" s="160"/>
      <c r="Z768" s="160"/>
      <c r="AA768" s="159"/>
      <c r="AB768" s="161"/>
      <c r="AC768" s="160"/>
      <c r="AD768" s="160"/>
      <c r="AE768" s="159"/>
      <c r="AF768" s="161"/>
      <c r="AG768" s="160"/>
      <c r="AH768" s="160"/>
      <c r="AI768" s="160"/>
      <c r="AJ768" s="160"/>
      <c r="AK768" s="160"/>
      <c r="AL768" s="160"/>
      <c r="AM768" s="160"/>
      <c r="AN768" s="160"/>
      <c r="AO768" s="159"/>
    </row>
    <row r="769" spans="2:41" ht="3.6" customHeight="1" outlineLevel="1" x14ac:dyDescent="0.45">
      <c r="B769" s="167"/>
      <c r="J769" s="167"/>
      <c r="M769" s="166"/>
      <c r="N769" s="173"/>
      <c r="O769" s="172"/>
      <c r="P769" s="172"/>
      <c r="Q769" s="171"/>
      <c r="R769" s="925"/>
      <c r="S769" s="926"/>
      <c r="T769" s="926"/>
      <c r="U769" s="926"/>
      <c r="V769" s="926"/>
      <c r="W769" s="926"/>
      <c r="X769" s="926"/>
      <c r="Y769" s="926"/>
      <c r="Z769" s="926"/>
      <c r="AA769" s="926"/>
      <c r="AB769" s="926"/>
      <c r="AC769" s="926"/>
      <c r="AD769" s="926"/>
      <c r="AE769" s="926"/>
      <c r="AF769" s="926"/>
      <c r="AG769" s="926"/>
      <c r="AH769" s="926"/>
      <c r="AI769" s="926"/>
      <c r="AJ769" s="926"/>
      <c r="AK769" s="926"/>
      <c r="AL769" s="926"/>
      <c r="AM769" s="926"/>
      <c r="AN769" s="926"/>
      <c r="AO769" s="927"/>
    </row>
    <row r="770" spans="2:41" ht="13.35" customHeight="1" outlineLevel="1" x14ac:dyDescent="0.45">
      <c r="B770" s="167"/>
      <c r="J770" s="167"/>
      <c r="M770" s="166"/>
      <c r="N770" s="167" t="s">
        <v>698</v>
      </c>
      <c r="Q770" s="166"/>
      <c r="R770" s="928"/>
      <c r="S770" s="929"/>
      <c r="T770" s="929"/>
      <c r="U770" s="929"/>
      <c r="V770" s="929"/>
      <c r="W770" s="929"/>
      <c r="X770" s="929"/>
      <c r="Y770" s="929"/>
      <c r="Z770" s="929"/>
      <c r="AA770" s="929"/>
      <c r="AB770" s="929"/>
      <c r="AC770" s="929"/>
      <c r="AD770" s="929"/>
      <c r="AE770" s="929"/>
      <c r="AF770" s="929"/>
      <c r="AG770" s="929"/>
      <c r="AH770" s="929"/>
      <c r="AI770" s="929"/>
      <c r="AJ770" s="929"/>
      <c r="AK770" s="929"/>
      <c r="AL770" s="929"/>
      <c r="AM770" s="929"/>
      <c r="AN770" s="929"/>
      <c r="AO770" s="930"/>
    </row>
    <row r="771" spans="2:41" ht="3.6" customHeight="1" outlineLevel="1" x14ac:dyDescent="0.45">
      <c r="B771" s="167"/>
      <c r="J771" s="167"/>
      <c r="M771" s="166"/>
      <c r="N771" s="167"/>
      <c r="Q771" s="166"/>
      <c r="R771" s="931"/>
      <c r="S771" s="932"/>
      <c r="T771" s="932"/>
      <c r="U771" s="932"/>
      <c r="V771" s="932"/>
      <c r="W771" s="932"/>
      <c r="X771" s="932"/>
      <c r="Y771" s="932"/>
      <c r="Z771" s="932"/>
      <c r="AA771" s="932"/>
      <c r="AB771" s="932"/>
      <c r="AC771" s="932"/>
      <c r="AD771" s="932"/>
      <c r="AE771" s="932"/>
      <c r="AF771" s="932"/>
      <c r="AG771" s="932"/>
      <c r="AH771" s="932"/>
      <c r="AI771" s="932"/>
      <c r="AJ771" s="932"/>
      <c r="AK771" s="932"/>
      <c r="AL771" s="932"/>
      <c r="AM771" s="932"/>
      <c r="AN771" s="932"/>
      <c r="AO771" s="933"/>
    </row>
    <row r="772" spans="2:41" ht="3.6" customHeight="1" outlineLevel="1" x14ac:dyDescent="0.45">
      <c r="B772" s="167"/>
      <c r="J772" s="167"/>
      <c r="N772" s="173"/>
      <c r="O772" s="172"/>
      <c r="P772" s="172"/>
      <c r="Q772" s="171"/>
      <c r="R772" s="172"/>
      <c r="S772" s="172"/>
      <c r="T772" s="172"/>
      <c r="U772" s="172"/>
      <c r="X772" s="175"/>
      <c r="Y772" s="176"/>
      <c r="Z772" s="175"/>
      <c r="AA772" s="175"/>
      <c r="AB772" s="175"/>
      <c r="AC772" s="175"/>
      <c r="AD772" s="176"/>
      <c r="AE772" s="175"/>
      <c r="AF772" s="172"/>
      <c r="AG772" s="172"/>
      <c r="AH772" s="947"/>
      <c r="AI772" s="948"/>
      <c r="AJ772" s="948"/>
      <c r="AK772" s="948"/>
      <c r="AL772" s="948"/>
      <c r="AM772" s="948"/>
      <c r="AN772" s="948"/>
      <c r="AO772" s="949"/>
    </row>
    <row r="773" spans="2:41" ht="13.35" customHeight="1" outlineLevel="1" x14ac:dyDescent="0.45">
      <c r="B773" s="167"/>
      <c r="J773" s="167"/>
      <c r="N773" s="167" t="s">
        <v>697</v>
      </c>
      <c r="Q773" s="166"/>
      <c r="R773" s="115" t="s">
        <v>696</v>
      </c>
      <c r="X773" s="169"/>
      <c r="Y773" s="170"/>
      <c r="Z773" s="189" t="s">
        <v>651</v>
      </c>
      <c r="AA773" s="115" t="s">
        <v>695</v>
      </c>
      <c r="AB773" s="169"/>
      <c r="AC773" s="169"/>
      <c r="AD773" s="170" t="s">
        <v>694</v>
      </c>
      <c r="AE773" s="169"/>
      <c r="AH773" s="950"/>
      <c r="AI773" s="951"/>
      <c r="AJ773" s="951"/>
      <c r="AK773" s="951"/>
      <c r="AL773" s="951"/>
      <c r="AM773" s="951"/>
      <c r="AN773" s="951"/>
      <c r="AO773" s="952"/>
    </row>
    <row r="774" spans="2:41" ht="3.6" customHeight="1" outlineLevel="1" x14ac:dyDescent="0.45">
      <c r="B774" s="167"/>
      <c r="J774" s="167"/>
      <c r="N774" s="167"/>
      <c r="Q774" s="166"/>
      <c r="R774" s="160"/>
      <c r="S774" s="160"/>
      <c r="T774" s="160"/>
      <c r="U774" s="160"/>
      <c r="X774" s="163"/>
      <c r="Y774" s="164"/>
      <c r="Z774" s="163"/>
      <c r="AA774" s="163"/>
      <c r="AB774" s="163"/>
      <c r="AC774" s="163"/>
      <c r="AD774" s="164"/>
      <c r="AE774" s="163"/>
      <c r="AF774" s="160"/>
      <c r="AG774" s="160"/>
      <c r="AH774" s="953"/>
      <c r="AI774" s="954"/>
      <c r="AJ774" s="954"/>
      <c r="AK774" s="954"/>
      <c r="AL774" s="954"/>
      <c r="AM774" s="954"/>
      <c r="AN774" s="954"/>
      <c r="AO774" s="955"/>
    </row>
    <row r="775" spans="2:41" ht="3.6" customHeight="1" outlineLevel="1" x14ac:dyDescent="0.45">
      <c r="B775" s="167"/>
      <c r="J775" s="167"/>
      <c r="N775" s="167"/>
      <c r="Q775" s="166"/>
      <c r="R775" s="172"/>
      <c r="S775" s="172"/>
      <c r="T775" s="172"/>
      <c r="U775" s="172"/>
      <c r="V775" s="944"/>
      <c r="W775" s="956"/>
      <c r="X775" s="956"/>
      <c r="Y775" s="956"/>
      <c r="Z775" s="956"/>
      <c r="AA775" s="956"/>
      <c r="AB775" s="956"/>
      <c r="AC775" s="956"/>
      <c r="AD775" s="956"/>
      <c r="AE775" s="956"/>
      <c r="AF775" s="956"/>
      <c r="AG775" s="956"/>
      <c r="AH775" s="956"/>
      <c r="AI775" s="956"/>
      <c r="AJ775" s="956"/>
      <c r="AK775" s="956"/>
      <c r="AL775" s="956"/>
      <c r="AM775" s="956"/>
      <c r="AN775" s="956"/>
      <c r="AO775" s="957"/>
    </row>
    <row r="776" spans="2:41" ht="13.35" customHeight="1" outlineLevel="1" x14ac:dyDescent="0.45">
      <c r="B776" s="167"/>
      <c r="J776" s="167"/>
      <c r="N776" s="167" t="s">
        <v>693</v>
      </c>
      <c r="Q776" s="166"/>
      <c r="R776" s="115" t="s">
        <v>692</v>
      </c>
      <c r="V776" s="945"/>
      <c r="W776" s="958"/>
      <c r="X776" s="958"/>
      <c r="Y776" s="958"/>
      <c r="Z776" s="958"/>
      <c r="AA776" s="958"/>
      <c r="AB776" s="958"/>
      <c r="AC776" s="958"/>
      <c r="AD776" s="958"/>
      <c r="AE776" s="958"/>
      <c r="AF776" s="958"/>
      <c r="AG776" s="958"/>
      <c r="AH776" s="958"/>
      <c r="AI776" s="958"/>
      <c r="AJ776" s="958"/>
      <c r="AK776" s="958"/>
      <c r="AL776" s="958"/>
      <c r="AM776" s="958"/>
      <c r="AN776" s="958"/>
      <c r="AO776" s="959"/>
    </row>
    <row r="777" spans="2:41" ht="3.6" customHeight="1" outlineLevel="1" x14ac:dyDescent="0.45">
      <c r="B777" s="167"/>
      <c r="J777" s="167"/>
      <c r="N777" s="167"/>
      <c r="Q777" s="166"/>
      <c r="V777" s="946"/>
      <c r="W777" s="960"/>
      <c r="X777" s="960"/>
      <c r="Y777" s="960"/>
      <c r="Z777" s="960"/>
      <c r="AA777" s="960"/>
      <c r="AB777" s="960"/>
      <c r="AC777" s="960"/>
      <c r="AD777" s="960"/>
      <c r="AE777" s="960"/>
      <c r="AF777" s="960"/>
      <c r="AG777" s="960"/>
      <c r="AH777" s="960"/>
      <c r="AI777" s="960"/>
      <c r="AJ777" s="960"/>
      <c r="AK777" s="960"/>
      <c r="AL777" s="960"/>
      <c r="AM777" s="960"/>
      <c r="AN777" s="960"/>
      <c r="AO777" s="961"/>
    </row>
    <row r="778" spans="2:41" ht="3.6" customHeight="1" outlineLevel="1" x14ac:dyDescent="0.45">
      <c r="B778" s="167"/>
      <c r="J778" s="167"/>
      <c r="N778" s="167"/>
      <c r="R778" s="173"/>
      <c r="S778" s="172"/>
      <c r="T778" s="172"/>
      <c r="U778" s="171"/>
      <c r="X778" s="166"/>
      <c r="Y778" s="925"/>
      <c r="Z778" s="926"/>
      <c r="AA778" s="927"/>
      <c r="AB778" s="171"/>
      <c r="AC778" s="925"/>
      <c r="AD778" s="926"/>
      <c r="AE778" s="927"/>
      <c r="AF778" s="167"/>
      <c r="AH778" s="166"/>
      <c r="AI778" s="925"/>
      <c r="AJ778" s="926"/>
      <c r="AK778" s="926"/>
      <c r="AL778" s="926"/>
      <c r="AM778" s="926"/>
      <c r="AN778" s="926"/>
      <c r="AO778" s="927"/>
    </row>
    <row r="779" spans="2:41" ht="13.35" customHeight="1" outlineLevel="1" x14ac:dyDescent="0.45">
      <c r="B779" s="167"/>
      <c r="J779" s="167"/>
      <c r="N779" s="167"/>
      <c r="R779" s="167"/>
      <c r="U779" s="166"/>
      <c r="V779" s="115" t="s">
        <v>612</v>
      </c>
      <c r="X779" s="166"/>
      <c r="Y779" s="928"/>
      <c r="Z779" s="929"/>
      <c r="AA779" s="930"/>
      <c r="AB779" s="555" t="s">
        <v>611</v>
      </c>
      <c r="AC779" s="928"/>
      <c r="AD779" s="929"/>
      <c r="AE779" s="930"/>
      <c r="AF779" s="167" t="s">
        <v>610</v>
      </c>
      <c r="AH779" s="166"/>
      <c r="AI779" s="928"/>
      <c r="AJ779" s="929"/>
      <c r="AK779" s="929"/>
      <c r="AL779" s="929"/>
      <c r="AM779" s="929"/>
      <c r="AN779" s="929"/>
      <c r="AO779" s="930"/>
    </row>
    <row r="780" spans="2:41" ht="3.6" customHeight="1" outlineLevel="1" x14ac:dyDescent="0.45">
      <c r="B780" s="167"/>
      <c r="J780" s="167"/>
      <c r="N780" s="167"/>
      <c r="R780" s="167"/>
      <c r="U780" s="166"/>
      <c r="V780" s="160"/>
      <c r="W780" s="160"/>
      <c r="X780" s="159"/>
      <c r="Y780" s="931"/>
      <c r="Z780" s="932"/>
      <c r="AA780" s="933"/>
      <c r="AB780" s="159"/>
      <c r="AC780" s="931"/>
      <c r="AD780" s="932"/>
      <c r="AE780" s="933"/>
      <c r="AF780" s="161"/>
      <c r="AG780" s="160"/>
      <c r="AH780" s="159"/>
      <c r="AI780" s="931"/>
      <c r="AJ780" s="932"/>
      <c r="AK780" s="932"/>
      <c r="AL780" s="932"/>
      <c r="AM780" s="932"/>
      <c r="AN780" s="932"/>
      <c r="AO780" s="933"/>
    </row>
    <row r="781" spans="2:41" ht="3.6" customHeight="1" outlineLevel="1" x14ac:dyDescent="0.45">
      <c r="B781" s="167"/>
      <c r="J781" s="167"/>
      <c r="N781" s="167"/>
      <c r="R781" s="167"/>
      <c r="U781" s="166"/>
      <c r="V781" s="172"/>
      <c r="W781" s="172"/>
      <c r="X781" s="171"/>
      <c r="Y781" s="925"/>
      <c r="Z781" s="926"/>
      <c r="AA781" s="926"/>
      <c r="AB781" s="926"/>
      <c r="AC781" s="926"/>
      <c r="AD781" s="926"/>
      <c r="AE781" s="927"/>
      <c r="AF781" s="173"/>
      <c r="AG781" s="172"/>
      <c r="AH781" s="171"/>
      <c r="AI781" s="925"/>
      <c r="AJ781" s="926"/>
      <c r="AK781" s="926"/>
      <c r="AL781" s="926"/>
      <c r="AM781" s="926"/>
      <c r="AN781" s="926"/>
      <c r="AO781" s="927"/>
    </row>
    <row r="782" spans="2:41" ht="13.35" customHeight="1" outlineLevel="1" x14ac:dyDescent="0.45">
      <c r="B782" s="167"/>
      <c r="J782" s="167"/>
      <c r="N782" s="167"/>
      <c r="R782" s="167" t="s">
        <v>691</v>
      </c>
      <c r="U782" s="166"/>
      <c r="V782" s="115" t="s">
        <v>609</v>
      </c>
      <c r="X782" s="166"/>
      <c r="Y782" s="928"/>
      <c r="Z782" s="929"/>
      <c r="AA782" s="929"/>
      <c r="AB782" s="929"/>
      <c r="AC782" s="929"/>
      <c r="AD782" s="929"/>
      <c r="AE782" s="930"/>
      <c r="AF782" s="167" t="s">
        <v>8536</v>
      </c>
      <c r="AH782" s="166"/>
      <c r="AI782" s="928"/>
      <c r="AJ782" s="929"/>
      <c r="AK782" s="929"/>
      <c r="AL782" s="929"/>
      <c r="AM782" s="929"/>
      <c r="AN782" s="929"/>
      <c r="AO782" s="930"/>
    </row>
    <row r="783" spans="2:41" ht="3.6" customHeight="1" outlineLevel="1" x14ac:dyDescent="0.45">
      <c r="B783" s="167"/>
      <c r="J783" s="167"/>
      <c r="N783" s="167"/>
      <c r="R783" s="167"/>
      <c r="U783" s="166"/>
      <c r="V783" s="160"/>
      <c r="W783" s="160"/>
      <c r="X783" s="159"/>
      <c r="Y783" s="931"/>
      <c r="Z783" s="932"/>
      <c r="AA783" s="932"/>
      <c r="AB783" s="932"/>
      <c r="AC783" s="932"/>
      <c r="AD783" s="932"/>
      <c r="AE783" s="933"/>
      <c r="AF783" s="161"/>
      <c r="AG783" s="160"/>
      <c r="AH783" s="159"/>
      <c r="AI783" s="931"/>
      <c r="AJ783" s="932"/>
      <c r="AK783" s="932"/>
      <c r="AL783" s="932"/>
      <c r="AM783" s="932"/>
      <c r="AN783" s="932"/>
      <c r="AO783" s="933"/>
    </row>
    <row r="784" spans="2:41" ht="3.6" customHeight="1" outlineLevel="1" x14ac:dyDescent="0.45">
      <c r="B784" s="167"/>
      <c r="J784" s="167"/>
      <c r="N784" s="167"/>
      <c r="R784" s="167"/>
      <c r="U784" s="166"/>
      <c r="V784" s="172"/>
      <c r="W784" s="172"/>
      <c r="X784" s="171"/>
      <c r="Y784" s="925"/>
      <c r="Z784" s="926"/>
      <c r="AA784" s="926"/>
      <c r="AB784" s="926"/>
      <c r="AC784" s="926"/>
      <c r="AD784" s="926"/>
      <c r="AE784" s="927"/>
      <c r="AF784" s="173"/>
      <c r="AG784" s="172"/>
      <c r="AH784" s="171"/>
      <c r="AI784" s="925"/>
      <c r="AJ784" s="926"/>
      <c r="AK784" s="926"/>
      <c r="AL784" s="926"/>
      <c r="AM784" s="926"/>
      <c r="AN784" s="926"/>
      <c r="AO784" s="927"/>
    </row>
    <row r="785" spans="2:41" ht="13.35" customHeight="1" outlineLevel="1" x14ac:dyDescent="0.45">
      <c r="B785" s="167"/>
      <c r="J785" s="167"/>
      <c r="N785" s="167"/>
      <c r="R785" s="167"/>
      <c r="U785" s="166"/>
      <c r="V785" s="115" t="s">
        <v>608</v>
      </c>
      <c r="X785" s="166"/>
      <c r="Y785" s="928"/>
      <c r="Z785" s="929"/>
      <c r="AA785" s="929"/>
      <c r="AB785" s="929"/>
      <c r="AC785" s="929"/>
      <c r="AD785" s="929"/>
      <c r="AE785" s="930"/>
      <c r="AF785" s="167" t="s">
        <v>607</v>
      </c>
      <c r="AH785" s="166"/>
      <c r="AI785" s="928"/>
      <c r="AJ785" s="929"/>
      <c r="AK785" s="929"/>
      <c r="AL785" s="929"/>
      <c r="AM785" s="929"/>
      <c r="AN785" s="929"/>
      <c r="AO785" s="930"/>
    </row>
    <row r="786" spans="2:41" ht="3.6" customHeight="1" outlineLevel="1" x14ac:dyDescent="0.45">
      <c r="B786" s="167"/>
      <c r="J786" s="161"/>
      <c r="K786" s="160"/>
      <c r="L786" s="160"/>
      <c r="M786" s="160"/>
      <c r="N786" s="161"/>
      <c r="O786" s="160"/>
      <c r="P786" s="160"/>
      <c r="Q786" s="160"/>
      <c r="R786" s="161"/>
      <c r="S786" s="160"/>
      <c r="T786" s="160"/>
      <c r="U786" s="159"/>
      <c r="V786" s="160"/>
      <c r="W786" s="160"/>
      <c r="X786" s="159"/>
      <c r="Y786" s="931"/>
      <c r="Z786" s="932"/>
      <c r="AA786" s="932"/>
      <c r="AB786" s="932"/>
      <c r="AC786" s="932"/>
      <c r="AD786" s="932"/>
      <c r="AE786" s="933"/>
      <c r="AF786" s="161"/>
      <c r="AG786" s="160"/>
      <c r="AH786" s="159"/>
      <c r="AI786" s="931"/>
      <c r="AJ786" s="932"/>
      <c r="AK786" s="932"/>
      <c r="AL786" s="932"/>
      <c r="AM786" s="932"/>
      <c r="AN786" s="932"/>
      <c r="AO786" s="933"/>
    </row>
    <row r="787" spans="2:41" ht="3.6" customHeight="1" outlineLevel="1" x14ac:dyDescent="0.45">
      <c r="B787" s="167"/>
      <c r="J787" s="173"/>
      <c r="K787" s="172"/>
      <c r="L787" s="172"/>
      <c r="M787" s="171"/>
      <c r="N787" s="173"/>
      <c r="O787" s="172"/>
      <c r="P787" s="172"/>
      <c r="Q787" s="171"/>
      <c r="R787" s="173"/>
      <c r="S787" s="172"/>
      <c r="T787" s="172"/>
      <c r="U787" s="172"/>
      <c r="V787" s="172"/>
      <c r="W787" s="172"/>
      <c r="X787" s="172"/>
      <c r="Y787" s="172"/>
      <c r="Z787" s="172"/>
      <c r="AA787" s="171"/>
      <c r="AB787" s="173"/>
      <c r="AC787" s="172"/>
      <c r="AD787" s="172"/>
      <c r="AE787" s="171"/>
      <c r="AF787" s="172"/>
      <c r="AG787" s="172"/>
      <c r="AH787" s="172"/>
      <c r="AI787" s="172"/>
      <c r="AJ787" s="172"/>
      <c r="AK787" s="172"/>
      <c r="AL787" s="172"/>
      <c r="AM787" s="172"/>
      <c r="AN787" s="172"/>
      <c r="AO787" s="171"/>
    </row>
    <row r="788" spans="2:41" ht="13.35" customHeight="1" outlineLevel="1" x14ac:dyDescent="0.45">
      <c r="B788" s="167"/>
      <c r="J788" s="167"/>
      <c r="M788" s="166"/>
      <c r="N788" s="167" t="s">
        <v>717</v>
      </c>
      <c r="Q788" s="166"/>
      <c r="R788" s="167"/>
      <c r="S788" s="917" t="str">
        <f>IF(変更_3!J78&lt;&gt;"",コードマスタ!C4,"")</f>
        <v/>
      </c>
      <c r="T788" s="943"/>
      <c r="U788" s="943"/>
      <c r="V788" s="943"/>
      <c r="W788" s="943"/>
      <c r="X788" s="943"/>
      <c r="Y788" s="943"/>
      <c r="Z788" s="943"/>
      <c r="AA788" s="918"/>
      <c r="AB788" s="167" t="s">
        <v>615</v>
      </c>
      <c r="AE788" s="166"/>
      <c r="AF788" s="167"/>
      <c r="AG788" s="917" t="str">
        <f>IF(変更_3!J86="☑",コードマスタ!D3,IF(OR(変更_3!O86="☑",変更_3!U86="☑"),コードマスタ!D4,""))</f>
        <v/>
      </c>
      <c r="AH788" s="943"/>
      <c r="AI788" s="943"/>
      <c r="AJ788" s="943"/>
      <c r="AK788" s="943"/>
      <c r="AL788" s="943"/>
      <c r="AM788" s="943"/>
      <c r="AN788" s="943"/>
      <c r="AO788" s="918"/>
    </row>
    <row r="789" spans="2:41" ht="3.6" customHeight="1" outlineLevel="1" x14ac:dyDescent="0.45">
      <c r="B789" s="167"/>
      <c r="J789" s="167"/>
      <c r="M789" s="166"/>
      <c r="N789" s="161"/>
      <c r="O789" s="160"/>
      <c r="P789" s="160"/>
      <c r="Q789" s="159"/>
      <c r="R789" s="161"/>
      <c r="S789" s="160"/>
      <c r="T789" s="160"/>
      <c r="U789" s="160"/>
      <c r="V789" s="160"/>
      <c r="W789" s="160"/>
      <c r="X789" s="160"/>
      <c r="Y789" s="160"/>
      <c r="Z789" s="160"/>
      <c r="AA789" s="159"/>
      <c r="AB789" s="161"/>
      <c r="AC789" s="160"/>
      <c r="AD789" s="160"/>
      <c r="AE789" s="159"/>
      <c r="AF789" s="160"/>
      <c r="AG789" s="160"/>
      <c r="AH789" s="160"/>
      <c r="AI789" s="160"/>
      <c r="AJ789" s="160"/>
      <c r="AK789" s="160"/>
      <c r="AL789" s="160"/>
      <c r="AM789" s="160"/>
      <c r="AN789" s="160"/>
      <c r="AO789" s="159"/>
    </row>
    <row r="790" spans="2:41" ht="3.6" customHeight="1" outlineLevel="1" x14ac:dyDescent="0.45">
      <c r="B790" s="167"/>
      <c r="J790" s="167"/>
      <c r="M790" s="166"/>
      <c r="N790" s="173"/>
      <c r="O790" s="172"/>
      <c r="P790" s="172"/>
      <c r="Q790" s="171"/>
      <c r="R790" s="173"/>
      <c r="S790" s="172"/>
      <c r="T790" s="172"/>
      <c r="U790" s="172"/>
      <c r="V790" s="172"/>
      <c r="W790" s="172"/>
      <c r="X790" s="172"/>
      <c r="Y790" s="172"/>
      <c r="Z790" s="172"/>
      <c r="AA790" s="171"/>
      <c r="AB790" s="173"/>
      <c r="AC790" s="172"/>
      <c r="AD790" s="172"/>
      <c r="AE790" s="171"/>
      <c r="AF790" s="173"/>
      <c r="AG790" s="172"/>
      <c r="AH790" s="172"/>
      <c r="AI790" s="172"/>
      <c r="AJ790" s="172"/>
      <c r="AK790" s="172"/>
      <c r="AL790" s="172"/>
      <c r="AM790" s="172"/>
      <c r="AN790" s="172"/>
      <c r="AO790" s="171"/>
    </row>
    <row r="791" spans="2:41" ht="13.35" customHeight="1" outlineLevel="1" x14ac:dyDescent="0.45">
      <c r="B791" s="167"/>
      <c r="J791" s="167"/>
      <c r="M791" s="166"/>
      <c r="N791" s="167" t="s">
        <v>716</v>
      </c>
      <c r="Q791" s="166"/>
      <c r="R791" s="167"/>
      <c r="S791" s="919"/>
      <c r="T791" s="921"/>
      <c r="V791" s="190"/>
      <c r="W791" s="115" t="s">
        <v>76</v>
      </c>
      <c r="X791" s="190"/>
      <c r="Y791" s="115" t="s">
        <v>77</v>
      </c>
      <c r="Z791" s="190"/>
      <c r="AA791" s="166" t="s">
        <v>78</v>
      </c>
      <c r="AB791" s="167" t="s">
        <v>715</v>
      </c>
      <c r="AE791" s="166"/>
      <c r="AF791" s="167"/>
      <c r="AG791" s="919"/>
      <c r="AH791" s="921"/>
      <c r="AJ791" s="190"/>
      <c r="AK791" s="115" t="s">
        <v>76</v>
      </c>
      <c r="AL791" s="190"/>
      <c r="AM791" s="115" t="s">
        <v>77</v>
      </c>
      <c r="AN791" s="190"/>
      <c r="AO791" s="166" t="s">
        <v>78</v>
      </c>
    </row>
    <row r="792" spans="2:41" ht="3.6" customHeight="1" outlineLevel="1" x14ac:dyDescent="0.45">
      <c r="B792" s="167"/>
      <c r="J792" s="167"/>
      <c r="M792" s="166"/>
      <c r="N792" s="161"/>
      <c r="O792" s="160"/>
      <c r="P792" s="160"/>
      <c r="Q792" s="159"/>
      <c r="R792" s="161"/>
      <c r="S792" s="160"/>
      <c r="T792" s="160"/>
      <c r="U792" s="160"/>
      <c r="V792" s="160"/>
      <c r="W792" s="160"/>
      <c r="X792" s="160"/>
      <c r="Y792" s="160"/>
      <c r="Z792" s="160"/>
      <c r="AA792" s="159"/>
      <c r="AB792" s="161"/>
      <c r="AC792" s="160"/>
      <c r="AD792" s="160"/>
      <c r="AE792" s="159"/>
      <c r="AF792" s="161"/>
      <c r="AG792" s="160"/>
      <c r="AH792" s="160"/>
      <c r="AI792" s="160"/>
      <c r="AJ792" s="160"/>
      <c r="AK792" s="160"/>
      <c r="AL792" s="160"/>
      <c r="AM792" s="160"/>
      <c r="AN792" s="160"/>
      <c r="AO792" s="159"/>
    </row>
    <row r="793" spans="2:41" ht="3.6" customHeight="1" outlineLevel="1" x14ac:dyDescent="0.45">
      <c r="B793" s="167"/>
      <c r="J793" s="167"/>
      <c r="M793" s="166"/>
      <c r="N793" s="173"/>
      <c r="O793" s="172"/>
      <c r="P793" s="172"/>
      <c r="Q793" s="171"/>
      <c r="R793" s="922" t="str">
        <f>IF(変更_3!J78&lt;&gt;"",変更_3!J78,"")</f>
        <v/>
      </c>
      <c r="S793" s="923"/>
      <c r="T793" s="923"/>
      <c r="U793" s="923"/>
      <c r="V793" s="923"/>
      <c r="W793" s="923"/>
      <c r="X793" s="923"/>
      <c r="Y793" s="923"/>
      <c r="Z793" s="923"/>
      <c r="AA793" s="923"/>
      <c r="AB793" s="923"/>
      <c r="AC793" s="923"/>
      <c r="AD793" s="923"/>
      <c r="AE793" s="923"/>
      <c r="AF793" s="923"/>
      <c r="AG793" s="923"/>
      <c r="AH793" s="923"/>
      <c r="AI793" s="923"/>
      <c r="AJ793" s="924"/>
      <c r="AK793" s="172"/>
      <c r="AL793" s="172"/>
      <c r="AM793" s="172"/>
      <c r="AN793" s="172"/>
      <c r="AO793" s="171"/>
    </row>
    <row r="794" spans="2:41" ht="13.35" customHeight="1" outlineLevel="1" x14ac:dyDescent="0.45">
      <c r="B794" s="167"/>
      <c r="J794" s="167"/>
      <c r="M794" s="166"/>
      <c r="N794" s="167" t="s">
        <v>50</v>
      </c>
      <c r="Q794" s="166"/>
      <c r="R794" s="911"/>
      <c r="S794" s="912"/>
      <c r="T794" s="912"/>
      <c r="U794" s="912"/>
      <c r="V794" s="912"/>
      <c r="W794" s="912"/>
      <c r="X794" s="912"/>
      <c r="Y794" s="912"/>
      <c r="Z794" s="912"/>
      <c r="AA794" s="912"/>
      <c r="AB794" s="912"/>
      <c r="AC794" s="912"/>
      <c r="AD794" s="912"/>
      <c r="AE794" s="912"/>
      <c r="AF794" s="912"/>
      <c r="AG794" s="912"/>
      <c r="AH794" s="912"/>
      <c r="AI794" s="912"/>
      <c r="AJ794" s="913"/>
      <c r="AL794" s="189" t="s">
        <v>651</v>
      </c>
      <c r="AM794" s="115" t="s">
        <v>714</v>
      </c>
      <c r="AO794" s="166"/>
    </row>
    <row r="795" spans="2:41" ht="3.6" customHeight="1" outlineLevel="1" x14ac:dyDescent="0.45">
      <c r="B795" s="167"/>
      <c r="J795" s="167"/>
      <c r="M795" s="166"/>
      <c r="N795" s="161"/>
      <c r="O795" s="160"/>
      <c r="P795" s="160"/>
      <c r="Q795" s="159"/>
      <c r="R795" s="914"/>
      <c r="S795" s="915"/>
      <c r="T795" s="915"/>
      <c r="U795" s="915"/>
      <c r="V795" s="915"/>
      <c r="W795" s="915"/>
      <c r="X795" s="915"/>
      <c r="Y795" s="915"/>
      <c r="Z795" s="915"/>
      <c r="AA795" s="915"/>
      <c r="AB795" s="915"/>
      <c r="AC795" s="915"/>
      <c r="AD795" s="915"/>
      <c r="AE795" s="915"/>
      <c r="AF795" s="915"/>
      <c r="AG795" s="915"/>
      <c r="AH795" s="915"/>
      <c r="AI795" s="915"/>
      <c r="AJ795" s="916"/>
      <c r="AK795" s="160"/>
      <c r="AL795" s="160"/>
      <c r="AM795" s="160"/>
      <c r="AN795" s="160"/>
      <c r="AO795" s="159"/>
    </row>
    <row r="796" spans="2:41" ht="3.6" customHeight="1" outlineLevel="1" x14ac:dyDescent="0.45">
      <c r="B796" s="167"/>
      <c r="J796" s="167"/>
      <c r="M796" s="166"/>
      <c r="N796" s="173"/>
      <c r="O796" s="172"/>
      <c r="P796" s="172"/>
      <c r="Q796" s="171"/>
      <c r="R796" s="922" t="str">
        <f>ASC(PHONETIC(変更_3!J77))</f>
        <v/>
      </c>
      <c r="S796" s="923"/>
      <c r="T796" s="923"/>
      <c r="U796" s="923"/>
      <c r="V796" s="923"/>
      <c r="W796" s="923"/>
      <c r="X796" s="923"/>
      <c r="Y796" s="923"/>
      <c r="Z796" s="923"/>
      <c r="AA796" s="923"/>
      <c r="AB796" s="923"/>
      <c r="AC796" s="923"/>
      <c r="AD796" s="923"/>
      <c r="AE796" s="923"/>
      <c r="AF796" s="923"/>
      <c r="AG796" s="923"/>
      <c r="AH796" s="923"/>
      <c r="AI796" s="923"/>
      <c r="AJ796" s="923"/>
      <c r="AK796" s="923"/>
      <c r="AL796" s="923"/>
      <c r="AM796" s="923"/>
      <c r="AN796" s="923"/>
      <c r="AO796" s="924"/>
    </row>
    <row r="797" spans="2:41" ht="13.35" customHeight="1" outlineLevel="1" x14ac:dyDescent="0.45">
      <c r="B797" s="167"/>
      <c r="J797" s="167"/>
      <c r="M797" s="166"/>
      <c r="N797" s="167" t="s">
        <v>713</v>
      </c>
      <c r="Q797" s="166"/>
      <c r="R797" s="911"/>
      <c r="S797" s="912"/>
      <c r="T797" s="912"/>
      <c r="U797" s="912"/>
      <c r="V797" s="912"/>
      <c r="W797" s="912"/>
      <c r="X797" s="912"/>
      <c r="Y797" s="912"/>
      <c r="Z797" s="912"/>
      <c r="AA797" s="912"/>
      <c r="AB797" s="912"/>
      <c r="AC797" s="912"/>
      <c r="AD797" s="912"/>
      <c r="AE797" s="912"/>
      <c r="AF797" s="912"/>
      <c r="AG797" s="912"/>
      <c r="AH797" s="912"/>
      <c r="AI797" s="912"/>
      <c r="AJ797" s="912"/>
      <c r="AK797" s="912"/>
      <c r="AL797" s="912"/>
      <c r="AM797" s="912"/>
      <c r="AN797" s="912"/>
      <c r="AO797" s="913"/>
    </row>
    <row r="798" spans="2:41" ht="3.6" customHeight="1" outlineLevel="1" x14ac:dyDescent="0.45">
      <c r="B798" s="167"/>
      <c r="J798" s="167"/>
      <c r="M798" s="166"/>
      <c r="N798" s="167"/>
      <c r="Q798" s="166"/>
      <c r="R798" s="914"/>
      <c r="S798" s="915"/>
      <c r="T798" s="915"/>
      <c r="U798" s="915"/>
      <c r="V798" s="915"/>
      <c r="W798" s="915"/>
      <c r="X798" s="915"/>
      <c r="Y798" s="915"/>
      <c r="Z798" s="915"/>
      <c r="AA798" s="915"/>
      <c r="AB798" s="915"/>
      <c r="AC798" s="915"/>
      <c r="AD798" s="915"/>
      <c r="AE798" s="915"/>
      <c r="AF798" s="915"/>
      <c r="AG798" s="915"/>
      <c r="AH798" s="915"/>
      <c r="AI798" s="915"/>
      <c r="AJ798" s="915"/>
      <c r="AK798" s="915"/>
      <c r="AL798" s="915"/>
      <c r="AM798" s="915"/>
      <c r="AN798" s="915"/>
      <c r="AO798" s="916"/>
    </row>
    <row r="799" spans="2:41" ht="3.6" customHeight="1" outlineLevel="1" x14ac:dyDescent="0.45">
      <c r="B799" s="167"/>
      <c r="J799" s="167"/>
      <c r="N799" s="173"/>
      <c r="O799" s="172"/>
      <c r="P799" s="172"/>
      <c r="Q799" s="171"/>
      <c r="U799" s="934" t="str">
        <f>ASC(変更_3!M79)</f>
        <v/>
      </c>
      <c r="V799" s="935"/>
      <c r="W799" s="935"/>
      <c r="X799" s="962"/>
      <c r="Y799" s="172"/>
      <c r="Z799" s="965" t="str">
        <f>ASC(変更_3!P79)</f>
        <v/>
      </c>
      <c r="AA799" s="935"/>
      <c r="AB799" s="935"/>
      <c r="AC799" s="936"/>
      <c r="AG799" s="922" t="str">
        <f>IF(変更_3!M80&lt;&gt;"",変更_3!M80,"")</f>
        <v/>
      </c>
      <c r="AH799" s="923"/>
      <c r="AI799" s="923"/>
      <c r="AJ799" s="923"/>
      <c r="AK799" s="923"/>
      <c r="AL799" s="923"/>
      <c r="AM799" s="923"/>
      <c r="AN799" s="923"/>
      <c r="AO799" s="924"/>
    </row>
    <row r="800" spans="2:41" ht="13.35" customHeight="1" outlineLevel="1" x14ac:dyDescent="0.45">
      <c r="B800" s="167"/>
      <c r="J800" s="167"/>
      <c r="N800" s="167"/>
      <c r="Q800" s="166"/>
      <c r="R800" s="115" t="s">
        <v>612</v>
      </c>
      <c r="U800" s="937"/>
      <c r="V800" s="938"/>
      <c r="W800" s="938"/>
      <c r="X800" s="963"/>
      <c r="Y800" s="179" t="s">
        <v>611</v>
      </c>
      <c r="Z800" s="966"/>
      <c r="AA800" s="938"/>
      <c r="AB800" s="938"/>
      <c r="AC800" s="939"/>
      <c r="AD800" s="115" t="s">
        <v>610</v>
      </c>
      <c r="AG800" s="911"/>
      <c r="AH800" s="912"/>
      <c r="AI800" s="912"/>
      <c r="AJ800" s="912"/>
      <c r="AK800" s="912"/>
      <c r="AL800" s="912"/>
      <c r="AM800" s="912"/>
      <c r="AN800" s="912"/>
      <c r="AO800" s="913"/>
    </row>
    <row r="801" spans="2:41" ht="3.6" customHeight="1" outlineLevel="1" x14ac:dyDescent="0.45">
      <c r="B801" s="167"/>
      <c r="J801" s="167"/>
      <c r="N801" s="167"/>
      <c r="Q801" s="166"/>
      <c r="R801" s="160"/>
      <c r="S801" s="160"/>
      <c r="T801" s="160"/>
      <c r="U801" s="940"/>
      <c r="V801" s="941"/>
      <c r="W801" s="941"/>
      <c r="X801" s="964"/>
      <c r="Y801" s="160"/>
      <c r="Z801" s="967"/>
      <c r="AA801" s="941"/>
      <c r="AB801" s="941"/>
      <c r="AC801" s="942"/>
      <c r="AD801" s="160"/>
      <c r="AE801" s="160"/>
      <c r="AF801" s="160"/>
      <c r="AG801" s="914"/>
      <c r="AH801" s="915"/>
      <c r="AI801" s="915"/>
      <c r="AJ801" s="915"/>
      <c r="AK801" s="915"/>
      <c r="AL801" s="915"/>
      <c r="AM801" s="915"/>
      <c r="AN801" s="915"/>
      <c r="AO801" s="916"/>
    </row>
    <row r="802" spans="2:41" ht="3.6" customHeight="1" outlineLevel="1" x14ac:dyDescent="0.45">
      <c r="B802" s="167"/>
      <c r="J802" s="167"/>
      <c r="N802" s="167"/>
      <c r="Q802" s="166"/>
      <c r="R802" s="172"/>
      <c r="S802" s="172"/>
      <c r="T802" s="171"/>
      <c r="U802" s="922" t="str">
        <f>IF(変更_3!U80&lt;&gt;"",変更_3!U80,"")</f>
        <v/>
      </c>
      <c r="V802" s="923"/>
      <c r="W802" s="923"/>
      <c r="X802" s="923"/>
      <c r="Y802" s="923"/>
      <c r="Z802" s="923"/>
      <c r="AA802" s="923"/>
      <c r="AB802" s="923"/>
      <c r="AC802" s="924"/>
      <c r="AD802" s="173"/>
      <c r="AE802" s="172"/>
      <c r="AF802" s="171"/>
      <c r="AG802" s="922" t="str">
        <f>IF(変更_3!M81&lt;&gt;"",変更_3!M81,"")</f>
        <v/>
      </c>
      <c r="AH802" s="923"/>
      <c r="AI802" s="923"/>
      <c r="AJ802" s="923"/>
      <c r="AK802" s="923"/>
      <c r="AL802" s="923"/>
      <c r="AM802" s="923"/>
      <c r="AN802" s="923"/>
      <c r="AO802" s="924"/>
    </row>
    <row r="803" spans="2:41" ht="13.35" customHeight="1" outlineLevel="1" x14ac:dyDescent="0.45">
      <c r="B803" s="167"/>
      <c r="J803" s="167" t="s">
        <v>755</v>
      </c>
      <c r="N803" s="167" t="s">
        <v>48</v>
      </c>
      <c r="Q803" s="166"/>
      <c r="R803" s="115" t="s">
        <v>609</v>
      </c>
      <c r="T803" s="166"/>
      <c r="U803" s="911"/>
      <c r="V803" s="912"/>
      <c r="W803" s="912"/>
      <c r="X803" s="912"/>
      <c r="Y803" s="912"/>
      <c r="Z803" s="912"/>
      <c r="AA803" s="912"/>
      <c r="AB803" s="912"/>
      <c r="AC803" s="913"/>
      <c r="AD803" s="167" t="s">
        <v>8536</v>
      </c>
      <c r="AF803" s="166"/>
      <c r="AG803" s="911"/>
      <c r="AH803" s="912"/>
      <c r="AI803" s="912"/>
      <c r="AJ803" s="912"/>
      <c r="AK803" s="912"/>
      <c r="AL803" s="912"/>
      <c r="AM803" s="912"/>
      <c r="AN803" s="912"/>
      <c r="AO803" s="913"/>
    </row>
    <row r="804" spans="2:41" ht="3.6" customHeight="1" outlineLevel="1" x14ac:dyDescent="0.45">
      <c r="B804" s="167"/>
      <c r="J804" s="167"/>
      <c r="N804" s="167"/>
      <c r="Q804" s="166"/>
      <c r="R804" s="160"/>
      <c r="S804" s="160"/>
      <c r="T804" s="159"/>
      <c r="U804" s="914"/>
      <c r="V804" s="915"/>
      <c r="W804" s="915"/>
      <c r="X804" s="915"/>
      <c r="Y804" s="915"/>
      <c r="Z804" s="915"/>
      <c r="AA804" s="915"/>
      <c r="AB804" s="915"/>
      <c r="AC804" s="916"/>
      <c r="AD804" s="161"/>
      <c r="AE804" s="160"/>
      <c r="AF804" s="159"/>
      <c r="AG804" s="914"/>
      <c r="AH804" s="915"/>
      <c r="AI804" s="915"/>
      <c r="AJ804" s="915"/>
      <c r="AK804" s="915"/>
      <c r="AL804" s="915"/>
      <c r="AM804" s="915"/>
      <c r="AN804" s="915"/>
      <c r="AO804" s="916"/>
    </row>
    <row r="805" spans="2:41" ht="3.6" customHeight="1" outlineLevel="1" x14ac:dyDescent="0.45">
      <c r="B805" s="167"/>
      <c r="J805" s="167"/>
      <c r="N805" s="167"/>
      <c r="Q805" s="166"/>
      <c r="R805" s="172"/>
      <c r="S805" s="172"/>
      <c r="T805" s="171"/>
      <c r="U805" s="922" t="str">
        <f>IF(変更_3!U81&lt;&gt;"",変更_3!U81,"")</f>
        <v/>
      </c>
      <c r="V805" s="923"/>
      <c r="W805" s="923"/>
      <c r="X805" s="923"/>
      <c r="Y805" s="923"/>
      <c r="Z805" s="923"/>
      <c r="AA805" s="923"/>
      <c r="AB805" s="923"/>
      <c r="AC805" s="924"/>
      <c r="AD805" s="173"/>
      <c r="AE805" s="172"/>
      <c r="AF805" s="171"/>
      <c r="AG805" s="922" t="str">
        <f>IF(変更_3!M82&lt;&gt;"",変更_3!M82,"")</f>
        <v/>
      </c>
      <c r="AH805" s="923"/>
      <c r="AI805" s="923"/>
      <c r="AJ805" s="923"/>
      <c r="AK805" s="923"/>
      <c r="AL805" s="923"/>
      <c r="AM805" s="923"/>
      <c r="AN805" s="923"/>
      <c r="AO805" s="924"/>
    </row>
    <row r="806" spans="2:41" ht="13.35" customHeight="1" outlineLevel="1" x14ac:dyDescent="0.45">
      <c r="B806" s="167"/>
      <c r="J806" s="167"/>
      <c r="K806" s="115" t="s">
        <v>718</v>
      </c>
      <c r="N806" s="167"/>
      <c r="Q806" s="166"/>
      <c r="R806" s="115" t="s">
        <v>608</v>
      </c>
      <c r="T806" s="166"/>
      <c r="U806" s="911"/>
      <c r="V806" s="912"/>
      <c r="W806" s="912"/>
      <c r="X806" s="912"/>
      <c r="Y806" s="912"/>
      <c r="Z806" s="912"/>
      <c r="AA806" s="912"/>
      <c r="AB806" s="912"/>
      <c r="AC806" s="913"/>
      <c r="AD806" s="167" t="s">
        <v>607</v>
      </c>
      <c r="AF806" s="166"/>
      <c r="AG806" s="911"/>
      <c r="AH806" s="912"/>
      <c r="AI806" s="912"/>
      <c r="AJ806" s="912"/>
      <c r="AK806" s="912"/>
      <c r="AL806" s="912"/>
      <c r="AM806" s="912"/>
      <c r="AN806" s="912"/>
      <c r="AO806" s="913"/>
    </row>
    <row r="807" spans="2:41" ht="3.6" customHeight="1" outlineLevel="1" x14ac:dyDescent="0.45">
      <c r="B807" s="167"/>
      <c r="J807" s="167"/>
      <c r="N807" s="161"/>
      <c r="O807" s="160"/>
      <c r="P807" s="160"/>
      <c r="Q807" s="159"/>
      <c r="R807" s="160"/>
      <c r="S807" s="160"/>
      <c r="T807" s="159"/>
      <c r="U807" s="914"/>
      <c r="V807" s="915"/>
      <c r="W807" s="915"/>
      <c r="X807" s="915"/>
      <c r="Y807" s="915"/>
      <c r="Z807" s="915"/>
      <c r="AA807" s="915"/>
      <c r="AB807" s="915"/>
      <c r="AC807" s="916"/>
      <c r="AD807" s="161"/>
      <c r="AE807" s="160"/>
      <c r="AF807" s="159"/>
      <c r="AG807" s="914"/>
      <c r="AH807" s="915"/>
      <c r="AI807" s="915"/>
      <c r="AJ807" s="915"/>
      <c r="AK807" s="915"/>
      <c r="AL807" s="915"/>
      <c r="AM807" s="915"/>
      <c r="AN807" s="915"/>
      <c r="AO807" s="916"/>
    </row>
    <row r="808" spans="2:41" ht="3.6" customHeight="1" outlineLevel="1" x14ac:dyDescent="0.45">
      <c r="B808" s="167"/>
      <c r="J808" s="167"/>
      <c r="M808" s="166"/>
      <c r="N808" s="167"/>
      <c r="Q808" s="166"/>
      <c r="R808" s="173"/>
      <c r="S808" s="172"/>
      <c r="T808" s="172"/>
      <c r="U808" s="172"/>
      <c r="V808" s="172"/>
      <c r="W808" s="172"/>
      <c r="X808" s="172"/>
      <c r="Y808" s="172"/>
      <c r="Z808" s="172"/>
      <c r="AA808" s="172"/>
      <c r="AB808" s="172"/>
      <c r="AC808" s="172"/>
      <c r="AD808" s="172"/>
      <c r="AE808" s="172"/>
      <c r="AF808" s="172"/>
      <c r="AG808" s="172"/>
      <c r="AH808" s="172"/>
      <c r="AI808" s="172"/>
      <c r="AJ808" s="172"/>
      <c r="AK808" s="172"/>
      <c r="AL808" s="172"/>
      <c r="AM808" s="172"/>
      <c r="AN808" s="172"/>
      <c r="AO808" s="171"/>
    </row>
    <row r="809" spans="2:41" ht="13.35" customHeight="1" outlineLevel="1" x14ac:dyDescent="0.45">
      <c r="B809" s="167"/>
      <c r="J809" s="167"/>
      <c r="M809" s="166"/>
      <c r="N809" s="167" t="s">
        <v>712</v>
      </c>
      <c r="Q809" s="166"/>
      <c r="R809" s="167"/>
      <c r="S809" s="919"/>
      <c r="T809" s="921"/>
      <c r="V809" s="190"/>
      <c r="W809" s="115" t="s">
        <v>76</v>
      </c>
      <c r="X809" s="190"/>
      <c r="Y809" s="115" t="s">
        <v>77</v>
      </c>
      <c r="Z809" s="190"/>
      <c r="AA809" s="115" t="s">
        <v>78</v>
      </c>
      <c r="AO809" s="166"/>
    </row>
    <row r="810" spans="2:41" ht="3.6" customHeight="1" outlineLevel="1" x14ac:dyDescent="0.45">
      <c r="B810" s="167"/>
      <c r="J810" s="167"/>
      <c r="M810" s="166"/>
      <c r="N810" s="167"/>
      <c r="Q810" s="166"/>
      <c r="R810" s="167"/>
      <c r="AO810" s="166"/>
    </row>
    <row r="811" spans="2:41" ht="3.6" customHeight="1" outlineLevel="1" x14ac:dyDescent="0.45">
      <c r="B811" s="167"/>
      <c r="J811" s="167"/>
      <c r="M811" s="166"/>
      <c r="N811" s="173"/>
      <c r="O811" s="172"/>
      <c r="P811" s="172"/>
      <c r="Q811" s="172"/>
      <c r="R811" s="984" t="str">
        <f>ASC(変更_3!J83)</f>
        <v/>
      </c>
      <c r="S811" s="984" t="str">
        <f>ASC(変更_3!K83)</f>
        <v/>
      </c>
      <c r="T811" s="172"/>
      <c r="U811" s="984" t="str">
        <f>ASC(変更_3!M83)</f>
        <v/>
      </c>
      <c r="V811" s="173"/>
      <c r="W811" s="172"/>
      <c r="X811" s="172"/>
      <c r="Y811" s="172"/>
      <c r="Z811" s="172"/>
      <c r="AA811" s="171"/>
      <c r="AB811" s="173"/>
      <c r="AC811" s="172"/>
      <c r="AD811" s="172"/>
      <c r="AE811" s="172"/>
      <c r="AF811" s="172"/>
      <c r="AG811" s="171"/>
      <c r="AH811" s="977"/>
      <c r="AI811" s="980"/>
      <c r="AJ811" s="172"/>
      <c r="AK811" s="944"/>
      <c r="AL811" s="173"/>
      <c r="AM811" s="172"/>
      <c r="AN811" s="172"/>
      <c r="AO811" s="171"/>
    </row>
    <row r="812" spans="2:41" ht="13.35" customHeight="1" outlineLevel="1" x14ac:dyDescent="0.45">
      <c r="B812" s="167"/>
      <c r="J812" s="167"/>
      <c r="M812" s="166"/>
      <c r="N812" s="167" t="s">
        <v>711</v>
      </c>
      <c r="R812" s="985"/>
      <c r="S812" s="985"/>
      <c r="T812" s="115" t="s">
        <v>65</v>
      </c>
      <c r="U812" s="985"/>
      <c r="V812" s="167" t="s">
        <v>64</v>
      </c>
      <c r="AA812" s="166"/>
      <c r="AB812" s="167" t="s">
        <v>710</v>
      </c>
      <c r="AH812" s="978"/>
      <c r="AI812" s="981"/>
      <c r="AJ812" s="115" t="s">
        <v>65</v>
      </c>
      <c r="AK812" s="945"/>
      <c r="AL812" s="167" t="s">
        <v>64</v>
      </c>
      <c r="AO812" s="166"/>
    </row>
    <row r="813" spans="2:41" ht="3.6" customHeight="1" outlineLevel="1" x14ac:dyDescent="0.45">
      <c r="B813" s="167"/>
      <c r="J813" s="167"/>
      <c r="M813" s="166"/>
      <c r="N813" s="167"/>
      <c r="R813" s="986"/>
      <c r="S813" s="986"/>
      <c r="T813" s="160"/>
      <c r="U813" s="986"/>
      <c r="V813" s="161"/>
      <c r="W813" s="160"/>
      <c r="X813" s="160"/>
      <c r="Y813" s="160"/>
      <c r="Z813" s="160"/>
      <c r="AA813" s="159"/>
      <c r="AB813" s="161"/>
      <c r="AC813" s="160"/>
      <c r="AD813" s="160"/>
      <c r="AE813" s="160"/>
      <c r="AF813" s="160"/>
      <c r="AH813" s="979"/>
      <c r="AI813" s="982"/>
      <c r="AJ813" s="160"/>
      <c r="AK813" s="946"/>
      <c r="AL813" s="161"/>
      <c r="AM813" s="160"/>
      <c r="AN813" s="160"/>
      <c r="AO813" s="159"/>
    </row>
    <row r="814" spans="2:41" ht="3.6" customHeight="1" outlineLevel="1" x14ac:dyDescent="0.45">
      <c r="B814" s="167"/>
      <c r="J814" s="167"/>
      <c r="M814" s="166"/>
      <c r="N814" s="173"/>
      <c r="O814" s="172"/>
      <c r="P814" s="172"/>
      <c r="Q814" s="171"/>
      <c r="R814" s="977"/>
      <c r="S814" s="980"/>
      <c r="T814" s="172"/>
      <c r="U814" s="944"/>
      <c r="V814" s="173"/>
      <c r="W814" s="172"/>
      <c r="X814" s="172"/>
      <c r="Y814" s="172"/>
      <c r="Z814" s="169"/>
      <c r="AA814" s="174"/>
      <c r="AD814" s="172"/>
      <c r="AE814" s="172"/>
      <c r="AF814" s="172"/>
      <c r="AG814" s="175"/>
      <c r="AH814" s="175"/>
      <c r="AI814" s="175"/>
      <c r="AJ814" s="175"/>
      <c r="AK814" s="175"/>
      <c r="AL814" s="172"/>
      <c r="AM814" s="175"/>
      <c r="AN814" s="175"/>
      <c r="AO814" s="171"/>
    </row>
    <row r="815" spans="2:41" ht="13.35" customHeight="1" outlineLevel="1" x14ac:dyDescent="0.45">
      <c r="B815" s="167"/>
      <c r="J815" s="167"/>
      <c r="M815" s="166"/>
      <c r="N815" s="167" t="s">
        <v>709</v>
      </c>
      <c r="Q815" s="166"/>
      <c r="R815" s="978"/>
      <c r="S815" s="981"/>
      <c r="T815" s="115" t="s">
        <v>65</v>
      </c>
      <c r="U815" s="945"/>
      <c r="V815" s="167" t="s">
        <v>64</v>
      </c>
      <c r="Z815" s="169"/>
      <c r="AA815" s="168"/>
      <c r="AG815" s="169"/>
      <c r="AH815" s="169"/>
      <c r="AI815" s="169"/>
      <c r="AJ815" s="169"/>
      <c r="AK815" s="169"/>
      <c r="AM815" s="169"/>
      <c r="AN815" s="169"/>
      <c r="AO815" s="166"/>
    </row>
    <row r="816" spans="2:41" ht="3.6" customHeight="1" outlineLevel="1" x14ac:dyDescent="0.45">
      <c r="B816" s="167"/>
      <c r="J816" s="167"/>
      <c r="M816" s="166"/>
      <c r="N816" s="161"/>
      <c r="O816" s="160"/>
      <c r="P816" s="160"/>
      <c r="Q816" s="159"/>
      <c r="R816" s="979"/>
      <c r="S816" s="982"/>
      <c r="T816" s="160"/>
      <c r="U816" s="946"/>
      <c r="V816" s="161"/>
      <c r="W816" s="160"/>
      <c r="X816" s="160"/>
      <c r="Y816" s="160"/>
      <c r="Z816" s="163"/>
      <c r="AA816" s="162"/>
      <c r="AB816" s="160"/>
      <c r="AC816" s="160"/>
      <c r="AD816" s="160"/>
      <c r="AE816" s="160"/>
      <c r="AF816" s="160"/>
      <c r="AG816" s="163"/>
      <c r="AH816" s="163"/>
      <c r="AI816" s="163"/>
      <c r="AJ816" s="163"/>
      <c r="AK816" s="163"/>
      <c r="AL816" s="160"/>
      <c r="AM816" s="163"/>
      <c r="AN816" s="163"/>
      <c r="AO816" s="159"/>
    </row>
    <row r="817" spans="2:41" ht="3.6" customHeight="1" outlineLevel="1" x14ac:dyDescent="0.45">
      <c r="B817" s="167"/>
      <c r="J817" s="167"/>
      <c r="M817" s="166"/>
      <c r="N817" s="167"/>
      <c r="Q817" s="166"/>
      <c r="R817" s="922" t="str">
        <f>ASC(変更_3!L87)</f>
        <v/>
      </c>
      <c r="S817" s="923"/>
      <c r="T817" s="923"/>
      <c r="U817" s="924"/>
      <c r="V817" s="911" t="str">
        <f>ASC(変更_3!P87)</f>
        <v/>
      </c>
      <c r="W817" s="913"/>
      <c r="X817" s="911" t="str">
        <f>ASC(変更_3!R87)</f>
        <v/>
      </c>
      <c r="Y817" s="912"/>
      <c r="Z817" s="912"/>
      <c r="AA817" s="913"/>
      <c r="AB817" s="167"/>
      <c r="AO817" s="166"/>
    </row>
    <row r="818" spans="2:41" ht="13.35" customHeight="1" outlineLevel="1" x14ac:dyDescent="0.45">
      <c r="B818" s="167"/>
      <c r="J818" s="167"/>
      <c r="M818" s="166"/>
      <c r="N818" s="167" t="s">
        <v>707</v>
      </c>
      <c r="Q818" s="166"/>
      <c r="R818" s="911"/>
      <c r="S818" s="912"/>
      <c r="T818" s="912"/>
      <c r="U818" s="913"/>
      <c r="V818" s="911"/>
      <c r="W818" s="913"/>
      <c r="X818" s="911"/>
      <c r="Y818" s="912"/>
      <c r="Z818" s="912"/>
      <c r="AA818" s="913"/>
      <c r="AB818" s="191" t="s">
        <v>706</v>
      </c>
      <c r="AO818" s="166"/>
    </row>
    <row r="819" spans="2:41" ht="3.6" customHeight="1" outlineLevel="1" x14ac:dyDescent="0.45">
      <c r="B819" s="167"/>
      <c r="J819" s="167"/>
      <c r="M819" s="166"/>
      <c r="N819" s="167"/>
      <c r="Q819" s="166"/>
      <c r="R819" s="914"/>
      <c r="S819" s="915"/>
      <c r="T819" s="915"/>
      <c r="U819" s="916"/>
      <c r="V819" s="914"/>
      <c r="W819" s="916"/>
      <c r="X819" s="914"/>
      <c r="Y819" s="915"/>
      <c r="Z819" s="915"/>
      <c r="AA819" s="916"/>
      <c r="AB819" s="161"/>
      <c r="AC819" s="160"/>
      <c r="AD819" s="160"/>
      <c r="AE819" s="160"/>
      <c r="AF819" s="160"/>
      <c r="AG819" s="160"/>
      <c r="AH819" s="160"/>
      <c r="AI819" s="160"/>
      <c r="AJ819" s="160"/>
      <c r="AK819" s="160"/>
      <c r="AL819" s="160"/>
      <c r="AM819" s="160"/>
      <c r="AN819" s="160"/>
      <c r="AO819" s="159"/>
    </row>
    <row r="820" spans="2:41" ht="3.6" customHeight="1" outlineLevel="1" x14ac:dyDescent="0.45">
      <c r="B820" s="167"/>
      <c r="J820" s="167"/>
      <c r="M820" s="166"/>
      <c r="N820" s="173"/>
      <c r="O820" s="172"/>
      <c r="P820" s="172"/>
      <c r="Q820" s="172"/>
      <c r="R820" s="173"/>
      <c r="S820" s="172"/>
      <c r="T820" s="172"/>
      <c r="U820" s="172"/>
      <c r="V820" s="172"/>
      <c r="W820" s="172"/>
      <c r="X820" s="172"/>
      <c r="Y820" s="172"/>
      <c r="Z820" s="172"/>
      <c r="AA820" s="171"/>
      <c r="AB820" s="173"/>
      <c r="AI820" s="166"/>
      <c r="AJ820" s="173"/>
      <c r="AK820" s="172"/>
      <c r="AL820" s="172"/>
      <c r="AM820" s="172"/>
      <c r="AN820" s="172"/>
      <c r="AO820" s="171"/>
    </row>
    <row r="821" spans="2:41" ht="13.35" customHeight="1" outlineLevel="1" x14ac:dyDescent="0.45">
      <c r="B821" s="167"/>
      <c r="J821" s="167"/>
      <c r="M821" s="166"/>
      <c r="N821" s="167" t="s">
        <v>705</v>
      </c>
      <c r="R821" s="167"/>
      <c r="S821" s="917" t="str">
        <f>IF(変更_3!J89&lt;&gt;"",変更_3!J89,"")</f>
        <v/>
      </c>
      <c r="T821" s="918"/>
      <c r="V821" s="182" t="str">
        <f>ASC(変更_3!L89)</f>
        <v/>
      </c>
      <c r="W821" s="115" t="s">
        <v>76</v>
      </c>
      <c r="X821" s="182" t="str">
        <f>ASC(変更_3!N89)</f>
        <v/>
      </c>
      <c r="Y821" s="115" t="s">
        <v>77</v>
      </c>
      <c r="Z821" s="182" t="str">
        <f>ASC(変更_3!P89)</f>
        <v/>
      </c>
      <c r="AA821" s="115" t="s">
        <v>78</v>
      </c>
      <c r="AB821" s="167" t="s">
        <v>704</v>
      </c>
      <c r="AI821" s="166"/>
      <c r="AJ821" s="167"/>
      <c r="AK821" s="919"/>
      <c r="AL821" s="920"/>
      <c r="AM821" s="920"/>
      <c r="AN821" s="920"/>
      <c r="AO821" s="921"/>
    </row>
    <row r="822" spans="2:41" ht="3.6" customHeight="1" outlineLevel="1" x14ac:dyDescent="0.45">
      <c r="B822" s="167"/>
      <c r="J822" s="167"/>
      <c r="M822" s="166"/>
      <c r="N822" s="167"/>
      <c r="R822" s="161"/>
      <c r="S822" s="160"/>
      <c r="T822" s="160"/>
      <c r="U822" s="160"/>
      <c r="V822" s="160"/>
      <c r="W822" s="160"/>
      <c r="X822" s="160"/>
      <c r="Y822" s="160"/>
      <c r="Z822" s="160"/>
      <c r="AA822" s="159"/>
      <c r="AB822" s="161"/>
      <c r="AC822" s="160"/>
      <c r="AD822" s="160"/>
      <c r="AE822" s="160"/>
      <c r="AF822" s="160"/>
      <c r="AG822" s="160"/>
      <c r="AH822" s="160"/>
      <c r="AI822" s="159"/>
      <c r="AJ822" s="161"/>
      <c r="AK822" s="160"/>
      <c r="AL822" s="160"/>
      <c r="AM822" s="160"/>
      <c r="AN822" s="160"/>
      <c r="AO822" s="159"/>
    </row>
    <row r="823" spans="2:41" ht="3.6" customHeight="1" outlineLevel="1" x14ac:dyDescent="0.45">
      <c r="B823" s="167"/>
      <c r="J823" s="167"/>
      <c r="M823" s="166"/>
      <c r="N823" s="173"/>
      <c r="O823" s="172"/>
      <c r="P823" s="172"/>
      <c r="Q823" s="171"/>
      <c r="R823" s="922" t="str">
        <f>IF(変更_3!U86="☑","研修中","")</f>
        <v/>
      </c>
      <c r="S823" s="923"/>
      <c r="T823" s="923"/>
      <c r="U823" s="923"/>
      <c r="V823" s="923"/>
      <c r="W823" s="923"/>
      <c r="X823" s="923"/>
      <c r="Y823" s="923"/>
      <c r="Z823" s="923"/>
      <c r="AA823" s="923"/>
      <c r="AB823" s="923"/>
      <c r="AC823" s="923"/>
      <c r="AD823" s="923"/>
      <c r="AE823" s="923"/>
      <c r="AF823" s="923"/>
      <c r="AG823" s="923"/>
      <c r="AH823" s="923"/>
      <c r="AI823" s="923"/>
      <c r="AJ823" s="923"/>
      <c r="AK823" s="923"/>
      <c r="AL823" s="923"/>
      <c r="AM823" s="923"/>
      <c r="AN823" s="923"/>
      <c r="AO823" s="924"/>
    </row>
    <row r="824" spans="2:41" ht="13.35" customHeight="1" outlineLevel="1" x14ac:dyDescent="0.45">
      <c r="B824" s="167"/>
      <c r="J824" s="167"/>
      <c r="M824" s="166"/>
      <c r="N824" s="167" t="s">
        <v>703</v>
      </c>
      <c r="Q824" s="166"/>
      <c r="R824" s="911"/>
      <c r="S824" s="912"/>
      <c r="T824" s="912"/>
      <c r="U824" s="912"/>
      <c r="V824" s="912"/>
      <c r="W824" s="912"/>
      <c r="X824" s="912"/>
      <c r="Y824" s="912"/>
      <c r="Z824" s="912"/>
      <c r="AA824" s="912"/>
      <c r="AB824" s="912"/>
      <c r="AC824" s="912"/>
      <c r="AD824" s="912"/>
      <c r="AE824" s="912"/>
      <c r="AF824" s="912"/>
      <c r="AG824" s="912"/>
      <c r="AH824" s="912"/>
      <c r="AI824" s="912"/>
      <c r="AJ824" s="912"/>
      <c r="AK824" s="912"/>
      <c r="AL824" s="912"/>
      <c r="AM824" s="912"/>
      <c r="AN824" s="912"/>
      <c r="AO824" s="913"/>
    </row>
    <row r="825" spans="2:41" ht="3.6" customHeight="1" outlineLevel="1" x14ac:dyDescent="0.45">
      <c r="B825" s="167"/>
      <c r="I825" s="166"/>
      <c r="J825" s="167"/>
      <c r="M825" s="166"/>
      <c r="N825" s="161"/>
      <c r="O825" s="160"/>
      <c r="P825" s="160"/>
      <c r="Q825" s="159"/>
      <c r="R825" s="914"/>
      <c r="S825" s="915"/>
      <c r="T825" s="915"/>
      <c r="U825" s="915"/>
      <c r="V825" s="915"/>
      <c r="W825" s="915"/>
      <c r="X825" s="915"/>
      <c r="Y825" s="915"/>
      <c r="Z825" s="915"/>
      <c r="AA825" s="915"/>
      <c r="AB825" s="915"/>
      <c r="AC825" s="915"/>
      <c r="AD825" s="915"/>
      <c r="AE825" s="915"/>
      <c r="AF825" s="915"/>
      <c r="AG825" s="915"/>
      <c r="AH825" s="915"/>
      <c r="AI825" s="915"/>
      <c r="AJ825" s="915"/>
      <c r="AK825" s="915"/>
      <c r="AL825" s="915"/>
      <c r="AM825" s="915"/>
      <c r="AN825" s="915"/>
      <c r="AO825" s="916"/>
    </row>
    <row r="826" spans="2:41" ht="3.6" customHeight="1" outlineLevel="1" x14ac:dyDescent="0.45">
      <c r="B826" s="167"/>
      <c r="J826" s="173"/>
      <c r="K826" s="172"/>
      <c r="L826" s="172"/>
      <c r="M826" s="171"/>
      <c r="N826" s="173"/>
      <c r="O826" s="172"/>
      <c r="P826" s="172"/>
      <c r="Q826" s="171"/>
      <c r="R826" s="173"/>
      <c r="S826" s="172"/>
      <c r="T826" s="172"/>
      <c r="U826" s="172"/>
      <c r="V826" s="172"/>
      <c r="W826" s="172"/>
      <c r="X826" s="172"/>
      <c r="Y826" s="172"/>
      <c r="Z826" s="172"/>
      <c r="AA826" s="171"/>
      <c r="AB826" s="173"/>
      <c r="AC826" s="172"/>
      <c r="AD826" s="172"/>
      <c r="AE826" s="171"/>
      <c r="AF826" s="172"/>
      <c r="AG826" s="172"/>
      <c r="AH826" s="172"/>
      <c r="AI826" s="172"/>
      <c r="AJ826" s="172"/>
      <c r="AK826" s="172"/>
      <c r="AL826" s="172"/>
      <c r="AM826" s="172"/>
      <c r="AN826" s="172"/>
      <c r="AO826" s="171"/>
    </row>
    <row r="827" spans="2:41" ht="13.35" customHeight="1" outlineLevel="1" x14ac:dyDescent="0.45">
      <c r="B827" s="167"/>
      <c r="J827" s="167"/>
      <c r="M827" s="166"/>
      <c r="N827" s="167" t="s">
        <v>717</v>
      </c>
      <c r="Q827" s="166"/>
      <c r="R827" s="167"/>
      <c r="S827" s="917" t="str">
        <f>IF(OR(許可申請_2!I49&lt;&gt;"",変更_3!AL78&lt;&gt;""),コードマスタ!C4,"")</f>
        <v/>
      </c>
      <c r="T827" s="943"/>
      <c r="U827" s="943"/>
      <c r="V827" s="943"/>
      <c r="W827" s="943"/>
      <c r="X827" s="943"/>
      <c r="Y827" s="943"/>
      <c r="Z827" s="943"/>
      <c r="AA827" s="918"/>
      <c r="AB827" s="167" t="s">
        <v>615</v>
      </c>
      <c r="AE827" s="166"/>
      <c r="AF827" s="167"/>
      <c r="AG827" s="917" t="str">
        <f>IF(OR(許可申請_2!I58="☑",変更_3!AL86="☑"),コードマスタ!D3,IF(OR(許可申請_2!N58="☑",許可申請_2!T58="☑",変更_3!AQ86="☑",変更_3!AW86="☑"),コードマスタ!D4,""))</f>
        <v/>
      </c>
      <c r="AH827" s="943"/>
      <c r="AI827" s="943"/>
      <c r="AJ827" s="943"/>
      <c r="AK827" s="943"/>
      <c r="AL827" s="943"/>
      <c r="AM827" s="943"/>
      <c r="AN827" s="943"/>
      <c r="AO827" s="918"/>
    </row>
    <row r="828" spans="2:41" ht="3.6" customHeight="1" outlineLevel="1" x14ac:dyDescent="0.45">
      <c r="B828" s="167"/>
      <c r="J828" s="167"/>
      <c r="M828" s="166"/>
      <c r="N828" s="161"/>
      <c r="O828" s="160"/>
      <c r="P828" s="160"/>
      <c r="Q828" s="159"/>
      <c r="R828" s="161"/>
      <c r="S828" s="160"/>
      <c r="T828" s="160"/>
      <c r="U828" s="160"/>
      <c r="V828" s="160"/>
      <c r="W828" s="160"/>
      <c r="X828" s="160"/>
      <c r="Y828" s="160"/>
      <c r="Z828" s="160"/>
      <c r="AA828" s="159"/>
      <c r="AB828" s="161"/>
      <c r="AC828" s="160"/>
      <c r="AD828" s="160"/>
      <c r="AE828" s="159"/>
      <c r="AF828" s="160"/>
      <c r="AG828" s="160"/>
      <c r="AH828" s="160"/>
      <c r="AI828" s="160"/>
      <c r="AJ828" s="160"/>
      <c r="AK828" s="160"/>
      <c r="AL828" s="160"/>
      <c r="AM828" s="160"/>
      <c r="AN828" s="160"/>
      <c r="AO828" s="159"/>
    </row>
    <row r="829" spans="2:41" ht="3.6" customHeight="1" outlineLevel="1" x14ac:dyDescent="0.45">
      <c r="B829" s="167"/>
      <c r="J829" s="167"/>
      <c r="M829" s="166"/>
      <c r="N829" s="173"/>
      <c r="O829" s="172"/>
      <c r="P829" s="172"/>
      <c r="Q829" s="171"/>
      <c r="R829" s="173"/>
      <c r="S829" s="172"/>
      <c r="T829" s="172"/>
      <c r="U829" s="172"/>
      <c r="V829" s="172"/>
      <c r="W829" s="172"/>
      <c r="X829" s="172"/>
      <c r="Y829" s="172"/>
      <c r="Z829" s="172"/>
      <c r="AA829" s="171"/>
      <c r="AB829" s="173"/>
      <c r="AC829" s="172"/>
      <c r="AD829" s="172"/>
      <c r="AE829" s="171"/>
      <c r="AF829" s="173"/>
      <c r="AG829" s="172"/>
      <c r="AH829" s="172"/>
      <c r="AI829" s="172"/>
      <c r="AJ829" s="172"/>
      <c r="AK829" s="172"/>
      <c r="AL829" s="172"/>
      <c r="AM829" s="172"/>
      <c r="AN829" s="172"/>
      <c r="AO829" s="171"/>
    </row>
    <row r="830" spans="2:41" ht="13.35" customHeight="1" outlineLevel="1" x14ac:dyDescent="0.45">
      <c r="B830" s="167"/>
      <c r="J830" s="167"/>
      <c r="M830" s="166"/>
      <c r="N830" s="167" t="s">
        <v>716</v>
      </c>
      <c r="Q830" s="166"/>
      <c r="R830" s="167"/>
      <c r="S830" s="919"/>
      <c r="T830" s="921"/>
      <c r="V830" s="190"/>
      <c r="W830" s="115" t="s">
        <v>76</v>
      </c>
      <c r="X830" s="190"/>
      <c r="Y830" s="115" t="s">
        <v>77</v>
      </c>
      <c r="Z830" s="190"/>
      <c r="AA830" s="166" t="s">
        <v>78</v>
      </c>
      <c r="AB830" s="167" t="s">
        <v>715</v>
      </c>
      <c r="AE830" s="166"/>
      <c r="AF830" s="167"/>
      <c r="AG830" s="919"/>
      <c r="AH830" s="921"/>
      <c r="AJ830" s="190"/>
      <c r="AK830" s="115" t="s">
        <v>76</v>
      </c>
      <c r="AL830" s="190"/>
      <c r="AM830" s="115" t="s">
        <v>77</v>
      </c>
      <c r="AN830" s="190"/>
      <c r="AO830" s="166" t="s">
        <v>78</v>
      </c>
    </row>
    <row r="831" spans="2:41" ht="3.6" customHeight="1" outlineLevel="1" x14ac:dyDescent="0.45">
      <c r="B831" s="167"/>
      <c r="J831" s="167"/>
      <c r="M831" s="166"/>
      <c r="N831" s="161"/>
      <c r="O831" s="160"/>
      <c r="P831" s="160"/>
      <c r="Q831" s="159"/>
      <c r="R831" s="161"/>
      <c r="S831" s="160"/>
      <c r="T831" s="160"/>
      <c r="U831" s="160"/>
      <c r="V831" s="160"/>
      <c r="W831" s="160"/>
      <c r="X831" s="160"/>
      <c r="Y831" s="160"/>
      <c r="Z831" s="160"/>
      <c r="AA831" s="159"/>
      <c r="AB831" s="161"/>
      <c r="AC831" s="160"/>
      <c r="AD831" s="160"/>
      <c r="AE831" s="159"/>
      <c r="AF831" s="161"/>
      <c r="AG831" s="160"/>
      <c r="AH831" s="160"/>
      <c r="AI831" s="160"/>
      <c r="AJ831" s="160"/>
      <c r="AK831" s="160"/>
      <c r="AL831" s="160"/>
      <c r="AM831" s="160"/>
      <c r="AN831" s="160"/>
      <c r="AO831" s="159"/>
    </row>
    <row r="832" spans="2:41" ht="3.6" customHeight="1" outlineLevel="1" x14ac:dyDescent="0.45">
      <c r="B832" s="167"/>
      <c r="J832" s="167"/>
      <c r="M832" s="166"/>
      <c r="N832" s="173"/>
      <c r="O832" s="172"/>
      <c r="P832" s="172"/>
      <c r="Q832" s="171"/>
      <c r="R832" s="922" t="str">
        <f>許可申請_2!I49&amp;変更_3!AL78</f>
        <v/>
      </c>
      <c r="S832" s="923"/>
      <c r="T832" s="923"/>
      <c r="U832" s="923"/>
      <c r="V832" s="923"/>
      <c r="W832" s="923"/>
      <c r="X832" s="923"/>
      <c r="Y832" s="923"/>
      <c r="Z832" s="923"/>
      <c r="AA832" s="923"/>
      <c r="AB832" s="923"/>
      <c r="AC832" s="923"/>
      <c r="AD832" s="923"/>
      <c r="AE832" s="923"/>
      <c r="AF832" s="923"/>
      <c r="AG832" s="923"/>
      <c r="AH832" s="923"/>
      <c r="AI832" s="923"/>
      <c r="AJ832" s="924"/>
      <c r="AK832" s="172"/>
      <c r="AL832" s="172"/>
      <c r="AM832" s="172"/>
      <c r="AN832" s="172"/>
      <c r="AO832" s="171"/>
    </row>
    <row r="833" spans="2:41" ht="13.35" customHeight="1" outlineLevel="1" x14ac:dyDescent="0.45">
      <c r="B833" s="167"/>
      <c r="J833" s="167"/>
      <c r="M833" s="166"/>
      <c r="N833" s="167" t="s">
        <v>50</v>
      </c>
      <c r="Q833" s="166"/>
      <c r="R833" s="911"/>
      <c r="S833" s="912"/>
      <c r="T833" s="912"/>
      <c r="U833" s="912"/>
      <c r="V833" s="912"/>
      <c r="W833" s="912"/>
      <c r="X833" s="912"/>
      <c r="Y833" s="912"/>
      <c r="Z833" s="912"/>
      <c r="AA833" s="912"/>
      <c r="AB833" s="912"/>
      <c r="AC833" s="912"/>
      <c r="AD833" s="912"/>
      <c r="AE833" s="912"/>
      <c r="AF833" s="912"/>
      <c r="AG833" s="912"/>
      <c r="AH833" s="912"/>
      <c r="AI833" s="912"/>
      <c r="AJ833" s="913"/>
      <c r="AL833" s="189" t="s">
        <v>651</v>
      </c>
      <c r="AM833" s="115" t="s">
        <v>714</v>
      </c>
      <c r="AO833" s="166"/>
    </row>
    <row r="834" spans="2:41" ht="3.6" customHeight="1" outlineLevel="1" x14ac:dyDescent="0.45">
      <c r="B834" s="167"/>
      <c r="J834" s="167"/>
      <c r="M834" s="166"/>
      <c r="N834" s="161"/>
      <c r="O834" s="160"/>
      <c r="P834" s="160"/>
      <c r="Q834" s="159"/>
      <c r="R834" s="914"/>
      <c r="S834" s="915"/>
      <c r="T834" s="915"/>
      <c r="U834" s="915"/>
      <c r="V834" s="915"/>
      <c r="W834" s="915"/>
      <c r="X834" s="915"/>
      <c r="Y834" s="915"/>
      <c r="Z834" s="915"/>
      <c r="AA834" s="915"/>
      <c r="AB834" s="915"/>
      <c r="AC834" s="915"/>
      <c r="AD834" s="915"/>
      <c r="AE834" s="915"/>
      <c r="AF834" s="915"/>
      <c r="AG834" s="915"/>
      <c r="AH834" s="915"/>
      <c r="AI834" s="915"/>
      <c r="AJ834" s="916"/>
      <c r="AK834" s="160"/>
      <c r="AL834" s="160"/>
      <c r="AM834" s="160"/>
      <c r="AN834" s="160"/>
      <c r="AO834" s="159"/>
    </row>
    <row r="835" spans="2:41" ht="3.6" customHeight="1" outlineLevel="1" x14ac:dyDescent="0.45">
      <c r="B835" s="167"/>
      <c r="J835" s="167"/>
      <c r="M835" s="166"/>
      <c r="N835" s="173"/>
      <c r="O835" s="172"/>
      <c r="P835" s="172"/>
      <c r="Q835" s="171"/>
      <c r="R835" s="922" t="str">
        <f>ASC(PHONETIC(許可申請_2!I48))&amp;ASC(PHONETIC(変更_3!AL77))</f>
        <v/>
      </c>
      <c r="S835" s="923"/>
      <c r="T835" s="923"/>
      <c r="U835" s="923"/>
      <c r="V835" s="923"/>
      <c r="W835" s="923"/>
      <c r="X835" s="923"/>
      <c r="Y835" s="923"/>
      <c r="Z835" s="923"/>
      <c r="AA835" s="923"/>
      <c r="AB835" s="923"/>
      <c r="AC835" s="923"/>
      <c r="AD835" s="923"/>
      <c r="AE835" s="923"/>
      <c r="AF835" s="923"/>
      <c r="AG835" s="923"/>
      <c r="AH835" s="923"/>
      <c r="AI835" s="923"/>
      <c r="AJ835" s="923"/>
      <c r="AK835" s="923"/>
      <c r="AL835" s="923"/>
      <c r="AM835" s="923"/>
      <c r="AN835" s="923"/>
      <c r="AO835" s="924"/>
    </row>
    <row r="836" spans="2:41" ht="13.35" customHeight="1" outlineLevel="1" x14ac:dyDescent="0.45">
      <c r="B836" s="167"/>
      <c r="J836" s="167"/>
      <c r="M836" s="166"/>
      <c r="N836" s="167" t="s">
        <v>713</v>
      </c>
      <c r="Q836" s="166"/>
      <c r="R836" s="911"/>
      <c r="S836" s="912"/>
      <c r="T836" s="912"/>
      <c r="U836" s="912"/>
      <c r="V836" s="912"/>
      <c r="W836" s="912"/>
      <c r="X836" s="912"/>
      <c r="Y836" s="912"/>
      <c r="Z836" s="912"/>
      <c r="AA836" s="912"/>
      <c r="AB836" s="912"/>
      <c r="AC836" s="912"/>
      <c r="AD836" s="912"/>
      <c r="AE836" s="912"/>
      <c r="AF836" s="912"/>
      <c r="AG836" s="912"/>
      <c r="AH836" s="912"/>
      <c r="AI836" s="912"/>
      <c r="AJ836" s="912"/>
      <c r="AK836" s="912"/>
      <c r="AL836" s="912"/>
      <c r="AM836" s="912"/>
      <c r="AN836" s="912"/>
      <c r="AO836" s="913"/>
    </row>
    <row r="837" spans="2:41" ht="3.6" customHeight="1" outlineLevel="1" x14ac:dyDescent="0.45">
      <c r="B837" s="167"/>
      <c r="J837" s="167"/>
      <c r="M837" s="166"/>
      <c r="N837" s="167"/>
      <c r="Q837" s="166"/>
      <c r="R837" s="914"/>
      <c r="S837" s="915"/>
      <c r="T837" s="915"/>
      <c r="U837" s="915"/>
      <c r="V837" s="915"/>
      <c r="W837" s="915"/>
      <c r="X837" s="915"/>
      <c r="Y837" s="915"/>
      <c r="Z837" s="915"/>
      <c r="AA837" s="915"/>
      <c r="AB837" s="915"/>
      <c r="AC837" s="915"/>
      <c r="AD837" s="915"/>
      <c r="AE837" s="915"/>
      <c r="AF837" s="915"/>
      <c r="AG837" s="915"/>
      <c r="AH837" s="915"/>
      <c r="AI837" s="915"/>
      <c r="AJ837" s="915"/>
      <c r="AK837" s="915"/>
      <c r="AL837" s="915"/>
      <c r="AM837" s="915"/>
      <c r="AN837" s="915"/>
      <c r="AO837" s="916"/>
    </row>
    <row r="838" spans="2:41" ht="3.6" customHeight="1" outlineLevel="1" x14ac:dyDescent="0.45">
      <c r="B838" s="167"/>
      <c r="J838" s="167"/>
      <c r="N838" s="173"/>
      <c r="O838" s="172"/>
      <c r="P838" s="172"/>
      <c r="Q838" s="171"/>
      <c r="U838" s="934" t="str">
        <f>ASC(許可申請_2!L50)&amp;ASC(変更_3!AO79)</f>
        <v/>
      </c>
      <c r="V838" s="935"/>
      <c r="W838" s="935"/>
      <c r="X838" s="962"/>
      <c r="Y838" s="172"/>
      <c r="Z838" s="965" t="str">
        <f>ASC(許可申請_2!O50)&amp;ASC(変更_3!AR79)</f>
        <v/>
      </c>
      <c r="AA838" s="935"/>
      <c r="AB838" s="935"/>
      <c r="AC838" s="936"/>
      <c r="AG838" s="922" t="str">
        <f>許可申請_2!L51&amp;変更_3!AO80</f>
        <v/>
      </c>
      <c r="AH838" s="923"/>
      <c r="AI838" s="923"/>
      <c r="AJ838" s="923"/>
      <c r="AK838" s="923"/>
      <c r="AL838" s="923"/>
      <c r="AM838" s="923"/>
      <c r="AN838" s="923"/>
      <c r="AO838" s="924"/>
    </row>
    <row r="839" spans="2:41" ht="13.35" customHeight="1" outlineLevel="1" x14ac:dyDescent="0.45">
      <c r="B839" s="167"/>
      <c r="J839" s="167"/>
      <c r="N839" s="167"/>
      <c r="Q839" s="166"/>
      <c r="R839" s="115" t="s">
        <v>612</v>
      </c>
      <c r="U839" s="937"/>
      <c r="V839" s="938"/>
      <c r="W839" s="938"/>
      <c r="X839" s="963"/>
      <c r="Y839" s="179" t="s">
        <v>611</v>
      </c>
      <c r="Z839" s="966"/>
      <c r="AA839" s="938"/>
      <c r="AB839" s="938"/>
      <c r="AC839" s="939"/>
      <c r="AD839" s="115" t="s">
        <v>610</v>
      </c>
      <c r="AG839" s="911"/>
      <c r="AH839" s="912"/>
      <c r="AI839" s="912"/>
      <c r="AJ839" s="912"/>
      <c r="AK839" s="912"/>
      <c r="AL839" s="912"/>
      <c r="AM839" s="912"/>
      <c r="AN839" s="912"/>
      <c r="AO839" s="913"/>
    </row>
    <row r="840" spans="2:41" ht="3.6" customHeight="1" outlineLevel="1" x14ac:dyDescent="0.45">
      <c r="B840" s="167"/>
      <c r="J840" s="167"/>
      <c r="N840" s="167"/>
      <c r="Q840" s="166"/>
      <c r="R840" s="160"/>
      <c r="S840" s="160"/>
      <c r="T840" s="160"/>
      <c r="U840" s="940"/>
      <c r="V840" s="941"/>
      <c r="W840" s="941"/>
      <c r="X840" s="964"/>
      <c r="Y840" s="160"/>
      <c r="Z840" s="967"/>
      <c r="AA840" s="941"/>
      <c r="AB840" s="941"/>
      <c r="AC840" s="942"/>
      <c r="AD840" s="160"/>
      <c r="AE840" s="160"/>
      <c r="AF840" s="160"/>
      <c r="AG840" s="914"/>
      <c r="AH840" s="915"/>
      <c r="AI840" s="915"/>
      <c r="AJ840" s="915"/>
      <c r="AK840" s="915"/>
      <c r="AL840" s="915"/>
      <c r="AM840" s="915"/>
      <c r="AN840" s="915"/>
      <c r="AO840" s="916"/>
    </row>
    <row r="841" spans="2:41" ht="3.6" customHeight="1" outlineLevel="1" x14ac:dyDescent="0.45">
      <c r="B841" s="167"/>
      <c r="J841" s="167"/>
      <c r="N841" s="167"/>
      <c r="Q841" s="166"/>
      <c r="R841" s="172"/>
      <c r="S841" s="172"/>
      <c r="T841" s="171"/>
      <c r="U841" s="922" t="str">
        <f>許可申請_2!T51&amp;変更_3!AW80</f>
        <v/>
      </c>
      <c r="V841" s="923"/>
      <c r="W841" s="923"/>
      <c r="X841" s="923"/>
      <c r="Y841" s="923"/>
      <c r="Z841" s="923"/>
      <c r="AA841" s="923"/>
      <c r="AB841" s="923"/>
      <c r="AC841" s="924"/>
      <c r="AD841" s="173"/>
      <c r="AE841" s="172"/>
      <c r="AF841" s="171"/>
      <c r="AG841" s="922" t="str">
        <f>許可申請_2!L52&amp;変更_3!AO81</f>
        <v/>
      </c>
      <c r="AH841" s="923"/>
      <c r="AI841" s="923"/>
      <c r="AJ841" s="923"/>
      <c r="AK841" s="923"/>
      <c r="AL841" s="923"/>
      <c r="AM841" s="923"/>
      <c r="AN841" s="923"/>
      <c r="AO841" s="924"/>
    </row>
    <row r="842" spans="2:41" ht="13.35" customHeight="1" outlineLevel="1" x14ac:dyDescent="0.45">
      <c r="B842" s="167"/>
      <c r="J842" s="167"/>
      <c r="N842" s="167" t="s">
        <v>48</v>
      </c>
      <c r="Q842" s="166"/>
      <c r="R842" s="115" t="s">
        <v>609</v>
      </c>
      <c r="T842" s="166"/>
      <c r="U842" s="911"/>
      <c r="V842" s="912"/>
      <c r="W842" s="912"/>
      <c r="X842" s="912"/>
      <c r="Y842" s="912"/>
      <c r="Z842" s="912"/>
      <c r="AA842" s="912"/>
      <c r="AB842" s="912"/>
      <c r="AC842" s="913"/>
      <c r="AD842" s="167" t="s">
        <v>8536</v>
      </c>
      <c r="AF842" s="166"/>
      <c r="AG842" s="911"/>
      <c r="AH842" s="912"/>
      <c r="AI842" s="912"/>
      <c r="AJ842" s="912"/>
      <c r="AK842" s="912"/>
      <c r="AL842" s="912"/>
      <c r="AM842" s="912"/>
      <c r="AN842" s="912"/>
      <c r="AO842" s="913"/>
    </row>
    <row r="843" spans="2:41" ht="3.6" customHeight="1" outlineLevel="1" x14ac:dyDescent="0.45">
      <c r="B843" s="167"/>
      <c r="J843" s="167"/>
      <c r="N843" s="167"/>
      <c r="Q843" s="166"/>
      <c r="R843" s="160"/>
      <c r="S843" s="160"/>
      <c r="T843" s="159"/>
      <c r="U843" s="914"/>
      <c r="V843" s="915"/>
      <c r="W843" s="915"/>
      <c r="X843" s="915"/>
      <c r="Y843" s="915"/>
      <c r="Z843" s="915"/>
      <c r="AA843" s="915"/>
      <c r="AB843" s="915"/>
      <c r="AC843" s="916"/>
      <c r="AD843" s="161"/>
      <c r="AE843" s="160"/>
      <c r="AF843" s="159"/>
      <c r="AG843" s="914"/>
      <c r="AH843" s="915"/>
      <c r="AI843" s="915"/>
      <c r="AJ843" s="915"/>
      <c r="AK843" s="915"/>
      <c r="AL843" s="915"/>
      <c r="AM843" s="915"/>
      <c r="AN843" s="915"/>
      <c r="AO843" s="916"/>
    </row>
    <row r="844" spans="2:41" ht="3.6" customHeight="1" outlineLevel="1" x14ac:dyDescent="0.45">
      <c r="B844" s="167"/>
      <c r="J844" s="167"/>
      <c r="N844" s="167"/>
      <c r="Q844" s="166"/>
      <c r="R844" s="172"/>
      <c r="S844" s="172"/>
      <c r="T844" s="171"/>
      <c r="U844" s="922" t="str">
        <f>許可申請_2!T52&amp;変更_3!AW81</f>
        <v/>
      </c>
      <c r="V844" s="923"/>
      <c r="W844" s="923"/>
      <c r="X844" s="923"/>
      <c r="Y844" s="923"/>
      <c r="Z844" s="923"/>
      <c r="AA844" s="923"/>
      <c r="AB844" s="923"/>
      <c r="AC844" s="924"/>
      <c r="AD844" s="173"/>
      <c r="AE844" s="172"/>
      <c r="AF844" s="171"/>
      <c r="AG844" s="922" t="str">
        <f>許可申請_2!L53&amp;変更_3!AO82</f>
        <v/>
      </c>
      <c r="AH844" s="923"/>
      <c r="AI844" s="923"/>
      <c r="AJ844" s="923"/>
      <c r="AK844" s="923"/>
      <c r="AL844" s="923"/>
      <c r="AM844" s="923"/>
      <c r="AN844" s="923"/>
      <c r="AO844" s="924"/>
    </row>
    <row r="845" spans="2:41" ht="13.35" customHeight="1" outlineLevel="1" x14ac:dyDescent="0.45">
      <c r="B845" s="167"/>
      <c r="J845" s="167"/>
      <c r="N845" s="167"/>
      <c r="Q845" s="166"/>
      <c r="R845" s="115" t="s">
        <v>608</v>
      </c>
      <c r="T845" s="166"/>
      <c r="U845" s="911"/>
      <c r="V845" s="912"/>
      <c r="W845" s="912"/>
      <c r="X845" s="912"/>
      <c r="Y845" s="912"/>
      <c r="Z845" s="912"/>
      <c r="AA845" s="912"/>
      <c r="AB845" s="912"/>
      <c r="AC845" s="913"/>
      <c r="AD845" s="167" t="s">
        <v>607</v>
      </c>
      <c r="AF845" s="166"/>
      <c r="AG845" s="911"/>
      <c r="AH845" s="912"/>
      <c r="AI845" s="912"/>
      <c r="AJ845" s="912"/>
      <c r="AK845" s="912"/>
      <c r="AL845" s="912"/>
      <c r="AM845" s="912"/>
      <c r="AN845" s="912"/>
      <c r="AO845" s="913"/>
    </row>
    <row r="846" spans="2:41" ht="3.6" customHeight="1" outlineLevel="1" x14ac:dyDescent="0.45">
      <c r="B846" s="167"/>
      <c r="J846" s="167"/>
      <c r="N846" s="161"/>
      <c r="O846" s="160"/>
      <c r="P846" s="160"/>
      <c r="Q846" s="159"/>
      <c r="R846" s="160"/>
      <c r="S846" s="160"/>
      <c r="T846" s="159"/>
      <c r="U846" s="914"/>
      <c r="V846" s="915"/>
      <c r="W846" s="915"/>
      <c r="X846" s="915"/>
      <c r="Y846" s="915"/>
      <c r="Z846" s="915"/>
      <c r="AA846" s="915"/>
      <c r="AB846" s="915"/>
      <c r="AC846" s="916"/>
      <c r="AD846" s="161"/>
      <c r="AE846" s="160"/>
      <c r="AF846" s="159"/>
      <c r="AG846" s="914"/>
      <c r="AH846" s="915"/>
      <c r="AI846" s="915"/>
      <c r="AJ846" s="915"/>
      <c r="AK846" s="915"/>
      <c r="AL846" s="915"/>
      <c r="AM846" s="915"/>
      <c r="AN846" s="915"/>
      <c r="AO846" s="916"/>
    </row>
    <row r="847" spans="2:41" ht="3.6" customHeight="1" outlineLevel="1" x14ac:dyDescent="0.45">
      <c r="B847" s="167"/>
      <c r="J847" s="167"/>
      <c r="M847" s="166"/>
      <c r="N847" s="167"/>
      <c r="Q847" s="166"/>
      <c r="R847" s="173"/>
      <c r="S847" s="172"/>
      <c r="T847" s="172"/>
      <c r="U847" s="172"/>
      <c r="V847" s="172"/>
      <c r="W847" s="172"/>
      <c r="X847" s="172"/>
      <c r="Y847" s="172"/>
      <c r="Z847" s="172"/>
      <c r="AA847" s="172"/>
      <c r="AB847" s="172"/>
      <c r="AC847" s="172"/>
      <c r="AD847" s="172"/>
      <c r="AE847" s="172"/>
      <c r="AF847" s="172"/>
      <c r="AG847" s="172"/>
      <c r="AH847" s="172"/>
      <c r="AI847" s="172"/>
      <c r="AJ847" s="172"/>
      <c r="AK847" s="172"/>
      <c r="AL847" s="172"/>
      <c r="AM847" s="172"/>
      <c r="AN847" s="172"/>
      <c r="AO847" s="171"/>
    </row>
    <row r="848" spans="2:41" ht="13.35" customHeight="1" outlineLevel="1" x14ac:dyDescent="0.45">
      <c r="B848" s="167"/>
      <c r="J848" s="167"/>
      <c r="M848" s="166"/>
      <c r="N848" s="167" t="s">
        <v>712</v>
      </c>
      <c r="Q848" s="166"/>
      <c r="R848" s="167"/>
      <c r="S848" s="919"/>
      <c r="T848" s="921"/>
      <c r="V848" s="190"/>
      <c r="W848" s="115" t="s">
        <v>76</v>
      </c>
      <c r="X848" s="190"/>
      <c r="Y848" s="115" t="s">
        <v>77</v>
      </c>
      <c r="Z848" s="190"/>
      <c r="AA848" s="115" t="s">
        <v>78</v>
      </c>
      <c r="AO848" s="166"/>
    </row>
    <row r="849" spans="2:41" ht="3.6" customHeight="1" outlineLevel="1" x14ac:dyDescent="0.45">
      <c r="B849" s="167"/>
      <c r="J849" s="167"/>
      <c r="M849" s="166"/>
      <c r="N849" s="167"/>
      <c r="Q849" s="166"/>
      <c r="R849" s="167"/>
      <c r="AO849" s="166"/>
    </row>
    <row r="850" spans="2:41" ht="3.6" customHeight="1" outlineLevel="1" x14ac:dyDescent="0.45">
      <c r="B850" s="167"/>
      <c r="J850" s="167"/>
      <c r="M850" s="166"/>
      <c r="N850" s="173"/>
      <c r="O850" s="172"/>
      <c r="P850" s="172"/>
      <c r="Q850" s="172"/>
      <c r="R850" s="984" t="str">
        <f>ASC(許可申請_2!I54)&amp;ASC(変更_3!AL83)</f>
        <v/>
      </c>
      <c r="S850" s="984" t="str">
        <f>ASC(許可申請_2!J54)&amp;ASC(変更_3!AM83)</f>
        <v/>
      </c>
      <c r="T850" s="172"/>
      <c r="U850" s="984" t="str">
        <f>ASC(許可申請_2!L54)&amp;ASC(変更_3!AO83)</f>
        <v/>
      </c>
      <c r="V850" s="173"/>
      <c r="W850" s="172"/>
      <c r="X850" s="172"/>
      <c r="Y850" s="172"/>
      <c r="Z850" s="172"/>
      <c r="AA850" s="171"/>
      <c r="AB850" s="173"/>
      <c r="AC850" s="172"/>
      <c r="AD850" s="172"/>
      <c r="AE850" s="172"/>
      <c r="AF850" s="172"/>
      <c r="AG850" s="171"/>
      <c r="AH850" s="977"/>
      <c r="AI850" s="980"/>
      <c r="AJ850" s="172"/>
      <c r="AK850" s="944"/>
      <c r="AL850" s="173"/>
      <c r="AM850" s="172"/>
      <c r="AN850" s="172"/>
      <c r="AO850" s="171"/>
    </row>
    <row r="851" spans="2:41" ht="13.35" customHeight="1" outlineLevel="1" x14ac:dyDescent="0.45">
      <c r="B851" s="167"/>
      <c r="J851" s="167"/>
      <c r="M851" s="166"/>
      <c r="N851" s="167" t="s">
        <v>711</v>
      </c>
      <c r="R851" s="985"/>
      <c r="S851" s="985"/>
      <c r="T851" s="115" t="s">
        <v>65</v>
      </c>
      <c r="U851" s="985"/>
      <c r="V851" s="167" t="s">
        <v>64</v>
      </c>
      <c r="AA851" s="166"/>
      <c r="AB851" s="167" t="s">
        <v>710</v>
      </c>
      <c r="AH851" s="978"/>
      <c r="AI851" s="981"/>
      <c r="AJ851" s="115" t="s">
        <v>65</v>
      </c>
      <c r="AK851" s="945"/>
      <c r="AL851" s="167" t="s">
        <v>64</v>
      </c>
      <c r="AO851" s="166"/>
    </row>
    <row r="852" spans="2:41" ht="3.6" customHeight="1" outlineLevel="1" x14ac:dyDescent="0.45">
      <c r="B852" s="167"/>
      <c r="J852" s="167"/>
      <c r="M852" s="166"/>
      <c r="N852" s="167"/>
      <c r="R852" s="986"/>
      <c r="S852" s="986"/>
      <c r="T852" s="160"/>
      <c r="U852" s="986"/>
      <c r="V852" s="161"/>
      <c r="W852" s="160"/>
      <c r="X852" s="160"/>
      <c r="Y852" s="160"/>
      <c r="Z852" s="160"/>
      <c r="AA852" s="159"/>
      <c r="AB852" s="161"/>
      <c r="AC852" s="160"/>
      <c r="AD852" s="160"/>
      <c r="AE852" s="160"/>
      <c r="AF852" s="160"/>
      <c r="AH852" s="979"/>
      <c r="AI852" s="982"/>
      <c r="AJ852" s="160"/>
      <c r="AK852" s="946"/>
      <c r="AL852" s="161"/>
      <c r="AM852" s="160"/>
      <c r="AN852" s="160"/>
      <c r="AO852" s="159"/>
    </row>
    <row r="853" spans="2:41" ht="3.6" customHeight="1" outlineLevel="1" x14ac:dyDescent="0.45">
      <c r="B853" s="167"/>
      <c r="J853" s="167"/>
      <c r="M853" s="166"/>
      <c r="N853" s="173"/>
      <c r="O853" s="172"/>
      <c r="P853" s="172"/>
      <c r="Q853" s="171"/>
      <c r="R853" s="977"/>
      <c r="S853" s="980"/>
      <c r="T853" s="172"/>
      <c r="U853" s="944"/>
      <c r="V853" s="173"/>
      <c r="W853" s="172"/>
      <c r="X853" s="172"/>
      <c r="Y853" s="172"/>
      <c r="Z853" s="169"/>
      <c r="AA853" s="174"/>
      <c r="AD853" s="172"/>
      <c r="AE853" s="172"/>
      <c r="AF853" s="172"/>
      <c r="AG853" s="175"/>
      <c r="AH853" s="175"/>
      <c r="AI853" s="175"/>
      <c r="AJ853" s="175"/>
      <c r="AK853" s="175"/>
      <c r="AL853" s="172"/>
      <c r="AM853" s="175"/>
      <c r="AN853" s="175"/>
      <c r="AO853" s="171"/>
    </row>
    <row r="854" spans="2:41" ht="13.35" customHeight="1" outlineLevel="1" x14ac:dyDescent="0.45">
      <c r="B854" s="167"/>
      <c r="J854" s="167"/>
      <c r="M854" s="166"/>
      <c r="N854" s="167" t="s">
        <v>709</v>
      </c>
      <c r="Q854" s="166"/>
      <c r="R854" s="978"/>
      <c r="S854" s="981"/>
      <c r="T854" s="115" t="s">
        <v>65</v>
      </c>
      <c r="U854" s="945"/>
      <c r="V854" s="167" t="s">
        <v>64</v>
      </c>
      <c r="Z854" s="169"/>
      <c r="AA854" s="168"/>
      <c r="AG854" s="169"/>
      <c r="AH854" s="169"/>
      <c r="AI854" s="169"/>
      <c r="AJ854" s="169"/>
      <c r="AK854" s="169"/>
      <c r="AM854" s="169"/>
      <c r="AN854" s="169"/>
      <c r="AO854" s="166"/>
    </row>
    <row r="855" spans="2:41" ht="3.6" customHeight="1" outlineLevel="1" x14ac:dyDescent="0.45">
      <c r="B855" s="167"/>
      <c r="J855" s="167"/>
      <c r="M855" s="166"/>
      <c r="N855" s="161"/>
      <c r="O855" s="160"/>
      <c r="P855" s="160"/>
      <c r="Q855" s="159"/>
      <c r="R855" s="979"/>
      <c r="S855" s="982"/>
      <c r="T855" s="160"/>
      <c r="U855" s="946"/>
      <c r="V855" s="161"/>
      <c r="W855" s="160"/>
      <c r="X855" s="160"/>
      <c r="Y855" s="160"/>
      <c r="Z855" s="163"/>
      <c r="AA855" s="162"/>
      <c r="AB855" s="160"/>
      <c r="AC855" s="160"/>
      <c r="AD855" s="160"/>
      <c r="AE855" s="160"/>
      <c r="AF855" s="160"/>
      <c r="AG855" s="163"/>
      <c r="AH855" s="163"/>
      <c r="AI855" s="163"/>
      <c r="AJ855" s="163"/>
      <c r="AK855" s="163"/>
      <c r="AL855" s="160"/>
      <c r="AM855" s="163"/>
      <c r="AN855" s="163"/>
      <c r="AO855" s="159"/>
    </row>
    <row r="856" spans="2:41" ht="3.6" customHeight="1" outlineLevel="1" x14ac:dyDescent="0.45">
      <c r="B856" s="167"/>
      <c r="J856" s="167"/>
      <c r="M856" s="166"/>
      <c r="N856" s="167"/>
      <c r="Q856" s="166"/>
      <c r="R856" s="922" t="str">
        <f>ASC(許可申請_2!K59)&amp;ASC(変更_3!AN87)</f>
        <v/>
      </c>
      <c r="S856" s="923"/>
      <c r="T856" s="923"/>
      <c r="U856" s="924"/>
      <c r="V856" s="911" t="str">
        <f>ASC(許可申請_2!O59)&amp;ASC(変更_3!AR87)</f>
        <v/>
      </c>
      <c r="W856" s="913"/>
      <c r="X856" s="911" t="str">
        <f>ASC(許可申請_2!Q59)&amp;ASC(変更_3!AT87)</f>
        <v/>
      </c>
      <c r="Y856" s="912"/>
      <c r="Z856" s="912"/>
      <c r="AA856" s="913"/>
      <c r="AB856" s="167"/>
      <c r="AO856" s="166"/>
    </row>
    <row r="857" spans="2:41" ht="13.35" customHeight="1" outlineLevel="1" x14ac:dyDescent="0.45">
      <c r="B857" s="167"/>
      <c r="J857" s="167" t="s">
        <v>755</v>
      </c>
      <c r="M857" s="166"/>
      <c r="N857" s="167" t="s">
        <v>707</v>
      </c>
      <c r="Q857" s="166"/>
      <c r="R857" s="911"/>
      <c r="S857" s="912"/>
      <c r="T857" s="912"/>
      <c r="U857" s="913"/>
      <c r="V857" s="911"/>
      <c r="W857" s="913"/>
      <c r="X857" s="911"/>
      <c r="Y857" s="912"/>
      <c r="Z857" s="912"/>
      <c r="AA857" s="913"/>
      <c r="AB857" s="191" t="s">
        <v>706</v>
      </c>
      <c r="AO857" s="166"/>
    </row>
    <row r="858" spans="2:41" ht="3.6" customHeight="1" outlineLevel="1" x14ac:dyDescent="0.45">
      <c r="B858" s="167"/>
      <c r="J858" s="167"/>
      <c r="M858" s="166"/>
      <c r="N858" s="167"/>
      <c r="Q858" s="166"/>
      <c r="R858" s="914"/>
      <c r="S858" s="915"/>
      <c r="T858" s="915"/>
      <c r="U858" s="916"/>
      <c r="V858" s="914"/>
      <c r="W858" s="916"/>
      <c r="X858" s="914"/>
      <c r="Y858" s="915"/>
      <c r="Z858" s="915"/>
      <c r="AA858" s="916"/>
      <c r="AB858" s="161"/>
      <c r="AC858" s="160"/>
      <c r="AD858" s="160"/>
      <c r="AE858" s="160"/>
      <c r="AF858" s="160"/>
      <c r="AG858" s="160"/>
      <c r="AH858" s="160"/>
      <c r="AI858" s="160"/>
      <c r="AJ858" s="160"/>
      <c r="AK858" s="160"/>
      <c r="AL858" s="160"/>
      <c r="AM858" s="160"/>
      <c r="AN858" s="160"/>
      <c r="AO858" s="159"/>
    </row>
    <row r="859" spans="2:41" ht="3.6" customHeight="1" outlineLevel="1" x14ac:dyDescent="0.45">
      <c r="B859" s="167"/>
      <c r="J859" s="167"/>
      <c r="M859" s="166"/>
      <c r="N859" s="173"/>
      <c r="O859" s="172"/>
      <c r="P859" s="172"/>
      <c r="Q859" s="172"/>
      <c r="R859" s="173"/>
      <c r="S859" s="172"/>
      <c r="T859" s="172"/>
      <c r="U859" s="172"/>
      <c r="V859" s="172"/>
      <c r="W859" s="172"/>
      <c r="X859" s="172"/>
      <c r="Y859" s="172"/>
      <c r="Z859" s="172"/>
      <c r="AA859" s="171"/>
      <c r="AB859" s="173"/>
      <c r="AI859" s="166"/>
      <c r="AJ859" s="173"/>
      <c r="AK859" s="172"/>
      <c r="AL859" s="172"/>
      <c r="AM859" s="172"/>
      <c r="AN859" s="172"/>
      <c r="AO859" s="171"/>
    </row>
    <row r="860" spans="2:41" ht="13.35" customHeight="1" outlineLevel="1" x14ac:dyDescent="0.45">
      <c r="B860" s="167"/>
      <c r="J860" s="167"/>
      <c r="M860" s="166"/>
      <c r="N860" s="167" t="s">
        <v>705</v>
      </c>
      <c r="R860" s="167"/>
      <c r="S860" s="917" t="str">
        <f>許可申請_2!I61&amp;変更_3!AL89</f>
        <v/>
      </c>
      <c r="T860" s="918"/>
      <c r="V860" s="182" t="str">
        <f>ASC(許可申請_2!K61)&amp;ASC(変更_3!AN89)</f>
        <v/>
      </c>
      <c r="W860" s="115" t="s">
        <v>76</v>
      </c>
      <c r="X860" s="182" t="str">
        <f>ASC(許可申請_2!M61)&amp;ASC(変更_3!AP89)</f>
        <v/>
      </c>
      <c r="Y860" s="115" t="s">
        <v>77</v>
      </c>
      <c r="Z860" s="182" t="str">
        <f>ASC(許可申請_2!O61)&amp;ASC(変更_3!AR89)</f>
        <v/>
      </c>
      <c r="AA860" s="115" t="s">
        <v>78</v>
      </c>
      <c r="AB860" s="167" t="s">
        <v>704</v>
      </c>
      <c r="AI860" s="166"/>
      <c r="AJ860" s="167"/>
      <c r="AK860" s="919"/>
      <c r="AL860" s="920"/>
      <c r="AM860" s="920"/>
      <c r="AN860" s="920"/>
      <c r="AO860" s="921"/>
    </row>
    <row r="861" spans="2:41" ht="3.6" customHeight="1" outlineLevel="1" x14ac:dyDescent="0.45">
      <c r="B861" s="167"/>
      <c r="J861" s="167"/>
      <c r="M861" s="166"/>
      <c r="N861" s="167"/>
      <c r="R861" s="161"/>
      <c r="S861" s="160"/>
      <c r="T861" s="160"/>
      <c r="U861" s="160"/>
      <c r="V861" s="160"/>
      <c r="W861" s="160"/>
      <c r="X861" s="160"/>
      <c r="Y861" s="160"/>
      <c r="Z861" s="160"/>
      <c r="AA861" s="159"/>
      <c r="AB861" s="161"/>
      <c r="AC861" s="160"/>
      <c r="AD861" s="160"/>
      <c r="AE861" s="160"/>
      <c r="AF861" s="160"/>
      <c r="AG861" s="160"/>
      <c r="AH861" s="160"/>
      <c r="AI861" s="159"/>
      <c r="AJ861" s="161"/>
      <c r="AK861" s="160"/>
      <c r="AL861" s="160"/>
      <c r="AM861" s="160"/>
      <c r="AN861" s="160"/>
      <c r="AO861" s="159"/>
    </row>
    <row r="862" spans="2:41" ht="3.6" customHeight="1" outlineLevel="1" x14ac:dyDescent="0.45">
      <c r="B862" s="167"/>
      <c r="J862" s="167"/>
      <c r="M862" s="166"/>
      <c r="N862" s="173"/>
      <c r="O862" s="172"/>
      <c r="P862" s="172"/>
      <c r="Q862" s="171"/>
      <c r="R862" s="922" t="str">
        <f>IF(OR(許可申請_2!T58="☑",変更_3!AW86="☑"),"研修中","")</f>
        <v/>
      </c>
      <c r="S862" s="923"/>
      <c r="T862" s="923"/>
      <c r="U862" s="923"/>
      <c r="V862" s="923"/>
      <c r="W862" s="923"/>
      <c r="X862" s="923"/>
      <c r="Y862" s="923"/>
      <c r="Z862" s="923"/>
      <c r="AA862" s="923"/>
      <c r="AB862" s="923"/>
      <c r="AC862" s="923"/>
      <c r="AD862" s="923"/>
      <c r="AE862" s="923"/>
      <c r="AF862" s="923"/>
      <c r="AG862" s="923"/>
      <c r="AH862" s="923"/>
      <c r="AI862" s="923"/>
      <c r="AJ862" s="923"/>
      <c r="AK862" s="923"/>
      <c r="AL862" s="923"/>
      <c r="AM862" s="923"/>
      <c r="AN862" s="923"/>
      <c r="AO862" s="924"/>
    </row>
    <row r="863" spans="2:41" ht="13.35" customHeight="1" outlineLevel="1" x14ac:dyDescent="0.45">
      <c r="B863" s="167"/>
      <c r="J863" s="167"/>
      <c r="M863" s="166"/>
      <c r="N863" s="167" t="s">
        <v>703</v>
      </c>
      <c r="Q863" s="166"/>
      <c r="R863" s="911"/>
      <c r="S863" s="912"/>
      <c r="T863" s="912"/>
      <c r="U863" s="912"/>
      <c r="V863" s="912"/>
      <c r="W863" s="912"/>
      <c r="X863" s="912"/>
      <c r="Y863" s="912"/>
      <c r="Z863" s="912"/>
      <c r="AA863" s="912"/>
      <c r="AB863" s="912"/>
      <c r="AC863" s="912"/>
      <c r="AD863" s="912"/>
      <c r="AE863" s="912"/>
      <c r="AF863" s="912"/>
      <c r="AG863" s="912"/>
      <c r="AH863" s="912"/>
      <c r="AI863" s="912"/>
      <c r="AJ863" s="912"/>
      <c r="AK863" s="912"/>
      <c r="AL863" s="912"/>
      <c r="AM863" s="912"/>
      <c r="AN863" s="912"/>
      <c r="AO863" s="913"/>
    </row>
    <row r="864" spans="2:41" ht="3.6" customHeight="1" outlineLevel="1" x14ac:dyDescent="0.45">
      <c r="B864" s="167"/>
      <c r="J864" s="167"/>
      <c r="M864" s="166"/>
      <c r="N864" s="161"/>
      <c r="O864" s="160"/>
      <c r="P864" s="160"/>
      <c r="Q864" s="159"/>
      <c r="R864" s="914"/>
      <c r="S864" s="915"/>
      <c r="T864" s="915"/>
      <c r="U864" s="915"/>
      <c r="V864" s="915"/>
      <c r="W864" s="915"/>
      <c r="X864" s="915"/>
      <c r="Y864" s="915"/>
      <c r="Z864" s="915"/>
      <c r="AA864" s="915"/>
      <c r="AB864" s="915"/>
      <c r="AC864" s="915"/>
      <c r="AD864" s="915"/>
      <c r="AE864" s="915"/>
      <c r="AF864" s="915"/>
      <c r="AG864" s="915"/>
      <c r="AH864" s="915"/>
      <c r="AI864" s="915"/>
      <c r="AJ864" s="915"/>
      <c r="AK864" s="915"/>
      <c r="AL864" s="915"/>
      <c r="AM864" s="915"/>
      <c r="AN864" s="915"/>
      <c r="AO864" s="916"/>
    </row>
    <row r="865" spans="2:41" ht="3.6" customHeight="1" outlineLevel="1" x14ac:dyDescent="0.45">
      <c r="B865" s="167"/>
      <c r="J865" s="167"/>
      <c r="M865" s="166"/>
      <c r="N865" s="173"/>
      <c r="O865" s="172"/>
      <c r="P865" s="172"/>
      <c r="Q865" s="171"/>
      <c r="R865" s="167"/>
      <c r="W865" s="166"/>
      <c r="X865" s="167"/>
      <c r="AB865" s="166"/>
      <c r="AC865" s="925"/>
      <c r="AD865" s="926"/>
      <c r="AE865" s="926"/>
      <c r="AF865" s="926"/>
      <c r="AG865" s="926"/>
      <c r="AH865" s="926"/>
      <c r="AI865" s="926"/>
      <c r="AJ865" s="926"/>
      <c r="AK865" s="926"/>
      <c r="AL865" s="926"/>
      <c r="AM865" s="926"/>
      <c r="AN865" s="926"/>
      <c r="AO865" s="927"/>
    </row>
    <row r="866" spans="2:41" ht="13.35" customHeight="1" outlineLevel="1" x14ac:dyDescent="0.45">
      <c r="B866" s="167"/>
      <c r="J866" s="167"/>
      <c r="M866" s="166"/>
      <c r="N866" s="167" t="s">
        <v>702</v>
      </c>
      <c r="Q866" s="166"/>
      <c r="R866" s="167"/>
      <c r="S866" s="189" t="s">
        <v>651</v>
      </c>
      <c r="T866" s="115" t="s">
        <v>105</v>
      </c>
      <c r="W866" s="166"/>
      <c r="X866" s="167" t="s">
        <v>701</v>
      </c>
      <c r="AB866" s="166"/>
      <c r="AC866" s="928"/>
      <c r="AD866" s="929"/>
      <c r="AE866" s="929"/>
      <c r="AF866" s="929"/>
      <c r="AG866" s="929"/>
      <c r="AH866" s="929"/>
      <c r="AI866" s="929"/>
      <c r="AJ866" s="929"/>
      <c r="AK866" s="929"/>
      <c r="AL866" s="929"/>
      <c r="AM866" s="929"/>
      <c r="AN866" s="929"/>
      <c r="AO866" s="930"/>
    </row>
    <row r="867" spans="2:41" ht="3.6" customHeight="1" outlineLevel="1" x14ac:dyDescent="0.45">
      <c r="B867" s="167"/>
      <c r="J867" s="167"/>
      <c r="M867" s="166"/>
      <c r="N867" s="161"/>
      <c r="O867" s="160"/>
      <c r="P867" s="160"/>
      <c r="Q867" s="159"/>
      <c r="R867" s="161"/>
      <c r="S867" s="160"/>
      <c r="T867" s="160"/>
      <c r="U867" s="160"/>
      <c r="V867" s="160"/>
      <c r="W867" s="159"/>
      <c r="X867" s="161"/>
      <c r="Y867" s="160"/>
      <c r="Z867" s="160"/>
      <c r="AA867" s="160"/>
      <c r="AB867" s="159"/>
      <c r="AC867" s="931"/>
      <c r="AD867" s="932"/>
      <c r="AE867" s="932"/>
      <c r="AF867" s="932"/>
      <c r="AG867" s="932"/>
      <c r="AH867" s="932"/>
      <c r="AI867" s="932"/>
      <c r="AJ867" s="932"/>
      <c r="AK867" s="932"/>
      <c r="AL867" s="932"/>
      <c r="AM867" s="932"/>
      <c r="AN867" s="932"/>
      <c r="AO867" s="933"/>
    </row>
    <row r="868" spans="2:41" ht="3.6" customHeight="1" outlineLevel="1" x14ac:dyDescent="0.45">
      <c r="B868" s="167"/>
      <c r="J868" s="167"/>
      <c r="M868" s="166"/>
      <c r="N868" s="173"/>
      <c r="O868" s="172"/>
      <c r="P868" s="172"/>
      <c r="Q868" s="171"/>
      <c r="R868" s="173"/>
      <c r="S868" s="172"/>
      <c r="T868" s="172"/>
      <c r="U868" s="172"/>
      <c r="V868" s="172"/>
      <c r="W868" s="172"/>
      <c r="X868" s="172"/>
      <c r="Y868" s="172"/>
      <c r="Z868" s="172"/>
      <c r="AA868" s="171"/>
      <c r="AB868" s="173"/>
      <c r="AC868" s="172"/>
      <c r="AD868" s="172"/>
      <c r="AE868" s="171"/>
      <c r="AF868" s="173"/>
      <c r="AG868" s="172"/>
      <c r="AH868" s="172"/>
      <c r="AI868" s="172"/>
      <c r="AJ868" s="172"/>
      <c r="AK868" s="172"/>
      <c r="AL868" s="172"/>
      <c r="AM868" s="172"/>
      <c r="AN868" s="172"/>
      <c r="AO868" s="171"/>
    </row>
    <row r="869" spans="2:41" ht="13.35" customHeight="1" outlineLevel="1" x14ac:dyDescent="0.45">
      <c r="B869" s="167"/>
      <c r="J869" s="167"/>
      <c r="M869" s="166"/>
      <c r="N869" s="167" t="s">
        <v>700</v>
      </c>
      <c r="Q869" s="166"/>
      <c r="R869" s="167"/>
      <c r="S869" s="919"/>
      <c r="T869" s="921"/>
      <c r="V869" s="190"/>
      <c r="W869" s="115" t="s">
        <v>76</v>
      </c>
      <c r="X869" s="190"/>
      <c r="Y869" s="115" t="s">
        <v>77</v>
      </c>
      <c r="Z869" s="190"/>
      <c r="AA869" s="115" t="s">
        <v>78</v>
      </c>
      <c r="AB869" s="167" t="s">
        <v>699</v>
      </c>
      <c r="AE869" s="166"/>
      <c r="AF869" s="167"/>
      <c r="AG869" s="919"/>
      <c r="AH869" s="921"/>
      <c r="AJ869" s="190"/>
      <c r="AK869" s="115" t="s">
        <v>76</v>
      </c>
      <c r="AL869" s="190"/>
      <c r="AM869" s="115" t="s">
        <v>77</v>
      </c>
      <c r="AN869" s="190"/>
      <c r="AO869" s="166" t="s">
        <v>78</v>
      </c>
    </row>
    <row r="870" spans="2:41" ht="3.6" customHeight="1" outlineLevel="1" x14ac:dyDescent="0.45">
      <c r="B870" s="167"/>
      <c r="J870" s="167"/>
      <c r="M870" s="166"/>
      <c r="N870" s="161"/>
      <c r="O870" s="160"/>
      <c r="P870" s="160"/>
      <c r="Q870" s="159"/>
      <c r="R870" s="161"/>
      <c r="S870" s="160"/>
      <c r="T870" s="160"/>
      <c r="U870" s="160"/>
      <c r="V870" s="160"/>
      <c r="W870" s="160"/>
      <c r="X870" s="160"/>
      <c r="Y870" s="160"/>
      <c r="Z870" s="160"/>
      <c r="AA870" s="159"/>
      <c r="AB870" s="161"/>
      <c r="AC870" s="160"/>
      <c r="AD870" s="160"/>
      <c r="AE870" s="159"/>
      <c r="AF870" s="161"/>
      <c r="AG870" s="160"/>
      <c r="AH870" s="160"/>
      <c r="AI870" s="160"/>
      <c r="AJ870" s="160"/>
      <c r="AK870" s="160"/>
      <c r="AL870" s="160"/>
      <c r="AM870" s="160"/>
      <c r="AN870" s="160"/>
      <c r="AO870" s="159"/>
    </row>
    <row r="871" spans="2:41" ht="3.6" customHeight="1" outlineLevel="1" x14ac:dyDescent="0.45">
      <c r="B871" s="167"/>
      <c r="J871" s="167"/>
      <c r="M871" s="166"/>
      <c r="N871" s="173"/>
      <c r="O871" s="172"/>
      <c r="P871" s="172"/>
      <c r="Q871" s="171"/>
      <c r="R871" s="925"/>
      <c r="S871" s="926"/>
      <c r="T871" s="926"/>
      <c r="U871" s="926"/>
      <c r="V871" s="926"/>
      <c r="W871" s="926"/>
      <c r="X871" s="926"/>
      <c r="Y871" s="926"/>
      <c r="Z871" s="926"/>
      <c r="AA871" s="926"/>
      <c r="AB871" s="926"/>
      <c r="AC871" s="926"/>
      <c r="AD871" s="926"/>
      <c r="AE871" s="926"/>
      <c r="AF871" s="926"/>
      <c r="AG871" s="926"/>
      <c r="AH871" s="926"/>
      <c r="AI871" s="926"/>
      <c r="AJ871" s="926"/>
      <c r="AK871" s="926"/>
      <c r="AL871" s="926"/>
      <c r="AM871" s="926"/>
      <c r="AN871" s="926"/>
      <c r="AO871" s="927"/>
    </row>
    <row r="872" spans="2:41" ht="13.35" customHeight="1" outlineLevel="1" x14ac:dyDescent="0.45">
      <c r="B872" s="167"/>
      <c r="J872" s="167"/>
      <c r="M872" s="166"/>
      <c r="N872" s="167" t="s">
        <v>698</v>
      </c>
      <c r="Q872" s="166"/>
      <c r="R872" s="928"/>
      <c r="S872" s="929"/>
      <c r="T872" s="929"/>
      <c r="U872" s="929"/>
      <c r="V872" s="929"/>
      <c r="W872" s="929"/>
      <c r="X872" s="929"/>
      <c r="Y872" s="929"/>
      <c r="Z872" s="929"/>
      <c r="AA872" s="929"/>
      <c r="AB872" s="929"/>
      <c r="AC872" s="929"/>
      <c r="AD872" s="929"/>
      <c r="AE872" s="929"/>
      <c r="AF872" s="929"/>
      <c r="AG872" s="929"/>
      <c r="AH872" s="929"/>
      <c r="AI872" s="929"/>
      <c r="AJ872" s="929"/>
      <c r="AK872" s="929"/>
      <c r="AL872" s="929"/>
      <c r="AM872" s="929"/>
      <c r="AN872" s="929"/>
      <c r="AO872" s="930"/>
    </row>
    <row r="873" spans="2:41" ht="3.6" customHeight="1" outlineLevel="1" x14ac:dyDescent="0.45">
      <c r="B873" s="167"/>
      <c r="J873" s="167"/>
      <c r="M873" s="166"/>
      <c r="N873" s="167"/>
      <c r="Q873" s="166"/>
      <c r="R873" s="931"/>
      <c r="S873" s="932"/>
      <c r="T873" s="932"/>
      <c r="U873" s="932"/>
      <c r="V873" s="932"/>
      <c r="W873" s="932"/>
      <c r="X873" s="932"/>
      <c r="Y873" s="932"/>
      <c r="Z873" s="932"/>
      <c r="AA873" s="932"/>
      <c r="AB873" s="932"/>
      <c r="AC873" s="932"/>
      <c r="AD873" s="932"/>
      <c r="AE873" s="932"/>
      <c r="AF873" s="932"/>
      <c r="AG873" s="932"/>
      <c r="AH873" s="932"/>
      <c r="AI873" s="932"/>
      <c r="AJ873" s="932"/>
      <c r="AK873" s="932"/>
      <c r="AL873" s="932"/>
      <c r="AM873" s="932"/>
      <c r="AN873" s="932"/>
      <c r="AO873" s="933"/>
    </row>
    <row r="874" spans="2:41" ht="3.6" customHeight="1" outlineLevel="1" x14ac:dyDescent="0.45">
      <c r="B874" s="167"/>
      <c r="J874" s="167"/>
      <c r="N874" s="173"/>
      <c r="O874" s="172"/>
      <c r="P874" s="172"/>
      <c r="Q874" s="171"/>
      <c r="R874" s="172"/>
      <c r="S874" s="172"/>
      <c r="T874" s="172"/>
      <c r="U874" s="172"/>
      <c r="X874" s="175"/>
      <c r="Y874" s="176"/>
      <c r="Z874" s="175"/>
      <c r="AA874" s="175"/>
      <c r="AB874" s="175"/>
      <c r="AC874" s="175"/>
      <c r="AD874" s="176"/>
      <c r="AE874" s="175"/>
      <c r="AF874" s="172"/>
      <c r="AG874" s="172"/>
      <c r="AH874" s="947"/>
      <c r="AI874" s="948"/>
      <c r="AJ874" s="948"/>
      <c r="AK874" s="948"/>
      <c r="AL874" s="948"/>
      <c r="AM874" s="948"/>
      <c r="AN874" s="948"/>
      <c r="AO874" s="949"/>
    </row>
    <row r="875" spans="2:41" ht="13.35" customHeight="1" outlineLevel="1" x14ac:dyDescent="0.45">
      <c r="B875" s="167"/>
      <c r="J875" s="167"/>
      <c r="N875" s="167" t="s">
        <v>697</v>
      </c>
      <c r="Q875" s="166"/>
      <c r="R875" s="115" t="s">
        <v>696</v>
      </c>
      <c r="X875" s="169"/>
      <c r="Y875" s="170"/>
      <c r="Z875" s="189" t="s">
        <v>651</v>
      </c>
      <c r="AA875" s="115" t="s">
        <v>695</v>
      </c>
      <c r="AB875" s="169"/>
      <c r="AC875" s="169"/>
      <c r="AD875" s="170" t="s">
        <v>694</v>
      </c>
      <c r="AE875" s="169"/>
      <c r="AH875" s="950"/>
      <c r="AI875" s="951"/>
      <c r="AJ875" s="951"/>
      <c r="AK875" s="951"/>
      <c r="AL875" s="951"/>
      <c r="AM875" s="951"/>
      <c r="AN875" s="951"/>
      <c r="AO875" s="952"/>
    </row>
    <row r="876" spans="2:41" ht="3.6" customHeight="1" outlineLevel="1" x14ac:dyDescent="0.45">
      <c r="B876" s="167"/>
      <c r="J876" s="167"/>
      <c r="N876" s="167"/>
      <c r="Q876" s="166"/>
      <c r="R876" s="160"/>
      <c r="S876" s="160"/>
      <c r="T876" s="160"/>
      <c r="U876" s="160"/>
      <c r="X876" s="163"/>
      <c r="Y876" s="164"/>
      <c r="Z876" s="163"/>
      <c r="AA876" s="163"/>
      <c r="AB876" s="163"/>
      <c r="AC876" s="163"/>
      <c r="AD876" s="164"/>
      <c r="AE876" s="163"/>
      <c r="AF876" s="160"/>
      <c r="AG876" s="160"/>
      <c r="AH876" s="953"/>
      <c r="AI876" s="954"/>
      <c r="AJ876" s="954"/>
      <c r="AK876" s="954"/>
      <c r="AL876" s="954"/>
      <c r="AM876" s="954"/>
      <c r="AN876" s="954"/>
      <c r="AO876" s="955"/>
    </row>
    <row r="877" spans="2:41" ht="3.6" customHeight="1" outlineLevel="1" x14ac:dyDescent="0.45">
      <c r="B877" s="167"/>
      <c r="J877" s="167"/>
      <c r="N877" s="167"/>
      <c r="Q877" s="166"/>
      <c r="R877" s="172"/>
      <c r="S877" s="172"/>
      <c r="T877" s="172"/>
      <c r="U877" s="172"/>
      <c r="V877" s="944"/>
      <c r="W877" s="956"/>
      <c r="X877" s="956"/>
      <c r="Y877" s="956"/>
      <c r="Z877" s="956"/>
      <c r="AA877" s="956"/>
      <c r="AB877" s="956"/>
      <c r="AC877" s="956"/>
      <c r="AD877" s="956"/>
      <c r="AE877" s="956"/>
      <c r="AF877" s="956"/>
      <c r="AG877" s="956"/>
      <c r="AH877" s="956"/>
      <c r="AI877" s="956"/>
      <c r="AJ877" s="956"/>
      <c r="AK877" s="956"/>
      <c r="AL877" s="956"/>
      <c r="AM877" s="956"/>
      <c r="AN877" s="956"/>
      <c r="AO877" s="957"/>
    </row>
    <row r="878" spans="2:41" ht="13.35" customHeight="1" outlineLevel="1" x14ac:dyDescent="0.45">
      <c r="B878" s="167"/>
      <c r="J878" s="167"/>
      <c r="N878" s="167" t="s">
        <v>693</v>
      </c>
      <c r="Q878" s="166"/>
      <c r="R878" s="115" t="s">
        <v>692</v>
      </c>
      <c r="V878" s="945"/>
      <c r="W878" s="958"/>
      <c r="X878" s="958"/>
      <c r="Y878" s="958"/>
      <c r="Z878" s="958"/>
      <c r="AA878" s="958"/>
      <c r="AB878" s="958"/>
      <c r="AC878" s="958"/>
      <c r="AD878" s="958"/>
      <c r="AE878" s="958"/>
      <c r="AF878" s="958"/>
      <c r="AG878" s="958"/>
      <c r="AH878" s="958"/>
      <c r="AI878" s="958"/>
      <c r="AJ878" s="958"/>
      <c r="AK878" s="958"/>
      <c r="AL878" s="958"/>
      <c r="AM878" s="958"/>
      <c r="AN878" s="958"/>
      <c r="AO878" s="959"/>
    </row>
    <row r="879" spans="2:41" ht="3.6" customHeight="1" outlineLevel="1" x14ac:dyDescent="0.45">
      <c r="B879" s="167"/>
      <c r="J879" s="167"/>
      <c r="N879" s="167"/>
      <c r="Q879" s="166"/>
      <c r="V879" s="946"/>
      <c r="W879" s="960"/>
      <c r="X879" s="960"/>
      <c r="Y879" s="960"/>
      <c r="Z879" s="960"/>
      <c r="AA879" s="960"/>
      <c r="AB879" s="960"/>
      <c r="AC879" s="960"/>
      <c r="AD879" s="960"/>
      <c r="AE879" s="960"/>
      <c r="AF879" s="960"/>
      <c r="AG879" s="960"/>
      <c r="AH879" s="960"/>
      <c r="AI879" s="960"/>
      <c r="AJ879" s="960"/>
      <c r="AK879" s="960"/>
      <c r="AL879" s="960"/>
      <c r="AM879" s="960"/>
      <c r="AN879" s="960"/>
      <c r="AO879" s="961"/>
    </row>
    <row r="880" spans="2:41" ht="3.6" customHeight="1" outlineLevel="1" x14ac:dyDescent="0.45">
      <c r="B880" s="167"/>
      <c r="J880" s="167"/>
      <c r="N880" s="167"/>
      <c r="R880" s="173"/>
      <c r="S880" s="172"/>
      <c r="T880" s="172"/>
      <c r="U880" s="171"/>
      <c r="X880" s="166"/>
      <c r="Y880" s="925"/>
      <c r="Z880" s="926"/>
      <c r="AA880" s="927"/>
      <c r="AB880" s="171"/>
      <c r="AC880" s="925"/>
      <c r="AD880" s="926"/>
      <c r="AE880" s="927"/>
      <c r="AF880" s="167"/>
      <c r="AH880" s="166"/>
      <c r="AI880" s="925"/>
      <c r="AJ880" s="926"/>
      <c r="AK880" s="926"/>
      <c r="AL880" s="926"/>
      <c r="AM880" s="926"/>
      <c r="AN880" s="926"/>
      <c r="AO880" s="927"/>
    </row>
    <row r="881" spans="2:41" ht="13.35" customHeight="1" outlineLevel="1" x14ac:dyDescent="0.45">
      <c r="B881" s="167"/>
      <c r="J881" s="167"/>
      <c r="N881" s="167"/>
      <c r="R881" s="167"/>
      <c r="U881" s="166"/>
      <c r="V881" s="115" t="s">
        <v>612</v>
      </c>
      <c r="X881" s="166"/>
      <c r="Y881" s="928"/>
      <c r="Z881" s="929"/>
      <c r="AA881" s="930"/>
      <c r="AB881" s="555" t="s">
        <v>611</v>
      </c>
      <c r="AC881" s="928"/>
      <c r="AD881" s="929"/>
      <c r="AE881" s="930"/>
      <c r="AF881" s="167" t="s">
        <v>610</v>
      </c>
      <c r="AH881" s="166"/>
      <c r="AI881" s="928"/>
      <c r="AJ881" s="929"/>
      <c r="AK881" s="929"/>
      <c r="AL881" s="929"/>
      <c r="AM881" s="929"/>
      <c r="AN881" s="929"/>
      <c r="AO881" s="930"/>
    </row>
    <row r="882" spans="2:41" ht="3.6" customHeight="1" outlineLevel="1" x14ac:dyDescent="0.45">
      <c r="B882" s="167"/>
      <c r="J882" s="167"/>
      <c r="N882" s="167"/>
      <c r="R882" s="167"/>
      <c r="U882" s="166"/>
      <c r="V882" s="160"/>
      <c r="W882" s="160"/>
      <c r="X882" s="159"/>
      <c r="Y882" s="931"/>
      <c r="Z882" s="932"/>
      <c r="AA882" s="933"/>
      <c r="AB882" s="159"/>
      <c r="AC882" s="931"/>
      <c r="AD882" s="932"/>
      <c r="AE882" s="933"/>
      <c r="AF882" s="161"/>
      <c r="AG882" s="160"/>
      <c r="AH882" s="159"/>
      <c r="AI882" s="931"/>
      <c r="AJ882" s="932"/>
      <c r="AK882" s="932"/>
      <c r="AL882" s="932"/>
      <c r="AM882" s="932"/>
      <c r="AN882" s="932"/>
      <c r="AO882" s="933"/>
    </row>
    <row r="883" spans="2:41" ht="3.6" customHeight="1" outlineLevel="1" x14ac:dyDescent="0.45">
      <c r="B883" s="167"/>
      <c r="J883" s="167"/>
      <c r="N883" s="167"/>
      <c r="R883" s="167"/>
      <c r="U883" s="166"/>
      <c r="V883" s="172"/>
      <c r="W883" s="172"/>
      <c r="X883" s="171"/>
      <c r="Y883" s="925"/>
      <c r="Z883" s="926"/>
      <c r="AA883" s="926"/>
      <c r="AB883" s="926"/>
      <c r="AC883" s="926"/>
      <c r="AD883" s="926"/>
      <c r="AE883" s="927"/>
      <c r="AF883" s="173"/>
      <c r="AG883" s="172"/>
      <c r="AH883" s="171"/>
      <c r="AI883" s="925"/>
      <c r="AJ883" s="926"/>
      <c r="AK883" s="926"/>
      <c r="AL883" s="926"/>
      <c r="AM883" s="926"/>
      <c r="AN883" s="926"/>
      <c r="AO883" s="927"/>
    </row>
    <row r="884" spans="2:41" ht="13.35" customHeight="1" outlineLevel="1" x14ac:dyDescent="0.45">
      <c r="B884" s="167"/>
      <c r="J884" s="167"/>
      <c r="N884" s="167"/>
      <c r="R884" s="167" t="s">
        <v>691</v>
      </c>
      <c r="U884" s="166"/>
      <c r="V884" s="115" t="s">
        <v>609</v>
      </c>
      <c r="X884" s="166"/>
      <c r="Y884" s="928"/>
      <c r="Z884" s="929"/>
      <c r="AA884" s="929"/>
      <c r="AB884" s="929"/>
      <c r="AC884" s="929"/>
      <c r="AD884" s="929"/>
      <c r="AE884" s="930"/>
      <c r="AF884" s="167" t="s">
        <v>8536</v>
      </c>
      <c r="AH884" s="166"/>
      <c r="AI884" s="928"/>
      <c r="AJ884" s="929"/>
      <c r="AK884" s="929"/>
      <c r="AL884" s="929"/>
      <c r="AM884" s="929"/>
      <c r="AN884" s="929"/>
      <c r="AO884" s="930"/>
    </row>
    <row r="885" spans="2:41" ht="3.6" customHeight="1" outlineLevel="1" x14ac:dyDescent="0.45">
      <c r="B885" s="167"/>
      <c r="J885" s="167"/>
      <c r="N885" s="167"/>
      <c r="R885" s="167"/>
      <c r="U885" s="166"/>
      <c r="V885" s="160"/>
      <c r="W885" s="160"/>
      <c r="X885" s="159"/>
      <c r="Y885" s="931"/>
      <c r="Z885" s="932"/>
      <c r="AA885" s="932"/>
      <c r="AB885" s="932"/>
      <c r="AC885" s="932"/>
      <c r="AD885" s="932"/>
      <c r="AE885" s="933"/>
      <c r="AF885" s="161"/>
      <c r="AG885" s="160"/>
      <c r="AH885" s="159"/>
      <c r="AI885" s="931"/>
      <c r="AJ885" s="932"/>
      <c r="AK885" s="932"/>
      <c r="AL885" s="932"/>
      <c r="AM885" s="932"/>
      <c r="AN885" s="932"/>
      <c r="AO885" s="933"/>
    </row>
    <row r="886" spans="2:41" ht="3.6" customHeight="1" outlineLevel="1" x14ac:dyDescent="0.45">
      <c r="B886" s="167"/>
      <c r="J886" s="167"/>
      <c r="N886" s="167"/>
      <c r="R886" s="167"/>
      <c r="U886" s="166"/>
      <c r="V886" s="172"/>
      <c r="W886" s="172"/>
      <c r="X886" s="171"/>
      <c r="Y886" s="925"/>
      <c r="Z886" s="926"/>
      <c r="AA886" s="926"/>
      <c r="AB886" s="926"/>
      <c r="AC886" s="926"/>
      <c r="AD886" s="926"/>
      <c r="AE886" s="927"/>
      <c r="AF886" s="173"/>
      <c r="AG886" s="172"/>
      <c r="AH886" s="171"/>
      <c r="AI886" s="925"/>
      <c r="AJ886" s="926"/>
      <c r="AK886" s="926"/>
      <c r="AL886" s="926"/>
      <c r="AM886" s="926"/>
      <c r="AN886" s="926"/>
      <c r="AO886" s="927"/>
    </row>
    <row r="887" spans="2:41" ht="13.35" customHeight="1" outlineLevel="1" x14ac:dyDescent="0.45">
      <c r="B887" s="167"/>
      <c r="J887" s="167"/>
      <c r="N887" s="167"/>
      <c r="R887" s="167"/>
      <c r="U887" s="166"/>
      <c r="V887" s="115" t="s">
        <v>608</v>
      </c>
      <c r="X887" s="166"/>
      <c r="Y887" s="928"/>
      <c r="Z887" s="929"/>
      <c r="AA887" s="929"/>
      <c r="AB887" s="929"/>
      <c r="AC887" s="929"/>
      <c r="AD887" s="929"/>
      <c r="AE887" s="930"/>
      <c r="AF887" s="167" t="s">
        <v>607</v>
      </c>
      <c r="AH887" s="166"/>
      <c r="AI887" s="928"/>
      <c r="AJ887" s="929"/>
      <c r="AK887" s="929"/>
      <c r="AL887" s="929"/>
      <c r="AM887" s="929"/>
      <c r="AN887" s="929"/>
      <c r="AO887" s="930"/>
    </row>
    <row r="888" spans="2:41" ht="3.6" customHeight="1" outlineLevel="1" x14ac:dyDescent="0.45">
      <c r="B888" s="167"/>
      <c r="J888" s="161"/>
      <c r="K888" s="160"/>
      <c r="L888" s="160"/>
      <c r="M888" s="160"/>
      <c r="N888" s="161"/>
      <c r="O888" s="160"/>
      <c r="P888" s="160"/>
      <c r="Q888" s="160"/>
      <c r="R888" s="161"/>
      <c r="S888" s="160"/>
      <c r="T888" s="160"/>
      <c r="U888" s="159"/>
      <c r="V888" s="160"/>
      <c r="W888" s="160"/>
      <c r="X888" s="159"/>
      <c r="Y888" s="931"/>
      <c r="Z888" s="932"/>
      <c r="AA888" s="932"/>
      <c r="AB888" s="932"/>
      <c r="AC888" s="932"/>
      <c r="AD888" s="932"/>
      <c r="AE888" s="933"/>
      <c r="AF888" s="161"/>
      <c r="AG888" s="160"/>
      <c r="AH888" s="159"/>
      <c r="AI888" s="931"/>
      <c r="AJ888" s="932"/>
      <c r="AK888" s="932"/>
      <c r="AL888" s="932"/>
      <c r="AM888" s="932"/>
      <c r="AN888" s="932"/>
      <c r="AO888" s="933"/>
    </row>
    <row r="889" spans="2:41" ht="3.6" customHeight="1" outlineLevel="1" x14ac:dyDescent="0.45">
      <c r="B889" s="167"/>
      <c r="J889" s="173"/>
      <c r="K889" s="172"/>
      <c r="L889" s="172"/>
      <c r="M889" s="171"/>
      <c r="N889" s="173"/>
      <c r="O889" s="172"/>
      <c r="P889" s="172"/>
      <c r="Q889" s="171"/>
      <c r="R889" s="173"/>
      <c r="S889" s="172"/>
      <c r="T889" s="172"/>
      <c r="U889" s="172"/>
      <c r="V889" s="172"/>
      <c r="W889" s="172"/>
      <c r="X889" s="172"/>
      <c r="Y889" s="172"/>
      <c r="Z889" s="172"/>
      <c r="AA889" s="171"/>
      <c r="AB889" s="173"/>
      <c r="AC889" s="172"/>
      <c r="AD889" s="172"/>
      <c r="AE889" s="171"/>
      <c r="AF889" s="172"/>
      <c r="AG889" s="172"/>
      <c r="AH889" s="172"/>
      <c r="AI889" s="172"/>
      <c r="AJ889" s="172"/>
      <c r="AK889" s="172"/>
      <c r="AL889" s="172"/>
      <c r="AM889" s="172"/>
      <c r="AN889" s="172"/>
      <c r="AO889" s="171"/>
    </row>
    <row r="890" spans="2:41" ht="13.35" customHeight="1" outlineLevel="1" x14ac:dyDescent="0.45">
      <c r="B890" s="167"/>
      <c r="J890" s="167"/>
      <c r="M890" s="166"/>
      <c r="N890" s="167" t="s">
        <v>717</v>
      </c>
      <c r="Q890" s="166"/>
      <c r="R890" s="167"/>
      <c r="S890" s="917" t="str">
        <f>IF(変更_3!J97&lt;&gt;"",コードマスタ!C4,"")</f>
        <v/>
      </c>
      <c r="T890" s="943"/>
      <c r="U890" s="943"/>
      <c r="V890" s="943"/>
      <c r="W890" s="943"/>
      <c r="X890" s="943"/>
      <c r="Y890" s="943"/>
      <c r="Z890" s="943"/>
      <c r="AA890" s="918"/>
      <c r="AB890" s="167" t="s">
        <v>615</v>
      </c>
      <c r="AE890" s="166"/>
      <c r="AF890" s="167"/>
      <c r="AG890" s="917" t="str">
        <f>IF(変更_3!J105="☑",コードマスタ!D3,IF(OR(変更_3!O105="☑",変更_3!U105="☑"),コードマスタ!D4,""))</f>
        <v/>
      </c>
      <c r="AH890" s="943"/>
      <c r="AI890" s="943"/>
      <c r="AJ890" s="943"/>
      <c r="AK890" s="943"/>
      <c r="AL890" s="943"/>
      <c r="AM890" s="943"/>
      <c r="AN890" s="943"/>
      <c r="AO890" s="918"/>
    </row>
    <row r="891" spans="2:41" ht="3.6" customHeight="1" outlineLevel="1" x14ac:dyDescent="0.45">
      <c r="B891" s="167"/>
      <c r="J891" s="167"/>
      <c r="M891" s="166"/>
      <c r="N891" s="161"/>
      <c r="O891" s="160"/>
      <c r="P891" s="160"/>
      <c r="Q891" s="159"/>
      <c r="R891" s="161"/>
      <c r="S891" s="160"/>
      <c r="T891" s="160"/>
      <c r="U891" s="160"/>
      <c r="V891" s="160"/>
      <c r="W891" s="160"/>
      <c r="X891" s="160"/>
      <c r="Y891" s="160"/>
      <c r="Z891" s="160"/>
      <c r="AA891" s="159"/>
      <c r="AB891" s="161"/>
      <c r="AC891" s="160"/>
      <c r="AD891" s="160"/>
      <c r="AE891" s="159"/>
      <c r="AF891" s="160"/>
      <c r="AG891" s="160"/>
      <c r="AH891" s="160"/>
      <c r="AI891" s="160"/>
      <c r="AJ891" s="160"/>
      <c r="AK891" s="160"/>
      <c r="AL891" s="160"/>
      <c r="AM891" s="160"/>
      <c r="AN891" s="160"/>
      <c r="AO891" s="159"/>
    </row>
    <row r="892" spans="2:41" ht="3.6" customHeight="1" outlineLevel="1" x14ac:dyDescent="0.45">
      <c r="B892" s="167"/>
      <c r="J892" s="167"/>
      <c r="M892" s="166"/>
      <c r="N892" s="173"/>
      <c r="O892" s="172"/>
      <c r="P892" s="172"/>
      <c r="Q892" s="171"/>
      <c r="R892" s="173"/>
      <c r="S892" s="172"/>
      <c r="T892" s="172"/>
      <c r="U892" s="172"/>
      <c r="V892" s="172"/>
      <c r="W892" s="172"/>
      <c r="X892" s="172"/>
      <c r="Y892" s="172"/>
      <c r="Z892" s="172"/>
      <c r="AA892" s="171"/>
      <c r="AB892" s="173"/>
      <c r="AC892" s="172"/>
      <c r="AD892" s="172"/>
      <c r="AE892" s="171"/>
      <c r="AF892" s="173"/>
      <c r="AG892" s="172"/>
      <c r="AH892" s="172"/>
      <c r="AI892" s="172"/>
      <c r="AJ892" s="172"/>
      <c r="AK892" s="172"/>
      <c r="AL892" s="172"/>
      <c r="AM892" s="172"/>
      <c r="AN892" s="172"/>
      <c r="AO892" s="171"/>
    </row>
    <row r="893" spans="2:41" ht="13.35" customHeight="1" outlineLevel="1" x14ac:dyDescent="0.45">
      <c r="B893" s="167"/>
      <c r="J893" s="167"/>
      <c r="M893" s="166"/>
      <c r="N893" s="167" t="s">
        <v>716</v>
      </c>
      <c r="Q893" s="166"/>
      <c r="R893" s="167"/>
      <c r="S893" s="919"/>
      <c r="T893" s="921"/>
      <c r="V893" s="190"/>
      <c r="W893" s="115" t="s">
        <v>76</v>
      </c>
      <c r="X893" s="190"/>
      <c r="Y893" s="115" t="s">
        <v>77</v>
      </c>
      <c r="Z893" s="190"/>
      <c r="AA893" s="166" t="s">
        <v>78</v>
      </c>
      <c r="AB893" s="167" t="s">
        <v>715</v>
      </c>
      <c r="AE893" s="166"/>
      <c r="AF893" s="167"/>
      <c r="AG893" s="919"/>
      <c r="AH893" s="921"/>
      <c r="AJ893" s="190"/>
      <c r="AK893" s="115" t="s">
        <v>76</v>
      </c>
      <c r="AL893" s="190"/>
      <c r="AM893" s="115" t="s">
        <v>77</v>
      </c>
      <c r="AN893" s="190"/>
      <c r="AO893" s="166" t="s">
        <v>78</v>
      </c>
    </row>
    <row r="894" spans="2:41" ht="3.6" customHeight="1" outlineLevel="1" x14ac:dyDescent="0.45">
      <c r="B894" s="167"/>
      <c r="J894" s="167"/>
      <c r="M894" s="166"/>
      <c r="N894" s="161"/>
      <c r="O894" s="160"/>
      <c r="P894" s="160"/>
      <c r="Q894" s="159"/>
      <c r="R894" s="161"/>
      <c r="S894" s="160"/>
      <c r="T894" s="160"/>
      <c r="U894" s="160"/>
      <c r="V894" s="160"/>
      <c r="W894" s="160"/>
      <c r="X894" s="160"/>
      <c r="Y894" s="160"/>
      <c r="Z894" s="160"/>
      <c r="AA894" s="159"/>
      <c r="AB894" s="161"/>
      <c r="AC894" s="160"/>
      <c r="AD894" s="160"/>
      <c r="AE894" s="159"/>
      <c r="AF894" s="161"/>
      <c r="AG894" s="160"/>
      <c r="AH894" s="160"/>
      <c r="AI894" s="160"/>
      <c r="AJ894" s="160"/>
      <c r="AK894" s="160"/>
      <c r="AL894" s="160"/>
      <c r="AM894" s="160"/>
      <c r="AN894" s="160"/>
      <c r="AO894" s="159"/>
    </row>
    <row r="895" spans="2:41" ht="3.6" customHeight="1" outlineLevel="1" x14ac:dyDescent="0.45">
      <c r="B895" s="167"/>
      <c r="J895" s="167"/>
      <c r="M895" s="166"/>
      <c r="N895" s="173"/>
      <c r="O895" s="172"/>
      <c r="P895" s="172"/>
      <c r="Q895" s="171"/>
      <c r="R895" s="922" t="str">
        <f>IF(変更_3!J97&lt;&gt;"",変更_3!J97,"")</f>
        <v/>
      </c>
      <c r="S895" s="923"/>
      <c r="T895" s="923"/>
      <c r="U895" s="923"/>
      <c r="V895" s="923"/>
      <c r="W895" s="923"/>
      <c r="X895" s="923"/>
      <c r="Y895" s="923"/>
      <c r="Z895" s="923"/>
      <c r="AA895" s="923"/>
      <c r="AB895" s="923"/>
      <c r="AC895" s="923"/>
      <c r="AD895" s="923"/>
      <c r="AE895" s="923"/>
      <c r="AF895" s="923"/>
      <c r="AG895" s="923"/>
      <c r="AH895" s="923"/>
      <c r="AI895" s="923"/>
      <c r="AJ895" s="924"/>
      <c r="AK895" s="172"/>
      <c r="AL895" s="172"/>
      <c r="AM895" s="172"/>
      <c r="AN895" s="172"/>
      <c r="AO895" s="171"/>
    </row>
    <row r="896" spans="2:41" ht="13.35" customHeight="1" outlineLevel="1" x14ac:dyDescent="0.45">
      <c r="B896" s="167"/>
      <c r="J896" s="167"/>
      <c r="M896" s="166"/>
      <c r="N896" s="167" t="s">
        <v>50</v>
      </c>
      <c r="Q896" s="166"/>
      <c r="R896" s="911"/>
      <c r="S896" s="912"/>
      <c r="T896" s="912"/>
      <c r="U896" s="912"/>
      <c r="V896" s="912"/>
      <c r="W896" s="912"/>
      <c r="X896" s="912"/>
      <c r="Y896" s="912"/>
      <c r="Z896" s="912"/>
      <c r="AA896" s="912"/>
      <c r="AB896" s="912"/>
      <c r="AC896" s="912"/>
      <c r="AD896" s="912"/>
      <c r="AE896" s="912"/>
      <c r="AF896" s="912"/>
      <c r="AG896" s="912"/>
      <c r="AH896" s="912"/>
      <c r="AI896" s="912"/>
      <c r="AJ896" s="913"/>
      <c r="AL896" s="189" t="s">
        <v>651</v>
      </c>
      <c r="AM896" s="115" t="s">
        <v>714</v>
      </c>
      <c r="AO896" s="166"/>
    </row>
    <row r="897" spans="2:41" ht="3.6" customHeight="1" outlineLevel="1" x14ac:dyDescent="0.45">
      <c r="B897" s="167"/>
      <c r="J897" s="167"/>
      <c r="M897" s="166"/>
      <c r="N897" s="161"/>
      <c r="O897" s="160"/>
      <c r="P897" s="160"/>
      <c r="Q897" s="159"/>
      <c r="R897" s="914"/>
      <c r="S897" s="915"/>
      <c r="T897" s="915"/>
      <c r="U897" s="915"/>
      <c r="V897" s="915"/>
      <c r="W897" s="915"/>
      <c r="X897" s="915"/>
      <c r="Y897" s="915"/>
      <c r="Z897" s="915"/>
      <c r="AA897" s="915"/>
      <c r="AB897" s="915"/>
      <c r="AC897" s="915"/>
      <c r="AD897" s="915"/>
      <c r="AE897" s="915"/>
      <c r="AF897" s="915"/>
      <c r="AG897" s="915"/>
      <c r="AH897" s="915"/>
      <c r="AI897" s="915"/>
      <c r="AJ897" s="916"/>
      <c r="AK897" s="160"/>
      <c r="AL897" s="160"/>
      <c r="AM897" s="160"/>
      <c r="AN897" s="160"/>
      <c r="AO897" s="159"/>
    </row>
    <row r="898" spans="2:41" ht="3.6" customHeight="1" outlineLevel="1" x14ac:dyDescent="0.45">
      <c r="B898" s="167"/>
      <c r="J898" s="167"/>
      <c r="M898" s="166"/>
      <c r="N898" s="173"/>
      <c r="O898" s="172"/>
      <c r="P898" s="172"/>
      <c r="Q898" s="171"/>
      <c r="R898" s="922" t="str">
        <f>ASC(PHONETIC(変更_3!J96))</f>
        <v/>
      </c>
      <c r="S898" s="923"/>
      <c r="T898" s="923"/>
      <c r="U898" s="923"/>
      <c r="V898" s="923"/>
      <c r="W898" s="923"/>
      <c r="X898" s="923"/>
      <c r="Y898" s="923"/>
      <c r="Z898" s="923"/>
      <c r="AA898" s="923"/>
      <c r="AB898" s="923"/>
      <c r="AC898" s="923"/>
      <c r="AD898" s="923"/>
      <c r="AE898" s="923"/>
      <c r="AF898" s="923"/>
      <c r="AG898" s="923"/>
      <c r="AH898" s="923"/>
      <c r="AI898" s="923"/>
      <c r="AJ898" s="923"/>
      <c r="AK898" s="923"/>
      <c r="AL898" s="923"/>
      <c r="AM898" s="923"/>
      <c r="AN898" s="923"/>
      <c r="AO898" s="924"/>
    </row>
    <row r="899" spans="2:41" ht="13.35" customHeight="1" outlineLevel="1" x14ac:dyDescent="0.45">
      <c r="B899" s="167"/>
      <c r="J899" s="167"/>
      <c r="M899" s="166"/>
      <c r="N899" s="167" t="s">
        <v>713</v>
      </c>
      <c r="Q899" s="166"/>
      <c r="R899" s="911"/>
      <c r="S899" s="912"/>
      <c r="T899" s="912"/>
      <c r="U899" s="912"/>
      <c r="V899" s="912"/>
      <c r="W899" s="912"/>
      <c r="X899" s="912"/>
      <c r="Y899" s="912"/>
      <c r="Z899" s="912"/>
      <c r="AA899" s="912"/>
      <c r="AB899" s="912"/>
      <c r="AC899" s="912"/>
      <c r="AD899" s="912"/>
      <c r="AE899" s="912"/>
      <c r="AF899" s="912"/>
      <c r="AG899" s="912"/>
      <c r="AH899" s="912"/>
      <c r="AI899" s="912"/>
      <c r="AJ899" s="912"/>
      <c r="AK899" s="912"/>
      <c r="AL899" s="912"/>
      <c r="AM899" s="912"/>
      <c r="AN899" s="912"/>
      <c r="AO899" s="913"/>
    </row>
    <row r="900" spans="2:41" ht="3.6" customHeight="1" outlineLevel="1" x14ac:dyDescent="0.45">
      <c r="B900" s="167"/>
      <c r="J900" s="167"/>
      <c r="M900" s="166"/>
      <c r="N900" s="167"/>
      <c r="Q900" s="166"/>
      <c r="R900" s="914"/>
      <c r="S900" s="915"/>
      <c r="T900" s="915"/>
      <c r="U900" s="915"/>
      <c r="V900" s="915"/>
      <c r="W900" s="915"/>
      <c r="X900" s="915"/>
      <c r="Y900" s="915"/>
      <c r="Z900" s="915"/>
      <c r="AA900" s="915"/>
      <c r="AB900" s="915"/>
      <c r="AC900" s="915"/>
      <c r="AD900" s="915"/>
      <c r="AE900" s="915"/>
      <c r="AF900" s="915"/>
      <c r="AG900" s="915"/>
      <c r="AH900" s="915"/>
      <c r="AI900" s="915"/>
      <c r="AJ900" s="915"/>
      <c r="AK900" s="915"/>
      <c r="AL900" s="915"/>
      <c r="AM900" s="915"/>
      <c r="AN900" s="915"/>
      <c r="AO900" s="916"/>
    </row>
    <row r="901" spans="2:41" ht="3.6" customHeight="1" outlineLevel="1" x14ac:dyDescent="0.45">
      <c r="B901" s="167"/>
      <c r="J901" s="167"/>
      <c r="N901" s="173"/>
      <c r="O901" s="172"/>
      <c r="P901" s="172"/>
      <c r="Q901" s="171"/>
      <c r="U901" s="934" t="str">
        <f>ASC(変更_3!M98)</f>
        <v/>
      </c>
      <c r="V901" s="935"/>
      <c r="W901" s="935"/>
      <c r="X901" s="962"/>
      <c r="Y901" s="172"/>
      <c r="Z901" s="965" t="str">
        <f>ASC(変更_3!P98)</f>
        <v/>
      </c>
      <c r="AA901" s="935"/>
      <c r="AB901" s="935"/>
      <c r="AC901" s="936"/>
      <c r="AG901" s="922" t="str">
        <f>IF(変更_3!M99&lt;&gt;"",変更_3!M99,"")</f>
        <v/>
      </c>
      <c r="AH901" s="923"/>
      <c r="AI901" s="923"/>
      <c r="AJ901" s="923"/>
      <c r="AK901" s="923"/>
      <c r="AL901" s="923"/>
      <c r="AM901" s="923"/>
      <c r="AN901" s="923"/>
      <c r="AO901" s="924"/>
    </row>
    <row r="902" spans="2:41" ht="13.35" customHeight="1" outlineLevel="1" x14ac:dyDescent="0.45">
      <c r="B902" s="167"/>
      <c r="J902" s="167"/>
      <c r="N902" s="167"/>
      <c r="Q902" s="166"/>
      <c r="R902" s="115" t="s">
        <v>612</v>
      </c>
      <c r="U902" s="937"/>
      <c r="V902" s="938"/>
      <c r="W902" s="938"/>
      <c r="X902" s="963"/>
      <c r="Y902" s="179" t="s">
        <v>611</v>
      </c>
      <c r="Z902" s="966"/>
      <c r="AA902" s="938"/>
      <c r="AB902" s="938"/>
      <c r="AC902" s="939"/>
      <c r="AD902" s="115" t="s">
        <v>610</v>
      </c>
      <c r="AG902" s="911"/>
      <c r="AH902" s="912"/>
      <c r="AI902" s="912"/>
      <c r="AJ902" s="912"/>
      <c r="AK902" s="912"/>
      <c r="AL902" s="912"/>
      <c r="AM902" s="912"/>
      <c r="AN902" s="912"/>
      <c r="AO902" s="913"/>
    </row>
    <row r="903" spans="2:41" ht="3.6" customHeight="1" outlineLevel="1" x14ac:dyDescent="0.45">
      <c r="B903" s="167"/>
      <c r="J903" s="167"/>
      <c r="N903" s="167"/>
      <c r="Q903" s="166"/>
      <c r="R903" s="160"/>
      <c r="S903" s="160"/>
      <c r="T903" s="160"/>
      <c r="U903" s="940"/>
      <c r="V903" s="941"/>
      <c r="W903" s="941"/>
      <c r="X903" s="964"/>
      <c r="Y903" s="160"/>
      <c r="Z903" s="967"/>
      <c r="AA903" s="941"/>
      <c r="AB903" s="941"/>
      <c r="AC903" s="942"/>
      <c r="AD903" s="160"/>
      <c r="AE903" s="160"/>
      <c r="AF903" s="160"/>
      <c r="AG903" s="914"/>
      <c r="AH903" s="915"/>
      <c r="AI903" s="915"/>
      <c r="AJ903" s="915"/>
      <c r="AK903" s="915"/>
      <c r="AL903" s="915"/>
      <c r="AM903" s="915"/>
      <c r="AN903" s="915"/>
      <c r="AO903" s="916"/>
    </row>
    <row r="904" spans="2:41" ht="3.6" customHeight="1" outlineLevel="1" x14ac:dyDescent="0.45">
      <c r="B904" s="167"/>
      <c r="J904" s="167"/>
      <c r="N904" s="167"/>
      <c r="Q904" s="166"/>
      <c r="R904" s="172"/>
      <c r="S904" s="172"/>
      <c r="T904" s="171"/>
      <c r="U904" s="922" t="str">
        <f>IF(変更_3!U99&lt;&gt;"",変更_3!U99,"")</f>
        <v/>
      </c>
      <c r="V904" s="923"/>
      <c r="W904" s="923"/>
      <c r="X904" s="923"/>
      <c r="Y904" s="923"/>
      <c r="Z904" s="923"/>
      <c r="AA904" s="923"/>
      <c r="AB904" s="923"/>
      <c r="AC904" s="924"/>
      <c r="AD904" s="173"/>
      <c r="AE904" s="172"/>
      <c r="AF904" s="171"/>
      <c r="AG904" s="922" t="str">
        <f>IF(変更_3!M100&lt;&gt;"",変更_3!M100,"")</f>
        <v/>
      </c>
      <c r="AH904" s="923"/>
      <c r="AI904" s="923"/>
      <c r="AJ904" s="923"/>
      <c r="AK904" s="923"/>
      <c r="AL904" s="923"/>
      <c r="AM904" s="923"/>
      <c r="AN904" s="923"/>
      <c r="AO904" s="924"/>
    </row>
    <row r="905" spans="2:41" ht="13.35" customHeight="1" outlineLevel="1" x14ac:dyDescent="0.45">
      <c r="B905" s="167"/>
      <c r="J905" s="167" t="s">
        <v>754</v>
      </c>
      <c r="N905" s="167" t="s">
        <v>48</v>
      </c>
      <c r="Q905" s="166"/>
      <c r="R905" s="115" t="s">
        <v>609</v>
      </c>
      <c r="T905" s="166"/>
      <c r="U905" s="911"/>
      <c r="V905" s="912"/>
      <c r="W905" s="912"/>
      <c r="X905" s="912"/>
      <c r="Y905" s="912"/>
      <c r="Z905" s="912"/>
      <c r="AA905" s="912"/>
      <c r="AB905" s="912"/>
      <c r="AC905" s="913"/>
      <c r="AD905" s="167" t="s">
        <v>8536</v>
      </c>
      <c r="AF905" s="166"/>
      <c r="AG905" s="911"/>
      <c r="AH905" s="912"/>
      <c r="AI905" s="912"/>
      <c r="AJ905" s="912"/>
      <c r="AK905" s="912"/>
      <c r="AL905" s="912"/>
      <c r="AM905" s="912"/>
      <c r="AN905" s="912"/>
      <c r="AO905" s="913"/>
    </row>
    <row r="906" spans="2:41" ht="3.6" customHeight="1" outlineLevel="1" x14ac:dyDescent="0.45">
      <c r="B906" s="167"/>
      <c r="J906" s="167"/>
      <c r="N906" s="167"/>
      <c r="Q906" s="166"/>
      <c r="R906" s="160"/>
      <c r="S906" s="160"/>
      <c r="T906" s="159"/>
      <c r="U906" s="914"/>
      <c r="V906" s="915"/>
      <c r="W906" s="915"/>
      <c r="X906" s="915"/>
      <c r="Y906" s="915"/>
      <c r="Z906" s="915"/>
      <c r="AA906" s="915"/>
      <c r="AB906" s="915"/>
      <c r="AC906" s="916"/>
      <c r="AD906" s="161"/>
      <c r="AE906" s="160"/>
      <c r="AF906" s="159"/>
      <c r="AG906" s="914"/>
      <c r="AH906" s="915"/>
      <c r="AI906" s="915"/>
      <c r="AJ906" s="915"/>
      <c r="AK906" s="915"/>
      <c r="AL906" s="915"/>
      <c r="AM906" s="915"/>
      <c r="AN906" s="915"/>
      <c r="AO906" s="916"/>
    </row>
    <row r="907" spans="2:41" ht="3.6" customHeight="1" outlineLevel="1" x14ac:dyDescent="0.45">
      <c r="B907" s="167"/>
      <c r="J907" s="167"/>
      <c r="N907" s="167"/>
      <c r="Q907" s="166"/>
      <c r="R907" s="172"/>
      <c r="S907" s="172"/>
      <c r="T907" s="171"/>
      <c r="U907" s="922" t="str">
        <f>IF(変更_3!U100&lt;&gt;"",変更_3!U100,"")</f>
        <v/>
      </c>
      <c r="V907" s="923"/>
      <c r="W907" s="923"/>
      <c r="X907" s="923"/>
      <c r="Y907" s="923"/>
      <c r="Z907" s="923"/>
      <c r="AA907" s="923"/>
      <c r="AB907" s="923"/>
      <c r="AC907" s="924"/>
      <c r="AD907" s="173"/>
      <c r="AE907" s="172"/>
      <c r="AF907" s="171"/>
      <c r="AG907" s="922" t="str">
        <f>IF(変更_3!M101&lt;&gt;"",変更_3!M101,"")</f>
        <v/>
      </c>
      <c r="AH907" s="923"/>
      <c r="AI907" s="923"/>
      <c r="AJ907" s="923"/>
      <c r="AK907" s="923"/>
      <c r="AL907" s="923"/>
      <c r="AM907" s="923"/>
      <c r="AN907" s="923"/>
      <c r="AO907" s="924"/>
    </row>
    <row r="908" spans="2:41" ht="13.35" customHeight="1" outlineLevel="1" x14ac:dyDescent="0.45">
      <c r="B908" s="167"/>
      <c r="J908" s="167"/>
      <c r="K908" s="115" t="s">
        <v>718</v>
      </c>
      <c r="N908" s="167"/>
      <c r="Q908" s="166"/>
      <c r="R908" s="115" t="s">
        <v>608</v>
      </c>
      <c r="T908" s="166"/>
      <c r="U908" s="911"/>
      <c r="V908" s="912"/>
      <c r="W908" s="912"/>
      <c r="X908" s="912"/>
      <c r="Y908" s="912"/>
      <c r="Z908" s="912"/>
      <c r="AA908" s="912"/>
      <c r="AB908" s="912"/>
      <c r="AC908" s="913"/>
      <c r="AD908" s="167" t="s">
        <v>607</v>
      </c>
      <c r="AF908" s="166"/>
      <c r="AG908" s="911"/>
      <c r="AH908" s="912"/>
      <c r="AI908" s="912"/>
      <c r="AJ908" s="912"/>
      <c r="AK908" s="912"/>
      <c r="AL908" s="912"/>
      <c r="AM908" s="912"/>
      <c r="AN908" s="912"/>
      <c r="AO908" s="913"/>
    </row>
    <row r="909" spans="2:41" ht="3.6" customHeight="1" outlineLevel="1" x14ac:dyDescent="0.45">
      <c r="B909" s="167"/>
      <c r="J909" s="167"/>
      <c r="N909" s="161"/>
      <c r="O909" s="160"/>
      <c r="P909" s="160"/>
      <c r="Q909" s="159"/>
      <c r="R909" s="160"/>
      <c r="S909" s="160"/>
      <c r="T909" s="159"/>
      <c r="U909" s="914"/>
      <c r="V909" s="915"/>
      <c r="W909" s="915"/>
      <c r="X909" s="915"/>
      <c r="Y909" s="915"/>
      <c r="Z909" s="915"/>
      <c r="AA909" s="915"/>
      <c r="AB909" s="915"/>
      <c r="AC909" s="916"/>
      <c r="AD909" s="161"/>
      <c r="AE909" s="160"/>
      <c r="AF909" s="159"/>
      <c r="AG909" s="914"/>
      <c r="AH909" s="915"/>
      <c r="AI909" s="915"/>
      <c r="AJ909" s="915"/>
      <c r="AK909" s="915"/>
      <c r="AL909" s="915"/>
      <c r="AM909" s="915"/>
      <c r="AN909" s="915"/>
      <c r="AO909" s="916"/>
    </row>
    <row r="910" spans="2:41" ht="3.6" customHeight="1" outlineLevel="1" x14ac:dyDescent="0.45">
      <c r="B910" s="167"/>
      <c r="J910" s="167"/>
      <c r="M910" s="166"/>
      <c r="N910" s="167"/>
      <c r="Q910" s="166"/>
      <c r="R910" s="173"/>
      <c r="S910" s="172"/>
      <c r="T910" s="172"/>
      <c r="U910" s="172"/>
      <c r="V910" s="172"/>
      <c r="W910" s="172"/>
      <c r="X910" s="172"/>
      <c r="Y910" s="172"/>
      <c r="Z910" s="172"/>
      <c r="AA910" s="172"/>
      <c r="AB910" s="172"/>
      <c r="AC910" s="172"/>
      <c r="AD910" s="172"/>
      <c r="AE910" s="172"/>
      <c r="AF910" s="172"/>
      <c r="AG910" s="172"/>
      <c r="AH910" s="172"/>
      <c r="AI910" s="172"/>
      <c r="AJ910" s="172"/>
      <c r="AK910" s="172"/>
      <c r="AL910" s="172"/>
      <c r="AM910" s="172"/>
      <c r="AN910" s="172"/>
      <c r="AO910" s="171"/>
    </row>
    <row r="911" spans="2:41" ht="13.35" customHeight="1" outlineLevel="1" x14ac:dyDescent="0.45">
      <c r="B911" s="167"/>
      <c r="J911" s="167"/>
      <c r="M911" s="166"/>
      <c r="N911" s="167" t="s">
        <v>712</v>
      </c>
      <c r="Q911" s="166"/>
      <c r="R911" s="167"/>
      <c r="S911" s="919"/>
      <c r="T911" s="921"/>
      <c r="V911" s="190"/>
      <c r="W911" s="115" t="s">
        <v>76</v>
      </c>
      <c r="X911" s="190"/>
      <c r="Y911" s="115" t="s">
        <v>77</v>
      </c>
      <c r="Z911" s="190"/>
      <c r="AA911" s="115" t="s">
        <v>78</v>
      </c>
      <c r="AO911" s="166"/>
    </row>
    <row r="912" spans="2:41" ht="3.6" customHeight="1" outlineLevel="1" x14ac:dyDescent="0.45">
      <c r="B912" s="167"/>
      <c r="J912" s="167"/>
      <c r="M912" s="166"/>
      <c r="N912" s="167"/>
      <c r="Q912" s="166"/>
      <c r="R912" s="167"/>
      <c r="AO912" s="166"/>
    </row>
    <row r="913" spans="2:41" ht="3.6" customHeight="1" outlineLevel="1" x14ac:dyDescent="0.45">
      <c r="B913" s="167"/>
      <c r="J913" s="167"/>
      <c r="M913" s="166"/>
      <c r="N913" s="173"/>
      <c r="O913" s="172"/>
      <c r="P913" s="172"/>
      <c r="Q913" s="172"/>
      <c r="R913" s="984" t="str">
        <f>ASC(変更_3!J102)</f>
        <v/>
      </c>
      <c r="S913" s="984" t="str">
        <f>ASC(変更_3!K102)</f>
        <v/>
      </c>
      <c r="T913" s="172"/>
      <c r="U913" s="984" t="str">
        <f>ASC(変更_3!M102)</f>
        <v/>
      </c>
      <c r="V913" s="173"/>
      <c r="W913" s="172"/>
      <c r="X913" s="172"/>
      <c r="Y913" s="172"/>
      <c r="Z913" s="172"/>
      <c r="AA913" s="171"/>
      <c r="AB913" s="173"/>
      <c r="AC913" s="172"/>
      <c r="AD913" s="172"/>
      <c r="AE913" s="172"/>
      <c r="AF913" s="172"/>
      <c r="AG913" s="171"/>
      <c r="AH913" s="977"/>
      <c r="AI913" s="980"/>
      <c r="AJ913" s="172"/>
      <c r="AK913" s="944"/>
      <c r="AL913" s="173"/>
      <c r="AM913" s="172"/>
      <c r="AN913" s="172"/>
      <c r="AO913" s="171"/>
    </row>
    <row r="914" spans="2:41" ht="13.35" customHeight="1" outlineLevel="1" x14ac:dyDescent="0.45">
      <c r="B914" s="167"/>
      <c r="J914" s="167"/>
      <c r="M914" s="166"/>
      <c r="N914" s="167" t="s">
        <v>711</v>
      </c>
      <c r="R914" s="985"/>
      <c r="S914" s="985"/>
      <c r="T914" s="115" t="s">
        <v>65</v>
      </c>
      <c r="U914" s="985"/>
      <c r="V914" s="167" t="s">
        <v>64</v>
      </c>
      <c r="AA914" s="166"/>
      <c r="AB914" s="167" t="s">
        <v>710</v>
      </c>
      <c r="AH914" s="978"/>
      <c r="AI914" s="981"/>
      <c r="AJ914" s="115" t="s">
        <v>65</v>
      </c>
      <c r="AK914" s="945"/>
      <c r="AL914" s="167" t="s">
        <v>64</v>
      </c>
      <c r="AO914" s="166"/>
    </row>
    <row r="915" spans="2:41" ht="3.6" customHeight="1" outlineLevel="1" x14ac:dyDescent="0.45">
      <c r="B915" s="167"/>
      <c r="J915" s="167"/>
      <c r="M915" s="166"/>
      <c r="N915" s="167"/>
      <c r="R915" s="986"/>
      <c r="S915" s="986"/>
      <c r="T915" s="160"/>
      <c r="U915" s="986"/>
      <c r="V915" s="161"/>
      <c r="W915" s="160"/>
      <c r="X915" s="160"/>
      <c r="Y915" s="160"/>
      <c r="Z915" s="160"/>
      <c r="AA915" s="159"/>
      <c r="AB915" s="161"/>
      <c r="AC915" s="160"/>
      <c r="AD915" s="160"/>
      <c r="AE915" s="160"/>
      <c r="AF915" s="160"/>
      <c r="AH915" s="979"/>
      <c r="AI915" s="982"/>
      <c r="AJ915" s="160"/>
      <c r="AK915" s="946"/>
      <c r="AL915" s="161"/>
      <c r="AM915" s="160"/>
      <c r="AN915" s="160"/>
      <c r="AO915" s="159"/>
    </row>
    <row r="916" spans="2:41" ht="3.6" customHeight="1" outlineLevel="1" x14ac:dyDescent="0.45">
      <c r="B916" s="167"/>
      <c r="J916" s="167"/>
      <c r="M916" s="166"/>
      <c r="N916" s="173"/>
      <c r="O916" s="172"/>
      <c r="P916" s="172"/>
      <c r="Q916" s="171"/>
      <c r="R916" s="977"/>
      <c r="S916" s="980"/>
      <c r="T916" s="172"/>
      <c r="U916" s="944"/>
      <c r="V916" s="173"/>
      <c r="W916" s="172"/>
      <c r="X916" s="172"/>
      <c r="Y916" s="172"/>
      <c r="Z916" s="169"/>
      <c r="AA916" s="174"/>
      <c r="AD916" s="172"/>
      <c r="AE916" s="172"/>
      <c r="AF916" s="172"/>
      <c r="AG916" s="175"/>
      <c r="AH916" s="175"/>
      <c r="AI916" s="175"/>
      <c r="AJ916" s="175"/>
      <c r="AK916" s="175"/>
      <c r="AL916" s="172"/>
      <c r="AM916" s="175"/>
      <c r="AN916" s="175"/>
      <c r="AO916" s="171"/>
    </row>
    <row r="917" spans="2:41" ht="13.35" customHeight="1" outlineLevel="1" x14ac:dyDescent="0.45">
      <c r="B917" s="167"/>
      <c r="J917" s="167"/>
      <c r="M917" s="166"/>
      <c r="N917" s="167" t="s">
        <v>709</v>
      </c>
      <c r="Q917" s="166"/>
      <c r="R917" s="978"/>
      <c r="S917" s="981"/>
      <c r="T917" s="115" t="s">
        <v>65</v>
      </c>
      <c r="U917" s="945"/>
      <c r="V917" s="167" t="s">
        <v>64</v>
      </c>
      <c r="Z917" s="169"/>
      <c r="AA917" s="168"/>
      <c r="AG917" s="169"/>
      <c r="AH917" s="169"/>
      <c r="AI917" s="169"/>
      <c r="AJ917" s="169"/>
      <c r="AK917" s="169"/>
      <c r="AM917" s="169"/>
      <c r="AN917" s="169"/>
      <c r="AO917" s="166"/>
    </row>
    <row r="918" spans="2:41" ht="3.6" customHeight="1" outlineLevel="1" x14ac:dyDescent="0.45">
      <c r="B918" s="167"/>
      <c r="J918" s="167"/>
      <c r="M918" s="166"/>
      <c r="N918" s="161"/>
      <c r="O918" s="160"/>
      <c r="P918" s="160"/>
      <c r="Q918" s="159"/>
      <c r="R918" s="979"/>
      <c r="S918" s="982"/>
      <c r="T918" s="160"/>
      <c r="U918" s="946"/>
      <c r="V918" s="161"/>
      <c r="W918" s="160"/>
      <c r="X918" s="160"/>
      <c r="Y918" s="160"/>
      <c r="Z918" s="163"/>
      <c r="AA918" s="162"/>
      <c r="AB918" s="160"/>
      <c r="AC918" s="160"/>
      <c r="AD918" s="160"/>
      <c r="AE918" s="160"/>
      <c r="AF918" s="160"/>
      <c r="AG918" s="163"/>
      <c r="AH918" s="163"/>
      <c r="AI918" s="163"/>
      <c r="AJ918" s="163"/>
      <c r="AK918" s="163"/>
      <c r="AL918" s="160"/>
      <c r="AM918" s="163"/>
      <c r="AN918" s="163"/>
      <c r="AO918" s="159"/>
    </row>
    <row r="919" spans="2:41" ht="3.6" customHeight="1" outlineLevel="1" x14ac:dyDescent="0.45">
      <c r="B919" s="167"/>
      <c r="J919" s="167"/>
      <c r="M919" s="166"/>
      <c r="N919" s="167"/>
      <c r="Q919" s="166"/>
      <c r="R919" s="922" t="str">
        <f>ASC(変更_3!L106)</f>
        <v/>
      </c>
      <c r="S919" s="923"/>
      <c r="T919" s="923"/>
      <c r="U919" s="924"/>
      <c r="V919" s="911" t="str">
        <f>ASC(変更_3!P106)</f>
        <v/>
      </c>
      <c r="W919" s="913"/>
      <c r="X919" s="911" t="str">
        <f>ASC(変更_3!R106)</f>
        <v/>
      </c>
      <c r="Y919" s="912"/>
      <c r="Z919" s="912"/>
      <c r="AA919" s="913"/>
      <c r="AB919" s="167"/>
      <c r="AO919" s="166"/>
    </row>
    <row r="920" spans="2:41" ht="13.35" customHeight="1" outlineLevel="1" x14ac:dyDescent="0.45">
      <c r="B920" s="167"/>
      <c r="J920" s="167"/>
      <c r="M920" s="166"/>
      <c r="N920" s="167" t="s">
        <v>707</v>
      </c>
      <c r="Q920" s="166"/>
      <c r="R920" s="911"/>
      <c r="S920" s="912"/>
      <c r="T920" s="912"/>
      <c r="U920" s="913"/>
      <c r="V920" s="911"/>
      <c r="W920" s="913"/>
      <c r="X920" s="911"/>
      <c r="Y920" s="912"/>
      <c r="Z920" s="912"/>
      <c r="AA920" s="913"/>
      <c r="AB920" s="191" t="s">
        <v>706</v>
      </c>
      <c r="AO920" s="166"/>
    </row>
    <row r="921" spans="2:41" ht="3.6" customHeight="1" outlineLevel="1" x14ac:dyDescent="0.45">
      <c r="B921" s="167"/>
      <c r="J921" s="167"/>
      <c r="M921" s="166"/>
      <c r="N921" s="167"/>
      <c r="Q921" s="166"/>
      <c r="R921" s="914"/>
      <c r="S921" s="915"/>
      <c r="T921" s="915"/>
      <c r="U921" s="916"/>
      <c r="V921" s="914"/>
      <c r="W921" s="916"/>
      <c r="X921" s="914"/>
      <c r="Y921" s="915"/>
      <c r="Z921" s="915"/>
      <c r="AA921" s="916"/>
      <c r="AB921" s="161"/>
      <c r="AC921" s="160"/>
      <c r="AD921" s="160"/>
      <c r="AE921" s="160"/>
      <c r="AF921" s="160"/>
      <c r="AG921" s="160"/>
      <c r="AH921" s="160"/>
      <c r="AI921" s="160"/>
      <c r="AJ921" s="160"/>
      <c r="AK921" s="160"/>
      <c r="AL921" s="160"/>
      <c r="AM921" s="160"/>
      <c r="AN921" s="160"/>
      <c r="AO921" s="159"/>
    </row>
    <row r="922" spans="2:41" ht="3.6" customHeight="1" outlineLevel="1" x14ac:dyDescent="0.45">
      <c r="B922" s="167"/>
      <c r="J922" s="167"/>
      <c r="M922" s="166"/>
      <c r="N922" s="173"/>
      <c r="O922" s="172"/>
      <c r="P922" s="172"/>
      <c r="Q922" s="172"/>
      <c r="R922" s="173"/>
      <c r="S922" s="172"/>
      <c r="T922" s="172"/>
      <c r="U922" s="172"/>
      <c r="V922" s="172"/>
      <c r="W922" s="172"/>
      <c r="X922" s="172"/>
      <c r="Y922" s="172"/>
      <c r="Z922" s="172"/>
      <c r="AA922" s="171"/>
      <c r="AB922" s="173"/>
      <c r="AI922" s="166"/>
      <c r="AJ922" s="173"/>
      <c r="AK922" s="172"/>
      <c r="AL922" s="172"/>
      <c r="AM922" s="172"/>
      <c r="AN922" s="172"/>
      <c r="AO922" s="171"/>
    </row>
    <row r="923" spans="2:41" ht="13.35" customHeight="1" outlineLevel="1" x14ac:dyDescent="0.45">
      <c r="B923" s="167"/>
      <c r="J923" s="167"/>
      <c r="M923" s="166"/>
      <c r="N923" s="167" t="s">
        <v>705</v>
      </c>
      <c r="R923" s="167"/>
      <c r="S923" s="917" t="str">
        <f>IF(変更_3!J108&lt;&gt;"",変更_3!J108,"")</f>
        <v/>
      </c>
      <c r="T923" s="918"/>
      <c r="V923" s="182" t="str">
        <f>ASC(変更_3!L108)</f>
        <v/>
      </c>
      <c r="W923" s="115" t="s">
        <v>76</v>
      </c>
      <c r="X923" s="182" t="str">
        <f>ASC(変更_3!N108)</f>
        <v/>
      </c>
      <c r="Y923" s="115" t="s">
        <v>77</v>
      </c>
      <c r="Z923" s="182" t="str">
        <f>ASC(変更_3!P108)</f>
        <v/>
      </c>
      <c r="AA923" s="115" t="s">
        <v>78</v>
      </c>
      <c r="AB923" s="167" t="s">
        <v>704</v>
      </c>
      <c r="AI923" s="166"/>
      <c r="AJ923" s="167"/>
      <c r="AK923" s="919"/>
      <c r="AL923" s="920"/>
      <c r="AM923" s="920"/>
      <c r="AN923" s="920"/>
      <c r="AO923" s="921"/>
    </row>
    <row r="924" spans="2:41" ht="3.6" customHeight="1" outlineLevel="1" x14ac:dyDescent="0.45">
      <c r="B924" s="167"/>
      <c r="J924" s="167"/>
      <c r="M924" s="166"/>
      <c r="N924" s="167"/>
      <c r="R924" s="161"/>
      <c r="S924" s="160"/>
      <c r="T924" s="160"/>
      <c r="U924" s="160"/>
      <c r="V924" s="160"/>
      <c r="W924" s="160"/>
      <c r="X924" s="160"/>
      <c r="Y924" s="160"/>
      <c r="Z924" s="160"/>
      <c r="AA924" s="159"/>
      <c r="AB924" s="161"/>
      <c r="AC924" s="160"/>
      <c r="AD924" s="160"/>
      <c r="AE924" s="160"/>
      <c r="AF924" s="160"/>
      <c r="AG924" s="160"/>
      <c r="AH924" s="160"/>
      <c r="AI924" s="159"/>
      <c r="AJ924" s="161"/>
      <c r="AK924" s="160"/>
      <c r="AL924" s="160"/>
      <c r="AM924" s="160"/>
      <c r="AN924" s="160"/>
      <c r="AO924" s="159"/>
    </row>
    <row r="925" spans="2:41" ht="3.6" customHeight="1" outlineLevel="1" x14ac:dyDescent="0.45">
      <c r="B925" s="167"/>
      <c r="J925" s="167"/>
      <c r="M925" s="166"/>
      <c r="N925" s="173"/>
      <c r="O925" s="172"/>
      <c r="P925" s="172"/>
      <c r="Q925" s="171"/>
      <c r="R925" s="922" t="str">
        <f>IF(変更_3!U105="☑","研修中","")</f>
        <v/>
      </c>
      <c r="S925" s="923"/>
      <c r="T925" s="923"/>
      <c r="U925" s="923"/>
      <c r="V925" s="923"/>
      <c r="W925" s="923"/>
      <c r="X925" s="923"/>
      <c r="Y925" s="923"/>
      <c r="Z925" s="923"/>
      <c r="AA925" s="923"/>
      <c r="AB925" s="923"/>
      <c r="AC925" s="923"/>
      <c r="AD925" s="923"/>
      <c r="AE925" s="923"/>
      <c r="AF925" s="923"/>
      <c r="AG925" s="923"/>
      <c r="AH925" s="923"/>
      <c r="AI925" s="923"/>
      <c r="AJ925" s="923"/>
      <c r="AK925" s="923"/>
      <c r="AL925" s="923"/>
      <c r="AM925" s="923"/>
      <c r="AN925" s="923"/>
      <c r="AO925" s="924"/>
    </row>
    <row r="926" spans="2:41" ht="13.35" customHeight="1" outlineLevel="1" x14ac:dyDescent="0.45">
      <c r="B926" s="167"/>
      <c r="J926" s="167"/>
      <c r="M926" s="166"/>
      <c r="N926" s="167" t="s">
        <v>703</v>
      </c>
      <c r="Q926" s="166"/>
      <c r="R926" s="911"/>
      <c r="S926" s="912"/>
      <c r="T926" s="912"/>
      <c r="U926" s="912"/>
      <c r="V926" s="912"/>
      <c r="W926" s="912"/>
      <c r="X926" s="912"/>
      <c r="Y926" s="912"/>
      <c r="Z926" s="912"/>
      <c r="AA926" s="912"/>
      <c r="AB926" s="912"/>
      <c r="AC926" s="912"/>
      <c r="AD926" s="912"/>
      <c r="AE926" s="912"/>
      <c r="AF926" s="912"/>
      <c r="AG926" s="912"/>
      <c r="AH926" s="912"/>
      <c r="AI926" s="912"/>
      <c r="AJ926" s="912"/>
      <c r="AK926" s="912"/>
      <c r="AL926" s="912"/>
      <c r="AM926" s="912"/>
      <c r="AN926" s="912"/>
      <c r="AO926" s="913"/>
    </row>
    <row r="927" spans="2:41" ht="3.6" customHeight="1" outlineLevel="1" x14ac:dyDescent="0.45">
      <c r="B927" s="167"/>
      <c r="I927" s="166"/>
      <c r="J927" s="167"/>
      <c r="M927" s="166"/>
      <c r="N927" s="161"/>
      <c r="O927" s="160"/>
      <c r="P927" s="160"/>
      <c r="Q927" s="159"/>
      <c r="R927" s="914"/>
      <c r="S927" s="915"/>
      <c r="T927" s="915"/>
      <c r="U927" s="915"/>
      <c r="V927" s="915"/>
      <c r="W927" s="915"/>
      <c r="X927" s="915"/>
      <c r="Y927" s="915"/>
      <c r="Z927" s="915"/>
      <c r="AA927" s="915"/>
      <c r="AB927" s="915"/>
      <c r="AC927" s="915"/>
      <c r="AD927" s="915"/>
      <c r="AE927" s="915"/>
      <c r="AF927" s="915"/>
      <c r="AG927" s="915"/>
      <c r="AH927" s="915"/>
      <c r="AI927" s="915"/>
      <c r="AJ927" s="915"/>
      <c r="AK927" s="915"/>
      <c r="AL927" s="915"/>
      <c r="AM927" s="915"/>
      <c r="AN927" s="915"/>
      <c r="AO927" s="916"/>
    </row>
    <row r="928" spans="2:41" ht="3.6" customHeight="1" outlineLevel="1" x14ac:dyDescent="0.45">
      <c r="B928" s="167"/>
      <c r="J928" s="173"/>
      <c r="K928" s="172"/>
      <c r="L928" s="172"/>
      <c r="M928" s="171"/>
      <c r="N928" s="173"/>
      <c r="O928" s="172"/>
      <c r="P928" s="172"/>
      <c r="Q928" s="171"/>
      <c r="R928" s="173"/>
      <c r="S928" s="172"/>
      <c r="T928" s="172"/>
      <c r="U928" s="172"/>
      <c r="V928" s="172"/>
      <c r="W928" s="172"/>
      <c r="X928" s="172"/>
      <c r="Y928" s="172"/>
      <c r="Z928" s="172"/>
      <c r="AA928" s="171"/>
      <c r="AB928" s="173"/>
      <c r="AC928" s="172"/>
      <c r="AD928" s="172"/>
      <c r="AE928" s="171"/>
      <c r="AF928" s="172"/>
      <c r="AG928" s="172"/>
      <c r="AH928" s="172"/>
      <c r="AI928" s="172"/>
      <c r="AJ928" s="172"/>
      <c r="AK928" s="172"/>
      <c r="AL928" s="172"/>
      <c r="AM928" s="172"/>
      <c r="AN928" s="172"/>
      <c r="AO928" s="171"/>
    </row>
    <row r="929" spans="2:41" ht="13.35" customHeight="1" outlineLevel="1" x14ac:dyDescent="0.45">
      <c r="B929" s="167"/>
      <c r="J929" s="167"/>
      <c r="M929" s="166"/>
      <c r="N929" s="167" t="s">
        <v>717</v>
      </c>
      <c r="Q929" s="166"/>
      <c r="R929" s="167"/>
      <c r="S929" s="917" t="str">
        <f>IF(OR(許可申請_2!I69&lt;&gt;"",変更_3!AL97&lt;&gt;""),コードマスタ!C4,"")</f>
        <v/>
      </c>
      <c r="T929" s="943"/>
      <c r="U929" s="943"/>
      <c r="V929" s="943"/>
      <c r="W929" s="943"/>
      <c r="X929" s="943"/>
      <c r="Y929" s="943"/>
      <c r="Z929" s="943"/>
      <c r="AA929" s="918"/>
      <c r="AB929" s="167" t="s">
        <v>615</v>
      </c>
      <c r="AE929" s="166"/>
      <c r="AF929" s="167"/>
      <c r="AG929" s="917" t="str">
        <f>IF(OR(許可申請_2!I78="☑",変更_3!AL105="☑"),コードマスタ!D3,IF(OR(許可申請_2!N78="☑",許可申請_2!T78="☑",変更_3!AQ105="☑",変更_3!AW105="☑"),コードマスタ!D4,""))</f>
        <v/>
      </c>
      <c r="AH929" s="943"/>
      <c r="AI929" s="943"/>
      <c r="AJ929" s="943"/>
      <c r="AK929" s="943"/>
      <c r="AL929" s="943"/>
      <c r="AM929" s="943"/>
      <c r="AN929" s="943"/>
      <c r="AO929" s="918"/>
    </row>
    <row r="930" spans="2:41" ht="3.6" customHeight="1" outlineLevel="1" x14ac:dyDescent="0.45">
      <c r="B930" s="167"/>
      <c r="J930" s="167"/>
      <c r="M930" s="166"/>
      <c r="N930" s="161"/>
      <c r="O930" s="160"/>
      <c r="P930" s="160"/>
      <c r="Q930" s="159"/>
      <c r="R930" s="161"/>
      <c r="S930" s="160"/>
      <c r="T930" s="160"/>
      <c r="U930" s="160"/>
      <c r="V930" s="160"/>
      <c r="W930" s="160"/>
      <c r="X930" s="160"/>
      <c r="Y930" s="160"/>
      <c r="Z930" s="160"/>
      <c r="AA930" s="159"/>
      <c r="AB930" s="161"/>
      <c r="AC930" s="160"/>
      <c r="AD930" s="160"/>
      <c r="AE930" s="159"/>
      <c r="AF930" s="160"/>
      <c r="AG930" s="160"/>
      <c r="AH930" s="160"/>
      <c r="AI930" s="160"/>
      <c r="AJ930" s="160"/>
      <c r="AK930" s="160"/>
      <c r="AL930" s="160"/>
      <c r="AM930" s="160"/>
      <c r="AN930" s="160"/>
      <c r="AO930" s="159"/>
    </row>
    <row r="931" spans="2:41" ht="3.6" customHeight="1" outlineLevel="1" x14ac:dyDescent="0.45">
      <c r="B931" s="167"/>
      <c r="J931" s="167"/>
      <c r="M931" s="166"/>
      <c r="N931" s="173"/>
      <c r="O931" s="172"/>
      <c r="P931" s="172"/>
      <c r="Q931" s="171"/>
      <c r="R931" s="173"/>
      <c r="S931" s="172"/>
      <c r="T931" s="172"/>
      <c r="U931" s="172"/>
      <c r="V931" s="172"/>
      <c r="W931" s="172"/>
      <c r="X931" s="172"/>
      <c r="Y931" s="172"/>
      <c r="Z931" s="172"/>
      <c r="AA931" s="171"/>
      <c r="AB931" s="173"/>
      <c r="AC931" s="172"/>
      <c r="AD931" s="172"/>
      <c r="AE931" s="171"/>
      <c r="AF931" s="173"/>
      <c r="AG931" s="172"/>
      <c r="AH931" s="172"/>
      <c r="AI931" s="172"/>
      <c r="AJ931" s="172"/>
      <c r="AK931" s="172"/>
      <c r="AL931" s="172"/>
      <c r="AM931" s="172"/>
      <c r="AN931" s="172"/>
      <c r="AO931" s="171"/>
    </row>
    <row r="932" spans="2:41" ht="13.35" customHeight="1" outlineLevel="1" x14ac:dyDescent="0.45">
      <c r="B932" s="167"/>
      <c r="J932" s="167"/>
      <c r="M932" s="166"/>
      <c r="N932" s="167" t="s">
        <v>716</v>
      </c>
      <c r="Q932" s="166"/>
      <c r="R932" s="167"/>
      <c r="S932" s="919"/>
      <c r="T932" s="921"/>
      <c r="V932" s="190"/>
      <c r="W932" s="115" t="s">
        <v>76</v>
      </c>
      <c r="X932" s="190"/>
      <c r="Y932" s="115" t="s">
        <v>77</v>
      </c>
      <c r="Z932" s="190"/>
      <c r="AA932" s="166" t="s">
        <v>78</v>
      </c>
      <c r="AB932" s="167" t="s">
        <v>715</v>
      </c>
      <c r="AE932" s="166"/>
      <c r="AF932" s="167"/>
      <c r="AG932" s="919"/>
      <c r="AH932" s="921"/>
      <c r="AJ932" s="190"/>
      <c r="AK932" s="115" t="s">
        <v>76</v>
      </c>
      <c r="AL932" s="190"/>
      <c r="AM932" s="115" t="s">
        <v>77</v>
      </c>
      <c r="AN932" s="190"/>
      <c r="AO932" s="166" t="s">
        <v>78</v>
      </c>
    </row>
    <row r="933" spans="2:41" ht="3.6" customHeight="1" outlineLevel="1" x14ac:dyDescent="0.45">
      <c r="B933" s="167"/>
      <c r="J933" s="167"/>
      <c r="M933" s="166"/>
      <c r="N933" s="161"/>
      <c r="O933" s="160"/>
      <c r="P933" s="160"/>
      <c r="Q933" s="159"/>
      <c r="R933" s="161"/>
      <c r="S933" s="160"/>
      <c r="T933" s="160"/>
      <c r="U933" s="160"/>
      <c r="V933" s="160"/>
      <c r="W933" s="160"/>
      <c r="X933" s="160"/>
      <c r="Y933" s="160"/>
      <c r="Z933" s="160"/>
      <c r="AA933" s="159"/>
      <c r="AB933" s="161"/>
      <c r="AC933" s="160"/>
      <c r="AD933" s="160"/>
      <c r="AE933" s="159"/>
      <c r="AF933" s="161"/>
      <c r="AG933" s="160"/>
      <c r="AH933" s="160"/>
      <c r="AI933" s="160"/>
      <c r="AJ933" s="160"/>
      <c r="AK933" s="160"/>
      <c r="AL933" s="160"/>
      <c r="AM933" s="160"/>
      <c r="AN933" s="160"/>
      <c r="AO933" s="159"/>
    </row>
    <row r="934" spans="2:41" ht="3.6" customHeight="1" outlineLevel="1" x14ac:dyDescent="0.45">
      <c r="B934" s="167"/>
      <c r="J934" s="167"/>
      <c r="M934" s="166"/>
      <c r="N934" s="173"/>
      <c r="O934" s="172"/>
      <c r="P934" s="172"/>
      <c r="Q934" s="171"/>
      <c r="R934" s="922" t="str">
        <f>許可申請_2!I69&amp;変更_3!AL97</f>
        <v/>
      </c>
      <c r="S934" s="923"/>
      <c r="T934" s="923"/>
      <c r="U934" s="923"/>
      <c r="V934" s="923"/>
      <c r="W934" s="923"/>
      <c r="X934" s="923"/>
      <c r="Y934" s="923"/>
      <c r="Z934" s="923"/>
      <c r="AA934" s="923"/>
      <c r="AB934" s="923"/>
      <c r="AC934" s="923"/>
      <c r="AD934" s="923"/>
      <c r="AE934" s="923"/>
      <c r="AF934" s="923"/>
      <c r="AG934" s="923"/>
      <c r="AH934" s="923"/>
      <c r="AI934" s="923"/>
      <c r="AJ934" s="924"/>
      <c r="AK934" s="172"/>
      <c r="AL934" s="172"/>
      <c r="AM934" s="172"/>
      <c r="AN934" s="172"/>
      <c r="AO934" s="171"/>
    </row>
    <row r="935" spans="2:41" ht="13.35" customHeight="1" outlineLevel="1" x14ac:dyDescent="0.45">
      <c r="B935" s="167"/>
      <c r="J935" s="167"/>
      <c r="M935" s="166"/>
      <c r="N935" s="167" t="s">
        <v>50</v>
      </c>
      <c r="Q935" s="166"/>
      <c r="R935" s="911"/>
      <c r="S935" s="912"/>
      <c r="T935" s="912"/>
      <c r="U935" s="912"/>
      <c r="V935" s="912"/>
      <c r="W935" s="912"/>
      <c r="X935" s="912"/>
      <c r="Y935" s="912"/>
      <c r="Z935" s="912"/>
      <c r="AA935" s="912"/>
      <c r="AB935" s="912"/>
      <c r="AC935" s="912"/>
      <c r="AD935" s="912"/>
      <c r="AE935" s="912"/>
      <c r="AF935" s="912"/>
      <c r="AG935" s="912"/>
      <c r="AH935" s="912"/>
      <c r="AI935" s="912"/>
      <c r="AJ935" s="913"/>
      <c r="AL935" s="189" t="s">
        <v>651</v>
      </c>
      <c r="AM935" s="115" t="s">
        <v>714</v>
      </c>
      <c r="AO935" s="166"/>
    </row>
    <row r="936" spans="2:41" ht="3.6" customHeight="1" outlineLevel="1" x14ac:dyDescent="0.45">
      <c r="B936" s="167"/>
      <c r="J936" s="167"/>
      <c r="M936" s="166"/>
      <c r="N936" s="161"/>
      <c r="O936" s="160"/>
      <c r="P936" s="160"/>
      <c r="Q936" s="159"/>
      <c r="R936" s="914"/>
      <c r="S936" s="915"/>
      <c r="T936" s="915"/>
      <c r="U936" s="915"/>
      <c r="V936" s="915"/>
      <c r="W936" s="915"/>
      <c r="X936" s="915"/>
      <c r="Y936" s="915"/>
      <c r="Z936" s="915"/>
      <c r="AA936" s="915"/>
      <c r="AB936" s="915"/>
      <c r="AC936" s="915"/>
      <c r="AD936" s="915"/>
      <c r="AE936" s="915"/>
      <c r="AF936" s="915"/>
      <c r="AG936" s="915"/>
      <c r="AH936" s="915"/>
      <c r="AI936" s="915"/>
      <c r="AJ936" s="916"/>
      <c r="AK936" s="160"/>
      <c r="AL936" s="160"/>
      <c r="AM936" s="160"/>
      <c r="AN936" s="160"/>
      <c r="AO936" s="159"/>
    </row>
    <row r="937" spans="2:41" ht="3.6" customHeight="1" outlineLevel="1" x14ac:dyDescent="0.45">
      <c r="B937" s="167"/>
      <c r="J937" s="167"/>
      <c r="M937" s="166"/>
      <c r="N937" s="173"/>
      <c r="O937" s="172"/>
      <c r="P937" s="172"/>
      <c r="Q937" s="171"/>
      <c r="R937" s="922" t="str">
        <f>ASC(PHONETIC(許可申請_2!I68))&amp;ASC(PHONETIC(変更_3!AL96))</f>
        <v/>
      </c>
      <c r="S937" s="923"/>
      <c r="T937" s="923"/>
      <c r="U937" s="923"/>
      <c r="V937" s="923"/>
      <c r="W937" s="923"/>
      <c r="X937" s="923"/>
      <c r="Y937" s="923"/>
      <c r="Z937" s="923"/>
      <c r="AA937" s="923"/>
      <c r="AB937" s="923"/>
      <c r="AC937" s="923"/>
      <c r="AD937" s="923"/>
      <c r="AE937" s="923"/>
      <c r="AF937" s="923"/>
      <c r="AG937" s="923"/>
      <c r="AH937" s="923"/>
      <c r="AI937" s="923"/>
      <c r="AJ937" s="923"/>
      <c r="AK937" s="923"/>
      <c r="AL937" s="923"/>
      <c r="AM937" s="923"/>
      <c r="AN937" s="923"/>
      <c r="AO937" s="924"/>
    </row>
    <row r="938" spans="2:41" ht="13.35" customHeight="1" outlineLevel="1" x14ac:dyDescent="0.45">
      <c r="B938" s="167"/>
      <c r="J938" s="167"/>
      <c r="M938" s="166"/>
      <c r="N938" s="167" t="s">
        <v>713</v>
      </c>
      <c r="Q938" s="166"/>
      <c r="R938" s="911"/>
      <c r="S938" s="912"/>
      <c r="T938" s="912"/>
      <c r="U938" s="912"/>
      <c r="V938" s="912"/>
      <c r="W938" s="912"/>
      <c r="X938" s="912"/>
      <c r="Y938" s="912"/>
      <c r="Z938" s="912"/>
      <c r="AA938" s="912"/>
      <c r="AB938" s="912"/>
      <c r="AC938" s="912"/>
      <c r="AD938" s="912"/>
      <c r="AE938" s="912"/>
      <c r="AF938" s="912"/>
      <c r="AG938" s="912"/>
      <c r="AH938" s="912"/>
      <c r="AI938" s="912"/>
      <c r="AJ938" s="912"/>
      <c r="AK938" s="912"/>
      <c r="AL938" s="912"/>
      <c r="AM938" s="912"/>
      <c r="AN938" s="912"/>
      <c r="AO938" s="913"/>
    </row>
    <row r="939" spans="2:41" ht="3.6" customHeight="1" outlineLevel="1" x14ac:dyDescent="0.45">
      <c r="B939" s="167"/>
      <c r="J939" s="167"/>
      <c r="M939" s="166"/>
      <c r="N939" s="167"/>
      <c r="Q939" s="166"/>
      <c r="R939" s="914"/>
      <c r="S939" s="915"/>
      <c r="T939" s="915"/>
      <c r="U939" s="915"/>
      <c r="V939" s="915"/>
      <c r="W939" s="915"/>
      <c r="X939" s="915"/>
      <c r="Y939" s="915"/>
      <c r="Z939" s="915"/>
      <c r="AA939" s="915"/>
      <c r="AB939" s="915"/>
      <c r="AC939" s="915"/>
      <c r="AD939" s="915"/>
      <c r="AE939" s="915"/>
      <c r="AF939" s="915"/>
      <c r="AG939" s="915"/>
      <c r="AH939" s="915"/>
      <c r="AI939" s="915"/>
      <c r="AJ939" s="915"/>
      <c r="AK939" s="915"/>
      <c r="AL939" s="915"/>
      <c r="AM939" s="915"/>
      <c r="AN939" s="915"/>
      <c r="AO939" s="916"/>
    </row>
    <row r="940" spans="2:41" ht="3.6" customHeight="1" outlineLevel="1" x14ac:dyDescent="0.45">
      <c r="B940" s="167"/>
      <c r="J940" s="167"/>
      <c r="N940" s="173"/>
      <c r="O940" s="172"/>
      <c r="P940" s="172"/>
      <c r="Q940" s="171"/>
      <c r="U940" s="934" t="str">
        <f>ASC(許可申請_2!L70)&amp;ASC(変更_3!AO98)</f>
        <v/>
      </c>
      <c r="V940" s="935"/>
      <c r="W940" s="935"/>
      <c r="X940" s="962"/>
      <c r="Y940" s="172"/>
      <c r="Z940" s="965" t="str">
        <f>ASC(許可申請_2!O70)&amp;ASC(変更_3!AR98)</f>
        <v/>
      </c>
      <c r="AA940" s="935"/>
      <c r="AB940" s="935"/>
      <c r="AC940" s="936"/>
      <c r="AG940" s="922" t="str">
        <f>許可申請_2!L71&amp;変更_3!AO99</f>
        <v/>
      </c>
      <c r="AH940" s="923"/>
      <c r="AI940" s="923"/>
      <c r="AJ940" s="923"/>
      <c r="AK940" s="923"/>
      <c r="AL940" s="923"/>
      <c r="AM940" s="923"/>
      <c r="AN940" s="923"/>
      <c r="AO940" s="924"/>
    </row>
    <row r="941" spans="2:41" ht="13.35" customHeight="1" outlineLevel="1" x14ac:dyDescent="0.45">
      <c r="B941" s="167"/>
      <c r="J941" s="167"/>
      <c r="N941" s="167"/>
      <c r="Q941" s="166"/>
      <c r="R941" s="115" t="s">
        <v>612</v>
      </c>
      <c r="U941" s="937"/>
      <c r="V941" s="938"/>
      <c r="W941" s="938"/>
      <c r="X941" s="963"/>
      <c r="Y941" s="179" t="s">
        <v>611</v>
      </c>
      <c r="Z941" s="966"/>
      <c r="AA941" s="938"/>
      <c r="AB941" s="938"/>
      <c r="AC941" s="939"/>
      <c r="AD941" s="115" t="s">
        <v>610</v>
      </c>
      <c r="AG941" s="911"/>
      <c r="AH941" s="912"/>
      <c r="AI941" s="912"/>
      <c r="AJ941" s="912"/>
      <c r="AK941" s="912"/>
      <c r="AL941" s="912"/>
      <c r="AM941" s="912"/>
      <c r="AN941" s="912"/>
      <c r="AO941" s="913"/>
    </row>
    <row r="942" spans="2:41" ht="3.6" customHeight="1" outlineLevel="1" x14ac:dyDescent="0.45">
      <c r="B942" s="167"/>
      <c r="J942" s="167"/>
      <c r="N942" s="167"/>
      <c r="Q942" s="166"/>
      <c r="R942" s="160"/>
      <c r="S942" s="160"/>
      <c r="T942" s="160"/>
      <c r="U942" s="940"/>
      <c r="V942" s="941"/>
      <c r="W942" s="941"/>
      <c r="X942" s="964"/>
      <c r="Y942" s="160"/>
      <c r="Z942" s="967"/>
      <c r="AA942" s="941"/>
      <c r="AB942" s="941"/>
      <c r="AC942" s="942"/>
      <c r="AD942" s="160"/>
      <c r="AE942" s="160"/>
      <c r="AF942" s="160"/>
      <c r="AG942" s="914"/>
      <c r="AH942" s="915"/>
      <c r="AI942" s="915"/>
      <c r="AJ942" s="915"/>
      <c r="AK942" s="915"/>
      <c r="AL942" s="915"/>
      <c r="AM942" s="915"/>
      <c r="AN942" s="915"/>
      <c r="AO942" s="916"/>
    </row>
    <row r="943" spans="2:41" ht="3.6" customHeight="1" outlineLevel="1" x14ac:dyDescent="0.45">
      <c r="B943" s="167"/>
      <c r="J943" s="167"/>
      <c r="N943" s="167"/>
      <c r="Q943" s="166"/>
      <c r="R943" s="172"/>
      <c r="S943" s="172"/>
      <c r="T943" s="171"/>
      <c r="U943" s="922" t="str">
        <f>許可申請_2!T71&amp;変更_3!AW99</f>
        <v/>
      </c>
      <c r="V943" s="923"/>
      <c r="W943" s="923"/>
      <c r="X943" s="923"/>
      <c r="Y943" s="923"/>
      <c r="Z943" s="923"/>
      <c r="AA943" s="923"/>
      <c r="AB943" s="923"/>
      <c r="AC943" s="924"/>
      <c r="AD943" s="173"/>
      <c r="AE943" s="172"/>
      <c r="AF943" s="171"/>
      <c r="AG943" s="922" t="str">
        <f>許可申請_2!L72&amp;変更_3!AO100</f>
        <v/>
      </c>
      <c r="AH943" s="923"/>
      <c r="AI943" s="923"/>
      <c r="AJ943" s="923"/>
      <c r="AK943" s="923"/>
      <c r="AL943" s="923"/>
      <c r="AM943" s="923"/>
      <c r="AN943" s="923"/>
      <c r="AO943" s="924"/>
    </row>
    <row r="944" spans="2:41" ht="13.35" customHeight="1" outlineLevel="1" x14ac:dyDescent="0.45">
      <c r="B944" s="167"/>
      <c r="J944" s="167"/>
      <c r="N944" s="167" t="s">
        <v>48</v>
      </c>
      <c r="Q944" s="166"/>
      <c r="R944" s="115" t="s">
        <v>609</v>
      </c>
      <c r="T944" s="166"/>
      <c r="U944" s="911"/>
      <c r="V944" s="912"/>
      <c r="W944" s="912"/>
      <c r="X944" s="912"/>
      <c r="Y944" s="912"/>
      <c r="Z944" s="912"/>
      <c r="AA944" s="912"/>
      <c r="AB944" s="912"/>
      <c r="AC944" s="913"/>
      <c r="AD944" s="167" t="s">
        <v>8536</v>
      </c>
      <c r="AF944" s="166"/>
      <c r="AG944" s="911"/>
      <c r="AH944" s="912"/>
      <c r="AI944" s="912"/>
      <c r="AJ944" s="912"/>
      <c r="AK944" s="912"/>
      <c r="AL944" s="912"/>
      <c r="AM944" s="912"/>
      <c r="AN944" s="912"/>
      <c r="AO944" s="913"/>
    </row>
    <row r="945" spans="2:41" ht="3.6" customHeight="1" outlineLevel="1" x14ac:dyDescent="0.45">
      <c r="B945" s="167"/>
      <c r="J945" s="167"/>
      <c r="N945" s="167"/>
      <c r="Q945" s="166"/>
      <c r="R945" s="160"/>
      <c r="S945" s="160"/>
      <c r="T945" s="159"/>
      <c r="U945" s="914"/>
      <c r="V945" s="915"/>
      <c r="W945" s="915"/>
      <c r="X945" s="915"/>
      <c r="Y945" s="915"/>
      <c r="Z945" s="915"/>
      <c r="AA945" s="915"/>
      <c r="AB945" s="915"/>
      <c r="AC945" s="916"/>
      <c r="AD945" s="161"/>
      <c r="AE945" s="160"/>
      <c r="AF945" s="159"/>
      <c r="AG945" s="914"/>
      <c r="AH945" s="915"/>
      <c r="AI945" s="915"/>
      <c r="AJ945" s="915"/>
      <c r="AK945" s="915"/>
      <c r="AL945" s="915"/>
      <c r="AM945" s="915"/>
      <c r="AN945" s="915"/>
      <c r="AO945" s="916"/>
    </row>
    <row r="946" spans="2:41" ht="3.6" customHeight="1" outlineLevel="1" x14ac:dyDescent="0.45">
      <c r="B946" s="167"/>
      <c r="J946" s="167"/>
      <c r="N946" s="167"/>
      <c r="Q946" s="166"/>
      <c r="R946" s="172"/>
      <c r="S946" s="172"/>
      <c r="T946" s="171"/>
      <c r="U946" s="922" t="str">
        <f>許可申請_2!T72&amp;変更_3!AW100</f>
        <v/>
      </c>
      <c r="V946" s="923"/>
      <c r="W946" s="923"/>
      <c r="X946" s="923"/>
      <c r="Y946" s="923"/>
      <c r="Z946" s="923"/>
      <c r="AA946" s="923"/>
      <c r="AB946" s="923"/>
      <c r="AC946" s="924"/>
      <c r="AD946" s="173"/>
      <c r="AE946" s="172"/>
      <c r="AF946" s="171"/>
      <c r="AG946" s="922" t="str">
        <f>許可申請_2!L73&amp;変更_3!AO101</f>
        <v/>
      </c>
      <c r="AH946" s="923"/>
      <c r="AI946" s="923"/>
      <c r="AJ946" s="923"/>
      <c r="AK946" s="923"/>
      <c r="AL946" s="923"/>
      <c r="AM946" s="923"/>
      <c r="AN946" s="923"/>
      <c r="AO946" s="924"/>
    </row>
    <row r="947" spans="2:41" ht="13.35" customHeight="1" outlineLevel="1" x14ac:dyDescent="0.45">
      <c r="B947" s="167"/>
      <c r="J947" s="167"/>
      <c r="N947" s="167"/>
      <c r="Q947" s="166"/>
      <c r="R947" s="115" t="s">
        <v>608</v>
      </c>
      <c r="T947" s="166"/>
      <c r="U947" s="911"/>
      <c r="V947" s="912"/>
      <c r="W947" s="912"/>
      <c r="X947" s="912"/>
      <c r="Y947" s="912"/>
      <c r="Z947" s="912"/>
      <c r="AA947" s="912"/>
      <c r="AB947" s="912"/>
      <c r="AC947" s="913"/>
      <c r="AD947" s="167" t="s">
        <v>607</v>
      </c>
      <c r="AF947" s="166"/>
      <c r="AG947" s="911"/>
      <c r="AH947" s="912"/>
      <c r="AI947" s="912"/>
      <c r="AJ947" s="912"/>
      <c r="AK947" s="912"/>
      <c r="AL947" s="912"/>
      <c r="AM947" s="912"/>
      <c r="AN947" s="912"/>
      <c r="AO947" s="913"/>
    </row>
    <row r="948" spans="2:41" ht="3.6" customHeight="1" outlineLevel="1" x14ac:dyDescent="0.45">
      <c r="B948" s="167"/>
      <c r="J948" s="167"/>
      <c r="N948" s="161"/>
      <c r="O948" s="160"/>
      <c r="P948" s="160"/>
      <c r="Q948" s="159"/>
      <c r="R948" s="160"/>
      <c r="S948" s="160"/>
      <c r="T948" s="159"/>
      <c r="U948" s="914"/>
      <c r="V948" s="915"/>
      <c r="W948" s="915"/>
      <c r="X948" s="915"/>
      <c r="Y948" s="915"/>
      <c r="Z948" s="915"/>
      <c r="AA948" s="915"/>
      <c r="AB948" s="915"/>
      <c r="AC948" s="916"/>
      <c r="AD948" s="161"/>
      <c r="AE948" s="160"/>
      <c r="AF948" s="159"/>
      <c r="AG948" s="914"/>
      <c r="AH948" s="915"/>
      <c r="AI948" s="915"/>
      <c r="AJ948" s="915"/>
      <c r="AK948" s="915"/>
      <c r="AL948" s="915"/>
      <c r="AM948" s="915"/>
      <c r="AN948" s="915"/>
      <c r="AO948" s="916"/>
    </row>
    <row r="949" spans="2:41" ht="3.6" customHeight="1" outlineLevel="1" x14ac:dyDescent="0.45">
      <c r="B949" s="167"/>
      <c r="J949" s="167"/>
      <c r="M949" s="166"/>
      <c r="N949" s="167"/>
      <c r="Q949" s="166"/>
      <c r="R949" s="173"/>
      <c r="S949" s="172"/>
      <c r="T949" s="172"/>
      <c r="U949" s="172"/>
      <c r="V949" s="172"/>
      <c r="W949" s="172"/>
      <c r="X949" s="172"/>
      <c r="Y949" s="172"/>
      <c r="Z949" s="172"/>
      <c r="AA949" s="172"/>
      <c r="AB949" s="172"/>
      <c r="AC949" s="172"/>
      <c r="AD949" s="172"/>
      <c r="AE949" s="172"/>
      <c r="AF949" s="172"/>
      <c r="AG949" s="172"/>
      <c r="AH949" s="172"/>
      <c r="AI949" s="172"/>
      <c r="AJ949" s="172"/>
      <c r="AK949" s="172"/>
      <c r="AL949" s="172"/>
      <c r="AM949" s="172"/>
      <c r="AN949" s="172"/>
      <c r="AO949" s="171"/>
    </row>
    <row r="950" spans="2:41" ht="13.35" customHeight="1" outlineLevel="1" x14ac:dyDescent="0.45">
      <c r="B950" s="167"/>
      <c r="J950" s="167"/>
      <c r="M950" s="166"/>
      <c r="N950" s="167" t="s">
        <v>712</v>
      </c>
      <c r="Q950" s="166"/>
      <c r="R950" s="167"/>
      <c r="S950" s="919"/>
      <c r="T950" s="921"/>
      <c r="V950" s="190"/>
      <c r="W950" s="115" t="s">
        <v>76</v>
      </c>
      <c r="X950" s="190"/>
      <c r="Y950" s="115" t="s">
        <v>77</v>
      </c>
      <c r="Z950" s="190"/>
      <c r="AA950" s="115" t="s">
        <v>78</v>
      </c>
      <c r="AO950" s="166"/>
    </row>
    <row r="951" spans="2:41" ht="3.6" customHeight="1" outlineLevel="1" x14ac:dyDescent="0.45">
      <c r="B951" s="167"/>
      <c r="J951" s="167"/>
      <c r="M951" s="166"/>
      <c r="N951" s="167"/>
      <c r="Q951" s="166"/>
      <c r="R951" s="167"/>
      <c r="AO951" s="166"/>
    </row>
    <row r="952" spans="2:41" ht="3.6" customHeight="1" outlineLevel="1" x14ac:dyDescent="0.45">
      <c r="B952" s="167"/>
      <c r="J952" s="167"/>
      <c r="M952" s="166"/>
      <c r="N952" s="173"/>
      <c r="O952" s="172"/>
      <c r="P952" s="172"/>
      <c r="Q952" s="172"/>
      <c r="R952" s="984" t="str">
        <f>ASC(許可申請_2!I74)&amp;ASC(変更_3!AL102)</f>
        <v/>
      </c>
      <c r="S952" s="984" t="str">
        <f>ASC(許可申請_2!J74)&amp;ASC(変更_3!AM102)</f>
        <v/>
      </c>
      <c r="T952" s="172"/>
      <c r="U952" s="984" t="str">
        <f>ASC(許可申請_2!L74)&amp;ASC(変更_3!AO102)</f>
        <v/>
      </c>
      <c r="V952" s="173"/>
      <c r="W952" s="172"/>
      <c r="X952" s="172"/>
      <c r="Y952" s="172"/>
      <c r="Z952" s="172"/>
      <c r="AA952" s="171"/>
      <c r="AB952" s="173"/>
      <c r="AC952" s="172"/>
      <c r="AD952" s="172"/>
      <c r="AE952" s="172"/>
      <c r="AF952" s="172"/>
      <c r="AG952" s="171"/>
      <c r="AH952" s="977"/>
      <c r="AI952" s="980"/>
      <c r="AJ952" s="172"/>
      <c r="AK952" s="944"/>
      <c r="AL952" s="173"/>
      <c r="AM952" s="172"/>
      <c r="AN952" s="172"/>
      <c r="AO952" s="171"/>
    </row>
    <row r="953" spans="2:41" ht="13.35" customHeight="1" outlineLevel="1" x14ac:dyDescent="0.45">
      <c r="B953" s="167"/>
      <c r="J953" s="167"/>
      <c r="M953" s="166"/>
      <c r="N953" s="167" t="s">
        <v>711</v>
      </c>
      <c r="R953" s="985"/>
      <c r="S953" s="985"/>
      <c r="T953" s="115" t="s">
        <v>65</v>
      </c>
      <c r="U953" s="985"/>
      <c r="V953" s="167" t="s">
        <v>64</v>
      </c>
      <c r="AA953" s="166"/>
      <c r="AB953" s="167" t="s">
        <v>710</v>
      </c>
      <c r="AH953" s="978"/>
      <c r="AI953" s="981"/>
      <c r="AJ953" s="115" t="s">
        <v>65</v>
      </c>
      <c r="AK953" s="945"/>
      <c r="AL953" s="167" t="s">
        <v>64</v>
      </c>
      <c r="AO953" s="166"/>
    </row>
    <row r="954" spans="2:41" ht="3.6" customHeight="1" outlineLevel="1" x14ac:dyDescent="0.45">
      <c r="B954" s="167"/>
      <c r="J954" s="167"/>
      <c r="M954" s="166"/>
      <c r="N954" s="167"/>
      <c r="R954" s="986"/>
      <c r="S954" s="986"/>
      <c r="T954" s="160"/>
      <c r="U954" s="986"/>
      <c r="V954" s="161"/>
      <c r="W954" s="160"/>
      <c r="X954" s="160"/>
      <c r="Y954" s="160"/>
      <c r="Z954" s="160"/>
      <c r="AA954" s="159"/>
      <c r="AB954" s="161"/>
      <c r="AC954" s="160"/>
      <c r="AD954" s="160"/>
      <c r="AE954" s="160"/>
      <c r="AF954" s="160"/>
      <c r="AH954" s="979"/>
      <c r="AI954" s="982"/>
      <c r="AJ954" s="160"/>
      <c r="AK954" s="946"/>
      <c r="AL954" s="161"/>
      <c r="AM954" s="160"/>
      <c r="AN954" s="160"/>
      <c r="AO954" s="159"/>
    </row>
    <row r="955" spans="2:41" ht="3.6" customHeight="1" outlineLevel="1" x14ac:dyDescent="0.45">
      <c r="B955" s="167"/>
      <c r="J955" s="167"/>
      <c r="M955" s="166"/>
      <c r="N955" s="173"/>
      <c r="O955" s="172"/>
      <c r="P955" s="172"/>
      <c r="Q955" s="171"/>
      <c r="R955" s="977"/>
      <c r="S955" s="980"/>
      <c r="T955" s="172"/>
      <c r="U955" s="944"/>
      <c r="V955" s="173"/>
      <c r="W955" s="172"/>
      <c r="X955" s="172"/>
      <c r="Y955" s="172"/>
      <c r="Z955" s="169"/>
      <c r="AA955" s="174"/>
      <c r="AD955" s="172"/>
      <c r="AE955" s="172"/>
      <c r="AF955" s="172"/>
      <c r="AG955" s="175"/>
      <c r="AH955" s="175"/>
      <c r="AI955" s="175"/>
      <c r="AJ955" s="175"/>
      <c r="AK955" s="175"/>
      <c r="AL955" s="172"/>
      <c r="AM955" s="175"/>
      <c r="AN955" s="175"/>
      <c r="AO955" s="171"/>
    </row>
    <row r="956" spans="2:41" ht="13.35" customHeight="1" outlineLevel="1" x14ac:dyDescent="0.45">
      <c r="B956" s="167"/>
      <c r="J956" s="167"/>
      <c r="M956" s="166"/>
      <c r="N956" s="167" t="s">
        <v>709</v>
      </c>
      <c r="Q956" s="166"/>
      <c r="R956" s="978"/>
      <c r="S956" s="981"/>
      <c r="T956" s="115" t="s">
        <v>65</v>
      </c>
      <c r="U956" s="945"/>
      <c r="V956" s="167" t="s">
        <v>64</v>
      </c>
      <c r="Z956" s="169"/>
      <c r="AA956" s="168"/>
      <c r="AG956" s="169"/>
      <c r="AH956" s="169"/>
      <c r="AI956" s="169"/>
      <c r="AJ956" s="169"/>
      <c r="AK956" s="169"/>
      <c r="AM956" s="169"/>
      <c r="AN956" s="169"/>
      <c r="AO956" s="166"/>
    </row>
    <row r="957" spans="2:41" ht="3.6" customHeight="1" outlineLevel="1" x14ac:dyDescent="0.45">
      <c r="B957" s="167"/>
      <c r="J957" s="167"/>
      <c r="M957" s="166"/>
      <c r="N957" s="161"/>
      <c r="O957" s="160"/>
      <c r="P957" s="160"/>
      <c r="Q957" s="159"/>
      <c r="R957" s="979"/>
      <c r="S957" s="982"/>
      <c r="T957" s="160"/>
      <c r="U957" s="946"/>
      <c r="V957" s="161"/>
      <c r="W957" s="160"/>
      <c r="X957" s="160"/>
      <c r="Y957" s="160"/>
      <c r="Z957" s="163"/>
      <c r="AA957" s="162"/>
      <c r="AB957" s="160"/>
      <c r="AC957" s="160"/>
      <c r="AD957" s="160"/>
      <c r="AE957" s="160"/>
      <c r="AF957" s="160"/>
      <c r="AG957" s="163"/>
      <c r="AH957" s="163"/>
      <c r="AI957" s="163"/>
      <c r="AJ957" s="163"/>
      <c r="AK957" s="163"/>
      <c r="AL957" s="160"/>
      <c r="AM957" s="163"/>
      <c r="AN957" s="163"/>
      <c r="AO957" s="159"/>
    </row>
    <row r="958" spans="2:41" ht="3.6" customHeight="1" outlineLevel="1" x14ac:dyDescent="0.45">
      <c r="B958" s="167"/>
      <c r="J958" s="167"/>
      <c r="M958" s="166"/>
      <c r="N958" s="167"/>
      <c r="Q958" s="166"/>
      <c r="R958" s="922" t="str">
        <f>ASC(許可申請_2!K79)&amp;ASC(変更_3!AN106)</f>
        <v/>
      </c>
      <c r="S958" s="923"/>
      <c r="T958" s="923"/>
      <c r="U958" s="924"/>
      <c r="V958" s="911" t="str">
        <f>ASC(許可申請_2!O79)&amp;ASC(変更_3!AR106)</f>
        <v/>
      </c>
      <c r="W958" s="913"/>
      <c r="X958" s="911" t="str">
        <f>ASC(許可申請_2!Q79)&amp;ASC(変更_3!AT106)</f>
        <v/>
      </c>
      <c r="Y958" s="912"/>
      <c r="Z958" s="912"/>
      <c r="AA958" s="913"/>
      <c r="AB958" s="167"/>
      <c r="AO958" s="166"/>
    </row>
    <row r="959" spans="2:41" ht="13.35" customHeight="1" outlineLevel="1" x14ac:dyDescent="0.45">
      <c r="B959" s="167"/>
      <c r="J959" s="167" t="s">
        <v>754</v>
      </c>
      <c r="M959" s="166"/>
      <c r="N959" s="167" t="s">
        <v>707</v>
      </c>
      <c r="Q959" s="166"/>
      <c r="R959" s="911"/>
      <c r="S959" s="912"/>
      <c r="T959" s="912"/>
      <c r="U959" s="913"/>
      <c r="V959" s="911"/>
      <c r="W959" s="913"/>
      <c r="X959" s="911"/>
      <c r="Y959" s="912"/>
      <c r="Z959" s="912"/>
      <c r="AA959" s="913"/>
      <c r="AB959" s="191" t="s">
        <v>706</v>
      </c>
      <c r="AO959" s="166"/>
    </row>
    <row r="960" spans="2:41" ht="3.6" customHeight="1" outlineLevel="1" x14ac:dyDescent="0.45">
      <c r="B960" s="167"/>
      <c r="J960" s="167"/>
      <c r="M960" s="166"/>
      <c r="N960" s="167"/>
      <c r="Q960" s="166"/>
      <c r="R960" s="914"/>
      <c r="S960" s="915"/>
      <c r="T960" s="915"/>
      <c r="U960" s="916"/>
      <c r="V960" s="914"/>
      <c r="W960" s="916"/>
      <c r="X960" s="914"/>
      <c r="Y960" s="915"/>
      <c r="Z960" s="915"/>
      <c r="AA960" s="916"/>
      <c r="AB960" s="161"/>
      <c r="AC960" s="160"/>
      <c r="AD960" s="160"/>
      <c r="AE960" s="160"/>
      <c r="AF960" s="160"/>
      <c r="AG960" s="160"/>
      <c r="AH960" s="160"/>
      <c r="AI960" s="160"/>
      <c r="AJ960" s="160"/>
      <c r="AK960" s="160"/>
      <c r="AL960" s="160"/>
      <c r="AM960" s="160"/>
      <c r="AN960" s="160"/>
      <c r="AO960" s="159"/>
    </row>
    <row r="961" spans="2:41" ht="3.6" customHeight="1" outlineLevel="1" x14ac:dyDescent="0.45">
      <c r="B961" s="167"/>
      <c r="J961" s="167"/>
      <c r="M961" s="166"/>
      <c r="N961" s="173"/>
      <c r="O961" s="172"/>
      <c r="P961" s="172"/>
      <c r="Q961" s="172"/>
      <c r="R961" s="173"/>
      <c r="S961" s="172"/>
      <c r="T961" s="172"/>
      <c r="U961" s="172"/>
      <c r="V961" s="172"/>
      <c r="W961" s="172"/>
      <c r="X961" s="172"/>
      <c r="Y961" s="172"/>
      <c r="Z961" s="172"/>
      <c r="AA961" s="171"/>
      <c r="AB961" s="173"/>
      <c r="AI961" s="166"/>
      <c r="AJ961" s="173"/>
      <c r="AK961" s="172"/>
      <c r="AL961" s="172"/>
      <c r="AM961" s="172"/>
      <c r="AN961" s="172"/>
      <c r="AO961" s="171"/>
    </row>
    <row r="962" spans="2:41" ht="13.35" customHeight="1" outlineLevel="1" x14ac:dyDescent="0.45">
      <c r="B962" s="167"/>
      <c r="J962" s="167"/>
      <c r="M962" s="166"/>
      <c r="N962" s="167" t="s">
        <v>705</v>
      </c>
      <c r="R962" s="167"/>
      <c r="S962" s="917" t="str">
        <f>許可申請_2!I81&amp;変更_3!AL108</f>
        <v/>
      </c>
      <c r="T962" s="918"/>
      <c r="V962" s="182" t="str">
        <f>ASC(許可申請_2!K81)&amp;ASC(変更_3!AN108)</f>
        <v/>
      </c>
      <c r="W962" s="115" t="s">
        <v>76</v>
      </c>
      <c r="X962" s="182" t="str">
        <f>ASC(許可申請_2!M81)&amp;ASC(変更_3!AP108)</f>
        <v/>
      </c>
      <c r="Y962" s="115" t="s">
        <v>77</v>
      </c>
      <c r="Z962" s="182" t="str">
        <f>ASC(許可申請_2!O81)&amp;ASC(変更_3!AR108)</f>
        <v/>
      </c>
      <c r="AA962" s="115" t="s">
        <v>78</v>
      </c>
      <c r="AB962" s="167" t="s">
        <v>704</v>
      </c>
      <c r="AI962" s="166"/>
      <c r="AJ962" s="167"/>
      <c r="AK962" s="919"/>
      <c r="AL962" s="920"/>
      <c r="AM962" s="920"/>
      <c r="AN962" s="920"/>
      <c r="AO962" s="921"/>
    </row>
    <row r="963" spans="2:41" ht="3.6" customHeight="1" outlineLevel="1" x14ac:dyDescent="0.45">
      <c r="B963" s="167"/>
      <c r="J963" s="167"/>
      <c r="M963" s="166"/>
      <c r="N963" s="167"/>
      <c r="R963" s="161"/>
      <c r="S963" s="160"/>
      <c r="T963" s="160"/>
      <c r="U963" s="160"/>
      <c r="V963" s="160"/>
      <c r="W963" s="160"/>
      <c r="X963" s="160"/>
      <c r="Y963" s="160"/>
      <c r="Z963" s="160"/>
      <c r="AA963" s="159"/>
      <c r="AB963" s="161"/>
      <c r="AC963" s="160"/>
      <c r="AD963" s="160"/>
      <c r="AE963" s="160"/>
      <c r="AF963" s="160"/>
      <c r="AG963" s="160"/>
      <c r="AH963" s="160"/>
      <c r="AI963" s="159"/>
      <c r="AJ963" s="161"/>
      <c r="AK963" s="160"/>
      <c r="AL963" s="160"/>
      <c r="AM963" s="160"/>
      <c r="AN963" s="160"/>
      <c r="AO963" s="159"/>
    </row>
    <row r="964" spans="2:41" ht="3.6" customHeight="1" outlineLevel="1" x14ac:dyDescent="0.45">
      <c r="B964" s="167"/>
      <c r="J964" s="167"/>
      <c r="M964" s="166"/>
      <c r="N964" s="173"/>
      <c r="O964" s="172"/>
      <c r="P964" s="172"/>
      <c r="Q964" s="171"/>
      <c r="R964" s="922" t="str">
        <f>IF(OR(許可申請_2!T78="☑",変更_3!AW105="☑"),"研修中","")</f>
        <v/>
      </c>
      <c r="S964" s="923"/>
      <c r="T964" s="923"/>
      <c r="U964" s="923"/>
      <c r="V964" s="923"/>
      <c r="W964" s="923"/>
      <c r="X964" s="923"/>
      <c r="Y964" s="923"/>
      <c r="Z964" s="923"/>
      <c r="AA964" s="923"/>
      <c r="AB964" s="923"/>
      <c r="AC964" s="923"/>
      <c r="AD964" s="923"/>
      <c r="AE964" s="923"/>
      <c r="AF964" s="923"/>
      <c r="AG964" s="923"/>
      <c r="AH964" s="923"/>
      <c r="AI964" s="923"/>
      <c r="AJ964" s="923"/>
      <c r="AK964" s="923"/>
      <c r="AL964" s="923"/>
      <c r="AM964" s="923"/>
      <c r="AN964" s="923"/>
      <c r="AO964" s="924"/>
    </row>
    <row r="965" spans="2:41" ht="13.35" customHeight="1" outlineLevel="1" x14ac:dyDescent="0.45">
      <c r="B965" s="167"/>
      <c r="J965" s="167"/>
      <c r="M965" s="166"/>
      <c r="N965" s="167" t="s">
        <v>703</v>
      </c>
      <c r="Q965" s="166"/>
      <c r="R965" s="911"/>
      <c r="S965" s="912"/>
      <c r="T965" s="912"/>
      <c r="U965" s="912"/>
      <c r="V965" s="912"/>
      <c r="W965" s="912"/>
      <c r="X965" s="912"/>
      <c r="Y965" s="912"/>
      <c r="Z965" s="912"/>
      <c r="AA965" s="912"/>
      <c r="AB965" s="912"/>
      <c r="AC965" s="912"/>
      <c r="AD965" s="912"/>
      <c r="AE965" s="912"/>
      <c r="AF965" s="912"/>
      <c r="AG965" s="912"/>
      <c r="AH965" s="912"/>
      <c r="AI965" s="912"/>
      <c r="AJ965" s="912"/>
      <c r="AK965" s="912"/>
      <c r="AL965" s="912"/>
      <c r="AM965" s="912"/>
      <c r="AN965" s="912"/>
      <c r="AO965" s="913"/>
    </row>
    <row r="966" spans="2:41" ht="3.6" customHeight="1" outlineLevel="1" x14ac:dyDescent="0.45">
      <c r="B966" s="167"/>
      <c r="J966" s="167"/>
      <c r="M966" s="166"/>
      <c r="N966" s="161"/>
      <c r="O966" s="160"/>
      <c r="P966" s="160"/>
      <c r="Q966" s="159"/>
      <c r="R966" s="914"/>
      <c r="S966" s="915"/>
      <c r="T966" s="915"/>
      <c r="U966" s="915"/>
      <c r="V966" s="915"/>
      <c r="W966" s="915"/>
      <c r="X966" s="915"/>
      <c r="Y966" s="915"/>
      <c r="Z966" s="915"/>
      <c r="AA966" s="915"/>
      <c r="AB966" s="915"/>
      <c r="AC966" s="915"/>
      <c r="AD966" s="915"/>
      <c r="AE966" s="915"/>
      <c r="AF966" s="915"/>
      <c r="AG966" s="915"/>
      <c r="AH966" s="915"/>
      <c r="AI966" s="915"/>
      <c r="AJ966" s="915"/>
      <c r="AK966" s="915"/>
      <c r="AL966" s="915"/>
      <c r="AM966" s="915"/>
      <c r="AN966" s="915"/>
      <c r="AO966" s="916"/>
    </row>
    <row r="967" spans="2:41" ht="3.6" customHeight="1" outlineLevel="1" x14ac:dyDescent="0.45">
      <c r="B967" s="167"/>
      <c r="J967" s="167"/>
      <c r="M967" s="166"/>
      <c r="N967" s="173"/>
      <c r="O967" s="172"/>
      <c r="P967" s="172"/>
      <c r="Q967" s="171"/>
      <c r="R967" s="167"/>
      <c r="W967" s="166"/>
      <c r="X967" s="167"/>
      <c r="AB967" s="166"/>
      <c r="AC967" s="925"/>
      <c r="AD967" s="926"/>
      <c r="AE967" s="926"/>
      <c r="AF967" s="926"/>
      <c r="AG967" s="926"/>
      <c r="AH967" s="926"/>
      <c r="AI967" s="926"/>
      <c r="AJ967" s="926"/>
      <c r="AK967" s="926"/>
      <c r="AL967" s="926"/>
      <c r="AM967" s="926"/>
      <c r="AN967" s="926"/>
      <c r="AO967" s="927"/>
    </row>
    <row r="968" spans="2:41" ht="13.35" customHeight="1" outlineLevel="1" x14ac:dyDescent="0.45">
      <c r="B968" s="167"/>
      <c r="J968" s="167"/>
      <c r="M968" s="166"/>
      <c r="N968" s="167" t="s">
        <v>702</v>
      </c>
      <c r="Q968" s="166"/>
      <c r="R968" s="167"/>
      <c r="S968" s="189" t="s">
        <v>651</v>
      </c>
      <c r="T968" s="115" t="s">
        <v>105</v>
      </c>
      <c r="W968" s="166"/>
      <c r="X968" s="167" t="s">
        <v>701</v>
      </c>
      <c r="AB968" s="166"/>
      <c r="AC968" s="928"/>
      <c r="AD968" s="929"/>
      <c r="AE968" s="929"/>
      <c r="AF968" s="929"/>
      <c r="AG968" s="929"/>
      <c r="AH968" s="929"/>
      <c r="AI968" s="929"/>
      <c r="AJ968" s="929"/>
      <c r="AK968" s="929"/>
      <c r="AL968" s="929"/>
      <c r="AM968" s="929"/>
      <c r="AN968" s="929"/>
      <c r="AO968" s="930"/>
    </row>
    <row r="969" spans="2:41" ht="3.6" customHeight="1" outlineLevel="1" x14ac:dyDescent="0.45">
      <c r="B969" s="167"/>
      <c r="J969" s="167"/>
      <c r="M969" s="166"/>
      <c r="N969" s="161"/>
      <c r="O969" s="160"/>
      <c r="P969" s="160"/>
      <c r="Q969" s="159"/>
      <c r="R969" s="161"/>
      <c r="S969" s="160"/>
      <c r="T969" s="160"/>
      <c r="U969" s="160"/>
      <c r="V969" s="160"/>
      <c r="W969" s="159"/>
      <c r="X969" s="161"/>
      <c r="Y969" s="160"/>
      <c r="Z969" s="160"/>
      <c r="AA969" s="160"/>
      <c r="AB969" s="159"/>
      <c r="AC969" s="931"/>
      <c r="AD969" s="932"/>
      <c r="AE969" s="932"/>
      <c r="AF969" s="932"/>
      <c r="AG969" s="932"/>
      <c r="AH969" s="932"/>
      <c r="AI969" s="932"/>
      <c r="AJ969" s="932"/>
      <c r="AK969" s="932"/>
      <c r="AL969" s="932"/>
      <c r="AM969" s="932"/>
      <c r="AN969" s="932"/>
      <c r="AO969" s="933"/>
    </row>
    <row r="970" spans="2:41" ht="3.6" customHeight="1" outlineLevel="1" x14ac:dyDescent="0.45">
      <c r="B970" s="167"/>
      <c r="J970" s="167"/>
      <c r="M970" s="166"/>
      <c r="N970" s="173"/>
      <c r="O970" s="172"/>
      <c r="P970" s="172"/>
      <c r="Q970" s="171"/>
      <c r="R970" s="173"/>
      <c r="S970" s="172"/>
      <c r="T970" s="172"/>
      <c r="U970" s="172"/>
      <c r="V970" s="172"/>
      <c r="W970" s="172"/>
      <c r="X970" s="172"/>
      <c r="Y970" s="172"/>
      <c r="Z970" s="172"/>
      <c r="AA970" s="171"/>
      <c r="AB970" s="173"/>
      <c r="AC970" s="172"/>
      <c r="AD970" s="172"/>
      <c r="AE970" s="171"/>
      <c r="AF970" s="173"/>
      <c r="AG970" s="172"/>
      <c r="AH970" s="172"/>
      <c r="AI970" s="172"/>
      <c r="AJ970" s="172"/>
      <c r="AK970" s="172"/>
      <c r="AL970" s="172"/>
      <c r="AM970" s="172"/>
      <c r="AN970" s="172"/>
      <c r="AO970" s="171"/>
    </row>
    <row r="971" spans="2:41" ht="13.35" customHeight="1" outlineLevel="1" x14ac:dyDescent="0.45">
      <c r="B971" s="167"/>
      <c r="J971" s="167"/>
      <c r="M971" s="166"/>
      <c r="N971" s="167" t="s">
        <v>700</v>
      </c>
      <c r="Q971" s="166"/>
      <c r="R971" s="167"/>
      <c r="S971" s="919"/>
      <c r="T971" s="921"/>
      <c r="V971" s="190"/>
      <c r="W971" s="115" t="s">
        <v>76</v>
      </c>
      <c r="X971" s="190"/>
      <c r="Y971" s="115" t="s">
        <v>77</v>
      </c>
      <c r="Z971" s="190"/>
      <c r="AA971" s="115" t="s">
        <v>78</v>
      </c>
      <c r="AB971" s="167" t="s">
        <v>699</v>
      </c>
      <c r="AE971" s="166"/>
      <c r="AF971" s="167"/>
      <c r="AG971" s="919"/>
      <c r="AH971" s="921"/>
      <c r="AJ971" s="190"/>
      <c r="AK971" s="115" t="s">
        <v>76</v>
      </c>
      <c r="AL971" s="190"/>
      <c r="AM971" s="115" t="s">
        <v>77</v>
      </c>
      <c r="AN971" s="190"/>
      <c r="AO971" s="166" t="s">
        <v>78</v>
      </c>
    </row>
    <row r="972" spans="2:41" ht="3.6" customHeight="1" outlineLevel="1" x14ac:dyDescent="0.45">
      <c r="B972" s="167"/>
      <c r="J972" s="167"/>
      <c r="M972" s="166"/>
      <c r="N972" s="161"/>
      <c r="O972" s="160"/>
      <c r="P972" s="160"/>
      <c r="Q972" s="159"/>
      <c r="R972" s="161"/>
      <c r="S972" s="160"/>
      <c r="T972" s="160"/>
      <c r="U972" s="160"/>
      <c r="V972" s="160"/>
      <c r="W972" s="160"/>
      <c r="X972" s="160"/>
      <c r="Y972" s="160"/>
      <c r="Z972" s="160"/>
      <c r="AA972" s="159"/>
      <c r="AB972" s="161"/>
      <c r="AC972" s="160"/>
      <c r="AD972" s="160"/>
      <c r="AE972" s="159"/>
      <c r="AF972" s="161"/>
      <c r="AG972" s="160"/>
      <c r="AH972" s="160"/>
      <c r="AI972" s="160"/>
      <c r="AJ972" s="160"/>
      <c r="AK972" s="160"/>
      <c r="AL972" s="160"/>
      <c r="AM972" s="160"/>
      <c r="AN972" s="160"/>
      <c r="AO972" s="159"/>
    </row>
    <row r="973" spans="2:41" ht="3.6" customHeight="1" outlineLevel="1" x14ac:dyDescent="0.45">
      <c r="B973" s="167"/>
      <c r="J973" s="167"/>
      <c r="M973" s="166"/>
      <c r="N973" s="173"/>
      <c r="O973" s="172"/>
      <c r="P973" s="172"/>
      <c r="Q973" s="171"/>
      <c r="R973" s="925"/>
      <c r="S973" s="926"/>
      <c r="T973" s="926"/>
      <c r="U973" s="926"/>
      <c r="V973" s="926"/>
      <c r="W973" s="926"/>
      <c r="X973" s="926"/>
      <c r="Y973" s="926"/>
      <c r="Z973" s="926"/>
      <c r="AA973" s="926"/>
      <c r="AB973" s="926"/>
      <c r="AC973" s="926"/>
      <c r="AD973" s="926"/>
      <c r="AE973" s="926"/>
      <c r="AF973" s="926"/>
      <c r="AG973" s="926"/>
      <c r="AH973" s="926"/>
      <c r="AI973" s="926"/>
      <c r="AJ973" s="926"/>
      <c r="AK973" s="926"/>
      <c r="AL973" s="926"/>
      <c r="AM973" s="926"/>
      <c r="AN973" s="926"/>
      <c r="AO973" s="927"/>
    </row>
    <row r="974" spans="2:41" ht="13.35" customHeight="1" outlineLevel="1" x14ac:dyDescent="0.45">
      <c r="B974" s="167"/>
      <c r="J974" s="167"/>
      <c r="M974" s="166"/>
      <c r="N974" s="167" t="s">
        <v>698</v>
      </c>
      <c r="Q974" s="166"/>
      <c r="R974" s="928"/>
      <c r="S974" s="929"/>
      <c r="T974" s="929"/>
      <c r="U974" s="929"/>
      <c r="V974" s="929"/>
      <c r="W974" s="929"/>
      <c r="X974" s="929"/>
      <c r="Y974" s="929"/>
      <c r="Z974" s="929"/>
      <c r="AA974" s="929"/>
      <c r="AB974" s="929"/>
      <c r="AC974" s="929"/>
      <c r="AD974" s="929"/>
      <c r="AE974" s="929"/>
      <c r="AF974" s="929"/>
      <c r="AG974" s="929"/>
      <c r="AH974" s="929"/>
      <c r="AI974" s="929"/>
      <c r="AJ974" s="929"/>
      <c r="AK974" s="929"/>
      <c r="AL974" s="929"/>
      <c r="AM974" s="929"/>
      <c r="AN974" s="929"/>
      <c r="AO974" s="930"/>
    </row>
    <row r="975" spans="2:41" ht="3.6" customHeight="1" outlineLevel="1" x14ac:dyDescent="0.45">
      <c r="B975" s="167"/>
      <c r="J975" s="167"/>
      <c r="M975" s="166"/>
      <c r="N975" s="167"/>
      <c r="Q975" s="166"/>
      <c r="R975" s="931"/>
      <c r="S975" s="932"/>
      <c r="T975" s="932"/>
      <c r="U975" s="932"/>
      <c r="V975" s="932"/>
      <c r="W975" s="932"/>
      <c r="X975" s="932"/>
      <c r="Y975" s="932"/>
      <c r="Z975" s="932"/>
      <c r="AA975" s="932"/>
      <c r="AB975" s="932"/>
      <c r="AC975" s="932"/>
      <c r="AD975" s="932"/>
      <c r="AE975" s="932"/>
      <c r="AF975" s="932"/>
      <c r="AG975" s="932"/>
      <c r="AH975" s="932"/>
      <c r="AI975" s="932"/>
      <c r="AJ975" s="932"/>
      <c r="AK975" s="932"/>
      <c r="AL975" s="932"/>
      <c r="AM975" s="932"/>
      <c r="AN975" s="932"/>
      <c r="AO975" s="933"/>
    </row>
    <row r="976" spans="2:41" ht="3.6" customHeight="1" outlineLevel="1" x14ac:dyDescent="0.45">
      <c r="B976" s="167"/>
      <c r="J976" s="167"/>
      <c r="N976" s="173"/>
      <c r="O976" s="172"/>
      <c r="P976" s="172"/>
      <c r="Q976" s="171"/>
      <c r="R976" s="172"/>
      <c r="S976" s="172"/>
      <c r="T976" s="172"/>
      <c r="U976" s="172"/>
      <c r="X976" s="175"/>
      <c r="Y976" s="176"/>
      <c r="Z976" s="175"/>
      <c r="AA976" s="175"/>
      <c r="AB976" s="175"/>
      <c r="AC976" s="175"/>
      <c r="AD976" s="176"/>
      <c r="AE976" s="175"/>
      <c r="AF976" s="172"/>
      <c r="AG976" s="172"/>
      <c r="AH976" s="947"/>
      <c r="AI976" s="948"/>
      <c r="AJ976" s="948"/>
      <c r="AK976" s="948"/>
      <c r="AL976" s="948"/>
      <c r="AM976" s="948"/>
      <c r="AN976" s="948"/>
      <c r="AO976" s="949"/>
    </row>
    <row r="977" spans="2:41" ht="13.35" customHeight="1" outlineLevel="1" x14ac:dyDescent="0.45">
      <c r="B977" s="167"/>
      <c r="J977" s="167"/>
      <c r="N977" s="167" t="s">
        <v>697</v>
      </c>
      <c r="Q977" s="166"/>
      <c r="R977" s="115" t="s">
        <v>696</v>
      </c>
      <c r="X977" s="169"/>
      <c r="Y977" s="170"/>
      <c r="Z977" s="189" t="s">
        <v>651</v>
      </c>
      <c r="AA977" s="115" t="s">
        <v>695</v>
      </c>
      <c r="AB977" s="169"/>
      <c r="AC977" s="169"/>
      <c r="AD977" s="170" t="s">
        <v>694</v>
      </c>
      <c r="AE977" s="169"/>
      <c r="AH977" s="950"/>
      <c r="AI977" s="951"/>
      <c r="AJ977" s="951"/>
      <c r="AK977" s="951"/>
      <c r="AL977" s="951"/>
      <c r="AM977" s="951"/>
      <c r="AN977" s="951"/>
      <c r="AO977" s="952"/>
    </row>
    <row r="978" spans="2:41" ht="3.6" customHeight="1" outlineLevel="1" x14ac:dyDescent="0.45">
      <c r="B978" s="167"/>
      <c r="J978" s="167"/>
      <c r="N978" s="167"/>
      <c r="Q978" s="166"/>
      <c r="R978" s="160"/>
      <c r="S978" s="160"/>
      <c r="T978" s="160"/>
      <c r="U978" s="160"/>
      <c r="X978" s="163"/>
      <c r="Y978" s="164"/>
      <c r="Z978" s="163"/>
      <c r="AA978" s="163"/>
      <c r="AB978" s="163"/>
      <c r="AC978" s="163"/>
      <c r="AD978" s="164"/>
      <c r="AE978" s="163"/>
      <c r="AF978" s="160"/>
      <c r="AG978" s="160"/>
      <c r="AH978" s="953"/>
      <c r="AI978" s="954"/>
      <c r="AJ978" s="954"/>
      <c r="AK978" s="954"/>
      <c r="AL978" s="954"/>
      <c r="AM978" s="954"/>
      <c r="AN978" s="954"/>
      <c r="AO978" s="955"/>
    </row>
    <row r="979" spans="2:41" ht="3.6" customHeight="1" outlineLevel="1" x14ac:dyDescent="0.45">
      <c r="B979" s="167"/>
      <c r="J979" s="167"/>
      <c r="N979" s="167"/>
      <c r="Q979" s="166"/>
      <c r="R979" s="172"/>
      <c r="S979" s="172"/>
      <c r="T979" s="172"/>
      <c r="U979" s="172"/>
      <c r="V979" s="944"/>
      <c r="W979" s="956"/>
      <c r="X979" s="956"/>
      <c r="Y979" s="956"/>
      <c r="Z979" s="956"/>
      <c r="AA979" s="956"/>
      <c r="AB979" s="956"/>
      <c r="AC979" s="956"/>
      <c r="AD979" s="956"/>
      <c r="AE979" s="956"/>
      <c r="AF979" s="956"/>
      <c r="AG979" s="956"/>
      <c r="AH979" s="956"/>
      <c r="AI979" s="956"/>
      <c r="AJ979" s="956"/>
      <c r="AK979" s="956"/>
      <c r="AL979" s="956"/>
      <c r="AM979" s="956"/>
      <c r="AN979" s="956"/>
      <c r="AO979" s="957"/>
    </row>
    <row r="980" spans="2:41" ht="13.35" customHeight="1" outlineLevel="1" x14ac:dyDescent="0.45">
      <c r="B980" s="167"/>
      <c r="J980" s="167"/>
      <c r="N980" s="167" t="s">
        <v>693</v>
      </c>
      <c r="Q980" s="166"/>
      <c r="R980" s="115" t="s">
        <v>692</v>
      </c>
      <c r="V980" s="945"/>
      <c r="W980" s="958"/>
      <c r="X980" s="958"/>
      <c r="Y980" s="958"/>
      <c r="Z980" s="958"/>
      <c r="AA980" s="958"/>
      <c r="AB980" s="958"/>
      <c r="AC980" s="958"/>
      <c r="AD980" s="958"/>
      <c r="AE980" s="958"/>
      <c r="AF980" s="958"/>
      <c r="AG980" s="958"/>
      <c r="AH980" s="958"/>
      <c r="AI980" s="958"/>
      <c r="AJ980" s="958"/>
      <c r="AK980" s="958"/>
      <c r="AL980" s="958"/>
      <c r="AM980" s="958"/>
      <c r="AN980" s="958"/>
      <c r="AO980" s="959"/>
    </row>
    <row r="981" spans="2:41" ht="3.6" customHeight="1" outlineLevel="1" x14ac:dyDescent="0.45">
      <c r="B981" s="167"/>
      <c r="J981" s="167"/>
      <c r="N981" s="167"/>
      <c r="Q981" s="166"/>
      <c r="V981" s="946"/>
      <c r="W981" s="960"/>
      <c r="X981" s="960"/>
      <c r="Y981" s="960"/>
      <c r="Z981" s="960"/>
      <c r="AA981" s="960"/>
      <c r="AB981" s="960"/>
      <c r="AC981" s="960"/>
      <c r="AD981" s="960"/>
      <c r="AE981" s="960"/>
      <c r="AF981" s="960"/>
      <c r="AG981" s="960"/>
      <c r="AH981" s="960"/>
      <c r="AI981" s="960"/>
      <c r="AJ981" s="960"/>
      <c r="AK981" s="960"/>
      <c r="AL981" s="960"/>
      <c r="AM981" s="960"/>
      <c r="AN981" s="960"/>
      <c r="AO981" s="961"/>
    </row>
    <row r="982" spans="2:41" ht="3.6" customHeight="1" outlineLevel="1" x14ac:dyDescent="0.45">
      <c r="B982" s="167"/>
      <c r="J982" s="167"/>
      <c r="N982" s="167"/>
      <c r="R982" s="173"/>
      <c r="S982" s="172"/>
      <c r="T982" s="172"/>
      <c r="U982" s="171"/>
      <c r="X982" s="166"/>
      <c r="Y982" s="925"/>
      <c r="Z982" s="926"/>
      <c r="AA982" s="927"/>
      <c r="AB982" s="171"/>
      <c r="AC982" s="925"/>
      <c r="AD982" s="926"/>
      <c r="AE982" s="927"/>
      <c r="AF982" s="167"/>
      <c r="AH982" s="166"/>
      <c r="AI982" s="925"/>
      <c r="AJ982" s="926"/>
      <c r="AK982" s="926"/>
      <c r="AL982" s="926"/>
      <c r="AM982" s="926"/>
      <c r="AN982" s="926"/>
      <c r="AO982" s="927"/>
    </row>
    <row r="983" spans="2:41" ht="13.35" customHeight="1" outlineLevel="1" x14ac:dyDescent="0.45">
      <c r="B983" s="167"/>
      <c r="J983" s="167"/>
      <c r="N983" s="167"/>
      <c r="R983" s="167"/>
      <c r="U983" s="166"/>
      <c r="V983" s="115" t="s">
        <v>612</v>
      </c>
      <c r="X983" s="166"/>
      <c r="Y983" s="928"/>
      <c r="Z983" s="929"/>
      <c r="AA983" s="930"/>
      <c r="AB983" s="555" t="s">
        <v>611</v>
      </c>
      <c r="AC983" s="928"/>
      <c r="AD983" s="929"/>
      <c r="AE983" s="930"/>
      <c r="AF983" s="167" t="s">
        <v>610</v>
      </c>
      <c r="AH983" s="166"/>
      <c r="AI983" s="928"/>
      <c r="AJ983" s="929"/>
      <c r="AK983" s="929"/>
      <c r="AL983" s="929"/>
      <c r="AM983" s="929"/>
      <c r="AN983" s="929"/>
      <c r="AO983" s="930"/>
    </row>
    <row r="984" spans="2:41" ht="3.6" customHeight="1" outlineLevel="1" x14ac:dyDescent="0.45">
      <c r="B984" s="167"/>
      <c r="J984" s="167"/>
      <c r="N984" s="167"/>
      <c r="R984" s="167"/>
      <c r="U984" s="166"/>
      <c r="V984" s="160"/>
      <c r="W984" s="160"/>
      <c r="X984" s="159"/>
      <c r="Y984" s="931"/>
      <c r="Z984" s="932"/>
      <c r="AA984" s="933"/>
      <c r="AB984" s="159"/>
      <c r="AC984" s="931"/>
      <c r="AD984" s="932"/>
      <c r="AE984" s="933"/>
      <c r="AF984" s="161"/>
      <c r="AG984" s="160"/>
      <c r="AH984" s="159"/>
      <c r="AI984" s="931"/>
      <c r="AJ984" s="932"/>
      <c r="AK984" s="932"/>
      <c r="AL984" s="932"/>
      <c r="AM984" s="932"/>
      <c r="AN984" s="932"/>
      <c r="AO984" s="933"/>
    </row>
    <row r="985" spans="2:41" ht="3.6" customHeight="1" outlineLevel="1" x14ac:dyDescent="0.45">
      <c r="B985" s="167"/>
      <c r="J985" s="167"/>
      <c r="N985" s="167"/>
      <c r="R985" s="167"/>
      <c r="U985" s="166"/>
      <c r="V985" s="172"/>
      <c r="W985" s="172"/>
      <c r="X985" s="171"/>
      <c r="Y985" s="925"/>
      <c r="Z985" s="926"/>
      <c r="AA985" s="926"/>
      <c r="AB985" s="926"/>
      <c r="AC985" s="926"/>
      <c r="AD985" s="926"/>
      <c r="AE985" s="927"/>
      <c r="AF985" s="173"/>
      <c r="AG985" s="172"/>
      <c r="AH985" s="171"/>
      <c r="AI985" s="925"/>
      <c r="AJ985" s="926"/>
      <c r="AK985" s="926"/>
      <c r="AL985" s="926"/>
      <c r="AM985" s="926"/>
      <c r="AN985" s="926"/>
      <c r="AO985" s="927"/>
    </row>
    <row r="986" spans="2:41" ht="13.35" customHeight="1" outlineLevel="1" x14ac:dyDescent="0.45">
      <c r="B986" s="167"/>
      <c r="J986" s="167"/>
      <c r="N986" s="167"/>
      <c r="R986" s="167" t="s">
        <v>691</v>
      </c>
      <c r="U986" s="166"/>
      <c r="V986" s="115" t="s">
        <v>609</v>
      </c>
      <c r="X986" s="166"/>
      <c r="Y986" s="928"/>
      <c r="Z986" s="929"/>
      <c r="AA986" s="929"/>
      <c r="AB986" s="929"/>
      <c r="AC986" s="929"/>
      <c r="AD986" s="929"/>
      <c r="AE986" s="930"/>
      <c r="AF986" s="167" t="s">
        <v>8536</v>
      </c>
      <c r="AH986" s="166"/>
      <c r="AI986" s="928"/>
      <c r="AJ986" s="929"/>
      <c r="AK986" s="929"/>
      <c r="AL986" s="929"/>
      <c r="AM986" s="929"/>
      <c r="AN986" s="929"/>
      <c r="AO986" s="930"/>
    </row>
    <row r="987" spans="2:41" ht="3.6" customHeight="1" outlineLevel="1" x14ac:dyDescent="0.45">
      <c r="B987" s="167"/>
      <c r="J987" s="167"/>
      <c r="N987" s="167"/>
      <c r="R987" s="167"/>
      <c r="U987" s="166"/>
      <c r="V987" s="160"/>
      <c r="W987" s="160"/>
      <c r="X987" s="159"/>
      <c r="Y987" s="931"/>
      <c r="Z987" s="932"/>
      <c r="AA987" s="932"/>
      <c r="AB987" s="932"/>
      <c r="AC987" s="932"/>
      <c r="AD987" s="932"/>
      <c r="AE987" s="933"/>
      <c r="AF987" s="161"/>
      <c r="AG987" s="160"/>
      <c r="AH987" s="159"/>
      <c r="AI987" s="931"/>
      <c r="AJ987" s="932"/>
      <c r="AK987" s="932"/>
      <c r="AL987" s="932"/>
      <c r="AM987" s="932"/>
      <c r="AN987" s="932"/>
      <c r="AO987" s="933"/>
    </row>
    <row r="988" spans="2:41" ht="3.6" customHeight="1" outlineLevel="1" x14ac:dyDescent="0.45">
      <c r="B988" s="167"/>
      <c r="J988" s="167"/>
      <c r="N988" s="167"/>
      <c r="R988" s="167"/>
      <c r="U988" s="166"/>
      <c r="V988" s="172"/>
      <c r="W988" s="172"/>
      <c r="X988" s="171"/>
      <c r="Y988" s="925"/>
      <c r="Z988" s="926"/>
      <c r="AA988" s="926"/>
      <c r="AB988" s="926"/>
      <c r="AC988" s="926"/>
      <c r="AD988" s="926"/>
      <c r="AE988" s="927"/>
      <c r="AF988" s="173"/>
      <c r="AG988" s="172"/>
      <c r="AH988" s="171"/>
      <c r="AI988" s="925"/>
      <c r="AJ988" s="926"/>
      <c r="AK988" s="926"/>
      <c r="AL988" s="926"/>
      <c r="AM988" s="926"/>
      <c r="AN988" s="926"/>
      <c r="AO988" s="927"/>
    </row>
    <row r="989" spans="2:41" ht="13.35" customHeight="1" outlineLevel="1" x14ac:dyDescent="0.45">
      <c r="B989" s="167"/>
      <c r="J989" s="167"/>
      <c r="N989" s="167"/>
      <c r="R989" s="167"/>
      <c r="U989" s="166"/>
      <c r="V989" s="115" t="s">
        <v>608</v>
      </c>
      <c r="X989" s="166"/>
      <c r="Y989" s="928"/>
      <c r="Z989" s="929"/>
      <c r="AA989" s="929"/>
      <c r="AB989" s="929"/>
      <c r="AC989" s="929"/>
      <c r="AD989" s="929"/>
      <c r="AE989" s="930"/>
      <c r="AF989" s="167" t="s">
        <v>607</v>
      </c>
      <c r="AH989" s="166"/>
      <c r="AI989" s="928"/>
      <c r="AJ989" s="929"/>
      <c r="AK989" s="929"/>
      <c r="AL989" s="929"/>
      <c r="AM989" s="929"/>
      <c r="AN989" s="929"/>
      <c r="AO989" s="930"/>
    </row>
    <row r="990" spans="2:41" ht="3.6" customHeight="1" outlineLevel="1" x14ac:dyDescent="0.45">
      <c r="B990" s="167"/>
      <c r="J990" s="161"/>
      <c r="K990" s="160"/>
      <c r="L990" s="160"/>
      <c r="M990" s="160"/>
      <c r="N990" s="161"/>
      <c r="O990" s="160"/>
      <c r="P990" s="160"/>
      <c r="Q990" s="160"/>
      <c r="R990" s="161"/>
      <c r="S990" s="160"/>
      <c r="T990" s="160"/>
      <c r="U990" s="159"/>
      <c r="V990" s="160"/>
      <c r="W990" s="160"/>
      <c r="X990" s="159"/>
      <c r="Y990" s="931"/>
      <c r="Z990" s="932"/>
      <c r="AA990" s="932"/>
      <c r="AB990" s="932"/>
      <c r="AC990" s="932"/>
      <c r="AD990" s="932"/>
      <c r="AE990" s="933"/>
      <c r="AF990" s="161"/>
      <c r="AG990" s="160"/>
      <c r="AH990" s="159"/>
      <c r="AI990" s="931"/>
      <c r="AJ990" s="932"/>
      <c r="AK990" s="932"/>
      <c r="AL990" s="932"/>
      <c r="AM990" s="932"/>
      <c r="AN990" s="932"/>
      <c r="AO990" s="933"/>
    </row>
    <row r="991" spans="2:41" ht="3.6" customHeight="1" outlineLevel="1" x14ac:dyDescent="0.45">
      <c r="B991" s="167"/>
      <c r="J991" s="173"/>
      <c r="K991" s="172"/>
      <c r="L991" s="172"/>
      <c r="M991" s="171"/>
      <c r="N991" s="173"/>
      <c r="O991" s="172"/>
      <c r="P991" s="172"/>
      <c r="Q991" s="171"/>
      <c r="R991" s="173"/>
      <c r="S991" s="172"/>
      <c r="T991" s="172"/>
      <c r="U991" s="172"/>
      <c r="V991" s="172"/>
      <c r="W991" s="172"/>
      <c r="X991" s="172"/>
      <c r="Y991" s="172"/>
      <c r="Z991" s="172"/>
      <c r="AA991" s="171"/>
      <c r="AB991" s="173"/>
      <c r="AC991" s="172"/>
      <c r="AD991" s="172"/>
      <c r="AE991" s="171"/>
      <c r="AF991" s="172"/>
      <c r="AG991" s="172"/>
      <c r="AH991" s="172"/>
      <c r="AI991" s="172"/>
      <c r="AJ991" s="172"/>
      <c r="AK991" s="172"/>
      <c r="AL991" s="172"/>
      <c r="AM991" s="172"/>
      <c r="AN991" s="172"/>
      <c r="AO991" s="171"/>
    </row>
    <row r="992" spans="2:41" ht="13.35" customHeight="1" outlineLevel="1" x14ac:dyDescent="0.45">
      <c r="B992" s="167"/>
      <c r="J992" s="167"/>
      <c r="M992" s="166"/>
      <c r="N992" s="167" t="s">
        <v>717</v>
      </c>
      <c r="Q992" s="166"/>
      <c r="R992" s="167"/>
      <c r="S992" s="917" t="str">
        <f>IF(変更_3!J112&lt;&gt;"",コードマスタ!C4,"")</f>
        <v/>
      </c>
      <c r="T992" s="943"/>
      <c r="U992" s="943"/>
      <c r="V992" s="943"/>
      <c r="W992" s="943"/>
      <c r="X992" s="943"/>
      <c r="Y992" s="943"/>
      <c r="Z992" s="943"/>
      <c r="AA992" s="918"/>
      <c r="AB992" s="167" t="s">
        <v>615</v>
      </c>
      <c r="AE992" s="166"/>
      <c r="AF992" s="167"/>
      <c r="AG992" s="917" t="str">
        <f>IF(変更_3!J120="☑",コードマスタ!D3,IF(OR(変更_3!O120="☑",変更_3!U120="☑"),コードマスタ!D4,""))</f>
        <v/>
      </c>
      <c r="AH992" s="943"/>
      <c r="AI992" s="943"/>
      <c r="AJ992" s="943"/>
      <c r="AK992" s="943"/>
      <c r="AL992" s="943"/>
      <c r="AM992" s="943"/>
      <c r="AN992" s="943"/>
      <c r="AO992" s="918"/>
    </row>
    <row r="993" spans="2:41" ht="3.6" customHeight="1" outlineLevel="1" x14ac:dyDescent="0.45">
      <c r="B993" s="167"/>
      <c r="J993" s="167"/>
      <c r="M993" s="166"/>
      <c r="N993" s="161"/>
      <c r="O993" s="160"/>
      <c r="P993" s="160"/>
      <c r="Q993" s="159"/>
      <c r="R993" s="161"/>
      <c r="S993" s="160"/>
      <c r="T993" s="160"/>
      <c r="U993" s="160"/>
      <c r="V993" s="160"/>
      <c r="W993" s="160"/>
      <c r="X993" s="160"/>
      <c r="Y993" s="160"/>
      <c r="Z993" s="160"/>
      <c r="AA993" s="159"/>
      <c r="AB993" s="161"/>
      <c r="AC993" s="160"/>
      <c r="AD993" s="160"/>
      <c r="AE993" s="159"/>
      <c r="AF993" s="160"/>
      <c r="AG993" s="160"/>
      <c r="AH993" s="160"/>
      <c r="AI993" s="160"/>
      <c r="AJ993" s="160"/>
      <c r="AK993" s="160"/>
      <c r="AL993" s="160"/>
      <c r="AM993" s="160"/>
      <c r="AN993" s="160"/>
      <c r="AO993" s="159"/>
    </row>
    <row r="994" spans="2:41" ht="3.6" customHeight="1" outlineLevel="1" x14ac:dyDescent="0.45">
      <c r="B994" s="167"/>
      <c r="J994" s="167"/>
      <c r="M994" s="166"/>
      <c r="N994" s="173"/>
      <c r="O994" s="172"/>
      <c r="P994" s="172"/>
      <c r="Q994" s="171"/>
      <c r="R994" s="173"/>
      <c r="S994" s="172"/>
      <c r="T994" s="172"/>
      <c r="U994" s="172"/>
      <c r="V994" s="172"/>
      <c r="W994" s="172"/>
      <c r="X994" s="172"/>
      <c r="Y994" s="172"/>
      <c r="Z994" s="172"/>
      <c r="AA994" s="171"/>
      <c r="AB994" s="173"/>
      <c r="AC994" s="172"/>
      <c r="AD994" s="172"/>
      <c r="AE994" s="171"/>
      <c r="AF994" s="173"/>
      <c r="AG994" s="172"/>
      <c r="AH994" s="172"/>
      <c r="AI994" s="172"/>
      <c r="AJ994" s="172"/>
      <c r="AK994" s="172"/>
      <c r="AL994" s="172"/>
      <c r="AM994" s="172"/>
      <c r="AN994" s="172"/>
      <c r="AO994" s="171"/>
    </row>
    <row r="995" spans="2:41" ht="13.35" customHeight="1" outlineLevel="1" x14ac:dyDescent="0.45">
      <c r="B995" s="167"/>
      <c r="J995" s="167"/>
      <c r="M995" s="166"/>
      <c r="N995" s="167" t="s">
        <v>716</v>
      </c>
      <c r="Q995" s="166"/>
      <c r="R995" s="167"/>
      <c r="S995" s="919"/>
      <c r="T995" s="921"/>
      <c r="V995" s="190"/>
      <c r="W995" s="115" t="s">
        <v>76</v>
      </c>
      <c r="X995" s="190"/>
      <c r="Y995" s="115" t="s">
        <v>77</v>
      </c>
      <c r="Z995" s="190"/>
      <c r="AA995" s="166" t="s">
        <v>78</v>
      </c>
      <c r="AB995" s="167" t="s">
        <v>715</v>
      </c>
      <c r="AE995" s="166"/>
      <c r="AF995" s="167"/>
      <c r="AG995" s="919"/>
      <c r="AH995" s="921"/>
      <c r="AJ995" s="190"/>
      <c r="AK995" s="115" t="s">
        <v>76</v>
      </c>
      <c r="AL995" s="190"/>
      <c r="AM995" s="115" t="s">
        <v>77</v>
      </c>
      <c r="AN995" s="190"/>
      <c r="AO995" s="166" t="s">
        <v>78</v>
      </c>
    </row>
    <row r="996" spans="2:41" ht="3.6" customHeight="1" outlineLevel="1" x14ac:dyDescent="0.45">
      <c r="B996" s="167"/>
      <c r="J996" s="167"/>
      <c r="M996" s="166"/>
      <c r="N996" s="161"/>
      <c r="O996" s="160"/>
      <c r="P996" s="160"/>
      <c r="Q996" s="159"/>
      <c r="R996" s="161"/>
      <c r="S996" s="160"/>
      <c r="T996" s="160"/>
      <c r="U996" s="160"/>
      <c r="V996" s="160"/>
      <c r="W996" s="160"/>
      <c r="X996" s="160"/>
      <c r="Y996" s="160"/>
      <c r="Z996" s="160"/>
      <c r="AA996" s="159"/>
      <c r="AB996" s="161"/>
      <c r="AC996" s="160"/>
      <c r="AD996" s="160"/>
      <c r="AE996" s="159"/>
      <c r="AF996" s="161"/>
      <c r="AG996" s="160"/>
      <c r="AH996" s="160"/>
      <c r="AI996" s="160"/>
      <c r="AJ996" s="160"/>
      <c r="AK996" s="160"/>
      <c r="AL996" s="160"/>
      <c r="AM996" s="160"/>
      <c r="AN996" s="160"/>
      <c r="AO996" s="159"/>
    </row>
    <row r="997" spans="2:41" ht="3.6" customHeight="1" outlineLevel="1" x14ac:dyDescent="0.45">
      <c r="B997" s="167"/>
      <c r="J997" s="167"/>
      <c r="M997" s="166"/>
      <c r="N997" s="173"/>
      <c r="O997" s="172"/>
      <c r="P997" s="172"/>
      <c r="Q997" s="171"/>
      <c r="R997" s="922" t="str">
        <f>IF(変更_3!J112&lt;&gt;"",変更_3!J112,"")</f>
        <v/>
      </c>
      <c r="S997" s="923"/>
      <c r="T997" s="923"/>
      <c r="U997" s="923"/>
      <c r="V997" s="923"/>
      <c r="W997" s="923"/>
      <c r="X997" s="923"/>
      <c r="Y997" s="923"/>
      <c r="Z997" s="923"/>
      <c r="AA997" s="923"/>
      <c r="AB997" s="923"/>
      <c r="AC997" s="923"/>
      <c r="AD997" s="923"/>
      <c r="AE997" s="923"/>
      <c r="AF997" s="923"/>
      <c r="AG997" s="923"/>
      <c r="AH997" s="923"/>
      <c r="AI997" s="923"/>
      <c r="AJ997" s="924"/>
      <c r="AK997" s="172"/>
      <c r="AL997" s="172"/>
      <c r="AM997" s="172"/>
      <c r="AN997" s="172"/>
      <c r="AO997" s="171"/>
    </row>
    <row r="998" spans="2:41" ht="13.35" customHeight="1" outlineLevel="1" x14ac:dyDescent="0.45">
      <c r="B998" s="167"/>
      <c r="J998" s="167"/>
      <c r="M998" s="166"/>
      <c r="N998" s="167" t="s">
        <v>50</v>
      </c>
      <c r="Q998" s="166"/>
      <c r="R998" s="911"/>
      <c r="S998" s="912"/>
      <c r="T998" s="912"/>
      <c r="U998" s="912"/>
      <c r="V998" s="912"/>
      <c r="W998" s="912"/>
      <c r="X998" s="912"/>
      <c r="Y998" s="912"/>
      <c r="Z998" s="912"/>
      <c r="AA998" s="912"/>
      <c r="AB998" s="912"/>
      <c r="AC998" s="912"/>
      <c r="AD998" s="912"/>
      <c r="AE998" s="912"/>
      <c r="AF998" s="912"/>
      <c r="AG998" s="912"/>
      <c r="AH998" s="912"/>
      <c r="AI998" s="912"/>
      <c r="AJ998" s="913"/>
      <c r="AL998" s="189" t="s">
        <v>651</v>
      </c>
      <c r="AM998" s="115" t="s">
        <v>714</v>
      </c>
      <c r="AO998" s="166"/>
    </row>
    <row r="999" spans="2:41" ht="3.6" customHeight="1" outlineLevel="1" x14ac:dyDescent="0.45">
      <c r="B999" s="167"/>
      <c r="J999" s="167"/>
      <c r="M999" s="166"/>
      <c r="N999" s="161"/>
      <c r="O999" s="160"/>
      <c r="P999" s="160"/>
      <c r="Q999" s="159"/>
      <c r="R999" s="914"/>
      <c r="S999" s="915"/>
      <c r="T999" s="915"/>
      <c r="U999" s="915"/>
      <c r="V999" s="915"/>
      <c r="W999" s="915"/>
      <c r="X999" s="915"/>
      <c r="Y999" s="915"/>
      <c r="Z999" s="915"/>
      <c r="AA999" s="915"/>
      <c r="AB999" s="915"/>
      <c r="AC999" s="915"/>
      <c r="AD999" s="915"/>
      <c r="AE999" s="915"/>
      <c r="AF999" s="915"/>
      <c r="AG999" s="915"/>
      <c r="AH999" s="915"/>
      <c r="AI999" s="915"/>
      <c r="AJ999" s="916"/>
      <c r="AK999" s="160"/>
      <c r="AL999" s="160"/>
      <c r="AM999" s="160"/>
      <c r="AN999" s="160"/>
      <c r="AO999" s="159"/>
    </row>
    <row r="1000" spans="2:41" ht="3.6" customHeight="1" outlineLevel="1" x14ac:dyDescent="0.45">
      <c r="B1000" s="167"/>
      <c r="J1000" s="167"/>
      <c r="M1000" s="166"/>
      <c r="N1000" s="173"/>
      <c r="O1000" s="172"/>
      <c r="P1000" s="172"/>
      <c r="Q1000" s="171"/>
      <c r="R1000" s="922" t="str">
        <f>ASC(PHONETIC(変更_3!J111))</f>
        <v/>
      </c>
      <c r="S1000" s="923"/>
      <c r="T1000" s="923"/>
      <c r="U1000" s="923"/>
      <c r="V1000" s="923"/>
      <c r="W1000" s="923"/>
      <c r="X1000" s="923"/>
      <c r="Y1000" s="923"/>
      <c r="Z1000" s="923"/>
      <c r="AA1000" s="923"/>
      <c r="AB1000" s="923"/>
      <c r="AC1000" s="923"/>
      <c r="AD1000" s="923"/>
      <c r="AE1000" s="923"/>
      <c r="AF1000" s="923"/>
      <c r="AG1000" s="923"/>
      <c r="AH1000" s="923"/>
      <c r="AI1000" s="923"/>
      <c r="AJ1000" s="923"/>
      <c r="AK1000" s="923"/>
      <c r="AL1000" s="923"/>
      <c r="AM1000" s="923"/>
      <c r="AN1000" s="923"/>
      <c r="AO1000" s="924"/>
    </row>
    <row r="1001" spans="2:41" ht="13.35" customHeight="1" outlineLevel="1" x14ac:dyDescent="0.45">
      <c r="B1001" s="167"/>
      <c r="J1001" s="167"/>
      <c r="M1001" s="166"/>
      <c r="N1001" s="167" t="s">
        <v>713</v>
      </c>
      <c r="Q1001" s="166"/>
      <c r="R1001" s="911"/>
      <c r="S1001" s="912"/>
      <c r="T1001" s="912"/>
      <c r="U1001" s="912"/>
      <c r="V1001" s="912"/>
      <c r="W1001" s="912"/>
      <c r="X1001" s="912"/>
      <c r="Y1001" s="912"/>
      <c r="Z1001" s="912"/>
      <c r="AA1001" s="912"/>
      <c r="AB1001" s="912"/>
      <c r="AC1001" s="912"/>
      <c r="AD1001" s="912"/>
      <c r="AE1001" s="912"/>
      <c r="AF1001" s="912"/>
      <c r="AG1001" s="912"/>
      <c r="AH1001" s="912"/>
      <c r="AI1001" s="912"/>
      <c r="AJ1001" s="912"/>
      <c r="AK1001" s="912"/>
      <c r="AL1001" s="912"/>
      <c r="AM1001" s="912"/>
      <c r="AN1001" s="912"/>
      <c r="AO1001" s="913"/>
    </row>
    <row r="1002" spans="2:41" ht="3.6" customHeight="1" outlineLevel="1" x14ac:dyDescent="0.45">
      <c r="B1002" s="167"/>
      <c r="J1002" s="167"/>
      <c r="M1002" s="166"/>
      <c r="N1002" s="167"/>
      <c r="Q1002" s="166"/>
      <c r="R1002" s="914"/>
      <c r="S1002" s="915"/>
      <c r="T1002" s="915"/>
      <c r="U1002" s="915"/>
      <c r="V1002" s="915"/>
      <c r="W1002" s="915"/>
      <c r="X1002" s="915"/>
      <c r="Y1002" s="915"/>
      <c r="Z1002" s="915"/>
      <c r="AA1002" s="915"/>
      <c r="AB1002" s="915"/>
      <c r="AC1002" s="915"/>
      <c r="AD1002" s="915"/>
      <c r="AE1002" s="915"/>
      <c r="AF1002" s="915"/>
      <c r="AG1002" s="915"/>
      <c r="AH1002" s="915"/>
      <c r="AI1002" s="915"/>
      <c r="AJ1002" s="915"/>
      <c r="AK1002" s="915"/>
      <c r="AL1002" s="915"/>
      <c r="AM1002" s="915"/>
      <c r="AN1002" s="915"/>
      <c r="AO1002" s="916"/>
    </row>
    <row r="1003" spans="2:41" ht="3.6" customHeight="1" outlineLevel="1" x14ac:dyDescent="0.45">
      <c r="B1003" s="167"/>
      <c r="J1003" s="167"/>
      <c r="N1003" s="173"/>
      <c r="O1003" s="172"/>
      <c r="P1003" s="172"/>
      <c r="Q1003" s="171"/>
      <c r="U1003" s="934" t="str">
        <f>ASC(変更_3!M113)</f>
        <v/>
      </c>
      <c r="V1003" s="935"/>
      <c r="W1003" s="935"/>
      <c r="X1003" s="962"/>
      <c r="Y1003" s="172"/>
      <c r="Z1003" s="965" t="str">
        <f>ASC(変更_3!P113)</f>
        <v/>
      </c>
      <c r="AA1003" s="935"/>
      <c r="AB1003" s="935"/>
      <c r="AC1003" s="936"/>
      <c r="AG1003" s="922" t="str">
        <f>IF(変更_3!M114&lt;&gt;"",変更_3!M114,"")</f>
        <v/>
      </c>
      <c r="AH1003" s="923"/>
      <c r="AI1003" s="923"/>
      <c r="AJ1003" s="923"/>
      <c r="AK1003" s="923"/>
      <c r="AL1003" s="923"/>
      <c r="AM1003" s="923"/>
      <c r="AN1003" s="923"/>
      <c r="AO1003" s="924"/>
    </row>
    <row r="1004" spans="2:41" ht="13.35" customHeight="1" outlineLevel="1" x14ac:dyDescent="0.45">
      <c r="B1004" s="167"/>
      <c r="J1004" s="167"/>
      <c r="N1004" s="167"/>
      <c r="Q1004" s="166"/>
      <c r="R1004" s="115" t="s">
        <v>612</v>
      </c>
      <c r="U1004" s="937"/>
      <c r="V1004" s="938"/>
      <c r="W1004" s="938"/>
      <c r="X1004" s="963"/>
      <c r="Y1004" s="179" t="s">
        <v>611</v>
      </c>
      <c r="Z1004" s="966"/>
      <c r="AA1004" s="938"/>
      <c r="AB1004" s="938"/>
      <c r="AC1004" s="939"/>
      <c r="AD1004" s="115" t="s">
        <v>610</v>
      </c>
      <c r="AG1004" s="911"/>
      <c r="AH1004" s="912"/>
      <c r="AI1004" s="912"/>
      <c r="AJ1004" s="912"/>
      <c r="AK1004" s="912"/>
      <c r="AL1004" s="912"/>
      <c r="AM1004" s="912"/>
      <c r="AN1004" s="912"/>
      <c r="AO1004" s="913"/>
    </row>
    <row r="1005" spans="2:41" ht="3.6" customHeight="1" outlineLevel="1" x14ac:dyDescent="0.45">
      <c r="B1005" s="167"/>
      <c r="J1005" s="167"/>
      <c r="N1005" s="167"/>
      <c r="Q1005" s="166"/>
      <c r="R1005" s="160"/>
      <c r="S1005" s="160"/>
      <c r="T1005" s="160"/>
      <c r="U1005" s="940"/>
      <c r="V1005" s="941"/>
      <c r="W1005" s="941"/>
      <c r="X1005" s="964"/>
      <c r="Y1005" s="160"/>
      <c r="Z1005" s="967"/>
      <c r="AA1005" s="941"/>
      <c r="AB1005" s="941"/>
      <c r="AC1005" s="942"/>
      <c r="AD1005" s="160"/>
      <c r="AE1005" s="160"/>
      <c r="AF1005" s="160"/>
      <c r="AG1005" s="914"/>
      <c r="AH1005" s="915"/>
      <c r="AI1005" s="915"/>
      <c r="AJ1005" s="915"/>
      <c r="AK1005" s="915"/>
      <c r="AL1005" s="915"/>
      <c r="AM1005" s="915"/>
      <c r="AN1005" s="915"/>
      <c r="AO1005" s="916"/>
    </row>
    <row r="1006" spans="2:41" ht="3.6" customHeight="1" outlineLevel="1" x14ac:dyDescent="0.45">
      <c r="B1006" s="167"/>
      <c r="J1006" s="167"/>
      <c r="N1006" s="167"/>
      <c r="Q1006" s="166"/>
      <c r="R1006" s="172"/>
      <c r="S1006" s="172"/>
      <c r="T1006" s="171"/>
      <c r="U1006" s="922" t="str">
        <f>IF(変更_3!U114&lt;&gt;"",変更_3!U114,"")</f>
        <v/>
      </c>
      <c r="V1006" s="923"/>
      <c r="W1006" s="923"/>
      <c r="X1006" s="923"/>
      <c r="Y1006" s="923"/>
      <c r="Z1006" s="923"/>
      <c r="AA1006" s="923"/>
      <c r="AB1006" s="923"/>
      <c r="AC1006" s="924"/>
      <c r="AD1006" s="173"/>
      <c r="AE1006" s="172"/>
      <c r="AF1006" s="171"/>
      <c r="AG1006" s="922" t="str">
        <f>IF(変更_3!M115&lt;&gt;"",変更_3!M115,"")</f>
        <v/>
      </c>
      <c r="AH1006" s="923"/>
      <c r="AI1006" s="923"/>
      <c r="AJ1006" s="923"/>
      <c r="AK1006" s="923"/>
      <c r="AL1006" s="923"/>
      <c r="AM1006" s="923"/>
      <c r="AN1006" s="923"/>
      <c r="AO1006" s="924"/>
    </row>
    <row r="1007" spans="2:41" ht="13.35" customHeight="1" outlineLevel="1" x14ac:dyDescent="0.45">
      <c r="B1007" s="167"/>
      <c r="J1007" s="167" t="s">
        <v>753</v>
      </c>
      <c r="N1007" s="167" t="s">
        <v>48</v>
      </c>
      <c r="Q1007" s="166"/>
      <c r="R1007" s="115" t="s">
        <v>609</v>
      </c>
      <c r="T1007" s="166"/>
      <c r="U1007" s="911"/>
      <c r="V1007" s="912"/>
      <c r="W1007" s="912"/>
      <c r="X1007" s="912"/>
      <c r="Y1007" s="912"/>
      <c r="Z1007" s="912"/>
      <c r="AA1007" s="912"/>
      <c r="AB1007" s="912"/>
      <c r="AC1007" s="913"/>
      <c r="AD1007" s="167" t="s">
        <v>8536</v>
      </c>
      <c r="AF1007" s="166"/>
      <c r="AG1007" s="911"/>
      <c r="AH1007" s="912"/>
      <c r="AI1007" s="912"/>
      <c r="AJ1007" s="912"/>
      <c r="AK1007" s="912"/>
      <c r="AL1007" s="912"/>
      <c r="AM1007" s="912"/>
      <c r="AN1007" s="912"/>
      <c r="AO1007" s="913"/>
    </row>
    <row r="1008" spans="2:41" ht="3.6" customHeight="1" outlineLevel="1" x14ac:dyDescent="0.45">
      <c r="B1008" s="167"/>
      <c r="J1008" s="167"/>
      <c r="N1008" s="167"/>
      <c r="Q1008" s="166"/>
      <c r="R1008" s="160"/>
      <c r="S1008" s="160"/>
      <c r="T1008" s="159"/>
      <c r="U1008" s="914"/>
      <c r="V1008" s="915"/>
      <c r="W1008" s="915"/>
      <c r="X1008" s="915"/>
      <c r="Y1008" s="915"/>
      <c r="Z1008" s="915"/>
      <c r="AA1008" s="915"/>
      <c r="AB1008" s="915"/>
      <c r="AC1008" s="916"/>
      <c r="AD1008" s="161"/>
      <c r="AE1008" s="160"/>
      <c r="AF1008" s="159"/>
      <c r="AG1008" s="914"/>
      <c r="AH1008" s="915"/>
      <c r="AI1008" s="915"/>
      <c r="AJ1008" s="915"/>
      <c r="AK1008" s="915"/>
      <c r="AL1008" s="915"/>
      <c r="AM1008" s="915"/>
      <c r="AN1008" s="915"/>
      <c r="AO1008" s="916"/>
    </row>
    <row r="1009" spans="2:41" ht="3.6" customHeight="1" outlineLevel="1" x14ac:dyDescent="0.45">
      <c r="B1009" s="167"/>
      <c r="J1009" s="167"/>
      <c r="N1009" s="167"/>
      <c r="Q1009" s="166"/>
      <c r="R1009" s="172"/>
      <c r="S1009" s="172"/>
      <c r="T1009" s="171"/>
      <c r="U1009" s="922" t="str">
        <f>IF(変更_3!U115&lt;&gt;"",変更_3!U115,"")</f>
        <v/>
      </c>
      <c r="V1009" s="923"/>
      <c r="W1009" s="923"/>
      <c r="X1009" s="923"/>
      <c r="Y1009" s="923"/>
      <c r="Z1009" s="923"/>
      <c r="AA1009" s="923"/>
      <c r="AB1009" s="923"/>
      <c r="AC1009" s="924"/>
      <c r="AD1009" s="173"/>
      <c r="AE1009" s="172"/>
      <c r="AF1009" s="171"/>
      <c r="AG1009" s="922" t="str">
        <f>IF(変更_3!M116&lt;&gt;"",変更_3!M116,"")</f>
        <v/>
      </c>
      <c r="AH1009" s="923"/>
      <c r="AI1009" s="923"/>
      <c r="AJ1009" s="923"/>
      <c r="AK1009" s="923"/>
      <c r="AL1009" s="923"/>
      <c r="AM1009" s="923"/>
      <c r="AN1009" s="923"/>
      <c r="AO1009" s="924"/>
    </row>
    <row r="1010" spans="2:41" ht="13.35" customHeight="1" outlineLevel="1" x14ac:dyDescent="0.45">
      <c r="B1010" s="167"/>
      <c r="J1010" s="167"/>
      <c r="K1010" s="115" t="s">
        <v>718</v>
      </c>
      <c r="N1010" s="167"/>
      <c r="Q1010" s="166"/>
      <c r="R1010" s="115" t="s">
        <v>608</v>
      </c>
      <c r="T1010" s="166"/>
      <c r="U1010" s="911"/>
      <c r="V1010" s="912"/>
      <c r="W1010" s="912"/>
      <c r="X1010" s="912"/>
      <c r="Y1010" s="912"/>
      <c r="Z1010" s="912"/>
      <c r="AA1010" s="912"/>
      <c r="AB1010" s="912"/>
      <c r="AC1010" s="913"/>
      <c r="AD1010" s="167" t="s">
        <v>607</v>
      </c>
      <c r="AF1010" s="166"/>
      <c r="AG1010" s="911"/>
      <c r="AH1010" s="912"/>
      <c r="AI1010" s="912"/>
      <c r="AJ1010" s="912"/>
      <c r="AK1010" s="912"/>
      <c r="AL1010" s="912"/>
      <c r="AM1010" s="912"/>
      <c r="AN1010" s="912"/>
      <c r="AO1010" s="913"/>
    </row>
    <row r="1011" spans="2:41" ht="3.6" customHeight="1" outlineLevel="1" x14ac:dyDescent="0.45">
      <c r="B1011" s="167"/>
      <c r="J1011" s="167"/>
      <c r="N1011" s="161"/>
      <c r="O1011" s="160"/>
      <c r="P1011" s="160"/>
      <c r="Q1011" s="159"/>
      <c r="R1011" s="160"/>
      <c r="S1011" s="160"/>
      <c r="T1011" s="159"/>
      <c r="U1011" s="914"/>
      <c r="V1011" s="915"/>
      <c r="W1011" s="915"/>
      <c r="X1011" s="915"/>
      <c r="Y1011" s="915"/>
      <c r="Z1011" s="915"/>
      <c r="AA1011" s="915"/>
      <c r="AB1011" s="915"/>
      <c r="AC1011" s="916"/>
      <c r="AD1011" s="161"/>
      <c r="AE1011" s="160"/>
      <c r="AF1011" s="159"/>
      <c r="AG1011" s="914"/>
      <c r="AH1011" s="915"/>
      <c r="AI1011" s="915"/>
      <c r="AJ1011" s="915"/>
      <c r="AK1011" s="915"/>
      <c r="AL1011" s="915"/>
      <c r="AM1011" s="915"/>
      <c r="AN1011" s="915"/>
      <c r="AO1011" s="916"/>
    </row>
    <row r="1012" spans="2:41" ht="3.6" customHeight="1" outlineLevel="1" x14ac:dyDescent="0.45">
      <c r="B1012" s="167"/>
      <c r="J1012" s="167"/>
      <c r="M1012" s="166"/>
      <c r="N1012" s="167"/>
      <c r="Q1012" s="166"/>
      <c r="R1012" s="173"/>
      <c r="S1012" s="172"/>
      <c r="T1012" s="172"/>
      <c r="U1012" s="172"/>
      <c r="V1012" s="172"/>
      <c r="W1012" s="172"/>
      <c r="X1012" s="172"/>
      <c r="Y1012" s="172"/>
      <c r="Z1012" s="172"/>
      <c r="AA1012" s="172"/>
      <c r="AB1012" s="172"/>
      <c r="AC1012" s="172"/>
      <c r="AD1012" s="172"/>
      <c r="AE1012" s="172"/>
      <c r="AF1012" s="172"/>
      <c r="AG1012" s="172"/>
      <c r="AH1012" s="172"/>
      <c r="AI1012" s="172"/>
      <c r="AJ1012" s="172"/>
      <c r="AK1012" s="172"/>
      <c r="AL1012" s="172"/>
      <c r="AM1012" s="172"/>
      <c r="AN1012" s="172"/>
      <c r="AO1012" s="171"/>
    </row>
    <row r="1013" spans="2:41" ht="13.35" customHeight="1" outlineLevel="1" x14ac:dyDescent="0.45">
      <c r="B1013" s="167"/>
      <c r="J1013" s="167"/>
      <c r="M1013" s="166"/>
      <c r="N1013" s="167" t="s">
        <v>712</v>
      </c>
      <c r="Q1013" s="166"/>
      <c r="R1013" s="167"/>
      <c r="S1013" s="919"/>
      <c r="T1013" s="921"/>
      <c r="V1013" s="190"/>
      <c r="W1013" s="115" t="s">
        <v>76</v>
      </c>
      <c r="X1013" s="190"/>
      <c r="Y1013" s="115" t="s">
        <v>77</v>
      </c>
      <c r="Z1013" s="190"/>
      <c r="AA1013" s="115" t="s">
        <v>78</v>
      </c>
      <c r="AO1013" s="166"/>
    </row>
    <row r="1014" spans="2:41" ht="3.6" customHeight="1" outlineLevel="1" x14ac:dyDescent="0.45">
      <c r="B1014" s="167"/>
      <c r="J1014" s="167"/>
      <c r="M1014" s="166"/>
      <c r="N1014" s="167"/>
      <c r="Q1014" s="166"/>
      <c r="R1014" s="167"/>
      <c r="AO1014" s="166"/>
    </row>
    <row r="1015" spans="2:41" ht="3.6" customHeight="1" outlineLevel="1" x14ac:dyDescent="0.45">
      <c r="B1015" s="167"/>
      <c r="J1015" s="167"/>
      <c r="M1015" s="166"/>
      <c r="N1015" s="173"/>
      <c r="O1015" s="172"/>
      <c r="P1015" s="172"/>
      <c r="Q1015" s="172"/>
      <c r="R1015" s="984" t="str">
        <f>ASC(変更_3!J117)</f>
        <v/>
      </c>
      <c r="S1015" s="984" t="str">
        <f>ASC(変更_3!K117)</f>
        <v/>
      </c>
      <c r="T1015" s="172"/>
      <c r="U1015" s="984" t="str">
        <f>ASC(変更_3!M117)</f>
        <v/>
      </c>
      <c r="V1015" s="173"/>
      <c r="W1015" s="172"/>
      <c r="X1015" s="172"/>
      <c r="Y1015" s="172"/>
      <c r="Z1015" s="172"/>
      <c r="AA1015" s="171"/>
      <c r="AB1015" s="173"/>
      <c r="AC1015" s="172"/>
      <c r="AD1015" s="172"/>
      <c r="AE1015" s="172"/>
      <c r="AF1015" s="172"/>
      <c r="AG1015" s="171"/>
      <c r="AH1015" s="977"/>
      <c r="AI1015" s="980"/>
      <c r="AJ1015" s="172"/>
      <c r="AK1015" s="944"/>
      <c r="AL1015" s="173"/>
      <c r="AM1015" s="172"/>
      <c r="AN1015" s="172"/>
      <c r="AO1015" s="171"/>
    </row>
    <row r="1016" spans="2:41" ht="13.35" customHeight="1" outlineLevel="1" x14ac:dyDescent="0.45">
      <c r="B1016" s="167"/>
      <c r="J1016" s="167"/>
      <c r="M1016" s="166"/>
      <c r="N1016" s="167" t="s">
        <v>711</v>
      </c>
      <c r="R1016" s="985"/>
      <c r="S1016" s="985"/>
      <c r="T1016" s="115" t="s">
        <v>65</v>
      </c>
      <c r="U1016" s="985"/>
      <c r="V1016" s="167" t="s">
        <v>64</v>
      </c>
      <c r="AA1016" s="166"/>
      <c r="AB1016" s="167" t="s">
        <v>710</v>
      </c>
      <c r="AH1016" s="978"/>
      <c r="AI1016" s="981"/>
      <c r="AJ1016" s="115" t="s">
        <v>65</v>
      </c>
      <c r="AK1016" s="945"/>
      <c r="AL1016" s="167" t="s">
        <v>64</v>
      </c>
      <c r="AO1016" s="166"/>
    </row>
    <row r="1017" spans="2:41" ht="3.6" customHeight="1" outlineLevel="1" x14ac:dyDescent="0.45">
      <c r="B1017" s="167"/>
      <c r="J1017" s="167"/>
      <c r="M1017" s="166"/>
      <c r="N1017" s="167"/>
      <c r="R1017" s="986"/>
      <c r="S1017" s="986"/>
      <c r="T1017" s="160"/>
      <c r="U1017" s="986"/>
      <c r="V1017" s="161"/>
      <c r="W1017" s="160"/>
      <c r="X1017" s="160"/>
      <c r="Y1017" s="160"/>
      <c r="Z1017" s="160"/>
      <c r="AA1017" s="159"/>
      <c r="AB1017" s="161"/>
      <c r="AC1017" s="160"/>
      <c r="AD1017" s="160"/>
      <c r="AE1017" s="160"/>
      <c r="AF1017" s="160"/>
      <c r="AH1017" s="979"/>
      <c r="AI1017" s="982"/>
      <c r="AJ1017" s="160"/>
      <c r="AK1017" s="946"/>
      <c r="AL1017" s="161"/>
      <c r="AM1017" s="160"/>
      <c r="AN1017" s="160"/>
      <c r="AO1017" s="159"/>
    </row>
    <row r="1018" spans="2:41" ht="3.6" customHeight="1" outlineLevel="1" x14ac:dyDescent="0.45">
      <c r="B1018" s="167"/>
      <c r="J1018" s="167"/>
      <c r="M1018" s="166"/>
      <c r="N1018" s="173"/>
      <c r="O1018" s="172"/>
      <c r="P1018" s="172"/>
      <c r="Q1018" s="171"/>
      <c r="R1018" s="977"/>
      <c r="S1018" s="980"/>
      <c r="T1018" s="172"/>
      <c r="U1018" s="944"/>
      <c r="V1018" s="173"/>
      <c r="W1018" s="172"/>
      <c r="X1018" s="172"/>
      <c r="Y1018" s="172"/>
      <c r="Z1018" s="169"/>
      <c r="AA1018" s="174"/>
      <c r="AD1018" s="172"/>
      <c r="AE1018" s="172"/>
      <c r="AF1018" s="172"/>
      <c r="AG1018" s="175"/>
      <c r="AH1018" s="175"/>
      <c r="AI1018" s="175"/>
      <c r="AJ1018" s="175"/>
      <c r="AK1018" s="175"/>
      <c r="AL1018" s="172"/>
      <c r="AM1018" s="175"/>
      <c r="AN1018" s="175"/>
      <c r="AO1018" s="171"/>
    </row>
    <row r="1019" spans="2:41" ht="13.35" customHeight="1" outlineLevel="1" x14ac:dyDescent="0.45">
      <c r="B1019" s="167"/>
      <c r="J1019" s="167"/>
      <c r="M1019" s="166"/>
      <c r="N1019" s="167" t="s">
        <v>709</v>
      </c>
      <c r="Q1019" s="166"/>
      <c r="R1019" s="978"/>
      <c r="S1019" s="981"/>
      <c r="T1019" s="115" t="s">
        <v>65</v>
      </c>
      <c r="U1019" s="945"/>
      <c r="V1019" s="167" t="s">
        <v>64</v>
      </c>
      <c r="Z1019" s="169"/>
      <c r="AA1019" s="168"/>
      <c r="AG1019" s="169"/>
      <c r="AH1019" s="169"/>
      <c r="AI1019" s="169"/>
      <c r="AJ1019" s="169"/>
      <c r="AK1019" s="169"/>
      <c r="AM1019" s="169"/>
      <c r="AN1019" s="169"/>
      <c r="AO1019" s="166"/>
    </row>
    <row r="1020" spans="2:41" ht="3.6" customHeight="1" outlineLevel="1" x14ac:dyDescent="0.45">
      <c r="B1020" s="167"/>
      <c r="J1020" s="167"/>
      <c r="M1020" s="166"/>
      <c r="N1020" s="161"/>
      <c r="O1020" s="160"/>
      <c r="P1020" s="160"/>
      <c r="Q1020" s="159"/>
      <c r="R1020" s="979"/>
      <c r="S1020" s="982"/>
      <c r="T1020" s="160"/>
      <c r="U1020" s="946"/>
      <c r="V1020" s="161"/>
      <c r="W1020" s="160"/>
      <c r="X1020" s="160"/>
      <c r="Y1020" s="160"/>
      <c r="Z1020" s="163"/>
      <c r="AA1020" s="162"/>
      <c r="AB1020" s="160"/>
      <c r="AC1020" s="160"/>
      <c r="AD1020" s="160"/>
      <c r="AE1020" s="160"/>
      <c r="AF1020" s="160"/>
      <c r="AG1020" s="163"/>
      <c r="AH1020" s="163"/>
      <c r="AI1020" s="163"/>
      <c r="AJ1020" s="163"/>
      <c r="AK1020" s="163"/>
      <c r="AL1020" s="160"/>
      <c r="AM1020" s="163"/>
      <c r="AN1020" s="163"/>
      <c r="AO1020" s="159"/>
    </row>
    <row r="1021" spans="2:41" ht="3.6" customHeight="1" outlineLevel="1" x14ac:dyDescent="0.45">
      <c r="B1021" s="167"/>
      <c r="J1021" s="167"/>
      <c r="M1021" s="166"/>
      <c r="N1021" s="167"/>
      <c r="Q1021" s="166"/>
      <c r="R1021" s="922" t="str">
        <f>ASC(変更_3!L121)</f>
        <v/>
      </c>
      <c r="S1021" s="923"/>
      <c r="T1021" s="923"/>
      <c r="U1021" s="924"/>
      <c r="V1021" s="911" t="str">
        <f>ASC(変更_3!P121)</f>
        <v/>
      </c>
      <c r="W1021" s="913"/>
      <c r="X1021" s="911" t="str">
        <f>ASC(変更_3!R121)</f>
        <v/>
      </c>
      <c r="Y1021" s="912"/>
      <c r="Z1021" s="912"/>
      <c r="AA1021" s="913"/>
      <c r="AB1021" s="167"/>
      <c r="AO1021" s="166"/>
    </row>
    <row r="1022" spans="2:41" ht="13.35" customHeight="1" outlineLevel="1" x14ac:dyDescent="0.45">
      <c r="B1022" s="167"/>
      <c r="J1022" s="167"/>
      <c r="M1022" s="166"/>
      <c r="N1022" s="167" t="s">
        <v>707</v>
      </c>
      <c r="Q1022" s="166"/>
      <c r="R1022" s="911"/>
      <c r="S1022" s="912"/>
      <c r="T1022" s="912"/>
      <c r="U1022" s="913"/>
      <c r="V1022" s="911"/>
      <c r="W1022" s="913"/>
      <c r="X1022" s="911"/>
      <c r="Y1022" s="912"/>
      <c r="Z1022" s="912"/>
      <c r="AA1022" s="913"/>
      <c r="AB1022" s="191" t="s">
        <v>706</v>
      </c>
      <c r="AO1022" s="166"/>
    </row>
    <row r="1023" spans="2:41" ht="3.6" customHeight="1" outlineLevel="1" x14ac:dyDescent="0.45">
      <c r="B1023" s="167"/>
      <c r="J1023" s="167"/>
      <c r="M1023" s="166"/>
      <c r="N1023" s="167"/>
      <c r="Q1023" s="166"/>
      <c r="R1023" s="914"/>
      <c r="S1023" s="915"/>
      <c r="T1023" s="915"/>
      <c r="U1023" s="916"/>
      <c r="V1023" s="914"/>
      <c r="W1023" s="916"/>
      <c r="X1023" s="914"/>
      <c r="Y1023" s="915"/>
      <c r="Z1023" s="915"/>
      <c r="AA1023" s="916"/>
      <c r="AB1023" s="161"/>
      <c r="AC1023" s="160"/>
      <c r="AD1023" s="160"/>
      <c r="AE1023" s="160"/>
      <c r="AF1023" s="160"/>
      <c r="AG1023" s="160"/>
      <c r="AH1023" s="160"/>
      <c r="AI1023" s="160"/>
      <c r="AJ1023" s="160"/>
      <c r="AK1023" s="160"/>
      <c r="AL1023" s="160"/>
      <c r="AM1023" s="160"/>
      <c r="AN1023" s="160"/>
      <c r="AO1023" s="159"/>
    </row>
    <row r="1024" spans="2:41" ht="3.6" customHeight="1" outlineLevel="1" x14ac:dyDescent="0.45">
      <c r="B1024" s="167"/>
      <c r="J1024" s="167"/>
      <c r="M1024" s="166"/>
      <c r="N1024" s="173"/>
      <c r="O1024" s="172"/>
      <c r="P1024" s="172"/>
      <c r="Q1024" s="172"/>
      <c r="R1024" s="173"/>
      <c r="S1024" s="172"/>
      <c r="T1024" s="172"/>
      <c r="U1024" s="172"/>
      <c r="V1024" s="172"/>
      <c r="W1024" s="172"/>
      <c r="X1024" s="172"/>
      <c r="Y1024" s="172"/>
      <c r="Z1024" s="172"/>
      <c r="AA1024" s="171"/>
      <c r="AB1024" s="173"/>
      <c r="AI1024" s="166"/>
      <c r="AJ1024" s="173"/>
      <c r="AK1024" s="172"/>
      <c r="AL1024" s="172"/>
      <c r="AM1024" s="172"/>
      <c r="AN1024" s="172"/>
      <c r="AO1024" s="171"/>
    </row>
    <row r="1025" spans="2:41" ht="13.35" customHeight="1" outlineLevel="1" x14ac:dyDescent="0.45">
      <c r="B1025" s="167"/>
      <c r="J1025" s="167"/>
      <c r="M1025" s="166"/>
      <c r="N1025" s="167" t="s">
        <v>705</v>
      </c>
      <c r="R1025" s="167"/>
      <c r="S1025" s="917" t="str">
        <f>IF(変更_3!J123&lt;&gt;"",変更_3!J123,"")</f>
        <v/>
      </c>
      <c r="T1025" s="918"/>
      <c r="V1025" s="182" t="str">
        <f>ASC(変更_3!L123)</f>
        <v/>
      </c>
      <c r="W1025" s="115" t="s">
        <v>76</v>
      </c>
      <c r="X1025" s="182" t="str">
        <f>ASC(変更_3!N123)</f>
        <v/>
      </c>
      <c r="Y1025" s="115" t="s">
        <v>77</v>
      </c>
      <c r="Z1025" s="182" t="str">
        <f>ASC(変更_3!P123)</f>
        <v/>
      </c>
      <c r="AA1025" s="115" t="s">
        <v>78</v>
      </c>
      <c r="AB1025" s="167" t="s">
        <v>704</v>
      </c>
      <c r="AI1025" s="166"/>
      <c r="AJ1025" s="167"/>
      <c r="AK1025" s="919"/>
      <c r="AL1025" s="920"/>
      <c r="AM1025" s="920"/>
      <c r="AN1025" s="920"/>
      <c r="AO1025" s="921"/>
    </row>
    <row r="1026" spans="2:41" ht="3.6" customHeight="1" outlineLevel="1" x14ac:dyDescent="0.45">
      <c r="B1026" s="167"/>
      <c r="J1026" s="167"/>
      <c r="M1026" s="166"/>
      <c r="N1026" s="167"/>
      <c r="R1026" s="161"/>
      <c r="S1026" s="160"/>
      <c r="T1026" s="160"/>
      <c r="U1026" s="160"/>
      <c r="V1026" s="160"/>
      <c r="W1026" s="160"/>
      <c r="X1026" s="160"/>
      <c r="Y1026" s="160"/>
      <c r="Z1026" s="160"/>
      <c r="AA1026" s="159"/>
      <c r="AB1026" s="161"/>
      <c r="AC1026" s="160"/>
      <c r="AD1026" s="160"/>
      <c r="AE1026" s="160"/>
      <c r="AF1026" s="160"/>
      <c r="AG1026" s="160"/>
      <c r="AH1026" s="160"/>
      <c r="AI1026" s="159"/>
      <c r="AJ1026" s="161"/>
      <c r="AK1026" s="160"/>
      <c r="AL1026" s="160"/>
      <c r="AM1026" s="160"/>
      <c r="AN1026" s="160"/>
      <c r="AO1026" s="159"/>
    </row>
    <row r="1027" spans="2:41" ht="3.6" customHeight="1" outlineLevel="1" x14ac:dyDescent="0.45">
      <c r="B1027" s="167"/>
      <c r="J1027" s="167"/>
      <c r="M1027" s="166"/>
      <c r="N1027" s="173"/>
      <c r="O1027" s="172"/>
      <c r="P1027" s="172"/>
      <c r="Q1027" s="171"/>
      <c r="R1027" s="922" t="str">
        <f>IF(変更_3!U120="☑","研修中","")</f>
        <v/>
      </c>
      <c r="S1027" s="923"/>
      <c r="T1027" s="923"/>
      <c r="U1027" s="923"/>
      <c r="V1027" s="923"/>
      <c r="W1027" s="923"/>
      <c r="X1027" s="923"/>
      <c r="Y1027" s="923"/>
      <c r="Z1027" s="923"/>
      <c r="AA1027" s="923"/>
      <c r="AB1027" s="923"/>
      <c r="AC1027" s="923"/>
      <c r="AD1027" s="923"/>
      <c r="AE1027" s="923"/>
      <c r="AF1027" s="923"/>
      <c r="AG1027" s="923"/>
      <c r="AH1027" s="923"/>
      <c r="AI1027" s="923"/>
      <c r="AJ1027" s="923"/>
      <c r="AK1027" s="923"/>
      <c r="AL1027" s="923"/>
      <c r="AM1027" s="923"/>
      <c r="AN1027" s="923"/>
      <c r="AO1027" s="924"/>
    </row>
    <row r="1028" spans="2:41" ht="13.35" customHeight="1" outlineLevel="1" x14ac:dyDescent="0.45">
      <c r="B1028" s="167"/>
      <c r="J1028" s="167"/>
      <c r="M1028" s="166"/>
      <c r="N1028" s="167" t="s">
        <v>703</v>
      </c>
      <c r="Q1028" s="166"/>
      <c r="R1028" s="911"/>
      <c r="S1028" s="912"/>
      <c r="T1028" s="912"/>
      <c r="U1028" s="912"/>
      <c r="V1028" s="912"/>
      <c r="W1028" s="912"/>
      <c r="X1028" s="912"/>
      <c r="Y1028" s="912"/>
      <c r="Z1028" s="912"/>
      <c r="AA1028" s="912"/>
      <c r="AB1028" s="912"/>
      <c r="AC1028" s="912"/>
      <c r="AD1028" s="912"/>
      <c r="AE1028" s="912"/>
      <c r="AF1028" s="912"/>
      <c r="AG1028" s="912"/>
      <c r="AH1028" s="912"/>
      <c r="AI1028" s="912"/>
      <c r="AJ1028" s="912"/>
      <c r="AK1028" s="912"/>
      <c r="AL1028" s="912"/>
      <c r="AM1028" s="912"/>
      <c r="AN1028" s="912"/>
      <c r="AO1028" s="913"/>
    </row>
    <row r="1029" spans="2:41" ht="3.6" customHeight="1" outlineLevel="1" x14ac:dyDescent="0.45">
      <c r="B1029" s="167"/>
      <c r="I1029" s="166"/>
      <c r="J1029" s="167"/>
      <c r="M1029" s="166"/>
      <c r="N1029" s="161"/>
      <c r="O1029" s="160"/>
      <c r="P1029" s="160"/>
      <c r="Q1029" s="159"/>
      <c r="R1029" s="914"/>
      <c r="S1029" s="915"/>
      <c r="T1029" s="915"/>
      <c r="U1029" s="915"/>
      <c r="V1029" s="915"/>
      <c r="W1029" s="915"/>
      <c r="X1029" s="915"/>
      <c r="Y1029" s="915"/>
      <c r="Z1029" s="915"/>
      <c r="AA1029" s="915"/>
      <c r="AB1029" s="915"/>
      <c r="AC1029" s="915"/>
      <c r="AD1029" s="915"/>
      <c r="AE1029" s="915"/>
      <c r="AF1029" s="915"/>
      <c r="AG1029" s="915"/>
      <c r="AH1029" s="915"/>
      <c r="AI1029" s="915"/>
      <c r="AJ1029" s="915"/>
      <c r="AK1029" s="915"/>
      <c r="AL1029" s="915"/>
      <c r="AM1029" s="915"/>
      <c r="AN1029" s="915"/>
      <c r="AO1029" s="916"/>
    </row>
    <row r="1030" spans="2:41" ht="3.6" customHeight="1" outlineLevel="1" x14ac:dyDescent="0.45">
      <c r="B1030" s="167"/>
      <c r="J1030" s="173"/>
      <c r="K1030" s="172"/>
      <c r="L1030" s="172"/>
      <c r="M1030" s="171"/>
      <c r="N1030" s="173"/>
      <c r="O1030" s="172"/>
      <c r="P1030" s="172"/>
      <c r="Q1030" s="171"/>
      <c r="R1030" s="173"/>
      <c r="S1030" s="172"/>
      <c r="T1030" s="172"/>
      <c r="U1030" s="172"/>
      <c r="V1030" s="172"/>
      <c r="W1030" s="172"/>
      <c r="X1030" s="172"/>
      <c r="Y1030" s="172"/>
      <c r="Z1030" s="172"/>
      <c r="AA1030" s="171"/>
      <c r="AB1030" s="173"/>
      <c r="AC1030" s="172"/>
      <c r="AD1030" s="172"/>
      <c r="AE1030" s="171"/>
      <c r="AF1030" s="172"/>
      <c r="AG1030" s="172"/>
      <c r="AH1030" s="172"/>
      <c r="AI1030" s="172"/>
      <c r="AJ1030" s="172"/>
      <c r="AK1030" s="172"/>
      <c r="AL1030" s="172"/>
      <c r="AM1030" s="172"/>
      <c r="AN1030" s="172"/>
      <c r="AO1030" s="171"/>
    </row>
    <row r="1031" spans="2:41" ht="13.35" customHeight="1" outlineLevel="1" x14ac:dyDescent="0.45">
      <c r="B1031" s="167"/>
      <c r="J1031" s="167"/>
      <c r="M1031" s="166"/>
      <c r="N1031" s="167" t="s">
        <v>717</v>
      </c>
      <c r="Q1031" s="166"/>
      <c r="R1031" s="167"/>
      <c r="S1031" s="917" t="str">
        <f>IF(OR(許可申請_2!I85&lt;&gt;"",変更_3!AL112&lt;&gt;""),コードマスタ!C4,"")</f>
        <v/>
      </c>
      <c r="T1031" s="943"/>
      <c r="U1031" s="943"/>
      <c r="V1031" s="943"/>
      <c r="W1031" s="943"/>
      <c r="X1031" s="943"/>
      <c r="Y1031" s="943"/>
      <c r="Z1031" s="943"/>
      <c r="AA1031" s="918"/>
      <c r="AB1031" s="167" t="s">
        <v>615</v>
      </c>
      <c r="AE1031" s="166"/>
      <c r="AF1031" s="167"/>
      <c r="AG1031" s="917" t="str">
        <f>IF(OR(許可申請_2!I94="☑",変更_3!AL120="☑"),コードマスタ!D3,IF(OR(許可申請_2!N94="☑",許可申請_2!T94="☑",変更_3!AQ120="☑",変更_3!AW120="☑"),コードマスタ!D4,""))</f>
        <v/>
      </c>
      <c r="AH1031" s="943"/>
      <c r="AI1031" s="943"/>
      <c r="AJ1031" s="943"/>
      <c r="AK1031" s="943"/>
      <c r="AL1031" s="943"/>
      <c r="AM1031" s="943"/>
      <c r="AN1031" s="943"/>
      <c r="AO1031" s="918"/>
    </row>
    <row r="1032" spans="2:41" ht="3.6" customHeight="1" outlineLevel="1" x14ac:dyDescent="0.45">
      <c r="B1032" s="167"/>
      <c r="J1032" s="167"/>
      <c r="M1032" s="166"/>
      <c r="N1032" s="161"/>
      <c r="O1032" s="160"/>
      <c r="P1032" s="160"/>
      <c r="Q1032" s="159"/>
      <c r="R1032" s="161"/>
      <c r="S1032" s="160"/>
      <c r="T1032" s="160"/>
      <c r="U1032" s="160"/>
      <c r="V1032" s="160"/>
      <c r="W1032" s="160"/>
      <c r="X1032" s="160"/>
      <c r="Y1032" s="160"/>
      <c r="Z1032" s="160"/>
      <c r="AA1032" s="159"/>
      <c r="AB1032" s="161"/>
      <c r="AC1032" s="160"/>
      <c r="AD1032" s="160"/>
      <c r="AE1032" s="159"/>
      <c r="AF1032" s="160"/>
      <c r="AG1032" s="160"/>
      <c r="AH1032" s="160"/>
      <c r="AI1032" s="160"/>
      <c r="AJ1032" s="160"/>
      <c r="AK1032" s="160"/>
      <c r="AL1032" s="160"/>
      <c r="AM1032" s="160"/>
      <c r="AN1032" s="160"/>
      <c r="AO1032" s="159"/>
    </row>
    <row r="1033" spans="2:41" ht="3.6" customHeight="1" outlineLevel="1" x14ac:dyDescent="0.45">
      <c r="B1033" s="167"/>
      <c r="J1033" s="167"/>
      <c r="M1033" s="166"/>
      <c r="N1033" s="173"/>
      <c r="O1033" s="172"/>
      <c r="P1033" s="172"/>
      <c r="Q1033" s="171"/>
      <c r="R1033" s="173"/>
      <c r="S1033" s="172"/>
      <c r="T1033" s="172"/>
      <c r="U1033" s="172"/>
      <c r="V1033" s="172"/>
      <c r="W1033" s="172"/>
      <c r="X1033" s="172"/>
      <c r="Y1033" s="172"/>
      <c r="Z1033" s="172"/>
      <c r="AA1033" s="171"/>
      <c r="AB1033" s="173"/>
      <c r="AC1033" s="172"/>
      <c r="AD1033" s="172"/>
      <c r="AE1033" s="171"/>
      <c r="AF1033" s="173"/>
      <c r="AG1033" s="172"/>
      <c r="AH1033" s="172"/>
      <c r="AI1033" s="172"/>
      <c r="AJ1033" s="172"/>
      <c r="AK1033" s="172"/>
      <c r="AL1033" s="172"/>
      <c r="AM1033" s="172"/>
      <c r="AN1033" s="172"/>
      <c r="AO1033" s="171"/>
    </row>
    <row r="1034" spans="2:41" ht="13.35" customHeight="1" outlineLevel="1" x14ac:dyDescent="0.45">
      <c r="B1034" s="167"/>
      <c r="J1034" s="167"/>
      <c r="M1034" s="166"/>
      <c r="N1034" s="167" t="s">
        <v>716</v>
      </c>
      <c r="Q1034" s="166"/>
      <c r="R1034" s="167"/>
      <c r="S1034" s="919"/>
      <c r="T1034" s="921"/>
      <c r="V1034" s="190"/>
      <c r="W1034" s="115" t="s">
        <v>76</v>
      </c>
      <c r="X1034" s="190"/>
      <c r="Y1034" s="115" t="s">
        <v>77</v>
      </c>
      <c r="Z1034" s="190"/>
      <c r="AA1034" s="166" t="s">
        <v>78</v>
      </c>
      <c r="AB1034" s="167" t="s">
        <v>715</v>
      </c>
      <c r="AE1034" s="166"/>
      <c r="AF1034" s="167"/>
      <c r="AG1034" s="919"/>
      <c r="AH1034" s="921"/>
      <c r="AJ1034" s="190"/>
      <c r="AK1034" s="115" t="s">
        <v>76</v>
      </c>
      <c r="AL1034" s="190"/>
      <c r="AM1034" s="115" t="s">
        <v>77</v>
      </c>
      <c r="AN1034" s="190"/>
      <c r="AO1034" s="166" t="s">
        <v>78</v>
      </c>
    </row>
    <row r="1035" spans="2:41" ht="3.6" customHeight="1" outlineLevel="1" x14ac:dyDescent="0.45">
      <c r="B1035" s="167"/>
      <c r="J1035" s="167"/>
      <c r="M1035" s="166"/>
      <c r="N1035" s="161"/>
      <c r="O1035" s="160"/>
      <c r="P1035" s="160"/>
      <c r="Q1035" s="159"/>
      <c r="R1035" s="161"/>
      <c r="S1035" s="160"/>
      <c r="T1035" s="160"/>
      <c r="U1035" s="160"/>
      <c r="V1035" s="160"/>
      <c r="W1035" s="160"/>
      <c r="X1035" s="160"/>
      <c r="Y1035" s="160"/>
      <c r="Z1035" s="160"/>
      <c r="AA1035" s="159"/>
      <c r="AB1035" s="161"/>
      <c r="AC1035" s="160"/>
      <c r="AD1035" s="160"/>
      <c r="AE1035" s="159"/>
      <c r="AF1035" s="161"/>
      <c r="AG1035" s="160"/>
      <c r="AH1035" s="160"/>
      <c r="AI1035" s="160"/>
      <c r="AJ1035" s="160"/>
      <c r="AK1035" s="160"/>
      <c r="AL1035" s="160"/>
      <c r="AM1035" s="160"/>
      <c r="AN1035" s="160"/>
      <c r="AO1035" s="159"/>
    </row>
    <row r="1036" spans="2:41" ht="3.6" customHeight="1" outlineLevel="1" x14ac:dyDescent="0.45">
      <c r="B1036" s="167"/>
      <c r="J1036" s="167"/>
      <c r="M1036" s="166"/>
      <c r="N1036" s="173"/>
      <c r="O1036" s="172"/>
      <c r="P1036" s="172"/>
      <c r="Q1036" s="171"/>
      <c r="R1036" s="922" t="str">
        <f>許可申請_2!I85&amp;変更_3!AL112</f>
        <v/>
      </c>
      <c r="S1036" s="923"/>
      <c r="T1036" s="923"/>
      <c r="U1036" s="923"/>
      <c r="V1036" s="923"/>
      <c r="W1036" s="923"/>
      <c r="X1036" s="923"/>
      <c r="Y1036" s="923"/>
      <c r="Z1036" s="923"/>
      <c r="AA1036" s="923"/>
      <c r="AB1036" s="923"/>
      <c r="AC1036" s="923"/>
      <c r="AD1036" s="923"/>
      <c r="AE1036" s="923"/>
      <c r="AF1036" s="923"/>
      <c r="AG1036" s="923"/>
      <c r="AH1036" s="923"/>
      <c r="AI1036" s="923"/>
      <c r="AJ1036" s="924"/>
      <c r="AK1036" s="172"/>
      <c r="AL1036" s="172"/>
      <c r="AM1036" s="172"/>
      <c r="AN1036" s="172"/>
      <c r="AO1036" s="171"/>
    </row>
    <row r="1037" spans="2:41" ht="13.35" customHeight="1" outlineLevel="1" x14ac:dyDescent="0.45">
      <c r="B1037" s="167"/>
      <c r="J1037" s="167"/>
      <c r="M1037" s="166"/>
      <c r="N1037" s="167" t="s">
        <v>50</v>
      </c>
      <c r="Q1037" s="166"/>
      <c r="R1037" s="911"/>
      <c r="S1037" s="912"/>
      <c r="T1037" s="912"/>
      <c r="U1037" s="912"/>
      <c r="V1037" s="912"/>
      <c r="W1037" s="912"/>
      <c r="X1037" s="912"/>
      <c r="Y1037" s="912"/>
      <c r="Z1037" s="912"/>
      <c r="AA1037" s="912"/>
      <c r="AB1037" s="912"/>
      <c r="AC1037" s="912"/>
      <c r="AD1037" s="912"/>
      <c r="AE1037" s="912"/>
      <c r="AF1037" s="912"/>
      <c r="AG1037" s="912"/>
      <c r="AH1037" s="912"/>
      <c r="AI1037" s="912"/>
      <c r="AJ1037" s="913"/>
      <c r="AL1037" s="189" t="s">
        <v>651</v>
      </c>
      <c r="AM1037" s="115" t="s">
        <v>714</v>
      </c>
      <c r="AO1037" s="166"/>
    </row>
    <row r="1038" spans="2:41" ht="3.6" customHeight="1" outlineLevel="1" x14ac:dyDescent="0.45">
      <c r="B1038" s="167"/>
      <c r="J1038" s="167"/>
      <c r="M1038" s="166"/>
      <c r="N1038" s="161"/>
      <c r="O1038" s="160"/>
      <c r="P1038" s="160"/>
      <c r="Q1038" s="159"/>
      <c r="R1038" s="914"/>
      <c r="S1038" s="915"/>
      <c r="T1038" s="915"/>
      <c r="U1038" s="915"/>
      <c r="V1038" s="915"/>
      <c r="W1038" s="915"/>
      <c r="X1038" s="915"/>
      <c r="Y1038" s="915"/>
      <c r="Z1038" s="915"/>
      <c r="AA1038" s="915"/>
      <c r="AB1038" s="915"/>
      <c r="AC1038" s="915"/>
      <c r="AD1038" s="915"/>
      <c r="AE1038" s="915"/>
      <c r="AF1038" s="915"/>
      <c r="AG1038" s="915"/>
      <c r="AH1038" s="915"/>
      <c r="AI1038" s="915"/>
      <c r="AJ1038" s="916"/>
      <c r="AK1038" s="160"/>
      <c r="AL1038" s="160"/>
      <c r="AM1038" s="160"/>
      <c r="AN1038" s="160"/>
      <c r="AO1038" s="159"/>
    </row>
    <row r="1039" spans="2:41" ht="3.6" customHeight="1" outlineLevel="1" x14ac:dyDescent="0.45">
      <c r="B1039" s="167"/>
      <c r="J1039" s="167"/>
      <c r="M1039" s="166"/>
      <c r="N1039" s="173"/>
      <c r="O1039" s="172"/>
      <c r="P1039" s="172"/>
      <c r="Q1039" s="171"/>
      <c r="R1039" s="922" t="str">
        <f>ASC(PHONETIC(許可申請_2!I84))&amp;ASC(PHONETIC(変更_3!AL111))</f>
        <v/>
      </c>
      <c r="S1039" s="923"/>
      <c r="T1039" s="923"/>
      <c r="U1039" s="923"/>
      <c r="V1039" s="923"/>
      <c r="W1039" s="923"/>
      <c r="X1039" s="923"/>
      <c r="Y1039" s="923"/>
      <c r="Z1039" s="923"/>
      <c r="AA1039" s="923"/>
      <c r="AB1039" s="923"/>
      <c r="AC1039" s="923"/>
      <c r="AD1039" s="923"/>
      <c r="AE1039" s="923"/>
      <c r="AF1039" s="923"/>
      <c r="AG1039" s="923"/>
      <c r="AH1039" s="923"/>
      <c r="AI1039" s="923"/>
      <c r="AJ1039" s="923"/>
      <c r="AK1039" s="923"/>
      <c r="AL1039" s="923"/>
      <c r="AM1039" s="923"/>
      <c r="AN1039" s="923"/>
      <c r="AO1039" s="924"/>
    </row>
    <row r="1040" spans="2:41" ht="13.35" customHeight="1" outlineLevel="1" x14ac:dyDescent="0.45">
      <c r="B1040" s="167"/>
      <c r="J1040" s="167"/>
      <c r="M1040" s="166"/>
      <c r="N1040" s="167" t="s">
        <v>713</v>
      </c>
      <c r="Q1040" s="166"/>
      <c r="R1040" s="911"/>
      <c r="S1040" s="912"/>
      <c r="T1040" s="912"/>
      <c r="U1040" s="912"/>
      <c r="V1040" s="912"/>
      <c r="W1040" s="912"/>
      <c r="X1040" s="912"/>
      <c r="Y1040" s="912"/>
      <c r="Z1040" s="912"/>
      <c r="AA1040" s="912"/>
      <c r="AB1040" s="912"/>
      <c r="AC1040" s="912"/>
      <c r="AD1040" s="912"/>
      <c r="AE1040" s="912"/>
      <c r="AF1040" s="912"/>
      <c r="AG1040" s="912"/>
      <c r="AH1040" s="912"/>
      <c r="AI1040" s="912"/>
      <c r="AJ1040" s="912"/>
      <c r="AK1040" s="912"/>
      <c r="AL1040" s="912"/>
      <c r="AM1040" s="912"/>
      <c r="AN1040" s="912"/>
      <c r="AO1040" s="913"/>
    </row>
    <row r="1041" spans="2:41" ht="3.6" customHeight="1" outlineLevel="1" x14ac:dyDescent="0.45">
      <c r="B1041" s="167"/>
      <c r="J1041" s="167"/>
      <c r="M1041" s="166"/>
      <c r="N1041" s="167"/>
      <c r="Q1041" s="166"/>
      <c r="R1041" s="914"/>
      <c r="S1041" s="915"/>
      <c r="T1041" s="915"/>
      <c r="U1041" s="915"/>
      <c r="V1041" s="915"/>
      <c r="W1041" s="915"/>
      <c r="X1041" s="915"/>
      <c r="Y1041" s="915"/>
      <c r="Z1041" s="915"/>
      <c r="AA1041" s="915"/>
      <c r="AB1041" s="915"/>
      <c r="AC1041" s="915"/>
      <c r="AD1041" s="915"/>
      <c r="AE1041" s="915"/>
      <c r="AF1041" s="915"/>
      <c r="AG1041" s="915"/>
      <c r="AH1041" s="915"/>
      <c r="AI1041" s="915"/>
      <c r="AJ1041" s="915"/>
      <c r="AK1041" s="915"/>
      <c r="AL1041" s="915"/>
      <c r="AM1041" s="915"/>
      <c r="AN1041" s="915"/>
      <c r="AO1041" s="916"/>
    </row>
    <row r="1042" spans="2:41" ht="3.6" customHeight="1" outlineLevel="1" x14ac:dyDescent="0.45">
      <c r="B1042" s="167"/>
      <c r="J1042" s="167"/>
      <c r="N1042" s="173"/>
      <c r="O1042" s="172"/>
      <c r="P1042" s="172"/>
      <c r="Q1042" s="171"/>
      <c r="U1042" s="934" t="str">
        <f>ASC(許可申請_2!L86)&amp;ASC(変更_3!AO113)</f>
        <v/>
      </c>
      <c r="V1042" s="935"/>
      <c r="W1042" s="935"/>
      <c r="X1042" s="962"/>
      <c r="Y1042" s="172"/>
      <c r="Z1042" s="965" t="str">
        <f>ASC(許可申請_2!O86)&amp;ASC(変更_3!AR113)</f>
        <v/>
      </c>
      <c r="AA1042" s="935"/>
      <c r="AB1042" s="935"/>
      <c r="AC1042" s="936"/>
      <c r="AG1042" s="922" t="str">
        <f>許可申請_2!L87&amp;変更_3!AO114</f>
        <v/>
      </c>
      <c r="AH1042" s="923"/>
      <c r="AI1042" s="923"/>
      <c r="AJ1042" s="923"/>
      <c r="AK1042" s="923"/>
      <c r="AL1042" s="923"/>
      <c r="AM1042" s="923"/>
      <c r="AN1042" s="923"/>
      <c r="AO1042" s="924"/>
    </row>
    <row r="1043" spans="2:41" ht="13.35" customHeight="1" outlineLevel="1" x14ac:dyDescent="0.45">
      <c r="B1043" s="167"/>
      <c r="J1043" s="167"/>
      <c r="N1043" s="167"/>
      <c r="Q1043" s="166"/>
      <c r="R1043" s="115" t="s">
        <v>612</v>
      </c>
      <c r="U1043" s="937"/>
      <c r="V1043" s="938"/>
      <c r="W1043" s="938"/>
      <c r="X1043" s="963"/>
      <c r="Y1043" s="179" t="s">
        <v>611</v>
      </c>
      <c r="Z1043" s="966"/>
      <c r="AA1043" s="938"/>
      <c r="AB1043" s="938"/>
      <c r="AC1043" s="939"/>
      <c r="AD1043" s="115" t="s">
        <v>610</v>
      </c>
      <c r="AG1043" s="911"/>
      <c r="AH1043" s="912"/>
      <c r="AI1043" s="912"/>
      <c r="AJ1043" s="912"/>
      <c r="AK1043" s="912"/>
      <c r="AL1043" s="912"/>
      <c r="AM1043" s="912"/>
      <c r="AN1043" s="912"/>
      <c r="AO1043" s="913"/>
    </row>
    <row r="1044" spans="2:41" ht="3.6" customHeight="1" outlineLevel="1" x14ac:dyDescent="0.45">
      <c r="B1044" s="167"/>
      <c r="J1044" s="167"/>
      <c r="N1044" s="167"/>
      <c r="Q1044" s="166"/>
      <c r="R1044" s="160"/>
      <c r="S1044" s="160"/>
      <c r="T1044" s="160"/>
      <c r="U1044" s="940"/>
      <c r="V1044" s="941"/>
      <c r="W1044" s="941"/>
      <c r="X1044" s="964"/>
      <c r="Y1044" s="160"/>
      <c r="Z1044" s="967"/>
      <c r="AA1044" s="941"/>
      <c r="AB1044" s="941"/>
      <c r="AC1044" s="942"/>
      <c r="AD1044" s="160"/>
      <c r="AE1044" s="160"/>
      <c r="AF1044" s="160"/>
      <c r="AG1044" s="914"/>
      <c r="AH1044" s="915"/>
      <c r="AI1044" s="915"/>
      <c r="AJ1044" s="915"/>
      <c r="AK1044" s="915"/>
      <c r="AL1044" s="915"/>
      <c r="AM1044" s="915"/>
      <c r="AN1044" s="915"/>
      <c r="AO1044" s="916"/>
    </row>
    <row r="1045" spans="2:41" ht="3.6" customHeight="1" outlineLevel="1" x14ac:dyDescent="0.45">
      <c r="B1045" s="167"/>
      <c r="J1045" s="167"/>
      <c r="N1045" s="167"/>
      <c r="Q1045" s="166"/>
      <c r="R1045" s="172"/>
      <c r="S1045" s="172"/>
      <c r="T1045" s="171"/>
      <c r="U1045" s="922" t="str">
        <f>許可申請_2!T87&amp;変更_3!AW114</f>
        <v/>
      </c>
      <c r="V1045" s="923"/>
      <c r="W1045" s="923"/>
      <c r="X1045" s="923"/>
      <c r="Y1045" s="923"/>
      <c r="Z1045" s="923"/>
      <c r="AA1045" s="923"/>
      <c r="AB1045" s="923"/>
      <c r="AC1045" s="924"/>
      <c r="AD1045" s="173"/>
      <c r="AE1045" s="172"/>
      <c r="AF1045" s="171"/>
      <c r="AG1045" s="922" t="str">
        <f>許可申請_2!L88&amp;変更_3!AO115</f>
        <v/>
      </c>
      <c r="AH1045" s="923"/>
      <c r="AI1045" s="923"/>
      <c r="AJ1045" s="923"/>
      <c r="AK1045" s="923"/>
      <c r="AL1045" s="923"/>
      <c r="AM1045" s="923"/>
      <c r="AN1045" s="923"/>
      <c r="AO1045" s="924"/>
    </row>
    <row r="1046" spans="2:41" ht="13.35" customHeight="1" outlineLevel="1" x14ac:dyDescent="0.45">
      <c r="B1046" s="167"/>
      <c r="J1046" s="167"/>
      <c r="N1046" s="167" t="s">
        <v>48</v>
      </c>
      <c r="Q1046" s="166"/>
      <c r="R1046" s="115" t="s">
        <v>609</v>
      </c>
      <c r="T1046" s="166"/>
      <c r="U1046" s="911"/>
      <c r="V1046" s="912"/>
      <c r="W1046" s="912"/>
      <c r="X1046" s="912"/>
      <c r="Y1046" s="912"/>
      <c r="Z1046" s="912"/>
      <c r="AA1046" s="912"/>
      <c r="AB1046" s="912"/>
      <c r="AC1046" s="913"/>
      <c r="AD1046" s="167" t="s">
        <v>8536</v>
      </c>
      <c r="AF1046" s="166"/>
      <c r="AG1046" s="911"/>
      <c r="AH1046" s="912"/>
      <c r="AI1046" s="912"/>
      <c r="AJ1046" s="912"/>
      <c r="AK1046" s="912"/>
      <c r="AL1046" s="912"/>
      <c r="AM1046" s="912"/>
      <c r="AN1046" s="912"/>
      <c r="AO1046" s="913"/>
    </row>
    <row r="1047" spans="2:41" ht="3.6" customHeight="1" outlineLevel="1" x14ac:dyDescent="0.45">
      <c r="B1047" s="167"/>
      <c r="J1047" s="167"/>
      <c r="N1047" s="167"/>
      <c r="Q1047" s="166"/>
      <c r="R1047" s="160"/>
      <c r="S1047" s="160"/>
      <c r="T1047" s="159"/>
      <c r="U1047" s="914"/>
      <c r="V1047" s="915"/>
      <c r="W1047" s="915"/>
      <c r="X1047" s="915"/>
      <c r="Y1047" s="915"/>
      <c r="Z1047" s="915"/>
      <c r="AA1047" s="915"/>
      <c r="AB1047" s="915"/>
      <c r="AC1047" s="916"/>
      <c r="AD1047" s="161"/>
      <c r="AE1047" s="160"/>
      <c r="AF1047" s="159"/>
      <c r="AG1047" s="914"/>
      <c r="AH1047" s="915"/>
      <c r="AI1047" s="915"/>
      <c r="AJ1047" s="915"/>
      <c r="AK1047" s="915"/>
      <c r="AL1047" s="915"/>
      <c r="AM1047" s="915"/>
      <c r="AN1047" s="915"/>
      <c r="AO1047" s="916"/>
    </row>
    <row r="1048" spans="2:41" ht="3.6" customHeight="1" outlineLevel="1" x14ac:dyDescent="0.45">
      <c r="B1048" s="167"/>
      <c r="J1048" s="167"/>
      <c r="N1048" s="167"/>
      <c r="Q1048" s="166"/>
      <c r="R1048" s="172"/>
      <c r="S1048" s="172"/>
      <c r="T1048" s="171"/>
      <c r="U1048" s="922" t="str">
        <f>許可申請_2!T88&amp;変更_3!AW115</f>
        <v/>
      </c>
      <c r="V1048" s="923"/>
      <c r="W1048" s="923"/>
      <c r="X1048" s="923"/>
      <c r="Y1048" s="923"/>
      <c r="Z1048" s="923"/>
      <c r="AA1048" s="923"/>
      <c r="AB1048" s="923"/>
      <c r="AC1048" s="924"/>
      <c r="AD1048" s="173"/>
      <c r="AE1048" s="172"/>
      <c r="AF1048" s="171"/>
      <c r="AG1048" s="922" t="str">
        <f>許可申請_2!L89&amp;変更_3!AO116</f>
        <v/>
      </c>
      <c r="AH1048" s="923"/>
      <c r="AI1048" s="923"/>
      <c r="AJ1048" s="923"/>
      <c r="AK1048" s="923"/>
      <c r="AL1048" s="923"/>
      <c r="AM1048" s="923"/>
      <c r="AN1048" s="923"/>
      <c r="AO1048" s="924"/>
    </row>
    <row r="1049" spans="2:41" ht="13.35" customHeight="1" outlineLevel="1" x14ac:dyDescent="0.45">
      <c r="B1049" s="167"/>
      <c r="J1049" s="167"/>
      <c r="N1049" s="167"/>
      <c r="Q1049" s="166"/>
      <c r="R1049" s="115" t="s">
        <v>608</v>
      </c>
      <c r="T1049" s="166"/>
      <c r="U1049" s="911"/>
      <c r="V1049" s="912"/>
      <c r="W1049" s="912"/>
      <c r="X1049" s="912"/>
      <c r="Y1049" s="912"/>
      <c r="Z1049" s="912"/>
      <c r="AA1049" s="912"/>
      <c r="AB1049" s="912"/>
      <c r="AC1049" s="913"/>
      <c r="AD1049" s="167" t="s">
        <v>607</v>
      </c>
      <c r="AF1049" s="166"/>
      <c r="AG1049" s="911"/>
      <c r="AH1049" s="912"/>
      <c r="AI1049" s="912"/>
      <c r="AJ1049" s="912"/>
      <c r="AK1049" s="912"/>
      <c r="AL1049" s="912"/>
      <c r="AM1049" s="912"/>
      <c r="AN1049" s="912"/>
      <c r="AO1049" s="913"/>
    </row>
    <row r="1050" spans="2:41" ht="3.6" customHeight="1" outlineLevel="1" x14ac:dyDescent="0.45">
      <c r="B1050" s="167"/>
      <c r="J1050" s="167"/>
      <c r="N1050" s="161"/>
      <c r="O1050" s="160"/>
      <c r="P1050" s="160"/>
      <c r="Q1050" s="159"/>
      <c r="R1050" s="160"/>
      <c r="S1050" s="160"/>
      <c r="T1050" s="159"/>
      <c r="U1050" s="914"/>
      <c r="V1050" s="915"/>
      <c r="W1050" s="915"/>
      <c r="X1050" s="915"/>
      <c r="Y1050" s="915"/>
      <c r="Z1050" s="915"/>
      <c r="AA1050" s="915"/>
      <c r="AB1050" s="915"/>
      <c r="AC1050" s="916"/>
      <c r="AD1050" s="161"/>
      <c r="AE1050" s="160"/>
      <c r="AF1050" s="159"/>
      <c r="AG1050" s="914"/>
      <c r="AH1050" s="915"/>
      <c r="AI1050" s="915"/>
      <c r="AJ1050" s="915"/>
      <c r="AK1050" s="915"/>
      <c r="AL1050" s="915"/>
      <c r="AM1050" s="915"/>
      <c r="AN1050" s="915"/>
      <c r="AO1050" s="916"/>
    </row>
    <row r="1051" spans="2:41" ht="3.6" customHeight="1" outlineLevel="1" x14ac:dyDescent="0.45">
      <c r="B1051" s="167"/>
      <c r="J1051" s="167"/>
      <c r="M1051" s="166"/>
      <c r="N1051" s="167"/>
      <c r="Q1051" s="166"/>
      <c r="R1051" s="173"/>
      <c r="S1051" s="172"/>
      <c r="T1051" s="172"/>
      <c r="U1051" s="172"/>
      <c r="V1051" s="172"/>
      <c r="W1051" s="172"/>
      <c r="X1051" s="172"/>
      <c r="Y1051" s="172"/>
      <c r="Z1051" s="172"/>
      <c r="AA1051" s="172"/>
      <c r="AB1051" s="172"/>
      <c r="AC1051" s="172"/>
      <c r="AD1051" s="172"/>
      <c r="AE1051" s="172"/>
      <c r="AF1051" s="172"/>
      <c r="AG1051" s="172"/>
      <c r="AH1051" s="172"/>
      <c r="AI1051" s="172"/>
      <c r="AJ1051" s="172"/>
      <c r="AK1051" s="172"/>
      <c r="AL1051" s="172"/>
      <c r="AM1051" s="172"/>
      <c r="AN1051" s="172"/>
      <c r="AO1051" s="171"/>
    </row>
    <row r="1052" spans="2:41" ht="13.35" customHeight="1" outlineLevel="1" x14ac:dyDescent="0.45">
      <c r="B1052" s="167"/>
      <c r="J1052" s="167"/>
      <c r="M1052" s="166"/>
      <c r="N1052" s="167" t="s">
        <v>712</v>
      </c>
      <c r="Q1052" s="166"/>
      <c r="R1052" s="167"/>
      <c r="S1052" s="919"/>
      <c r="T1052" s="921"/>
      <c r="V1052" s="190"/>
      <c r="W1052" s="115" t="s">
        <v>76</v>
      </c>
      <c r="X1052" s="190"/>
      <c r="Y1052" s="115" t="s">
        <v>77</v>
      </c>
      <c r="Z1052" s="190"/>
      <c r="AA1052" s="115" t="s">
        <v>78</v>
      </c>
      <c r="AO1052" s="166"/>
    </row>
    <row r="1053" spans="2:41" ht="3.6" customHeight="1" outlineLevel="1" x14ac:dyDescent="0.45">
      <c r="B1053" s="167"/>
      <c r="J1053" s="167"/>
      <c r="M1053" s="166"/>
      <c r="N1053" s="167"/>
      <c r="Q1053" s="166"/>
      <c r="R1053" s="167"/>
      <c r="AO1053" s="166"/>
    </row>
    <row r="1054" spans="2:41" ht="3.6" customHeight="1" outlineLevel="1" x14ac:dyDescent="0.45">
      <c r="B1054" s="167"/>
      <c r="J1054" s="167"/>
      <c r="M1054" s="166"/>
      <c r="N1054" s="173"/>
      <c r="O1054" s="172"/>
      <c r="P1054" s="172"/>
      <c r="Q1054" s="172"/>
      <c r="R1054" s="984" t="str">
        <f>ASC(許可申請_2!I90)&amp;ASC(変更_3!AL117)</f>
        <v/>
      </c>
      <c r="S1054" s="984" t="str">
        <f>ASC(許可申請_2!J90)&amp;ASC(変更_3!AM117)</f>
        <v/>
      </c>
      <c r="T1054" s="172"/>
      <c r="U1054" s="984" t="str">
        <f>ASC(許可申請_2!L90)&amp;ASC(変更_3!AO117)</f>
        <v/>
      </c>
      <c r="V1054" s="173"/>
      <c r="W1054" s="172"/>
      <c r="X1054" s="172"/>
      <c r="Y1054" s="172"/>
      <c r="Z1054" s="172"/>
      <c r="AA1054" s="171"/>
      <c r="AB1054" s="173"/>
      <c r="AC1054" s="172"/>
      <c r="AD1054" s="172"/>
      <c r="AE1054" s="172"/>
      <c r="AF1054" s="172"/>
      <c r="AG1054" s="171"/>
      <c r="AH1054" s="977"/>
      <c r="AI1054" s="980"/>
      <c r="AJ1054" s="172"/>
      <c r="AK1054" s="944"/>
      <c r="AL1054" s="173"/>
      <c r="AM1054" s="172"/>
      <c r="AN1054" s="172"/>
      <c r="AO1054" s="171"/>
    </row>
    <row r="1055" spans="2:41" ht="13.35" customHeight="1" outlineLevel="1" x14ac:dyDescent="0.45">
      <c r="B1055" s="167"/>
      <c r="J1055" s="167"/>
      <c r="M1055" s="166"/>
      <c r="N1055" s="167" t="s">
        <v>711</v>
      </c>
      <c r="R1055" s="985"/>
      <c r="S1055" s="985"/>
      <c r="T1055" s="115" t="s">
        <v>65</v>
      </c>
      <c r="U1055" s="985"/>
      <c r="V1055" s="167" t="s">
        <v>64</v>
      </c>
      <c r="AA1055" s="166"/>
      <c r="AB1055" s="167" t="s">
        <v>710</v>
      </c>
      <c r="AH1055" s="978"/>
      <c r="AI1055" s="981"/>
      <c r="AJ1055" s="115" t="s">
        <v>65</v>
      </c>
      <c r="AK1055" s="945"/>
      <c r="AL1055" s="167" t="s">
        <v>64</v>
      </c>
      <c r="AO1055" s="166"/>
    </row>
    <row r="1056" spans="2:41" ht="3.6" customHeight="1" outlineLevel="1" x14ac:dyDescent="0.45">
      <c r="B1056" s="167"/>
      <c r="J1056" s="167"/>
      <c r="M1056" s="166"/>
      <c r="N1056" s="167"/>
      <c r="R1056" s="986"/>
      <c r="S1056" s="986"/>
      <c r="T1056" s="160"/>
      <c r="U1056" s="986"/>
      <c r="V1056" s="161"/>
      <c r="W1056" s="160"/>
      <c r="X1056" s="160"/>
      <c r="Y1056" s="160"/>
      <c r="Z1056" s="160"/>
      <c r="AA1056" s="159"/>
      <c r="AB1056" s="161"/>
      <c r="AC1056" s="160"/>
      <c r="AD1056" s="160"/>
      <c r="AE1056" s="160"/>
      <c r="AF1056" s="160"/>
      <c r="AH1056" s="979"/>
      <c r="AI1056" s="982"/>
      <c r="AJ1056" s="160"/>
      <c r="AK1056" s="946"/>
      <c r="AL1056" s="161"/>
      <c r="AM1056" s="160"/>
      <c r="AN1056" s="160"/>
      <c r="AO1056" s="159"/>
    </row>
    <row r="1057" spans="2:41" ht="3.6" customHeight="1" outlineLevel="1" x14ac:dyDescent="0.45">
      <c r="B1057" s="167"/>
      <c r="J1057" s="167"/>
      <c r="M1057" s="166"/>
      <c r="N1057" s="173"/>
      <c r="O1057" s="172"/>
      <c r="P1057" s="172"/>
      <c r="Q1057" s="171"/>
      <c r="R1057" s="977"/>
      <c r="S1057" s="980"/>
      <c r="T1057" s="172"/>
      <c r="U1057" s="944"/>
      <c r="V1057" s="173"/>
      <c r="W1057" s="172"/>
      <c r="X1057" s="172"/>
      <c r="Y1057" s="172"/>
      <c r="Z1057" s="169"/>
      <c r="AA1057" s="174"/>
      <c r="AD1057" s="172"/>
      <c r="AE1057" s="172"/>
      <c r="AF1057" s="172"/>
      <c r="AG1057" s="175"/>
      <c r="AH1057" s="175"/>
      <c r="AI1057" s="175"/>
      <c r="AJ1057" s="175"/>
      <c r="AK1057" s="175"/>
      <c r="AL1057" s="172"/>
      <c r="AM1057" s="175"/>
      <c r="AN1057" s="175"/>
      <c r="AO1057" s="171"/>
    </row>
    <row r="1058" spans="2:41" ht="13.35" customHeight="1" outlineLevel="1" x14ac:dyDescent="0.45">
      <c r="B1058" s="167"/>
      <c r="J1058" s="167"/>
      <c r="M1058" s="166"/>
      <c r="N1058" s="167" t="s">
        <v>709</v>
      </c>
      <c r="Q1058" s="166"/>
      <c r="R1058" s="978"/>
      <c r="S1058" s="981"/>
      <c r="T1058" s="115" t="s">
        <v>65</v>
      </c>
      <c r="U1058" s="945"/>
      <c r="V1058" s="167" t="s">
        <v>64</v>
      </c>
      <c r="Z1058" s="169"/>
      <c r="AA1058" s="168"/>
      <c r="AG1058" s="169"/>
      <c r="AH1058" s="169"/>
      <c r="AI1058" s="169"/>
      <c r="AJ1058" s="169"/>
      <c r="AK1058" s="169"/>
      <c r="AM1058" s="169"/>
      <c r="AN1058" s="169"/>
      <c r="AO1058" s="166"/>
    </row>
    <row r="1059" spans="2:41" ht="3.6" customHeight="1" outlineLevel="1" x14ac:dyDescent="0.45">
      <c r="B1059" s="167"/>
      <c r="J1059" s="167"/>
      <c r="M1059" s="166"/>
      <c r="N1059" s="161"/>
      <c r="O1059" s="160"/>
      <c r="P1059" s="160"/>
      <c r="Q1059" s="159"/>
      <c r="R1059" s="979"/>
      <c r="S1059" s="982"/>
      <c r="T1059" s="160"/>
      <c r="U1059" s="946"/>
      <c r="V1059" s="161"/>
      <c r="W1059" s="160"/>
      <c r="X1059" s="160"/>
      <c r="Y1059" s="160"/>
      <c r="Z1059" s="163"/>
      <c r="AA1059" s="162"/>
      <c r="AB1059" s="160"/>
      <c r="AC1059" s="160"/>
      <c r="AD1059" s="160"/>
      <c r="AE1059" s="160"/>
      <c r="AF1059" s="160"/>
      <c r="AG1059" s="163"/>
      <c r="AH1059" s="163"/>
      <c r="AI1059" s="163"/>
      <c r="AJ1059" s="163"/>
      <c r="AK1059" s="163"/>
      <c r="AL1059" s="160"/>
      <c r="AM1059" s="163"/>
      <c r="AN1059" s="163"/>
      <c r="AO1059" s="159"/>
    </row>
    <row r="1060" spans="2:41" ht="3.6" customHeight="1" outlineLevel="1" x14ac:dyDescent="0.45">
      <c r="B1060" s="167"/>
      <c r="J1060" s="167"/>
      <c r="M1060" s="166"/>
      <c r="N1060" s="167"/>
      <c r="Q1060" s="166"/>
      <c r="R1060" s="922" t="str">
        <f>ASC(許可申請_2!K95)&amp;ASC(変更_3!AN121)</f>
        <v/>
      </c>
      <c r="S1060" s="923"/>
      <c r="T1060" s="923"/>
      <c r="U1060" s="924"/>
      <c r="V1060" s="911" t="str">
        <f>ASC(許可申請_2!O95)&amp;ASC(変更_3!AR121)</f>
        <v/>
      </c>
      <c r="W1060" s="913"/>
      <c r="X1060" s="911" t="str">
        <f>ASC(許可申請_2!Q95)&amp;ASC(変更_3!AT121)</f>
        <v/>
      </c>
      <c r="Y1060" s="912"/>
      <c r="Z1060" s="912"/>
      <c r="AA1060" s="913"/>
      <c r="AB1060" s="167"/>
      <c r="AO1060" s="166"/>
    </row>
    <row r="1061" spans="2:41" ht="13.35" customHeight="1" outlineLevel="1" x14ac:dyDescent="0.45">
      <c r="B1061" s="167"/>
      <c r="J1061" s="167" t="s">
        <v>753</v>
      </c>
      <c r="M1061" s="166"/>
      <c r="N1061" s="167" t="s">
        <v>707</v>
      </c>
      <c r="Q1061" s="166"/>
      <c r="R1061" s="911"/>
      <c r="S1061" s="912"/>
      <c r="T1061" s="912"/>
      <c r="U1061" s="913"/>
      <c r="V1061" s="911"/>
      <c r="W1061" s="913"/>
      <c r="X1061" s="911"/>
      <c r="Y1061" s="912"/>
      <c r="Z1061" s="912"/>
      <c r="AA1061" s="913"/>
      <c r="AB1061" s="191" t="s">
        <v>706</v>
      </c>
      <c r="AO1061" s="166"/>
    </row>
    <row r="1062" spans="2:41" ht="3.6" customHeight="1" outlineLevel="1" x14ac:dyDescent="0.45">
      <c r="B1062" s="167"/>
      <c r="J1062" s="167"/>
      <c r="M1062" s="166"/>
      <c r="N1062" s="167"/>
      <c r="Q1062" s="166"/>
      <c r="R1062" s="914"/>
      <c r="S1062" s="915"/>
      <c r="T1062" s="915"/>
      <c r="U1062" s="916"/>
      <c r="V1062" s="914"/>
      <c r="W1062" s="916"/>
      <c r="X1062" s="914"/>
      <c r="Y1062" s="915"/>
      <c r="Z1062" s="915"/>
      <c r="AA1062" s="916"/>
      <c r="AB1062" s="161"/>
      <c r="AC1062" s="160"/>
      <c r="AD1062" s="160"/>
      <c r="AE1062" s="160"/>
      <c r="AF1062" s="160"/>
      <c r="AG1062" s="160"/>
      <c r="AH1062" s="160"/>
      <c r="AI1062" s="160"/>
      <c r="AJ1062" s="160"/>
      <c r="AK1062" s="160"/>
      <c r="AL1062" s="160"/>
      <c r="AM1062" s="160"/>
      <c r="AN1062" s="160"/>
      <c r="AO1062" s="159"/>
    </row>
    <row r="1063" spans="2:41" ht="3.6" customHeight="1" outlineLevel="1" x14ac:dyDescent="0.45">
      <c r="B1063" s="167"/>
      <c r="J1063" s="167"/>
      <c r="M1063" s="166"/>
      <c r="N1063" s="173"/>
      <c r="O1063" s="172"/>
      <c r="P1063" s="172"/>
      <c r="Q1063" s="172"/>
      <c r="R1063" s="173"/>
      <c r="S1063" s="172"/>
      <c r="T1063" s="172"/>
      <c r="U1063" s="172"/>
      <c r="V1063" s="172"/>
      <c r="W1063" s="172"/>
      <c r="X1063" s="172"/>
      <c r="Y1063" s="172"/>
      <c r="Z1063" s="172"/>
      <c r="AA1063" s="171"/>
      <c r="AB1063" s="173"/>
      <c r="AI1063" s="166"/>
      <c r="AJ1063" s="173"/>
      <c r="AK1063" s="172"/>
      <c r="AL1063" s="172"/>
      <c r="AM1063" s="172"/>
      <c r="AN1063" s="172"/>
      <c r="AO1063" s="171"/>
    </row>
    <row r="1064" spans="2:41" ht="13.35" customHeight="1" outlineLevel="1" x14ac:dyDescent="0.45">
      <c r="B1064" s="167"/>
      <c r="J1064" s="167"/>
      <c r="M1064" s="166"/>
      <c r="N1064" s="167" t="s">
        <v>705</v>
      </c>
      <c r="R1064" s="167"/>
      <c r="S1064" s="917" t="str">
        <f>許可申請_2!I97&amp;変更_3!AL123</f>
        <v/>
      </c>
      <c r="T1064" s="918"/>
      <c r="V1064" s="182" t="str">
        <f>ASC(許可申請_2!K97)&amp;ASC(変更_3!AN123)</f>
        <v/>
      </c>
      <c r="W1064" s="115" t="s">
        <v>76</v>
      </c>
      <c r="X1064" s="182" t="str">
        <f>ASC(許可申請_2!M97)&amp;ASC(変更_3!AP123)</f>
        <v/>
      </c>
      <c r="Y1064" s="115" t="s">
        <v>77</v>
      </c>
      <c r="Z1064" s="182" t="str">
        <f>ASC(許可申請_2!O97)&amp;ASC(変更_3!AR123)</f>
        <v/>
      </c>
      <c r="AA1064" s="115" t="s">
        <v>78</v>
      </c>
      <c r="AB1064" s="167" t="s">
        <v>704</v>
      </c>
      <c r="AI1064" s="166"/>
      <c r="AJ1064" s="167"/>
      <c r="AK1064" s="919"/>
      <c r="AL1064" s="920"/>
      <c r="AM1064" s="920"/>
      <c r="AN1064" s="920"/>
      <c r="AO1064" s="921"/>
    </row>
    <row r="1065" spans="2:41" ht="3.6" customHeight="1" outlineLevel="1" x14ac:dyDescent="0.45">
      <c r="B1065" s="167"/>
      <c r="J1065" s="167"/>
      <c r="M1065" s="166"/>
      <c r="N1065" s="167"/>
      <c r="R1065" s="161"/>
      <c r="S1065" s="160"/>
      <c r="T1065" s="160"/>
      <c r="U1065" s="160"/>
      <c r="V1065" s="160"/>
      <c r="W1065" s="160"/>
      <c r="X1065" s="160"/>
      <c r="Y1065" s="160"/>
      <c r="Z1065" s="160"/>
      <c r="AA1065" s="159"/>
      <c r="AB1065" s="161"/>
      <c r="AC1065" s="160"/>
      <c r="AD1065" s="160"/>
      <c r="AE1065" s="160"/>
      <c r="AF1065" s="160"/>
      <c r="AG1065" s="160"/>
      <c r="AH1065" s="160"/>
      <c r="AI1065" s="159"/>
      <c r="AJ1065" s="161"/>
      <c r="AK1065" s="160"/>
      <c r="AL1065" s="160"/>
      <c r="AM1065" s="160"/>
      <c r="AN1065" s="160"/>
      <c r="AO1065" s="159"/>
    </row>
    <row r="1066" spans="2:41" ht="3.6" customHeight="1" outlineLevel="1" x14ac:dyDescent="0.45">
      <c r="B1066" s="167"/>
      <c r="J1066" s="167"/>
      <c r="M1066" s="166"/>
      <c r="N1066" s="173"/>
      <c r="O1066" s="172"/>
      <c r="P1066" s="172"/>
      <c r="Q1066" s="171"/>
      <c r="R1066" s="922" t="str">
        <f>IF(OR(許可申請_2!T94="☑",変更_3!AW120="☑"),"研修中","")</f>
        <v/>
      </c>
      <c r="S1066" s="923"/>
      <c r="T1066" s="923"/>
      <c r="U1066" s="923"/>
      <c r="V1066" s="923"/>
      <c r="W1066" s="923"/>
      <c r="X1066" s="923"/>
      <c r="Y1066" s="923"/>
      <c r="Z1066" s="923"/>
      <c r="AA1066" s="923"/>
      <c r="AB1066" s="923"/>
      <c r="AC1066" s="923"/>
      <c r="AD1066" s="923"/>
      <c r="AE1066" s="923"/>
      <c r="AF1066" s="923"/>
      <c r="AG1066" s="923"/>
      <c r="AH1066" s="923"/>
      <c r="AI1066" s="923"/>
      <c r="AJ1066" s="923"/>
      <c r="AK1066" s="923"/>
      <c r="AL1066" s="923"/>
      <c r="AM1066" s="923"/>
      <c r="AN1066" s="923"/>
      <c r="AO1066" s="924"/>
    </row>
    <row r="1067" spans="2:41" ht="13.35" customHeight="1" outlineLevel="1" x14ac:dyDescent="0.45">
      <c r="B1067" s="167"/>
      <c r="J1067" s="167"/>
      <c r="M1067" s="166"/>
      <c r="N1067" s="167" t="s">
        <v>703</v>
      </c>
      <c r="Q1067" s="166"/>
      <c r="R1067" s="911"/>
      <c r="S1067" s="912"/>
      <c r="T1067" s="912"/>
      <c r="U1067" s="912"/>
      <c r="V1067" s="912"/>
      <c r="W1067" s="912"/>
      <c r="X1067" s="912"/>
      <c r="Y1067" s="912"/>
      <c r="Z1067" s="912"/>
      <c r="AA1067" s="912"/>
      <c r="AB1067" s="912"/>
      <c r="AC1067" s="912"/>
      <c r="AD1067" s="912"/>
      <c r="AE1067" s="912"/>
      <c r="AF1067" s="912"/>
      <c r="AG1067" s="912"/>
      <c r="AH1067" s="912"/>
      <c r="AI1067" s="912"/>
      <c r="AJ1067" s="912"/>
      <c r="AK1067" s="912"/>
      <c r="AL1067" s="912"/>
      <c r="AM1067" s="912"/>
      <c r="AN1067" s="912"/>
      <c r="AO1067" s="913"/>
    </row>
    <row r="1068" spans="2:41" ht="3.6" customHeight="1" outlineLevel="1" x14ac:dyDescent="0.45">
      <c r="B1068" s="167"/>
      <c r="J1068" s="167"/>
      <c r="M1068" s="166"/>
      <c r="N1068" s="161"/>
      <c r="O1068" s="160"/>
      <c r="P1068" s="160"/>
      <c r="Q1068" s="159"/>
      <c r="R1068" s="914"/>
      <c r="S1068" s="915"/>
      <c r="T1068" s="915"/>
      <c r="U1068" s="915"/>
      <c r="V1068" s="915"/>
      <c r="W1068" s="915"/>
      <c r="X1068" s="915"/>
      <c r="Y1068" s="915"/>
      <c r="Z1068" s="915"/>
      <c r="AA1068" s="915"/>
      <c r="AB1068" s="915"/>
      <c r="AC1068" s="915"/>
      <c r="AD1068" s="915"/>
      <c r="AE1068" s="915"/>
      <c r="AF1068" s="915"/>
      <c r="AG1068" s="915"/>
      <c r="AH1068" s="915"/>
      <c r="AI1068" s="915"/>
      <c r="AJ1068" s="915"/>
      <c r="AK1068" s="915"/>
      <c r="AL1068" s="915"/>
      <c r="AM1068" s="915"/>
      <c r="AN1068" s="915"/>
      <c r="AO1068" s="916"/>
    </row>
    <row r="1069" spans="2:41" ht="3.6" customHeight="1" outlineLevel="1" x14ac:dyDescent="0.45">
      <c r="B1069" s="167"/>
      <c r="J1069" s="167"/>
      <c r="M1069" s="166"/>
      <c r="N1069" s="173"/>
      <c r="O1069" s="172"/>
      <c r="P1069" s="172"/>
      <c r="Q1069" s="171"/>
      <c r="R1069" s="167"/>
      <c r="W1069" s="166"/>
      <c r="X1069" s="167"/>
      <c r="AB1069" s="166"/>
      <c r="AC1069" s="925"/>
      <c r="AD1069" s="926"/>
      <c r="AE1069" s="926"/>
      <c r="AF1069" s="926"/>
      <c r="AG1069" s="926"/>
      <c r="AH1069" s="926"/>
      <c r="AI1069" s="926"/>
      <c r="AJ1069" s="926"/>
      <c r="AK1069" s="926"/>
      <c r="AL1069" s="926"/>
      <c r="AM1069" s="926"/>
      <c r="AN1069" s="926"/>
      <c r="AO1069" s="927"/>
    </row>
    <row r="1070" spans="2:41" ht="13.35" customHeight="1" outlineLevel="1" x14ac:dyDescent="0.45">
      <c r="B1070" s="167"/>
      <c r="J1070" s="167"/>
      <c r="M1070" s="166"/>
      <c r="N1070" s="167" t="s">
        <v>702</v>
      </c>
      <c r="Q1070" s="166"/>
      <c r="R1070" s="167"/>
      <c r="S1070" s="189" t="s">
        <v>651</v>
      </c>
      <c r="T1070" s="115" t="s">
        <v>105</v>
      </c>
      <c r="W1070" s="166"/>
      <c r="X1070" s="167" t="s">
        <v>701</v>
      </c>
      <c r="AB1070" s="166"/>
      <c r="AC1070" s="928"/>
      <c r="AD1070" s="929"/>
      <c r="AE1070" s="929"/>
      <c r="AF1070" s="929"/>
      <c r="AG1070" s="929"/>
      <c r="AH1070" s="929"/>
      <c r="AI1070" s="929"/>
      <c r="AJ1070" s="929"/>
      <c r="AK1070" s="929"/>
      <c r="AL1070" s="929"/>
      <c r="AM1070" s="929"/>
      <c r="AN1070" s="929"/>
      <c r="AO1070" s="930"/>
    </row>
    <row r="1071" spans="2:41" ht="3.6" customHeight="1" outlineLevel="1" x14ac:dyDescent="0.45">
      <c r="B1071" s="167"/>
      <c r="J1071" s="167"/>
      <c r="M1071" s="166"/>
      <c r="N1071" s="161"/>
      <c r="O1071" s="160"/>
      <c r="P1071" s="160"/>
      <c r="Q1071" s="159"/>
      <c r="R1071" s="161"/>
      <c r="S1071" s="160"/>
      <c r="T1071" s="160"/>
      <c r="U1071" s="160"/>
      <c r="V1071" s="160"/>
      <c r="W1071" s="159"/>
      <c r="X1071" s="161"/>
      <c r="Y1071" s="160"/>
      <c r="Z1071" s="160"/>
      <c r="AA1071" s="160"/>
      <c r="AB1071" s="159"/>
      <c r="AC1071" s="931"/>
      <c r="AD1071" s="932"/>
      <c r="AE1071" s="932"/>
      <c r="AF1071" s="932"/>
      <c r="AG1071" s="932"/>
      <c r="AH1071" s="932"/>
      <c r="AI1071" s="932"/>
      <c r="AJ1071" s="932"/>
      <c r="AK1071" s="932"/>
      <c r="AL1071" s="932"/>
      <c r="AM1071" s="932"/>
      <c r="AN1071" s="932"/>
      <c r="AO1071" s="933"/>
    </row>
    <row r="1072" spans="2:41" ht="3.6" customHeight="1" outlineLevel="1" x14ac:dyDescent="0.45">
      <c r="B1072" s="167"/>
      <c r="J1072" s="167"/>
      <c r="M1072" s="166"/>
      <c r="N1072" s="173"/>
      <c r="O1072" s="172"/>
      <c r="P1072" s="172"/>
      <c r="Q1072" s="171"/>
      <c r="R1072" s="173"/>
      <c r="S1072" s="172"/>
      <c r="T1072" s="172"/>
      <c r="U1072" s="172"/>
      <c r="V1072" s="172"/>
      <c r="W1072" s="172"/>
      <c r="X1072" s="172"/>
      <c r="Y1072" s="172"/>
      <c r="Z1072" s="172"/>
      <c r="AA1072" s="171"/>
      <c r="AB1072" s="173"/>
      <c r="AC1072" s="172"/>
      <c r="AD1072" s="172"/>
      <c r="AE1072" s="171"/>
      <c r="AF1072" s="173"/>
      <c r="AG1072" s="172"/>
      <c r="AH1072" s="172"/>
      <c r="AI1072" s="172"/>
      <c r="AJ1072" s="172"/>
      <c r="AK1072" s="172"/>
      <c r="AL1072" s="172"/>
      <c r="AM1072" s="172"/>
      <c r="AN1072" s="172"/>
      <c r="AO1072" s="171"/>
    </row>
    <row r="1073" spans="2:41" ht="13.35" customHeight="1" outlineLevel="1" x14ac:dyDescent="0.45">
      <c r="B1073" s="167"/>
      <c r="J1073" s="167"/>
      <c r="M1073" s="166"/>
      <c r="N1073" s="167" t="s">
        <v>700</v>
      </c>
      <c r="Q1073" s="166"/>
      <c r="R1073" s="167"/>
      <c r="S1073" s="919"/>
      <c r="T1073" s="921"/>
      <c r="V1073" s="190"/>
      <c r="W1073" s="115" t="s">
        <v>76</v>
      </c>
      <c r="X1073" s="190"/>
      <c r="Y1073" s="115" t="s">
        <v>77</v>
      </c>
      <c r="Z1073" s="190"/>
      <c r="AA1073" s="115" t="s">
        <v>78</v>
      </c>
      <c r="AB1073" s="167" t="s">
        <v>699</v>
      </c>
      <c r="AE1073" s="166"/>
      <c r="AF1073" s="167"/>
      <c r="AG1073" s="919"/>
      <c r="AH1073" s="921"/>
      <c r="AJ1073" s="190"/>
      <c r="AK1073" s="115" t="s">
        <v>76</v>
      </c>
      <c r="AL1073" s="190"/>
      <c r="AM1073" s="115" t="s">
        <v>77</v>
      </c>
      <c r="AN1073" s="190"/>
      <c r="AO1073" s="166" t="s">
        <v>78</v>
      </c>
    </row>
    <row r="1074" spans="2:41" ht="3.6" customHeight="1" outlineLevel="1" x14ac:dyDescent="0.45">
      <c r="B1074" s="167"/>
      <c r="J1074" s="167"/>
      <c r="M1074" s="166"/>
      <c r="N1074" s="161"/>
      <c r="O1074" s="160"/>
      <c r="P1074" s="160"/>
      <c r="Q1074" s="159"/>
      <c r="R1074" s="161"/>
      <c r="S1074" s="160"/>
      <c r="T1074" s="160"/>
      <c r="U1074" s="160"/>
      <c r="V1074" s="160"/>
      <c r="W1074" s="160"/>
      <c r="X1074" s="160"/>
      <c r="Y1074" s="160"/>
      <c r="Z1074" s="160"/>
      <c r="AA1074" s="159"/>
      <c r="AB1074" s="161"/>
      <c r="AC1074" s="160"/>
      <c r="AD1074" s="160"/>
      <c r="AE1074" s="159"/>
      <c r="AF1074" s="161"/>
      <c r="AG1074" s="160"/>
      <c r="AH1074" s="160"/>
      <c r="AI1074" s="160"/>
      <c r="AJ1074" s="160"/>
      <c r="AK1074" s="160"/>
      <c r="AL1074" s="160"/>
      <c r="AM1074" s="160"/>
      <c r="AN1074" s="160"/>
      <c r="AO1074" s="159"/>
    </row>
    <row r="1075" spans="2:41" ht="3.6" customHeight="1" outlineLevel="1" x14ac:dyDescent="0.45">
      <c r="B1075" s="167"/>
      <c r="J1075" s="167"/>
      <c r="M1075" s="166"/>
      <c r="N1075" s="173"/>
      <c r="O1075" s="172"/>
      <c r="P1075" s="172"/>
      <c r="Q1075" s="171"/>
      <c r="R1075" s="925"/>
      <c r="S1075" s="926"/>
      <c r="T1075" s="926"/>
      <c r="U1075" s="926"/>
      <c r="V1075" s="926"/>
      <c r="W1075" s="926"/>
      <c r="X1075" s="926"/>
      <c r="Y1075" s="926"/>
      <c r="Z1075" s="926"/>
      <c r="AA1075" s="926"/>
      <c r="AB1075" s="926"/>
      <c r="AC1075" s="926"/>
      <c r="AD1075" s="926"/>
      <c r="AE1075" s="926"/>
      <c r="AF1075" s="926"/>
      <c r="AG1075" s="926"/>
      <c r="AH1075" s="926"/>
      <c r="AI1075" s="926"/>
      <c r="AJ1075" s="926"/>
      <c r="AK1075" s="926"/>
      <c r="AL1075" s="926"/>
      <c r="AM1075" s="926"/>
      <c r="AN1075" s="926"/>
      <c r="AO1075" s="927"/>
    </row>
    <row r="1076" spans="2:41" ht="13.35" customHeight="1" outlineLevel="1" x14ac:dyDescent="0.45">
      <c r="B1076" s="167"/>
      <c r="J1076" s="167"/>
      <c r="M1076" s="166"/>
      <c r="N1076" s="167" t="s">
        <v>698</v>
      </c>
      <c r="Q1076" s="166"/>
      <c r="R1076" s="928"/>
      <c r="S1076" s="929"/>
      <c r="T1076" s="929"/>
      <c r="U1076" s="929"/>
      <c r="V1076" s="929"/>
      <c r="W1076" s="929"/>
      <c r="X1076" s="929"/>
      <c r="Y1076" s="929"/>
      <c r="Z1076" s="929"/>
      <c r="AA1076" s="929"/>
      <c r="AB1076" s="929"/>
      <c r="AC1076" s="929"/>
      <c r="AD1076" s="929"/>
      <c r="AE1076" s="929"/>
      <c r="AF1076" s="929"/>
      <c r="AG1076" s="929"/>
      <c r="AH1076" s="929"/>
      <c r="AI1076" s="929"/>
      <c r="AJ1076" s="929"/>
      <c r="AK1076" s="929"/>
      <c r="AL1076" s="929"/>
      <c r="AM1076" s="929"/>
      <c r="AN1076" s="929"/>
      <c r="AO1076" s="930"/>
    </row>
    <row r="1077" spans="2:41" ht="3.6" customHeight="1" outlineLevel="1" x14ac:dyDescent="0.45">
      <c r="B1077" s="167"/>
      <c r="J1077" s="167"/>
      <c r="M1077" s="166"/>
      <c r="N1077" s="167"/>
      <c r="Q1077" s="166"/>
      <c r="R1077" s="931"/>
      <c r="S1077" s="932"/>
      <c r="T1077" s="932"/>
      <c r="U1077" s="932"/>
      <c r="V1077" s="932"/>
      <c r="W1077" s="932"/>
      <c r="X1077" s="932"/>
      <c r="Y1077" s="932"/>
      <c r="Z1077" s="932"/>
      <c r="AA1077" s="932"/>
      <c r="AB1077" s="932"/>
      <c r="AC1077" s="932"/>
      <c r="AD1077" s="932"/>
      <c r="AE1077" s="932"/>
      <c r="AF1077" s="932"/>
      <c r="AG1077" s="932"/>
      <c r="AH1077" s="932"/>
      <c r="AI1077" s="932"/>
      <c r="AJ1077" s="932"/>
      <c r="AK1077" s="932"/>
      <c r="AL1077" s="932"/>
      <c r="AM1077" s="932"/>
      <c r="AN1077" s="932"/>
      <c r="AO1077" s="933"/>
    </row>
    <row r="1078" spans="2:41" ht="3.6" customHeight="1" outlineLevel="1" x14ac:dyDescent="0.45">
      <c r="B1078" s="167"/>
      <c r="J1078" s="167"/>
      <c r="N1078" s="173"/>
      <c r="O1078" s="172"/>
      <c r="P1078" s="172"/>
      <c r="Q1078" s="171"/>
      <c r="R1078" s="172"/>
      <c r="S1078" s="172"/>
      <c r="T1078" s="172"/>
      <c r="U1078" s="172"/>
      <c r="X1078" s="175"/>
      <c r="Y1078" s="176"/>
      <c r="Z1078" s="175"/>
      <c r="AA1078" s="175"/>
      <c r="AB1078" s="175"/>
      <c r="AC1078" s="175"/>
      <c r="AD1078" s="176"/>
      <c r="AE1078" s="175"/>
      <c r="AF1078" s="172"/>
      <c r="AG1078" s="172"/>
      <c r="AH1078" s="947"/>
      <c r="AI1078" s="948"/>
      <c r="AJ1078" s="948"/>
      <c r="AK1078" s="948"/>
      <c r="AL1078" s="948"/>
      <c r="AM1078" s="948"/>
      <c r="AN1078" s="948"/>
      <c r="AO1078" s="949"/>
    </row>
    <row r="1079" spans="2:41" ht="13.35" customHeight="1" outlineLevel="1" x14ac:dyDescent="0.45">
      <c r="B1079" s="167"/>
      <c r="J1079" s="167"/>
      <c r="N1079" s="167" t="s">
        <v>697</v>
      </c>
      <c r="Q1079" s="166"/>
      <c r="R1079" s="115" t="s">
        <v>696</v>
      </c>
      <c r="X1079" s="169"/>
      <c r="Y1079" s="170"/>
      <c r="Z1079" s="189" t="s">
        <v>651</v>
      </c>
      <c r="AA1079" s="115" t="s">
        <v>695</v>
      </c>
      <c r="AB1079" s="169"/>
      <c r="AC1079" s="169"/>
      <c r="AD1079" s="170" t="s">
        <v>694</v>
      </c>
      <c r="AE1079" s="169"/>
      <c r="AH1079" s="950"/>
      <c r="AI1079" s="951"/>
      <c r="AJ1079" s="951"/>
      <c r="AK1079" s="951"/>
      <c r="AL1079" s="951"/>
      <c r="AM1079" s="951"/>
      <c r="AN1079" s="951"/>
      <c r="AO1079" s="952"/>
    </row>
    <row r="1080" spans="2:41" ht="3.6" customHeight="1" outlineLevel="1" x14ac:dyDescent="0.45">
      <c r="B1080" s="167"/>
      <c r="J1080" s="167"/>
      <c r="N1080" s="167"/>
      <c r="Q1080" s="166"/>
      <c r="R1080" s="160"/>
      <c r="S1080" s="160"/>
      <c r="T1080" s="160"/>
      <c r="U1080" s="160"/>
      <c r="X1080" s="163"/>
      <c r="Y1080" s="164"/>
      <c r="Z1080" s="163"/>
      <c r="AA1080" s="163"/>
      <c r="AB1080" s="163"/>
      <c r="AC1080" s="163"/>
      <c r="AD1080" s="164"/>
      <c r="AE1080" s="163"/>
      <c r="AF1080" s="160"/>
      <c r="AG1080" s="160"/>
      <c r="AH1080" s="953"/>
      <c r="AI1080" s="954"/>
      <c r="AJ1080" s="954"/>
      <c r="AK1080" s="954"/>
      <c r="AL1080" s="954"/>
      <c r="AM1080" s="954"/>
      <c r="AN1080" s="954"/>
      <c r="AO1080" s="955"/>
    </row>
    <row r="1081" spans="2:41" ht="3.6" customHeight="1" outlineLevel="1" x14ac:dyDescent="0.45">
      <c r="B1081" s="167"/>
      <c r="J1081" s="167"/>
      <c r="N1081" s="167"/>
      <c r="Q1081" s="166"/>
      <c r="R1081" s="172"/>
      <c r="S1081" s="172"/>
      <c r="T1081" s="172"/>
      <c r="U1081" s="172"/>
      <c r="V1081" s="944"/>
      <c r="W1081" s="956"/>
      <c r="X1081" s="956"/>
      <c r="Y1081" s="956"/>
      <c r="Z1081" s="956"/>
      <c r="AA1081" s="956"/>
      <c r="AB1081" s="956"/>
      <c r="AC1081" s="956"/>
      <c r="AD1081" s="956"/>
      <c r="AE1081" s="956"/>
      <c r="AF1081" s="956"/>
      <c r="AG1081" s="956"/>
      <c r="AH1081" s="956"/>
      <c r="AI1081" s="956"/>
      <c r="AJ1081" s="956"/>
      <c r="AK1081" s="956"/>
      <c r="AL1081" s="956"/>
      <c r="AM1081" s="956"/>
      <c r="AN1081" s="956"/>
      <c r="AO1081" s="957"/>
    </row>
    <row r="1082" spans="2:41" ht="13.35" customHeight="1" outlineLevel="1" x14ac:dyDescent="0.45">
      <c r="B1082" s="167"/>
      <c r="J1082" s="167"/>
      <c r="N1082" s="167" t="s">
        <v>693</v>
      </c>
      <c r="Q1082" s="166"/>
      <c r="R1082" s="115" t="s">
        <v>692</v>
      </c>
      <c r="V1082" s="945"/>
      <c r="W1082" s="958"/>
      <c r="X1082" s="958"/>
      <c r="Y1082" s="958"/>
      <c r="Z1082" s="958"/>
      <c r="AA1082" s="958"/>
      <c r="AB1082" s="958"/>
      <c r="AC1082" s="958"/>
      <c r="AD1082" s="958"/>
      <c r="AE1082" s="958"/>
      <c r="AF1082" s="958"/>
      <c r="AG1082" s="958"/>
      <c r="AH1082" s="958"/>
      <c r="AI1082" s="958"/>
      <c r="AJ1082" s="958"/>
      <c r="AK1082" s="958"/>
      <c r="AL1082" s="958"/>
      <c r="AM1082" s="958"/>
      <c r="AN1082" s="958"/>
      <c r="AO1082" s="959"/>
    </row>
    <row r="1083" spans="2:41" ht="3.6" customHeight="1" outlineLevel="1" x14ac:dyDescent="0.45">
      <c r="B1083" s="167"/>
      <c r="J1083" s="167"/>
      <c r="N1083" s="167"/>
      <c r="Q1083" s="166"/>
      <c r="V1083" s="946"/>
      <c r="W1083" s="960"/>
      <c r="X1083" s="960"/>
      <c r="Y1083" s="960"/>
      <c r="Z1083" s="960"/>
      <c r="AA1083" s="960"/>
      <c r="AB1083" s="960"/>
      <c r="AC1083" s="960"/>
      <c r="AD1083" s="960"/>
      <c r="AE1083" s="960"/>
      <c r="AF1083" s="960"/>
      <c r="AG1083" s="960"/>
      <c r="AH1083" s="960"/>
      <c r="AI1083" s="960"/>
      <c r="AJ1083" s="960"/>
      <c r="AK1083" s="960"/>
      <c r="AL1083" s="960"/>
      <c r="AM1083" s="960"/>
      <c r="AN1083" s="960"/>
      <c r="AO1083" s="961"/>
    </row>
    <row r="1084" spans="2:41" ht="3.6" customHeight="1" outlineLevel="1" x14ac:dyDescent="0.45">
      <c r="B1084" s="167"/>
      <c r="J1084" s="167"/>
      <c r="N1084" s="167"/>
      <c r="R1084" s="173"/>
      <c r="S1084" s="172"/>
      <c r="T1084" s="172"/>
      <c r="U1084" s="171"/>
      <c r="X1084" s="166"/>
      <c r="Y1084" s="925"/>
      <c r="Z1084" s="926"/>
      <c r="AA1084" s="927"/>
      <c r="AB1084" s="171"/>
      <c r="AC1084" s="925"/>
      <c r="AD1084" s="926"/>
      <c r="AE1084" s="927"/>
      <c r="AF1084" s="167"/>
      <c r="AH1084" s="166"/>
      <c r="AI1084" s="925"/>
      <c r="AJ1084" s="926"/>
      <c r="AK1084" s="926"/>
      <c r="AL1084" s="926"/>
      <c r="AM1084" s="926"/>
      <c r="AN1084" s="926"/>
      <c r="AO1084" s="927"/>
    </row>
    <row r="1085" spans="2:41" ht="13.35" customHeight="1" outlineLevel="1" x14ac:dyDescent="0.45">
      <c r="B1085" s="167"/>
      <c r="J1085" s="167"/>
      <c r="N1085" s="167"/>
      <c r="R1085" s="167"/>
      <c r="U1085" s="166"/>
      <c r="V1085" s="115" t="s">
        <v>612</v>
      </c>
      <c r="X1085" s="166"/>
      <c r="Y1085" s="928"/>
      <c r="Z1085" s="929"/>
      <c r="AA1085" s="930"/>
      <c r="AB1085" s="555" t="s">
        <v>611</v>
      </c>
      <c r="AC1085" s="928"/>
      <c r="AD1085" s="929"/>
      <c r="AE1085" s="930"/>
      <c r="AF1085" s="167" t="s">
        <v>610</v>
      </c>
      <c r="AH1085" s="166"/>
      <c r="AI1085" s="928"/>
      <c r="AJ1085" s="929"/>
      <c r="AK1085" s="929"/>
      <c r="AL1085" s="929"/>
      <c r="AM1085" s="929"/>
      <c r="AN1085" s="929"/>
      <c r="AO1085" s="930"/>
    </row>
    <row r="1086" spans="2:41" ht="3.6" customHeight="1" outlineLevel="1" x14ac:dyDescent="0.45">
      <c r="B1086" s="167"/>
      <c r="J1086" s="167"/>
      <c r="N1086" s="167"/>
      <c r="R1086" s="167"/>
      <c r="U1086" s="166"/>
      <c r="V1086" s="160"/>
      <c r="W1086" s="160"/>
      <c r="X1086" s="159"/>
      <c r="Y1086" s="931"/>
      <c r="Z1086" s="932"/>
      <c r="AA1086" s="933"/>
      <c r="AB1086" s="159"/>
      <c r="AC1086" s="931"/>
      <c r="AD1086" s="932"/>
      <c r="AE1086" s="933"/>
      <c r="AF1086" s="161"/>
      <c r="AG1086" s="160"/>
      <c r="AH1086" s="159"/>
      <c r="AI1086" s="931"/>
      <c r="AJ1086" s="932"/>
      <c r="AK1086" s="932"/>
      <c r="AL1086" s="932"/>
      <c r="AM1086" s="932"/>
      <c r="AN1086" s="932"/>
      <c r="AO1086" s="933"/>
    </row>
    <row r="1087" spans="2:41" ht="3.6" customHeight="1" outlineLevel="1" x14ac:dyDescent="0.45">
      <c r="B1087" s="167"/>
      <c r="J1087" s="167"/>
      <c r="N1087" s="167"/>
      <c r="R1087" s="167"/>
      <c r="U1087" s="166"/>
      <c r="V1087" s="172"/>
      <c r="W1087" s="172"/>
      <c r="X1087" s="171"/>
      <c r="Y1087" s="925"/>
      <c r="Z1087" s="926"/>
      <c r="AA1087" s="926"/>
      <c r="AB1087" s="926"/>
      <c r="AC1087" s="926"/>
      <c r="AD1087" s="926"/>
      <c r="AE1087" s="927"/>
      <c r="AF1087" s="173"/>
      <c r="AG1087" s="172"/>
      <c r="AH1087" s="171"/>
      <c r="AI1087" s="925"/>
      <c r="AJ1087" s="926"/>
      <c r="AK1087" s="926"/>
      <c r="AL1087" s="926"/>
      <c r="AM1087" s="926"/>
      <c r="AN1087" s="926"/>
      <c r="AO1087" s="927"/>
    </row>
    <row r="1088" spans="2:41" ht="13.35" customHeight="1" outlineLevel="1" x14ac:dyDescent="0.45">
      <c r="B1088" s="167"/>
      <c r="J1088" s="167"/>
      <c r="N1088" s="167"/>
      <c r="R1088" s="167" t="s">
        <v>691</v>
      </c>
      <c r="U1088" s="166"/>
      <c r="V1088" s="115" t="s">
        <v>609</v>
      </c>
      <c r="X1088" s="166"/>
      <c r="Y1088" s="928"/>
      <c r="Z1088" s="929"/>
      <c r="AA1088" s="929"/>
      <c r="AB1088" s="929"/>
      <c r="AC1088" s="929"/>
      <c r="AD1088" s="929"/>
      <c r="AE1088" s="930"/>
      <c r="AF1088" s="167" t="s">
        <v>8536</v>
      </c>
      <c r="AH1088" s="166"/>
      <c r="AI1088" s="928"/>
      <c r="AJ1088" s="929"/>
      <c r="AK1088" s="929"/>
      <c r="AL1088" s="929"/>
      <c r="AM1088" s="929"/>
      <c r="AN1088" s="929"/>
      <c r="AO1088" s="930"/>
    </row>
    <row r="1089" spans="2:41" ht="3.6" customHeight="1" outlineLevel="1" x14ac:dyDescent="0.45">
      <c r="B1089" s="167"/>
      <c r="J1089" s="167"/>
      <c r="N1089" s="167"/>
      <c r="R1089" s="167"/>
      <c r="U1089" s="166"/>
      <c r="V1089" s="160"/>
      <c r="W1089" s="160"/>
      <c r="X1089" s="159"/>
      <c r="Y1089" s="931"/>
      <c r="Z1089" s="932"/>
      <c r="AA1089" s="932"/>
      <c r="AB1089" s="932"/>
      <c r="AC1089" s="932"/>
      <c r="AD1089" s="932"/>
      <c r="AE1089" s="933"/>
      <c r="AF1089" s="161"/>
      <c r="AG1089" s="160"/>
      <c r="AH1089" s="159"/>
      <c r="AI1089" s="931"/>
      <c r="AJ1089" s="932"/>
      <c r="AK1089" s="932"/>
      <c r="AL1089" s="932"/>
      <c r="AM1089" s="932"/>
      <c r="AN1089" s="932"/>
      <c r="AO1089" s="933"/>
    </row>
    <row r="1090" spans="2:41" ht="3.6" customHeight="1" outlineLevel="1" x14ac:dyDescent="0.45">
      <c r="B1090" s="167"/>
      <c r="J1090" s="167"/>
      <c r="N1090" s="167"/>
      <c r="R1090" s="167"/>
      <c r="U1090" s="166"/>
      <c r="V1090" s="172"/>
      <c r="W1090" s="172"/>
      <c r="X1090" s="171"/>
      <c r="Y1090" s="925"/>
      <c r="Z1090" s="926"/>
      <c r="AA1090" s="926"/>
      <c r="AB1090" s="926"/>
      <c r="AC1090" s="926"/>
      <c r="AD1090" s="926"/>
      <c r="AE1090" s="927"/>
      <c r="AF1090" s="173"/>
      <c r="AG1090" s="172"/>
      <c r="AH1090" s="171"/>
      <c r="AI1090" s="925"/>
      <c r="AJ1090" s="926"/>
      <c r="AK1090" s="926"/>
      <c r="AL1090" s="926"/>
      <c r="AM1090" s="926"/>
      <c r="AN1090" s="926"/>
      <c r="AO1090" s="927"/>
    </row>
    <row r="1091" spans="2:41" ht="13.35" customHeight="1" outlineLevel="1" x14ac:dyDescent="0.45">
      <c r="B1091" s="167"/>
      <c r="J1091" s="167"/>
      <c r="N1091" s="167"/>
      <c r="R1091" s="167"/>
      <c r="U1091" s="166"/>
      <c r="V1091" s="115" t="s">
        <v>608</v>
      </c>
      <c r="X1091" s="166"/>
      <c r="Y1091" s="928"/>
      <c r="Z1091" s="929"/>
      <c r="AA1091" s="929"/>
      <c r="AB1091" s="929"/>
      <c r="AC1091" s="929"/>
      <c r="AD1091" s="929"/>
      <c r="AE1091" s="930"/>
      <c r="AF1091" s="167" t="s">
        <v>607</v>
      </c>
      <c r="AH1091" s="166"/>
      <c r="AI1091" s="928"/>
      <c r="AJ1091" s="929"/>
      <c r="AK1091" s="929"/>
      <c r="AL1091" s="929"/>
      <c r="AM1091" s="929"/>
      <c r="AN1091" s="929"/>
      <c r="AO1091" s="930"/>
    </row>
    <row r="1092" spans="2:41" ht="3.6" customHeight="1" outlineLevel="1" x14ac:dyDescent="0.45">
      <c r="B1092" s="167"/>
      <c r="J1092" s="161"/>
      <c r="K1092" s="160"/>
      <c r="L1092" s="160"/>
      <c r="M1092" s="160"/>
      <c r="N1092" s="161"/>
      <c r="O1092" s="160"/>
      <c r="P1092" s="160"/>
      <c r="Q1092" s="160"/>
      <c r="R1092" s="161"/>
      <c r="S1092" s="160"/>
      <c r="T1092" s="160"/>
      <c r="U1092" s="159"/>
      <c r="V1092" s="160"/>
      <c r="W1092" s="160"/>
      <c r="X1092" s="159"/>
      <c r="Y1092" s="931"/>
      <c r="Z1092" s="932"/>
      <c r="AA1092" s="932"/>
      <c r="AB1092" s="932"/>
      <c r="AC1092" s="932"/>
      <c r="AD1092" s="932"/>
      <c r="AE1092" s="933"/>
      <c r="AF1092" s="161"/>
      <c r="AG1092" s="160"/>
      <c r="AH1092" s="159"/>
      <c r="AI1092" s="931"/>
      <c r="AJ1092" s="932"/>
      <c r="AK1092" s="932"/>
      <c r="AL1092" s="932"/>
      <c r="AM1092" s="932"/>
      <c r="AN1092" s="932"/>
      <c r="AO1092" s="933"/>
    </row>
    <row r="1093" spans="2:41" ht="3.6" customHeight="1" outlineLevel="1" x14ac:dyDescent="0.45">
      <c r="B1093" s="167"/>
      <c r="J1093" s="173"/>
      <c r="K1093" s="172"/>
      <c r="L1093" s="172"/>
      <c r="M1093" s="171"/>
      <c r="N1093" s="173"/>
      <c r="O1093" s="172"/>
      <c r="P1093" s="172"/>
      <c r="Q1093" s="171"/>
      <c r="R1093" s="173"/>
      <c r="S1093" s="172"/>
      <c r="T1093" s="172"/>
      <c r="U1093" s="172"/>
      <c r="V1093" s="172"/>
      <c r="W1093" s="172"/>
      <c r="X1093" s="172"/>
      <c r="Y1093" s="172"/>
      <c r="Z1093" s="172"/>
      <c r="AA1093" s="171"/>
      <c r="AB1093" s="173"/>
      <c r="AC1093" s="172"/>
      <c r="AD1093" s="172"/>
      <c r="AE1093" s="171"/>
      <c r="AF1093" s="172"/>
      <c r="AG1093" s="172"/>
      <c r="AH1093" s="172"/>
      <c r="AI1093" s="172"/>
      <c r="AJ1093" s="172"/>
      <c r="AK1093" s="172"/>
      <c r="AL1093" s="172"/>
      <c r="AM1093" s="172"/>
      <c r="AN1093" s="172"/>
      <c r="AO1093" s="171"/>
    </row>
    <row r="1094" spans="2:41" ht="13.35" customHeight="1" outlineLevel="1" x14ac:dyDescent="0.45">
      <c r="B1094" s="167"/>
      <c r="J1094" s="167"/>
      <c r="M1094" s="166"/>
      <c r="N1094" s="167" t="s">
        <v>717</v>
      </c>
      <c r="Q1094" s="166"/>
      <c r="R1094" s="167"/>
      <c r="S1094" s="917" t="str">
        <f>IF(変更_3!J131&lt;&gt;"",コードマスタ!C4,"")</f>
        <v/>
      </c>
      <c r="T1094" s="943"/>
      <c r="U1094" s="943"/>
      <c r="V1094" s="943"/>
      <c r="W1094" s="943"/>
      <c r="X1094" s="943"/>
      <c r="Y1094" s="943"/>
      <c r="Z1094" s="943"/>
      <c r="AA1094" s="918"/>
      <c r="AB1094" s="167" t="s">
        <v>615</v>
      </c>
      <c r="AE1094" s="166"/>
      <c r="AF1094" s="167"/>
      <c r="AG1094" s="917" t="str">
        <f>IF(変更_3!J139="☑",コードマスタ!D3,IF(OR(変更_3!O139="☑",変更_3!U139="☑"),コードマスタ!D4,""))</f>
        <v/>
      </c>
      <c r="AH1094" s="943"/>
      <c r="AI1094" s="943"/>
      <c r="AJ1094" s="943"/>
      <c r="AK1094" s="943"/>
      <c r="AL1094" s="943"/>
      <c r="AM1094" s="943"/>
      <c r="AN1094" s="943"/>
      <c r="AO1094" s="918"/>
    </row>
    <row r="1095" spans="2:41" ht="3.6" customHeight="1" outlineLevel="1" x14ac:dyDescent="0.45">
      <c r="B1095" s="167"/>
      <c r="J1095" s="167"/>
      <c r="M1095" s="166"/>
      <c r="N1095" s="161"/>
      <c r="O1095" s="160"/>
      <c r="P1095" s="160"/>
      <c r="Q1095" s="159"/>
      <c r="R1095" s="161"/>
      <c r="S1095" s="160"/>
      <c r="T1095" s="160"/>
      <c r="U1095" s="160"/>
      <c r="V1095" s="160"/>
      <c r="W1095" s="160"/>
      <c r="X1095" s="160"/>
      <c r="Y1095" s="160"/>
      <c r="Z1095" s="160"/>
      <c r="AA1095" s="159"/>
      <c r="AB1095" s="161"/>
      <c r="AC1095" s="160"/>
      <c r="AD1095" s="160"/>
      <c r="AE1095" s="159"/>
      <c r="AF1095" s="160"/>
      <c r="AG1095" s="160"/>
      <c r="AH1095" s="160"/>
      <c r="AI1095" s="160"/>
      <c r="AJ1095" s="160"/>
      <c r="AK1095" s="160"/>
      <c r="AL1095" s="160"/>
      <c r="AM1095" s="160"/>
      <c r="AN1095" s="160"/>
      <c r="AO1095" s="159"/>
    </row>
    <row r="1096" spans="2:41" ht="3.6" customHeight="1" outlineLevel="1" x14ac:dyDescent="0.45">
      <c r="B1096" s="167"/>
      <c r="J1096" s="167"/>
      <c r="M1096" s="166"/>
      <c r="N1096" s="173"/>
      <c r="O1096" s="172"/>
      <c r="P1096" s="172"/>
      <c r="Q1096" s="171"/>
      <c r="R1096" s="173"/>
      <c r="S1096" s="172"/>
      <c r="T1096" s="172"/>
      <c r="U1096" s="172"/>
      <c r="V1096" s="172"/>
      <c r="W1096" s="172"/>
      <c r="X1096" s="172"/>
      <c r="Y1096" s="172"/>
      <c r="Z1096" s="172"/>
      <c r="AA1096" s="171"/>
      <c r="AB1096" s="173"/>
      <c r="AC1096" s="172"/>
      <c r="AD1096" s="172"/>
      <c r="AE1096" s="171"/>
      <c r="AF1096" s="173"/>
      <c r="AG1096" s="172"/>
      <c r="AH1096" s="172"/>
      <c r="AI1096" s="172"/>
      <c r="AJ1096" s="172"/>
      <c r="AK1096" s="172"/>
      <c r="AL1096" s="172"/>
      <c r="AM1096" s="172"/>
      <c r="AN1096" s="172"/>
      <c r="AO1096" s="171"/>
    </row>
    <row r="1097" spans="2:41" ht="13.35" customHeight="1" outlineLevel="1" x14ac:dyDescent="0.45">
      <c r="B1097" s="167"/>
      <c r="J1097" s="167"/>
      <c r="M1097" s="166"/>
      <c r="N1097" s="167" t="s">
        <v>716</v>
      </c>
      <c r="Q1097" s="166"/>
      <c r="R1097" s="167"/>
      <c r="S1097" s="919"/>
      <c r="T1097" s="921"/>
      <c r="V1097" s="190"/>
      <c r="W1097" s="115" t="s">
        <v>76</v>
      </c>
      <c r="X1097" s="190"/>
      <c r="Y1097" s="115" t="s">
        <v>77</v>
      </c>
      <c r="Z1097" s="190"/>
      <c r="AA1097" s="166" t="s">
        <v>78</v>
      </c>
      <c r="AB1097" s="167" t="s">
        <v>715</v>
      </c>
      <c r="AE1097" s="166"/>
      <c r="AF1097" s="167"/>
      <c r="AG1097" s="919"/>
      <c r="AH1097" s="921"/>
      <c r="AJ1097" s="190"/>
      <c r="AK1097" s="115" t="s">
        <v>76</v>
      </c>
      <c r="AL1097" s="190"/>
      <c r="AM1097" s="115" t="s">
        <v>77</v>
      </c>
      <c r="AN1097" s="190"/>
      <c r="AO1097" s="166" t="s">
        <v>78</v>
      </c>
    </row>
    <row r="1098" spans="2:41" ht="3.6" customHeight="1" outlineLevel="1" x14ac:dyDescent="0.45">
      <c r="B1098" s="167"/>
      <c r="J1098" s="167"/>
      <c r="M1098" s="166"/>
      <c r="N1098" s="161"/>
      <c r="O1098" s="160"/>
      <c r="P1098" s="160"/>
      <c r="Q1098" s="159"/>
      <c r="R1098" s="161"/>
      <c r="S1098" s="160"/>
      <c r="T1098" s="160"/>
      <c r="U1098" s="160"/>
      <c r="V1098" s="160"/>
      <c r="W1098" s="160"/>
      <c r="X1098" s="160"/>
      <c r="Y1098" s="160"/>
      <c r="Z1098" s="160"/>
      <c r="AA1098" s="159"/>
      <c r="AB1098" s="161"/>
      <c r="AC1098" s="160"/>
      <c r="AD1098" s="160"/>
      <c r="AE1098" s="159"/>
      <c r="AF1098" s="161"/>
      <c r="AG1098" s="160"/>
      <c r="AH1098" s="160"/>
      <c r="AI1098" s="160"/>
      <c r="AJ1098" s="160"/>
      <c r="AK1098" s="160"/>
      <c r="AL1098" s="160"/>
      <c r="AM1098" s="160"/>
      <c r="AN1098" s="160"/>
      <c r="AO1098" s="159"/>
    </row>
    <row r="1099" spans="2:41" ht="3.6" customHeight="1" outlineLevel="1" x14ac:dyDescent="0.45">
      <c r="B1099" s="167"/>
      <c r="J1099" s="167"/>
      <c r="M1099" s="166"/>
      <c r="N1099" s="173"/>
      <c r="O1099" s="172"/>
      <c r="P1099" s="172"/>
      <c r="Q1099" s="171"/>
      <c r="R1099" s="922" t="str">
        <f>IF(変更_3!J131&lt;&gt;"",変更_3!J131,"")</f>
        <v/>
      </c>
      <c r="S1099" s="923"/>
      <c r="T1099" s="923"/>
      <c r="U1099" s="923"/>
      <c r="V1099" s="923"/>
      <c r="W1099" s="923"/>
      <c r="X1099" s="923"/>
      <c r="Y1099" s="923"/>
      <c r="Z1099" s="923"/>
      <c r="AA1099" s="923"/>
      <c r="AB1099" s="923"/>
      <c r="AC1099" s="923"/>
      <c r="AD1099" s="923"/>
      <c r="AE1099" s="923"/>
      <c r="AF1099" s="923"/>
      <c r="AG1099" s="923"/>
      <c r="AH1099" s="923"/>
      <c r="AI1099" s="923"/>
      <c r="AJ1099" s="924"/>
      <c r="AK1099" s="172"/>
      <c r="AL1099" s="172"/>
      <c r="AM1099" s="172"/>
      <c r="AN1099" s="172"/>
      <c r="AO1099" s="171"/>
    </row>
    <row r="1100" spans="2:41" ht="13.35" customHeight="1" outlineLevel="1" x14ac:dyDescent="0.45">
      <c r="B1100" s="167"/>
      <c r="J1100" s="167"/>
      <c r="M1100" s="166"/>
      <c r="N1100" s="167" t="s">
        <v>50</v>
      </c>
      <c r="Q1100" s="166"/>
      <c r="R1100" s="911"/>
      <c r="S1100" s="912"/>
      <c r="T1100" s="912"/>
      <c r="U1100" s="912"/>
      <c r="V1100" s="912"/>
      <c r="W1100" s="912"/>
      <c r="X1100" s="912"/>
      <c r="Y1100" s="912"/>
      <c r="Z1100" s="912"/>
      <c r="AA1100" s="912"/>
      <c r="AB1100" s="912"/>
      <c r="AC1100" s="912"/>
      <c r="AD1100" s="912"/>
      <c r="AE1100" s="912"/>
      <c r="AF1100" s="912"/>
      <c r="AG1100" s="912"/>
      <c r="AH1100" s="912"/>
      <c r="AI1100" s="912"/>
      <c r="AJ1100" s="913"/>
      <c r="AL1100" s="189" t="s">
        <v>651</v>
      </c>
      <c r="AM1100" s="115" t="s">
        <v>714</v>
      </c>
      <c r="AO1100" s="166"/>
    </row>
    <row r="1101" spans="2:41" ht="3.6" customHeight="1" outlineLevel="1" x14ac:dyDescent="0.45">
      <c r="B1101" s="167"/>
      <c r="J1101" s="167"/>
      <c r="M1101" s="166"/>
      <c r="N1101" s="161"/>
      <c r="O1101" s="160"/>
      <c r="P1101" s="160"/>
      <c r="Q1101" s="159"/>
      <c r="R1101" s="914"/>
      <c r="S1101" s="915"/>
      <c r="T1101" s="915"/>
      <c r="U1101" s="915"/>
      <c r="V1101" s="915"/>
      <c r="W1101" s="915"/>
      <c r="X1101" s="915"/>
      <c r="Y1101" s="915"/>
      <c r="Z1101" s="915"/>
      <c r="AA1101" s="915"/>
      <c r="AB1101" s="915"/>
      <c r="AC1101" s="915"/>
      <c r="AD1101" s="915"/>
      <c r="AE1101" s="915"/>
      <c r="AF1101" s="915"/>
      <c r="AG1101" s="915"/>
      <c r="AH1101" s="915"/>
      <c r="AI1101" s="915"/>
      <c r="AJ1101" s="916"/>
      <c r="AK1101" s="160"/>
      <c r="AL1101" s="160"/>
      <c r="AM1101" s="160"/>
      <c r="AN1101" s="160"/>
      <c r="AO1101" s="159"/>
    </row>
    <row r="1102" spans="2:41" ht="3.6" customHeight="1" outlineLevel="1" x14ac:dyDescent="0.45">
      <c r="B1102" s="167"/>
      <c r="J1102" s="167"/>
      <c r="M1102" s="166"/>
      <c r="N1102" s="173"/>
      <c r="O1102" s="172"/>
      <c r="P1102" s="172"/>
      <c r="Q1102" s="171"/>
      <c r="R1102" s="922" t="str">
        <f>ASC(PHONETIC(変更_3!J130))</f>
        <v/>
      </c>
      <c r="S1102" s="923"/>
      <c r="T1102" s="923"/>
      <c r="U1102" s="923"/>
      <c r="V1102" s="923"/>
      <c r="W1102" s="923"/>
      <c r="X1102" s="923"/>
      <c r="Y1102" s="923"/>
      <c r="Z1102" s="923"/>
      <c r="AA1102" s="923"/>
      <c r="AB1102" s="923"/>
      <c r="AC1102" s="923"/>
      <c r="AD1102" s="923"/>
      <c r="AE1102" s="923"/>
      <c r="AF1102" s="923"/>
      <c r="AG1102" s="923"/>
      <c r="AH1102" s="923"/>
      <c r="AI1102" s="923"/>
      <c r="AJ1102" s="923"/>
      <c r="AK1102" s="923"/>
      <c r="AL1102" s="923"/>
      <c r="AM1102" s="923"/>
      <c r="AN1102" s="923"/>
      <c r="AO1102" s="924"/>
    </row>
    <row r="1103" spans="2:41" ht="13.35" customHeight="1" outlineLevel="1" x14ac:dyDescent="0.45">
      <c r="B1103" s="167"/>
      <c r="J1103" s="167"/>
      <c r="M1103" s="166"/>
      <c r="N1103" s="167" t="s">
        <v>713</v>
      </c>
      <c r="Q1103" s="166"/>
      <c r="R1103" s="911"/>
      <c r="S1103" s="912"/>
      <c r="T1103" s="912"/>
      <c r="U1103" s="912"/>
      <c r="V1103" s="912"/>
      <c r="W1103" s="912"/>
      <c r="X1103" s="912"/>
      <c r="Y1103" s="912"/>
      <c r="Z1103" s="912"/>
      <c r="AA1103" s="912"/>
      <c r="AB1103" s="912"/>
      <c r="AC1103" s="912"/>
      <c r="AD1103" s="912"/>
      <c r="AE1103" s="912"/>
      <c r="AF1103" s="912"/>
      <c r="AG1103" s="912"/>
      <c r="AH1103" s="912"/>
      <c r="AI1103" s="912"/>
      <c r="AJ1103" s="912"/>
      <c r="AK1103" s="912"/>
      <c r="AL1103" s="912"/>
      <c r="AM1103" s="912"/>
      <c r="AN1103" s="912"/>
      <c r="AO1103" s="913"/>
    </row>
    <row r="1104" spans="2:41" ht="3.6" customHeight="1" outlineLevel="1" x14ac:dyDescent="0.45">
      <c r="B1104" s="167"/>
      <c r="J1104" s="167"/>
      <c r="M1104" s="166"/>
      <c r="N1104" s="167"/>
      <c r="Q1104" s="166"/>
      <c r="R1104" s="914"/>
      <c r="S1104" s="915"/>
      <c r="T1104" s="915"/>
      <c r="U1104" s="915"/>
      <c r="V1104" s="915"/>
      <c r="W1104" s="915"/>
      <c r="X1104" s="915"/>
      <c r="Y1104" s="915"/>
      <c r="Z1104" s="915"/>
      <c r="AA1104" s="915"/>
      <c r="AB1104" s="915"/>
      <c r="AC1104" s="915"/>
      <c r="AD1104" s="915"/>
      <c r="AE1104" s="915"/>
      <c r="AF1104" s="915"/>
      <c r="AG1104" s="915"/>
      <c r="AH1104" s="915"/>
      <c r="AI1104" s="915"/>
      <c r="AJ1104" s="915"/>
      <c r="AK1104" s="915"/>
      <c r="AL1104" s="915"/>
      <c r="AM1104" s="915"/>
      <c r="AN1104" s="915"/>
      <c r="AO1104" s="916"/>
    </row>
    <row r="1105" spans="2:41" ht="3.6" customHeight="1" outlineLevel="1" x14ac:dyDescent="0.45">
      <c r="B1105" s="167"/>
      <c r="J1105" s="167"/>
      <c r="N1105" s="173"/>
      <c r="O1105" s="172"/>
      <c r="P1105" s="172"/>
      <c r="Q1105" s="171"/>
      <c r="U1105" s="934" t="str">
        <f>ASC(変更_3!M132)</f>
        <v/>
      </c>
      <c r="V1105" s="935"/>
      <c r="W1105" s="935"/>
      <c r="X1105" s="962"/>
      <c r="Y1105" s="172"/>
      <c r="Z1105" s="965" t="str">
        <f>ASC(変更_3!P132)</f>
        <v/>
      </c>
      <c r="AA1105" s="935"/>
      <c r="AB1105" s="935"/>
      <c r="AC1105" s="936"/>
      <c r="AG1105" s="922" t="str">
        <f>IF(変更_3!M133&lt;&gt;"",変更_3!M133,"")</f>
        <v/>
      </c>
      <c r="AH1105" s="923"/>
      <c r="AI1105" s="923"/>
      <c r="AJ1105" s="923"/>
      <c r="AK1105" s="923"/>
      <c r="AL1105" s="923"/>
      <c r="AM1105" s="923"/>
      <c r="AN1105" s="923"/>
      <c r="AO1105" s="924"/>
    </row>
    <row r="1106" spans="2:41" ht="13.35" customHeight="1" outlineLevel="1" x14ac:dyDescent="0.45">
      <c r="B1106" s="167"/>
      <c r="J1106" s="167"/>
      <c r="N1106" s="167"/>
      <c r="Q1106" s="166"/>
      <c r="R1106" s="115" t="s">
        <v>612</v>
      </c>
      <c r="U1106" s="937"/>
      <c r="V1106" s="938"/>
      <c r="W1106" s="938"/>
      <c r="X1106" s="963"/>
      <c r="Y1106" s="179" t="s">
        <v>611</v>
      </c>
      <c r="Z1106" s="966"/>
      <c r="AA1106" s="938"/>
      <c r="AB1106" s="938"/>
      <c r="AC1106" s="939"/>
      <c r="AD1106" s="115" t="s">
        <v>610</v>
      </c>
      <c r="AG1106" s="911"/>
      <c r="AH1106" s="912"/>
      <c r="AI1106" s="912"/>
      <c r="AJ1106" s="912"/>
      <c r="AK1106" s="912"/>
      <c r="AL1106" s="912"/>
      <c r="AM1106" s="912"/>
      <c r="AN1106" s="912"/>
      <c r="AO1106" s="913"/>
    </row>
    <row r="1107" spans="2:41" ht="3.6" customHeight="1" outlineLevel="1" x14ac:dyDescent="0.45">
      <c r="B1107" s="167"/>
      <c r="J1107" s="167"/>
      <c r="N1107" s="167"/>
      <c r="Q1107" s="166"/>
      <c r="R1107" s="160"/>
      <c r="S1107" s="160"/>
      <c r="T1107" s="160"/>
      <c r="U1107" s="940"/>
      <c r="V1107" s="941"/>
      <c r="W1107" s="941"/>
      <c r="X1107" s="964"/>
      <c r="Y1107" s="160"/>
      <c r="Z1107" s="967"/>
      <c r="AA1107" s="941"/>
      <c r="AB1107" s="941"/>
      <c r="AC1107" s="942"/>
      <c r="AD1107" s="160"/>
      <c r="AE1107" s="160"/>
      <c r="AF1107" s="160"/>
      <c r="AG1107" s="914"/>
      <c r="AH1107" s="915"/>
      <c r="AI1107" s="915"/>
      <c r="AJ1107" s="915"/>
      <c r="AK1107" s="915"/>
      <c r="AL1107" s="915"/>
      <c r="AM1107" s="915"/>
      <c r="AN1107" s="915"/>
      <c r="AO1107" s="916"/>
    </row>
    <row r="1108" spans="2:41" ht="3.6" customHeight="1" outlineLevel="1" x14ac:dyDescent="0.45">
      <c r="B1108" s="167"/>
      <c r="J1108" s="167"/>
      <c r="N1108" s="167"/>
      <c r="Q1108" s="166"/>
      <c r="R1108" s="172"/>
      <c r="S1108" s="172"/>
      <c r="T1108" s="171"/>
      <c r="U1108" s="922" t="str">
        <f>IF(変更_3!U133&lt;&gt;"",変更_3!U133,"")</f>
        <v/>
      </c>
      <c r="V1108" s="923"/>
      <c r="W1108" s="923"/>
      <c r="X1108" s="923"/>
      <c r="Y1108" s="923"/>
      <c r="Z1108" s="923"/>
      <c r="AA1108" s="923"/>
      <c r="AB1108" s="923"/>
      <c r="AC1108" s="924"/>
      <c r="AD1108" s="173"/>
      <c r="AE1108" s="172"/>
      <c r="AF1108" s="171"/>
      <c r="AG1108" s="922" t="str">
        <f>IF(変更_3!M134&lt;&gt;"",変更_3!M134,"")</f>
        <v/>
      </c>
      <c r="AH1108" s="923"/>
      <c r="AI1108" s="923"/>
      <c r="AJ1108" s="923"/>
      <c r="AK1108" s="923"/>
      <c r="AL1108" s="923"/>
      <c r="AM1108" s="923"/>
      <c r="AN1108" s="923"/>
      <c r="AO1108" s="924"/>
    </row>
    <row r="1109" spans="2:41" ht="13.35" customHeight="1" outlineLevel="1" x14ac:dyDescent="0.45">
      <c r="B1109" s="167"/>
      <c r="J1109" s="167" t="s">
        <v>752</v>
      </c>
      <c r="N1109" s="167" t="s">
        <v>48</v>
      </c>
      <c r="Q1109" s="166"/>
      <c r="R1109" s="115" t="s">
        <v>609</v>
      </c>
      <c r="T1109" s="166"/>
      <c r="U1109" s="911"/>
      <c r="V1109" s="912"/>
      <c r="W1109" s="912"/>
      <c r="X1109" s="912"/>
      <c r="Y1109" s="912"/>
      <c r="Z1109" s="912"/>
      <c r="AA1109" s="912"/>
      <c r="AB1109" s="912"/>
      <c r="AC1109" s="913"/>
      <c r="AD1109" s="167" t="s">
        <v>8536</v>
      </c>
      <c r="AF1109" s="166"/>
      <c r="AG1109" s="911"/>
      <c r="AH1109" s="912"/>
      <c r="AI1109" s="912"/>
      <c r="AJ1109" s="912"/>
      <c r="AK1109" s="912"/>
      <c r="AL1109" s="912"/>
      <c r="AM1109" s="912"/>
      <c r="AN1109" s="912"/>
      <c r="AO1109" s="913"/>
    </row>
    <row r="1110" spans="2:41" ht="3.6" customHeight="1" outlineLevel="1" x14ac:dyDescent="0.45">
      <c r="B1110" s="167"/>
      <c r="J1110" s="167"/>
      <c r="N1110" s="167"/>
      <c r="Q1110" s="166"/>
      <c r="R1110" s="160"/>
      <c r="S1110" s="160"/>
      <c r="T1110" s="159"/>
      <c r="U1110" s="914"/>
      <c r="V1110" s="915"/>
      <c r="W1110" s="915"/>
      <c r="X1110" s="915"/>
      <c r="Y1110" s="915"/>
      <c r="Z1110" s="915"/>
      <c r="AA1110" s="915"/>
      <c r="AB1110" s="915"/>
      <c r="AC1110" s="916"/>
      <c r="AD1110" s="161"/>
      <c r="AE1110" s="160"/>
      <c r="AF1110" s="159"/>
      <c r="AG1110" s="914"/>
      <c r="AH1110" s="915"/>
      <c r="AI1110" s="915"/>
      <c r="AJ1110" s="915"/>
      <c r="AK1110" s="915"/>
      <c r="AL1110" s="915"/>
      <c r="AM1110" s="915"/>
      <c r="AN1110" s="915"/>
      <c r="AO1110" s="916"/>
    </row>
    <row r="1111" spans="2:41" ht="3.6" customHeight="1" outlineLevel="1" x14ac:dyDescent="0.45">
      <c r="B1111" s="167"/>
      <c r="J1111" s="167"/>
      <c r="N1111" s="167"/>
      <c r="Q1111" s="166"/>
      <c r="R1111" s="172"/>
      <c r="S1111" s="172"/>
      <c r="T1111" s="171"/>
      <c r="U1111" s="922" t="str">
        <f>IF(変更_3!U134&lt;&gt;"",変更_3!U134,"")</f>
        <v/>
      </c>
      <c r="V1111" s="923"/>
      <c r="W1111" s="923"/>
      <c r="X1111" s="923"/>
      <c r="Y1111" s="923"/>
      <c r="Z1111" s="923"/>
      <c r="AA1111" s="923"/>
      <c r="AB1111" s="923"/>
      <c r="AC1111" s="924"/>
      <c r="AD1111" s="173"/>
      <c r="AE1111" s="172"/>
      <c r="AF1111" s="171"/>
      <c r="AG1111" s="922" t="str">
        <f>IF(変更_3!M135&lt;&gt;"",変更_3!M135,"")</f>
        <v/>
      </c>
      <c r="AH1111" s="923"/>
      <c r="AI1111" s="923"/>
      <c r="AJ1111" s="923"/>
      <c r="AK1111" s="923"/>
      <c r="AL1111" s="923"/>
      <c r="AM1111" s="923"/>
      <c r="AN1111" s="923"/>
      <c r="AO1111" s="924"/>
    </row>
    <row r="1112" spans="2:41" ht="13.35" customHeight="1" outlineLevel="1" x14ac:dyDescent="0.45">
      <c r="B1112" s="167"/>
      <c r="J1112" s="167"/>
      <c r="K1112" s="115" t="s">
        <v>718</v>
      </c>
      <c r="N1112" s="167"/>
      <c r="Q1112" s="166"/>
      <c r="R1112" s="115" t="s">
        <v>608</v>
      </c>
      <c r="T1112" s="166"/>
      <c r="U1112" s="911"/>
      <c r="V1112" s="912"/>
      <c r="W1112" s="912"/>
      <c r="X1112" s="912"/>
      <c r="Y1112" s="912"/>
      <c r="Z1112" s="912"/>
      <c r="AA1112" s="912"/>
      <c r="AB1112" s="912"/>
      <c r="AC1112" s="913"/>
      <c r="AD1112" s="167" t="s">
        <v>607</v>
      </c>
      <c r="AF1112" s="166"/>
      <c r="AG1112" s="911"/>
      <c r="AH1112" s="912"/>
      <c r="AI1112" s="912"/>
      <c r="AJ1112" s="912"/>
      <c r="AK1112" s="912"/>
      <c r="AL1112" s="912"/>
      <c r="AM1112" s="912"/>
      <c r="AN1112" s="912"/>
      <c r="AO1112" s="913"/>
    </row>
    <row r="1113" spans="2:41" ht="3.6" customHeight="1" outlineLevel="1" x14ac:dyDescent="0.45">
      <c r="B1113" s="167"/>
      <c r="J1113" s="167"/>
      <c r="N1113" s="161"/>
      <c r="O1113" s="160"/>
      <c r="P1113" s="160"/>
      <c r="Q1113" s="159"/>
      <c r="R1113" s="160"/>
      <c r="S1113" s="160"/>
      <c r="T1113" s="159"/>
      <c r="U1113" s="914"/>
      <c r="V1113" s="915"/>
      <c r="W1113" s="915"/>
      <c r="X1113" s="915"/>
      <c r="Y1113" s="915"/>
      <c r="Z1113" s="915"/>
      <c r="AA1113" s="915"/>
      <c r="AB1113" s="915"/>
      <c r="AC1113" s="916"/>
      <c r="AD1113" s="161"/>
      <c r="AE1113" s="160"/>
      <c r="AF1113" s="159"/>
      <c r="AG1113" s="914"/>
      <c r="AH1113" s="915"/>
      <c r="AI1113" s="915"/>
      <c r="AJ1113" s="915"/>
      <c r="AK1113" s="915"/>
      <c r="AL1113" s="915"/>
      <c r="AM1113" s="915"/>
      <c r="AN1113" s="915"/>
      <c r="AO1113" s="916"/>
    </row>
    <row r="1114" spans="2:41" ht="3.6" customHeight="1" outlineLevel="1" x14ac:dyDescent="0.45">
      <c r="B1114" s="167"/>
      <c r="J1114" s="167"/>
      <c r="M1114" s="166"/>
      <c r="N1114" s="167"/>
      <c r="Q1114" s="166"/>
      <c r="R1114" s="173"/>
      <c r="S1114" s="172"/>
      <c r="T1114" s="172"/>
      <c r="U1114" s="172"/>
      <c r="V1114" s="172"/>
      <c r="W1114" s="172"/>
      <c r="X1114" s="172"/>
      <c r="Y1114" s="172"/>
      <c r="Z1114" s="172"/>
      <c r="AA1114" s="172"/>
      <c r="AB1114" s="172"/>
      <c r="AC1114" s="172"/>
      <c r="AD1114" s="172"/>
      <c r="AE1114" s="172"/>
      <c r="AF1114" s="172"/>
      <c r="AG1114" s="172"/>
      <c r="AH1114" s="172"/>
      <c r="AI1114" s="172"/>
      <c r="AJ1114" s="172"/>
      <c r="AK1114" s="172"/>
      <c r="AL1114" s="172"/>
      <c r="AM1114" s="172"/>
      <c r="AN1114" s="172"/>
      <c r="AO1114" s="171"/>
    </row>
    <row r="1115" spans="2:41" ht="13.35" customHeight="1" outlineLevel="1" x14ac:dyDescent="0.45">
      <c r="B1115" s="167"/>
      <c r="J1115" s="167"/>
      <c r="M1115" s="166"/>
      <c r="N1115" s="167" t="s">
        <v>712</v>
      </c>
      <c r="Q1115" s="166"/>
      <c r="R1115" s="167"/>
      <c r="S1115" s="919"/>
      <c r="T1115" s="921"/>
      <c r="V1115" s="190"/>
      <c r="W1115" s="115" t="s">
        <v>76</v>
      </c>
      <c r="X1115" s="190"/>
      <c r="Y1115" s="115" t="s">
        <v>77</v>
      </c>
      <c r="Z1115" s="190"/>
      <c r="AA1115" s="115" t="s">
        <v>78</v>
      </c>
      <c r="AO1115" s="166"/>
    </row>
    <row r="1116" spans="2:41" ht="3.6" customHeight="1" outlineLevel="1" x14ac:dyDescent="0.45">
      <c r="B1116" s="167"/>
      <c r="J1116" s="167"/>
      <c r="M1116" s="166"/>
      <c r="N1116" s="167"/>
      <c r="Q1116" s="166"/>
      <c r="R1116" s="167"/>
      <c r="AO1116" s="166"/>
    </row>
    <row r="1117" spans="2:41" ht="3.6" customHeight="1" outlineLevel="1" x14ac:dyDescent="0.45">
      <c r="B1117" s="167"/>
      <c r="J1117" s="167"/>
      <c r="M1117" s="166"/>
      <c r="N1117" s="173"/>
      <c r="O1117" s="172"/>
      <c r="P1117" s="172"/>
      <c r="Q1117" s="172"/>
      <c r="R1117" s="984" t="str">
        <f>ASC(変更_3!J136)</f>
        <v/>
      </c>
      <c r="S1117" s="984" t="str">
        <f>ASC(変更_3!K136)</f>
        <v/>
      </c>
      <c r="T1117" s="172"/>
      <c r="U1117" s="984" t="str">
        <f>ASC(変更_3!M136)</f>
        <v/>
      </c>
      <c r="V1117" s="173"/>
      <c r="W1117" s="172"/>
      <c r="X1117" s="172"/>
      <c r="Y1117" s="172"/>
      <c r="Z1117" s="172"/>
      <c r="AA1117" s="171"/>
      <c r="AB1117" s="173"/>
      <c r="AC1117" s="172"/>
      <c r="AD1117" s="172"/>
      <c r="AE1117" s="172"/>
      <c r="AF1117" s="172"/>
      <c r="AG1117" s="171"/>
      <c r="AH1117" s="977"/>
      <c r="AI1117" s="980"/>
      <c r="AJ1117" s="172"/>
      <c r="AK1117" s="944"/>
      <c r="AL1117" s="173"/>
      <c r="AM1117" s="172"/>
      <c r="AN1117" s="172"/>
      <c r="AO1117" s="171"/>
    </row>
    <row r="1118" spans="2:41" ht="13.35" customHeight="1" outlineLevel="1" x14ac:dyDescent="0.45">
      <c r="B1118" s="167"/>
      <c r="J1118" s="167"/>
      <c r="M1118" s="166"/>
      <c r="N1118" s="167" t="s">
        <v>711</v>
      </c>
      <c r="R1118" s="985"/>
      <c r="S1118" s="985"/>
      <c r="T1118" s="115" t="s">
        <v>65</v>
      </c>
      <c r="U1118" s="985"/>
      <c r="V1118" s="167" t="s">
        <v>64</v>
      </c>
      <c r="AA1118" s="166"/>
      <c r="AB1118" s="167" t="s">
        <v>710</v>
      </c>
      <c r="AH1118" s="978"/>
      <c r="AI1118" s="981"/>
      <c r="AJ1118" s="115" t="s">
        <v>65</v>
      </c>
      <c r="AK1118" s="945"/>
      <c r="AL1118" s="167" t="s">
        <v>64</v>
      </c>
      <c r="AO1118" s="166"/>
    </row>
    <row r="1119" spans="2:41" ht="3.6" customHeight="1" outlineLevel="1" x14ac:dyDescent="0.45">
      <c r="B1119" s="167"/>
      <c r="J1119" s="167"/>
      <c r="M1119" s="166"/>
      <c r="N1119" s="167"/>
      <c r="R1119" s="986"/>
      <c r="S1119" s="986"/>
      <c r="T1119" s="160"/>
      <c r="U1119" s="986"/>
      <c r="V1119" s="161"/>
      <c r="W1119" s="160"/>
      <c r="X1119" s="160"/>
      <c r="Y1119" s="160"/>
      <c r="Z1119" s="160"/>
      <c r="AA1119" s="159"/>
      <c r="AB1119" s="161"/>
      <c r="AC1119" s="160"/>
      <c r="AD1119" s="160"/>
      <c r="AE1119" s="160"/>
      <c r="AF1119" s="160"/>
      <c r="AH1119" s="979"/>
      <c r="AI1119" s="982"/>
      <c r="AJ1119" s="160"/>
      <c r="AK1119" s="946"/>
      <c r="AL1119" s="161"/>
      <c r="AM1119" s="160"/>
      <c r="AN1119" s="160"/>
      <c r="AO1119" s="159"/>
    </row>
    <row r="1120" spans="2:41" ht="3.6" customHeight="1" outlineLevel="1" x14ac:dyDescent="0.45">
      <c r="B1120" s="167"/>
      <c r="J1120" s="167"/>
      <c r="M1120" s="166"/>
      <c r="N1120" s="173"/>
      <c r="O1120" s="172"/>
      <c r="P1120" s="172"/>
      <c r="Q1120" s="171"/>
      <c r="R1120" s="977"/>
      <c r="S1120" s="980"/>
      <c r="T1120" s="172"/>
      <c r="U1120" s="944"/>
      <c r="V1120" s="173"/>
      <c r="W1120" s="172"/>
      <c r="X1120" s="172"/>
      <c r="Y1120" s="172"/>
      <c r="Z1120" s="169"/>
      <c r="AA1120" s="174"/>
      <c r="AD1120" s="172"/>
      <c r="AE1120" s="172"/>
      <c r="AF1120" s="172"/>
      <c r="AG1120" s="175"/>
      <c r="AH1120" s="175"/>
      <c r="AI1120" s="175"/>
      <c r="AJ1120" s="175"/>
      <c r="AK1120" s="175"/>
      <c r="AL1120" s="172"/>
      <c r="AM1120" s="175"/>
      <c r="AN1120" s="175"/>
      <c r="AO1120" s="171"/>
    </row>
    <row r="1121" spans="2:41" ht="13.35" customHeight="1" outlineLevel="1" x14ac:dyDescent="0.45">
      <c r="B1121" s="167"/>
      <c r="J1121" s="167"/>
      <c r="M1121" s="166"/>
      <c r="N1121" s="167" t="s">
        <v>709</v>
      </c>
      <c r="Q1121" s="166"/>
      <c r="R1121" s="978"/>
      <c r="S1121" s="981"/>
      <c r="T1121" s="115" t="s">
        <v>65</v>
      </c>
      <c r="U1121" s="945"/>
      <c r="V1121" s="167" t="s">
        <v>64</v>
      </c>
      <c r="Z1121" s="169"/>
      <c r="AA1121" s="168"/>
      <c r="AG1121" s="169"/>
      <c r="AH1121" s="169"/>
      <c r="AI1121" s="169"/>
      <c r="AJ1121" s="169"/>
      <c r="AK1121" s="169"/>
      <c r="AM1121" s="169"/>
      <c r="AN1121" s="169"/>
      <c r="AO1121" s="166"/>
    </row>
    <row r="1122" spans="2:41" ht="3.6" customHeight="1" outlineLevel="1" x14ac:dyDescent="0.45">
      <c r="B1122" s="167"/>
      <c r="J1122" s="167"/>
      <c r="M1122" s="166"/>
      <c r="N1122" s="161"/>
      <c r="O1122" s="160"/>
      <c r="P1122" s="160"/>
      <c r="Q1122" s="159"/>
      <c r="R1122" s="979"/>
      <c r="S1122" s="982"/>
      <c r="T1122" s="160"/>
      <c r="U1122" s="946"/>
      <c r="V1122" s="161"/>
      <c r="W1122" s="160"/>
      <c r="X1122" s="160"/>
      <c r="Y1122" s="160"/>
      <c r="Z1122" s="163"/>
      <c r="AA1122" s="162"/>
      <c r="AB1122" s="160"/>
      <c r="AC1122" s="160"/>
      <c r="AD1122" s="160"/>
      <c r="AE1122" s="160"/>
      <c r="AF1122" s="160"/>
      <c r="AG1122" s="163"/>
      <c r="AH1122" s="163"/>
      <c r="AI1122" s="163"/>
      <c r="AJ1122" s="163"/>
      <c r="AK1122" s="163"/>
      <c r="AL1122" s="160"/>
      <c r="AM1122" s="163"/>
      <c r="AN1122" s="163"/>
      <c r="AO1122" s="159"/>
    </row>
    <row r="1123" spans="2:41" ht="3.6" customHeight="1" outlineLevel="1" x14ac:dyDescent="0.45">
      <c r="B1123" s="167"/>
      <c r="J1123" s="167"/>
      <c r="M1123" s="166"/>
      <c r="N1123" s="167"/>
      <c r="Q1123" s="166"/>
      <c r="R1123" s="922" t="str">
        <f>ASC(変更_3!L140)</f>
        <v/>
      </c>
      <c r="S1123" s="923"/>
      <c r="T1123" s="923"/>
      <c r="U1123" s="924"/>
      <c r="V1123" s="911" t="str">
        <f>ASC(変更_3!P140)</f>
        <v/>
      </c>
      <c r="W1123" s="913"/>
      <c r="X1123" s="911" t="str">
        <f>ASC(変更_3!R140)</f>
        <v/>
      </c>
      <c r="Y1123" s="912"/>
      <c r="Z1123" s="912"/>
      <c r="AA1123" s="913"/>
      <c r="AB1123" s="167"/>
      <c r="AO1123" s="166"/>
    </row>
    <row r="1124" spans="2:41" ht="13.35" customHeight="1" outlineLevel="1" x14ac:dyDescent="0.45">
      <c r="B1124" s="167"/>
      <c r="J1124" s="167"/>
      <c r="M1124" s="166"/>
      <c r="N1124" s="167" t="s">
        <v>707</v>
      </c>
      <c r="Q1124" s="166"/>
      <c r="R1124" s="911"/>
      <c r="S1124" s="912"/>
      <c r="T1124" s="912"/>
      <c r="U1124" s="913"/>
      <c r="V1124" s="911"/>
      <c r="W1124" s="913"/>
      <c r="X1124" s="911"/>
      <c r="Y1124" s="912"/>
      <c r="Z1124" s="912"/>
      <c r="AA1124" s="913"/>
      <c r="AB1124" s="191" t="s">
        <v>706</v>
      </c>
      <c r="AO1124" s="166"/>
    </row>
    <row r="1125" spans="2:41" ht="3.6" customHeight="1" outlineLevel="1" x14ac:dyDescent="0.45">
      <c r="B1125" s="167"/>
      <c r="J1125" s="167"/>
      <c r="M1125" s="166"/>
      <c r="N1125" s="167"/>
      <c r="Q1125" s="166"/>
      <c r="R1125" s="914"/>
      <c r="S1125" s="915"/>
      <c r="T1125" s="915"/>
      <c r="U1125" s="916"/>
      <c r="V1125" s="914"/>
      <c r="W1125" s="916"/>
      <c r="X1125" s="914"/>
      <c r="Y1125" s="915"/>
      <c r="Z1125" s="915"/>
      <c r="AA1125" s="916"/>
      <c r="AB1125" s="161"/>
      <c r="AC1125" s="160"/>
      <c r="AD1125" s="160"/>
      <c r="AE1125" s="160"/>
      <c r="AF1125" s="160"/>
      <c r="AG1125" s="160"/>
      <c r="AH1125" s="160"/>
      <c r="AI1125" s="160"/>
      <c r="AJ1125" s="160"/>
      <c r="AK1125" s="160"/>
      <c r="AL1125" s="160"/>
      <c r="AM1125" s="160"/>
      <c r="AN1125" s="160"/>
      <c r="AO1125" s="159"/>
    </row>
    <row r="1126" spans="2:41" ht="3.6" customHeight="1" outlineLevel="1" x14ac:dyDescent="0.45">
      <c r="B1126" s="167"/>
      <c r="J1126" s="167"/>
      <c r="M1126" s="166"/>
      <c r="N1126" s="173"/>
      <c r="O1126" s="172"/>
      <c r="P1126" s="172"/>
      <c r="Q1126" s="172"/>
      <c r="R1126" s="173"/>
      <c r="S1126" s="172"/>
      <c r="T1126" s="172"/>
      <c r="U1126" s="172"/>
      <c r="V1126" s="172"/>
      <c r="W1126" s="172"/>
      <c r="X1126" s="172"/>
      <c r="Y1126" s="172"/>
      <c r="Z1126" s="172"/>
      <c r="AA1126" s="171"/>
      <c r="AB1126" s="173"/>
      <c r="AI1126" s="166"/>
      <c r="AJ1126" s="173"/>
      <c r="AK1126" s="172"/>
      <c r="AL1126" s="172"/>
      <c r="AM1126" s="172"/>
      <c r="AN1126" s="172"/>
      <c r="AO1126" s="171"/>
    </row>
    <row r="1127" spans="2:41" ht="13.35" customHeight="1" outlineLevel="1" x14ac:dyDescent="0.45">
      <c r="B1127" s="167"/>
      <c r="J1127" s="167"/>
      <c r="M1127" s="166"/>
      <c r="N1127" s="167" t="s">
        <v>705</v>
      </c>
      <c r="R1127" s="167"/>
      <c r="S1127" s="917" t="str">
        <f>IF(変更_3!J142&lt;&gt;"",変更_3!J142,"")</f>
        <v/>
      </c>
      <c r="T1127" s="918"/>
      <c r="V1127" s="182" t="str">
        <f>ASC(変更_3!L142)</f>
        <v/>
      </c>
      <c r="W1127" s="115" t="s">
        <v>76</v>
      </c>
      <c r="X1127" s="182" t="str">
        <f>ASC(変更_3!N142)</f>
        <v/>
      </c>
      <c r="Y1127" s="115" t="s">
        <v>77</v>
      </c>
      <c r="Z1127" s="182" t="str">
        <f>ASC(変更_3!P142)</f>
        <v/>
      </c>
      <c r="AA1127" s="115" t="s">
        <v>78</v>
      </c>
      <c r="AB1127" s="167" t="s">
        <v>704</v>
      </c>
      <c r="AI1127" s="166"/>
      <c r="AJ1127" s="167"/>
      <c r="AK1127" s="919"/>
      <c r="AL1127" s="920"/>
      <c r="AM1127" s="920"/>
      <c r="AN1127" s="920"/>
      <c r="AO1127" s="921"/>
    </row>
    <row r="1128" spans="2:41" ht="3.6" customHeight="1" outlineLevel="1" x14ac:dyDescent="0.45">
      <c r="B1128" s="167"/>
      <c r="J1128" s="167"/>
      <c r="M1128" s="166"/>
      <c r="N1128" s="167"/>
      <c r="R1128" s="161"/>
      <c r="S1128" s="160"/>
      <c r="T1128" s="160"/>
      <c r="U1128" s="160"/>
      <c r="V1128" s="160"/>
      <c r="W1128" s="160"/>
      <c r="X1128" s="160"/>
      <c r="Y1128" s="160"/>
      <c r="Z1128" s="160"/>
      <c r="AA1128" s="159"/>
      <c r="AB1128" s="161"/>
      <c r="AC1128" s="160"/>
      <c r="AD1128" s="160"/>
      <c r="AE1128" s="160"/>
      <c r="AF1128" s="160"/>
      <c r="AG1128" s="160"/>
      <c r="AH1128" s="160"/>
      <c r="AI1128" s="159"/>
      <c r="AJ1128" s="161"/>
      <c r="AK1128" s="160"/>
      <c r="AL1128" s="160"/>
      <c r="AM1128" s="160"/>
      <c r="AN1128" s="160"/>
      <c r="AO1128" s="159"/>
    </row>
    <row r="1129" spans="2:41" ht="3.6" customHeight="1" outlineLevel="1" x14ac:dyDescent="0.45">
      <c r="B1129" s="167"/>
      <c r="J1129" s="167"/>
      <c r="M1129" s="166"/>
      <c r="N1129" s="173"/>
      <c r="O1129" s="172"/>
      <c r="P1129" s="172"/>
      <c r="Q1129" s="171"/>
      <c r="R1129" s="922" t="str">
        <f>IF(変更_3!U139="☑","研修中","")</f>
        <v/>
      </c>
      <c r="S1129" s="923"/>
      <c r="T1129" s="923"/>
      <c r="U1129" s="923"/>
      <c r="V1129" s="923"/>
      <c r="W1129" s="923"/>
      <c r="X1129" s="923"/>
      <c r="Y1129" s="923"/>
      <c r="Z1129" s="923"/>
      <c r="AA1129" s="923"/>
      <c r="AB1129" s="923"/>
      <c r="AC1129" s="923"/>
      <c r="AD1129" s="923"/>
      <c r="AE1129" s="923"/>
      <c r="AF1129" s="923"/>
      <c r="AG1129" s="923"/>
      <c r="AH1129" s="923"/>
      <c r="AI1129" s="923"/>
      <c r="AJ1129" s="923"/>
      <c r="AK1129" s="923"/>
      <c r="AL1129" s="923"/>
      <c r="AM1129" s="923"/>
      <c r="AN1129" s="923"/>
      <c r="AO1129" s="924"/>
    </row>
    <row r="1130" spans="2:41" ht="13.35" customHeight="1" outlineLevel="1" x14ac:dyDescent="0.45">
      <c r="B1130" s="167"/>
      <c r="J1130" s="167"/>
      <c r="M1130" s="166"/>
      <c r="N1130" s="167" t="s">
        <v>703</v>
      </c>
      <c r="Q1130" s="166"/>
      <c r="R1130" s="911"/>
      <c r="S1130" s="912"/>
      <c r="T1130" s="912"/>
      <c r="U1130" s="912"/>
      <c r="V1130" s="912"/>
      <c r="W1130" s="912"/>
      <c r="X1130" s="912"/>
      <c r="Y1130" s="912"/>
      <c r="Z1130" s="912"/>
      <c r="AA1130" s="912"/>
      <c r="AB1130" s="912"/>
      <c r="AC1130" s="912"/>
      <c r="AD1130" s="912"/>
      <c r="AE1130" s="912"/>
      <c r="AF1130" s="912"/>
      <c r="AG1130" s="912"/>
      <c r="AH1130" s="912"/>
      <c r="AI1130" s="912"/>
      <c r="AJ1130" s="912"/>
      <c r="AK1130" s="912"/>
      <c r="AL1130" s="912"/>
      <c r="AM1130" s="912"/>
      <c r="AN1130" s="912"/>
      <c r="AO1130" s="913"/>
    </row>
    <row r="1131" spans="2:41" ht="3.6" customHeight="1" outlineLevel="1" x14ac:dyDescent="0.45">
      <c r="B1131" s="167"/>
      <c r="I1131" s="166"/>
      <c r="J1131" s="167"/>
      <c r="M1131" s="166"/>
      <c r="N1131" s="161"/>
      <c r="O1131" s="160"/>
      <c r="P1131" s="160"/>
      <c r="Q1131" s="159"/>
      <c r="R1131" s="914"/>
      <c r="S1131" s="915"/>
      <c r="T1131" s="915"/>
      <c r="U1131" s="915"/>
      <c r="V1131" s="915"/>
      <c r="W1131" s="915"/>
      <c r="X1131" s="915"/>
      <c r="Y1131" s="915"/>
      <c r="Z1131" s="915"/>
      <c r="AA1131" s="915"/>
      <c r="AB1131" s="915"/>
      <c r="AC1131" s="915"/>
      <c r="AD1131" s="915"/>
      <c r="AE1131" s="915"/>
      <c r="AF1131" s="915"/>
      <c r="AG1131" s="915"/>
      <c r="AH1131" s="915"/>
      <c r="AI1131" s="915"/>
      <c r="AJ1131" s="915"/>
      <c r="AK1131" s="915"/>
      <c r="AL1131" s="915"/>
      <c r="AM1131" s="915"/>
      <c r="AN1131" s="915"/>
      <c r="AO1131" s="916"/>
    </row>
    <row r="1132" spans="2:41" ht="3.6" customHeight="1" outlineLevel="1" x14ac:dyDescent="0.45">
      <c r="B1132" s="167"/>
      <c r="J1132" s="173"/>
      <c r="K1132" s="172"/>
      <c r="L1132" s="172"/>
      <c r="M1132" s="171"/>
      <c r="N1132" s="173"/>
      <c r="O1132" s="172"/>
      <c r="P1132" s="172"/>
      <c r="Q1132" s="171"/>
      <c r="R1132" s="173"/>
      <c r="S1132" s="172"/>
      <c r="T1132" s="172"/>
      <c r="U1132" s="172"/>
      <c r="V1132" s="172"/>
      <c r="W1132" s="172"/>
      <c r="X1132" s="172"/>
      <c r="Y1132" s="172"/>
      <c r="Z1132" s="172"/>
      <c r="AA1132" s="171"/>
      <c r="AB1132" s="173"/>
      <c r="AC1132" s="172"/>
      <c r="AD1132" s="172"/>
      <c r="AE1132" s="171"/>
      <c r="AF1132" s="172"/>
      <c r="AG1132" s="172"/>
      <c r="AH1132" s="172"/>
      <c r="AI1132" s="172"/>
      <c r="AJ1132" s="172"/>
      <c r="AK1132" s="172"/>
      <c r="AL1132" s="172"/>
      <c r="AM1132" s="172"/>
      <c r="AN1132" s="172"/>
      <c r="AO1132" s="171"/>
    </row>
    <row r="1133" spans="2:41" ht="13.35" customHeight="1" outlineLevel="1" x14ac:dyDescent="0.45">
      <c r="B1133" s="167"/>
      <c r="J1133" s="167"/>
      <c r="M1133" s="166"/>
      <c r="N1133" s="167" t="s">
        <v>717</v>
      </c>
      <c r="Q1133" s="166"/>
      <c r="R1133" s="167"/>
      <c r="S1133" s="917" t="str">
        <f>IF(OR(許可申請_2!I105&lt;&gt;"",変更_3!AL131&lt;&gt;""),コードマスタ!C4,"")</f>
        <v/>
      </c>
      <c r="T1133" s="943"/>
      <c r="U1133" s="943"/>
      <c r="V1133" s="943"/>
      <c r="W1133" s="943"/>
      <c r="X1133" s="943"/>
      <c r="Y1133" s="943"/>
      <c r="Z1133" s="943"/>
      <c r="AA1133" s="918"/>
      <c r="AB1133" s="167" t="s">
        <v>615</v>
      </c>
      <c r="AE1133" s="166"/>
      <c r="AF1133" s="167"/>
      <c r="AG1133" s="917" t="str">
        <f>IF(OR(許可申請_2!I114="☑",変更_3!AL139="☑"),コードマスタ!D3,IF(OR(許可申請_2!N114="☑",許可申請_2!T114="☑",変更_3!AQ139="☑",変更_3!AW139="☑"),コードマスタ!D4,""))</f>
        <v/>
      </c>
      <c r="AH1133" s="943"/>
      <c r="AI1133" s="943"/>
      <c r="AJ1133" s="943"/>
      <c r="AK1133" s="943"/>
      <c r="AL1133" s="943"/>
      <c r="AM1133" s="943"/>
      <c r="AN1133" s="943"/>
      <c r="AO1133" s="918"/>
    </row>
    <row r="1134" spans="2:41" ht="3.6" customHeight="1" outlineLevel="1" x14ac:dyDescent="0.45">
      <c r="B1134" s="167"/>
      <c r="J1134" s="167"/>
      <c r="M1134" s="166"/>
      <c r="N1134" s="161"/>
      <c r="O1134" s="160"/>
      <c r="P1134" s="160"/>
      <c r="Q1134" s="159"/>
      <c r="R1134" s="161"/>
      <c r="S1134" s="160"/>
      <c r="T1134" s="160"/>
      <c r="U1134" s="160"/>
      <c r="V1134" s="160"/>
      <c r="W1134" s="160"/>
      <c r="X1134" s="160"/>
      <c r="Y1134" s="160"/>
      <c r="Z1134" s="160"/>
      <c r="AA1134" s="159"/>
      <c r="AB1134" s="161"/>
      <c r="AC1134" s="160"/>
      <c r="AD1134" s="160"/>
      <c r="AE1134" s="159"/>
      <c r="AF1134" s="160"/>
      <c r="AG1134" s="160"/>
      <c r="AH1134" s="160"/>
      <c r="AI1134" s="160"/>
      <c r="AJ1134" s="160"/>
      <c r="AK1134" s="160"/>
      <c r="AL1134" s="160"/>
      <c r="AM1134" s="160"/>
      <c r="AN1134" s="160"/>
      <c r="AO1134" s="159"/>
    </row>
    <row r="1135" spans="2:41" ht="3.6" customHeight="1" outlineLevel="1" x14ac:dyDescent="0.45">
      <c r="B1135" s="167"/>
      <c r="J1135" s="167"/>
      <c r="M1135" s="166"/>
      <c r="N1135" s="173"/>
      <c r="O1135" s="172"/>
      <c r="P1135" s="172"/>
      <c r="Q1135" s="171"/>
      <c r="R1135" s="173"/>
      <c r="S1135" s="172"/>
      <c r="T1135" s="172"/>
      <c r="U1135" s="172"/>
      <c r="V1135" s="172"/>
      <c r="W1135" s="172"/>
      <c r="X1135" s="172"/>
      <c r="Y1135" s="172"/>
      <c r="Z1135" s="172"/>
      <c r="AA1135" s="171"/>
      <c r="AB1135" s="173"/>
      <c r="AC1135" s="172"/>
      <c r="AD1135" s="172"/>
      <c r="AE1135" s="171"/>
      <c r="AF1135" s="173"/>
      <c r="AG1135" s="172"/>
      <c r="AH1135" s="172"/>
      <c r="AI1135" s="172"/>
      <c r="AJ1135" s="172"/>
      <c r="AK1135" s="172"/>
      <c r="AL1135" s="172"/>
      <c r="AM1135" s="172"/>
      <c r="AN1135" s="172"/>
      <c r="AO1135" s="171"/>
    </row>
    <row r="1136" spans="2:41" ht="13.35" customHeight="1" outlineLevel="1" x14ac:dyDescent="0.45">
      <c r="B1136" s="167"/>
      <c r="J1136" s="167"/>
      <c r="M1136" s="166"/>
      <c r="N1136" s="167" t="s">
        <v>716</v>
      </c>
      <c r="Q1136" s="166"/>
      <c r="R1136" s="167"/>
      <c r="S1136" s="919"/>
      <c r="T1136" s="921"/>
      <c r="V1136" s="190"/>
      <c r="W1136" s="115" t="s">
        <v>76</v>
      </c>
      <c r="X1136" s="190"/>
      <c r="Y1136" s="115" t="s">
        <v>77</v>
      </c>
      <c r="Z1136" s="190"/>
      <c r="AA1136" s="166" t="s">
        <v>78</v>
      </c>
      <c r="AB1136" s="167" t="s">
        <v>715</v>
      </c>
      <c r="AE1136" s="166"/>
      <c r="AF1136" s="167"/>
      <c r="AG1136" s="919"/>
      <c r="AH1136" s="921"/>
      <c r="AJ1136" s="190"/>
      <c r="AK1136" s="115" t="s">
        <v>76</v>
      </c>
      <c r="AL1136" s="190"/>
      <c r="AM1136" s="115" t="s">
        <v>77</v>
      </c>
      <c r="AN1136" s="190"/>
      <c r="AO1136" s="166" t="s">
        <v>78</v>
      </c>
    </row>
    <row r="1137" spans="2:41" ht="3.6" customHeight="1" outlineLevel="1" x14ac:dyDescent="0.45">
      <c r="B1137" s="167"/>
      <c r="J1137" s="167"/>
      <c r="M1137" s="166"/>
      <c r="N1137" s="161"/>
      <c r="O1137" s="160"/>
      <c r="P1137" s="160"/>
      <c r="Q1137" s="159"/>
      <c r="R1137" s="161"/>
      <c r="S1137" s="160"/>
      <c r="T1137" s="160"/>
      <c r="U1137" s="160"/>
      <c r="V1137" s="160"/>
      <c r="W1137" s="160"/>
      <c r="X1137" s="160"/>
      <c r="Y1137" s="160"/>
      <c r="Z1137" s="160"/>
      <c r="AA1137" s="159"/>
      <c r="AB1137" s="161"/>
      <c r="AC1137" s="160"/>
      <c r="AD1137" s="160"/>
      <c r="AE1137" s="159"/>
      <c r="AF1137" s="161"/>
      <c r="AG1137" s="160"/>
      <c r="AH1137" s="160"/>
      <c r="AI1137" s="160"/>
      <c r="AJ1137" s="160"/>
      <c r="AK1137" s="160"/>
      <c r="AL1137" s="160"/>
      <c r="AM1137" s="160"/>
      <c r="AN1137" s="160"/>
      <c r="AO1137" s="159"/>
    </row>
    <row r="1138" spans="2:41" ht="3.6" customHeight="1" outlineLevel="1" x14ac:dyDescent="0.45">
      <c r="B1138" s="167"/>
      <c r="J1138" s="167"/>
      <c r="M1138" s="166"/>
      <c r="N1138" s="173"/>
      <c r="O1138" s="172"/>
      <c r="P1138" s="172"/>
      <c r="Q1138" s="171"/>
      <c r="R1138" s="922" t="str">
        <f>許可申請_2!I105&amp;変更_3!AL131</f>
        <v/>
      </c>
      <c r="S1138" s="923"/>
      <c r="T1138" s="923"/>
      <c r="U1138" s="923"/>
      <c r="V1138" s="923"/>
      <c r="W1138" s="923"/>
      <c r="X1138" s="923"/>
      <c r="Y1138" s="923"/>
      <c r="Z1138" s="923"/>
      <c r="AA1138" s="923"/>
      <c r="AB1138" s="923"/>
      <c r="AC1138" s="923"/>
      <c r="AD1138" s="923"/>
      <c r="AE1138" s="923"/>
      <c r="AF1138" s="923"/>
      <c r="AG1138" s="923"/>
      <c r="AH1138" s="923"/>
      <c r="AI1138" s="923"/>
      <c r="AJ1138" s="924"/>
      <c r="AK1138" s="172"/>
      <c r="AL1138" s="172"/>
      <c r="AM1138" s="172"/>
      <c r="AN1138" s="172"/>
      <c r="AO1138" s="171"/>
    </row>
    <row r="1139" spans="2:41" ht="13.35" customHeight="1" outlineLevel="1" x14ac:dyDescent="0.45">
      <c r="B1139" s="167"/>
      <c r="J1139" s="167"/>
      <c r="M1139" s="166"/>
      <c r="N1139" s="167" t="s">
        <v>50</v>
      </c>
      <c r="Q1139" s="166"/>
      <c r="R1139" s="911"/>
      <c r="S1139" s="912"/>
      <c r="T1139" s="912"/>
      <c r="U1139" s="912"/>
      <c r="V1139" s="912"/>
      <c r="W1139" s="912"/>
      <c r="X1139" s="912"/>
      <c r="Y1139" s="912"/>
      <c r="Z1139" s="912"/>
      <c r="AA1139" s="912"/>
      <c r="AB1139" s="912"/>
      <c r="AC1139" s="912"/>
      <c r="AD1139" s="912"/>
      <c r="AE1139" s="912"/>
      <c r="AF1139" s="912"/>
      <c r="AG1139" s="912"/>
      <c r="AH1139" s="912"/>
      <c r="AI1139" s="912"/>
      <c r="AJ1139" s="913"/>
      <c r="AL1139" s="189" t="s">
        <v>651</v>
      </c>
      <c r="AM1139" s="115" t="s">
        <v>714</v>
      </c>
      <c r="AO1139" s="166"/>
    </row>
    <row r="1140" spans="2:41" ht="3.6" customHeight="1" outlineLevel="1" x14ac:dyDescent="0.45">
      <c r="B1140" s="167"/>
      <c r="J1140" s="167"/>
      <c r="M1140" s="166"/>
      <c r="N1140" s="161"/>
      <c r="O1140" s="160"/>
      <c r="P1140" s="160"/>
      <c r="Q1140" s="159"/>
      <c r="R1140" s="914"/>
      <c r="S1140" s="915"/>
      <c r="T1140" s="915"/>
      <c r="U1140" s="915"/>
      <c r="V1140" s="915"/>
      <c r="W1140" s="915"/>
      <c r="X1140" s="915"/>
      <c r="Y1140" s="915"/>
      <c r="Z1140" s="915"/>
      <c r="AA1140" s="915"/>
      <c r="AB1140" s="915"/>
      <c r="AC1140" s="915"/>
      <c r="AD1140" s="915"/>
      <c r="AE1140" s="915"/>
      <c r="AF1140" s="915"/>
      <c r="AG1140" s="915"/>
      <c r="AH1140" s="915"/>
      <c r="AI1140" s="915"/>
      <c r="AJ1140" s="916"/>
      <c r="AK1140" s="160"/>
      <c r="AL1140" s="160"/>
      <c r="AM1140" s="160"/>
      <c r="AN1140" s="160"/>
      <c r="AO1140" s="159"/>
    </row>
    <row r="1141" spans="2:41" ht="3.6" customHeight="1" outlineLevel="1" x14ac:dyDescent="0.45">
      <c r="B1141" s="167"/>
      <c r="J1141" s="167"/>
      <c r="M1141" s="166"/>
      <c r="N1141" s="173"/>
      <c r="O1141" s="172"/>
      <c r="P1141" s="172"/>
      <c r="Q1141" s="171"/>
      <c r="R1141" s="922" t="str">
        <f>ASC(PHONETIC(許可申請_2!I104))&amp;ASC(PHONETIC(変更_3!AL130))</f>
        <v/>
      </c>
      <c r="S1141" s="923"/>
      <c r="T1141" s="923"/>
      <c r="U1141" s="923"/>
      <c r="V1141" s="923"/>
      <c r="W1141" s="923"/>
      <c r="X1141" s="923"/>
      <c r="Y1141" s="923"/>
      <c r="Z1141" s="923"/>
      <c r="AA1141" s="923"/>
      <c r="AB1141" s="923"/>
      <c r="AC1141" s="923"/>
      <c r="AD1141" s="923"/>
      <c r="AE1141" s="923"/>
      <c r="AF1141" s="923"/>
      <c r="AG1141" s="923"/>
      <c r="AH1141" s="923"/>
      <c r="AI1141" s="923"/>
      <c r="AJ1141" s="923"/>
      <c r="AK1141" s="923"/>
      <c r="AL1141" s="923"/>
      <c r="AM1141" s="923"/>
      <c r="AN1141" s="923"/>
      <c r="AO1141" s="924"/>
    </row>
    <row r="1142" spans="2:41" ht="13.35" customHeight="1" outlineLevel="1" x14ac:dyDescent="0.45">
      <c r="B1142" s="167"/>
      <c r="J1142" s="167"/>
      <c r="M1142" s="166"/>
      <c r="N1142" s="167" t="s">
        <v>713</v>
      </c>
      <c r="Q1142" s="166"/>
      <c r="R1142" s="911"/>
      <c r="S1142" s="912"/>
      <c r="T1142" s="912"/>
      <c r="U1142" s="912"/>
      <c r="V1142" s="912"/>
      <c r="W1142" s="912"/>
      <c r="X1142" s="912"/>
      <c r="Y1142" s="912"/>
      <c r="Z1142" s="912"/>
      <c r="AA1142" s="912"/>
      <c r="AB1142" s="912"/>
      <c r="AC1142" s="912"/>
      <c r="AD1142" s="912"/>
      <c r="AE1142" s="912"/>
      <c r="AF1142" s="912"/>
      <c r="AG1142" s="912"/>
      <c r="AH1142" s="912"/>
      <c r="AI1142" s="912"/>
      <c r="AJ1142" s="912"/>
      <c r="AK1142" s="912"/>
      <c r="AL1142" s="912"/>
      <c r="AM1142" s="912"/>
      <c r="AN1142" s="912"/>
      <c r="AO1142" s="913"/>
    </row>
    <row r="1143" spans="2:41" ht="3.6" customHeight="1" outlineLevel="1" x14ac:dyDescent="0.45">
      <c r="B1143" s="167"/>
      <c r="J1143" s="167"/>
      <c r="M1143" s="166"/>
      <c r="N1143" s="167"/>
      <c r="Q1143" s="166"/>
      <c r="R1143" s="914"/>
      <c r="S1143" s="915"/>
      <c r="T1143" s="915"/>
      <c r="U1143" s="915"/>
      <c r="V1143" s="915"/>
      <c r="W1143" s="915"/>
      <c r="X1143" s="915"/>
      <c r="Y1143" s="915"/>
      <c r="Z1143" s="915"/>
      <c r="AA1143" s="915"/>
      <c r="AB1143" s="915"/>
      <c r="AC1143" s="915"/>
      <c r="AD1143" s="915"/>
      <c r="AE1143" s="915"/>
      <c r="AF1143" s="915"/>
      <c r="AG1143" s="915"/>
      <c r="AH1143" s="915"/>
      <c r="AI1143" s="915"/>
      <c r="AJ1143" s="915"/>
      <c r="AK1143" s="915"/>
      <c r="AL1143" s="915"/>
      <c r="AM1143" s="915"/>
      <c r="AN1143" s="915"/>
      <c r="AO1143" s="916"/>
    </row>
    <row r="1144" spans="2:41" ht="3.6" customHeight="1" outlineLevel="1" x14ac:dyDescent="0.45">
      <c r="B1144" s="167"/>
      <c r="J1144" s="167"/>
      <c r="N1144" s="173"/>
      <c r="O1144" s="172"/>
      <c r="P1144" s="172"/>
      <c r="Q1144" s="171"/>
      <c r="U1144" s="934" t="str">
        <f>ASC(許可申請_2!L106)&amp;ASC(変更_3!AO132)</f>
        <v/>
      </c>
      <c r="V1144" s="935"/>
      <c r="W1144" s="935"/>
      <c r="X1144" s="962"/>
      <c r="Y1144" s="172"/>
      <c r="Z1144" s="965" t="str">
        <f>ASC(許可申請_2!O106)&amp;ASC(変更_3!AR132)</f>
        <v/>
      </c>
      <c r="AA1144" s="935"/>
      <c r="AB1144" s="935"/>
      <c r="AC1144" s="936"/>
      <c r="AG1144" s="922" t="str">
        <f>許可申請_2!L107&amp;変更_3!AO133</f>
        <v/>
      </c>
      <c r="AH1144" s="923"/>
      <c r="AI1144" s="923"/>
      <c r="AJ1144" s="923"/>
      <c r="AK1144" s="923"/>
      <c r="AL1144" s="923"/>
      <c r="AM1144" s="923"/>
      <c r="AN1144" s="923"/>
      <c r="AO1144" s="924"/>
    </row>
    <row r="1145" spans="2:41" ht="13.35" customHeight="1" outlineLevel="1" x14ac:dyDescent="0.45">
      <c r="B1145" s="167"/>
      <c r="J1145" s="167"/>
      <c r="N1145" s="167"/>
      <c r="Q1145" s="166"/>
      <c r="R1145" s="115" t="s">
        <v>612</v>
      </c>
      <c r="U1145" s="937"/>
      <c r="V1145" s="938"/>
      <c r="W1145" s="938"/>
      <c r="X1145" s="963"/>
      <c r="Y1145" s="179" t="s">
        <v>611</v>
      </c>
      <c r="Z1145" s="966"/>
      <c r="AA1145" s="938"/>
      <c r="AB1145" s="938"/>
      <c r="AC1145" s="939"/>
      <c r="AD1145" s="115" t="s">
        <v>610</v>
      </c>
      <c r="AG1145" s="911"/>
      <c r="AH1145" s="912"/>
      <c r="AI1145" s="912"/>
      <c r="AJ1145" s="912"/>
      <c r="AK1145" s="912"/>
      <c r="AL1145" s="912"/>
      <c r="AM1145" s="912"/>
      <c r="AN1145" s="912"/>
      <c r="AO1145" s="913"/>
    </row>
    <row r="1146" spans="2:41" ht="3.6" customHeight="1" outlineLevel="1" x14ac:dyDescent="0.45">
      <c r="B1146" s="167"/>
      <c r="J1146" s="167"/>
      <c r="N1146" s="167"/>
      <c r="Q1146" s="166"/>
      <c r="R1146" s="160"/>
      <c r="S1146" s="160"/>
      <c r="T1146" s="160"/>
      <c r="U1146" s="940"/>
      <c r="V1146" s="941"/>
      <c r="W1146" s="941"/>
      <c r="X1146" s="964"/>
      <c r="Y1146" s="160"/>
      <c r="Z1146" s="967"/>
      <c r="AA1146" s="941"/>
      <c r="AB1146" s="941"/>
      <c r="AC1146" s="942"/>
      <c r="AD1146" s="160"/>
      <c r="AE1146" s="160"/>
      <c r="AF1146" s="160"/>
      <c r="AG1146" s="914"/>
      <c r="AH1146" s="915"/>
      <c r="AI1146" s="915"/>
      <c r="AJ1146" s="915"/>
      <c r="AK1146" s="915"/>
      <c r="AL1146" s="915"/>
      <c r="AM1146" s="915"/>
      <c r="AN1146" s="915"/>
      <c r="AO1146" s="916"/>
    </row>
    <row r="1147" spans="2:41" ht="3.6" customHeight="1" outlineLevel="1" x14ac:dyDescent="0.45">
      <c r="B1147" s="167"/>
      <c r="J1147" s="167"/>
      <c r="N1147" s="167"/>
      <c r="Q1147" s="166"/>
      <c r="R1147" s="172"/>
      <c r="S1147" s="172"/>
      <c r="T1147" s="171"/>
      <c r="U1147" s="922" t="str">
        <f>許可申請_2!T107&amp;変更_3!AW133</f>
        <v/>
      </c>
      <c r="V1147" s="923"/>
      <c r="W1147" s="923"/>
      <c r="X1147" s="923"/>
      <c r="Y1147" s="923"/>
      <c r="Z1147" s="923"/>
      <c r="AA1147" s="923"/>
      <c r="AB1147" s="923"/>
      <c r="AC1147" s="924"/>
      <c r="AD1147" s="173"/>
      <c r="AE1147" s="172"/>
      <c r="AF1147" s="171"/>
      <c r="AG1147" s="922" t="str">
        <f>許可申請_2!L108&amp;変更_3!AO134</f>
        <v/>
      </c>
      <c r="AH1147" s="923"/>
      <c r="AI1147" s="923"/>
      <c r="AJ1147" s="923"/>
      <c r="AK1147" s="923"/>
      <c r="AL1147" s="923"/>
      <c r="AM1147" s="923"/>
      <c r="AN1147" s="923"/>
      <c r="AO1147" s="924"/>
    </row>
    <row r="1148" spans="2:41" ht="13.35" customHeight="1" outlineLevel="1" x14ac:dyDescent="0.45">
      <c r="B1148" s="167"/>
      <c r="J1148" s="167"/>
      <c r="N1148" s="167" t="s">
        <v>48</v>
      </c>
      <c r="Q1148" s="166"/>
      <c r="R1148" s="115" t="s">
        <v>609</v>
      </c>
      <c r="T1148" s="166"/>
      <c r="U1148" s="911"/>
      <c r="V1148" s="912"/>
      <c r="W1148" s="912"/>
      <c r="X1148" s="912"/>
      <c r="Y1148" s="912"/>
      <c r="Z1148" s="912"/>
      <c r="AA1148" s="912"/>
      <c r="AB1148" s="912"/>
      <c r="AC1148" s="913"/>
      <c r="AD1148" s="167" t="s">
        <v>8536</v>
      </c>
      <c r="AF1148" s="166"/>
      <c r="AG1148" s="911"/>
      <c r="AH1148" s="912"/>
      <c r="AI1148" s="912"/>
      <c r="AJ1148" s="912"/>
      <c r="AK1148" s="912"/>
      <c r="AL1148" s="912"/>
      <c r="AM1148" s="912"/>
      <c r="AN1148" s="912"/>
      <c r="AO1148" s="913"/>
    </row>
    <row r="1149" spans="2:41" ht="3.6" customHeight="1" outlineLevel="1" x14ac:dyDescent="0.45">
      <c r="B1149" s="167"/>
      <c r="J1149" s="167"/>
      <c r="N1149" s="167"/>
      <c r="Q1149" s="166"/>
      <c r="R1149" s="160"/>
      <c r="S1149" s="160"/>
      <c r="T1149" s="159"/>
      <c r="U1149" s="914"/>
      <c r="V1149" s="915"/>
      <c r="W1149" s="915"/>
      <c r="X1149" s="915"/>
      <c r="Y1149" s="915"/>
      <c r="Z1149" s="915"/>
      <c r="AA1149" s="915"/>
      <c r="AB1149" s="915"/>
      <c r="AC1149" s="916"/>
      <c r="AD1149" s="161"/>
      <c r="AE1149" s="160"/>
      <c r="AF1149" s="159"/>
      <c r="AG1149" s="914"/>
      <c r="AH1149" s="915"/>
      <c r="AI1149" s="915"/>
      <c r="AJ1149" s="915"/>
      <c r="AK1149" s="915"/>
      <c r="AL1149" s="915"/>
      <c r="AM1149" s="915"/>
      <c r="AN1149" s="915"/>
      <c r="AO1149" s="916"/>
    </row>
    <row r="1150" spans="2:41" ht="3.6" customHeight="1" outlineLevel="1" x14ac:dyDescent="0.45">
      <c r="B1150" s="167"/>
      <c r="J1150" s="167"/>
      <c r="N1150" s="167"/>
      <c r="Q1150" s="166"/>
      <c r="R1150" s="172"/>
      <c r="S1150" s="172"/>
      <c r="T1150" s="171"/>
      <c r="U1150" s="922" t="str">
        <f>許可申請_2!T108&amp;変更_3!AW134</f>
        <v/>
      </c>
      <c r="V1150" s="923"/>
      <c r="W1150" s="923"/>
      <c r="X1150" s="923"/>
      <c r="Y1150" s="923"/>
      <c r="Z1150" s="923"/>
      <c r="AA1150" s="923"/>
      <c r="AB1150" s="923"/>
      <c r="AC1150" s="924"/>
      <c r="AD1150" s="173"/>
      <c r="AE1150" s="172"/>
      <c r="AF1150" s="171"/>
      <c r="AG1150" s="922" t="str">
        <f>許可申請_2!L109&amp;変更_3!AO135</f>
        <v/>
      </c>
      <c r="AH1150" s="923"/>
      <c r="AI1150" s="923"/>
      <c r="AJ1150" s="923"/>
      <c r="AK1150" s="923"/>
      <c r="AL1150" s="923"/>
      <c r="AM1150" s="923"/>
      <c r="AN1150" s="923"/>
      <c r="AO1150" s="924"/>
    </row>
    <row r="1151" spans="2:41" ht="13.35" customHeight="1" outlineLevel="1" x14ac:dyDescent="0.45">
      <c r="B1151" s="167"/>
      <c r="J1151" s="167"/>
      <c r="N1151" s="167"/>
      <c r="Q1151" s="166"/>
      <c r="R1151" s="115" t="s">
        <v>608</v>
      </c>
      <c r="T1151" s="166"/>
      <c r="U1151" s="911"/>
      <c r="V1151" s="912"/>
      <c r="W1151" s="912"/>
      <c r="X1151" s="912"/>
      <c r="Y1151" s="912"/>
      <c r="Z1151" s="912"/>
      <c r="AA1151" s="912"/>
      <c r="AB1151" s="912"/>
      <c r="AC1151" s="913"/>
      <c r="AD1151" s="167" t="s">
        <v>607</v>
      </c>
      <c r="AF1151" s="166"/>
      <c r="AG1151" s="911"/>
      <c r="AH1151" s="912"/>
      <c r="AI1151" s="912"/>
      <c r="AJ1151" s="912"/>
      <c r="AK1151" s="912"/>
      <c r="AL1151" s="912"/>
      <c r="AM1151" s="912"/>
      <c r="AN1151" s="912"/>
      <c r="AO1151" s="913"/>
    </row>
    <row r="1152" spans="2:41" ht="3.6" customHeight="1" outlineLevel="1" x14ac:dyDescent="0.45">
      <c r="B1152" s="167"/>
      <c r="J1152" s="167"/>
      <c r="N1152" s="161"/>
      <c r="O1152" s="160"/>
      <c r="P1152" s="160"/>
      <c r="Q1152" s="159"/>
      <c r="R1152" s="160"/>
      <c r="S1152" s="160"/>
      <c r="T1152" s="159"/>
      <c r="U1152" s="914"/>
      <c r="V1152" s="915"/>
      <c r="W1152" s="915"/>
      <c r="X1152" s="915"/>
      <c r="Y1152" s="915"/>
      <c r="Z1152" s="915"/>
      <c r="AA1152" s="915"/>
      <c r="AB1152" s="915"/>
      <c r="AC1152" s="916"/>
      <c r="AD1152" s="161"/>
      <c r="AE1152" s="160"/>
      <c r="AF1152" s="159"/>
      <c r="AG1152" s="914"/>
      <c r="AH1152" s="915"/>
      <c r="AI1152" s="915"/>
      <c r="AJ1152" s="915"/>
      <c r="AK1152" s="915"/>
      <c r="AL1152" s="915"/>
      <c r="AM1152" s="915"/>
      <c r="AN1152" s="915"/>
      <c r="AO1152" s="916"/>
    </row>
    <row r="1153" spans="2:41" ht="3.6" customHeight="1" outlineLevel="1" x14ac:dyDescent="0.45">
      <c r="B1153" s="167"/>
      <c r="J1153" s="167"/>
      <c r="M1153" s="166"/>
      <c r="N1153" s="167"/>
      <c r="Q1153" s="166"/>
      <c r="R1153" s="173"/>
      <c r="S1153" s="172"/>
      <c r="T1153" s="172"/>
      <c r="U1153" s="172"/>
      <c r="V1153" s="172"/>
      <c r="W1153" s="172"/>
      <c r="X1153" s="172"/>
      <c r="Y1153" s="172"/>
      <c r="Z1153" s="172"/>
      <c r="AA1153" s="172"/>
      <c r="AB1153" s="172"/>
      <c r="AC1153" s="172"/>
      <c r="AD1153" s="172"/>
      <c r="AE1153" s="172"/>
      <c r="AF1153" s="172"/>
      <c r="AG1153" s="172"/>
      <c r="AH1153" s="172"/>
      <c r="AI1153" s="172"/>
      <c r="AJ1153" s="172"/>
      <c r="AK1153" s="172"/>
      <c r="AL1153" s="172"/>
      <c r="AM1153" s="172"/>
      <c r="AN1153" s="172"/>
      <c r="AO1153" s="171"/>
    </row>
    <row r="1154" spans="2:41" ht="13.35" customHeight="1" outlineLevel="1" x14ac:dyDescent="0.45">
      <c r="B1154" s="167"/>
      <c r="J1154" s="167"/>
      <c r="M1154" s="166"/>
      <c r="N1154" s="167" t="s">
        <v>712</v>
      </c>
      <c r="Q1154" s="166"/>
      <c r="R1154" s="167"/>
      <c r="S1154" s="919"/>
      <c r="T1154" s="921"/>
      <c r="V1154" s="190"/>
      <c r="W1154" s="115" t="s">
        <v>76</v>
      </c>
      <c r="X1154" s="190"/>
      <c r="Y1154" s="115" t="s">
        <v>77</v>
      </c>
      <c r="Z1154" s="190"/>
      <c r="AA1154" s="115" t="s">
        <v>78</v>
      </c>
      <c r="AO1154" s="166"/>
    </row>
    <row r="1155" spans="2:41" ht="3.6" customHeight="1" outlineLevel="1" x14ac:dyDescent="0.45">
      <c r="B1155" s="167"/>
      <c r="J1155" s="167"/>
      <c r="M1155" s="166"/>
      <c r="N1155" s="167"/>
      <c r="Q1155" s="166"/>
      <c r="R1155" s="167"/>
      <c r="AO1155" s="166"/>
    </row>
    <row r="1156" spans="2:41" ht="3.6" customHeight="1" outlineLevel="1" x14ac:dyDescent="0.45">
      <c r="B1156" s="167"/>
      <c r="J1156" s="167"/>
      <c r="M1156" s="166"/>
      <c r="N1156" s="173"/>
      <c r="O1156" s="172"/>
      <c r="P1156" s="172"/>
      <c r="Q1156" s="172"/>
      <c r="R1156" s="984" t="str">
        <f>ASC(許可申請_2!I110)&amp;ASC(変更_3!AL136)</f>
        <v/>
      </c>
      <c r="S1156" s="984" t="str">
        <f>ASC(許可申請_2!J110)&amp;ASC(変更_3!AM136)</f>
        <v/>
      </c>
      <c r="T1156" s="172"/>
      <c r="U1156" s="984" t="str">
        <f>ASC(許可申請_2!L110)&amp;ASC(変更_3!AO136)</f>
        <v/>
      </c>
      <c r="V1156" s="173"/>
      <c r="W1156" s="172"/>
      <c r="X1156" s="172"/>
      <c r="Y1156" s="172"/>
      <c r="Z1156" s="172"/>
      <c r="AA1156" s="171"/>
      <c r="AB1156" s="173"/>
      <c r="AC1156" s="172"/>
      <c r="AD1156" s="172"/>
      <c r="AE1156" s="172"/>
      <c r="AF1156" s="172"/>
      <c r="AG1156" s="171"/>
      <c r="AH1156" s="977"/>
      <c r="AI1156" s="980"/>
      <c r="AJ1156" s="172"/>
      <c r="AK1156" s="944"/>
      <c r="AL1156" s="173"/>
      <c r="AM1156" s="172"/>
      <c r="AN1156" s="172"/>
      <c r="AO1156" s="171"/>
    </row>
    <row r="1157" spans="2:41" ht="13.35" customHeight="1" outlineLevel="1" x14ac:dyDescent="0.45">
      <c r="B1157" s="167"/>
      <c r="J1157" s="167"/>
      <c r="M1157" s="166"/>
      <c r="N1157" s="167" t="s">
        <v>711</v>
      </c>
      <c r="R1157" s="985"/>
      <c r="S1157" s="985"/>
      <c r="T1157" s="115" t="s">
        <v>65</v>
      </c>
      <c r="U1157" s="985"/>
      <c r="V1157" s="167" t="s">
        <v>64</v>
      </c>
      <c r="AA1157" s="166"/>
      <c r="AB1157" s="167" t="s">
        <v>710</v>
      </c>
      <c r="AH1157" s="978"/>
      <c r="AI1157" s="981"/>
      <c r="AJ1157" s="115" t="s">
        <v>65</v>
      </c>
      <c r="AK1157" s="945"/>
      <c r="AL1157" s="167" t="s">
        <v>64</v>
      </c>
      <c r="AO1157" s="166"/>
    </row>
    <row r="1158" spans="2:41" ht="3.6" customHeight="1" outlineLevel="1" x14ac:dyDescent="0.45">
      <c r="B1158" s="167"/>
      <c r="J1158" s="167"/>
      <c r="M1158" s="166"/>
      <c r="N1158" s="167"/>
      <c r="R1158" s="986"/>
      <c r="S1158" s="986"/>
      <c r="T1158" s="160"/>
      <c r="U1158" s="986"/>
      <c r="V1158" s="161"/>
      <c r="W1158" s="160"/>
      <c r="X1158" s="160"/>
      <c r="Y1158" s="160"/>
      <c r="Z1158" s="160"/>
      <c r="AA1158" s="159"/>
      <c r="AB1158" s="161"/>
      <c r="AC1158" s="160"/>
      <c r="AD1158" s="160"/>
      <c r="AE1158" s="160"/>
      <c r="AF1158" s="160"/>
      <c r="AH1158" s="979"/>
      <c r="AI1158" s="982"/>
      <c r="AJ1158" s="160"/>
      <c r="AK1158" s="946"/>
      <c r="AL1158" s="161"/>
      <c r="AM1158" s="160"/>
      <c r="AN1158" s="160"/>
      <c r="AO1158" s="159"/>
    </row>
    <row r="1159" spans="2:41" ht="3.6" customHeight="1" outlineLevel="1" x14ac:dyDescent="0.45">
      <c r="B1159" s="167"/>
      <c r="J1159" s="167"/>
      <c r="M1159" s="166"/>
      <c r="N1159" s="173"/>
      <c r="O1159" s="172"/>
      <c r="P1159" s="172"/>
      <c r="Q1159" s="171"/>
      <c r="R1159" s="977"/>
      <c r="S1159" s="980"/>
      <c r="T1159" s="172"/>
      <c r="U1159" s="944"/>
      <c r="V1159" s="173"/>
      <c r="W1159" s="172"/>
      <c r="X1159" s="172"/>
      <c r="Y1159" s="172"/>
      <c r="Z1159" s="169"/>
      <c r="AA1159" s="174"/>
      <c r="AD1159" s="172"/>
      <c r="AE1159" s="172"/>
      <c r="AF1159" s="172"/>
      <c r="AG1159" s="175"/>
      <c r="AH1159" s="175"/>
      <c r="AI1159" s="175"/>
      <c r="AJ1159" s="175"/>
      <c r="AK1159" s="175"/>
      <c r="AL1159" s="172"/>
      <c r="AM1159" s="175"/>
      <c r="AN1159" s="175"/>
      <c r="AO1159" s="171"/>
    </row>
    <row r="1160" spans="2:41" ht="13.35" customHeight="1" outlineLevel="1" x14ac:dyDescent="0.45">
      <c r="B1160" s="167"/>
      <c r="J1160" s="167"/>
      <c r="M1160" s="166"/>
      <c r="N1160" s="167" t="s">
        <v>709</v>
      </c>
      <c r="Q1160" s="166"/>
      <c r="R1160" s="978"/>
      <c r="S1160" s="981"/>
      <c r="T1160" s="115" t="s">
        <v>65</v>
      </c>
      <c r="U1160" s="945"/>
      <c r="V1160" s="167" t="s">
        <v>64</v>
      </c>
      <c r="Z1160" s="169"/>
      <c r="AA1160" s="168"/>
      <c r="AG1160" s="169"/>
      <c r="AH1160" s="169"/>
      <c r="AI1160" s="169"/>
      <c r="AJ1160" s="169"/>
      <c r="AK1160" s="169"/>
      <c r="AM1160" s="169"/>
      <c r="AN1160" s="169"/>
      <c r="AO1160" s="166"/>
    </row>
    <row r="1161" spans="2:41" ht="3.6" customHeight="1" outlineLevel="1" x14ac:dyDescent="0.45">
      <c r="B1161" s="167"/>
      <c r="J1161" s="167"/>
      <c r="M1161" s="166"/>
      <c r="N1161" s="161"/>
      <c r="O1161" s="160"/>
      <c r="P1161" s="160"/>
      <c r="Q1161" s="159"/>
      <c r="R1161" s="979"/>
      <c r="S1161" s="982"/>
      <c r="T1161" s="160"/>
      <c r="U1161" s="946"/>
      <c r="V1161" s="161"/>
      <c r="W1161" s="160"/>
      <c r="X1161" s="160"/>
      <c r="Y1161" s="160"/>
      <c r="Z1161" s="163"/>
      <c r="AA1161" s="162"/>
      <c r="AB1161" s="160"/>
      <c r="AC1161" s="160"/>
      <c r="AD1161" s="160"/>
      <c r="AE1161" s="160"/>
      <c r="AF1161" s="160"/>
      <c r="AG1161" s="163"/>
      <c r="AH1161" s="163"/>
      <c r="AI1161" s="163"/>
      <c r="AJ1161" s="163"/>
      <c r="AK1161" s="163"/>
      <c r="AL1161" s="160"/>
      <c r="AM1161" s="163"/>
      <c r="AN1161" s="163"/>
      <c r="AO1161" s="159"/>
    </row>
    <row r="1162" spans="2:41" ht="3.6" customHeight="1" outlineLevel="1" x14ac:dyDescent="0.45">
      <c r="B1162" s="167"/>
      <c r="J1162" s="167"/>
      <c r="M1162" s="166"/>
      <c r="N1162" s="167"/>
      <c r="Q1162" s="166"/>
      <c r="R1162" s="922" t="str">
        <f>ASC(許可申請_2!K115)&amp;ASC(変更_3!AN140)</f>
        <v/>
      </c>
      <c r="S1162" s="923"/>
      <c r="T1162" s="923"/>
      <c r="U1162" s="924"/>
      <c r="V1162" s="911" t="str">
        <f>ASC(許可申請_2!O115)&amp;ASC(変更_3!AR140)</f>
        <v/>
      </c>
      <c r="W1162" s="913"/>
      <c r="X1162" s="911" t="str">
        <f>ASC(許可申請_2!Q115)&amp;ASC(変更_3!AT140)</f>
        <v/>
      </c>
      <c r="Y1162" s="912"/>
      <c r="Z1162" s="912"/>
      <c r="AA1162" s="913"/>
      <c r="AB1162" s="167"/>
      <c r="AO1162" s="166"/>
    </row>
    <row r="1163" spans="2:41" ht="13.35" customHeight="1" outlineLevel="1" x14ac:dyDescent="0.45">
      <c r="B1163" s="167"/>
      <c r="J1163" s="167" t="s">
        <v>752</v>
      </c>
      <c r="M1163" s="166"/>
      <c r="N1163" s="167" t="s">
        <v>707</v>
      </c>
      <c r="Q1163" s="166"/>
      <c r="R1163" s="911"/>
      <c r="S1163" s="912"/>
      <c r="T1163" s="912"/>
      <c r="U1163" s="913"/>
      <c r="V1163" s="911"/>
      <c r="W1163" s="913"/>
      <c r="X1163" s="911"/>
      <c r="Y1163" s="912"/>
      <c r="Z1163" s="912"/>
      <c r="AA1163" s="913"/>
      <c r="AB1163" s="191" t="s">
        <v>706</v>
      </c>
      <c r="AO1163" s="166"/>
    </row>
    <row r="1164" spans="2:41" ht="3.6" customHeight="1" outlineLevel="1" x14ac:dyDescent="0.45">
      <c r="B1164" s="167"/>
      <c r="J1164" s="167"/>
      <c r="M1164" s="166"/>
      <c r="N1164" s="167"/>
      <c r="Q1164" s="166"/>
      <c r="R1164" s="914"/>
      <c r="S1164" s="915"/>
      <c r="T1164" s="915"/>
      <c r="U1164" s="916"/>
      <c r="V1164" s="914"/>
      <c r="W1164" s="916"/>
      <c r="X1164" s="914"/>
      <c r="Y1164" s="915"/>
      <c r="Z1164" s="915"/>
      <c r="AA1164" s="916"/>
      <c r="AB1164" s="161"/>
      <c r="AC1164" s="160"/>
      <c r="AD1164" s="160"/>
      <c r="AE1164" s="160"/>
      <c r="AF1164" s="160"/>
      <c r="AG1164" s="160"/>
      <c r="AH1164" s="160"/>
      <c r="AI1164" s="160"/>
      <c r="AJ1164" s="160"/>
      <c r="AK1164" s="160"/>
      <c r="AL1164" s="160"/>
      <c r="AM1164" s="160"/>
      <c r="AN1164" s="160"/>
      <c r="AO1164" s="159"/>
    </row>
    <row r="1165" spans="2:41" ht="3.6" customHeight="1" outlineLevel="1" x14ac:dyDescent="0.45">
      <c r="B1165" s="167"/>
      <c r="J1165" s="167"/>
      <c r="M1165" s="166"/>
      <c r="N1165" s="173"/>
      <c r="O1165" s="172"/>
      <c r="P1165" s="172"/>
      <c r="Q1165" s="172"/>
      <c r="R1165" s="173"/>
      <c r="S1165" s="172"/>
      <c r="T1165" s="172"/>
      <c r="U1165" s="172"/>
      <c r="V1165" s="172"/>
      <c r="W1165" s="172"/>
      <c r="X1165" s="172"/>
      <c r="Y1165" s="172"/>
      <c r="Z1165" s="172"/>
      <c r="AA1165" s="171"/>
      <c r="AB1165" s="173"/>
      <c r="AI1165" s="166"/>
      <c r="AJ1165" s="173"/>
      <c r="AK1165" s="172"/>
      <c r="AL1165" s="172"/>
      <c r="AM1165" s="172"/>
      <c r="AN1165" s="172"/>
      <c r="AO1165" s="171"/>
    </row>
    <row r="1166" spans="2:41" ht="13.35" customHeight="1" outlineLevel="1" x14ac:dyDescent="0.45">
      <c r="B1166" s="167"/>
      <c r="J1166" s="167"/>
      <c r="M1166" s="166"/>
      <c r="N1166" s="167" t="s">
        <v>705</v>
      </c>
      <c r="R1166" s="167"/>
      <c r="S1166" s="917" t="str">
        <f>許可申請_2!I117&amp;変更_3!AL142</f>
        <v/>
      </c>
      <c r="T1166" s="918"/>
      <c r="V1166" s="182" t="str">
        <f>ASC(許可申請_2!K117)&amp;ASC(変更_3!AN142)</f>
        <v/>
      </c>
      <c r="W1166" s="115" t="s">
        <v>76</v>
      </c>
      <c r="X1166" s="182" t="str">
        <f>ASC(許可申請_2!M117)&amp;ASC(変更_3!AP142)</f>
        <v/>
      </c>
      <c r="Y1166" s="115" t="s">
        <v>77</v>
      </c>
      <c r="Z1166" s="182" t="str">
        <f>ASC(許可申請_2!O117)&amp;ASC(変更_3!AR142)</f>
        <v/>
      </c>
      <c r="AA1166" s="115" t="s">
        <v>78</v>
      </c>
      <c r="AB1166" s="167" t="s">
        <v>704</v>
      </c>
      <c r="AI1166" s="166"/>
      <c r="AJ1166" s="167"/>
      <c r="AK1166" s="919"/>
      <c r="AL1166" s="920"/>
      <c r="AM1166" s="920"/>
      <c r="AN1166" s="920"/>
      <c r="AO1166" s="921"/>
    </row>
    <row r="1167" spans="2:41" ht="3.6" customHeight="1" outlineLevel="1" x14ac:dyDescent="0.45">
      <c r="B1167" s="167"/>
      <c r="J1167" s="167"/>
      <c r="M1167" s="166"/>
      <c r="N1167" s="167"/>
      <c r="R1167" s="161"/>
      <c r="S1167" s="160"/>
      <c r="T1167" s="160"/>
      <c r="U1167" s="160"/>
      <c r="V1167" s="160"/>
      <c r="W1167" s="160"/>
      <c r="X1167" s="160"/>
      <c r="Y1167" s="160"/>
      <c r="Z1167" s="160"/>
      <c r="AA1167" s="159"/>
      <c r="AB1167" s="161"/>
      <c r="AC1167" s="160"/>
      <c r="AD1167" s="160"/>
      <c r="AE1167" s="160"/>
      <c r="AF1167" s="160"/>
      <c r="AG1167" s="160"/>
      <c r="AH1167" s="160"/>
      <c r="AI1167" s="159"/>
      <c r="AJ1167" s="161"/>
      <c r="AK1167" s="160"/>
      <c r="AL1167" s="160"/>
      <c r="AM1167" s="160"/>
      <c r="AN1167" s="160"/>
      <c r="AO1167" s="159"/>
    </row>
    <row r="1168" spans="2:41" ht="3.6" customHeight="1" outlineLevel="1" x14ac:dyDescent="0.45">
      <c r="B1168" s="167"/>
      <c r="J1168" s="167"/>
      <c r="M1168" s="166"/>
      <c r="N1168" s="173"/>
      <c r="O1168" s="172"/>
      <c r="P1168" s="172"/>
      <c r="Q1168" s="171"/>
      <c r="R1168" s="922" t="str">
        <f>IF(OR(許可申請_2!T114="☑",変更_3!AW139="☑"),"研修中","")</f>
        <v/>
      </c>
      <c r="S1168" s="923"/>
      <c r="T1168" s="923"/>
      <c r="U1168" s="923"/>
      <c r="V1168" s="923"/>
      <c r="W1168" s="923"/>
      <c r="X1168" s="923"/>
      <c r="Y1168" s="923"/>
      <c r="Z1168" s="923"/>
      <c r="AA1168" s="923"/>
      <c r="AB1168" s="923"/>
      <c r="AC1168" s="923"/>
      <c r="AD1168" s="923"/>
      <c r="AE1168" s="923"/>
      <c r="AF1168" s="923"/>
      <c r="AG1168" s="923"/>
      <c r="AH1168" s="923"/>
      <c r="AI1168" s="923"/>
      <c r="AJ1168" s="923"/>
      <c r="AK1168" s="923"/>
      <c r="AL1168" s="923"/>
      <c r="AM1168" s="923"/>
      <c r="AN1168" s="923"/>
      <c r="AO1168" s="924"/>
    </row>
    <row r="1169" spans="2:41" ht="13.35" customHeight="1" outlineLevel="1" x14ac:dyDescent="0.45">
      <c r="B1169" s="167"/>
      <c r="J1169" s="167"/>
      <c r="M1169" s="166"/>
      <c r="N1169" s="167" t="s">
        <v>703</v>
      </c>
      <c r="Q1169" s="166"/>
      <c r="R1169" s="911"/>
      <c r="S1169" s="912"/>
      <c r="T1169" s="912"/>
      <c r="U1169" s="912"/>
      <c r="V1169" s="912"/>
      <c r="W1169" s="912"/>
      <c r="X1169" s="912"/>
      <c r="Y1169" s="912"/>
      <c r="Z1169" s="912"/>
      <c r="AA1169" s="912"/>
      <c r="AB1169" s="912"/>
      <c r="AC1169" s="912"/>
      <c r="AD1169" s="912"/>
      <c r="AE1169" s="912"/>
      <c r="AF1169" s="912"/>
      <c r="AG1169" s="912"/>
      <c r="AH1169" s="912"/>
      <c r="AI1169" s="912"/>
      <c r="AJ1169" s="912"/>
      <c r="AK1169" s="912"/>
      <c r="AL1169" s="912"/>
      <c r="AM1169" s="912"/>
      <c r="AN1169" s="912"/>
      <c r="AO1169" s="913"/>
    </row>
    <row r="1170" spans="2:41" ht="3.6" customHeight="1" outlineLevel="1" x14ac:dyDescent="0.45">
      <c r="B1170" s="167"/>
      <c r="J1170" s="167"/>
      <c r="M1170" s="166"/>
      <c r="N1170" s="161"/>
      <c r="O1170" s="160"/>
      <c r="P1170" s="160"/>
      <c r="Q1170" s="159"/>
      <c r="R1170" s="914"/>
      <c r="S1170" s="915"/>
      <c r="T1170" s="915"/>
      <c r="U1170" s="915"/>
      <c r="V1170" s="915"/>
      <c r="W1170" s="915"/>
      <c r="X1170" s="915"/>
      <c r="Y1170" s="915"/>
      <c r="Z1170" s="915"/>
      <c r="AA1170" s="915"/>
      <c r="AB1170" s="915"/>
      <c r="AC1170" s="915"/>
      <c r="AD1170" s="915"/>
      <c r="AE1170" s="915"/>
      <c r="AF1170" s="915"/>
      <c r="AG1170" s="915"/>
      <c r="AH1170" s="915"/>
      <c r="AI1170" s="915"/>
      <c r="AJ1170" s="915"/>
      <c r="AK1170" s="915"/>
      <c r="AL1170" s="915"/>
      <c r="AM1170" s="915"/>
      <c r="AN1170" s="915"/>
      <c r="AO1170" s="916"/>
    </row>
    <row r="1171" spans="2:41" ht="3.6" customHeight="1" outlineLevel="1" x14ac:dyDescent="0.45">
      <c r="B1171" s="167"/>
      <c r="J1171" s="167"/>
      <c r="M1171" s="166"/>
      <c r="N1171" s="173"/>
      <c r="O1171" s="172"/>
      <c r="P1171" s="172"/>
      <c r="Q1171" s="171"/>
      <c r="R1171" s="167"/>
      <c r="W1171" s="166"/>
      <c r="X1171" s="167"/>
      <c r="AB1171" s="166"/>
      <c r="AC1171" s="925"/>
      <c r="AD1171" s="926"/>
      <c r="AE1171" s="926"/>
      <c r="AF1171" s="926"/>
      <c r="AG1171" s="926"/>
      <c r="AH1171" s="926"/>
      <c r="AI1171" s="926"/>
      <c r="AJ1171" s="926"/>
      <c r="AK1171" s="926"/>
      <c r="AL1171" s="926"/>
      <c r="AM1171" s="926"/>
      <c r="AN1171" s="926"/>
      <c r="AO1171" s="927"/>
    </row>
    <row r="1172" spans="2:41" ht="13.35" customHeight="1" outlineLevel="1" x14ac:dyDescent="0.45">
      <c r="B1172" s="167"/>
      <c r="J1172" s="167"/>
      <c r="M1172" s="166"/>
      <c r="N1172" s="167" t="s">
        <v>702</v>
      </c>
      <c r="Q1172" s="166"/>
      <c r="R1172" s="167"/>
      <c r="S1172" s="189" t="s">
        <v>651</v>
      </c>
      <c r="T1172" s="115" t="s">
        <v>105</v>
      </c>
      <c r="W1172" s="166"/>
      <c r="X1172" s="167" t="s">
        <v>701</v>
      </c>
      <c r="AB1172" s="166"/>
      <c r="AC1172" s="928"/>
      <c r="AD1172" s="929"/>
      <c r="AE1172" s="929"/>
      <c r="AF1172" s="929"/>
      <c r="AG1172" s="929"/>
      <c r="AH1172" s="929"/>
      <c r="AI1172" s="929"/>
      <c r="AJ1172" s="929"/>
      <c r="AK1172" s="929"/>
      <c r="AL1172" s="929"/>
      <c r="AM1172" s="929"/>
      <c r="AN1172" s="929"/>
      <c r="AO1172" s="930"/>
    </row>
    <row r="1173" spans="2:41" ht="3.6" customHeight="1" outlineLevel="1" x14ac:dyDescent="0.45">
      <c r="B1173" s="167"/>
      <c r="J1173" s="167"/>
      <c r="M1173" s="166"/>
      <c r="N1173" s="161"/>
      <c r="O1173" s="160"/>
      <c r="P1173" s="160"/>
      <c r="Q1173" s="159"/>
      <c r="R1173" s="161"/>
      <c r="S1173" s="160"/>
      <c r="T1173" s="160"/>
      <c r="U1173" s="160"/>
      <c r="V1173" s="160"/>
      <c r="W1173" s="159"/>
      <c r="X1173" s="161"/>
      <c r="Y1173" s="160"/>
      <c r="Z1173" s="160"/>
      <c r="AA1173" s="160"/>
      <c r="AB1173" s="159"/>
      <c r="AC1173" s="931"/>
      <c r="AD1173" s="932"/>
      <c r="AE1173" s="932"/>
      <c r="AF1173" s="932"/>
      <c r="AG1173" s="932"/>
      <c r="AH1173" s="932"/>
      <c r="AI1173" s="932"/>
      <c r="AJ1173" s="932"/>
      <c r="AK1173" s="932"/>
      <c r="AL1173" s="932"/>
      <c r="AM1173" s="932"/>
      <c r="AN1173" s="932"/>
      <c r="AO1173" s="933"/>
    </row>
    <row r="1174" spans="2:41" ht="3.6" customHeight="1" outlineLevel="1" x14ac:dyDescent="0.45">
      <c r="B1174" s="167"/>
      <c r="J1174" s="167"/>
      <c r="M1174" s="166"/>
      <c r="N1174" s="173"/>
      <c r="O1174" s="172"/>
      <c r="P1174" s="172"/>
      <c r="Q1174" s="171"/>
      <c r="R1174" s="173"/>
      <c r="S1174" s="172"/>
      <c r="T1174" s="172"/>
      <c r="U1174" s="172"/>
      <c r="V1174" s="172"/>
      <c r="W1174" s="172"/>
      <c r="X1174" s="172"/>
      <c r="Y1174" s="172"/>
      <c r="Z1174" s="172"/>
      <c r="AA1174" s="171"/>
      <c r="AB1174" s="173"/>
      <c r="AC1174" s="172"/>
      <c r="AD1174" s="172"/>
      <c r="AE1174" s="171"/>
      <c r="AF1174" s="173"/>
      <c r="AG1174" s="172"/>
      <c r="AH1174" s="172"/>
      <c r="AI1174" s="172"/>
      <c r="AJ1174" s="172"/>
      <c r="AK1174" s="172"/>
      <c r="AL1174" s="172"/>
      <c r="AM1174" s="172"/>
      <c r="AN1174" s="172"/>
      <c r="AO1174" s="171"/>
    </row>
    <row r="1175" spans="2:41" ht="13.35" customHeight="1" outlineLevel="1" x14ac:dyDescent="0.45">
      <c r="B1175" s="167"/>
      <c r="J1175" s="167"/>
      <c r="M1175" s="166"/>
      <c r="N1175" s="167" t="s">
        <v>700</v>
      </c>
      <c r="Q1175" s="166"/>
      <c r="R1175" s="167"/>
      <c r="S1175" s="919"/>
      <c r="T1175" s="921"/>
      <c r="V1175" s="190"/>
      <c r="W1175" s="115" t="s">
        <v>76</v>
      </c>
      <c r="X1175" s="190"/>
      <c r="Y1175" s="115" t="s">
        <v>77</v>
      </c>
      <c r="Z1175" s="190"/>
      <c r="AA1175" s="115" t="s">
        <v>78</v>
      </c>
      <c r="AB1175" s="167" t="s">
        <v>699</v>
      </c>
      <c r="AE1175" s="166"/>
      <c r="AF1175" s="167"/>
      <c r="AG1175" s="919"/>
      <c r="AH1175" s="921"/>
      <c r="AJ1175" s="190"/>
      <c r="AK1175" s="115" t="s">
        <v>76</v>
      </c>
      <c r="AL1175" s="190"/>
      <c r="AM1175" s="115" t="s">
        <v>77</v>
      </c>
      <c r="AN1175" s="190"/>
      <c r="AO1175" s="166" t="s">
        <v>78</v>
      </c>
    </row>
    <row r="1176" spans="2:41" ht="3.6" customHeight="1" outlineLevel="1" x14ac:dyDescent="0.45">
      <c r="B1176" s="167"/>
      <c r="J1176" s="167"/>
      <c r="M1176" s="166"/>
      <c r="N1176" s="161"/>
      <c r="O1176" s="160"/>
      <c r="P1176" s="160"/>
      <c r="Q1176" s="159"/>
      <c r="R1176" s="161"/>
      <c r="S1176" s="160"/>
      <c r="T1176" s="160"/>
      <c r="U1176" s="160"/>
      <c r="V1176" s="160"/>
      <c r="W1176" s="160"/>
      <c r="X1176" s="160"/>
      <c r="Y1176" s="160"/>
      <c r="Z1176" s="160"/>
      <c r="AA1176" s="159"/>
      <c r="AB1176" s="161"/>
      <c r="AC1176" s="160"/>
      <c r="AD1176" s="160"/>
      <c r="AE1176" s="159"/>
      <c r="AF1176" s="161"/>
      <c r="AG1176" s="160"/>
      <c r="AH1176" s="160"/>
      <c r="AI1176" s="160"/>
      <c r="AJ1176" s="160"/>
      <c r="AK1176" s="160"/>
      <c r="AL1176" s="160"/>
      <c r="AM1176" s="160"/>
      <c r="AN1176" s="160"/>
      <c r="AO1176" s="159"/>
    </row>
    <row r="1177" spans="2:41" ht="3.6" customHeight="1" outlineLevel="1" x14ac:dyDescent="0.45">
      <c r="B1177" s="167"/>
      <c r="J1177" s="167"/>
      <c r="M1177" s="166"/>
      <c r="N1177" s="173"/>
      <c r="O1177" s="172"/>
      <c r="P1177" s="172"/>
      <c r="Q1177" s="171"/>
      <c r="R1177" s="925"/>
      <c r="S1177" s="926"/>
      <c r="T1177" s="926"/>
      <c r="U1177" s="926"/>
      <c r="V1177" s="926"/>
      <c r="W1177" s="926"/>
      <c r="X1177" s="926"/>
      <c r="Y1177" s="926"/>
      <c r="Z1177" s="926"/>
      <c r="AA1177" s="926"/>
      <c r="AB1177" s="926"/>
      <c r="AC1177" s="926"/>
      <c r="AD1177" s="926"/>
      <c r="AE1177" s="926"/>
      <c r="AF1177" s="926"/>
      <c r="AG1177" s="926"/>
      <c r="AH1177" s="926"/>
      <c r="AI1177" s="926"/>
      <c r="AJ1177" s="926"/>
      <c r="AK1177" s="926"/>
      <c r="AL1177" s="926"/>
      <c r="AM1177" s="926"/>
      <c r="AN1177" s="926"/>
      <c r="AO1177" s="927"/>
    </row>
    <row r="1178" spans="2:41" ht="13.35" customHeight="1" outlineLevel="1" x14ac:dyDescent="0.45">
      <c r="B1178" s="167"/>
      <c r="J1178" s="167"/>
      <c r="M1178" s="166"/>
      <c r="N1178" s="167" t="s">
        <v>698</v>
      </c>
      <c r="Q1178" s="166"/>
      <c r="R1178" s="928"/>
      <c r="S1178" s="929"/>
      <c r="T1178" s="929"/>
      <c r="U1178" s="929"/>
      <c r="V1178" s="929"/>
      <c r="W1178" s="929"/>
      <c r="X1178" s="929"/>
      <c r="Y1178" s="929"/>
      <c r="Z1178" s="929"/>
      <c r="AA1178" s="929"/>
      <c r="AB1178" s="929"/>
      <c r="AC1178" s="929"/>
      <c r="AD1178" s="929"/>
      <c r="AE1178" s="929"/>
      <c r="AF1178" s="929"/>
      <c r="AG1178" s="929"/>
      <c r="AH1178" s="929"/>
      <c r="AI1178" s="929"/>
      <c r="AJ1178" s="929"/>
      <c r="AK1178" s="929"/>
      <c r="AL1178" s="929"/>
      <c r="AM1178" s="929"/>
      <c r="AN1178" s="929"/>
      <c r="AO1178" s="930"/>
    </row>
    <row r="1179" spans="2:41" ht="3.6" customHeight="1" outlineLevel="1" x14ac:dyDescent="0.45">
      <c r="B1179" s="167"/>
      <c r="J1179" s="167"/>
      <c r="M1179" s="166"/>
      <c r="N1179" s="167"/>
      <c r="Q1179" s="166"/>
      <c r="R1179" s="931"/>
      <c r="S1179" s="932"/>
      <c r="T1179" s="932"/>
      <c r="U1179" s="932"/>
      <c r="V1179" s="932"/>
      <c r="W1179" s="932"/>
      <c r="X1179" s="932"/>
      <c r="Y1179" s="932"/>
      <c r="Z1179" s="932"/>
      <c r="AA1179" s="932"/>
      <c r="AB1179" s="932"/>
      <c r="AC1179" s="932"/>
      <c r="AD1179" s="932"/>
      <c r="AE1179" s="932"/>
      <c r="AF1179" s="932"/>
      <c r="AG1179" s="932"/>
      <c r="AH1179" s="932"/>
      <c r="AI1179" s="932"/>
      <c r="AJ1179" s="932"/>
      <c r="AK1179" s="932"/>
      <c r="AL1179" s="932"/>
      <c r="AM1179" s="932"/>
      <c r="AN1179" s="932"/>
      <c r="AO1179" s="933"/>
    </row>
    <row r="1180" spans="2:41" ht="3.6" customHeight="1" outlineLevel="1" x14ac:dyDescent="0.45">
      <c r="B1180" s="167"/>
      <c r="J1180" s="167"/>
      <c r="N1180" s="173"/>
      <c r="O1180" s="172"/>
      <c r="P1180" s="172"/>
      <c r="Q1180" s="171"/>
      <c r="R1180" s="172"/>
      <c r="S1180" s="172"/>
      <c r="T1180" s="172"/>
      <c r="U1180" s="172"/>
      <c r="X1180" s="175"/>
      <c r="Y1180" s="176"/>
      <c r="Z1180" s="175"/>
      <c r="AA1180" s="175"/>
      <c r="AB1180" s="175"/>
      <c r="AC1180" s="175"/>
      <c r="AD1180" s="176"/>
      <c r="AE1180" s="175"/>
      <c r="AF1180" s="172"/>
      <c r="AG1180" s="172"/>
      <c r="AH1180" s="947"/>
      <c r="AI1180" s="948"/>
      <c r="AJ1180" s="948"/>
      <c r="AK1180" s="948"/>
      <c r="AL1180" s="948"/>
      <c r="AM1180" s="948"/>
      <c r="AN1180" s="948"/>
      <c r="AO1180" s="949"/>
    </row>
    <row r="1181" spans="2:41" ht="13.35" customHeight="1" outlineLevel="1" x14ac:dyDescent="0.45">
      <c r="B1181" s="167"/>
      <c r="J1181" s="167"/>
      <c r="N1181" s="167" t="s">
        <v>697</v>
      </c>
      <c r="Q1181" s="166"/>
      <c r="R1181" s="115" t="s">
        <v>696</v>
      </c>
      <c r="X1181" s="169"/>
      <c r="Y1181" s="170"/>
      <c r="Z1181" s="189" t="s">
        <v>651</v>
      </c>
      <c r="AA1181" s="115" t="s">
        <v>695</v>
      </c>
      <c r="AB1181" s="169"/>
      <c r="AC1181" s="169"/>
      <c r="AD1181" s="170" t="s">
        <v>694</v>
      </c>
      <c r="AE1181" s="169"/>
      <c r="AH1181" s="950"/>
      <c r="AI1181" s="951"/>
      <c r="AJ1181" s="951"/>
      <c r="AK1181" s="951"/>
      <c r="AL1181" s="951"/>
      <c r="AM1181" s="951"/>
      <c r="AN1181" s="951"/>
      <c r="AO1181" s="952"/>
    </row>
    <row r="1182" spans="2:41" ht="3.6" customHeight="1" outlineLevel="1" x14ac:dyDescent="0.45">
      <c r="B1182" s="167"/>
      <c r="J1182" s="167"/>
      <c r="N1182" s="167"/>
      <c r="Q1182" s="166"/>
      <c r="R1182" s="160"/>
      <c r="S1182" s="160"/>
      <c r="T1182" s="160"/>
      <c r="U1182" s="160"/>
      <c r="X1182" s="163"/>
      <c r="Y1182" s="164"/>
      <c r="Z1182" s="163"/>
      <c r="AA1182" s="163"/>
      <c r="AB1182" s="163"/>
      <c r="AC1182" s="163"/>
      <c r="AD1182" s="164"/>
      <c r="AE1182" s="163"/>
      <c r="AF1182" s="160"/>
      <c r="AG1182" s="160"/>
      <c r="AH1182" s="953"/>
      <c r="AI1182" s="954"/>
      <c r="AJ1182" s="954"/>
      <c r="AK1182" s="954"/>
      <c r="AL1182" s="954"/>
      <c r="AM1182" s="954"/>
      <c r="AN1182" s="954"/>
      <c r="AO1182" s="955"/>
    </row>
    <row r="1183" spans="2:41" ht="3.6" customHeight="1" outlineLevel="1" x14ac:dyDescent="0.45">
      <c r="B1183" s="167"/>
      <c r="J1183" s="167"/>
      <c r="N1183" s="167"/>
      <c r="Q1183" s="166"/>
      <c r="R1183" s="172"/>
      <c r="S1183" s="172"/>
      <c r="T1183" s="172"/>
      <c r="U1183" s="172"/>
      <c r="V1183" s="944"/>
      <c r="W1183" s="956"/>
      <c r="X1183" s="956"/>
      <c r="Y1183" s="956"/>
      <c r="Z1183" s="956"/>
      <c r="AA1183" s="956"/>
      <c r="AB1183" s="956"/>
      <c r="AC1183" s="956"/>
      <c r="AD1183" s="956"/>
      <c r="AE1183" s="956"/>
      <c r="AF1183" s="956"/>
      <c r="AG1183" s="956"/>
      <c r="AH1183" s="956"/>
      <c r="AI1183" s="956"/>
      <c r="AJ1183" s="956"/>
      <c r="AK1183" s="956"/>
      <c r="AL1183" s="956"/>
      <c r="AM1183" s="956"/>
      <c r="AN1183" s="956"/>
      <c r="AO1183" s="957"/>
    </row>
    <row r="1184" spans="2:41" ht="13.35" customHeight="1" outlineLevel="1" x14ac:dyDescent="0.45">
      <c r="B1184" s="167"/>
      <c r="J1184" s="167"/>
      <c r="N1184" s="167" t="s">
        <v>693</v>
      </c>
      <c r="Q1184" s="166"/>
      <c r="R1184" s="115" t="s">
        <v>692</v>
      </c>
      <c r="V1184" s="945"/>
      <c r="W1184" s="958"/>
      <c r="X1184" s="958"/>
      <c r="Y1184" s="958"/>
      <c r="Z1184" s="958"/>
      <c r="AA1184" s="958"/>
      <c r="AB1184" s="958"/>
      <c r="AC1184" s="958"/>
      <c r="AD1184" s="958"/>
      <c r="AE1184" s="958"/>
      <c r="AF1184" s="958"/>
      <c r="AG1184" s="958"/>
      <c r="AH1184" s="958"/>
      <c r="AI1184" s="958"/>
      <c r="AJ1184" s="958"/>
      <c r="AK1184" s="958"/>
      <c r="AL1184" s="958"/>
      <c r="AM1184" s="958"/>
      <c r="AN1184" s="958"/>
      <c r="AO1184" s="959"/>
    </row>
    <row r="1185" spans="2:41" ht="3.6" customHeight="1" outlineLevel="1" x14ac:dyDescent="0.45">
      <c r="B1185" s="167"/>
      <c r="J1185" s="167"/>
      <c r="N1185" s="167"/>
      <c r="Q1185" s="166"/>
      <c r="V1185" s="946"/>
      <c r="W1185" s="960"/>
      <c r="X1185" s="960"/>
      <c r="Y1185" s="960"/>
      <c r="Z1185" s="960"/>
      <c r="AA1185" s="960"/>
      <c r="AB1185" s="960"/>
      <c r="AC1185" s="960"/>
      <c r="AD1185" s="960"/>
      <c r="AE1185" s="960"/>
      <c r="AF1185" s="960"/>
      <c r="AG1185" s="960"/>
      <c r="AH1185" s="960"/>
      <c r="AI1185" s="960"/>
      <c r="AJ1185" s="960"/>
      <c r="AK1185" s="960"/>
      <c r="AL1185" s="960"/>
      <c r="AM1185" s="960"/>
      <c r="AN1185" s="960"/>
      <c r="AO1185" s="961"/>
    </row>
    <row r="1186" spans="2:41" ht="3.6" customHeight="1" outlineLevel="1" x14ac:dyDescent="0.45">
      <c r="B1186" s="167"/>
      <c r="J1186" s="167"/>
      <c r="N1186" s="167"/>
      <c r="R1186" s="173"/>
      <c r="S1186" s="172"/>
      <c r="T1186" s="172"/>
      <c r="U1186" s="171"/>
      <c r="X1186" s="166"/>
      <c r="Y1186" s="925"/>
      <c r="Z1186" s="926"/>
      <c r="AA1186" s="927"/>
      <c r="AB1186" s="171"/>
      <c r="AC1186" s="925"/>
      <c r="AD1186" s="926"/>
      <c r="AE1186" s="927"/>
      <c r="AF1186" s="167"/>
      <c r="AH1186" s="166"/>
      <c r="AI1186" s="925"/>
      <c r="AJ1186" s="926"/>
      <c r="AK1186" s="926"/>
      <c r="AL1186" s="926"/>
      <c r="AM1186" s="926"/>
      <c r="AN1186" s="926"/>
      <c r="AO1186" s="927"/>
    </row>
    <row r="1187" spans="2:41" ht="13.35" customHeight="1" outlineLevel="1" x14ac:dyDescent="0.45">
      <c r="B1187" s="167"/>
      <c r="J1187" s="167"/>
      <c r="N1187" s="167"/>
      <c r="R1187" s="167"/>
      <c r="U1187" s="166"/>
      <c r="V1187" s="115" t="s">
        <v>612</v>
      </c>
      <c r="X1187" s="166"/>
      <c r="Y1187" s="928"/>
      <c r="Z1187" s="929"/>
      <c r="AA1187" s="930"/>
      <c r="AB1187" s="555" t="s">
        <v>611</v>
      </c>
      <c r="AC1187" s="928"/>
      <c r="AD1187" s="929"/>
      <c r="AE1187" s="930"/>
      <c r="AF1187" s="167" t="s">
        <v>610</v>
      </c>
      <c r="AH1187" s="166"/>
      <c r="AI1187" s="928"/>
      <c r="AJ1187" s="929"/>
      <c r="AK1187" s="929"/>
      <c r="AL1187" s="929"/>
      <c r="AM1187" s="929"/>
      <c r="AN1187" s="929"/>
      <c r="AO1187" s="930"/>
    </row>
    <row r="1188" spans="2:41" ht="3.6" customHeight="1" outlineLevel="1" x14ac:dyDescent="0.45">
      <c r="B1188" s="167"/>
      <c r="J1188" s="167"/>
      <c r="N1188" s="167"/>
      <c r="R1188" s="167"/>
      <c r="U1188" s="166"/>
      <c r="V1188" s="160"/>
      <c r="W1188" s="160"/>
      <c r="X1188" s="159"/>
      <c r="Y1188" s="931"/>
      <c r="Z1188" s="932"/>
      <c r="AA1188" s="933"/>
      <c r="AB1188" s="159"/>
      <c r="AC1188" s="931"/>
      <c r="AD1188" s="932"/>
      <c r="AE1188" s="933"/>
      <c r="AF1188" s="161"/>
      <c r="AG1188" s="160"/>
      <c r="AH1188" s="159"/>
      <c r="AI1188" s="931"/>
      <c r="AJ1188" s="932"/>
      <c r="AK1188" s="932"/>
      <c r="AL1188" s="932"/>
      <c r="AM1188" s="932"/>
      <c r="AN1188" s="932"/>
      <c r="AO1188" s="933"/>
    </row>
    <row r="1189" spans="2:41" ht="3.6" customHeight="1" outlineLevel="1" x14ac:dyDescent="0.45">
      <c r="B1189" s="167"/>
      <c r="J1189" s="167"/>
      <c r="N1189" s="167"/>
      <c r="R1189" s="167"/>
      <c r="U1189" s="166"/>
      <c r="V1189" s="172"/>
      <c r="W1189" s="172"/>
      <c r="X1189" s="171"/>
      <c r="Y1189" s="925"/>
      <c r="Z1189" s="926"/>
      <c r="AA1189" s="926"/>
      <c r="AB1189" s="926"/>
      <c r="AC1189" s="926"/>
      <c r="AD1189" s="926"/>
      <c r="AE1189" s="927"/>
      <c r="AF1189" s="173"/>
      <c r="AG1189" s="172"/>
      <c r="AH1189" s="171"/>
      <c r="AI1189" s="925"/>
      <c r="AJ1189" s="926"/>
      <c r="AK1189" s="926"/>
      <c r="AL1189" s="926"/>
      <c r="AM1189" s="926"/>
      <c r="AN1189" s="926"/>
      <c r="AO1189" s="927"/>
    </row>
    <row r="1190" spans="2:41" ht="13.35" customHeight="1" outlineLevel="1" x14ac:dyDescent="0.45">
      <c r="B1190" s="167"/>
      <c r="J1190" s="167"/>
      <c r="N1190" s="167"/>
      <c r="R1190" s="167" t="s">
        <v>691</v>
      </c>
      <c r="U1190" s="166"/>
      <c r="V1190" s="115" t="s">
        <v>609</v>
      </c>
      <c r="X1190" s="166"/>
      <c r="Y1190" s="928"/>
      <c r="Z1190" s="929"/>
      <c r="AA1190" s="929"/>
      <c r="AB1190" s="929"/>
      <c r="AC1190" s="929"/>
      <c r="AD1190" s="929"/>
      <c r="AE1190" s="930"/>
      <c r="AF1190" s="167" t="s">
        <v>8536</v>
      </c>
      <c r="AH1190" s="166"/>
      <c r="AI1190" s="928"/>
      <c r="AJ1190" s="929"/>
      <c r="AK1190" s="929"/>
      <c r="AL1190" s="929"/>
      <c r="AM1190" s="929"/>
      <c r="AN1190" s="929"/>
      <c r="AO1190" s="930"/>
    </row>
    <row r="1191" spans="2:41" ht="3.6" customHeight="1" outlineLevel="1" x14ac:dyDescent="0.45">
      <c r="B1191" s="167"/>
      <c r="J1191" s="167"/>
      <c r="N1191" s="167"/>
      <c r="R1191" s="167"/>
      <c r="U1191" s="166"/>
      <c r="V1191" s="160"/>
      <c r="W1191" s="160"/>
      <c r="X1191" s="159"/>
      <c r="Y1191" s="931"/>
      <c r="Z1191" s="932"/>
      <c r="AA1191" s="932"/>
      <c r="AB1191" s="932"/>
      <c r="AC1191" s="932"/>
      <c r="AD1191" s="932"/>
      <c r="AE1191" s="933"/>
      <c r="AF1191" s="161"/>
      <c r="AG1191" s="160"/>
      <c r="AH1191" s="159"/>
      <c r="AI1191" s="931"/>
      <c r="AJ1191" s="932"/>
      <c r="AK1191" s="932"/>
      <c r="AL1191" s="932"/>
      <c r="AM1191" s="932"/>
      <c r="AN1191" s="932"/>
      <c r="AO1191" s="933"/>
    </row>
    <row r="1192" spans="2:41" ht="3.6" customHeight="1" outlineLevel="1" x14ac:dyDescent="0.45">
      <c r="B1192" s="167"/>
      <c r="J1192" s="167"/>
      <c r="N1192" s="167"/>
      <c r="R1192" s="167"/>
      <c r="U1192" s="166"/>
      <c r="V1192" s="172"/>
      <c r="W1192" s="172"/>
      <c r="X1192" s="171"/>
      <c r="Y1192" s="925"/>
      <c r="Z1192" s="926"/>
      <c r="AA1192" s="926"/>
      <c r="AB1192" s="926"/>
      <c r="AC1192" s="926"/>
      <c r="AD1192" s="926"/>
      <c r="AE1192" s="927"/>
      <c r="AF1192" s="173"/>
      <c r="AG1192" s="172"/>
      <c r="AH1192" s="171"/>
      <c r="AI1192" s="925"/>
      <c r="AJ1192" s="926"/>
      <c r="AK1192" s="926"/>
      <c r="AL1192" s="926"/>
      <c r="AM1192" s="926"/>
      <c r="AN1192" s="926"/>
      <c r="AO1192" s="927"/>
    </row>
    <row r="1193" spans="2:41" ht="13.35" customHeight="1" outlineLevel="1" x14ac:dyDescent="0.45">
      <c r="B1193" s="167"/>
      <c r="J1193" s="167"/>
      <c r="N1193" s="167"/>
      <c r="R1193" s="167"/>
      <c r="U1193" s="166"/>
      <c r="V1193" s="115" t="s">
        <v>608</v>
      </c>
      <c r="X1193" s="166"/>
      <c r="Y1193" s="928"/>
      <c r="Z1193" s="929"/>
      <c r="AA1193" s="929"/>
      <c r="AB1193" s="929"/>
      <c r="AC1193" s="929"/>
      <c r="AD1193" s="929"/>
      <c r="AE1193" s="930"/>
      <c r="AF1193" s="167" t="s">
        <v>607</v>
      </c>
      <c r="AH1193" s="166"/>
      <c r="AI1193" s="928"/>
      <c r="AJ1193" s="929"/>
      <c r="AK1193" s="929"/>
      <c r="AL1193" s="929"/>
      <c r="AM1193" s="929"/>
      <c r="AN1193" s="929"/>
      <c r="AO1193" s="930"/>
    </row>
    <row r="1194" spans="2:41" ht="3.6" customHeight="1" outlineLevel="1" x14ac:dyDescent="0.45">
      <c r="B1194" s="167"/>
      <c r="J1194" s="161"/>
      <c r="K1194" s="160"/>
      <c r="L1194" s="160"/>
      <c r="M1194" s="160"/>
      <c r="N1194" s="161"/>
      <c r="O1194" s="160"/>
      <c r="P1194" s="160"/>
      <c r="Q1194" s="160"/>
      <c r="R1194" s="161"/>
      <c r="S1194" s="160"/>
      <c r="T1194" s="160"/>
      <c r="U1194" s="159"/>
      <c r="V1194" s="160"/>
      <c r="W1194" s="160"/>
      <c r="X1194" s="159"/>
      <c r="Y1194" s="931"/>
      <c r="Z1194" s="932"/>
      <c r="AA1194" s="932"/>
      <c r="AB1194" s="932"/>
      <c r="AC1194" s="932"/>
      <c r="AD1194" s="932"/>
      <c r="AE1194" s="933"/>
      <c r="AF1194" s="161"/>
      <c r="AG1194" s="160"/>
      <c r="AH1194" s="159"/>
      <c r="AI1194" s="931"/>
      <c r="AJ1194" s="932"/>
      <c r="AK1194" s="932"/>
      <c r="AL1194" s="932"/>
      <c r="AM1194" s="932"/>
      <c r="AN1194" s="932"/>
      <c r="AO1194" s="933"/>
    </row>
    <row r="1195" spans="2:41" ht="3.6" customHeight="1" outlineLevel="1" x14ac:dyDescent="0.45">
      <c r="B1195" s="167"/>
      <c r="J1195" s="173"/>
      <c r="K1195" s="172"/>
      <c r="L1195" s="172"/>
      <c r="M1195" s="171"/>
      <c r="N1195" s="173"/>
      <c r="O1195" s="172"/>
      <c r="P1195" s="172"/>
      <c r="Q1195" s="171"/>
      <c r="R1195" s="173"/>
      <c r="S1195" s="172"/>
      <c r="T1195" s="172"/>
      <c r="U1195" s="172"/>
      <c r="V1195" s="172"/>
      <c r="W1195" s="172"/>
      <c r="X1195" s="172"/>
      <c r="Y1195" s="172"/>
      <c r="Z1195" s="172"/>
      <c r="AA1195" s="171"/>
      <c r="AB1195" s="173"/>
      <c r="AC1195" s="172"/>
      <c r="AD1195" s="172"/>
      <c r="AE1195" s="171"/>
      <c r="AF1195" s="172"/>
      <c r="AG1195" s="172"/>
      <c r="AH1195" s="172"/>
      <c r="AI1195" s="172"/>
      <c r="AJ1195" s="172"/>
      <c r="AK1195" s="172"/>
      <c r="AL1195" s="172"/>
      <c r="AM1195" s="172"/>
      <c r="AN1195" s="172"/>
      <c r="AO1195" s="171"/>
    </row>
    <row r="1196" spans="2:41" ht="13.35" customHeight="1" outlineLevel="1" x14ac:dyDescent="0.45">
      <c r="B1196" s="167"/>
      <c r="J1196" s="167"/>
      <c r="M1196" s="166"/>
      <c r="N1196" s="167" t="s">
        <v>717</v>
      </c>
      <c r="Q1196" s="166"/>
      <c r="R1196" s="167"/>
      <c r="S1196" s="917" t="str">
        <f>IF(変更_3!J146&lt;&gt;"",コードマスタ!C4,"")</f>
        <v/>
      </c>
      <c r="T1196" s="943"/>
      <c r="U1196" s="943"/>
      <c r="V1196" s="943"/>
      <c r="W1196" s="943"/>
      <c r="X1196" s="943"/>
      <c r="Y1196" s="943"/>
      <c r="Z1196" s="943"/>
      <c r="AA1196" s="918"/>
      <c r="AB1196" s="167" t="s">
        <v>615</v>
      </c>
      <c r="AE1196" s="166"/>
      <c r="AF1196" s="167"/>
      <c r="AG1196" s="917" t="str">
        <f>IF(変更_3!J154="☑",コードマスタ!D3,IF(OR(変更_3!O154="☑",変更_3!U154="☑"),コードマスタ!D4,""))</f>
        <v/>
      </c>
      <c r="AH1196" s="943"/>
      <c r="AI1196" s="943"/>
      <c r="AJ1196" s="943"/>
      <c r="AK1196" s="943"/>
      <c r="AL1196" s="943"/>
      <c r="AM1196" s="943"/>
      <c r="AN1196" s="943"/>
      <c r="AO1196" s="918"/>
    </row>
    <row r="1197" spans="2:41" ht="3.6" customHeight="1" outlineLevel="1" x14ac:dyDescent="0.45">
      <c r="B1197" s="167"/>
      <c r="J1197" s="167"/>
      <c r="M1197" s="166"/>
      <c r="N1197" s="161"/>
      <c r="O1197" s="160"/>
      <c r="P1197" s="160"/>
      <c r="Q1197" s="159"/>
      <c r="R1197" s="161"/>
      <c r="S1197" s="160"/>
      <c r="T1197" s="160"/>
      <c r="U1197" s="160"/>
      <c r="V1197" s="160"/>
      <c r="W1197" s="160"/>
      <c r="X1197" s="160"/>
      <c r="Y1197" s="160"/>
      <c r="Z1197" s="160"/>
      <c r="AA1197" s="159"/>
      <c r="AB1197" s="161"/>
      <c r="AC1197" s="160"/>
      <c r="AD1197" s="160"/>
      <c r="AE1197" s="159"/>
      <c r="AF1197" s="160"/>
      <c r="AG1197" s="160"/>
      <c r="AH1197" s="160"/>
      <c r="AI1197" s="160"/>
      <c r="AJ1197" s="160"/>
      <c r="AK1197" s="160"/>
      <c r="AL1197" s="160"/>
      <c r="AM1197" s="160"/>
      <c r="AN1197" s="160"/>
      <c r="AO1197" s="159"/>
    </row>
    <row r="1198" spans="2:41" ht="3.6" customHeight="1" outlineLevel="1" x14ac:dyDescent="0.45">
      <c r="B1198" s="167"/>
      <c r="J1198" s="167"/>
      <c r="M1198" s="166"/>
      <c r="N1198" s="173"/>
      <c r="O1198" s="172"/>
      <c r="P1198" s="172"/>
      <c r="Q1198" s="171"/>
      <c r="R1198" s="173"/>
      <c r="S1198" s="172"/>
      <c r="T1198" s="172"/>
      <c r="U1198" s="172"/>
      <c r="V1198" s="172"/>
      <c r="W1198" s="172"/>
      <c r="X1198" s="172"/>
      <c r="Y1198" s="172"/>
      <c r="Z1198" s="172"/>
      <c r="AA1198" s="171"/>
      <c r="AB1198" s="173"/>
      <c r="AC1198" s="172"/>
      <c r="AD1198" s="172"/>
      <c r="AE1198" s="171"/>
      <c r="AF1198" s="173"/>
      <c r="AG1198" s="172"/>
      <c r="AH1198" s="172"/>
      <c r="AI1198" s="172"/>
      <c r="AJ1198" s="172"/>
      <c r="AK1198" s="172"/>
      <c r="AL1198" s="172"/>
      <c r="AM1198" s="172"/>
      <c r="AN1198" s="172"/>
      <c r="AO1198" s="171"/>
    </row>
    <row r="1199" spans="2:41" ht="13.35" customHeight="1" outlineLevel="1" x14ac:dyDescent="0.45">
      <c r="B1199" s="167"/>
      <c r="J1199" s="167"/>
      <c r="M1199" s="166"/>
      <c r="N1199" s="167" t="s">
        <v>716</v>
      </c>
      <c r="Q1199" s="166"/>
      <c r="R1199" s="167"/>
      <c r="S1199" s="919"/>
      <c r="T1199" s="921"/>
      <c r="V1199" s="190"/>
      <c r="W1199" s="115" t="s">
        <v>76</v>
      </c>
      <c r="X1199" s="190"/>
      <c r="Y1199" s="115" t="s">
        <v>77</v>
      </c>
      <c r="Z1199" s="190"/>
      <c r="AA1199" s="166" t="s">
        <v>78</v>
      </c>
      <c r="AB1199" s="167" t="s">
        <v>715</v>
      </c>
      <c r="AE1199" s="166"/>
      <c r="AF1199" s="167"/>
      <c r="AG1199" s="919"/>
      <c r="AH1199" s="921"/>
      <c r="AJ1199" s="190"/>
      <c r="AK1199" s="115" t="s">
        <v>76</v>
      </c>
      <c r="AL1199" s="190"/>
      <c r="AM1199" s="115" t="s">
        <v>77</v>
      </c>
      <c r="AN1199" s="190"/>
      <c r="AO1199" s="166" t="s">
        <v>78</v>
      </c>
    </row>
    <row r="1200" spans="2:41" ht="3.6" customHeight="1" outlineLevel="1" x14ac:dyDescent="0.45">
      <c r="B1200" s="167"/>
      <c r="J1200" s="167"/>
      <c r="M1200" s="166"/>
      <c r="N1200" s="161"/>
      <c r="O1200" s="160"/>
      <c r="P1200" s="160"/>
      <c r="Q1200" s="159"/>
      <c r="R1200" s="161"/>
      <c r="S1200" s="160"/>
      <c r="T1200" s="160"/>
      <c r="U1200" s="160"/>
      <c r="V1200" s="160"/>
      <c r="W1200" s="160"/>
      <c r="X1200" s="160"/>
      <c r="Y1200" s="160"/>
      <c r="Z1200" s="160"/>
      <c r="AA1200" s="159"/>
      <c r="AB1200" s="161"/>
      <c r="AC1200" s="160"/>
      <c r="AD1200" s="160"/>
      <c r="AE1200" s="159"/>
      <c r="AF1200" s="161"/>
      <c r="AG1200" s="160"/>
      <c r="AH1200" s="160"/>
      <c r="AI1200" s="160"/>
      <c r="AJ1200" s="160"/>
      <c r="AK1200" s="160"/>
      <c r="AL1200" s="160"/>
      <c r="AM1200" s="160"/>
      <c r="AN1200" s="160"/>
      <c r="AO1200" s="159"/>
    </row>
    <row r="1201" spans="2:41" ht="3.6" customHeight="1" outlineLevel="1" x14ac:dyDescent="0.45">
      <c r="B1201" s="167"/>
      <c r="J1201" s="167"/>
      <c r="M1201" s="166"/>
      <c r="N1201" s="173"/>
      <c r="O1201" s="172"/>
      <c r="P1201" s="172"/>
      <c r="Q1201" s="171"/>
      <c r="R1201" s="922" t="str">
        <f>IF(変更_3!J146&lt;&gt;"",変更_3!J146,"")</f>
        <v/>
      </c>
      <c r="S1201" s="923"/>
      <c r="T1201" s="923"/>
      <c r="U1201" s="923"/>
      <c r="V1201" s="923"/>
      <c r="W1201" s="923"/>
      <c r="X1201" s="923"/>
      <c r="Y1201" s="923"/>
      <c r="Z1201" s="923"/>
      <c r="AA1201" s="923"/>
      <c r="AB1201" s="923"/>
      <c r="AC1201" s="923"/>
      <c r="AD1201" s="923"/>
      <c r="AE1201" s="923"/>
      <c r="AF1201" s="923"/>
      <c r="AG1201" s="923"/>
      <c r="AH1201" s="923"/>
      <c r="AI1201" s="923"/>
      <c r="AJ1201" s="924"/>
      <c r="AK1201" s="172"/>
      <c r="AL1201" s="172"/>
      <c r="AM1201" s="172"/>
      <c r="AN1201" s="172"/>
      <c r="AO1201" s="171"/>
    </row>
    <row r="1202" spans="2:41" ht="13.35" customHeight="1" outlineLevel="1" x14ac:dyDescent="0.45">
      <c r="B1202" s="167"/>
      <c r="J1202" s="167"/>
      <c r="M1202" s="166"/>
      <c r="N1202" s="167" t="s">
        <v>50</v>
      </c>
      <c r="Q1202" s="166"/>
      <c r="R1202" s="911"/>
      <c r="S1202" s="912"/>
      <c r="T1202" s="912"/>
      <c r="U1202" s="912"/>
      <c r="V1202" s="912"/>
      <c r="W1202" s="912"/>
      <c r="X1202" s="912"/>
      <c r="Y1202" s="912"/>
      <c r="Z1202" s="912"/>
      <c r="AA1202" s="912"/>
      <c r="AB1202" s="912"/>
      <c r="AC1202" s="912"/>
      <c r="AD1202" s="912"/>
      <c r="AE1202" s="912"/>
      <c r="AF1202" s="912"/>
      <c r="AG1202" s="912"/>
      <c r="AH1202" s="912"/>
      <c r="AI1202" s="912"/>
      <c r="AJ1202" s="913"/>
      <c r="AL1202" s="189" t="s">
        <v>651</v>
      </c>
      <c r="AM1202" s="115" t="s">
        <v>714</v>
      </c>
      <c r="AO1202" s="166"/>
    </row>
    <row r="1203" spans="2:41" ht="3.6" customHeight="1" outlineLevel="1" x14ac:dyDescent="0.45">
      <c r="B1203" s="167"/>
      <c r="J1203" s="167"/>
      <c r="M1203" s="166"/>
      <c r="N1203" s="161"/>
      <c r="O1203" s="160"/>
      <c r="P1203" s="160"/>
      <c r="Q1203" s="159"/>
      <c r="R1203" s="914"/>
      <c r="S1203" s="915"/>
      <c r="T1203" s="915"/>
      <c r="U1203" s="915"/>
      <c r="V1203" s="915"/>
      <c r="W1203" s="915"/>
      <c r="X1203" s="915"/>
      <c r="Y1203" s="915"/>
      <c r="Z1203" s="915"/>
      <c r="AA1203" s="915"/>
      <c r="AB1203" s="915"/>
      <c r="AC1203" s="915"/>
      <c r="AD1203" s="915"/>
      <c r="AE1203" s="915"/>
      <c r="AF1203" s="915"/>
      <c r="AG1203" s="915"/>
      <c r="AH1203" s="915"/>
      <c r="AI1203" s="915"/>
      <c r="AJ1203" s="916"/>
      <c r="AK1203" s="160"/>
      <c r="AL1203" s="160"/>
      <c r="AM1203" s="160"/>
      <c r="AN1203" s="160"/>
      <c r="AO1203" s="159"/>
    </row>
    <row r="1204" spans="2:41" ht="3.6" customHeight="1" outlineLevel="1" x14ac:dyDescent="0.45">
      <c r="B1204" s="167"/>
      <c r="J1204" s="167"/>
      <c r="M1204" s="166"/>
      <c r="N1204" s="173"/>
      <c r="O1204" s="172"/>
      <c r="P1204" s="172"/>
      <c r="Q1204" s="171"/>
      <c r="R1204" s="922" t="str">
        <f>ASC(PHONETIC(変更_3!J145))</f>
        <v/>
      </c>
      <c r="S1204" s="923"/>
      <c r="T1204" s="923"/>
      <c r="U1204" s="923"/>
      <c r="V1204" s="923"/>
      <c r="W1204" s="923"/>
      <c r="X1204" s="923"/>
      <c r="Y1204" s="923"/>
      <c r="Z1204" s="923"/>
      <c r="AA1204" s="923"/>
      <c r="AB1204" s="923"/>
      <c r="AC1204" s="923"/>
      <c r="AD1204" s="923"/>
      <c r="AE1204" s="923"/>
      <c r="AF1204" s="923"/>
      <c r="AG1204" s="923"/>
      <c r="AH1204" s="923"/>
      <c r="AI1204" s="923"/>
      <c r="AJ1204" s="923"/>
      <c r="AK1204" s="923"/>
      <c r="AL1204" s="923"/>
      <c r="AM1204" s="923"/>
      <c r="AN1204" s="923"/>
      <c r="AO1204" s="924"/>
    </row>
    <row r="1205" spans="2:41" ht="13.35" customHeight="1" outlineLevel="1" x14ac:dyDescent="0.45">
      <c r="B1205" s="167"/>
      <c r="J1205" s="167"/>
      <c r="M1205" s="166"/>
      <c r="N1205" s="167" t="s">
        <v>713</v>
      </c>
      <c r="Q1205" s="166"/>
      <c r="R1205" s="911"/>
      <c r="S1205" s="912"/>
      <c r="T1205" s="912"/>
      <c r="U1205" s="912"/>
      <c r="V1205" s="912"/>
      <c r="W1205" s="912"/>
      <c r="X1205" s="912"/>
      <c r="Y1205" s="912"/>
      <c r="Z1205" s="912"/>
      <c r="AA1205" s="912"/>
      <c r="AB1205" s="912"/>
      <c r="AC1205" s="912"/>
      <c r="AD1205" s="912"/>
      <c r="AE1205" s="912"/>
      <c r="AF1205" s="912"/>
      <c r="AG1205" s="912"/>
      <c r="AH1205" s="912"/>
      <c r="AI1205" s="912"/>
      <c r="AJ1205" s="912"/>
      <c r="AK1205" s="912"/>
      <c r="AL1205" s="912"/>
      <c r="AM1205" s="912"/>
      <c r="AN1205" s="912"/>
      <c r="AO1205" s="913"/>
    </row>
    <row r="1206" spans="2:41" ht="3.6" customHeight="1" outlineLevel="1" x14ac:dyDescent="0.45">
      <c r="B1206" s="167"/>
      <c r="J1206" s="167"/>
      <c r="M1206" s="166"/>
      <c r="N1206" s="167"/>
      <c r="Q1206" s="166"/>
      <c r="R1206" s="914"/>
      <c r="S1206" s="915"/>
      <c r="T1206" s="915"/>
      <c r="U1206" s="915"/>
      <c r="V1206" s="915"/>
      <c r="W1206" s="915"/>
      <c r="X1206" s="915"/>
      <c r="Y1206" s="915"/>
      <c r="Z1206" s="915"/>
      <c r="AA1206" s="915"/>
      <c r="AB1206" s="915"/>
      <c r="AC1206" s="915"/>
      <c r="AD1206" s="915"/>
      <c r="AE1206" s="915"/>
      <c r="AF1206" s="915"/>
      <c r="AG1206" s="915"/>
      <c r="AH1206" s="915"/>
      <c r="AI1206" s="915"/>
      <c r="AJ1206" s="915"/>
      <c r="AK1206" s="915"/>
      <c r="AL1206" s="915"/>
      <c r="AM1206" s="915"/>
      <c r="AN1206" s="915"/>
      <c r="AO1206" s="916"/>
    </row>
    <row r="1207" spans="2:41" ht="3.6" customHeight="1" outlineLevel="1" x14ac:dyDescent="0.45">
      <c r="B1207" s="167"/>
      <c r="J1207" s="167"/>
      <c r="N1207" s="173"/>
      <c r="O1207" s="172"/>
      <c r="P1207" s="172"/>
      <c r="Q1207" s="171"/>
      <c r="U1207" s="934" t="str">
        <f>ASC(変更_3!M147)</f>
        <v/>
      </c>
      <c r="V1207" s="935"/>
      <c r="W1207" s="935"/>
      <c r="X1207" s="962"/>
      <c r="Y1207" s="172"/>
      <c r="Z1207" s="965" t="str">
        <f>ASC(変更_3!P147)</f>
        <v/>
      </c>
      <c r="AA1207" s="935"/>
      <c r="AB1207" s="935"/>
      <c r="AC1207" s="936"/>
      <c r="AG1207" s="922" t="str">
        <f>IF(変更_3!M148&lt;&gt;"",変更_3!M148,"")</f>
        <v/>
      </c>
      <c r="AH1207" s="923"/>
      <c r="AI1207" s="923"/>
      <c r="AJ1207" s="923"/>
      <c r="AK1207" s="923"/>
      <c r="AL1207" s="923"/>
      <c r="AM1207" s="923"/>
      <c r="AN1207" s="923"/>
      <c r="AO1207" s="924"/>
    </row>
    <row r="1208" spans="2:41" ht="13.35" customHeight="1" outlineLevel="1" x14ac:dyDescent="0.45">
      <c r="B1208" s="167"/>
      <c r="J1208" s="167"/>
      <c r="N1208" s="167"/>
      <c r="Q1208" s="166"/>
      <c r="R1208" s="115" t="s">
        <v>612</v>
      </c>
      <c r="U1208" s="937"/>
      <c r="V1208" s="938"/>
      <c r="W1208" s="938"/>
      <c r="X1208" s="963"/>
      <c r="Y1208" s="179" t="s">
        <v>611</v>
      </c>
      <c r="Z1208" s="966"/>
      <c r="AA1208" s="938"/>
      <c r="AB1208" s="938"/>
      <c r="AC1208" s="939"/>
      <c r="AD1208" s="115" t="s">
        <v>610</v>
      </c>
      <c r="AG1208" s="911"/>
      <c r="AH1208" s="912"/>
      <c r="AI1208" s="912"/>
      <c r="AJ1208" s="912"/>
      <c r="AK1208" s="912"/>
      <c r="AL1208" s="912"/>
      <c r="AM1208" s="912"/>
      <c r="AN1208" s="912"/>
      <c r="AO1208" s="913"/>
    </row>
    <row r="1209" spans="2:41" ht="3.6" customHeight="1" outlineLevel="1" x14ac:dyDescent="0.45">
      <c r="B1209" s="167"/>
      <c r="J1209" s="167"/>
      <c r="N1209" s="167"/>
      <c r="Q1209" s="166"/>
      <c r="R1209" s="160"/>
      <c r="S1209" s="160"/>
      <c r="T1209" s="160"/>
      <c r="U1209" s="940"/>
      <c r="V1209" s="941"/>
      <c r="W1209" s="941"/>
      <c r="X1209" s="964"/>
      <c r="Y1209" s="160"/>
      <c r="Z1209" s="967"/>
      <c r="AA1209" s="941"/>
      <c r="AB1209" s="941"/>
      <c r="AC1209" s="942"/>
      <c r="AD1209" s="160"/>
      <c r="AE1209" s="160"/>
      <c r="AF1209" s="160"/>
      <c r="AG1209" s="914"/>
      <c r="AH1209" s="915"/>
      <c r="AI1209" s="915"/>
      <c r="AJ1209" s="915"/>
      <c r="AK1209" s="915"/>
      <c r="AL1209" s="915"/>
      <c r="AM1209" s="915"/>
      <c r="AN1209" s="915"/>
      <c r="AO1209" s="916"/>
    </row>
    <row r="1210" spans="2:41" ht="3.6" customHeight="1" outlineLevel="1" x14ac:dyDescent="0.45">
      <c r="B1210" s="167"/>
      <c r="J1210" s="167"/>
      <c r="N1210" s="167"/>
      <c r="Q1210" s="166"/>
      <c r="R1210" s="172"/>
      <c r="S1210" s="172"/>
      <c r="T1210" s="171"/>
      <c r="U1210" s="922" t="str">
        <f>IF(変更_3!U148&lt;&gt;"",変更_3!U148,"")</f>
        <v/>
      </c>
      <c r="V1210" s="923"/>
      <c r="W1210" s="923"/>
      <c r="X1210" s="923"/>
      <c r="Y1210" s="923"/>
      <c r="Z1210" s="923"/>
      <c r="AA1210" s="923"/>
      <c r="AB1210" s="923"/>
      <c r="AC1210" s="924"/>
      <c r="AD1210" s="173"/>
      <c r="AE1210" s="172"/>
      <c r="AF1210" s="171"/>
      <c r="AG1210" s="922" t="str">
        <f>IF(変更_3!M149&lt;&gt;"",変更_3!M149,"")</f>
        <v/>
      </c>
      <c r="AH1210" s="923"/>
      <c r="AI1210" s="923"/>
      <c r="AJ1210" s="923"/>
      <c r="AK1210" s="923"/>
      <c r="AL1210" s="923"/>
      <c r="AM1210" s="923"/>
      <c r="AN1210" s="923"/>
      <c r="AO1210" s="924"/>
    </row>
    <row r="1211" spans="2:41" ht="13.35" customHeight="1" outlineLevel="1" x14ac:dyDescent="0.45">
      <c r="B1211" s="167"/>
      <c r="J1211" s="167" t="s">
        <v>751</v>
      </c>
      <c r="N1211" s="167" t="s">
        <v>48</v>
      </c>
      <c r="Q1211" s="166"/>
      <c r="R1211" s="115" t="s">
        <v>609</v>
      </c>
      <c r="T1211" s="166"/>
      <c r="U1211" s="911"/>
      <c r="V1211" s="912"/>
      <c r="W1211" s="912"/>
      <c r="X1211" s="912"/>
      <c r="Y1211" s="912"/>
      <c r="Z1211" s="912"/>
      <c r="AA1211" s="912"/>
      <c r="AB1211" s="912"/>
      <c r="AC1211" s="913"/>
      <c r="AD1211" s="167" t="s">
        <v>8536</v>
      </c>
      <c r="AF1211" s="166"/>
      <c r="AG1211" s="911"/>
      <c r="AH1211" s="912"/>
      <c r="AI1211" s="912"/>
      <c r="AJ1211" s="912"/>
      <c r="AK1211" s="912"/>
      <c r="AL1211" s="912"/>
      <c r="AM1211" s="912"/>
      <c r="AN1211" s="912"/>
      <c r="AO1211" s="913"/>
    </row>
    <row r="1212" spans="2:41" ht="3.6" customHeight="1" outlineLevel="1" x14ac:dyDescent="0.45">
      <c r="B1212" s="167"/>
      <c r="J1212" s="167"/>
      <c r="N1212" s="167"/>
      <c r="Q1212" s="166"/>
      <c r="R1212" s="160"/>
      <c r="S1212" s="160"/>
      <c r="T1212" s="159"/>
      <c r="U1212" s="914"/>
      <c r="V1212" s="915"/>
      <c r="W1212" s="915"/>
      <c r="X1212" s="915"/>
      <c r="Y1212" s="915"/>
      <c r="Z1212" s="915"/>
      <c r="AA1212" s="915"/>
      <c r="AB1212" s="915"/>
      <c r="AC1212" s="916"/>
      <c r="AD1212" s="161"/>
      <c r="AE1212" s="160"/>
      <c r="AF1212" s="159"/>
      <c r="AG1212" s="914"/>
      <c r="AH1212" s="915"/>
      <c r="AI1212" s="915"/>
      <c r="AJ1212" s="915"/>
      <c r="AK1212" s="915"/>
      <c r="AL1212" s="915"/>
      <c r="AM1212" s="915"/>
      <c r="AN1212" s="915"/>
      <c r="AO1212" s="916"/>
    </row>
    <row r="1213" spans="2:41" ht="3.6" customHeight="1" outlineLevel="1" x14ac:dyDescent="0.45">
      <c r="B1213" s="167"/>
      <c r="J1213" s="167"/>
      <c r="N1213" s="167"/>
      <c r="Q1213" s="166"/>
      <c r="R1213" s="172"/>
      <c r="S1213" s="172"/>
      <c r="T1213" s="171"/>
      <c r="U1213" s="922" t="str">
        <f>IF(変更_3!U149&lt;&gt;"",変更_3!U149,"")</f>
        <v/>
      </c>
      <c r="V1213" s="923"/>
      <c r="W1213" s="923"/>
      <c r="X1213" s="923"/>
      <c r="Y1213" s="923"/>
      <c r="Z1213" s="923"/>
      <c r="AA1213" s="923"/>
      <c r="AB1213" s="923"/>
      <c r="AC1213" s="924"/>
      <c r="AD1213" s="173"/>
      <c r="AE1213" s="172"/>
      <c r="AF1213" s="171"/>
      <c r="AG1213" s="922" t="str">
        <f>IF(変更_3!M150&lt;&gt;"",変更_3!M150,"")</f>
        <v/>
      </c>
      <c r="AH1213" s="923"/>
      <c r="AI1213" s="923"/>
      <c r="AJ1213" s="923"/>
      <c r="AK1213" s="923"/>
      <c r="AL1213" s="923"/>
      <c r="AM1213" s="923"/>
      <c r="AN1213" s="923"/>
      <c r="AO1213" s="924"/>
    </row>
    <row r="1214" spans="2:41" ht="13.35" customHeight="1" outlineLevel="1" x14ac:dyDescent="0.45">
      <c r="B1214" s="167"/>
      <c r="J1214" s="167"/>
      <c r="K1214" s="115" t="s">
        <v>718</v>
      </c>
      <c r="N1214" s="167"/>
      <c r="Q1214" s="166"/>
      <c r="R1214" s="115" t="s">
        <v>608</v>
      </c>
      <c r="T1214" s="166"/>
      <c r="U1214" s="911"/>
      <c r="V1214" s="912"/>
      <c r="W1214" s="912"/>
      <c r="X1214" s="912"/>
      <c r="Y1214" s="912"/>
      <c r="Z1214" s="912"/>
      <c r="AA1214" s="912"/>
      <c r="AB1214" s="912"/>
      <c r="AC1214" s="913"/>
      <c r="AD1214" s="167" t="s">
        <v>607</v>
      </c>
      <c r="AF1214" s="166"/>
      <c r="AG1214" s="911"/>
      <c r="AH1214" s="912"/>
      <c r="AI1214" s="912"/>
      <c r="AJ1214" s="912"/>
      <c r="AK1214" s="912"/>
      <c r="AL1214" s="912"/>
      <c r="AM1214" s="912"/>
      <c r="AN1214" s="912"/>
      <c r="AO1214" s="913"/>
    </row>
    <row r="1215" spans="2:41" ht="3.6" customHeight="1" outlineLevel="1" x14ac:dyDescent="0.45">
      <c r="B1215" s="167"/>
      <c r="J1215" s="167"/>
      <c r="N1215" s="161"/>
      <c r="O1215" s="160"/>
      <c r="P1215" s="160"/>
      <c r="Q1215" s="159"/>
      <c r="R1215" s="160"/>
      <c r="S1215" s="160"/>
      <c r="T1215" s="159"/>
      <c r="U1215" s="914"/>
      <c r="V1215" s="915"/>
      <c r="W1215" s="915"/>
      <c r="X1215" s="915"/>
      <c r="Y1215" s="915"/>
      <c r="Z1215" s="915"/>
      <c r="AA1215" s="915"/>
      <c r="AB1215" s="915"/>
      <c r="AC1215" s="916"/>
      <c r="AD1215" s="161"/>
      <c r="AE1215" s="160"/>
      <c r="AF1215" s="159"/>
      <c r="AG1215" s="914"/>
      <c r="AH1215" s="915"/>
      <c r="AI1215" s="915"/>
      <c r="AJ1215" s="915"/>
      <c r="AK1215" s="915"/>
      <c r="AL1215" s="915"/>
      <c r="AM1215" s="915"/>
      <c r="AN1215" s="915"/>
      <c r="AO1215" s="916"/>
    </row>
    <row r="1216" spans="2:41" ht="3.6" customHeight="1" outlineLevel="1" x14ac:dyDescent="0.45">
      <c r="B1216" s="167"/>
      <c r="J1216" s="167"/>
      <c r="M1216" s="166"/>
      <c r="N1216" s="167"/>
      <c r="Q1216" s="166"/>
      <c r="R1216" s="173"/>
      <c r="S1216" s="172"/>
      <c r="T1216" s="172"/>
      <c r="U1216" s="172"/>
      <c r="V1216" s="172"/>
      <c r="W1216" s="172"/>
      <c r="X1216" s="172"/>
      <c r="Y1216" s="172"/>
      <c r="Z1216" s="172"/>
      <c r="AA1216" s="172"/>
      <c r="AB1216" s="172"/>
      <c r="AC1216" s="172"/>
      <c r="AD1216" s="172"/>
      <c r="AE1216" s="172"/>
      <c r="AF1216" s="172"/>
      <c r="AG1216" s="172"/>
      <c r="AH1216" s="172"/>
      <c r="AI1216" s="172"/>
      <c r="AJ1216" s="172"/>
      <c r="AK1216" s="172"/>
      <c r="AL1216" s="172"/>
      <c r="AM1216" s="172"/>
      <c r="AN1216" s="172"/>
      <c r="AO1216" s="171"/>
    </row>
    <row r="1217" spans="2:41" ht="13.35" customHeight="1" outlineLevel="1" x14ac:dyDescent="0.45">
      <c r="B1217" s="167"/>
      <c r="J1217" s="167"/>
      <c r="M1217" s="166"/>
      <c r="N1217" s="167" t="s">
        <v>712</v>
      </c>
      <c r="Q1217" s="166"/>
      <c r="R1217" s="167"/>
      <c r="S1217" s="919"/>
      <c r="T1217" s="921"/>
      <c r="V1217" s="190"/>
      <c r="W1217" s="115" t="s">
        <v>76</v>
      </c>
      <c r="X1217" s="190"/>
      <c r="Y1217" s="115" t="s">
        <v>77</v>
      </c>
      <c r="Z1217" s="190"/>
      <c r="AA1217" s="115" t="s">
        <v>78</v>
      </c>
      <c r="AO1217" s="166"/>
    </row>
    <row r="1218" spans="2:41" ht="3.6" customHeight="1" outlineLevel="1" x14ac:dyDescent="0.45">
      <c r="B1218" s="167"/>
      <c r="J1218" s="167"/>
      <c r="M1218" s="166"/>
      <c r="N1218" s="167"/>
      <c r="Q1218" s="166"/>
      <c r="R1218" s="167"/>
      <c r="AO1218" s="166"/>
    </row>
    <row r="1219" spans="2:41" ht="3.6" customHeight="1" outlineLevel="1" x14ac:dyDescent="0.45">
      <c r="B1219" s="167"/>
      <c r="J1219" s="167"/>
      <c r="M1219" s="166"/>
      <c r="N1219" s="173"/>
      <c r="O1219" s="172"/>
      <c r="P1219" s="172"/>
      <c r="Q1219" s="172"/>
      <c r="R1219" s="984" t="str">
        <f>ASC(変更_3!J151)</f>
        <v/>
      </c>
      <c r="S1219" s="984" t="str">
        <f>ASC(変更_3!K151)</f>
        <v/>
      </c>
      <c r="T1219" s="172"/>
      <c r="U1219" s="984" t="str">
        <f>ASC(変更_3!M151)</f>
        <v/>
      </c>
      <c r="V1219" s="173"/>
      <c r="W1219" s="172"/>
      <c r="X1219" s="172"/>
      <c r="Y1219" s="172"/>
      <c r="Z1219" s="172"/>
      <c r="AA1219" s="171"/>
      <c r="AB1219" s="173"/>
      <c r="AC1219" s="172"/>
      <c r="AD1219" s="172"/>
      <c r="AE1219" s="172"/>
      <c r="AF1219" s="172"/>
      <c r="AG1219" s="171"/>
      <c r="AH1219" s="977"/>
      <c r="AI1219" s="980"/>
      <c r="AJ1219" s="172"/>
      <c r="AK1219" s="944"/>
      <c r="AL1219" s="173"/>
      <c r="AM1219" s="172"/>
      <c r="AN1219" s="172"/>
      <c r="AO1219" s="171"/>
    </row>
    <row r="1220" spans="2:41" ht="13.35" customHeight="1" outlineLevel="1" x14ac:dyDescent="0.45">
      <c r="B1220" s="167"/>
      <c r="J1220" s="167"/>
      <c r="M1220" s="166"/>
      <c r="N1220" s="167" t="s">
        <v>711</v>
      </c>
      <c r="R1220" s="985"/>
      <c r="S1220" s="985"/>
      <c r="T1220" s="115" t="s">
        <v>65</v>
      </c>
      <c r="U1220" s="985"/>
      <c r="V1220" s="167" t="s">
        <v>64</v>
      </c>
      <c r="AA1220" s="166"/>
      <c r="AB1220" s="167" t="s">
        <v>710</v>
      </c>
      <c r="AH1220" s="978"/>
      <c r="AI1220" s="981"/>
      <c r="AJ1220" s="115" t="s">
        <v>65</v>
      </c>
      <c r="AK1220" s="945"/>
      <c r="AL1220" s="167" t="s">
        <v>64</v>
      </c>
      <c r="AO1220" s="166"/>
    </row>
    <row r="1221" spans="2:41" ht="3.6" customHeight="1" outlineLevel="1" x14ac:dyDescent="0.45">
      <c r="B1221" s="167"/>
      <c r="J1221" s="167"/>
      <c r="M1221" s="166"/>
      <c r="N1221" s="167"/>
      <c r="R1221" s="986"/>
      <c r="S1221" s="986"/>
      <c r="T1221" s="160"/>
      <c r="U1221" s="986"/>
      <c r="V1221" s="161"/>
      <c r="W1221" s="160"/>
      <c r="X1221" s="160"/>
      <c r="Y1221" s="160"/>
      <c r="Z1221" s="160"/>
      <c r="AA1221" s="159"/>
      <c r="AB1221" s="161"/>
      <c r="AC1221" s="160"/>
      <c r="AD1221" s="160"/>
      <c r="AE1221" s="160"/>
      <c r="AF1221" s="160"/>
      <c r="AH1221" s="979"/>
      <c r="AI1221" s="982"/>
      <c r="AJ1221" s="160"/>
      <c r="AK1221" s="946"/>
      <c r="AL1221" s="161"/>
      <c r="AM1221" s="160"/>
      <c r="AN1221" s="160"/>
      <c r="AO1221" s="159"/>
    </row>
    <row r="1222" spans="2:41" ht="3.6" customHeight="1" outlineLevel="1" x14ac:dyDescent="0.45">
      <c r="B1222" s="167"/>
      <c r="J1222" s="167"/>
      <c r="M1222" s="166"/>
      <c r="N1222" s="173"/>
      <c r="O1222" s="172"/>
      <c r="P1222" s="172"/>
      <c r="Q1222" s="171"/>
      <c r="R1222" s="977"/>
      <c r="S1222" s="980"/>
      <c r="T1222" s="172"/>
      <c r="U1222" s="944"/>
      <c r="V1222" s="173"/>
      <c r="W1222" s="172"/>
      <c r="X1222" s="172"/>
      <c r="Y1222" s="172"/>
      <c r="Z1222" s="169"/>
      <c r="AA1222" s="174"/>
      <c r="AD1222" s="172"/>
      <c r="AE1222" s="172"/>
      <c r="AF1222" s="172"/>
      <c r="AG1222" s="175"/>
      <c r="AH1222" s="175"/>
      <c r="AI1222" s="175"/>
      <c r="AJ1222" s="175"/>
      <c r="AK1222" s="175"/>
      <c r="AL1222" s="172"/>
      <c r="AM1222" s="175"/>
      <c r="AN1222" s="175"/>
      <c r="AO1222" s="171"/>
    </row>
    <row r="1223" spans="2:41" ht="13.35" customHeight="1" outlineLevel="1" x14ac:dyDescent="0.45">
      <c r="B1223" s="167"/>
      <c r="J1223" s="167"/>
      <c r="M1223" s="166"/>
      <c r="N1223" s="167" t="s">
        <v>709</v>
      </c>
      <c r="Q1223" s="166"/>
      <c r="R1223" s="978"/>
      <c r="S1223" s="981"/>
      <c r="T1223" s="115" t="s">
        <v>65</v>
      </c>
      <c r="U1223" s="945"/>
      <c r="V1223" s="167" t="s">
        <v>64</v>
      </c>
      <c r="Z1223" s="169"/>
      <c r="AA1223" s="168"/>
      <c r="AG1223" s="169"/>
      <c r="AH1223" s="169"/>
      <c r="AI1223" s="169"/>
      <c r="AJ1223" s="169"/>
      <c r="AK1223" s="169"/>
      <c r="AM1223" s="169"/>
      <c r="AN1223" s="169"/>
      <c r="AO1223" s="166"/>
    </row>
    <row r="1224" spans="2:41" ht="3.6" customHeight="1" outlineLevel="1" x14ac:dyDescent="0.45">
      <c r="B1224" s="167"/>
      <c r="J1224" s="167"/>
      <c r="M1224" s="166"/>
      <c r="N1224" s="161"/>
      <c r="O1224" s="160"/>
      <c r="P1224" s="160"/>
      <c r="Q1224" s="159"/>
      <c r="R1224" s="979"/>
      <c r="S1224" s="982"/>
      <c r="T1224" s="160"/>
      <c r="U1224" s="946"/>
      <c r="V1224" s="161"/>
      <c r="W1224" s="160"/>
      <c r="X1224" s="160"/>
      <c r="Y1224" s="160"/>
      <c r="Z1224" s="163"/>
      <c r="AA1224" s="162"/>
      <c r="AB1224" s="160"/>
      <c r="AC1224" s="160"/>
      <c r="AD1224" s="160"/>
      <c r="AE1224" s="160"/>
      <c r="AF1224" s="160"/>
      <c r="AG1224" s="163"/>
      <c r="AH1224" s="163"/>
      <c r="AI1224" s="163"/>
      <c r="AJ1224" s="163"/>
      <c r="AK1224" s="163"/>
      <c r="AL1224" s="160"/>
      <c r="AM1224" s="163"/>
      <c r="AN1224" s="163"/>
      <c r="AO1224" s="159"/>
    </row>
    <row r="1225" spans="2:41" ht="3.6" customHeight="1" outlineLevel="1" x14ac:dyDescent="0.45">
      <c r="B1225" s="167"/>
      <c r="J1225" s="167"/>
      <c r="M1225" s="166"/>
      <c r="N1225" s="167"/>
      <c r="Q1225" s="166"/>
      <c r="R1225" s="922" t="str">
        <f>ASC(変更_3!L155)</f>
        <v/>
      </c>
      <c r="S1225" s="923"/>
      <c r="T1225" s="923"/>
      <c r="U1225" s="924"/>
      <c r="V1225" s="911" t="str">
        <f>ASC(変更_3!P155)</f>
        <v/>
      </c>
      <c r="W1225" s="913"/>
      <c r="X1225" s="911" t="str">
        <f>ASC(変更_3!R155)</f>
        <v/>
      </c>
      <c r="Y1225" s="912"/>
      <c r="Z1225" s="912"/>
      <c r="AA1225" s="913"/>
      <c r="AB1225" s="167"/>
      <c r="AO1225" s="166"/>
    </row>
    <row r="1226" spans="2:41" ht="13.35" customHeight="1" outlineLevel="1" x14ac:dyDescent="0.45">
      <c r="B1226" s="167"/>
      <c r="J1226" s="167"/>
      <c r="M1226" s="166"/>
      <c r="N1226" s="167" t="s">
        <v>707</v>
      </c>
      <c r="Q1226" s="166"/>
      <c r="R1226" s="911"/>
      <c r="S1226" s="912"/>
      <c r="T1226" s="912"/>
      <c r="U1226" s="913"/>
      <c r="V1226" s="911"/>
      <c r="W1226" s="913"/>
      <c r="X1226" s="911"/>
      <c r="Y1226" s="912"/>
      <c r="Z1226" s="912"/>
      <c r="AA1226" s="913"/>
      <c r="AB1226" s="191" t="s">
        <v>706</v>
      </c>
      <c r="AO1226" s="166"/>
    </row>
    <row r="1227" spans="2:41" ht="3.6" customHeight="1" outlineLevel="1" x14ac:dyDescent="0.45">
      <c r="B1227" s="167"/>
      <c r="J1227" s="167"/>
      <c r="M1227" s="166"/>
      <c r="N1227" s="167"/>
      <c r="Q1227" s="166"/>
      <c r="R1227" s="914"/>
      <c r="S1227" s="915"/>
      <c r="T1227" s="915"/>
      <c r="U1227" s="916"/>
      <c r="V1227" s="914"/>
      <c r="W1227" s="916"/>
      <c r="X1227" s="914"/>
      <c r="Y1227" s="915"/>
      <c r="Z1227" s="915"/>
      <c r="AA1227" s="916"/>
      <c r="AB1227" s="161"/>
      <c r="AC1227" s="160"/>
      <c r="AD1227" s="160"/>
      <c r="AE1227" s="160"/>
      <c r="AF1227" s="160"/>
      <c r="AG1227" s="160"/>
      <c r="AH1227" s="160"/>
      <c r="AI1227" s="160"/>
      <c r="AJ1227" s="160"/>
      <c r="AK1227" s="160"/>
      <c r="AL1227" s="160"/>
      <c r="AM1227" s="160"/>
      <c r="AN1227" s="160"/>
      <c r="AO1227" s="159"/>
    </row>
    <row r="1228" spans="2:41" ht="3.6" customHeight="1" outlineLevel="1" x14ac:dyDescent="0.45">
      <c r="B1228" s="167"/>
      <c r="J1228" s="167"/>
      <c r="M1228" s="166"/>
      <c r="N1228" s="173"/>
      <c r="O1228" s="172"/>
      <c r="P1228" s="172"/>
      <c r="Q1228" s="172"/>
      <c r="R1228" s="173"/>
      <c r="S1228" s="172"/>
      <c r="T1228" s="172"/>
      <c r="U1228" s="172"/>
      <c r="V1228" s="172"/>
      <c r="W1228" s="172"/>
      <c r="X1228" s="172"/>
      <c r="Y1228" s="172"/>
      <c r="Z1228" s="172"/>
      <c r="AA1228" s="171"/>
      <c r="AB1228" s="173"/>
      <c r="AI1228" s="166"/>
      <c r="AJ1228" s="173"/>
      <c r="AK1228" s="172"/>
      <c r="AL1228" s="172"/>
      <c r="AM1228" s="172"/>
      <c r="AN1228" s="172"/>
      <c r="AO1228" s="171"/>
    </row>
    <row r="1229" spans="2:41" ht="13.35" customHeight="1" outlineLevel="1" x14ac:dyDescent="0.45">
      <c r="B1229" s="167"/>
      <c r="J1229" s="167"/>
      <c r="M1229" s="166"/>
      <c r="N1229" s="167" t="s">
        <v>705</v>
      </c>
      <c r="R1229" s="167"/>
      <c r="S1229" s="917" t="str">
        <f>IF(変更_3!J157&lt;&gt;"",変更_3!J157,"")</f>
        <v/>
      </c>
      <c r="T1229" s="918"/>
      <c r="V1229" s="182" t="str">
        <f>ASC(変更_3!L157)</f>
        <v/>
      </c>
      <c r="W1229" s="115" t="s">
        <v>76</v>
      </c>
      <c r="X1229" s="182" t="str">
        <f>ASC(変更_3!N157)</f>
        <v/>
      </c>
      <c r="Y1229" s="115" t="s">
        <v>77</v>
      </c>
      <c r="Z1229" s="182" t="str">
        <f>ASC(変更_3!P157)</f>
        <v/>
      </c>
      <c r="AA1229" s="115" t="s">
        <v>78</v>
      </c>
      <c r="AB1229" s="167" t="s">
        <v>704</v>
      </c>
      <c r="AI1229" s="166"/>
      <c r="AJ1229" s="167"/>
      <c r="AK1229" s="919"/>
      <c r="AL1229" s="920"/>
      <c r="AM1229" s="920"/>
      <c r="AN1229" s="920"/>
      <c r="AO1229" s="921"/>
    </row>
    <row r="1230" spans="2:41" ht="3.6" customHeight="1" outlineLevel="1" x14ac:dyDescent="0.45">
      <c r="B1230" s="167"/>
      <c r="J1230" s="167"/>
      <c r="M1230" s="166"/>
      <c r="N1230" s="167"/>
      <c r="R1230" s="161"/>
      <c r="S1230" s="160"/>
      <c r="T1230" s="160"/>
      <c r="U1230" s="160"/>
      <c r="V1230" s="160"/>
      <c r="W1230" s="160"/>
      <c r="X1230" s="160"/>
      <c r="Y1230" s="160"/>
      <c r="Z1230" s="160"/>
      <c r="AA1230" s="159"/>
      <c r="AB1230" s="161"/>
      <c r="AC1230" s="160"/>
      <c r="AD1230" s="160"/>
      <c r="AE1230" s="160"/>
      <c r="AF1230" s="160"/>
      <c r="AG1230" s="160"/>
      <c r="AH1230" s="160"/>
      <c r="AI1230" s="159"/>
      <c r="AJ1230" s="161"/>
      <c r="AK1230" s="160"/>
      <c r="AL1230" s="160"/>
      <c r="AM1230" s="160"/>
      <c r="AN1230" s="160"/>
      <c r="AO1230" s="159"/>
    </row>
    <row r="1231" spans="2:41" ht="3.6" customHeight="1" outlineLevel="1" x14ac:dyDescent="0.45">
      <c r="B1231" s="167"/>
      <c r="J1231" s="167"/>
      <c r="M1231" s="166"/>
      <c r="N1231" s="173"/>
      <c r="O1231" s="172"/>
      <c r="P1231" s="172"/>
      <c r="Q1231" s="171"/>
      <c r="R1231" s="922" t="str">
        <f>IF(変更_3!U154="☑","研修中","")</f>
        <v/>
      </c>
      <c r="S1231" s="923"/>
      <c r="T1231" s="923"/>
      <c r="U1231" s="923"/>
      <c r="V1231" s="923"/>
      <c r="W1231" s="923"/>
      <c r="X1231" s="923"/>
      <c r="Y1231" s="923"/>
      <c r="Z1231" s="923"/>
      <c r="AA1231" s="923"/>
      <c r="AB1231" s="923"/>
      <c r="AC1231" s="923"/>
      <c r="AD1231" s="923"/>
      <c r="AE1231" s="923"/>
      <c r="AF1231" s="923"/>
      <c r="AG1231" s="923"/>
      <c r="AH1231" s="923"/>
      <c r="AI1231" s="923"/>
      <c r="AJ1231" s="923"/>
      <c r="AK1231" s="923"/>
      <c r="AL1231" s="923"/>
      <c r="AM1231" s="923"/>
      <c r="AN1231" s="923"/>
      <c r="AO1231" s="924"/>
    </row>
    <row r="1232" spans="2:41" ht="13.35" customHeight="1" outlineLevel="1" x14ac:dyDescent="0.45">
      <c r="B1232" s="167"/>
      <c r="J1232" s="167"/>
      <c r="M1232" s="166"/>
      <c r="N1232" s="167" t="s">
        <v>703</v>
      </c>
      <c r="Q1232" s="166"/>
      <c r="R1232" s="911"/>
      <c r="S1232" s="912"/>
      <c r="T1232" s="912"/>
      <c r="U1232" s="912"/>
      <c r="V1232" s="912"/>
      <c r="W1232" s="912"/>
      <c r="X1232" s="912"/>
      <c r="Y1232" s="912"/>
      <c r="Z1232" s="912"/>
      <c r="AA1232" s="912"/>
      <c r="AB1232" s="912"/>
      <c r="AC1232" s="912"/>
      <c r="AD1232" s="912"/>
      <c r="AE1232" s="912"/>
      <c r="AF1232" s="912"/>
      <c r="AG1232" s="912"/>
      <c r="AH1232" s="912"/>
      <c r="AI1232" s="912"/>
      <c r="AJ1232" s="912"/>
      <c r="AK1232" s="912"/>
      <c r="AL1232" s="912"/>
      <c r="AM1232" s="912"/>
      <c r="AN1232" s="912"/>
      <c r="AO1232" s="913"/>
    </row>
    <row r="1233" spans="2:41" ht="3.6" customHeight="1" outlineLevel="1" x14ac:dyDescent="0.45">
      <c r="B1233" s="167"/>
      <c r="I1233" s="166"/>
      <c r="J1233" s="167"/>
      <c r="M1233" s="166"/>
      <c r="N1233" s="161"/>
      <c r="O1233" s="160"/>
      <c r="P1233" s="160"/>
      <c r="Q1233" s="159"/>
      <c r="R1233" s="914"/>
      <c r="S1233" s="915"/>
      <c r="T1233" s="915"/>
      <c r="U1233" s="915"/>
      <c r="V1233" s="915"/>
      <c r="W1233" s="915"/>
      <c r="X1233" s="915"/>
      <c r="Y1233" s="915"/>
      <c r="Z1233" s="915"/>
      <c r="AA1233" s="915"/>
      <c r="AB1233" s="915"/>
      <c r="AC1233" s="915"/>
      <c r="AD1233" s="915"/>
      <c r="AE1233" s="915"/>
      <c r="AF1233" s="915"/>
      <c r="AG1233" s="915"/>
      <c r="AH1233" s="915"/>
      <c r="AI1233" s="915"/>
      <c r="AJ1233" s="915"/>
      <c r="AK1233" s="915"/>
      <c r="AL1233" s="915"/>
      <c r="AM1233" s="915"/>
      <c r="AN1233" s="915"/>
      <c r="AO1233" s="916"/>
    </row>
    <row r="1234" spans="2:41" ht="3.6" customHeight="1" outlineLevel="1" x14ac:dyDescent="0.45">
      <c r="B1234" s="167"/>
      <c r="J1234" s="173"/>
      <c r="K1234" s="172"/>
      <c r="L1234" s="172"/>
      <c r="M1234" s="171"/>
      <c r="N1234" s="173"/>
      <c r="O1234" s="172"/>
      <c r="P1234" s="172"/>
      <c r="Q1234" s="171"/>
      <c r="R1234" s="173"/>
      <c r="S1234" s="172"/>
      <c r="T1234" s="172"/>
      <c r="U1234" s="172"/>
      <c r="V1234" s="172"/>
      <c r="W1234" s="172"/>
      <c r="X1234" s="172"/>
      <c r="Y1234" s="172"/>
      <c r="Z1234" s="172"/>
      <c r="AA1234" s="171"/>
      <c r="AB1234" s="173"/>
      <c r="AC1234" s="172"/>
      <c r="AD1234" s="172"/>
      <c r="AE1234" s="171"/>
      <c r="AF1234" s="172"/>
      <c r="AG1234" s="172"/>
      <c r="AH1234" s="172"/>
      <c r="AI1234" s="172"/>
      <c r="AJ1234" s="172"/>
      <c r="AK1234" s="172"/>
      <c r="AL1234" s="172"/>
      <c r="AM1234" s="172"/>
      <c r="AN1234" s="172"/>
      <c r="AO1234" s="171"/>
    </row>
    <row r="1235" spans="2:41" ht="13.35" customHeight="1" outlineLevel="1" x14ac:dyDescent="0.45">
      <c r="B1235" s="167"/>
      <c r="J1235" s="167"/>
      <c r="M1235" s="166"/>
      <c r="N1235" s="167" t="s">
        <v>717</v>
      </c>
      <c r="Q1235" s="166"/>
      <c r="R1235" s="167"/>
      <c r="S1235" s="917" t="str">
        <f>IF(OR(許可申請_2!I121&lt;&gt;"",変更_3!AL146&lt;&gt;""),コードマスタ!C4,"")</f>
        <v/>
      </c>
      <c r="T1235" s="943"/>
      <c r="U1235" s="943"/>
      <c r="V1235" s="943"/>
      <c r="W1235" s="943"/>
      <c r="X1235" s="943"/>
      <c r="Y1235" s="943"/>
      <c r="Z1235" s="943"/>
      <c r="AA1235" s="918"/>
      <c r="AB1235" s="167" t="s">
        <v>615</v>
      </c>
      <c r="AE1235" s="166"/>
      <c r="AF1235" s="167"/>
      <c r="AG1235" s="917" t="str">
        <f>IF(OR(許可申請_2!I130="☑",変更_3!AL154="☑"),コードマスタ!D3,IF(OR(許可申請_2!N130="☑",許可申請_2!T130="☑",変更_3!AQ154="☑",変更_3!AW154="☑"),コードマスタ!D4,""))</f>
        <v/>
      </c>
      <c r="AH1235" s="943"/>
      <c r="AI1235" s="943"/>
      <c r="AJ1235" s="943"/>
      <c r="AK1235" s="943"/>
      <c r="AL1235" s="943"/>
      <c r="AM1235" s="943"/>
      <c r="AN1235" s="943"/>
      <c r="AO1235" s="918"/>
    </row>
    <row r="1236" spans="2:41" ht="3.6" customHeight="1" outlineLevel="1" x14ac:dyDescent="0.45">
      <c r="B1236" s="167"/>
      <c r="J1236" s="167"/>
      <c r="M1236" s="166"/>
      <c r="N1236" s="161"/>
      <c r="O1236" s="160"/>
      <c r="P1236" s="160"/>
      <c r="Q1236" s="159"/>
      <c r="R1236" s="161"/>
      <c r="S1236" s="160"/>
      <c r="T1236" s="160"/>
      <c r="U1236" s="160"/>
      <c r="V1236" s="160"/>
      <c r="W1236" s="160"/>
      <c r="X1236" s="160"/>
      <c r="Y1236" s="160"/>
      <c r="Z1236" s="160"/>
      <c r="AA1236" s="159"/>
      <c r="AB1236" s="161"/>
      <c r="AC1236" s="160"/>
      <c r="AD1236" s="160"/>
      <c r="AE1236" s="159"/>
      <c r="AF1236" s="160"/>
      <c r="AG1236" s="160"/>
      <c r="AH1236" s="160"/>
      <c r="AI1236" s="160"/>
      <c r="AJ1236" s="160"/>
      <c r="AK1236" s="160"/>
      <c r="AL1236" s="160"/>
      <c r="AM1236" s="160"/>
      <c r="AN1236" s="160"/>
      <c r="AO1236" s="159"/>
    </row>
    <row r="1237" spans="2:41" ht="3.6" customHeight="1" outlineLevel="1" x14ac:dyDescent="0.45">
      <c r="B1237" s="167"/>
      <c r="J1237" s="167"/>
      <c r="M1237" s="166"/>
      <c r="N1237" s="173"/>
      <c r="O1237" s="172"/>
      <c r="P1237" s="172"/>
      <c r="Q1237" s="171"/>
      <c r="R1237" s="173"/>
      <c r="S1237" s="172"/>
      <c r="T1237" s="172"/>
      <c r="U1237" s="172"/>
      <c r="V1237" s="172"/>
      <c r="W1237" s="172"/>
      <c r="X1237" s="172"/>
      <c r="Y1237" s="172"/>
      <c r="Z1237" s="172"/>
      <c r="AA1237" s="171"/>
      <c r="AB1237" s="173"/>
      <c r="AC1237" s="172"/>
      <c r="AD1237" s="172"/>
      <c r="AE1237" s="171"/>
      <c r="AF1237" s="173"/>
      <c r="AG1237" s="172"/>
      <c r="AH1237" s="172"/>
      <c r="AI1237" s="172"/>
      <c r="AJ1237" s="172"/>
      <c r="AK1237" s="172"/>
      <c r="AL1237" s="172"/>
      <c r="AM1237" s="172"/>
      <c r="AN1237" s="172"/>
      <c r="AO1237" s="171"/>
    </row>
    <row r="1238" spans="2:41" ht="13.35" customHeight="1" outlineLevel="1" x14ac:dyDescent="0.45">
      <c r="B1238" s="167"/>
      <c r="J1238" s="167"/>
      <c r="M1238" s="166"/>
      <c r="N1238" s="167" t="s">
        <v>716</v>
      </c>
      <c r="Q1238" s="166"/>
      <c r="R1238" s="167"/>
      <c r="S1238" s="919"/>
      <c r="T1238" s="921"/>
      <c r="V1238" s="190"/>
      <c r="W1238" s="115" t="s">
        <v>76</v>
      </c>
      <c r="X1238" s="190"/>
      <c r="Y1238" s="115" t="s">
        <v>77</v>
      </c>
      <c r="Z1238" s="190"/>
      <c r="AA1238" s="166" t="s">
        <v>78</v>
      </c>
      <c r="AB1238" s="167" t="s">
        <v>715</v>
      </c>
      <c r="AE1238" s="166"/>
      <c r="AF1238" s="167"/>
      <c r="AG1238" s="919"/>
      <c r="AH1238" s="921"/>
      <c r="AJ1238" s="190"/>
      <c r="AK1238" s="115" t="s">
        <v>76</v>
      </c>
      <c r="AL1238" s="190"/>
      <c r="AM1238" s="115" t="s">
        <v>77</v>
      </c>
      <c r="AN1238" s="190"/>
      <c r="AO1238" s="166" t="s">
        <v>78</v>
      </c>
    </row>
    <row r="1239" spans="2:41" ht="3.6" customHeight="1" outlineLevel="1" x14ac:dyDescent="0.45">
      <c r="B1239" s="167"/>
      <c r="J1239" s="167"/>
      <c r="M1239" s="166"/>
      <c r="N1239" s="161"/>
      <c r="O1239" s="160"/>
      <c r="P1239" s="160"/>
      <c r="Q1239" s="159"/>
      <c r="R1239" s="161"/>
      <c r="S1239" s="160"/>
      <c r="T1239" s="160"/>
      <c r="U1239" s="160"/>
      <c r="V1239" s="160"/>
      <c r="W1239" s="160"/>
      <c r="X1239" s="160"/>
      <c r="Y1239" s="160"/>
      <c r="Z1239" s="160"/>
      <c r="AA1239" s="159"/>
      <c r="AB1239" s="161"/>
      <c r="AC1239" s="160"/>
      <c r="AD1239" s="160"/>
      <c r="AE1239" s="159"/>
      <c r="AF1239" s="161"/>
      <c r="AG1239" s="160"/>
      <c r="AH1239" s="160"/>
      <c r="AI1239" s="160"/>
      <c r="AJ1239" s="160"/>
      <c r="AK1239" s="160"/>
      <c r="AL1239" s="160"/>
      <c r="AM1239" s="160"/>
      <c r="AN1239" s="160"/>
      <c r="AO1239" s="159"/>
    </row>
    <row r="1240" spans="2:41" ht="3.6" customHeight="1" outlineLevel="1" x14ac:dyDescent="0.45">
      <c r="B1240" s="167"/>
      <c r="J1240" s="167"/>
      <c r="M1240" s="166"/>
      <c r="N1240" s="173"/>
      <c r="O1240" s="172"/>
      <c r="P1240" s="172"/>
      <c r="Q1240" s="171"/>
      <c r="R1240" s="922" t="str">
        <f>許可申請_2!I121&amp;変更_3!AL146</f>
        <v/>
      </c>
      <c r="S1240" s="923"/>
      <c r="T1240" s="923"/>
      <c r="U1240" s="923"/>
      <c r="V1240" s="923"/>
      <c r="W1240" s="923"/>
      <c r="X1240" s="923"/>
      <c r="Y1240" s="923"/>
      <c r="Z1240" s="923"/>
      <c r="AA1240" s="923"/>
      <c r="AB1240" s="923"/>
      <c r="AC1240" s="923"/>
      <c r="AD1240" s="923"/>
      <c r="AE1240" s="923"/>
      <c r="AF1240" s="923"/>
      <c r="AG1240" s="923"/>
      <c r="AH1240" s="923"/>
      <c r="AI1240" s="923"/>
      <c r="AJ1240" s="924"/>
      <c r="AK1240" s="172"/>
      <c r="AL1240" s="172"/>
      <c r="AM1240" s="172"/>
      <c r="AN1240" s="172"/>
      <c r="AO1240" s="171"/>
    </row>
    <row r="1241" spans="2:41" ht="13.35" customHeight="1" outlineLevel="1" x14ac:dyDescent="0.45">
      <c r="B1241" s="167"/>
      <c r="J1241" s="167"/>
      <c r="M1241" s="166"/>
      <c r="N1241" s="167" t="s">
        <v>50</v>
      </c>
      <c r="Q1241" s="166"/>
      <c r="R1241" s="911"/>
      <c r="S1241" s="912"/>
      <c r="T1241" s="912"/>
      <c r="U1241" s="912"/>
      <c r="V1241" s="912"/>
      <c r="W1241" s="912"/>
      <c r="X1241" s="912"/>
      <c r="Y1241" s="912"/>
      <c r="Z1241" s="912"/>
      <c r="AA1241" s="912"/>
      <c r="AB1241" s="912"/>
      <c r="AC1241" s="912"/>
      <c r="AD1241" s="912"/>
      <c r="AE1241" s="912"/>
      <c r="AF1241" s="912"/>
      <c r="AG1241" s="912"/>
      <c r="AH1241" s="912"/>
      <c r="AI1241" s="912"/>
      <c r="AJ1241" s="913"/>
      <c r="AL1241" s="189" t="s">
        <v>651</v>
      </c>
      <c r="AM1241" s="115" t="s">
        <v>714</v>
      </c>
      <c r="AO1241" s="166"/>
    </row>
    <row r="1242" spans="2:41" ht="3.6" customHeight="1" outlineLevel="1" x14ac:dyDescent="0.45">
      <c r="B1242" s="167"/>
      <c r="J1242" s="167"/>
      <c r="M1242" s="166"/>
      <c r="N1242" s="161"/>
      <c r="O1242" s="160"/>
      <c r="P1242" s="160"/>
      <c r="Q1242" s="159"/>
      <c r="R1242" s="914"/>
      <c r="S1242" s="915"/>
      <c r="T1242" s="915"/>
      <c r="U1242" s="915"/>
      <c r="V1242" s="915"/>
      <c r="W1242" s="915"/>
      <c r="X1242" s="915"/>
      <c r="Y1242" s="915"/>
      <c r="Z1242" s="915"/>
      <c r="AA1242" s="915"/>
      <c r="AB1242" s="915"/>
      <c r="AC1242" s="915"/>
      <c r="AD1242" s="915"/>
      <c r="AE1242" s="915"/>
      <c r="AF1242" s="915"/>
      <c r="AG1242" s="915"/>
      <c r="AH1242" s="915"/>
      <c r="AI1242" s="915"/>
      <c r="AJ1242" s="916"/>
      <c r="AK1242" s="160"/>
      <c r="AL1242" s="160"/>
      <c r="AM1242" s="160"/>
      <c r="AN1242" s="160"/>
      <c r="AO1242" s="159"/>
    </row>
    <row r="1243" spans="2:41" ht="3.6" customHeight="1" outlineLevel="1" x14ac:dyDescent="0.45">
      <c r="B1243" s="167"/>
      <c r="J1243" s="167"/>
      <c r="M1243" s="166"/>
      <c r="N1243" s="173"/>
      <c r="O1243" s="172"/>
      <c r="P1243" s="172"/>
      <c r="Q1243" s="171"/>
      <c r="R1243" s="922" t="str">
        <f>ASC(PHONETIC(許可申請_2!I120))&amp;ASC(PHONETIC(変更_3!AL145))</f>
        <v/>
      </c>
      <c r="S1243" s="923"/>
      <c r="T1243" s="923"/>
      <c r="U1243" s="923"/>
      <c r="V1243" s="923"/>
      <c r="W1243" s="923"/>
      <c r="X1243" s="923"/>
      <c r="Y1243" s="923"/>
      <c r="Z1243" s="923"/>
      <c r="AA1243" s="923"/>
      <c r="AB1243" s="923"/>
      <c r="AC1243" s="923"/>
      <c r="AD1243" s="923"/>
      <c r="AE1243" s="923"/>
      <c r="AF1243" s="923"/>
      <c r="AG1243" s="923"/>
      <c r="AH1243" s="923"/>
      <c r="AI1243" s="923"/>
      <c r="AJ1243" s="923"/>
      <c r="AK1243" s="923"/>
      <c r="AL1243" s="923"/>
      <c r="AM1243" s="923"/>
      <c r="AN1243" s="923"/>
      <c r="AO1243" s="924"/>
    </row>
    <row r="1244" spans="2:41" ht="13.35" customHeight="1" outlineLevel="1" x14ac:dyDescent="0.45">
      <c r="B1244" s="167"/>
      <c r="J1244" s="167"/>
      <c r="M1244" s="166"/>
      <c r="N1244" s="167" t="s">
        <v>713</v>
      </c>
      <c r="Q1244" s="166"/>
      <c r="R1244" s="911"/>
      <c r="S1244" s="912"/>
      <c r="T1244" s="912"/>
      <c r="U1244" s="912"/>
      <c r="V1244" s="912"/>
      <c r="W1244" s="912"/>
      <c r="X1244" s="912"/>
      <c r="Y1244" s="912"/>
      <c r="Z1244" s="912"/>
      <c r="AA1244" s="912"/>
      <c r="AB1244" s="912"/>
      <c r="AC1244" s="912"/>
      <c r="AD1244" s="912"/>
      <c r="AE1244" s="912"/>
      <c r="AF1244" s="912"/>
      <c r="AG1244" s="912"/>
      <c r="AH1244" s="912"/>
      <c r="AI1244" s="912"/>
      <c r="AJ1244" s="912"/>
      <c r="AK1244" s="912"/>
      <c r="AL1244" s="912"/>
      <c r="AM1244" s="912"/>
      <c r="AN1244" s="912"/>
      <c r="AO1244" s="913"/>
    </row>
    <row r="1245" spans="2:41" ht="3.6" customHeight="1" outlineLevel="1" x14ac:dyDescent="0.45">
      <c r="B1245" s="167"/>
      <c r="J1245" s="167"/>
      <c r="M1245" s="166"/>
      <c r="N1245" s="167"/>
      <c r="Q1245" s="166"/>
      <c r="R1245" s="914"/>
      <c r="S1245" s="915"/>
      <c r="T1245" s="915"/>
      <c r="U1245" s="915"/>
      <c r="V1245" s="915"/>
      <c r="W1245" s="915"/>
      <c r="X1245" s="915"/>
      <c r="Y1245" s="915"/>
      <c r="Z1245" s="915"/>
      <c r="AA1245" s="915"/>
      <c r="AB1245" s="915"/>
      <c r="AC1245" s="915"/>
      <c r="AD1245" s="915"/>
      <c r="AE1245" s="915"/>
      <c r="AF1245" s="915"/>
      <c r="AG1245" s="915"/>
      <c r="AH1245" s="915"/>
      <c r="AI1245" s="915"/>
      <c r="AJ1245" s="915"/>
      <c r="AK1245" s="915"/>
      <c r="AL1245" s="915"/>
      <c r="AM1245" s="915"/>
      <c r="AN1245" s="915"/>
      <c r="AO1245" s="916"/>
    </row>
    <row r="1246" spans="2:41" ht="3.6" customHeight="1" outlineLevel="1" x14ac:dyDescent="0.45">
      <c r="B1246" s="167"/>
      <c r="J1246" s="167"/>
      <c r="N1246" s="173"/>
      <c r="O1246" s="172"/>
      <c r="P1246" s="172"/>
      <c r="Q1246" s="171"/>
      <c r="U1246" s="934" t="str">
        <f>ASC(許可申請_2!L122)&amp;ASC(変更_3!AO147)</f>
        <v/>
      </c>
      <c r="V1246" s="935"/>
      <c r="W1246" s="935"/>
      <c r="X1246" s="962"/>
      <c r="Y1246" s="172"/>
      <c r="Z1246" s="965" t="str">
        <f>ASC(許可申請_2!O122)&amp;ASC(変更_3!AR147)</f>
        <v/>
      </c>
      <c r="AA1246" s="935"/>
      <c r="AB1246" s="935"/>
      <c r="AC1246" s="936"/>
      <c r="AG1246" s="922" t="str">
        <f>許可申請_2!L123&amp;変更_3!AO148</f>
        <v/>
      </c>
      <c r="AH1246" s="923"/>
      <c r="AI1246" s="923"/>
      <c r="AJ1246" s="923"/>
      <c r="AK1246" s="923"/>
      <c r="AL1246" s="923"/>
      <c r="AM1246" s="923"/>
      <c r="AN1246" s="923"/>
      <c r="AO1246" s="924"/>
    </row>
    <row r="1247" spans="2:41" ht="13.35" customHeight="1" outlineLevel="1" x14ac:dyDescent="0.45">
      <c r="B1247" s="167"/>
      <c r="J1247" s="167"/>
      <c r="N1247" s="167"/>
      <c r="Q1247" s="166"/>
      <c r="R1247" s="115" t="s">
        <v>612</v>
      </c>
      <c r="U1247" s="937"/>
      <c r="V1247" s="938"/>
      <c r="W1247" s="938"/>
      <c r="X1247" s="963"/>
      <c r="Y1247" s="179" t="s">
        <v>611</v>
      </c>
      <c r="Z1247" s="966"/>
      <c r="AA1247" s="938"/>
      <c r="AB1247" s="938"/>
      <c r="AC1247" s="939"/>
      <c r="AD1247" s="115" t="s">
        <v>610</v>
      </c>
      <c r="AG1247" s="911"/>
      <c r="AH1247" s="912"/>
      <c r="AI1247" s="912"/>
      <c r="AJ1247" s="912"/>
      <c r="AK1247" s="912"/>
      <c r="AL1247" s="912"/>
      <c r="AM1247" s="912"/>
      <c r="AN1247" s="912"/>
      <c r="AO1247" s="913"/>
    </row>
    <row r="1248" spans="2:41" ht="3.6" customHeight="1" outlineLevel="1" x14ac:dyDescent="0.45">
      <c r="B1248" s="167"/>
      <c r="J1248" s="167"/>
      <c r="N1248" s="167"/>
      <c r="Q1248" s="166"/>
      <c r="R1248" s="160"/>
      <c r="S1248" s="160"/>
      <c r="T1248" s="160"/>
      <c r="U1248" s="940"/>
      <c r="V1248" s="941"/>
      <c r="W1248" s="941"/>
      <c r="X1248" s="964"/>
      <c r="Y1248" s="160"/>
      <c r="Z1248" s="967"/>
      <c r="AA1248" s="941"/>
      <c r="AB1248" s="941"/>
      <c r="AC1248" s="942"/>
      <c r="AD1248" s="160"/>
      <c r="AE1248" s="160"/>
      <c r="AF1248" s="160"/>
      <c r="AG1248" s="914"/>
      <c r="AH1248" s="915"/>
      <c r="AI1248" s="915"/>
      <c r="AJ1248" s="915"/>
      <c r="AK1248" s="915"/>
      <c r="AL1248" s="915"/>
      <c r="AM1248" s="915"/>
      <c r="AN1248" s="915"/>
      <c r="AO1248" s="916"/>
    </row>
    <row r="1249" spans="2:41" ht="3.6" customHeight="1" outlineLevel="1" x14ac:dyDescent="0.45">
      <c r="B1249" s="167"/>
      <c r="J1249" s="167"/>
      <c r="N1249" s="167"/>
      <c r="Q1249" s="166"/>
      <c r="R1249" s="172"/>
      <c r="S1249" s="172"/>
      <c r="T1249" s="171"/>
      <c r="U1249" s="922" t="str">
        <f>許可申請_2!T123&amp;変更_3!AW148</f>
        <v/>
      </c>
      <c r="V1249" s="923"/>
      <c r="W1249" s="923"/>
      <c r="X1249" s="923"/>
      <c r="Y1249" s="923"/>
      <c r="Z1249" s="923"/>
      <c r="AA1249" s="923"/>
      <c r="AB1249" s="923"/>
      <c r="AC1249" s="924"/>
      <c r="AD1249" s="173"/>
      <c r="AE1249" s="172"/>
      <c r="AF1249" s="171"/>
      <c r="AG1249" s="922" t="str">
        <f>許可申請_2!L124&amp;変更_3!AO149</f>
        <v/>
      </c>
      <c r="AH1249" s="923"/>
      <c r="AI1249" s="923"/>
      <c r="AJ1249" s="923"/>
      <c r="AK1249" s="923"/>
      <c r="AL1249" s="923"/>
      <c r="AM1249" s="923"/>
      <c r="AN1249" s="923"/>
      <c r="AO1249" s="924"/>
    </row>
    <row r="1250" spans="2:41" ht="13.35" customHeight="1" outlineLevel="1" x14ac:dyDescent="0.45">
      <c r="B1250" s="167"/>
      <c r="J1250" s="167"/>
      <c r="N1250" s="167" t="s">
        <v>48</v>
      </c>
      <c r="Q1250" s="166"/>
      <c r="R1250" s="115" t="s">
        <v>609</v>
      </c>
      <c r="T1250" s="166"/>
      <c r="U1250" s="911"/>
      <c r="V1250" s="912"/>
      <c r="W1250" s="912"/>
      <c r="X1250" s="912"/>
      <c r="Y1250" s="912"/>
      <c r="Z1250" s="912"/>
      <c r="AA1250" s="912"/>
      <c r="AB1250" s="912"/>
      <c r="AC1250" s="913"/>
      <c r="AD1250" s="167" t="s">
        <v>8536</v>
      </c>
      <c r="AF1250" s="166"/>
      <c r="AG1250" s="911"/>
      <c r="AH1250" s="912"/>
      <c r="AI1250" s="912"/>
      <c r="AJ1250" s="912"/>
      <c r="AK1250" s="912"/>
      <c r="AL1250" s="912"/>
      <c r="AM1250" s="912"/>
      <c r="AN1250" s="912"/>
      <c r="AO1250" s="913"/>
    </row>
    <row r="1251" spans="2:41" ht="3.6" customHeight="1" outlineLevel="1" x14ac:dyDescent="0.45">
      <c r="B1251" s="167"/>
      <c r="J1251" s="167"/>
      <c r="N1251" s="167"/>
      <c r="Q1251" s="166"/>
      <c r="R1251" s="160"/>
      <c r="S1251" s="160"/>
      <c r="T1251" s="159"/>
      <c r="U1251" s="914"/>
      <c r="V1251" s="915"/>
      <c r="W1251" s="915"/>
      <c r="X1251" s="915"/>
      <c r="Y1251" s="915"/>
      <c r="Z1251" s="915"/>
      <c r="AA1251" s="915"/>
      <c r="AB1251" s="915"/>
      <c r="AC1251" s="916"/>
      <c r="AD1251" s="161"/>
      <c r="AE1251" s="160"/>
      <c r="AF1251" s="159"/>
      <c r="AG1251" s="914"/>
      <c r="AH1251" s="915"/>
      <c r="AI1251" s="915"/>
      <c r="AJ1251" s="915"/>
      <c r="AK1251" s="915"/>
      <c r="AL1251" s="915"/>
      <c r="AM1251" s="915"/>
      <c r="AN1251" s="915"/>
      <c r="AO1251" s="916"/>
    </row>
    <row r="1252" spans="2:41" ht="3.6" customHeight="1" outlineLevel="1" x14ac:dyDescent="0.45">
      <c r="B1252" s="167"/>
      <c r="J1252" s="167"/>
      <c r="N1252" s="167"/>
      <c r="Q1252" s="166"/>
      <c r="R1252" s="172"/>
      <c r="S1252" s="172"/>
      <c r="T1252" s="171"/>
      <c r="U1252" s="922" t="str">
        <f>許可申請_2!T124&amp;変更_3!AW149</f>
        <v/>
      </c>
      <c r="V1252" s="923"/>
      <c r="W1252" s="923"/>
      <c r="X1252" s="923"/>
      <c r="Y1252" s="923"/>
      <c r="Z1252" s="923"/>
      <c r="AA1252" s="923"/>
      <c r="AB1252" s="923"/>
      <c r="AC1252" s="924"/>
      <c r="AD1252" s="173"/>
      <c r="AE1252" s="172"/>
      <c r="AF1252" s="171"/>
      <c r="AG1252" s="922" t="str">
        <f>許可申請_2!L125&amp;変更_3!AO150</f>
        <v/>
      </c>
      <c r="AH1252" s="923"/>
      <c r="AI1252" s="923"/>
      <c r="AJ1252" s="923"/>
      <c r="AK1252" s="923"/>
      <c r="AL1252" s="923"/>
      <c r="AM1252" s="923"/>
      <c r="AN1252" s="923"/>
      <c r="AO1252" s="924"/>
    </row>
    <row r="1253" spans="2:41" ht="13.35" customHeight="1" outlineLevel="1" x14ac:dyDescent="0.45">
      <c r="B1253" s="167"/>
      <c r="J1253" s="167"/>
      <c r="N1253" s="167"/>
      <c r="Q1253" s="166"/>
      <c r="R1253" s="115" t="s">
        <v>608</v>
      </c>
      <c r="T1253" s="166"/>
      <c r="U1253" s="911"/>
      <c r="V1253" s="912"/>
      <c r="W1253" s="912"/>
      <c r="X1253" s="912"/>
      <c r="Y1253" s="912"/>
      <c r="Z1253" s="912"/>
      <c r="AA1253" s="912"/>
      <c r="AB1253" s="912"/>
      <c r="AC1253" s="913"/>
      <c r="AD1253" s="167" t="s">
        <v>607</v>
      </c>
      <c r="AF1253" s="166"/>
      <c r="AG1253" s="911"/>
      <c r="AH1253" s="912"/>
      <c r="AI1253" s="912"/>
      <c r="AJ1253" s="912"/>
      <c r="AK1253" s="912"/>
      <c r="AL1253" s="912"/>
      <c r="AM1253" s="912"/>
      <c r="AN1253" s="912"/>
      <c r="AO1253" s="913"/>
    </row>
    <row r="1254" spans="2:41" ht="3.6" customHeight="1" outlineLevel="1" x14ac:dyDescent="0.45">
      <c r="B1254" s="167"/>
      <c r="J1254" s="167"/>
      <c r="N1254" s="161"/>
      <c r="O1254" s="160"/>
      <c r="P1254" s="160"/>
      <c r="Q1254" s="159"/>
      <c r="R1254" s="160"/>
      <c r="S1254" s="160"/>
      <c r="T1254" s="159"/>
      <c r="U1254" s="914"/>
      <c r="V1254" s="915"/>
      <c r="W1254" s="915"/>
      <c r="X1254" s="915"/>
      <c r="Y1254" s="915"/>
      <c r="Z1254" s="915"/>
      <c r="AA1254" s="915"/>
      <c r="AB1254" s="915"/>
      <c r="AC1254" s="916"/>
      <c r="AD1254" s="161"/>
      <c r="AE1254" s="160"/>
      <c r="AF1254" s="159"/>
      <c r="AG1254" s="914"/>
      <c r="AH1254" s="915"/>
      <c r="AI1254" s="915"/>
      <c r="AJ1254" s="915"/>
      <c r="AK1254" s="915"/>
      <c r="AL1254" s="915"/>
      <c r="AM1254" s="915"/>
      <c r="AN1254" s="915"/>
      <c r="AO1254" s="916"/>
    </row>
    <row r="1255" spans="2:41" ht="3.6" customHeight="1" outlineLevel="1" x14ac:dyDescent="0.45">
      <c r="B1255" s="167"/>
      <c r="J1255" s="167"/>
      <c r="M1255" s="166"/>
      <c r="N1255" s="167"/>
      <c r="Q1255" s="166"/>
      <c r="R1255" s="173"/>
      <c r="S1255" s="172"/>
      <c r="T1255" s="172"/>
      <c r="U1255" s="172"/>
      <c r="V1255" s="172"/>
      <c r="W1255" s="172"/>
      <c r="X1255" s="172"/>
      <c r="Y1255" s="172"/>
      <c r="Z1255" s="172"/>
      <c r="AA1255" s="172"/>
      <c r="AB1255" s="172"/>
      <c r="AC1255" s="172"/>
      <c r="AD1255" s="172"/>
      <c r="AE1255" s="172"/>
      <c r="AF1255" s="172"/>
      <c r="AG1255" s="172"/>
      <c r="AH1255" s="172"/>
      <c r="AI1255" s="172"/>
      <c r="AJ1255" s="172"/>
      <c r="AK1255" s="172"/>
      <c r="AL1255" s="172"/>
      <c r="AM1255" s="172"/>
      <c r="AN1255" s="172"/>
      <c r="AO1255" s="171"/>
    </row>
    <row r="1256" spans="2:41" ht="13.35" customHeight="1" outlineLevel="1" x14ac:dyDescent="0.45">
      <c r="B1256" s="167"/>
      <c r="J1256" s="167"/>
      <c r="M1256" s="166"/>
      <c r="N1256" s="167" t="s">
        <v>712</v>
      </c>
      <c r="Q1256" s="166"/>
      <c r="R1256" s="167"/>
      <c r="S1256" s="919"/>
      <c r="T1256" s="921"/>
      <c r="V1256" s="190"/>
      <c r="W1256" s="115" t="s">
        <v>76</v>
      </c>
      <c r="X1256" s="190"/>
      <c r="Y1256" s="115" t="s">
        <v>77</v>
      </c>
      <c r="Z1256" s="190"/>
      <c r="AA1256" s="115" t="s">
        <v>78</v>
      </c>
      <c r="AO1256" s="166"/>
    </row>
    <row r="1257" spans="2:41" ht="3.6" customHeight="1" outlineLevel="1" x14ac:dyDescent="0.45">
      <c r="B1257" s="167"/>
      <c r="J1257" s="167"/>
      <c r="M1257" s="166"/>
      <c r="N1257" s="167"/>
      <c r="Q1257" s="166"/>
      <c r="R1257" s="167"/>
      <c r="AO1257" s="166"/>
    </row>
    <row r="1258" spans="2:41" ht="3.6" customHeight="1" outlineLevel="1" x14ac:dyDescent="0.45">
      <c r="B1258" s="167"/>
      <c r="J1258" s="167"/>
      <c r="M1258" s="166"/>
      <c r="N1258" s="173"/>
      <c r="O1258" s="172"/>
      <c r="P1258" s="172"/>
      <c r="Q1258" s="172"/>
      <c r="R1258" s="984" t="str">
        <f>ASC(許可申請_2!I126)&amp;ASC(変更_3!AL151)</f>
        <v/>
      </c>
      <c r="S1258" s="984" t="str">
        <f>ASC(許可申請_2!J126)&amp;ASC(変更_3!AM151)</f>
        <v/>
      </c>
      <c r="T1258" s="172"/>
      <c r="U1258" s="984" t="str">
        <f>ASC(許可申請_2!L126)&amp;ASC(変更_3!AO151)</f>
        <v/>
      </c>
      <c r="V1258" s="173"/>
      <c r="W1258" s="172"/>
      <c r="X1258" s="172"/>
      <c r="Y1258" s="172"/>
      <c r="Z1258" s="172"/>
      <c r="AA1258" s="171"/>
      <c r="AB1258" s="173"/>
      <c r="AC1258" s="172"/>
      <c r="AD1258" s="172"/>
      <c r="AE1258" s="172"/>
      <c r="AF1258" s="172"/>
      <c r="AG1258" s="171"/>
      <c r="AH1258" s="977"/>
      <c r="AI1258" s="980"/>
      <c r="AJ1258" s="172"/>
      <c r="AK1258" s="944"/>
      <c r="AL1258" s="173"/>
      <c r="AM1258" s="172"/>
      <c r="AN1258" s="172"/>
      <c r="AO1258" s="171"/>
    </row>
    <row r="1259" spans="2:41" ht="13.35" customHeight="1" outlineLevel="1" x14ac:dyDescent="0.45">
      <c r="B1259" s="167"/>
      <c r="J1259" s="167"/>
      <c r="M1259" s="166"/>
      <c r="N1259" s="167" t="s">
        <v>711</v>
      </c>
      <c r="R1259" s="985"/>
      <c r="S1259" s="985"/>
      <c r="T1259" s="115" t="s">
        <v>65</v>
      </c>
      <c r="U1259" s="985"/>
      <c r="V1259" s="167" t="s">
        <v>64</v>
      </c>
      <c r="AA1259" s="166"/>
      <c r="AB1259" s="167" t="s">
        <v>710</v>
      </c>
      <c r="AH1259" s="978"/>
      <c r="AI1259" s="981"/>
      <c r="AJ1259" s="115" t="s">
        <v>65</v>
      </c>
      <c r="AK1259" s="945"/>
      <c r="AL1259" s="167" t="s">
        <v>64</v>
      </c>
      <c r="AO1259" s="166"/>
    </row>
    <row r="1260" spans="2:41" ht="3.6" customHeight="1" outlineLevel="1" x14ac:dyDescent="0.45">
      <c r="B1260" s="167"/>
      <c r="J1260" s="167"/>
      <c r="M1260" s="166"/>
      <c r="N1260" s="167"/>
      <c r="R1260" s="986"/>
      <c r="S1260" s="986"/>
      <c r="T1260" s="160"/>
      <c r="U1260" s="986"/>
      <c r="V1260" s="161"/>
      <c r="W1260" s="160"/>
      <c r="X1260" s="160"/>
      <c r="Y1260" s="160"/>
      <c r="Z1260" s="160"/>
      <c r="AA1260" s="159"/>
      <c r="AB1260" s="161"/>
      <c r="AC1260" s="160"/>
      <c r="AD1260" s="160"/>
      <c r="AE1260" s="160"/>
      <c r="AF1260" s="160"/>
      <c r="AH1260" s="979"/>
      <c r="AI1260" s="982"/>
      <c r="AJ1260" s="160"/>
      <c r="AK1260" s="946"/>
      <c r="AL1260" s="161"/>
      <c r="AM1260" s="160"/>
      <c r="AN1260" s="160"/>
      <c r="AO1260" s="159"/>
    </row>
    <row r="1261" spans="2:41" ht="3.6" customHeight="1" outlineLevel="1" x14ac:dyDescent="0.45">
      <c r="B1261" s="167"/>
      <c r="J1261" s="167"/>
      <c r="M1261" s="166"/>
      <c r="N1261" s="173"/>
      <c r="O1261" s="172"/>
      <c r="P1261" s="172"/>
      <c r="Q1261" s="171"/>
      <c r="R1261" s="977"/>
      <c r="S1261" s="980"/>
      <c r="T1261" s="172"/>
      <c r="U1261" s="944"/>
      <c r="V1261" s="173"/>
      <c r="W1261" s="172"/>
      <c r="X1261" s="172"/>
      <c r="Y1261" s="172"/>
      <c r="Z1261" s="169"/>
      <c r="AA1261" s="174"/>
      <c r="AD1261" s="172"/>
      <c r="AE1261" s="172"/>
      <c r="AF1261" s="172"/>
      <c r="AG1261" s="175"/>
      <c r="AH1261" s="175"/>
      <c r="AI1261" s="175"/>
      <c r="AJ1261" s="175"/>
      <c r="AK1261" s="175"/>
      <c r="AL1261" s="172"/>
      <c r="AM1261" s="175"/>
      <c r="AN1261" s="175"/>
      <c r="AO1261" s="171"/>
    </row>
    <row r="1262" spans="2:41" ht="13.35" customHeight="1" outlineLevel="1" x14ac:dyDescent="0.45">
      <c r="B1262" s="167"/>
      <c r="J1262" s="167"/>
      <c r="M1262" s="166"/>
      <c r="N1262" s="167" t="s">
        <v>709</v>
      </c>
      <c r="Q1262" s="166"/>
      <c r="R1262" s="978"/>
      <c r="S1262" s="981"/>
      <c r="T1262" s="115" t="s">
        <v>65</v>
      </c>
      <c r="U1262" s="945"/>
      <c r="V1262" s="167" t="s">
        <v>64</v>
      </c>
      <c r="Z1262" s="169"/>
      <c r="AA1262" s="168"/>
      <c r="AG1262" s="169"/>
      <c r="AH1262" s="169"/>
      <c r="AI1262" s="169"/>
      <c r="AJ1262" s="169"/>
      <c r="AK1262" s="169"/>
      <c r="AM1262" s="169"/>
      <c r="AN1262" s="169"/>
      <c r="AO1262" s="166"/>
    </row>
    <row r="1263" spans="2:41" ht="3.6" customHeight="1" outlineLevel="1" x14ac:dyDescent="0.45">
      <c r="B1263" s="167"/>
      <c r="J1263" s="167"/>
      <c r="M1263" s="166"/>
      <c r="N1263" s="161"/>
      <c r="O1263" s="160"/>
      <c r="P1263" s="160"/>
      <c r="Q1263" s="159"/>
      <c r="R1263" s="979"/>
      <c r="S1263" s="982"/>
      <c r="T1263" s="160"/>
      <c r="U1263" s="946"/>
      <c r="V1263" s="161"/>
      <c r="W1263" s="160"/>
      <c r="X1263" s="160"/>
      <c r="Y1263" s="160"/>
      <c r="Z1263" s="163"/>
      <c r="AA1263" s="162"/>
      <c r="AB1263" s="160"/>
      <c r="AC1263" s="160"/>
      <c r="AD1263" s="160"/>
      <c r="AE1263" s="160"/>
      <c r="AF1263" s="160"/>
      <c r="AG1263" s="163"/>
      <c r="AH1263" s="163"/>
      <c r="AI1263" s="163"/>
      <c r="AJ1263" s="163"/>
      <c r="AK1263" s="163"/>
      <c r="AL1263" s="160"/>
      <c r="AM1263" s="163"/>
      <c r="AN1263" s="163"/>
      <c r="AO1263" s="159"/>
    </row>
    <row r="1264" spans="2:41" ht="3.6" customHeight="1" outlineLevel="1" x14ac:dyDescent="0.45">
      <c r="B1264" s="167"/>
      <c r="J1264" s="167"/>
      <c r="M1264" s="166"/>
      <c r="N1264" s="167"/>
      <c r="Q1264" s="166"/>
      <c r="R1264" s="922" t="str">
        <f>ASC(許可申請_2!K131)&amp;ASC(変更_3!AN155)</f>
        <v/>
      </c>
      <c r="S1264" s="923"/>
      <c r="T1264" s="923"/>
      <c r="U1264" s="924"/>
      <c r="V1264" s="911" t="str">
        <f>ASC(許可申請_2!O131)&amp;ASC(変更_3!AR155)</f>
        <v/>
      </c>
      <c r="W1264" s="913"/>
      <c r="X1264" s="911" t="str">
        <f>ASC(許可申請_2!Q131)&amp;ASC(変更_3!AT155)</f>
        <v/>
      </c>
      <c r="Y1264" s="912"/>
      <c r="Z1264" s="912"/>
      <c r="AA1264" s="913"/>
      <c r="AB1264" s="167"/>
      <c r="AO1264" s="166"/>
    </row>
    <row r="1265" spans="2:41" ht="13.35" customHeight="1" outlineLevel="1" x14ac:dyDescent="0.45">
      <c r="B1265" s="167"/>
      <c r="J1265" s="167" t="s">
        <v>751</v>
      </c>
      <c r="M1265" s="166"/>
      <c r="N1265" s="167" t="s">
        <v>707</v>
      </c>
      <c r="Q1265" s="166"/>
      <c r="R1265" s="911"/>
      <c r="S1265" s="912"/>
      <c r="T1265" s="912"/>
      <c r="U1265" s="913"/>
      <c r="V1265" s="911"/>
      <c r="W1265" s="913"/>
      <c r="X1265" s="911"/>
      <c r="Y1265" s="912"/>
      <c r="Z1265" s="912"/>
      <c r="AA1265" s="913"/>
      <c r="AB1265" s="191" t="s">
        <v>706</v>
      </c>
      <c r="AO1265" s="166"/>
    </row>
    <row r="1266" spans="2:41" ht="3.6" customHeight="1" outlineLevel="1" x14ac:dyDescent="0.45">
      <c r="B1266" s="167"/>
      <c r="J1266" s="167"/>
      <c r="M1266" s="166"/>
      <c r="N1266" s="167"/>
      <c r="Q1266" s="166"/>
      <c r="R1266" s="914"/>
      <c r="S1266" s="915"/>
      <c r="T1266" s="915"/>
      <c r="U1266" s="916"/>
      <c r="V1266" s="914"/>
      <c r="W1266" s="916"/>
      <c r="X1266" s="914"/>
      <c r="Y1266" s="915"/>
      <c r="Z1266" s="915"/>
      <c r="AA1266" s="916"/>
      <c r="AB1266" s="161"/>
      <c r="AC1266" s="160"/>
      <c r="AD1266" s="160"/>
      <c r="AE1266" s="160"/>
      <c r="AF1266" s="160"/>
      <c r="AG1266" s="160"/>
      <c r="AH1266" s="160"/>
      <c r="AI1266" s="160"/>
      <c r="AJ1266" s="160"/>
      <c r="AK1266" s="160"/>
      <c r="AL1266" s="160"/>
      <c r="AM1266" s="160"/>
      <c r="AN1266" s="160"/>
      <c r="AO1266" s="159"/>
    </row>
    <row r="1267" spans="2:41" ht="3.6" customHeight="1" outlineLevel="1" x14ac:dyDescent="0.45">
      <c r="B1267" s="167"/>
      <c r="J1267" s="167"/>
      <c r="M1267" s="166"/>
      <c r="N1267" s="173"/>
      <c r="O1267" s="172"/>
      <c r="P1267" s="172"/>
      <c r="Q1267" s="172"/>
      <c r="R1267" s="173"/>
      <c r="S1267" s="172"/>
      <c r="T1267" s="172"/>
      <c r="U1267" s="172"/>
      <c r="V1267" s="172"/>
      <c r="W1267" s="172"/>
      <c r="X1267" s="172"/>
      <c r="Y1267" s="172"/>
      <c r="Z1267" s="172"/>
      <c r="AA1267" s="171"/>
      <c r="AB1267" s="173"/>
      <c r="AI1267" s="166"/>
      <c r="AJ1267" s="173"/>
      <c r="AK1267" s="172"/>
      <c r="AL1267" s="172"/>
      <c r="AM1267" s="172"/>
      <c r="AN1267" s="172"/>
      <c r="AO1267" s="171"/>
    </row>
    <row r="1268" spans="2:41" ht="13.35" customHeight="1" outlineLevel="1" x14ac:dyDescent="0.45">
      <c r="B1268" s="167"/>
      <c r="J1268" s="167"/>
      <c r="M1268" s="166"/>
      <c r="N1268" s="167" t="s">
        <v>705</v>
      </c>
      <c r="R1268" s="167"/>
      <c r="S1268" s="917" t="str">
        <f>許可申請_2!I133&amp;変更_3!AL157</f>
        <v/>
      </c>
      <c r="T1268" s="918"/>
      <c r="V1268" s="182" t="str">
        <f>ASC(許可申請_2!K133)&amp;ASC(変更_3!AN157)</f>
        <v/>
      </c>
      <c r="W1268" s="115" t="s">
        <v>76</v>
      </c>
      <c r="X1268" s="182" t="str">
        <f>ASC(許可申請_2!M133)&amp;ASC(変更_3!AP157)</f>
        <v/>
      </c>
      <c r="Y1268" s="115" t="s">
        <v>77</v>
      </c>
      <c r="Z1268" s="182" t="str">
        <f>ASC(許可申請_2!O133)&amp;ASC(変更_3!AR157)</f>
        <v/>
      </c>
      <c r="AA1268" s="115" t="s">
        <v>78</v>
      </c>
      <c r="AB1268" s="167" t="s">
        <v>704</v>
      </c>
      <c r="AI1268" s="166"/>
      <c r="AJ1268" s="167"/>
      <c r="AK1268" s="919"/>
      <c r="AL1268" s="920"/>
      <c r="AM1268" s="920"/>
      <c r="AN1268" s="920"/>
      <c r="AO1268" s="921"/>
    </row>
    <row r="1269" spans="2:41" ht="3.6" customHeight="1" outlineLevel="1" x14ac:dyDescent="0.45">
      <c r="B1269" s="167"/>
      <c r="J1269" s="167"/>
      <c r="M1269" s="166"/>
      <c r="N1269" s="167"/>
      <c r="R1269" s="161"/>
      <c r="S1269" s="160"/>
      <c r="T1269" s="160"/>
      <c r="U1269" s="160"/>
      <c r="V1269" s="160"/>
      <c r="W1269" s="160"/>
      <c r="X1269" s="160"/>
      <c r="Y1269" s="160"/>
      <c r="Z1269" s="160"/>
      <c r="AA1269" s="159"/>
      <c r="AB1269" s="161"/>
      <c r="AC1269" s="160"/>
      <c r="AD1269" s="160"/>
      <c r="AE1269" s="160"/>
      <c r="AF1269" s="160"/>
      <c r="AG1269" s="160"/>
      <c r="AH1269" s="160"/>
      <c r="AI1269" s="159"/>
      <c r="AJ1269" s="161"/>
      <c r="AK1269" s="160"/>
      <c r="AL1269" s="160"/>
      <c r="AM1269" s="160"/>
      <c r="AN1269" s="160"/>
      <c r="AO1269" s="159"/>
    </row>
    <row r="1270" spans="2:41" ht="3.6" customHeight="1" outlineLevel="1" x14ac:dyDescent="0.45">
      <c r="B1270" s="167"/>
      <c r="J1270" s="167"/>
      <c r="M1270" s="166"/>
      <c r="N1270" s="173"/>
      <c r="O1270" s="172"/>
      <c r="P1270" s="172"/>
      <c r="Q1270" s="171"/>
      <c r="R1270" s="922" t="str">
        <f>IF(OR(許可申請_2!T130="☑",変更_3!AW154="☑"),"研修中","")</f>
        <v/>
      </c>
      <c r="S1270" s="923"/>
      <c r="T1270" s="923"/>
      <c r="U1270" s="923"/>
      <c r="V1270" s="923"/>
      <c r="W1270" s="923"/>
      <c r="X1270" s="923"/>
      <c r="Y1270" s="923"/>
      <c r="Z1270" s="923"/>
      <c r="AA1270" s="923"/>
      <c r="AB1270" s="923"/>
      <c r="AC1270" s="923"/>
      <c r="AD1270" s="923"/>
      <c r="AE1270" s="923"/>
      <c r="AF1270" s="923"/>
      <c r="AG1270" s="923"/>
      <c r="AH1270" s="923"/>
      <c r="AI1270" s="923"/>
      <c r="AJ1270" s="923"/>
      <c r="AK1270" s="923"/>
      <c r="AL1270" s="923"/>
      <c r="AM1270" s="923"/>
      <c r="AN1270" s="923"/>
      <c r="AO1270" s="924"/>
    </row>
    <row r="1271" spans="2:41" ht="13.35" customHeight="1" outlineLevel="1" x14ac:dyDescent="0.45">
      <c r="B1271" s="167"/>
      <c r="J1271" s="167"/>
      <c r="M1271" s="166"/>
      <c r="N1271" s="167" t="s">
        <v>703</v>
      </c>
      <c r="Q1271" s="166"/>
      <c r="R1271" s="911"/>
      <c r="S1271" s="912"/>
      <c r="T1271" s="912"/>
      <c r="U1271" s="912"/>
      <c r="V1271" s="912"/>
      <c r="W1271" s="912"/>
      <c r="X1271" s="912"/>
      <c r="Y1271" s="912"/>
      <c r="Z1271" s="912"/>
      <c r="AA1271" s="912"/>
      <c r="AB1271" s="912"/>
      <c r="AC1271" s="912"/>
      <c r="AD1271" s="912"/>
      <c r="AE1271" s="912"/>
      <c r="AF1271" s="912"/>
      <c r="AG1271" s="912"/>
      <c r="AH1271" s="912"/>
      <c r="AI1271" s="912"/>
      <c r="AJ1271" s="912"/>
      <c r="AK1271" s="912"/>
      <c r="AL1271" s="912"/>
      <c r="AM1271" s="912"/>
      <c r="AN1271" s="912"/>
      <c r="AO1271" s="913"/>
    </row>
    <row r="1272" spans="2:41" ht="3.6" customHeight="1" outlineLevel="1" x14ac:dyDescent="0.45">
      <c r="B1272" s="167"/>
      <c r="J1272" s="167"/>
      <c r="M1272" s="166"/>
      <c r="N1272" s="161"/>
      <c r="O1272" s="160"/>
      <c r="P1272" s="160"/>
      <c r="Q1272" s="159"/>
      <c r="R1272" s="914"/>
      <c r="S1272" s="915"/>
      <c r="T1272" s="915"/>
      <c r="U1272" s="915"/>
      <c r="V1272" s="915"/>
      <c r="W1272" s="915"/>
      <c r="X1272" s="915"/>
      <c r="Y1272" s="915"/>
      <c r="Z1272" s="915"/>
      <c r="AA1272" s="915"/>
      <c r="AB1272" s="915"/>
      <c r="AC1272" s="915"/>
      <c r="AD1272" s="915"/>
      <c r="AE1272" s="915"/>
      <c r="AF1272" s="915"/>
      <c r="AG1272" s="915"/>
      <c r="AH1272" s="915"/>
      <c r="AI1272" s="915"/>
      <c r="AJ1272" s="915"/>
      <c r="AK1272" s="915"/>
      <c r="AL1272" s="915"/>
      <c r="AM1272" s="915"/>
      <c r="AN1272" s="915"/>
      <c r="AO1272" s="916"/>
    </row>
    <row r="1273" spans="2:41" ht="3.6" customHeight="1" outlineLevel="1" x14ac:dyDescent="0.45">
      <c r="B1273" s="167"/>
      <c r="J1273" s="167"/>
      <c r="M1273" s="166"/>
      <c r="N1273" s="173"/>
      <c r="O1273" s="172"/>
      <c r="P1273" s="172"/>
      <c r="Q1273" s="171"/>
      <c r="R1273" s="167"/>
      <c r="W1273" s="166"/>
      <c r="X1273" s="167"/>
      <c r="AB1273" s="166"/>
      <c r="AC1273" s="925"/>
      <c r="AD1273" s="926"/>
      <c r="AE1273" s="926"/>
      <c r="AF1273" s="926"/>
      <c r="AG1273" s="926"/>
      <c r="AH1273" s="926"/>
      <c r="AI1273" s="926"/>
      <c r="AJ1273" s="926"/>
      <c r="AK1273" s="926"/>
      <c r="AL1273" s="926"/>
      <c r="AM1273" s="926"/>
      <c r="AN1273" s="926"/>
      <c r="AO1273" s="927"/>
    </row>
    <row r="1274" spans="2:41" ht="13.35" customHeight="1" outlineLevel="1" x14ac:dyDescent="0.45">
      <c r="B1274" s="167"/>
      <c r="J1274" s="167"/>
      <c r="M1274" s="166"/>
      <c r="N1274" s="167" t="s">
        <v>702</v>
      </c>
      <c r="Q1274" s="166"/>
      <c r="R1274" s="167"/>
      <c r="S1274" s="189" t="s">
        <v>651</v>
      </c>
      <c r="T1274" s="115" t="s">
        <v>105</v>
      </c>
      <c r="W1274" s="166"/>
      <c r="X1274" s="167" t="s">
        <v>701</v>
      </c>
      <c r="AB1274" s="166"/>
      <c r="AC1274" s="928"/>
      <c r="AD1274" s="929"/>
      <c r="AE1274" s="929"/>
      <c r="AF1274" s="929"/>
      <c r="AG1274" s="929"/>
      <c r="AH1274" s="929"/>
      <c r="AI1274" s="929"/>
      <c r="AJ1274" s="929"/>
      <c r="AK1274" s="929"/>
      <c r="AL1274" s="929"/>
      <c r="AM1274" s="929"/>
      <c r="AN1274" s="929"/>
      <c r="AO1274" s="930"/>
    </row>
    <row r="1275" spans="2:41" ht="3.6" customHeight="1" outlineLevel="1" x14ac:dyDescent="0.45">
      <c r="B1275" s="167"/>
      <c r="J1275" s="167"/>
      <c r="M1275" s="166"/>
      <c r="N1275" s="161"/>
      <c r="O1275" s="160"/>
      <c r="P1275" s="160"/>
      <c r="Q1275" s="159"/>
      <c r="R1275" s="161"/>
      <c r="S1275" s="160"/>
      <c r="T1275" s="160"/>
      <c r="U1275" s="160"/>
      <c r="V1275" s="160"/>
      <c r="W1275" s="159"/>
      <c r="X1275" s="161"/>
      <c r="Y1275" s="160"/>
      <c r="Z1275" s="160"/>
      <c r="AA1275" s="160"/>
      <c r="AB1275" s="159"/>
      <c r="AC1275" s="931"/>
      <c r="AD1275" s="932"/>
      <c r="AE1275" s="932"/>
      <c r="AF1275" s="932"/>
      <c r="AG1275" s="932"/>
      <c r="AH1275" s="932"/>
      <c r="AI1275" s="932"/>
      <c r="AJ1275" s="932"/>
      <c r="AK1275" s="932"/>
      <c r="AL1275" s="932"/>
      <c r="AM1275" s="932"/>
      <c r="AN1275" s="932"/>
      <c r="AO1275" s="933"/>
    </row>
    <row r="1276" spans="2:41" ht="3.6" customHeight="1" outlineLevel="1" x14ac:dyDescent="0.45">
      <c r="B1276" s="167"/>
      <c r="J1276" s="167"/>
      <c r="M1276" s="166"/>
      <c r="N1276" s="173"/>
      <c r="O1276" s="172"/>
      <c r="P1276" s="172"/>
      <c r="Q1276" s="171"/>
      <c r="R1276" s="173"/>
      <c r="S1276" s="172"/>
      <c r="T1276" s="172"/>
      <c r="U1276" s="172"/>
      <c r="V1276" s="172"/>
      <c r="W1276" s="172"/>
      <c r="X1276" s="172"/>
      <c r="Y1276" s="172"/>
      <c r="Z1276" s="172"/>
      <c r="AA1276" s="171"/>
      <c r="AB1276" s="173"/>
      <c r="AC1276" s="172"/>
      <c r="AD1276" s="172"/>
      <c r="AE1276" s="171"/>
      <c r="AF1276" s="173"/>
      <c r="AG1276" s="172"/>
      <c r="AH1276" s="172"/>
      <c r="AI1276" s="172"/>
      <c r="AJ1276" s="172"/>
      <c r="AK1276" s="172"/>
      <c r="AL1276" s="172"/>
      <c r="AM1276" s="172"/>
      <c r="AN1276" s="172"/>
      <c r="AO1276" s="171"/>
    </row>
    <row r="1277" spans="2:41" ht="13.35" customHeight="1" outlineLevel="1" x14ac:dyDescent="0.45">
      <c r="B1277" s="167"/>
      <c r="J1277" s="167"/>
      <c r="M1277" s="166"/>
      <c r="N1277" s="167" t="s">
        <v>700</v>
      </c>
      <c r="Q1277" s="166"/>
      <c r="R1277" s="167"/>
      <c r="S1277" s="919"/>
      <c r="T1277" s="921"/>
      <c r="V1277" s="190"/>
      <c r="W1277" s="115" t="s">
        <v>76</v>
      </c>
      <c r="X1277" s="190"/>
      <c r="Y1277" s="115" t="s">
        <v>77</v>
      </c>
      <c r="Z1277" s="190"/>
      <c r="AA1277" s="115" t="s">
        <v>78</v>
      </c>
      <c r="AB1277" s="167" t="s">
        <v>699</v>
      </c>
      <c r="AE1277" s="166"/>
      <c r="AF1277" s="167"/>
      <c r="AG1277" s="919"/>
      <c r="AH1277" s="921"/>
      <c r="AJ1277" s="190"/>
      <c r="AK1277" s="115" t="s">
        <v>76</v>
      </c>
      <c r="AL1277" s="190"/>
      <c r="AM1277" s="115" t="s">
        <v>77</v>
      </c>
      <c r="AN1277" s="190"/>
      <c r="AO1277" s="166" t="s">
        <v>78</v>
      </c>
    </row>
    <row r="1278" spans="2:41" ht="3.6" customHeight="1" outlineLevel="1" x14ac:dyDescent="0.45">
      <c r="B1278" s="167"/>
      <c r="J1278" s="167"/>
      <c r="M1278" s="166"/>
      <c r="N1278" s="161"/>
      <c r="O1278" s="160"/>
      <c r="P1278" s="160"/>
      <c r="Q1278" s="159"/>
      <c r="R1278" s="161"/>
      <c r="S1278" s="160"/>
      <c r="T1278" s="160"/>
      <c r="U1278" s="160"/>
      <c r="V1278" s="160"/>
      <c r="W1278" s="160"/>
      <c r="X1278" s="160"/>
      <c r="Y1278" s="160"/>
      <c r="Z1278" s="160"/>
      <c r="AA1278" s="159"/>
      <c r="AB1278" s="161"/>
      <c r="AC1278" s="160"/>
      <c r="AD1278" s="160"/>
      <c r="AE1278" s="159"/>
      <c r="AF1278" s="161"/>
      <c r="AG1278" s="160"/>
      <c r="AH1278" s="160"/>
      <c r="AI1278" s="160"/>
      <c r="AJ1278" s="160"/>
      <c r="AK1278" s="160"/>
      <c r="AL1278" s="160"/>
      <c r="AM1278" s="160"/>
      <c r="AN1278" s="160"/>
      <c r="AO1278" s="159"/>
    </row>
    <row r="1279" spans="2:41" ht="3.6" customHeight="1" outlineLevel="1" x14ac:dyDescent="0.45">
      <c r="B1279" s="167"/>
      <c r="J1279" s="167"/>
      <c r="M1279" s="166"/>
      <c r="N1279" s="173"/>
      <c r="O1279" s="172"/>
      <c r="P1279" s="172"/>
      <c r="Q1279" s="171"/>
      <c r="R1279" s="925"/>
      <c r="S1279" s="926"/>
      <c r="T1279" s="926"/>
      <c r="U1279" s="926"/>
      <c r="V1279" s="926"/>
      <c r="W1279" s="926"/>
      <c r="X1279" s="926"/>
      <c r="Y1279" s="926"/>
      <c r="Z1279" s="926"/>
      <c r="AA1279" s="926"/>
      <c r="AB1279" s="926"/>
      <c r="AC1279" s="926"/>
      <c r="AD1279" s="926"/>
      <c r="AE1279" s="926"/>
      <c r="AF1279" s="926"/>
      <c r="AG1279" s="926"/>
      <c r="AH1279" s="926"/>
      <c r="AI1279" s="926"/>
      <c r="AJ1279" s="926"/>
      <c r="AK1279" s="926"/>
      <c r="AL1279" s="926"/>
      <c r="AM1279" s="926"/>
      <c r="AN1279" s="926"/>
      <c r="AO1279" s="927"/>
    </row>
    <row r="1280" spans="2:41" ht="13.35" customHeight="1" outlineLevel="1" x14ac:dyDescent="0.45">
      <c r="B1280" s="167"/>
      <c r="J1280" s="167"/>
      <c r="M1280" s="166"/>
      <c r="N1280" s="167" t="s">
        <v>698</v>
      </c>
      <c r="Q1280" s="166"/>
      <c r="R1280" s="928"/>
      <c r="S1280" s="929"/>
      <c r="T1280" s="929"/>
      <c r="U1280" s="929"/>
      <c r="V1280" s="929"/>
      <c r="W1280" s="929"/>
      <c r="X1280" s="929"/>
      <c r="Y1280" s="929"/>
      <c r="Z1280" s="929"/>
      <c r="AA1280" s="929"/>
      <c r="AB1280" s="929"/>
      <c r="AC1280" s="929"/>
      <c r="AD1280" s="929"/>
      <c r="AE1280" s="929"/>
      <c r="AF1280" s="929"/>
      <c r="AG1280" s="929"/>
      <c r="AH1280" s="929"/>
      <c r="AI1280" s="929"/>
      <c r="AJ1280" s="929"/>
      <c r="AK1280" s="929"/>
      <c r="AL1280" s="929"/>
      <c r="AM1280" s="929"/>
      <c r="AN1280" s="929"/>
      <c r="AO1280" s="930"/>
    </row>
    <row r="1281" spans="2:41" ht="3.6" customHeight="1" outlineLevel="1" x14ac:dyDescent="0.45">
      <c r="B1281" s="167"/>
      <c r="J1281" s="167"/>
      <c r="M1281" s="166"/>
      <c r="N1281" s="167"/>
      <c r="Q1281" s="166"/>
      <c r="R1281" s="931"/>
      <c r="S1281" s="932"/>
      <c r="T1281" s="932"/>
      <c r="U1281" s="932"/>
      <c r="V1281" s="932"/>
      <c r="W1281" s="932"/>
      <c r="X1281" s="932"/>
      <c r="Y1281" s="932"/>
      <c r="Z1281" s="932"/>
      <c r="AA1281" s="932"/>
      <c r="AB1281" s="932"/>
      <c r="AC1281" s="932"/>
      <c r="AD1281" s="932"/>
      <c r="AE1281" s="932"/>
      <c r="AF1281" s="932"/>
      <c r="AG1281" s="932"/>
      <c r="AH1281" s="932"/>
      <c r="AI1281" s="932"/>
      <c r="AJ1281" s="932"/>
      <c r="AK1281" s="932"/>
      <c r="AL1281" s="932"/>
      <c r="AM1281" s="932"/>
      <c r="AN1281" s="932"/>
      <c r="AO1281" s="933"/>
    </row>
    <row r="1282" spans="2:41" ht="3.6" customHeight="1" outlineLevel="1" x14ac:dyDescent="0.45">
      <c r="B1282" s="167"/>
      <c r="J1282" s="167"/>
      <c r="N1282" s="173"/>
      <c r="O1282" s="172"/>
      <c r="P1282" s="172"/>
      <c r="Q1282" s="171"/>
      <c r="R1282" s="172"/>
      <c r="S1282" s="172"/>
      <c r="T1282" s="172"/>
      <c r="U1282" s="172"/>
      <c r="X1282" s="175"/>
      <c r="Y1282" s="176"/>
      <c r="Z1282" s="175"/>
      <c r="AA1282" s="175"/>
      <c r="AB1282" s="175"/>
      <c r="AC1282" s="175"/>
      <c r="AD1282" s="176"/>
      <c r="AE1282" s="175"/>
      <c r="AF1282" s="172"/>
      <c r="AG1282" s="172"/>
      <c r="AH1282" s="947"/>
      <c r="AI1282" s="948"/>
      <c r="AJ1282" s="948"/>
      <c r="AK1282" s="948"/>
      <c r="AL1282" s="948"/>
      <c r="AM1282" s="948"/>
      <c r="AN1282" s="948"/>
      <c r="AO1282" s="949"/>
    </row>
    <row r="1283" spans="2:41" ht="13.35" customHeight="1" outlineLevel="1" x14ac:dyDescent="0.45">
      <c r="B1283" s="167"/>
      <c r="J1283" s="167"/>
      <c r="N1283" s="167" t="s">
        <v>697</v>
      </c>
      <c r="Q1283" s="166"/>
      <c r="R1283" s="115" t="s">
        <v>696</v>
      </c>
      <c r="X1283" s="169"/>
      <c r="Y1283" s="170"/>
      <c r="Z1283" s="189" t="s">
        <v>651</v>
      </c>
      <c r="AA1283" s="115" t="s">
        <v>695</v>
      </c>
      <c r="AB1283" s="169"/>
      <c r="AC1283" s="169"/>
      <c r="AD1283" s="170" t="s">
        <v>694</v>
      </c>
      <c r="AE1283" s="169"/>
      <c r="AH1283" s="950"/>
      <c r="AI1283" s="951"/>
      <c r="AJ1283" s="951"/>
      <c r="AK1283" s="951"/>
      <c r="AL1283" s="951"/>
      <c r="AM1283" s="951"/>
      <c r="AN1283" s="951"/>
      <c r="AO1283" s="952"/>
    </row>
    <row r="1284" spans="2:41" ht="3.6" customHeight="1" outlineLevel="1" x14ac:dyDescent="0.45">
      <c r="B1284" s="167"/>
      <c r="J1284" s="167"/>
      <c r="N1284" s="167"/>
      <c r="Q1284" s="166"/>
      <c r="R1284" s="160"/>
      <c r="S1284" s="160"/>
      <c r="T1284" s="160"/>
      <c r="U1284" s="160"/>
      <c r="X1284" s="163"/>
      <c r="Y1284" s="164"/>
      <c r="Z1284" s="163"/>
      <c r="AA1284" s="163"/>
      <c r="AB1284" s="163"/>
      <c r="AC1284" s="163"/>
      <c r="AD1284" s="164"/>
      <c r="AE1284" s="163"/>
      <c r="AF1284" s="160"/>
      <c r="AG1284" s="160"/>
      <c r="AH1284" s="953"/>
      <c r="AI1284" s="954"/>
      <c r="AJ1284" s="954"/>
      <c r="AK1284" s="954"/>
      <c r="AL1284" s="954"/>
      <c r="AM1284" s="954"/>
      <c r="AN1284" s="954"/>
      <c r="AO1284" s="955"/>
    </row>
    <row r="1285" spans="2:41" ht="3.6" customHeight="1" outlineLevel="1" x14ac:dyDescent="0.45">
      <c r="B1285" s="167"/>
      <c r="J1285" s="167"/>
      <c r="N1285" s="167"/>
      <c r="Q1285" s="166"/>
      <c r="R1285" s="172"/>
      <c r="S1285" s="172"/>
      <c r="T1285" s="172"/>
      <c r="U1285" s="172"/>
      <c r="V1285" s="944"/>
      <c r="W1285" s="956"/>
      <c r="X1285" s="956"/>
      <c r="Y1285" s="956"/>
      <c r="Z1285" s="956"/>
      <c r="AA1285" s="956"/>
      <c r="AB1285" s="956"/>
      <c r="AC1285" s="956"/>
      <c r="AD1285" s="956"/>
      <c r="AE1285" s="956"/>
      <c r="AF1285" s="956"/>
      <c r="AG1285" s="956"/>
      <c r="AH1285" s="956"/>
      <c r="AI1285" s="956"/>
      <c r="AJ1285" s="956"/>
      <c r="AK1285" s="956"/>
      <c r="AL1285" s="956"/>
      <c r="AM1285" s="956"/>
      <c r="AN1285" s="956"/>
      <c r="AO1285" s="957"/>
    </row>
    <row r="1286" spans="2:41" ht="13.35" customHeight="1" outlineLevel="1" x14ac:dyDescent="0.45">
      <c r="B1286" s="167"/>
      <c r="J1286" s="167"/>
      <c r="N1286" s="167" t="s">
        <v>693</v>
      </c>
      <c r="Q1286" s="166"/>
      <c r="R1286" s="115" t="s">
        <v>692</v>
      </c>
      <c r="V1286" s="945"/>
      <c r="W1286" s="958"/>
      <c r="X1286" s="958"/>
      <c r="Y1286" s="958"/>
      <c r="Z1286" s="958"/>
      <c r="AA1286" s="958"/>
      <c r="AB1286" s="958"/>
      <c r="AC1286" s="958"/>
      <c r="AD1286" s="958"/>
      <c r="AE1286" s="958"/>
      <c r="AF1286" s="958"/>
      <c r="AG1286" s="958"/>
      <c r="AH1286" s="958"/>
      <c r="AI1286" s="958"/>
      <c r="AJ1286" s="958"/>
      <c r="AK1286" s="958"/>
      <c r="AL1286" s="958"/>
      <c r="AM1286" s="958"/>
      <c r="AN1286" s="958"/>
      <c r="AO1286" s="959"/>
    </row>
    <row r="1287" spans="2:41" ht="3.6" customHeight="1" outlineLevel="1" x14ac:dyDescent="0.45">
      <c r="B1287" s="167"/>
      <c r="J1287" s="167"/>
      <c r="N1287" s="167"/>
      <c r="Q1287" s="166"/>
      <c r="V1287" s="946"/>
      <c r="W1287" s="960"/>
      <c r="X1287" s="960"/>
      <c r="Y1287" s="960"/>
      <c r="Z1287" s="960"/>
      <c r="AA1287" s="960"/>
      <c r="AB1287" s="960"/>
      <c r="AC1287" s="960"/>
      <c r="AD1287" s="960"/>
      <c r="AE1287" s="960"/>
      <c r="AF1287" s="960"/>
      <c r="AG1287" s="960"/>
      <c r="AH1287" s="960"/>
      <c r="AI1287" s="960"/>
      <c r="AJ1287" s="960"/>
      <c r="AK1287" s="960"/>
      <c r="AL1287" s="960"/>
      <c r="AM1287" s="960"/>
      <c r="AN1287" s="960"/>
      <c r="AO1287" s="961"/>
    </row>
    <row r="1288" spans="2:41" ht="3.6" customHeight="1" outlineLevel="1" x14ac:dyDescent="0.45">
      <c r="B1288" s="167"/>
      <c r="J1288" s="167"/>
      <c r="N1288" s="167"/>
      <c r="R1288" s="173"/>
      <c r="S1288" s="172"/>
      <c r="T1288" s="172"/>
      <c r="U1288" s="171"/>
      <c r="X1288" s="166"/>
      <c r="Y1288" s="925"/>
      <c r="Z1288" s="926"/>
      <c r="AA1288" s="927"/>
      <c r="AB1288" s="171"/>
      <c r="AC1288" s="925"/>
      <c r="AD1288" s="926"/>
      <c r="AE1288" s="927"/>
      <c r="AF1288" s="167"/>
      <c r="AH1288" s="166"/>
      <c r="AI1288" s="925"/>
      <c r="AJ1288" s="926"/>
      <c r="AK1288" s="926"/>
      <c r="AL1288" s="926"/>
      <c r="AM1288" s="926"/>
      <c r="AN1288" s="926"/>
      <c r="AO1288" s="927"/>
    </row>
    <row r="1289" spans="2:41" ht="13.35" customHeight="1" outlineLevel="1" x14ac:dyDescent="0.45">
      <c r="B1289" s="167"/>
      <c r="J1289" s="167"/>
      <c r="N1289" s="167"/>
      <c r="R1289" s="167"/>
      <c r="U1289" s="166"/>
      <c r="V1289" s="115" t="s">
        <v>612</v>
      </c>
      <c r="X1289" s="166"/>
      <c r="Y1289" s="928"/>
      <c r="Z1289" s="929"/>
      <c r="AA1289" s="930"/>
      <c r="AB1289" s="555" t="s">
        <v>611</v>
      </c>
      <c r="AC1289" s="928"/>
      <c r="AD1289" s="929"/>
      <c r="AE1289" s="930"/>
      <c r="AF1289" s="167" t="s">
        <v>610</v>
      </c>
      <c r="AH1289" s="166"/>
      <c r="AI1289" s="928"/>
      <c r="AJ1289" s="929"/>
      <c r="AK1289" s="929"/>
      <c r="AL1289" s="929"/>
      <c r="AM1289" s="929"/>
      <c r="AN1289" s="929"/>
      <c r="AO1289" s="930"/>
    </row>
    <row r="1290" spans="2:41" ht="3.6" customHeight="1" outlineLevel="1" x14ac:dyDescent="0.45">
      <c r="B1290" s="167"/>
      <c r="J1290" s="167"/>
      <c r="N1290" s="167"/>
      <c r="R1290" s="167"/>
      <c r="U1290" s="166"/>
      <c r="V1290" s="160"/>
      <c r="W1290" s="160"/>
      <c r="X1290" s="159"/>
      <c r="Y1290" s="931"/>
      <c r="Z1290" s="932"/>
      <c r="AA1290" s="933"/>
      <c r="AB1290" s="159"/>
      <c r="AC1290" s="931"/>
      <c r="AD1290" s="932"/>
      <c r="AE1290" s="933"/>
      <c r="AF1290" s="161"/>
      <c r="AG1290" s="160"/>
      <c r="AH1290" s="159"/>
      <c r="AI1290" s="931"/>
      <c r="AJ1290" s="932"/>
      <c r="AK1290" s="932"/>
      <c r="AL1290" s="932"/>
      <c r="AM1290" s="932"/>
      <c r="AN1290" s="932"/>
      <c r="AO1290" s="933"/>
    </row>
    <row r="1291" spans="2:41" ht="3.6" customHeight="1" outlineLevel="1" x14ac:dyDescent="0.45">
      <c r="B1291" s="167"/>
      <c r="J1291" s="167"/>
      <c r="N1291" s="167"/>
      <c r="R1291" s="167"/>
      <c r="U1291" s="166"/>
      <c r="V1291" s="172"/>
      <c r="W1291" s="172"/>
      <c r="X1291" s="171"/>
      <c r="Y1291" s="925"/>
      <c r="Z1291" s="926"/>
      <c r="AA1291" s="926"/>
      <c r="AB1291" s="926"/>
      <c r="AC1291" s="926"/>
      <c r="AD1291" s="926"/>
      <c r="AE1291" s="927"/>
      <c r="AF1291" s="173"/>
      <c r="AG1291" s="172"/>
      <c r="AH1291" s="171"/>
      <c r="AI1291" s="925"/>
      <c r="AJ1291" s="926"/>
      <c r="AK1291" s="926"/>
      <c r="AL1291" s="926"/>
      <c r="AM1291" s="926"/>
      <c r="AN1291" s="926"/>
      <c r="AO1291" s="927"/>
    </row>
    <row r="1292" spans="2:41" ht="13.35" customHeight="1" outlineLevel="1" x14ac:dyDescent="0.45">
      <c r="B1292" s="167"/>
      <c r="J1292" s="167"/>
      <c r="N1292" s="167"/>
      <c r="R1292" s="167" t="s">
        <v>691</v>
      </c>
      <c r="U1292" s="166"/>
      <c r="V1292" s="115" t="s">
        <v>609</v>
      </c>
      <c r="X1292" s="166"/>
      <c r="Y1292" s="928"/>
      <c r="Z1292" s="929"/>
      <c r="AA1292" s="929"/>
      <c r="AB1292" s="929"/>
      <c r="AC1292" s="929"/>
      <c r="AD1292" s="929"/>
      <c r="AE1292" s="930"/>
      <c r="AF1292" s="167" t="s">
        <v>8536</v>
      </c>
      <c r="AH1292" s="166"/>
      <c r="AI1292" s="928"/>
      <c r="AJ1292" s="929"/>
      <c r="AK1292" s="929"/>
      <c r="AL1292" s="929"/>
      <c r="AM1292" s="929"/>
      <c r="AN1292" s="929"/>
      <c r="AO1292" s="930"/>
    </row>
    <row r="1293" spans="2:41" ht="3.6" customHeight="1" outlineLevel="1" x14ac:dyDescent="0.45">
      <c r="B1293" s="167"/>
      <c r="J1293" s="167"/>
      <c r="N1293" s="167"/>
      <c r="R1293" s="167"/>
      <c r="U1293" s="166"/>
      <c r="V1293" s="160"/>
      <c r="W1293" s="160"/>
      <c r="X1293" s="159"/>
      <c r="Y1293" s="931"/>
      <c r="Z1293" s="932"/>
      <c r="AA1293" s="932"/>
      <c r="AB1293" s="932"/>
      <c r="AC1293" s="932"/>
      <c r="AD1293" s="932"/>
      <c r="AE1293" s="933"/>
      <c r="AF1293" s="161"/>
      <c r="AG1293" s="160"/>
      <c r="AH1293" s="159"/>
      <c r="AI1293" s="931"/>
      <c r="AJ1293" s="932"/>
      <c r="AK1293" s="932"/>
      <c r="AL1293" s="932"/>
      <c r="AM1293" s="932"/>
      <c r="AN1293" s="932"/>
      <c r="AO1293" s="933"/>
    </row>
    <row r="1294" spans="2:41" ht="3.6" customHeight="1" outlineLevel="1" x14ac:dyDescent="0.45">
      <c r="B1294" s="167"/>
      <c r="J1294" s="167"/>
      <c r="N1294" s="167"/>
      <c r="R1294" s="167"/>
      <c r="U1294" s="166"/>
      <c r="V1294" s="172"/>
      <c r="W1294" s="172"/>
      <c r="X1294" s="171"/>
      <c r="Y1294" s="925"/>
      <c r="Z1294" s="926"/>
      <c r="AA1294" s="926"/>
      <c r="AB1294" s="926"/>
      <c r="AC1294" s="926"/>
      <c r="AD1294" s="926"/>
      <c r="AE1294" s="927"/>
      <c r="AF1294" s="173"/>
      <c r="AG1294" s="172"/>
      <c r="AH1294" s="171"/>
      <c r="AI1294" s="925"/>
      <c r="AJ1294" s="926"/>
      <c r="AK1294" s="926"/>
      <c r="AL1294" s="926"/>
      <c r="AM1294" s="926"/>
      <c r="AN1294" s="926"/>
      <c r="AO1294" s="927"/>
    </row>
    <row r="1295" spans="2:41" ht="13.35" customHeight="1" outlineLevel="1" x14ac:dyDescent="0.45">
      <c r="B1295" s="167"/>
      <c r="J1295" s="167"/>
      <c r="N1295" s="167"/>
      <c r="R1295" s="167"/>
      <c r="U1295" s="166"/>
      <c r="V1295" s="115" t="s">
        <v>608</v>
      </c>
      <c r="X1295" s="166"/>
      <c r="Y1295" s="928"/>
      <c r="Z1295" s="929"/>
      <c r="AA1295" s="929"/>
      <c r="AB1295" s="929"/>
      <c r="AC1295" s="929"/>
      <c r="AD1295" s="929"/>
      <c r="AE1295" s="930"/>
      <c r="AF1295" s="167" t="s">
        <v>607</v>
      </c>
      <c r="AH1295" s="166"/>
      <c r="AI1295" s="928"/>
      <c r="AJ1295" s="929"/>
      <c r="AK1295" s="929"/>
      <c r="AL1295" s="929"/>
      <c r="AM1295" s="929"/>
      <c r="AN1295" s="929"/>
      <c r="AO1295" s="930"/>
    </row>
    <row r="1296" spans="2:41" ht="3.6" customHeight="1" outlineLevel="1" x14ac:dyDescent="0.45">
      <c r="B1296" s="167"/>
      <c r="J1296" s="161"/>
      <c r="K1296" s="160"/>
      <c r="L1296" s="160"/>
      <c r="M1296" s="160"/>
      <c r="N1296" s="161"/>
      <c r="O1296" s="160"/>
      <c r="P1296" s="160"/>
      <c r="Q1296" s="160"/>
      <c r="R1296" s="161"/>
      <c r="S1296" s="160"/>
      <c r="T1296" s="160"/>
      <c r="U1296" s="159"/>
      <c r="V1296" s="160"/>
      <c r="W1296" s="160"/>
      <c r="X1296" s="159"/>
      <c r="Y1296" s="931"/>
      <c r="Z1296" s="932"/>
      <c r="AA1296" s="932"/>
      <c r="AB1296" s="932"/>
      <c r="AC1296" s="932"/>
      <c r="AD1296" s="932"/>
      <c r="AE1296" s="933"/>
      <c r="AF1296" s="161"/>
      <c r="AG1296" s="160"/>
      <c r="AH1296" s="159"/>
      <c r="AI1296" s="931"/>
      <c r="AJ1296" s="932"/>
      <c r="AK1296" s="932"/>
      <c r="AL1296" s="932"/>
      <c r="AM1296" s="932"/>
      <c r="AN1296" s="932"/>
      <c r="AO1296" s="933"/>
    </row>
    <row r="1297" spans="2:41" ht="3.6" customHeight="1" outlineLevel="1" x14ac:dyDescent="0.45">
      <c r="B1297" s="167"/>
      <c r="J1297" s="173"/>
      <c r="K1297" s="172"/>
      <c r="L1297" s="172"/>
      <c r="M1297" s="171"/>
      <c r="N1297" s="173"/>
      <c r="O1297" s="172"/>
      <c r="P1297" s="172"/>
      <c r="Q1297" s="171"/>
      <c r="R1297" s="173"/>
      <c r="S1297" s="172"/>
      <c r="T1297" s="172"/>
      <c r="U1297" s="172"/>
      <c r="V1297" s="172"/>
      <c r="W1297" s="172"/>
      <c r="X1297" s="172"/>
      <c r="Y1297" s="172"/>
      <c r="Z1297" s="172"/>
      <c r="AA1297" s="171"/>
      <c r="AB1297" s="173"/>
      <c r="AC1297" s="172"/>
      <c r="AD1297" s="172"/>
      <c r="AE1297" s="171"/>
      <c r="AF1297" s="172"/>
      <c r="AG1297" s="172"/>
      <c r="AH1297" s="172"/>
      <c r="AI1297" s="172"/>
      <c r="AJ1297" s="172"/>
      <c r="AK1297" s="172"/>
      <c r="AL1297" s="172"/>
      <c r="AM1297" s="172"/>
      <c r="AN1297" s="172"/>
      <c r="AO1297" s="171"/>
    </row>
    <row r="1298" spans="2:41" ht="13.35" customHeight="1" outlineLevel="1" x14ac:dyDescent="0.45">
      <c r="B1298" s="167"/>
      <c r="J1298" s="167"/>
      <c r="M1298" s="166"/>
      <c r="N1298" s="167" t="s">
        <v>717</v>
      </c>
      <c r="Q1298" s="166"/>
      <c r="R1298" s="167"/>
      <c r="S1298" s="917" t="str">
        <f>IF(変更_3!J165&lt;&gt;"",コードマスタ!C4,"")</f>
        <v/>
      </c>
      <c r="T1298" s="943"/>
      <c r="U1298" s="943"/>
      <c r="V1298" s="943"/>
      <c r="W1298" s="943"/>
      <c r="X1298" s="943"/>
      <c r="Y1298" s="943"/>
      <c r="Z1298" s="943"/>
      <c r="AA1298" s="918"/>
      <c r="AB1298" s="167" t="s">
        <v>615</v>
      </c>
      <c r="AE1298" s="166"/>
      <c r="AF1298" s="167"/>
      <c r="AG1298" s="917" t="str">
        <f>IF(変更_3!J173="☑",コードマスタ!D3,IF(OR(変更_3!O173="☑",変更_3!U173="☑"),コードマスタ!D4,""))</f>
        <v/>
      </c>
      <c r="AH1298" s="943"/>
      <c r="AI1298" s="943"/>
      <c r="AJ1298" s="943"/>
      <c r="AK1298" s="943"/>
      <c r="AL1298" s="943"/>
      <c r="AM1298" s="943"/>
      <c r="AN1298" s="943"/>
      <c r="AO1298" s="918"/>
    </row>
    <row r="1299" spans="2:41" ht="3.6" customHeight="1" outlineLevel="1" x14ac:dyDescent="0.45">
      <c r="B1299" s="167"/>
      <c r="J1299" s="167"/>
      <c r="M1299" s="166"/>
      <c r="N1299" s="161"/>
      <c r="O1299" s="160"/>
      <c r="P1299" s="160"/>
      <c r="Q1299" s="159"/>
      <c r="R1299" s="161"/>
      <c r="S1299" s="160"/>
      <c r="T1299" s="160"/>
      <c r="U1299" s="160"/>
      <c r="V1299" s="160"/>
      <c r="W1299" s="160"/>
      <c r="X1299" s="160"/>
      <c r="Y1299" s="160"/>
      <c r="Z1299" s="160"/>
      <c r="AA1299" s="159"/>
      <c r="AB1299" s="161"/>
      <c r="AC1299" s="160"/>
      <c r="AD1299" s="160"/>
      <c r="AE1299" s="159"/>
      <c r="AF1299" s="160"/>
      <c r="AG1299" s="160"/>
      <c r="AH1299" s="160"/>
      <c r="AI1299" s="160"/>
      <c r="AJ1299" s="160"/>
      <c r="AK1299" s="160"/>
      <c r="AL1299" s="160"/>
      <c r="AM1299" s="160"/>
      <c r="AN1299" s="160"/>
      <c r="AO1299" s="159"/>
    </row>
    <row r="1300" spans="2:41" ht="3.6" customHeight="1" outlineLevel="1" x14ac:dyDescent="0.45">
      <c r="B1300" s="167"/>
      <c r="J1300" s="167"/>
      <c r="M1300" s="166"/>
      <c r="N1300" s="173"/>
      <c r="O1300" s="172"/>
      <c r="P1300" s="172"/>
      <c r="Q1300" s="171"/>
      <c r="R1300" s="173"/>
      <c r="S1300" s="172"/>
      <c r="T1300" s="172"/>
      <c r="U1300" s="172"/>
      <c r="V1300" s="172"/>
      <c r="W1300" s="172"/>
      <c r="X1300" s="172"/>
      <c r="Y1300" s="172"/>
      <c r="Z1300" s="172"/>
      <c r="AA1300" s="171"/>
      <c r="AB1300" s="173"/>
      <c r="AC1300" s="172"/>
      <c r="AD1300" s="172"/>
      <c r="AE1300" s="171"/>
      <c r="AF1300" s="173"/>
      <c r="AG1300" s="172"/>
      <c r="AH1300" s="172"/>
      <c r="AI1300" s="172"/>
      <c r="AJ1300" s="172"/>
      <c r="AK1300" s="172"/>
      <c r="AL1300" s="172"/>
      <c r="AM1300" s="172"/>
      <c r="AN1300" s="172"/>
      <c r="AO1300" s="171"/>
    </row>
    <row r="1301" spans="2:41" ht="13.35" customHeight="1" outlineLevel="1" x14ac:dyDescent="0.45">
      <c r="B1301" s="167"/>
      <c r="J1301" s="167"/>
      <c r="M1301" s="166"/>
      <c r="N1301" s="167" t="s">
        <v>716</v>
      </c>
      <c r="Q1301" s="166"/>
      <c r="R1301" s="167"/>
      <c r="S1301" s="919"/>
      <c r="T1301" s="921"/>
      <c r="V1301" s="190"/>
      <c r="W1301" s="115" t="s">
        <v>76</v>
      </c>
      <c r="X1301" s="190"/>
      <c r="Y1301" s="115" t="s">
        <v>77</v>
      </c>
      <c r="Z1301" s="190"/>
      <c r="AA1301" s="166" t="s">
        <v>78</v>
      </c>
      <c r="AB1301" s="167" t="s">
        <v>715</v>
      </c>
      <c r="AE1301" s="166"/>
      <c r="AF1301" s="167"/>
      <c r="AG1301" s="919"/>
      <c r="AH1301" s="921"/>
      <c r="AJ1301" s="190"/>
      <c r="AK1301" s="115" t="s">
        <v>76</v>
      </c>
      <c r="AL1301" s="190"/>
      <c r="AM1301" s="115" t="s">
        <v>77</v>
      </c>
      <c r="AN1301" s="190"/>
      <c r="AO1301" s="166" t="s">
        <v>78</v>
      </c>
    </row>
    <row r="1302" spans="2:41" ht="3.6" customHeight="1" outlineLevel="1" x14ac:dyDescent="0.45">
      <c r="B1302" s="167"/>
      <c r="J1302" s="167"/>
      <c r="M1302" s="166"/>
      <c r="N1302" s="161"/>
      <c r="O1302" s="160"/>
      <c r="P1302" s="160"/>
      <c r="Q1302" s="159"/>
      <c r="R1302" s="161"/>
      <c r="S1302" s="160"/>
      <c r="T1302" s="160"/>
      <c r="U1302" s="160"/>
      <c r="V1302" s="160"/>
      <c r="W1302" s="160"/>
      <c r="X1302" s="160"/>
      <c r="Y1302" s="160"/>
      <c r="Z1302" s="160"/>
      <c r="AA1302" s="159"/>
      <c r="AB1302" s="161"/>
      <c r="AC1302" s="160"/>
      <c r="AD1302" s="160"/>
      <c r="AE1302" s="159"/>
      <c r="AF1302" s="161"/>
      <c r="AG1302" s="160"/>
      <c r="AH1302" s="160"/>
      <c r="AI1302" s="160"/>
      <c r="AJ1302" s="160"/>
      <c r="AK1302" s="160"/>
      <c r="AL1302" s="160"/>
      <c r="AM1302" s="160"/>
      <c r="AN1302" s="160"/>
      <c r="AO1302" s="159"/>
    </row>
    <row r="1303" spans="2:41" ht="3.6" customHeight="1" outlineLevel="1" x14ac:dyDescent="0.45">
      <c r="B1303" s="167"/>
      <c r="J1303" s="167"/>
      <c r="M1303" s="166"/>
      <c r="N1303" s="173"/>
      <c r="O1303" s="172"/>
      <c r="P1303" s="172"/>
      <c r="Q1303" s="171"/>
      <c r="R1303" s="922" t="str">
        <f>IF(変更_3!J165&lt;&gt;"",変更_3!J165,"")</f>
        <v/>
      </c>
      <c r="S1303" s="923"/>
      <c r="T1303" s="923"/>
      <c r="U1303" s="923"/>
      <c r="V1303" s="923"/>
      <c r="W1303" s="923"/>
      <c r="X1303" s="923"/>
      <c r="Y1303" s="923"/>
      <c r="Z1303" s="923"/>
      <c r="AA1303" s="923"/>
      <c r="AB1303" s="923"/>
      <c r="AC1303" s="923"/>
      <c r="AD1303" s="923"/>
      <c r="AE1303" s="923"/>
      <c r="AF1303" s="923"/>
      <c r="AG1303" s="923"/>
      <c r="AH1303" s="923"/>
      <c r="AI1303" s="923"/>
      <c r="AJ1303" s="924"/>
      <c r="AK1303" s="172"/>
      <c r="AL1303" s="172"/>
      <c r="AM1303" s="172"/>
      <c r="AN1303" s="172"/>
      <c r="AO1303" s="171"/>
    </row>
    <row r="1304" spans="2:41" ht="13.35" customHeight="1" outlineLevel="1" x14ac:dyDescent="0.45">
      <c r="B1304" s="167"/>
      <c r="J1304" s="167"/>
      <c r="M1304" s="166"/>
      <c r="N1304" s="167" t="s">
        <v>50</v>
      </c>
      <c r="Q1304" s="166"/>
      <c r="R1304" s="911"/>
      <c r="S1304" s="912"/>
      <c r="T1304" s="912"/>
      <c r="U1304" s="912"/>
      <c r="V1304" s="912"/>
      <c r="W1304" s="912"/>
      <c r="X1304" s="912"/>
      <c r="Y1304" s="912"/>
      <c r="Z1304" s="912"/>
      <c r="AA1304" s="912"/>
      <c r="AB1304" s="912"/>
      <c r="AC1304" s="912"/>
      <c r="AD1304" s="912"/>
      <c r="AE1304" s="912"/>
      <c r="AF1304" s="912"/>
      <c r="AG1304" s="912"/>
      <c r="AH1304" s="912"/>
      <c r="AI1304" s="912"/>
      <c r="AJ1304" s="913"/>
      <c r="AL1304" s="189" t="s">
        <v>651</v>
      </c>
      <c r="AM1304" s="115" t="s">
        <v>714</v>
      </c>
      <c r="AO1304" s="166"/>
    </row>
    <row r="1305" spans="2:41" ht="3.6" customHeight="1" outlineLevel="1" x14ac:dyDescent="0.45">
      <c r="B1305" s="167"/>
      <c r="J1305" s="167"/>
      <c r="M1305" s="166"/>
      <c r="N1305" s="161"/>
      <c r="O1305" s="160"/>
      <c r="P1305" s="160"/>
      <c r="Q1305" s="159"/>
      <c r="R1305" s="914"/>
      <c r="S1305" s="915"/>
      <c r="T1305" s="915"/>
      <c r="U1305" s="915"/>
      <c r="V1305" s="915"/>
      <c r="W1305" s="915"/>
      <c r="X1305" s="915"/>
      <c r="Y1305" s="915"/>
      <c r="Z1305" s="915"/>
      <c r="AA1305" s="915"/>
      <c r="AB1305" s="915"/>
      <c r="AC1305" s="915"/>
      <c r="AD1305" s="915"/>
      <c r="AE1305" s="915"/>
      <c r="AF1305" s="915"/>
      <c r="AG1305" s="915"/>
      <c r="AH1305" s="915"/>
      <c r="AI1305" s="915"/>
      <c r="AJ1305" s="916"/>
      <c r="AK1305" s="160"/>
      <c r="AL1305" s="160"/>
      <c r="AM1305" s="160"/>
      <c r="AN1305" s="160"/>
      <c r="AO1305" s="159"/>
    </row>
    <row r="1306" spans="2:41" ht="3.6" customHeight="1" outlineLevel="1" x14ac:dyDescent="0.45">
      <c r="B1306" s="167"/>
      <c r="J1306" s="167"/>
      <c r="M1306" s="166"/>
      <c r="N1306" s="173"/>
      <c r="O1306" s="172"/>
      <c r="P1306" s="172"/>
      <c r="Q1306" s="171"/>
      <c r="R1306" s="922" t="str">
        <f>ASC(PHONETIC(変更_3!J164))</f>
        <v/>
      </c>
      <c r="S1306" s="923"/>
      <c r="T1306" s="923"/>
      <c r="U1306" s="923"/>
      <c r="V1306" s="923"/>
      <c r="W1306" s="923"/>
      <c r="X1306" s="923"/>
      <c r="Y1306" s="923"/>
      <c r="Z1306" s="923"/>
      <c r="AA1306" s="923"/>
      <c r="AB1306" s="923"/>
      <c r="AC1306" s="923"/>
      <c r="AD1306" s="923"/>
      <c r="AE1306" s="923"/>
      <c r="AF1306" s="923"/>
      <c r="AG1306" s="923"/>
      <c r="AH1306" s="923"/>
      <c r="AI1306" s="923"/>
      <c r="AJ1306" s="923"/>
      <c r="AK1306" s="923"/>
      <c r="AL1306" s="923"/>
      <c r="AM1306" s="923"/>
      <c r="AN1306" s="923"/>
      <c r="AO1306" s="924"/>
    </row>
    <row r="1307" spans="2:41" ht="13.35" customHeight="1" outlineLevel="1" x14ac:dyDescent="0.45">
      <c r="B1307" s="167"/>
      <c r="J1307" s="167"/>
      <c r="M1307" s="166"/>
      <c r="N1307" s="167" t="s">
        <v>713</v>
      </c>
      <c r="Q1307" s="166"/>
      <c r="R1307" s="911"/>
      <c r="S1307" s="912"/>
      <c r="T1307" s="912"/>
      <c r="U1307" s="912"/>
      <c r="V1307" s="912"/>
      <c r="W1307" s="912"/>
      <c r="X1307" s="912"/>
      <c r="Y1307" s="912"/>
      <c r="Z1307" s="912"/>
      <c r="AA1307" s="912"/>
      <c r="AB1307" s="912"/>
      <c r="AC1307" s="912"/>
      <c r="AD1307" s="912"/>
      <c r="AE1307" s="912"/>
      <c r="AF1307" s="912"/>
      <c r="AG1307" s="912"/>
      <c r="AH1307" s="912"/>
      <c r="AI1307" s="912"/>
      <c r="AJ1307" s="912"/>
      <c r="AK1307" s="912"/>
      <c r="AL1307" s="912"/>
      <c r="AM1307" s="912"/>
      <c r="AN1307" s="912"/>
      <c r="AO1307" s="913"/>
    </row>
    <row r="1308" spans="2:41" ht="3.6" customHeight="1" outlineLevel="1" x14ac:dyDescent="0.45">
      <c r="B1308" s="167"/>
      <c r="J1308" s="167"/>
      <c r="M1308" s="166"/>
      <c r="N1308" s="167"/>
      <c r="Q1308" s="166"/>
      <c r="R1308" s="914"/>
      <c r="S1308" s="915"/>
      <c r="T1308" s="915"/>
      <c r="U1308" s="915"/>
      <c r="V1308" s="915"/>
      <c r="W1308" s="915"/>
      <c r="X1308" s="915"/>
      <c r="Y1308" s="915"/>
      <c r="Z1308" s="915"/>
      <c r="AA1308" s="915"/>
      <c r="AB1308" s="915"/>
      <c r="AC1308" s="915"/>
      <c r="AD1308" s="915"/>
      <c r="AE1308" s="915"/>
      <c r="AF1308" s="915"/>
      <c r="AG1308" s="915"/>
      <c r="AH1308" s="915"/>
      <c r="AI1308" s="915"/>
      <c r="AJ1308" s="915"/>
      <c r="AK1308" s="915"/>
      <c r="AL1308" s="915"/>
      <c r="AM1308" s="915"/>
      <c r="AN1308" s="915"/>
      <c r="AO1308" s="916"/>
    </row>
    <row r="1309" spans="2:41" ht="3.6" customHeight="1" outlineLevel="1" x14ac:dyDescent="0.45">
      <c r="B1309" s="167"/>
      <c r="J1309" s="167"/>
      <c r="N1309" s="173"/>
      <c r="O1309" s="172"/>
      <c r="P1309" s="172"/>
      <c r="Q1309" s="171"/>
      <c r="U1309" s="934" t="str">
        <f>ASC(変更_3!M166)</f>
        <v/>
      </c>
      <c r="V1309" s="935"/>
      <c r="W1309" s="935"/>
      <c r="X1309" s="962"/>
      <c r="Y1309" s="172"/>
      <c r="Z1309" s="965" t="str">
        <f>ASC(変更_3!P166)</f>
        <v/>
      </c>
      <c r="AA1309" s="935"/>
      <c r="AB1309" s="935"/>
      <c r="AC1309" s="936"/>
      <c r="AG1309" s="922" t="str">
        <f>IF(変更_3!M167&lt;&gt;"",変更_3!M167,"")</f>
        <v/>
      </c>
      <c r="AH1309" s="923"/>
      <c r="AI1309" s="923"/>
      <c r="AJ1309" s="923"/>
      <c r="AK1309" s="923"/>
      <c r="AL1309" s="923"/>
      <c r="AM1309" s="923"/>
      <c r="AN1309" s="923"/>
      <c r="AO1309" s="924"/>
    </row>
    <row r="1310" spans="2:41" ht="13.35" customHeight="1" outlineLevel="1" x14ac:dyDescent="0.45">
      <c r="B1310" s="167"/>
      <c r="J1310" s="167"/>
      <c r="N1310" s="167"/>
      <c r="Q1310" s="166"/>
      <c r="R1310" s="115" t="s">
        <v>612</v>
      </c>
      <c r="U1310" s="937"/>
      <c r="V1310" s="938"/>
      <c r="W1310" s="938"/>
      <c r="X1310" s="963"/>
      <c r="Y1310" s="179" t="s">
        <v>611</v>
      </c>
      <c r="Z1310" s="966"/>
      <c r="AA1310" s="938"/>
      <c r="AB1310" s="938"/>
      <c r="AC1310" s="939"/>
      <c r="AD1310" s="115" t="s">
        <v>610</v>
      </c>
      <c r="AG1310" s="911"/>
      <c r="AH1310" s="912"/>
      <c r="AI1310" s="912"/>
      <c r="AJ1310" s="912"/>
      <c r="AK1310" s="912"/>
      <c r="AL1310" s="912"/>
      <c r="AM1310" s="912"/>
      <c r="AN1310" s="912"/>
      <c r="AO1310" s="913"/>
    </row>
    <row r="1311" spans="2:41" ht="3.6" customHeight="1" outlineLevel="1" x14ac:dyDescent="0.45">
      <c r="B1311" s="167"/>
      <c r="J1311" s="167"/>
      <c r="N1311" s="167"/>
      <c r="Q1311" s="166"/>
      <c r="R1311" s="160"/>
      <c r="S1311" s="160"/>
      <c r="T1311" s="160"/>
      <c r="U1311" s="940"/>
      <c r="V1311" s="941"/>
      <c r="W1311" s="941"/>
      <c r="X1311" s="964"/>
      <c r="Y1311" s="160"/>
      <c r="Z1311" s="967"/>
      <c r="AA1311" s="941"/>
      <c r="AB1311" s="941"/>
      <c r="AC1311" s="942"/>
      <c r="AD1311" s="160"/>
      <c r="AE1311" s="160"/>
      <c r="AF1311" s="160"/>
      <c r="AG1311" s="914"/>
      <c r="AH1311" s="915"/>
      <c r="AI1311" s="915"/>
      <c r="AJ1311" s="915"/>
      <c r="AK1311" s="915"/>
      <c r="AL1311" s="915"/>
      <c r="AM1311" s="915"/>
      <c r="AN1311" s="915"/>
      <c r="AO1311" s="916"/>
    </row>
    <row r="1312" spans="2:41" ht="3.6" customHeight="1" outlineLevel="1" x14ac:dyDescent="0.45">
      <c r="B1312" s="167"/>
      <c r="J1312" s="167"/>
      <c r="N1312" s="167"/>
      <c r="Q1312" s="166"/>
      <c r="R1312" s="172"/>
      <c r="S1312" s="172"/>
      <c r="T1312" s="171"/>
      <c r="U1312" s="922" t="str">
        <f>IF(変更_3!U167&lt;&gt;"",変更_3!U167,"")</f>
        <v/>
      </c>
      <c r="V1312" s="923"/>
      <c r="W1312" s="923"/>
      <c r="X1312" s="923"/>
      <c r="Y1312" s="923"/>
      <c r="Z1312" s="923"/>
      <c r="AA1312" s="923"/>
      <c r="AB1312" s="923"/>
      <c r="AC1312" s="924"/>
      <c r="AD1312" s="173"/>
      <c r="AE1312" s="172"/>
      <c r="AF1312" s="171"/>
      <c r="AG1312" s="922" t="str">
        <f>IF(変更_3!M168&lt;&gt;"",変更_3!M168,"")</f>
        <v/>
      </c>
      <c r="AH1312" s="923"/>
      <c r="AI1312" s="923"/>
      <c r="AJ1312" s="923"/>
      <c r="AK1312" s="923"/>
      <c r="AL1312" s="923"/>
      <c r="AM1312" s="923"/>
      <c r="AN1312" s="923"/>
      <c r="AO1312" s="924"/>
    </row>
    <row r="1313" spans="2:41" ht="13.35" customHeight="1" outlineLevel="1" x14ac:dyDescent="0.45">
      <c r="B1313" s="167"/>
      <c r="J1313" s="167" t="s">
        <v>750</v>
      </c>
      <c r="N1313" s="167" t="s">
        <v>48</v>
      </c>
      <c r="Q1313" s="166"/>
      <c r="R1313" s="115" t="s">
        <v>609</v>
      </c>
      <c r="T1313" s="166"/>
      <c r="U1313" s="911"/>
      <c r="V1313" s="912"/>
      <c r="W1313" s="912"/>
      <c r="X1313" s="912"/>
      <c r="Y1313" s="912"/>
      <c r="Z1313" s="912"/>
      <c r="AA1313" s="912"/>
      <c r="AB1313" s="912"/>
      <c r="AC1313" s="913"/>
      <c r="AD1313" s="167" t="s">
        <v>8536</v>
      </c>
      <c r="AF1313" s="166"/>
      <c r="AG1313" s="911"/>
      <c r="AH1313" s="912"/>
      <c r="AI1313" s="912"/>
      <c r="AJ1313" s="912"/>
      <c r="AK1313" s="912"/>
      <c r="AL1313" s="912"/>
      <c r="AM1313" s="912"/>
      <c r="AN1313" s="912"/>
      <c r="AO1313" s="913"/>
    </row>
    <row r="1314" spans="2:41" ht="3.6" customHeight="1" outlineLevel="1" x14ac:dyDescent="0.45">
      <c r="B1314" s="167"/>
      <c r="J1314" s="167"/>
      <c r="N1314" s="167"/>
      <c r="Q1314" s="166"/>
      <c r="R1314" s="160"/>
      <c r="S1314" s="160"/>
      <c r="T1314" s="159"/>
      <c r="U1314" s="914"/>
      <c r="V1314" s="915"/>
      <c r="W1314" s="915"/>
      <c r="X1314" s="915"/>
      <c r="Y1314" s="915"/>
      <c r="Z1314" s="915"/>
      <c r="AA1314" s="915"/>
      <c r="AB1314" s="915"/>
      <c r="AC1314" s="916"/>
      <c r="AD1314" s="161"/>
      <c r="AE1314" s="160"/>
      <c r="AF1314" s="159"/>
      <c r="AG1314" s="914"/>
      <c r="AH1314" s="915"/>
      <c r="AI1314" s="915"/>
      <c r="AJ1314" s="915"/>
      <c r="AK1314" s="915"/>
      <c r="AL1314" s="915"/>
      <c r="AM1314" s="915"/>
      <c r="AN1314" s="915"/>
      <c r="AO1314" s="916"/>
    </row>
    <row r="1315" spans="2:41" ht="3.6" customHeight="1" outlineLevel="1" x14ac:dyDescent="0.45">
      <c r="B1315" s="167"/>
      <c r="J1315" s="167"/>
      <c r="N1315" s="167"/>
      <c r="Q1315" s="166"/>
      <c r="R1315" s="172"/>
      <c r="S1315" s="172"/>
      <c r="T1315" s="171"/>
      <c r="U1315" s="922" t="str">
        <f>IF(変更_3!U168&lt;&gt;"",変更_3!U168,"")</f>
        <v/>
      </c>
      <c r="V1315" s="923"/>
      <c r="W1315" s="923"/>
      <c r="X1315" s="923"/>
      <c r="Y1315" s="923"/>
      <c r="Z1315" s="923"/>
      <c r="AA1315" s="923"/>
      <c r="AB1315" s="923"/>
      <c r="AC1315" s="924"/>
      <c r="AD1315" s="173"/>
      <c r="AE1315" s="172"/>
      <c r="AF1315" s="171"/>
      <c r="AG1315" s="922" t="str">
        <f>IF(変更_3!M169&lt;&gt;"",変更_3!M169,"")</f>
        <v/>
      </c>
      <c r="AH1315" s="923"/>
      <c r="AI1315" s="923"/>
      <c r="AJ1315" s="923"/>
      <c r="AK1315" s="923"/>
      <c r="AL1315" s="923"/>
      <c r="AM1315" s="923"/>
      <c r="AN1315" s="923"/>
      <c r="AO1315" s="924"/>
    </row>
    <row r="1316" spans="2:41" ht="13.35" customHeight="1" outlineLevel="1" x14ac:dyDescent="0.45">
      <c r="B1316" s="167"/>
      <c r="J1316" s="167"/>
      <c r="K1316" s="115" t="s">
        <v>718</v>
      </c>
      <c r="N1316" s="167"/>
      <c r="Q1316" s="166"/>
      <c r="R1316" s="115" t="s">
        <v>608</v>
      </c>
      <c r="T1316" s="166"/>
      <c r="U1316" s="911"/>
      <c r="V1316" s="912"/>
      <c r="W1316" s="912"/>
      <c r="X1316" s="912"/>
      <c r="Y1316" s="912"/>
      <c r="Z1316" s="912"/>
      <c r="AA1316" s="912"/>
      <c r="AB1316" s="912"/>
      <c r="AC1316" s="913"/>
      <c r="AD1316" s="167" t="s">
        <v>607</v>
      </c>
      <c r="AF1316" s="166"/>
      <c r="AG1316" s="911"/>
      <c r="AH1316" s="912"/>
      <c r="AI1316" s="912"/>
      <c r="AJ1316" s="912"/>
      <c r="AK1316" s="912"/>
      <c r="AL1316" s="912"/>
      <c r="AM1316" s="912"/>
      <c r="AN1316" s="912"/>
      <c r="AO1316" s="913"/>
    </row>
    <row r="1317" spans="2:41" ht="3.6" customHeight="1" outlineLevel="1" x14ac:dyDescent="0.45">
      <c r="B1317" s="167"/>
      <c r="J1317" s="167"/>
      <c r="N1317" s="161"/>
      <c r="O1317" s="160"/>
      <c r="P1317" s="160"/>
      <c r="Q1317" s="159"/>
      <c r="R1317" s="160"/>
      <c r="S1317" s="160"/>
      <c r="T1317" s="159"/>
      <c r="U1317" s="914"/>
      <c r="V1317" s="915"/>
      <c r="W1317" s="915"/>
      <c r="X1317" s="915"/>
      <c r="Y1317" s="915"/>
      <c r="Z1317" s="915"/>
      <c r="AA1317" s="915"/>
      <c r="AB1317" s="915"/>
      <c r="AC1317" s="916"/>
      <c r="AD1317" s="161"/>
      <c r="AE1317" s="160"/>
      <c r="AF1317" s="159"/>
      <c r="AG1317" s="914"/>
      <c r="AH1317" s="915"/>
      <c r="AI1317" s="915"/>
      <c r="AJ1317" s="915"/>
      <c r="AK1317" s="915"/>
      <c r="AL1317" s="915"/>
      <c r="AM1317" s="915"/>
      <c r="AN1317" s="915"/>
      <c r="AO1317" s="916"/>
    </row>
    <row r="1318" spans="2:41" ht="3.6" customHeight="1" outlineLevel="1" x14ac:dyDescent="0.45">
      <c r="B1318" s="167"/>
      <c r="J1318" s="167"/>
      <c r="M1318" s="166"/>
      <c r="N1318" s="167"/>
      <c r="Q1318" s="166"/>
      <c r="R1318" s="173"/>
      <c r="S1318" s="172"/>
      <c r="T1318" s="172"/>
      <c r="U1318" s="172"/>
      <c r="V1318" s="172"/>
      <c r="W1318" s="172"/>
      <c r="X1318" s="172"/>
      <c r="Y1318" s="172"/>
      <c r="Z1318" s="172"/>
      <c r="AA1318" s="172"/>
      <c r="AB1318" s="172"/>
      <c r="AC1318" s="172"/>
      <c r="AD1318" s="172"/>
      <c r="AE1318" s="172"/>
      <c r="AF1318" s="172"/>
      <c r="AG1318" s="172"/>
      <c r="AH1318" s="172"/>
      <c r="AI1318" s="172"/>
      <c r="AJ1318" s="172"/>
      <c r="AK1318" s="172"/>
      <c r="AL1318" s="172"/>
      <c r="AM1318" s="172"/>
      <c r="AN1318" s="172"/>
      <c r="AO1318" s="171"/>
    </row>
    <row r="1319" spans="2:41" ht="13.35" customHeight="1" outlineLevel="1" x14ac:dyDescent="0.45">
      <c r="B1319" s="167"/>
      <c r="J1319" s="167"/>
      <c r="M1319" s="166"/>
      <c r="N1319" s="167" t="s">
        <v>712</v>
      </c>
      <c r="Q1319" s="166"/>
      <c r="R1319" s="167"/>
      <c r="S1319" s="919"/>
      <c r="T1319" s="921"/>
      <c r="V1319" s="190"/>
      <c r="W1319" s="115" t="s">
        <v>76</v>
      </c>
      <c r="X1319" s="190"/>
      <c r="Y1319" s="115" t="s">
        <v>77</v>
      </c>
      <c r="Z1319" s="190"/>
      <c r="AA1319" s="115" t="s">
        <v>78</v>
      </c>
      <c r="AO1319" s="166"/>
    </row>
    <row r="1320" spans="2:41" ht="3.6" customHeight="1" outlineLevel="1" x14ac:dyDescent="0.45">
      <c r="B1320" s="167"/>
      <c r="J1320" s="167"/>
      <c r="M1320" s="166"/>
      <c r="N1320" s="167"/>
      <c r="Q1320" s="166"/>
      <c r="R1320" s="167"/>
      <c r="AO1320" s="166"/>
    </row>
    <row r="1321" spans="2:41" ht="3.6" customHeight="1" outlineLevel="1" x14ac:dyDescent="0.45">
      <c r="B1321" s="167"/>
      <c r="J1321" s="167"/>
      <c r="M1321" s="166"/>
      <c r="N1321" s="173"/>
      <c r="O1321" s="172"/>
      <c r="P1321" s="172"/>
      <c r="Q1321" s="172"/>
      <c r="R1321" s="984" t="str">
        <f>ASC(変更_3!J170)</f>
        <v/>
      </c>
      <c r="S1321" s="984" t="str">
        <f>ASC(変更_3!K170)</f>
        <v/>
      </c>
      <c r="T1321" s="172"/>
      <c r="U1321" s="984" t="str">
        <f>ASC(変更_3!M170)</f>
        <v/>
      </c>
      <c r="V1321" s="173"/>
      <c r="W1321" s="172"/>
      <c r="X1321" s="172"/>
      <c r="Y1321" s="172"/>
      <c r="Z1321" s="172"/>
      <c r="AA1321" s="171"/>
      <c r="AB1321" s="173"/>
      <c r="AC1321" s="172"/>
      <c r="AD1321" s="172"/>
      <c r="AE1321" s="172"/>
      <c r="AF1321" s="172"/>
      <c r="AG1321" s="171"/>
      <c r="AH1321" s="977"/>
      <c r="AI1321" s="980"/>
      <c r="AJ1321" s="172"/>
      <c r="AK1321" s="944"/>
      <c r="AL1321" s="173"/>
      <c r="AM1321" s="172"/>
      <c r="AN1321" s="172"/>
      <c r="AO1321" s="171"/>
    </row>
    <row r="1322" spans="2:41" ht="13.35" customHeight="1" outlineLevel="1" x14ac:dyDescent="0.45">
      <c r="B1322" s="167"/>
      <c r="J1322" s="167"/>
      <c r="M1322" s="166"/>
      <c r="N1322" s="167" t="s">
        <v>711</v>
      </c>
      <c r="R1322" s="985"/>
      <c r="S1322" s="985"/>
      <c r="T1322" s="115" t="s">
        <v>65</v>
      </c>
      <c r="U1322" s="985"/>
      <c r="V1322" s="167" t="s">
        <v>64</v>
      </c>
      <c r="AA1322" s="166"/>
      <c r="AB1322" s="167" t="s">
        <v>710</v>
      </c>
      <c r="AH1322" s="978"/>
      <c r="AI1322" s="981"/>
      <c r="AJ1322" s="115" t="s">
        <v>65</v>
      </c>
      <c r="AK1322" s="945"/>
      <c r="AL1322" s="167" t="s">
        <v>64</v>
      </c>
      <c r="AO1322" s="166"/>
    </row>
    <row r="1323" spans="2:41" ht="3.6" customHeight="1" outlineLevel="1" x14ac:dyDescent="0.45">
      <c r="B1323" s="167"/>
      <c r="J1323" s="167"/>
      <c r="M1323" s="166"/>
      <c r="N1323" s="167"/>
      <c r="R1323" s="986"/>
      <c r="S1323" s="986"/>
      <c r="T1323" s="160"/>
      <c r="U1323" s="986"/>
      <c r="V1323" s="161"/>
      <c r="W1323" s="160"/>
      <c r="X1323" s="160"/>
      <c r="Y1323" s="160"/>
      <c r="Z1323" s="160"/>
      <c r="AA1323" s="159"/>
      <c r="AB1323" s="161"/>
      <c r="AC1323" s="160"/>
      <c r="AD1323" s="160"/>
      <c r="AE1323" s="160"/>
      <c r="AF1323" s="160"/>
      <c r="AH1323" s="979"/>
      <c r="AI1323" s="982"/>
      <c r="AJ1323" s="160"/>
      <c r="AK1323" s="946"/>
      <c r="AL1323" s="161"/>
      <c r="AM1323" s="160"/>
      <c r="AN1323" s="160"/>
      <c r="AO1323" s="159"/>
    </row>
    <row r="1324" spans="2:41" ht="3.6" customHeight="1" outlineLevel="1" x14ac:dyDescent="0.45">
      <c r="B1324" s="167"/>
      <c r="J1324" s="167"/>
      <c r="M1324" s="166"/>
      <c r="N1324" s="173"/>
      <c r="O1324" s="172"/>
      <c r="P1324" s="172"/>
      <c r="Q1324" s="171"/>
      <c r="R1324" s="977"/>
      <c r="S1324" s="980"/>
      <c r="T1324" s="172"/>
      <c r="U1324" s="944"/>
      <c r="V1324" s="173"/>
      <c r="W1324" s="172"/>
      <c r="X1324" s="172"/>
      <c r="Y1324" s="172"/>
      <c r="Z1324" s="169"/>
      <c r="AA1324" s="174"/>
      <c r="AD1324" s="172"/>
      <c r="AE1324" s="172"/>
      <c r="AF1324" s="172"/>
      <c r="AG1324" s="175"/>
      <c r="AH1324" s="175"/>
      <c r="AI1324" s="175"/>
      <c r="AJ1324" s="175"/>
      <c r="AK1324" s="175"/>
      <c r="AL1324" s="172"/>
      <c r="AM1324" s="175"/>
      <c r="AN1324" s="175"/>
      <c r="AO1324" s="171"/>
    </row>
    <row r="1325" spans="2:41" ht="13.35" customHeight="1" outlineLevel="1" x14ac:dyDescent="0.45">
      <c r="B1325" s="167"/>
      <c r="J1325" s="167"/>
      <c r="M1325" s="166"/>
      <c r="N1325" s="167" t="s">
        <v>709</v>
      </c>
      <c r="Q1325" s="166"/>
      <c r="R1325" s="978"/>
      <c r="S1325" s="981"/>
      <c r="T1325" s="115" t="s">
        <v>65</v>
      </c>
      <c r="U1325" s="945"/>
      <c r="V1325" s="167" t="s">
        <v>64</v>
      </c>
      <c r="Z1325" s="169"/>
      <c r="AA1325" s="168"/>
      <c r="AG1325" s="169"/>
      <c r="AH1325" s="169"/>
      <c r="AI1325" s="169"/>
      <c r="AJ1325" s="169"/>
      <c r="AK1325" s="169"/>
      <c r="AM1325" s="169"/>
      <c r="AN1325" s="169"/>
      <c r="AO1325" s="166"/>
    </row>
    <row r="1326" spans="2:41" ht="3.6" customHeight="1" outlineLevel="1" x14ac:dyDescent="0.45">
      <c r="B1326" s="167"/>
      <c r="J1326" s="167"/>
      <c r="M1326" s="166"/>
      <c r="N1326" s="161"/>
      <c r="O1326" s="160"/>
      <c r="P1326" s="160"/>
      <c r="Q1326" s="159"/>
      <c r="R1326" s="979"/>
      <c r="S1326" s="982"/>
      <c r="T1326" s="160"/>
      <c r="U1326" s="946"/>
      <c r="V1326" s="161"/>
      <c r="W1326" s="160"/>
      <c r="X1326" s="160"/>
      <c r="Y1326" s="160"/>
      <c r="Z1326" s="163"/>
      <c r="AA1326" s="162"/>
      <c r="AB1326" s="160"/>
      <c r="AC1326" s="160"/>
      <c r="AD1326" s="160"/>
      <c r="AE1326" s="160"/>
      <c r="AF1326" s="160"/>
      <c r="AG1326" s="163"/>
      <c r="AH1326" s="163"/>
      <c r="AI1326" s="163"/>
      <c r="AJ1326" s="163"/>
      <c r="AK1326" s="163"/>
      <c r="AL1326" s="160"/>
      <c r="AM1326" s="163"/>
      <c r="AN1326" s="163"/>
      <c r="AO1326" s="159"/>
    </row>
    <row r="1327" spans="2:41" ht="3.6" customHeight="1" outlineLevel="1" x14ac:dyDescent="0.45">
      <c r="B1327" s="167"/>
      <c r="J1327" s="167"/>
      <c r="M1327" s="166"/>
      <c r="N1327" s="167"/>
      <c r="Q1327" s="166"/>
      <c r="R1327" s="922" t="str">
        <f>ASC(変更_3!L174)</f>
        <v/>
      </c>
      <c r="S1327" s="923"/>
      <c r="T1327" s="923"/>
      <c r="U1327" s="924"/>
      <c r="V1327" s="911" t="str">
        <f>ASC(変更_3!P174)</f>
        <v/>
      </c>
      <c r="W1327" s="913"/>
      <c r="X1327" s="911" t="str">
        <f>ASC(変更_3!R174)</f>
        <v/>
      </c>
      <c r="Y1327" s="912"/>
      <c r="Z1327" s="912"/>
      <c r="AA1327" s="913"/>
      <c r="AB1327" s="167"/>
      <c r="AO1327" s="166"/>
    </row>
    <row r="1328" spans="2:41" ht="13.35" customHeight="1" outlineLevel="1" x14ac:dyDescent="0.45">
      <c r="B1328" s="167"/>
      <c r="J1328" s="167"/>
      <c r="M1328" s="166"/>
      <c r="N1328" s="167" t="s">
        <v>707</v>
      </c>
      <c r="Q1328" s="166"/>
      <c r="R1328" s="911"/>
      <c r="S1328" s="912"/>
      <c r="T1328" s="912"/>
      <c r="U1328" s="913"/>
      <c r="V1328" s="911"/>
      <c r="W1328" s="913"/>
      <c r="X1328" s="911"/>
      <c r="Y1328" s="912"/>
      <c r="Z1328" s="912"/>
      <c r="AA1328" s="913"/>
      <c r="AB1328" s="191" t="s">
        <v>706</v>
      </c>
      <c r="AO1328" s="166"/>
    </row>
    <row r="1329" spans="2:41" ht="3.6" customHeight="1" outlineLevel="1" x14ac:dyDescent="0.45">
      <c r="B1329" s="167"/>
      <c r="J1329" s="167"/>
      <c r="M1329" s="166"/>
      <c r="N1329" s="167"/>
      <c r="Q1329" s="166"/>
      <c r="R1329" s="914"/>
      <c r="S1329" s="915"/>
      <c r="T1329" s="915"/>
      <c r="U1329" s="916"/>
      <c r="V1329" s="914"/>
      <c r="W1329" s="916"/>
      <c r="X1329" s="914"/>
      <c r="Y1329" s="915"/>
      <c r="Z1329" s="915"/>
      <c r="AA1329" s="916"/>
      <c r="AB1329" s="161"/>
      <c r="AC1329" s="160"/>
      <c r="AD1329" s="160"/>
      <c r="AE1329" s="160"/>
      <c r="AF1329" s="160"/>
      <c r="AG1329" s="160"/>
      <c r="AH1329" s="160"/>
      <c r="AI1329" s="160"/>
      <c r="AJ1329" s="160"/>
      <c r="AK1329" s="160"/>
      <c r="AL1329" s="160"/>
      <c r="AM1329" s="160"/>
      <c r="AN1329" s="160"/>
      <c r="AO1329" s="159"/>
    </row>
    <row r="1330" spans="2:41" ht="3.6" customHeight="1" outlineLevel="1" x14ac:dyDescent="0.45">
      <c r="B1330" s="167"/>
      <c r="J1330" s="167"/>
      <c r="M1330" s="166"/>
      <c r="N1330" s="173"/>
      <c r="O1330" s="172"/>
      <c r="P1330" s="172"/>
      <c r="Q1330" s="172"/>
      <c r="R1330" s="173"/>
      <c r="S1330" s="172"/>
      <c r="T1330" s="172"/>
      <c r="U1330" s="172"/>
      <c r="V1330" s="172"/>
      <c r="W1330" s="172"/>
      <c r="X1330" s="172"/>
      <c r="Y1330" s="172"/>
      <c r="Z1330" s="172"/>
      <c r="AA1330" s="171"/>
      <c r="AB1330" s="173"/>
      <c r="AI1330" s="166"/>
      <c r="AJ1330" s="173"/>
      <c r="AK1330" s="172"/>
      <c r="AL1330" s="172"/>
      <c r="AM1330" s="172"/>
      <c r="AN1330" s="172"/>
      <c r="AO1330" s="171"/>
    </row>
    <row r="1331" spans="2:41" ht="13.35" customHeight="1" outlineLevel="1" x14ac:dyDescent="0.45">
      <c r="B1331" s="167"/>
      <c r="J1331" s="167"/>
      <c r="M1331" s="166"/>
      <c r="N1331" s="167" t="s">
        <v>705</v>
      </c>
      <c r="R1331" s="167"/>
      <c r="S1331" s="917" t="str">
        <f>IF(変更_3!J176&lt;&gt;"",変更_3!J176,"")</f>
        <v/>
      </c>
      <c r="T1331" s="918"/>
      <c r="V1331" s="182" t="str">
        <f>ASC(変更_3!L176)</f>
        <v/>
      </c>
      <c r="W1331" s="115" t="s">
        <v>76</v>
      </c>
      <c r="X1331" s="182" t="str">
        <f>ASC(変更_3!N176)</f>
        <v/>
      </c>
      <c r="Y1331" s="115" t="s">
        <v>77</v>
      </c>
      <c r="Z1331" s="182" t="str">
        <f>ASC(変更_3!P176)</f>
        <v/>
      </c>
      <c r="AA1331" s="115" t="s">
        <v>78</v>
      </c>
      <c r="AB1331" s="167" t="s">
        <v>704</v>
      </c>
      <c r="AI1331" s="166"/>
      <c r="AJ1331" s="167"/>
      <c r="AK1331" s="919"/>
      <c r="AL1331" s="920"/>
      <c r="AM1331" s="920"/>
      <c r="AN1331" s="920"/>
      <c r="AO1331" s="921"/>
    </row>
    <row r="1332" spans="2:41" ht="3.6" customHeight="1" outlineLevel="1" x14ac:dyDescent="0.45">
      <c r="B1332" s="167"/>
      <c r="J1332" s="167"/>
      <c r="M1332" s="166"/>
      <c r="N1332" s="167"/>
      <c r="R1332" s="161"/>
      <c r="S1332" s="160"/>
      <c r="T1332" s="160"/>
      <c r="U1332" s="160"/>
      <c r="V1332" s="160"/>
      <c r="W1332" s="160"/>
      <c r="X1332" s="160"/>
      <c r="Y1332" s="160"/>
      <c r="Z1332" s="160"/>
      <c r="AA1332" s="159"/>
      <c r="AB1332" s="161"/>
      <c r="AC1332" s="160"/>
      <c r="AD1332" s="160"/>
      <c r="AE1332" s="160"/>
      <c r="AF1332" s="160"/>
      <c r="AG1332" s="160"/>
      <c r="AH1332" s="160"/>
      <c r="AI1332" s="159"/>
      <c r="AJ1332" s="161"/>
      <c r="AK1332" s="160"/>
      <c r="AL1332" s="160"/>
      <c r="AM1332" s="160"/>
      <c r="AN1332" s="160"/>
      <c r="AO1332" s="159"/>
    </row>
    <row r="1333" spans="2:41" ht="3.6" customHeight="1" outlineLevel="1" x14ac:dyDescent="0.45">
      <c r="B1333" s="167"/>
      <c r="J1333" s="167"/>
      <c r="M1333" s="166"/>
      <c r="N1333" s="173"/>
      <c r="O1333" s="172"/>
      <c r="P1333" s="172"/>
      <c r="Q1333" s="171"/>
      <c r="R1333" s="922" t="str">
        <f>IF(変更_3!U173="☑","研修中","")</f>
        <v/>
      </c>
      <c r="S1333" s="923"/>
      <c r="T1333" s="923"/>
      <c r="U1333" s="923"/>
      <c r="V1333" s="923"/>
      <c r="W1333" s="923"/>
      <c r="X1333" s="923"/>
      <c r="Y1333" s="923"/>
      <c r="Z1333" s="923"/>
      <c r="AA1333" s="923"/>
      <c r="AB1333" s="923"/>
      <c r="AC1333" s="923"/>
      <c r="AD1333" s="923"/>
      <c r="AE1333" s="923"/>
      <c r="AF1333" s="923"/>
      <c r="AG1333" s="923"/>
      <c r="AH1333" s="923"/>
      <c r="AI1333" s="923"/>
      <c r="AJ1333" s="923"/>
      <c r="AK1333" s="923"/>
      <c r="AL1333" s="923"/>
      <c r="AM1333" s="923"/>
      <c r="AN1333" s="923"/>
      <c r="AO1333" s="924"/>
    </row>
    <row r="1334" spans="2:41" ht="13.35" customHeight="1" outlineLevel="1" x14ac:dyDescent="0.45">
      <c r="B1334" s="167"/>
      <c r="J1334" s="167"/>
      <c r="M1334" s="166"/>
      <c r="N1334" s="167" t="s">
        <v>703</v>
      </c>
      <c r="Q1334" s="166"/>
      <c r="R1334" s="911"/>
      <c r="S1334" s="912"/>
      <c r="T1334" s="912"/>
      <c r="U1334" s="912"/>
      <c r="V1334" s="912"/>
      <c r="W1334" s="912"/>
      <c r="X1334" s="912"/>
      <c r="Y1334" s="912"/>
      <c r="Z1334" s="912"/>
      <c r="AA1334" s="912"/>
      <c r="AB1334" s="912"/>
      <c r="AC1334" s="912"/>
      <c r="AD1334" s="912"/>
      <c r="AE1334" s="912"/>
      <c r="AF1334" s="912"/>
      <c r="AG1334" s="912"/>
      <c r="AH1334" s="912"/>
      <c r="AI1334" s="912"/>
      <c r="AJ1334" s="912"/>
      <c r="AK1334" s="912"/>
      <c r="AL1334" s="912"/>
      <c r="AM1334" s="912"/>
      <c r="AN1334" s="912"/>
      <c r="AO1334" s="913"/>
    </row>
    <row r="1335" spans="2:41" ht="3.6" customHeight="1" outlineLevel="1" x14ac:dyDescent="0.45">
      <c r="B1335" s="167"/>
      <c r="I1335" s="166"/>
      <c r="J1335" s="167"/>
      <c r="M1335" s="166"/>
      <c r="N1335" s="161"/>
      <c r="O1335" s="160"/>
      <c r="P1335" s="160"/>
      <c r="Q1335" s="159"/>
      <c r="R1335" s="914"/>
      <c r="S1335" s="915"/>
      <c r="T1335" s="915"/>
      <c r="U1335" s="915"/>
      <c r="V1335" s="915"/>
      <c r="W1335" s="915"/>
      <c r="X1335" s="915"/>
      <c r="Y1335" s="915"/>
      <c r="Z1335" s="915"/>
      <c r="AA1335" s="915"/>
      <c r="AB1335" s="915"/>
      <c r="AC1335" s="915"/>
      <c r="AD1335" s="915"/>
      <c r="AE1335" s="915"/>
      <c r="AF1335" s="915"/>
      <c r="AG1335" s="915"/>
      <c r="AH1335" s="915"/>
      <c r="AI1335" s="915"/>
      <c r="AJ1335" s="915"/>
      <c r="AK1335" s="915"/>
      <c r="AL1335" s="915"/>
      <c r="AM1335" s="915"/>
      <c r="AN1335" s="915"/>
      <c r="AO1335" s="916"/>
    </row>
    <row r="1336" spans="2:41" ht="3.6" customHeight="1" outlineLevel="1" x14ac:dyDescent="0.45">
      <c r="B1336" s="167"/>
      <c r="J1336" s="173"/>
      <c r="K1336" s="172"/>
      <c r="L1336" s="172"/>
      <c r="M1336" s="171"/>
      <c r="N1336" s="173"/>
      <c r="O1336" s="172"/>
      <c r="P1336" s="172"/>
      <c r="Q1336" s="171"/>
      <c r="R1336" s="173"/>
      <c r="S1336" s="172"/>
      <c r="T1336" s="172"/>
      <c r="U1336" s="172"/>
      <c r="V1336" s="172"/>
      <c r="W1336" s="172"/>
      <c r="X1336" s="172"/>
      <c r="Y1336" s="172"/>
      <c r="Z1336" s="172"/>
      <c r="AA1336" s="171"/>
      <c r="AB1336" s="173"/>
      <c r="AC1336" s="172"/>
      <c r="AD1336" s="172"/>
      <c r="AE1336" s="171"/>
      <c r="AF1336" s="172"/>
      <c r="AG1336" s="172"/>
      <c r="AH1336" s="172"/>
      <c r="AI1336" s="172"/>
      <c r="AJ1336" s="172"/>
      <c r="AK1336" s="172"/>
      <c r="AL1336" s="172"/>
      <c r="AM1336" s="172"/>
      <c r="AN1336" s="172"/>
      <c r="AO1336" s="171"/>
    </row>
    <row r="1337" spans="2:41" ht="13.35" customHeight="1" outlineLevel="1" x14ac:dyDescent="0.45">
      <c r="B1337" s="167"/>
      <c r="J1337" s="167"/>
      <c r="M1337" s="166"/>
      <c r="N1337" s="167" t="s">
        <v>717</v>
      </c>
      <c r="Q1337" s="166"/>
      <c r="R1337" s="167"/>
      <c r="S1337" s="917" t="str">
        <f>IF(OR(許可申請_2!I141&lt;&gt;"",変更_3!AL165&lt;&gt;""),コードマスタ!C4,"")</f>
        <v/>
      </c>
      <c r="T1337" s="943"/>
      <c r="U1337" s="943"/>
      <c r="V1337" s="943"/>
      <c r="W1337" s="943"/>
      <c r="X1337" s="943"/>
      <c r="Y1337" s="943"/>
      <c r="Z1337" s="943"/>
      <c r="AA1337" s="918"/>
      <c r="AB1337" s="167" t="s">
        <v>615</v>
      </c>
      <c r="AE1337" s="166"/>
      <c r="AF1337" s="167"/>
      <c r="AG1337" s="917" t="str">
        <f>IF(OR(許可申請_2!I150="☑",変更_3!AL173="☑"),コードマスタ!D3,IF(OR(許可申請_2!N150="☑",許可申請_2!T150="☑",変更_3!AQ173="☑",変更_3!AW173="☑"),コードマスタ!D4,""))</f>
        <v/>
      </c>
      <c r="AH1337" s="943"/>
      <c r="AI1337" s="943"/>
      <c r="AJ1337" s="943"/>
      <c r="AK1337" s="943"/>
      <c r="AL1337" s="943"/>
      <c r="AM1337" s="943"/>
      <c r="AN1337" s="943"/>
      <c r="AO1337" s="918"/>
    </row>
    <row r="1338" spans="2:41" ht="3.6" customHeight="1" outlineLevel="1" x14ac:dyDescent="0.45">
      <c r="B1338" s="167"/>
      <c r="J1338" s="167"/>
      <c r="M1338" s="166"/>
      <c r="N1338" s="161"/>
      <c r="O1338" s="160"/>
      <c r="P1338" s="160"/>
      <c r="Q1338" s="159"/>
      <c r="R1338" s="161"/>
      <c r="S1338" s="160"/>
      <c r="T1338" s="160"/>
      <c r="U1338" s="160"/>
      <c r="V1338" s="160"/>
      <c r="W1338" s="160"/>
      <c r="X1338" s="160"/>
      <c r="Y1338" s="160"/>
      <c r="Z1338" s="160"/>
      <c r="AA1338" s="159"/>
      <c r="AB1338" s="161"/>
      <c r="AC1338" s="160"/>
      <c r="AD1338" s="160"/>
      <c r="AE1338" s="159"/>
      <c r="AF1338" s="160"/>
      <c r="AG1338" s="160"/>
      <c r="AH1338" s="160"/>
      <c r="AI1338" s="160"/>
      <c r="AJ1338" s="160"/>
      <c r="AK1338" s="160"/>
      <c r="AL1338" s="160"/>
      <c r="AM1338" s="160"/>
      <c r="AN1338" s="160"/>
      <c r="AO1338" s="159"/>
    </row>
    <row r="1339" spans="2:41" ht="3.6" customHeight="1" outlineLevel="1" x14ac:dyDescent="0.45">
      <c r="B1339" s="167"/>
      <c r="J1339" s="167"/>
      <c r="M1339" s="166"/>
      <c r="N1339" s="173"/>
      <c r="O1339" s="172"/>
      <c r="P1339" s="172"/>
      <c r="Q1339" s="171"/>
      <c r="R1339" s="173"/>
      <c r="S1339" s="172"/>
      <c r="T1339" s="172"/>
      <c r="U1339" s="172"/>
      <c r="V1339" s="172"/>
      <c r="W1339" s="172"/>
      <c r="X1339" s="172"/>
      <c r="Y1339" s="172"/>
      <c r="Z1339" s="172"/>
      <c r="AA1339" s="171"/>
      <c r="AB1339" s="173"/>
      <c r="AC1339" s="172"/>
      <c r="AD1339" s="172"/>
      <c r="AE1339" s="171"/>
      <c r="AF1339" s="173"/>
      <c r="AG1339" s="172"/>
      <c r="AH1339" s="172"/>
      <c r="AI1339" s="172"/>
      <c r="AJ1339" s="172"/>
      <c r="AK1339" s="172"/>
      <c r="AL1339" s="172"/>
      <c r="AM1339" s="172"/>
      <c r="AN1339" s="172"/>
      <c r="AO1339" s="171"/>
    </row>
    <row r="1340" spans="2:41" ht="13.35" customHeight="1" outlineLevel="1" x14ac:dyDescent="0.45">
      <c r="B1340" s="167"/>
      <c r="J1340" s="167"/>
      <c r="M1340" s="166"/>
      <c r="N1340" s="167" t="s">
        <v>716</v>
      </c>
      <c r="Q1340" s="166"/>
      <c r="R1340" s="167"/>
      <c r="S1340" s="919"/>
      <c r="T1340" s="921"/>
      <c r="V1340" s="190"/>
      <c r="W1340" s="115" t="s">
        <v>76</v>
      </c>
      <c r="X1340" s="190"/>
      <c r="Y1340" s="115" t="s">
        <v>77</v>
      </c>
      <c r="Z1340" s="190"/>
      <c r="AA1340" s="166" t="s">
        <v>78</v>
      </c>
      <c r="AB1340" s="167" t="s">
        <v>715</v>
      </c>
      <c r="AE1340" s="166"/>
      <c r="AF1340" s="167"/>
      <c r="AG1340" s="919"/>
      <c r="AH1340" s="921"/>
      <c r="AJ1340" s="190"/>
      <c r="AK1340" s="115" t="s">
        <v>76</v>
      </c>
      <c r="AL1340" s="190"/>
      <c r="AM1340" s="115" t="s">
        <v>77</v>
      </c>
      <c r="AN1340" s="190"/>
      <c r="AO1340" s="166" t="s">
        <v>78</v>
      </c>
    </row>
    <row r="1341" spans="2:41" ht="3.6" customHeight="1" outlineLevel="1" x14ac:dyDescent="0.45">
      <c r="B1341" s="167"/>
      <c r="J1341" s="167"/>
      <c r="M1341" s="166"/>
      <c r="N1341" s="161"/>
      <c r="O1341" s="160"/>
      <c r="P1341" s="160"/>
      <c r="Q1341" s="159"/>
      <c r="R1341" s="161"/>
      <c r="S1341" s="160"/>
      <c r="T1341" s="160"/>
      <c r="U1341" s="160"/>
      <c r="V1341" s="160"/>
      <c r="W1341" s="160"/>
      <c r="X1341" s="160"/>
      <c r="Y1341" s="160"/>
      <c r="Z1341" s="160"/>
      <c r="AA1341" s="159"/>
      <c r="AB1341" s="161"/>
      <c r="AC1341" s="160"/>
      <c r="AD1341" s="160"/>
      <c r="AE1341" s="159"/>
      <c r="AF1341" s="161"/>
      <c r="AG1341" s="160"/>
      <c r="AH1341" s="160"/>
      <c r="AI1341" s="160"/>
      <c r="AJ1341" s="160"/>
      <c r="AK1341" s="160"/>
      <c r="AL1341" s="160"/>
      <c r="AM1341" s="160"/>
      <c r="AN1341" s="160"/>
      <c r="AO1341" s="159"/>
    </row>
    <row r="1342" spans="2:41" ht="3.6" customHeight="1" outlineLevel="1" x14ac:dyDescent="0.45">
      <c r="B1342" s="167"/>
      <c r="J1342" s="167"/>
      <c r="M1342" s="166"/>
      <c r="N1342" s="173"/>
      <c r="O1342" s="172"/>
      <c r="P1342" s="172"/>
      <c r="Q1342" s="171"/>
      <c r="R1342" s="922" t="str">
        <f>許可申請_2!I141&amp;変更_3!AL165</f>
        <v/>
      </c>
      <c r="S1342" s="923"/>
      <c r="T1342" s="923"/>
      <c r="U1342" s="923"/>
      <c r="V1342" s="923"/>
      <c r="W1342" s="923"/>
      <c r="X1342" s="923"/>
      <c r="Y1342" s="923"/>
      <c r="Z1342" s="923"/>
      <c r="AA1342" s="923"/>
      <c r="AB1342" s="923"/>
      <c r="AC1342" s="923"/>
      <c r="AD1342" s="923"/>
      <c r="AE1342" s="923"/>
      <c r="AF1342" s="923"/>
      <c r="AG1342" s="923"/>
      <c r="AH1342" s="923"/>
      <c r="AI1342" s="923"/>
      <c r="AJ1342" s="924"/>
      <c r="AK1342" s="172"/>
      <c r="AL1342" s="172"/>
      <c r="AM1342" s="172"/>
      <c r="AN1342" s="172"/>
      <c r="AO1342" s="171"/>
    </row>
    <row r="1343" spans="2:41" ht="13.35" customHeight="1" outlineLevel="1" x14ac:dyDescent="0.45">
      <c r="B1343" s="167"/>
      <c r="J1343" s="167"/>
      <c r="M1343" s="166"/>
      <c r="N1343" s="167" t="s">
        <v>50</v>
      </c>
      <c r="Q1343" s="166"/>
      <c r="R1343" s="911"/>
      <c r="S1343" s="912"/>
      <c r="T1343" s="912"/>
      <c r="U1343" s="912"/>
      <c r="V1343" s="912"/>
      <c r="W1343" s="912"/>
      <c r="X1343" s="912"/>
      <c r="Y1343" s="912"/>
      <c r="Z1343" s="912"/>
      <c r="AA1343" s="912"/>
      <c r="AB1343" s="912"/>
      <c r="AC1343" s="912"/>
      <c r="AD1343" s="912"/>
      <c r="AE1343" s="912"/>
      <c r="AF1343" s="912"/>
      <c r="AG1343" s="912"/>
      <c r="AH1343" s="912"/>
      <c r="AI1343" s="912"/>
      <c r="AJ1343" s="913"/>
      <c r="AL1343" s="189" t="s">
        <v>651</v>
      </c>
      <c r="AM1343" s="115" t="s">
        <v>714</v>
      </c>
      <c r="AO1343" s="166"/>
    </row>
    <row r="1344" spans="2:41" ht="3.6" customHeight="1" outlineLevel="1" x14ac:dyDescent="0.45">
      <c r="B1344" s="167"/>
      <c r="J1344" s="167"/>
      <c r="M1344" s="166"/>
      <c r="N1344" s="161"/>
      <c r="O1344" s="160"/>
      <c r="P1344" s="160"/>
      <c r="Q1344" s="159"/>
      <c r="R1344" s="914"/>
      <c r="S1344" s="915"/>
      <c r="T1344" s="915"/>
      <c r="U1344" s="915"/>
      <c r="V1344" s="915"/>
      <c r="W1344" s="915"/>
      <c r="X1344" s="915"/>
      <c r="Y1344" s="915"/>
      <c r="Z1344" s="915"/>
      <c r="AA1344" s="915"/>
      <c r="AB1344" s="915"/>
      <c r="AC1344" s="915"/>
      <c r="AD1344" s="915"/>
      <c r="AE1344" s="915"/>
      <c r="AF1344" s="915"/>
      <c r="AG1344" s="915"/>
      <c r="AH1344" s="915"/>
      <c r="AI1344" s="915"/>
      <c r="AJ1344" s="916"/>
      <c r="AK1344" s="160"/>
      <c r="AL1344" s="160"/>
      <c r="AM1344" s="160"/>
      <c r="AN1344" s="160"/>
      <c r="AO1344" s="159"/>
    </row>
    <row r="1345" spans="2:41" ht="3.6" customHeight="1" outlineLevel="1" x14ac:dyDescent="0.45">
      <c r="B1345" s="167"/>
      <c r="J1345" s="167"/>
      <c r="M1345" s="166"/>
      <c r="N1345" s="173"/>
      <c r="O1345" s="172"/>
      <c r="P1345" s="172"/>
      <c r="Q1345" s="171"/>
      <c r="R1345" s="922" t="str">
        <f>ASC(PHONETIC(許可申請_2!I140))&amp;ASC(PHONETIC(変更_3!AL164))</f>
        <v/>
      </c>
      <c r="S1345" s="923"/>
      <c r="T1345" s="923"/>
      <c r="U1345" s="923"/>
      <c r="V1345" s="923"/>
      <c r="W1345" s="923"/>
      <c r="X1345" s="923"/>
      <c r="Y1345" s="923"/>
      <c r="Z1345" s="923"/>
      <c r="AA1345" s="923"/>
      <c r="AB1345" s="923"/>
      <c r="AC1345" s="923"/>
      <c r="AD1345" s="923"/>
      <c r="AE1345" s="923"/>
      <c r="AF1345" s="923"/>
      <c r="AG1345" s="923"/>
      <c r="AH1345" s="923"/>
      <c r="AI1345" s="923"/>
      <c r="AJ1345" s="923"/>
      <c r="AK1345" s="923"/>
      <c r="AL1345" s="923"/>
      <c r="AM1345" s="923"/>
      <c r="AN1345" s="923"/>
      <c r="AO1345" s="924"/>
    </row>
    <row r="1346" spans="2:41" ht="13.35" customHeight="1" outlineLevel="1" x14ac:dyDescent="0.45">
      <c r="B1346" s="167"/>
      <c r="J1346" s="167"/>
      <c r="M1346" s="166"/>
      <c r="N1346" s="167" t="s">
        <v>713</v>
      </c>
      <c r="Q1346" s="166"/>
      <c r="R1346" s="911"/>
      <c r="S1346" s="912"/>
      <c r="T1346" s="912"/>
      <c r="U1346" s="912"/>
      <c r="V1346" s="912"/>
      <c r="W1346" s="912"/>
      <c r="X1346" s="912"/>
      <c r="Y1346" s="912"/>
      <c r="Z1346" s="912"/>
      <c r="AA1346" s="912"/>
      <c r="AB1346" s="912"/>
      <c r="AC1346" s="912"/>
      <c r="AD1346" s="912"/>
      <c r="AE1346" s="912"/>
      <c r="AF1346" s="912"/>
      <c r="AG1346" s="912"/>
      <c r="AH1346" s="912"/>
      <c r="AI1346" s="912"/>
      <c r="AJ1346" s="912"/>
      <c r="AK1346" s="912"/>
      <c r="AL1346" s="912"/>
      <c r="AM1346" s="912"/>
      <c r="AN1346" s="912"/>
      <c r="AO1346" s="913"/>
    </row>
    <row r="1347" spans="2:41" ht="3.6" customHeight="1" outlineLevel="1" x14ac:dyDescent="0.45">
      <c r="B1347" s="167"/>
      <c r="J1347" s="167"/>
      <c r="M1347" s="166"/>
      <c r="N1347" s="167"/>
      <c r="Q1347" s="166"/>
      <c r="R1347" s="914"/>
      <c r="S1347" s="915"/>
      <c r="T1347" s="915"/>
      <c r="U1347" s="915"/>
      <c r="V1347" s="915"/>
      <c r="W1347" s="915"/>
      <c r="X1347" s="915"/>
      <c r="Y1347" s="915"/>
      <c r="Z1347" s="915"/>
      <c r="AA1347" s="915"/>
      <c r="AB1347" s="915"/>
      <c r="AC1347" s="915"/>
      <c r="AD1347" s="915"/>
      <c r="AE1347" s="915"/>
      <c r="AF1347" s="915"/>
      <c r="AG1347" s="915"/>
      <c r="AH1347" s="915"/>
      <c r="AI1347" s="915"/>
      <c r="AJ1347" s="915"/>
      <c r="AK1347" s="915"/>
      <c r="AL1347" s="915"/>
      <c r="AM1347" s="915"/>
      <c r="AN1347" s="915"/>
      <c r="AO1347" s="916"/>
    </row>
    <row r="1348" spans="2:41" ht="3.6" customHeight="1" outlineLevel="1" x14ac:dyDescent="0.45">
      <c r="B1348" s="167"/>
      <c r="J1348" s="167"/>
      <c r="N1348" s="173"/>
      <c r="O1348" s="172"/>
      <c r="P1348" s="172"/>
      <c r="Q1348" s="171"/>
      <c r="U1348" s="934" t="str">
        <f>ASC(許可申請_2!L142)&amp;ASC(変更_3!AO166)</f>
        <v/>
      </c>
      <c r="V1348" s="935"/>
      <c r="W1348" s="935"/>
      <c r="X1348" s="962"/>
      <c r="Y1348" s="172"/>
      <c r="Z1348" s="965" t="str">
        <f>ASC(許可申請_2!O142)&amp;ASC(変更_3!AR166)</f>
        <v/>
      </c>
      <c r="AA1348" s="935"/>
      <c r="AB1348" s="935"/>
      <c r="AC1348" s="936"/>
      <c r="AG1348" s="922" t="str">
        <f>許可申請_2!L143&amp;変更_3!AO167</f>
        <v/>
      </c>
      <c r="AH1348" s="923"/>
      <c r="AI1348" s="923"/>
      <c r="AJ1348" s="923"/>
      <c r="AK1348" s="923"/>
      <c r="AL1348" s="923"/>
      <c r="AM1348" s="923"/>
      <c r="AN1348" s="923"/>
      <c r="AO1348" s="924"/>
    </row>
    <row r="1349" spans="2:41" ht="13.35" customHeight="1" outlineLevel="1" x14ac:dyDescent="0.45">
      <c r="B1349" s="167"/>
      <c r="J1349" s="167"/>
      <c r="N1349" s="167"/>
      <c r="Q1349" s="166"/>
      <c r="R1349" s="115" t="s">
        <v>612</v>
      </c>
      <c r="U1349" s="937"/>
      <c r="V1349" s="938"/>
      <c r="W1349" s="938"/>
      <c r="X1349" s="963"/>
      <c r="Y1349" s="179" t="s">
        <v>611</v>
      </c>
      <c r="Z1349" s="966"/>
      <c r="AA1349" s="938"/>
      <c r="AB1349" s="938"/>
      <c r="AC1349" s="939"/>
      <c r="AD1349" s="115" t="s">
        <v>610</v>
      </c>
      <c r="AG1349" s="911"/>
      <c r="AH1349" s="912"/>
      <c r="AI1349" s="912"/>
      <c r="AJ1349" s="912"/>
      <c r="AK1349" s="912"/>
      <c r="AL1349" s="912"/>
      <c r="AM1349" s="912"/>
      <c r="AN1349" s="912"/>
      <c r="AO1349" s="913"/>
    </row>
    <row r="1350" spans="2:41" ht="3.6" customHeight="1" outlineLevel="1" x14ac:dyDescent="0.45">
      <c r="B1350" s="167"/>
      <c r="J1350" s="167"/>
      <c r="N1350" s="167"/>
      <c r="Q1350" s="166"/>
      <c r="R1350" s="160"/>
      <c r="S1350" s="160"/>
      <c r="T1350" s="160"/>
      <c r="U1350" s="940"/>
      <c r="V1350" s="941"/>
      <c r="W1350" s="941"/>
      <c r="X1350" s="964"/>
      <c r="Y1350" s="160"/>
      <c r="Z1350" s="967"/>
      <c r="AA1350" s="941"/>
      <c r="AB1350" s="941"/>
      <c r="AC1350" s="942"/>
      <c r="AD1350" s="160"/>
      <c r="AE1350" s="160"/>
      <c r="AF1350" s="160"/>
      <c r="AG1350" s="914"/>
      <c r="AH1350" s="915"/>
      <c r="AI1350" s="915"/>
      <c r="AJ1350" s="915"/>
      <c r="AK1350" s="915"/>
      <c r="AL1350" s="915"/>
      <c r="AM1350" s="915"/>
      <c r="AN1350" s="915"/>
      <c r="AO1350" s="916"/>
    </row>
    <row r="1351" spans="2:41" ht="3.6" customHeight="1" outlineLevel="1" x14ac:dyDescent="0.45">
      <c r="B1351" s="167"/>
      <c r="J1351" s="167"/>
      <c r="N1351" s="167"/>
      <c r="Q1351" s="166"/>
      <c r="R1351" s="172"/>
      <c r="S1351" s="172"/>
      <c r="T1351" s="171"/>
      <c r="U1351" s="922" t="str">
        <f>許可申請_2!T143&amp;変更_3!AW167</f>
        <v/>
      </c>
      <c r="V1351" s="923"/>
      <c r="W1351" s="923"/>
      <c r="X1351" s="923"/>
      <c r="Y1351" s="923"/>
      <c r="Z1351" s="923"/>
      <c r="AA1351" s="923"/>
      <c r="AB1351" s="923"/>
      <c r="AC1351" s="924"/>
      <c r="AD1351" s="173"/>
      <c r="AE1351" s="172"/>
      <c r="AF1351" s="171"/>
      <c r="AG1351" s="922" t="str">
        <f>許可申請_2!L144&amp;変更_3!AO168</f>
        <v/>
      </c>
      <c r="AH1351" s="923"/>
      <c r="AI1351" s="923"/>
      <c r="AJ1351" s="923"/>
      <c r="AK1351" s="923"/>
      <c r="AL1351" s="923"/>
      <c r="AM1351" s="923"/>
      <c r="AN1351" s="923"/>
      <c r="AO1351" s="924"/>
    </row>
    <row r="1352" spans="2:41" ht="13.35" customHeight="1" outlineLevel="1" x14ac:dyDescent="0.45">
      <c r="B1352" s="167"/>
      <c r="J1352" s="167"/>
      <c r="N1352" s="167" t="s">
        <v>48</v>
      </c>
      <c r="Q1352" s="166"/>
      <c r="R1352" s="115" t="s">
        <v>609</v>
      </c>
      <c r="T1352" s="166"/>
      <c r="U1352" s="911"/>
      <c r="V1352" s="912"/>
      <c r="W1352" s="912"/>
      <c r="X1352" s="912"/>
      <c r="Y1352" s="912"/>
      <c r="Z1352" s="912"/>
      <c r="AA1352" s="912"/>
      <c r="AB1352" s="912"/>
      <c r="AC1352" s="913"/>
      <c r="AD1352" s="167" t="s">
        <v>8536</v>
      </c>
      <c r="AF1352" s="166"/>
      <c r="AG1352" s="911"/>
      <c r="AH1352" s="912"/>
      <c r="AI1352" s="912"/>
      <c r="AJ1352" s="912"/>
      <c r="AK1352" s="912"/>
      <c r="AL1352" s="912"/>
      <c r="AM1352" s="912"/>
      <c r="AN1352" s="912"/>
      <c r="AO1352" s="913"/>
    </row>
    <row r="1353" spans="2:41" ht="3.6" customHeight="1" outlineLevel="1" x14ac:dyDescent="0.45">
      <c r="B1353" s="167"/>
      <c r="J1353" s="167"/>
      <c r="N1353" s="167"/>
      <c r="Q1353" s="166"/>
      <c r="R1353" s="160"/>
      <c r="S1353" s="160"/>
      <c r="T1353" s="159"/>
      <c r="U1353" s="914"/>
      <c r="V1353" s="915"/>
      <c r="W1353" s="915"/>
      <c r="X1353" s="915"/>
      <c r="Y1353" s="915"/>
      <c r="Z1353" s="915"/>
      <c r="AA1353" s="915"/>
      <c r="AB1353" s="915"/>
      <c r="AC1353" s="916"/>
      <c r="AD1353" s="161"/>
      <c r="AE1353" s="160"/>
      <c r="AF1353" s="159"/>
      <c r="AG1353" s="914"/>
      <c r="AH1353" s="915"/>
      <c r="AI1353" s="915"/>
      <c r="AJ1353" s="915"/>
      <c r="AK1353" s="915"/>
      <c r="AL1353" s="915"/>
      <c r="AM1353" s="915"/>
      <c r="AN1353" s="915"/>
      <c r="AO1353" s="916"/>
    </row>
    <row r="1354" spans="2:41" ht="3.6" customHeight="1" outlineLevel="1" x14ac:dyDescent="0.45">
      <c r="B1354" s="167"/>
      <c r="J1354" s="167"/>
      <c r="N1354" s="167"/>
      <c r="Q1354" s="166"/>
      <c r="R1354" s="172"/>
      <c r="S1354" s="172"/>
      <c r="T1354" s="171"/>
      <c r="U1354" s="922" t="str">
        <f>許可申請_2!T144&amp;変更_3!AW168</f>
        <v/>
      </c>
      <c r="V1354" s="923"/>
      <c r="W1354" s="923"/>
      <c r="X1354" s="923"/>
      <c r="Y1354" s="923"/>
      <c r="Z1354" s="923"/>
      <c r="AA1354" s="923"/>
      <c r="AB1354" s="923"/>
      <c r="AC1354" s="924"/>
      <c r="AD1354" s="173"/>
      <c r="AE1354" s="172"/>
      <c r="AF1354" s="171"/>
      <c r="AG1354" s="922" t="str">
        <f>許可申請_2!L145&amp;変更_3!AO169</f>
        <v/>
      </c>
      <c r="AH1354" s="923"/>
      <c r="AI1354" s="923"/>
      <c r="AJ1354" s="923"/>
      <c r="AK1354" s="923"/>
      <c r="AL1354" s="923"/>
      <c r="AM1354" s="923"/>
      <c r="AN1354" s="923"/>
      <c r="AO1354" s="924"/>
    </row>
    <row r="1355" spans="2:41" ht="13.35" customHeight="1" outlineLevel="1" x14ac:dyDescent="0.45">
      <c r="B1355" s="167"/>
      <c r="J1355" s="167"/>
      <c r="N1355" s="167"/>
      <c r="Q1355" s="166"/>
      <c r="R1355" s="115" t="s">
        <v>608</v>
      </c>
      <c r="T1355" s="166"/>
      <c r="U1355" s="911"/>
      <c r="V1355" s="912"/>
      <c r="W1355" s="912"/>
      <c r="X1355" s="912"/>
      <c r="Y1355" s="912"/>
      <c r="Z1355" s="912"/>
      <c r="AA1355" s="912"/>
      <c r="AB1355" s="912"/>
      <c r="AC1355" s="913"/>
      <c r="AD1355" s="167" t="s">
        <v>607</v>
      </c>
      <c r="AF1355" s="166"/>
      <c r="AG1355" s="911"/>
      <c r="AH1355" s="912"/>
      <c r="AI1355" s="912"/>
      <c r="AJ1355" s="912"/>
      <c r="AK1355" s="912"/>
      <c r="AL1355" s="912"/>
      <c r="AM1355" s="912"/>
      <c r="AN1355" s="912"/>
      <c r="AO1355" s="913"/>
    </row>
    <row r="1356" spans="2:41" ht="3.6" customHeight="1" outlineLevel="1" x14ac:dyDescent="0.45">
      <c r="B1356" s="167"/>
      <c r="J1356" s="167"/>
      <c r="N1356" s="161"/>
      <c r="O1356" s="160"/>
      <c r="P1356" s="160"/>
      <c r="Q1356" s="159"/>
      <c r="R1356" s="160"/>
      <c r="S1356" s="160"/>
      <c r="T1356" s="159"/>
      <c r="U1356" s="914"/>
      <c r="V1356" s="915"/>
      <c r="W1356" s="915"/>
      <c r="X1356" s="915"/>
      <c r="Y1356" s="915"/>
      <c r="Z1356" s="915"/>
      <c r="AA1356" s="915"/>
      <c r="AB1356" s="915"/>
      <c r="AC1356" s="916"/>
      <c r="AD1356" s="161"/>
      <c r="AE1356" s="160"/>
      <c r="AF1356" s="159"/>
      <c r="AG1356" s="914"/>
      <c r="AH1356" s="915"/>
      <c r="AI1356" s="915"/>
      <c r="AJ1356" s="915"/>
      <c r="AK1356" s="915"/>
      <c r="AL1356" s="915"/>
      <c r="AM1356" s="915"/>
      <c r="AN1356" s="915"/>
      <c r="AO1356" s="916"/>
    </row>
    <row r="1357" spans="2:41" ht="3.6" customHeight="1" outlineLevel="1" x14ac:dyDescent="0.45">
      <c r="B1357" s="167"/>
      <c r="J1357" s="167"/>
      <c r="M1357" s="166"/>
      <c r="N1357" s="167"/>
      <c r="Q1357" s="166"/>
      <c r="R1357" s="173"/>
      <c r="S1357" s="172"/>
      <c r="T1357" s="172"/>
      <c r="U1357" s="172"/>
      <c r="V1357" s="172"/>
      <c r="W1357" s="172"/>
      <c r="X1357" s="172"/>
      <c r="Y1357" s="172"/>
      <c r="Z1357" s="172"/>
      <c r="AA1357" s="172"/>
      <c r="AB1357" s="172"/>
      <c r="AC1357" s="172"/>
      <c r="AD1357" s="172"/>
      <c r="AE1357" s="172"/>
      <c r="AF1357" s="172"/>
      <c r="AG1357" s="172"/>
      <c r="AH1357" s="172"/>
      <c r="AI1357" s="172"/>
      <c r="AJ1357" s="172"/>
      <c r="AK1357" s="172"/>
      <c r="AL1357" s="172"/>
      <c r="AM1357" s="172"/>
      <c r="AN1357" s="172"/>
      <c r="AO1357" s="171"/>
    </row>
    <row r="1358" spans="2:41" ht="13.35" customHeight="1" outlineLevel="1" x14ac:dyDescent="0.45">
      <c r="B1358" s="167"/>
      <c r="J1358" s="167"/>
      <c r="M1358" s="166"/>
      <c r="N1358" s="167" t="s">
        <v>712</v>
      </c>
      <c r="Q1358" s="166"/>
      <c r="R1358" s="167"/>
      <c r="S1358" s="919"/>
      <c r="T1358" s="921"/>
      <c r="V1358" s="190"/>
      <c r="W1358" s="115" t="s">
        <v>76</v>
      </c>
      <c r="X1358" s="190"/>
      <c r="Y1358" s="115" t="s">
        <v>77</v>
      </c>
      <c r="Z1358" s="190"/>
      <c r="AA1358" s="115" t="s">
        <v>78</v>
      </c>
      <c r="AO1358" s="166"/>
    </row>
    <row r="1359" spans="2:41" ht="3.6" customHeight="1" outlineLevel="1" x14ac:dyDescent="0.45">
      <c r="B1359" s="167"/>
      <c r="J1359" s="167"/>
      <c r="M1359" s="166"/>
      <c r="N1359" s="167"/>
      <c r="Q1359" s="166"/>
      <c r="R1359" s="167"/>
      <c r="AO1359" s="166"/>
    </row>
    <row r="1360" spans="2:41" ht="3.6" customHeight="1" outlineLevel="1" x14ac:dyDescent="0.45">
      <c r="B1360" s="167"/>
      <c r="J1360" s="167"/>
      <c r="M1360" s="166"/>
      <c r="N1360" s="173"/>
      <c r="O1360" s="172"/>
      <c r="P1360" s="172"/>
      <c r="Q1360" s="172"/>
      <c r="R1360" s="984" t="str">
        <f>ASC(許可申請_2!I146)&amp;ASC(変更_3!AL170)</f>
        <v/>
      </c>
      <c r="S1360" s="984" t="str">
        <f>ASC(許可申請_2!J146)&amp;ASC(変更_3!AM170)</f>
        <v/>
      </c>
      <c r="T1360" s="172"/>
      <c r="U1360" s="984" t="str">
        <f>ASC(許可申請_2!L146)&amp;ASC(変更_3!AO170)</f>
        <v/>
      </c>
      <c r="V1360" s="173"/>
      <c r="W1360" s="172"/>
      <c r="X1360" s="172"/>
      <c r="Y1360" s="172"/>
      <c r="Z1360" s="172"/>
      <c r="AA1360" s="171"/>
      <c r="AB1360" s="173"/>
      <c r="AC1360" s="172"/>
      <c r="AD1360" s="172"/>
      <c r="AE1360" s="172"/>
      <c r="AF1360" s="172"/>
      <c r="AG1360" s="171"/>
      <c r="AH1360" s="977"/>
      <c r="AI1360" s="980"/>
      <c r="AJ1360" s="172"/>
      <c r="AK1360" s="944"/>
      <c r="AL1360" s="173"/>
      <c r="AM1360" s="172"/>
      <c r="AN1360" s="172"/>
      <c r="AO1360" s="171"/>
    </row>
    <row r="1361" spans="2:41" ht="13.35" customHeight="1" outlineLevel="1" x14ac:dyDescent="0.45">
      <c r="B1361" s="167"/>
      <c r="J1361" s="167"/>
      <c r="M1361" s="166"/>
      <c r="N1361" s="167" t="s">
        <v>711</v>
      </c>
      <c r="R1361" s="985"/>
      <c r="S1361" s="985"/>
      <c r="T1361" s="115" t="s">
        <v>65</v>
      </c>
      <c r="U1361" s="985"/>
      <c r="V1361" s="167" t="s">
        <v>64</v>
      </c>
      <c r="AA1361" s="166"/>
      <c r="AB1361" s="167" t="s">
        <v>710</v>
      </c>
      <c r="AH1361" s="978"/>
      <c r="AI1361" s="981"/>
      <c r="AJ1361" s="115" t="s">
        <v>65</v>
      </c>
      <c r="AK1361" s="945"/>
      <c r="AL1361" s="167" t="s">
        <v>64</v>
      </c>
      <c r="AO1361" s="166"/>
    </row>
    <row r="1362" spans="2:41" ht="3.6" customHeight="1" outlineLevel="1" x14ac:dyDescent="0.45">
      <c r="B1362" s="167"/>
      <c r="J1362" s="167"/>
      <c r="M1362" s="166"/>
      <c r="N1362" s="167"/>
      <c r="R1362" s="986"/>
      <c r="S1362" s="986"/>
      <c r="T1362" s="160"/>
      <c r="U1362" s="986"/>
      <c r="V1362" s="161"/>
      <c r="W1362" s="160"/>
      <c r="X1362" s="160"/>
      <c r="Y1362" s="160"/>
      <c r="Z1362" s="160"/>
      <c r="AA1362" s="159"/>
      <c r="AB1362" s="161"/>
      <c r="AC1362" s="160"/>
      <c r="AD1362" s="160"/>
      <c r="AE1362" s="160"/>
      <c r="AF1362" s="160"/>
      <c r="AH1362" s="979"/>
      <c r="AI1362" s="982"/>
      <c r="AJ1362" s="160"/>
      <c r="AK1362" s="946"/>
      <c r="AL1362" s="161"/>
      <c r="AM1362" s="160"/>
      <c r="AN1362" s="160"/>
      <c r="AO1362" s="159"/>
    </row>
    <row r="1363" spans="2:41" ht="3.6" customHeight="1" outlineLevel="1" x14ac:dyDescent="0.45">
      <c r="B1363" s="167"/>
      <c r="J1363" s="167"/>
      <c r="M1363" s="166"/>
      <c r="N1363" s="173"/>
      <c r="O1363" s="172"/>
      <c r="P1363" s="172"/>
      <c r="Q1363" s="171"/>
      <c r="R1363" s="977"/>
      <c r="S1363" s="980"/>
      <c r="T1363" s="172"/>
      <c r="U1363" s="944"/>
      <c r="V1363" s="173"/>
      <c r="W1363" s="172"/>
      <c r="X1363" s="172"/>
      <c r="Y1363" s="172"/>
      <c r="Z1363" s="169"/>
      <c r="AA1363" s="174"/>
      <c r="AD1363" s="172"/>
      <c r="AE1363" s="172"/>
      <c r="AF1363" s="172"/>
      <c r="AG1363" s="175"/>
      <c r="AH1363" s="175"/>
      <c r="AI1363" s="175"/>
      <c r="AJ1363" s="175"/>
      <c r="AK1363" s="175"/>
      <c r="AL1363" s="172"/>
      <c r="AM1363" s="175"/>
      <c r="AN1363" s="175"/>
      <c r="AO1363" s="171"/>
    </row>
    <row r="1364" spans="2:41" ht="13.35" customHeight="1" outlineLevel="1" x14ac:dyDescent="0.45">
      <c r="B1364" s="167"/>
      <c r="J1364" s="167"/>
      <c r="M1364" s="166"/>
      <c r="N1364" s="167" t="s">
        <v>709</v>
      </c>
      <c r="Q1364" s="166"/>
      <c r="R1364" s="978"/>
      <c r="S1364" s="981"/>
      <c r="T1364" s="115" t="s">
        <v>65</v>
      </c>
      <c r="U1364" s="945"/>
      <c r="V1364" s="167" t="s">
        <v>64</v>
      </c>
      <c r="Z1364" s="169"/>
      <c r="AA1364" s="168"/>
      <c r="AG1364" s="169"/>
      <c r="AH1364" s="169"/>
      <c r="AI1364" s="169"/>
      <c r="AJ1364" s="169"/>
      <c r="AK1364" s="169"/>
      <c r="AM1364" s="169"/>
      <c r="AN1364" s="169"/>
      <c r="AO1364" s="166"/>
    </row>
    <row r="1365" spans="2:41" ht="3.6" customHeight="1" outlineLevel="1" x14ac:dyDescent="0.45">
      <c r="B1365" s="167"/>
      <c r="J1365" s="167"/>
      <c r="M1365" s="166"/>
      <c r="N1365" s="161"/>
      <c r="O1365" s="160"/>
      <c r="P1365" s="160"/>
      <c r="Q1365" s="159"/>
      <c r="R1365" s="979"/>
      <c r="S1365" s="982"/>
      <c r="T1365" s="160"/>
      <c r="U1365" s="946"/>
      <c r="V1365" s="161"/>
      <c r="W1365" s="160"/>
      <c r="X1365" s="160"/>
      <c r="Y1365" s="160"/>
      <c r="Z1365" s="163"/>
      <c r="AA1365" s="162"/>
      <c r="AB1365" s="160"/>
      <c r="AC1365" s="160"/>
      <c r="AD1365" s="160"/>
      <c r="AE1365" s="160"/>
      <c r="AF1365" s="160"/>
      <c r="AG1365" s="163"/>
      <c r="AH1365" s="163"/>
      <c r="AI1365" s="163"/>
      <c r="AJ1365" s="163"/>
      <c r="AK1365" s="163"/>
      <c r="AL1365" s="160"/>
      <c r="AM1365" s="163"/>
      <c r="AN1365" s="163"/>
      <c r="AO1365" s="159"/>
    </row>
    <row r="1366" spans="2:41" ht="3.6" customHeight="1" outlineLevel="1" x14ac:dyDescent="0.45">
      <c r="B1366" s="167"/>
      <c r="J1366" s="167"/>
      <c r="M1366" s="166"/>
      <c r="N1366" s="167"/>
      <c r="Q1366" s="166"/>
      <c r="R1366" s="922" t="str">
        <f>ASC(許可申請_2!K151)&amp;ASC(変更_3!AN174)</f>
        <v/>
      </c>
      <c r="S1366" s="923"/>
      <c r="T1366" s="923"/>
      <c r="U1366" s="924"/>
      <c r="V1366" s="911" t="str">
        <f>ASC(許可申請_2!O151)&amp;ASC(変更_3!AR174)</f>
        <v/>
      </c>
      <c r="W1366" s="913"/>
      <c r="X1366" s="911" t="str">
        <f>ASC(許可申請_2!Q151)&amp;ASC(変更_3!AT174)</f>
        <v/>
      </c>
      <c r="Y1366" s="912"/>
      <c r="Z1366" s="912"/>
      <c r="AA1366" s="913"/>
      <c r="AB1366" s="167"/>
      <c r="AO1366" s="166"/>
    </row>
    <row r="1367" spans="2:41" ht="13.35" customHeight="1" outlineLevel="1" x14ac:dyDescent="0.45">
      <c r="B1367" s="167"/>
      <c r="J1367" s="167" t="s">
        <v>750</v>
      </c>
      <c r="M1367" s="166"/>
      <c r="N1367" s="167" t="s">
        <v>707</v>
      </c>
      <c r="Q1367" s="166"/>
      <c r="R1367" s="911"/>
      <c r="S1367" s="912"/>
      <c r="T1367" s="912"/>
      <c r="U1367" s="913"/>
      <c r="V1367" s="911"/>
      <c r="W1367" s="913"/>
      <c r="X1367" s="911"/>
      <c r="Y1367" s="912"/>
      <c r="Z1367" s="912"/>
      <c r="AA1367" s="913"/>
      <c r="AB1367" s="191" t="s">
        <v>706</v>
      </c>
      <c r="AO1367" s="166"/>
    </row>
    <row r="1368" spans="2:41" ht="3.6" customHeight="1" outlineLevel="1" x14ac:dyDescent="0.45">
      <c r="B1368" s="167"/>
      <c r="J1368" s="167"/>
      <c r="M1368" s="166"/>
      <c r="N1368" s="167"/>
      <c r="Q1368" s="166"/>
      <c r="R1368" s="914"/>
      <c r="S1368" s="915"/>
      <c r="T1368" s="915"/>
      <c r="U1368" s="916"/>
      <c r="V1368" s="914"/>
      <c r="W1368" s="916"/>
      <c r="X1368" s="914"/>
      <c r="Y1368" s="915"/>
      <c r="Z1368" s="915"/>
      <c r="AA1368" s="916"/>
      <c r="AB1368" s="161"/>
      <c r="AC1368" s="160"/>
      <c r="AD1368" s="160"/>
      <c r="AE1368" s="160"/>
      <c r="AF1368" s="160"/>
      <c r="AG1368" s="160"/>
      <c r="AH1368" s="160"/>
      <c r="AI1368" s="160"/>
      <c r="AJ1368" s="160"/>
      <c r="AK1368" s="160"/>
      <c r="AL1368" s="160"/>
      <c r="AM1368" s="160"/>
      <c r="AN1368" s="160"/>
      <c r="AO1368" s="159"/>
    </row>
    <row r="1369" spans="2:41" ht="3.6" customHeight="1" outlineLevel="1" x14ac:dyDescent="0.45">
      <c r="B1369" s="167"/>
      <c r="J1369" s="167"/>
      <c r="M1369" s="166"/>
      <c r="N1369" s="173"/>
      <c r="O1369" s="172"/>
      <c r="P1369" s="172"/>
      <c r="Q1369" s="172"/>
      <c r="R1369" s="173"/>
      <c r="S1369" s="172"/>
      <c r="T1369" s="172"/>
      <c r="U1369" s="172"/>
      <c r="V1369" s="172"/>
      <c r="W1369" s="172"/>
      <c r="X1369" s="172"/>
      <c r="Y1369" s="172"/>
      <c r="Z1369" s="172"/>
      <c r="AA1369" s="171"/>
      <c r="AB1369" s="173"/>
      <c r="AI1369" s="166"/>
      <c r="AJ1369" s="173"/>
      <c r="AK1369" s="172"/>
      <c r="AL1369" s="172"/>
      <c r="AM1369" s="172"/>
      <c r="AN1369" s="172"/>
      <c r="AO1369" s="171"/>
    </row>
    <row r="1370" spans="2:41" ht="13.35" customHeight="1" outlineLevel="1" x14ac:dyDescent="0.45">
      <c r="B1370" s="167"/>
      <c r="J1370" s="167"/>
      <c r="M1370" s="166"/>
      <c r="N1370" s="167" t="s">
        <v>705</v>
      </c>
      <c r="R1370" s="167"/>
      <c r="S1370" s="917" t="str">
        <f>許可申請_2!I153&amp;変更_3!AL176</f>
        <v/>
      </c>
      <c r="T1370" s="918"/>
      <c r="V1370" s="182" t="str">
        <f>ASC(許可申請_2!K153)&amp;ASC(変更_3!AN176)</f>
        <v/>
      </c>
      <c r="W1370" s="115" t="s">
        <v>76</v>
      </c>
      <c r="X1370" s="182" t="str">
        <f>ASC(許可申請_2!M153)&amp;ASC(変更_3!AP176)</f>
        <v/>
      </c>
      <c r="Y1370" s="115" t="s">
        <v>77</v>
      </c>
      <c r="Z1370" s="182" t="str">
        <f>ASC(許可申請_2!O153)&amp;ASC(変更_3!AR176)</f>
        <v/>
      </c>
      <c r="AA1370" s="115" t="s">
        <v>78</v>
      </c>
      <c r="AB1370" s="167" t="s">
        <v>704</v>
      </c>
      <c r="AI1370" s="166"/>
      <c r="AJ1370" s="167"/>
      <c r="AK1370" s="919"/>
      <c r="AL1370" s="920"/>
      <c r="AM1370" s="920"/>
      <c r="AN1370" s="920"/>
      <c r="AO1370" s="921"/>
    </row>
    <row r="1371" spans="2:41" ht="3.6" customHeight="1" outlineLevel="1" x14ac:dyDescent="0.45">
      <c r="B1371" s="167"/>
      <c r="J1371" s="167"/>
      <c r="M1371" s="166"/>
      <c r="N1371" s="167"/>
      <c r="R1371" s="161"/>
      <c r="S1371" s="160"/>
      <c r="T1371" s="160"/>
      <c r="U1371" s="160"/>
      <c r="V1371" s="160"/>
      <c r="W1371" s="160"/>
      <c r="X1371" s="160"/>
      <c r="Y1371" s="160"/>
      <c r="Z1371" s="160"/>
      <c r="AA1371" s="159"/>
      <c r="AB1371" s="161"/>
      <c r="AC1371" s="160"/>
      <c r="AD1371" s="160"/>
      <c r="AE1371" s="160"/>
      <c r="AF1371" s="160"/>
      <c r="AG1371" s="160"/>
      <c r="AH1371" s="160"/>
      <c r="AI1371" s="159"/>
      <c r="AJ1371" s="161"/>
      <c r="AK1371" s="160"/>
      <c r="AL1371" s="160"/>
      <c r="AM1371" s="160"/>
      <c r="AN1371" s="160"/>
      <c r="AO1371" s="159"/>
    </row>
    <row r="1372" spans="2:41" ht="3.6" customHeight="1" outlineLevel="1" x14ac:dyDescent="0.45">
      <c r="B1372" s="167"/>
      <c r="J1372" s="167"/>
      <c r="M1372" s="166"/>
      <c r="N1372" s="173"/>
      <c r="O1372" s="172"/>
      <c r="P1372" s="172"/>
      <c r="Q1372" s="171"/>
      <c r="R1372" s="922" t="str">
        <f>IF(OR(許可申請_2!T150="☑",変更_3!AW173="☑"),"研修中","")</f>
        <v/>
      </c>
      <c r="S1372" s="923"/>
      <c r="T1372" s="923"/>
      <c r="U1372" s="923"/>
      <c r="V1372" s="923"/>
      <c r="W1372" s="923"/>
      <c r="X1372" s="923"/>
      <c r="Y1372" s="923"/>
      <c r="Z1372" s="923"/>
      <c r="AA1372" s="923"/>
      <c r="AB1372" s="923"/>
      <c r="AC1372" s="923"/>
      <c r="AD1372" s="923"/>
      <c r="AE1372" s="923"/>
      <c r="AF1372" s="923"/>
      <c r="AG1372" s="923"/>
      <c r="AH1372" s="923"/>
      <c r="AI1372" s="923"/>
      <c r="AJ1372" s="923"/>
      <c r="AK1372" s="923"/>
      <c r="AL1372" s="923"/>
      <c r="AM1372" s="923"/>
      <c r="AN1372" s="923"/>
      <c r="AO1372" s="924"/>
    </row>
    <row r="1373" spans="2:41" ht="13.35" customHeight="1" outlineLevel="1" x14ac:dyDescent="0.45">
      <c r="B1373" s="167"/>
      <c r="J1373" s="167"/>
      <c r="M1373" s="166"/>
      <c r="N1373" s="167" t="s">
        <v>703</v>
      </c>
      <c r="Q1373" s="166"/>
      <c r="R1373" s="911"/>
      <c r="S1373" s="912"/>
      <c r="T1373" s="912"/>
      <c r="U1373" s="912"/>
      <c r="V1373" s="912"/>
      <c r="W1373" s="912"/>
      <c r="X1373" s="912"/>
      <c r="Y1373" s="912"/>
      <c r="Z1373" s="912"/>
      <c r="AA1373" s="912"/>
      <c r="AB1373" s="912"/>
      <c r="AC1373" s="912"/>
      <c r="AD1373" s="912"/>
      <c r="AE1373" s="912"/>
      <c r="AF1373" s="912"/>
      <c r="AG1373" s="912"/>
      <c r="AH1373" s="912"/>
      <c r="AI1373" s="912"/>
      <c r="AJ1373" s="912"/>
      <c r="AK1373" s="912"/>
      <c r="AL1373" s="912"/>
      <c r="AM1373" s="912"/>
      <c r="AN1373" s="912"/>
      <c r="AO1373" s="913"/>
    </row>
    <row r="1374" spans="2:41" ht="3.6" customHeight="1" outlineLevel="1" x14ac:dyDescent="0.45">
      <c r="B1374" s="167"/>
      <c r="J1374" s="167"/>
      <c r="M1374" s="166"/>
      <c r="N1374" s="161"/>
      <c r="O1374" s="160"/>
      <c r="P1374" s="160"/>
      <c r="Q1374" s="159"/>
      <c r="R1374" s="914"/>
      <c r="S1374" s="915"/>
      <c r="T1374" s="915"/>
      <c r="U1374" s="915"/>
      <c r="V1374" s="915"/>
      <c r="W1374" s="915"/>
      <c r="X1374" s="915"/>
      <c r="Y1374" s="915"/>
      <c r="Z1374" s="915"/>
      <c r="AA1374" s="915"/>
      <c r="AB1374" s="915"/>
      <c r="AC1374" s="915"/>
      <c r="AD1374" s="915"/>
      <c r="AE1374" s="915"/>
      <c r="AF1374" s="915"/>
      <c r="AG1374" s="915"/>
      <c r="AH1374" s="915"/>
      <c r="AI1374" s="915"/>
      <c r="AJ1374" s="915"/>
      <c r="AK1374" s="915"/>
      <c r="AL1374" s="915"/>
      <c r="AM1374" s="915"/>
      <c r="AN1374" s="915"/>
      <c r="AO1374" s="916"/>
    </row>
    <row r="1375" spans="2:41" ht="3.6" customHeight="1" outlineLevel="1" x14ac:dyDescent="0.45">
      <c r="B1375" s="167"/>
      <c r="J1375" s="167"/>
      <c r="M1375" s="166"/>
      <c r="N1375" s="173"/>
      <c r="O1375" s="172"/>
      <c r="P1375" s="172"/>
      <c r="Q1375" s="171"/>
      <c r="R1375" s="167"/>
      <c r="W1375" s="166"/>
      <c r="X1375" s="167"/>
      <c r="AB1375" s="166"/>
      <c r="AC1375" s="925"/>
      <c r="AD1375" s="926"/>
      <c r="AE1375" s="926"/>
      <c r="AF1375" s="926"/>
      <c r="AG1375" s="926"/>
      <c r="AH1375" s="926"/>
      <c r="AI1375" s="926"/>
      <c r="AJ1375" s="926"/>
      <c r="AK1375" s="926"/>
      <c r="AL1375" s="926"/>
      <c r="AM1375" s="926"/>
      <c r="AN1375" s="926"/>
      <c r="AO1375" s="927"/>
    </row>
    <row r="1376" spans="2:41" ht="13.35" customHeight="1" outlineLevel="1" x14ac:dyDescent="0.45">
      <c r="B1376" s="167"/>
      <c r="J1376" s="167"/>
      <c r="M1376" s="166"/>
      <c r="N1376" s="167" t="s">
        <v>702</v>
      </c>
      <c r="Q1376" s="166"/>
      <c r="R1376" s="167"/>
      <c r="S1376" s="189" t="s">
        <v>651</v>
      </c>
      <c r="T1376" s="115" t="s">
        <v>105</v>
      </c>
      <c r="W1376" s="166"/>
      <c r="X1376" s="167" t="s">
        <v>701</v>
      </c>
      <c r="AB1376" s="166"/>
      <c r="AC1376" s="928"/>
      <c r="AD1376" s="929"/>
      <c r="AE1376" s="929"/>
      <c r="AF1376" s="929"/>
      <c r="AG1376" s="929"/>
      <c r="AH1376" s="929"/>
      <c r="AI1376" s="929"/>
      <c r="AJ1376" s="929"/>
      <c r="AK1376" s="929"/>
      <c r="AL1376" s="929"/>
      <c r="AM1376" s="929"/>
      <c r="AN1376" s="929"/>
      <c r="AO1376" s="930"/>
    </row>
    <row r="1377" spans="2:41" ht="3.6" customHeight="1" outlineLevel="1" x14ac:dyDescent="0.45">
      <c r="B1377" s="167"/>
      <c r="J1377" s="167"/>
      <c r="M1377" s="166"/>
      <c r="N1377" s="161"/>
      <c r="O1377" s="160"/>
      <c r="P1377" s="160"/>
      <c r="Q1377" s="159"/>
      <c r="R1377" s="161"/>
      <c r="S1377" s="160"/>
      <c r="T1377" s="160"/>
      <c r="U1377" s="160"/>
      <c r="V1377" s="160"/>
      <c r="W1377" s="159"/>
      <c r="X1377" s="161"/>
      <c r="Y1377" s="160"/>
      <c r="Z1377" s="160"/>
      <c r="AA1377" s="160"/>
      <c r="AB1377" s="159"/>
      <c r="AC1377" s="931"/>
      <c r="AD1377" s="932"/>
      <c r="AE1377" s="932"/>
      <c r="AF1377" s="932"/>
      <c r="AG1377" s="932"/>
      <c r="AH1377" s="932"/>
      <c r="AI1377" s="932"/>
      <c r="AJ1377" s="932"/>
      <c r="AK1377" s="932"/>
      <c r="AL1377" s="932"/>
      <c r="AM1377" s="932"/>
      <c r="AN1377" s="932"/>
      <c r="AO1377" s="933"/>
    </row>
    <row r="1378" spans="2:41" ht="3.6" customHeight="1" outlineLevel="1" x14ac:dyDescent="0.45">
      <c r="B1378" s="167"/>
      <c r="J1378" s="167"/>
      <c r="M1378" s="166"/>
      <c r="N1378" s="173"/>
      <c r="O1378" s="172"/>
      <c r="P1378" s="172"/>
      <c r="Q1378" s="171"/>
      <c r="R1378" s="173"/>
      <c r="S1378" s="172"/>
      <c r="T1378" s="172"/>
      <c r="U1378" s="172"/>
      <c r="V1378" s="172"/>
      <c r="W1378" s="172"/>
      <c r="X1378" s="172"/>
      <c r="Y1378" s="172"/>
      <c r="Z1378" s="172"/>
      <c r="AA1378" s="171"/>
      <c r="AB1378" s="173"/>
      <c r="AC1378" s="172"/>
      <c r="AD1378" s="172"/>
      <c r="AE1378" s="171"/>
      <c r="AF1378" s="173"/>
      <c r="AG1378" s="172"/>
      <c r="AH1378" s="172"/>
      <c r="AI1378" s="172"/>
      <c r="AJ1378" s="172"/>
      <c r="AK1378" s="172"/>
      <c r="AL1378" s="172"/>
      <c r="AM1378" s="172"/>
      <c r="AN1378" s="172"/>
      <c r="AO1378" s="171"/>
    </row>
    <row r="1379" spans="2:41" ht="13.35" customHeight="1" outlineLevel="1" x14ac:dyDescent="0.45">
      <c r="B1379" s="167"/>
      <c r="J1379" s="167"/>
      <c r="M1379" s="166"/>
      <c r="N1379" s="167" t="s">
        <v>700</v>
      </c>
      <c r="Q1379" s="166"/>
      <c r="R1379" s="167"/>
      <c r="S1379" s="919"/>
      <c r="T1379" s="921"/>
      <c r="V1379" s="190"/>
      <c r="W1379" s="115" t="s">
        <v>76</v>
      </c>
      <c r="X1379" s="190"/>
      <c r="Y1379" s="115" t="s">
        <v>77</v>
      </c>
      <c r="Z1379" s="190"/>
      <c r="AA1379" s="115" t="s">
        <v>78</v>
      </c>
      <c r="AB1379" s="167" t="s">
        <v>699</v>
      </c>
      <c r="AE1379" s="166"/>
      <c r="AF1379" s="167"/>
      <c r="AG1379" s="919"/>
      <c r="AH1379" s="921"/>
      <c r="AJ1379" s="190"/>
      <c r="AK1379" s="115" t="s">
        <v>76</v>
      </c>
      <c r="AL1379" s="190"/>
      <c r="AM1379" s="115" t="s">
        <v>77</v>
      </c>
      <c r="AN1379" s="190"/>
      <c r="AO1379" s="166" t="s">
        <v>78</v>
      </c>
    </row>
    <row r="1380" spans="2:41" ht="3.6" customHeight="1" outlineLevel="1" x14ac:dyDescent="0.45">
      <c r="B1380" s="167"/>
      <c r="J1380" s="167"/>
      <c r="M1380" s="166"/>
      <c r="N1380" s="161"/>
      <c r="O1380" s="160"/>
      <c r="P1380" s="160"/>
      <c r="Q1380" s="159"/>
      <c r="R1380" s="161"/>
      <c r="S1380" s="160"/>
      <c r="T1380" s="160"/>
      <c r="U1380" s="160"/>
      <c r="V1380" s="160"/>
      <c r="W1380" s="160"/>
      <c r="X1380" s="160"/>
      <c r="Y1380" s="160"/>
      <c r="Z1380" s="160"/>
      <c r="AA1380" s="159"/>
      <c r="AB1380" s="161"/>
      <c r="AC1380" s="160"/>
      <c r="AD1380" s="160"/>
      <c r="AE1380" s="159"/>
      <c r="AF1380" s="161"/>
      <c r="AG1380" s="160"/>
      <c r="AH1380" s="160"/>
      <c r="AI1380" s="160"/>
      <c r="AJ1380" s="160"/>
      <c r="AK1380" s="160"/>
      <c r="AL1380" s="160"/>
      <c r="AM1380" s="160"/>
      <c r="AN1380" s="160"/>
      <c r="AO1380" s="159"/>
    </row>
    <row r="1381" spans="2:41" ht="3.6" customHeight="1" outlineLevel="1" x14ac:dyDescent="0.45">
      <c r="B1381" s="167"/>
      <c r="J1381" s="167"/>
      <c r="M1381" s="166"/>
      <c r="N1381" s="173"/>
      <c r="O1381" s="172"/>
      <c r="P1381" s="172"/>
      <c r="Q1381" s="171"/>
      <c r="R1381" s="925"/>
      <c r="S1381" s="926"/>
      <c r="T1381" s="926"/>
      <c r="U1381" s="926"/>
      <c r="V1381" s="926"/>
      <c r="W1381" s="926"/>
      <c r="X1381" s="926"/>
      <c r="Y1381" s="926"/>
      <c r="Z1381" s="926"/>
      <c r="AA1381" s="926"/>
      <c r="AB1381" s="926"/>
      <c r="AC1381" s="926"/>
      <c r="AD1381" s="926"/>
      <c r="AE1381" s="926"/>
      <c r="AF1381" s="926"/>
      <c r="AG1381" s="926"/>
      <c r="AH1381" s="926"/>
      <c r="AI1381" s="926"/>
      <c r="AJ1381" s="926"/>
      <c r="AK1381" s="926"/>
      <c r="AL1381" s="926"/>
      <c r="AM1381" s="926"/>
      <c r="AN1381" s="926"/>
      <c r="AO1381" s="927"/>
    </row>
    <row r="1382" spans="2:41" ht="13.35" customHeight="1" outlineLevel="1" x14ac:dyDescent="0.45">
      <c r="B1382" s="167"/>
      <c r="J1382" s="167"/>
      <c r="M1382" s="166"/>
      <c r="N1382" s="167" t="s">
        <v>698</v>
      </c>
      <c r="Q1382" s="166"/>
      <c r="R1382" s="928"/>
      <c r="S1382" s="929"/>
      <c r="T1382" s="929"/>
      <c r="U1382" s="929"/>
      <c r="V1382" s="929"/>
      <c r="W1382" s="929"/>
      <c r="X1382" s="929"/>
      <c r="Y1382" s="929"/>
      <c r="Z1382" s="929"/>
      <c r="AA1382" s="929"/>
      <c r="AB1382" s="929"/>
      <c r="AC1382" s="929"/>
      <c r="AD1382" s="929"/>
      <c r="AE1382" s="929"/>
      <c r="AF1382" s="929"/>
      <c r="AG1382" s="929"/>
      <c r="AH1382" s="929"/>
      <c r="AI1382" s="929"/>
      <c r="AJ1382" s="929"/>
      <c r="AK1382" s="929"/>
      <c r="AL1382" s="929"/>
      <c r="AM1382" s="929"/>
      <c r="AN1382" s="929"/>
      <c r="AO1382" s="930"/>
    </row>
    <row r="1383" spans="2:41" ht="3.6" customHeight="1" outlineLevel="1" x14ac:dyDescent="0.45">
      <c r="B1383" s="167"/>
      <c r="J1383" s="167"/>
      <c r="M1383" s="166"/>
      <c r="N1383" s="167"/>
      <c r="Q1383" s="166"/>
      <c r="R1383" s="931"/>
      <c r="S1383" s="932"/>
      <c r="T1383" s="932"/>
      <c r="U1383" s="932"/>
      <c r="V1383" s="932"/>
      <c r="W1383" s="932"/>
      <c r="X1383" s="932"/>
      <c r="Y1383" s="932"/>
      <c r="Z1383" s="932"/>
      <c r="AA1383" s="932"/>
      <c r="AB1383" s="932"/>
      <c r="AC1383" s="932"/>
      <c r="AD1383" s="932"/>
      <c r="AE1383" s="932"/>
      <c r="AF1383" s="932"/>
      <c r="AG1383" s="932"/>
      <c r="AH1383" s="932"/>
      <c r="AI1383" s="932"/>
      <c r="AJ1383" s="932"/>
      <c r="AK1383" s="932"/>
      <c r="AL1383" s="932"/>
      <c r="AM1383" s="932"/>
      <c r="AN1383" s="932"/>
      <c r="AO1383" s="933"/>
    </row>
    <row r="1384" spans="2:41" ht="3.6" customHeight="1" outlineLevel="1" x14ac:dyDescent="0.45">
      <c r="B1384" s="167"/>
      <c r="J1384" s="167"/>
      <c r="N1384" s="173"/>
      <c r="O1384" s="172"/>
      <c r="P1384" s="172"/>
      <c r="Q1384" s="171"/>
      <c r="R1384" s="172"/>
      <c r="S1384" s="172"/>
      <c r="T1384" s="172"/>
      <c r="U1384" s="172"/>
      <c r="X1384" s="175"/>
      <c r="Y1384" s="176"/>
      <c r="Z1384" s="175"/>
      <c r="AA1384" s="175"/>
      <c r="AB1384" s="175"/>
      <c r="AC1384" s="175"/>
      <c r="AD1384" s="176"/>
      <c r="AE1384" s="175"/>
      <c r="AF1384" s="172"/>
      <c r="AG1384" s="172"/>
      <c r="AH1384" s="947"/>
      <c r="AI1384" s="948"/>
      <c r="AJ1384" s="948"/>
      <c r="AK1384" s="948"/>
      <c r="AL1384" s="948"/>
      <c r="AM1384" s="948"/>
      <c r="AN1384" s="948"/>
      <c r="AO1384" s="949"/>
    </row>
    <row r="1385" spans="2:41" ht="13.35" customHeight="1" outlineLevel="1" x14ac:dyDescent="0.45">
      <c r="B1385" s="167"/>
      <c r="J1385" s="167"/>
      <c r="N1385" s="167" t="s">
        <v>697</v>
      </c>
      <c r="Q1385" s="166"/>
      <c r="R1385" s="115" t="s">
        <v>696</v>
      </c>
      <c r="X1385" s="169"/>
      <c r="Y1385" s="170"/>
      <c r="Z1385" s="189" t="s">
        <v>651</v>
      </c>
      <c r="AA1385" s="115" t="s">
        <v>695</v>
      </c>
      <c r="AB1385" s="169"/>
      <c r="AC1385" s="169"/>
      <c r="AD1385" s="170" t="s">
        <v>694</v>
      </c>
      <c r="AE1385" s="169"/>
      <c r="AH1385" s="950"/>
      <c r="AI1385" s="951"/>
      <c r="AJ1385" s="951"/>
      <c r="AK1385" s="951"/>
      <c r="AL1385" s="951"/>
      <c r="AM1385" s="951"/>
      <c r="AN1385" s="951"/>
      <c r="AO1385" s="952"/>
    </row>
    <row r="1386" spans="2:41" ht="3.6" customHeight="1" outlineLevel="1" x14ac:dyDescent="0.45">
      <c r="B1386" s="167"/>
      <c r="J1386" s="167"/>
      <c r="N1386" s="167"/>
      <c r="Q1386" s="166"/>
      <c r="R1386" s="160"/>
      <c r="S1386" s="160"/>
      <c r="T1386" s="160"/>
      <c r="U1386" s="160"/>
      <c r="X1386" s="163"/>
      <c r="Y1386" s="164"/>
      <c r="Z1386" s="163"/>
      <c r="AA1386" s="163"/>
      <c r="AB1386" s="163"/>
      <c r="AC1386" s="163"/>
      <c r="AD1386" s="164"/>
      <c r="AE1386" s="163"/>
      <c r="AF1386" s="160"/>
      <c r="AG1386" s="160"/>
      <c r="AH1386" s="953"/>
      <c r="AI1386" s="954"/>
      <c r="AJ1386" s="954"/>
      <c r="AK1386" s="954"/>
      <c r="AL1386" s="954"/>
      <c r="AM1386" s="954"/>
      <c r="AN1386" s="954"/>
      <c r="AO1386" s="955"/>
    </row>
    <row r="1387" spans="2:41" ht="3.6" customHeight="1" outlineLevel="1" x14ac:dyDescent="0.45">
      <c r="B1387" s="167"/>
      <c r="J1387" s="167"/>
      <c r="N1387" s="167"/>
      <c r="Q1387" s="166"/>
      <c r="R1387" s="172"/>
      <c r="S1387" s="172"/>
      <c r="T1387" s="172"/>
      <c r="U1387" s="172"/>
      <c r="V1387" s="944"/>
      <c r="W1387" s="956"/>
      <c r="X1387" s="956"/>
      <c r="Y1387" s="956"/>
      <c r="Z1387" s="956"/>
      <c r="AA1387" s="956"/>
      <c r="AB1387" s="956"/>
      <c r="AC1387" s="956"/>
      <c r="AD1387" s="956"/>
      <c r="AE1387" s="956"/>
      <c r="AF1387" s="956"/>
      <c r="AG1387" s="956"/>
      <c r="AH1387" s="956"/>
      <c r="AI1387" s="956"/>
      <c r="AJ1387" s="956"/>
      <c r="AK1387" s="956"/>
      <c r="AL1387" s="956"/>
      <c r="AM1387" s="956"/>
      <c r="AN1387" s="956"/>
      <c r="AO1387" s="957"/>
    </row>
    <row r="1388" spans="2:41" ht="13.35" customHeight="1" outlineLevel="1" x14ac:dyDescent="0.45">
      <c r="B1388" s="167"/>
      <c r="J1388" s="167"/>
      <c r="N1388" s="167" t="s">
        <v>693</v>
      </c>
      <c r="Q1388" s="166"/>
      <c r="R1388" s="115" t="s">
        <v>692</v>
      </c>
      <c r="V1388" s="945"/>
      <c r="W1388" s="958"/>
      <c r="X1388" s="958"/>
      <c r="Y1388" s="958"/>
      <c r="Z1388" s="958"/>
      <c r="AA1388" s="958"/>
      <c r="AB1388" s="958"/>
      <c r="AC1388" s="958"/>
      <c r="AD1388" s="958"/>
      <c r="AE1388" s="958"/>
      <c r="AF1388" s="958"/>
      <c r="AG1388" s="958"/>
      <c r="AH1388" s="958"/>
      <c r="AI1388" s="958"/>
      <c r="AJ1388" s="958"/>
      <c r="AK1388" s="958"/>
      <c r="AL1388" s="958"/>
      <c r="AM1388" s="958"/>
      <c r="AN1388" s="958"/>
      <c r="AO1388" s="959"/>
    </row>
    <row r="1389" spans="2:41" ht="3.6" customHeight="1" outlineLevel="1" x14ac:dyDescent="0.45">
      <c r="B1389" s="167"/>
      <c r="J1389" s="167"/>
      <c r="N1389" s="167"/>
      <c r="Q1389" s="166"/>
      <c r="V1389" s="946"/>
      <c r="W1389" s="960"/>
      <c r="X1389" s="960"/>
      <c r="Y1389" s="960"/>
      <c r="Z1389" s="960"/>
      <c r="AA1389" s="960"/>
      <c r="AB1389" s="960"/>
      <c r="AC1389" s="960"/>
      <c r="AD1389" s="960"/>
      <c r="AE1389" s="960"/>
      <c r="AF1389" s="960"/>
      <c r="AG1389" s="960"/>
      <c r="AH1389" s="960"/>
      <c r="AI1389" s="960"/>
      <c r="AJ1389" s="960"/>
      <c r="AK1389" s="960"/>
      <c r="AL1389" s="960"/>
      <c r="AM1389" s="960"/>
      <c r="AN1389" s="960"/>
      <c r="AO1389" s="961"/>
    </row>
    <row r="1390" spans="2:41" ht="3.6" customHeight="1" outlineLevel="1" x14ac:dyDescent="0.45">
      <c r="B1390" s="167"/>
      <c r="J1390" s="167"/>
      <c r="N1390" s="167"/>
      <c r="R1390" s="173"/>
      <c r="S1390" s="172"/>
      <c r="T1390" s="172"/>
      <c r="U1390" s="171"/>
      <c r="X1390" s="166"/>
      <c r="Y1390" s="925"/>
      <c r="Z1390" s="926"/>
      <c r="AA1390" s="927"/>
      <c r="AB1390" s="171"/>
      <c r="AC1390" s="925"/>
      <c r="AD1390" s="926"/>
      <c r="AE1390" s="927"/>
      <c r="AF1390" s="167"/>
      <c r="AH1390" s="166"/>
      <c r="AI1390" s="925"/>
      <c r="AJ1390" s="926"/>
      <c r="AK1390" s="926"/>
      <c r="AL1390" s="926"/>
      <c r="AM1390" s="926"/>
      <c r="AN1390" s="926"/>
      <c r="AO1390" s="927"/>
    </row>
    <row r="1391" spans="2:41" ht="13.35" customHeight="1" outlineLevel="1" x14ac:dyDescent="0.45">
      <c r="B1391" s="167"/>
      <c r="J1391" s="167"/>
      <c r="N1391" s="167"/>
      <c r="R1391" s="167"/>
      <c r="U1391" s="166"/>
      <c r="V1391" s="115" t="s">
        <v>612</v>
      </c>
      <c r="X1391" s="166"/>
      <c r="Y1391" s="928"/>
      <c r="Z1391" s="929"/>
      <c r="AA1391" s="930"/>
      <c r="AB1391" s="555" t="s">
        <v>611</v>
      </c>
      <c r="AC1391" s="928"/>
      <c r="AD1391" s="929"/>
      <c r="AE1391" s="930"/>
      <c r="AF1391" s="167" t="s">
        <v>610</v>
      </c>
      <c r="AH1391" s="166"/>
      <c r="AI1391" s="928"/>
      <c r="AJ1391" s="929"/>
      <c r="AK1391" s="929"/>
      <c r="AL1391" s="929"/>
      <c r="AM1391" s="929"/>
      <c r="AN1391" s="929"/>
      <c r="AO1391" s="930"/>
    </row>
    <row r="1392" spans="2:41" ht="3.6" customHeight="1" outlineLevel="1" x14ac:dyDescent="0.45">
      <c r="B1392" s="167"/>
      <c r="J1392" s="167"/>
      <c r="N1392" s="167"/>
      <c r="R1392" s="167"/>
      <c r="U1392" s="166"/>
      <c r="V1392" s="160"/>
      <c r="W1392" s="160"/>
      <c r="X1392" s="159"/>
      <c r="Y1392" s="931"/>
      <c r="Z1392" s="932"/>
      <c r="AA1392" s="933"/>
      <c r="AB1392" s="159"/>
      <c r="AC1392" s="931"/>
      <c r="AD1392" s="932"/>
      <c r="AE1392" s="933"/>
      <c r="AF1392" s="161"/>
      <c r="AG1392" s="160"/>
      <c r="AH1392" s="159"/>
      <c r="AI1392" s="931"/>
      <c r="AJ1392" s="932"/>
      <c r="AK1392" s="932"/>
      <c r="AL1392" s="932"/>
      <c r="AM1392" s="932"/>
      <c r="AN1392" s="932"/>
      <c r="AO1392" s="933"/>
    </row>
    <row r="1393" spans="2:41" ht="3.6" customHeight="1" outlineLevel="1" x14ac:dyDescent="0.45">
      <c r="B1393" s="167"/>
      <c r="J1393" s="167"/>
      <c r="N1393" s="167"/>
      <c r="R1393" s="167"/>
      <c r="U1393" s="166"/>
      <c r="V1393" s="172"/>
      <c r="W1393" s="172"/>
      <c r="X1393" s="171"/>
      <c r="Y1393" s="925"/>
      <c r="Z1393" s="926"/>
      <c r="AA1393" s="926"/>
      <c r="AB1393" s="926"/>
      <c r="AC1393" s="926"/>
      <c r="AD1393" s="926"/>
      <c r="AE1393" s="927"/>
      <c r="AF1393" s="173"/>
      <c r="AG1393" s="172"/>
      <c r="AH1393" s="171"/>
      <c r="AI1393" s="925"/>
      <c r="AJ1393" s="926"/>
      <c r="AK1393" s="926"/>
      <c r="AL1393" s="926"/>
      <c r="AM1393" s="926"/>
      <c r="AN1393" s="926"/>
      <c r="AO1393" s="927"/>
    </row>
    <row r="1394" spans="2:41" ht="13.35" customHeight="1" outlineLevel="1" x14ac:dyDescent="0.45">
      <c r="B1394" s="167"/>
      <c r="J1394" s="167"/>
      <c r="N1394" s="167"/>
      <c r="R1394" s="167" t="s">
        <v>691</v>
      </c>
      <c r="U1394" s="166"/>
      <c r="V1394" s="115" t="s">
        <v>609</v>
      </c>
      <c r="X1394" s="166"/>
      <c r="Y1394" s="928"/>
      <c r="Z1394" s="929"/>
      <c r="AA1394" s="929"/>
      <c r="AB1394" s="929"/>
      <c r="AC1394" s="929"/>
      <c r="AD1394" s="929"/>
      <c r="AE1394" s="930"/>
      <c r="AF1394" s="167" t="s">
        <v>8536</v>
      </c>
      <c r="AH1394" s="166"/>
      <c r="AI1394" s="928"/>
      <c r="AJ1394" s="929"/>
      <c r="AK1394" s="929"/>
      <c r="AL1394" s="929"/>
      <c r="AM1394" s="929"/>
      <c r="AN1394" s="929"/>
      <c r="AO1394" s="930"/>
    </row>
    <row r="1395" spans="2:41" ht="3.6" customHeight="1" outlineLevel="1" x14ac:dyDescent="0.45">
      <c r="B1395" s="167"/>
      <c r="J1395" s="167"/>
      <c r="N1395" s="167"/>
      <c r="R1395" s="167"/>
      <c r="U1395" s="166"/>
      <c r="V1395" s="160"/>
      <c r="W1395" s="160"/>
      <c r="X1395" s="159"/>
      <c r="Y1395" s="931"/>
      <c r="Z1395" s="932"/>
      <c r="AA1395" s="932"/>
      <c r="AB1395" s="932"/>
      <c r="AC1395" s="932"/>
      <c r="AD1395" s="932"/>
      <c r="AE1395" s="933"/>
      <c r="AF1395" s="161"/>
      <c r="AG1395" s="160"/>
      <c r="AH1395" s="159"/>
      <c r="AI1395" s="931"/>
      <c r="AJ1395" s="932"/>
      <c r="AK1395" s="932"/>
      <c r="AL1395" s="932"/>
      <c r="AM1395" s="932"/>
      <c r="AN1395" s="932"/>
      <c r="AO1395" s="933"/>
    </row>
    <row r="1396" spans="2:41" ht="3.6" customHeight="1" outlineLevel="1" x14ac:dyDescent="0.45">
      <c r="B1396" s="167"/>
      <c r="J1396" s="167"/>
      <c r="N1396" s="167"/>
      <c r="R1396" s="167"/>
      <c r="U1396" s="166"/>
      <c r="V1396" s="172"/>
      <c r="W1396" s="172"/>
      <c r="X1396" s="171"/>
      <c r="Y1396" s="925"/>
      <c r="Z1396" s="926"/>
      <c r="AA1396" s="926"/>
      <c r="AB1396" s="926"/>
      <c r="AC1396" s="926"/>
      <c r="AD1396" s="926"/>
      <c r="AE1396" s="927"/>
      <c r="AF1396" s="173"/>
      <c r="AG1396" s="172"/>
      <c r="AH1396" s="171"/>
      <c r="AI1396" s="925"/>
      <c r="AJ1396" s="926"/>
      <c r="AK1396" s="926"/>
      <c r="AL1396" s="926"/>
      <c r="AM1396" s="926"/>
      <c r="AN1396" s="926"/>
      <c r="AO1396" s="927"/>
    </row>
    <row r="1397" spans="2:41" ht="13.35" customHeight="1" outlineLevel="1" x14ac:dyDescent="0.45">
      <c r="B1397" s="167"/>
      <c r="J1397" s="167"/>
      <c r="N1397" s="167"/>
      <c r="R1397" s="167"/>
      <c r="U1397" s="166"/>
      <c r="V1397" s="115" t="s">
        <v>608</v>
      </c>
      <c r="X1397" s="166"/>
      <c r="Y1397" s="928"/>
      <c r="Z1397" s="929"/>
      <c r="AA1397" s="929"/>
      <c r="AB1397" s="929"/>
      <c r="AC1397" s="929"/>
      <c r="AD1397" s="929"/>
      <c r="AE1397" s="930"/>
      <c r="AF1397" s="167" t="s">
        <v>607</v>
      </c>
      <c r="AH1397" s="166"/>
      <c r="AI1397" s="928"/>
      <c r="AJ1397" s="929"/>
      <c r="AK1397" s="929"/>
      <c r="AL1397" s="929"/>
      <c r="AM1397" s="929"/>
      <c r="AN1397" s="929"/>
      <c r="AO1397" s="930"/>
    </row>
    <row r="1398" spans="2:41" ht="3.6" customHeight="1" outlineLevel="1" x14ac:dyDescent="0.45">
      <c r="B1398" s="167"/>
      <c r="J1398" s="161"/>
      <c r="K1398" s="160"/>
      <c r="L1398" s="160"/>
      <c r="M1398" s="160"/>
      <c r="N1398" s="161"/>
      <c r="O1398" s="160"/>
      <c r="P1398" s="160"/>
      <c r="Q1398" s="160"/>
      <c r="R1398" s="161"/>
      <c r="S1398" s="160"/>
      <c r="T1398" s="160"/>
      <c r="U1398" s="159"/>
      <c r="V1398" s="160"/>
      <c r="W1398" s="160"/>
      <c r="X1398" s="159"/>
      <c r="Y1398" s="931"/>
      <c r="Z1398" s="932"/>
      <c r="AA1398" s="932"/>
      <c r="AB1398" s="932"/>
      <c r="AC1398" s="932"/>
      <c r="AD1398" s="932"/>
      <c r="AE1398" s="933"/>
      <c r="AF1398" s="161"/>
      <c r="AG1398" s="160"/>
      <c r="AH1398" s="159"/>
      <c r="AI1398" s="931"/>
      <c r="AJ1398" s="932"/>
      <c r="AK1398" s="932"/>
      <c r="AL1398" s="932"/>
      <c r="AM1398" s="932"/>
      <c r="AN1398" s="932"/>
      <c r="AO1398" s="933"/>
    </row>
    <row r="1399" spans="2:41" ht="3.6" customHeight="1" outlineLevel="1" x14ac:dyDescent="0.45">
      <c r="B1399" s="167"/>
      <c r="J1399" s="173"/>
      <c r="K1399" s="172"/>
      <c r="L1399" s="172"/>
      <c r="M1399" s="171"/>
      <c r="N1399" s="173"/>
      <c r="O1399" s="172"/>
      <c r="P1399" s="172"/>
      <c r="Q1399" s="171"/>
      <c r="R1399" s="173"/>
      <c r="S1399" s="172"/>
      <c r="T1399" s="172"/>
      <c r="U1399" s="172"/>
      <c r="V1399" s="172"/>
      <c r="W1399" s="172"/>
      <c r="X1399" s="172"/>
      <c r="Y1399" s="172"/>
      <c r="Z1399" s="172"/>
      <c r="AA1399" s="171"/>
      <c r="AB1399" s="173"/>
      <c r="AC1399" s="172"/>
      <c r="AD1399" s="172"/>
      <c r="AE1399" s="171"/>
      <c r="AF1399" s="172"/>
      <c r="AG1399" s="172"/>
      <c r="AH1399" s="172"/>
      <c r="AI1399" s="172"/>
      <c r="AJ1399" s="172"/>
      <c r="AK1399" s="172"/>
      <c r="AL1399" s="172"/>
      <c r="AM1399" s="172"/>
      <c r="AN1399" s="172"/>
      <c r="AO1399" s="171"/>
    </row>
    <row r="1400" spans="2:41" ht="13.35" customHeight="1" outlineLevel="1" x14ac:dyDescent="0.45">
      <c r="B1400" s="167"/>
      <c r="J1400" s="167"/>
      <c r="M1400" s="166"/>
      <c r="N1400" s="167" t="s">
        <v>717</v>
      </c>
      <c r="Q1400" s="166"/>
      <c r="R1400" s="167"/>
      <c r="S1400" s="917" t="str">
        <f>IF(変更_3!J180&lt;&gt;"",コードマスタ!C4,"")</f>
        <v/>
      </c>
      <c r="T1400" s="943"/>
      <c r="U1400" s="943"/>
      <c r="V1400" s="943"/>
      <c r="W1400" s="943"/>
      <c r="X1400" s="943"/>
      <c r="Y1400" s="943"/>
      <c r="Z1400" s="943"/>
      <c r="AA1400" s="918"/>
      <c r="AB1400" s="167" t="s">
        <v>615</v>
      </c>
      <c r="AE1400" s="166"/>
      <c r="AF1400" s="167"/>
      <c r="AG1400" s="917" t="str">
        <f>IF(変更_3!J188="☑",コードマスタ!D3,IF(OR(変更_3!O188="☑",変更_3!U188="☑"),コードマスタ!D4,""))</f>
        <v/>
      </c>
      <c r="AH1400" s="943"/>
      <c r="AI1400" s="943"/>
      <c r="AJ1400" s="943"/>
      <c r="AK1400" s="943"/>
      <c r="AL1400" s="943"/>
      <c r="AM1400" s="943"/>
      <c r="AN1400" s="943"/>
      <c r="AO1400" s="918"/>
    </row>
    <row r="1401" spans="2:41" ht="3.6" customHeight="1" outlineLevel="1" x14ac:dyDescent="0.45">
      <c r="B1401" s="167"/>
      <c r="J1401" s="167"/>
      <c r="M1401" s="166"/>
      <c r="N1401" s="161"/>
      <c r="O1401" s="160"/>
      <c r="P1401" s="160"/>
      <c r="Q1401" s="159"/>
      <c r="R1401" s="161"/>
      <c r="S1401" s="160"/>
      <c r="T1401" s="160"/>
      <c r="U1401" s="160"/>
      <c r="V1401" s="160"/>
      <c r="W1401" s="160"/>
      <c r="X1401" s="160"/>
      <c r="Y1401" s="160"/>
      <c r="Z1401" s="160"/>
      <c r="AA1401" s="159"/>
      <c r="AB1401" s="161"/>
      <c r="AC1401" s="160"/>
      <c r="AD1401" s="160"/>
      <c r="AE1401" s="159"/>
      <c r="AF1401" s="160"/>
      <c r="AG1401" s="160"/>
      <c r="AH1401" s="160"/>
      <c r="AI1401" s="160"/>
      <c r="AJ1401" s="160"/>
      <c r="AK1401" s="160"/>
      <c r="AL1401" s="160"/>
      <c r="AM1401" s="160"/>
      <c r="AN1401" s="160"/>
      <c r="AO1401" s="159"/>
    </row>
    <row r="1402" spans="2:41" ht="3.6" customHeight="1" outlineLevel="1" x14ac:dyDescent="0.45">
      <c r="B1402" s="167"/>
      <c r="J1402" s="167"/>
      <c r="M1402" s="166"/>
      <c r="N1402" s="173"/>
      <c r="O1402" s="172"/>
      <c r="P1402" s="172"/>
      <c r="Q1402" s="171"/>
      <c r="R1402" s="173"/>
      <c r="S1402" s="172"/>
      <c r="T1402" s="172"/>
      <c r="U1402" s="172"/>
      <c r="V1402" s="172"/>
      <c r="W1402" s="172"/>
      <c r="X1402" s="172"/>
      <c r="Y1402" s="172"/>
      <c r="Z1402" s="172"/>
      <c r="AA1402" s="171"/>
      <c r="AB1402" s="173"/>
      <c r="AC1402" s="172"/>
      <c r="AD1402" s="172"/>
      <c r="AE1402" s="171"/>
      <c r="AF1402" s="173"/>
      <c r="AG1402" s="172"/>
      <c r="AH1402" s="172"/>
      <c r="AI1402" s="172"/>
      <c r="AJ1402" s="172"/>
      <c r="AK1402" s="172"/>
      <c r="AL1402" s="172"/>
      <c r="AM1402" s="172"/>
      <c r="AN1402" s="172"/>
      <c r="AO1402" s="171"/>
    </row>
    <row r="1403" spans="2:41" ht="13.35" customHeight="1" outlineLevel="1" x14ac:dyDescent="0.45">
      <c r="B1403" s="167"/>
      <c r="J1403" s="167"/>
      <c r="M1403" s="166"/>
      <c r="N1403" s="167" t="s">
        <v>716</v>
      </c>
      <c r="Q1403" s="166"/>
      <c r="R1403" s="167"/>
      <c r="S1403" s="919"/>
      <c r="T1403" s="921"/>
      <c r="V1403" s="190"/>
      <c r="W1403" s="115" t="s">
        <v>76</v>
      </c>
      <c r="X1403" s="190"/>
      <c r="Y1403" s="115" t="s">
        <v>77</v>
      </c>
      <c r="Z1403" s="190"/>
      <c r="AA1403" s="166" t="s">
        <v>78</v>
      </c>
      <c r="AB1403" s="167" t="s">
        <v>715</v>
      </c>
      <c r="AE1403" s="166"/>
      <c r="AF1403" s="167"/>
      <c r="AG1403" s="919"/>
      <c r="AH1403" s="921"/>
      <c r="AJ1403" s="190"/>
      <c r="AK1403" s="115" t="s">
        <v>76</v>
      </c>
      <c r="AL1403" s="190"/>
      <c r="AM1403" s="115" t="s">
        <v>77</v>
      </c>
      <c r="AN1403" s="190"/>
      <c r="AO1403" s="166" t="s">
        <v>78</v>
      </c>
    </row>
    <row r="1404" spans="2:41" ht="3.6" customHeight="1" outlineLevel="1" x14ac:dyDescent="0.45">
      <c r="B1404" s="167"/>
      <c r="J1404" s="167"/>
      <c r="M1404" s="166"/>
      <c r="N1404" s="161"/>
      <c r="O1404" s="160"/>
      <c r="P1404" s="160"/>
      <c r="Q1404" s="159"/>
      <c r="R1404" s="161"/>
      <c r="S1404" s="160"/>
      <c r="T1404" s="160"/>
      <c r="U1404" s="160"/>
      <c r="V1404" s="160"/>
      <c r="W1404" s="160"/>
      <c r="X1404" s="160"/>
      <c r="Y1404" s="160"/>
      <c r="Z1404" s="160"/>
      <c r="AA1404" s="159"/>
      <c r="AB1404" s="161"/>
      <c r="AC1404" s="160"/>
      <c r="AD1404" s="160"/>
      <c r="AE1404" s="159"/>
      <c r="AF1404" s="161"/>
      <c r="AG1404" s="160"/>
      <c r="AH1404" s="160"/>
      <c r="AI1404" s="160"/>
      <c r="AJ1404" s="160"/>
      <c r="AK1404" s="160"/>
      <c r="AL1404" s="160"/>
      <c r="AM1404" s="160"/>
      <c r="AN1404" s="160"/>
      <c r="AO1404" s="159"/>
    </row>
    <row r="1405" spans="2:41" ht="3.6" customHeight="1" outlineLevel="1" x14ac:dyDescent="0.45">
      <c r="B1405" s="167"/>
      <c r="J1405" s="167"/>
      <c r="M1405" s="166"/>
      <c r="N1405" s="173"/>
      <c r="O1405" s="172"/>
      <c r="P1405" s="172"/>
      <c r="Q1405" s="171"/>
      <c r="R1405" s="922" t="str">
        <f>IF(変更_3!J180&lt;&gt;"",変更_3!J180,"")</f>
        <v/>
      </c>
      <c r="S1405" s="923"/>
      <c r="T1405" s="923"/>
      <c r="U1405" s="923"/>
      <c r="V1405" s="923"/>
      <c r="W1405" s="923"/>
      <c r="X1405" s="923"/>
      <c r="Y1405" s="923"/>
      <c r="Z1405" s="923"/>
      <c r="AA1405" s="923"/>
      <c r="AB1405" s="923"/>
      <c r="AC1405" s="923"/>
      <c r="AD1405" s="923"/>
      <c r="AE1405" s="923"/>
      <c r="AF1405" s="923"/>
      <c r="AG1405" s="923"/>
      <c r="AH1405" s="923"/>
      <c r="AI1405" s="923"/>
      <c r="AJ1405" s="924"/>
      <c r="AK1405" s="172"/>
      <c r="AL1405" s="172"/>
      <c r="AM1405" s="172"/>
      <c r="AN1405" s="172"/>
      <c r="AO1405" s="171"/>
    </row>
    <row r="1406" spans="2:41" ht="13.35" customHeight="1" outlineLevel="1" x14ac:dyDescent="0.45">
      <c r="B1406" s="167"/>
      <c r="J1406" s="167"/>
      <c r="M1406" s="166"/>
      <c r="N1406" s="167" t="s">
        <v>50</v>
      </c>
      <c r="Q1406" s="166"/>
      <c r="R1406" s="911"/>
      <c r="S1406" s="912"/>
      <c r="T1406" s="912"/>
      <c r="U1406" s="912"/>
      <c r="V1406" s="912"/>
      <c r="W1406" s="912"/>
      <c r="X1406" s="912"/>
      <c r="Y1406" s="912"/>
      <c r="Z1406" s="912"/>
      <c r="AA1406" s="912"/>
      <c r="AB1406" s="912"/>
      <c r="AC1406" s="912"/>
      <c r="AD1406" s="912"/>
      <c r="AE1406" s="912"/>
      <c r="AF1406" s="912"/>
      <c r="AG1406" s="912"/>
      <c r="AH1406" s="912"/>
      <c r="AI1406" s="912"/>
      <c r="AJ1406" s="913"/>
      <c r="AL1406" s="189" t="s">
        <v>651</v>
      </c>
      <c r="AM1406" s="115" t="s">
        <v>714</v>
      </c>
      <c r="AO1406" s="166"/>
    </row>
    <row r="1407" spans="2:41" ht="3.6" customHeight="1" outlineLevel="1" x14ac:dyDescent="0.45">
      <c r="B1407" s="167"/>
      <c r="J1407" s="167"/>
      <c r="M1407" s="166"/>
      <c r="N1407" s="161"/>
      <c r="O1407" s="160"/>
      <c r="P1407" s="160"/>
      <c r="Q1407" s="159"/>
      <c r="R1407" s="914"/>
      <c r="S1407" s="915"/>
      <c r="T1407" s="915"/>
      <c r="U1407" s="915"/>
      <c r="V1407" s="915"/>
      <c r="W1407" s="915"/>
      <c r="X1407" s="915"/>
      <c r="Y1407" s="915"/>
      <c r="Z1407" s="915"/>
      <c r="AA1407" s="915"/>
      <c r="AB1407" s="915"/>
      <c r="AC1407" s="915"/>
      <c r="AD1407" s="915"/>
      <c r="AE1407" s="915"/>
      <c r="AF1407" s="915"/>
      <c r="AG1407" s="915"/>
      <c r="AH1407" s="915"/>
      <c r="AI1407" s="915"/>
      <c r="AJ1407" s="916"/>
      <c r="AK1407" s="160"/>
      <c r="AL1407" s="160"/>
      <c r="AM1407" s="160"/>
      <c r="AN1407" s="160"/>
      <c r="AO1407" s="159"/>
    </row>
    <row r="1408" spans="2:41" ht="3.6" customHeight="1" outlineLevel="1" x14ac:dyDescent="0.45">
      <c r="B1408" s="167"/>
      <c r="J1408" s="167"/>
      <c r="M1408" s="166"/>
      <c r="N1408" s="173"/>
      <c r="O1408" s="172"/>
      <c r="P1408" s="172"/>
      <c r="Q1408" s="171"/>
      <c r="R1408" s="922" t="str">
        <f>ASC(PHONETIC(変更_3!J179))</f>
        <v/>
      </c>
      <c r="S1408" s="923"/>
      <c r="T1408" s="923"/>
      <c r="U1408" s="923"/>
      <c r="V1408" s="923"/>
      <c r="W1408" s="923"/>
      <c r="X1408" s="923"/>
      <c r="Y1408" s="923"/>
      <c r="Z1408" s="923"/>
      <c r="AA1408" s="923"/>
      <c r="AB1408" s="923"/>
      <c r="AC1408" s="923"/>
      <c r="AD1408" s="923"/>
      <c r="AE1408" s="923"/>
      <c r="AF1408" s="923"/>
      <c r="AG1408" s="923"/>
      <c r="AH1408" s="923"/>
      <c r="AI1408" s="923"/>
      <c r="AJ1408" s="923"/>
      <c r="AK1408" s="923"/>
      <c r="AL1408" s="923"/>
      <c r="AM1408" s="923"/>
      <c r="AN1408" s="923"/>
      <c r="AO1408" s="924"/>
    </row>
    <row r="1409" spans="2:41" ht="13.35" customHeight="1" outlineLevel="1" x14ac:dyDescent="0.45">
      <c r="B1409" s="167"/>
      <c r="J1409" s="167"/>
      <c r="M1409" s="166"/>
      <c r="N1409" s="167" t="s">
        <v>713</v>
      </c>
      <c r="Q1409" s="166"/>
      <c r="R1409" s="911"/>
      <c r="S1409" s="912"/>
      <c r="T1409" s="912"/>
      <c r="U1409" s="912"/>
      <c r="V1409" s="912"/>
      <c r="W1409" s="912"/>
      <c r="X1409" s="912"/>
      <c r="Y1409" s="912"/>
      <c r="Z1409" s="912"/>
      <c r="AA1409" s="912"/>
      <c r="AB1409" s="912"/>
      <c r="AC1409" s="912"/>
      <c r="AD1409" s="912"/>
      <c r="AE1409" s="912"/>
      <c r="AF1409" s="912"/>
      <c r="AG1409" s="912"/>
      <c r="AH1409" s="912"/>
      <c r="AI1409" s="912"/>
      <c r="AJ1409" s="912"/>
      <c r="AK1409" s="912"/>
      <c r="AL1409" s="912"/>
      <c r="AM1409" s="912"/>
      <c r="AN1409" s="912"/>
      <c r="AO1409" s="913"/>
    </row>
    <row r="1410" spans="2:41" ht="3.6" customHeight="1" outlineLevel="1" x14ac:dyDescent="0.45">
      <c r="B1410" s="167"/>
      <c r="J1410" s="167"/>
      <c r="M1410" s="166"/>
      <c r="N1410" s="167"/>
      <c r="Q1410" s="166"/>
      <c r="R1410" s="914"/>
      <c r="S1410" s="915"/>
      <c r="T1410" s="915"/>
      <c r="U1410" s="915"/>
      <c r="V1410" s="915"/>
      <c r="W1410" s="915"/>
      <c r="X1410" s="915"/>
      <c r="Y1410" s="915"/>
      <c r="Z1410" s="915"/>
      <c r="AA1410" s="915"/>
      <c r="AB1410" s="915"/>
      <c r="AC1410" s="915"/>
      <c r="AD1410" s="915"/>
      <c r="AE1410" s="915"/>
      <c r="AF1410" s="915"/>
      <c r="AG1410" s="915"/>
      <c r="AH1410" s="915"/>
      <c r="AI1410" s="915"/>
      <c r="AJ1410" s="915"/>
      <c r="AK1410" s="915"/>
      <c r="AL1410" s="915"/>
      <c r="AM1410" s="915"/>
      <c r="AN1410" s="915"/>
      <c r="AO1410" s="916"/>
    </row>
    <row r="1411" spans="2:41" ht="3.6" customHeight="1" outlineLevel="1" x14ac:dyDescent="0.45">
      <c r="B1411" s="167"/>
      <c r="J1411" s="167"/>
      <c r="N1411" s="173"/>
      <c r="O1411" s="172"/>
      <c r="P1411" s="172"/>
      <c r="Q1411" s="171"/>
      <c r="U1411" s="934" t="str">
        <f>ASC(変更_3!M181)</f>
        <v/>
      </c>
      <c r="V1411" s="935"/>
      <c r="W1411" s="935"/>
      <c r="X1411" s="962"/>
      <c r="Y1411" s="172"/>
      <c r="Z1411" s="965" t="str">
        <f>ASC(変更_3!P181)</f>
        <v/>
      </c>
      <c r="AA1411" s="935"/>
      <c r="AB1411" s="935"/>
      <c r="AC1411" s="936"/>
      <c r="AG1411" s="922" t="str">
        <f>IF(変更_3!M182&lt;&gt;"",変更_3!M182,"")</f>
        <v/>
      </c>
      <c r="AH1411" s="923"/>
      <c r="AI1411" s="923"/>
      <c r="AJ1411" s="923"/>
      <c r="AK1411" s="923"/>
      <c r="AL1411" s="923"/>
      <c r="AM1411" s="923"/>
      <c r="AN1411" s="923"/>
      <c r="AO1411" s="924"/>
    </row>
    <row r="1412" spans="2:41" ht="13.35" customHeight="1" outlineLevel="1" x14ac:dyDescent="0.45">
      <c r="B1412" s="167"/>
      <c r="J1412" s="167"/>
      <c r="N1412" s="167"/>
      <c r="Q1412" s="166"/>
      <c r="R1412" s="115" t="s">
        <v>612</v>
      </c>
      <c r="U1412" s="937"/>
      <c r="V1412" s="938"/>
      <c r="W1412" s="938"/>
      <c r="X1412" s="963"/>
      <c r="Y1412" s="179" t="s">
        <v>611</v>
      </c>
      <c r="Z1412" s="966"/>
      <c r="AA1412" s="938"/>
      <c r="AB1412" s="938"/>
      <c r="AC1412" s="939"/>
      <c r="AD1412" s="115" t="s">
        <v>610</v>
      </c>
      <c r="AG1412" s="911"/>
      <c r="AH1412" s="912"/>
      <c r="AI1412" s="912"/>
      <c r="AJ1412" s="912"/>
      <c r="AK1412" s="912"/>
      <c r="AL1412" s="912"/>
      <c r="AM1412" s="912"/>
      <c r="AN1412" s="912"/>
      <c r="AO1412" s="913"/>
    </row>
    <row r="1413" spans="2:41" ht="3.6" customHeight="1" outlineLevel="1" x14ac:dyDescent="0.45">
      <c r="B1413" s="167"/>
      <c r="J1413" s="167"/>
      <c r="N1413" s="167"/>
      <c r="Q1413" s="166"/>
      <c r="R1413" s="160"/>
      <c r="S1413" s="160"/>
      <c r="T1413" s="160"/>
      <c r="U1413" s="940"/>
      <c r="V1413" s="941"/>
      <c r="W1413" s="941"/>
      <c r="X1413" s="964"/>
      <c r="Y1413" s="160"/>
      <c r="Z1413" s="967"/>
      <c r="AA1413" s="941"/>
      <c r="AB1413" s="941"/>
      <c r="AC1413" s="942"/>
      <c r="AD1413" s="160"/>
      <c r="AE1413" s="160"/>
      <c r="AF1413" s="160"/>
      <c r="AG1413" s="914"/>
      <c r="AH1413" s="915"/>
      <c r="AI1413" s="915"/>
      <c r="AJ1413" s="915"/>
      <c r="AK1413" s="915"/>
      <c r="AL1413" s="915"/>
      <c r="AM1413" s="915"/>
      <c r="AN1413" s="915"/>
      <c r="AO1413" s="916"/>
    </row>
    <row r="1414" spans="2:41" ht="3.6" customHeight="1" outlineLevel="1" x14ac:dyDescent="0.45">
      <c r="B1414" s="167"/>
      <c r="J1414" s="167"/>
      <c r="N1414" s="167"/>
      <c r="Q1414" s="166"/>
      <c r="R1414" s="172"/>
      <c r="S1414" s="172"/>
      <c r="T1414" s="171"/>
      <c r="U1414" s="922" t="str">
        <f>IF(変更_3!U182&lt;&gt;"",変更_3!U182,"")</f>
        <v/>
      </c>
      <c r="V1414" s="923"/>
      <c r="W1414" s="923"/>
      <c r="X1414" s="923"/>
      <c r="Y1414" s="923"/>
      <c r="Z1414" s="923"/>
      <c r="AA1414" s="923"/>
      <c r="AB1414" s="923"/>
      <c r="AC1414" s="924"/>
      <c r="AD1414" s="173"/>
      <c r="AE1414" s="172"/>
      <c r="AF1414" s="171"/>
      <c r="AG1414" s="922" t="str">
        <f>IF(変更_3!M183&lt;&gt;"",変更_3!M183,"")</f>
        <v/>
      </c>
      <c r="AH1414" s="923"/>
      <c r="AI1414" s="923"/>
      <c r="AJ1414" s="923"/>
      <c r="AK1414" s="923"/>
      <c r="AL1414" s="923"/>
      <c r="AM1414" s="923"/>
      <c r="AN1414" s="923"/>
      <c r="AO1414" s="924"/>
    </row>
    <row r="1415" spans="2:41" ht="13.35" customHeight="1" outlineLevel="1" x14ac:dyDescent="0.45">
      <c r="B1415" s="167"/>
      <c r="J1415" s="167" t="s">
        <v>749</v>
      </c>
      <c r="N1415" s="167" t="s">
        <v>48</v>
      </c>
      <c r="Q1415" s="166"/>
      <c r="R1415" s="115" t="s">
        <v>609</v>
      </c>
      <c r="T1415" s="166"/>
      <c r="U1415" s="911"/>
      <c r="V1415" s="912"/>
      <c r="W1415" s="912"/>
      <c r="X1415" s="912"/>
      <c r="Y1415" s="912"/>
      <c r="Z1415" s="912"/>
      <c r="AA1415" s="912"/>
      <c r="AB1415" s="912"/>
      <c r="AC1415" s="913"/>
      <c r="AD1415" s="167" t="s">
        <v>8536</v>
      </c>
      <c r="AF1415" s="166"/>
      <c r="AG1415" s="911"/>
      <c r="AH1415" s="912"/>
      <c r="AI1415" s="912"/>
      <c r="AJ1415" s="912"/>
      <c r="AK1415" s="912"/>
      <c r="AL1415" s="912"/>
      <c r="AM1415" s="912"/>
      <c r="AN1415" s="912"/>
      <c r="AO1415" s="913"/>
    </row>
    <row r="1416" spans="2:41" ht="3.6" customHeight="1" outlineLevel="1" x14ac:dyDescent="0.45">
      <c r="B1416" s="167"/>
      <c r="J1416" s="167"/>
      <c r="N1416" s="167"/>
      <c r="Q1416" s="166"/>
      <c r="R1416" s="160"/>
      <c r="S1416" s="160"/>
      <c r="T1416" s="159"/>
      <c r="U1416" s="914"/>
      <c r="V1416" s="915"/>
      <c r="W1416" s="915"/>
      <c r="X1416" s="915"/>
      <c r="Y1416" s="915"/>
      <c r="Z1416" s="915"/>
      <c r="AA1416" s="915"/>
      <c r="AB1416" s="915"/>
      <c r="AC1416" s="916"/>
      <c r="AD1416" s="161"/>
      <c r="AE1416" s="160"/>
      <c r="AF1416" s="159"/>
      <c r="AG1416" s="914"/>
      <c r="AH1416" s="915"/>
      <c r="AI1416" s="915"/>
      <c r="AJ1416" s="915"/>
      <c r="AK1416" s="915"/>
      <c r="AL1416" s="915"/>
      <c r="AM1416" s="915"/>
      <c r="AN1416" s="915"/>
      <c r="AO1416" s="916"/>
    </row>
    <row r="1417" spans="2:41" ht="3.6" customHeight="1" outlineLevel="1" x14ac:dyDescent="0.45">
      <c r="B1417" s="167"/>
      <c r="J1417" s="167"/>
      <c r="N1417" s="167"/>
      <c r="Q1417" s="166"/>
      <c r="R1417" s="172"/>
      <c r="S1417" s="172"/>
      <c r="T1417" s="171"/>
      <c r="U1417" s="922" t="str">
        <f>IF(変更_3!U183&lt;&gt;"",変更_3!U183,"")</f>
        <v/>
      </c>
      <c r="V1417" s="923"/>
      <c r="W1417" s="923"/>
      <c r="X1417" s="923"/>
      <c r="Y1417" s="923"/>
      <c r="Z1417" s="923"/>
      <c r="AA1417" s="923"/>
      <c r="AB1417" s="923"/>
      <c r="AC1417" s="924"/>
      <c r="AD1417" s="173"/>
      <c r="AE1417" s="172"/>
      <c r="AF1417" s="171"/>
      <c r="AG1417" s="922" t="str">
        <f>IF(変更_3!M184&lt;&gt;"",変更_3!M184,"")</f>
        <v/>
      </c>
      <c r="AH1417" s="923"/>
      <c r="AI1417" s="923"/>
      <c r="AJ1417" s="923"/>
      <c r="AK1417" s="923"/>
      <c r="AL1417" s="923"/>
      <c r="AM1417" s="923"/>
      <c r="AN1417" s="923"/>
      <c r="AO1417" s="924"/>
    </row>
    <row r="1418" spans="2:41" ht="13.35" customHeight="1" outlineLevel="1" x14ac:dyDescent="0.45">
      <c r="B1418" s="167"/>
      <c r="J1418" s="167"/>
      <c r="K1418" s="115" t="s">
        <v>718</v>
      </c>
      <c r="N1418" s="167"/>
      <c r="Q1418" s="166"/>
      <c r="R1418" s="115" t="s">
        <v>608</v>
      </c>
      <c r="T1418" s="166"/>
      <c r="U1418" s="911"/>
      <c r="V1418" s="912"/>
      <c r="W1418" s="912"/>
      <c r="X1418" s="912"/>
      <c r="Y1418" s="912"/>
      <c r="Z1418" s="912"/>
      <c r="AA1418" s="912"/>
      <c r="AB1418" s="912"/>
      <c r="AC1418" s="913"/>
      <c r="AD1418" s="167" t="s">
        <v>607</v>
      </c>
      <c r="AF1418" s="166"/>
      <c r="AG1418" s="911"/>
      <c r="AH1418" s="912"/>
      <c r="AI1418" s="912"/>
      <c r="AJ1418" s="912"/>
      <c r="AK1418" s="912"/>
      <c r="AL1418" s="912"/>
      <c r="AM1418" s="912"/>
      <c r="AN1418" s="912"/>
      <c r="AO1418" s="913"/>
    </row>
    <row r="1419" spans="2:41" ht="3.6" customHeight="1" outlineLevel="1" x14ac:dyDescent="0.45">
      <c r="B1419" s="167"/>
      <c r="J1419" s="167"/>
      <c r="N1419" s="161"/>
      <c r="O1419" s="160"/>
      <c r="P1419" s="160"/>
      <c r="Q1419" s="159"/>
      <c r="R1419" s="160"/>
      <c r="S1419" s="160"/>
      <c r="T1419" s="159"/>
      <c r="U1419" s="914"/>
      <c r="V1419" s="915"/>
      <c r="W1419" s="915"/>
      <c r="X1419" s="915"/>
      <c r="Y1419" s="915"/>
      <c r="Z1419" s="915"/>
      <c r="AA1419" s="915"/>
      <c r="AB1419" s="915"/>
      <c r="AC1419" s="916"/>
      <c r="AD1419" s="161"/>
      <c r="AE1419" s="160"/>
      <c r="AF1419" s="159"/>
      <c r="AG1419" s="914"/>
      <c r="AH1419" s="915"/>
      <c r="AI1419" s="915"/>
      <c r="AJ1419" s="915"/>
      <c r="AK1419" s="915"/>
      <c r="AL1419" s="915"/>
      <c r="AM1419" s="915"/>
      <c r="AN1419" s="915"/>
      <c r="AO1419" s="916"/>
    </row>
    <row r="1420" spans="2:41" ht="3.6" customHeight="1" outlineLevel="1" x14ac:dyDescent="0.45">
      <c r="B1420" s="167"/>
      <c r="J1420" s="167"/>
      <c r="M1420" s="166"/>
      <c r="N1420" s="167"/>
      <c r="Q1420" s="166"/>
      <c r="R1420" s="173"/>
      <c r="S1420" s="172"/>
      <c r="T1420" s="172"/>
      <c r="U1420" s="172"/>
      <c r="V1420" s="172"/>
      <c r="W1420" s="172"/>
      <c r="X1420" s="172"/>
      <c r="Y1420" s="172"/>
      <c r="Z1420" s="172"/>
      <c r="AA1420" s="172"/>
      <c r="AB1420" s="172"/>
      <c r="AC1420" s="172"/>
      <c r="AD1420" s="172"/>
      <c r="AE1420" s="172"/>
      <c r="AF1420" s="172"/>
      <c r="AG1420" s="172"/>
      <c r="AH1420" s="172"/>
      <c r="AI1420" s="172"/>
      <c r="AJ1420" s="172"/>
      <c r="AK1420" s="172"/>
      <c r="AL1420" s="172"/>
      <c r="AM1420" s="172"/>
      <c r="AN1420" s="172"/>
      <c r="AO1420" s="171"/>
    </row>
    <row r="1421" spans="2:41" ht="13.35" customHeight="1" outlineLevel="1" x14ac:dyDescent="0.45">
      <c r="B1421" s="167"/>
      <c r="J1421" s="167"/>
      <c r="M1421" s="166"/>
      <c r="N1421" s="167" t="s">
        <v>712</v>
      </c>
      <c r="Q1421" s="166"/>
      <c r="R1421" s="167"/>
      <c r="S1421" s="919"/>
      <c r="T1421" s="921"/>
      <c r="V1421" s="190"/>
      <c r="W1421" s="115" t="s">
        <v>76</v>
      </c>
      <c r="X1421" s="190"/>
      <c r="Y1421" s="115" t="s">
        <v>77</v>
      </c>
      <c r="Z1421" s="190"/>
      <c r="AA1421" s="115" t="s">
        <v>78</v>
      </c>
      <c r="AO1421" s="166"/>
    </row>
    <row r="1422" spans="2:41" ht="3.6" customHeight="1" outlineLevel="1" x14ac:dyDescent="0.45">
      <c r="B1422" s="167"/>
      <c r="J1422" s="167"/>
      <c r="M1422" s="166"/>
      <c r="N1422" s="167"/>
      <c r="Q1422" s="166"/>
      <c r="R1422" s="167"/>
      <c r="AO1422" s="166"/>
    </row>
    <row r="1423" spans="2:41" ht="3.6" customHeight="1" outlineLevel="1" x14ac:dyDescent="0.45">
      <c r="B1423" s="167"/>
      <c r="J1423" s="167"/>
      <c r="M1423" s="166"/>
      <c r="N1423" s="173"/>
      <c r="O1423" s="172"/>
      <c r="P1423" s="172"/>
      <c r="Q1423" s="172"/>
      <c r="R1423" s="984" t="str">
        <f>ASC(変更_3!J185)</f>
        <v/>
      </c>
      <c r="S1423" s="984" t="str">
        <f>ASC(変更_3!K185)</f>
        <v/>
      </c>
      <c r="T1423" s="172"/>
      <c r="U1423" s="984" t="str">
        <f>ASC(変更_3!M185)</f>
        <v/>
      </c>
      <c r="V1423" s="173"/>
      <c r="W1423" s="172"/>
      <c r="X1423" s="172"/>
      <c r="Y1423" s="172"/>
      <c r="Z1423" s="172"/>
      <c r="AA1423" s="171"/>
      <c r="AB1423" s="173"/>
      <c r="AC1423" s="172"/>
      <c r="AD1423" s="172"/>
      <c r="AE1423" s="172"/>
      <c r="AF1423" s="172"/>
      <c r="AG1423" s="171"/>
      <c r="AH1423" s="977"/>
      <c r="AI1423" s="980"/>
      <c r="AJ1423" s="172"/>
      <c r="AK1423" s="944"/>
      <c r="AL1423" s="173"/>
      <c r="AM1423" s="172"/>
      <c r="AN1423" s="172"/>
      <c r="AO1423" s="171"/>
    </row>
    <row r="1424" spans="2:41" ht="13.35" customHeight="1" outlineLevel="1" x14ac:dyDescent="0.45">
      <c r="B1424" s="167"/>
      <c r="J1424" s="167"/>
      <c r="M1424" s="166"/>
      <c r="N1424" s="167" t="s">
        <v>711</v>
      </c>
      <c r="R1424" s="985"/>
      <c r="S1424" s="985"/>
      <c r="T1424" s="115" t="s">
        <v>65</v>
      </c>
      <c r="U1424" s="985"/>
      <c r="V1424" s="167" t="s">
        <v>64</v>
      </c>
      <c r="AA1424" s="166"/>
      <c r="AB1424" s="167" t="s">
        <v>710</v>
      </c>
      <c r="AH1424" s="978"/>
      <c r="AI1424" s="981"/>
      <c r="AJ1424" s="115" t="s">
        <v>65</v>
      </c>
      <c r="AK1424" s="945"/>
      <c r="AL1424" s="167" t="s">
        <v>64</v>
      </c>
      <c r="AO1424" s="166"/>
    </row>
    <row r="1425" spans="2:41" ht="3.6" customHeight="1" outlineLevel="1" x14ac:dyDescent="0.45">
      <c r="B1425" s="167"/>
      <c r="J1425" s="167"/>
      <c r="M1425" s="166"/>
      <c r="N1425" s="167"/>
      <c r="R1425" s="986"/>
      <c r="S1425" s="986"/>
      <c r="T1425" s="160"/>
      <c r="U1425" s="986"/>
      <c r="V1425" s="161"/>
      <c r="W1425" s="160"/>
      <c r="X1425" s="160"/>
      <c r="Y1425" s="160"/>
      <c r="Z1425" s="160"/>
      <c r="AA1425" s="159"/>
      <c r="AB1425" s="161"/>
      <c r="AC1425" s="160"/>
      <c r="AD1425" s="160"/>
      <c r="AE1425" s="160"/>
      <c r="AF1425" s="160"/>
      <c r="AH1425" s="979"/>
      <c r="AI1425" s="982"/>
      <c r="AJ1425" s="160"/>
      <c r="AK1425" s="946"/>
      <c r="AL1425" s="161"/>
      <c r="AM1425" s="160"/>
      <c r="AN1425" s="160"/>
      <c r="AO1425" s="159"/>
    </row>
    <row r="1426" spans="2:41" ht="3.6" customHeight="1" outlineLevel="1" x14ac:dyDescent="0.45">
      <c r="B1426" s="167"/>
      <c r="J1426" s="167"/>
      <c r="M1426" s="166"/>
      <c r="N1426" s="173"/>
      <c r="O1426" s="172"/>
      <c r="P1426" s="172"/>
      <c r="Q1426" s="171"/>
      <c r="R1426" s="977"/>
      <c r="S1426" s="980"/>
      <c r="T1426" s="172"/>
      <c r="U1426" s="944"/>
      <c r="V1426" s="173"/>
      <c r="W1426" s="172"/>
      <c r="X1426" s="172"/>
      <c r="Y1426" s="172"/>
      <c r="Z1426" s="169"/>
      <c r="AA1426" s="174"/>
      <c r="AD1426" s="172"/>
      <c r="AE1426" s="172"/>
      <c r="AF1426" s="172"/>
      <c r="AG1426" s="175"/>
      <c r="AH1426" s="175"/>
      <c r="AI1426" s="175"/>
      <c r="AJ1426" s="175"/>
      <c r="AK1426" s="175"/>
      <c r="AL1426" s="172"/>
      <c r="AM1426" s="175"/>
      <c r="AN1426" s="175"/>
      <c r="AO1426" s="171"/>
    </row>
    <row r="1427" spans="2:41" ht="13.35" customHeight="1" outlineLevel="1" x14ac:dyDescent="0.45">
      <c r="B1427" s="167"/>
      <c r="J1427" s="167"/>
      <c r="M1427" s="166"/>
      <c r="N1427" s="167" t="s">
        <v>709</v>
      </c>
      <c r="Q1427" s="166"/>
      <c r="R1427" s="978"/>
      <c r="S1427" s="981"/>
      <c r="T1427" s="115" t="s">
        <v>65</v>
      </c>
      <c r="U1427" s="945"/>
      <c r="V1427" s="167" t="s">
        <v>64</v>
      </c>
      <c r="Z1427" s="169"/>
      <c r="AA1427" s="168"/>
      <c r="AG1427" s="169"/>
      <c r="AH1427" s="169"/>
      <c r="AI1427" s="169"/>
      <c r="AJ1427" s="169"/>
      <c r="AK1427" s="169"/>
      <c r="AM1427" s="169"/>
      <c r="AN1427" s="169"/>
      <c r="AO1427" s="166"/>
    </row>
    <row r="1428" spans="2:41" ht="3.6" customHeight="1" outlineLevel="1" x14ac:dyDescent="0.45">
      <c r="B1428" s="167"/>
      <c r="J1428" s="167"/>
      <c r="M1428" s="166"/>
      <c r="N1428" s="161"/>
      <c r="O1428" s="160"/>
      <c r="P1428" s="160"/>
      <c r="Q1428" s="159"/>
      <c r="R1428" s="979"/>
      <c r="S1428" s="982"/>
      <c r="T1428" s="160"/>
      <c r="U1428" s="946"/>
      <c r="V1428" s="161"/>
      <c r="W1428" s="160"/>
      <c r="X1428" s="160"/>
      <c r="Y1428" s="160"/>
      <c r="Z1428" s="163"/>
      <c r="AA1428" s="162"/>
      <c r="AB1428" s="160"/>
      <c r="AC1428" s="160"/>
      <c r="AD1428" s="160"/>
      <c r="AE1428" s="160"/>
      <c r="AF1428" s="160"/>
      <c r="AG1428" s="163"/>
      <c r="AH1428" s="163"/>
      <c r="AI1428" s="163"/>
      <c r="AJ1428" s="163"/>
      <c r="AK1428" s="163"/>
      <c r="AL1428" s="160"/>
      <c r="AM1428" s="163"/>
      <c r="AN1428" s="163"/>
      <c r="AO1428" s="159"/>
    </row>
    <row r="1429" spans="2:41" ht="3.6" customHeight="1" outlineLevel="1" x14ac:dyDescent="0.45">
      <c r="B1429" s="167"/>
      <c r="J1429" s="167"/>
      <c r="M1429" s="166"/>
      <c r="N1429" s="167"/>
      <c r="Q1429" s="166"/>
      <c r="R1429" s="922" t="str">
        <f>ASC(変更_3!L189)</f>
        <v/>
      </c>
      <c r="S1429" s="923"/>
      <c r="T1429" s="923"/>
      <c r="U1429" s="924"/>
      <c r="V1429" s="911" t="str">
        <f>ASC(変更_3!P189)</f>
        <v/>
      </c>
      <c r="W1429" s="913"/>
      <c r="X1429" s="911" t="str">
        <f>ASC(変更_3!R189)</f>
        <v/>
      </c>
      <c r="Y1429" s="912"/>
      <c r="Z1429" s="912"/>
      <c r="AA1429" s="913"/>
      <c r="AB1429" s="167"/>
      <c r="AO1429" s="166"/>
    </row>
    <row r="1430" spans="2:41" ht="13.35" customHeight="1" outlineLevel="1" x14ac:dyDescent="0.45">
      <c r="B1430" s="167"/>
      <c r="J1430" s="167"/>
      <c r="M1430" s="166"/>
      <c r="N1430" s="167" t="s">
        <v>707</v>
      </c>
      <c r="Q1430" s="166"/>
      <c r="R1430" s="911"/>
      <c r="S1430" s="912"/>
      <c r="T1430" s="912"/>
      <c r="U1430" s="913"/>
      <c r="V1430" s="911"/>
      <c r="W1430" s="913"/>
      <c r="X1430" s="911"/>
      <c r="Y1430" s="912"/>
      <c r="Z1430" s="912"/>
      <c r="AA1430" s="913"/>
      <c r="AB1430" s="191" t="s">
        <v>706</v>
      </c>
      <c r="AO1430" s="166"/>
    </row>
    <row r="1431" spans="2:41" ht="3.6" customHeight="1" outlineLevel="1" x14ac:dyDescent="0.45">
      <c r="B1431" s="167"/>
      <c r="J1431" s="167"/>
      <c r="M1431" s="166"/>
      <c r="N1431" s="167"/>
      <c r="Q1431" s="166"/>
      <c r="R1431" s="914"/>
      <c r="S1431" s="915"/>
      <c r="T1431" s="915"/>
      <c r="U1431" s="916"/>
      <c r="V1431" s="914"/>
      <c r="W1431" s="916"/>
      <c r="X1431" s="914"/>
      <c r="Y1431" s="915"/>
      <c r="Z1431" s="915"/>
      <c r="AA1431" s="916"/>
      <c r="AB1431" s="161"/>
      <c r="AC1431" s="160"/>
      <c r="AD1431" s="160"/>
      <c r="AE1431" s="160"/>
      <c r="AF1431" s="160"/>
      <c r="AG1431" s="160"/>
      <c r="AH1431" s="160"/>
      <c r="AI1431" s="160"/>
      <c r="AJ1431" s="160"/>
      <c r="AK1431" s="160"/>
      <c r="AL1431" s="160"/>
      <c r="AM1431" s="160"/>
      <c r="AN1431" s="160"/>
      <c r="AO1431" s="159"/>
    </row>
    <row r="1432" spans="2:41" ht="3.6" customHeight="1" outlineLevel="1" x14ac:dyDescent="0.45">
      <c r="B1432" s="167"/>
      <c r="J1432" s="167"/>
      <c r="M1432" s="166"/>
      <c r="N1432" s="173"/>
      <c r="O1432" s="172"/>
      <c r="P1432" s="172"/>
      <c r="Q1432" s="172"/>
      <c r="R1432" s="173"/>
      <c r="S1432" s="172"/>
      <c r="T1432" s="172"/>
      <c r="U1432" s="172"/>
      <c r="V1432" s="172"/>
      <c r="W1432" s="172"/>
      <c r="X1432" s="172"/>
      <c r="Y1432" s="172"/>
      <c r="Z1432" s="172"/>
      <c r="AA1432" s="171"/>
      <c r="AB1432" s="173"/>
      <c r="AI1432" s="166"/>
      <c r="AJ1432" s="173"/>
      <c r="AK1432" s="172"/>
      <c r="AL1432" s="172"/>
      <c r="AM1432" s="172"/>
      <c r="AN1432" s="172"/>
      <c r="AO1432" s="171"/>
    </row>
    <row r="1433" spans="2:41" ht="13.35" customHeight="1" outlineLevel="1" x14ac:dyDescent="0.45">
      <c r="B1433" s="167"/>
      <c r="J1433" s="167"/>
      <c r="M1433" s="166"/>
      <c r="N1433" s="167" t="s">
        <v>705</v>
      </c>
      <c r="R1433" s="167"/>
      <c r="S1433" s="917" t="str">
        <f>IF(変更_3!J191&lt;&gt;"",変更_3!J191,"")</f>
        <v/>
      </c>
      <c r="T1433" s="918"/>
      <c r="V1433" s="182" t="str">
        <f>ASC(変更_3!L191)</f>
        <v/>
      </c>
      <c r="W1433" s="115" t="s">
        <v>76</v>
      </c>
      <c r="X1433" s="182" t="str">
        <f>ASC(変更_3!N191)</f>
        <v/>
      </c>
      <c r="Y1433" s="115" t="s">
        <v>77</v>
      </c>
      <c r="Z1433" s="182" t="str">
        <f>ASC(変更_3!P191)</f>
        <v/>
      </c>
      <c r="AA1433" s="115" t="s">
        <v>78</v>
      </c>
      <c r="AB1433" s="167" t="s">
        <v>704</v>
      </c>
      <c r="AI1433" s="166"/>
      <c r="AJ1433" s="167"/>
      <c r="AK1433" s="919"/>
      <c r="AL1433" s="920"/>
      <c r="AM1433" s="920"/>
      <c r="AN1433" s="920"/>
      <c r="AO1433" s="921"/>
    </row>
    <row r="1434" spans="2:41" ht="3.6" customHeight="1" outlineLevel="1" x14ac:dyDescent="0.45">
      <c r="B1434" s="167"/>
      <c r="J1434" s="167"/>
      <c r="M1434" s="166"/>
      <c r="N1434" s="167"/>
      <c r="R1434" s="161"/>
      <c r="S1434" s="160"/>
      <c r="T1434" s="160"/>
      <c r="U1434" s="160"/>
      <c r="V1434" s="160"/>
      <c r="W1434" s="160"/>
      <c r="X1434" s="160"/>
      <c r="Y1434" s="160"/>
      <c r="Z1434" s="160"/>
      <c r="AA1434" s="159"/>
      <c r="AB1434" s="161"/>
      <c r="AC1434" s="160"/>
      <c r="AD1434" s="160"/>
      <c r="AE1434" s="160"/>
      <c r="AF1434" s="160"/>
      <c r="AG1434" s="160"/>
      <c r="AH1434" s="160"/>
      <c r="AI1434" s="159"/>
      <c r="AJ1434" s="161"/>
      <c r="AK1434" s="160"/>
      <c r="AL1434" s="160"/>
      <c r="AM1434" s="160"/>
      <c r="AN1434" s="160"/>
      <c r="AO1434" s="159"/>
    </row>
    <row r="1435" spans="2:41" ht="3.6" customHeight="1" outlineLevel="1" x14ac:dyDescent="0.45">
      <c r="B1435" s="167"/>
      <c r="J1435" s="167"/>
      <c r="M1435" s="166"/>
      <c r="N1435" s="173"/>
      <c r="O1435" s="172"/>
      <c r="P1435" s="172"/>
      <c r="Q1435" s="171"/>
      <c r="R1435" s="922" t="str">
        <f>IF(変更_3!U188="☑","研修中","")</f>
        <v/>
      </c>
      <c r="S1435" s="923"/>
      <c r="T1435" s="923"/>
      <c r="U1435" s="923"/>
      <c r="V1435" s="923"/>
      <c r="W1435" s="923"/>
      <c r="X1435" s="923"/>
      <c r="Y1435" s="923"/>
      <c r="Z1435" s="923"/>
      <c r="AA1435" s="923"/>
      <c r="AB1435" s="923"/>
      <c r="AC1435" s="923"/>
      <c r="AD1435" s="923"/>
      <c r="AE1435" s="923"/>
      <c r="AF1435" s="923"/>
      <c r="AG1435" s="923"/>
      <c r="AH1435" s="923"/>
      <c r="AI1435" s="923"/>
      <c r="AJ1435" s="923"/>
      <c r="AK1435" s="923"/>
      <c r="AL1435" s="923"/>
      <c r="AM1435" s="923"/>
      <c r="AN1435" s="923"/>
      <c r="AO1435" s="924"/>
    </row>
    <row r="1436" spans="2:41" ht="13.35" customHeight="1" outlineLevel="1" x14ac:dyDescent="0.45">
      <c r="B1436" s="167"/>
      <c r="J1436" s="167"/>
      <c r="M1436" s="166"/>
      <c r="N1436" s="167" t="s">
        <v>703</v>
      </c>
      <c r="Q1436" s="166"/>
      <c r="R1436" s="911"/>
      <c r="S1436" s="912"/>
      <c r="T1436" s="912"/>
      <c r="U1436" s="912"/>
      <c r="V1436" s="912"/>
      <c r="W1436" s="912"/>
      <c r="X1436" s="912"/>
      <c r="Y1436" s="912"/>
      <c r="Z1436" s="912"/>
      <c r="AA1436" s="912"/>
      <c r="AB1436" s="912"/>
      <c r="AC1436" s="912"/>
      <c r="AD1436" s="912"/>
      <c r="AE1436" s="912"/>
      <c r="AF1436" s="912"/>
      <c r="AG1436" s="912"/>
      <c r="AH1436" s="912"/>
      <c r="AI1436" s="912"/>
      <c r="AJ1436" s="912"/>
      <c r="AK1436" s="912"/>
      <c r="AL1436" s="912"/>
      <c r="AM1436" s="912"/>
      <c r="AN1436" s="912"/>
      <c r="AO1436" s="913"/>
    </row>
    <row r="1437" spans="2:41" ht="3.6" customHeight="1" outlineLevel="1" x14ac:dyDescent="0.45">
      <c r="B1437" s="167"/>
      <c r="I1437" s="166"/>
      <c r="J1437" s="167"/>
      <c r="M1437" s="166"/>
      <c r="N1437" s="161"/>
      <c r="O1437" s="160"/>
      <c r="P1437" s="160"/>
      <c r="Q1437" s="159"/>
      <c r="R1437" s="914"/>
      <c r="S1437" s="915"/>
      <c r="T1437" s="915"/>
      <c r="U1437" s="915"/>
      <c r="V1437" s="915"/>
      <c r="W1437" s="915"/>
      <c r="X1437" s="915"/>
      <c r="Y1437" s="915"/>
      <c r="Z1437" s="915"/>
      <c r="AA1437" s="915"/>
      <c r="AB1437" s="915"/>
      <c r="AC1437" s="915"/>
      <c r="AD1437" s="915"/>
      <c r="AE1437" s="915"/>
      <c r="AF1437" s="915"/>
      <c r="AG1437" s="915"/>
      <c r="AH1437" s="915"/>
      <c r="AI1437" s="915"/>
      <c r="AJ1437" s="915"/>
      <c r="AK1437" s="915"/>
      <c r="AL1437" s="915"/>
      <c r="AM1437" s="915"/>
      <c r="AN1437" s="915"/>
      <c r="AO1437" s="916"/>
    </row>
    <row r="1438" spans="2:41" ht="3.6" customHeight="1" outlineLevel="1" x14ac:dyDescent="0.45">
      <c r="B1438" s="167"/>
      <c r="J1438" s="173"/>
      <c r="K1438" s="172"/>
      <c r="L1438" s="172"/>
      <c r="M1438" s="171"/>
      <c r="N1438" s="173"/>
      <c r="O1438" s="172"/>
      <c r="P1438" s="172"/>
      <c r="Q1438" s="171"/>
      <c r="R1438" s="173"/>
      <c r="S1438" s="172"/>
      <c r="T1438" s="172"/>
      <c r="U1438" s="172"/>
      <c r="V1438" s="172"/>
      <c r="W1438" s="172"/>
      <c r="X1438" s="172"/>
      <c r="Y1438" s="172"/>
      <c r="Z1438" s="172"/>
      <c r="AA1438" s="171"/>
      <c r="AB1438" s="173"/>
      <c r="AC1438" s="172"/>
      <c r="AD1438" s="172"/>
      <c r="AE1438" s="171"/>
      <c r="AF1438" s="172"/>
      <c r="AG1438" s="172"/>
      <c r="AH1438" s="172"/>
      <c r="AI1438" s="172"/>
      <c r="AJ1438" s="172"/>
      <c r="AK1438" s="172"/>
      <c r="AL1438" s="172"/>
      <c r="AM1438" s="172"/>
      <c r="AN1438" s="172"/>
      <c r="AO1438" s="171"/>
    </row>
    <row r="1439" spans="2:41" ht="13.35" customHeight="1" outlineLevel="1" x14ac:dyDescent="0.45">
      <c r="B1439" s="167"/>
      <c r="J1439" s="167"/>
      <c r="M1439" s="166"/>
      <c r="N1439" s="167" t="s">
        <v>717</v>
      </c>
      <c r="Q1439" s="166"/>
      <c r="R1439" s="167"/>
      <c r="S1439" s="917" t="str">
        <f>IF(OR(許可申請_2!I157&lt;&gt;"",変更_3!AL180&lt;&gt;""),コードマスタ!C4,"")</f>
        <v/>
      </c>
      <c r="T1439" s="943"/>
      <c r="U1439" s="943"/>
      <c r="V1439" s="943"/>
      <c r="W1439" s="943"/>
      <c r="X1439" s="943"/>
      <c r="Y1439" s="943"/>
      <c r="Z1439" s="943"/>
      <c r="AA1439" s="918"/>
      <c r="AB1439" s="167" t="s">
        <v>615</v>
      </c>
      <c r="AE1439" s="166"/>
      <c r="AF1439" s="167"/>
      <c r="AG1439" s="917" t="str">
        <f>IF(OR(許可申請_2!I166="☑",変更_3!AL188="☑"),コードマスタ!D3,IF(OR(許可申請_2!N166="☑",許可申請_2!T166="☑",変更_3!AQ188="☑",変更_3!AW188="☑"),コードマスタ!D4,""))</f>
        <v/>
      </c>
      <c r="AH1439" s="943"/>
      <c r="AI1439" s="943"/>
      <c r="AJ1439" s="943"/>
      <c r="AK1439" s="943"/>
      <c r="AL1439" s="943"/>
      <c r="AM1439" s="943"/>
      <c r="AN1439" s="943"/>
      <c r="AO1439" s="918"/>
    </row>
    <row r="1440" spans="2:41" ht="3.6" customHeight="1" outlineLevel="1" x14ac:dyDescent="0.45">
      <c r="B1440" s="167"/>
      <c r="J1440" s="167"/>
      <c r="M1440" s="166"/>
      <c r="N1440" s="161"/>
      <c r="O1440" s="160"/>
      <c r="P1440" s="160"/>
      <c r="Q1440" s="159"/>
      <c r="R1440" s="161"/>
      <c r="S1440" s="160"/>
      <c r="T1440" s="160"/>
      <c r="U1440" s="160"/>
      <c r="V1440" s="160"/>
      <c r="W1440" s="160"/>
      <c r="X1440" s="160"/>
      <c r="Y1440" s="160"/>
      <c r="Z1440" s="160"/>
      <c r="AA1440" s="159"/>
      <c r="AB1440" s="161"/>
      <c r="AC1440" s="160"/>
      <c r="AD1440" s="160"/>
      <c r="AE1440" s="159"/>
      <c r="AF1440" s="160"/>
      <c r="AG1440" s="160"/>
      <c r="AH1440" s="160"/>
      <c r="AI1440" s="160"/>
      <c r="AJ1440" s="160"/>
      <c r="AK1440" s="160"/>
      <c r="AL1440" s="160"/>
      <c r="AM1440" s="160"/>
      <c r="AN1440" s="160"/>
      <c r="AO1440" s="159"/>
    </row>
    <row r="1441" spans="2:41" ht="3.6" customHeight="1" outlineLevel="1" x14ac:dyDescent="0.45">
      <c r="B1441" s="167"/>
      <c r="J1441" s="167"/>
      <c r="M1441" s="166"/>
      <c r="N1441" s="173"/>
      <c r="O1441" s="172"/>
      <c r="P1441" s="172"/>
      <c r="Q1441" s="171"/>
      <c r="R1441" s="173"/>
      <c r="S1441" s="172"/>
      <c r="T1441" s="172"/>
      <c r="U1441" s="172"/>
      <c r="V1441" s="172"/>
      <c r="W1441" s="172"/>
      <c r="X1441" s="172"/>
      <c r="Y1441" s="172"/>
      <c r="Z1441" s="172"/>
      <c r="AA1441" s="171"/>
      <c r="AB1441" s="173"/>
      <c r="AC1441" s="172"/>
      <c r="AD1441" s="172"/>
      <c r="AE1441" s="171"/>
      <c r="AF1441" s="173"/>
      <c r="AG1441" s="172"/>
      <c r="AH1441" s="172"/>
      <c r="AI1441" s="172"/>
      <c r="AJ1441" s="172"/>
      <c r="AK1441" s="172"/>
      <c r="AL1441" s="172"/>
      <c r="AM1441" s="172"/>
      <c r="AN1441" s="172"/>
      <c r="AO1441" s="171"/>
    </row>
    <row r="1442" spans="2:41" ht="13.35" customHeight="1" outlineLevel="1" x14ac:dyDescent="0.45">
      <c r="B1442" s="167"/>
      <c r="J1442" s="167"/>
      <c r="M1442" s="166"/>
      <c r="N1442" s="167" t="s">
        <v>716</v>
      </c>
      <c r="Q1442" s="166"/>
      <c r="R1442" s="167"/>
      <c r="S1442" s="919"/>
      <c r="T1442" s="921"/>
      <c r="V1442" s="190"/>
      <c r="W1442" s="115" t="s">
        <v>76</v>
      </c>
      <c r="X1442" s="190"/>
      <c r="Y1442" s="115" t="s">
        <v>77</v>
      </c>
      <c r="Z1442" s="190"/>
      <c r="AA1442" s="166" t="s">
        <v>78</v>
      </c>
      <c r="AB1442" s="167" t="s">
        <v>715</v>
      </c>
      <c r="AE1442" s="166"/>
      <c r="AF1442" s="167"/>
      <c r="AG1442" s="919"/>
      <c r="AH1442" s="921"/>
      <c r="AJ1442" s="190"/>
      <c r="AK1442" s="115" t="s">
        <v>76</v>
      </c>
      <c r="AL1442" s="190"/>
      <c r="AM1442" s="115" t="s">
        <v>77</v>
      </c>
      <c r="AN1442" s="190"/>
      <c r="AO1442" s="166" t="s">
        <v>78</v>
      </c>
    </row>
    <row r="1443" spans="2:41" ht="3.6" customHeight="1" outlineLevel="1" x14ac:dyDescent="0.45">
      <c r="B1443" s="167"/>
      <c r="J1443" s="167"/>
      <c r="M1443" s="166"/>
      <c r="N1443" s="161"/>
      <c r="O1443" s="160"/>
      <c r="P1443" s="160"/>
      <c r="Q1443" s="159"/>
      <c r="R1443" s="161"/>
      <c r="S1443" s="160"/>
      <c r="T1443" s="160"/>
      <c r="U1443" s="160"/>
      <c r="V1443" s="160"/>
      <c r="W1443" s="160"/>
      <c r="X1443" s="160"/>
      <c r="Y1443" s="160"/>
      <c r="Z1443" s="160"/>
      <c r="AA1443" s="159"/>
      <c r="AB1443" s="161"/>
      <c r="AC1443" s="160"/>
      <c r="AD1443" s="160"/>
      <c r="AE1443" s="159"/>
      <c r="AF1443" s="161"/>
      <c r="AG1443" s="160"/>
      <c r="AH1443" s="160"/>
      <c r="AI1443" s="160"/>
      <c r="AJ1443" s="160"/>
      <c r="AK1443" s="160"/>
      <c r="AL1443" s="160"/>
      <c r="AM1443" s="160"/>
      <c r="AN1443" s="160"/>
      <c r="AO1443" s="159"/>
    </row>
    <row r="1444" spans="2:41" ht="3.6" customHeight="1" outlineLevel="1" x14ac:dyDescent="0.45">
      <c r="B1444" s="167"/>
      <c r="J1444" s="167"/>
      <c r="M1444" s="166"/>
      <c r="N1444" s="173"/>
      <c r="O1444" s="172"/>
      <c r="P1444" s="172"/>
      <c r="Q1444" s="171"/>
      <c r="R1444" s="922" t="str">
        <f>許可申請_2!I157&amp;変更_3!AL180</f>
        <v/>
      </c>
      <c r="S1444" s="923"/>
      <c r="T1444" s="923"/>
      <c r="U1444" s="923"/>
      <c r="V1444" s="923"/>
      <c r="W1444" s="923"/>
      <c r="X1444" s="923"/>
      <c r="Y1444" s="923"/>
      <c r="Z1444" s="923"/>
      <c r="AA1444" s="923"/>
      <c r="AB1444" s="923"/>
      <c r="AC1444" s="923"/>
      <c r="AD1444" s="923"/>
      <c r="AE1444" s="923"/>
      <c r="AF1444" s="923"/>
      <c r="AG1444" s="923"/>
      <c r="AH1444" s="923"/>
      <c r="AI1444" s="923"/>
      <c r="AJ1444" s="924"/>
      <c r="AK1444" s="172"/>
      <c r="AL1444" s="172"/>
      <c r="AM1444" s="172"/>
      <c r="AN1444" s="172"/>
      <c r="AO1444" s="171"/>
    </row>
    <row r="1445" spans="2:41" ht="13.35" customHeight="1" outlineLevel="1" x14ac:dyDescent="0.45">
      <c r="B1445" s="167"/>
      <c r="J1445" s="167"/>
      <c r="M1445" s="166"/>
      <c r="N1445" s="167" t="s">
        <v>50</v>
      </c>
      <c r="Q1445" s="166"/>
      <c r="R1445" s="911"/>
      <c r="S1445" s="912"/>
      <c r="T1445" s="912"/>
      <c r="U1445" s="912"/>
      <c r="V1445" s="912"/>
      <c r="W1445" s="912"/>
      <c r="X1445" s="912"/>
      <c r="Y1445" s="912"/>
      <c r="Z1445" s="912"/>
      <c r="AA1445" s="912"/>
      <c r="AB1445" s="912"/>
      <c r="AC1445" s="912"/>
      <c r="AD1445" s="912"/>
      <c r="AE1445" s="912"/>
      <c r="AF1445" s="912"/>
      <c r="AG1445" s="912"/>
      <c r="AH1445" s="912"/>
      <c r="AI1445" s="912"/>
      <c r="AJ1445" s="913"/>
      <c r="AL1445" s="189" t="s">
        <v>651</v>
      </c>
      <c r="AM1445" s="115" t="s">
        <v>714</v>
      </c>
      <c r="AO1445" s="166"/>
    </row>
    <row r="1446" spans="2:41" ht="3.6" customHeight="1" outlineLevel="1" x14ac:dyDescent="0.45">
      <c r="B1446" s="167"/>
      <c r="J1446" s="167"/>
      <c r="M1446" s="166"/>
      <c r="N1446" s="161"/>
      <c r="O1446" s="160"/>
      <c r="P1446" s="160"/>
      <c r="Q1446" s="159"/>
      <c r="R1446" s="914"/>
      <c r="S1446" s="915"/>
      <c r="T1446" s="915"/>
      <c r="U1446" s="915"/>
      <c r="V1446" s="915"/>
      <c r="W1446" s="915"/>
      <c r="X1446" s="915"/>
      <c r="Y1446" s="915"/>
      <c r="Z1446" s="915"/>
      <c r="AA1446" s="915"/>
      <c r="AB1446" s="915"/>
      <c r="AC1446" s="915"/>
      <c r="AD1446" s="915"/>
      <c r="AE1446" s="915"/>
      <c r="AF1446" s="915"/>
      <c r="AG1446" s="915"/>
      <c r="AH1446" s="915"/>
      <c r="AI1446" s="915"/>
      <c r="AJ1446" s="916"/>
      <c r="AK1446" s="160"/>
      <c r="AL1446" s="160"/>
      <c r="AM1446" s="160"/>
      <c r="AN1446" s="160"/>
      <c r="AO1446" s="159"/>
    </row>
    <row r="1447" spans="2:41" ht="3.6" customHeight="1" outlineLevel="1" x14ac:dyDescent="0.45">
      <c r="B1447" s="167"/>
      <c r="J1447" s="167"/>
      <c r="M1447" s="166"/>
      <c r="N1447" s="173"/>
      <c r="O1447" s="172"/>
      <c r="P1447" s="172"/>
      <c r="Q1447" s="171"/>
      <c r="R1447" s="922" t="str">
        <f>ASC(PHONETIC(許可申請_2!I156))&amp;ASC(PHONETIC(変更_3!AL179))</f>
        <v/>
      </c>
      <c r="S1447" s="923"/>
      <c r="T1447" s="923"/>
      <c r="U1447" s="923"/>
      <c r="V1447" s="923"/>
      <c r="W1447" s="923"/>
      <c r="X1447" s="923"/>
      <c r="Y1447" s="923"/>
      <c r="Z1447" s="923"/>
      <c r="AA1447" s="923"/>
      <c r="AB1447" s="923"/>
      <c r="AC1447" s="923"/>
      <c r="AD1447" s="923"/>
      <c r="AE1447" s="923"/>
      <c r="AF1447" s="923"/>
      <c r="AG1447" s="923"/>
      <c r="AH1447" s="923"/>
      <c r="AI1447" s="923"/>
      <c r="AJ1447" s="923"/>
      <c r="AK1447" s="923"/>
      <c r="AL1447" s="923"/>
      <c r="AM1447" s="923"/>
      <c r="AN1447" s="923"/>
      <c r="AO1447" s="924"/>
    </row>
    <row r="1448" spans="2:41" ht="13.35" customHeight="1" outlineLevel="1" x14ac:dyDescent="0.45">
      <c r="B1448" s="167"/>
      <c r="J1448" s="167"/>
      <c r="M1448" s="166"/>
      <c r="N1448" s="167" t="s">
        <v>713</v>
      </c>
      <c r="Q1448" s="166"/>
      <c r="R1448" s="911"/>
      <c r="S1448" s="912"/>
      <c r="T1448" s="912"/>
      <c r="U1448" s="912"/>
      <c r="V1448" s="912"/>
      <c r="W1448" s="912"/>
      <c r="X1448" s="912"/>
      <c r="Y1448" s="912"/>
      <c r="Z1448" s="912"/>
      <c r="AA1448" s="912"/>
      <c r="AB1448" s="912"/>
      <c r="AC1448" s="912"/>
      <c r="AD1448" s="912"/>
      <c r="AE1448" s="912"/>
      <c r="AF1448" s="912"/>
      <c r="AG1448" s="912"/>
      <c r="AH1448" s="912"/>
      <c r="AI1448" s="912"/>
      <c r="AJ1448" s="912"/>
      <c r="AK1448" s="912"/>
      <c r="AL1448" s="912"/>
      <c r="AM1448" s="912"/>
      <c r="AN1448" s="912"/>
      <c r="AO1448" s="913"/>
    </row>
    <row r="1449" spans="2:41" ht="3.6" customHeight="1" outlineLevel="1" x14ac:dyDescent="0.45">
      <c r="B1449" s="167"/>
      <c r="J1449" s="167"/>
      <c r="M1449" s="166"/>
      <c r="N1449" s="167"/>
      <c r="Q1449" s="166"/>
      <c r="R1449" s="914"/>
      <c r="S1449" s="915"/>
      <c r="T1449" s="915"/>
      <c r="U1449" s="915"/>
      <c r="V1449" s="915"/>
      <c r="W1449" s="915"/>
      <c r="X1449" s="915"/>
      <c r="Y1449" s="915"/>
      <c r="Z1449" s="915"/>
      <c r="AA1449" s="915"/>
      <c r="AB1449" s="915"/>
      <c r="AC1449" s="915"/>
      <c r="AD1449" s="915"/>
      <c r="AE1449" s="915"/>
      <c r="AF1449" s="915"/>
      <c r="AG1449" s="915"/>
      <c r="AH1449" s="915"/>
      <c r="AI1449" s="915"/>
      <c r="AJ1449" s="915"/>
      <c r="AK1449" s="915"/>
      <c r="AL1449" s="915"/>
      <c r="AM1449" s="915"/>
      <c r="AN1449" s="915"/>
      <c r="AO1449" s="916"/>
    </row>
    <row r="1450" spans="2:41" ht="3.6" customHeight="1" outlineLevel="1" x14ac:dyDescent="0.45">
      <c r="B1450" s="167"/>
      <c r="J1450" s="167"/>
      <c r="N1450" s="173"/>
      <c r="O1450" s="172"/>
      <c r="P1450" s="172"/>
      <c r="Q1450" s="171"/>
      <c r="U1450" s="934" t="str">
        <f>ASC(許可申請_2!L158)&amp;ASC(変更_3!AO181)</f>
        <v/>
      </c>
      <c r="V1450" s="935"/>
      <c r="W1450" s="935"/>
      <c r="X1450" s="962"/>
      <c r="Y1450" s="172"/>
      <c r="Z1450" s="965" t="str">
        <f>ASC(許可申請_2!O158)&amp;ASC(変更_3!AR181)</f>
        <v/>
      </c>
      <c r="AA1450" s="935"/>
      <c r="AB1450" s="935"/>
      <c r="AC1450" s="936"/>
      <c r="AG1450" s="922" t="str">
        <f>許可申請_2!L159&amp;変更_3!AO182</f>
        <v/>
      </c>
      <c r="AH1450" s="923"/>
      <c r="AI1450" s="923"/>
      <c r="AJ1450" s="923"/>
      <c r="AK1450" s="923"/>
      <c r="AL1450" s="923"/>
      <c r="AM1450" s="923"/>
      <c r="AN1450" s="923"/>
      <c r="AO1450" s="924"/>
    </row>
    <row r="1451" spans="2:41" ht="13.35" customHeight="1" outlineLevel="1" x14ac:dyDescent="0.45">
      <c r="B1451" s="167"/>
      <c r="J1451" s="167"/>
      <c r="N1451" s="167"/>
      <c r="Q1451" s="166"/>
      <c r="R1451" s="115" t="s">
        <v>612</v>
      </c>
      <c r="U1451" s="937"/>
      <c r="V1451" s="938"/>
      <c r="W1451" s="938"/>
      <c r="X1451" s="963"/>
      <c r="Y1451" s="179" t="s">
        <v>611</v>
      </c>
      <c r="Z1451" s="966"/>
      <c r="AA1451" s="938"/>
      <c r="AB1451" s="938"/>
      <c r="AC1451" s="939"/>
      <c r="AD1451" s="115" t="s">
        <v>610</v>
      </c>
      <c r="AG1451" s="911"/>
      <c r="AH1451" s="912"/>
      <c r="AI1451" s="912"/>
      <c r="AJ1451" s="912"/>
      <c r="AK1451" s="912"/>
      <c r="AL1451" s="912"/>
      <c r="AM1451" s="912"/>
      <c r="AN1451" s="912"/>
      <c r="AO1451" s="913"/>
    </row>
    <row r="1452" spans="2:41" ht="3.6" customHeight="1" outlineLevel="1" x14ac:dyDescent="0.45">
      <c r="B1452" s="167"/>
      <c r="J1452" s="167"/>
      <c r="N1452" s="167"/>
      <c r="Q1452" s="166"/>
      <c r="R1452" s="160"/>
      <c r="S1452" s="160"/>
      <c r="T1452" s="160"/>
      <c r="U1452" s="940"/>
      <c r="V1452" s="941"/>
      <c r="W1452" s="941"/>
      <c r="X1452" s="964"/>
      <c r="Y1452" s="160"/>
      <c r="Z1452" s="967"/>
      <c r="AA1452" s="941"/>
      <c r="AB1452" s="941"/>
      <c r="AC1452" s="942"/>
      <c r="AD1452" s="160"/>
      <c r="AE1452" s="160"/>
      <c r="AF1452" s="160"/>
      <c r="AG1452" s="914"/>
      <c r="AH1452" s="915"/>
      <c r="AI1452" s="915"/>
      <c r="AJ1452" s="915"/>
      <c r="AK1452" s="915"/>
      <c r="AL1452" s="915"/>
      <c r="AM1452" s="915"/>
      <c r="AN1452" s="915"/>
      <c r="AO1452" s="916"/>
    </row>
    <row r="1453" spans="2:41" ht="3.6" customHeight="1" outlineLevel="1" x14ac:dyDescent="0.45">
      <c r="B1453" s="167"/>
      <c r="J1453" s="167"/>
      <c r="N1453" s="167"/>
      <c r="Q1453" s="166"/>
      <c r="R1453" s="172"/>
      <c r="S1453" s="172"/>
      <c r="T1453" s="171"/>
      <c r="U1453" s="922" t="str">
        <f>許可申請_2!T159&amp;変更_3!AW182</f>
        <v/>
      </c>
      <c r="V1453" s="923"/>
      <c r="W1453" s="923"/>
      <c r="X1453" s="923"/>
      <c r="Y1453" s="923"/>
      <c r="Z1453" s="923"/>
      <c r="AA1453" s="923"/>
      <c r="AB1453" s="923"/>
      <c r="AC1453" s="924"/>
      <c r="AD1453" s="173"/>
      <c r="AE1453" s="172"/>
      <c r="AF1453" s="171"/>
      <c r="AG1453" s="922" t="str">
        <f>許可申請_2!L160&amp;変更_3!AO183</f>
        <v/>
      </c>
      <c r="AH1453" s="923"/>
      <c r="AI1453" s="923"/>
      <c r="AJ1453" s="923"/>
      <c r="AK1453" s="923"/>
      <c r="AL1453" s="923"/>
      <c r="AM1453" s="923"/>
      <c r="AN1453" s="923"/>
      <c r="AO1453" s="924"/>
    </row>
    <row r="1454" spans="2:41" ht="13.35" customHeight="1" outlineLevel="1" x14ac:dyDescent="0.45">
      <c r="B1454" s="167"/>
      <c r="J1454" s="167"/>
      <c r="N1454" s="167" t="s">
        <v>48</v>
      </c>
      <c r="Q1454" s="166"/>
      <c r="R1454" s="115" t="s">
        <v>609</v>
      </c>
      <c r="T1454" s="166"/>
      <c r="U1454" s="911"/>
      <c r="V1454" s="912"/>
      <c r="W1454" s="912"/>
      <c r="X1454" s="912"/>
      <c r="Y1454" s="912"/>
      <c r="Z1454" s="912"/>
      <c r="AA1454" s="912"/>
      <c r="AB1454" s="912"/>
      <c r="AC1454" s="913"/>
      <c r="AD1454" s="167" t="s">
        <v>8536</v>
      </c>
      <c r="AF1454" s="166"/>
      <c r="AG1454" s="911"/>
      <c r="AH1454" s="912"/>
      <c r="AI1454" s="912"/>
      <c r="AJ1454" s="912"/>
      <c r="AK1454" s="912"/>
      <c r="AL1454" s="912"/>
      <c r="AM1454" s="912"/>
      <c r="AN1454" s="912"/>
      <c r="AO1454" s="913"/>
    </row>
    <row r="1455" spans="2:41" ht="3.6" customHeight="1" outlineLevel="1" x14ac:dyDescent="0.45">
      <c r="B1455" s="167"/>
      <c r="J1455" s="167"/>
      <c r="N1455" s="167"/>
      <c r="Q1455" s="166"/>
      <c r="R1455" s="160"/>
      <c r="S1455" s="160"/>
      <c r="T1455" s="159"/>
      <c r="U1455" s="914"/>
      <c r="V1455" s="915"/>
      <c r="W1455" s="915"/>
      <c r="X1455" s="915"/>
      <c r="Y1455" s="915"/>
      <c r="Z1455" s="915"/>
      <c r="AA1455" s="915"/>
      <c r="AB1455" s="915"/>
      <c r="AC1455" s="916"/>
      <c r="AD1455" s="161"/>
      <c r="AE1455" s="160"/>
      <c r="AF1455" s="159"/>
      <c r="AG1455" s="914"/>
      <c r="AH1455" s="915"/>
      <c r="AI1455" s="915"/>
      <c r="AJ1455" s="915"/>
      <c r="AK1455" s="915"/>
      <c r="AL1455" s="915"/>
      <c r="AM1455" s="915"/>
      <c r="AN1455" s="915"/>
      <c r="AO1455" s="916"/>
    </row>
    <row r="1456" spans="2:41" ht="3.6" customHeight="1" outlineLevel="1" x14ac:dyDescent="0.45">
      <c r="B1456" s="167"/>
      <c r="J1456" s="167"/>
      <c r="N1456" s="167"/>
      <c r="Q1456" s="166"/>
      <c r="R1456" s="172"/>
      <c r="S1456" s="172"/>
      <c r="T1456" s="171"/>
      <c r="U1456" s="922" t="str">
        <f>許可申請_2!T160&amp;変更_3!AW183</f>
        <v/>
      </c>
      <c r="V1456" s="923"/>
      <c r="W1456" s="923"/>
      <c r="X1456" s="923"/>
      <c r="Y1456" s="923"/>
      <c r="Z1456" s="923"/>
      <c r="AA1456" s="923"/>
      <c r="AB1456" s="923"/>
      <c r="AC1456" s="924"/>
      <c r="AD1456" s="173"/>
      <c r="AE1456" s="172"/>
      <c r="AF1456" s="171"/>
      <c r="AG1456" s="922" t="str">
        <f>許可申請_2!L161&amp;変更_3!AO184</f>
        <v/>
      </c>
      <c r="AH1456" s="923"/>
      <c r="AI1456" s="923"/>
      <c r="AJ1456" s="923"/>
      <c r="AK1456" s="923"/>
      <c r="AL1456" s="923"/>
      <c r="AM1456" s="923"/>
      <c r="AN1456" s="923"/>
      <c r="AO1456" s="924"/>
    </row>
    <row r="1457" spans="2:41" ht="13.35" customHeight="1" outlineLevel="1" x14ac:dyDescent="0.45">
      <c r="B1457" s="167"/>
      <c r="J1457" s="167"/>
      <c r="N1457" s="167"/>
      <c r="Q1457" s="166"/>
      <c r="R1457" s="115" t="s">
        <v>608</v>
      </c>
      <c r="T1457" s="166"/>
      <c r="U1457" s="911"/>
      <c r="V1457" s="912"/>
      <c r="W1457" s="912"/>
      <c r="X1457" s="912"/>
      <c r="Y1457" s="912"/>
      <c r="Z1457" s="912"/>
      <c r="AA1457" s="912"/>
      <c r="AB1457" s="912"/>
      <c r="AC1457" s="913"/>
      <c r="AD1457" s="167" t="s">
        <v>607</v>
      </c>
      <c r="AF1457" s="166"/>
      <c r="AG1457" s="911"/>
      <c r="AH1457" s="912"/>
      <c r="AI1457" s="912"/>
      <c r="AJ1457" s="912"/>
      <c r="AK1457" s="912"/>
      <c r="AL1457" s="912"/>
      <c r="AM1457" s="912"/>
      <c r="AN1457" s="912"/>
      <c r="AO1457" s="913"/>
    </row>
    <row r="1458" spans="2:41" ht="3.6" customHeight="1" outlineLevel="1" x14ac:dyDescent="0.45">
      <c r="B1458" s="167"/>
      <c r="J1458" s="167"/>
      <c r="N1458" s="161"/>
      <c r="O1458" s="160"/>
      <c r="P1458" s="160"/>
      <c r="Q1458" s="159"/>
      <c r="R1458" s="160"/>
      <c r="S1458" s="160"/>
      <c r="T1458" s="159"/>
      <c r="U1458" s="914"/>
      <c r="V1458" s="915"/>
      <c r="W1458" s="915"/>
      <c r="X1458" s="915"/>
      <c r="Y1458" s="915"/>
      <c r="Z1458" s="915"/>
      <c r="AA1458" s="915"/>
      <c r="AB1458" s="915"/>
      <c r="AC1458" s="916"/>
      <c r="AD1458" s="161"/>
      <c r="AE1458" s="160"/>
      <c r="AF1458" s="159"/>
      <c r="AG1458" s="914"/>
      <c r="AH1458" s="915"/>
      <c r="AI1458" s="915"/>
      <c r="AJ1458" s="915"/>
      <c r="AK1458" s="915"/>
      <c r="AL1458" s="915"/>
      <c r="AM1458" s="915"/>
      <c r="AN1458" s="915"/>
      <c r="AO1458" s="916"/>
    </row>
    <row r="1459" spans="2:41" ht="3.6" customHeight="1" outlineLevel="1" x14ac:dyDescent="0.45">
      <c r="B1459" s="167"/>
      <c r="J1459" s="167"/>
      <c r="M1459" s="166"/>
      <c r="N1459" s="167"/>
      <c r="Q1459" s="166"/>
      <c r="R1459" s="173"/>
      <c r="S1459" s="172"/>
      <c r="T1459" s="172"/>
      <c r="U1459" s="172"/>
      <c r="V1459" s="172"/>
      <c r="W1459" s="172"/>
      <c r="X1459" s="172"/>
      <c r="Y1459" s="172"/>
      <c r="Z1459" s="172"/>
      <c r="AA1459" s="172"/>
      <c r="AB1459" s="172"/>
      <c r="AC1459" s="172"/>
      <c r="AD1459" s="172"/>
      <c r="AE1459" s="172"/>
      <c r="AF1459" s="172"/>
      <c r="AG1459" s="172"/>
      <c r="AH1459" s="172"/>
      <c r="AI1459" s="172"/>
      <c r="AJ1459" s="172"/>
      <c r="AK1459" s="172"/>
      <c r="AL1459" s="172"/>
      <c r="AM1459" s="172"/>
      <c r="AN1459" s="172"/>
      <c r="AO1459" s="171"/>
    </row>
    <row r="1460" spans="2:41" ht="13.35" customHeight="1" outlineLevel="1" x14ac:dyDescent="0.45">
      <c r="B1460" s="167"/>
      <c r="J1460" s="167"/>
      <c r="M1460" s="166"/>
      <c r="N1460" s="167" t="s">
        <v>712</v>
      </c>
      <c r="Q1460" s="166"/>
      <c r="R1460" s="167"/>
      <c r="S1460" s="919"/>
      <c r="T1460" s="921"/>
      <c r="V1460" s="190"/>
      <c r="W1460" s="115" t="s">
        <v>76</v>
      </c>
      <c r="X1460" s="190"/>
      <c r="Y1460" s="115" t="s">
        <v>77</v>
      </c>
      <c r="Z1460" s="190"/>
      <c r="AA1460" s="115" t="s">
        <v>78</v>
      </c>
      <c r="AO1460" s="166"/>
    </row>
    <row r="1461" spans="2:41" ht="3.6" customHeight="1" outlineLevel="1" x14ac:dyDescent="0.45">
      <c r="B1461" s="167"/>
      <c r="J1461" s="167"/>
      <c r="M1461" s="166"/>
      <c r="N1461" s="167"/>
      <c r="Q1461" s="166"/>
      <c r="R1461" s="167"/>
      <c r="AO1461" s="166"/>
    </row>
    <row r="1462" spans="2:41" ht="3.6" customHeight="1" outlineLevel="1" x14ac:dyDescent="0.45">
      <c r="B1462" s="167"/>
      <c r="J1462" s="167"/>
      <c r="M1462" s="166"/>
      <c r="N1462" s="173"/>
      <c r="O1462" s="172"/>
      <c r="P1462" s="172"/>
      <c r="Q1462" s="172"/>
      <c r="R1462" s="984" t="str">
        <f>ASC(許可申請_2!I162)&amp;ASC(変更_3!AL185)</f>
        <v/>
      </c>
      <c r="S1462" s="984" t="str">
        <f>ASC(許可申請_2!J162)&amp;ASC(変更_3!AM185)</f>
        <v/>
      </c>
      <c r="T1462" s="172"/>
      <c r="U1462" s="984" t="str">
        <f>ASC(許可申請_2!L162)&amp;ASC(変更_3!AO185)</f>
        <v/>
      </c>
      <c r="V1462" s="173"/>
      <c r="W1462" s="172"/>
      <c r="X1462" s="172"/>
      <c r="Y1462" s="172"/>
      <c r="Z1462" s="172"/>
      <c r="AA1462" s="171"/>
      <c r="AB1462" s="173"/>
      <c r="AC1462" s="172"/>
      <c r="AD1462" s="172"/>
      <c r="AE1462" s="172"/>
      <c r="AF1462" s="172"/>
      <c r="AG1462" s="171"/>
      <c r="AH1462" s="977"/>
      <c r="AI1462" s="980"/>
      <c r="AJ1462" s="172"/>
      <c r="AK1462" s="944"/>
      <c r="AL1462" s="173"/>
      <c r="AM1462" s="172"/>
      <c r="AN1462" s="172"/>
      <c r="AO1462" s="171"/>
    </row>
    <row r="1463" spans="2:41" ht="13.35" customHeight="1" outlineLevel="1" x14ac:dyDescent="0.45">
      <c r="B1463" s="167"/>
      <c r="J1463" s="167"/>
      <c r="M1463" s="166"/>
      <c r="N1463" s="167" t="s">
        <v>711</v>
      </c>
      <c r="R1463" s="985"/>
      <c r="S1463" s="985"/>
      <c r="T1463" s="115" t="s">
        <v>65</v>
      </c>
      <c r="U1463" s="985"/>
      <c r="V1463" s="167" t="s">
        <v>64</v>
      </c>
      <c r="AA1463" s="166"/>
      <c r="AB1463" s="167" t="s">
        <v>710</v>
      </c>
      <c r="AH1463" s="978"/>
      <c r="AI1463" s="981"/>
      <c r="AJ1463" s="115" t="s">
        <v>65</v>
      </c>
      <c r="AK1463" s="945"/>
      <c r="AL1463" s="167" t="s">
        <v>64</v>
      </c>
      <c r="AO1463" s="166"/>
    </row>
    <row r="1464" spans="2:41" ht="3.6" customHeight="1" outlineLevel="1" x14ac:dyDescent="0.45">
      <c r="B1464" s="167"/>
      <c r="J1464" s="167"/>
      <c r="M1464" s="166"/>
      <c r="N1464" s="167"/>
      <c r="R1464" s="986"/>
      <c r="S1464" s="986"/>
      <c r="T1464" s="160"/>
      <c r="U1464" s="986"/>
      <c r="V1464" s="161"/>
      <c r="W1464" s="160"/>
      <c r="X1464" s="160"/>
      <c r="Y1464" s="160"/>
      <c r="Z1464" s="160"/>
      <c r="AA1464" s="159"/>
      <c r="AB1464" s="161"/>
      <c r="AC1464" s="160"/>
      <c r="AD1464" s="160"/>
      <c r="AE1464" s="160"/>
      <c r="AF1464" s="160"/>
      <c r="AH1464" s="979"/>
      <c r="AI1464" s="982"/>
      <c r="AJ1464" s="160"/>
      <c r="AK1464" s="946"/>
      <c r="AL1464" s="161"/>
      <c r="AM1464" s="160"/>
      <c r="AN1464" s="160"/>
      <c r="AO1464" s="159"/>
    </row>
    <row r="1465" spans="2:41" ht="3.6" customHeight="1" outlineLevel="1" x14ac:dyDescent="0.45">
      <c r="B1465" s="167"/>
      <c r="J1465" s="167"/>
      <c r="M1465" s="166"/>
      <c r="N1465" s="173"/>
      <c r="O1465" s="172"/>
      <c r="P1465" s="172"/>
      <c r="Q1465" s="171"/>
      <c r="R1465" s="977"/>
      <c r="S1465" s="980"/>
      <c r="T1465" s="172"/>
      <c r="U1465" s="944"/>
      <c r="V1465" s="173"/>
      <c r="W1465" s="172"/>
      <c r="X1465" s="172"/>
      <c r="Y1465" s="172"/>
      <c r="Z1465" s="169"/>
      <c r="AA1465" s="174"/>
      <c r="AD1465" s="172"/>
      <c r="AE1465" s="172"/>
      <c r="AF1465" s="172"/>
      <c r="AG1465" s="175"/>
      <c r="AH1465" s="175"/>
      <c r="AI1465" s="175"/>
      <c r="AJ1465" s="175"/>
      <c r="AK1465" s="175"/>
      <c r="AL1465" s="172"/>
      <c r="AM1465" s="175"/>
      <c r="AN1465" s="175"/>
      <c r="AO1465" s="171"/>
    </row>
    <row r="1466" spans="2:41" ht="13.35" customHeight="1" outlineLevel="1" x14ac:dyDescent="0.45">
      <c r="B1466" s="167"/>
      <c r="J1466" s="167"/>
      <c r="M1466" s="166"/>
      <c r="N1466" s="167" t="s">
        <v>709</v>
      </c>
      <c r="Q1466" s="166"/>
      <c r="R1466" s="978"/>
      <c r="S1466" s="981"/>
      <c r="T1466" s="115" t="s">
        <v>65</v>
      </c>
      <c r="U1466" s="945"/>
      <c r="V1466" s="167" t="s">
        <v>64</v>
      </c>
      <c r="Z1466" s="169"/>
      <c r="AA1466" s="168"/>
      <c r="AG1466" s="169"/>
      <c r="AH1466" s="169"/>
      <c r="AI1466" s="169"/>
      <c r="AJ1466" s="169"/>
      <c r="AK1466" s="169"/>
      <c r="AM1466" s="169"/>
      <c r="AN1466" s="169"/>
      <c r="AO1466" s="166"/>
    </row>
    <row r="1467" spans="2:41" ht="3.6" customHeight="1" outlineLevel="1" x14ac:dyDescent="0.45">
      <c r="B1467" s="167"/>
      <c r="J1467" s="167"/>
      <c r="M1467" s="166"/>
      <c r="N1467" s="161"/>
      <c r="O1467" s="160"/>
      <c r="P1467" s="160"/>
      <c r="Q1467" s="159"/>
      <c r="R1467" s="979"/>
      <c r="S1467" s="982"/>
      <c r="T1467" s="160"/>
      <c r="U1467" s="946"/>
      <c r="V1467" s="161"/>
      <c r="W1467" s="160"/>
      <c r="X1467" s="160"/>
      <c r="Y1467" s="160"/>
      <c r="Z1467" s="163"/>
      <c r="AA1467" s="162"/>
      <c r="AB1467" s="160"/>
      <c r="AC1467" s="160"/>
      <c r="AD1467" s="160"/>
      <c r="AE1467" s="160"/>
      <c r="AF1467" s="160"/>
      <c r="AG1467" s="163"/>
      <c r="AH1467" s="163"/>
      <c r="AI1467" s="163"/>
      <c r="AJ1467" s="163"/>
      <c r="AK1467" s="163"/>
      <c r="AL1467" s="160"/>
      <c r="AM1467" s="163"/>
      <c r="AN1467" s="163"/>
      <c r="AO1467" s="159"/>
    </row>
    <row r="1468" spans="2:41" ht="3.6" customHeight="1" outlineLevel="1" x14ac:dyDescent="0.45">
      <c r="B1468" s="167"/>
      <c r="J1468" s="167"/>
      <c r="M1468" s="166"/>
      <c r="N1468" s="167"/>
      <c r="Q1468" s="166"/>
      <c r="R1468" s="922" t="str">
        <f>ASC(許可申請_2!K167)&amp;ASC(変更_3!AN189)</f>
        <v/>
      </c>
      <c r="S1468" s="923"/>
      <c r="T1468" s="923"/>
      <c r="U1468" s="924"/>
      <c r="V1468" s="911" t="str">
        <f>ASC(許可申請_2!O167)&amp;ASC(変更_3!AR189)</f>
        <v/>
      </c>
      <c r="W1468" s="913"/>
      <c r="X1468" s="911" t="str">
        <f>ASC(許可申請_2!Q167)&amp;ASC(変更_3!AT189)</f>
        <v/>
      </c>
      <c r="Y1468" s="912"/>
      <c r="Z1468" s="912"/>
      <c r="AA1468" s="913"/>
      <c r="AB1468" s="167"/>
      <c r="AO1468" s="166"/>
    </row>
    <row r="1469" spans="2:41" ht="13.35" customHeight="1" outlineLevel="1" x14ac:dyDescent="0.45">
      <c r="B1469" s="167"/>
      <c r="J1469" s="167" t="s">
        <v>749</v>
      </c>
      <c r="M1469" s="166"/>
      <c r="N1469" s="167" t="s">
        <v>707</v>
      </c>
      <c r="Q1469" s="166"/>
      <c r="R1469" s="911"/>
      <c r="S1469" s="912"/>
      <c r="T1469" s="912"/>
      <c r="U1469" s="913"/>
      <c r="V1469" s="911"/>
      <c r="W1469" s="913"/>
      <c r="X1469" s="911"/>
      <c r="Y1469" s="912"/>
      <c r="Z1469" s="912"/>
      <c r="AA1469" s="913"/>
      <c r="AB1469" s="191" t="s">
        <v>706</v>
      </c>
      <c r="AO1469" s="166"/>
    </row>
    <row r="1470" spans="2:41" ht="3.6" customHeight="1" outlineLevel="1" x14ac:dyDescent="0.45">
      <c r="B1470" s="167"/>
      <c r="J1470" s="167"/>
      <c r="M1470" s="166"/>
      <c r="N1470" s="167"/>
      <c r="Q1470" s="166"/>
      <c r="R1470" s="914"/>
      <c r="S1470" s="915"/>
      <c r="T1470" s="915"/>
      <c r="U1470" s="916"/>
      <c r="V1470" s="914"/>
      <c r="W1470" s="916"/>
      <c r="X1470" s="914"/>
      <c r="Y1470" s="915"/>
      <c r="Z1470" s="915"/>
      <c r="AA1470" s="916"/>
      <c r="AB1470" s="161"/>
      <c r="AC1470" s="160"/>
      <c r="AD1470" s="160"/>
      <c r="AE1470" s="160"/>
      <c r="AF1470" s="160"/>
      <c r="AG1470" s="160"/>
      <c r="AH1470" s="160"/>
      <c r="AI1470" s="160"/>
      <c r="AJ1470" s="160"/>
      <c r="AK1470" s="160"/>
      <c r="AL1470" s="160"/>
      <c r="AM1470" s="160"/>
      <c r="AN1470" s="160"/>
      <c r="AO1470" s="159"/>
    </row>
    <row r="1471" spans="2:41" ht="3.6" customHeight="1" outlineLevel="1" x14ac:dyDescent="0.45">
      <c r="B1471" s="167"/>
      <c r="J1471" s="167"/>
      <c r="M1471" s="166"/>
      <c r="N1471" s="173"/>
      <c r="O1471" s="172"/>
      <c r="P1471" s="172"/>
      <c r="Q1471" s="172"/>
      <c r="R1471" s="173"/>
      <c r="S1471" s="172"/>
      <c r="T1471" s="172"/>
      <c r="U1471" s="172"/>
      <c r="V1471" s="172"/>
      <c r="W1471" s="172"/>
      <c r="X1471" s="172"/>
      <c r="Y1471" s="172"/>
      <c r="Z1471" s="172"/>
      <c r="AA1471" s="171"/>
      <c r="AB1471" s="173"/>
      <c r="AI1471" s="166"/>
      <c r="AJ1471" s="173"/>
      <c r="AK1471" s="172"/>
      <c r="AL1471" s="172"/>
      <c r="AM1471" s="172"/>
      <c r="AN1471" s="172"/>
      <c r="AO1471" s="171"/>
    </row>
    <row r="1472" spans="2:41" ht="13.35" customHeight="1" outlineLevel="1" x14ac:dyDescent="0.45">
      <c r="B1472" s="167"/>
      <c r="J1472" s="167"/>
      <c r="M1472" s="166"/>
      <c r="N1472" s="167" t="s">
        <v>705</v>
      </c>
      <c r="R1472" s="167"/>
      <c r="S1472" s="917" t="str">
        <f>許可申請_2!I169&amp;変更_3!AL191</f>
        <v/>
      </c>
      <c r="T1472" s="918"/>
      <c r="V1472" s="182" t="str">
        <f>ASC(許可申請_2!K169)&amp;ASC(変更_3!AN191)</f>
        <v/>
      </c>
      <c r="W1472" s="115" t="s">
        <v>76</v>
      </c>
      <c r="X1472" s="182" t="str">
        <f>ASC(許可申請_2!M169)&amp;ASC(変更_3!AP191)</f>
        <v/>
      </c>
      <c r="Y1472" s="115" t="s">
        <v>77</v>
      </c>
      <c r="Z1472" s="182" t="str">
        <f>ASC(許可申請_2!O169)&amp;ASC(変更_3!AR191)</f>
        <v/>
      </c>
      <c r="AA1472" s="115" t="s">
        <v>78</v>
      </c>
      <c r="AB1472" s="167" t="s">
        <v>704</v>
      </c>
      <c r="AI1472" s="166"/>
      <c r="AJ1472" s="167"/>
      <c r="AK1472" s="919"/>
      <c r="AL1472" s="920"/>
      <c r="AM1472" s="920"/>
      <c r="AN1472" s="920"/>
      <c r="AO1472" s="921"/>
    </row>
    <row r="1473" spans="2:41" ht="3.6" customHeight="1" outlineLevel="1" x14ac:dyDescent="0.45">
      <c r="B1473" s="167"/>
      <c r="J1473" s="167"/>
      <c r="M1473" s="166"/>
      <c r="N1473" s="167"/>
      <c r="R1473" s="161"/>
      <c r="S1473" s="160"/>
      <c r="T1473" s="160"/>
      <c r="U1473" s="160"/>
      <c r="V1473" s="160"/>
      <c r="W1473" s="160"/>
      <c r="X1473" s="160"/>
      <c r="Y1473" s="160"/>
      <c r="Z1473" s="160"/>
      <c r="AA1473" s="159"/>
      <c r="AB1473" s="161"/>
      <c r="AC1473" s="160"/>
      <c r="AD1473" s="160"/>
      <c r="AE1473" s="160"/>
      <c r="AF1473" s="160"/>
      <c r="AG1473" s="160"/>
      <c r="AH1473" s="160"/>
      <c r="AI1473" s="159"/>
      <c r="AJ1473" s="161"/>
      <c r="AK1473" s="160"/>
      <c r="AL1473" s="160"/>
      <c r="AM1473" s="160"/>
      <c r="AN1473" s="160"/>
      <c r="AO1473" s="159"/>
    </row>
    <row r="1474" spans="2:41" ht="3.6" customHeight="1" outlineLevel="1" x14ac:dyDescent="0.45">
      <c r="B1474" s="167"/>
      <c r="J1474" s="167"/>
      <c r="M1474" s="166"/>
      <c r="N1474" s="173"/>
      <c r="O1474" s="172"/>
      <c r="P1474" s="172"/>
      <c r="Q1474" s="171"/>
      <c r="R1474" s="922" t="str">
        <f>IF(OR(許可申請_2!T166="☑",変更_3!AW188="☑"),"研修中","")</f>
        <v/>
      </c>
      <c r="S1474" s="923"/>
      <c r="T1474" s="923"/>
      <c r="U1474" s="923"/>
      <c r="V1474" s="923"/>
      <c r="W1474" s="923"/>
      <c r="X1474" s="923"/>
      <c r="Y1474" s="923"/>
      <c r="Z1474" s="923"/>
      <c r="AA1474" s="923"/>
      <c r="AB1474" s="923"/>
      <c r="AC1474" s="923"/>
      <c r="AD1474" s="923"/>
      <c r="AE1474" s="923"/>
      <c r="AF1474" s="923"/>
      <c r="AG1474" s="923"/>
      <c r="AH1474" s="923"/>
      <c r="AI1474" s="923"/>
      <c r="AJ1474" s="923"/>
      <c r="AK1474" s="923"/>
      <c r="AL1474" s="923"/>
      <c r="AM1474" s="923"/>
      <c r="AN1474" s="923"/>
      <c r="AO1474" s="924"/>
    </row>
    <row r="1475" spans="2:41" ht="13.35" customHeight="1" outlineLevel="1" x14ac:dyDescent="0.45">
      <c r="B1475" s="167"/>
      <c r="J1475" s="167"/>
      <c r="M1475" s="166"/>
      <c r="N1475" s="167" t="s">
        <v>703</v>
      </c>
      <c r="Q1475" s="166"/>
      <c r="R1475" s="911"/>
      <c r="S1475" s="912"/>
      <c r="T1475" s="912"/>
      <c r="U1475" s="912"/>
      <c r="V1475" s="912"/>
      <c r="W1475" s="912"/>
      <c r="X1475" s="912"/>
      <c r="Y1475" s="912"/>
      <c r="Z1475" s="912"/>
      <c r="AA1475" s="912"/>
      <c r="AB1475" s="912"/>
      <c r="AC1475" s="912"/>
      <c r="AD1475" s="912"/>
      <c r="AE1475" s="912"/>
      <c r="AF1475" s="912"/>
      <c r="AG1475" s="912"/>
      <c r="AH1475" s="912"/>
      <c r="AI1475" s="912"/>
      <c r="AJ1475" s="912"/>
      <c r="AK1475" s="912"/>
      <c r="AL1475" s="912"/>
      <c r="AM1475" s="912"/>
      <c r="AN1475" s="912"/>
      <c r="AO1475" s="913"/>
    </row>
    <row r="1476" spans="2:41" ht="3.6" customHeight="1" outlineLevel="1" x14ac:dyDescent="0.45">
      <c r="B1476" s="167"/>
      <c r="J1476" s="167"/>
      <c r="M1476" s="166"/>
      <c r="N1476" s="161"/>
      <c r="O1476" s="160"/>
      <c r="P1476" s="160"/>
      <c r="Q1476" s="159"/>
      <c r="R1476" s="914"/>
      <c r="S1476" s="915"/>
      <c r="T1476" s="915"/>
      <c r="U1476" s="915"/>
      <c r="V1476" s="915"/>
      <c r="W1476" s="915"/>
      <c r="X1476" s="915"/>
      <c r="Y1476" s="915"/>
      <c r="Z1476" s="915"/>
      <c r="AA1476" s="915"/>
      <c r="AB1476" s="915"/>
      <c r="AC1476" s="915"/>
      <c r="AD1476" s="915"/>
      <c r="AE1476" s="915"/>
      <c r="AF1476" s="915"/>
      <c r="AG1476" s="915"/>
      <c r="AH1476" s="915"/>
      <c r="AI1476" s="915"/>
      <c r="AJ1476" s="915"/>
      <c r="AK1476" s="915"/>
      <c r="AL1476" s="915"/>
      <c r="AM1476" s="915"/>
      <c r="AN1476" s="915"/>
      <c r="AO1476" s="916"/>
    </row>
    <row r="1477" spans="2:41" ht="3.6" customHeight="1" outlineLevel="1" x14ac:dyDescent="0.45">
      <c r="B1477" s="167"/>
      <c r="J1477" s="167"/>
      <c r="M1477" s="166"/>
      <c r="N1477" s="173"/>
      <c r="O1477" s="172"/>
      <c r="P1477" s="172"/>
      <c r="Q1477" s="171"/>
      <c r="R1477" s="167"/>
      <c r="W1477" s="166"/>
      <c r="X1477" s="167"/>
      <c r="AB1477" s="166"/>
      <c r="AC1477" s="925"/>
      <c r="AD1477" s="926"/>
      <c r="AE1477" s="926"/>
      <c r="AF1477" s="926"/>
      <c r="AG1477" s="926"/>
      <c r="AH1477" s="926"/>
      <c r="AI1477" s="926"/>
      <c r="AJ1477" s="926"/>
      <c r="AK1477" s="926"/>
      <c r="AL1477" s="926"/>
      <c r="AM1477" s="926"/>
      <c r="AN1477" s="926"/>
      <c r="AO1477" s="927"/>
    </row>
    <row r="1478" spans="2:41" ht="13.35" customHeight="1" outlineLevel="1" x14ac:dyDescent="0.45">
      <c r="B1478" s="167"/>
      <c r="J1478" s="167"/>
      <c r="M1478" s="166"/>
      <c r="N1478" s="167" t="s">
        <v>702</v>
      </c>
      <c r="Q1478" s="166"/>
      <c r="R1478" s="167"/>
      <c r="S1478" s="189" t="s">
        <v>651</v>
      </c>
      <c r="T1478" s="115" t="s">
        <v>105</v>
      </c>
      <c r="W1478" s="166"/>
      <c r="X1478" s="167" t="s">
        <v>701</v>
      </c>
      <c r="AB1478" s="166"/>
      <c r="AC1478" s="928"/>
      <c r="AD1478" s="929"/>
      <c r="AE1478" s="929"/>
      <c r="AF1478" s="929"/>
      <c r="AG1478" s="929"/>
      <c r="AH1478" s="929"/>
      <c r="AI1478" s="929"/>
      <c r="AJ1478" s="929"/>
      <c r="AK1478" s="929"/>
      <c r="AL1478" s="929"/>
      <c r="AM1478" s="929"/>
      <c r="AN1478" s="929"/>
      <c r="AO1478" s="930"/>
    </row>
    <row r="1479" spans="2:41" ht="3.6" customHeight="1" outlineLevel="1" x14ac:dyDescent="0.45">
      <c r="B1479" s="167"/>
      <c r="J1479" s="167"/>
      <c r="M1479" s="166"/>
      <c r="N1479" s="161"/>
      <c r="O1479" s="160"/>
      <c r="P1479" s="160"/>
      <c r="Q1479" s="159"/>
      <c r="R1479" s="161"/>
      <c r="S1479" s="160"/>
      <c r="T1479" s="160"/>
      <c r="U1479" s="160"/>
      <c r="V1479" s="160"/>
      <c r="W1479" s="159"/>
      <c r="X1479" s="161"/>
      <c r="Y1479" s="160"/>
      <c r="Z1479" s="160"/>
      <c r="AA1479" s="160"/>
      <c r="AB1479" s="159"/>
      <c r="AC1479" s="931"/>
      <c r="AD1479" s="932"/>
      <c r="AE1479" s="932"/>
      <c r="AF1479" s="932"/>
      <c r="AG1479" s="932"/>
      <c r="AH1479" s="932"/>
      <c r="AI1479" s="932"/>
      <c r="AJ1479" s="932"/>
      <c r="AK1479" s="932"/>
      <c r="AL1479" s="932"/>
      <c r="AM1479" s="932"/>
      <c r="AN1479" s="932"/>
      <c r="AO1479" s="933"/>
    </row>
    <row r="1480" spans="2:41" ht="3.6" customHeight="1" outlineLevel="1" x14ac:dyDescent="0.45">
      <c r="B1480" s="167"/>
      <c r="J1480" s="167"/>
      <c r="M1480" s="166"/>
      <c r="N1480" s="173"/>
      <c r="O1480" s="172"/>
      <c r="P1480" s="172"/>
      <c r="Q1480" s="171"/>
      <c r="R1480" s="173"/>
      <c r="S1480" s="172"/>
      <c r="T1480" s="172"/>
      <c r="U1480" s="172"/>
      <c r="V1480" s="172"/>
      <c r="W1480" s="172"/>
      <c r="X1480" s="172"/>
      <c r="Y1480" s="172"/>
      <c r="Z1480" s="172"/>
      <c r="AA1480" s="171"/>
      <c r="AB1480" s="173"/>
      <c r="AC1480" s="172"/>
      <c r="AD1480" s="172"/>
      <c r="AE1480" s="171"/>
      <c r="AF1480" s="173"/>
      <c r="AG1480" s="172"/>
      <c r="AH1480" s="172"/>
      <c r="AI1480" s="172"/>
      <c r="AJ1480" s="172"/>
      <c r="AK1480" s="172"/>
      <c r="AL1480" s="172"/>
      <c r="AM1480" s="172"/>
      <c r="AN1480" s="172"/>
      <c r="AO1480" s="171"/>
    </row>
    <row r="1481" spans="2:41" ht="13.35" customHeight="1" outlineLevel="1" x14ac:dyDescent="0.45">
      <c r="B1481" s="167"/>
      <c r="J1481" s="167"/>
      <c r="M1481" s="166"/>
      <c r="N1481" s="167" t="s">
        <v>700</v>
      </c>
      <c r="Q1481" s="166"/>
      <c r="R1481" s="167"/>
      <c r="S1481" s="919"/>
      <c r="T1481" s="921"/>
      <c r="V1481" s="190"/>
      <c r="W1481" s="115" t="s">
        <v>76</v>
      </c>
      <c r="X1481" s="190"/>
      <c r="Y1481" s="115" t="s">
        <v>77</v>
      </c>
      <c r="Z1481" s="190"/>
      <c r="AA1481" s="115" t="s">
        <v>78</v>
      </c>
      <c r="AB1481" s="167" t="s">
        <v>699</v>
      </c>
      <c r="AE1481" s="166"/>
      <c r="AF1481" s="167"/>
      <c r="AG1481" s="919"/>
      <c r="AH1481" s="921"/>
      <c r="AJ1481" s="190"/>
      <c r="AK1481" s="115" t="s">
        <v>76</v>
      </c>
      <c r="AL1481" s="190"/>
      <c r="AM1481" s="115" t="s">
        <v>77</v>
      </c>
      <c r="AN1481" s="190"/>
      <c r="AO1481" s="166" t="s">
        <v>78</v>
      </c>
    </row>
    <row r="1482" spans="2:41" ht="3.6" customHeight="1" outlineLevel="1" x14ac:dyDescent="0.45">
      <c r="B1482" s="167"/>
      <c r="J1482" s="167"/>
      <c r="M1482" s="166"/>
      <c r="N1482" s="161"/>
      <c r="O1482" s="160"/>
      <c r="P1482" s="160"/>
      <c r="Q1482" s="159"/>
      <c r="R1482" s="161"/>
      <c r="S1482" s="160"/>
      <c r="T1482" s="160"/>
      <c r="U1482" s="160"/>
      <c r="V1482" s="160"/>
      <c r="W1482" s="160"/>
      <c r="X1482" s="160"/>
      <c r="Y1482" s="160"/>
      <c r="Z1482" s="160"/>
      <c r="AA1482" s="159"/>
      <c r="AB1482" s="161"/>
      <c r="AC1482" s="160"/>
      <c r="AD1482" s="160"/>
      <c r="AE1482" s="159"/>
      <c r="AF1482" s="161"/>
      <c r="AG1482" s="160"/>
      <c r="AH1482" s="160"/>
      <c r="AI1482" s="160"/>
      <c r="AJ1482" s="160"/>
      <c r="AK1482" s="160"/>
      <c r="AL1482" s="160"/>
      <c r="AM1482" s="160"/>
      <c r="AN1482" s="160"/>
      <c r="AO1482" s="159"/>
    </row>
    <row r="1483" spans="2:41" ht="3.6" customHeight="1" outlineLevel="1" x14ac:dyDescent="0.45">
      <c r="B1483" s="167"/>
      <c r="J1483" s="167"/>
      <c r="M1483" s="166"/>
      <c r="N1483" s="173"/>
      <c r="O1483" s="172"/>
      <c r="P1483" s="172"/>
      <c r="Q1483" s="171"/>
      <c r="R1483" s="925"/>
      <c r="S1483" s="926"/>
      <c r="T1483" s="926"/>
      <c r="U1483" s="926"/>
      <c r="V1483" s="926"/>
      <c r="W1483" s="926"/>
      <c r="X1483" s="926"/>
      <c r="Y1483" s="926"/>
      <c r="Z1483" s="926"/>
      <c r="AA1483" s="926"/>
      <c r="AB1483" s="926"/>
      <c r="AC1483" s="926"/>
      <c r="AD1483" s="926"/>
      <c r="AE1483" s="926"/>
      <c r="AF1483" s="926"/>
      <c r="AG1483" s="926"/>
      <c r="AH1483" s="926"/>
      <c r="AI1483" s="926"/>
      <c r="AJ1483" s="926"/>
      <c r="AK1483" s="926"/>
      <c r="AL1483" s="926"/>
      <c r="AM1483" s="926"/>
      <c r="AN1483" s="926"/>
      <c r="AO1483" s="927"/>
    </row>
    <row r="1484" spans="2:41" ht="13.35" customHeight="1" outlineLevel="1" x14ac:dyDescent="0.45">
      <c r="B1484" s="167"/>
      <c r="J1484" s="167"/>
      <c r="M1484" s="166"/>
      <c r="N1484" s="167" t="s">
        <v>698</v>
      </c>
      <c r="Q1484" s="166"/>
      <c r="R1484" s="928"/>
      <c r="S1484" s="929"/>
      <c r="T1484" s="929"/>
      <c r="U1484" s="929"/>
      <c r="V1484" s="929"/>
      <c r="W1484" s="929"/>
      <c r="X1484" s="929"/>
      <c r="Y1484" s="929"/>
      <c r="Z1484" s="929"/>
      <c r="AA1484" s="929"/>
      <c r="AB1484" s="929"/>
      <c r="AC1484" s="929"/>
      <c r="AD1484" s="929"/>
      <c r="AE1484" s="929"/>
      <c r="AF1484" s="929"/>
      <c r="AG1484" s="929"/>
      <c r="AH1484" s="929"/>
      <c r="AI1484" s="929"/>
      <c r="AJ1484" s="929"/>
      <c r="AK1484" s="929"/>
      <c r="AL1484" s="929"/>
      <c r="AM1484" s="929"/>
      <c r="AN1484" s="929"/>
      <c r="AO1484" s="930"/>
    </row>
    <row r="1485" spans="2:41" ht="3.6" customHeight="1" outlineLevel="1" x14ac:dyDescent="0.45">
      <c r="B1485" s="167"/>
      <c r="J1485" s="167"/>
      <c r="M1485" s="166"/>
      <c r="N1485" s="167"/>
      <c r="Q1485" s="166"/>
      <c r="R1485" s="931"/>
      <c r="S1485" s="932"/>
      <c r="T1485" s="932"/>
      <c r="U1485" s="932"/>
      <c r="V1485" s="932"/>
      <c r="W1485" s="932"/>
      <c r="X1485" s="932"/>
      <c r="Y1485" s="932"/>
      <c r="Z1485" s="932"/>
      <c r="AA1485" s="932"/>
      <c r="AB1485" s="932"/>
      <c r="AC1485" s="932"/>
      <c r="AD1485" s="932"/>
      <c r="AE1485" s="932"/>
      <c r="AF1485" s="932"/>
      <c r="AG1485" s="932"/>
      <c r="AH1485" s="932"/>
      <c r="AI1485" s="932"/>
      <c r="AJ1485" s="932"/>
      <c r="AK1485" s="932"/>
      <c r="AL1485" s="932"/>
      <c r="AM1485" s="932"/>
      <c r="AN1485" s="932"/>
      <c r="AO1485" s="933"/>
    </row>
    <row r="1486" spans="2:41" ht="3.6" customHeight="1" outlineLevel="1" x14ac:dyDescent="0.45">
      <c r="B1486" s="167"/>
      <c r="J1486" s="167"/>
      <c r="N1486" s="173"/>
      <c r="O1486" s="172"/>
      <c r="P1486" s="172"/>
      <c r="Q1486" s="171"/>
      <c r="R1486" s="172"/>
      <c r="S1486" s="172"/>
      <c r="T1486" s="172"/>
      <c r="U1486" s="172"/>
      <c r="X1486" s="175"/>
      <c r="Y1486" s="176"/>
      <c r="Z1486" s="175"/>
      <c r="AA1486" s="175"/>
      <c r="AB1486" s="175"/>
      <c r="AC1486" s="175"/>
      <c r="AD1486" s="176"/>
      <c r="AE1486" s="175"/>
      <c r="AF1486" s="172"/>
      <c r="AG1486" s="172"/>
      <c r="AH1486" s="947"/>
      <c r="AI1486" s="948"/>
      <c r="AJ1486" s="948"/>
      <c r="AK1486" s="948"/>
      <c r="AL1486" s="948"/>
      <c r="AM1486" s="948"/>
      <c r="AN1486" s="948"/>
      <c r="AO1486" s="949"/>
    </row>
    <row r="1487" spans="2:41" ht="13.35" customHeight="1" outlineLevel="1" x14ac:dyDescent="0.45">
      <c r="B1487" s="167"/>
      <c r="J1487" s="167"/>
      <c r="N1487" s="167" t="s">
        <v>697</v>
      </c>
      <c r="Q1487" s="166"/>
      <c r="R1487" s="115" t="s">
        <v>696</v>
      </c>
      <c r="X1487" s="169"/>
      <c r="Y1487" s="170"/>
      <c r="Z1487" s="189" t="s">
        <v>651</v>
      </c>
      <c r="AA1487" s="115" t="s">
        <v>695</v>
      </c>
      <c r="AB1487" s="169"/>
      <c r="AC1487" s="169"/>
      <c r="AD1487" s="170" t="s">
        <v>694</v>
      </c>
      <c r="AE1487" s="169"/>
      <c r="AH1487" s="950"/>
      <c r="AI1487" s="951"/>
      <c r="AJ1487" s="951"/>
      <c r="AK1487" s="951"/>
      <c r="AL1487" s="951"/>
      <c r="AM1487" s="951"/>
      <c r="AN1487" s="951"/>
      <c r="AO1487" s="952"/>
    </row>
    <row r="1488" spans="2:41" ht="3.6" customHeight="1" outlineLevel="1" x14ac:dyDescent="0.45">
      <c r="B1488" s="167"/>
      <c r="J1488" s="167"/>
      <c r="N1488" s="167"/>
      <c r="Q1488" s="166"/>
      <c r="R1488" s="160"/>
      <c r="S1488" s="160"/>
      <c r="T1488" s="160"/>
      <c r="U1488" s="160"/>
      <c r="X1488" s="163"/>
      <c r="Y1488" s="164"/>
      <c r="Z1488" s="163"/>
      <c r="AA1488" s="163"/>
      <c r="AB1488" s="163"/>
      <c r="AC1488" s="163"/>
      <c r="AD1488" s="164"/>
      <c r="AE1488" s="163"/>
      <c r="AF1488" s="160"/>
      <c r="AG1488" s="160"/>
      <c r="AH1488" s="953"/>
      <c r="AI1488" s="954"/>
      <c r="AJ1488" s="954"/>
      <c r="AK1488" s="954"/>
      <c r="AL1488" s="954"/>
      <c r="AM1488" s="954"/>
      <c r="AN1488" s="954"/>
      <c r="AO1488" s="955"/>
    </row>
    <row r="1489" spans="2:41" ht="3.6" customHeight="1" outlineLevel="1" x14ac:dyDescent="0.45">
      <c r="B1489" s="167"/>
      <c r="J1489" s="167"/>
      <c r="N1489" s="167"/>
      <c r="Q1489" s="166"/>
      <c r="R1489" s="172"/>
      <c r="S1489" s="172"/>
      <c r="T1489" s="172"/>
      <c r="U1489" s="172"/>
      <c r="V1489" s="944"/>
      <c r="W1489" s="956"/>
      <c r="X1489" s="956"/>
      <c r="Y1489" s="956"/>
      <c r="Z1489" s="956"/>
      <c r="AA1489" s="956"/>
      <c r="AB1489" s="956"/>
      <c r="AC1489" s="956"/>
      <c r="AD1489" s="956"/>
      <c r="AE1489" s="956"/>
      <c r="AF1489" s="956"/>
      <c r="AG1489" s="956"/>
      <c r="AH1489" s="956"/>
      <c r="AI1489" s="956"/>
      <c r="AJ1489" s="956"/>
      <c r="AK1489" s="956"/>
      <c r="AL1489" s="956"/>
      <c r="AM1489" s="956"/>
      <c r="AN1489" s="956"/>
      <c r="AO1489" s="957"/>
    </row>
    <row r="1490" spans="2:41" ht="13.35" customHeight="1" outlineLevel="1" x14ac:dyDescent="0.45">
      <c r="B1490" s="167"/>
      <c r="J1490" s="167"/>
      <c r="N1490" s="167" t="s">
        <v>693</v>
      </c>
      <c r="Q1490" s="166"/>
      <c r="R1490" s="115" t="s">
        <v>692</v>
      </c>
      <c r="V1490" s="945"/>
      <c r="W1490" s="958"/>
      <c r="X1490" s="958"/>
      <c r="Y1490" s="958"/>
      <c r="Z1490" s="958"/>
      <c r="AA1490" s="958"/>
      <c r="AB1490" s="958"/>
      <c r="AC1490" s="958"/>
      <c r="AD1490" s="958"/>
      <c r="AE1490" s="958"/>
      <c r="AF1490" s="958"/>
      <c r="AG1490" s="958"/>
      <c r="AH1490" s="958"/>
      <c r="AI1490" s="958"/>
      <c r="AJ1490" s="958"/>
      <c r="AK1490" s="958"/>
      <c r="AL1490" s="958"/>
      <c r="AM1490" s="958"/>
      <c r="AN1490" s="958"/>
      <c r="AO1490" s="959"/>
    </row>
    <row r="1491" spans="2:41" ht="3.6" customHeight="1" outlineLevel="1" x14ac:dyDescent="0.45">
      <c r="B1491" s="167"/>
      <c r="J1491" s="167"/>
      <c r="N1491" s="167"/>
      <c r="Q1491" s="166"/>
      <c r="V1491" s="946"/>
      <c r="W1491" s="960"/>
      <c r="X1491" s="960"/>
      <c r="Y1491" s="960"/>
      <c r="Z1491" s="960"/>
      <c r="AA1491" s="960"/>
      <c r="AB1491" s="960"/>
      <c r="AC1491" s="960"/>
      <c r="AD1491" s="960"/>
      <c r="AE1491" s="960"/>
      <c r="AF1491" s="960"/>
      <c r="AG1491" s="960"/>
      <c r="AH1491" s="960"/>
      <c r="AI1491" s="960"/>
      <c r="AJ1491" s="960"/>
      <c r="AK1491" s="960"/>
      <c r="AL1491" s="960"/>
      <c r="AM1491" s="960"/>
      <c r="AN1491" s="960"/>
      <c r="AO1491" s="961"/>
    </row>
    <row r="1492" spans="2:41" ht="3.6" customHeight="1" outlineLevel="1" x14ac:dyDescent="0.45">
      <c r="B1492" s="167"/>
      <c r="J1492" s="167"/>
      <c r="N1492" s="167"/>
      <c r="R1492" s="173"/>
      <c r="S1492" s="172"/>
      <c r="T1492" s="172"/>
      <c r="U1492" s="171"/>
      <c r="X1492" s="166"/>
      <c r="Y1492" s="925"/>
      <c r="Z1492" s="926"/>
      <c r="AA1492" s="927"/>
      <c r="AB1492" s="171"/>
      <c r="AC1492" s="925"/>
      <c r="AD1492" s="926"/>
      <c r="AE1492" s="927"/>
      <c r="AF1492" s="167"/>
      <c r="AH1492" s="166"/>
      <c r="AI1492" s="925"/>
      <c r="AJ1492" s="926"/>
      <c r="AK1492" s="926"/>
      <c r="AL1492" s="926"/>
      <c r="AM1492" s="926"/>
      <c r="AN1492" s="926"/>
      <c r="AO1492" s="927"/>
    </row>
    <row r="1493" spans="2:41" ht="13.35" customHeight="1" outlineLevel="1" x14ac:dyDescent="0.45">
      <c r="B1493" s="167"/>
      <c r="J1493" s="167"/>
      <c r="N1493" s="167"/>
      <c r="R1493" s="167"/>
      <c r="U1493" s="166"/>
      <c r="V1493" s="115" t="s">
        <v>612</v>
      </c>
      <c r="X1493" s="166"/>
      <c r="Y1493" s="928"/>
      <c r="Z1493" s="929"/>
      <c r="AA1493" s="930"/>
      <c r="AB1493" s="555" t="s">
        <v>611</v>
      </c>
      <c r="AC1493" s="928"/>
      <c r="AD1493" s="929"/>
      <c r="AE1493" s="930"/>
      <c r="AF1493" s="167" t="s">
        <v>610</v>
      </c>
      <c r="AH1493" s="166"/>
      <c r="AI1493" s="928"/>
      <c r="AJ1493" s="929"/>
      <c r="AK1493" s="929"/>
      <c r="AL1493" s="929"/>
      <c r="AM1493" s="929"/>
      <c r="AN1493" s="929"/>
      <c r="AO1493" s="930"/>
    </row>
    <row r="1494" spans="2:41" ht="3.6" customHeight="1" outlineLevel="1" x14ac:dyDescent="0.45">
      <c r="B1494" s="167"/>
      <c r="J1494" s="167"/>
      <c r="N1494" s="167"/>
      <c r="R1494" s="167"/>
      <c r="U1494" s="166"/>
      <c r="V1494" s="160"/>
      <c r="W1494" s="160"/>
      <c r="X1494" s="159"/>
      <c r="Y1494" s="931"/>
      <c r="Z1494" s="932"/>
      <c r="AA1494" s="933"/>
      <c r="AB1494" s="159"/>
      <c r="AC1494" s="931"/>
      <c r="AD1494" s="932"/>
      <c r="AE1494" s="933"/>
      <c r="AF1494" s="161"/>
      <c r="AG1494" s="160"/>
      <c r="AH1494" s="159"/>
      <c r="AI1494" s="931"/>
      <c r="AJ1494" s="932"/>
      <c r="AK1494" s="932"/>
      <c r="AL1494" s="932"/>
      <c r="AM1494" s="932"/>
      <c r="AN1494" s="932"/>
      <c r="AO1494" s="933"/>
    </row>
    <row r="1495" spans="2:41" ht="3.6" customHeight="1" outlineLevel="1" x14ac:dyDescent="0.45">
      <c r="B1495" s="167"/>
      <c r="J1495" s="167"/>
      <c r="N1495" s="167"/>
      <c r="R1495" s="167"/>
      <c r="U1495" s="166"/>
      <c r="V1495" s="172"/>
      <c r="W1495" s="172"/>
      <c r="X1495" s="171"/>
      <c r="Y1495" s="925"/>
      <c r="Z1495" s="926"/>
      <c r="AA1495" s="926"/>
      <c r="AB1495" s="926"/>
      <c r="AC1495" s="926"/>
      <c r="AD1495" s="926"/>
      <c r="AE1495" s="927"/>
      <c r="AF1495" s="173"/>
      <c r="AG1495" s="172"/>
      <c r="AH1495" s="171"/>
      <c r="AI1495" s="925"/>
      <c r="AJ1495" s="926"/>
      <c r="AK1495" s="926"/>
      <c r="AL1495" s="926"/>
      <c r="AM1495" s="926"/>
      <c r="AN1495" s="926"/>
      <c r="AO1495" s="927"/>
    </row>
    <row r="1496" spans="2:41" ht="13.35" customHeight="1" outlineLevel="1" x14ac:dyDescent="0.45">
      <c r="B1496" s="167"/>
      <c r="J1496" s="167"/>
      <c r="N1496" s="167"/>
      <c r="R1496" s="167" t="s">
        <v>691</v>
      </c>
      <c r="U1496" s="166"/>
      <c r="V1496" s="115" t="s">
        <v>609</v>
      </c>
      <c r="X1496" s="166"/>
      <c r="Y1496" s="928"/>
      <c r="Z1496" s="929"/>
      <c r="AA1496" s="929"/>
      <c r="AB1496" s="929"/>
      <c r="AC1496" s="929"/>
      <c r="AD1496" s="929"/>
      <c r="AE1496" s="930"/>
      <c r="AF1496" s="167" t="s">
        <v>8536</v>
      </c>
      <c r="AH1496" s="166"/>
      <c r="AI1496" s="928"/>
      <c r="AJ1496" s="929"/>
      <c r="AK1496" s="929"/>
      <c r="AL1496" s="929"/>
      <c r="AM1496" s="929"/>
      <c r="AN1496" s="929"/>
      <c r="AO1496" s="930"/>
    </row>
    <row r="1497" spans="2:41" ht="3.6" customHeight="1" outlineLevel="1" x14ac:dyDescent="0.45">
      <c r="B1497" s="167"/>
      <c r="J1497" s="167"/>
      <c r="N1497" s="167"/>
      <c r="R1497" s="167"/>
      <c r="U1497" s="166"/>
      <c r="V1497" s="160"/>
      <c r="W1497" s="160"/>
      <c r="X1497" s="159"/>
      <c r="Y1497" s="931"/>
      <c r="Z1497" s="932"/>
      <c r="AA1497" s="932"/>
      <c r="AB1497" s="932"/>
      <c r="AC1497" s="932"/>
      <c r="AD1497" s="932"/>
      <c r="AE1497" s="933"/>
      <c r="AF1497" s="161"/>
      <c r="AG1497" s="160"/>
      <c r="AH1497" s="159"/>
      <c r="AI1497" s="931"/>
      <c r="AJ1497" s="932"/>
      <c r="AK1497" s="932"/>
      <c r="AL1497" s="932"/>
      <c r="AM1497" s="932"/>
      <c r="AN1497" s="932"/>
      <c r="AO1497" s="933"/>
    </row>
    <row r="1498" spans="2:41" ht="3.6" customHeight="1" outlineLevel="1" x14ac:dyDescent="0.45">
      <c r="B1498" s="167"/>
      <c r="J1498" s="167"/>
      <c r="N1498" s="167"/>
      <c r="R1498" s="167"/>
      <c r="U1498" s="166"/>
      <c r="V1498" s="172"/>
      <c r="W1498" s="172"/>
      <c r="X1498" s="171"/>
      <c r="Y1498" s="925"/>
      <c r="Z1498" s="926"/>
      <c r="AA1498" s="926"/>
      <c r="AB1498" s="926"/>
      <c r="AC1498" s="926"/>
      <c r="AD1498" s="926"/>
      <c r="AE1498" s="927"/>
      <c r="AF1498" s="173"/>
      <c r="AG1498" s="172"/>
      <c r="AH1498" s="171"/>
      <c r="AI1498" s="925"/>
      <c r="AJ1498" s="926"/>
      <c r="AK1498" s="926"/>
      <c r="AL1498" s="926"/>
      <c r="AM1498" s="926"/>
      <c r="AN1498" s="926"/>
      <c r="AO1498" s="927"/>
    </row>
    <row r="1499" spans="2:41" ht="13.35" customHeight="1" outlineLevel="1" x14ac:dyDescent="0.45">
      <c r="B1499" s="167"/>
      <c r="J1499" s="167"/>
      <c r="N1499" s="167"/>
      <c r="R1499" s="167"/>
      <c r="U1499" s="166"/>
      <c r="V1499" s="115" t="s">
        <v>608</v>
      </c>
      <c r="X1499" s="166"/>
      <c r="Y1499" s="928"/>
      <c r="Z1499" s="929"/>
      <c r="AA1499" s="929"/>
      <c r="AB1499" s="929"/>
      <c r="AC1499" s="929"/>
      <c r="AD1499" s="929"/>
      <c r="AE1499" s="930"/>
      <c r="AF1499" s="167" t="s">
        <v>607</v>
      </c>
      <c r="AH1499" s="166"/>
      <c r="AI1499" s="928"/>
      <c r="AJ1499" s="929"/>
      <c r="AK1499" s="929"/>
      <c r="AL1499" s="929"/>
      <c r="AM1499" s="929"/>
      <c r="AN1499" s="929"/>
      <c r="AO1499" s="930"/>
    </row>
    <row r="1500" spans="2:41" ht="3" customHeight="1" outlineLevel="1" x14ac:dyDescent="0.45">
      <c r="B1500" s="167"/>
      <c r="J1500" s="161"/>
      <c r="K1500" s="160"/>
      <c r="L1500" s="160"/>
      <c r="M1500" s="160"/>
      <c r="N1500" s="161"/>
      <c r="O1500" s="160"/>
      <c r="P1500" s="160"/>
      <c r="Q1500" s="160"/>
      <c r="R1500" s="161"/>
      <c r="S1500" s="160"/>
      <c r="T1500" s="160"/>
      <c r="U1500" s="159"/>
      <c r="V1500" s="160"/>
      <c r="W1500" s="160"/>
      <c r="X1500" s="159"/>
      <c r="Y1500" s="931"/>
      <c r="Z1500" s="932"/>
      <c r="AA1500" s="932"/>
      <c r="AB1500" s="932"/>
      <c r="AC1500" s="932"/>
      <c r="AD1500" s="932"/>
      <c r="AE1500" s="933"/>
      <c r="AF1500" s="161"/>
      <c r="AG1500" s="160"/>
      <c r="AH1500" s="159"/>
      <c r="AI1500" s="931"/>
      <c r="AJ1500" s="932"/>
      <c r="AK1500" s="932"/>
      <c r="AL1500" s="932"/>
      <c r="AM1500" s="932"/>
      <c r="AN1500" s="932"/>
      <c r="AO1500" s="933"/>
    </row>
    <row r="1501" spans="2:41" ht="3.6" customHeight="1" outlineLevel="1" x14ac:dyDescent="0.45">
      <c r="B1501" s="167"/>
      <c r="J1501" s="173"/>
      <c r="K1501" s="172"/>
      <c r="L1501" s="172"/>
      <c r="M1501" s="171"/>
      <c r="N1501" s="173"/>
      <c r="O1501" s="172"/>
      <c r="P1501" s="172"/>
      <c r="Q1501" s="171"/>
      <c r="R1501" s="173"/>
      <c r="S1501" s="172"/>
      <c r="T1501" s="172"/>
      <c r="U1501" s="172"/>
      <c r="V1501" s="172"/>
      <c r="W1501" s="172"/>
      <c r="X1501" s="172"/>
      <c r="Y1501" s="172"/>
      <c r="Z1501" s="172"/>
      <c r="AA1501" s="171"/>
      <c r="AB1501" s="173"/>
      <c r="AC1501" s="172"/>
      <c r="AD1501" s="172"/>
      <c r="AE1501" s="171"/>
      <c r="AF1501" s="172"/>
      <c r="AG1501" s="172"/>
      <c r="AH1501" s="172"/>
      <c r="AI1501" s="172"/>
      <c r="AJ1501" s="172"/>
      <c r="AK1501" s="172"/>
      <c r="AL1501" s="172"/>
      <c r="AM1501" s="172"/>
      <c r="AN1501" s="172"/>
      <c r="AO1501" s="171"/>
    </row>
    <row r="1502" spans="2:41" ht="13.35" customHeight="1" outlineLevel="1" x14ac:dyDescent="0.45">
      <c r="B1502" s="167"/>
      <c r="J1502" s="167"/>
      <c r="M1502" s="166"/>
      <c r="N1502" s="167" t="s">
        <v>717</v>
      </c>
      <c r="Q1502" s="166"/>
      <c r="R1502" s="167"/>
      <c r="S1502" s="917" t="str">
        <f>IF(変更_3!J199&lt;&gt;"",コードマスタ!C4,"")</f>
        <v/>
      </c>
      <c r="T1502" s="943"/>
      <c r="U1502" s="943"/>
      <c r="V1502" s="943"/>
      <c r="W1502" s="943"/>
      <c r="X1502" s="943"/>
      <c r="Y1502" s="943"/>
      <c r="Z1502" s="943"/>
      <c r="AA1502" s="918"/>
      <c r="AB1502" s="167" t="s">
        <v>615</v>
      </c>
      <c r="AE1502" s="166"/>
      <c r="AF1502" s="167"/>
      <c r="AG1502" s="917" t="str">
        <f>IF(変更_3!J207="☑",コードマスタ!D3,IF(OR(変更_3!O207="☑",変更_3!U207="☑"),コードマスタ!D4,""))</f>
        <v/>
      </c>
      <c r="AH1502" s="943"/>
      <c r="AI1502" s="943"/>
      <c r="AJ1502" s="943"/>
      <c r="AK1502" s="943"/>
      <c r="AL1502" s="943"/>
      <c r="AM1502" s="943"/>
      <c r="AN1502" s="943"/>
      <c r="AO1502" s="918"/>
    </row>
    <row r="1503" spans="2:41" ht="3.6" customHeight="1" outlineLevel="1" x14ac:dyDescent="0.45">
      <c r="B1503" s="167"/>
      <c r="J1503" s="167"/>
      <c r="M1503" s="166"/>
      <c r="N1503" s="161"/>
      <c r="O1503" s="160"/>
      <c r="P1503" s="160"/>
      <c r="Q1503" s="159"/>
      <c r="R1503" s="161"/>
      <c r="S1503" s="160"/>
      <c r="T1503" s="160"/>
      <c r="U1503" s="160"/>
      <c r="V1503" s="160"/>
      <c r="W1503" s="160"/>
      <c r="X1503" s="160"/>
      <c r="Y1503" s="160"/>
      <c r="Z1503" s="160"/>
      <c r="AA1503" s="159"/>
      <c r="AB1503" s="161"/>
      <c r="AC1503" s="160"/>
      <c r="AD1503" s="160"/>
      <c r="AE1503" s="159"/>
      <c r="AF1503" s="160"/>
      <c r="AG1503" s="160"/>
      <c r="AH1503" s="160"/>
      <c r="AI1503" s="160"/>
      <c r="AJ1503" s="160"/>
      <c r="AK1503" s="160"/>
      <c r="AL1503" s="160"/>
      <c r="AM1503" s="160"/>
      <c r="AN1503" s="160"/>
      <c r="AO1503" s="159"/>
    </row>
    <row r="1504" spans="2:41" ht="3.6" customHeight="1" outlineLevel="1" x14ac:dyDescent="0.45">
      <c r="B1504" s="167"/>
      <c r="J1504" s="167"/>
      <c r="M1504" s="166"/>
      <c r="N1504" s="173"/>
      <c r="O1504" s="172"/>
      <c r="P1504" s="172"/>
      <c r="Q1504" s="171"/>
      <c r="R1504" s="173"/>
      <c r="S1504" s="172"/>
      <c r="T1504" s="172"/>
      <c r="U1504" s="172"/>
      <c r="V1504" s="172"/>
      <c r="W1504" s="172"/>
      <c r="X1504" s="172"/>
      <c r="Y1504" s="172"/>
      <c r="Z1504" s="172"/>
      <c r="AA1504" s="171"/>
      <c r="AB1504" s="173"/>
      <c r="AC1504" s="172"/>
      <c r="AD1504" s="172"/>
      <c r="AE1504" s="171"/>
      <c r="AF1504" s="173"/>
      <c r="AG1504" s="172"/>
      <c r="AH1504" s="172"/>
      <c r="AI1504" s="172"/>
      <c r="AJ1504" s="172"/>
      <c r="AK1504" s="172"/>
      <c r="AL1504" s="172"/>
      <c r="AM1504" s="172"/>
      <c r="AN1504" s="172"/>
      <c r="AO1504" s="171"/>
    </row>
    <row r="1505" spans="2:41" ht="13.35" customHeight="1" outlineLevel="1" x14ac:dyDescent="0.45">
      <c r="B1505" s="167"/>
      <c r="J1505" s="167"/>
      <c r="M1505" s="166"/>
      <c r="N1505" s="167" t="s">
        <v>716</v>
      </c>
      <c r="Q1505" s="166"/>
      <c r="R1505" s="167"/>
      <c r="S1505" s="919"/>
      <c r="T1505" s="921"/>
      <c r="V1505" s="190"/>
      <c r="W1505" s="115" t="s">
        <v>76</v>
      </c>
      <c r="X1505" s="190"/>
      <c r="Y1505" s="115" t="s">
        <v>77</v>
      </c>
      <c r="Z1505" s="190"/>
      <c r="AA1505" s="166" t="s">
        <v>78</v>
      </c>
      <c r="AB1505" s="167" t="s">
        <v>715</v>
      </c>
      <c r="AE1505" s="166"/>
      <c r="AF1505" s="167"/>
      <c r="AG1505" s="919"/>
      <c r="AH1505" s="921"/>
      <c r="AJ1505" s="190"/>
      <c r="AK1505" s="115" t="s">
        <v>76</v>
      </c>
      <c r="AL1505" s="190"/>
      <c r="AM1505" s="115" t="s">
        <v>77</v>
      </c>
      <c r="AN1505" s="190"/>
      <c r="AO1505" s="166" t="s">
        <v>78</v>
      </c>
    </row>
    <row r="1506" spans="2:41" ht="3.6" customHeight="1" outlineLevel="1" x14ac:dyDescent="0.45">
      <c r="B1506" s="167"/>
      <c r="J1506" s="167"/>
      <c r="M1506" s="166"/>
      <c r="N1506" s="161"/>
      <c r="O1506" s="160"/>
      <c r="P1506" s="160"/>
      <c r="Q1506" s="159"/>
      <c r="R1506" s="161"/>
      <c r="S1506" s="160"/>
      <c r="T1506" s="160"/>
      <c r="U1506" s="160"/>
      <c r="V1506" s="160"/>
      <c r="W1506" s="160"/>
      <c r="X1506" s="160"/>
      <c r="Y1506" s="160"/>
      <c r="Z1506" s="160"/>
      <c r="AA1506" s="159"/>
      <c r="AB1506" s="161"/>
      <c r="AC1506" s="160"/>
      <c r="AD1506" s="160"/>
      <c r="AE1506" s="159"/>
      <c r="AF1506" s="161"/>
      <c r="AG1506" s="160"/>
      <c r="AH1506" s="160"/>
      <c r="AI1506" s="160"/>
      <c r="AJ1506" s="160"/>
      <c r="AK1506" s="160"/>
      <c r="AL1506" s="160"/>
      <c r="AM1506" s="160"/>
      <c r="AN1506" s="160"/>
      <c r="AO1506" s="159"/>
    </row>
    <row r="1507" spans="2:41" ht="3.6" customHeight="1" outlineLevel="1" x14ac:dyDescent="0.45">
      <c r="B1507" s="167"/>
      <c r="J1507" s="167"/>
      <c r="M1507" s="166"/>
      <c r="N1507" s="173"/>
      <c r="O1507" s="172"/>
      <c r="P1507" s="172"/>
      <c r="Q1507" s="171"/>
      <c r="R1507" s="922" t="str">
        <f>IF(変更_3!J199&lt;&gt;"",変更_3!J199,"")</f>
        <v/>
      </c>
      <c r="S1507" s="923"/>
      <c r="T1507" s="923"/>
      <c r="U1507" s="923"/>
      <c r="V1507" s="923"/>
      <c r="W1507" s="923"/>
      <c r="X1507" s="923"/>
      <c r="Y1507" s="923"/>
      <c r="Z1507" s="923"/>
      <c r="AA1507" s="923"/>
      <c r="AB1507" s="923"/>
      <c r="AC1507" s="923"/>
      <c r="AD1507" s="923"/>
      <c r="AE1507" s="923"/>
      <c r="AF1507" s="923"/>
      <c r="AG1507" s="923"/>
      <c r="AH1507" s="923"/>
      <c r="AI1507" s="923"/>
      <c r="AJ1507" s="924"/>
      <c r="AK1507" s="172"/>
      <c r="AL1507" s="172"/>
      <c r="AM1507" s="172"/>
      <c r="AN1507" s="172"/>
      <c r="AO1507" s="171"/>
    </row>
    <row r="1508" spans="2:41" ht="13.35" customHeight="1" outlineLevel="1" x14ac:dyDescent="0.45">
      <c r="B1508" s="167"/>
      <c r="J1508" s="167"/>
      <c r="M1508" s="166"/>
      <c r="N1508" s="167" t="s">
        <v>50</v>
      </c>
      <c r="Q1508" s="166"/>
      <c r="R1508" s="911"/>
      <c r="S1508" s="912"/>
      <c r="T1508" s="912"/>
      <c r="U1508" s="912"/>
      <c r="V1508" s="912"/>
      <c r="W1508" s="912"/>
      <c r="X1508" s="912"/>
      <c r="Y1508" s="912"/>
      <c r="Z1508" s="912"/>
      <c r="AA1508" s="912"/>
      <c r="AB1508" s="912"/>
      <c r="AC1508" s="912"/>
      <c r="AD1508" s="912"/>
      <c r="AE1508" s="912"/>
      <c r="AF1508" s="912"/>
      <c r="AG1508" s="912"/>
      <c r="AH1508" s="912"/>
      <c r="AI1508" s="912"/>
      <c r="AJ1508" s="913"/>
      <c r="AL1508" s="189" t="s">
        <v>651</v>
      </c>
      <c r="AM1508" s="115" t="s">
        <v>714</v>
      </c>
      <c r="AO1508" s="166"/>
    </row>
    <row r="1509" spans="2:41" ht="3.6" customHeight="1" outlineLevel="1" x14ac:dyDescent="0.45">
      <c r="B1509" s="167"/>
      <c r="J1509" s="167"/>
      <c r="M1509" s="166"/>
      <c r="N1509" s="161"/>
      <c r="O1509" s="160"/>
      <c r="P1509" s="160"/>
      <c r="Q1509" s="159"/>
      <c r="R1509" s="914"/>
      <c r="S1509" s="915"/>
      <c r="T1509" s="915"/>
      <c r="U1509" s="915"/>
      <c r="V1509" s="915"/>
      <c r="W1509" s="915"/>
      <c r="X1509" s="915"/>
      <c r="Y1509" s="915"/>
      <c r="Z1509" s="915"/>
      <c r="AA1509" s="915"/>
      <c r="AB1509" s="915"/>
      <c r="AC1509" s="915"/>
      <c r="AD1509" s="915"/>
      <c r="AE1509" s="915"/>
      <c r="AF1509" s="915"/>
      <c r="AG1509" s="915"/>
      <c r="AH1509" s="915"/>
      <c r="AI1509" s="915"/>
      <c r="AJ1509" s="916"/>
      <c r="AK1509" s="160"/>
      <c r="AL1509" s="160"/>
      <c r="AM1509" s="160"/>
      <c r="AN1509" s="160"/>
      <c r="AO1509" s="159"/>
    </row>
    <row r="1510" spans="2:41" ht="3.6" customHeight="1" outlineLevel="1" x14ac:dyDescent="0.45">
      <c r="B1510" s="167"/>
      <c r="J1510" s="167"/>
      <c r="M1510" s="166"/>
      <c r="N1510" s="173"/>
      <c r="O1510" s="172"/>
      <c r="P1510" s="172"/>
      <c r="Q1510" s="171"/>
      <c r="R1510" s="922" t="str">
        <f>ASC(PHONETIC(変更_3!J198))</f>
        <v/>
      </c>
      <c r="S1510" s="923"/>
      <c r="T1510" s="923"/>
      <c r="U1510" s="923"/>
      <c r="V1510" s="923"/>
      <c r="W1510" s="923"/>
      <c r="X1510" s="923"/>
      <c r="Y1510" s="923"/>
      <c r="Z1510" s="923"/>
      <c r="AA1510" s="923"/>
      <c r="AB1510" s="923"/>
      <c r="AC1510" s="923"/>
      <c r="AD1510" s="923"/>
      <c r="AE1510" s="923"/>
      <c r="AF1510" s="923"/>
      <c r="AG1510" s="923"/>
      <c r="AH1510" s="923"/>
      <c r="AI1510" s="923"/>
      <c r="AJ1510" s="923"/>
      <c r="AK1510" s="923"/>
      <c r="AL1510" s="923"/>
      <c r="AM1510" s="923"/>
      <c r="AN1510" s="923"/>
      <c r="AO1510" s="924"/>
    </row>
    <row r="1511" spans="2:41" ht="13.35" customHeight="1" outlineLevel="1" x14ac:dyDescent="0.45">
      <c r="B1511" s="167"/>
      <c r="J1511" s="167"/>
      <c r="M1511" s="166"/>
      <c r="N1511" s="167" t="s">
        <v>713</v>
      </c>
      <c r="Q1511" s="166"/>
      <c r="R1511" s="911"/>
      <c r="S1511" s="912"/>
      <c r="T1511" s="912"/>
      <c r="U1511" s="912"/>
      <c r="V1511" s="912"/>
      <c r="W1511" s="912"/>
      <c r="X1511" s="912"/>
      <c r="Y1511" s="912"/>
      <c r="Z1511" s="912"/>
      <c r="AA1511" s="912"/>
      <c r="AB1511" s="912"/>
      <c r="AC1511" s="912"/>
      <c r="AD1511" s="912"/>
      <c r="AE1511" s="912"/>
      <c r="AF1511" s="912"/>
      <c r="AG1511" s="912"/>
      <c r="AH1511" s="912"/>
      <c r="AI1511" s="912"/>
      <c r="AJ1511" s="912"/>
      <c r="AK1511" s="912"/>
      <c r="AL1511" s="912"/>
      <c r="AM1511" s="912"/>
      <c r="AN1511" s="912"/>
      <c r="AO1511" s="913"/>
    </row>
    <row r="1512" spans="2:41" ht="3.6" customHeight="1" outlineLevel="1" x14ac:dyDescent="0.45">
      <c r="B1512" s="167"/>
      <c r="J1512" s="167"/>
      <c r="M1512" s="166"/>
      <c r="N1512" s="167"/>
      <c r="Q1512" s="166"/>
      <c r="R1512" s="914"/>
      <c r="S1512" s="915"/>
      <c r="T1512" s="915"/>
      <c r="U1512" s="915"/>
      <c r="V1512" s="915"/>
      <c r="W1512" s="915"/>
      <c r="X1512" s="915"/>
      <c r="Y1512" s="915"/>
      <c r="Z1512" s="915"/>
      <c r="AA1512" s="915"/>
      <c r="AB1512" s="915"/>
      <c r="AC1512" s="915"/>
      <c r="AD1512" s="915"/>
      <c r="AE1512" s="915"/>
      <c r="AF1512" s="915"/>
      <c r="AG1512" s="915"/>
      <c r="AH1512" s="915"/>
      <c r="AI1512" s="915"/>
      <c r="AJ1512" s="915"/>
      <c r="AK1512" s="915"/>
      <c r="AL1512" s="915"/>
      <c r="AM1512" s="915"/>
      <c r="AN1512" s="915"/>
      <c r="AO1512" s="916"/>
    </row>
    <row r="1513" spans="2:41" ht="3.6" customHeight="1" outlineLevel="1" x14ac:dyDescent="0.45">
      <c r="B1513" s="167"/>
      <c r="J1513" s="167"/>
      <c r="N1513" s="173"/>
      <c r="O1513" s="172"/>
      <c r="P1513" s="172"/>
      <c r="Q1513" s="171"/>
      <c r="U1513" s="934" t="str">
        <f>ASC(変更_3!M200)</f>
        <v/>
      </c>
      <c r="V1513" s="935"/>
      <c r="W1513" s="935"/>
      <c r="X1513" s="962"/>
      <c r="Y1513" s="172"/>
      <c r="Z1513" s="965" t="str">
        <f>ASC(変更_3!P200)</f>
        <v/>
      </c>
      <c r="AA1513" s="935"/>
      <c r="AB1513" s="935"/>
      <c r="AC1513" s="936"/>
      <c r="AG1513" s="922" t="str">
        <f>IF(変更_3!M201&lt;&gt;"",変更_3!M201,"")</f>
        <v/>
      </c>
      <c r="AH1513" s="923"/>
      <c r="AI1513" s="923"/>
      <c r="AJ1513" s="923"/>
      <c r="AK1513" s="923"/>
      <c r="AL1513" s="923"/>
      <c r="AM1513" s="923"/>
      <c r="AN1513" s="923"/>
      <c r="AO1513" s="924"/>
    </row>
    <row r="1514" spans="2:41" ht="13.35" customHeight="1" outlineLevel="1" x14ac:dyDescent="0.45">
      <c r="B1514" s="167"/>
      <c r="J1514" s="167"/>
      <c r="N1514" s="167"/>
      <c r="Q1514" s="166"/>
      <c r="R1514" s="115" t="s">
        <v>612</v>
      </c>
      <c r="U1514" s="937"/>
      <c r="V1514" s="938"/>
      <c r="W1514" s="938"/>
      <c r="X1514" s="963"/>
      <c r="Y1514" s="179" t="s">
        <v>611</v>
      </c>
      <c r="Z1514" s="966"/>
      <c r="AA1514" s="938"/>
      <c r="AB1514" s="938"/>
      <c r="AC1514" s="939"/>
      <c r="AD1514" s="115" t="s">
        <v>610</v>
      </c>
      <c r="AG1514" s="911"/>
      <c r="AH1514" s="912"/>
      <c r="AI1514" s="912"/>
      <c r="AJ1514" s="912"/>
      <c r="AK1514" s="912"/>
      <c r="AL1514" s="912"/>
      <c r="AM1514" s="912"/>
      <c r="AN1514" s="912"/>
      <c r="AO1514" s="913"/>
    </row>
    <row r="1515" spans="2:41" ht="3.6" customHeight="1" outlineLevel="1" x14ac:dyDescent="0.45">
      <c r="B1515" s="167"/>
      <c r="J1515" s="167"/>
      <c r="N1515" s="167"/>
      <c r="Q1515" s="166"/>
      <c r="R1515" s="160"/>
      <c r="S1515" s="160"/>
      <c r="T1515" s="160"/>
      <c r="U1515" s="940"/>
      <c r="V1515" s="941"/>
      <c r="W1515" s="941"/>
      <c r="X1515" s="964"/>
      <c r="Y1515" s="160"/>
      <c r="Z1515" s="967"/>
      <c r="AA1515" s="941"/>
      <c r="AB1515" s="941"/>
      <c r="AC1515" s="942"/>
      <c r="AD1515" s="160"/>
      <c r="AE1515" s="160"/>
      <c r="AF1515" s="160"/>
      <c r="AG1515" s="914"/>
      <c r="AH1515" s="915"/>
      <c r="AI1515" s="915"/>
      <c r="AJ1515" s="915"/>
      <c r="AK1515" s="915"/>
      <c r="AL1515" s="915"/>
      <c r="AM1515" s="915"/>
      <c r="AN1515" s="915"/>
      <c r="AO1515" s="916"/>
    </row>
    <row r="1516" spans="2:41" ht="3.6" customHeight="1" outlineLevel="1" x14ac:dyDescent="0.45">
      <c r="B1516" s="167"/>
      <c r="J1516" s="167"/>
      <c r="N1516" s="167"/>
      <c r="Q1516" s="166"/>
      <c r="R1516" s="172"/>
      <c r="S1516" s="172"/>
      <c r="T1516" s="171"/>
      <c r="U1516" s="922" t="str">
        <f>IF(変更_3!U201&lt;&gt;"",変更_3!U201,"")</f>
        <v/>
      </c>
      <c r="V1516" s="923"/>
      <c r="W1516" s="923"/>
      <c r="X1516" s="923"/>
      <c r="Y1516" s="923"/>
      <c r="Z1516" s="923"/>
      <c r="AA1516" s="923"/>
      <c r="AB1516" s="923"/>
      <c r="AC1516" s="924"/>
      <c r="AD1516" s="173"/>
      <c r="AE1516" s="172"/>
      <c r="AF1516" s="171"/>
      <c r="AG1516" s="922" t="str">
        <f>IF(変更_3!M202&lt;&gt;"",変更_3!M202,"")</f>
        <v/>
      </c>
      <c r="AH1516" s="923"/>
      <c r="AI1516" s="923"/>
      <c r="AJ1516" s="923"/>
      <c r="AK1516" s="923"/>
      <c r="AL1516" s="923"/>
      <c r="AM1516" s="923"/>
      <c r="AN1516" s="923"/>
      <c r="AO1516" s="924"/>
    </row>
    <row r="1517" spans="2:41" ht="13.35" customHeight="1" outlineLevel="1" x14ac:dyDescent="0.45">
      <c r="B1517" s="167"/>
      <c r="J1517" s="167" t="s">
        <v>748</v>
      </c>
      <c r="N1517" s="167" t="s">
        <v>48</v>
      </c>
      <c r="Q1517" s="166"/>
      <c r="R1517" s="115" t="s">
        <v>609</v>
      </c>
      <c r="T1517" s="166"/>
      <c r="U1517" s="911"/>
      <c r="V1517" s="912"/>
      <c r="W1517" s="912"/>
      <c r="X1517" s="912"/>
      <c r="Y1517" s="912"/>
      <c r="Z1517" s="912"/>
      <c r="AA1517" s="912"/>
      <c r="AB1517" s="912"/>
      <c r="AC1517" s="913"/>
      <c r="AD1517" s="167" t="s">
        <v>8536</v>
      </c>
      <c r="AF1517" s="166"/>
      <c r="AG1517" s="911"/>
      <c r="AH1517" s="912"/>
      <c r="AI1517" s="912"/>
      <c r="AJ1517" s="912"/>
      <c r="AK1517" s="912"/>
      <c r="AL1517" s="912"/>
      <c r="AM1517" s="912"/>
      <c r="AN1517" s="912"/>
      <c r="AO1517" s="913"/>
    </row>
    <row r="1518" spans="2:41" ht="3.6" customHeight="1" outlineLevel="1" x14ac:dyDescent="0.45">
      <c r="B1518" s="167"/>
      <c r="J1518" s="167"/>
      <c r="N1518" s="167"/>
      <c r="Q1518" s="166"/>
      <c r="R1518" s="160"/>
      <c r="S1518" s="160"/>
      <c r="T1518" s="159"/>
      <c r="U1518" s="914"/>
      <c r="V1518" s="915"/>
      <c r="W1518" s="915"/>
      <c r="X1518" s="915"/>
      <c r="Y1518" s="915"/>
      <c r="Z1518" s="915"/>
      <c r="AA1518" s="915"/>
      <c r="AB1518" s="915"/>
      <c r="AC1518" s="916"/>
      <c r="AD1518" s="161"/>
      <c r="AE1518" s="160"/>
      <c r="AF1518" s="159"/>
      <c r="AG1518" s="914"/>
      <c r="AH1518" s="915"/>
      <c r="AI1518" s="915"/>
      <c r="AJ1518" s="915"/>
      <c r="AK1518" s="915"/>
      <c r="AL1518" s="915"/>
      <c r="AM1518" s="915"/>
      <c r="AN1518" s="915"/>
      <c r="AO1518" s="916"/>
    </row>
    <row r="1519" spans="2:41" ht="3.6" customHeight="1" outlineLevel="1" x14ac:dyDescent="0.45">
      <c r="B1519" s="167"/>
      <c r="J1519" s="167"/>
      <c r="N1519" s="167"/>
      <c r="Q1519" s="166"/>
      <c r="R1519" s="172"/>
      <c r="S1519" s="172"/>
      <c r="T1519" s="171"/>
      <c r="U1519" s="922" t="str">
        <f>IF(変更_3!U202&lt;&gt;"",変更_3!U202,"")</f>
        <v/>
      </c>
      <c r="V1519" s="923"/>
      <c r="W1519" s="923"/>
      <c r="X1519" s="923"/>
      <c r="Y1519" s="923"/>
      <c r="Z1519" s="923"/>
      <c r="AA1519" s="923"/>
      <c r="AB1519" s="923"/>
      <c r="AC1519" s="924"/>
      <c r="AD1519" s="173"/>
      <c r="AE1519" s="172"/>
      <c r="AF1519" s="171"/>
      <c r="AG1519" s="922" t="str">
        <f>IF(変更_3!M203&lt;&gt;"",変更_3!M203,"")</f>
        <v/>
      </c>
      <c r="AH1519" s="923"/>
      <c r="AI1519" s="923"/>
      <c r="AJ1519" s="923"/>
      <c r="AK1519" s="923"/>
      <c r="AL1519" s="923"/>
      <c r="AM1519" s="923"/>
      <c r="AN1519" s="923"/>
      <c r="AO1519" s="924"/>
    </row>
    <row r="1520" spans="2:41" ht="13.35" customHeight="1" outlineLevel="1" x14ac:dyDescent="0.45">
      <c r="B1520" s="167"/>
      <c r="J1520" s="167"/>
      <c r="K1520" s="115" t="s">
        <v>718</v>
      </c>
      <c r="N1520" s="167"/>
      <c r="Q1520" s="166"/>
      <c r="R1520" s="115" t="s">
        <v>608</v>
      </c>
      <c r="T1520" s="166"/>
      <c r="U1520" s="911"/>
      <c r="V1520" s="912"/>
      <c r="W1520" s="912"/>
      <c r="X1520" s="912"/>
      <c r="Y1520" s="912"/>
      <c r="Z1520" s="912"/>
      <c r="AA1520" s="912"/>
      <c r="AB1520" s="912"/>
      <c r="AC1520" s="913"/>
      <c r="AD1520" s="167" t="s">
        <v>607</v>
      </c>
      <c r="AF1520" s="166"/>
      <c r="AG1520" s="911"/>
      <c r="AH1520" s="912"/>
      <c r="AI1520" s="912"/>
      <c r="AJ1520" s="912"/>
      <c r="AK1520" s="912"/>
      <c r="AL1520" s="912"/>
      <c r="AM1520" s="912"/>
      <c r="AN1520" s="912"/>
      <c r="AO1520" s="913"/>
    </row>
    <row r="1521" spans="2:41" ht="3.6" customHeight="1" outlineLevel="1" x14ac:dyDescent="0.45">
      <c r="B1521" s="167"/>
      <c r="J1521" s="167"/>
      <c r="N1521" s="161"/>
      <c r="O1521" s="160"/>
      <c r="P1521" s="160"/>
      <c r="Q1521" s="159"/>
      <c r="R1521" s="160"/>
      <c r="S1521" s="160"/>
      <c r="T1521" s="159"/>
      <c r="U1521" s="914"/>
      <c r="V1521" s="915"/>
      <c r="W1521" s="915"/>
      <c r="X1521" s="915"/>
      <c r="Y1521" s="915"/>
      <c r="Z1521" s="915"/>
      <c r="AA1521" s="915"/>
      <c r="AB1521" s="915"/>
      <c r="AC1521" s="916"/>
      <c r="AD1521" s="161"/>
      <c r="AE1521" s="160"/>
      <c r="AF1521" s="159"/>
      <c r="AG1521" s="914"/>
      <c r="AH1521" s="915"/>
      <c r="AI1521" s="915"/>
      <c r="AJ1521" s="915"/>
      <c r="AK1521" s="915"/>
      <c r="AL1521" s="915"/>
      <c r="AM1521" s="915"/>
      <c r="AN1521" s="915"/>
      <c r="AO1521" s="916"/>
    </row>
    <row r="1522" spans="2:41" ht="3.6" customHeight="1" outlineLevel="1" x14ac:dyDescent="0.45">
      <c r="B1522" s="167"/>
      <c r="J1522" s="167"/>
      <c r="M1522" s="166"/>
      <c r="N1522" s="167"/>
      <c r="Q1522" s="166"/>
      <c r="R1522" s="173"/>
      <c r="S1522" s="172"/>
      <c r="T1522" s="172"/>
      <c r="U1522" s="172"/>
      <c r="V1522" s="172"/>
      <c r="W1522" s="172"/>
      <c r="X1522" s="172"/>
      <c r="Y1522" s="172"/>
      <c r="Z1522" s="172"/>
      <c r="AA1522" s="172"/>
      <c r="AB1522" s="172"/>
      <c r="AC1522" s="172"/>
      <c r="AD1522" s="172"/>
      <c r="AE1522" s="172"/>
      <c r="AF1522" s="172"/>
      <c r="AG1522" s="172"/>
      <c r="AH1522" s="172"/>
      <c r="AI1522" s="172"/>
      <c r="AJ1522" s="172"/>
      <c r="AK1522" s="172"/>
      <c r="AL1522" s="172"/>
      <c r="AM1522" s="172"/>
      <c r="AN1522" s="172"/>
      <c r="AO1522" s="171"/>
    </row>
    <row r="1523" spans="2:41" ht="13.35" customHeight="1" outlineLevel="1" x14ac:dyDescent="0.45">
      <c r="B1523" s="167"/>
      <c r="J1523" s="167"/>
      <c r="M1523" s="166"/>
      <c r="N1523" s="167" t="s">
        <v>712</v>
      </c>
      <c r="Q1523" s="166"/>
      <c r="R1523" s="167"/>
      <c r="S1523" s="919"/>
      <c r="T1523" s="921"/>
      <c r="V1523" s="190"/>
      <c r="W1523" s="115" t="s">
        <v>76</v>
      </c>
      <c r="X1523" s="190"/>
      <c r="Y1523" s="115" t="s">
        <v>77</v>
      </c>
      <c r="Z1523" s="190"/>
      <c r="AA1523" s="115" t="s">
        <v>78</v>
      </c>
      <c r="AO1523" s="166"/>
    </row>
    <row r="1524" spans="2:41" ht="3.6" customHeight="1" outlineLevel="1" x14ac:dyDescent="0.45">
      <c r="B1524" s="167"/>
      <c r="J1524" s="167"/>
      <c r="M1524" s="166"/>
      <c r="N1524" s="167"/>
      <c r="Q1524" s="166"/>
      <c r="R1524" s="167"/>
      <c r="AO1524" s="166"/>
    </row>
    <row r="1525" spans="2:41" ht="3.6" customHeight="1" outlineLevel="1" x14ac:dyDescent="0.45">
      <c r="B1525" s="167"/>
      <c r="J1525" s="167"/>
      <c r="M1525" s="166"/>
      <c r="N1525" s="173"/>
      <c r="O1525" s="172"/>
      <c r="P1525" s="172"/>
      <c r="Q1525" s="172"/>
      <c r="R1525" s="984" t="str">
        <f>ASC(変更_3!J204)</f>
        <v/>
      </c>
      <c r="S1525" s="984" t="str">
        <f>ASC(変更_3!K204)</f>
        <v/>
      </c>
      <c r="T1525" s="172"/>
      <c r="U1525" s="984" t="str">
        <f>ASC(変更_3!M204)</f>
        <v/>
      </c>
      <c r="V1525" s="173"/>
      <c r="W1525" s="172"/>
      <c r="X1525" s="172"/>
      <c r="Y1525" s="172"/>
      <c r="Z1525" s="172"/>
      <c r="AA1525" s="171"/>
      <c r="AB1525" s="173"/>
      <c r="AC1525" s="172"/>
      <c r="AD1525" s="172"/>
      <c r="AE1525" s="172"/>
      <c r="AF1525" s="172"/>
      <c r="AG1525" s="171"/>
      <c r="AH1525" s="977"/>
      <c r="AI1525" s="980"/>
      <c r="AJ1525" s="172"/>
      <c r="AK1525" s="944"/>
      <c r="AL1525" s="173"/>
      <c r="AM1525" s="172"/>
      <c r="AN1525" s="172"/>
      <c r="AO1525" s="171"/>
    </row>
    <row r="1526" spans="2:41" ht="13.35" customHeight="1" outlineLevel="1" x14ac:dyDescent="0.45">
      <c r="B1526" s="167"/>
      <c r="J1526" s="167"/>
      <c r="M1526" s="166"/>
      <c r="N1526" s="167" t="s">
        <v>711</v>
      </c>
      <c r="R1526" s="985"/>
      <c r="S1526" s="985"/>
      <c r="T1526" s="115" t="s">
        <v>65</v>
      </c>
      <c r="U1526" s="985"/>
      <c r="V1526" s="167" t="s">
        <v>64</v>
      </c>
      <c r="AA1526" s="166"/>
      <c r="AB1526" s="167" t="s">
        <v>710</v>
      </c>
      <c r="AH1526" s="978"/>
      <c r="AI1526" s="981"/>
      <c r="AJ1526" s="115" t="s">
        <v>65</v>
      </c>
      <c r="AK1526" s="945"/>
      <c r="AL1526" s="167" t="s">
        <v>64</v>
      </c>
      <c r="AO1526" s="166"/>
    </row>
    <row r="1527" spans="2:41" ht="3.6" customHeight="1" outlineLevel="1" x14ac:dyDescent="0.45">
      <c r="B1527" s="167"/>
      <c r="J1527" s="167"/>
      <c r="M1527" s="166"/>
      <c r="N1527" s="167"/>
      <c r="R1527" s="986"/>
      <c r="S1527" s="986"/>
      <c r="T1527" s="160"/>
      <c r="U1527" s="986"/>
      <c r="V1527" s="161"/>
      <c r="W1527" s="160"/>
      <c r="X1527" s="160"/>
      <c r="Y1527" s="160"/>
      <c r="Z1527" s="160"/>
      <c r="AA1527" s="159"/>
      <c r="AB1527" s="161"/>
      <c r="AC1527" s="160"/>
      <c r="AD1527" s="160"/>
      <c r="AE1527" s="160"/>
      <c r="AF1527" s="160"/>
      <c r="AH1527" s="979"/>
      <c r="AI1527" s="982"/>
      <c r="AJ1527" s="160"/>
      <c r="AK1527" s="946"/>
      <c r="AL1527" s="161"/>
      <c r="AM1527" s="160"/>
      <c r="AN1527" s="160"/>
      <c r="AO1527" s="159"/>
    </row>
    <row r="1528" spans="2:41" ht="3.6" customHeight="1" outlineLevel="1" x14ac:dyDescent="0.45">
      <c r="B1528" s="167"/>
      <c r="J1528" s="167"/>
      <c r="M1528" s="166"/>
      <c r="N1528" s="173"/>
      <c r="O1528" s="172"/>
      <c r="P1528" s="172"/>
      <c r="Q1528" s="171"/>
      <c r="R1528" s="977"/>
      <c r="S1528" s="980"/>
      <c r="T1528" s="172"/>
      <c r="U1528" s="944"/>
      <c r="V1528" s="173"/>
      <c r="W1528" s="172"/>
      <c r="X1528" s="172"/>
      <c r="Y1528" s="172"/>
      <c r="Z1528" s="169"/>
      <c r="AA1528" s="174"/>
      <c r="AD1528" s="172"/>
      <c r="AE1528" s="172"/>
      <c r="AF1528" s="172"/>
      <c r="AG1528" s="175"/>
      <c r="AH1528" s="175"/>
      <c r="AI1528" s="175"/>
      <c r="AJ1528" s="175"/>
      <c r="AK1528" s="175"/>
      <c r="AL1528" s="172"/>
      <c r="AM1528" s="175"/>
      <c r="AN1528" s="175"/>
      <c r="AO1528" s="171"/>
    </row>
    <row r="1529" spans="2:41" ht="13.35" customHeight="1" outlineLevel="1" x14ac:dyDescent="0.45">
      <c r="B1529" s="167"/>
      <c r="J1529" s="167"/>
      <c r="M1529" s="166"/>
      <c r="N1529" s="167" t="s">
        <v>709</v>
      </c>
      <c r="Q1529" s="166"/>
      <c r="R1529" s="978"/>
      <c r="S1529" s="981"/>
      <c r="T1529" s="115" t="s">
        <v>65</v>
      </c>
      <c r="U1529" s="945"/>
      <c r="V1529" s="167" t="s">
        <v>64</v>
      </c>
      <c r="Z1529" s="169"/>
      <c r="AA1529" s="168"/>
      <c r="AG1529" s="169"/>
      <c r="AH1529" s="169"/>
      <c r="AI1529" s="169"/>
      <c r="AJ1529" s="169"/>
      <c r="AK1529" s="169"/>
      <c r="AM1529" s="169"/>
      <c r="AN1529" s="169"/>
      <c r="AO1529" s="166"/>
    </row>
    <row r="1530" spans="2:41" ht="3.6" customHeight="1" outlineLevel="1" x14ac:dyDescent="0.45">
      <c r="B1530" s="167"/>
      <c r="J1530" s="167"/>
      <c r="M1530" s="166"/>
      <c r="N1530" s="161"/>
      <c r="O1530" s="160"/>
      <c r="P1530" s="160"/>
      <c r="Q1530" s="159"/>
      <c r="R1530" s="979"/>
      <c r="S1530" s="982"/>
      <c r="T1530" s="160"/>
      <c r="U1530" s="946"/>
      <c r="V1530" s="161"/>
      <c r="W1530" s="160"/>
      <c r="X1530" s="160"/>
      <c r="Y1530" s="160"/>
      <c r="Z1530" s="163"/>
      <c r="AA1530" s="162"/>
      <c r="AB1530" s="160"/>
      <c r="AC1530" s="160"/>
      <c r="AD1530" s="160"/>
      <c r="AE1530" s="160"/>
      <c r="AF1530" s="160"/>
      <c r="AG1530" s="163"/>
      <c r="AH1530" s="163"/>
      <c r="AI1530" s="163"/>
      <c r="AJ1530" s="163"/>
      <c r="AK1530" s="163"/>
      <c r="AL1530" s="160"/>
      <c r="AM1530" s="163"/>
      <c r="AN1530" s="163"/>
      <c r="AO1530" s="159"/>
    </row>
    <row r="1531" spans="2:41" ht="3.6" customHeight="1" outlineLevel="1" x14ac:dyDescent="0.45">
      <c r="B1531" s="167"/>
      <c r="J1531" s="167"/>
      <c r="M1531" s="166"/>
      <c r="N1531" s="167"/>
      <c r="Q1531" s="166"/>
      <c r="R1531" s="922" t="str">
        <f>ASC(変更_3!L208)</f>
        <v/>
      </c>
      <c r="S1531" s="923"/>
      <c r="T1531" s="923"/>
      <c r="U1531" s="924"/>
      <c r="V1531" s="911" t="str">
        <f>ASC(変更_3!P208)</f>
        <v/>
      </c>
      <c r="W1531" s="913"/>
      <c r="X1531" s="911" t="str">
        <f>ASC(変更_3!R208)</f>
        <v/>
      </c>
      <c r="Y1531" s="912"/>
      <c r="Z1531" s="912"/>
      <c r="AA1531" s="913"/>
      <c r="AB1531" s="167"/>
      <c r="AO1531" s="166"/>
    </row>
    <row r="1532" spans="2:41" ht="13.35" customHeight="1" outlineLevel="1" x14ac:dyDescent="0.45">
      <c r="B1532" s="167"/>
      <c r="J1532" s="167"/>
      <c r="M1532" s="166"/>
      <c r="N1532" s="167" t="s">
        <v>707</v>
      </c>
      <c r="Q1532" s="166"/>
      <c r="R1532" s="911"/>
      <c r="S1532" s="912"/>
      <c r="T1532" s="912"/>
      <c r="U1532" s="913"/>
      <c r="V1532" s="911"/>
      <c r="W1532" s="913"/>
      <c r="X1532" s="911"/>
      <c r="Y1532" s="912"/>
      <c r="Z1532" s="912"/>
      <c r="AA1532" s="913"/>
      <c r="AB1532" s="191" t="s">
        <v>706</v>
      </c>
      <c r="AO1532" s="166"/>
    </row>
    <row r="1533" spans="2:41" ht="3.6" customHeight="1" outlineLevel="1" x14ac:dyDescent="0.45">
      <c r="B1533" s="167"/>
      <c r="J1533" s="167"/>
      <c r="M1533" s="166"/>
      <c r="N1533" s="167"/>
      <c r="Q1533" s="166"/>
      <c r="R1533" s="914"/>
      <c r="S1533" s="915"/>
      <c r="T1533" s="915"/>
      <c r="U1533" s="916"/>
      <c r="V1533" s="914"/>
      <c r="W1533" s="916"/>
      <c r="X1533" s="914"/>
      <c r="Y1533" s="915"/>
      <c r="Z1533" s="915"/>
      <c r="AA1533" s="916"/>
      <c r="AB1533" s="161"/>
      <c r="AC1533" s="160"/>
      <c r="AD1533" s="160"/>
      <c r="AE1533" s="160"/>
      <c r="AF1533" s="160"/>
      <c r="AG1533" s="160"/>
      <c r="AH1533" s="160"/>
      <c r="AI1533" s="160"/>
      <c r="AJ1533" s="160"/>
      <c r="AK1533" s="160"/>
      <c r="AL1533" s="160"/>
      <c r="AM1533" s="160"/>
      <c r="AN1533" s="160"/>
      <c r="AO1533" s="159"/>
    </row>
    <row r="1534" spans="2:41" ht="3.6" customHeight="1" outlineLevel="1" x14ac:dyDescent="0.45">
      <c r="B1534" s="167"/>
      <c r="J1534" s="167"/>
      <c r="M1534" s="166"/>
      <c r="N1534" s="173"/>
      <c r="O1534" s="172"/>
      <c r="P1534" s="172"/>
      <c r="Q1534" s="172"/>
      <c r="R1534" s="173"/>
      <c r="S1534" s="172"/>
      <c r="T1534" s="172"/>
      <c r="U1534" s="172"/>
      <c r="V1534" s="172"/>
      <c r="W1534" s="172"/>
      <c r="X1534" s="172"/>
      <c r="Y1534" s="172"/>
      <c r="Z1534" s="172"/>
      <c r="AA1534" s="171"/>
      <c r="AB1534" s="173"/>
      <c r="AI1534" s="166"/>
      <c r="AJ1534" s="173"/>
      <c r="AK1534" s="172"/>
      <c r="AL1534" s="172"/>
      <c r="AM1534" s="172"/>
      <c r="AN1534" s="172"/>
      <c r="AO1534" s="171"/>
    </row>
    <row r="1535" spans="2:41" ht="13.35" customHeight="1" outlineLevel="1" x14ac:dyDescent="0.45">
      <c r="B1535" s="167"/>
      <c r="J1535" s="167"/>
      <c r="M1535" s="166"/>
      <c r="N1535" s="167" t="s">
        <v>705</v>
      </c>
      <c r="R1535" s="167"/>
      <c r="S1535" s="917" t="str">
        <f>IF(変更_3!J210&lt;&gt;"",変更_3!J210,"")</f>
        <v/>
      </c>
      <c r="T1535" s="918"/>
      <c r="V1535" s="182" t="str">
        <f>ASC(変更_3!L210)</f>
        <v/>
      </c>
      <c r="W1535" s="115" t="s">
        <v>76</v>
      </c>
      <c r="X1535" s="182" t="str">
        <f>ASC(変更_3!N210)</f>
        <v/>
      </c>
      <c r="Y1535" s="115" t="s">
        <v>77</v>
      </c>
      <c r="Z1535" s="182" t="str">
        <f>ASC(変更_3!P210)</f>
        <v/>
      </c>
      <c r="AA1535" s="115" t="s">
        <v>78</v>
      </c>
      <c r="AB1535" s="167" t="s">
        <v>704</v>
      </c>
      <c r="AI1535" s="166"/>
      <c r="AJ1535" s="167"/>
      <c r="AK1535" s="919"/>
      <c r="AL1535" s="920"/>
      <c r="AM1535" s="920"/>
      <c r="AN1535" s="920"/>
      <c r="AO1535" s="921"/>
    </row>
    <row r="1536" spans="2:41" ht="3.6" customHeight="1" outlineLevel="1" x14ac:dyDescent="0.45">
      <c r="B1536" s="167"/>
      <c r="J1536" s="167"/>
      <c r="M1536" s="166"/>
      <c r="N1536" s="167"/>
      <c r="R1536" s="161"/>
      <c r="S1536" s="160"/>
      <c r="T1536" s="160"/>
      <c r="U1536" s="160"/>
      <c r="V1536" s="160"/>
      <c r="W1536" s="160"/>
      <c r="X1536" s="160"/>
      <c r="Y1536" s="160"/>
      <c r="Z1536" s="160"/>
      <c r="AA1536" s="159"/>
      <c r="AB1536" s="161"/>
      <c r="AC1536" s="160"/>
      <c r="AD1536" s="160"/>
      <c r="AE1536" s="160"/>
      <c r="AF1536" s="160"/>
      <c r="AG1536" s="160"/>
      <c r="AH1536" s="160"/>
      <c r="AI1536" s="159"/>
      <c r="AJ1536" s="161"/>
      <c r="AK1536" s="160"/>
      <c r="AL1536" s="160"/>
      <c r="AM1536" s="160"/>
      <c r="AN1536" s="160"/>
      <c r="AO1536" s="159"/>
    </row>
    <row r="1537" spans="2:41" ht="3.6" customHeight="1" outlineLevel="1" x14ac:dyDescent="0.45">
      <c r="B1537" s="167"/>
      <c r="J1537" s="167"/>
      <c r="M1537" s="166"/>
      <c r="N1537" s="173"/>
      <c r="O1537" s="172"/>
      <c r="P1537" s="172"/>
      <c r="Q1537" s="171"/>
      <c r="R1537" s="922" t="str">
        <f>IF(変更_3!U207="☑","研修中","")</f>
        <v/>
      </c>
      <c r="S1537" s="923"/>
      <c r="T1537" s="923"/>
      <c r="U1537" s="923"/>
      <c r="V1537" s="923"/>
      <c r="W1537" s="923"/>
      <c r="X1537" s="923"/>
      <c r="Y1537" s="923"/>
      <c r="Z1537" s="923"/>
      <c r="AA1537" s="923"/>
      <c r="AB1537" s="923"/>
      <c r="AC1537" s="923"/>
      <c r="AD1537" s="923"/>
      <c r="AE1537" s="923"/>
      <c r="AF1537" s="923"/>
      <c r="AG1537" s="923"/>
      <c r="AH1537" s="923"/>
      <c r="AI1537" s="923"/>
      <c r="AJ1537" s="923"/>
      <c r="AK1537" s="923"/>
      <c r="AL1537" s="923"/>
      <c r="AM1537" s="923"/>
      <c r="AN1537" s="923"/>
      <c r="AO1537" s="924"/>
    </row>
    <row r="1538" spans="2:41" ht="13.35" customHeight="1" outlineLevel="1" x14ac:dyDescent="0.45">
      <c r="B1538" s="167"/>
      <c r="J1538" s="167"/>
      <c r="M1538" s="166"/>
      <c r="N1538" s="167" t="s">
        <v>703</v>
      </c>
      <c r="Q1538" s="166"/>
      <c r="R1538" s="911"/>
      <c r="S1538" s="912"/>
      <c r="T1538" s="912"/>
      <c r="U1538" s="912"/>
      <c r="V1538" s="912"/>
      <c r="W1538" s="912"/>
      <c r="X1538" s="912"/>
      <c r="Y1538" s="912"/>
      <c r="Z1538" s="912"/>
      <c r="AA1538" s="912"/>
      <c r="AB1538" s="912"/>
      <c r="AC1538" s="912"/>
      <c r="AD1538" s="912"/>
      <c r="AE1538" s="912"/>
      <c r="AF1538" s="912"/>
      <c r="AG1538" s="912"/>
      <c r="AH1538" s="912"/>
      <c r="AI1538" s="912"/>
      <c r="AJ1538" s="912"/>
      <c r="AK1538" s="912"/>
      <c r="AL1538" s="912"/>
      <c r="AM1538" s="912"/>
      <c r="AN1538" s="912"/>
      <c r="AO1538" s="913"/>
    </row>
    <row r="1539" spans="2:41" ht="3.6" customHeight="1" outlineLevel="1" x14ac:dyDescent="0.45">
      <c r="B1539" s="167"/>
      <c r="I1539" s="166"/>
      <c r="J1539" s="167"/>
      <c r="M1539" s="166"/>
      <c r="N1539" s="161"/>
      <c r="O1539" s="160"/>
      <c r="P1539" s="160"/>
      <c r="Q1539" s="159"/>
      <c r="R1539" s="914"/>
      <c r="S1539" s="915"/>
      <c r="T1539" s="915"/>
      <c r="U1539" s="915"/>
      <c r="V1539" s="915"/>
      <c r="W1539" s="915"/>
      <c r="X1539" s="915"/>
      <c r="Y1539" s="915"/>
      <c r="Z1539" s="915"/>
      <c r="AA1539" s="915"/>
      <c r="AB1539" s="915"/>
      <c r="AC1539" s="915"/>
      <c r="AD1539" s="915"/>
      <c r="AE1539" s="915"/>
      <c r="AF1539" s="915"/>
      <c r="AG1539" s="915"/>
      <c r="AH1539" s="915"/>
      <c r="AI1539" s="915"/>
      <c r="AJ1539" s="915"/>
      <c r="AK1539" s="915"/>
      <c r="AL1539" s="915"/>
      <c r="AM1539" s="915"/>
      <c r="AN1539" s="915"/>
      <c r="AO1539" s="916"/>
    </row>
    <row r="1540" spans="2:41" ht="3.6" customHeight="1" outlineLevel="1" x14ac:dyDescent="0.45">
      <c r="B1540" s="167"/>
      <c r="J1540" s="173"/>
      <c r="K1540" s="172"/>
      <c r="L1540" s="172"/>
      <c r="M1540" s="171"/>
      <c r="N1540" s="173"/>
      <c r="O1540" s="172"/>
      <c r="P1540" s="172"/>
      <c r="Q1540" s="171"/>
      <c r="R1540" s="173"/>
      <c r="S1540" s="172"/>
      <c r="T1540" s="172"/>
      <c r="U1540" s="172"/>
      <c r="V1540" s="172"/>
      <c r="W1540" s="172"/>
      <c r="X1540" s="172"/>
      <c r="Y1540" s="172"/>
      <c r="Z1540" s="172"/>
      <c r="AA1540" s="171"/>
      <c r="AB1540" s="173"/>
      <c r="AC1540" s="172"/>
      <c r="AD1540" s="172"/>
      <c r="AE1540" s="171"/>
      <c r="AF1540" s="172"/>
      <c r="AG1540" s="172"/>
      <c r="AH1540" s="172"/>
      <c r="AI1540" s="172"/>
      <c r="AJ1540" s="172"/>
      <c r="AK1540" s="172"/>
      <c r="AL1540" s="172"/>
      <c r="AM1540" s="172"/>
      <c r="AN1540" s="172"/>
      <c r="AO1540" s="171"/>
    </row>
    <row r="1541" spans="2:41" ht="13.35" customHeight="1" outlineLevel="1" x14ac:dyDescent="0.45">
      <c r="B1541" s="167"/>
      <c r="J1541" s="167"/>
      <c r="M1541" s="166"/>
      <c r="N1541" s="167" t="s">
        <v>717</v>
      </c>
      <c r="Q1541" s="166"/>
      <c r="R1541" s="167"/>
      <c r="S1541" s="917" t="str">
        <f>IF(OR(許可申請_2!I177&lt;&gt;"",変更_3!AL199&lt;&gt;""),コードマスタ!C4,"")</f>
        <v/>
      </c>
      <c r="T1541" s="943"/>
      <c r="U1541" s="943"/>
      <c r="V1541" s="943"/>
      <c r="W1541" s="943"/>
      <c r="X1541" s="943"/>
      <c r="Y1541" s="943"/>
      <c r="Z1541" s="943"/>
      <c r="AA1541" s="918"/>
      <c r="AB1541" s="167" t="s">
        <v>615</v>
      </c>
      <c r="AE1541" s="166"/>
      <c r="AF1541" s="167"/>
      <c r="AG1541" s="917" t="str">
        <f>IF(OR(許可申請_2!I186="☑",変更_3!AL207="☑"),コードマスタ!D3,IF(OR(許可申請_2!N186="☑",許可申請_2!T186="☑",変更_3!AQ207="☑",変更_3!AW207="☑"),コードマスタ!D4,""))</f>
        <v/>
      </c>
      <c r="AH1541" s="943"/>
      <c r="AI1541" s="943"/>
      <c r="AJ1541" s="943"/>
      <c r="AK1541" s="943"/>
      <c r="AL1541" s="943"/>
      <c r="AM1541" s="943"/>
      <c r="AN1541" s="943"/>
      <c r="AO1541" s="918"/>
    </row>
    <row r="1542" spans="2:41" ht="3.6" customHeight="1" outlineLevel="1" x14ac:dyDescent="0.45">
      <c r="B1542" s="167"/>
      <c r="J1542" s="167"/>
      <c r="M1542" s="166"/>
      <c r="N1542" s="161"/>
      <c r="O1542" s="160"/>
      <c r="P1542" s="160"/>
      <c r="Q1542" s="159"/>
      <c r="R1542" s="161"/>
      <c r="S1542" s="160"/>
      <c r="T1542" s="160"/>
      <c r="U1542" s="160"/>
      <c r="V1542" s="160"/>
      <c r="W1542" s="160"/>
      <c r="X1542" s="160"/>
      <c r="Y1542" s="160"/>
      <c r="Z1542" s="160"/>
      <c r="AA1542" s="159"/>
      <c r="AB1542" s="161"/>
      <c r="AC1542" s="160"/>
      <c r="AD1542" s="160"/>
      <c r="AE1542" s="159"/>
      <c r="AF1542" s="160"/>
      <c r="AG1542" s="160"/>
      <c r="AH1542" s="160"/>
      <c r="AI1542" s="160"/>
      <c r="AJ1542" s="160"/>
      <c r="AK1542" s="160"/>
      <c r="AL1542" s="160"/>
      <c r="AM1542" s="160"/>
      <c r="AN1542" s="160"/>
      <c r="AO1542" s="159"/>
    </row>
    <row r="1543" spans="2:41" ht="3.6" customHeight="1" outlineLevel="1" x14ac:dyDescent="0.45">
      <c r="B1543" s="167"/>
      <c r="J1543" s="167"/>
      <c r="M1543" s="166"/>
      <c r="N1543" s="173"/>
      <c r="O1543" s="172"/>
      <c r="P1543" s="172"/>
      <c r="Q1543" s="171"/>
      <c r="R1543" s="173"/>
      <c r="S1543" s="172"/>
      <c r="T1543" s="172"/>
      <c r="U1543" s="172"/>
      <c r="V1543" s="172"/>
      <c r="W1543" s="172"/>
      <c r="X1543" s="172"/>
      <c r="Y1543" s="172"/>
      <c r="Z1543" s="172"/>
      <c r="AA1543" s="171"/>
      <c r="AB1543" s="173"/>
      <c r="AC1543" s="172"/>
      <c r="AD1543" s="172"/>
      <c r="AE1543" s="171"/>
      <c r="AF1543" s="173"/>
      <c r="AG1543" s="172"/>
      <c r="AH1543" s="172"/>
      <c r="AI1543" s="172"/>
      <c r="AJ1543" s="172"/>
      <c r="AK1543" s="172"/>
      <c r="AL1543" s="172"/>
      <c r="AM1543" s="172"/>
      <c r="AN1543" s="172"/>
      <c r="AO1543" s="171"/>
    </row>
    <row r="1544" spans="2:41" ht="13.35" customHeight="1" outlineLevel="1" x14ac:dyDescent="0.45">
      <c r="B1544" s="167"/>
      <c r="J1544" s="167"/>
      <c r="M1544" s="166"/>
      <c r="N1544" s="167" t="s">
        <v>716</v>
      </c>
      <c r="Q1544" s="166"/>
      <c r="R1544" s="167"/>
      <c r="S1544" s="919"/>
      <c r="T1544" s="921"/>
      <c r="V1544" s="190"/>
      <c r="W1544" s="115" t="s">
        <v>76</v>
      </c>
      <c r="X1544" s="190"/>
      <c r="Y1544" s="115" t="s">
        <v>77</v>
      </c>
      <c r="Z1544" s="190"/>
      <c r="AA1544" s="166" t="s">
        <v>78</v>
      </c>
      <c r="AB1544" s="167" t="s">
        <v>715</v>
      </c>
      <c r="AE1544" s="166"/>
      <c r="AF1544" s="167"/>
      <c r="AG1544" s="919"/>
      <c r="AH1544" s="921"/>
      <c r="AJ1544" s="190"/>
      <c r="AK1544" s="115" t="s">
        <v>76</v>
      </c>
      <c r="AL1544" s="190"/>
      <c r="AM1544" s="115" t="s">
        <v>77</v>
      </c>
      <c r="AN1544" s="190"/>
      <c r="AO1544" s="166" t="s">
        <v>78</v>
      </c>
    </row>
    <row r="1545" spans="2:41" ht="3.6" customHeight="1" outlineLevel="1" x14ac:dyDescent="0.45">
      <c r="B1545" s="167"/>
      <c r="J1545" s="167"/>
      <c r="M1545" s="166"/>
      <c r="N1545" s="161"/>
      <c r="O1545" s="160"/>
      <c r="P1545" s="160"/>
      <c r="Q1545" s="159"/>
      <c r="R1545" s="161"/>
      <c r="S1545" s="160"/>
      <c r="T1545" s="160"/>
      <c r="U1545" s="160"/>
      <c r="V1545" s="160"/>
      <c r="W1545" s="160"/>
      <c r="X1545" s="160"/>
      <c r="Y1545" s="160"/>
      <c r="Z1545" s="160"/>
      <c r="AA1545" s="159"/>
      <c r="AB1545" s="161"/>
      <c r="AC1545" s="160"/>
      <c r="AD1545" s="160"/>
      <c r="AE1545" s="159"/>
      <c r="AF1545" s="161"/>
      <c r="AG1545" s="160"/>
      <c r="AH1545" s="160"/>
      <c r="AI1545" s="160"/>
      <c r="AJ1545" s="160"/>
      <c r="AK1545" s="160"/>
      <c r="AL1545" s="160"/>
      <c r="AM1545" s="160"/>
      <c r="AN1545" s="160"/>
      <c r="AO1545" s="159"/>
    </row>
    <row r="1546" spans="2:41" ht="3.6" customHeight="1" outlineLevel="1" x14ac:dyDescent="0.45">
      <c r="B1546" s="167"/>
      <c r="J1546" s="167"/>
      <c r="M1546" s="166"/>
      <c r="N1546" s="173"/>
      <c r="O1546" s="172"/>
      <c r="P1546" s="172"/>
      <c r="Q1546" s="171"/>
      <c r="R1546" s="922" t="str">
        <f>許可申請_2!I177&amp;変更_3!AL199</f>
        <v/>
      </c>
      <c r="S1546" s="923"/>
      <c r="T1546" s="923"/>
      <c r="U1546" s="923"/>
      <c r="V1546" s="923"/>
      <c r="W1546" s="923"/>
      <c r="X1546" s="923"/>
      <c r="Y1546" s="923"/>
      <c r="Z1546" s="923"/>
      <c r="AA1546" s="923"/>
      <c r="AB1546" s="923"/>
      <c r="AC1546" s="923"/>
      <c r="AD1546" s="923"/>
      <c r="AE1546" s="923"/>
      <c r="AF1546" s="923"/>
      <c r="AG1546" s="923"/>
      <c r="AH1546" s="923"/>
      <c r="AI1546" s="923"/>
      <c r="AJ1546" s="924"/>
      <c r="AK1546" s="172"/>
      <c r="AL1546" s="172"/>
      <c r="AM1546" s="172"/>
      <c r="AN1546" s="172"/>
      <c r="AO1546" s="171"/>
    </row>
    <row r="1547" spans="2:41" ht="13.35" customHeight="1" outlineLevel="1" x14ac:dyDescent="0.45">
      <c r="B1547" s="167"/>
      <c r="J1547" s="167"/>
      <c r="M1547" s="166"/>
      <c r="N1547" s="167" t="s">
        <v>50</v>
      </c>
      <c r="Q1547" s="166"/>
      <c r="R1547" s="911"/>
      <c r="S1547" s="912"/>
      <c r="T1547" s="912"/>
      <c r="U1547" s="912"/>
      <c r="V1547" s="912"/>
      <c r="W1547" s="912"/>
      <c r="X1547" s="912"/>
      <c r="Y1547" s="912"/>
      <c r="Z1547" s="912"/>
      <c r="AA1547" s="912"/>
      <c r="AB1547" s="912"/>
      <c r="AC1547" s="912"/>
      <c r="AD1547" s="912"/>
      <c r="AE1547" s="912"/>
      <c r="AF1547" s="912"/>
      <c r="AG1547" s="912"/>
      <c r="AH1547" s="912"/>
      <c r="AI1547" s="912"/>
      <c r="AJ1547" s="913"/>
      <c r="AL1547" s="189" t="s">
        <v>651</v>
      </c>
      <c r="AM1547" s="115" t="s">
        <v>714</v>
      </c>
      <c r="AO1547" s="166"/>
    </row>
    <row r="1548" spans="2:41" ht="3.6" customHeight="1" outlineLevel="1" x14ac:dyDescent="0.45">
      <c r="B1548" s="167"/>
      <c r="J1548" s="167"/>
      <c r="M1548" s="166"/>
      <c r="N1548" s="161"/>
      <c r="O1548" s="160"/>
      <c r="P1548" s="160"/>
      <c r="Q1548" s="159"/>
      <c r="R1548" s="914"/>
      <c r="S1548" s="915"/>
      <c r="T1548" s="915"/>
      <c r="U1548" s="915"/>
      <c r="V1548" s="915"/>
      <c r="W1548" s="915"/>
      <c r="X1548" s="915"/>
      <c r="Y1548" s="915"/>
      <c r="Z1548" s="915"/>
      <c r="AA1548" s="915"/>
      <c r="AB1548" s="915"/>
      <c r="AC1548" s="915"/>
      <c r="AD1548" s="915"/>
      <c r="AE1548" s="915"/>
      <c r="AF1548" s="915"/>
      <c r="AG1548" s="915"/>
      <c r="AH1548" s="915"/>
      <c r="AI1548" s="915"/>
      <c r="AJ1548" s="916"/>
      <c r="AK1548" s="160"/>
      <c r="AL1548" s="160"/>
      <c r="AM1548" s="160"/>
      <c r="AN1548" s="160"/>
      <c r="AO1548" s="159"/>
    </row>
    <row r="1549" spans="2:41" ht="3.6" customHeight="1" outlineLevel="1" x14ac:dyDescent="0.45">
      <c r="B1549" s="167"/>
      <c r="J1549" s="167"/>
      <c r="M1549" s="166"/>
      <c r="N1549" s="173"/>
      <c r="O1549" s="172"/>
      <c r="P1549" s="172"/>
      <c r="Q1549" s="171"/>
      <c r="R1549" s="922" t="str">
        <f>ASC(PHONETIC(許可申請_2!I176))&amp;ASC(PHONETIC(変更_3!AL198))</f>
        <v/>
      </c>
      <c r="S1549" s="923"/>
      <c r="T1549" s="923"/>
      <c r="U1549" s="923"/>
      <c r="V1549" s="923"/>
      <c r="W1549" s="923"/>
      <c r="X1549" s="923"/>
      <c r="Y1549" s="923"/>
      <c r="Z1549" s="923"/>
      <c r="AA1549" s="923"/>
      <c r="AB1549" s="923"/>
      <c r="AC1549" s="923"/>
      <c r="AD1549" s="923"/>
      <c r="AE1549" s="923"/>
      <c r="AF1549" s="923"/>
      <c r="AG1549" s="923"/>
      <c r="AH1549" s="923"/>
      <c r="AI1549" s="923"/>
      <c r="AJ1549" s="923"/>
      <c r="AK1549" s="923"/>
      <c r="AL1549" s="923"/>
      <c r="AM1549" s="923"/>
      <c r="AN1549" s="923"/>
      <c r="AO1549" s="924"/>
    </row>
    <row r="1550" spans="2:41" ht="13.35" customHeight="1" outlineLevel="1" x14ac:dyDescent="0.45">
      <c r="B1550" s="167"/>
      <c r="J1550" s="167"/>
      <c r="M1550" s="166"/>
      <c r="N1550" s="167" t="s">
        <v>713</v>
      </c>
      <c r="Q1550" s="166"/>
      <c r="R1550" s="911"/>
      <c r="S1550" s="912"/>
      <c r="T1550" s="912"/>
      <c r="U1550" s="912"/>
      <c r="V1550" s="912"/>
      <c r="W1550" s="912"/>
      <c r="X1550" s="912"/>
      <c r="Y1550" s="912"/>
      <c r="Z1550" s="912"/>
      <c r="AA1550" s="912"/>
      <c r="AB1550" s="912"/>
      <c r="AC1550" s="912"/>
      <c r="AD1550" s="912"/>
      <c r="AE1550" s="912"/>
      <c r="AF1550" s="912"/>
      <c r="AG1550" s="912"/>
      <c r="AH1550" s="912"/>
      <c r="AI1550" s="912"/>
      <c r="AJ1550" s="912"/>
      <c r="AK1550" s="912"/>
      <c r="AL1550" s="912"/>
      <c r="AM1550" s="912"/>
      <c r="AN1550" s="912"/>
      <c r="AO1550" s="913"/>
    </row>
    <row r="1551" spans="2:41" ht="3.6" customHeight="1" outlineLevel="1" x14ac:dyDescent="0.45">
      <c r="B1551" s="167"/>
      <c r="J1551" s="167"/>
      <c r="M1551" s="166"/>
      <c r="N1551" s="167"/>
      <c r="Q1551" s="166"/>
      <c r="R1551" s="914"/>
      <c r="S1551" s="915"/>
      <c r="T1551" s="915"/>
      <c r="U1551" s="915"/>
      <c r="V1551" s="915"/>
      <c r="W1551" s="915"/>
      <c r="X1551" s="915"/>
      <c r="Y1551" s="915"/>
      <c r="Z1551" s="915"/>
      <c r="AA1551" s="915"/>
      <c r="AB1551" s="915"/>
      <c r="AC1551" s="915"/>
      <c r="AD1551" s="915"/>
      <c r="AE1551" s="915"/>
      <c r="AF1551" s="915"/>
      <c r="AG1551" s="915"/>
      <c r="AH1551" s="915"/>
      <c r="AI1551" s="915"/>
      <c r="AJ1551" s="915"/>
      <c r="AK1551" s="915"/>
      <c r="AL1551" s="915"/>
      <c r="AM1551" s="915"/>
      <c r="AN1551" s="915"/>
      <c r="AO1551" s="916"/>
    </row>
    <row r="1552" spans="2:41" ht="3.6" customHeight="1" outlineLevel="1" x14ac:dyDescent="0.45">
      <c r="B1552" s="167"/>
      <c r="J1552" s="167"/>
      <c r="N1552" s="173"/>
      <c r="O1552" s="172"/>
      <c r="P1552" s="172"/>
      <c r="Q1552" s="171"/>
      <c r="U1552" s="934" t="str">
        <f>ASC(許可申請_2!L178)&amp;ASC(変更_3!AO200)</f>
        <v/>
      </c>
      <c r="V1552" s="935"/>
      <c r="W1552" s="935"/>
      <c r="X1552" s="962"/>
      <c r="Y1552" s="172"/>
      <c r="Z1552" s="965" t="str">
        <f>ASC(許可申請_2!O178)&amp;ASC(変更_3!AR200)</f>
        <v/>
      </c>
      <c r="AA1552" s="935"/>
      <c r="AB1552" s="935"/>
      <c r="AC1552" s="936"/>
      <c r="AG1552" s="922" t="str">
        <f>許可申請_2!L179&amp;変更_3!AO201</f>
        <v/>
      </c>
      <c r="AH1552" s="923"/>
      <c r="AI1552" s="923"/>
      <c r="AJ1552" s="923"/>
      <c r="AK1552" s="923"/>
      <c r="AL1552" s="923"/>
      <c r="AM1552" s="923"/>
      <c r="AN1552" s="923"/>
      <c r="AO1552" s="924"/>
    </row>
    <row r="1553" spans="2:41" ht="13.35" customHeight="1" outlineLevel="1" x14ac:dyDescent="0.45">
      <c r="B1553" s="167"/>
      <c r="J1553" s="167"/>
      <c r="N1553" s="167"/>
      <c r="Q1553" s="166"/>
      <c r="R1553" s="115" t="s">
        <v>612</v>
      </c>
      <c r="U1553" s="937"/>
      <c r="V1553" s="938"/>
      <c r="W1553" s="938"/>
      <c r="X1553" s="963"/>
      <c r="Y1553" s="179" t="s">
        <v>611</v>
      </c>
      <c r="Z1553" s="966"/>
      <c r="AA1553" s="938"/>
      <c r="AB1553" s="938"/>
      <c r="AC1553" s="939"/>
      <c r="AD1553" s="115" t="s">
        <v>610</v>
      </c>
      <c r="AG1553" s="911"/>
      <c r="AH1553" s="912"/>
      <c r="AI1553" s="912"/>
      <c r="AJ1553" s="912"/>
      <c r="AK1553" s="912"/>
      <c r="AL1553" s="912"/>
      <c r="AM1553" s="912"/>
      <c r="AN1553" s="912"/>
      <c r="AO1553" s="913"/>
    </row>
    <row r="1554" spans="2:41" ht="3.6" customHeight="1" outlineLevel="1" x14ac:dyDescent="0.45">
      <c r="B1554" s="167"/>
      <c r="J1554" s="167"/>
      <c r="N1554" s="167"/>
      <c r="Q1554" s="166"/>
      <c r="R1554" s="160"/>
      <c r="S1554" s="160"/>
      <c r="T1554" s="160"/>
      <c r="U1554" s="940"/>
      <c r="V1554" s="941"/>
      <c r="W1554" s="941"/>
      <c r="X1554" s="964"/>
      <c r="Y1554" s="160"/>
      <c r="Z1554" s="967"/>
      <c r="AA1554" s="941"/>
      <c r="AB1554" s="941"/>
      <c r="AC1554" s="942"/>
      <c r="AD1554" s="160"/>
      <c r="AE1554" s="160"/>
      <c r="AF1554" s="160"/>
      <c r="AG1554" s="914"/>
      <c r="AH1554" s="915"/>
      <c r="AI1554" s="915"/>
      <c r="AJ1554" s="915"/>
      <c r="AK1554" s="915"/>
      <c r="AL1554" s="915"/>
      <c r="AM1554" s="915"/>
      <c r="AN1554" s="915"/>
      <c r="AO1554" s="916"/>
    </row>
    <row r="1555" spans="2:41" ht="3.6" customHeight="1" outlineLevel="1" x14ac:dyDescent="0.45">
      <c r="B1555" s="167"/>
      <c r="J1555" s="167"/>
      <c r="N1555" s="167"/>
      <c r="Q1555" s="166"/>
      <c r="R1555" s="172"/>
      <c r="S1555" s="172"/>
      <c r="T1555" s="171"/>
      <c r="U1555" s="922" t="str">
        <f>許可申請_2!T179&amp;変更_3!AW201</f>
        <v/>
      </c>
      <c r="V1555" s="923"/>
      <c r="W1555" s="923"/>
      <c r="X1555" s="923"/>
      <c r="Y1555" s="923"/>
      <c r="Z1555" s="923"/>
      <c r="AA1555" s="923"/>
      <c r="AB1555" s="923"/>
      <c r="AC1555" s="924"/>
      <c r="AD1555" s="173"/>
      <c r="AE1555" s="172"/>
      <c r="AF1555" s="171"/>
      <c r="AG1555" s="922" t="str">
        <f>許可申請_2!L180&amp;変更_3!AO202</f>
        <v/>
      </c>
      <c r="AH1555" s="923"/>
      <c r="AI1555" s="923"/>
      <c r="AJ1555" s="923"/>
      <c r="AK1555" s="923"/>
      <c r="AL1555" s="923"/>
      <c r="AM1555" s="923"/>
      <c r="AN1555" s="923"/>
      <c r="AO1555" s="924"/>
    </row>
    <row r="1556" spans="2:41" ht="13.35" customHeight="1" outlineLevel="1" x14ac:dyDescent="0.45">
      <c r="B1556" s="167"/>
      <c r="J1556" s="167"/>
      <c r="N1556" s="167" t="s">
        <v>48</v>
      </c>
      <c r="Q1556" s="166"/>
      <c r="R1556" s="115" t="s">
        <v>609</v>
      </c>
      <c r="T1556" s="166"/>
      <c r="U1556" s="911"/>
      <c r="V1556" s="912"/>
      <c r="W1556" s="912"/>
      <c r="X1556" s="912"/>
      <c r="Y1556" s="912"/>
      <c r="Z1556" s="912"/>
      <c r="AA1556" s="912"/>
      <c r="AB1556" s="912"/>
      <c r="AC1556" s="913"/>
      <c r="AD1556" s="167" t="s">
        <v>8536</v>
      </c>
      <c r="AF1556" s="166"/>
      <c r="AG1556" s="911"/>
      <c r="AH1556" s="912"/>
      <c r="AI1556" s="912"/>
      <c r="AJ1556" s="912"/>
      <c r="AK1556" s="912"/>
      <c r="AL1556" s="912"/>
      <c r="AM1556" s="912"/>
      <c r="AN1556" s="912"/>
      <c r="AO1556" s="913"/>
    </row>
    <row r="1557" spans="2:41" ht="3.6" customHeight="1" outlineLevel="1" x14ac:dyDescent="0.45">
      <c r="B1557" s="167"/>
      <c r="J1557" s="167"/>
      <c r="N1557" s="167"/>
      <c r="Q1557" s="166"/>
      <c r="R1557" s="160"/>
      <c r="S1557" s="160"/>
      <c r="T1557" s="159"/>
      <c r="U1557" s="914"/>
      <c r="V1557" s="915"/>
      <c r="W1557" s="915"/>
      <c r="X1557" s="915"/>
      <c r="Y1557" s="915"/>
      <c r="Z1557" s="915"/>
      <c r="AA1557" s="915"/>
      <c r="AB1557" s="915"/>
      <c r="AC1557" s="916"/>
      <c r="AD1557" s="161"/>
      <c r="AE1557" s="160"/>
      <c r="AF1557" s="159"/>
      <c r="AG1557" s="914"/>
      <c r="AH1557" s="915"/>
      <c r="AI1557" s="915"/>
      <c r="AJ1557" s="915"/>
      <c r="AK1557" s="915"/>
      <c r="AL1557" s="915"/>
      <c r="AM1557" s="915"/>
      <c r="AN1557" s="915"/>
      <c r="AO1557" s="916"/>
    </row>
    <row r="1558" spans="2:41" ht="3.6" customHeight="1" outlineLevel="1" x14ac:dyDescent="0.45">
      <c r="B1558" s="167"/>
      <c r="J1558" s="167"/>
      <c r="N1558" s="167"/>
      <c r="Q1558" s="166"/>
      <c r="R1558" s="172"/>
      <c r="S1558" s="172"/>
      <c r="T1558" s="171"/>
      <c r="U1558" s="922" t="str">
        <f>許可申請_2!T180&amp;変更_3!AW202</f>
        <v/>
      </c>
      <c r="V1558" s="923"/>
      <c r="W1558" s="923"/>
      <c r="X1558" s="923"/>
      <c r="Y1558" s="923"/>
      <c r="Z1558" s="923"/>
      <c r="AA1558" s="923"/>
      <c r="AB1558" s="923"/>
      <c r="AC1558" s="924"/>
      <c r="AD1558" s="173"/>
      <c r="AE1558" s="172"/>
      <c r="AF1558" s="171"/>
      <c r="AG1558" s="922" t="str">
        <f>許可申請_2!L181&amp;変更_3!AO203</f>
        <v/>
      </c>
      <c r="AH1558" s="923"/>
      <c r="AI1558" s="923"/>
      <c r="AJ1558" s="923"/>
      <c r="AK1558" s="923"/>
      <c r="AL1558" s="923"/>
      <c r="AM1558" s="923"/>
      <c r="AN1558" s="923"/>
      <c r="AO1558" s="924"/>
    </row>
    <row r="1559" spans="2:41" ht="13.35" customHeight="1" outlineLevel="1" x14ac:dyDescent="0.45">
      <c r="B1559" s="167"/>
      <c r="J1559" s="167"/>
      <c r="N1559" s="167"/>
      <c r="Q1559" s="166"/>
      <c r="R1559" s="115" t="s">
        <v>608</v>
      </c>
      <c r="T1559" s="166"/>
      <c r="U1559" s="911"/>
      <c r="V1559" s="912"/>
      <c r="W1559" s="912"/>
      <c r="X1559" s="912"/>
      <c r="Y1559" s="912"/>
      <c r="Z1559" s="912"/>
      <c r="AA1559" s="912"/>
      <c r="AB1559" s="912"/>
      <c r="AC1559" s="913"/>
      <c r="AD1559" s="167" t="s">
        <v>607</v>
      </c>
      <c r="AF1559" s="166"/>
      <c r="AG1559" s="911"/>
      <c r="AH1559" s="912"/>
      <c r="AI1559" s="912"/>
      <c r="AJ1559" s="912"/>
      <c r="AK1559" s="912"/>
      <c r="AL1559" s="912"/>
      <c r="AM1559" s="912"/>
      <c r="AN1559" s="912"/>
      <c r="AO1559" s="913"/>
    </row>
    <row r="1560" spans="2:41" ht="3.6" customHeight="1" outlineLevel="1" x14ac:dyDescent="0.45">
      <c r="B1560" s="167"/>
      <c r="J1560" s="167"/>
      <c r="N1560" s="161"/>
      <c r="O1560" s="160"/>
      <c r="P1560" s="160"/>
      <c r="Q1560" s="159"/>
      <c r="R1560" s="160"/>
      <c r="S1560" s="160"/>
      <c r="T1560" s="159"/>
      <c r="U1560" s="914"/>
      <c r="V1560" s="915"/>
      <c r="W1560" s="915"/>
      <c r="X1560" s="915"/>
      <c r="Y1560" s="915"/>
      <c r="Z1560" s="915"/>
      <c r="AA1560" s="915"/>
      <c r="AB1560" s="915"/>
      <c r="AC1560" s="916"/>
      <c r="AD1560" s="161"/>
      <c r="AE1560" s="160"/>
      <c r="AF1560" s="159"/>
      <c r="AG1560" s="914"/>
      <c r="AH1560" s="915"/>
      <c r="AI1560" s="915"/>
      <c r="AJ1560" s="915"/>
      <c r="AK1560" s="915"/>
      <c r="AL1560" s="915"/>
      <c r="AM1560" s="915"/>
      <c r="AN1560" s="915"/>
      <c r="AO1560" s="916"/>
    </row>
    <row r="1561" spans="2:41" ht="3.6" customHeight="1" outlineLevel="1" x14ac:dyDescent="0.45">
      <c r="B1561" s="167"/>
      <c r="J1561" s="167"/>
      <c r="M1561" s="166"/>
      <c r="N1561" s="167"/>
      <c r="Q1561" s="166"/>
      <c r="R1561" s="173"/>
      <c r="S1561" s="172"/>
      <c r="T1561" s="172"/>
      <c r="U1561" s="172"/>
      <c r="V1561" s="172"/>
      <c r="W1561" s="172"/>
      <c r="X1561" s="172"/>
      <c r="Y1561" s="172"/>
      <c r="Z1561" s="172"/>
      <c r="AA1561" s="172"/>
      <c r="AB1561" s="172"/>
      <c r="AC1561" s="172"/>
      <c r="AD1561" s="172"/>
      <c r="AE1561" s="172"/>
      <c r="AF1561" s="172"/>
      <c r="AG1561" s="172"/>
      <c r="AH1561" s="172"/>
      <c r="AI1561" s="172"/>
      <c r="AJ1561" s="172"/>
      <c r="AK1561" s="172"/>
      <c r="AL1561" s="172"/>
      <c r="AM1561" s="172"/>
      <c r="AN1561" s="172"/>
      <c r="AO1561" s="171"/>
    </row>
    <row r="1562" spans="2:41" ht="13.35" customHeight="1" outlineLevel="1" x14ac:dyDescent="0.45">
      <c r="B1562" s="167"/>
      <c r="J1562" s="167"/>
      <c r="M1562" s="166"/>
      <c r="N1562" s="167" t="s">
        <v>712</v>
      </c>
      <c r="Q1562" s="166"/>
      <c r="R1562" s="167"/>
      <c r="S1562" s="919"/>
      <c r="T1562" s="921"/>
      <c r="V1562" s="190"/>
      <c r="W1562" s="115" t="s">
        <v>76</v>
      </c>
      <c r="X1562" s="190"/>
      <c r="Y1562" s="115" t="s">
        <v>77</v>
      </c>
      <c r="Z1562" s="190"/>
      <c r="AA1562" s="115" t="s">
        <v>78</v>
      </c>
      <c r="AO1562" s="166"/>
    </row>
    <row r="1563" spans="2:41" ht="3.6" customHeight="1" outlineLevel="1" x14ac:dyDescent="0.45">
      <c r="B1563" s="167"/>
      <c r="J1563" s="167"/>
      <c r="M1563" s="166"/>
      <c r="N1563" s="167"/>
      <c r="Q1563" s="166"/>
      <c r="R1563" s="167"/>
      <c r="AO1563" s="166"/>
    </row>
    <row r="1564" spans="2:41" ht="3.6" customHeight="1" outlineLevel="1" x14ac:dyDescent="0.45">
      <c r="B1564" s="167"/>
      <c r="J1564" s="167"/>
      <c r="M1564" s="166"/>
      <c r="N1564" s="173"/>
      <c r="O1564" s="172"/>
      <c r="P1564" s="172"/>
      <c r="Q1564" s="172"/>
      <c r="R1564" s="984" t="str">
        <f>ASC(許可申請_2!I182)&amp;ASC(変更_3!AL204)</f>
        <v/>
      </c>
      <c r="S1564" s="984" t="str">
        <f>ASC(許可申請_2!J182)&amp;ASC(変更_3!AM204)</f>
        <v/>
      </c>
      <c r="T1564" s="172"/>
      <c r="U1564" s="984" t="str">
        <f>ASC(許可申請_2!L182)&amp;ASC(変更_3!AO204)</f>
        <v/>
      </c>
      <c r="V1564" s="173"/>
      <c r="W1564" s="172"/>
      <c r="X1564" s="172"/>
      <c r="Y1564" s="172"/>
      <c r="Z1564" s="172"/>
      <c r="AA1564" s="171"/>
      <c r="AB1564" s="173"/>
      <c r="AC1564" s="172"/>
      <c r="AD1564" s="172"/>
      <c r="AE1564" s="172"/>
      <c r="AF1564" s="172"/>
      <c r="AG1564" s="171"/>
      <c r="AH1564" s="977"/>
      <c r="AI1564" s="980"/>
      <c r="AJ1564" s="172"/>
      <c r="AK1564" s="944"/>
      <c r="AL1564" s="173"/>
      <c r="AM1564" s="172"/>
      <c r="AN1564" s="172"/>
      <c r="AO1564" s="171"/>
    </row>
    <row r="1565" spans="2:41" ht="13.35" customHeight="1" outlineLevel="1" x14ac:dyDescent="0.45">
      <c r="B1565" s="167"/>
      <c r="J1565" s="167"/>
      <c r="M1565" s="166"/>
      <c r="N1565" s="167" t="s">
        <v>711</v>
      </c>
      <c r="R1565" s="985"/>
      <c r="S1565" s="985"/>
      <c r="T1565" s="115" t="s">
        <v>65</v>
      </c>
      <c r="U1565" s="985"/>
      <c r="V1565" s="167" t="s">
        <v>64</v>
      </c>
      <c r="AA1565" s="166"/>
      <c r="AB1565" s="167" t="s">
        <v>710</v>
      </c>
      <c r="AH1565" s="978"/>
      <c r="AI1565" s="981"/>
      <c r="AJ1565" s="115" t="s">
        <v>65</v>
      </c>
      <c r="AK1565" s="945"/>
      <c r="AL1565" s="167" t="s">
        <v>64</v>
      </c>
      <c r="AO1565" s="166"/>
    </row>
    <row r="1566" spans="2:41" ht="3.6" customHeight="1" outlineLevel="1" x14ac:dyDescent="0.45">
      <c r="B1566" s="167"/>
      <c r="J1566" s="167"/>
      <c r="M1566" s="166"/>
      <c r="N1566" s="167"/>
      <c r="R1566" s="986"/>
      <c r="S1566" s="986"/>
      <c r="T1566" s="160"/>
      <c r="U1566" s="986"/>
      <c r="V1566" s="161"/>
      <c r="W1566" s="160"/>
      <c r="X1566" s="160"/>
      <c r="Y1566" s="160"/>
      <c r="Z1566" s="160"/>
      <c r="AA1566" s="159"/>
      <c r="AB1566" s="161"/>
      <c r="AC1566" s="160"/>
      <c r="AD1566" s="160"/>
      <c r="AE1566" s="160"/>
      <c r="AF1566" s="160"/>
      <c r="AH1566" s="979"/>
      <c r="AI1566" s="982"/>
      <c r="AJ1566" s="160"/>
      <c r="AK1566" s="946"/>
      <c r="AL1566" s="161"/>
      <c r="AM1566" s="160"/>
      <c r="AN1566" s="160"/>
      <c r="AO1566" s="159"/>
    </row>
    <row r="1567" spans="2:41" ht="3.6" customHeight="1" outlineLevel="1" x14ac:dyDescent="0.45">
      <c r="B1567" s="167"/>
      <c r="J1567" s="167"/>
      <c r="M1567" s="166"/>
      <c r="N1567" s="173"/>
      <c r="O1567" s="172"/>
      <c r="P1567" s="172"/>
      <c r="Q1567" s="171"/>
      <c r="R1567" s="977"/>
      <c r="S1567" s="980"/>
      <c r="T1567" s="172"/>
      <c r="U1567" s="944"/>
      <c r="V1567" s="173"/>
      <c r="W1567" s="172"/>
      <c r="X1567" s="172"/>
      <c r="Y1567" s="172"/>
      <c r="Z1567" s="169"/>
      <c r="AA1567" s="174"/>
      <c r="AD1567" s="172"/>
      <c r="AE1567" s="172"/>
      <c r="AF1567" s="172"/>
      <c r="AG1567" s="175"/>
      <c r="AH1567" s="175"/>
      <c r="AI1567" s="175"/>
      <c r="AJ1567" s="175"/>
      <c r="AK1567" s="175"/>
      <c r="AL1567" s="172"/>
      <c r="AM1567" s="175"/>
      <c r="AN1567" s="175"/>
      <c r="AO1567" s="171"/>
    </row>
    <row r="1568" spans="2:41" ht="13.35" customHeight="1" outlineLevel="1" x14ac:dyDescent="0.45">
      <c r="B1568" s="167"/>
      <c r="J1568" s="167"/>
      <c r="M1568" s="166"/>
      <c r="N1568" s="167" t="s">
        <v>709</v>
      </c>
      <c r="Q1568" s="166"/>
      <c r="R1568" s="978"/>
      <c r="S1568" s="981"/>
      <c r="T1568" s="115" t="s">
        <v>65</v>
      </c>
      <c r="U1568" s="945"/>
      <c r="V1568" s="167" t="s">
        <v>64</v>
      </c>
      <c r="Z1568" s="169"/>
      <c r="AA1568" s="168"/>
      <c r="AG1568" s="169"/>
      <c r="AH1568" s="169"/>
      <c r="AI1568" s="169"/>
      <c r="AJ1568" s="169"/>
      <c r="AK1568" s="169"/>
      <c r="AM1568" s="169"/>
      <c r="AN1568" s="169"/>
      <c r="AO1568" s="166"/>
    </row>
    <row r="1569" spans="2:41" ht="3.6" customHeight="1" outlineLevel="1" x14ac:dyDescent="0.45">
      <c r="B1569" s="167"/>
      <c r="J1569" s="167"/>
      <c r="M1569" s="166"/>
      <c r="N1569" s="161"/>
      <c r="O1569" s="160"/>
      <c r="P1569" s="160"/>
      <c r="Q1569" s="159"/>
      <c r="R1569" s="979"/>
      <c r="S1569" s="982"/>
      <c r="T1569" s="160"/>
      <c r="U1569" s="946"/>
      <c r="V1569" s="161"/>
      <c r="W1569" s="160"/>
      <c r="X1569" s="160"/>
      <c r="Y1569" s="160"/>
      <c r="Z1569" s="163"/>
      <c r="AA1569" s="162"/>
      <c r="AB1569" s="160"/>
      <c r="AC1569" s="160"/>
      <c r="AD1569" s="160"/>
      <c r="AE1569" s="160"/>
      <c r="AF1569" s="160"/>
      <c r="AG1569" s="163"/>
      <c r="AH1569" s="163"/>
      <c r="AI1569" s="163"/>
      <c r="AJ1569" s="163"/>
      <c r="AK1569" s="163"/>
      <c r="AL1569" s="160"/>
      <c r="AM1569" s="163"/>
      <c r="AN1569" s="163"/>
      <c r="AO1569" s="159"/>
    </row>
    <row r="1570" spans="2:41" ht="3.6" customHeight="1" outlineLevel="1" x14ac:dyDescent="0.45">
      <c r="B1570" s="167"/>
      <c r="J1570" s="167"/>
      <c r="M1570" s="166"/>
      <c r="N1570" s="167"/>
      <c r="Q1570" s="166"/>
      <c r="R1570" s="922" t="str">
        <f>ASC(許可申請_2!K187)&amp;ASC(変更_3!AN208)</f>
        <v/>
      </c>
      <c r="S1570" s="923"/>
      <c r="T1570" s="923"/>
      <c r="U1570" s="924"/>
      <c r="V1570" s="911" t="str">
        <f>ASC(許可申請_2!O187)&amp;ASC(変更_3!AR208)</f>
        <v/>
      </c>
      <c r="W1570" s="913"/>
      <c r="X1570" s="911" t="str">
        <f>ASC(許可申請_2!Q187)&amp;ASC(変更_3!AT208)</f>
        <v/>
      </c>
      <c r="Y1570" s="912"/>
      <c r="Z1570" s="912"/>
      <c r="AA1570" s="913"/>
      <c r="AB1570" s="167"/>
      <c r="AO1570" s="166"/>
    </row>
    <row r="1571" spans="2:41" ht="13.35" customHeight="1" outlineLevel="1" x14ac:dyDescent="0.45">
      <c r="B1571" s="167"/>
      <c r="J1571" s="167" t="s">
        <v>748</v>
      </c>
      <c r="M1571" s="166"/>
      <c r="N1571" s="167" t="s">
        <v>707</v>
      </c>
      <c r="Q1571" s="166"/>
      <c r="R1571" s="911"/>
      <c r="S1571" s="912"/>
      <c r="T1571" s="912"/>
      <c r="U1571" s="913"/>
      <c r="V1571" s="911"/>
      <c r="W1571" s="913"/>
      <c r="X1571" s="911"/>
      <c r="Y1571" s="912"/>
      <c r="Z1571" s="912"/>
      <c r="AA1571" s="913"/>
      <c r="AB1571" s="191" t="s">
        <v>706</v>
      </c>
      <c r="AO1571" s="166"/>
    </row>
    <row r="1572" spans="2:41" ht="3.6" customHeight="1" outlineLevel="1" x14ac:dyDescent="0.45">
      <c r="B1572" s="167"/>
      <c r="J1572" s="167"/>
      <c r="M1572" s="166"/>
      <c r="N1572" s="167"/>
      <c r="Q1572" s="166"/>
      <c r="R1572" s="914"/>
      <c r="S1572" s="915"/>
      <c r="T1572" s="915"/>
      <c r="U1572" s="916"/>
      <c r="V1572" s="914"/>
      <c r="W1572" s="916"/>
      <c r="X1572" s="914"/>
      <c r="Y1572" s="915"/>
      <c r="Z1572" s="915"/>
      <c r="AA1572" s="916"/>
      <c r="AB1572" s="161"/>
      <c r="AC1572" s="160"/>
      <c r="AD1572" s="160"/>
      <c r="AE1572" s="160"/>
      <c r="AF1572" s="160"/>
      <c r="AG1572" s="160"/>
      <c r="AH1572" s="160"/>
      <c r="AI1572" s="160"/>
      <c r="AJ1572" s="160"/>
      <c r="AK1572" s="160"/>
      <c r="AL1572" s="160"/>
      <c r="AM1572" s="160"/>
      <c r="AN1572" s="160"/>
      <c r="AO1572" s="159"/>
    </row>
    <row r="1573" spans="2:41" ht="3.6" customHeight="1" outlineLevel="1" x14ac:dyDescent="0.45">
      <c r="B1573" s="167"/>
      <c r="J1573" s="167"/>
      <c r="M1573" s="166"/>
      <c r="N1573" s="173"/>
      <c r="O1573" s="172"/>
      <c r="P1573" s="172"/>
      <c r="Q1573" s="172"/>
      <c r="R1573" s="173"/>
      <c r="S1573" s="172"/>
      <c r="T1573" s="172"/>
      <c r="U1573" s="172"/>
      <c r="V1573" s="172"/>
      <c r="W1573" s="172"/>
      <c r="X1573" s="172"/>
      <c r="Y1573" s="172"/>
      <c r="Z1573" s="172"/>
      <c r="AA1573" s="171"/>
      <c r="AB1573" s="173"/>
      <c r="AI1573" s="166"/>
      <c r="AJ1573" s="173"/>
      <c r="AK1573" s="172"/>
      <c r="AL1573" s="172"/>
      <c r="AM1573" s="172"/>
      <c r="AN1573" s="172"/>
      <c r="AO1573" s="171"/>
    </row>
    <row r="1574" spans="2:41" ht="13.35" customHeight="1" outlineLevel="1" x14ac:dyDescent="0.45">
      <c r="B1574" s="167"/>
      <c r="J1574" s="167"/>
      <c r="M1574" s="166"/>
      <c r="N1574" s="167" t="s">
        <v>705</v>
      </c>
      <c r="R1574" s="167"/>
      <c r="S1574" s="917" t="str">
        <f>許可申請_2!I189&amp;変更_3!AL210</f>
        <v/>
      </c>
      <c r="T1574" s="918"/>
      <c r="V1574" s="182" t="str">
        <f>ASC(許可申請_2!K189)&amp;ASC(変更_3!AN210)</f>
        <v/>
      </c>
      <c r="W1574" s="115" t="s">
        <v>76</v>
      </c>
      <c r="X1574" s="182" t="str">
        <f>ASC(許可申請_2!M189)&amp;ASC(変更_3!AP210)</f>
        <v/>
      </c>
      <c r="Y1574" s="115" t="s">
        <v>77</v>
      </c>
      <c r="Z1574" s="182" t="str">
        <f>ASC(許可申請_2!O189)&amp;ASC(変更_3!AR210)</f>
        <v/>
      </c>
      <c r="AA1574" s="115" t="s">
        <v>78</v>
      </c>
      <c r="AB1574" s="167" t="s">
        <v>704</v>
      </c>
      <c r="AI1574" s="166"/>
      <c r="AJ1574" s="167"/>
      <c r="AK1574" s="919"/>
      <c r="AL1574" s="920"/>
      <c r="AM1574" s="920"/>
      <c r="AN1574" s="920"/>
      <c r="AO1574" s="921"/>
    </row>
    <row r="1575" spans="2:41" ht="3.6" customHeight="1" outlineLevel="1" x14ac:dyDescent="0.45">
      <c r="B1575" s="167"/>
      <c r="J1575" s="167"/>
      <c r="M1575" s="166"/>
      <c r="N1575" s="167"/>
      <c r="R1575" s="161"/>
      <c r="S1575" s="160"/>
      <c r="T1575" s="160"/>
      <c r="U1575" s="160"/>
      <c r="V1575" s="160"/>
      <c r="W1575" s="160"/>
      <c r="X1575" s="160"/>
      <c r="Y1575" s="160"/>
      <c r="Z1575" s="160"/>
      <c r="AA1575" s="159"/>
      <c r="AB1575" s="161"/>
      <c r="AC1575" s="160"/>
      <c r="AD1575" s="160"/>
      <c r="AE1575" s="160"/>
      <c r="AF1575" s="160"/>
      <c r="AG1575" s="160"/>
      <c r="AH1575" s="160"/>
      <c r="AI1575" s="159"/>
      <c r="AJ1575" s="161"/>
      <c r="AK1575" s="160"/>
      <c r="AL1575" s="160"/>
      <c r="AM1575" s="160"/>
      <c r="AN1575" s="160"/>
      <c r="AO1575" s="159"/>
    </row>
    <row r="1576" spans="2:41" ht="3.6" customHeight="1" outlineLevel="1" x14ac:dyDescent="0.45">
      <c r="B1576" s="167"/>
      <c r="J1576" s="167"/>
      <c r="M1576" s="166"/>
      <c r="N1576" s="173"/>
      <c r="O1576" s="172"/>
      <c r="P1576" s="172"/>
      <c r="Q1576" s="171"/>
      <c r="R1576" s="922" t="str">
        <f>IF(OR(許可申請_2!T186="☑",変更_3!AW207="☑"),"研修中","")</f>
        <v/>
      </c>
      <c r="S1576" s="923"/>
      <c r="T1576" s="923"/>
      <c r="U1576" s="923"/>
      <c r="V1576" s="923"/>
      <c r="W1576" s="923"/>
      <c r="X1576" s="923"/>
      <c r="Y1576" s="923"/>
      <c r="Z1576" s="923"/>
      <c r="AA1576" s="923"/>
      <c r="AB1576" s="923"/>
      <c r="AC1576" s="923"/>
      <c r="AD1576" s="923"/>
      <c r="AE1576" s="923"/>
      <c r="AF1576" s="923"/>
      <c r="AG1576" s="923"/>
      <c r="AH1576" s="923"/>
      <c r="AI1576" s="923"/>
      <c r="AJ1576" s="923"/>
      <c r="AK1576" s="923"/>
      <c r="AL1576" s="923"/>
      <c r="AM1576" s="923"/>
      <c r="AN1576" s="923"/>
      <c r="AO1576" s="924"/>
    </row>
    <row r="1577" spans="2:41" ht="13.35" customHeight="1" outlineLevel="1" x14ac:dyDescent="0.45">
      <c r="B1577" s="167"/>
      <c r="J1577" s="167"/>
      <c r="M1577" s="166"/>
      <c r="N1577" s="167" t="s">
        <v>703</v>
      </c>
      <c r="Q1577" s="166"/>
      <c r="R1577" s="911"/>
      <c r="S1577" s="912"/>
      <c r="T1577" s="912"/>
      <c r="U1577" s="912"/>
      <c r="V1577" s="912"/>
      <c r="W1577" s="912"/>
      <c r="X1577" s="912"/>
      <c r="Y1577" s="912"/>
      <c r="Z1577" s="912"/>
      <c r="AA1577" s="912"/>
      <c r="AB1577" s="912"/>
      <c r="AC1577" s="912"/>
      <c r="AD1577" s="912"/>
      <c r="AE1577" s="912"/>
      <c r="AF1577" s="912"/>
      <c r="AG1577" s="912"/>
      <c r="AH1577" s="912"/>
      <c r="AI1577" s="912"/>
      <c r="AJ1577" s="912"/>
      <c r="AK1577" s="912"/>
      <c r="AL1577" s="912"/>
      <c r="AM1577" s="912"/>
      <c r="AN1577" s="912"/>
      <c r="AO1577" s="913"/>
    </row>
    <row r="1578" spans="2:41" ht="3.6" customHeight="1" outlineLevel="1" x14ac:dyDescent="0.45">
      <c r="B1578" s="167"/>
      <c r="J1578" s="167"/>
      <c r="M1578" s="166"/>
      <c r="N1578" s="161"/>
      <c r="O1578" s="160"/>
      <c r="P1578" s="160"/>
      <c r="Q1578" s="159"/>
      <c r="R1578" s="914"/>
      <c r="S1578" s="915"/>
      <c r="T1578" s="915"/>
      <c r="U1578" s="915"/>
      <c r="V1578" s="915"/>
      <c r="W1578" s="915"/>
      <c r="X1578" s="915"/>
      <c r="Y1578" s="915"/>
      <c r="Z1578" s="915"/>
      <c r="AA1578" s="915"/>
      <c r="AB1578" s="915"/>
      <c r="AC1578" s="915"/>
      <c r="AD1578" s="915"/>
      <c r="AE1578" s="915"/>
      <c r="AF1578" s="915"/>
      <c r="AG1578" s="915"/>
      <c r="AH1578" s="915"/>
      <c r="AI1578" s="915"/>
      <c r="AJ1578" s="915"/>
      <c r="AK1578" s="915"/>
      <c r="AL1578" s="915"/>
      <c r="AM1578" s="915"/>
      <c r="AN1578" s="915"/>
      <c r="AO1578" s="916"/>
    </row>
    <row r="1579" spans="2:41" ht="3.6" customHeight="1" outlineLevel="1" x14ac:dyDescent="0.45">
      <c r="B1579" s="167"/>
      <c r="J1579" s="167"/>
      <c r="M1579" s="166"/>
      <c r="N1579" s="173"/>
      <c r="O1579" s="172"/>
      <c r="P1579" s="172"/>
      <c r="Q1579" s="171"/>
      <c r="R1579" s="167"/>
      <c r="W1579" s="166"/>
      <c r="X1579" s="167"/>
      <c r="AB1579" s="166"/>
      <c r="AC1579" s="925"/>
      <c r="AD1579" s="926"/>
      <c r="AE1579" s="926"/>
      <c r="AF1579" s="926"/>
      <c r="AG1579" s="926"/>
      <c r="AH1579" s="926"/>
      <c r="AI1579" s="926"/>
      <c r="AJ1579" s="926"/>
      <c r="AK1579" s="926"/>
      <c r="AL1579" s="926"/>
      <c r="AM1579" s="926"/>
      <c r="AN1579" s="926"/>
      <c r="AO1579" s="927"/>
    </row>
    <row r="1580" spans="2:41" ht="13.35" customHeight="1" outlineLevel="1" x14ac:dyDescent="0.45">
      <c r="B1580" s="167"/>
      <c r="J1580" s="167"/>
      <c r="M1580" s="166"/>
      <c r="N1580" s="167" t="s">
        <v>702</v>
      </c>
      <c r="Q1580" s="166"/>
      <c r="R1580" s="167"/>
      <c r="S1580" s="189" t="s">
        <v>651</v>
      </c>
      <c r="T1580" s="115" t="s">
        <v>105</v>
      </c>
      <c r="W1580" s="166"/>
      <c r="X1580" s="167" t="s">
        <v>701</v>
      </c>
      <c r="AB1580" s="166"/>
      <c r="AC1580" s="928"/>
      <c r="AD1580" s="929"/>
      <c r="AE1580" s="929"/>
      <c r="AF1580" s="929"/>
      <c r="AG1580" s="929"/>
      <c r="AH1580" s="929"/>
      <c r="AI1580" s="929"/>
      <c r="AJ1580" s="929"/>
      <c r="AK1580" s="929"/>
      <c r="AL1580" s="929"/>
      <c r="AM1580" s="929"/>
      <c r="AN1580" s="929"/>
      <c r="AO1580" s="930"/>
    </row>
    <row r="1581" spans="2:41" ht="3.6" customHeight="1" outlineLevel="1" x14ac:dyDescent="0.45">
      <c r="B1581" s="167"/>
      <c r="J1581" s="167"/>
      <c r="M1581" s="166"/>
      <c r="N1581" s="161"/>
      <c r="O1581" s="160"/>
      <c r="P1581" s="160"/>
      <c r="Q1581" s="159"/>
      <c r="R1581" s="161"/>
      <c r="S1581" s="160"/>
      <c r="T1581" s="160"/>
      <c r="U1581" s="160"/>
      <c r="V1581" s="160"/>
      <c r="W1581" s="159"/>
      <c r="X1581" s="161"/>
      <c r="Y1581" s="160"/>
      <c r="Z1581" s="160"/>
      <c r="AA1581" s="160"/>
      <c r="AB1581" s="159"/>
      <c r="AC1581" s="931"/>
      <c r="AD1581" s="932"/>
      <c r="AE1581" s="932"/>
      <c r="AF1581" s="932"/>
      <c r="AG1581" s="932"/>
      <c r="AH1581" s="932"/>
      <c r="AI1581" s="932"/>
      <c r="AJ1581" s="932"/>
      <c r="AK1581" s="932"/>
      <c r="AL1581" s="932"/>
      <c r="AM1581" s="932"/>
      <c r="AN1581" s="932"/>
      <c r="AO1581" s="933"/>
    </row>
    <row r="1582" spans="2:41" ht="3.6" customHeight="1" outlineLevel="1" x14ac:dyDescent="0.45">
      <c r="B1582" s="167"/>
      <c r="J1582" s="167"/>
      <c r="M1582" s="166"/>
      <c r="N1582" s="173"/>
      <c r="O1582" s="172"/>
      <c r="P1582" s="172"/>
      <c r="Q1582" s="171"/>
      <c r="R1582" s="173"/>
      <c r="S1582" s="172"/>
      <c r="T1582" s="172"/>
      <c r="U1582" s="172"/>
      <c r="V1582" s="172"/>
      <c r="W1582" s="172"/>
      <c r="X1582" s="172"/>
      <c r="Y1582" s="172"/>
      <c r="Z1582" s="172"/>
      <c r="AA1582" s="171"/>
      <c r="AB1582" s="173"/>
      <c r="AC1582" s="172"/>
      <c r="AD1582" s="172"/>
      <c r="AE1582" s="171"/>
      <c r="AF1582" s="173"/>
      <c r="AG1582" s="172"/>
      <c r="AH1582" s="172"/>
      <c r="AI1582" s="172"/>
      <c r="AJ1582" s="172"/>
      <c r="AK1582" s="172"/>
      <c r="AL1582" s="172"/>
      <c r="AM1582" s="172"/>
      <c r="AN1582" s="172"/>
      <c r="AO1582" s="171"/>
    </row>
    <row r="1583" spans="2:41" ht="13.35" customHeight="1" outlineLevel="1" x14ac:dyDescent="0.45">
      <c r="B1583" s="167"/>
      <c r="J1583" s="167"/>
      <c r="M1583" s="166"/>
      <c r="N1583" s="167" t="s">
        <v>700</v>
      </c>
      <c r="Q1583" s="166"/>
      <c r="R1583" s="167"/>
      <c r="S1583" s="919"/>
      <c r="T1583" s="921"/>
      <c r="V1583" s="190"/>
      <c r="W1583" s="115" t="s">
        <v>76</v>
      </c>
      <c r="X1583" s="190"/>
      <c r="Y1583" s="115" t="s">
        <v>77</v>
      </c>
      <c r="Z1583" s="190"/>
      <c r="AA1583" s="115" t="s">
        <v>78</v>
      </c>
      <c r="AB1583" s="167" t="s">
        <v>699</v>
      </c>
      <c r="AE1583" s="166"/>
      <c r="AF1583" s="167"/>
      <c r="AG1583" s="919"/>
      <c r="AH1583" s="921"/>
      <c r="AJ1583" s="190"/>
      <c r="AK1583" s="115" t="s">
        <v>76</v>
      </c>
      <c r="AL1583" s="190"/>
      <c r="AM1583" s="115" t="s">
        <v>77</v>
      </c>
      <c r="AN1583" s="190"/>
      <c r="AO1583" s="166" t="s">
        <v>78</v>
      </c>
    </row>
    <row r="1584" spans="2:41" ht="3.6" customHeight="1" outlineLevel="1" x14ac:dyDescent="0.45">
      <c r="B1584" s="167"/>
      <c r="J1584" s="167"/>
      <c r="M1584" s="166"/>
      <c r="N1584" s="161"/>
      <c r="O1584" s="160"/>
      <c r="P1584" s="160"/>
      <c r="Q1584" s="159"/>
      <c r="R1584" s="161"/>
      <c r="S1584" s="160"/>
      <c r="T1584" s="160"/>
      <c r="U1584" s="160"/>
      <c r="V1584" s="160"/>
      <c r="W1584" s="160"/>
      <c r="X1584" s="160"/>
      <c r="Y1584" s="160"/>
      <c r="Z1584" s="160"/>
      <c r="AA1584" s="159"/>
      <c r="AB1584" s="161"/>
      <c r="AC1584" s="160"/>
      <c r="AD1584" s="160"/>
      <c r="AE1584" s="159"/>
      <c r="AF1584" s="161"/>
      <c r="AG1584" s="160"/>
      <c r="AH1584" s="160"/>
      <c r="AI1584" s="160"/>
      <c r="AJ1584" s="160"/>
      <c r="AK1584" s="160"/>
      <c r="AL1584" s="160"/>
      <c r="AM1584" s="160"/>
      <c r="AN1584" s="160"/>
      <c r="AO1584" s="159"/>
    </row>
    <row r="1585" spans="2:41" ht="3.6" customHeight="1" outlineLevel="1" x14ac:dyDescent="0.45">
      <c r="B1585" s="167"/>
      <c r="J1585" s="167"/>
      <c r="M1585" s="166"/>
      <c r="N1585" s="173"/>
      <c r="O1585" s="172"/>
      <c r="P1585" s="172"/>
      <c r="Q1585" s="171"/>
      <c r="R1585" s="925"/>
      <c r="S1585" s="926"/>
      <c r="T1585" s="926"/>
      <c r="U1585" s="926"/>
      <c r="V1585" s="926"/>
      <c r="W1585" s="926"/>
      <c r="X1585" s="926"/>
      <c r="Y1585" s="926"/>
      <c r="Z1585" s="926"/>
      <c r="AA1585" s="926"/>
      <c r="AB1585" s="926"/>
      <c r="AC1585" s="926"/>
      <c r="AD1585" s="926"/>
      <c r="AE1585" s="926"/>
      <c r="AF1585" s="926"/>
      <c r="AG1585" s="926"/>
      <c r="AH1585" s="926"/>
      <c r="AI1585" s="926"/>
      <c r="AJ1585" s="926"/>
      <c r="AK1585" s="926"/>
      <c r="AL1585" s="926"/>
      <c r="AM1585" s="926"/>
      <c r="AN1585" s="926"/>
      <c r="AO1585" s="927"/>
    </row>
    <row r="1586" spans="2:41" ht="13.35" customHeight="1" outlineLevel="1" x14ac:dyDescent="0.45">
      <c r="B1586" s="167"/>
      <c r="J1586" s="167"/>
      <c r="M1586" s="166"/>
      <c r="N1586" s="167" t="s">
        <v>698</v>
      </c>
      <c r="Q1586" s="166"/>
      <c r="R1586" s="928"/>
      <c r="S1586" s="929"/>
      <c r="T1586" s="929"/>
      <c r="U1586" s="929"/>
      <c r="V1586" s="929"/>
      <c r="W1586" s="929"/>
      <c r="X1586" s="929"/>
      <c r="Y1586" s="929"/>
      <c r="Z1586" s="929"/>
      <c r="AA1586" s="929"/>
      <c r="AB1586" s="929"/>
      <c r="AC1586" s="929"/>
      <c r="AD1586" s="929"/>
      <c r="AE1586" s="929"/>
      <c r="AF1586" s="929"/>
      <c r="AG1586" s="929"/>
      <c r="AH1586" s="929"/>
      <c r="AI1586" s="929"/>
      <c r="AJ1586" s="929"/>
      <c r="AK1586" s="929"/>
      <c r="AL1586" s="929"/>
      <c r="AM1586" s="929"/>
      <c r="AN1586" s="929"/>
      <c r="AO1586" s="930"/>
    </row>
    <row r="1587" spans="2:41" ht="3.6" customHeight="1" outlineLevel="1" x14ac:dyDescent="0.45">
      <c r="B1587" s="167"/>
      <c r="J1587" s="167"/>
      <c r="M1587" s="166"/>
      <c r="N1587" s="167"/>
      <c r="Q1587" s="166"/>
      <c r="R1587" s="931"/>
      <c r="S1587" s="932"/>
      <c r="T1587" s="932"/>
      <c r="U1587" s="932"/>
      <c r="V1587" s="932"/>
      <c r="W1587" s="932"/>
      <c r="X1587" s="932"/>
      <c r="Y1587" s="932"/>
      <c r="Z1587" s="932"/>
      <c r="AA1587" s="932"/>
      <c r="AB1587" s="932"/>
      <c r="AC1587" s="932"/>
      <c r="AD1587" s="932"/>
      <c r="AE1587" s="932"/>
      <c r="AF1587" s="932"/>
      <c r="AG1587" s="932"/>
      <c r="AH1587" s="932"/>
      <c r="AI1587" s="932"/>
      <c r="AJ1587" s="932"/>
      <c r="AK1587" s="932"/>
      <c r="AL1587" s="932"/>
      <c r="AM1587" s="932"/>
      <c r="AN1587" s="932"/>
      <c r="AO1587" s="933"/>
    </row>
    <row r="1588" spans="2:41" ht="3.6" customHeight="1" outlineLevel="1" x14ac:dyDescent="0.45">
      <c r="B1588" s="167"/>
      <c r="J1588" s="167"/>
      <c r="N1588" s="173"/>
      <c r="O1588" s="172"/>
      <c r="P1588" s="172"/>
      <c r="Q1588" s="171"/>
      <c r="R1588" s="172"/>
      <c r="S1588" s="172"/>
      <c r="T1588" s="172"/>
      <c r="U1588" s="172"/>
      <c r="X1588" s="175"/>
      <c r="Y1588" s="176"/>
      <c r="Z1588" s="175"/>
      <c r="AA1588" s="175"/>
      <c r="AB1588" s="175"/>
      <c r="AC1588" s="175"/>
      <c r="AD1588" s="176"/>
      <c r="AE1588" s="175"/>
      <c r="AF1588" s="172"/>
      <c r="AG1588" s="172"/>
      <c r="AH1588" s="947"/>
      <c r="AI1588" s="948"/>
      <c r="AJ1588" s="948"/>
      <c r="AK1588" s="948"/>
      <c r="AL1588" s="948"/>
      <c r="AM1588" s="948"/>
      <c r="AN1588" s="948"/>
      <c r="AO1588" s="949"/>
    </row>
    <row r="1589" spans="2:41" ht="13.35" customHeight="1" outlineLevel="1" x14ac:dyDescent="0.45">
      <c r="B1589" s="167"/>
      <c r="J1589" s="167"/>
      <c r="N1589" s="167" t="s">
        <v>697</v>
      </c>
      <c r="Q1589" s="166"/>
      <c r="R1589" s="115" t="s">
        <v>696</v>
      </c>
      <c r="X1589" s="169"/>
      <c r="Y1589" s="170"/>
      <c r="Z1589" s="189" t="s">
        <v>651</v>
      </c>
      <c r="AA1589" s="115" t="s">
        <v>695</v>
      </c>
      <c r="AB1589" s="169"/>
      <c r="AC1589" s="169"/>
      <c r="AD1589" s="170" t="s">
        <v>694</v>
      </c>
      <c r="AE1589" s="169"/>
      <c r="AH1589" s="950"/>
      <c r="AI1589" s="951"/>
      <c r="AJ1589" s="951"/>
      <c r="AK1589" s="951"/>
      <c r="AL1589" s="951"/>
      <c r="AM1589" s="951"/>
      <c r="AN1589" s="951"/>
      <c r="AO1589" s="952"/>
    </row>
    <row r="1590" spans="2:41" ht="3.6" customHeight="1" outlineLevel="1" x14ac:dyDescent="0.45">
      <c r="B1590" s="167"/>
      <c r="J1590" s="167"/>
      <c r="N1590" s="167"/>
      <c r="Q1590" s="166"/>
      <c r="R1590" s="160"/>
      <c r="S1590" s="160"/>
      <c r="T1590" s="160"/>
      <c r="U1590" s="160"/>
      <c r="X1590" s="163"/>
      <c r="Y1590" s="164"/>
      <c r="Z1590" s="163"/>
      <c r="AA1590" s="163"/>
      <c r="AB1590" s="163"/>
      <c r="AC1590" s="163"/>
      <c r="AD1590" s="164"/>
      <c r="AE1590" s="163"/>
      <c r="AF1590" s="160"/>
      <c r="AG1590" s="160"/>
      <c r="AH1590" s="953"/>
      <c r="AI1590" s="954"/>
      <c r="AJ1590" s="954"/>
      <c r="AK1590" s="954"/>
      <c r="AL1590" s="954"/>
      <c r="AM1590" s="954"/>
      <c r="AN1590" s="954"/>
      <c r="AO1590" s="955"/>
    </row>
    <row r="1591" spans="2:41" ht="3.6" customHeight="1" outlineLevel="1" x14ac:dyDescent="0.45">
      <c r="B1591" s="167"/>
      <c r="J1591" s="167"/>
      <c r="N1591" s="167"/>
      <c r="Q1591" s="166"/>
      <c r="R1591" s="172"/>
      <c r="S1591" s="172"/>
      <c r="T1591" s="172"/>
      <c r="U1591" s="172"/>
      <c r="V1591" s="944"/>
      <c r="W1591" s="956"/>
      <c r="X1591" s="956"/>
      <c r="Y1591" s="956"/>
      <c r="Z1591" s="956"/>
      <c r="AA1591" s="956"/>
      <c r="AB1591" s="956"/>
      <c r="AC1591" s="956"/>
      <c r="AD1591" s="956"/>
      <c r="AE1591" s="956"/>
      <c r="AF1591" s="956"/>
      <c r="AG1591" s="956"/>
      <c r="AH1591" s="956"/>
      <c r="AI1591" s="956"/>
      <c r="AJ1591" s="956"/>
      <c r="AK1591" s="956"/>
      <c r="AL1591" s="956"/>
      <c r="AM1591" s="956"/>
      <c r="AN1591" s="956"/>
      <c r="AO1591" s="957"/>
    </row>
    <row r="1592" spans="2:41" ht="13.35" customHeight="1" outlineLevel="1" x14ac:dyDescent="0.45">
      <c r="B1592" s="167"/>
      <c r="J1592" s="167"/>
      <c r="N1592" s="167" t="s">
        <v>693</v>
      </c>
      <c r="Q1592" s="166"/>
      <c r="R1592" s="115" t="s">
        <v>692</v>
      </c>
      <c r="V1592" s="945"/>
      <c r="W1592" s="958"/>
      <c r="X1592" s="958"/>
      <c r="Y1592" s="958"/>
      <c r="Z1592" s="958"/>
      <c r="AA1592" s="958"/>
      <c r="AB1592" s="958"/>
      <c r="AC1592" s="958"/>
      <c r="AD1592" s="958"/>
      <c r="AE1592" s="958"/>
      <c r="AF1592" s="958"/>
      <c r="AG1592" s="958"/>
      <c r="AH1592" s="958"/>
      <c r="AI1592" s="958"/>
      <c r="AJ1592" s="958"/>
      <c r="AK1592" s="958"/>
      <c r="AL1592" s="958"/>
      <c r="AM1592" s="958"/>
      <c r="AN1592" s="958"/>
      <c r="AO1592" s="959"/>
    </row>
    <row r="1593" spans="2:41" ht="3.6" customHeight="1" outlineLevel="1" x14ac:dyDescent="0.45">
      <c r="B1593" s="167"/>
      <c r="J1593" s="167"/>
      <c r="N1593" s="167"/>
      <c r="Q1593" s="166"/>
      <c r="V1593" s="946"/>
      <c r="W1593" s="960"/>
      <c r="X1593" s="960"/>
      <c r="Y1593" s="960"/>
      <c r="Z1593" s="960"/>
      <c r="AA1593" s="960"/>
      <c r="AB1593" s="960"/>
      <c r="AC1593" s="960"/>
      <c r="AD1593" s="960"/>
      <c r="AE1593" s="960"/>
      <c r="AF1593" s="960"/>
      <c r="AG1593" s="960"/>
      <c r="AH1593" s="960"/>
      <c r="AI1593" s="960"/>
      <c r="AJ1593" s="960"/>
      <c r="AK1593" s="960"/>
      <c r="AL1593" s="960"/>
      <c r="AM1593" s="960"/>
      <c r="AN1593" s="960"/>
      <c r="AO1593" s="961"/>
    </row>
    <row r="1594" spans="2:41" ht="3.6" customHeight="1" outlineLevel="1" x14ac:dyDescent="0.45">
      <c r="B1594" s="167"/>
      <c r="J1594" s="167"/>
      <c r="N1594" s="167"/>
      <c r="R1594" s="173"/>
      <c r="S1594" s="172"/>
      <c r="T1594" s="172"/>
      <c r="U1594" s="171"/>
      <c r="X1594" s="166"/>
      <c r="Y1594" s="925"/>
      <c r="Z1594" s="926"/>
      <c r="AA1594" s="927"/>
      <c r="AB1594" s="171"/>
      <c r="AC1594" s="925"/>
      <c r="AD1594" s="926"/>
      <c r="AE1594" s="927"/>
      <c r="AF1594" s="167"/>
      <c r="AH1594" s="166"/>
      <c r="AI1594" s="925"/>
      <c r="AJ1594" s="926"/>
      <c r="AK1594" s="926"/>
      <c r="AL1594" s="926"/>
      <c r="AM1594" s="926"/>
      <c r="AN1594" s="926"/>
      <c r="AO1594" s="927"/>
    </row>
    <row r="1595" spans="2:41" ht="13.35" customHeight="1" outlineLevel="1" x14ac:dyDescent="0.45">
      <c r="B1595" s="167"/>
      <c r="J1595" s="167"/>
      <c r="N1595" s="167"/>
      <c r="R1595" s="167"/>
      <c r="U1595" s="166"/>
      <c r="V1595" s="115" t="s">
        <v>612</v>
      </c>
      <c r="X1595" s="166"/>
      <c r="Y1595" s="928"/>
      <c r="Z1595" s="929"/>
      <c r="AA1595" s="930"/>
      <c r="AB1595" s="555" t="s">
        <v>611</v>
      </c>
      <c r="AC1595" s="928"/>
      <c r="AD1595" s="929"/>
      <c r="AE1595" s="930"/>
      <c r="AF1595" s="167" t="s">
        <v>610</v>
      </c>
      <c r="AH1595" s="166"/>
      <c r="AI1595" s="928"/>
      <c r="AJ1595" s="929"/>
      <c r="AK1595" s="929"/>
      <c r="AL1595" s="929"/>
      <c r="AM1595" s="929"/>
      <c r="AN1595" s="929"/>
      <c r="AO1595" s="930"/>
    </row>
    <row r="1596" spans="2:41" ht="3.6" customHeight="1" outlineLevel="1" x14ac:dyDescent="0.45">
      <c r="B1596" s="167"/>
      <c r="J1596" s="167"/>
      <c r="N1596" s="167"/>
      <c r="R1596" s="167"/>
      <c r="U1596" s="166"/>
      <c r="V1596" s="160"/>
      <c r="W1596" s="160"/>
      <c r="X1596" s="159"/>
      <c r="Y1596" s="931"/>
      <c r="Z1596" s="932"/>
      <c r="AA1596" s="933"/>
      <c r="AB1596" s="159"/>
      <c r="AC1596" s="931"/>
      <c r="AD1596" s="932"/>
      <c r="AE1596" s="933"/>
      <c r="AF1596" s="161"/>
      <c r="AG1596" s="160"/>
      <c r="AH1596" s="159"/>
      <c r="AI1596" s="931"/>
      <c r="AJ1596" s="932"/>
      <c r="AK1596" s="932"/>
      <c r="AL1596" s="932"/>
      <c r="AM1596" s="932"/>
      <c r="AN1596" s="932"/>
      <c r="AO1596" s="933"/>
    </row>
    <row r="1597" spans="2:41" ht="3.6" customHeight="1" outlineLevel="1" x14ac:dyDescent="0.45">
      <c r="B1597" s="167"/>
      <c r="J1597" s="167"/>
      <c r="N1597" s="167"/>
      <c r="R1597" s="167"/>
      <c r="U1597" s="166"/>
      <c r="V1597" s="172"/>
      <c r="W1597" s="172"/>
      <c r="X1597" s="171"/>
      <c r="Y1597" s="925"/>
      <c r="Z1597" s="926"/>
      <c r="AA1597" s="926"/>
      <c r="AB1597" s="926"/>
      <c r="AC1597" s="926"/>
      <c r="AD1597" s="926"/>
      <c r="AE1597" s="927"/>
      <c r="AF1597" s="173"/>
      <c r="AG1597" s="172"/>
      <c r="AH1597" s="171"/>
      <c r="AI1597" s="925"/>
      <c r="AJ1597" s="926"/>
      <c r="AK1597" s="926"/>
      <c r="AL1597" s="926"/>
      <c r="AM1597" s="926"/>
      <c r="AN1597" s="926"/>
      <c r="AO1597" s="927"/>
    </row>
    <row r="1598" spans="2:41" ht="13.35" customHeight="1" outlineLevel="1" x14ac:dyDescent="0.45">
      <c r="B1598" s="167"/>
      <c r="J1598" s="167"/>
      <c r="N1598" s="167"/>
      <c r="R1598" s="167" t="s">
        <v>691</v>
      </c>
      <c r="U1598" s="166"/>
      <c r="V1598" s="115" t="s">
        <v>609</v>
      </c>
      <c r="X1598" s="166"/>
      <c r="Y1598" s="928"/>
      <c r="Z1598" s="929"/>
      <c r="AA1598" s="929"/>
      <c r="AB1598" s="929"/>
      <c r="AC1598" s="929"/>
      <c r="AD1598" s="929"/>
      <c r="AE1598" s="930"/>
      <c r="AF1598" s="167" t="s">
        <v>8536</v>
      </c>
      <c r="AH1598" s="166"/>
      <c r="AI1598" s="928"/>
      <c r="AJ1598" s="929"/>
      <c r="AK1598" s="929"/>
      <c r="AL1598" s="929"/>
      <c r="AM1598" s="929"/>
      <c r="AN1598" s="929"/>
      <c r="AO1598" s="930"/>
    </row>
    <row r="1599" spans="2:41" ht="3.6" customHeight="1" outlineLevel="1" x14ac:dyDescent="0.45">
      <c r="B1599" s="167"/>
      <c r="J1599" s="167"/>
      <c r="N1599" s="167"/>
      <c r="R1599" s="167"/>
      <c r="U1599" s="166"/>
      <c r="V1599" s="160"/>
      <c r="W1599" s="160"/>
      <c r="X1599" s="159"/>
      <c r="Y1599" s="931"/>
      <c r="Z1599" s="932"/>
      <c r="AA1599" s="932"/>
      <c r="AB1599" s="932"/>
      <c r="AC1599" s="932"/>
      <c r="AD1599" s="932"/>
      <c r="AE1599" s="933"/>
      <c r="AF1599" s="161"/>
      <c r="AG1599" s="160"/>
      <c r="AH1599" s="159"/>
      <c r="AI1599" s="931"/>
      <c r="AJ1599" s="932"/>
      <c r="AK1599" s="932"/>
      <c r="AL1599" s="932"/>
      <c r="AM1599" s="932"/>
      <c r="AN1599" s="932"/>
      <c r="AO1599" s="933"/>
    </row>
    <row r="1600" spans="2:41" ht="3.6" customHeight="1" outlineLevel="1" x14ac:dyDescent="0.45">
      <c r="B1600" s="167"/>
      <c r="J1600" s="167"/>
      <c r="N1600" s="167"/>
      <c r="R1600" s="167"/>
      <c r="U1600" s="166"/>
      <c r="V1600" s="172"/>
      <c r="W1600" s="172"/>
      <c r="X1600" s="171"/>
      <c r="Y1600" s="925"/>
      <c r="Z1600" s="926"/>
      <c r="AA1600" s="926"/>
      <c r="AB1600" s="926"/>
      <c r="AC1600" s="926"/>
      <c r="AD1600" s="926"/>
      <c r="AE1600" s="927"/>
      <c r="AF1600" s="173"/>
      <c r="AG1600" s="172"/>
      <c r="AH1600" s="171"/>
      <c r="AI1600" s="925"/>
      <c r="AJ1600" s="926"/>
      <c r="AK1600" s="926"/>
      <c r="AL1600" s="926"/>
      <c r="AM1600" s="926"/>
      <c r="AN1600" s="926"/>
      <c r="AO1600" s="927"/>
    </row>
    <row r="1601" spans="2:41" ht="13.35" customHeight="1" outlineLevel="1" x14ac:dyDescent="0.45">
      <c r="B1601" s="167"/>
      <c r="J1601" s="167"/>
      <c r="N1601" s="167"/>
      <c r="R1601" s="167"/>
      <c r="U1601" s="166"/>
      <c r="V1601" s="115" t="s">
        <v>608</v>
      </c>
      <c r="X1601" s="166"/>
      <c r="Y1601" s="928"/>
      <c r="Z1601" s="929"/>
      <c r="AA1601" s="929"/>
      <c r="AB1601" s="929"/>
      <c r="AC1601" s="929"/>
      <c r="AD1601" s="929"/>
      <c r="AE1601" s="930"/>
      <c r="AF1601" s="167" t="s">
        <v>607</v>
      </c>
      <c r="AH1601" s="166"/>
      <c r="AI1601" s="928"/>
      <c r="AJ1601" s="929"/>
      <c r="AK1601" s="929"/>
      <c r="AL1601" s="929"/>
      <c r="AM1601" s="929"/>
      <c r="AN1601" s="929"/>
      <c r="AO1601" s="930"/>
    </row>
    <row r="1602" spans="2:41" ht="3.6" customHeight="1" outlineLevel="1" x14ac:dyDescent="0.45">
      <c r="B1602" s="167"/>
      <c r="J1602" s="161"/>
      <c r="K1602" s="160"/>
      <c r="L1602" s="160"/>
      <c r="M1602" s="160"/>
      <c r="N1602" s="161"/>
      <c r="O1602" s="160"/>
      <c r="P1602" s="160"/>
      <c r="Q1602" s="160"/>
      <c r="R1602" s="161"/>
      <c r="S1602" s="160"/>
      <c r="T1602" s="160"/>
      <c r="U1602" s="159"/>
      <c r="V1602" s="160"/>
      <c r="W1602" s="160"/>
      <c r="X1602" s="159"/>
      <c r="Y1602" s="931"/>
      <c r="Z1602" s="932"/>
      <c r="AA1602" s="932"/>
      <c r="AB1602" s="932"/>
      <c r="AC1602" s="932"/>
      <c r="AD1602" s="932"/>
      <c r="AE1602" s="933"/>
      <c r="AF1602" s="161"/>
      <c r="AG1602" s="160"/>
      <c r="AH1602" s="159"/>
      <c r="AI1602" s="931"/>
      <c r="AJ1602" s="932"/>
      <c r="AK1602" s="932"/>
      <c r="AL1602" s="932"/>
      <c r="AM1602" s="932"/>
      <c r="AN1602" s="932"/>
      <c r="AO1602" s="933"/>
    </row>
    <row r="1603" spans="2:41" ht="3.6" customHeight="1" outlineLevel="1" x14ac:dyDescent="0.45">
      <c r="B1603" s="167"/>
      <c r="J1603" s="173"/>
      <c r="K1603" s="172"/>
      <c r="L1603" s="172"/>
      <c r="M1603" s="171"/>
      <c r="N1603" s="173"/>
      <c r="O1603" s="172"/>
      <c r="P1603" s="172"/>
      <c r="Q1603" s="171"/>
      <c r="R1603" s="173"/>
      <c r="S1603" s="172"/>
      <c r="T1603" s="172"/>
      <c r="U1603" s="172"/>
      <c r="V1603" s="172"/>
      <c r="W1603" s="172"/>
      <c r="X1603" s="172"/>
      <c r="Y1603" s="172"/>
      <c r="Z1603" s="172"/>
      <c r="AA1603" s="171"/>
      <c r="AB1603" s="173"/>
      <c r="AC1603" s="172"/>
      <c r="AD1603" s="172"/>
      <c r="AE1603" s="171"/>
      <c r="AF1603" s="172"/>
      <c r="AG1603" s="172"/>
      <c r="AH1603" s="172"/>
      <c r="AI1603" s="172"/>
      <c r="AJ1603" s="172"/>
      <c r="AK1603" s="172"/>
      <c r="AL1603" s="172"/>
      <c r="AM1603" s="172"/>
      <c r="AN1603" s="172"/>
      <c r="AO1603" s="171"/>
    </row>
    <row r="1604" spans="2:41" ht="13.35" customHeight="1" outlineLevel="1" x14ac:dyDescent="0.45">
      <c r="B1604" s="167"/>
      <c r="J1604" s="167"/>
      <c r="M1604" s="166"/>
      <c r="N1604" s="167" t="s">
        <v>717</v>
      </c>
      <c r="Q1604" s="166"/>
      <c r="R1604" s="167"/>
      <c r="S1604" s="917" t="str">
        <f>IF(変更_3!J214&lt;&gt;"",コードマスタ!C4,"")</f>
        <v/>
      </c>
      <c r="T1604" s="943"/>
      <c r="U1604" s="943"/>
      <c r="V1604" s="943"/>
      <c r="W1604" s="943"/>
      <c r="X1604" s="943"/>
      <c r="Y1604" s="943"/>
      <c r="Z1604" s="943"/>
      <c r="AA1604" s="918"/>
      <c r="AB1604" s="167" t="s">
        <v>615</v>
      </c>
      <c r="AE1604" s="166"/>
      <c r="AF1604" s="167"/>
      <c r="AG1604" s="917" t="str">
        <f>IF(変更_3!J222="☑",コードマスタ!D3,IF(OR(変更_3!O222="☑",変更_3!U222="☑"),コードマスタ!D4,""))</f>
        <v/>
      </c>
      <c r="AH1604" s="943"/>
      <c r="AI1604" s="943"/>
      <c r="AJ1604" s="943"/>
      <c r="AK1604" s="943"/>
      <c r="AL1604" s="943"/>
      <c r="AM1604" s="943"/>
      <c r="AN1604" s="943"/>
      <c r="AO1604" s="918"/>
    </row>
    <row r="1605" spans="2:41" ht="3.6" customHeight="1" outlineLevel="1" x14ac:dyDescent="0.45">
      <c r="B1605" s="167"/>
      <c r="J1605" s="167"/>
      <c r="M1605" s="166"/>
      <c r="N1605" s="161"/>
      <c r="O1605" s="160"/>
      <c r="P1605" s="160"/>
      <c r="Q1605" s="159"/>
      <c r="R1605" s="161"/>
      <c r="S1605" s="160"/>
      <c r="T1605" s="160"/>
      <c r="U1605" s="160"/>
      <c r="V1605" s="160"/>
      <c r="W1605" s="160"/>
      <c r="X1605" s="160"/>
      <c r="Y1605" s="160"/>
      <c r="Z1605" s="160"/>
      <c r="AA1605" s="159"/>
      <c r="AB1605" s="161"/>
      <c r="AC1605" s="160"/>
      <c r="AD1605" s="160"/>
      <c r="AE1605" s="159"/>
      <c r="AF1605" s="160"/>
      <c r="AG1605" s="160"/>
      <c r="AH1605" s="160"/>
      <c r="AI1605" s="160"/>
      <c r="AJ1605" s="160"/>
      <c r="AK1605" s="160"/>
      <c r="AL1605" s="160"/>
      <c r="AM1605" s="160"/>
      <c r="AN1605" s="160"/>
      <c r="AO1605" s="159"/>
    </row>
    <row r="1606" spans="2:41" ht="3.6" customHeight="1" outlineLevel="1" x14ac:dyDescent="0.45">
      <c r="B1606" s="167"/>
      <c r="J1606" s="167"/>
      <c r="M1606" s="166"/>
      <c r="N1606" s="173"/>
      <c r="O1606" s="172"/>
      <c r="P1606" s="172"/>
      <c r="Q1606" s="171"/>
      <c r="R1606" s="173"/>
      <c r="S1606" s="172"/>
      <c r="T1606" s="172"/>
      <c r="U1606" s="172"/>
      <c r="V1606" s="172"/>
      <c r="W1606" s="172"/>
      <c r="X1606" s="172"/>
      <c r="Y1606" s="172"/>
      <c r="Z1606" s="172"/>
      <c r="AA1606" s="171"/>
      <c r="AB1606" s="173"/>
      <c r="AC1606" s="172"/>
      <c r="AD1606" s="172"/>
      <c r="AE1606" s="171"/>
      <c r="AF1606" s="173"/>
      <c r="AG1606" s="172"/>
      <c r="AH1606" s="172"/>
      <c r="AI1606" s="172"/>
      <c r="AJ1606" s="172"/>
      <c r="AK1606" s="172"/>
      <c r="AL1606" s="172"/>
      <c r="AM1606" s="172"/>
      <c r="AN1606" s="172"/>
      <c r="AO1606" s="171"/>
    </row>
    <row r="1607" spans="2:41" ht="13.35" customHeight="1" outlineLevel="1" x14ac:dyDescent="0.45">
      <c r="B1607" s="167"/>
      <c r="J1607" s="167"/>
      <c r="M1607" s="166"/>
      <c r="N1607" s="167" t="s">
        <v>716</v>
      </c>
      <c r="Q1607" s="166"/>
      <c r="R1607" s="167"/>
      <c r="S1607" s="919"/>
      <c r="T1607" s="921"/>
      <c r="V1607" s="190"/>
      <c r="W1607" s="115" t="s">
        <v>76</v>
      </c>
      <c r="X1607" s="190"/>
      <c r="Y1607" s="115" t="s">
        <v>77</v>
      </c>
      <c r="Z1607" s="190"/>
      <c r="AA1607" s="166" t="s">
        <v>78</v>
      </c>
      <c r="AB1607" s="167" t="s">
        <v>715</v>
      </c>
      <c r="AE1607" s="166"/>
      <c r="AF1607" s="167"/>
      <c r="AG1607" s="919"/>
      <c r="AH1607" s="921"/>
      <c r="AJ1607" s="190"/>
      <c r="AK1607" s="115" t="s">
        <v>76</v>
      </c>
      <c r="AL1607" s="190"/>
      <c r="AM1607" s="115" t="s">
        <v>77</v>
      </c>
      <c r="AN1607" s="190"/>
      <c r="AO1607" s="166" t="s">
        <v>78</v>
      </c>
    </row>
    <row r="1608" spans="2:41" ht="3.6" customHeight="1" outlineLevel="1" x14ac:dyDescent="0.45">
      <c r="B1608" s="167"/>
      <c r="J1608" s="167"/>
      <c r="M1608" s="166"/>
      <c r="N1608" s="161"/>
      <c r="O1608" s="160"/>
      <c r="P1608" s="160"/>
      <c r="Q1608" s="159"/>
      <c r="R1608" s="161"/>
      <c r="S1608" s="160"/>
      <c r="T1608" s="160"/>
      <c r="U1608" s="160"/>
      <c r="V1608" s="160"/>
      <c r="W1608" s="160"/>
      <c r="X1608" s="160"/>
      <c r="Y1608" s="160"/>
      <c r="Z1608" s="160"/>
      <c r="AA1608" s="159"/>
      <c r="AB1608" s="161"/>
      <c r="AC1608" s="160"/>
      <c r="AD1608" s="160"/>
      <c r="AE1608" s="159"/>
      <c r="AF1608" s="161"/>
      <c r="AG1608" s="160"/>
      <c r="AH1608" s="160"/>
      <c r="AI1608" s="160"/>
      <c r="AJ1608" s="160"/>
      <c r="AK1608" s="160"/>
      <c r="AL1608" s="160"/>
      <c r="AM1608" s="160"/>
      <c r="AN1608" s="160"/>
      <c r="AO1608" s="159"/>
    </row>
    <row r="1609" spans="2:41" ht="3.6" customHeight="1" outlineLevel="1" x14ac:dyDescent="0.45">
      <c r="B1609" s="167"/>
      <c r="J1609" s="167"/>
      <c r="M1609" s="166"/>
      <c r="N1609" s="173"/>
      <c r="O1609" s="172"/>
      <c r="P1609" s="172"/>
      <c r="Q1609" s="171"/>
      <c r="R1609" s="922" t="str">
        <f>IF(変更_3!J214&lt;&gt;"",変更_3!J214,"")</f>
        <v/>
      </c>
      <c r="S1609" s="923"/>
      <c r="T1609" s="923"/>
      <c r="U1609" s="923"/>
      <c r="V1609" s="923"/>
      <c r="W1609" s="923"/>
      <c r="X1609" s="923"/>
      <c r="Y1609" s="923"/>
      <c r="Z1609" s="923"/>
      <c r="AA1609" s="923"/>
      <c r="AB1609" s="923"/>
      <c r="AC1609" s="923"/>
      <c r="AD1609" s="923"/>
      <c r="AE1609" s="923"/>
      <c r="AF1609" s="923"/>
      <c r="AG1609" s="923"/>
      <c r="AH1609" s="923"/>
      <c r="AI1609" s="923"/>
      <c r="AJ1609" s="924"/>
      <c r="AK1609" s="172"/>
      <c r="AL1609" s="172"/>
      <c r="AM1609" s="172"/>
      <c r="AN1609" s="172"/>
      <c r="AO1609" s="171"/>
    </row>
    <row r="1610" spans="2:41" ht="13.35" customHeight="1" outlineLevel="1" x14ac:dyDescent="0.45">
      <c r="B1610" s="167"/>
      <c r="J1610" s="167"/>
      <c r="M1610" s="166"/>
      <c r="N1610" s="167" t="s">
        <v>50</v>
      </c>
      <c r="Q1610" s="166"/>
      <c r="R1610" s="911"/>
      <c r="S1610" s="912"/>
      <c r="T1610" s="912"/>
      <c r="U1610" s="912"/>
      <c r="V1610" s="912"/>
      <c r="W1610" s="912"/>
      <c r="X1610" s="912"/>
      <c r="Y1610" s="912"/>
      <c r="Z1610" s="912"/>
      <c r="AA1610" s="912"/>
      <c r="AB1610" s="912"/>
      <c r="AC1610" s="912"/>
      <c r="AD1610" s="912"/>
      <c r="AE1610" s="912"/>
      <c r="AF1610" s="912"/>
      <c r="AG1610" s="912"/>
      <c r="AH1610" s="912"/>
      <c r="AI1610" s="912"/>
      <c r="AJ1610" s="913"/>
      <c r="AL1610" s="189" t="s">
        <v>651</v>
      </c>
      <c r="AM1610" s="115" t="s">
        <v>714</v>
      </c>
      <c r="AO1610" s="166"/>
    </row>
    <row r="1611" spans="2:41" ht="3.6" customHeight="1" outlineLevel="1" x14ac:dyDescent="0.45">
      <c r="B1611" s="167"/>
      <c r="J1611" s="167"/>
      <c r="M1611" s="166"/>
      <c r="N1611" s="161"/>
      <c r="O1611" s="160"/>
      <c r="P1611" s="160"/>
      <c r="Q1611" s="159"/>
      <c r="R1611" s="914"/>
      <c r="S1611" s="915"/>
      <c r="T1611" s="915"/>
      <c r="U1611" s="915"/>
      <c r="V1611" s="915"/>
      <c r="W1611" s="915"/>
      <c r="X1611" s="915"/>
      <c r="Y1611" s="915"/>
      <c r="Z1611" s="915"/>
      <c r="AA1611" s="915"/>
      <c r="AB1611" s="915"/>
      <c r="AC1611" s="915"/>
      <c r="AD1611" s="915"/>
      <c r="AE1611" s="915"/>
      <c r="AF1611" s="915"/>
      <c r="AG1611" s="915"/>
      <c r="AH1611" s="915"/>
      <c r="AI1611" s="915"/>
      <c r="AJ1611" s="916"/>
      <c r="AK1611" s="160"/>
      <c r="AL1611" s="160"/>
      <c r="AM1611" s="160"/>
      <c r="AN1611" s="160"/>
      <c r="AO1611" s="159"/>
    </row>
    <row r="1612" spans="2:41" ht="3.6" customHeight="1" outlineLevel="1" x14ac:dyDescent="0.45">
      <c r="B1612" s="167"/>
      <c r="J1612" s="167"/>
      <c r="M1612" s="166"/>
      <c r="N1612" s="173"/>
      <c r="O1612" s="172"/>
      <c r="P1612" s="172"/>
      <c r="Q1612" s="171"/>
      <c r="R1612" s="922" t="str">
        <f>ASC(PHONETIC(変更_3!J213))</f>
        <v/>
      </c>
      <c r="S1612" s="923"/>
      <c r="T1612" s="923"/>
      <c r="U1612" s="923"/>
      <c r="V1612" s="923"/>
      <c r="W1612" s="923"/>
      <c r="X1612" s="923"/>
      <c r="Y1612" s="923"/>
      <c r="Z1612" s="923"/>
      <c r="AA1612" s="923"/>
      <c r="AB1612" s="923"/>
      <c r="AC1612" s="923"/>
      <c r="AD1612" s="923"/>
      <c r="AE1612" s="923"/>
      <c r="AF1612" s="923"/>
      <c r="AG1612" s="923"/>
      <c r="AH1612" s="923"/>
      <c r="AI1612" s="923"/>
      <c r="AJ1612" s="923"/>
      <c r="AK1612" s="923"/>
      <c r="AL1612" s="923"/>
      <c r="AM1612" s="923"/>
      <c r="AN1612" s="923"/>
      <c r="AO1612" s="924"/>
    </row>
    <row r="1613" spans="2:41" ht="13.35" customHeight="1" outlineLevel="1" x14ac:dyDescent="0.45">
      <c r="B1613" s="167"/>
      <c r="J1613" s="167"/>
      <c r="M1613" s="166"/>
      <c r="N1613" s="167" t="s">
        <v>713</v>
      </c>
      <c r="Q1613" s="166"/>
      <c r="R1613" s="911"/>
      <c r="S1613" s="912"/>
      <c r="T1613" s="912"/>
      <c r="U1613" s="912"/>
      <c r="V1613" s="912"/>
      <c r="W1613" s="912"/>
      <c r="X1613" s="912"/>
      <c r="Y1613" s="912"/>
      <c r="Z1613" s="912"/>
      <c r="AA1613" s="912"/>
      <c r="AB1613" s="912"/>
      <c r="AC1613" s="912"/>
      <c r="AD1613" s="912"/>
      <c r="AE1613" s="912"/>
      <c r="AF1613" s="912"/>
      <c r="AG1613" s="912"/>
      <c r="AH1613" s="912"/>
      <c r="AI1613" s="912"/>
      <c r="AJ1613" s="912"/>
      <c r="AK1613" s="912"/>
      <c r="AL1613" s="912"/>
      <c r="AM1613" s="912"/>
      <c r="AN1613" s="912"/>
      <c r="AO1613" s="913"/>
    </row>
    <row r="1614" spans="2:41" ht="3.6" customHeight="1" outlineLevel="1" x14ac:dyDescent="0.45">
      <c r="B1614" s="167"/>
      <c r="J1614" s="167"/>
      <c r="M1614" s="166"/>
      <c r="N1614" s="167"/>
      <c r="Q1614" s="166"/>
      <c r="R1614" s="914"/>
      <c r="S1614" s="915"/>
      <c r="T1614" s="915"/>
      <c r="U1614" s="915"/>
      <c r="V1614" s="915"/>
      <c r="W1614" s="915"/>
      <c r="X1614" s="915"/>
      <c r="Y1614" s="915"/>
      <c r="Z1614" s="915"/>
      <c r="AA1614" s="915"/>
      <c r="AB1614" s="915"/>
      <c r="AC1614" s="915"/>
      <c r="AD1614" s="915"/>
      <c r="AE1614" s="915"/>
      <c r="AF1614" s="915"/>
      <c r="AG1614" s="915"/>
      <c r="AH1614" s="915"/>
      <c r="AI1614" s="915"/>
      <c r="AJ1614" s="915"/>
      <c r="AK1614" s="915"/>
      <c r="AL1614" s="915"/>
      <c r="AM1614" s="915"/>
      <c r="AN1614" s="915"/>
      <c r="AO1614" s="916"/>
    </row>
    <row r="1615" spans="2:41" ht="3.6" customHeight="1" outlineLevel="1" x14ac:dyDescent="0.45">
      <c r="B1615" s="167"/>
      <c r="J1615" s="167"/>
      <c r="N1615" s="173"/>
      <c r="O1615" s="172"/>
      <c r="P1615" s="172"/>
      <c r="Q1615" s="171"/>
      <c r="U1615" s="934" t="str">
        <f>ASC(変更_3!M215)</f>
        <v/>
      </c>
      <c r="V1615" s="935"/>
      <c r="W1615" s="935"/>
      <c r="X1615" s="962"/>
      <c r="Y1615" s="172"/>
      <c r="Z1615" s="965" t="str">
        <f>ASC(変更_3!P215)</f>
        <v/>
      </c>
      <c r="AA1615" s="935"/>
      <c r="AB1615" s="935"/>
      <c r="AC1615" s="936"/>
      <c r="AG1615" s="922" t="str">
        <f>IF(変更_3!M216&lt;&gt;"",変更_3!M216,"")</f>
        <v/>
      </c>
      <c r="AH1615" s="923"/>
      <c r="AI1615" s="923"/>
      <c r="AJ1615" s="923"/>
      <c r="AK1615" s="923"/>
      <c r="AL1615" s="923"/>
      <c r="AM1615" s="923"/>
      <c r="AN1615" s="923"/>
      <c r="AO1615" s="924"/>
    </row>
    <row r="1616" spans="2:41" ht="13.35" customHeight="1" outlineLevel="1" x14ac:dyDescent="0.45">
      <c r="B1616" s="167"/>
      <c r="J1616" s="167"/>
      <c r="N1616" s="167"/>
      <c r="Q1616" s="166"/>
      <c r="R1616" s="115" t="s">
        <v>612</v>
      </c>
      <c r="U1616" s="937"/>
      <c r="V1616" s="938"/>
      <c r="W1616" s="938"/>
      <c r="X1616" s="963"/>
      <c r="Y1616" s="179" t="s">
        <v>611</v>
      </c>
      <c r="Z1616" s="966"/>
      <c r="AA1616" s="938"/>
      <c r="AB1616" s="938"/>
      <c r="AC1616" s="939"/>
      <c r="AD1616" s="115" t="s">
        <v>610</v>
      </c>
      <c r="AG1616" s="911"/>
      <c r="AH1616" s="912"/>
      <c r="AI1616" s="912"/>
      <c r="AJ1616" s="912"/>
      <c r="AK1616" s="912"/>
      <c r="AL1616" s="912"/>
      <c r="AM1616" s="912"/>
      <c r="AN1616" s="912"/>
      <c r="AO1616" s="913"/>
    </row>
    <row r="1617" spans="2:41" ht="3.6" customHeight="1" outlineLevel="1" x14ac:dyDescent="0.45">
      <c r="B1617" s="167"/>
      <c r="J1617" s="167"/>
      <c r="N1617" s="167"/>
      <c r="Q1617" s="166"/>
      <c r="R1617" s="160"/>
      <c r="S1617" s="160"/>
      <c r="T1617" s="160"/>
      <c r="U1617" s="940"/>
      <c r="V1617" s="941"/>
      <c r="W1617" s="941"/>
      <c r="X1617" s="964"/>
      <c r="Y1617" s="160"/>
      <c r="Z1617" s="967"/>
      <c r="AA1617" s="941"/>
      <c r="AB1617" s="941"/>
      <c r="AC1617" s="942"/>
      <c r="AD1617" s="160"/>
      <c r="AE1617" s="160"/>
      <c r="AF1617" s="160"/>
      <c r="AG1617" s="914"/>
      <c r="AH1617" s="915"/>
      <c r="AI1617" s="915"/>
      <c r="AJ1617" s="915"/>
      <c r="AK1617" s="915"/>
      <c r="AL1617" s="915"/>
      <c r="AM1617" s="915"/>
      <c r="AN1617" s="915"/>
      <c r="AO1617" s="916"/>
    </row>
    <row r="1618" spans="2:41" ht="3.6" customHeight="1" outlineLevel="1" x14ac:dyDescent="0.45">
      <c r="B1618" s="167"/>
      <c r="J1618" s="167"/>
      <c r="N1618" s="167"/>
      <c r="Q1618" s="166"/>
      <c r="R1618" s="172"/>
      <c r="S1618" s="172"/>
      <c r="T1618" s="171"/>
      <c r="U1618" s="922" t="str">
        <f>IF(変更_3!U216&lt;&gt;"",変更_3!U216,"")</f>
        <v/>
      </c>
      <c r="V1618" s="923"/>
      <c r="W1618" s="923"/>
      <c r="X1618" s="923"/>
      <c r="Y1618" s="923"/>
      <c r="Z1618" s="923"/>
      <c r="AA1618" s="923"/>
      <c r="AB1618" s="923"/>
      <c r="AC1618" s="924"/>
      <c r="AD1618" s="173"/>
      <c r="AE1618" s="172"/>
      <c r="AF1618" s="171"/>
      <c r="AG1618" s="922" t="str">
        <f>IF(変更_3!M217&lt;&gt;"",変更_3!M217,"")</f>
        <v/>
      </c>
      <c r="AH1618" s="923"/>
      <c r="AI1618" s="923"/>
      <c r="AJ1618" s="923"/>
      <c r="AK1618" s="923"/>
      <c r="AL1618" s="923"/>
      <c r="AM1618" s="923"/>
      <c r="AN1618" s="923"/>
      <c r="AO1618" s="924"/>
    </row>
    <row r="1619" spans="2:41" ht="13.35" customHeight="1" outlineLevel="1" x14ac:dyDescent="0.45">
      <c r="B1619" s="167"/>
      <c r="J1619" s="167" t="s">
        <v>747</v>
      </c>
      <c r="N1619" s="167" t="s">
        <v>48</v>
      </c>
      <c r="Q1619" s="166"/>
      <c r="R1619" s="115" t="s">
        <v>609</v>
      </c>
      <c r="T1619" s="166"/>
      <c r="U1619" s="911"/>
      <c r="V1619" s="912"/>
      <c r="W1619" s="912"/>
      <c r="X1619" s="912"/>
      <c r="Y1619" s="912"/>
      <c r="Z1619" s="912"/>
      <c r="AA1619" s="912"/>
      <c r="AB1619" s="912"/>
      <c r="AC1619" s="913"/>
      <c r="AD1619" s="167" t="s">
        <v>8536</v>
      </c>
      <c r="AF1619" s="166"/>
      <c r="AG1619" s="911"/>
      <c r="AH1619" s="912"/>
      <c r="AI1619" s="912"/>
      <c r="AJ1619" s="912"/>
      <c r="AK1619" s="912"/>
      <c r="AL1619" s="912"/>
      <c r="AM1619" s="912"/>
      <c r="AN1619" s="912"/>
      <c r="AO1619" s="913"/>
    </row>
    <row r="1620" spans="2:41" ht="3.6" customHeight="1" outlineLevel="1" x14ac:dyDescent="0.45">
      <c r="B1620" s="167"/>
      <c r="J1620" s="167"/>
      <c r="N1620" s="167"/>
      <c r="Q1620" s="166"/>
      <c r="R1620" s="160"/>
      <c r="S1620" s="160"/>
      <c r="T1620" s="159"/>
      <c r="U1620" s="914"/>
      <c r="V1620" s="915"/>
      <c r="W1620" s="915"/>
      <c r="X1620" s="915"/>
      <c r="Y1620" s="915"/>
      <c r="Z1620" s="915"/>
      <c r="AA1620" s="915"/>
      <c r="AB1620" s="915"/>
      <c r="AC1620" s="916"/>
      <c r="AD1620" s="161"/>
      <c r="AE1620" s="160"/>
      <c r="AF1620" s="159"/>
      <c r="AG1620" s="914"/>
      <c r="AH1620" s="915"/>
      <c r="AI1620" s="915"/>
      <c r="AJ1620" s="915"/>
      <c r="AK1620" s="915"/>
      <c r="AL1620" s="915"/>
      <c r="AM1620" s="915"/>
      <c r="AN1620" s="915"/>
      <c r="AO1620" s="916"/>
    </row>
    <row r="1621" spans="2:41" ht="3.6" customHeight="1" outlineLevel="1" x14ac:dyDescent="0.45">
      <c r="B1621" s="167"/>
      <c r="J1621" s="167"/>
      <c r="N1621" s="167"/>
      <c r="Q1621" s="166"/>
      <c r="R1621" s="172"/>
      <c r="S1621" s="172"/>
      <c r="T1621" s="171"/>
      <c r="U1621" s="922" t="str">
        <f>IF(変更_3!U217&lt;&gt;"",変更_3!U217,"")</f>
        <v/>
      </c>
      <c r="V1621" s="923"/>
      <c r="W1621" s="923"/>
      <c r="X1621" s="923"/>
      <c r="Y1621" s="923"/>
      <c r="Z1621" s="923"/>
      <c r="AA1621" s="923"/>
      <c r="AB1621" s="923"/>
      <c r="AC1621" s="924"/>
      <c r="AD1621" s="173"/>
      <c r="AE1621" s="172"/>
      <c r="AF1621" s="171"/>
      <c r="AG1621" s="922" t="str">
        <f>IF(変更_3!M218&lt;&gt;"",変更_3!M218,"")</f>
        <v/>
      </c>
      <c r="AH1621" s="923"/>
      <c r="AI1621" s="923"/>
      <c r="AJ1621" s="923"/>
      <c r="AK1621" s="923"/>
      <c r="AL1621" s="923"/>
      <c r="AM1621" s="923"/>
      <c r="AN1621" s="923"/>
      <c r="AO1621" s="924"/>
    </row>
    <row r="1622" spans="2:41" ht="13.35" customHeight="1" outlineLevel="1" x14ac:dyDescent="0.45">
      <c r="B1622" s="167"/>
      <c r="J1622" s="167"/>
      <c r="K1622" s="115" t="s">
        <v>718</v>
      </c>
      <c r="N1622" s="167"/>
      <c r="Q1622" s="166"/>
      <c r="R1622" s="115" t="s">
        <v>608</v>
      </c>
      <c r="T1622" s="166"/>
      <c r="U1622" s="911"/>
      <c r="V1622" s="912"/>
      <c r="W1622" s="912"/>
      <c r="X1622" s="912"/>
      <c r="Y1622" s="912"/>
      <c r="Z1622" s="912"/>
      <c r="AA1622" s="912"/>
      <c r="AB1622" s="912"/>
      <c r="AC1622" s="913"/>
      <c r="AD1622" s="167" t="s">
        <v>607</v>
      </c>
      <c r="AF1622" s="166"/>
      <c r="AG1622" s="911"/>
      <c r="AH1622" s="912"/>
      <c r="AI1622" s="912"/>
      <c r="AJ1622" s="912"/>
      <c r="AK1622" s="912"/>
      <c r="AL1622" s="912"/>
      <c r="AM1622" s="912"/>
      <c r="AN1622" s="912"/>
      <c r="AO1622" s="913"/>
    </row>
    <row r="1623" spans="2:41" ht="3.6" customHeight="1" outlineLevel="1" x14ac:dyDescent="0.45">
      <c r="B1623" s="167"/>
      <c r="J1623" s="167"/>
      <c r="N1623" s="161"/>
      <c r="O1623" s="160"/>
      <c r="P1623" s="160"/>
      <c r="Q1623" s="159"/>
      <c r="R1623" s="160"/>
      <c r="S1623" s="160"/>
      <c r="T1623" s="159"/>
      <c r="U1623" s="914"/>
      <c r="V1623" s="915"/>
      <c r="W1623" s="915"/>
      <c r="X1623" s="915"/>
      <c r="Y1623" s="915"/>
      <c r="Z1623" s="915"/>
      <c r="AA1623" s="915"/>
      <c r="AB1623" s="915"/>
      <c r="AC1623" s="916"/>
      <c r="AD1623" s="161"/>
      <c r="AE1623" s="160"/>
      <c r="AF1623" s="159"/>
      <c r="AG1623" s="914"/>
      <c r="AH1623" s="915"/>
      <c r="AI1623" s="915"/>
      <c r="AJ1623" s="915"/>
      <c r="AK1623" s="915"/>
      <c r="AL1623" s="915"/>
      <c r="AM1623" s="915"/>
      <c r="AN1623" s="915"/>
      <c r="AO1623" s="916"/>
    </row>
    <row r="1624" spans="2:41" ht="3.6" customHeight="1" outlineLevel="1" x14ac:dyDescent="0.45">
      <c r="B1624" s="167"/>
      <c r="J1624" s="167"/>
      <c r="M1624" s="166"/>
      <c r="N1624" s="167"/>
      <c r="Q1624" s="166"/>
      <c r="R1624" s="173"/>
      <c r="S1624" s="172"/>
      <c r="T1624" s="172"/>
      <c r="U1624" s="172"/>
      <c r="V1624" s="172"/>
      <c r="W1624" s="172"/>
      <c r="X1624" s="172"/>
      <c r="Y1624" s="172"/>
      <c r="Z1624" s="172"/>
      <c r="AA1624" s="172"/>
      <c r="AB1624" s="172"/>
      <c r="AC1624" s="172"/>
      <c r="AD1624" s="172"/>
      <c r="AE1624" s="172"/>
      <c r="AF1624" s="172"/>
      <c r="AG1624" s="172"/>
      <c r="AH1624" s="172"/>
      <c r="AI1624" s="172"/>
      <c r="AJ1624" s="172"/>
      <c r="AK1624" s="172"/>
      <c r="AL1624" s="172"/>
      <c r="AM1624" s="172"/>
      <c r="AN1624" s="172"/>
      <c r="AO1624" s="171"/>
    </row>
    <row r="1625" spans="2:41" ht="13.35" customHeight="1" outlineLevel="1" x14ac:dyDescent="0.45">
      <c r="B1625" s="167"/>
      <c r="J1625" s="167"/>
      <c r="M1625" s="166"/>
      <c r="N1625" s="167" t="s">
        <v>712</v>
      </c>
      <c r="Q1625" s="166"/>
      <c r="R1625" s="167"/>
      <c r="S1625" s="919"/>
      <c r="T1625" s="921"/>
      <c r="V1625" s="190"/>
      <c r="W1625" s="115" t="s">
        <v>76</v>
      </c>
      <c r="X1625" s="190"/>
      <c r="Y1625" s="115" t="s">
        <v>77</v>
      </c>
      <c r="Z1625" s="190"/>
      <c r="AA1625" s="115" t="s">
        <v>78</v>
      </c>
      <c r="AO1625" s="166"/>
    </row>
    <row r="1626" spans="2:41" ht="3.6" customHeight="1" outlineLevel="1" x14ac:dyDescent="0.45">
      <c r="B1626" s="167"/>
      <c r="J1626" s="167"/>
      <c r="M1626" s="166"/>
      <c r="N1626" s="167"/>
      <c r="Q1626" s="166"/>
      <c r="R1626" s="167"/>
      <c r="AO1626" s="166"/>
    </row>
    <row r="1627" spans="2:41" ht="3.6" customHeight="1" outlineLevel="1" x14ac:dyDescent="0.45">
      <c r="B1627" s="167"/>
      <c r="J1627" s="167"/>
      <c r="M1627" s="166"/>
      <c r="N1627" s="173"/>
      <c r="O1627" s="172"/>
      <c r="P1627" s="172"/>
      <c r="Q1627" s="172"/>
      <c r="R1627" s="984" t="str">
        <f>ASC(変更_3!J219)</f>
        <v/>
      </c>
      <c r="S1627" s="984" t="str">
        <f>ASC(変更_3!K219)</f>
        <v/>
      </c>
      <c r="T1627" s="172"/>
      <c r="U1627" s="984" t="str">
        <f>ASC(変更_3!M219)</f>
        <v/>
      </c>
      <c r="V1627" s="173"/>
      <c r="W1627" s="172"/>
      <c r="X1627" s="172"/>
      <c r="Y1627" s="172"/>
      <c r="Z1627" s="172"/>
      <c r="AA1627" s="171"/>
      <c r="AB1627" s="173"/>
      <c r="AC1627" s="172"/>
      <c r="AD1627" s="172"/>
      <c r="AE1627" s="172"/>
      <c r="AF1627" s="172"/>
      <c r="AG1627" s="171"/>
      <c r="AH1627" s="977"/>
      <c r="AI1627" s="980"/>
      <c r="AJ1627" s="172"/>
      <c r="AK1627" s="944"/>
      <c r="AL1627" s="173"/>
      <c r="AM1627" s="172"/>
      <c r="AN1627" s="172"/>
      <c r="AO1627" s="171"/>
    </row>
    <row r="1628" spans="2:41" ht="13.35" customHeight="1" outlineLevel="1" x14ac:dyDescent="0.45">
      <c r="B1628" s="167"/>
      <c r="J1628" s="167"/>
      <c r="M1628" s="166"/>
      <c r="N1628" s="167" t="s">
        <v>711</v>
      </c>
      <c r="R1628" s="985"/>
      <c r="S1628" s="985"/>
      <c r="T1628" s="115" t="s">
        <v>65</v>
      </c>
      <c r="U1628" s="985"/>
      <c r="V1628" s="167" t="s">
        <v>64</v>
      </c>
      <c r="AA1628" s="166"/>
      <c r="AB1628" s="167" t="s">
        <v>710</v>
      </c>
      <c r="AH1628" s="978"/>
      <c r="AI1628" s="981"/>
      <c r="AJ1628" s="115" t="s">
        <v>65</v>
      </c>
      <c r="AK1628" s="945"/>
      <c r="AL1628" s="167" t="s">
        <v>64</v>
      </c>
      <c r="AO1628" s="166"/>
    </row>
    <row r="1629" spans="2:41" ht="3.6" customHeight="1" outlineLevel="1" x14ac:dyDescent="0.45">
      <c r="B1629" s="167"/>
      <c r="J1629" s="167"/>
      <c r="M1629" s="166"/>
      <c r="N1629" s="167"/>
      <c r="R1629" s="986"/>
      <c r="S1629" s="986"/>
      <c r="T1629" s="160"/>
      <c r="U1629" s="986"/>
      <c r="V1629" s="161"/>
      <c r="W1629" s="160"/>
      <c r="X1629" s="160"/>
      <c r="Y1629" s="160"/>
      <c r="Z1629" s="160"/>
      <c r="AA1629" s="159"/>
      <c r="AB1629" s="161"/>
      <c r="AC1629" s="160"/>
      <c r="AD1629" s="160"/>
      <c r="AE1629" s="160"/>
      <c r="AF1629" s="160"/>
      <c r="AH1629" s="979"/>
      <c r="AI1629" s="982"/>
      <c r="AJ1629" s="160"/>
      <c r="AK1629" s="946"/>
      <c r="AL1629" s="161"/>
      <c r="AM1629" s="160"/>
      <c r="AN1629" s="160"/>
      <c r="AO1629" s="159"/>
    </row>
    <row r="1630" spans="2:41" ht="3.6" customHeight="1" outlineLevel="1" x14ac:dyDescent="0.45">
      <c r="B1630" s="167"/>
      <c r="J1630" s="167"/>
      <c r="M1630" s="166"/>
      <c r="N1630" s="173"/>
      <c r="O1630" s="172"/>
      <c r="P1630" s="172"/>
      <c r="Q1630" s="171"/>
      <c r="R1630" s="977"/>
      <c r="S1630" s="980"/>
      <c r="T1630" s="172"/>
      <c r="U1630" s="944"/>
      <c r="V1630" s="173"/>
      <c r="W1630" s="172"/>
      <c r="X1630" s="172"/>
      <c r="Y1630" s="172"/>
      <c r="Z1630" s="169"/>
      <c r="AA1630" s="174"/>
      <c r="AD1630" s="172"/>
      <c r="AE1630" s="172"/>
      <c r="AF1630" s="172"/>
      <c r="AG1630" s="175"/>
      <c r="AH1630" s="175"/>
      <c r="AI1630" s="175"/>
      <c r="AJ1630" s="175"/>
      <c r="AK1630" s="175"/>
      <c r="AL1630" s="172"/>
      <c r="AM1630" s="175"/>
      <c r="AN1630" s="175"/>
      <c r="AO1630" s="171"/>
    </row>
    <row r="1631" spans="2:41" ht="13.35" customHeight="1" outlineLevel="1" x14ac:dyDescent="0.45">
      <c r="B1631" s="167"/>
      <c r="J1631" s="167"/>
      <c r="M1631" s="166"/>
      <c r="N1631" s="167" t="s">
        <v>709</v>
      </c>
      <c r="Q1631" s="166"/>
      <c r="R1631" s="978"/>
      <c r="S1631" s="981"/>
      <c r="T1631" s="115" t="s">
        <v>65</v>
      </c>
      <c r="U1631" s="945"/>
      <c r="V1631" s="167" t="s">
        <v>64</v>
      </c>
      <c r="Z1631" s="169"/>
      <c r="AA1631" s="168"/>
      <c r="AG1631" s="169"/>
      <c r="AH1631" s="169"/>
      <c r="AI1631" s="169"/>
      <c r="AJ1631" s="169"/>
      <c r="AK1631" s="169"/>
      <c r="AM1631" s="169"/>
      <c r="AN1631" s="169"/>
      <c r="AO1631" s="166"/>
    </row>
    <row r="1632" spans="2:41" ht="3.6" customHeight="1" outlineLevel="1" x14ac:dyDescent="0.45">
      <c r="B1632" s="167"/>
      <c r="J1632" s="167"/>
      <c r="M1632" s="166"/>
      <c r="N1632" s="161"/>
      <c r="O1632" s="160"/>
      <c r="P1632" s="160"/>
      <c r="Q1632" s="159"/>
      <c r="R1632" s="979"/>
      <c r="S1632" s="982"/>
      <c r="T1632" s="160"/>
      <c r="U1632" s="946"/>
      <c r="V1632" s="161"/>
      <c r="W1632" s="160"/>
      <c r="X1632" s="160"/>
      <c r="Y1632" s="160"/>
      <c r="Z1632" s="163"/>
      <c r="AA1632" s="162"/>
      <c r="AB1632" s="160"/>
      <c r="AC1632" s="160"/>
      <c r="AD1632" s="160"/>
      <c r="AE1632" s="160"/>
      <c r="AF1632" s="160"/>
      <c r="AG1632" s="163"/>
      <c r="AH1632" s="163"/>
      <c r="AI1632" s="163"/>
      <c r="AJ1632" s="163"/>
      <c r="AK1632" s="163"/>
      <c r="AL1632" s="160"/>
      <c r="AM1632" s="163"/>
      <c r="AN1632" s="163"/>
      <c r="AO1632" s="159"/>
    </row>
    <row r="1633" spans="2:41" ht="3.6" customHeight="1" outlineLevel="1" x14ac:dyDescent="0.45">
      <c r="B1633" s="167"/>
      <c r="J1633" s="167"/>
      <c r="M1633" s="166"/>
      <c r="N1633" s="167"/>
      <c r="Q1633" s="166"/>
      <c r="R1633" s="922" t="str">
        <f>ASC(変更_3!L223)</f>
        <v/>
      </c>
      <c r="S1633" s="923"/>
      <c r="T1633" s="923"/>
      <c r="U1633" s="924"/>
      <c r="V1633" s="911" t="str">
        <f>ASC(変更_3!P223)</f>
        <v/>
      </c>
      <c r="W1633" s="913"/>
      <c r="X1633" s="911" t="str">
        <f>ASC(変更_3!R223)</f>
        <v/>
      </c>
      <c r="Y1633" s="912"/>
      <c r="Z1633" s="912"/>
      <c r="AA1633" s="913"/>
      <c r="AB1633" s="167"/>
      <c r="AO1633" s="166"/>
    </row>
    <row r="1634" spans="2:41" ht="13.35" customHeight="1" outlineLevel="1" x14ac:dyDescent="0.45">
      <c r="B1634" s="167"/>
      <c r="J1634" s="167"/>
      <c r="M1634" s="166"/>
      <c r="N1634" s="167" t="s">
        <v>707</v>
      </c>
      <c r="Q1634" s="166"/>
      <c r="R1634" s="911"/>
      <c r="S1634" s="912"/>
      <c r="T1634" s="912"/>
      <c r="U1634" s="913"/>
      <c r="V1634" s="911"/>
      <c r="W1634" s="913"/>
      <c r="X1634" s="911"/>
      <c r="Y1634" s="912"/>
      <c r="Z1634" s="912"/>
      <c r="AA1634" s="913"/>
      <c r="AB1634" s="191" t="s">
        <v>706</v>
      </c>
      <c r="AO1634" s="166"/>
    </row>
    <row r="1635" spans="2:41" ht="3.6" customHeight="1" outlineLevel="1" x14ac:dyDescent="0.45">
      <c r="B1635" s="167"/>
      <c r="J1635" s="167"/>
      <c r="M1635" s="166"/>
      <c r="N1635" s="167"/>
      <c r="Q1635" s="166"/>
      <c r="R1635" s="914"/>
      <c r="S1635" s="915"/>
      <c r="T1635" s="915"/>
      <c r="U1635" s="916"/>
      <c r="V1635" s="914"/>
      <c r="W1635" s="916"/>
      <c r="X1635" s="914"/>
      <c r="Y1635" s="915"/>
      <c r="Z1635" s="915"/>
      <c r="AA1635" s="916"/>
      <c r="AB1635" s="161"/>
      <c r="AC1635" s="160"/>
      <c r="AD1635" s="160"/>
      <c r="AE1635" s="160"/>
      <c r="AF1635" s="160"/>
      <c r="AG1635" s="160"/>
      <c r="AH1635" s="160"/>
      <c r="AI1635" s="160"/>
      <c r="AJ1635" s="160"/>
      <c r="AK1635" s="160"/>
      <c r="AL1635" s="160"/>
      <c r="AM1635" s="160"/>
      <c r="AN1635" s="160"/>
      <c r="AO1635" s="159"/>
    </row>
    <row r="1636" spans="2:41" ht="3.6" customHeight="1" outlineLevel="1" x14ac:dyDescent="0.45">
      <c r="B1636" s="167"/>
      <c r="J1636" s="167"/>
      <c r="M1636" s="166"/>
      <c r="N1636" s="173"/>
      <c r="O1636" s="172"/>
      <c r="P1636" s="172"/>
      <c r="Q1636" s="172"/>
      <c r="R1636" s="173"/>
      <c r="S1636" s="172"/>
      <c r="T1636" s="172"/>
      <c r="U1636" s="172"/>
      <c r="V1636" s="172"/>
      <c r="W1636" s="172"/>
      <c r="X1636" s="172"/>
      <c r="Y1636" s="172"/>
      <c r="Z1636" s="172"/>
      <c r="AA1636" s="171"/>
      <c r="AB1636" s="173"/>
      <c r="AI1636" s="166"/>
      <c r="AJ1636" s="173"/>
      <c r="AK1636" s="172"/>
      <c r="AL1636" s="172"/>
      <c r="AM1636" s="172"/>
      <c r="AN1636" s="172"/>
      <c r="AO1636" s="171"/>
    </row>
    <row r="1637" spans="2:41" ht="13.35" customHeight="1" outlineLevel="1" x14ac:dyDescent="0.45">
      <c r="B1637" s="167"/>
      <c r="J1637" s="167"/>
      <c r="M1637" s="166"/>
      <c r="N1637" s="167" t="s">
        <v>705</v>
      </c>
      <c r="R1637" s="167"/>
      <c r="S1637" s="917" t="str">
        <f>IF(変更_3!J225&lt;&gt;"",変更_3!J225,"")</f>
        <v/>
      </c>
      <c r="T1637" s="918"/>
      <c r="V1637" s="182" t="str">
        <f>ASC(変更_3!L225)</f>
        <v/>
      </c>
      <c r="W1637" s="115" t="s">
        <v>76</v>
      </c>
      <c r="X1637" s="182" t="str">
        <f>ASC(変更_3!N225)</f>
        <v/>
      </c>
      <c r="Y1637" s="115" t="s">
        <v>77</v>
      </c>
      <c r="Z1637" s="182" t="str">
        <f>ASC(変更_3!P225)</f>
        <v/>
      </c>
      <c r="AA1637" s="115" t="s">
        <v>78</v>
      </c>
      <c r="AB1637" s="167" t="s">
        <v>704</v>
      </c>
      <c r="AI1637" s="166"/>
      <c r="AJ1637" s="167"/>
      <c r="AK1637" s="919"/>
      <c r="AL1637" s="920"/>
      <c r="AM1637" s="920"/>
      <c r="AN1637" s="920"/>
      <c r="AO1637" s="921"/>
    </row>
    <row r="1638" spans="2:41" ht="3.6" customHeight="1" outlineLevel="1" x14ac:dyDescent="0.45">
      <c r="B1638" s="167"/>
      <c r="J1638" s="167"/>
      <c r="M1638" s="166"/>
      <c r="N1638" s="167"/>
      <c r="R1638" s="161"/>
      <c r="S1638" s="160"/>
      <c r="T1638" s="160"/>
      <c r="U1638" s="160"/>
      <c r="V1638" s="160"/>
      <c r="W1638" s="160"/>
      <c r="X1638" s="160"/>
      <c r="Y1638" s="160"/>
      <c r="Z1638" s="160"/>
      <c r="AA1638" s="159"/>
      <c r="AB1638" s="161"/>
      <c r="AC1638" s="160"/>
      <c r="AD1638" s="160"/>
      <c r="AE1638" s="160"/>
      <c r="AF1638" s="160"/>
      <c r="AG1638" s="160"/>
      <c r="AH1638" s="160"/>
      <c r="AI1638" s="159"/>
      <c r="AJ1638" s="161"/>
      <c r="AK1638" s="160"/>
      <c r="AL1638" s="160"/>
      <c r="AM1638" s="160"/>
      <c r="AN1638" s="160"/>
      <c r="AO1638" s="159"/>
    </row>
    <row r="1639" spans="2:41" ht="3.6" customHeight="1" outlineLevel="1" x14ac:dyDescent="0.45">
      <c r="B1639" s="167"/>
      <c r="J1639" s="167"/>
      <c r="M1639" s="166"/>
      <c r="N1639" s="173"/>
      <c r="O1639" s="172"/>
      <c r="P1639" s="172"/>
      <c r="Q1639" s="171"/>
      <c r="R1639" s="922" t="str">
        <f>IF(変更_3!U222="☑","研修中","")</f>
        <v/>
      </c>
      <c r="S1639" s="923"/>
      <c r="T1639" s="923"/>
      <c r="U1639" s="923"/>
      <c r="V1639" s="923"/>
      <c r="W1639" s="923"/>
      <c r="X1639" s="923"/>
      <c r="Y1639" s="923"/>
      <c r="Z1639" s="923"/>
      <c r="AA1639" s="923"/>
      <c r="AB1639" s="923"/>
      <c r="AC1639" s="923"/>
      <c r="AD1639" s="923"/>
      <c r="AE1639" s="923"/>
      <c r="AF1639" s="923"/>
      <c r="AG1639" s="923"/>
      <c r="AH1639" s="923"/>
      <c r="AI1639" s="923"/>
      <c r="AJ1639" s="923"/>
      <c r="AK1639" s="923"/>
      <c r="AL1639" s="923"/>
      <c r="AM1639" s="923"/>
      <c r="AN1639" s="923"/>
      <c r="AO1639" s="924"/>
    </row>
    <row r="1640" spans="2:41" ht="13.35" customHeight="1" outlineLevel="1" x14ac:dyDescent="0.45">
      <c r="B1640" s="167"/>
      <c r="J1640" s="167"/>
      <c r="M1640" s="166"/>
      <c r="N1640" s="167" t="s">
        <v>703</v>
      </c>
      <c r="Q1640" s="166"/>
      <c r="R1640" s="911"/>
      <c r="S1640" s="912"/>
      <c r="T1640" s="912"/>
      <c r="U1640" s="912"/>
      <c r="V1640" s="912"/>
      <c r="W1640" s="912"/>
      <c r="X1640" s="912"/>
      <c r="Y1640" s="912"/>
      <c r="Z1640" s="912"/>
      <c r="AA1640" s="912"/>
      <c r="AB1640" s="912"/>
      <c r="AC1640" s="912"/>
      <c r="AD1640" s="912"/>
      <c r="AE1640" s="912"/>
      <c r="AF1640" s="912"/>
      <c r="AG1640" s="912"/>
      <c r="AH1640" s="912"/>
      <c r="AI1640" s="912"/>
      <c r="AJ1640" s="912"/>
      <c r="AK1640" s="912"/>
      <c r="AL1640" s="912"/>
      <c r="AM1640" s="912"/>
      <c r="AN1640" s="912"/>
      <c r="AO1640" s="913"/>
    </row>
    <row r="1641" spans="2:41" ht="3.6" customHeight="1" outlineLevel="1" x14ac:dyDescent="0.45">
      <c r="B1641" s="167"/>
      <c r="I1641" s="166"/>
      <c r="J1641" s="167"/>
      <c r="M1641" s="166"/>
      <c r="N1641" s="161"/>
      <c r="O1641" s="160"/>
      <c r="P1641" s="160"/>
      <c r="Q1641" s="159"/>
      <c r="R1641" s="914"/>
      <c r="S1641" s="915"/>
      <c r="T1641" s="915"/>
      <c r="U1641" s="915"/>
      <c r="V1641" s="915"/>
      <c r="W1641" s="915"/>
      <c r="X1641" s="915"/>
      <c r="Y1641" s="915"/>
      <c r="Z1641" s="915"/>
      <c r="AA1641" s="915"/>
      <c r="AB1641" s="915"/>
      <c r="AC1641" s="915"/>
      <c r="AD1641" s="915"/>
      <c r="AE1641" s="915"/>
      <c r="AF1641" s="915"/>
      <c r="AG1641" s="915"/>
      <c r="AH1641" s="915"/>
      <c r="AI1641" s="915"/>
      <c r="AJ1641" s="915"/>
      <c r="AK1641" s="915"/>
      <c r="AL1641" s="915"/>
      <c r="AM1641" s="915"/>
      <c r="AN1641" s="915"/>
      <c r="AO1641" s="916"/>
    </row>
    <row r="1642" spans="2:41" ht="3.6" customHeight="1" outlineLevel="1" x14ac:dyDescent="0.45">
      <c r="B1642" s="167"/>
      <c r="J1642" s="173"/>
      <c r="K1642" s="172"/>
      <c r="L1642" s="172"/>
      <c r="M1642" s="171"/>
      <c r="N1642" s="173"/>
      <c r="O1642" s="172"/>
      <c r="P1642" s="172"/>
      <c r="Q1642" s="171"/>
      <c r="R1642" s="173"/>
      <c r="S1642" s="172"/>
      <c r="T1642" s="172"/>
      <c r="U1642" s="172"/>
      <c r="V1642" s="172"/>
      <c r="W1642" s="172"/>
      <c r="X1642" s="172"/>
      <c r="Y1642" s="172"/>
      <c r="Z1642" s="172"/>
      <c r="AA1642" s="171"/>
      <c r="AB1642" s="173"/>
      <c r="AC1642" s="172"/>
      <c r="AD1642" s="172"/>
      <c r="AE1642" s="171"/>
      <c r="AF1642" s="172"/>
      <c r="AG1642" s="172"/>
      <c r="AH1642" s="172"/>
      <c r="AI1642" s="172"/>
      <c r="AJ1642" s="172"/>
      <c r="AK1642" s="172"/>
      <c r="AL1642" s="172"/>
      <c r="AM1642" s="172"/>
      <c r="AN1642" s="172"/>
      <c r="AO1642" s="171"/>
    </row>
    <row r="1643" spans="2:41" ht="13.35" customHeight="1" outlineLevel="1" x14ac:dyDescent="0.45">
      <c r="B1643" s="167"/>
      <c r="J1643" s="167"/>
      <c r="M1643" s="166"/>
      <c r="N1643" s="167" t="s">
        <v>717</v>
      </c>
      <c r="Q1643" s="166"/>
      <c r="R1643" s="167"/>
      <c r="S1643" s="917" t="str">
        <f>IF(OR(許可申請_2!I193&lt;&gt;"",変更_3!AL214&lt;&gt;""),コードマスタ!C4,"")</f>
        <v/>
      </c>
      <c r="T1643" s="943"/>
      <c r="U1643" s="943"/>
      <c r="V1643" s="943"/>
      <c r="W1643" s="943"/>
      <c r="X1643" s="943"/>
      <c r="Y1643" s="943"/>
      <c r="Z1643" s="943"/>
      <c r="AA1643" s="918"/>
      <c r="AB1643" s="167" t="s">
        <v>615</v>
      </c>
      <c r="AE1643" s="166"/>
      <c r="AF1643" s="167"/>
      <c r="AG1643" s="917" t="str">
        <f>IF(OR(許可申請_2!I202="☑",変更_3!AL222="☑"),コードマスタ!D3,IF(OR(許可申請_2!N202="☑",許可申請_2!T202="☑",変更_3!AQ222="☑",変更_3!AW222="☑"),コードマスタ!D4,""))</f>
        <v/>
      </c>
      <c r="AH1643" s="943"/>
      <c r="AI1643" s="943"/>
      <c r="AJ1643" s="943"/>
      <c r="AK1643" s="943"/>
      <c r="AL1643" s="943"/>
      <c r="AM1643" s="943"/>
      <c r="AN1643" s="943"/>
      <c r="AO1643" s="918"/>
    </row>
    <row r="1644" spans="2:41" ht="3.6" customHeight="1" outlineLevel="1" x14ac:dyDescent="0.45">
      <c r="B1644" s="167"/>
      <c r="J1644" s="167"/>
      <c r="M1644" s="166"/>
      <c r="N1644" s="161"/>
      <c r="O1644" s="160"/>
      <c r="P1644" s="160"/>
      <c r="Q1644" s="159"/>
      <c r="R1644" s="161"/>
      <c r="S1644" s="160"/>
      <c r="T1644" s="160"/>
      <c r="U1644" s="160"/>
      <c r="V1644" s="160"/>
      <c r="W1644" s="160"/>
      <c r="X1644" s="160"/>
      <c r="Y1644" s="160"/>
      <c r="Z1644" s="160"/>
      <c r="AA1644" s="159"/>
      <c r="AB1644" s="161"/>
      <c r="AC1644" s="160"/>
      <c r="AD1644" s="160"/>
      <c r="AE1644" s="159"/>
      <c r="AF1644" s="160"/>
      <c r="AG1644" s="160"/>
      <c r="AH1644" s="160"/>
      <c r="AI1644" s="160"/>
      <c r="AJ1644" s="160"/>
      <c r="AK1644" s="160"/>
      <c r="AL1644" s="160"/>
      <c r="AM1644" s="160"/>
      <c r="AN1644" s="160"/>
      <c r="AO1644" s="159"/>
    </row>
    <row r="1645" spans="2:41" ht="3.6" customHeight="1" outlineLevel="1" x14ac:dyDescent="0.45">
      <c r="B1645" s="167"/>
      <c r="J1645" s="167"/>
      <c r="M1645" s="166"/>
      <c r="N1645" s="173"/>
      <c r="O1645" s="172"/>
      <c r="P1645" s="172"/>
      <c r="Q1645" s="171"/>
      <c r="R1645" s="173"/>
      <c r="S1645" s="172"/>
      <c r="T1645" s="172"/>
      <c r="U1645" s="172"/>
      <c r="V1645" s="172"/>
      <c r="W1645" s="172"/>
      <c r="X1645" s="172"/>
      <c r="Y1645" s="172"/>
      <c r="Z1645" s="172"/>
      <c r="AA1645" s="171"/>
      <c r="AB1645" s="173"/>
      <c r="AC1645" s="172"/>
      <c r="AD1645" s="172"/>
      <c r="AE1645" s="171"/>
      <c r="AF1645" s="173"/>
      <c r="AG1645" s="172"/>
      <c r="AH1645" s="172"/>
      <c r="AI1645" s="172"/>
      <c r="AJ1645" s="172"/>
      <c r="AK1645" s="172"/>
      <c r="AL1645" s="172"/>
      <c r="AM1645" s="172"/>
      <c r="AN1645" s="172"/>
      <c r="AO1645" s="171"/>
    </row>
    <row r="1646" spans="2:41" ht="13.35" customHeight="1" outlineLevel="1" x14ac:dyDescent="0.45">
      <c r="B1646" s="167"/>
      <c r="J1646" s="167"/>
      <c r="M1646" s="166"/>
      <c r="N1646" s="167" t="s">
        <v>716</v>
      </c>
      <c r="Q1646" s="166"/>
      <c r="R1646" s="167"/>
      <c r="S1646" s="919"/>
      <c r="T1646" s="921"/>
      <c r="V1646" s="190"/>
      <c r="W1646" s="115" t="s">
        <v>76</v>
      </c>
      <c r="X1646" s="190"/>
      <c r="Y1646" s="115" t="s">
        <v>77</v>
      </c>
      <c r="Z1646" s="190"/>
      <c r="AA1646" s="166" t="s">
        <v>78</v>
      </c>
      <c r="AB1646" s="167" t="s">
        <v>715</v>
      </c>
      <c r="AE1646" s="166"/>
      <c r="AF1646" s="167"/>
      <c r="AG1646" s="919"/>
      <c r="AH1646" s="921"/>
      <c r="AJ1646" s="190"/>
      <c r="AK1646" s="115" t="s">
        <v>76</v>
      </c>
      <c r="AL1646" s="190"/>
      <c r="AM1646" s="115" t="s">
        <v>77</v>
      </c>
      <c r="AN1646" s="190"/>
      <c r="AO1646" s="166" t="s">
        <v>78</v>
      </c>
    </row>
    <row r="1647" spans="2:41" ht="3.6" customHeight="1" outlineLevel="1" x14ac:dyDescent="0.45">
      <c r="B1647" s="167"/>
      <c r="J1647" s="167"/>
      <c r="M1647" s="166"/>
      <c r="N1647" s="161"/>
      <c r="O1647" s="160"/>
      <c r="P1647" s="160"/>
      <c r="Q1647" s="159"/>
      <c r="R1647" s="161"/>
      <c r="S1647" s="160"/>
      <c r="T1647" s="160"/>
      <c r="U1647" s="160"/>
      <c r="V1647" s="160"/>
      <c r="W1647" s="160"/>
      <c r="X1647" s="160"/>
      <c r="Y1647" s="160"/>
      <c r="Z1647" s="160"/>
      <c r="AA1647" s="159"/>
      <c r="AB1647" s="161"/>
      <c r="AC1647" s="160"/>
      <c r="AD1647" s="160"/>
      <c r="AE1647" s="159"/>
      <c r="AF1647" s="161"/>
      <c r="AG1647" s="160"/>
      <c r="AH1647" s="160"/>
      <c r="AI1647" s="160"/>
      <c r="AJ1647" s="160"/>
      <c r="AK1647" s="160"/>
      <c r="AL1647" s="160"/>
      <c r="AM1647" s="160"/>
      <c r="AN1647" s="160"/>
      <c r="AO1647" s="159"/>
    </row>
    <row r="1648" spans="2:41" ht="3.6" customHeight="1" outlineLevel="1" x14ac:dyDescent="0.45">
      <c r="B1648" s="167"/>
      <c r="J1648" s="167"/>
      <c r="M1648" s="166"/>
      <c r="N1648" s="173"/>
      <c r="O1648" s="172"/>
      <c r="P1648" s="172"/>
      <c r="Q1648" s="171"/>
      <c r="R1648" s="922" t="str">
        <f>許可申請_2!I193&amp;変更_3!AL214</f>
        <v/>
      </c>
      <c r="S1648" s="923"/>
      <c r="T1648" s="923"/>
      <c r="U1648" s="923"/>
      <c r="V1648" s="923"/>
      <c r="W1648" s="923"/>
      <c r="X1648" s="923"/>
      <c r="Y1648" s="923"/>
      <c r="Z1648" s="923"/>
      <c r="AA1648" s="923"/>
      <c r="AB1648" s="923"/>
      <c r="AC1648" s="923"/>
      <c r="AD1648" s="923"/>
      <c r="AE1648" s="923"/>
      <c r="AF1648" s="923"/>
      <c r="AG1648" s="923"/>
      <c r="AH1648" s="923"/>
      <c r="AI1648" s="923"/>
      <c r="AJ1648" s="924"/>
      <c r="AK1648" s="172"/>
      <c r="AL1648" s="172"/>
      <c r="AM1648" s="172"/>
      <c r="AN1648" s="172"/>
      <c r="AO1648" s="171"/>
    </row>
    <row r="1649" spans="2:41" ht="13.35" customHeight="1" outlineLevel="1" x14ac:dyDescent="0.45">
      <c r="B1649" s="167"/>
      <c r="J1649" s="167"/>
      <c r="M1649" s="166"/>
      <c r="N1649" s="167" t="s">
        <v>50</v>
      </c>
      <c r="Q1649" s="166"/>
      <c r="R1649" s="911"/>
      <c r="S1649" s="912"/>
      <c r="T1649" s="912"/>
      <c r="U1649" s="912"/>
      <c r="V1649" s="912"/>
      <c r="W1649" s="912"/>
      <c r="X1649" s="912"/>
      <c r="Y1649" s="912"/>
      <c r="Z1649" s="912"/>
      <c r="AA1649" s="912"/>
      <c r="AB1649" s="912"/>
      <c r="AC1649" s="912"/>
      <c r="AD1649" s="912"/>
      <c r="AE1649" s="912"/>
      <c r="AF1649" s="912"/>
      <c r="AG1649" s="912"/>
      <c r="AH1649" s="912"/>
      <c r="AI1649" s="912"/>
      <c r="AJ1649" s="913"/>
      <c r="AL1649" s="189" t="s">
        <v>651</v>
      </c>
      <c r="AM1649" s="115" t="s">
        <v>714</v>
      </c>
      <c r="AO1649" s="166"/>
    </row>
    <row r="1650" spans="2:41" ht="3.6" customHeight="1" outlineLevel="1" x14ac:dyDescent="0.45">
      <c r="B1650" s="167"/>
      <c r="J1650" s="167"/>
      <c r="M1650" s="166"/>
      <c r="N1650" s="161"/>
      <c r="O1650" s="160"/>
      <c r="P1650" s="160"/>
      <c r="Q1650" s="159"/>
      <c r="R1650" s="914"/>
      <c r="S1650" s="915"/>
      <c r="T1650" s="915"/>
      <c r="U1650" s="915"/>
      <c r="V1650" s="915"/>
      <c r="W1650" s="915"/>
      <c r="X1650" s="915"/>
      <c r="Y1650" s="915"/>
      <c r="Z1650" s="915"/>
      <c r="AA1650" s="915"/>
      <c r="AB1650" s="915"/>
      <c r="AC1650" s="915"/>
      <c r="AD1650" s="915"/>
      <c r="AE1650" s="915"/>
      <c r="AF1650" s="915"/>
      <c r="AG1650" s="915"/>
      <c r="AH1650" s="915"/>
      <c r="AI1650" s="915"/>
      <c r="AJ1650" s="916"/>
      <c r="AK1650" s="160"/>
      <c r="AL1650" s="160"/>
      <c r="AM1650" s="160"/>
      <c r="AN1650" s="160"/>
      <c r="AO1650" s="159"/>
    </row>
    <row r="1651" spans="2:41" ht="3.6" customHeight="1" outlineLevel="1" x14ac:dyDescent="0.45">
      <c r="B1651" s="167"/>
      <c r="J1651" s="167"/>
      <c r="M1651" s="166"/>
      <c r="N1651" s="173"/>
      <c r="O1651" s="172"/>
      <c r="P1651" s="172"/>
      <c r="Q1651" s="171"/>
      <c r="R1651" s="922" t="str">
        <f>ASC(PHONETIC(許可申請_2!I192))&amp;ASC(PHONETIC(変更_3!AL213))</f>
        <v/>
      </c>
      <c r="S1651" s="923"/>
      <c r="T1651" s="923"/>
      <c r="U1651" s="923"/>
      <c r="V1651" s="923"/>
      <c r="W1651" s="923"/>
      <c r="X1651" s="923"/>
      <c r="Y1651" s="923"/>
      <c r="Z1651" s="923"/>
      <c r="AA1651" s="923"/>
      <c r="AB1651" s="923"/>
      <c r="AC1651" s="923"/>
      <c r="AD1651" s="923"/>
      <c r="AE1651" s="923"/>
      <c r="AF1651" s="923"/>
      <c r="AG1651" s="923"/>
      <c r="AH1651" s="923"/>
      <c r="AI1651" s="923"/>
      <c r="AJ1651" s="923"/>
      <c r="AK1651" s="923"/>
      <c r="AL1651" s="923"/>
      <c r="AM1651" s="923"/>
      <c r="AN1651" s="923"/>
      <c r="AO1651" s="924"/>
    </row>
    <row r="1652" spans="2:41" ht="13.35" customHeight="1" outlineLevel="1" x14ac:dyDescent="0.45">
      <c r="B1652" s="167"/>
      <c r="J1652" s="167"/>
      <c r="M1652" s="166"/>
      <c r="N1652" s="167" t="s">
        <v>713</v>
      </c>
      <c r="Q1652" s="166"/>
      <c r="R1652" s="911"/>
      <c r="S1652" s="912"/>
      <c r="T1652" s="912"/>
      <c r="U1652" s="912"/>
      <c r="V1652" s="912"/>
      <c r="W1652" s="912"/>
      <c r="X1652" s="912"/>
      <c r="Y1652" s="912"/>
      <c r="Z1652" s="912"/>
      <c r="AA1652" s="912"/>
      <c r="AB1652" s="912"/>
      <c r="AC1652" s="912"/>
      <c r="AD1652" s="912"/>
      <c r="AE1652" s="912"/>
      <c r="AF1652" s="912"/>
      <c r="AG1652" s="912"/>
      <c r="AH1652" s="912"/>
      <c r="AI1652" s="912"/>
      <c r="AJ1652" s="912"/>
      <c r="AK1652" s="912"/>
      <c r="AL1652" s="912"/>
      <c r="AM1652" s="912"/>
      <c r="AN1652" s="912"/>
      <c r="AO1652" s="913"/>
    </row>
    <row r="1653" spans="2:41" ht="3.6" customHeight="1" outlineLevel="1" x14ac:dyDescent="0.45">
      <c r="B1653" s="167"/>
      <c r="J1653" s="167"/>
      <c r="M1653" s="166"/>
      <c r="N1653" s="167"/>
      <c r="Q1653" s="166"/>
      <c r="R1653" s="914"/>
      <c r="S1653" s="915"/>
      <c r="T1653" s="915"/>
      <c r="U1653" s="915"/>
      <c r="V1653" s="915"/>
      <c r="W1653" s="915"/>
      <c r="X1653" s="915"/>
      <c r="Y1653" s="915"/>
      <c r="Z1653" s="915"/>
      <c r="AA1653" s="915"/>
      <c r="AB1653" s="915"/>
      <c r="AC1653" s="915"/>
      <c r="AD1653" s="915"/>
      <c r="AE1653" s="915"/>
      <c r="AF1653" s="915"/>
      <c r="AG1653" s="915"/>
      <c r="AH1653" s="915"/>
      <c r="AI1653" s="915"/>
      <c r="AJ1653" s="915"/>
      <c r="AK1653" s="915"/>
      <c r="AL1653" s="915"/>
      <c r="AM1653" s="915"/>
      <c r="AN1653" s="915"/>
      <c r="AO1653" s="916"/>
    </row>
    <row r="1654" spans="2:41" ht="3.6" customHeight="1" outlineLevel="1" x14ac:dyDescent="0.45">
      <c r="B1654" s="167"/>
      <c r="J1654" s="167"/>
      <c r="N1654" s="173"/>
      <c r="O1654" s="172"/>
      <c r="P1654" s="172"/>
      <c r="Q1654" s="171"/>
      <c r="U1654" s="934" t="str">
        <f>ASC(許可申請_2!L194)&amp;ASC(変更_3!AO215)</f>
        <v/>
      </c>
      <c r="V1654" s="935"/>
      <c r="W1654" s="935"/>
      <c r="X1654" s="962"/>
      <c r="Y1654" s="172"/>
      <c r="Z1654" s="965" t="str">
        <f>ASC(許可申請_2!O194)&amp;ASC(変更_3!AR215)</f>
        <v/>
      </c>
      <c r="AA1654" s="935"/>
      <c r="AB1654" s="935"/>
      <c r="AC1654" s="936"/>
      <c r="AG1654" s="922" t="str">
        <f>許可申請_2!L195&amp;変更_3!AO216</f>
        <v/>
      </c>
      <c r="AH1654" s="923"/>
      <c r="AI1654" s="923"/>
      <c r="AJ1654" s="923"/>
      <c r="AK1654" s="923"/>
      <c r="AL1654" s="923"/>
      <c r="AM1654" s="923"/>
      <c r="AN1654" s="923"/>
      <c r="AO1654" s="924"/>
    </row>
    <row r="1655" spans="2:41" ht="13.35" customHeight="1" outlineLevel="1" x14ac:dyDescent="0.45">
      <c r="B1655" s="167"/>
      <c r="J1655" s="167"/>
      <c r="N1655" s="167"/>
      <c r="Q1655" s="166"/>
      <c r="R1655" s="115" t="s">
        <v>612</v>
      </c>
      <c r="U1655" s="937"/>
      <c r="V1655" s="938"/>
      <c r="W1655" s="938"/>
      <c r="X1655" s="963"/>
      <c r="Y1655" s="179" t="s">
        <v>611</v>
      </c>
      <c r="Z1655" s="966"/>
      <c r="AA1655" s="938"/>
      <c r="AB1655" s="938"/>
      <c r="AC1655" s="939"/>
      <c r="AD1655" s="115" t="s">
        <v>610</v>
      </c>
      <c r="AG1655" s="911"/>
      <c r="AH1655" s="912"/>
      <c r="AI1655" s="912"/>
      <c r="AJ1655" s="912"/>
      <c r="AK1655" s="912"/>
      <c r="AL1655" s="912"/>
      <c r="AM1655" s="912"/>
      <c r="AN1655" s="912"/>
      <c r="AO1655" s="913"/>
    </row>
    <row r="1656" spans="2:41" ht="3.6" customHeight="1" outlineLevel="1" x14ac:dyDescent="0.45">
      <c r="B1656" s="167"/>
      <c r="J1656" s="167"/>
      <c r="N1656" s="167"/>
      <c r="Q1656" s="166"/>
      <c r="R1656" s="160"/>
      <c r="S1656" s="160"/>
      <c r="T1656" s="160"/>
      <c r="U1656" s="940"/>
      <c r="V1656" s="941"/>
      <c r="W1656" s="941"/>
      <c r="X1656" s="964"/>
      <c r="Y1656" s="160"/>
      <c r="Z1656" s="967"/>
      <c r="AA1656" s="941"/>
      <c r="AB1656" s="941"/>
      <c r="AC1656" s="942"/>
      <c r="AD1656" s="160"/>
      <c r="AE1656" s="160"/>
      <c r="AF1656" s="160"/>
      <c r="AG1656" s="914"/>
      <c r="AH1656" s="915"/>
      <c r="AI1656" s="915"/>
      <c r="AJ1656" s="915"/>
      <c r="AK1656" s="915"/>
      <c r="AL1656" s="915"/>
      <c r="AM1656" s="915"/>
      <c r="AN1656" s="915"/>
      <c r="AO1656" s="916"/>
    </row>
    <row r="1657" spans="2:41" ht="3.6" customHeight="1" outlineLevel="1" x14ac:dyDescent="0.45">
      <c r="B1657" s="167"/>
      <c r="J1657" s="167"/>
      <c r="N1657" s="167"/>
      <c r="Q1657" s="166"/>
      <c r="R1657" s="172"/>
      <c r="S1657" s="172"/>
      <c r="T1657" s="171"/>
      <c r="U1657" s="922" t="str">
        <f>許可申請_2!T195&amp;変更_3!AW216</f>
        <v/>
      </c>
      <c r="V1657" s="923"/>
      <c r="W1657" s="923"/>
      <c r="X1657" s="923"/>
      <c r="Y1657" s="923"/>
      <c r="Z1657" s="923"/>
      <c r="AA1657" s="923"/>
      <c r="AB1657" s="923"/>
      <c r="AC1657" s="924"/>
      <c r="AD1657" s="173"/>
      <c r="AE1657" s="172"/>
      <c r="AF1657" s="171"/>
      <c r="AG1657" s="922" t="str">
        <f>許可申請_2!L196&amp;変更_3!AO217</f>
        <v/>
      </c>
      <c r="AH1657" s="923"/>
      <c r="AI1657" s="923"/>
      <c r="AJ1657" s="923"/>
      <c r="AK1657" s="923"/>
      <c r="AL1657" s="923"/>
      <c r="AM1657" s="923"/>
      <c r="AN1657" s="923"/>
      <c r="AO1657" s="924"/>
    </row>
    <row r="1658" spans="2:41" ht="13.35" customHeight="1" outlineLevel="1" x14ac:dyDescent="0.45">
      <c r="B1658" s="167"/>
      <c r="J1658" s="167"/>
      <c r="N1658" s="167" t="s">
        <v>48</v>
      </c>
      <c r="Q1658" s="166"/>
      <c r="R1658" s="115" t="s">
        <v>609</v>
      </c>
      <c r="T1658" s="166"/>
      <c r="U1658" s="911"/>
      <c r="V1658" s="912"/>
      <c r="W1658" s="912"/>
      <c r="X1658" s="912"/>
      <c r="Y1658" s="912"/>
      <c r="Z1658" s="912"/>
      <c r="AA1658" s="912"/>
      <c r="AB1658" s="912"/>
      <c r="AC1658" s="913"/>
      <c r="AD1658" s="167" t="s">
        <v>8536</v>
      </c>
      <c r="AF1658" s="166"/>
      <c r="AG1658" s="911"/>
      <c r="AH1658" s="912"/>
      <c r="AI1658" s="912"/>
      <c r="AJ1658" s="912"/>
      <c r="AK1658" s="912"/>
      <c r="AL1658" s="912"/>
      <c r="AM1658" s="912"/>
      <c r="AN1658" s="912"/>
      <c r="AO1658" s="913"/>
    </row>
    <row r="1659" spans="2:41" ht="3.6" customHeight="1" outlineLevel="1" x14ac:dyDescent="0.45">
      <c r="B1659" s="167"/>
      <c r="J1659" s="167"/>
      <c r="N1659" s="167"/>
      <c r="Q1659" s="166"/>
      <c r="R1659" s="160"/>
      <c r="S1659" s="160"/>
      <c r="T1659" s="159"/>
      <c r="U1659" s="914"/>
      <c r="V1659" s="915"/>
      <c r="W1659" s="915"/>
      <c r="X1659" s="915"/>
      <c r="Y1659" s="915"/>
      <c r="Z1659" s="915"/>
      <c r="AA1659" s="915"/>
      <c r="AB1659" s="915"/>
      <c r="AC1659" s="916"/>
      <c r="AD1659" s="161"/>
      <c r="AE1659" s="160"/>
      <c r="AF1659" s="159"/>
      <c r="AG1659" s="914"/>
      <c r="AH1659" s="915"/>
      <c r="AI1659" s="915"/>
      <c r="AJ1659" s="915"/>
      <c r="AK1659" s="915"/>
      <c r="AL1659" s="915"/>
      <c r="AM1659" s="915"/>
      <c r="AN1659" s="915"/>
      <c r="AO1659" s="916"/>
    </row>
    <row r="1660" spans="2:41" ht="3.6" customHeight="1" outlineLevel="1" x14ac:dyDescent="0.45">
      <c r="B1660" s="167"/>
      <c r="J1660" s="167"/>
      <c r="N1660" s="167"/>
      <c r="Q1660" s="166"/>
      <c r="R1660" s="172"/>
      <c r="S1660" s="172"/>
      <c r="T1660" s="171"/>
      <c r="U1660" s="922" t="str">
        <f>許可申請_2!T196&amp;変更_3!AW217</f>
        <v/>
      </c>
      <c r="V1660" s="923"/>
      <c r="W1660" s="923"/>
      <c r="X1660" s="923"/>
      <c r="Y1660" s="923"/>
      <c r="Z1660" s="923"/>
      <c r="AA1660" s="923"/>
      <c r="AB1660" s="923"/>
      <c r="AC1660" s="924"/>
      <c r="AD1660" s="173"/>
      <c r="AE1660" s="172"/>
      <c r="AF1660" s="171"/>
      <c r="AG1660" s="922" t="str">
        <f>許可申請_2!L197&amp;変更_3!AO218</f>
        <v/>
      </c>
      <c r="AH1660" s="923"/>
      <c r="AI1660" s="923"/>
      <c r="AJ1660" s="923"/>
      <c r="AK1660" s="923"/>
      <c r="AL1660" s="923"/>
      <c r="AM1660" s="923"/>
      <c r="AN1660" s="923"/>
      <c r="AO1660" s="924"/>
    </row>
    <row r="1661" spans="2:41" ht="13.35" customHeight="1" outlineLevel="1" x14ac:dyDescent="0.45">
      <c r="B1661" s="167"/>
      <c r="J1661" s="167"/>
      <c r="N1661" s="167"/>
      <c r="Q1661" s="166"/>
      <c r="R1661" s="115" t="s">
        <v>608</v>
      </c>
      <c r="T1661" s="166"/>
      <c r="U1661" s="911"/>
      <c r="V1661" s="912"/>
      <c r="W1661" s="912"/>
      <c r="X1661" s="912"/>
      <c r="Y1661" s="912"/>
      <c r="Z1661" s="912"/>
      <c r="AA1661" s="912"/>
      <c r="AB1661" s="912"/>
      <c r="AC1661" s="913"/>
      <c r="AD1661" s="167" t="s">
        <v>607</v>
      </c>
      <c r="AF1661" s="166"/>
      <c r="AG1661" s="911"/>
      <c r="AH1661" s="912"/>
      <c r="AI1661" s="912"/>
      <c r="AJ1661" s="912"/>
      <c r="AK1661" s="912"/>
      <c r="AL1661" s="912"/>
      <c r="AM1661" s="912"/>
      <c r="AN1661" s="912"/>
      <c r="AO1661" s="913"/>
    </row>
    <row r="1662" spans="2:41" ht="3.6" customHeight="1" outlineLevel="1" x14ac:dyDescent="0.45">
      <c r="B1662" s="167"/>
      <c r="J1662" s="167"/>
      <c r="N1662" s="161"/>
      <c r="O1662" s="160"/>
      <c r="P1662" s="160"/>
      <c r="Q1662" s="159"/>
      <c r="R1662" s="160"/>
      <c r="S1662" s="160"/>
      <c r="T1662" s="159"/>
      <c r="U1662" s="914"/>
      <c r="V1662" s="915"/>
      <c r="W1662" s="915"/>
      <c r="X1662" s="915"/>
      <c r="Y1662" s="915"/>
      <c r="Z1662" s="915"/>
      <c r="AA1662" s="915"/>
      <c r="AB1662" s="915"/>
      <c r="AC1662" s="916"/>
      <c r="AD1662" s="161"/>
      <c r="AE1662" s="160"/>
      <c r="AF1662" s="159"/>
      <c r="AG1662" s="914"/>
      <c r="AH1662" s="915"/>
      <c r="AI1662" s="915"/>
      <c r="AJ1662" s="915"/>
      <c r="AK1662" s="915"/>
      <c r="AL1662" s="915"/>
      <c r="AM1662" s="915"/>
      <c r="AN1662" s="915"/>
      <c r="AO1662" s="916"/>
    </row>
    <row r="1663" spans="2:41" ht="3.6" customHeight="1" outlineLevel="1" x14ac:dyDescent="0.45">
      <c r="B1663" s="167"/>
      <c r="J1663" s="167"/>
      <c r="M1663" s="166"/>
      <c r="N1663" s="167"/>
      <c r="Q1663" s="166"/>
      <c r="R1663" s="173"/>
      <c r="S1663" s="172"/>
      <c r="T1663" s="172"/>
      <c r="U1663" s="172"/>
      <c r="V1663" s="172"/>
      <c r="W1663" s="172"/>
      <c r="X1663" s="172"/>
      <c r="Y1663" s="172"/>
      <c r="Z1663" s="172"/>
      <c r="AA1663" s="172"/>
      <c r="AB1663" s="172"/>
      <c r="AC1663" s="172"/>
      <c r="AD1663" s="172"/>
      <c r="AE1663" s="172"/>
      <c r="AF1663" s="172"/>
      <c r="AG1663" s="172"/>
      <c r="AH1663" s="172"/>
      <c r="AI1663" s="172"/>
      <c r="AJ1663" s="172"/>
      <c r="AK1663" s="172"/>
      <c r="AL1663" s="172"/>
      <c r="AM1663" s="172"/>
      <c r="AN1663" s="172"/>
      <c r="AO1663" s="171"/>
    </row>
    <row r="1664" spans="2:41" ht="13.35" customHeight="1" outlineLevel="1" x14ac:dyDescent="0.45">
      <c r="B1664" s="167"/>
      <c r="J1664" s="167"/>
      <c r="M1664" s="166"/>
      <c r="N1664" s="167" t="s">
        <v>712</v>
      </c>
      <c r="Q1664" s="166"/>
      <c r="R1664" s="167"/>
      <c r="S1664" s="919"/>
      <c r="T1664" s="921"/>
      <c r="V1664" s="190"/>
      <c r="W1664" s="115" t="s">
        <v>76</v>
      </c>
      <c r="X1664" s="190"/>
      <c r="Y1664" s="115" t="s">
        <v>77</v>
      </c>
      <c r="Z1664" s="190"/>
      <c r="AA1664" s="115" t="s">
        <v>78</v>
      </c>
      <c r="AO1664" s="166"/>
    </row>
    <row r="1665" spans="2:41" ht="3.6" customHeight="1" outlineLevel="1" x14ac:dyDescent="0.45">
      <c r="B1665" s="167"/>
      <c r="J1665" s="167"/>
      <c r="M1665" s="166"/>
      <c r="N1665" s="167"/>
      <c r="Q1665" s="166"/>
      <c r="R1665" s="167"/>
      <c r="AO1665" s="166"/>
    </row>
    <row r="1666" spans="2:41" ht="3.6" customHeight="1" outlineLevel="1" x14ac:dyDescent="0.45">
      <c r="B1666" s="167"/>
      <c r="J1666" s="167"/>
      <c r="M1666" s="166"/>
      <c r="N1666" s="173"/>
      <c r="O1666" s="172"/>
      <c r="P1666" s="172"/>
      <c r="Q1666" s="172"/>
      <c r="R1666" s="984" t="str">
        <f>ASC(許可申請_2!I198)&amp;ASC(変更_3!AL219)</f>
        <v/>
      </c>
      <c r="S1666" s="984" t="str">
        <f>ASC(許可申請_2!J198)&amp;ASC(変更_3!AM219)</f>
        <v/>
      </c>
      <c r="T1666" s="172"/>
      <c r="U1666" s="984" t="str">
        <f>ASC(許可申請_2!L198)&amp;ASC(変更_3!AO219)</f>
        <v/>
      </c>
      <c r="V1666" s="173"/>
      <c r="W1666" s="172"/>
      <c r="X1666" s="172"/>
      <c r="Y1666" s="172"/>
      <c r="Z1666" s="172"/>
      <c r="AA1666" s="171"/>
      <c r="AB1666" s="173"/>
      <c r="AC1666" s="172"/>
      <c r="AD1666" s="172"/>
      <c r="AE1666" s="172"/>
      <c r="AF1666" s="172"/>
      <c r="AG1666" s="171"/>
      <c r="AH1666" s="977"/>
      <c r="AI1666" s="980"/>
      <c r="AJ1666" s="172"/>
      <c r="AK1666" s="944"/>
      <c r="AL1666" s="173"/>
      <c r="AM1666" s="172"/>
      <c r="AN1666" s="172"/>
      <c r="AO1666" s="171"/>
    </row>
    <row r="1667" spans="2:41" ht="13.35" customHeight="1" outlineLevel="1" x14ac:dyDescent="0.45">
      <c r="B1667" s="167"/>
      <c r="J1667" s="167"/>
      <c r="M1667" s="166"/>
      <c r="N1667" s="167" t="s">
        <v>711</v>
      </c>
      <c r="R1667" s="985"/>
      <c r="S1667" s="985"/>
      <c r="T1667" s="115" t="s">
        <v>65</v>
      </c>
      <c r="U1667" s="985"/>
      <c r="V1667" s="167" t="s">
        <v>64</v>
      </c>
      <c r="AA1667" s="166"/>
      <c r="AB1667" s="167" t="s">
        <v>710</v>
      </c>
      <c r="AH1667" s="978"/>
      <c r="AI1667" s="981"/>
      <c r="AJ1667" s="115" t="s">
        <v>65</v>
      </c>
      <c r="AK1667" s="945"/>
      <c r="AL1667" s="167" t="s">
        <v>64</v>
      </c>
      <c r="AO1667" s="166"/>
    </row>
    <row r="1668" spans="2:41" ht="3.6" customHeight="1" outlineLevel="1" x14ac:dyDescent="0.45">
      <c r="B1668" s="167"/>
      <c r="J1668" s="167"/>
      <c r="M1668" s="166"/>
      <c r="N1668" s="167"/>
      <c r="R1668" s="986"/>
      <c r="S1668" s="986"/>
      <c r="T1668" s="160"/>
      <c r="U1668" s="986"/>
      <c r="V1668" s="161"/>
      <c r="W1668" s="160"/>
      <c r="X1668" s="160"/>
      <c r="Y1668" s="160"/>
      <c r="Z1668" s="160"/>
      <c r="AA1668" s="159"/>
      <c r="AB1668" s="161"/>
      <c r="AC1668" s="160"/>
      <c r="AD1668" s="160"/>
      <c r="AE1668" s="160"/>
      <c r="AF1668" s="160"/>
      <c r="AH1668" s="979"/>
      <c r="AI1668" s="982"/>
      <c r="AJ1668" s="160"/>
      <c r="AK1668" s="946"/>
      <c r="AL1668" s="161"/>
      <c r="AM1668" s="160"/>
      <c r="AN1668" s="160"/>
      <c r="AO1668" s="159"/>
    </row>
    <row r="1669" spans="2:41" ht="3.6" customHeight="1" outlineLevel="1" x14ac:dyDescent="0.45">
      <c r="B1669" s="167"/>
      <c r="J1669" s="167"/>
      <c r="M1669" s="166"/>
      <c r="N1669" s="173"/>
      <c r="O1669" s="172"/>
      <c r="P1669" s="172"/>
      <c r="Q1669" s="171"/>
      <c r="R1669" s="977"/>
      <c r="S1669" s="980"/>
      <c r="T1669" s="172"/>
      <c r="U1669" s="944"/>
      <c r="V1669" s="173"/>
      <c r="W1669" s="172"/>
      <c r="X1669" s="172"/>
      <c r="Y1669" s="172"/>
      <c r="Z1669" s="169"/>
      <c r="AA1669" s="174"/>
      <c r="AD1669" s="172"/>
      <c r="AE1669" s="172"/>
      <c r="AF1669" s="172"/>
      <c r="AG1669" s="175"/>
      <c r="AH1669" s="175"/>
      <c r="AI1669" s="175"/>
      <c r="AJ1669" s="175"/>
      <c r="AK1669" s="175"/>
      <c r="AL1669" s="172"/>
      <c r="AM1669" s="175"/>
      <c r="AN1669" s="175"/>
      <c r="AO1669" s="171"/>
    </row>
    <row r="1670" spans="2:41" ht="13.35" customHeight="1" outlineLevel="1" x14ac:dyDescent="0.45">
      <c r="B1670" s="167"/>
      <c r="J1670" s="167"/>
      <c r="M1670" s="166"/>
      <c r="N1670" s="167" t="s">
        <v>709</v>
      </c>
      <c r="Q1670" s="166"/>
      <c r="R1670" s="978"/>
      <c r="S1670" s="981"/>
      <c r="T1670" s="115" t="s">
        <v>65</v>
      </c>
      <c r="U1670" s="945"/>
      <c r="V1670" s="167" t="s">
        <v>64</v>
      </c>
      <c r="Z1670" s="169"/>
      <c r="AA1670" s="168"/>
      <c r="AG1670" s="169"/>
      <c r="AH1670" s="169"/>
      <c r="AI1670" s="169"/>
      <c r="AJ1670" s="169"/>
      <c r="AK1670" s="169"/>
      <c r="AM1670" s="169"/>
      <c r="AN1670" s="169"/>
      <c r="AO1670" s="166"/>
    </row>
    <row r="1671" spans="2:41" ht="3.6" customHeight="1" outlineLevel="1" x14ac:dyDescent="0.45">
      <c r="B1671" s="167"/>
      <c r="J1671" s="167"/>
      <c r="M1671" s="166"/>
      <c r="N1671" s="161"/>
      <c r="O1671" s="160"/>
      <c r="P1671" s="160"/>
      <c r="Q1671" s="159"/>
      <c r="R1671" s="979"/>
      <c r="S1671" s="982"/>
      <c r="T1671" s="160"/>
      <c r="U1671" s="946"/>
      <c r="V1671" s="161"/>
      <c r="W1671" s="160"/>
      <c r="X1671" s="160"/>
      <c r="Y1671" s="160"/>
      <c r="Z1671" s="163"/>
      <c r="AA1671" s="162"/>
      <c r="AB1671" s="160"/>
      <c r="AC1671" s="160"/>
      <c r="AD1671" s="160"/>
      <c r="AE1671" s="160"/>
      <c r="AF1671" s="160"/>
      <c r="AG1671" s="163"/>
      <c r="AH1671" s="163"/>
      <c r="AI1671" s="163"/>
      <c r="AJ1671" s="163"/>
      <c r="AK1671" s="163"/>
      <c r="AL1671" s="160"/>
      <c r="AM1671" s="163"/>
      <c r="AN1671" s="163"/>
      <c r="AO1671" s="159"/>
    </row>
    <row r="1672" spans="2:41" ht="3.6" customHeight="1" outlineLevel="1" x14ac:dyDescent="0.45">
      <c r="B1672" s="167"/>
      <c r="J1672" s="167"/>
      <c r="M1672" s="166"/>
      <c r="N1672" s="167"/>
      <c r="Q1672" s="166"/>
      <c r="R1672" s="922" t="str">
        <f>ASC(許可申請_2!K203)&amp;ASC(変更_3!AN223)</f>
        <v/>
      </c>
      <c r="S1672" s="923"/>
      <c r="T1672" s="923"/>
      <c r="U1672" s="924"/>
      <c r="V1672" s="911" t="str">
        <f>ASC(許可申請_2!O203)&amp;ASC(変更_3!AR223)</f>
        <v/>
      </c>
      <c r="W1672" s="913"/>
      <c r="X1672" s="911" t="str">
        <f>ASC(許可申請_2!Q203)&amp;ASC(変更_3!AT223)</f>
        <v/>
      </c>
      <c r="Y1672" s="912"/>
      <c r="Z1672" s="912"/>
      <c r="AA1672" s="913"/>
      <c r="AB1672" s="167"/>
      <c r="AO1672" s="166"/>
    </row>
    <row r="1673" spans="2:41" ht="13.35" customHeight="1" outlineLevel="1" x14ac:dyDescent="0.45">
      <c r="B1673" s="167"/>
      <c r="J1673" s="167" t="s">
        <v>747</v>
      </c>
      <c r="M1673" s="166"/>
      <c r="N1673" s="167" t="s">
        <v>707</v>
      </c>
      <c r="Q1673" s="166"/>
      <c r="R1673" s="911"/>
      <c r="S1673" s="912"/>
      <c r="T1673" s="912"/>
      <c r="U1673" s="913"/>
      <c r="V1673" s="911"/>
      <c r="W1673" s="913"/>
      <c r="X1673" s="911"/>
      <c r="Y1673" s="912"/>
      <c r="Z1673" s="912"/>
      <c r="AA1673" s="913"/>
      <c r="AB1673" s="191" t="s">
        <v>706</v>
      </c>
      <c r="AO1673" s="166"/>
    </row>
    <row r="1674" spans="2:41" ht="3.6" customHeight="1" outlineLevel="1" x14ac:dyDescent="0.45">
      <c r="B1674" s="167"/>
      <c r="J1674" s="167"/>
      <c r="M1674" s="166"/>
      <c r="N1674" s="167"/>
      <c r="Q1674" s="166"/>
      <c r="R1674" s="914"/>
      <c r="S1674" s="915"/>
      <c r="T1674" s="915"/>
      <c r="U1674" s="916"/>
      <c r="V1674" s="914"/>
      <c r="W1674" s="916"/>
      <c r="X1674" s="914"/>
      <c r="Y1674" s="915"/>
      <c r="Z1674" s="915"/>
      <c r="AA1674" s="916"/>
      <c r="AB1674" s="161"/>
      <c r="AC1674" s="160"/>
      <c r="AD1674" s="160"/>
      <c r="AE1674" s="160"/>
      <c r="AF1674" s="160"/>
      <c r="AG1674" s="160"/>
      <c r="AH1674" s="160"/>
      <c r="AI1674" s="160"/>
      <c r="AJ1674" s="160"/>
      <c r="AK1674" s="160"/>
      <c r="AL1674" s="160"/>
      <c r="AM1674" s="160"/>
      <c r="AN1674" s="160"/>
      <c r="AO1674" s="159"/>
    </row>
    <row r="1675" spans="2:41" ht="3.6" customHeight="1" outlineLevel="1" x14ac:dyDescent="0.45">
      <c r="B1675" s="167"/>
      <c r="J1675" s="167"/>
      <c r="M1675" s="166"/>
      <c r="N1675" s="173"/>
      <c r="O1675" s="172"/>
      <c r="P1675" s="172"/>
      <c r="Q1675" s="172"/>
      <c r="R1675" s="173"/>
      <c r="S1675" s="172"/>
      <c r="T1675" s="172"/>
      <c r="U1675" s="172"/>
      <c r="V1675" s="172"/>
      <c r="W1675" s="172"/>
      <c r="X1675" s="172"/>
      <c r="Y1675" s="172"/>
      <c r="Z1675" s="172"/>
      <c r="AA1675" s="171"/>
      <c r="AB1675" s="173"/>
      <c r="AI1675" s="166"/>
      <c r="AJ1675" s="173"/>
      <c r="AK1675" s="172"/>
      <c r="AL1675" s="172"/>
      <c r="AM1675" s="172"/>
      <c r="AN1675" s="172"/>
      <c r="AO1675" s="171"/>
    </row>
    <row r="1676" spans="2:41" ht="13.35" customHeight="1" outlineLevel="1" x14ac:dyDescent="0.45">
      <c r="B1676" s="167"/>
      <c r="J1676" s="167"/>
      <c r="M1676" s="166"/>
      <c r="N1676" s="167" t="s">
        <v>705</v>
      </c>
      <c r="R1676" s="167"/>
      <c r="S1676" s="917" t="str">
        <f>許可申請_2!I205&amp;変更_3!AL225</f>
        <v/>
      </c>
      <c r="T1676" s="918"/>
      <c r="V1676" s="182" t="str">
        <f>ASC(許可申請_2!K205)&amp;ASC(変更_3!AN225)</f>
        <v/>
      </c>
      <c r="W1676" s="115" t="s">
        <v>76</v>
      </c>
      <c r="X1676" s="182" t="str">
        <f>ASC(許可申請_2!M205)&amp;ASC(変更_3!AP225)</f>
        <v/>
      </c>
      <c r="Y1676" s="115" t="s">
        <v>77</v>
      </c>
      <c r="Z1676" s="182" t="str">
        <f>ASC(許可申請_2!O205)&amp;ASC(変更_3!AR225)</f>
        <v/>
      </c>
      <c r="AA1676" s="115" t="s">
        <v>78</v>
      </c>
      <c r="AB1676" s="167" t="s">
        <v>704</v>
      </c>
      <c r="AI1676" s="166"/>
      <c r="AJ1676" s="167"/>
      <c r="AK1676" s="919"/>
      <c r="AL1676" s="920"/>
      <c r="AM1676" s="920"/>
      <c r="AN1676" s="920"/>
      <c r="AO1676" s="921"/>
    </row>
    <row r="1677" spans="2:41" ht="3.6" customHeight="1" outlineLevel="1" x14ac:dyDescent="0.45">
      <c r="B1677" s="167"/>
      <c r="J1677" s="167"/>
      <c r="M1677" s="166"/>
      <c r="N1677" s="167"/>
      <c r="R1677" s="161"/>
      <c r="S1677" s="160"/>
      <c r="T1677" s="160"/>
      <c r="U1677" s="160"/>
      <c r="V1677" s="160"/>
      <c r="W1677" s="160"/>
      <c r="X1677" s="160"/>
      <c r="Y1677" s="160"/>
      <c r="Z1677" s="160"/>
      <c r="AA1677" s="159"/>
      <c r="AB1677" s="161"/>
      <c r="AC1677" s="160"/>
      <c r="AD1677" s="160"/>
      <c r="AE1677" s="160"/>
      <c r="AF1677" s="160"/>
      <c r="AG1677" s="160"/>
      <c r="AH1677" s="160"/>
      <c r="AI1677" s="159"/>
      <c r="AJ1677" s="161"/>
      <c r="AK1677" s="160"/>
      <c r="AL1677" s="160"/>
      <c r="AM1677" s="160"/>
      <c r="AN1677" s="160"/>
      <c r="AO1677" s="159"/>
    </row>
    <row r="1678" spans="2:41" ht="3.6" customHeight="1" outlineLevel="1" x14ac:dyDescent="0.45">
      <c r="B1678" s="167"/>
      <c r="J1678" s="167"/>
      <c r="M1678" s="166"/>
      <c r="N1678" s="173"/>
      <c r="O1678" s="172"/>
      <c r="P1678" s="172"/>
      <c r="Q1678" s="171"/>
      <c r="R1678" s="922" t="str">
        <f>IF(OR(許可申請_2!T202="☑",変更_3!AW222="☑"),"研修中","")</f>
        <v/>
      </c>
      <c r="S1678" s="923"/>
      <c r="T1678" s="923"/>
      <c r="U1678" s="923"/>
      <c r="V1678" s="923"/>
      <c r="W1678" s="923"/>
      <c r="X1678" s="923"/>
      <c r="Y1678" s="923"/>
      <c r="Z1678" s="923"/>
      <c r="AA1678" s="923"/>
      <c r="AB1678" s="923"/>
      <c r="AC1678" s="923"/>
      <c r="AD1678" s="923"/>
      <c r="AE1678" s="923"/>
      <c r="AF1678" s="923"/>
      <c r="AG1678" s="923"/>
      <c r="AH1678" s="923"/>
      <c r="AI1678" s="923"/>
      <c r="AJ1678" s="923"/>
      <c r="AK1678" s="923"/>
      <c r="AL1678" s="923"/>
      <c r="AM1678" s="923"/>
      <c r="AN1678" s="923"/>
      <c r="AO1678" s="924"/>
    </row>
    <row r="1679" spans="2:41" ht="13.35" customHeight="1" outlineLevel="1" x14ac:dyDescent="0.45">
      <c r="B1679" s="167"/>
      <c r="J1679" s="167"/>
      <c r="M1679" s="166"/>
      <c r="N1679" s="167" t="s">
        <v>703</v>
      </c>
      <c r="Q1679" s="166"/>
      <c r="R1679" s="911"/>
      <c r="S1679" s="912"/>
      <c r="T1679" s="912"/>
      <c r="U1679" s="912"/>
      <c r="V1679" s="912"/>
      <c r="W1679" s="912"/>
      <c r="X1679" s="912"/>
      <c r="Y1679" s="912"/>
      <c r="Z1679" s="912"/>
      <c r="AA1679" s="912"/>
      <c r="AB1679" s="912"/>
      <c r="AC1679" s="912"/>
      <c r="AD1679" s="912"/>
      <c r="AE1679" s="912"/>
      <c r="AF1679" s="912"/>
      <c r="AG1679" s="912"/>
      <c r="AH1679" s="912"/>
      <c r="AI1679" s="912"/>
      <c r="AJ1679" s="912"/>
      <c r="AK1679" s="912"/>
      <c r="AL1679" s="912"/>
      <c r="AM1679" s="912"/>
      <c r="AN1679" s="912"/>
      <c r="AO1679" s="913"/>
    </row>
    <row r="1680" spans="2:41" ht="3.6" customHeight="1" outlineLevel="1" x14ac:dyDescent="0.45">
      <c r="B1680" s="167"/>
      <c r="J1680" s="167"/>
      <c r="M1680" s="166"/>
      <c r="N1680" s="161"/>
      <c r="O1680" s="160"/>
      <c r="P1680" s="160"/>
      <c r="Q1680" s="159"/>
      <c r="R1680" s="914"/>
      <c r="S1680" s="915"/>
      <c r="T1680" s="915"/>
      <c r="U1680" s="915"/>
      <c r="V1680" s="915"/>
      <c r="W1680" s="915"/>
      <c r="X1680" s="915"/>
      <c r="Y1680" s="915"/>
      <c r="Z1680" s="915"/>
      <c r="AA1680" s="915"/>
      <c r="AB1680" s="915"/>
      <c r="AC1680" s="915"/>
      <c r="AD1680" s="915"/>
      <c r="AE1680" s="915"/>
      <c r="AF1680" s="915"/>
      <c r="AG1680" s="915"/>
      <c r="AH1680" s="915"/>
      <c r="AI1680" s="915"/>
      <c r="AJ1680" s="915"/>
      <c r="AK1680" s="915"/>
      <c r="AL1680" s="915"/>
      <c r="AM1680" s="915"/>
      <c r="AN1680" s="915"/>
      <c r="AO1680" s="916"/>
    </row>
    <row r="1681" spans="2:41" ht="3.6" customHeight="1" outlineLevel="1" x14ac:dyDescent="0.45">
      <c r="B1681" s="167"/>
      <c r="J1681" s="167"/>
      <c r="M1681" s="166"/>
      <c r="N1681" s="173"/>
      <c r="O1681" s="172"/>
      <c r="P1681" s="172"/>
      <c r="Q1681" s="171"/>
      <c r="R1681" s="167"/>
      <c r="W1681" s="166"/>
      <c r="X1681" s="167"/>
      <c r="AB1681" s="166"/>
      <c r="AC1681" s="925"/>
      <c r="AD1681" s="926"/>
      <c r="AE1681" s="926"/>
      <c r="AF1681" s="926"/>
      <c r="AG1681" s="926"/>
      <c r="AH1681" s="926"/>
      <c r="AI1681" s="926"/>
      <c r="AJ1681" s="926"/>
      <c r="AK1681" s="926"/>
      <c r="AL1681" s="926"/>
      <c r="AM1681" s="926"/>
      <c r="AN1681" s="926"/>
      <c r="AO1681" s="927"/>
    </row>
    <row r="1682" spans="2:41" ht="13.35" customHeight="1" outlineLevel="1" x14ac:dyDescent="0.45">
      <c r="B1682" s="167"/>
      <c r="J1682" s="167"/>
      <c r="M1682" s="166"/>
      <c r="N1682" s="167" t="s">
        <v>702</v>
      </c>
      <c r="Q1682" s="166"/>
      <c r="R1682" s="167"/>
      <c r="S1682" s="189" t="s">
        <v>651</v>
      </c>
      <c r="T1682" s="115" t="s">
        <v>105</v>
      </c>
      <c r="W1682" s="166"/>
      <c r="X1682" s="167" t="s">
        <v>701</v>
      </c>
      <c r="AB1682" s="166"/>
      <c r="AC1682" s="928"/>
      <c r="AD1682" s="929"/>
      <c r="AE1682" s="929"/>
      <c r="AF1682" s="929"/>
      <c r="AG1682" s="929"/>
      <c r="AH1682" s="929"/>
      <c r="AI1682" s="929"/>
      <c r="AJ1682" s="929"/>
      <c r="AK1682" s="929"/>
      <c r="AL1682" s="929"/>
      <c r="AM1682" s="929"/>
      <c r="AN1682" s="929"/>
      <c r="AO1682" s="930"/>
    </row>
    <row r="1683" spans="2:41" ht="3.6" customHeight="1" outlineLevel="1" x14ac:dyDescent="0.45">
      <c r="B1683" s="167"/>
      <c r="J1683" s="167"/>
      <c r="M1683" s="166"/>
      <c r="N1683" s="161"/>
      <c r="O1683" s="160"/>
      <c r="P1683" s="160"/>
      <c r="Q1683" s="159"/>
      <c r="R1683" s="161"/>
      <c r="S1683" s="160"/>
      <c r="T1683" s="160"/>
      <c r="U1683" s="160"/>
      <c r="V1683" s="160"/>
      <c r="W1683" s="159"/>
      <c r="X1683" s="161"/>
      <c r="Y1683" s="160"/>
      <c r="Z1683" s="160"/>
      <c r="AA1683" s="160"/>
      <c r="AB1683" s="159"/>
      <c r="AC1683" s="931"/>
      <c r="AD1683" s="932"/>
      <c r="AE1683" s="932"/>
      <c r="AF1683" s="932"/>
      <c r="AG1683" s="932"/>
      <c r="AH1683" s="932"/>
      <c r="AI1683" s="932"/>
      <c r="AJ1683" s="932"/>
      <c r="AK1683" s="932"/>
      <c r="AL1683" s="932"/>
      <c r="AM1683" s="932"/>
      <c r="AN1683" s="932"/>
      <c r="AO1683" s="933"/>
    </row>
    <row r="1684" spans="2:41" ht="3.6" customHeight="1" outlineLevel="1" x14ac:dyDescent="0.45">
      <c r="B1684" s="167"/>
      <c r="J1684" s="167"/>
      <c r="M1684" s="166"/>
      <c r="N1684" s="173"/>
      <c r="O1684" s="172"/>
      <c r="P1684" s="172"/>
      <c r="Q1684" s="171"/>
      <c r="R1684" s="173"/>
      <c r="S1684" s="172"/>
      <c r="T1684" s="172"/>
      <c r="U1684" s="172"/>
      <c r="V1684" s="172"/>
      <c r="W1684" s="172"/>
      <c r="X1684" s="172"/>
      <c r="Y1684" s="172"/>
      <c r="Z1684" s="172"/>
      <c r="AA1684" s="171"/>
      <c r="AB1684" s="173"/>
      <c r="AC1684" s="172"/>
      <c r="AD1684" s="172"/>
      <c r="AE1684" s="171"/>
      <c r="AF1684" s="173"/>
      <c r="AG1684" s="172"/>
      <c r="AH1684" s="172"/>
      <c r="AI1684" s="172"/>
      <c r="AJ1684" s="172"/>
      <c r="AK1684" s="172"/>
      <c r="AL1684" s="172"/>
      <c r="AM1684" s="172"/>
      <c r="AN1684" s="172"/>
      <c r="AO1684" s="171"/>
    </row>
    <row r="1685" spans="2:41" ht="13.35" customHeight="1" outlineLevel="1" x14ac:dyDescent="0.45">
      <c r="B1685" s="167"/>
      <c r="J1685" s="167"/>
      <c r="M1685" s="166"/>
      <c r="N1685" s="167" t="s">
        <v>700</v>
      </c>
      <c r="Q1685" s="166"/>
      <c r="R1685" s="167"/>
      <c r="S1685" s="919"/>
      <c r="T1685" s="921"/>
      <c r="V1685" s="190"/>
      <c r="W1685" s="115" t="s">
        <v>76</v>
      </c>
      <c r="X1685" s="190"/>
      <c r="Y1685" s="115" t="s">
        <v>77</v>
      </c>
      <c r="Z1685" s="190"/>
      <c r="AA1685" s="115" t="s">
        <v>78</v>
      </c>
      <c r="AB1685" s="167" t="s">
        <v>699</v>
      </c>
      <c r="AE1685" s="166"/>
      <c r="AF1685" s="167"/>
      <c r="AG1685" s="919"/>
      <c r="AH1685" s="921"/>
      <c r="AJ1685" s="190"/>
      <c r="AK1685" s="115" t="s">
        <v>76</v>
      </c>
      <c r="AL1685" s="190"/>
      <c r="AM1685" s="115" t="s">
        <v>77</v>
      </c>
      <c r="AN1685" s="190"/>
      <c r="AO1685" s="166" t="s">
        <v>78</v>
      </c>
    </row>
    <row r="1686" spans="2:41" ht="3.6" customHeight="1" outlineLevel="1" x14ac:dyDescent="0.45">
      <c r="B1686" s="167"/>
      <c r="J1686" s="167"/>
      <c r="M1686" s="166"/>
      <c r="N1686" s="161"/>
      <c r="O1686" s="160"/>
      <c r="P1686" s="160"/>
      <c r="Q1686" s="159"/>
      <c r="R1686" s="161"/>
      <c r="S1686" s="160"/>
      <c r="T1686" s="160"/>
      <c r="U1686" s="160"/>
      <c r="V1686" s="160"/>
      <c r="W1686" s="160"/>
      <c r="X1686" s="160"/>
      <c r="Y1686" s="160"/>
      <c r="Z1686" s="160"/>
      <c r="AA1686" s="159"/>
      <c r="AB1686" s="161"/>
      <c r="AC1686" s="160"/>
      <c r="AD1686" s="160"/>
      <c r="AE1686" s="159"/>
      <c r="AF1686" s="161"/>
      <c r="AG1686" s="160"/>
      <c r="AH1686" s="160"/>
      <c r="AI1686" s="160"/>
      <c r="AJ1686" s="160"/>
      <c r="AK1686" s="160"/>
      <c r="AL1686" s="160"/>
      <c r="AM1686" s="160"/>
      <c r="AN1686" s="160"/>
      <c r="AO1686" s="159"/>
    </row>
    <row r="1687" spans="2:41" ht="3.6" customHeight="1" outlineLevel="1" x14ac:dyDescent="0.45">
      <c r="B1687" s="167"/>
      <c r="J1687" s="167"/>
      <c r="M1687" s="166"/>
      <c r="N1687" s="173"/>
      <c r="O1687" s="172"/>
      <c r="P1687" s="172"/>
      <c r="Q1687" s="171"/>
      <c r="R1687" s="925"/>
      <c r="S1687" s="926"/>
      <c r="T1687" s="926"/>
      <c r="U1687" s="926"/>
      <c r="V1687" s="926"/>
      <c r="W1687" s="926"/>
      <c r="X1687" s="926"/>
      <c r="Y1687" s="926"/>
      <c r="Z1687" s="926"/>
      <c r="AA1687" s="926"/>
      <c r="AB1687" s="926"/>
      <c r="AC1687" s="926"/>
      <c r="AD1687" s="926"/>
      <c r="AE1687" s="926"/>
      <c r="AF1687" s="926"/>
      <c r="AG1687" s="926"/>
      <c r="AH1687" s="926"/>
      <c r="AI1687" s="926"/>
      <c r="AJ1687" s="926"/>
      <c r="AK1687" s="926"/>
      <c r="AL1687" s="926"/>
      <c r="AM1687" s="926"/>
      <c r="AN1687" s="926"/>
      <c r="AO1687" s="927"/>
    </row>
    <row r="1688" spans="2:41" ht="13.35" customHeight="1" outlineLevel="1" x14ac:dyDescent="0.45">
      <c r="B1688" s="167"/>
      <c r="J1688" s="167"/>
      <c r="M1688" s="166"/>
      <c r="N1688" s="167" t="s">
        <v>698</v>
      </c>
      <c r="Q1688" s="166"/>
      <c r="R1688" s="928"/>
      <c r="S1688" s="929"/>
      <c r="T1688" s="929"/>
      <c r="U1688" s="929"/>
      <c r="V1688" s="929"/>
      <c r="W1688" s="929"/>
      <c r="X1688" s="929"/>
      <c r="Y1688" s="929"/>
      <c r="Z1688" s="929"/>
      <c r="AA1688" s="929"/>
      <c r="AB1688" s="929"/>
      <c r="AC1688" s="929"/>
      <c r="AD1688" s="929"/>
      <c r="AE1688" s="929"/>
      <c r="AF1688" s="929"/>
      <c r="AG1688" s="929"/>
      <c r="AH1688" s="929"/>
      <c r="AI1688" s="929"/>
      <c r="AJ1688" s="929"/>
      <c r="AK1688" s="929"/>
      <c r="AL1688" s="929"/>
      <c r="AM1688" s="929"/>
      <c r="AN1688" s="929"/>
      <c r="AO1688" s="930"/>
    </row>
    <row r="1689" spans="2:41" ht="3.6" customHeight="1" outlineLevel="1" x14ac:dyDescent="0.45">
      <c r="B1689" s="167"/>
      <c r="J1689" s="167"/>
      <c r="M1689" s="166"/>
      <c r="N1689" s="167"/>
      <c r="Q1689" s="166"/>
      <c r="R1689" s="931"/>
      <c r="S1689" s="932"/>
      <c r="T1689" s="932"/>
      <c r="U1689" s="932"/>
      <c r="V1689" s="932"/>
      <c r="W1689" s="932"/>
      <c r="X1689" s="932"/>
      <c r="Y1689" s="932"/>
      <c r="Z1689" s="932"/>
      <c r="AA1689" s="932"/>
      <c r="AB1689" s="932"/>
      <c r="AC1689" s="932"/>
      <c r="AD1689" s="932"/>
      <c r="AE1689" s="932"/>
      <c r="AF1689" s="932"/>
      <c r="AG1689" s="932"/>
      <c r="AH1689" s="932"/>
      <c r="AI1689" s="932"/>
      <c r="AJ1689" s="932"/>
      <c r="AK1689" s="932"/>
      <c r="AL1689" s="932"/>
      <c r="AM1689" s="932"/>
      <c r="AN1689" s="932"/>
      <c r="AO1689" s="933"/>
    </row>
    <row r="1690" spans="2:41" ht="3.6" customHeight="1" outlineLevel="1" x14ac:dyDescent="0.45">
      <c r="B1690" s="167"/>
      <c r="J1690" s="167"/>
      <c r="N1690" s="173"/>
      <c r="O1690" s="172"/>
      <c r="P1690" s="172"/>
      <c r="Q1690" s="171"/>
      <c r="R1690" s="172"/>
      <c r="S1690" s="172"/>
      <c r="T1690" s="172"/>
      <c r="U1690" s="172"/>
      <c r="X1690" s="175"/>
      <c r="Y1690" s="176"/>
      <c r="Z1690" s="175"/>
      <c r="AA1690" s="175"/>
      <c r="AB1690" s="175"/>
      <c r="AC1690" s="175"/>
      <c r="AD1690" s="176"/>
      <c r="AE1690" s="175"/>
      <c r="AF1690" s="172"/>
      <c r="AG1690" s="172"/>
      <c r="AH1690" s="947"/>
      <c r="AI1690" s="948"/>
      <c r="AJ1690" s="948"/>
      <c r="AK1690" s="948"/>
      <c r="AL1690" s="948"/>
      <c r="AM1690" s="948"/>
      <c r="AN1690" s="948"/>
      <c r="AO1690" s="949"/>
    </row>
    <row r="1691" spans="2:41" ht="13.35" customHeight="1" outlineLevel="1" x14ac:dyDescent="0.45">
      <c r="B1691" s="167"/>
      <c r="J1691" s="167"/>
      <c r="N1691" s="167" t="s">
        <v>697</v>
      </c>
      <c r="Q1691" s="166"/>
      <c r="R1691" s="115" t="s">
        <v>696</v>
      </c>
      <c r="X1691" s="169"/>
      <c r="Y1691" s="170"/>
      <c r="Z1691" s="189" t="s">
        <v>651</v>
      </c>
      <c r="AA1691" s="115" t="s">
        <v>695</v>
      </c>
      <c r="AB1691" s="169"/>
      <c r="AC1691" s="169"/>
      <c r="AD1691" s="170" t="s">
        <v>694</v>
      </c>
      <c r="AE1691" s="169"/>
      <c r="AH1691" s="950"/>
      <c r="AI1691" s="951"/>
      <c r="AJ1691" s="951"/>
      <c r="AK1691" s="951"/>
      <c r="AL1691" s="951"/>
      <c r="AM1691" s="951"/>
      <c r="AN1691" s="951"/>
      <c r="AO1691" s="952"/>
    </row>
    <row r="1692" spans="2:41" ht="3.6" customHeight="1" outlineLevel="1" x14ac:dyDescent="0.45">
      <c r="B1692" s="167"/>
      <c r="J1692" s="167"/>
      <c r="N1692" s="167"/>
      <c r="Q1692" s="166"/>
      <c r="R1692" s="160"/>
      <c r="S1692" s="160"/>
      <c r="T1692" s="160"/>
      <c r="U1692" s="160"/>
      <c r="X1692" s="163"/>
      <c r="Y1692" s="164"/>
      <c r="Z1692" s="163"/>
      <c r="AA1692" s="163"/>
      <c r="AB1692" s="163"/>
      <c r="AC1692" s="163"/>
      <c r="AD1692" s="164"/>
      <c r="AE1692" s="163"/>
      <c r="AF1692" s="160"/>
      <c r="AG1692" s="160"/>
      <c r="AH1692" s="953"/>
      <c r="AI1692" s="954"/>
      <c r="AJ1692" s="954"/>
      <c r="AK1692" s="954"/>
      <c r="AL1692" s="954"/>
      <c r="AM1692" s="954"/>
      <c r="AN1692" s="954"/>
      <c r="AO1692" s="955"/>
    </row>
    <row r="1693" spans="2:41" ht="3.6" customHeight="1" outlineLevel="1" x14ac:dyDescent="0.45">
      <c r="B1693" s="167"/>
      <c r="J1693" s="167"/>
      <c r="N1693" s="167"/>
      <c r="Q1693" s="166"/>
      <c r="R1693" s="172"/>
      <c r="S1693" s="172"/>
      <c r="T1693" s="172"/>
      <c r="U1693" s="172"/>
      <c r="V1693" s="944"/>
      <c r="W1693" s="956"/>
      <c r="X1693" s="956"/>
      <c r="Y1693" s="956"/>
      <c r="Z1693" s="956"/>
      <c r="AA1693" s="956"/>
      <c r="AB1693" s="956"/>
      <c r="AC1693" s="956"/>
      <c r="AD1693" s="956"/>
      <c r="AE1693" s="956"/>
      <c r="AF1693" s="956"/>
      <c r="AG1693" s="956"/>
      <c r="AH1693" s="956"/>
      <c r="AI1693" s="956"/>
      <c r="AJ1693" s="956"/>
      <c r="AK1693" s="956"/>
      <c r="AL1693" s="956"/>
      <c r="AM1693" s="956"/>
      <c r="AN1693" s="956"/>
      <c r="AO1693" s="957"/>
    </row>
    <row r="1694" spans="2:41" ht="13.35" customHeight="1" outlineLevel="1" x14ac:dyDescent="0.45">
      <c r="B1694" s="167"/>
      <c r="J1694" s="167"/>
      <c r="N1694" s="167" t="s">
        <v>693</v>
      </c>
      <c r="Q1694" s="166"/>
      <c r="R1694" s="115" t="s">
        <v>692</v>
      </c>
      <c r="V1694" s="945"/>
      <c r="W1694" s="958"/>
      <c r="X1694" s="958"/>
      <c r="Y1694" s="958"/>
      <c r="Z1694" s="958"/>
      <c r="AA1694" s="958"/>
      <c r="AB1694" s="958"/>
      <c r="AC1694" s="958"/>
      <c r="AD1694" s="958"/>
      <c r="AE1694" s="958"/>
      <c r="AF1694" s="958"/>
      <c r="AG1694" s="958"/>
      <c r="AH1694" s="958"/>
      <c r="AI1694" s="958"/>
      <c r="AJ1694" s="958"/>
      <c r="AK1694" s="958"/>
      <c r="AL1694" s="958"/>
      <c r="AM1694" s="958"/>
      <c r="AN1694" s="958"/>
      <c r="AO1694" s="959"/>
    </row>
    <row r="1695" spans="2:41" ht="3.6" customHeight="1" outlineLevel="1" x14ac:dyDescent="0.45">
      <c r="B1695" s="167"/>
      <c r="J1695" s="167"/>
      <c r="N1695" s="167"/>
      <c r="Q1695" s="166"/>
      <c r="V1695" s="946"/>
      <c r="W1695" s="960"/>
      <c r="X1695" s="960"/>
      <c r="Y1695" s="960"/>
      <c r="Z1695" s="960"/>
      <c r="AA1695" s="960"/>
      <c r="AB1695" s="960"/>
      <c r="AC1695" s="960"/>
      <c r="AD1695" s="960"/>
      <c r="AE1695" s="960"/>
      <c r="AF1695" s="960"/>
      <c r="AG1695" s="960"/>
      <c r="AH1695" s="960"/>
      <c r="AI1695" s="960"/>
      <c r="AJ1695" s="960"/>
      <c r="AK1695" s="960"/>
      <c r="AL1695" s="960"/>
      <c r="AM1695" s="960"/>
      <c r="AN1695" s="960"/>
      <c r="AO1695" s="961"/>
    </row>
    <row r="1696" spans="2:41" ht="3.6" customHeight="1" outlineLevel="1" x14ac:dyDescent="0.45">
      <c r="B1696" s="167"/>
      <c r="J1696" s="167"/>
      <c r="N1696" s="167"/>
      <c r="R1696" s="173"/>
      <c r="S1696" s="172"/>
      <c r="T1696" s="172"/>
      <c r="U1696" s="171"/>
      <c r="X1696" s="166"/>
      <c r="Y1696" s="925"/>
      <c r="Z1696" s="926"/>
      <c r="AA1696" s="927"/>
      <c r="AB1696" s="171"/>
      <c r="AC1696" s="925"/>
      <c r="AD1696" s="926"/>
      <c r="AE1696" s="927"/>
      <c r="AF1696" s="167"/>
      <c r="AH1696" s="166"/>
      <c r="AI1696" s="925"/>
      <c r="AJ1696" s="926"/>
      <c r="AK1696" s="926"/>
      <c r="AL1696" s="926"/>
      <c r="AM1696" s="926"/>
      <c r="AN1696" s="926"/>
      <c r="AO1696" s="927"/>
    </row>
    <row r="1697" spans="2:41" ht="13.35" customHeight="1" outlineLevel="1" x14ac:dyDescent="0.45">
      <c r="B1697" s="167"/>
      <c r="J1697" s="167"/>
      <c r="N1697" s="167"/>
      <c r="R1697" s="167"/>
      <c r="U1697" s="166"/>
      <c r="V1697" s="115" t="s">
        <v>612</v>
      </c>
      <c r="X1697" s="166"/>
      <c r="Y1697" s="928"/>
      <c r="Z1697" s="929"/>
      <c r="AA1697" s="930"/>
      <c r="AB1697" s="555" t="s">
        <v>611</v>
      </c>
      <c r="AC1697" s="928"/>
      <c r="AD1697" s="929"/>
      <c r="AE1697" s="930"/>
      <c r="AF1697" s="167" t="s">
        <v>610</v>
      </c>
      <c r="AH1697" s="166"/>
      <c r="AI1697" s="928"/>
      <c r="AJ1697" s="929"/>
      <c r="AK1697" s="929"/>
      <c r="AL1697" s="929"/>
      <c r="AM1697" s="929"/>
      <c r="AN1697" s="929"/>
      <c r="AO1697" s="930"/>
    </row>
    <row r="1698" spans="2:41" ht="3.6" customHeight="1" outlineLevel="1" x14ac:dyDescent="0.45">
      <c r="B1698" s="167"/>
      <c r="J1698" s="167"/>
      <c r="N1698" s="167"/>
      <c r="R1698" s="167"/>
      <c r="U1698" s="166"/>
      <c r="V1698" s="160"/>
      <c r="W1698" s="160"/>
      <c r="X1698" s="159"/>
      <c r="Y1698" s="931"/>
      <c r="Z1698" s="932"/>
      <c r="AA1698" s="933"/>
      <c r="AB1698" s="159"/>
      <c r="AC1698" s="931"/>
      <c r="AD1698" s="932"/>
      <c r="AE1698" s="933"/>
      <c r="AF1698" s="161"/>
      <c r="AG1698" s="160"/>
      <c r="AH1698" s="159"/>
      <c r="AI1698" s="931"/>
      <c r="AJ1698" s="932"/>
      <c r="AK1698" s="932"/>
      <c r="AL1698" s="932"/>
      <c r="AM1698" s="932"/>
      <c r="AN1698" s="932"/>
      <c r="AO1698" s="933"/>
    </row>
    <row r="1699" spans="2:41" ht="3.6" customHeight="1" outlineLevel="1" x14ac:dyDescent="0.45">
      <c r="B1699" s="167"/>
      <c r="J1699" s="167"/>
      <c r="N1699" s="167"/>
      <c r="R1699" s="167"/>
      <c r="U1699" s="166"/>
      <c r="V1699" s="172"/>
      <c r="W1699" s="172"/>
      <c r="X1699" s="171"/>
      <c r="Y1699" s="925"/>
      <c r="Z1699" s="926"/>
      <c r="AA1699" s="926"/>
      <c r="AB1699" s="926"/>
      <c r="AC1699" s="926"/>
      <c r="AD1699" s="926"/>
      <c r="AE1699" s="927"/>
      <c r="AF1699" s="173"/>
      <c r="AG1699" s="172"/>
      <c r="AH1699" s="171"/>
      <c r="AI1699" s="925"/>
      <c r="AJ1699" s="926"/>
      <c r="AK1699" s="926"/>
      <c r="AL1699" s="926"/>
      <c r="AM1699" s="926"/>
      <c r="AN1699" s="926"/>
      <c r="AO1699" s="927"/>
    </row>
    <row r="1700" spans="2:41" ht="13.35" customHeight="1" outlineLevel="1" x14ac:dyDescent="0.45">
      <c r="B1700" s="167"/>
      <c r="J1700" s="167"/>
      <c r="N1700" s="167"/>
      <c r="R1700" s="167" t="s">
        <v>691</v>
      </c>
      <c r="U1700" s="166"/>
      <c r="V1700" s="115" t="s">
        <v>609</v>
      </c>
      <c r="X1700" s="166"/>
      <c r="Y1700" s="928"/>
      <c r="Z1700" s="929"/>
      <c r="AA1700" s="929"/>
      <c r="AB1700" s="929"/>
      <c r="AC1700" s="929"/>
      <c r="AD1700" s="929"/>
      <c r="AE1700" s="930"/>
      <c r="AF1700" s="167" t="s">
        <v>8536</v>
      </c>
      <c r="AH1700" s="166"/>
      <c r="AI1700" s="928"/>
      <c r="AJ1700" s="929"/>
      <c r="AK1700" s="929"/>
      <c r="AL1700" s="929"/>
      <c r="AM1700" s="929"/>
      <c r="AN1700" s="929"/>
      <c r="AO1700" s="930"/>
    </row>
    <row r="1701" spans="2:41" ht="3.6" customHeight="1" outlineLevel="1" x14ac:dyDescent="0.45">
      <c r="B1701" s="167"/>
      <c r="J1701" s="167"/>
      <c r="N1701" s="167"/>
      <c r="R1701" s="167"/>
      <c r="U1701" s="166"/>
      <c r="V1701" s="160"/>
      <c r="W1701" s="160"/>
      <c r="X1701" s="159"/>
      <c r="Y1701" s="931"/>
      <c r="Z1701" s="932"/>
      <c r="AA1701" s="932"/>
      <c r="AB1701" s="932"/>
      <c r="AC1701" s="932"/>
      <c r="AD1701" s="932"/>
      <c r="AE1701" s="933"/>
      <c r="AF1701" s="161"/>
      <c r="AG1701" s="160"/>
      <c r="AH1701" s="159"/>
      <c r="AI1701" s="931"/>
      <c r="AJ1701" s="932"/>
      <c r="AK1701" s="932"/>
      <c r="AL1701" s="932"/>
      <c r="AM1701" s="932"/>
      <c r="AN1701" s="932"/>
      <c r="AO1701" s="933"/>
    </row>
    <row r="1702" spans="2:41" ht="3.6" customHeight="1" outlineLevel="1" x14ac:dyDescent="0.45">
      <c r="B1702" s="167"/>
      <c r="J1702" s="167"/>
      <c r="N1702" s="167"/>
      <c r="R1702" s="167"/>
      <c r="U1702" s="166"/>
      <c r="V1702" s="172"/>
      <c r="W1702" s="172"/>
      <c r="X1702" s="171"/>
      <c r="Y1702" s="925"/>
      <c r="Z1702" s="926"/>
      <c r="AA1702" s="926"/>
      <c r="AB1702" s="926"/>
      <c r="AC1702" s="926"/>
      <c r="AD1702" s="926"/>
      <c r="AE1702" s="927"/>
      <c r="AF1702" s="173"/>
      <c r="AG1702" s="172"/>
      <c r="AH1702" s="171"/>
      <c r="AI1702" s="925"/>
      <c r="AJ1702" s="926"/>
      <c r="AK1702" s="926"/>
      <c r="AL1702" s="926"/>
      <c r="AM1702" s="926"/>
      <c r="AN1702" s="926"/>
      <c r="AO1702" s="927"/>
    </row>
    <row r="1703" spans="2:41" ht="13.35" customHeight="1" outlineLevel="1" x14ac:dyDescent="0.45">
      <c r="B1703" s="167"/>
      <c r="J1703" s="167"/>
      <c r="N1703" s="167"/>
      <c r="R1703" s="167"/>
      <c r="U1703" s="166"/>
      <c r="V1703" s="115" t="s">
        <v>608</v>
      </c>
      <c r="X1703" s="166"/>
      <c r="Y1703" s="928"/>
      <c r="Z1703" s="929"/>
      <c r="AA1703" s="929"/>
      <c r="AB1703" s="929"/>
      <c r="AC1703" s="929"/>
      <c r="AD1703" s="929"/>
      <c r="AE1703" s="930"/>
      <c r="AF1703" s="167" t="s">
        <v>607</v>
      </c>
      <c r="AH1703" s="166"/>
      <c r="AI1703" s="928"/>
      <c r="AJ1703" s="929"/>
      <c r="AK1703" s="929"/>
      <c r="AL1703" s="929"/>
      <c r="AM1703" s="929"/>
      <c r="AN1703" s="929"/>
      <c r="AO1703" s="930"/>
    </row>
    <row r="1704" spans="2:41" ht="3.6" customHeight="1" outlineLevel="1" x14ac:dyDescent="0.45">
      <c r="B1704" s="167"/>
      <c r="J1704" s="161"/>
      <c r="K1704" s="160"/>
      <c r="L1704" s="160"/>
      <c r="M1704" s="160"/>
      <c r="N1704" s="161"/>
      <c r="O1704" s="160"/>
      <c r="P1704" s="160"/>
      <c r="Q1704" s="160"/>
      <c r="R1704" s="161"/>
      <c r="S1704" s="160"/>
      <c r="T1704" s="160"/>
      <c r="U1704" s="159"/>
      <c r="V1704" s="160"/>
      <c r="W1704" s="160"/>
      <c r="X1704" s="159"/>
      <c r="Y1704" s="931"/>
      <c r="Z1704" s="932"/>
      <c r="AA1704" s="932"/>
      <c r="AB1704" s="932"/>
      <c r="AC1704" s="932"/>
      <c r="AD1704" s="932"/>
      <c r="AE1704" s="933"/>
      <c r="AF1704" s="161"/>
      <c r="AG1704" s="160"/>
      <c r="AH1704" s="159"/>
      <c r="AI1704" s="931"/>
      <c r="AJ1704" s="932"/>
      <c r="AK1704" s="932"/>
      <c r="AL1704" s="932"/>
      <c r="AM1704" s="932"/>
      <c r="AN1704" s="932"/>
      <c r="AO1704" s="933"/>
    </row>
    <row r="1705" spans="2:41" ht="3.6" customHeight="1" outlineLevel="1" x14ac:dyDescent="0.45">
      <c r="B1705" s="167"/>
      <c r="J1705" s="173"/>
      <c r="K1705" s="172"/>
      <c r="L1705" s="172"/>
      <c r="M1705" s="171"/>
      <c r="N1705" s="173"/>
      <c r="O1705" s="172"/>
      <c r="P1705" s="172"/>
      <c r="Q1705" s="171"/>
      <c r="R1705" s="173"/>
      <c r="S1705" s="172"/>
      <c r="T1705" s="172"/>
      <c r="U1705" s="172"/>
      <c r="V1705" s="172"/>
      <c r="W1705" s="172"/>
      <c r="X1705" s="172"/>
      <c r="Y1705" s="172"/>
      <c r="Z1705" s="172"/>
      <c r="AA1705" s="171"/>
      <c r="AB1705" s="173"/>
      <c r="AC1705" s="172"/>
      <c r="AD1705" s="172"/>
      <c r="AE1705" s="171"/>
      <c r="AF1705" s="172"/>
      <c r="AG1705" s="172"/>
      <c r="AH1705" s="172"/>
      <c r="AI1705" s="172"/>
      <c r="AJ1705" s="172"/>
      <c r="AK1705" s="172"/>
      <c r="AL1705" s="172"/>
      <c r="AM1705" s="172"/>
      <c r="AN1705" s="172"/>
      <c r="AO1705" s="171"/>
    </row>
    <row r="1706" spans="2:41" ht="13.35" customHeight="1" outlineLevel="1" x14ac:dyDescent="0.45">
      <c r="B1706" s="167"/>
      <c r="J1706" s="167"/>
      <c r="M1706" s="166"/>
      <c r="N1706" s="167" t="s">
        <v>717</v>
      </c>
      <c r="Q1706" s="166"/>
      <c r="R1706" s="167"/>
      <c r="S1706" s="917" t="str">
        <f>IF(変更_3!J233&lt;&gt;"",コードマスタ!C4,"")</f>
        <v/>
      </c>
      <c r="T1706" s="943"/>
      <c r="U1706" s="943"/>
      <c r="V1706" s="943"/>
      <c r="W1706" s="943"/>
      <c r="X1706" s="943"/>
      <c r="Y1706" s="943"/>
      <c r="Z1706" s="943"/>
      <c r="AA1706" s="918"/>
      <c r="AB1706" s="167" t="s">
        <v>615</v>
      </c>
      <c r="AE1706" s="166"/>
      <c r="AF1706" s="167"/>
      <c r="AG1706" s="917" t="str">
        <f>IF(変更_3!J241="☑",コードマスタ!D3,IF(OR(変更_3!O241="☑",変更_3!U241="☑"),コードマスタ!D4,""))</f>
        <v/>
      </c>
      <c r="AH1706" s="943"/>
      <c r="AI1706" s="943"/>
      <c r="AJ1706" s="943"/>
      <c r="AK1706" s="943"/>
      <c r="AL1706" s="943"/>
      <c r="AM1706" s="943"/>
      <c r="AN1706" s="943"/>
      <c r="AO1706" s="918"/>
    </row>
    <row r="1707" spans="2:41" ht="3.6" customHeight="1" outlineLevel="1" x14ac:dyDescent="0.45">
      <c r="B1707" s="167"/>
      <c r="J1707" s="167"/>
      <c r="M1707" s="166"/>
      <c r="N1707" s="161"/>
      <c r="O1707" s="160"/>
      <c r="P1707" s="160"/>
      <c r="Q1707" s="159"/>
      <c r="R1707" s="161"/>
      <c r="S1707" s="160"/>
      <c r="T1707" s="160"/>
      <c r="U1707" s="160"/>
      <c r="V1707" s="160"/>
      <c r="W1707" s="160"/>
      <c r="X1707" s="160"/>
      <c r="Y1707" s="160"/>
      <c r="Z1707" s="160"/>
      <c r="AA1707" s="159"/>
      <c r="AB1707" s="161"/>
      <c r="AC1707" s="160"/>
      <c r="AD1707" s="160"/>
      <c r="AE1707" s="159"/>
      <c r="AF1707" s="160"/>
      <c r="AG1707" s="160"/>
      <c r="AH1707" s="160"/>
      <c r="AI1707" s="160"/>
      <c r="AJ1707" s="160"/>
      <c r="AK1707" s="160"/>
      <c r="AL1707" s="160"/>
      <c r="AM1707" s="160"/>
      <c r="AN1707" s="160"/>
      <c r="AO1707" s="159"/>
    </row>
    <row r="1708" spans="2:41" ht="3.6" customHeight="1" outlineLevel="1" x14ac:dyDescent="0.45">
      <c r="B1708" s="167"/>
      <c r="J1708" s="167"/>
      <c r="M1708" s="166"/>
      <c r="N1708" s="173"/>
      <c r="O1708" s="172"/>
      <c r="P1708" s="172"/>
      <c r="Q1708" s="171"/>
      <c r="R1708" s="173"/>
      <c r="S1708" s="172"/>
      <c r="T1708" s="172"/>
      <c r="U1708" s="172"/>
      <c r="V1708" s="172"/>
      <c r="W1708" s="172"/>
      <c r="X1708" s="172"/>
      <c r="Y1708" s="172"/>
      <c r="Z1708" s="172"/>
      <c r="AA1708" s="171"/>
      <c r="AB1708" s="173"/>
      <c r="AC1708" s="172"/>
      <c r="AD1708" s="172"/>
      <c r="AE1708" s="171"/>
      <c r="AF1708" s="173"/>
      <c r="AG1708" s="172"/>
      <c r="AH1708" s="172"/>
      <c r="AI1708" s="172"/>
      <c r="AJ1708" s="172"/>
      <c r="AK1708" s="172"/>
      <c r="AL1708" s="172"/>
      <c r="AM1708" s="172"/>
      <c r="AN1708" s="172"/>
      <c r="AO1708" s="171"/>
    </row>
    <row r="1709" spans="2:41" ht="13.35" customHeight="1" outlineLevel="1" x14ac:dyDescent="0.45">
      <c r="B1709" s="167"/>
      <c r="J1709" s="167"/>
      <c r="M1709" s="166"/>
      <c r="N1709" s="167" t="s">
        <v>716</v>
      </c>
      <c r="Q1709" s="166"/>
      <c r="R1709" s="167"/>
      <c r="S1709" s="919"/>
      <c r="T1709" s="921"/>
      <c r="V1709" s="190"/>
      <c r="W1709" s="115" t="s">
        <v>76</v>
      </c>
      <c r="X1709" s="190"/>
      <c r="Y1709" s="115" t="s">
        <v>77</v>
      </c>
      <c r="Z1709" s="190"/>
      <c r="AA1709" s="166" t="s">
        <v>78</v>
      </c>
      <c r="AB1709" s="167" t="s">
        <v>715</v>
      </c>
      <c r="AE1709" s="166"/>
      <c r="AF1709" s="167"/>
      <c r="AG1709" s="919"/>
      <c r="AH1709" s="921"/>
      <c r="AJ1709" s="190"/>
      <c r="AK1709" s="115" t="s">
        <v>76</v>
      </c>
      <c r="AL1709" s="190"/>
      <c r="AM1709" s="115" t="s">
        <v>77</v>
      </c>
      <c r="AN1709" s="190"/>
      <c r="AO1709" s="166" t="s">
        <v>78</v>
      </c>
    </row>
    <row r="1710" spans="2:41" ht="3.6" customHeight="1" outlineLevel="1" x14ac:dyDescent="0.45">
      <c r="B1710" s="167"/>
      <c r="J1710" s="167"/>
      <c r="M1710" s="166"/>
      <c r="N1710" s="161"/>
      <c r="O1710" s="160"/>
      <c r="P1710" s="160"/>
      <c r="Q1710" s="159"/>
      <c r="R1710" s="161"/>
      <c r="S1710" s="160"/>
      <c r="T1710" s="160"/>
      <c r="U1710" s="160"/>
      <c r="V1710" s="160"/>
      <c r="W1710" s="160"/>
      <c r="X1710" s="160"/>
      <c r="Y1710" s="160"/>
      <c r="Z1710" s="160"/>
      <c r="AA1710" s="159"/>
      <c r="AB1710" s="161"/>
      <c r="AC1710" s="160"/>
      <c r="AD1710" s="160"/>
      <c r="AE1710" s="159"/>
      <c r="AF1710" s="161"/>
      <c r="AG1710" s="160"/>
      <c r="AH1710" s="160"/>
      <c r="AI1710" s="160"/>
      <c r="AJ1710" s="160"/>
      <c r="AK1710" s="160"/>
      <c r="AL1710" s="160"/>
      <c r="AM1710" s="160"/>
      <c r="AN1710" s="160"/>
      <c r="AO1710" s="159"/>
    </row>
    <row r="1711" spans="2:41" ht="3.6" customHeight="1" outlineLevel="1" x14ac:dyDescent="0.45">
      <c r="B1711" s="167"/>
      <c r="J1711" s="167"/>
      <c r="M1711" s="166"/>
      <c r="N1711" s="173"/>
      <c r="O1711" s="172"/>
      <c r="P1711" s="172"/>
      <c r="Q1711" s="171"/>
      <c r="R1711" s="922" t="str">
        <f>IF(変更_3!J233&lt;&gt;"",変更_3!J233,"")</f>
        <v/>
      </c>
      <c r="S1711" s="923"/>
      <c r="T1711" s="923"/>
      <c r="U1711" s="923"/>
      <c r="V1711" s="923"/>
      <c r="W1711" s="923"/>
      <c r="X1711" s="923"/>
      <c r="Y1711" s="923"/>
      <c r="Z1711" s="923"/>
      <c r="AA1711" s="923"/>
      <c r="AB1711" s="923"/>
      <c r="AC1711" s="923"/>
      <c r="AD1711" s="923"/>
      <c r="AE1711" s="923"/>
      <c r="AF1711" s="923"/>
      <c r="AG1711" s="923"/>
      <c r="AH1711" s="923"/>
      <c r="AI1711" s="923"/>
      <c r="AJ1711" s="924"/>
      <c r="AK1711" s="172"/>
      <c r="AL1711" s="172"/>
      <c r="AM1711" s="172"/>
      <c r="AN1711" s="172"/>
      <c r="AO1711" s="171"/>
    </row>
    <row r="1712" spans="2:41" ht="13.35" customHeight="1" outlineLevel="1" x14ac:dyDescent="0.45">
      <c r="B1712" s="167"/>
      <c r="J1712" s="167"/>
      <c r="M1712" s="166"/>
      <c r="N1712" s="167" t="s">
        <v>50</v>
      </c>
      <c r="Q1712" s="166"/>
      <c r="R1712" s="911"/>
      <c r="S1712" s="912"/>
      <c r="T1712" s="912"/>
      <c r="U1712" s="912"/>
      <c r="V1712" s="912"/>
      <c r="W1712" s="912"/>
      <c r="X1712" s="912"/>
      <c r="Y1712" s="912"/>
      <c r="Z1712" s="912"/>
      <c r="AA1712" s="912"/>
      <c r="AB1712" s="912"/>
      <c r="AC1712" s="912"/>
      <c r="AD1712" s="912"/>
      <c r="AE1712" s="912"/>
      <c r="AF1712" s="912"/>
      <c r="AG1712" s="912"/>
      <c r="AH1712" s="912"/>
      <c r="AI1712" s="912"/>
      <c r="AJ1712" s="913"/>
      <c r="AL1712" s="189" t="s">
        <v>651</v>
      </c>
      <c r="AM1712" s="115" t="s">
        <v>714</v>
      </c>
      <c r="AO1712" s="166"/>
    </row>
    <row r="1713" spans="2:41" ht="3.6" customHeight="1" outlineLevel="1" x14ac:dyDescent="0.45">
      <c r="B1713" s="167"/>
      <c r="J1713" s="167"/>
      <c r="M1713" s="166"/>
      <c r="N1713" s="161"/>
      <c r="O1713" s="160"/>
      <c r="P1713" s="160"/>
      <c r="Q1713" s="159"/>
      <c r="R1713" s="914"/>
      <c r="S1713" s="915"/>
      <c r="T1713" s="915"/>
      <c r="U1713" s="915"/>
      <c r="V1713" s="915"/>
      <c r="W1713" s="915"/>
      <c r="X1713" s="915"/>
      <c r="Y1713" s="915"/>
      <c r="Z1713" s="915"/>
      <c r="AA1713" s="915"/>
      <c r="AB1713" s="915"/>
      <c r="AC1713" s="915"/>
      <c r="AD1713" s="915"/>
      <c r="AE1713" s="915"/>
      <c r="AF1713" s="915"/>
      <c r="AG1713" s="915"/>
      <c r="AH1713" s="915"/>
      <c r="AI1713" s="915"/>
      <c r="AJ1713" s="916"/>
      <c r="AK1713" s="160"/>
      <c r="AL1713" s="160"/>
      <c r="AM1713" s="160"/>
      <c r="AN1713" s="160"/>
      <c r="AO1713" s="159"/>
    </row>
    <row r="1714" spans="2:41" ht="3.6" customHeight="1" outlineLevel="1" x14ac:dyDescent="0.45">
      <c r="B1714" s="167"/>
      <c r="J1714" s="167"/>
      <c r="M1714" s="166"/>
      <c r="N1714" s="173"/>
      <c r="O1714" s="172"/>
      <c r="P1714" s="172"/>
      <c r="Q1714" s="171"/>
      <c r="R1714" s="922" t="str">
        <f>ASC(PHONETIC(変更_3!J232))</f>
        <v/>
      </c>
      <c r="S1714" s="923"/>
      <c r="T1714" s="923"/>
      <c r="U1714" s="923"/>
      <c r="V1714" s="923"/>
      <c r="W1714" s="923"/>
      <c r="X1714" s="923"/>
      <c r="Y1714" s="923"/>
      <c r="Z1714" s="923"/>
      <c r="AA1714" s="923"/>
      <c r="AB1714" s="923"/>
      <c r="AC1714" s="923"/>
      <c r="AD1714" s="923"/>
      <c r="AE1714" s="923"/>
      <c r="AF1714" s="923"/>
      <c r="AG1714" s="923"/>
      <c r="AH1714" s="923"/>
      <c r="AI1714" s="923"/>
      <c r="AJ1714" s="923"/>
      <c r="AK1714" s="923"/>
      <c r="AL1714" s="923"/>
      <c r="AM1714" s="923"/>
      <c r="AN1714" s="923"/>
      <c r="AO1714" s="924"/>
    </row>
    <row r="1715" spans="2:41" ht="13.35" customHeight="1" outlineLevel="1" x14ac:dyDescent="0.45">
      <c r="B1715" s="167"/>
      <c r="J1715" s="167"/>
      <c r="M1715" s="166"/>
      <c r="N1715" s="167" t="s">
        <v>713</v>
      </c>
      <c r="Q1715" s="166"/>
      <c r="R1715" s="911"/>
      <c r="S1715" s="912"/>
      <c r="T1715" s="912"/>
      <c r="U1715" s="912"/>
      <c r="V1715" s="912"/>
      <c r="W1715" s="912"/>
      <c r="X1715" s="912"/>
      <c r="Y1715" s="912"/>
      <c r="Z1715" s="912"/>
      <c r="AA1715" s="912"/>
      <c r="AB1715" s="912"/>
      <c r="AC1715" s="912"/>
      <c r="AD1715" s="912"/>
      <c r="AE1715" s="912"/>
      <c r="AF1715" s="912"/>
      <c r="AG1715" s="912"/>
      <c r="AH1715" s="912"/>
      <c r="AI1715" s="912"/>
      <c r="AJ1715" s="912"/>
      <c r="AK1715" s="912"/>
      <c r="AL1715" s="912"/>
      <c r="AM1715" s="912"/>
      <c r="AN1715" s="912"/>
      <c r="AO1715" s="913"/>
    </row>
    <row r="1716" spans="2:41" ht="3.6" customHeight="1" outlineLevel="1" x14ac:dyDescent="0.45">
      <c r="B1716" s="167"/>
      <c r="J1716" s="167"/>
      <c r="M1716" s="166"/>
      <c r="N1716" s="167"/>
      <c r="Q1716" s="166"/>
      <c r="R1716" s="914"/>
      <c r="S1716" s="915"/>
      <c r="T1716" s="915"/>
      <c r="U1716" s="915"/>
      <c r="V1716" s="915"/>
      <c r="W1716" s="915"/>
      <c r="X1716" s="915"/>
      <c r="Y1716" s="915"/>
      <c r="Z1716" s="915"/>
      <c r="AA1716" s="915"/>
      <c r="AB1716" s="915"/>
      <c r="AC1716" s="915"/>
      <c r="AD1716" s="915"/>
      <c r="AE1716" s="915"/>
      <c r="AF1716" s="915"/>
      <c r="AG1716" s="915"/>
      <c r="AH1716" s="915"/>
      <c r="AI1716" s="915"/>
      <c r="AJ1716" s="915"/>
      <c r="AK1716" s="915"/>
      <c r="AL1716" s="915"/>
      <c r="AM1716" s="915"/>
      <c r="AN1716" s="915"/>
      <c r="AO1716" s="916"/>
    </row>
    <row r="1717" spans="2:41" ht="3.6" customHeight="1" outlineLevel="1" x14ac:dyDescent="0.45">
      <c r="B1717" s="167"/>
      <c r="J1717" s="167"/>
      <c r="N1717" s="173"/>
      <c r="O1717" s="172"/>
      <c r="P1717" s="172"/>
      <c r="Q1717" s="171"/>
      <c r="U1717" s="934" t="str">
        <f>ASC(変更_3!M234)</f>
        <v/>
      </c>
      <c r="V1717" s="935"/>
      <c r="W1717" s="935"/>
      <c r="X1717" s="962"/>
      <c r="Y1717" s="172"/>
      <c r="Z1717" s="965" t="str">
        <f>ASC(変更_3!P234)</f>
        <v/>
      </c>
      <c r="AA1717" s="935"/>
      <c r="AB1717" s="935"/>
      <c r="AC1717" s="936"/>
      <c r="AG1717" s="922" t="str">
        <f>IF(変更_3!M235&lt;&gt;"",変更_3!M235,"")</f>
        <v/>
      </c>
      <c r="AH1717" s="923"/>
      <c r="AI1717" s="923"/>
      <c r="AJ1717" s="923"/>
      <c r="AK1717" s="923"/>
      <c r="AL1717" s="923"/>
      <c r="AM1717" s="923"/>
      <c r="AN1717" s="923"/>
      <c r="AO1717" s="924"/>
    </row>
    <row r="1718" spans="2:41" ht="13.35" customHeight="1" outlineLevel="1" x14ac:dyDescent="0.45">
      <c r="B1718" s="167"/>
      <c r="J1718" s="167"/>
      <c r="N1718" s="167"/>
      <c r="Q1718" s="166"/>
      <c r="R1718" s="115" t="s">
        <v>612</v>
      </c>
      <c r="U1718" s="937"/>
      <c r="V1718" s="938"/>
      <c r="W1718" s="938"/>
      <c r="X1718" s="963"/>
      <c r="Y1718" s="179" t="s">
        <v>611</v>
      </c>
      <c r="Z1718" s="966"/>
      <c r="AA1718" s="938"/>
      <c r="AB1718" s="938"/>
      <c r="AC1718" s="939"/>
      <c r="AD1718" s="115" t="s">
        <v>610</v>
      </c>
      <c r="AG1718" s="911"/>
      <c r="AH1718" s="912"/>
      <c r="AI1718" s="912"/>
      <c r="AJ1718" s="912"/>
      <c r="AK1718" s="912"/>
      <c r="AL1718" s="912"/>
      <c r="AM1718" s="912"/>
      <c r="AN1718" s="912"/>
      <c r="AO1718" s="913"/>
    </row>
    <row r="1719" spans="2:41" ht="3.6" customHeight="1" outlineLevel="1" x14ac:dyDescent="0.45">
      <c r="B1719" s="167"/>
      <c r="J1719" s="167"/>
      <c r="N1719" s="167"/>
      <c r="Q1719" s="166"/>
      <c r="R1719" s="160"/>
      <c r="S1719" s="160"/>
      <c r="T1719" s="160"/>
      <c r="U1719" s="940"/>
      <c r="V1719" s="941"/>
      <c r="W1719" s="941"/>
      <c r="X1719" s="964"/>
      <c r="Y1719" s="160"/>
      <c r="Z1719" s="967"/>
      <c r="AA1719" s="941"/>
      <c r="AB1719" s="941"/>
      <c r="AC1719" s="942"/>
      <c r="AD1719" s="160"/>
      <c r="AE1719" s="160"/>
      <c r="AF1719" s="160"/>
      <c r="AG1719" s="914"/>
      <c r="AH1719" s="915"/>
      <c r="AI1719" s="915"/>
      <c r="AJ1719" s="915"/>
      <c r="AK1719" s="915"/>
      <c r="AL1719" s="915"/>
      <c r="AM1719" s="915"/>
      <c r="AN1719" s="915"/>
      <c r="AO1719" s="916"/>
    </row>
    <row r="1720" spans="2:41" ht="3.6" customHeight="1" outlineLevel="1" x14ac:dyDescent="0.45">
      <c r="B1720" s="167"/>
      <c r="J1720" s="167"/>
      <c r="N1720" s="167"/>
      <c r="Q1720" s="166"/>
      <c r="R1720" s="172"/>
      <c r="S1720" s="172"/>
      <c r="T1720" s="171"/>
      <c r="U1720" s="922" t="str">
        <f>IF(変更_3!U235&lt;&gt;"",変更_3!U235,"")</f>
        <v/>
      </c>
      <c r="V1720" s="923"/>
      <c r="W1720" s="923"/>
      <c r="X1720" s="923"/>
      <c r="Y1720" s="923"/>
      <c r="Z1720" s="923"/>
      <c r="AA1720" s="923"/>
      <c r="AB1720" s="923"/>
      <c r="AC1720" s="924"/>
      <c r="AD1720" s="173"/>
      <c r="AE1720" s="172"/>
      <c r="AF1720" s="171"/>
      <c r="AG1720" s="922" t="str">
        <f>IF(変更_3!M236&lt;&gt;"",変更_3!M236,"")</f>
        <v/>
      </c>
      <c r="AH1720" s="923"/>
      <c r="AI1720" s="923"/>
      <c r="AJ1720" s="923"/>
      <c r="AK1720" s="923"/>
      <c r="AL1720" s="923"/>
      <c r="AM1720" s="923"/>
      <c r="AN1720" s="923"/>
      <c r="AO1720" s="924"/>
    </row>
    <row r="1721" spans="2:41" ht="13.35" customHeight="1" outlineLevel="1" x14ac:dyDescent="0.45">
      <c r="B1721" s="167"/>
      <c r="J1721" s="167" t="s">
        <v>746</v>
      </c>
      <c r="N1721" s="167" t="s">
        <v>48</v>
      </c>
      <c r="Q1721" s="166"/>
      <c r="R1721" s="115" t="s">
        <v>609</v>
      </c>
      <c r="T1721" s="166"/>
      <c r="U1721" s="911"/>
      <c r="V1721" s="912"/>
      <c r="W1721" s="912"/>
      <c r="X1721" s="912"/>
      <c r="Y1721" s="912"/>
      <c r="Z1721" s="912"/>
      <c r="AA1721" s="912"/>
      <c r="AB1721" s="912"/>
      <c r="AC1721" s="913"/>
      <c r="AD1721" s="167" t="s">
        <v>8536</v>
      </c>
      <c r="AF1721" s="166"/>
      <c r="AG1721" s="911"/>
      <c r="AH1721" s="912"/>
      <c r="AI1721" s="912"/>
      <c r="AJ1721" s="912"/>
      <c r="AK1721" s="912"/>
      <c r="AL1721" s="912"/>
      <c r="AM1721" s="912"/>
      <c r="AN1721" s="912"/>
      <c r="AO1721" s="913"/>
    </row>
    <row r="1722" spans="2:41" ht="3.6" customHeight="1" outlineLevel="1" x14ac:dyDescent="0.45">
      <c r="B1722" s="167"/>
      <c r="J1722" s="167"/>
      <c r="N1722" s="167"/>
      <c r="Q1722" s="166"/>
      <c r="R1722" s="160"/>
      <c r="S1722" s="160"/>
      <c r="T1722" s="159"/>
      <c r="U1722" s="914"/>
      <c r="V1722" s="915"/>
      <c r="W1722" s="915"/>
      <c r="X1722" s="915"/>
      <c r="Y1722" s="915"/>
      <c r="Z1722" s="915"/>
      <c r="AA1722" s="915"/>
      <c r="AB1722" s="915"/>
      <c r="AC1722" s="916"/>
      <c r="AD1722" s="161"/>
      <c r="AE1722" s="160"/>
      <c r="AF1722" s="159"/>
      <c r="AG1722" s="914"/>
      <c r="AH1722" s="915"/>
      <c r="AI1722" s="915"/>
      <c r="AJ1722" s="915"/>
      <c r="AK1722" s="915"/>
      <c r="AL1722" s="915"/>
      <c r="AM1722" s="915"/>
      <c r="AN1722" s="915"/>
      <c r="AO1722" s="916"/>
    </row>
    <row r="1723" spans="2:41" ht="3.6" customHeight="1" outlineLevel="1" x14ac:dyDescent="0.45">
      <c r="B1723" s="167"/>
      <c r="J1723" s="167"/>
      <c r="N1723" s="167"/>
      <c r="Q1723" s="166"/>
      <c r="R1723" s="172"/>
      <c r="S1723" s="172"/>
      <c r="T1723" s="171"/>
      <c r="U1723" s="922" t="str">
        <f>IF(変更_3!U236&lt;&gt;"",変更_3!U236,"")</f>
        <v/>
      </c>
      <c r="V1723" s="923"/>
      <c r="W1723" s="923"/>
      <c r="X1723" s="923"/>
      <c r="Y1723" s="923"/>
      <c r="Z1723" s="923"/>
      <c r="AA1723" s="923"/>
      <c r="AB1723" s="923"/>
      <c r="AC1723" s="924"/>
      <c r="AD1723" s="173"/>
      <c r="AE1723" s="172"/>
      <c r="AF1723" s="171"/>
      <c r="AG1723" s="922" t="str">
        <f>IF(変更_3!M237&lt;&gt;"",変更_3!M237,"")</f>
        <v/>
      </c>
      <c r="AH1723" s="923"/>
      <c r="AI1723" s="923"/>
      <c r="AJ1723" s="923"/>
      <c r="AK1723" s="923"/>
      <c r="AL1723" s="923"/>
      <c r="AM1723" s="923"/>
      <c r="AN1723" s="923"/>
      <c r="AO1723" s="924"/>
    </row>
    <row r="1724" spans="2:41" ht="13.35" customHeight="1" outlineLevel="1" x14ac:dyDescent="0.45">
      <c r="B1724" s="167"/>
      <c r="J1724" s="167"/>
      <c r="K1724" s="115" t="s">
        <v>718</v>
      </c>
      <c r="N1724" s="167"/>
      <c r="Q1724" s="166"/>
      <c r="R1724" s="115" t="s">
        <v>608</v>
      </c>
      <c r="T1724" s="166"/>
      <c r="U1724" s="911"/>
      <c r="V1724" s="912"/>
      <c r="W1724" s="912"/>
      <c r="X1724" s="912"/>
      <c r="Y1724" s="912"/>
      <c r="Z1724" s="912"/>
      <c r="AA1724" s="912"/>
      <c r="AB1724" s="912"/>
      <c r="AC1724" s="913"/>
      <c r="AD1724" s="167" t="s">
        <v>607</v>
      </c>
      <c r="AF1724" s="166"/>
      <c r="AG1724" s="911"/>
      <c r="AH1724" s="912"/>
      <c r="AI1724" s="912"/>
      <c r="AJ1724" s="912"/>
      <c r="AK1724" s="912"/>
      <c r="AL1724" s="912"/>
      <c r="AM1724" s="912"/>
      <c r="AN1724" s="912"/>
      <c r="AO1724" s="913"/>
    </row>
    <row r="1725" spans="2:41" ht="3.6" customHeight="1" outlineLevel="1" x14ac:dyDescent="0.45">
      <c r="B1725" s="167"/>
      <c r="J1725" s="167"/>
      <c r="N1725" s="161"/>
      <c r="O1725" s="160"/>
      <c r="P1725" s="160"/>
      <c r="Q1725" s="159"/>
      <c r="R1725" s="160"/>
      <c r="S1725" s="160"/>
      <c r="T1725" s="159"/>
      <c r="U1725" s="914"/>
      <c r="V1725" s="915"/>
      <c r="W1725" s="915"/>
      <c r="X1725" s="915"/>
      <c r="Y1725" s="915"/>
      <c r="Z1725" s="915"/>
      <c r="AA1725" s="915"/>
      <c r="AB1725" s="915"/>
      <c r="AC1725" s="916"/>
      <c r="AD1725" s="161"/>
      <c r="AE1725" s="160"/>
      <c r="AF1725" s="159"/>
      <c r="AG1725" s="914"/>
      <c r="AH1725" s="915"/>
      <c r="AI1725" s="915"/>
      <c r="AJ1725" s="915"/>
      <c r="AK1725" s="915"/>
      <c r="AL1725" s="915"/>
      <c r="AM1725" s="915"/>
      <c r="AN1725" s="915"/>
      <c r="AO1725" s="916"/>
    </row>
    <row r="1726" spans="2:41" ht="3.6" customHeight="1" outlineLevel="1" x14ac:dyDescent="0.45">
      <c r="B1726" s="167"/>
      <c r="J1726" s="167"/>
      <c r="M1726" s="166"/>
      <c r="N1726" s="167"/>
      <c r="Q1726" s="166"/>
      <c r="R1726" s="173"/>
      <c r="S1726" s="172"/>
      <c r="T1726" s="172"/>
      <c r="U1726" s="172"/>
      <c r="V1726" s="172"/>
      <c r="W1726" s="172"/>
      <c r="X1726" s="172"/>
      <c r="Y1726" s="172"/>
      <c r="Z1726" s="172"/>
      <c r="AA1726" s="172"/>
      <c r="AB1726" s="172"/>
      <c r="AC1726" s="172"/>
      <c r="AD1726" s="172"/>
      <c r="AE1726" s="172"/>
      <c r="AF1726" s="172"/>
      <c r="AG1726" s="172"/>
      <c r="AH1726" s="172"/>
      <c r="AI1726" s="172"/>
      <c r="AJ1726" s="172"/>
      <c r="AK1726" s="172"/>
      <c r="AL1726" s="172"/>
      <c r="AM1726" s="172"/>
      <c r="AN1726" s="172"/>
      <c r="AO1726" s="171"/>
    </row>
    <row r="1727" spans="2:41" ht="13.35" customHeight="1" outlineLevel="1" x14ac:dyDescent="0.45">
      <c r="B1727" s="167"/>
      <c r="J1727" s="167"/>
      <c r="M1727" s="166"/>
      <c r="N1727" s="167" t="s">
        <v>712</v>
      </c>
      <c r="Q1727" s="166"/>
      <c r="R1727" s="167"/>
      <c r="S1727" s="919"/>
      <c r="T1727" s="921"/>
      <c r="V1727" s="190"/>
      <c r="W1727" s="115" t="s">
        <v>76</v>
      </c>
      <c r="X1727" s="190"/>
      <c r="Y1727" s="115" t="s">
        <v>77</v>
      </c>
      <c r="Z1727" s="190"/>
      <c r="AA1727" s="115" t="s">
        <v>78</v>
      </c>
      <c r="AO1727" s="166"/>
    </row>
    <row r="1728" spans="2:41" ht="3.6" customHeight="1" outlineLevel="1" x14ac:dyDescent="0.45">
      <c r="B1728" s="167"/>
      <c r="J1728" s="167"/>
      <c r="M1728" s="166"/>
      <c r="N1728" s="167"/>
      <c r="Q1728" s="166"/>
      <c r="R1728" s="167"/>
      <c r="AO1728" s="166"/>
    </row>
    <row r="1729" spans="2:41" ht="3.6" customHeight="1" outlineLevel="1" x14ac:dyDescent="0.45">
      <c r="B1729" s="167"/>
      <c r="J1729" s="167"/>
      <c r="M1729" s="166"/>
      <c r="N1729" s="173"/>
      <c r="O1729" s="172"/>
      <c r="P1729" s="172"/>
      <c r="Q1729" s="172"/>
      <c r="R1729" s="984" t="str">
        <f>ASC(変更_3!J238)</f>
        <v/>
      </c>
      <c r="S1729" s="984" t="str">
        <f>ASC(変更_3!K238)</f>
        <v/>
      </c>
      <c r="T1729" s="172"/>
      <c r="U1729" s="984" t="str">
        <f>ASC(変更_3!M238)</f>
        <v/>
      </c>
      <c r="V1729" s="173"/>
      <c r="W1729" s="172"/>
      <c r="X1729" s="172"/>
      <c r="Y1729" s="172"/>
      <c r="Z1729" s="172"/>
      <c r="AA1729" s="171"/>
      <c r="AB1729" s="173"/>
      <c r="AC1729" s="172"/>
      <c r="AD1729" s="172"/>
      <c r="AE1729" s="172"/>
      <c r="AF1729" s="172"/>
      <c r="AG1729" s="171"/>
      <c r="AH1729" s="977"/>
      <c r="AI1729" s="980"/>
      <c r="AJ1729" s="172"/>
      <c r="AK1729" s="944"/>
      <c r="AL1729" s="173"/>
      <c r="AM1729" s="172"/>
      <c r="AN1729" s="172"/>
      <c r="AO1729" s="171"/>
    </row>
    <row r="1730" spans="2:41" ht="13.35" customHeight="1" outlineLevel="1" x14ac:dyDescent="0.45">
      <c r="B1730" s="167"/>
      <c r="J1730" s="167"/>
      <c r="M1730" s="166"/>
      <c r="N1730" s="167" t="s">
        <v>711</v>
      </c>
      <c r="R1730" s="985"/>
      <c r="S1730" s="985"/>
      <c r="T1730" s="115" t="s">
        <v>65</v>
      </c>
      <c r="U1730" s="985"/>
      <c r="V1730" s="167" t="s">
        <v>64</v>
      </c>
      <c r="AA1730" s="166"/>
      <c r="AB1730" s="167" t="s">
        <v>710</v>
      </c>
      <c r="AH1730" s="978"/>
      <c r="AI1730" s="981"/>
      <c r="AJ1730" s="115" t="s">
        <v>65</v>
      </c>
      <c r="AK1730" s="945"/>
      <c r="AL1730" s="167" t="s">
        <v>64</v>
      </c>
      <c r="AO1730" s="166"/>
    </row>
    <row r="1731" spans="2:41" ht="3.6" customHeight="1" outlineLevel="1" x14ac:dyDescent="0.45">
      <c r="B1731" s="167"/>
      <c r="J1731" s="167"/>
      <c r="M1731" s="166"/>
      <c r="N1731" s="167"/>
      <c r="R1731" s="986"/>
      <c r="S1731" s="986"/>
      <c r="T1731" s="160"/>
      <c r="U1731" s="986"/>
      <c r="V1731" s="161"/>
      <c r="W1731" s="160"/>
      <c r="X1731" s="160"/>
      <c r="Y1731" s="160"/>
      <c r="Z1731" s="160"/>
      <c r="AA1731" s="159"/>
      <c r="AB1731" s="161"/>
      <c r="AC1731" s="160"/>
      <c r="AD1731" s="160"/>
      <c r="AE1731" s="160"/>
      <c r="AF1731" s="160"/>
      <c r="AH1731" s="979"/>
      <c r="AI1731" s="982"/>
      <c r="AJ1731" s="160"/>
      <c r="AK1731" s="946"/>
      <c r="AL1731" s="161"/>
      <c r="AM1731" s="160"/>
      <c r="AN1731" s="160"/>
      <c r="AO1731" s="159"/>
    </row>
    <row r="1732" spans="2:41" ht="3.6" customHeight="1" outlineLevel="1" x14ac:dyDescent="0.45">
      <c r="B1732" s="167"/>
      <c r="J1732" s="167"/>
      <c r="M1732" s="166"/>
      <c r="N1732" s="173"/>
      <c r="O1732" s="172"/>
      <c r="P1732" s="172"/>
      <c r="Q1732" s="171"/>
      <c r="R1732" s="977"/>
      <c r="S1732" s="980"/>
      <c r="T1732" s="172"/>
      <c r="U1732" s="944"/>
      <c r="V1732" s="173"/>
      <c r="W1732" s="172"/>
      <c r="X1732" s="172"/>
      <c r="Y1732" s="172"/>
      <c r="Z1732" s="169"/>
      <c r="AA1732" s="174"/>
      <c r="AD1732" s="172"/>
      <c r="AE1732" s="172"/>
      <c r="AF1732" s="172"/>
      <c r="AG1732" s="175"/>
      <c r="AH1732" s="175"/>
      <c r="AI1732" s="175"/>
      <c r="AJ1732" s="175"/>
      <c r="AK1732" s="175"/>
      <c r="AL1732" s="172"/>
      <c r="AM1732" s="175"/>
      <c r="AN1732" s="175"/>
      <c r="AO1732" s="171"/>
    </row>
    <row r="1733" spans="2:41" ht="13.35" customHeight="1" outlineLevel="1" x14ac:dyDescent="0.45">
      <c r="B1733" s="167"/>
      <c r="J1733" s="167"/>
      <c r="M1733" s="166"/>
      <c r="N1733" s="167" t="s">
        <v>709</v>
      </c>
      <c r="Q1733" s="166"/>
      <c r="R1733" s="978"/>
      <c r="S1733" s="981"/>
      <c r="T1733" s="115" t="s">
        <v>65</v>
      </c>
      <c r="U1733" s="945"/>
      <c r="V1733" s="167" t="s">
        <v>64</v>
      </c>
      <c r="Z1733" s="169"/>
      <c r="AA1733" s="168"/>
      <c r="AG1733" s="169"/>
      <c r="AH1733" s="169"/>
      <c r="AI1733" s="169"/>
      <c r="AJ1733" s="169"/>
      <c r="AK1733" s="169"/>
      <c r="AM1733" s="169"/>
      <c r="AN1733" s="169"/>
      <c r="AO1733" s="166"/>
    </row>
    <row r="1734" spans="2:41" ht="3.6" customHeight="1" outlineLevel="1" x14ac:dyDescent="0.45">
      <c r="B1734" s="167"/>
      <c r="J1734" s="167"/>
      <c r="M1734" s="166"/>
      <c r="N1734" s="161"/>
      <c r="O1734" s="160"/>
      <c r="P1734" s="160"/>
      <c r="Q1734" s="159"/>
      <c r="R1734" s="979"/>
      <c r="S1734" s="982"/>
      <c r="T1734" s="160"/>
      <c r="U1734" s="946"/>
      <c r="V1734" s="161"/>
      <c r="W1734" s="160"/>
      <c r="X1734" s="160"/>
      <c r="Y1734" s="160"/>
      <c r="Z1734" s="163"/>
      <c r="AA1734" s="162"/>
      <c r="AB1734" s="160"/>
      <c r="AC1734" s="160"/>
      <c r="AD1734" s="160"/>
      <c r="AE1734" s="160"/>
      <c r="AF1734" s="160"/>
      <c r="AG1734" s="163"/>
      <c r="AH1734" s="163"/>
      <c r="AI1734" s="163"/>
      <c r="AJ1734" s="163"/>
      <c r="AK1734" s="163"/>
      <c r="AL1734" s="160"/>
      <c r="AM1734" s="163"/>
      <c r="AN1734" s="163"/>
      <c r="AO1734" s="159"/>
    </row>
    <row r="1735" spans="2:41" ht="3.6" customHeight="1" outlineLevel="1" x14ac:dyDescent="0.45">
      <c r="B1735" s="167"/>
      <c r="J1735" s="167"/>
      <c r="M1735" s="166"/>
      <c r="N1735" s="167"/>
      <c r="Q1735" s="166"/>
      <c r="R1735" s="922" t="str">
        <f>ASC(変更_3!L242)</f>
        <v/>
      </c>
      <c r="S1735" s="923"/>
      <c r="T1735" s="923"/>
      <c r="U1735" s="924"/>
      <c r="V1735" s="911" t="str">
        <f>ASC(変更_3!P242)</f>
        <v/>
      </c>
      <c r="W1735" s="913"/>
      <c r="X1735" s="911" t="str">
        <f>ASC(変更_3!R242)</f>
        <v/>
      </c>
      <c r="Y1735" s="912"/>
      <c r="Z1735" s="912"/>
      <c r="AA1735" s="913"/>
      <c r="AB1735" s="167"/>
      <c r="AO1735" s="166"/>
    </row>
    <row r="1736" spans="2:41" ht="13.35" customHeight="1" outlineLevel="1" x14ac:dyDescent="0.45">
      <c r="B1736" s="167"/>
      <c r="J1736" s="167"/>
      <c r="M1736" s="166"/>
      <c r="N1736" s="167" t="s">
        <v>707</v>
      </c>
      <c r="Q1736" s="166"/>
      <c r="R1736" s="911"/>
      <c r="S1736" s="912"/>
      <c r="T1736" s="912"/>
      <c r="U1736" s="913"/>
      <c r="V1736" s="911"/>
      <c r="W1736" s="913"/>
      <c r="X1736" s="911"/>
      <c r="Y1736" s="912"/>
      <c r="Z1736" s="912"/>
      <c r="AA1736" s="913"/>
      <c r="AB1736" s="191" t="s">
        <v>706</v>
      </c>
      <c r="AO1736" s="166"/>
    </row>
    <row r="1737" spans="2:41" ht="3.6" customHeight="1" outlineLevel="1" x14ac:dyDescent="0.45">
      <c r="B1737" s="167"/>
      <c r="J1737" s="167"/>
      <c r="M1737" s="166"/>
      <c r="N1737" s="167"/>
      <c r="Q1737" s="166"/>
      <c r="R1737" s="914"/>
      <c r="S1737" s="915"/>
      <c r="T1737" s="915"/>
      <c r="U1737" s="916"/>
      <c r="V1737" s="914"/>
      <c r="W1737" s="916"/>
      <c r="X1737" s="914"/>
      <c r="Y1737" s="915"/>
      <c r="Z1737" s="915"/>
      <c r="AA1737" s="916"/>
      <c r="AB1737" s="161"/>
      <c r="AC1737" s="160"/>
      <c r="AD1737" s="160"/>
      <c r="AE1737" s="160"/>
      <c r="AF1737" s="160"/>
      <c r="AG1737" s="160"/>
      <c r="AH1737" s="160"/>
      <c r="AI1737" s="160"/>
      <c r="AJ1737" s="160"/>
      <c r="AK1737" s="160"/>
      <c r="AL1737" s="160"/>
      <c r="AM1737" s="160"/>
      <c r="AN1737" s="160"/>
      <c r="AO1737" s="159"/>
    </row>
    <row r="1738" spans="2:41" ht="3.6" customHeight="1" outlineLevel="1" x14ac:dyDescent="0.45">
      <c r="B1738" s="167"/>
      <c r="J1738" s="167"/>
      <c r="M1738" s="166"/>
      <c r="N1738" s="173"/>
      <c r="O1738" s="172"/>
      <c r="P1738" s="172"/>
      <c r="Q1738" s="172"/>
      <c r="R1738" s="173"/>
      <c r="S1738" s="172"/>
      <c r="T1738" s="172"/>
      <c r="U1738" s="172"/>
      <c r="V1738" s="172"/>
      <c r="W1738" s="172"/>
      <c r="X1738" s="172"/>
      <c r="Y1738" s="172"/>
      <c r="Z1738" s="172"/>
      <c r="AA1738" s="171"/>
      <c r="AB1738" s="173"/>
      <c r="AI1738" s="166"/>
      <c r="AJ1738" s="173"/>
      <c r="AK1738" s="172"/>
      <c r="AL1738" s="172"/>
      <c r="AM1738" s="172"/>
      <c r="AN1738" s="172"/>
      <c r="AO1738" s="171"/>
    </row>
    <row r="1739" spans="2:41" ht="13.35" customHeight="1" outlineLevel="1" x14ac:dyDescent="0.45">
      <c r="B1739" s="167"/>
      <c r="J1739" s="167"/>
      <c r="M1739" s="166"/>
      <c r="N1739" s="167" t="s">
        <v>705</v>
      </c>
      <c r="R1739" s="167"/>
      <c r="S1739" s="917" t="str">
        <f>IF(変更_3!J244&lt;&gt;"",変更_3!J244,"")</f>
        <v/>
      </c>
      <c r="T1739" s="918"/>
      <c r="V1739" s="182" t="str">
        <f>ASC(変更_3!L244)</f>
        <v/>
      </c>
      <c r="W1739" s="115" t="s">
        <v>76</v>
      </c>
      <c r="X1739" s="182" t="str">
        <f>ASC(変更_3!N244)</f>
        <v/>
      </c>
      <c r="Y1739" s="115" t="s">
        <v>77</v>
      </c>
      <c r="Z1739" s="182" t="str">
        <f>ASC(変更_3!P244)</f>
        <v/>
      </c>
      <c r="AA1739" s="115" t="s">
        <v>78</v>
      </c>
      <c r="AB1739" s="167" t="s">
        <v>704</v>
      </c>
      <c r="AI1739" s="166"/>
      <c r="AJ1739" s="167"/>
      <c r="AK1739" s="919"/>
      <c r="AL1739" s="920"/>
      <c r="AM1739" s="920"/>
      <c r="AN1739" s="920"/>
      <c r="AO1739" s="921"/>
    </row>
    <row r="1740" spans="2:41" ht="3.6" customHeight="1" outlineLevel="1" x14ac:dyDescent="0.45">
      <c r="B1740" s="167"/>
      <c r="J1740" s="167"/>
      <c r="M1740" s="166"/>
      <c r="N1740" s="167"/>
      <c r="R1740" s="161"/>
      <c r="S1740" s="160"/>
      <c r="T1740" s="160"/>
      <c r="U1740" s="160"/>
      <c r="V1740" s="160"/>
      <c r="W1740" s="160"/>
      <c r="X1740" s="160"/>
      <c r="Y1740" s="160"/>
      <c r="Z1740" s="160"/>
      <c r="AA1740" s="159"/>
      <c r="AB1740" s="161"/>
      <c r="AC1740" s="160"/>
      <c r="AD1740" s="160"/>
      <c r="AE1740" s="160"/>
      <c r="AF1740" s="160"/>
      <c r="AG1740" s="160"/>
      <c r="AH1740" s="160"/>
      <c r="AI1740" s="159"/>
      <c r="AJ1740" s="161"/>
      <c r="AK1740" s="160"/>
      <c r="AL1740" s="160"/>
      <c r="AM1740" s="160"/>
      <c r="AN1740" s="160"/>
      <c r="AO1740" s="159"/>
    </row>
    <row r="1741" spans="2:41" ht="3.6" customHeight="1" outlineLevel="1" x14ac:dyDescent="0.45">
      <c r="B1741" s="167"/>
      <c r="J1741" s="167"/>
      <c r="M1741" s="166"/>
      <c r="N1741" s="173"/>
      <c r="O1741" s="172"/>
      <c r="P1741" s="172"/>
      <c r="Q1741" s="171"/>
      <c r="R1741" s="922" t="str">
        <f>IF(変更_3!U241="☑","研修中","")</f>
        <v/>
      </c>
      <c r="S1741" s="923"/>
      <c r="T1741" s="923"/>
      <c r="U1741" s="923"/>
      <c r="V1741" s="923"/>
      <c r="W1741" s="923"/>
      <c r="X1741" s="923"/>
      <c r="Y1741" s="923"/>
      <c r="Z1741" s="923"/>
      <c r="AA1741" s="923"/>
      <c r="AB1741" s="923"/>
      <c r="AC1741" s="923"/>
      <c r="AD1741" s="923"/>
      <c r="AE1741" s="923"/>
      <c r="AF1741" s="923"/>
      <c r="AG1741" s="923"/>
      <c r="AH1741" s="923"/>
      <c r="AI1741" s="923"/>
      <c r="AJ1741" s="923"/>
      <c r="AK1741" s="923"/>
      <c r="AL1741" s="923"/>
      <c r="AM1741" s="923"/>
      <c r="AN1741" s="923"/>
      <c r="AO1741" s="924"/>
    </row>
    <row r="1742" spans="2:41" ht="13.35" customHeight="1" outlineLevel="1" x14ac:dyDescent="0.45">
      <c r="B1742" s="167"/>
      <c r="J1742" s="167"/>
      <c r="M1742" s="166"/>
      <c r="N1742" s="167" t="s">
        <v>703</v>
      </c>
      <c r="Q1742" s="166"/>
      <c r="R1742" s="911"/>
      <c r="S1742" s="912"/>
      <c r="T1742" s="912"/>
      <c r="U1742" s="912"/>
      <c r="V1742" s="912"/>
      <c r="W1742" s="912"/>
      <c r="X1742" s="912"/>
      <c r="Y1742" s="912"/>
      <c r="Z1742" s="912"/>
      <c r="AA1742" s="912"/>
      <c r="AB1742" s="912"/>
      <c r="AC1742" s="912"/>
      <c r="AD1742" s="912"/>
      <c r="AE1742" s="912"/>
      <c r="AF1742" s="912"/>
      <c r="AG1742" s="912"/>
      <c r="AH1742" s="912"/>
      <c r="AI1742" s="912"/>
      <c r="AJ1742" s="912"/>
      <c r="AK1742" s="912"/>
      <c r="AL1742" s="912"/>
      <c r="AM1742" s="912"/>
      <c r="AN1742" s="912"/>
      <c r="AO1742" s="913"/>
    </row>
    <row r="1743" spans="2:41" ht="3.6" customHeight="1" outlineLevel="1" x14ac:dyDescent="0.45">
      <c r="B1743" s="167"/>
      <c r="I1743" s="166"/>
      <c r="J1743" s="167"/>
      <c r="M1743" s="166"/>
      <c r="N1743" s="161"/>
      <c r="O1743" s="160"/>
      <c r="P1743" s="160"/>
      <c r="Q1743" s="159"/>
      <c r="R1743" s="914"/>
      <c r="S1743" s="915"/>
      <c r="T1743" s="915"/>
      <c r="U1743" s="915"/>
      <c r="V1743" s="915"/>
      <c r="W1743" s="915"/>
      <c r="X1743" s="915"/>
      <c r="Y1743" s="915"/>
      <c r="Z1743" s="915"/>
      <c r="AA1743" s="915"/>
      <c r="AB1743" s="915"/>
      <c r="AC1743" s="915"/>
      <c r="AD1743" s="915"/>
      <c r="AE1743" s="915"/>
      <c r="AF1743" s="915"/>
      <c r="AG1743" s="915"/>
      <c r="AH1743" s="915"/>
      <c r="AI1743" s="915"/>
      <c r="AJ1743" s="915"/>
      <c r="AK1743" s="915"/>
      <c r="AL1743" s="915"/>
      <c r="AM1743" s="915"/>
      <c r="AN1743" s="915"/>
      <c r="AO1743" s="916"/>
    </row>
    <row r="1744" spans="2:41" ht="3.6" customHeight="1" outlineLevel="1" x14ac:dyDescent="0.45">
      <c r="B1744" s="167"/>
      <c r="J1744" s="173"/>
      <c r="K1744" s="172"/>
      <c r="L1744" s="172"/>
      <c r="M1744" s="171"/>
      <c r="N1744" s="173"/>
      <c r="O1744" s="172"/>
      <c r="P1744" s="172"/>
      <c r="Q1744" s="171"/>
      <c r="R1744" s="173"/>
      <c r="S1744" s="172"/>
      <c r="T1744" s="172"/>
      <c r="U1744" s="172"/>
      <c r="V1744" s="172"/>
      <c r="W1744" s="172"/>
      <c r="X1744" s="172"/>
      <c r="Y1744" s="172"/>
      <c r="Z1744" s="172"/>
      <c r="AA1744" s="171"/>
      <c r="AB1744" s="173"/>
      <c r="AC1744" s="172"/>
      <c r="AD1744" s="172"/>
      <c r="AE1744" s="171"/>
      <c r="AF1744" s="172"/>
      <c r="AG1744" s="172"/>
      <c r="AH1744" s="172"/>
      <c r="AI1744" s="172"/>
      <c r="AJ1744" s="172"/>
      <c r="AK1744" s="172"/>
      <c r="AL1744" s="172"/>
      <c r="AM1744" s="172"/>
      <c r="AN1744" s="172"/>
      <c r="AO1744" s="171"/>
    </row>
    <row r="1745" spans="2:41" ht="13.35" customHeight="1" outlineLevel="1" x14ac:dyDescent="0.45">
      <c r="B1745" s="167"/>
      <c r="J1745" s="167"/>
      <c r="M1745" s="166"/>
      <c r="N1745" s="167" t="s">
        <v>717</v>
      </c>
      <c r="Q1745" s="166"/>
      <c r="R1745" s="167"/>
      <c r="S1745" s="917" t="str">
        <f>IF(OR(許可申請_2!I213&lt;&gt;"",変更_3!AL233&lt;&gt;""),コードマスタ!C4,"")</f>
        <v/>
      </c>
      <c r="T1745" s="943"/>
      <c r="U1745" s="943"/>
      <c r="V1745" s="943"/>
      <c r="W1745" s="943"/>
      <c r="X1745" s="943"/>
      <c r="Y1745" s="943"/>
      <c r="Z1745" s="943"/>
      <c r="AA1745" s="918"/>
      <c r="AB1745" s="167" t="s">
        <v>615</v>
      </c>
      <c r="AE1745" s="166"/>
      <c r="AF1745" s="167"/>
      <c r="AG1745" s="917" t="str">
        <f>IF(OR(許可申請_2!I222="☑",変更_3!AL241="☑"),コードマスタ!D3,IF(OR(許可申請_2!N222="☑",許可申請_2!T222="☑",変更_3!AQ241="☑",変更_3!AW241="☑"),コードマスタ!D4,""))</f>
        <v/>
      </c>
      <c r="AH1745" s="943"/>
      <c r="AI1745" s="943"/>
      <c r="AJ1745" s="943"/>
      <c r="AK1745" s="943"/>
      <c r="AL1745" s="943"/>
      <c r="AM1745" s="943"/>
      <c r="AN1745" s="943"/>
      <c r="AO1745" s="918"/>
    </row>
    <row r="1746" spans="2:41" ht="3.6" customHeight="1" outlineLevel="1" x14ac:dyDescent="0.45">
      <c r="B1746" s="167"/>
      <c r="J1746" s="167"/>
      <c r="M1746" s="166"/>
      <c r="N1746" s="161"/>
      <c r="O1746" s="160"/>
      <c r="P1746" s="160"/>
      <c r="Q1746" s="159"/>
      <c r="R1746" s="161"/>
      <c r="S1746" s="160"/>
      <c r="T1746" s="160"/>
      <c r="U1746" s="160"/>
      <c r="V1746" s="160"/>
      <c r="W1746" s="160"/>
      <c r="X1746" s="160"/>
      <c r="Y1746" s="160"/>
      <c r="Z1746" s="160"/>
      <c r="AA1746" s="159"/>
      <c r="AB1746" s="161"/>
      <c r="AC1746" s="160"/>
      <c r="AD1746" s="160"/>
      <c r="AE1746" s="159"/>
      <c r="AF1746" s="160"/>
      <c r="AG1746" s="160"/>
      <c r="AH1746" s="160"/>
      <c r="AI1746" s="160"/>
      <c r="AJ1746" s="160"/>
      <c r="AK1746" s="160"/>
      <c r="AL1746" s="160"/>
      <c r="AM1746" s="160"/>
      <c r="AN1746" s="160"/>
      <c r="AO1746" s="159"/>
    </row>
    <row r="1747" spans="2:41" ht="3.6" customHeight="1" outlineLevel="1" x14ac:dyDescent="0.45">
      <c r="B1747" s="167"/>
      <c r="J1747" s="167"/>
      <c r="M1747" s="166"/>
      <c r="N1747" s="173"/>
      <c r="O1747" s="172"/>
      <c r="P1747" s="172"/>
      <c r="Q1747" s="171"/>
      <c r="R1747" s="173"/>
      <c r="S1747" s="172"/>
      <c r="T1747" s="172"/>
      <c r="U1747" s="172"/>
      <c r="V1747" s="172"/>
      <c r="W1747" s="172"/>
      <c r="X1747" s="172"/>
      <c r="Y1747" s="172"/>
      <c r="Z1747" s="172"/>
      <c r="AA1747" s="171"/>
      <c r="AB1747" s="173"/>
      <c r="AC1747" s="172"/>
      <c r="AD1747" s="172"/>
      <c r="AE1747" s="171"/>
      <c r="AF1747" s="173"/>
      <c r="AG1747" s="172"/>
      <c r="AH1747" s="172"/>
      <c r="AI1747" s="172"/>
      <c r="AJ1747" s="172"/>
      <c r="AK1747" s="172"/>
      <c r="AL1747" s="172"/>
      <c r="AM1747" s="172"/>
      <c r="AN1747" s="172"/>
      <c r="AO1747" s="171"/>
    </row>
    <row r="1748" spans="2:41" ht="13.35" customHeight="1" outlineLevel="1" x14ac:dyDescent="0.45">
      <c r="B1748" s="167"/>
      <c r="J1748" s="167"/>
      <c r="M1748" s="166"/>
      <c r="N1748" s="167" t="s">
        <v>716</v>
      </c>
      <c r="Q1748" s="166"/>
      <c r="R1748" s="167"/>
      <c r="S1748" s="919"/>
      <c r="T1748" s="921"/>
      <c r="V1748" s="190"/>
      <c r="W1748" s="115" t="s">
        <v>76</v>
      </c>
      <c r="X1748" s="190"/>
      <c r="Y1748" s="115" t="s">
        <v>77</v>
      </c>
      <c r="Z1748" s="190"/>
      <c r="AA1748" s="166" t="s">
        <v>78</v>
      </c>
      <c r="AB1748" s="167" t="s">
        <v>715</v>
      </c>
      <c r="AE1748" s="166"/>
      <c r="AF1748" s="167"/>
      <c r="AG1748" s="919"/>
      <c r="AH1748" s="921"/>
      <c r="AJ1748" s="190"/>
      <c r="AK1748" s="115" t="s">
        <v>76</v>
      </c>
      <c r="AL1748" s="190"/>
      <c r="AM1748" s="115" t="s">
        <v>77</v>
      </c>
      <c r="AN1748" s="190"/>
      <c r="AO1748" s="166" t="s">
        <v>78</v>
      </c>
    </row>
    <row r="1749" spans="2:41" ht="3.6" customHeight="1" outlineLevel="1" x14ac:dyDescent="0.45">
      <c r="B1749" s="167"/>
      <c r="J1749" s="167"/>
      <c r="M1749" s="166"/>
      <c r="N1749" s="161"/>
      <c r="O1749" s="160"/>
      <c r="P1749" s="160"/>
      <c r="Q1749" s="159"/>
      <c r="R1749" s="161"/>
      <c r="S1749" s="160"/>
      <c r="T1749" s="160"/>
      <c r="U1749" s="160"/>
      <c r="V1749" s="160"/>
      <c r="W1749" s="160"/>
      <c r="X1749" s="160"/>
      <c r="Y1749" s="160"/>
      <c r="Z1749" s="160"/>
      <c r="AA1749" s="159"/>
      <c r="AB1749" s="161"/>
      <c r="AC1749" s="160"/>
      <c r="AD1749" s="160"/>
      <c r="AE1749" s="159"/>
      <c r="AF1749" s="161"/>
      <c r="AG1749" s="160"/>
      <c r="AH1749" s="160"/>
      <c r="AI1749" s="160"/>
      <c r="AJ1749" s="160"/>
      <c r="AK1749" s="160"/>
      <c r="AL1749" s="160"/>
      <c r="AM1749" s="160"/>
      <c r="AN1749" s="160"/>
      <c r="AO1749" s="159"/>
    </row>
    <row r="1750" spans="2:41" ht="3.6" customHeight="1" outlineLevel="1" x14ac:dyDescent="0.45">
      <c r="B1750" s="167"/>
      <c r="J1750" s="167"/>
      <c r="M1750" s="166"/>
      <c r="N1750" s="173"/>
      <c r="O1750" s="172"/>
      <c r="P1750" s="172"/>
      <c r="Q1750" s="171"/>
      <c r="R1750" s="922" t="str">
        <f>許可申請_2!I213&amp;変更_3!AL233</f>
        <v/>
      </c>
      <c r="S1750" s="923"/>
      <c r="T1750" s="923"/>
      <c r="U1750" s="923"/>
      <c r="V1750" s="923"/>
      <c r="W1750" s="923"/>
      <c r="X1750" s="923"/>
      <c r="Y1750" s="923"/>
      <c r="Z1750" s="923"/>
      <c r="AA1750" s="923"/>
      <c r="AB1750" s="923"/>
      <c r="AC1750" s="923"/>
      <c r="AD1750" s="923"/>
      <c r="AE1750" s="923"/>
      <c r="AF1750" s="923"/>
      <c r="AG1750" s="923"/>
      <c r="AH1750" s="923"/>
      <c r="AI1750" s="923"/>
      <c r="AJ1750" s="924"/>
      <c r="AK1750" s="172"/>
      <c r="AL1750" s="172"/>
      <c r="AM1750" s="172"/>
      <c r="AN1750" s="172"/>
      <c r="AO1750" s="171"/>
    </row>
    <row r="1751" spans="2:41" ht="13.35" customHeight="1" outlineLevel="1" x14ac:dyDescent="0.45">
      <c r="B1751" s="167"/>
      <c r="J1751" s="167"/>
      <c r="M1751" s="166"/>
      <c r="N1751" s="167" t="s">
        <v>50</v>
      </c>
      <c r="Q1751" s="166"/>
      <c r="R1751" s="911"/>
      <c r="S1751" s="912"/>
      <c r="T1751" s="912"/>
      <c r="U1751" s="912"/>
      <c r="V1751" s="912"/>
      <c r="W1751" s="912"/>
      <c r="X1751" s="912"/>
      <c r="Y1751" s="912"/>
      <c r="Z1751" s="912"/>
      <c r="AA1751" s="912"/>
      <c r="AB1751" s="912"/>
      <c r="AC1751" s="912"/>
      <c r="AD1751" s="912"/>
      <c r="AE1751" s="912"/>
      <c r="AF1751" s="912"/>
      <c r="AG1751" s="912"/>
      <c r="AH1751" s="912"/>
      <c r="AI1751" s="912"/>
      <c r="AJ1751" s="913"/>
      <c r="AL1751" s="189" t="s">
        <v>651</v>
      </c>
      <c r="AM1751" s="115" t="s">
        <v>714</v>
      </c>
      <c r="AO1751" s="166"/>
    </row>
    <row r="1752" spans="2:41" ht="3.6" customHeight="1" outlineLevel="1" x14ac:dyDescent="0.45">
      <c r="B1752" s="167"/>
      <c r="J1752" s="167"/>
      <c r="M1752" s="166"/>
      <c r="N1752" s="161"/>
      <c r="O1752" s="160"/>
      <c r="P1752" s="160"/>
      <c r="Q1752" s="159"/>
      <c r="R1752" s="914"/>
      <c r="S1752" s="915"/>
      <c r="T1752" s="915"/>
      <c r="U1752" s="915"/>
      <c r="V1752" s="915"/>
      <c r="W1752" s="915"/>
      <c r="X1752" s="915"/>
      <c r="Y1752" s="915"/>
      <c r="Z1752" s="915"/>
      <c r="AA1752" s="915"/>
      <c r="AB1752" s="915"/>
      <c r="AC1752" s="915"/>
      <c r="AD1752" s="915"/>
      <c r="AE1752" s="915"/>
      <c r="AF1752" s="915"/>
      <c r="AG1752" s="915"/>
      <c r="AH1752" s="915"/>
      <c r="AI1752" s="915"/>
      <c r="AJ1752" s="916"/>
      <c r="AK1752" s="160"/>
      <c r="AL1752" s="160"/>
      <c r="AM1752" s="160"/>
      <c r="AN1752" s="160"/>
      <c r="AO1752" s="159"/>
    </row>
    <row r="1753" spans="2:41" ht="3.6" customHeight="1" outlineLevel="1" x14ac:dyDescent="0.45">
      <c r="B1753" s="167"/>
      <c r="J1753" s="167"/>
      <c r="M1753" s="166"/>
      <c r="N1753" s="173"/>
      <c r="O1753" s="172"/>
      <c r="P1753" s="172"/>
      <c r="Q1753" s="171"/>
      <c r="R1753" s="922" t="str">
        <f>ASC(PHONETIC(許可申請_2!I212))&amp;ASC(PHONETIC(変更_3!AL232))</f>
        <v/>
      </c>
      <c r="S1753" s="923"/>
      <c r="T1753" s="923"/>
      <c r="U1753" s="923"/>
      <c r="V1753" s="923"/>
      <c r="W1753" s="923"/>
      <c r="X1753" s="923"/>
      <c r="Y1753" s="923"/>
      <c r="Z1753" s="923"/>
      <c r="AA1753" s="923"/>
      <c r="AB1753" s="923"/>
      <c r="AC1753" s="923"/>
      <c r="AD1753" s="923"/>
      <c r="AE1753" s="923"/>
      <c r="AF1753" s="923"/>
      <c r="AG1753" s="923"/>
      <c r="AH1753" s="923"/>
      <c r="AI1753" s="923"/>
      <c r="AJ1753" s="923"/>
      <c r="AK1753" s="923"/>
      <c r="AL1753" s="923"/>
      <c r="AM1753" s="923"/>
      <c r="AN1753" s="923"/>
      <c r="AO1753" s="924"/>
    </row>
    <row r="1754" spans="2:41" ht="13.35" customHeight="1" outlineLevel="1" x14ac:dyDescent="0.45">
      <c r="B1754" s="167"/>
      <c r="J1754" s="167"/>
      <c r="M1754" s="166"/>
      <c r="N1754" s="167" t="s">
        <v>713</v>
      </c>
      <c r="Q1754" s="166"/>
      <c r="R1754" s="911"/>
      <c r="S1754" s="912"/>
      <c r="T1754" s="912"/>
      <c r="U1754" s="912"/>
      <c r="V1754" s="912"/>
      <c r="W1754" s="912"/>
      <c r="X1754" s="912"/>
      <c r="Y1754" s="912"/>
      <c r="Z1754" s="912"/>
      <c r="AA1754" s="912"/>
      <c r="AB1754" s="912"/>
      <c r="AC1754" s="912"/>
      <c r="AD1754" s="912"/>
      <c r="AE1754" s="912"/>
      <c r="AF1754" s="912"/>
      <c r="AG1754" s="912"/>
      <c r="AH1754" s="912"/>
      <c r="AI1754" s="912"/>
      <c r="AJ1754" s="912"/>
      <c r="AK1754" s="912"/>
      <c r="AL1754" s="912"/>
      <c r="AM1754" s="912"/>
      <c r="AN1754" s="912"/>
      <c r="AO1754" s="913"/>
    </row>
    <row r="1755" spans="2:41" ht="3.6" customHeight="1" outlineLevel="1" x14ac:dyDescent="0.45">
      <c r="B1755" s="167"/>
      <c r="J1755" s="167"/>
      <c r="M1755" s="166"/>
      <c r="N1755" s="167"/>
      <c r="Q1755" s="166"/>
      <c r="R1755" s="914"/>
      <c r="S1755" s="915"/>
      <c r="T1755" s="915"/>
      <c r="U1755" s="915"/>
      <c r="V1755" s="915"/>
      <c r="W1755" s="915"/>
      <c r="X1755" s="915"/>
      <c r="Y1755" s="915"/>
      <c r="Z1755" s="915"/>
      <c r="AA1755" s="915"/>
      <c r="AB1755" s="915"/>
      <c r="AC1755" s="915"/>
      <c r="AD1755" s="915"/>
      <c r="AE1755" s="915"/>
      <c r="AF1755" s="915"/>
      <c r="AG1755" s="915"/>
      <c r="AH1755" s="915"/>
      <c r="AI1755" s="915"/>
      <c r="AJ1755" s="915"/>
      <c r="AK1755" s="915"/>
      <c r="AL1755" s="915"/>
      <c r="AM1755" s="915"/>
      <c r="AN1755" s="915"/>
      <c r="AO1755" s="916"/>
    </row>
    <row r="1756" spans="2:41" ht="3.6" customHeight="1" outlineLevel="1" x14ac:dyDescent="0.45">
      <c r="B1756" s="167"/>
      <c r="J1756" s="167"/>
      <c r="N1756" s="173"/>
      <c r="O1756" s="172"/>
      <c r="P1756" s="172"/>
      <c r="Q1756" s="171"/>
      <c r="U1756" s="934" t="str">
        <f>ASC(許可申請_2!L214)&amp;ASC(変更_3!AO234)</f>
        <v/>
      </c>
      <c r="V1756" s="935"/>
      <c r="W1756" s="935"/>
      <c r="X1756" s="962"/>
      <c r="Y1756" s="172"/>
      <c r="Z1756" s="965" t="str">
        <f>ASC(許可申請_2!O214)&amp;ASC(変更_3!AR234)</f>
        <v/>
      </c>
      <c r="AA1756" s="935"/>
      <c r="AB1756" s="935"/>
      <c r="AC1756" s="936"/>
      <c r="AG1756" s="922" t="str">
        <f>許可申請_2!L215&amp;変更_3!AO235</f>
        <v/>
      </c>
      <c r="AH1756" s="923"/>
      <c r="AI1756" s="923"/>
      <c r="AJ1756" s="923"/>
      <c r="AK1756" s="923"/>
      <c r="AL1756" s="923"/>
      <c r="AM1756" s="923"/>
      <c r="AN1756" s="923"/>
      <c r="AO1756" s="924"/>
    </row>
    <row r="1757" spans="2:41" ht="13.35" customHeight="1" outlineLevel="1" x14ac:dyDescent="0.45">
      <c r="B1757" s="167"/>
      <c r="J1757" s="167"/>
      <c r="N1757" s="167"/>
      <c r="Q1757" s="166"/>
      <c r="R1757" s="115" t="s">
        <v>612</v>
      </c>
      <c r="U1757" s="937"/>
      <c r="V1757" s="938"/>
      <c r="W1757" s="938"/>
      <c r="X1757" s="963"/>
      <c r="Y1757" s="179" t="s">
        <v>611</v>
      </c>
      <c r="Z1757" s="966"/>
      <c r="AA1757" s="938"/>
      <c r="AB1757" s="938"/>
      <c r="AC1757" s="939"/>
      <c r="AD1757" s="115" t="s">
        <v>610</v>
      </c>
      <c r="AG1757" s="911"/>
      <c r="AH1757" s="912"/>
      <c r="AI1757" s="912"/>
      <c r="AJ1757" s="912"/>
      <c r="AK1757" s="912"/>
      <c r="AL1757" s="912"/>
      <c r="AM1757" s="912"/>
      <c r="AN1757" s="912"/>
      <c r="AO1757" s="913"/>
    </row>
    <row r="1758" spans="2:41" ht="3.6" customHeight="1" outlineLevel="1" x14ac:dyDescent="0.45">
      <c r="B1758" s="167"/>
      <c r="J1758" s="167"/>
      <c r="N1758" s="167"/>
      <c r="Q1758" s="166"/>
      <c r="R1758" s="160"/>
      <c r="S1758" s="160"/>
      <c r="T1758" s="160"/>
      <c r="U1758" s="940"/>
      <c r="V1758" s="941"/>
      <c r="W1758" s="941"/>
      <c r="X1758" s="964"/>
      <c r="Y1758" s="160"/>
      <c r="Z1758" s="967"/>
      <c r="AA1758" s="941"/>
      <c r="AB1758" s="941"/>
      <c r="AC1758" s="942"/>
      <c r="AD1758" s="160"/>
      <c r="AE1758" s="160"/>
      <c r="AF1758" s="160"/>
      <c r="AG1758" s="914"/>
      <c r="AH1758" s="915"/>
      <c r="AI1758" s="915"/>
      <c r="AJ1758" s="915"/>
      <c r="AK1758" s="915"/>
      <c r="AL1758" s="915"/>
      <c r="AM1758" s="915"/>
      <c r="AN1758" s="915"/>
      <c r="AO1758" s="916"/>
    </row>
    <row r="1759" spans="2:41" ht="3.6" customHeight="1" outlineLevel="1" x14ac:dyDescent="0.45">
      <c r="B1759" s="167"/>
      <c r="J1759" s="167"/>
      <c r="N1759" s="167"/>
      <c r="Q1759" s="166"/>
      <c r="R1759" s="172"/>
      <c r="S1759" s="172"/>
      <c r="T1759" s="171"/>
      <c r="U1759" s="922" t="str">
        <f>許可申請_2!T215&amp;変更_3!AW235</f>
        <v/>
      </c>
      <c r="V1759" s="923"/>
      <c r="W1759" s="923"/>
      <c r="X1759" s="923"/>
      <c r="Y1759" s="923"/>
      <c r="Z1759" s="923"/>
      <c r="AA1759" s="923"/>
      <c r="AB1759" s="923"/>
      <c r="AC1759" s="924"/>
      <c r="AD1759" s="173"/>
      <c r="AE1759" s="172"/>
      <c r="AF1759" s="171"/>
      <c r="AG1759" s="922" t="str">
        <f>許可申請_2!L216&amp;変更_3!AO236</f>
        <v/>
      </c>
      <c r="AH1759" s="923"/>
      <c r="AI1759" s="923"/>
      <c r="AJ1759" s="923"/>
      <c r="AK1759" s="923"/>
      <c r="AL1759" s="923"/>
      <c r="AM1759" s="923"/>
      <c r="AN1759" s="923"/>
      <c r="AO1759" s="924"/>
    </row>
    <row r="1760" spans="2:41" ht="13.35" customHeight="1" outlineLevel="1" x14ac:dyDescent="0.45">
      <c r="B1760" s="167"/>
      <c r="J1760" s="167"/>
      <c r="N1760" s="167" t="s">
        <v>48</v>
      </c>
      <c r="Q1760" s="166"/>
      <c r="R1760" s="115" t="s">
        <v>609</v>
      </c>
      <c r="T1760" s="166"/>
      <c r="U1760" s="911"/>
      <c r="V1760" s="912"/>
      <c r="W1760" s="912"/>
      <c r="X1760" s="912"/>
      <c r="Y1760" s="912"/>
      <c r="Z1760" s="912"/>
      <c r="AA1760" s="912"/>
      <c r="AB1760" s="912"/>
      <c r="AC1760" s="913"/>
      <c r="AD1760" s="167" t="s">
        <v>8536</v>
      </c>
      <c r="AF1760" s="166"/>
      <c r="AG1760" s="911"/>
      <c r="AH1760" s="912"/>
      <c r="AI1760" s="912"/>
      <c r="AJ1760" s="912"/>
      <c r="AK1760" s="912"/>
      <c r="AL1760" s="912"/>
      <c r="AM1760" s="912"/>
      <c r="AN1760" s="912"/>
      <c r="AO1760" s="913"/>
    </row>
    <row r="1761" spans="2:41" ht="3.6" customHeight="1" outlineLevel="1" x14ac:dyDescent="0.45">
      <c r="B1761" s="167"/>
      <c r="J1761" s="167"/>
      <c r="N1761" s="167"/>
      <c r="Q1761" s="166"/>
      <c r="R1761" s="160"/>
      <c r="S1761" s="160"/>
      <c r="T1761" s="159"/>
      <c r="U1761" s="914"/>
      <c r="V1761" s="915"/>
      <c r="W1761" s="915"/>
      <c r="X1761" s="915"/>
      <c r="Y1761" s="915"/>
      <c r="Z1761" s="915"/>
      <c r="AA1761" s="915"/>
      <c r="AB1761" s="915"/>
      <c r="AC1761" s="916"/>
      <c r="AD1761" s="161"/>
      <c r="AE1761" s="160"/>
      <c r="AF1761" s="159"/>
      <c r="AG1761" s="914"/>
      <c r="AH1761" s="915"/>
      <c r="AI1761" s="915"/>
      <c r="AJ1761" s="915"/>
      <c r="AK1761" s="915"/>
      <c r="AL1761" s="915"/>
      <c r="AM1761" s="915"/>
      <c r="AN1761" s="915"/>
      <c r="AO1761" s="916"/>
    </row>
    <row r="1762" spans="2:41" ht="3.6" customHeight="1" outlineLevel="1" x14ac:dyDescent="0.45">
      <c r="B1762" s="167"/>
      <c r="J1762" s="167"/>
      <c r="N1762" s="167"/>
      <c r="Q1762" s="166"/>
      <c r="R1762" s="172"/>
      <c r="S1762" s="172"/>
      <c r="T1762" s="171"/>
      <c r="U1762" s="922" t="str">
        <f>許可申請_2!T216&amp;変更_3!AW236</f>
        <v/>
      </c>
      <c r="V1762" s="923"/>
      <c r="W1762" s="923"/>
      <c r="X1762" s="923"/>
      <c r="Y1762" s="923"/>
      <c r="Z1762" s="923"/>
      <c r="AA1762" s="923"/>
      <c r="AB1762" s="923"/>
      <c r="AC1762" s="924"/>
      <c r="AD1762" s="173"/>
      <c r="AE1762" s="172"/>
      <c r="AF1762" s="171"/>
      <c r="AG1762" s="922" t="str">
        <f>許可申請_2!L217&amp;変更_3!AO237</f>
        <v/>
      </c>
      <c r="AH1762" s="923"/>
      <c r="AI1762" s="923"/>
      <c r="AJ1762" s="923"/>
      <c r="AK1762" s="923"/>
      <c r="AL1762" s="923"/>
      <c r="AM1762" s="923"/>
      <c r="AN1762" s="923"/>
      <c r="AO1762" s="924"/>
    </row>
    <row r="1763" spans="2:41" ht="13.35" customHeight="1" outlineLevel="1" x14ac:dyDescent="0.45">
      <c r="B1763" s="167"/>
      <c r="J1763" s="167"/>
      <c r="N1763" s="167"/>
      <c r="Q1763" s="166"/>
      <c r="R1763" s="115" t="s">
        <v>608</v>
      </c>
      <c r="T1763" s="166"/>
      <c r="U1763" s="911"/>
      <c r="V1763" s="912"/>
      <c r="W1763" s="912"/>
      <c r="X1763" s="912"/>
      <c r="Y1763" s="912"/>
      <c r="Z1763" s="912"/>
      <c r="AA1763" s="912"/>
      <c r="AB1763" s="912"/>
      <c r="AC1763" s="913"/>
      <c r="AD1763" s="167" t="s">
        <v>607</v>
      </c>
      <c r="AF1763" s="166"/>
      <c r="AG1763" s="911"/>
      <c r="AH1763" s="912"/>
      <c r="AI1763" s="912"/>
      <c r="AJ1763" s="912"/>
      <c r="AK1763" s="912"/>
      <c r="AL1763" s="912"/>
      <c r="AM1763" s="912"/>
      <c r="AN1763" s="912"/>
      <c r="AO1763" s="913"/>
    </row>
    <row r="1764" spans="2:41" ht="3.6" customHeight="1" outlineLevel="1" x14ac:dyDescent="0.45">
      <c r="B1764" s="167"/>
      <c r="J1764" s="167"/>
      <c r="N1764" s="161"/>
      <c r="O1764" s="160"/>
      <c r="P1764" s="160"/>
      <c r="Q1764" s="159"/>
      <c r="R1764" s="160"/>
      <c r="S1764" s="160"/>
      <c r="T1764" s="159"/>
      <c r="U1764" s="914"/>
      <c r="V1764" s="915"/>
      <c r="W1764" s="915"/>
      <c r="X1764" s="915"/>
      <c r="Y1764" s="915"/>
      <c r="Z1764" s="915"/>
      <c r="AA1764" s="915"/>
      <c r="AB1764" s="915"/>
      <c r="AC1764" s="916"/>
      <c r="AD1764" s="161"/>
      <c r="AE1764" s="160"/>
      <c r="AF1764" s="159"/>
      <c r="AG1764" s="914"/>
      <c r="AH1764" s="915"/>
      <c r="AI1764" s="915"/>
      <c r="AJ1764" s="915"/>
      <c r="AK1764" s="915"/>
      <c r="AL1764" s="915"/>
      <c r="AM1764" s="915"/>
      <c r="AN1764" s="915"/>
      <c r="AO1764" s="916"/>
    </row>
    <row r="1765" spans="2:41" ht="3.6" customHeight="1" outlineLevel="1" x14ac:dyDescent="0.45">
      <c r="B1765" s="167"/>
      <c r="J1765" s="167"/>
      <c r="M1765" s="166"/>
      <c r="N1765" s="167"/>
      <c r="Q1765" s="166"/>
      <c r="R1765" s="173"/>
      <c r="S1765" s="172"/>
      <c r="T1765" s="172"/>
      <c r="U1765" s="172"/>
      <c r="V1765" s="172"/>
      <c r="W1765" s="172"/>
      <c r="X1765" s="172"/>
      <c r="Y1765" s="172"/>
      <c r="Z1765" s="172"/>
      <c r="AA1765" s="172"/>
      <c r="AB1765" s="172"/>
      <c r="AC1765" s="172"/>
      <c r="AD1765" s="172"/>
      <c r="AE1765" s="172"/>
      <c r="AF1765" s="172"/>
      <c r="AG1765" s="172"/>
      <c r="AH1765" s="172"/>
      <c r="AI1765" s="172"/>
      <c r="AJ1765" s="172"/>
      <c r="AK1765" s="172"/>
      <c r="AL1765" s="172"/>
      <c r="AM1765" s="172"/>
      <c r="AN1765" s="172"/>
      <c r="AO1765" s="171"/>
    </row>
    <row r="1766" spans="2:41" ht="13.35" customHeight="1" outlineLevel="1" x14ac:dyDescent="0.45">
      <c r="B1766" s="167"/>
      <c r="J1766" s="167"/>
      <c r="M1766" s="166"/>
      <c r="N1766" s="167" t="s">
        <v>712</v>
      </c>
      <c r="Q1766" s="166"/>
      <c r="R1766" s="167"/>
      <c r="S1766" s="919"/>
      <c r="T1766" s="921"/>
      <c r="V1766" s="190"/>
      <c r="W1766" s="115" t="s">
        <v>76</v>
      </c>
      <c r="X1766" s="190"/>
      <c r="Y1766" s="115" t="s">
        <v>77</v>
      </c>
      <c r="Z1766" s="190"/>
      <c r="AA1766" s="115" t="s">
        <v>78</v>
      </c>
      <c r="AO1766" s="166"/>
    </row>
    <row r="1767" spans="2:41" ht="3.6" customHeight="1" outlineLevel="1" x14ac:dyDescent="0.45">
      <c r="B1767" s="167"/>
      <c r="J1767" s="167"/>
      <c r="M1767" s="166"/>
      <c r="N1767" s="167"/>
      <c r="Q1767" s="166"/>
      <c r="R1767" s="167"/>
      <c r="AO1767" s="166"/>
    </row>
    <row r="1768" spans="2:41" ht="3.6" customHeight="1" outlineLevel="1" x14ac:dyDescent="0.45">
      <c r="B1768" s="167"/>
      <c r="J1768" s="167"/>
      <c r="M1768" s="166"/>
      <c r="N1768" s="173"/>
      <c r="O1768" s="172"/>
      <c r="P1768" s="172"/>
      <c r="Q1768" s="172"/>
      <c r="R1768" s="984" t="str">
        <f>ASC(許可申請_2!I218)&amp;ASC(変更_3!AL238)</f>
        <v/>
      </c>
      <c r="S1768" s="984" t="str">
        <f>ASC(許可申請_2!J218)&amp;ASC(変更_3!AM238)</f>
        <v/>
      </c>
      <c r="T1768" s="172"/>
      <c r="U1768" s="984" t="str">
        <f>ASC(許可申請_2!L218)&amp;ASC(変更_3!AO238)</f>
        <v/>
      </c>
      <c r="V1768" s="173"/>
      <c r="W1768" s="172"/>
      <c r="X1768" s="172"/>
      <c r="Y1768" s="172"/>
      <c r="Z1768" s="172"/>
      <c r="AA1768" s="171"/>
      <c r="AB1768" s="173"/>
      <c r="AC1768" s="172"/>
      <c r="AD1768" s="172"/>
      <c r="AE1768" s="172"/>
      <c r="AF1768" s="172"/>
      <c r="AG1768" s="171"/>
      <c r="AH1768" s="977"/>
      <c r="AI1768" s="980"/>
      <c r="AJ1768" s="172"/>
      <c r="AK1768" s="944"/>
      <c r="AL1768" s="173"/>
      <c r="AM1768" s="172"/>
      <c r="AN1768" s="172"/>
      <c r="AO1768" s="171"/>
    </row>
    <row r="1769" spans="2:41" ht="13.35" customHeight="1" outlineLevel="1" x14ac:dyDescent="0.45">
      <c r="B1769" s="167"/>
      <c r="J1769" s="167"/>
      <c r="M1769" s="166"/>
      <c r="N1769" s="167" t="s">
        <v>711</v>
      </c>
      <c r="R1769" s="985"/>
      <c r="S1769" s="985"/>
      <c r="T1769" s="115" t="s">
        <v>65</v>
      </c>
      <c r="U1769" s="985"/>
      <c r="V1769" s="167" t="s">
        <v>64</v>
      </c>
      <c r="AA1769" s="166"/>
      <c r="AB1769" s="167" t="s">
        <v>710</v>
      </c>
      <c r="AH1769" s="978"/>
      <c r="AI1769" s="981"/>
      <c r="AJ1769" s="115" t="s">
        <v>65</v>
      </c>
      <c r="AK1769" s="945"/>
      <c r="AL1769" s="167" t="s">
        <v>64</v>
      </c>
      <c r="AO1769" s="166"/>
    </row>
    <row r="1770" spans="2:41" ht="3.6" customHeight="1" outlineLevel="1" x14ac:dyDescent="0.45">
      <c r="B1770" s="167"/>
      <c r="J1770" s="167"/>
      <c r="M1770" s="166"/>
      <c r="N1770" s="167"/>
      <c r="R1770" s="986"/>
      <c r="S1770" s="986"/>
      <c r="T1770" s="160"/>
      <c r="U1770" s="986"/>
      <c r="V1770" s="161"/>
      <c r="W1770" s="160"/>
      <c r="X1770" s="160"/>
      <c r="Y1770" s="160"/>
      <c r="Z1770" s="160"/>
      <c r="AA1770" s="159"/>
      <c r="AB1770" s="161"/>
      <c r="AC1770" s="160"/>
      <c r="AD1770" s="160"/>
      <c r="AE1770" s="160"/>
      <c r="AF1770" s="160"/>
      <c r="AH1770" s="979"/>
      <c r="AI1770" s="982"/>
      <c r="AJ1770" s="160"/>
      <c r="AK1770" s="946"/>
      <c r="AL1770" s="161"/>
      <c r="AM1770" s="160"/>
      <c r="AN1770" s="160"/>
      <c r="AO1770" s="159"/>
    </row>
    <row r="1771" spans="2:41" ht="3.6" customHeight="1" outlineLevel="1" x14ac:dyDescent="0.45">
      <c r="B1771" s="167"/>
      <c r="J1771" s="167"/>
      <c r="M1771" s="166"/>
      <c r="N1771" s="173"/>
      <c r="O1771" s="172"/>
      <c r="P1771" s="172"/>
      <c r="Q1771" s="171"/>
      <c r="R1771" s="977"/>
      <c r="S1771" s="980"/>
      <c r="T1771" s="172"/>
      <c r="U1771" s="944"/>
      <c r="V1771" s="173"/>
      <c r="W1771" s="172"/>
      <c r="X1771" s="172"/>
      <c r="Y1771" s="172"/>
      <c r="Z1771" s="169"/>
      <c r="AA1771" s="174"/>
      <c r="AD1771" s="172"/>
      <c r="AE1771" s="172"/>
      <c r="AF1771" s="172"/>
      <c r="AG1771" s="175"/>
      <c r="AH1771" s="175"/>
      <c r="AI1771" s="175"/>
      <c r="AJ1771" s="175"/>
      <c r="AK1771" s="175"/>
      <c r="AL1771" s="172"/>
      <c r="AM1771" s="175"/>
      <c r="AN1771" s="175"/>
      <c r="AO1771" s="171"/>
    </row>
    <row r="1772" spans="2:41" ht="13.35" customHeight="1" outlineLevel="1" x14ac:dyDescent="0.45">
      <c r="B1772" s="167"/>
      <c r="J1772" s="167"/>
      <c r="M1772" s="166"/>
      <c r="N1772" s="167" t="s">
        <v>709</v>
      </c>
      <c r="Q1772" s="166"/>
      <c r="R1772" s="978"/>
      <c r="S1772" s="981"/>
      <c r="T1772" s="115" t="s">
        <v>65</v>
      </c>
      <c r="U1772" s="945"/>
      <c r="V1772" s="167" t="s">
        <v>64</v>
      </c>
      <c r="Z1772" s="169"/>
      <c r="AA1772" s="168"/>
      <c r="AG1772" s="169"/>
      <c r="AH1772" s="169"/>
      <c r="AI1772" s="169"/>
      <c r="AJ1772" s="169"/>
      <c r="AK1772" s="169"/>
      <c r="AM1772" s="169"/>
      <c r="AN1772" s="169"/>
      <c r="AO1772" s="166"/>
    </row>
    <row r="1773" spans="2:41" ht="3.6" customHeight="1" outlineLevel="1" x14ac:dyDescent="0.45">
      <c r="B1773" s="167"/>
      <c r="J1773" s="167"/>
      <c r="M1773" s="166"/>
      <c r="N1773" s="161"/>
      <c r="O1773" s="160"/>
      <c r="P1773" s="160"/>
      <c r="Q1773" s="159"/>
      <c r="R1773" s="979"/>
      <c r="S1773" s="982"/>
      <c r="T1773" s="160"/>
      <c r="U1773" s="946"/>
      <c r="V1773" s="161"/>
      <c r="W1773" s="160"/>
      <c r="X1773" s="160"/>
      <c r="Y1773" s="160"/>
      <c r="Z1773" s="163"/>
      <c r="AA1773" s="162"/>
      <c r="AB1773" s="160"/>
      <c r="AC1773" s="160"/>
      <c r="AD1773" s="160"/>
      <c r="AE1773" s="160"/>
      <c r="AF1773" s="160"/>
      <c r="AG1773" s="163"/>
      <c r="AH1773" s="163"/>
      <c r="AI1773" s="163"/>
      <c r="AJ1773" s="163"/>
      <c r="AK1773" s="163"/>
      <c r="AL1773" s="160"/>
      <c r="AM1773" s="163"/>
      <c r="AN1773" s="163"/>
      <c r="AO1773" s="159"/>
    </row>
    <row r="1774" spans="2:41" ht="3.6" customHeight="1" outlineLevel="1" x14ac:dyDescent="0.45">
      <c r="B1774" s="167"/>
      <c r="J1774" s="167"/>
      <c r="M1774" s="166"/>
      <c r="N1774" s="167"/>
      <c r="Q1774" s="166"/>
      <c r="R1774" s="922" t="str">
        <f>ASC(許可申請_2!K223)&amp;ASC(変更_3!AN242)</f>
        <v/>
      </c>
      <c r="S1774" s="923"/>
      <c r="T1774" s="923"/>
      <c r="U1774" s="924"/>
      <c r="V1774" s="911" t="str">
        <f>ASC(許可申請_2!O223)&amp;ASC(変更_3!AR242)</f>
        <v/>
      </c>
      <c r="W1774" s="913"/>
      <c r="X1774" s="911" t="str">
        <f>ASC(許可申請_2!Q223)&amp;ASC(変更_3!AT242)</f>
        <v/>
      </c>
      <c r="Y1774" s="912"/>
      <c r="Z1774" s="912"/>
      <c r="AA1774" s="913"/>
      <c r="AB1774" s="167"/>
      <c r="AO1774" s="166"/>
    </row>
    <row r="1775" spans="2:41" ht="13.35" customHeight="1" outlineLevel="1" x14ac:dyDescent="0.45">
      <c r="B1775" s="167"/>
      <c r="J1775" s="167" t="s">
        <v>746</v>
      </c>
      <c r="M1775" s="166"/>
      <c r="N1775" s="167" t="s">
        <v>707</v>
      </c>
      <c r="Q1775" s="166"/>
      <c r="R1775" s="911"/>
      <c r="S1775" s="912"/>
      <c r="T1775" s="912"/>
      <c r="U1775" s="913"/>
      <c r="V1775" s="911"/>
      <c r="W1775" s="913"/>
      <c r="X1775" s="911"/>
      <c r="Y1775" s="912"/>
      <c r="Z1775" s="912"/>
      <c r="AA1775" s="913"/>
      <c r="AB1775" s="191" t="s">
        <v>706</v>
      </c>
      <c r="AO1775" s="166"/>
    </row>
    <row r="1776" spans="2:41" ht="3.6" customHeight="1" outlineLevel="1" x14ac:dyDescent="0.45">
      <c r="B1776" s="167"/>
      <c r="J1776" s="167"/>
      <c r="M1776" s="166"/>
      <c r="N1776" s="167"/>
      <c r="Q1776" s="166"/>
      <c r="R1776" s="914"/>
      <c r="S1776" s="915"/>
      <c r="T1776" s="915"/>
      <c r="U1776" s="916"/>
      <c r="V1776" s="914"/>
      <c r="W1776" s="916"/>
      <c r="X1776" s="914"/>
      <c r="Y1776" s="915"/>
      <c r="Z1776" s="915"/>
      <c r="AA1776" s="916"/>
      <c r="AB1776" s="161"/>
      <c r="AC1776" s="160"/>
      <c r="AD1776" s="160"/>
      <c r="AE1776" s="160"/>
      <c r="AF1776" s="160"/>
      <c r="AG1776" s="160"/>
      <c r="AH1776" s="160"/>
      <c r="AI1776" s="160"/>
      <c r="AJ1776" s="160"/>
      <c r="AK1776" s="160"/>
      <c r="AL1776" s="160"/>
      <c r="AM1776" s="160"/>
      <c r="AN1776" s="160"/>
      <c r="AO1776" s="159"/>
    </row>
    <row r="1777" spans="2:41" ht="3.6" customHeight="1" outlineLevel="1" x14ac:dyDescent="0.45">
      <c r="B1777" s="167"/>
      <c r="J1777" s="167"/>
      <c r="M1777" s="166"/>
      <c r="N1777" s="173"/>
      <c r="O1777" s="172"/>
      <c r="P1777" s="172"/>
      <c r="Q1777" s="172"/>
      <c r="R1777" s="173"/>
      <c r="S1777" s="172"/>
      <c r="T1777" s="172"/>
      <c r="U1777" s="172"/>
      <c r="V1777" s="172"/>
      <c r="W1777" s="172"/>
      <c r="X1777" s="172"/>
      <c r="Y1777" s="172"/>
      <c r="Z1777" s="172"/>
      <c r="AA1777" s="171"/>
      <c r="AB1777" s="173"/>
      <c r="AI1777" s="166"/>
      <c r="AJ1777" s="173"/>
      <c r="AK1777" s="172"/>
      <c r="AL1777" s="172"/>
      <c r="AM1777" s="172"/>
      <c r="AN1777" s="172"/>
      <c r="AO1777" s="171"/>
    </row>
    <row r="1778" spans="2:41" ht="13.35" customHeight="1" outlineLevel="1" x14ac:dyDescent="0.45">
      <c r="B1778" s="167"/>
      <c r="J1778" s="167"/>
      <c r="M1778" s="166"/>
      <c r="N1778" s="167" t="s">
        <v>705</v>
      </c>
      <c r="R1778" s="167"/>
      <c r="S1778" s="917" t="str">
        <f>許可申請_2!I225&amp;変更_3!AL244</f>
        <v/>
      </c>
      <c r="T1778" s="918"/>
      <c r="V1778" s="182" t="str">
        <f>ASC(許可申請_2!K225)&amp;ASC(変更_3!AN244)</f>
        <v/>
      </c>
      <c r="W1778" s="115" t="s">
        <v>76</v>
      </c>
      <c r="X1778" s="182" t="str">
        <f>ASC(許可申請_2!M225)&amp;ASC(変更_3!AP244)</f>
        <v/>
      </c>
      <c r="Y1778" s="115" t="s">
        <v>77</v>
      </c>
      <c r="Z1778" s="182" t="str">
        <f>ASC(許可申請_2!O225)&amp;ASC(変更_3!AR244)</f>
        <v/>
      </c>
      <c r="AA1778" s="115" t="s">
        <v>78</v>
      </c>
      <c r="AB1778" s="167" t="s">
        <v>704</v>
      </c>
      <c r="AI1778" s="166"/>
      <c r="AJ1778" s="167"/>
      <c r="AK1778" s="919"/>
      <c r="AL1778" s="920"/>
      <c r="AM1778" s="920"/>
      <c r="AN1778" s="920"/>
      <c r="AO1778" s="921"/>
    </row>
    <row r="1779" spans="2:41" ht="3.6" customHeight="1" outlineLevel="1" x14ac:dyDescent="0.45">
      <c r="B1779" s="167"/>
      <c r="J1779" s="167"/>
      <c r="M1779" s="166"/>
      <c r="N1779" s="167"/>
      <c r="R1779" s="161"/>
      <c r="S1779" s="160"/>
      <c r="T1779" s="160"/>
      <c r="U1779" s="160"/>
      <c r="V1779" s="160"/>
      <c r="W1779" s="160"/>
      <c r="X1779" s="160"/>
      <c r="Y1779" s="160"/>
      <c r="Z1779" s="160"/>
      <c r="AA1779" s="159"/>
      <c r="AB1779" s="161"/>
      <c r="AC1779" s="160"/>
      <c r="AD1779" s="160"/>
      <c r="AE1779" s="160"/>
      <c r="AF1779" s="160"/>
      <c r="AG1779" s="160"/>
      <c r="AH1779" s="160"/>
      <c r="AI1779" s="159"/>
      <c r="AJ1779" s="161"/>
      <c r="AK1779" s="160"/>
      <c r="AL1779" s="160"/>
      <c r="AM1779" s="160"/>
      <c r="AN1779" s="160"/>
      <c r="AO1779" s="159"/>
    </row>
    <row r="1780" spans="2:41" ht="3.6" customHeight="1" outlineLevel="1" x14ac:dyDescent="0.45">
      <c r="B1780" s="167"/>
      <c r="J1780" s="167"/>
      <c r="M1780" s="166"/>
      <c r="N1780" s="173"/>
      <c r="O1780" s="172"/>
      <c r="P1780" s="172"/>
      <c r="Q1780" s="171"/>
      <c r="R1780" s="922" t="str">
        <f>IF(OR(許可申請_2!T222="☑",変更_3!AW241="☑"),"研修中","")</f>
        <v/>
      </c>
      <c r="S1780" s="923"/>
      <c r="T1780" s="923"/>
      <c r="U1780" s="923"/>
      <c r="V1780" s="923"/>
      <c r="W1780" s="923"/>
      <c r="X1780" s="923"/>
      <c r="Y1780" s="923"/>
      <c r="Z1780" s="923"/>
      <c r="AA1780" s="923"/>
      <c r="AB1780" s="923"/>
      <c r="AC1780" s="923"/>
      <c r="AD1780" s="923"/>
      <c r="AE1780" s="923"/>
      <c r="AF1780" s="923"/>
      <c r="AG1780" s="923"/>
      <c r="AH1780" s="923"/>
      <c r="AI1780" s="923"/>
      <c r="AJ1780" s="923"/>
      <c r="AK1780" s="923"/>
      <c r="AL1780" s="923"/>
      <c r="AM1780" s="923"/>
      <c r="AN1780" s="923"/>
      <c r="AO1780" s="924"/>
    </row>
    <row r="1781" spans="2:41" ht="13.35" customHeight="1" outlineLevel="1" x14ac:dyDescent="0.45">
      <c r="B1781" s="167"/>
      <c r="J1781" s="167"/>
      <c r="M1781" s="166"/>
      <c r="N1781" s="167" t="s">
        <v>703</v>
      </c>
      <c r="Q1781" s="166"/>
      <c r="R1781" s="911"/>
      <c r="S1781" s="912"/>
      <c r="T1781" s="912"/>
      <c r="U1781" s="912"/>
      <c r="V1781" s="912"/>
      <c r="W1781" s="912"/>
      <c r="X1781" s="912"/>
      <c r="Y1781" s="912"/>
      <c r="Z1781" s="912"/>
      <c r="AA1781" s="912"/>
      <c r="AB1781" s="912"/>
      <c r="AC1781" s="912"/>
      <c r="AD1781" s="912"/>
      <c r="AE1781" s="912"/>
      <c r="AF1781" s="912"/>
      <c r="AG1781" s="912"/>
      <c r="AH1781" s="912"/>
      <c r="AI1781" s="912"/>
      <c r="AJ1781" s="912"/>
      <c r="AK1781" s="912"/>
      <c r="AL1781" s="912"/>
      <c r="AM1781" s="912"/>
      <c r="AN1781" s="912"/>
      <c r="AO1781" s="913"/>
    </row>
    <row r="1782" spans="2:41" ht="3.6" customHeight="1" outlineLevel="1" x14ac:dyDescent="0.45">
      <c r="B1782" s="167"/>
      <c r="J1782" s="167"/>
      <c r="M1782" s="166"/>
      <c r="N1782" s="161"/>
      <c r="O1782" s="160"/>
      <c r="P1782" s="160"/>
      <c r="Q1782" s="159"/>
      <c r="R1782" s="914"/>
      <c r="S1782" s="915"/>
      <c r="T1782" s="915"/>
      <c r="U1782" s="915"/>
      <c r="V1782" s="915"/>
      <c r="W1782" s="915"/>
      <c r="X1782" s="915"/>
      <c r="Y1782" s="915"/>
      <c r="Z1782" s="915"/>
      <c r="AA1782" s="915"/>
      <c r="AB1782" s="915"/>
      <c r="AC1782" s="915"/>
      <c r="AD1782" s="915"/>
      <c r="AE1782" s="915"/>
      <c r="AF1782" s="915"/>
      <c r="AG1782" s="915"/>
      <c r="AH1782" s="915"/>
      <c r="AI1782" s="915"/>
      <c r="AJ1782" s="915"/>
      <c r="AK1782" s="915"/>
      <c r="AL1782" s="915"/>
      <c r="AM1782" s="915"/>
      <c r="AN1782" s="915"/>
      <c r="AO1782" s="916"/>
    </row>
    <row r="1783" spans="2:41" ht="3.6" customHeight="1" outlineLevel="1" x14ac:dyDescent="0.45">
      <c r="B1783" s="167"/>
      <c r="J1783" s="167"/>
      <c r="M1783" s="166"/>
      <c r="N1783" s="173"/>
      <c r="O1783" s="172"/>
      <c r="P1783" s="172"/>
      <c r="Q1783" s="171"/>
      <c r="R1783" s="167"/>
      <c r="W1783" s="166"/>
      <c r="X1783" s="167"/>
      <c r="AB1783" s="166"/>
      <c r="AC1783" s="925"/>
      <c r="AD1783" s="926"/>
      <c r="AE1783" s="926"/>
      <c r="AF1783" s="926"/>
      <c r="AG1783" s="926"/>
      <c r="AH1783" s="926"/>
      <c r="AI1783" s="926"/>
      <c r="AJ1783" s="926"/>
      <c r="AK1783" s="926"/>
      <c r="AL1783" s="926"/>
      <c r="AM1783" s="926"/>
      <c r="AN1783" s="926"/>
      <c r="AO1783" s="927"/>
    </row>
    <row r="1784" spans="2:41" ht="13.35" customHeight="1" outlineLevel="1" x14ac:dyDescent="0.45">
      <c r="B1784" s="167"/>
      <c r="J1784" s="167"/>
      <c r="M1784" s="166"/>
      <c r="N1784" s="167" t="s">
        <v>702</v>
      </c>
      <c r="Q1784" s="166"/>
      <c r="R1784" s="167"/>
      <c r="S1784" s="189" t="s">
        <v>651</v>
      </c>
      <c r="T1784" s="115" t="s">
        <v>105</v>
      </c>
      <c r="W1784" s="166"/>
      <c r="X1784" s="167" t="s">
        <v>701</v>
      </c>
      <c r="AB1784" s="166"/>
      <c r="AC1784" s="928"/>
      <c r="AD1784" s="929"/>
      <c r="AE1784" s="929"/>
      <c r="AF1784" s="929"/>
      <c r="AG1784" s="929"/>
      <c r="AH1784" s="929"/>
      <c r="AI1784" s="929"/>
      <c r="AJ1784" s="929"/>
      <c r="AK1784" s="929"/>
      <c r="AL1784" s="929"/>
      <c r="AM1784" s="929"/>
      <c r="AN1784" s="929"/>
      <c r="AO1784" s="930"/>
    </row>
    <row r="1785" spans="2:41" ht="3.6" customHeight="1" outlineLevel="1" x14ac:dyDescent="0.45">
      <c r="B1785" s="167"/>
      <c r="J1785" s="167"/>
      <c r="M1785" s="166"/>
      <c r="N1785" s="161"/>
      <c r="O1785" s="160"/>
      <c r="P1785" s="160"/>
      <c r="Q1785" s="159"/>
      <c r="R1785" s="161"/>
      <c r="S1785" s="160"/>
      <c r="T1785" s="160"/>
      <c r="U1785" s="160"/>
      <c r="V1785" s="160"/>
      <c r="W1785" s="159"/>
      <c r="X1785" s="161"/>
      <c r="Y1785" s="160"/>
      <c r="Z1785" s="160"/>
      <c r="AA1785" s="160"/>
      <c r="AB1785" s="159"/>
      <c r="AC1785" s="931"/>
      <c r="AD1785" s="932"/>
      <c r="AE1785" s="932"/>
      <c r="AF1785" s="932"/>
      <c r="AG1785" s="932"/>
      <c r="AH1785" s="932"/>
      <c r="AI1785" s="932"/>
      <c r="AJ1785" s="932"/>
      <c r="AK1785" s="932"/>
      <c r="AL1785" s="932"/>
      <c r="AM1785" s="932"/>
      <c r="AN1785" s="932"/>
      <c r="AO1785" s="933"/>
    </row>
    <row r="1786" spans="2:41" ht="3.6" customHeight="1" outlineLevel="1" x14ac:dyDescent="0.45">
      <c r="B1786" s="167"/>
      <c r="J1786" s="167"/>
      <c r="M1786" s="166"/>
      <c r="N1786" s="173"/>
      <c r="O1786" s="172"/>
      <c r="P1786" s="172"/>
      <c r="Q1786" s="171"/>
      <c r="R1786" s="173"/>
      <c r="S1786" s="172"/>
      <c r="T1786" s="172"/>
      <c r="U1786" s="172"/>
      <c r="V1786" s="172"/>
      <c r="W1786" s="172"/>
      <c r="X1786" s="172"/>
      <c r="Y1786" s="172"/>
      <c r="Z1786" s="172"/>
      <c r="AA1786" s="171"/>
      <c r="AB1786" s="173"/>
      <c r="AC1786" s="172"/>
      <c r="AD1786" s="172"/>
      <c r="AE1786" s="171"/>
      <c r="AF1786" s="173"/>
      <c r="AG1786" s="172"/>
      <c r="AH1786" s="172"/>
      <c r="AI1786" s="172"/>
      <c r="AJ1786" s="172"/>
      <c r="AK1786" s="172"/>
      <c r="AL1786" s="172"/>
      <c r="AM1786" s="172"/>
      <c r="AN1786" s="172"/>
      <c r="AO1786" s="171"/>
    </row>
    <row r="1787" spans="2:41" ht="13.35" customHeight="1" outlineLevel="1" x14ac:dyDescent="0.45">
      <c r="B1787" s="167"/>
      <c r="J1787" s="167"/>
      <c r="M1787" s="166"/>
      <c r="N1787" s="167" t="s">
        <v>700</v>
      </c>
      <c r="Q1787" s="166"/>
      <c r="R1787" s="167"/>
      <c r="S1787" s="919"/>
      <c r="T1787" s="921"/>
      <c r="V1787" s="190"/>
      <c r="W1787" s="115" t="s">
        <v>76</v>
      </c>
      <c r="X1787" s="190"/>
      <c r="Y1787" s="115" t="s">
        <v>77</v>
      </c>
      <c r="Z1787" s="190"/>
      <c r="AA1787" s="115" t="s">
        <v>78</v>
      </c>
      <c r="AB1787" s="167" t="s">
        <v>699</v>
      </c>
      <c r="AE1787" s="166"/>
      <c r="AF1787" s="167"/>
      <c r="AG1787" s="919"/>
      <c r="AH1787" s="921"/>
      <c r="AJ1787" s="190"/>
      <c r="AK1787" s="115" t="s">
        <v>76</v>
      </c>
      <c r="AL1787" s="190"/>
      <c r="AM1787" s="115" t="s">
        <v>77</v>
      </c>
      <c r="AN1787" s="190"/>
      <c r="AO1787" s="166" t="s">
        <v>78</v>
      </c>
    </row>
    <row r="1788" spans="2:41" ht="3.6" customHeight="1" outlineLevel="1" x14ac:dyDescent="0.45">
      <c r="B1788" s="167"/>
      <c r="J1788" s="167"/>
      <c r="M1788" s="166"/>
      <c r="N1788" s="161"/>
      <c r="O1788" s="160"/>
      <c r="P1788" s="160"/>
      <c r="Q1788" s="159"/>
      <c r="R1788" s="161"/>
      <c r="S1788" s="160"/>
      <c r="T1788" s="160"/>
      <c r="U1788" s="160"/>
      <c r="V1788" s="160"/>
      <c r="W1788" s="160"/>
      <c r="X1788" s="160"/>
      <c r="Y1788" s="160"/>
      <c r="Z1788" s="160"/>
      <c r="AA1788" s="159"/>
      <c r="AB1788" s="161"/>
      <c r="AC1788" s="160"/>
      <c r="AD1788" s="160"/>
      <c r="AE1788" s="159"/>
      <c r="AF1788" s="161"/>
      <c r="AG1788" s="160"/>
      <c r="AH1788" s="160"/>
      <c r="AI1788" s="160"/>
      <c r="AJ1788" s="160"/>
      <c r="AK1788" s="160"/>
      <c r="AL1788" s="160"/>
      <c r="AM1788" s="160"/>
      <c r="AN1788" s="160"/>
      <c r="AO1788" s="159"/>
    </row>
    <row r="1789" spans="2:41" ht="3.6" customHeight="1" outlineLevel="1" x14ac:dyDescent="0.45">
      <c r="B1789" s="167"/>
      <c r="J1789" s="167"/>
      <c r="M1789" s="166"/>
      <c r="N1789" s="173"/>
      <c r="O1789" s="172"/>
      <c r="P1789" s="172"/>
      <c r="Q1789" s="171"/>
      <c r="R1789" s="925"/>
      <c r="S1789" s="926"/>
      <c r="T1789" s="926"/>
      <c r="U1789" s="926"/>
      <c r="V1789" s="926"/>
      <c r="W1789" s="926"/>
      <c r="X1789" s="926"/>
      <c r="Y1789" s="926"/>
      <c r="Z1789" s="926"/>
      <c r="AA1789" s="926"/>
      <c r="AB1789" s="926"/>
      <c r="AC1789" s="926"/>
      <c r="AD1789" s="926"/>
      <c r="AE1789" s="926"/>
      <c r="AF1789" s="926"/>
      <c r="AG1789" s="926"/>
      <c r="AH1789" s="926"/>
      <c r="AI1789" s="926"/>
      <c r="AJ1789" s="926"/>
      <c r="AK1789" s="926"/>
      <c r="AL1789" s="926"/>
      <c r="AM1789" s="926"/>
      <c r="AN1789" s="926"/>
      <c r="AO1789" s="927"/>
    </row>
    <row r="1790" spans="2:41" ht="13.35" customHeight="1" outlineLevel="1" x14ac:dyDescent="0.45">
      <c r="B1790" s="167"/>
      <c r="J1790" s="167"/>
      <c r="M1790" s="166"/>
      <c r="N1790" s="167" t="s">
        <v>698</v>
      </c>
      <c r="Q1790" s="166"/>
      <c r="R1790" s="928"/>
      <c r="S1790" s="929"/>
      <c r="T1790" s="929"/>
      <c r="U1790" s="929"/>
      <c r="V1790" s="929"/>
      <c r="W1790" s="929"/>
      <c r="X1790" s="929"/>
      <c r="Y1790" s="929"/>
      <c r="Z1790" s="929"/>
      <c r="AA1790" s="929"/>
      <c r="AB1790" s="929"/>
      <c r="AC1790" s="929"/>
      <c r="AD1790" s="929"/>
      <c r="AE1790" s="929"/>
      <c r="AF1790" s="929"/>
      <c r="AG1790" s="929"/>
      <c r="AH1790" s="929"/>
      <c r="AI1790" s="929"/>
      <c r="AJ1790" s="929"/>
      <c r="AK1790" s="929"/>
      <c r="AL1790" s="929"/>
      <c r="AM1790" s="929"/>
      <c r="AN1790" s="929"/>
      <c r="AO1790" s="930"/>
    </row>
    <row r="1791" spans="2:41" ht="3.6" customHeight="1" outlineLevel="1" x14ac:dyDescent="0.45">
      <c r="B1791" s="167"/>
      <c r="J1791" s="167"/>
      <c r="M1791" s="166"/>
      <c r="N1791" s="167"/>
      <c r="Q1791" s="166"/>
      <c r="R1791" s="931"/>
      <c r="S1791" s="932"/>
      <c r="T1791" s="932"/>
      <c r="U1791" s="932"/>
      <c r="V1791" s="932"/>
      <c r="W1791" s="932"/>
      <c r="X1791" s="932"/>
      <c r="Y1791" s="932"/>
      <c r="Z1791" s="932"/>
      <c r="AA1791" s="932"/>
      <c r="AB1791" s="932"/>
      <c r="AC1791" s="932"/>
      <c r="AD1791" s="932"/>
      <c r="AE1791" s="932"/>
      <c r="AF1791" s="932"/>
      <c r="AG1791" s="932"/>
      <c r="AH1791" s="932"/>
      <c r="AI1791" s="932"/>
      <c r="AJ1791" s="932"/>
      <c r="AK1791" s="932"/>
      <c r="AL1791" s="932"/>
      <c r="AM1791" s="932"/>
      <c r="AN1791" s="932"/>
      <c r="AO1791" s="933"/>
    </row>
    <row r="1792" spans="2:41" ht="3.6" customHeight="1" outlineLevel="1" x14ac:dyDescent="0.45">
      <c r="B1792" s="167"/>
      <c r="J1792" s="167"/>
      <c r="N1792" s="173"/>
      <c r="O1792" s="172"/>
      <c r="P1792" s="172"/>
      <c r="Q1792" s="171"/>
      <c r="R1792" s="172"/>
      <c r="S1792" s="172"/>
      <c r="T1792" s="172"/>
      <c r="U1792" s="172"/>
      <c r="X1792" s="175"/>
      <c r="Y1792" s="176"/>
      <c r="Z1792" s="175"/>
      <c r="AA1792" s="175"/>
      <c r="AB1792" s="175"/>
      <c r="AC1792" s="175"/>
      <c r="AD1792" s="176"/>
      <c r="AE1792" s="175"/>
      <c r="AF1792" s="172"/>
      <c r="AG1792" s="172"/>
      <c r="AH1792" s="947"/>
      <c r="AI1792" s="948"/>
      <c r="AJ1792" s="948"/>
      <c r="AK1792" s="948"/>
      <c r="AL1792" s="948"/>
      <c r="AM1792" s="948"/>
      <c r="AN1792" s="948"/>
      <c r="AO1792" s="949"/>
    </row>
    <row r="1793" spans="2:41" ht="13.35" customHeight="1" outlineLevel="1" x14ac:dyDescent="0.45">
      <c r="B1793" s="167"/>
      <c r="J1793" s="167"/>
      <c r="N1793" s="167" t="s">
        <v>697</v>
      </c>
      <c r="Q1793" s="166"/>
      <c r="R1793" s="115" t="s">
        <v>696</v>
      </c>
      <c r="X1793" s="169"/>
      <c r="Y1793" s="170"/>
      <c r="Z1793" s="189" t="s">
        <v>651</v>
      </c>
      <c r="AA1793" s="115" t="s">
        <v>695</v>
      </c>
      <c r="AB1793" s="169"/>
      <c r="AC1793" s="169"/>
      <c r="AD1793" s="170" t="s">
        <v>694</v>
      </c>
      <c r="AE1793" s="169"/>
      <c r="AH1793" s="950"/>
      <c r="AI1793" s="951"/>
      <c r="AJ1793" s="951"/>
      <c r="AK1793" s="951"/>
      <c r="AL1793" s="951"/>
      <c r="AM1793" s="951"/>
      <c r="AN1793" s="951"/>
      <c r="AO1793" s="952"/>
    </row>
    <row r="1794" spans="2:41" ht="3.6" customHeight="1" outlineLevel="1" x14ac:dyDescent="0.45">
      <c r="B1794" s="167"/>
      <c r="J1794" s="167"/>
      <c r="N1794" s="167"/>
      <c r="Q1794" s="166"/>
      <c r="R1794" s="160"/>
      <c r="S1794" s="160"/>
      <c r="T1794" s="160"/>
      <c r="U1794" s="160"/>
      <c r="X1794" s="163"/>
      <c r="Y1794" s="164"/>
      <c r="Z1794" s="163"/>
      <c r="AA1794" s="163"/>
      <c r="AB1794" s="163"/>
      <c r="AC1794" s="163"/>
      <c r="AD1794" s="164"/>
      <c r="AE1794" s="163"/>
      <c r="AF1794" s="160"/>
      <c r="AG1794" s="160"/>
      <c r="AH1794" s="953"/>
      <c r="AI1794" s="954"/>
      <c r="AJ1794" s="954"/>
      <c r="AK1794" s="954"/>
      <c r="AL1794" s="954"/>
      <c r="AM1794" s="954"/>
      <c r="AN1794" s="954"/>
      <c r="AO1794" s="955"/>
    </row>
    <row r="1795" spans="2:41" ht="3.6" customHeight="1" outlineLevel="1" x14ac:dyDescent="0.45">
      <c r="B1795" s="167"/>
      <c r="J1795" s="167"/>
      <c r="N1795" s="167"/>
      <c r="Q1795" s="166"/>
      <c r="R1795" s="172"/>
      <c r="S1795" s="172"/>
      <c r="T1795" s="172"/>
      <c r="U1795" s="172"/>
      <c r="V1795" s="944"/>
      <c r="W1795" s="956"/>
      <c r="X1795" s="956"/>
      <c r="Y1795" s="956"/>
      <c r="Z1795" s="956"/>
      <c r="AA1795" s="956"/>
      <c r="AB1795" s="956"/>
      <c r="AC1795" s="956"/>
      <c r="AD1795" s="956"/>
      <c r="AE1795" s="956"/>
      <c r="AF1795" s="956"/>
      <c r="AG1795" s="956"/>
      <c r="AH1795" s="956"/>
      <c r="AI1795" s="956"/>
      <c r="AJ1795" s="956"/>
      <c r="AK1795" s="956"/>
      <c r="AL1795" s="956"/>
      <c r="AM1795" s="956"/>
      <c r="AN1795" s="956"/>
      <c r="AO1795" s="957"/>
    </row>
    <row r="1796" spans="2:41" ht="13.35" customHeight="1" outlineLevel="1" x14ac:dyDescent="0.45">
      <c r="B1796" s="167"/>
      <c r="J1796" s="167"/>
      <c r="N1796" s="167" t="s">
        <v>693</v>
      </c>
      <c r="Q1796" s="166"/>
      <c r="R1796" s="115" t="s">
        <v>692</v>
      </c>
      <c r="V1796" s="945"/>
      <c r="W1796" s="958"/>
      <c r="X1796" s="958"/>
      <c r="Y1796" s="958"/>
      <c r="Z1796" s="958"/>
      <c r="AA1796" s="958"/>
      <c r="AB1796" s="958"/>
      <c r="AC1796" s="958"/>
      <c r="AD1796" s="958"/>
      <c r="AE1796" s="958"/>
      <c r="AF1796" s="958"/>
      <c r="AG1796" s="958"/>
      <c r="AH1796" s="958"/>
      <c r="AI1796" s="958"/>
      <c r="AJ1796" s="958"/>
      <c r="AK1796" s="958"/>
      <c r="AL1796" s="958"/>
      <c r="AM1796" s="958"/>
      <c r="AN1796" s="958"/>
      <c r="AO1796" s="959"/>
    </row>
    <row r="1797" spans="2:41" ht="3.6" customHeight="1" outlineLevel="1" x14ac:dyDescent="0.45">
      <c r="B1797" s="167"/>
      <c r="J1797" s="167"/>
      <c r="N1797" s="167"/>
      <c r="Q1797" s="166"/>
      <c r="V1797" s="946"/>
      <c r="W1797" s="960"/>
      <c r="X1797" s="960"/>
      <c r="Y1797" s="960"/>
      <c r="Z1797" s="960"/>
      <c r="AA1797" s="960"/>
      <c r="AB1797" s="960"/>
      <c r="AC1797" s="960"/>
      <c r="AD1797" s="960"/>
      <c r="AE1797" s="960"/>
      <c r="AF1797" s="960"/>
      <c r="AG1797" s="960"/>
      <c r="AH1797" s="960"/>
      <c r="AI1797" s="960"/>
      <c r="AJ1797" s="960"/>
      <c r="AK1797" s="960"/>
      <c r="AL1797" s="960"/>
      <c r="AM1797" s="960"/>
      <c r="AN1797" s="960"/>
      <c r="AO1797" s="961"/>
    </row>
    <row r="1798" spans="2:41" ht="3.6" customHeight="1" outlineLevel="1" x14ac:dyDescent="0.45">
      <c r="B1798" s="167"/>
      <c r="J1798" s="167"/>
      <c r="N1798" s="167"/>
      <c r="R1798" s="173"/>
      <c r="S1798" s="172"/>
      <c r="T1798" s="172"/>
      <c r="U1798" s="171"/>
      <c r="X1798" s="166"/>
      <c r="Y1798" s="925"/>
      <c r="Z1798" s="926"/>
      <c r="AA1798" s="927"/>
      <c r="AB1798" s="171"/>
      <c r="AC1798" s="925"/>
      <c r="AD1798" s="926"/>
      <c r="AE1798" s="927"/>
      <c r="AF1798" s="167"/>
      <c r="AH1798" s="166"/>
      <c r="AI1798" s="925"/>
      <c r="AJ1798" s="926"/>
      <c r="AK1798" s="926"/>
      <c r="AL1798" s="926"/>
      <c r="AM1798" s="926"/>
      <c r="AN1798" s="926"/>
      <c r="AO1798" s="927"/>
    </row>
    <row r="1799" spans="2:41" ht="13.35" customHeight="1" outlineLevel="1" x14ac:dyDescent="0.45">
      <c r="B1799" s="167"/>
      <c r="J1799" s="167"/>
      <c r="N1799" s="167"/>
      <c r="R1799" s="167"/>
      <c r="U1799" s="166"/>
      <c r="V1799" s="115" t="s">
        <v>612</v>
      </c>
      <c r="X1799" s="166"/>
      <c r="Y1799" s="928"/>
      <c r="Z1799" s="929"/>
      <c r="AA1799" s="930"/>
      <c r="AB1799" s="555" t="s">
        <v>611</v>
      </c>
      <c r="AC1799" s="928"/>
      <c r="AD1799" s="929"/>
      <c r="AE1799" s="930"/>
      <c r="AF1799" s="167" t="s">
        <v>610</v>
      </c>
      <c r="AH1799" s="166"/>
      <c r="AI1799" s="928"/>
      <c r="AJ1799" s="929"/>
      <c r="AK1799" s="929"/>
      <c r="AL1799" s="929"/>
      <c r="AM1799" s="929"/>
      <c r="AN1799" s="929"/>
      <c r="AO1799" s="930"/>
    </row>
    <row r="1800" spans="2:41" ht="3.6" customHeight="1" outlineLevel="1" x14ac:dyDescent="0.45">
      <c r="B1800" s="167"/>
      <c r="J1800" s="167"/>
      <c r="N1800" s="167"/>
      <c r="R1800" s="167"/>
      <c r="U1800" s="166"/>
      <c r="V1800" s="160"/>
      <c r="W1800" s="160"/>
      <c r="X1800" s="159"/>
      <c r="Y1800" s="931"/>
      <c r="Z1800" s="932"/>
      <c r="AA1800" s="933"/>
      <c r="AB1800" s="159"/>
      <c r="AC1800" s="931"/>
      <c r="AD1800" s="932"/>
      <c r="AE1800" s="933"/>
      <c r="AF1800" s="161"/>
      <c r="AG1800" s="160"/>
      <c r="AH1800" s="159"/>
      <c r="AI1800" s="931"/>
      <c r="AJ1800" s="932"/>
      <c r="AK1800" s="932"/>
      <c r="AL1800" s="932"/>
      <c r="AM1800" s="932"/>
      <c r="AN1800" s="932"/>
      <c r="AO1800" s="933"/>
    </row>
    <row r="1801" spans="2:41" ht="3.6" customHeight="1" outlineLevel="1" x14ac:dyDescent="0.45">
      <c r="B1801" s="167"/>
      <c r="J1801" s="167"/>
      <c r="N1801" s="167"/>
      <c r="R1801" s="167"/>
      <c r="U1801" s="166"/>
      <c r="V1801" s="172"/>
      <c r="W1801" s="172"/>
      <c r="X1801" s="171"/>
      <c r="Y1801" s="925"/>
      <c r="Z1801" s="926"/>
      <c r="AA1801" s="926"/>
      <c r="AB1801" s="926"/>
      <c r="AC1801" s="926"/>
      <c r="AD1801" s="926"/>
      <c r="AE1801" s="927"/>
      <c r="AF1801" s="173"/>
      <c r="AG1801" s="172"/>
      <c r="AH1801" s="171"/>
      <c r="AI1801" s="925"/>
      <c r="AJ1801" s="926"/>
      <c r="AK1801" s="926"/>
      <c r="AL1801" s="926"/>
      <c r="AM1801" s="926"/>
      <c r="AN1801" s="926"/>
      <c r="AO1801" s="927"/>
    </row>
    <row r="1802" spans="2:41" ht="13.35" customHeight="1" outlineLevel="1" x14ac:dyDescent="0.45">
      <c r="B1802" s="167"/>
      <c r="J1802" s="167"/>
      <c r="N1802" s="167"/>
      <c r="R1802" s="167" t="s">
        <v>691</v>
      </c>
      <c r="U1802" s="166"/>
      <c r="V1802" s="115" t="s">
        <v>609</v>
      </c>
      <c r="X1802" s="166"/>
      <c r="Y1802" s="928"/>
      <c r="Z1802" s="929"/>
      <c r="AA1802" s="929"/>
      <c r="AB1802" s="929"/>
      <c r="AC1802" s="929"/>
      <c r="AD1802" s="929"/>
      <c r="AE1802" s="930"/>
      <c r="AF1802" s="167" t="s">
        <v>8536</v>
      </c>
      <c r="AH1802" s="166"/>
      <c r="AI1802" s="928"/>
      <c r="AJ1802" s="929"/>
      <c r="AK1802" s="929"/>
      <c r="AL1802" s="929"/>
      <c r="AM1802" s="929"/>
      <c r="AN1802" s="929"/>
      <c r="AO1802" s="930"/>
    </row>
    <row r="1803" spans="2:41" ht="3.6" customHeight="1" outlineLevel="1" x14ac:dyDescent="0.45">
      <c r="B1803" s="167"/>
      <c r="J1803" s="167"/>
      <c r="N1803" s="167"/>
      <c r="R1803" s="167"/>
      <c r="U1803" s="166"/>
      <c r="V1803" s="160"/>
      <c r="W1803" s="160"/>
      <c r="X1803" s="159"/>
      <c r="Y1803" s="931"/>
      <c r="Z1803" s="932"/>
      <c r="AA1803" s="932"/>
      <c r="AB1803" s="932"/>
      <c r="AC1803" s="932"/>
      <c r="AD1803" s="932"/>
      <c r="AE1803" s="933"/>
      <c r="AF1803" s="161"/>
      <c r="AG1803" s="160"/>
      <c r="AH1803" s="159"/>
      <c r="AI1803" s="931"/>
      <c r="AJ1803" s="932"/>
      <c r="AK1803" s="932"/>
      <c r="AL1803" s="932"/>
      <c r="AM1803" s="932"/>
      <c r="AN1803" s="932"/>
      <c r="AO1803" s="933"/>
    </row>
    <row r="1804" spans="2:41" ht="3.6" customHeight="1" outlineLevel="1" x14ac:dyDescent="0.45">
      <c r="B1804" s="167"/>
      <c r="J1804" s="167"/>
      <c r="N1804" s="167"/>
      <c r="R1804" s="167"/>
      <c r="U1804" s="166"/>
      <c r="V1804" s="172"/>
      <c r="W1804" s="172"/>
      <c r="X1804" s="171"/>
      <c r="Y1804" s="925"/>
      <c r="Z1804" s="926"/>
      <c r="AA1804" s="926"/>
      <c r="AB1804" s="926"/>
      <c r="AC1804" s="926"/>
      <c r="AD1804" s="926"/>
      <c r="AE1804" s="927"/>
      <c r="AF1804" s="173"/>
      <c r="AG1804" s="172"/>
      <c r="AH1804" s="171"/>
      <c r="AI1804" s="925"/>
      <c r="AJ1804" s="926"/>
      <c r="AK1804" s="926"/>
      <c r="AL1804" s="926"/>
      <c r="AM1804" s="926"/>
      <c r="AN1804" s="926"/>
      <c r="AO1804" s="927"/>
    </row>
    <row r="1805" spans="2:41" ht="13.35" customHeight="1" outlineLevel="1" x14ac:dyDescent="0.45">
      <c r="B1805" s="167"/>
      <c r="J1805" s="167"/>
      <c r="N1805" s="167"/>
      <c r="R1805" s="167"/>
      <c r="U1805" s="166"/>
      <c r="V1805" s="115" t="s">
        <v>608</v>
      </c>
      <c r="X1805" s="166"/>
      <c r="Y1805" s="928"/>
      <c r="Z1805" s="929"/>
      <c r="AA1805" s="929"/>
      <c r="AB1805" s="929"/>
      <c r="AC1805" s="929"/>
      <c r="AD1805" s="929"/>
      <c r="AE1805" s="930"/>
      <c r="AF1805" s="167" t="s">
        <v>607</v>
      </c>
      <c r="AH1805" s="166"/>
      <c r="AI1805" s="928"/>
      <c r="AJ1805" s="929"/>
      <c r="AK1805" s="929"/>
      <c r="AL1805" s="929"/>
      <c r="AM1805" s="929"/>
      <c r="AN1805" s="929"/>
      <c r="AO1805" s="930"/>
    </row>
    <row r="1806" spans="2:41" ht="3.6" customHeight="1" outlineLevel="1" x14ac:dyDescent="0.45">
      <c r="B1806" s="167"/>
      <c r="J1806" s="161"/>
      <c r="K1806" s="160"/>
      <c r="L1806" s="160"/>
      <c r="M1806" s="160"/>
      <c r="N1806" s="161"/>
      <c r="O1806" s="160"/>
      <c r="P1806" s="160"/>
      <c r="Q1806" s="160"/>
      <c r="R1806" s="161"/>
      <c r="S1806" s="160"/>
      <c r="T1806" s="160"/>
      <c r="U1806" s="159"/>
      <c r="V1806" s="160"/>
      <c r="W1806" s="160"/>
      <c r="X1806" s="159"/>
      <c r="Y1806" s="931"/>
      <c r="Z1806" s="932"/>
      <c r="AA1806" s="932"/>
      <c r="AB1806" s="932"/>
      <c r="AC1806" s="932"/>
      <c r="AD1806" s="932"/>
      <c r="AE1806" s="933"/>
      <c r="AF1806" s="161"/>
      <c r="AG1806" s="160"/>
      <c r="AH1806" s="159"/>
      <c r="AI1806" s="931"/>
      <c r="AJ1806" s="932"/>
      <c r="AK1806" s="932"/>
      <c r="AL1806" s="932"/>
      <c r="AM1806" s="932"/>
      <c r="AN1806" s="932"/>
      <c r="AO1806" s="933"/>
    </row>
    <row r="1807" spans="2:41" ht="3.6" customHeight="1" outlineLevel="1" x14ac:dyDescent="0.45">
      <c r="B1807" s="167"/>
      <c r="J1807" s="173"/>
      <c r="K1807" s="172"/>
      <c r="L1807" s="172"/>
      <c r="M1807" s="171"/>
      <c r="N1807" s="173"/>
      <c r="O1807" s="172"/>
      <c r="P1807" s="172"/>
      <c r="Q1807" s="171"/>
      <c r="R1807" s="173"/>
      <c r="S1807" s="172"/>
      <c r="T1807" s="172"/>
      <c r="U1807" s="172"/>
      <c r="V1807" s="172"/>
      <c r="W1807" s="172"/>
      <c r="X1807" s="172"/>
      <c r="Y1807" s="172"/>
      <c r="Z1807" s="172"/>
      <c r="AA1807" s="171"/>
      <c r="AB1807" s="173"/>
      <c r="AC1807" s="172"/>
      <c r="AD1807" s="172"/>
      <c r="AE1807" s="171"/>
      <c r="AF1807" s="172"/>
      <c r="AG1807" s="172"/>
      <c r="AH1807" s="172"/>
      <c r="AI1807" s="172"/>
      <c r="AJ1807" s="172"/>
      <c r="AK1807" s="172"/>
      <c r="AL1807" s="172"/>
      <c r="AM1807" s="172"/>
      <c r="AN1807" s="172"/>
      <c r="AO1807" s="171"/>
    </row>
    <row r="1808" spans="2:41" ht="13.35" customHeight="1" outlineLevel="1" x14ac:dyDescent="0.45">
      <c r="B1808" s="167"/>
      <c r="J1808" s="167"/>
      <c r="M1808" s="166"/>
      <c r="N1808" s="167" t="s">
        <v>717</v>
      </c>
      <c r="Q1808" s="166"/>
      <c r="R1808" s="167"/>
      <c r="S1808" s="917" t="str">
        <f>IF(変更_3!J248&lt;&gt;"",コードマスタ!C4,"")</f>
        <v/>
      </c>
      <c r="T1808" s="943"/>
      <c r="U1808" s="943"/>
      <c r="V1808" s="943"/>
      <c r="W1808" s="943"/>
      <c r="X1808" s="943"/>
      <c r="Y1808" s="943"/>
      <c r="Z1808" s="943"/>
      <c r="AA1808" s="918"/>
      <c r="AB1808" s="167" t="s">
        <v>615</v>
      </c>
      <c r="AE1808" s="166"/>
      <c r="AF1808" s="167"/>
      <c r="AG1808" s="917" t="str">
        <f>IF(変更_3!J256="☑",コードマスタ!D3,IF(OR(変更_3!O256="☑",変更_3!U256="☑"),コードマスタ!D4,""))</f>
        <v/>
      </c>
      <c r="AH1808" s="943"/>
      <c r="AI1808" s="943"/>
      <c r="AJ1808" s="943"/>
      <c r="AK1808" s="943"/>
      <c r="AL1808" s="943"/>
      <c r="AM1808" s="943"/>
      <c r="AN1808" s="943"/>
      <c r="AO1808" s="918"/>
    </row>
    <row r="1809" spans="2:41" ht="3.6" customHeight="1" outlineLevel="1" x14ac:dyDescent="0.45">
      <c r="B1809" s="167"/>
      <c r="J1809" s="167"/>
      <c r="M1809" s="166"/>
      <c r="N1809" s="161"/>
      <c r="O1809" s="160"/>
      <c r="P1809" s="160"/>
      <c r="Q1809" s="159"/>
      <c r="R1809" s="161"/>
      <c r="S1809" s="160"/>
      <c r="T1809" s="160"/>
      <c r="U1809" s="160"/>
      <c r="V1809" s="160"/>
      <c r="W1809" s="160"/>
      <c r="X1809" s="160"/>
      <c r="Y1809" s="160"/>
      <c r="Z1809" s="160"/>
      <c r="AA1809" s="159"/>
      <c r="AB1809" s="161"/>
      <c r="AC1809" s="160"/>
      <c r="AD1809" s="160"/>
      <c r="AE1809" s="159"/>
      <c r="AF1809" s="160"/>
      <c r="AG1809" s="160"/>
      <c r="AH1809" s="160"/>
      <c r="AI1809" s="160"/>
      <c r="AJ1809" s="160"/>
      <c r="AK1809" s="160"/>
      <c r="AL1809" s="160"/>
      <c r="AM1809" s="160"/>
      <c r="AN1809" s="160"/>
      <c r="AO1809" s="159"/>
    </row>
    <row r="1810" spans="2:41" ht="3.6" customHeight="1" outlineLevel="1" x14ac:dyDescent="0.45">
      <c r="B1810" s="167"/>
      <c r="J1810" s="167"/>
      <c r="M1810" s="166"/>
      <c r="N1810" s="173"/>
      <c r="O1810" s="172"/>
      <c r="P1810" s="172"/>
      <c r="Q1810" s="171"/>
      <c r="R1810" s="173"/>
      <c r="S1810" s="172"/>
      <c r="T1810" s="172"/>
      <c r="U1810" s="172"/>
      <c r="V1810" s="172"/>
      <c r="W1810" s="172"/>
      <c r="X1810" s="172"/>
      <c r="Y1810" s="172"/>
      <c r="Z1810" s="172"/>
      <c r="AA1810" s="171"/>
      <c r="AB1810" s="173"/>
      <c r="AC1810" s="172"/>
      <c r="AD1810" s="172"/>
      <c r="AE1810" s="171"/>
      <c r="AF1810" s="173"/>
      <c r="AG1810" s="172"/>
      <c r="AH1810" s="172"/>
      <c r="AI1810" s="172"/>
      <c r="AJ1810" s="172"/>
      <c r="AK1810" s="172"/>
      <c r="AL1810" s="172"/>
      <c r="AM1810" s="172"/>
      <c r="AN1810" s="172"/>
      <c r="AO1810" s="171"/>
    </row>
    <row r="1811" spans="2:41" ht="13.35" customHeight="1" outlineLevel="1" x14ac:dyDescent="0.45">
      <c r="B1811" s="167"/>
      <c r="J1811" s="167"/>
      <c r="M1811" s="166"/>
      <c r="N1811" s="167" t="s">
        <v>716</v>
      </c>
      <c r="Q1811" s="166"/>
      <c r="R1811" s="167"/>
      <c r="S1811" s="919"/>
      <c r="T1811" s="921"/>
      <c r="V1811" s="190"/>
      <c r="W1811" s="115" t="s">
        <v>76</v>
      </c>
      <c r="X1811" s="190"/>
      <c r="Y1811" s="115" t="s">
        <v>77</v>
      </c>
      <c r="Z1811" s="190"/>
      <c r="AA1811" s="166" t="s">
        <v>78</v>
      </c>
      <c r="AB1811" s="167" t="s">
        <v>715</v>
      </c>
      <c r="AE1811" s="166"/>
      <c r="AF1811" s="167"/>
      <c r="AG1811" s="919"/>
      <c r="AH1811" s="921"/>
      <c r="AJ1811" s="190"/>
      <c r="AK1811" s="115" t="s">
        <v>76</v>
      </c>
      <c r="AL1811" s="190"/>
      <c r="AM1811" s="115" t="s">
        <v>77</v>
      </c>
      <c r="AN1811" s="190"/>
      <c r="AO1811" s="166" t="s">
        <v>78</v>
      </c>
    </row>
    <row r="1812" spans="2:41" ht="3.6" customHeight="1" outlineLevel="1" x14ac:dyDescent="0.45">
      <c r="B1812" s="167"/>
      <c r="J1812" s="167"/>
      <c r="M1812" s="166"/>
      <c r="N1812" s="161"/>
      <c r="O1812" s="160"/>
      <c r="P1812" s="160"/>
      <c r="Q1812" s="159"/>
      <c r="R1812" s="161"/>
      <c r="S1812" s="160"/>
      <c r="T1812" s="160"/>
      <c r="U1812" s="160"/>
      <c r="V1812" s="160"/>
      <c r="W1812" s="160"/>
      <c r="X1812" s="160"/>
      <c r="Y1812" s="160"/>
      <c r="Z1812" s="160"/>
      <c r="AA1812" s="159"/>
      <c r="AB1812" s="161"/>
      <c r="AC1812" s="160"/>
      <c r="AD1812" s="160"/>
      <c r="AE1812" s="159"/>
      <c r="AF1812" s="161"/>
      <c r="AG1812" s="160"/>
      <c r="AH1812" s="160"/>
      <c r="AI1812" s="160"/>
      <c r="AJ1812" s="160"/>
      <c r="AK1812" s="160"/>
      <c r="AL1812" s="160"/>
      <c r="AM1812" s="160"/>
      <c r="AN1812" s="160"/>
      <c r="AO1812" s="159"/>
    </row>
    <row r="1813" spans="2:41" ht="3.6" customHeight="1" outlineLevel="1" x14ac:dyDescent="0.45">
      <c r="B1813" s="167"/>
      <c r="J1813" s="167"/>
      <c r="M1813" s="166"/>
      <c r="N1813" s="173"/>
      <c r="O1813" s="172"/>
      <c r="P1813" s="172"/>
      <c r="Q1813" s="171"/>
      <c r="R1813" s="922" t="str">
        <f>IF(変更_3!J248&lt;&gt;"",変更_3!J248,"")</f>
        <v/>
      </c>
      <c r="S1813" s="923"/>
      <c r="T1813" s="923"/>
      <c r="U1813" s="923"/>
      <c r="V1813" s="923"/>
      <c r="W1813" s="923"/>
      <c r="X1813" s="923"/>
      <c r="Y1813" s="923"/>
      <c r="Z1813" s="923"/>
      <c r="AA1813" s="923"/>
      <c r="AB1813" s="923"/>
      <c r="AC1813" s="923"/>
      <c r="AD1813" s="923"/>
      <c r="AE1813" s="923"/>
      <c r="AF1813" s="923"/>
      <c r="AG1813" s="923"/>
      <c r="AH1813" s="923"/>
      <c r="AI1813" s="923"/>
      <c r="AJ1813" s="924"/>
      <c r="AK1813" s="172"/>
      <c r="AL1813" s="172"/>
      <c r="AM1813" s="172"/>
      <c r="AN1813" s="172"/>
      <c r="AO1813" s="171"/>
    </row>
    <row r="1814" spans="2:41" ht="13.35" customHeight="1" outlineLevel="1" x14ac:dyDescent="0.45">
      <c r="B1814" s="167"/>
      <c r="J1814" s="167"/>
      <c r="M1814" s="166"/>
      <c r="N1814" s="167" t="s">
        <v>50</v>
      </c>
      <c r="Q1814" s="166"/>
      <c r="R1814" s="911"/>
      <c r="S1814" s="912"/>
      <c r="T1814" s="912"/>
      <c r="U1814" s="912"/>
      <c r="V1814" s="912"/>
      <c r="W1814" s="912"/>
      <c r="X1814" s="912"/>
      <c r="Y1814" s="912"/>
      <c r="Z1814" s="912"/>
      <c r="AA1814" s="912"/>
      <c r="AB1814" s="912"/>
      <c r="AC1814" s="912"/>
      <c r="AD1814" s="912"/>
      <c r="AE1814" s="912"/>
      <c r="AF1814" s="912"/>
      <c r="AG1814" s="912"/>
      <c r="AH1814" s="912"/>
      <c r="AI1814" s="912"/>
      <c r="AJ1814" s="913"/>
      <c r="AL1814" s="189" t="s">
        <v>651</v>
      </c>
      <c r="AM1814" s="115" t="s">
        <v>714</v>
      </c>
      <c r="AO1814" s="166"/>
    </row>
    <row r="1815" spans="2:41" ht="3.6" customHeight="1" outlineLevel="1" x14ac:dyDescent="0.45">
      <c r="B1815" s="167"/>
      <c r="J1815" s="167"/>
      <c r="M1815" s="166"/>
      <c r="N1815" s="161"/>
      <c r="O1815" s="160"/>
      <c r="P1815" s="160"/>
      <c r="Q1815" s="159"/>
      <c r="R1815" s="914"/>
      <c r="S1815" s="915"/>
      <c r="T1815" s="915"/>
      <c r="U1815" s="915"/>
      <c r="V1815" s="915"/>
      <c r="W1815" s="915"/>
      <c r="X1815" s="915"/>
      <c r="Y1815" s="915"/>
      <c r="Z1815" s="915"/>
      <c r="AA1815" s="915"/>
      <c r="AB1815" s="915"/>
      <c r="AC1815" s="915"/>
      <c r="AD1815" s="915"/>
      <c r="AE1815" s="915"/>
      <c r="AF1815" s="915"/>
      <c r="AG1815" s="915"/>
      <c r="AH1815" s="915"/>
      <c r="AI1815" s="915"/>
      <c r="AJ1815" s="916"/>
      <c r="AK1815" s="160"/>
      <c r="AL1815" s="160"/>
      <c r="AM1815" s="160"/>
      <c r="AN1815" s="160"/>
      <c r="AO1815" s="159"/>
    </row>
    <row r="1816" spans="2:41" ht="3.6" customHeight="1" outlineLevel="1" x14ac:dyDescent="0.45">
      <c r="B1816" s="167"/>
      <c r="J1816" s="167"/>
      <c r="M1816" s="166"/>
      <c r="N1816" s="173"/>
      <c r="O1816" s="172"/>
      <c r="P1816" s="172"/>
      <c r="Q1816" s="171"/>
      <c r="R1816" s="922" t="str">
        <f>ASC(PHONETIC(変更_3!J247))</f>
        <v/>
      </c>
      <c r="S1816" s="923"/>
      <c r="T1816" s="923"/>
      <c r="U1816" s="923"/>
      <c r="V1816" s="923"/>
      <c r="W1816" s="923"/>
      <c r="X1816" s="923"/>
      <c r="Y1816" s="923"/>
      <c r="Z1816" s="923"/>
      <c r="AA1816" s="923"/>
      <c r="AB1816" s="923"/>
      <c r="AC1816" s="923"/>
      <c r="AD1816" s="923"/>
      <c r="AE1816" s="923"/>
      <c r="AF1816" s="923"/>
      <c r="AG1816" s="923"/>
      <c r="AH1816" s="923"/>
      <c r="AI1816" s="923"/>
      <c r="AJ1816" s="923"/>
      <c r="AK1816" s="923"/>
      <c r="AL1816" s="923"/>
      <c r="AM1816" s="923"/>
      <c r="AN1816" s="923"/>
      <c r="AO1816" s="924"/>
    </row>
    <row r="1817" spans="2:41" ht="13.35" customHeight="1" outlineLevel="1" x14ac:dyDescent="0.45">
      <c r="B1817" s="167"/>
      <c r="J1817" s="167"/>
      <c r="M1817" s="166"/>
      <c r="N1817" s="167" t="s">
        <v>713</v>
      </c>
      <c r="Q1817" s="166"/>
      <c r="R1817" s="911"/>
      <c r="S1817" s="912"/>
      <c r="T1817" s="912"/>
      <c r="U1817" s="912"/>
      <c r="V1817" s="912"/>
      <c r="W1817" s="912"/>
      <c r="X1817" s="912"/>
      <c r="Y1817" s="912"/>
      <c r="Z1817" s="912"/>
      <c r="AA1817" s="912"/>
      <c r="AB1817" s="912"/>
      <c r="AC1817" s="912"/>
      <c r="AD1817" s="912"/>
      <c r="AE1817" s="912"/>
      <c r="AF1817" s="912"/>
      <c r="AG1817" s="912"/>
      <c r="AH1817" s="912"/>
      <c r="AI1817" s="912"/>
      <c r="AJ1817" s="912"/>
      <c r="AK1817" s="912"/>
      <c r="AL1817" s="912"/>
      <c r="AM1817" s="912"/>
      <c r="AN1817" s="912"/>
      <c r="AO1817" s="913"/>
    </row>
    <row r="1818" spans="2:41" ht="3.6" customHeight="1" outlineLevel="1" x14ac:dyDescent="0.45">
      <c r="B1818" s="167"/>
      <c r="J1818" s="167"/>
      <c r="M1818" s="166"/>
      <c r="N1818" s="167"/>
      <c r="Q1818" s="166"/>
      <c r="R1818" s="914"/>
      <c r="S1818" s="915"/>
      <c r="T1818" s="915"/>
      <c r="U1818" s="915"/>
      <c r="V1818" s="915"/>
      <c r="W1818" s="915"/>
      <c r="X1818" s="915"/>
      <c r="Y1818" s="915"/>
      <c r="Z1818" s="915"/>
      <c r="AA1818" s="915"/>
      <c r="AB1818" s="915"/>
      <c r="AC1818" s="915"/>
      <c r="AD1818" s="915"/>
      <c r="AE1818" s="915"/>
      <c r="AF1818" s="915"/>
      <c r="AG1818" s="915"/>
      <c r="AH1818" s="915"/>
      <c r="AI1818" s="915"/>
      <c r="AJ1818" s="915"/>
      <c r="AK1818" s="915"/>
      <c r="AL1818" s="915"/>
      <c r="AM1818" s="915"/>
      <c r="AN1818" s="915"/>
      <c r="AO1818" s="916"/>
    </row>
    <row r="1819" spans="2:41" ht="3.6" customHeight="1" outlineLevel="1" x14ac:dyDescent="0.45">
      <c r="B1819" s="167"/>
      <c r="J1819" s="167"/>
      <c r="N1819" s="173"/>
      <c r="O1819" s="172"/>
      <c r="P1819" s="172"/>
      <c r="Q1819" s="171"/>
      <c r="U1819" s="934" t="str">
        <f>ASC(変更_3!M249)</f>
        <v/>
      </c>
      <c r="V1819" s="935"/>
      <c r="W1819" s="935"/>
      <c r="X1819" s="962"/>
      <c r="Y1819" s="172"/>
      <c r="Z1819" s="965" t="str">
        <f>ASC(変更_3!P249)</f>
        <v/>
      </c>
      <c r="AA1819" s="935"/>
      <c r="AB1819" s="935"/>
      <c r="AC1819" s="936"/>
      <c r="AG1819" s="922" t="str">
        <f>IF(変更_3!M250&lt;&gt;"",変更_3!M250,"")</f>
        <v/>
      </c>
      <c r="AH1819" s="923"/>
      <c r="AI1819" s="923"/>
      <c r="AJ1819" s="923"/>
      <c r="AK1819" s="923"/>
      <c r="AL1819" s="923"/>
      <c r="AM1819" s="923"/>
      <c r="AN1819" s="923"/>
      <c r="AO1819" s="924"/>
    </row>
    <row r="1820" spans="2:41" ht="13.35" customHeight="1" outlineLevel="1" x14ac:dyDescent="0.45">
      <c r="B1820" s="167"/>
      <c r="J1820" s="167"/>
      <c r="N1820" s="167"/>
      <c r="Q1820" s="166"/>
      <c r="R1820" s="115" t="s">
        <v>612</v>
      </c>
      <c r="U1820" s="937"/>
      <c r="V1820" s="938"/>
      <c r="W1820" s="938"/>
      <c r="X1820" s="963"/>
      <c r="Y1820" s="179" t="s">
        <v>611</v>
      </c>
      <c r="Z1820" s="966"/>
      <c r="AA1820" s="938"/>
      <c r="AB1820" s="938"/>
      <c r="AC1820" s="939"/>
      <c r="AD1820" s="115" t="s">
        <v>610</v>
      </c>
      <c r="AG1820" s="911"/>
      <c r="AH1820" s="912"/>
      <c r="AI1820" s="912"/>
      <c r="AJ1820" s="912"/>
      <c r="AK1820" s="912"/>
      <c r="AL1820" s="912"/>
      <c r="AM1820" s="912"/>
      <c r="AN1820" s="912"/>
      <c r="AO1820" s="913"/>
    </row>
    <row r="1821" spans="2:41" ht="3.6" customHeight="1" outlineLevel="1" x14ac:dyDescent="0.45">
      <c r="B1821" s="167"/>
      <c r="J1821" s="167"/>
      <c r="N1821" s="167"/>
      <c r="Q1821" s="166"/>
      <c r="R1821" s="160"/>
      <c r="S1821" s="160"/>
      <c r="T1821" s="160"/>
      <c r="U1821" s="940"/>
      <c r="V1821" s="941"/>
      <c r="W1821" s="941"/>
      <c r="X1821" s="964"/>
      <c r="Y1821" s="160"/>
      <c r="Z1821" s="967"/>
      <c r="AA1821" s="941"/>
      <c r="AB1821" s="941"/>
      <c r="AC1821" s="942"/>
      <c r="AD1821" s="160"/>
      <c r="AE1821" s="160"/>
      <c r="AF1821" s="160"/>
      <c r="AG1821" s="914"/>
      <c r="AH1821" s="915"/>
      <c r="AI1821" s="915"/>
      <c r="AJ1821" s="915"/>
      <c r="AK1821" s="915"/>
      <c r="AL1821" s="915"/>
      <c r="AM1821" s="915"/>
      <c r="AN1821" s="915"/>
      <c r="AO1821" s="916"/>
    </row>
    <row r="1822" spans="2:41" ht="3.6" customHeight="1" outlineLevel="1" x14ac:dyDescent="0.45">
      <c r="B1822" s="167"/>
      <c r="J1822" s="167"/>
      <c r="N1822" s="167"/>
      <c r="Q1822" s="166"/>
      <c r="R1822" s="172"/>
      <c r="S1822" s="172"/>
      <c r="T1822" s="171"/>
      <c r="U1822" s="922" t="str">
        <f>IF(変更_3!U250&lt;&gt;"",変更_3!U250,"")</f>
        <v/>
      </c>
      <c r="V1822" s="923"/>
      <c r="W1822" s="923"/>
      <c r="X1822" s="923"/>
      <c r="Y1822" s="923"/>
      <c r="Z1822" s="923"/>
      <c r="AA1822" s="923"/>
      <c r="AB1822" s="923"/>
      <c r="AC1822" s="924"/>
      <c r="AD1822" s="173"/>
      <c r="AE1822" s="172"/>
      <c r="AF1822" s="171"/>
      <c r="AG1822" s="922" t="str">
        <f>IF(変更_3!M251&lt;&gt;"",変更_3!M251,"")</f>
        <v/>
      </c>
      <c r="AH1822" s="923"/>
      <c r="AI1822" s="923"/>
      <c r="AJ1822" s="923"/>
      <c r="AK1822" s="923"/>
      <c r="AL1822" s="923"/>
      <c r="AM1822" s="923"/>
      <c r="AN1822" s="923"/>
      <c r="AO1822" s="924"/>
    </row>
    <row r="1823" spans="2:41" ht="13.35" customHeight="1" outlineLevel="1" x14ac:dyDescent="0.45">
      <c r="B1823" s="167"/>
      <c r="J1823" s="167" t="s">
        <v>745</v>
      </c>
      <c r="N1823" s="167" t="s">
        <v>48</v>
      </c>
      <c r="Q1823" s="166"/>
      <c r="R1823" s="115" t="s">
        <v>609</v>
      </c>
      <c r="T1823" s="166"/>
      <c r="U1823" s="911"/>
      <c r="V1823" s="912"/>
      <c r="W1823" s="912"/>
      <c r="X1823" s="912"/>
      <c r="Y1823" s="912"/>
      <c r="Z1823" s="912"/>
      <c r="AA1823" s="912"/>
      <c r="AB1823" s="912"/>
      <c r="AC1823" s="913"/>
      <c r="AD1823" s="167" t="s">
        <v>8536</v>
      </c>
      <c r="AF1823" s="166"/>
      <c r="AG1823" s="911"/>
      <c r="AH1823" s="912"/>
      <c r="AI1823" s="912"/>
      <c r="AJ1823" s="912"/>
      <c r="AK1823" s="912"/>
      <c r="AL1823" s="912"/>
      <c r="AM1823" s="912"/>
      <c r="AN1823" s="912"/>
      <c r="AO1823" s="913"/>
    </row>
    <row r="1824" spans="2:41" ht="3.6" customHeight="1" outlineLevel="1" x14ac:dyDescent="0.45">
      <c r="B1824" s="167"/>
      <c r="J1824" s="167"/>
      <c r="N1824" s="167"/>
      <c r="Q1824" s="166"/>
      <c r="R1824" s="160"/>
      <c r="S1824" s="160"/>
      <c r="T1824" s="159"/>
      <c r="U1824" s="914"/>
      <c r="V1824" s="915"/>
      <c r="W1824" s="915"/>
      <c r="X1824" s="915"/>
      <c r="Y1824" s="915"/>
      <c r="Z1824" s="915"/>
      <c r="AA1824" s="915"/>
      <c r="AB1824" s="915"/>
      <c r="AC1824" s="916"/>
      <c r="AD1824" s="161"/>
      <c r="AE1824" s="160"/>
      <c r="AF1824" s="159"/>
      <c r="AG1824" s="914"/>
      <c r="AH1824" s="915"/>
      <c r="AI1824" s="915"/>
      <c r="AJ1824" s="915"/>
      <c r="AK1824" s="915"/>
      <c r="AL1824" s="915"/>
      <c r="AM1824" s="915"/>
      <c r="AN1824" s="915"/>
      <c r="AO1824" s="916"/>
    </row>
    <row r="1825" spans="2:41" ht="3.6" customHeight="1" outlineLevel="1" x14ac:dyDescent="0.45">
      <c r="B1825" s="167"/>
      <c r="J1825" s="167"/>
      <c r="N1825" s="167"/>
      <c r="Q1825" s="166"/>
      <c r="R1825" s="172"/>
      <c r="S1825" s="172"/>
      <c r="T1825" s="171"/>
      <c r="U1825" s="922" t="str">
        <f>IF(変更_3!U251&lt;&gt;"",変更_3!U251,"")</f>
        <v/>
      </c>
      <c r="V1825" s="923"/>
      <c r="W1825" s="923"/>
      <c r="X1825" s="923"/>
      <c r="Y1825" s="923"/>
      <c r="Z1825" s="923"/>
      <c r="AA1825" s="923"/>
      <c r="AB1825" s="923"/>
      <c r="AC1825" s="924"/>
      <c r="AD1825" s="173"/>
      <c r="AE1825" s="172"/>
      <c r="AF1825" s="171"/>
      <c r="AG1825" s="922" t="str">
        <f>IF(変更_3!M252&lt;&gt;"",変更_3!M252,"")</f>
        <v/>
      </c>
      <c r="AH1825" s="923"/>
      <c r="AI1825" s="923"/>
      <c r="AJ1825" s="923"/>
      <c r="AK1825" s="923"/>
      <c r="AL1825" s="923"/>
      <c r="AM1825" s="923"/>
      <c r="AN1825" s="923"/>
      <c r="AO1825" s="924"/>
    </row>
    <row r="1826" spans="2:41" ht="13.35" customHeight="1" outlineLevel="1" x14ac:dyDescent="0.45">
      <c r="B1826" s="167"/>
      <c r="J1826" s="167"/>
      <c r="K1826" s="115" t="s">
        <v>718</v>
      </c>
      <c r="N1826" s="167"/>
      <c r="Q1826" s="166"/>
      <c r="R1826" s="115" t="s">
        <v>608</v>
      </c>
      <c r="T1826" s="166"/>
      <c r="U1826" s="911"/>
      <c r="V1826" s="912"/>
      <c r="W1826" s="912"/>
      <c r="X1826" s="912"/>
      <c r="Y1826" s="912"/>
      <c r="Z1826" s="912"/>
      <c r="AA1826" s="912"/>
      <c r="AB1826" s="912"/>
      <c r="AC1826" s="913"/>
      <c r="AD1826" s="167" t="s">
        <v>607</v>
      </c>
      <c r="AF1826" s="166"/>
      <c r="AG1826" s="911"/>
      <c r="AH1826" s="912"/>
      <c r="AI1826" s="912"/>
      <c r="AJ1826" s="912"/>
      <c r="AK1826" s="912"/>
      <c r="AL1826" s="912"/>
      <c r="AM1826" s="912"/>
      <c r="AN1826" s="912"/>
      <c r="AO1826" s="913"/>
    </row>
    <row r="1827" spans="2:41" ht="3.6" customHeight="1" outlineLevel="1" x14ac:dyDescent="0.45">
      <c r="B1827" s="167"/>
      <c r="J1827" s="167"/>
      <c r="N1827" s="161"/>
      <c r="O1827" s="160"/>
      <c r="P1827" s="160"/>
      <c r="Q1827" s="159"/>
      <c r="R1827" s="160"/>
      <c r="S1827" s="160"/>
      <c r="T1827" s="159"/>
      <c r="U1827" s="914"/>
      <c r="V1827" s="915"/>
      <c r="W1827" s="915"/>
      <c r="X1827" s="915"/>
      <c r="Y1827" s="915"/>
      <c r="Z1827" s="915"/>
      <c r="AA1827" s="915"/>
      <c r="AB1827" s="915"/>
      <c r="AC1827" s="916"/>
      <c r="AD1827" s="161"/>
      <c r="AE1827" s="160"/>
      <c r="AF1827" s="159"/>
      <c r="AG1827" s="914"/>
      <c r="AH1827" s="915"/>
      <c r="AI1827" s="915"/>
      <c r="AJ1827" s="915"/>
      <c r="AK1827" s="915"/>
      <c r="AL1827" s="915"/>
      <c r="AM1827" s="915"/>
      <c r="AN1827" s="915"/>
      <c r="AO1827" s="916"/>
    </row>
    <row r="1828" spans="2:41" ht="3.6" customHeight="1" outlineLevel="1" x14ac:dyDescent="0.45">
      <c r="B1828" s="167"/>
      <c r="J1828" s="167"/>
      <c r="M1828" s="166"/>
      <c r="N1828" s="167"/>
      <c r="Q1828" s="166"/>
      <c r="R1828" s="173"/>
      <c r="S1828" s="172"/>
      <c r="T1828" s="172"/>
      <c r="U1828" s="172"/>
      <c r="V1828" s="172"/>
      <c r="W1828" s="172"/>
      <c r="X1828" s="172"/>
      <c r="Y1828" s="172"/>
      <c r="Z1828" s="172"/>
      <c r="AA1828" s="172"/>
      <c r="AB1828" s="172"/>
      <c r="AC1828" s="172"/>
      <c r="AD1828" s="172"/>
      <c r="AE1828" s="172"/>
      <c r="AF1828" s="172"/>
      <c r="AG1828" s="172"/>
      <c r="AH1828" s="172"/>
      <c r="AI1828" s="172"/>
      <c r="AJ1828" s="172"/>
      <c r="AK1828" s="172"/>
      <c r="AL1828" s="172"/>
      <c r="AM1828" s="172"/>
      <c r="AN1828" s="172"/>
      <c r="AO1828" s="171"/>
    </row>
    <row r="1829" spans="2:41" ht="13.35" customHeight="1" outlineLevel="1" x14ac:dyDescent="0.45">
      <c r="B1829" s="167"/>
      <c r="J1829" s="167"/>
      <c r="M1829" s="166"/>
      <c r="N1829" s="167" t="s">
        <v>712</v>
      </c>
      <c r="Q1829" s="166"/>
      <c r="R1829" s="167"/>
      <c r="S1829" s="919"/>
      <c r="T1829" s="921"/>
      <c r="V1829" s="190"/>
      <c r="W1829" s="115" t="s">
        <v>76</v>
      </c>
      <c r="X1829" s="190"/>
      <c r="Y1829" s="115" t="s">
        <v>77</v>
      </c>
      <c r="Z1829" s="190"/>
      <c r="AA1829" s="115" t="s">
        <v>78</v>
      </c>
      <c r="AO1829" s="166"/>
    </row>
    <row r="1830" spans="2:41" ht="3.6" customHeight="1" outlineLevel="1" x14ac:dyDescent="0.45">
      <c r="B1830" s="167"/>
      <c r="J1830" s="167"/>
      <c r="M1830" s="166"/>
      <c r="N1830" s="167"/>
      <c r="Q1830" s="166"/>
      <c r="R1830" s="167"/>
      <c r="AO1830" s="166"/>
    </row>
    <row r="1831" spans="2:41" ht="3.6" customHeight="1" outlineLevel="1" x14ac:dyDescent="0.45">
      <c r="B1831" s="167"/>
      <c r="J1831" s="167"/>
      <c r="M1831" s="166"/>
      <c r="N1831" s="173"/>
      <c r="O1831" s="172"/>
      <c r="P1831" s="172"/>
      <c r="Q1831" s="172"/>
      <c r="R1831" s="984" t="str">
        <f>ASC(変更_3!J253)</f>
        <v/>
      </c>
      <c r="S1831" s="984" t="str">
        <f>ASC(変更_3!K253)</f>
        <v/>
      </c>
      <c r="T1831" s="172"/>
      <c r="U1831" s="984" t="str">
        <f>ASC(変更_3!M253)</f>
        <v/>
      </c>
      <c r="V1831" s="173"/>
      <c r="W1831" s="172"/>
      <c r="X1831" s="172"/>
      <c r="Y1831" s="172"/>
      <c r="Z1831" s="172"/>
      <c r="AA1831" s="171"/>
      <c r="AB1831" s="173"/>
      <c r="AC1831" s="172"/>
      <c r="AD1831" s="172"/>
      <c r="AE1831" s="172"/>
      <c r="AF1831" s="172"/>
      <c r="AG1831" s="171"/>
      <c r="AH1831" s="977"/>
      <c r="AI1831" s="980"/>
      <c r="AJ1831" s="172"/>
      <c r="AK1831" s="944"/>
      <c r="AL1831" s="173"/>
      <c r="AM1831" s="172"/>
      <c r="AN1831" s="172"/>
      <c r="AO1831" s="171"/>
    </row>
    <row r="1832" spans="2:41" ht="13.35" customHeight="1" outlineLevel="1" x14ac:dyDescent="0.45">
      <c r="B1832" s="167"/>
      <c r="J1832" s="167"/>
      <c r="M1832" s="166"/>
      <c r="N1832" s="167" t="s">
        <v>711</v>
      </c>
      <c r="R1832" s="985"/>
      <c r="S1832" s="985"/>
      <c r="T1832" s="115" t="s">
        <v>65</v>
      </c>
      <c r="U1832" s="985"/>
      <c r="V1832" s="167" t="s">
        <v>64</v>
      </c>
      <c r="AA1832" s="166"/>
      <c r="AB1832" s="167" t="s">
        <v>710</v>
      </c>
      <c r="AH1832" s="978"/>
      <c r="AI1832" s="981"/>
      <c r="AJ1832" s="115" t="s">
        <v>65</v>
      </c>
      <c r="AK1832" s="945"/>
      <c r="AL1832" s="167" t="s">
        <v>64</v>
      </c>
      <c r="AO1832" s="166"/>
    </row>
    <row r="1833" spans="2:41" ht="3.6" customHeight="1" outlineLevel="1" x14ac:dyDescent="0.45">
      <c r="B1833" s="167"/>
      <c r="J1833" s="167"/>
      <c r="M1833" s="166"/>
      <c r="N1833" s="167"/>
      <c r="R1833" s="986"/>
      <c r="S1833" s="986"/>
      <c r="T1833" s="160"/>
      <c r="U1833" s="986"/>
      <c r="V1833" s="161"/>
      <c r="W1833" s="160"/>
      <c r="X1833" s="160"/>
      <c r="Y1833" s="160"/>
      <c r="Z1833" s="160"/>
      <c r="AA1833" s="159"/>
      <c r="AB1833" s="161"/>
      <c r="AC1833" s="160"/>
      <c r="AD1833" s="160"/>
      <c r="AE1833" s="160"/>
      <c r="AF1833" s="160"/>
      <c r="AH1833" s="979"/>
      <c r="AI1833" s="982"/>
      <c r="AJ1833" s="160"/>
      <c r="AK1833" s="946"/>
      <c r="AL1833" s="161"/>
      <c r="AM1833" s="160"/>
      <c r="AN1833" s="160"/>
      <c r="AO1833" s="159"/>
    </row>
    <row r="1834" spans="2:41" ht="3.6" customHeight="1" outlineLevel="1" x14ac:dyDescent="0.45">
      <c r="B1834" s="167"/>
      <c r="J1834" s="167"/>
      <c r="M1834" s="166"/>
      <c r="N1834" s="173"/>
      <c r="O1834" s="172"/>
      <c r="P1834" s="172"/>
      <c r="Q1834" s="171"/>
      <c r="R1834" s="977"/>
      <c r="S1834" s="980"/>
      <c r="T1834" s="172"/>
      <c r="U1834" s="944"/>
      <c r="V1834" s="173"/>
      <c r="W1834" s="172"/>
      <c r="X1834" s="172"/>
      <c r="Y1834" s="172"/>
      <c r="Z1834" s="169"/>
      <c r="AA1834" s="174"/>
      <c r="AD1834" s="172"/>
      <c r="AE1834" s="172"/>
      <c r="AF1834" s="172"/>
      <c r="AG1834" s="175"/>
      <c r="AH1834" s="175"/>
      <c r="AI1834" s="175"/>
      <c r="AJ1834" s="175"/>
      <c r="AK1834" s="175"/>
      <c r="AL1834" s="172"/>
      <c r="AM1834" s="175"/>
      <c r="AN1834" s="175"/>
      <c r="AO1834" s="171"/>
    </row>
    <row r="1835" spans="2:41" ht="13.35" customHeight="1" outlineLevel="1" x14ac:dyDescent="0.45">
      <c r="B1835" s="167"/>
      <c r="J1835" s="167"/>
      <c r="M1835" s="166"/>
      <c r="N1835" s="167" t="s">
        <v>709</v>
      </c>
      <c r="Q1835" s="166"/>
      <c r="R1835" s="978"/>
      <c r="S1835" s="981"/>
      <c r="T1835" s="115" t="s">
        <v>65</v>
      </c>
      <c r="U1835" s="945"/>
      <c r="V1835" s="167" t="s">
        <v>64</v>
      </c>
      <c r="Z1835" s="169"/>
      <c r="AA1835" s="168"/>
      <c r="AG1835" s="169"/>
      <c r="AH1835" s="169"/>
      <c r="AI1835" s="169"/>
      <c r="AJ1835" s="169"/>
      <c r="AK1835" s="169"/>
      <c r="AM1835" s="169"/>
      <c r="AN1835" s="169"/>
      <c r="AO1835" s="166"/>
    </row>
    <row r="1836" spans="2:41" ht="3.6" customHeight="1" outlineLevel="1" x14ac:dyDescent="0.45">
      <c r="B1836" s="167"/>
      <c r="J1836" s="167"/>
      <c r="M1836" s="166"/>
      <c r="N1836" s="161"/>
      <c r="O1836" s="160"/>
      <c r="P1836" s="160"/>
      <c r="Q1836" s="159"/>
      <c r="R1836" s="979"/>
      <c r="S1836" s="982"/>
      <c r="T1836" s="160"/>
      <c r="U1836" s="946"/>
      <c r="V1836" s="161"/>
      <c r="W1836" s="160"/>
      <c r="X1836" s="160"/>
      <c r="Y1836" s="160"/>
      <c r="Z1836" s="163"/>
      <c r="AA1836" s="162"/>
      <c r="AB1836" s="160"/>
      <c r="AC1836" s="160"/>
      <c r="AD1836" s="160"/>
      <c r="AE1836" s="160"/>
      <c r="AF1836" s="160"/>
      <c r="AG1836" s="163"/>
      <c r="AH1836" s="163"/>
      <c r="AI1836" s="163"/>
      <c r="AJ1836" s="163"/>
      <c r="AK1836" s="163"/>
      <c r="AL1836" s="160"/>
      <c r="AM1836" s="163"/>
      <c r="AN1836" s="163"/>
      <c r="AO1836" s="159"/>
    </row>
    <row r="1837" spans="2:41" ht="3.6" customHeight="1" outlineLevel="1" x14ac:dyDescent="0.45">
      <c r="B1837" s="167"/>
      <c r="J1837" s="167"/>
      <c r="M1837" s="166"/>
      <c r="N1837" s="167"/>
      <c r="Q1837" s="166"/>
      <c r="R1837" s="922" t="str">
        <f>ASC(変更_3!L257)</f>
        <v/>
      </c>
      <c r="S1837" s="923"/>
      <c r="T1837" s="923"/>
      <c r="U1837" s="924"/>
      <c r="V1837" s="911" t="str">
        <f>ASC(変更_3!P257)</f>
        <v/>
      </c>
      <c r="W1837" s="913"/>
      <c r="X1837" s="911" t="str">
        <f>ASC(変更_3!R257)</f>
        <v/>
      </c>
      <c r="Y1837" s="912"/>
      <c r="Z1837" s="912"/>
      <c r="AA1837" s="913"/>
      <c r="AB1837" s="167"/>
      <c r="AO1837" s="166"/>
    </row>
    <row r="1838" spans="2:41" ht="13.35" customHeight="1" outlineLevel="1" x14ac:dyDescent="0.45">
      <c r="B1838" s="167"/>
      <c r="J1838" s="167"/>
      <c r="M1838" s="166"/>
      <c r="N1838" s="167" t="s">
        <v>707</v>
      </c>
      <c r="Q1838" s="166"/>
      <c r="R1838" s="911"/>
      <c r="S1838" s="912"/>
      <c r="T1838" s="912"/>
      <c r="U1838" s="913"/>
      <c r="V1838" s="911"/>
      <c r="W1838" s="913"/>
      <c r="X1838" s="911"/>
      <c r="Y1838" s="912"/>
      <c r="Z1838" s="912"/>
      <c r="AA1838" s="913"/>
      <c r="AB1838" s="191" t="s">
        <v>706</v>
      </c>
      <c r="AO1838" s="166"/>
    </row>
    <row r="1839" spans="2:41" ht="3.6" customHeight="1" outlineLevel="1" x14ac:dyDescent="0.45">
      <c r="B1839" s="167"/>
      <c r="J1839" s="167"/>
      <c r="M1839" s="166"/>
      <c r="N1839" s="167"/>
      <c r="Q1839" s="166"/>
      <c r="R1839" s="914"/>
      <c r="S1839" s="915"/>
      <c r="T1839" s="915"/>
      <c r="U1839" s="916"/>
      <c r="V1839" s="914"/>
      <c r="W1839" s="916"/>
      <c r="X1839" s="914"/>
      <c r="Y1839" s="915"/>
      <c r="Z1839" s="915"/>
      <c r="AA1839" s="916"/>
      <c r="AB1839" s="161"/>
      <c r="AC1839" s="160"/>
      <c r="AD1839" s="160"/>
      <c r="AE1839" s="160"/>
      <c r="AF1839" s="160"/>
      <c r="AG1839" s="160"/>
      <c r="AH1839" s="160"/>
      <c r="AI1839" s="160"/>
      <c r="AJ1839" s="160"/>
      <c r="AK1839" s="160"/>
      <c r="AL1839" s="160"/>
      <c r="AM1839" s="160"/>
      <c r="AN1839" s="160"/>
      <c r="AO1839" s="159"/>
    </row>
    <row r="1840" spans="2:41" ht="3.6" customHeight="1" outlineLevel="1" x14ac:dyDescent="0.45">
      <c r="B1840" s="167"/>
      <c r="J1840" s="167"/>
      <c r="M1840" s="166"/>
      <c r="N1840" s="173"/>
      <c r="O1840" s="172"/>
      <c r="P1840" s="172"/>
      <c r="Q1840" s="172"/>
      <c r="R1840" s="173"/>
      <c r="S1840" s="172"/>
      <c r="T1840" s="172"/>
      <c r="U1840" s="172"/>
      <c r="V1840" s="172"/>
      <c r="W1840" s="172"/>
      <c r="X1840" s="172"/>
      <c r="Y1840" s="172"/>
      <c r="Z1840" s="172"/>
      <c r="AA1840" s="171"/>
      <c r="AB1840" s="173"/>
      <c r="AI1840" s="166"/>
      <c r="AJ1840" s="173"/>
      <c r="AK1840" s="172"/>
      <c r="AL1840" s="172"/>
      <c r="AM1840" s="172"/>
      <c r="AN1840" s="172"/>
      <c r="AO1840" s="171"/>
    </row>
    <row r="1841" spans="2:41" ht="13.35" customHeight="1" outlineLevel="1" x14ac:dyDescent="0.45">
      <c r="B1841" s="167"/>
      <c r="J1841" s="167"/>
      <c r="M1841" s="166"/>
      <c r="N1841" s="167" t="s">
        <v>705</v>
      </c>
      <c r="R1841" s="167"/>
      <c r="S1841" s="917" t="str">
        <f>IF(変更_3!J259&lt;&gt;"",変更_3!J259,"")</f>
        <v/>
      </c>
      <c r="T1841" s="918"/>
      <c r="V1841" s="182" t="str">
        <f>ASC(変更_3!L259)</f>
        <v/>
      </c>
      <c r="W1841" s="115" t="s">
        <v>76</v>
      </c>
      <c r="X1841" s="182" t="str">
        <f>ASC(変更_3!N259)</f>
        <v/>
      </c>
      <c r="Y1841" s="115" t="s">
        <v>77</v>
      </c>
      <c r="Z1841" s="182" t="str">
        <f>ASC(変更_3!P259)</f>
        <v/>
      </c>
      <c r="AA1841" s="115" t="s">
        <v>78</v>
      </c>
      <c r="AB1841" s="167" t="s">
        <v>704</v>
      </c>
      <c r="AI1841" s="166"/>
      <c r="AJ1841" s="167"/>
      <c r="AK1841" s="919"/>
      <c r="AL1841" s="920"/>
      <c r="AM1841" s="920"/>
      <c r="AN1841" s="920"/>
      <c r="AO1841" s="921"/>
    </row>
    <row r="1842" spans="2:41" ht="3.6" customHeight="1" outlineLevel="1" x14ac:dyDescent="0.45">
      <c r="B1842" s="167"/>
      <c r="J1842" s="167"/>
      <c r="M1842" s="166"/>
      <c r="N1842" s="167"/>
      <c r="R1842" s="161"/>
      <c r="S1842" s="160"/>
      <c r="T1842" s="160"/>
      <c r="U1842" s="160"/>
      <c r="V1842" s="160"/>
      <c r="W1842" s="160"/>
      <c r="X1842" s="160"/>
      <c r="Y1842" s="160"/>
      <c r="Z1842" s="160"/>
      <c r="AA1842" s="159"/>
      <c r="AB1842" s="161"/>
      <c r="AC1842" s="160"/>
      <c r="AD1842" s="160"/>
      <c r="AE1842" s="160"/>
      <c r="AF1842" s="160"/>
      <c r="AG1842" s="160"/>
      <c r="AH1842" s="160"/>
      <c r="AI1842" s="159"/>
      <c r="AJ1842" s="161"/>
      <c r="AK1842" s="160"/>
      <c r="AL1842" s="160"/>
      <c r="AM1842" s="160"/>
      <c r="AN1842" s="160"/>
      <c r="AO1842" s="159"/>
    </row>
    <row r="1843" spans="2:41" ht="3.6" customHeight="1" outlineLevel="1" x14ac:dyDescent="0.45">
      <c r="B1843" s="167"/>
      <c r="J1843" s="167"/>
      <c r="M1843" s="166"/>
      <c r="N1843" s="173"/>
      <c r="O1843" s="172"/>
      <c r="P1843" s="172"/>
      <c r="Q1843" s="171"/>
      <c r="R1843" s="922" t="str">
        <f>IF(変更_3!U256="☑","研修中","")</f>
        <v/>
      </c>
      <c r="S1843" s="923"/>
      <c r="T1843" s="923"/>
      <c r="U1843" s="923"/>
      <c r="V1843" s="923"/>
      <c r="W1843" s="923"/>
      <c r="X1843" s="923"/>
      <c r="Y1843" s="923"/>
      <c r="Z1843" s="923"/>
      <c r="AA1843" s="923"/>
      <c r="AB1843" s="923"/>
      <c r="AC1843" s="923"/>
      <c r="AD1843" s="923"/>
      <c r="AE1843" s="923"/>
      <c r="AF1843" s="923"/>
      <c r="AG1843" s="923"/>
      <c r="AH1843" s="923"/>
      <c r="AI1843" s="923"/>
      <c r="AJ1843" s="923"/>
      <c r="AK1843" s="923"/>
      <c r="AL1843" s="923"/>
      <c r="AM1843" s="923"/>
      <c r="AN1843" s="923"/>
      <c r="AO1843" s="924"/>
    </row>
    <row r="1844" spans="2:41" ht="13.35" customHeight="1" outlineLevel="1" x14ac:dyDescent="0.45">
      <c r="B1844" s="167"/>
      <c r="J1844" s="167"/>
      <c r="M1844" s="166"/>
      <c r="N1844" s="167" t="s">
        <v>703</v>
      </c>
      <c r="Q1844" s="166"/>
      <c r="R1844" s="911"/>
      <c r="S1844" s="912"/>
      <c r="T1844" s="912"/>
      <c r="U1844" s="912"/>
      <c r="V1844" s="912"/>
      <c r="W1844" s="912"/>
      <c r="X1844" s="912"/>
      <c r="Y1844" s="912"/>
      <c r="Z1844" s="912"/>
      <c r="AA1844" s="912"/>
      <c r="AB1844" s="912"/>
      <c r="AC1844" s="912"/>
      <c r="AD1844" s="912"/>
      <c r="AE1844" s="912"/>
      <c r="AF1844" s="912"/>
      <c r="AG1844" s="912"/>
      <c r="AH1844" s="912"/>
      <c r="AI1844" s="912"/>
      <c r="AJ1844" s="912"/>
      <c r="AK1844" s="912"/>
      <c r="AL1844" s="912"/>
      <c r="AM1844" s="912"/>
      <c r="AN1844" s="912"/>
      <c r="AO1844" s="913"/>
    </row>
    <row r="1845" spans="2:41" ht="3.6" customHeight="1" outlineLevel="1" x14ac:dyDescent="0.45">
      <c r="B1845" s="167"/>
      <c r="I1845" s="166"/>
      <c r="J1845" s="167"/>
      <c r="M1845" s="166"/>
      <c r="N1845" s="161"/>
      <c r="O1845" s="160"/>
      <c r="P1845" s="160"/>
      <c r="Q1845" s="159"/>
      <c r="R1845" s="914"/>
      <c r="S1845" s="915"/>
      <c r="T1845" s="915"/>
      <c r="U1845" s="915"/>
      <c r="V1845" s="915"/>
      <c r="W1845" s="915"/>
      <c r="X1845" s="915"/>
      <c r="Y1845" s="915"/>
      <c r="Z1845" s="915"/>
      <c r="AA1845" s="915"/>
      <c r="AB1845" s="915"/>
      <c r="AC1845" s="915"/>
      <c r="AD1845" s="915"/>
      <c r="AE1845" s="915"/>
      <c r="AF1845" s="915"/>
      <c r="AG1845" s="915"/>
      <c r="AH1845" s="915"/>
      <c r="AI1845" s="915"/>
      <c r="AJ1845" s="915"/>
      <c r="AK1845" s="915"/>
      <c r="AL1845" s="915"/>
      <c r="AM1845" s="915"/>
      <c r="AN1845" s="915"/>
      <c r="AO1845" s="916"/>
    </row>
    <row r="1846" spans="2:41" ht="3.6" customHeight="1" outlineLevel="1" x14ac:dyDescent="0.45">
      <c r="B1846" s="167"/>
      <c r="J1846" s="173"/>
      <c r="K1846" s="172"/>
      <c r="L1846" s="172"/>
      <c r="M1846" s="171"/>
      <c r="N1846" s="173"/>
      <c r="O1846" s="172"/>
      <c r="P1846" s="172"/>
      <c r="Q1846" s="171"/>
      <c r="R1846" s="173"/>
      <c r="S1846" s="172"/>
      <c r="T1846" s="172"/>
      <c r="U1846" s="172"/>
      <c r="V1846" s="172"/>
      <c r="W1846" s="172"/>
      <c r="X1846" s="172"/>
      <c r="Y1846" s="172"/>
      <c r="Z1846" s="172"/>
      <c r="AA1846" s="171"/>
      <c r="AB1846" s="173"/>
      <c r="AC1846" s="172"/>
      <c r="AD1846" s="172"/>
      <c r="AE1846" s="171"/>
      <c r="AF1846" s="172"/>
      <c r="AG1846" s="172"/>
      <c r="AH1846" s="172"/>
      <c r="AI1846" s="172"/>
      <c r="AJ1846" s="172"/>
      <c r="AK1846" s="172"/>
      <c r="AL1846" s="172"/>
      <c r="AM1846" s="172"/>
      <c r="AN1846" s="172"/>
      <c r="AO1846" s="171"/>
    </row>
    <row r="1847" spans="2:41" ht="13.35" customHeight="1" outlineLevel="1" x14ac:dyDescent="0.45">
      <c r="B1847" s="167"/>
      <c r="J1847" s="167"/>
      <c r="M1847" s="166"/>
      <c r="N1847" s="167" t="s">
        <v>717</v>
      </c>
      <c r="Q1847" s="166"/>
      <c r="R1847" s="167"/>
      <c r="S1847" s="917" t="str">
        <f>IF(OR(許可申請_2!I229&lt;&gt;"",変更_3!AL248&lt;&gt;""),コードマスタ!C4,"")</f>
        <v/>
      </c>
      <c r="T1847" s="943"/>
      <c r="U1847" s="943"/>
      <c r="V1847" s="943"/>
      <c r="W1847" s="943"/>
      <c r="X1847" s="943"/>
      <c r="Y1847" s="943"/>
      <c r="Z1847" s="943"/>
      <c r="AA1847" s="918"/>
      <c r="AB1847" s="167" t="s">
        <v>615</v>
      </c>
      <c r="AE1847" s="166"/>
      <c r="AF1847" s="167"/>
      <c r="AG1847" s="917" t="str">
        <f>IF(OR(許可申請_2!I238="☑",変更_3!AL256="☑"),コードマスタ!D3,IF(OR(許可申請_2!N238="☑",許可申請_2!T238="☑",変更_3!AQ256="☑",変更_3!AW256="☑"),コードマスタ!D4,""))</f>
        <v/>
      </c>
      <c r="AH1847" s="943"/>
      <c r="AI1847" s="943"/>
      <c r="AJ1847" s="943"/>
      <c r="AK1847" s="943"/>
      <c r="AL1847" s="943"/>
      <c r="AM1847" s="943"/>
      <c r="AN1847" s="943"/>
      <c r="AO1847" s="918"/>
    </row>
    <row r="1848" spans="2:41" ht="3.6" customHeight="1" outlineLevel="1" x14ac:dyDescent="0.45">
      <c r="B1848" s="167"/>
      <c r="J1848" s="167"/>
      <c r="M1848" s="166"/>
      <c r="N1848" s="161"/>
      <c r="O1848" s="160"/>
      <c r="P1848" s="160"/>
      <c r="Q1848" s="159"/>
      <c r="R1848" s="161"/>
      <c r="S1848" s="160"/>
      <c r="T1848" s="160"/>
      <c r="U1848" s="160"/>
      <c r="V1848" s="160"/>
      <c r="W1848" s="160"/>
      <c r="X1848" s="160"/>
      <c r="Y1848" s="160"/>
      <c r="Z1848" s="160"/>
      <c r="AA1848" s="159"/>
      <c r="AB1848" s="161"/>
      <c r="AC1848" s="160"/>
      <c r="AD1848" s="160"/>
      <c r="AE1848" s="159"/>
      <c r="AF1848" s="160"/>
      <c r="AG1848" s="160"/>
      <c r="AH1848" s="160"/>
      <c r="AI1848" s="160"/>
      <c r="AJ1848" s="160"/>
      <c r="AK1848" s="160"/>
      <c r="AL1848" s="160"/>
      <c r="AM1848" s="160"/>
      <c r="AN1848" s="160"/>
      <c r="AO1848" s="159"/>
    </row>
    <row r="1849" spans="2:41" ht="3.6" customHeight="1" outlineLevel="1" x14ac:dyDescent="0.45">
      <c r="B1849" s="167"/>
      <c r="J1849" s="167"/>
      <c r="M1849" s="166"/>
      <c r="N1849" s="173"/>
      <c r="O1849" s="172"/>
      <c r="P1849" s="172"/>
      <c r="Q1849" s="171"/>
      <c r="R1849" s="173"/>
      <c r="S1849" s="172"/>
      <c r="T1849" s="172"/>
      <c r="U1849" s="172"/>
      <c r="V1849" s="172"/>
      <c r="W1849" s="172"/>
      <c r="X1849" s="172"/>
      <c r="Y1849" s="172"/>
      <c r="Z1849" s="172"/>
      <c r="AA1849" s="171"/>
      <c r="AB1849" s="173"/>
      <c r="AC1849" s="172"/>
      <c r="AD1849" s="172"/>
      <c r="AE1849" s="171"/>
      <c r="AF1849" s="173"/>
      <c r="AG1849" s="172"/>
      <c r="AH1849" s="172"/>
      <c r="AI1849" s="172"/>
      <c r="AJ1849" s="172"/>
      <c r="AK1849" s="172"/>
      <c r="AL1849" s="172"/>
      <c r="AM1849" s="172"/>
      <c r="AN1849" s="172"/>
      <c r="AO1849" s="171"/>
    </row>
    <row r="1850" spans="2:41" ht="13.35" customHeight="1" outlineLevel="1" x14ac:dyDescent="0.45">
      <c r="B1850" s="167"/>
      <c r="J1850" s="167"/>
      <c r="M1850" s="166"/>
      <c r="N1850" s="167" t="s">
        <v>716</v>
      </c>
      <c r="Q1850" s="166"/>
      <c r="R1850" s="167"/>
      <c r="S1850" s="919"/>
      <c r="T1850" s="921"/>
      <c r="V1850" s="190"/>
      <c r="W1850" s="115" t="s">
        <v>76</v>
      </c>
      <c r="X1850" s="190"/>
      <c r="Y1850" s="115" t="s">
        <v>77</v>
      </c>
      <c r="Z1850" s="190"/>
      <c r="AA1850" s="166" t="s">
        <v>78</v>
      </c>
      <c r="AB1850" s="167" t="s">
        <v>715</v>
      </c>
      <c r="AE1850" s="166"/>
      <c r="AF1850" s="167"/>
      <c r="AG1850" s="919"/>
      <c r="AH1850" s="921"/>
      <c r="AJ1850" s="190"/>
      <c r="AK1850" s="115" t="s">
        <v>76</v>
      </c>
      <c r="AL1850" s="190"/>
      <c r="AM1850" s="115" t="s">
        <v>77</v>
      </c>
      <c r="AN1850" s="190"/>
      <c r="AO1850" s="166" t="s">
        <v>78</v>
      </c>
    </row>
    <row r="1851" spans="2:41" ht="3.6" customHeight="1" outlineLevel="1" x14ac:dyDescent="0.45">
      <c r="B1851" s="167"/>
      <c r="J1851" s="167"/>
      <c r="M1851" s="166"/>
      <c r="N1851" s="161"/>
      <c r="O1851" s="160"/>
      <c r="P1851" s="160"/>
      <c r="Q1851" s="159"/>
      <c r="R1851" s="161"/>
      <c r="S1851" s="160"/>
      <c r="T1851" s="160"/>
      <c r="U1851" s="160"/>
      <c r="V1851" s="160"/>
      <c r="W1851" s="160"/>
      <c r="X1851" s="160"/>
      <c r="Y1851" s="160"/>
      <c r="Z1851" s="160"/>
      <c r="AA1851" s="159"/>
      <c r="AB1851" s="161"/>
      <c r="AC1851" s="160"/>
      <c r="AD1851" s="160"/>
      <c r="AE1851" s="159"/>
      <c r="AF1851" s="161"/>
      <c r="AG1851" s="160"/>
      <c r="AH1851" s="160"/>
      <c r="AI1851" s="160"/>
      <c r="AJ1851" s="160"/>
      <c r="AK1851" s="160"/>
      <c r="AL1851" s="160"/>
      <c r="AM1851" s="160"/>
      <c r="AN1851" s="160"/>
      <c r="AO1851" s="159"/>
    </row>
    <row r="1852" spans="2:41" ht="3.6" customHeight="1" outlineLevel="1" x14ac:dyDescent="0.45">
      <c r="B1852" s="167"/>
      <c r="J1852" s="167"/>
      <c r="M1852" s="166"/>
      <c r="N1852" s="173"/>
      <c r="O1852" s="172"/>
      <c r="P1852" s="172"/>
      <c r="Q1852" s="171"/>
      <c r="R1852" s="922" t="str">
        <f>許可申請_2!I229&amp;変更_3!AL248</f>
        <v/>
      </c>
      <c r="S1852" s="923"/>
      <c r="T1852" s="923"/>
      <c r="U1852" s="923"/>
      <c r="V1852" s="923"/>
      <c r="W1852" s="923"/>
      <c r="X1852" s="923"/>
      <c r="Y1852" s="923"/>
      <c r="Z1852" s="923"/>
      <c r="AA1852" s="923"/>
      <c r="AB1852" s="923"/>
      <c r="AC1852" s="923"/>
      <c r="AD1852" s="923"/>
      <c r="AE1852" s="923"/>
      <c r="AF1852" s="923"/>
      <c r="AG1852" s="923"/>
      <c r="AH1852" s="923"/>
      <c r="AI1852" s="923"/>
      <c r="AJ1852" s="924"/>
      <c r="AK1852" s="172"/>
      <c r="AL1852" s="172"/>
      <c r="AM1852" s="172"/>
      <c r="AN1852" s="172"/>
      <c r="AO1852" s="171"/>
    </row>
    <row r="1853" spans="2:41" ht="13.35" customHeight="1" outlineLevel="1" x14ac:dyDescent="0.45">
      <c r="B1853" s="167"/>
      <c r="J1853" s="167"/>
      <c r="M1853" s="166"/>
      <c r="N1853" s="167" t="s">
        <v>50</v>
      </c>
      <c r="Q1853" s="166"/>
      <c r="R1853" s="911"/>
      <c r="S1853" s="912"/>
      <c r="T1853" s="912"/>
      <c r="U1853" s="912"/>
      <c r="V1853" s="912"/>
      <c r="W1853" s="912"/>
      <c r="X1853" s="912"/>
      <c r="Y1853" s="912"/>
      <c r="Z1853" s="912"/>
      <c r="AA1853" s="912"/>
      <c r="AB1853" s="912"/>
      <c r="AC1853" s="912"/>
      <c r="AD1853" s="912"/>
      <c r="AE1853" s="912"/>
      <c r="AF1853" s="912"/>
      <c r="AG1853" s="912"/>
      <c r="AH1853" s="912"/>
      <c r="AI1853" s="912"/>
      <c r="AJ1853" s="913"/>
      <c r="AL1853" s="189" t="s">
        <v>651</v>
      </c>
      <c r="AM1853" s="115" t="s">
        <v>714</v>
      </c>
      <c r="AO1853" s="166"/>
    </row>
    <row r="1854" spans="2:41" ht="3.6" customHeight="1" outlineLevel="1" x14ac:dyDescent="0.45">
      <c r="B1854" s="167"/>
      <c r="J1854" s="167"/>
      <c r="M1854" s="166"/>
      <c r="N1854" s="161"/>
      <c r="O1854" s="160"/>
      <c r="P1854" s="160"/>
      <c r="Q1854" s="159"/>
      <c r="R1854" s="914"/>
      <c r="S1854" s="915"/>
      <c r="T1854" s="915"/>
      <c r="U1854" s="915"/>
      <c r="V1854" s="915"/>
      <c r="W1854" s="915"/>
      <c r="X1854" s="915"/>
      <c r="Y1854" s="915"/>
      <c r="Z1854" s="915"/>
      <c r="AA1854" s="915"/>
      <c r="AB1854" s="915"/>
      <c r="AC1854" s="915"/>
      <c r="AD1854" s="915"/>
      <c r="AE1854" s="915"/>
      <c r="AF1854" s="915"/>
      <c r="AG1854" s="915"/>
      <c r="AH1854" s="915"/>
      <c r="AI1854" s="915"/>
      <c r="AJ1854" s="916"/>
      <c r="AK1854" s="160"/>
      <c r="AL1854" s="160"/>
      <c r="AM1854" s="160"/>
      <c r="AN1854" s="160"/>
      <c r="AO1854" s="159"/>
    </row>
    <row r="1855" spans="2:41" ht="3.6" customHeight="1" outlineLevel="1" x14ac:dyDescent="0.45">
      <c r="B1855" s="167"/>
      <c r="J1855" s="167"/>
      <c r="M1855" s="166"/>
      <c r="N1855" s="173"/>
      <c r="O1855" s="172"/>
      <c r="P1855" s="172"/>
      <c r="Q1855" s="171"/>
      <c r="R1855" s="922" t="str">
        <f>ASC(PHONETIC(許可申請_2!I228))&amp;ASC(PHONETIC(変更_3!AL247))</f>
        <v/>
      </c>
      <c r="S1855" s="923"/>
      <c r="T1855" s="923"/>
      <c r="U1855" s="923"/>
      <c r="V1855" s="923"/>
      <c r="W1855" s="923"/>
      <c r="X1855" s="923"/>
      <c r="Y1855" s="923"/>
      <c r="Z1855" s="923"/>
      <c r="AA1855" s="923"/>
      <c r="AB1855" s="923"/>
      <c r="AC1855" s="923"/>
      <c r="AD1855" s="923"/>
      <c r="AE1855" s="923"/>
      <c r="AF1855" s="923"/>
      <c r="AG1855" s="923"/>
      <c r="AH1855" s="923"/>
      <c r="AI1855" s="923"/>
      <c r="AJ1855" s="923"/>
      <c r="AK1855" s="923"/>
      <c r="AL1855" s="923"/>
      <c r="AM1855" s="923"/>
      <c r="AN1855" s="923"/>
      <c r="AO1855" s="924"/>
    </row>
    <row r="1856" spans="2:41" ht="13.35" customHeight="1" outlineLevel="1" x14ac:dyDescent="0.45">
      <c r="B1856" s="167"/>
      <c r="J1856" s="167"/>
      <c r="M1856" s="166"/>
      <c r="N1856" s="167" t="s">
        <v>713</v>
      </c>
      <c r="Q1856" s="166"/>
      <c r="R1856" s="911"/>
      <c r="S1856" s="912"/>
      <c r="T1856" s="912"/>
      <c r="U1856" s="912"/>
      <c r="V1856" s="912"/>
      <c r="W1856" s="912"/>
      <c r="X1856" s="912"/>
      <c r="Y1856" s="912"/>
      <c r="Z1856" s="912"/>
      <c r="AA1856" s="912"/>
      <c r="AB1856" s="912"/>
      <c r="AC1856" s="912"/>
      <c r="AD1856" s="912"/>
      <c r="AE1856" s="912"/>
      <c r="AF1856" s="912"/>
      <c r="AG1856" s="912"/>
      <c r="AH1856" s="912"/>
      <c r="AI1856" s="912"/>
      <c r="AJ1856" s="912"/>
      <c r="AK1856" s="912"/>
      <c r="AL1856" s="912"/>
      <c r="AM1856" s="912"/>
      <c r="AN1856" s="912"/>
      <c r="AO1856" s="913"/>
    </row>
    <row r="1857" spans="2:41" ht="3.6" customHeight="1" outlineLevel="1" x14ac:dyDescent="0.45">
      <c r="B1857" s="167"/>
      <c r="J1857" s="167"/>
      <c r="M1857" s="166"/>
      <c r="N1857" s="167"/>
      <c r="Q1857" s="166"/>
      <c r="R1857" s="914"/>
      <c r="S1857" s="915"/>
      <c r="T1857" s="915"/>
      <c r="U1857" s="915"/>
      <c r="V1857" s="915"/>
      <c r="W1857" s="915"/>
      <c r="X1857" s="915"/>
      <c r="Y1857" s="915"/>
      <c r="Z1857" s="915"/>
      <c r="AA1857" s="915"/>
      <c r="AB1857" s="915"/>
      <c r="AC1857" s="915"/>
      <c r="AD1857" s="915"/>
      <c r="AE1857" s="915"/>
      <c r="AF1857" s="915"/>
      <c r="AG1857" s="915"/>
      <c r="AH1857" s="915"/>
      <c r="AI1857" s="915"/>
      <c r="AJ1857" s="915"/>
      <c r="AK1857" s="915"/>
      <c r="AL1857" s="915"/>
      <c r="AM1857" s="915"/>
      <c r="AN1857" s="915"/>
      <c r="AO1857" s="916"/>
    </row>
    <row r="1858" spans="2:41" ht="3.6" customHeight="1" outlineLevel="1" x14ac:dyDescent="0.45">
      <c r="B1858" s="167"/>
      <c r="J1858" s="167"/>
      <c r="N1858" s="173"/>
      <c r="O1858" s="172"/>
      <c r="P1858" s="172"/>
      <c r="Q1858" s="171"/>
      <c r="U1858" s="934" t="str">
        <f>ASC(許可申請_2!L230)&amp;ASC(変更_3!AO249)</f>
        <v/>
      </c>
      <c r="V1858" s="935"/>
      <c r="W1858" s="935"/>
      <c r="X1858" s="962"/>
      <c r="Y1858" s="172"/>
      <c r="Z1858" s="965" t="str">
        <f>ASC(許可申請_2!O230)&amp;ASC(変更_3!AR249)</f>
        <v/>
      </c>
      <c r="AA1858" s="935"/>
      <c r="AB1858" s="935"/>
      <c r="AC1858" s="936"/>
      <c r="AG1858" s="922" t="str">
        <f>許可申請_2!L231&amp;変更_3!AO250</f>
        <v/>
      </c>
      <c r="AH1858" s="923"/>
      <c r="AI1858" s="923"/>
      <c r="AJ1858" s="923"/>
      <c r="AK1858" s="923"/>
      <c r="AL1858" s="923"/>
      <c r="AM1858" s="923"/>
      <c r="AN1858" s="923"/>
      <c r="AO1858" s="924"/>
    </row>
    <row r="1859" spans="2:41" ht="13.35" customHeight="1" outlineLevel="1" x14ac:dyDescent="0.45">
      <c r="B1859" s="167"/>
      <c r="J1859" s="167"/>
      <c r="N1859" s="167"/>
      <c r="Q1859" s="166"/>
      <c r="R1859" s="115" t="s">
        <v>612</v>
      </c>
      <c r="U1859" s="937"/>
      <c r="V1859" s="938"/>
      <c r="W1859" s="938"/>
      <c r="X1859" s="963"/>
      <c r="Y1859" s="179" t="s">
        <v>611</v>
      </c>
      <c r="Z1859" s="966"/>
      <c r="AA1859" s="938"/>
      <c r="AB1859" s="938"/>
      <c r="AC1859" s="939"/>
      <c r="AD1859" s="115" t="s">
        <v>610</v>
      </c>
      <c r="AG1859" s="911"/>
      <c r="AH1859" s="912"/>
      <c r="AI1859" s="912"/>
      <c r="AJ1859" s="912"/>
      <c r="AK1859" s="912"/>
      <c r="AL1859" s="912"/>
      <c r="AM1859" s="912"/>
      <c r="AN1859" s="912"/>
      <c r="AO1859" s="913"/>
    </row>
    <row r="1860" spans="2:41" ht="3.6" customHeight="1" outlineLevel="1" x14ac:dyDescent="0.45">
      <c r="B1860" s="167"/>
      <c r="J1860" s="167"/>
      <c r="N1860" s="167"/>
      <c r="Q1860" s="166"/>
      <c r="R1860" s="160"/>
      <c r="S1860" s="160"/>
      <c r="T1860" s="160"/>
      <c r="U1860" s="940"/>
      <c r="V1860" s="941"/>
      <c r="W1860" s="941"/>
      <c r="X1860" s="964"/>
      <c r="Y1860" s="160"/>
      <c r="Z1860" s="967"/>
      <c r="AA1860" s="941"/>
      <c r="AB1860" s="941"/>
      <c r="AC1860" s="942"/>
      <c r="AD1860" s="160"/>
      <c r="AE1860" s="160"/>
      <c r="AF1860" s="160"/>
      <c r="AG1860" s="914"/>
      <c r="AH1860" s="915"/>
      <c r="AI1860" s="915"/>
      <c r="AJ1860" s="915"/>
      <c r="AK1860" s="915"/>
      <c r="AL1860" s="915"/>
      <c r="AM1860" s="915"/>
      <c r="AN1860" s="915"/>
      <c r="AO1860" s="916"/>
    </row>
    <row r="1861" spans="2:41" ht="3.6" customHeight="1" outlineLevel="1" x14ac:dyDescent="0.45">
      <c r="B1861" s="167"/>
      <c r="J1861" s="167"/>
      <c r="N1861" s="167"/>
      <c r="Q1861" s="166"/>
      <c r="R1861" s="172"/>
      <c r="S1861" s="172"/>
      <c r="T1861" s="171"/>
      <c r="U1861" s="922" t="str">
        <f>許可申請_2!T231&amp;変更_3!AW250</f>
        <v/>
      </c>
      <c r="V1861" s="923"/>
      <c r="W1861" s="923"/>
      <c r="X1861" s="923"/>
      <c r="Y1861" s="923"/>
      <c r="Z1861" s="923"/>
      <c r="AA1861" s="923"/>
      <c r="AB1861" s="923"/>
      <c r="AC1861" s="924"/>
      <c r="AD1861" s="173"/>
      <c r="AE1861" s="172"/>
      <c r="AF1861" s="171"/>
      <c r="AG1861" s="922" t="str">
        <f>許可申請_2!L232&amp;変更_3!AO251</f>
        <v/>
      </c>
      <c r="AH1861" s="923"/>
      <c r="AI1861" s="923"/>
      <c r="AJ1861" s="923"/>
      <c r="AK1861" s="923"/>
      <c r="AL1861" s="923"/>
      <c r="AM1861" s="923"/>
      <c r="AN1861" s="923"/>
      <c r="AO1861" s="924"/>
    </row>
    <row r="1862" spans="2:41" ht="13.35" customHeight="1" outlineLevel="1" x14ac:dyDescent="0.45">
      <c r="B1862" s="167"/>
      <c r="J1862" s="167"/>
      <c r="N1862" s="167" t="s">
        <v>48</v>
      </c>
      <c r="Q1862" s="166"/>
      <c r="R1862" s="115" t="s">
        <v>609</v>
      </c>
      <c r="T1862" s="166"/>
      <c r="U1862" s="911"/>
      <c r="V1862" s="912"/>
      <c r="W1862" s="912"/>
      <c r="X1862" s="912"/>
      <c r="Y1862" s="912"/>
      <c r="Z1862" s="912"/>
      <c r="AA1862" s="912"/>
      <c r="AB1862" s="912"/>
      <c r="AC1862" s="913"/>
      <c r="AD1862" s="167" t="s">
        <v>8536</v>
      </c>
      <c r="AF1862" s="166"/>
      <c r="AG1862" s="911"/>
      <c r="AH1862" s="912"/>
      <c r="AI1862" s="912"/>
      <c r="AJ1862" s="912"/>
      <c r="AK1862" s="912"/>
      <c r="AL1862" s="912"/>
      <c r="AM1862" s="912"/>
      <c r="AN1862" s="912"/>
      <c r="AO1862" s="913"/>
    </row>
    <row r="1863" spans="2:41" ht="3.6" customHeight="1" outlineLevel="1" x14ac:dyDescent="0.45">
      <c r="B1863" s="167"/>
      <c r="J1863" s="167"/>
      <c r="N1863" s="167"/>
      <c r="Q1863" s="166"/>
      <c r="R1863" s="160"/>
      <c r="S1863" s="160"/>
      <c r="T1863" s="159"/>
      <c r="U1863" s="914"/>
      <c r="V1863" s="915"/>
      <c r="W1863" s="915"/>
      <c r="X1863" s="915"/>
      <c r="Y1863" s="915"/>
      <c r="Z1863" s="915"/>
      <c r="AA1863" s="915"/>
      <c r="AB1863" s="915"/>
      <c r="AC1863" s="916"/>
      <c r="AD1863" s="161"/>
      <c r="AE1863" s="160"/>
      <c r="AF1863" s="159"/>
      <c r="AG1863" s="914"/>
      <c r="AH1863" s="915"/>
      <c r="AI1863" s="915"/>
      <c r="AJ1863" s="915"/>
      <c r="AK1863" s="915"/>
      <c r="AL1863" s="915"/>
      <c r="AM1863" s="915"/>
      <c r="AN1863" s="915"/>
      <c r="AO1863" s="916"/>
    </row>
    <row r="1864" spans="2:41" ht="3.6" customHeight="1" outlineLevel="1" x14ac:dyDescent="0.45">
      <c r="B1864" s="167"/>
      <c r="J1864" s="167"/>
      <c r="N1864" s="167"/>
      <c r="Q1864" s="166"/>
      <c r="R1864" s="172"/>
      <c r="S1864" s="172"/>
      <c r="T1864" s="171"/>
      <c r="U1864" s="922" t="str">
        <f>許可申請_2!T232&amp;変更_3!AW251</f>
        <v/>
      </c>
      <c r="V1864" s="923"/>
      <c r="W1864" s="923"/>
      <c r="X1864" s="923"/>
      <c r="Y1864" s="923"/>
      <c r="Z1864" s="923"/>
      <c r="AA1864" s="923"/>
      <c r="AB1864" s="923"/>
      <c r="AC1864" s="924"/>
      <c r="AD1864" s="173"/>
      <c r="AE1864" s="172"/>
      <c r="AF1864" s="171"/>
      <c r="AG1864" s="922" t="str">
        <f>許可申請_2!L233&amp;変更_3!AO252</f>
        <v/>
      </c>
      <c r="AH1864" s="923"/>
      <c r="AI1864" s="923"/>
      <c r="AJ1864" s="923"/>
      <c r="AK1864" s="923"/>
      <c r="AL1864" s="923"/>
      <c r="AM1864" s="923"/>
      <c r="AN1864" s="923"/>
      <c r="AO1864" s="924"/>
    </row>
    <row r="1865" spans="2:41" ht="13.35" customHeight="1" outlineLevel="1" x14ac:dyDescent="0.45">
      <c r="B1865" s="167"/>
      <c r="J1865" s="167"/>
      <c r="N1865" s="167"/>
      <c r="Q1865" s="166"/>
      <c r="R1865" s="115" t="s">
        <v>608</v>
      </c>
      <c r="T1865" s="166"/>
      <c r="U1865" s="911"/>
      <c r="V1865" s="912"/>
      <c r="W1865" s="912"/>
      <c r="X1865" s="912"/>
      <c r="Y1865" s="912"/>
      <c r="Z1865" s="912"/>
      <c r="AA1865" s="912"/>
      <c r="AB1865" s="912"/>
      <c r="AC1865" s="913"/>
      <c r="AD1865" s="167" t="s">
        <v>607</v>
      </c>
      <c r="AF1865" s="166"/>
      <c r="AG1865" s="911"/>
      <c r="AH1865" s="912"/>
      <c r="AI1865" s="912"/>
      <c r="AJ1865" s="912"/>
      <c r="AK1865" s="912"/>
      <c r="AL1865" s="912"/>
      <c r="AM1865" s="912"/>
      <c r="AN1865" s="912"/>
      <c r="AO1865" s="913"/>
    </row>
    <row r="1866" spans="2:41" ht="3.6" customHeight="1" outlineLevel="1" x14ac:dyDescent="0.45">
      <c r="B1866" s="167"/>
      <c r="J1866" s="167"/>
      <c r="N1866" s="161"/>
      <c r="O1866" s="160"/>
      <c r="P1866" s="160"/>
      <c r="Q1866" s="159"/>
      <c r="R1866" s="160"/>
      <c r="S1866" s="160"/>
      <c r="T1866" s="159"/>
      <c r="U1866" s="914"/>
      <c r="V1866" s="915"/>
      <c r="W1866" s="915"/>
      <c r="X1866" s="915"/>
      <c r="Y1866" s="915"/>
      <c r="Z1866" s="915"/>
      <c r="AA1866" s="915"/>
      <c r="AB1866" s="915"/>
      <c r="AC1866" s="916"/>
      <c r="AD1866" s="161"/>
      <c r="AE1866" s="160"/>
      <c r="AF1866" s="159"/>
      <c r="AG1866" s="914"/>
      <c r="AH1866" s="915"/>
      <c r="AI1866" s="915"/>
      <c r="AJ1866" s="915"/>
      <c r="AK1866" s="915"/>
      <c r="AL1866" s="915"/>
      <c r="AM1866" s="915"/>
      <c r="AN1866" s="915"/>
      <c r="AO1866" s="916"/>
    </row>
    <row r="1867" spans="2:41" ht="3.6" customHeight="1" outlineLevel="1" x14ac:dyDescent="0.45">
      <c r="B1867" s="167"/>
      <c r="J1867" s="167"/>
      <c r="M1867" s="166"/>
      <c r="N1867" s="167"/>
      <c r="Q1867" s="166"/>
      <c r="R1867" s="173"/>
      <c r="S1867" s="172"/>
      <c r="T1867" s="172"/>
      <c r="U1867" s="172"/>
      <c r="V1867" s="172"/>
      <c r="W1867" s="172"/>
      <c r="X1867" s="172"/>
      <c r="Y1867" s="172"/>
      <c r="Z1867" s="172"/>
      <c r="AA1867" s="172"/>
      <c r="AB1867" s="172"/>
      <c r="AC1867" s="172"/>
      <c r="AD1867" s="172"/>
      <c r="AE1867" s="172"/>
      <c r="AF1867" s="172"/>
      <c r="AG1867" s="172"/>
      <c r="AH1867" s="172"/>
      <c r="AI1867" s="172"/>
      <c r="AJ1867" s="172"/>
      <c r="AK1867" s="172"/>
      <c r="AL1867" s="172"/>
      <c r="AM1867" s="172"/>
      <c r="AN1867" s="172"/>
      <c r="AO1867" s="171"/>
    </row>
    <row r="1868" spans="2:41" ht="13.35" customHeight="1" outlineLevel="1" x14ac:dyDescent="0.45">
      <c r="B1868" s="167"/>
      <c r="J1868" s="167"/>
      <c r="M1868" s="166"/>
      <c r="N1868" s="167" t="s">
        <v>712</v>
      </c>
      <c r="Q1868" s="166"/>
      <c r="R1868" s="167"/>
      <c r="S1868" s="919"/>
      <c r="T1868" s="921"/>
      <c r="V1868" s="190"/>
      <c r="W1868" s="115" t="s">
        <v>76</v>
      </c>
      <c r="X1868" s="190"/>
      <c r="Y1868" s="115" t="s">
        <v>77</v>
      </c>
      <c r="Z1868" s="190"/>
      <c r="AA1868" s="115" t="s">
        <v>78</v>
      </c>
      <c r="AO1868" s="166"/>
    </row>
    <row r="1869" spans="2:41" ht="3.6" customHeight="1" outlineLevel="1" x14ac:dyDescent="0.45">
      <c r="B1869" s="167"/>
      <c r="J1869" s="167"/>
      <c r="M1869" s="166"/>
      <c r="N1869" s="167"/>
      <c r="Q1869" s="166"/>
      <c r="R1869" s="167"/>
      <c r="AO1869" s="166"/>
    </row>
    <row r="1870" spans="2:41" ht="3.6" customHeight="1" outlineLevel="1" x14ac:dyDescent="0.45">
      <c r="B1870" s="167"/>
      <c r="J1870" s="167"/>
      <c r="M1870" s="166"/>
      <c r="N1870" s="173"/>
      <c r="O1870" s="172"/>
      <c r="P1870" s="172"/>
      <c r="Q1870" s="172"/>
      <c r="R1870" s="984" t="str">
        <f>ASC(許可申請_2!I234)&amp;ASC(変更_3!AL253)</f>
        <v/>
      </c>
      <c r="S1870" s="984" t="str">
        <f>ASC(許可申請_2!J234)&amp;ASC(変更_3!AM253)</f>
        <v/>
      </c>
      <c r="T1870" s="172"/>
      <c r="U1870" s="984" t="str">
        <f>ASC(許可申請_2!L234)&amp;ASC(変更_3!AO253)</f>
        <v/>
      </c>
      <c r="V1870" s="173"/>
      <c r="W1870" s="172"/>
      <c r="X1870" s="172"/>
      <c r="Y1870" s="172"/>
      <c r="Z1870" s="172"/>
      <c r="AA1870" s="171"/>
      <c r="AB1870" s="173"/>
      <c r="AC1870" s="172"/>
      <c r="AD1870" s="172"/>
      <c r="AE1870" s="172"/>
      <c r="AF1870" s="172"/>
      <c r="AG1870" s="171"/>
      <c r="AH1870" s="977"/>
      <c r="AI1870" s="980"/>
      <c r="AJ1870" s="172"/>
      <c r="AK1870" s="944"/>
      <c r="AL1870" s="173"/>
      <c r="AM1870" s="172"/>
      <c r="AN1870" s="172"/>
      <c r="AO1870" s="171"/>
    </row>
    <row r="1871" spans="2:41" ht="13.35" customHeight="1" outlineLevel="1" x14ac:dyDescent="0.45">
      <c r="B1871" s="167"/>
      <c r="J1871" s="167"/>
      <c r="M1871" s="166"/>
      <c r="N1871" s="167" t="s">
        <v>711</v>
      </c>
      <c r="R1871" s="985"/>
      <c r="S1871" s="985"/>
      <c r="T1871" s="115" t="s">
        <v>65</v>
      </c>
      <c r="U1871" s="985"/>
      <c r="V1871" s="167" t="s">
        <v>64</v>
      </c>
      <c r="AA1871" s="166"/>
      <c r="AB1871" s="167" t="s">
        <v>710</v>
      </c>
      <c r="AH1871" s="978"/>
      <c r="AI1871" s="981"/>
      <c r="AJ1871" s="115" t="s">
        <v>65</v>
      </c>
      <c r="AK1871" s="945"/>
      <c r="AL1871" s="167" t="s">
        <v>64</v>
      </c>
      <c r="AO1871" s="166"/>
    </row>
    <row r="1872" spans="2:41" ht="3.6" customHeight="1" outlineLevel="1" x14ac:dyDescent="0.45">
      <c r="B1872" s="167"/>
      <c r="J1872" s="167"/>
      <c r="M1872" s="166"/>
      <c r="N1872" s="167"/>
      <c r="R1872" s="986"/>
      <c r="S1872" s="986"/>
      <c r="T1872" s="160"/>
      <c r="U1872" s="986"/>
      <c r="V1872" s="161"/>
      <c r="W1872" s="160"/>
      <c r="X1872" s="160"/>
      <c r="Y1872" s="160"/>
      <c r="Z1872" s="160"/>
      <c r="AA1872" s="159"/>
      <c r="AB1872" s="161"/>
      <c r="AC1872" s="160"/>
      <c r="AD1872" s="160"/>
      <c r="AE1872" s="160"/>
      <c r="AF1872" s="160"/>
      <c r="AH1872" s="979"/>
      <c r="AI1872" s="982"/>
      <c r="AJ1872" s="160"/>
      <c r="AK1872" s="946"/>
      <c r="AL1872" s="161"/>
      <c r="AM1872" s="160"/>
      <c r="AN1872" s="160"/>
      <c r="AO1872" s="159"/>
    </row>
    <row r="1873" spans="2:41" ht="3.6" customHeight="1" outlineLevel="1" x14ac:dyDescent="0.45">
      <c r="B1873" s="167"/>
      <c r="J1873" s="167"/>
      <c r="M1873" s="166"/>
      <c r="N1873" s="173"/>
      <c r="O1873" s="172"/>
      <c r="P1873" s="172"/>
      <c r="Q1873" s="171"/>
      <c r="R1873" s="977"/>
      <c r="S1873" s="980"/>
      <c r="T1873" s="172"/>
      <c r="U1873" s="944"/>
      <c r="V1873" s="173"/>
      <c r="W1873" s="172"/>
      <c r="X1873" s="172"/>
      <c r="Y1873" s="172"/>
      <c r="Z1873" s="169"/>
      <c r="AA1873" s="174"/>
      <c r="AD1873" s="172"/>
      <c r="AE1873" s="172"/>
      <c r="AF1873" s="172"/>
      <c r="AG1873" s="175"/>
      <c r="AH1873" s="175"/>
      <c r="AI1873" s="175"/>
      <c r="AJ1873" s="175"/>
      <c r="AK1873" s="175"/>
      <c r="AL1873" s="172"/>
      <c r="AM1873" s="175"/>
      <c r="AN1873" s="175"/>
      <c r="AO1873" s="171"/>
    </row>
    <row r="1874" spans="2:41" ht="13.35" customHeight="1" outlineLevel="1" x14ac:dyDescent="0.45">
      <c r="B1874" s="167"/>
      <c r="J1874" s="167"/>
      <c r="M1874" s="166"/>
      <c r="N1874" s="167" t="s">
        <v>709</v>
      </c>
      <c r="Q1874" s="166"/>
      <c r="R1874" s="978"/>
      <c r="S1874" s="981"/>
      <c r="T1874" s="115" t="s">
        <v>65</v>
      </c>
      <c r="U1874" s="945"/>
      <c r="V1874" s="167" t="s">
        <v>64</v>
      </c>
      <c r="Z1874" s="169"/>
      <c r="AA1874" s="168"/>
      <c r="AG1874" s="169"/>
      <c r="AH1874" s="169"/>
      <c r="AI1874" s="169"/>
      <c r="AJ1874" s="169"/>
      <c r="AK1874" s="169"/>
      <c r="AM1874" s="169"/>
      <c r="AN1874" s="169"/>
      <c r="AO1874" s="166"/>
    </row>
    <row r="1875" spans="2:41" ht="3.6" customHeight="1" outlineLevel="1" x14ac:dyDescent="0.45">
      <c r="B1875" s="167"/>
      <c r="J1875" s="167"/>
      <c r="M1875" s="166"/>
      <c r="N1875" s="161"/>
      <c r="O1875" s="160"/>
      <c r="P1875" s="160"/>
      <c r="Q1875" s="159"/>
      <c r="R1875" s="979"/>
      <c r="S1875" s="982"/>
      <c r="T1875" s="160"/>
      <c r="U1875" s="946"/>
      <c r="V1875" s="161"/>
      <c r="W1875" s="160"/>
      <c r="X1875" s="160"/>
      <c r="Y1875" s="160"/>
      <c r="Z1875" s="163"/>
      <c r="AA1875" s="162"/>
      <c r="AB1875" s="160"/>
      <c r="AC1875" s="160"/>
      <c r="AD1875" s="160"/>
      <c r="AE1875" s="160"/>
      <c r="AF1875" s="160"/>
      <c r="AG1875" s="163"/>
      <c r="AH1875" s="163"/>
      <c r="AI1875" s="163"/>
      <c r="AJ1875" s="163"/>
      <c r="AK1875" s="163"/>
      <c r="AL1875" s="160"/>
      <c r="AM1875" s="163"/>
      <c r="AN1875" s="163"/>
      <c r="AO1875" s="159"/>
    </row>
    <row r="1876" spans="2:41" ht="3.6" customHeight="1" outlineLevel="1" x14ac:dyDescent="0.45">
      <c r="B1876" s="167"/>
      <c r="J1876" s="167"/>
      <c r="M1876" s="166"/>
      <c r="N1876" s="167"/>
      <c r="Q1876" s="166"/>
      <c r="R1876" s="922" t="str">
        <f>ASC(許可申請_2!K239)&amp;ASC(変更_3!AN257)</f>
        <v/>
      </c>
      <c r="S1876" s="923"/>
      <c r="T1876" s="923"/>
      <c r="U1876" s="924"/>
      <c r="V1876" s="911" t="str">
        <f>ASC(許可申請_2!O239)&amp;ASC(変更_3!AR257)</f>
        <v/>
      </c>
      <c r="W1876" s="913"/>
      <c r="X1876" s="911" t="str">
        <f>ASC(許可申請_2!Q239)&amp;ASC(変更_3!AT257)</f>
        <v/>
      </c>
      <c r="Y1876" s="912"/>
      <c r="Z1876" s="912"/>
      <c r="AA1876" s="913"/>
      <c r="AB1876" s="167"/>
      <c r="AO1876" s="166"/>
    </row>
    <row r="1877" spans="2:41" ht="13.35" customHeight="1" outlineLevel="1" x14ac:dyDescent="0.45">
      <c r="B1877" s="167"/>
      <c r="J1877" s="167" t="s">
        <v>745</v>
      </c>
      <c r="M1877" s="166"/>
      <c r="N1877" s="167" t="s">
        <v>707</v>
      </c>
      <c r="Q1877" s="166"/>
      <c r="R1877" s="911"/>
      <c r="S1877" s="912"/>
      <c r="T1877" s="912"/>
      <c r="U1877" s="913"/>
      <c r="V1877" s="911"/>
      <c r="W1877" s="913"/>
      <c r="X1877" s="911"/>
      <c r="Y1877" s="912"/>
      <c r="Z1877" s="912"/>
      <c r="AA1877" s="913"/>
      <c r="AB1877" s="191" t="s">
        <v>706</v>
      </c>
      <c r="AO1877" s="166"/>
    </row>
    <row r="1878" spans="2:41" ht="3.6" customHeight="1" outlineLevel="1" x14ac:dyDescent="0.45">
      <c r="B1878" s="167"/>
      <c r="J1878" s="167"/>
      <c r="M1878" s="166"/>
      <c r="N1878" s="167"/>
      <c r="Q1878" s="166"/>
      <c r="R1878" s="914"/>
      <c r="S1878" s="915"/>
      <c r="T1878" s="915"/>
      <c r="U1878" s="916"/>
      <c r="V1878" s="914"/>
      <c r="W1878" s="916"/>
      <c r="X1878" s="914"/>
      <c r="Y1878" s="915"/>
      <c r="Z1878" s="915"/>
      <c r="AA1878" s="916"/>
      <c r="AB1878" s="161"/>
      <c r="AC1878" s="160"/>
      <c r="AD1878" s="160"/>
      <c r="AE1878" s="160"/>
      <c r="AF1878" s="160"/>
      <c r="AG1878" s="160"/>
      <c r="AH1878" s="160"/>
      <c r="AI1878" s="160"/>
      <c r="AJ1878" s="160"/>
      <c r="AK1878" s="160"/>
      <c r="AL1878" s="160"/>
      <c r="AM1878" s="160"/>
      <c r="AN1878" s="160"/>
      <c r="AO1878" s="159"/>
    </row>
    <row r="1879" spans="2:41" ht="3.6" customHeight="1" outlineLevel="1" x14ac:dyDescent="0.45">
      <c r="B1879" s="167"/>
      <c r="J1879" s="167"/>
      <c r="M1879" s="166"/>
      <c r="N1879" s="173"/>
      <c r="O1879" s="172"/>
      <c r="P1879" s="172"/>
      <c r="Q1879" s="172"/>
      <c r="R1879" s="173"/>
      <c r="S1879" s="172"/>
      <c r="T1879" s="172"/>
      <c r="U1879" s="172"/>
      <c r="V1879" s="172"/>
      <c r="W1879" s="172"/>
      <c r="X1879" s="172"/>
      <c r="Y1879" s="172"/>
      <c r="Z1879" s="172"/>
      <c r="AA1879" s="171"/>
      <c r="AB1879" s="173"/>
      <c r="AI1879" s="166"/>
      <c r="AJ1879" s="173"/>
      <c r="AK1879" s="172"/>
      <c r="AL1879" s="172"/>
      <c r="AM1879" s="172"/>
      <c r="AN1879" s="172"/>
      <c r="AO1879" s="171"/>
    </row>
    <row r="1880" spans="2:41" ht="13.35" customHeight="1" outlineLevel="1" x14ac:dyDescent="0.45">
      <c r="B1880" s="167"/>
      <c r="J1880" s="167"/>
      <c r="M1880" s="166"/>
      <c r="N1880" s="167" t="s">
        <v>705</v>
      </c>
      <c r="R1880" s="167"/>
      <c r="S1880" s="917" t="str">
        <f>許可申請_2!I241&amp;変更_3!AL259</f>
        <v/>
      </c>
      <c r="T1880" s="918"/>
      <c r="V1880" s="182" t="str">
        <f>ASC(許可申請_2!K241)&amp;ASC(変更_3!AN259)</f>
        <v/>
      </c>
      <c r="W1880" s="115" t="s">
        <v>76</v>
      </c>
      <c r="X1880" s="182" t="str">
        <f>ASC(許可申請_2!M241)&amp;ASC(変更_3!AP259)</f>
        <v/>
      </c>
      <c r="Y1880" s="115" t="s">
        <v>77</v>
      </c>
      <c r="Z1880" s="182" t="str">
        <f>ASC(許可申請_2!O241)&amp;ASC(変更_3!AR259)</f>
        <v/>
      </c>
      <c r="AA1880" s="115" t="s">
        <v>78</v>
      </c>
      <c r="AB1880" s="167" t="s">
        <v>704</v>
      </c>
      <c r="AI1880" s="166"/>
      <c r="AJ1880" s="167"/>
      <c r="AK1880" s="919"/>
      <c r="AL1880" s="920"/>
      <c r="AM1880" s="920"/>
      <c r="AN1880" s="920"/>
      <c r="AO1880" s="921"/>
    </row>
    <row r="1881" spans="2:41" ht="3.6" customHeight="1" outlineLevel="1" x14ac:dyDescent="0.45">
      <c r="B1881" s="167"/>
      <c r="J1881" s="167"/>
      <c r="M1881" s="166"/>
      <c r="N1881" s="167"/>
      <c r="R1881" s="161"/>
      <c r="S1881" s="160"/>
      <c r="T1881" s="160"/>
      <c r="U1881" s="160"/>
      <c r="V1881" s="160"/>
      <c r="W1881" s="160"/>
      <c r="X1881" s="160"/>
      <c r="Y1881" s="160"/>
      <c r="Z1881" s="160"/>
      <c r="AA1881" s="159"/>
      <c r="AB1881" s="161"/>
      <c r="AC1881" s="160"/>
      <c r="AD1881" s="160"/>
      <c r="AE1881" s="160"/>
      <c r="AF1881" s="160"/>
      <c r="AG1881" s="160"/>
      <c r="AH1881" s="160"/>
      <c r="AI1881" s="159"/>
      <c r="AJ1881" s="161"/>
      <c r="AK1881" s="160"/>
      <c r="AL1881" s="160"/>
      <c r="AM1881" s="160"/>
      <c r="AN1881" s="160"/>
      <c r="AO1881" s="159"/>
    </row>
    <row r="1882" spans="2:41" ht="3.6" customHeight="1" outlineLevel="1" x14ac:dyDescent="0.45">
      <c r="B1882" s="167"/>
      <c r="J1882" s="167"/>
      <c r="M1882" s="166"/>
      <c r="N1882" s="173"/>
      <c r="O1882" s="172"/>
      <c r="P1882" s="172"/>
      <c r="Q1882" s="171"/>
      <c r="R1882" s="922" t="str">
        <f>IF(OR(許可申請_2!T238="☑",変更_3!AW256="☑"),"研修中","")</f>
        <v/>
      </c>
      <c r="S1882" s="923"/>
      <c r="T1882" s="923"/>
      <c r="U1882" s="923"/>
      <c r="V1882" s="923"/>
      <c r="W1882" s="923"/>
      <c r="X1882" s="923"/>
      <c r="Y1882" s="923"/>
      <c r="Z1882" s="923"/>
      <c r="AA1882" s="923"/>
      <c r="AB1882" s="923"/>
      <c r="AC1882" s="923"/>
      <c r="AD1882" s="923"/>
      <c r="AE1882" s="923"/>
      <c r="AF1882" s="923"/>
      <c r="AG1882" s="923"/>
      <c r="AH1882" s="923"/>
      <c r="AI1882" s="923"/>
      <c r="AJ1882" s="923"/>
      <c r="AK1882" s="923"/>
      <c r="AL1882" s="923"/>
      <c r="AM1882" s="923"/>
      <c r="AN1882" s="923"/>
      <c r="AO1882" s="924"/>
    </row>
    <row r="1883" spans="2:41" ht="13.35" customHeight="1" outlineLevel="1" x14ac:dyDescent="0.45">
      <c r="B1883" s="167"/>
      <c r="J1883" s="167"/>
      <c r="M1883" s="166"/>
      <c r="N1883" s="167" t="s">
        <v>703</v>
      </c>
      <c r="Q1883" s="166"/>
      <c r="R1883" s="911"/>
      <c r="S1883" s="912"/>
      <c r="T1883" s="912"/>
      <c r="U1883" s="912"/>
      <c r="V1883" s="912"/>
      <c r="W1883" s="912"/>
      <c r="X1883" s="912"/>
      <c r="Y1883" s="912"/>
      <c r="Z1883" s="912"/>
      <c r="AA1883" s="912"/>
      <c r="AB1883" s="912"/>
      <c r="AC1883" s="912"/>
      <c r="AD1883" s="912"/>
      <c r="AE1883" s="912"/>
      <c r="AF1883" s="912"/>
      <c r="AG1883" s="912"/>
      <c r="AH1883" s="912"/>
      <c r="AI1883" s="912"/>
      <c r="AJ1883" s="912"/>
      <c r="AK1883" s="912"/>
      <c r="AL1883" s="912"/>
      <c r="AM1883" s="912"/>
      <c r="AN1883" s="912"/>
      <c r="AO1883" s="913"/>
    </row>
    <row r="1884" spans="2:41" ht="3.6" customHeight="1" outlineLevel="1" x14ac:dyDescent="0.45">
      <c r="B1884" s="167"/>
      <c r="J1884" s="167"/>
      <c r="M1884" s="166"/>
      <c r="N1884" s="161"/>
      <c r="O1884" s="160"/>
      <c r="P1884" s="160"/>
      <c r="Q1884" s="159"/>
      <c r="R1884" s="914"/>
      <c r="S1884" s="915"/>
      <c r="T1884" s="915"/>
      <c r="U1884" s="915"/>
      <c r="V1884" s="915"/>
      <c r="W1884" s="915"/>
      <c r="X1884" s="915"/>
      <c r="Y1884" s="915"/>
      <c r="Z1884" s="915"/>
      <c r="AA1884" s="915"/>
      <c r="AB1884" s="915"/>
      <c r="AC1884" s="915"/>
      <c r="AD1884" s="915"/>
      <c r="AE1884" s="915"/>
      <c r="AF1884" s="915"/>
      <c r="AG1884" s="915"/>
      <c r="AH1884" s="915"/>
      <c r="AI1884" s="915"/>
      <c r="AJ1884" s="915"/>
      <c r="AK1884" s="915"/>
      <c r="AL1884" s="915"/>
      <c r="AM1884" s="915"/>
      <c r="AN1884" s="915"/>
      <c r="AO1884" s="916"/>
    </row>
    <row r="1885" spans="2:41" ht="3.6" customHeight="1" outlineLevel="1" x14ac:dyDescent="0.45">
      <c r="B1885" s="167"/>
      <c r="J1885" s="167"/>
      <c r="M1885" s="166"/>
      <c r="N1885" s="173"/>
      <c r="O1885" s="172"/>
      <c r="P1885" s="172"/>
      <c r="Q1885" s="171"/>
      <c r="R1885" s="167"/>
      <c r="W1885" s="166"/>
      <c r="X1885" s="167"/>
      <c r="AB1885" s="166"/>
      <c r="AC1885" s="925"/>
      <c r="AD1885" s="926"/>
      <c r="AE1885" s="926"/>
      <c r="AF1885" s="926"/>
      <c r="AG1885" s="926"/>
      <c r="AH1885" s="926"/>
      <c r="AI1885" s="926"/>
      <c r="AJ1885" s="926"/>
      <c r="AK1885" s="926"/>
      <c r="AL1885" s="926"/>
      <c r="AM1885" s="926"/>
      <c r="AN1885" s="926"/>
      <c r="AO1885" s="927"/>
    </row>
    <row r="1886" spans="2:41" ht="13.35" customHeight="1" outlineLevel="1" x14ac:dyDescent="0.45">
      <c r="B1886" s="167"/>
      <c r="J1886" s="167"/>
      <c r="M1886" s="166"/>
      <c r="N1886" s="167" t="s">
        <v>702</v>
      </c>
      <c r="Q1886" s="166"/>
      <c r="R1886" s="167"/>
      <c r="S1886" s="189" t="s">
        <v>651</v>
      </c>
      <c r="T1886" s="115" t="s">
        <v>105</v>
      </c>
      <c r="W1886" s="166"/>
      <c r="X1886" s="167" t="s">
        <v>701</v>
      </c>
      <c r="AB1886" s="166"/>
      <c r="AC1886" s="928"/>
      <c r="AD1886" s="929"/>
      <c r="AE1886" s="929"/>
      <c r="AF1886" s="929"/>
      <c r="AG1886" s="929"/>
      <c r="AH1886" s="929"/>
      <c r="AI1886" s="929"/>
      <c r="AJ1886" s="929"/>
      <c r="AK1886" s="929"/>
      <c r="AL1886" s="929"/>
      <c r="AM1886" s="929"/>
      <c r="AN1886" s="929"/>
      <c r="AO1886" s="930"/>
    </row>
    <row r="1887" spans="2:41" ht="3.6" customHeight="1" outlineLevel="1" x14ac:dyDescent="0.45">
      <c r="B1887" s="167"/>
      <c r="J1887" s="167"/>
      <c r="M1887" s="166"/>
      <c r="N1887" s="161"/>
      <c r="O1887" s="160"/>
      <c r="P1887" s="160"/>
      <c r="Q1887" s="159"/>
      <c r="R1887" s="161"/>
      <c r="S1887" s="160"/>
      <c r="T1887" s="160"/>
      <c r="U1887" s="160"/>
      <c r="V1887" s="160"/>
      <c r="W1887" s="159"/>
      <c r="X1887" s="161"/>
      <c r="Y1887" s="160"/>
      <c r="Z1887" s="160"/>
      <c r="AA1887" s="160"/>
      <c r="AB1887" s="159"/>
      <c r="AC1887" s="931"/>
      <c r="AD1887" s="932"/>
      <c r="AE1887" s="932"/>
      <c r="AF1887" s="932"/>
      <c r="AG1887" s="932"/>
      <c r="AH1887" s="932"/>
      <c r="AI1887" s="932"/>
      <c r="AJ1887" s="932"/>
      <c r="AK1887" s="932"/>
      <c r="AL1887" s="932"/>
      <c r="AM1887" s="932"/>
      <c r="AN1887" s="932"/>
      <c r="AO1887" s="933"/>
    </row>
    <row r="1888" spans="2:41" ht="3.6" customHeight="1" outlineLevel="1" x14ac:dyDescent="0.45">
      <c r="B1888" s="167"/>
      <c r="J1888" s="167"/>
      <c r="M1888" s="166"/>
      <c r="N1888" s="173"/>
      <c r="O1888" s="172"/>
      <c r="P1888" s="172"/>
      <c r="Q1888" s="171"/>
      <c r="R1888" s="173"/>
      <c r="S1888" s="172"/>
      <c r="T1888" s="172"/>
      <c r="U1888" s="172"/>
      <c r="V1888" s="172"/>
      <c r="W1888" s="172"/>
      <c r="X1888" s="172"/>
      <c r="Y1888" s="172"/>
      <c r="Z1888" s="172"/>
      <c r="AA1888" s="171"/>
      <c r="AB1888" s="173"/>
      <c r="AC1888" s="172"/>
      <c r="AD1888" s="172"/>
      <c r="AE1888" s="171"/>
      <c r="AF1888" s="173"/>
      <c r="AG1888" s="172"/>
      <c r="AH1888" s="172"/>
      <c r="AI1888" s="172"/>
      <c r="AJ1888" s="172"/>
      <c r="AK1888" s="172"/>
      <c r="AL1888" s="172"/>
      <c r="AM1888" s="172"/>
      <c r="AN1888" s="172"/>
      <c r="AO1888" s="171"/>
    </row>
    <row r="1889" spans="2:41" ht="13.35" customHeight="1" outlineLevel="1" x14ac:dyDescent="0.45">
      <c r="B1889" s="167"/>
      <c r="J1889" s="167"/>
      <c r="M1889" s="166"/>
      <c r="N1889" s="167" t="s">
        <v>700</v>
      </c>
      <c r="Q1889" s="166"/>
      <c r="R1889" s="167"/>
      <c r="S1889" s="919"/>
      <c r="T1889" s="921"/>
      <c r="V1889" s="190"/>
      <c r="W1889" s="115" t="s">
        <v>76</v>
      </c>
      <c r="X1889" s="190"/>
      <c r="Y1889" s="115" t="s">
        <v>77</v>
      </c>
      <c r="Z1889" s="190"/>
      <c r="AA1889" s="115" t="s">
        <v>78</v>
      </c>
      <c r="AB1889" s="167" t="s">
        <v>699</v>
      </c>
      <c r="AE1889" s="166"/>
      <c r="AF1889" s="167"/>
      <c r="AG1889" s="919"/>
      <c r="AH1889" s="921"/>
      <c r="AJ1889" s="190"/>
      <c r="AK1889" s="115" t="s">
        <v>76</v>
      </c>
      <c r="AL1889" s="190"/>
      <c r="AM1889" s="115" t="s">
        <v>77</v>
      </c>
      <c r="AN1889" s="190"/>
      <c r="AO1889" s="166" t="s">
        <v>78</v>
      </c>
    </row>
    <row r="1890" spans="2:41" ht="3.6" customHeight="1" outlineLevel="1" x14ac:dyDescent="0.45">
      <c r="B1890" s="167"/>
      <c r="J1890" s="167"/>
      <c r="M1890" s="166"/>
      <c r="N1890" s="161"/>
      <c r="O1890" s="160"/>
      <c r="P1890" s="160"/>
      <c r="Q1890" s="159"/>
      <c r="R1890" s="161"/>
      <c r="S1890" s="160"/>
      <c r="T1890" s="160"/>
      <c r="U1890" s="160"/>
      <c r="V1890" s="160"/>
      <c r="W1890" s="160"/>
      <c r="X1890" s="160"/>
      <c r="Y1890" s="160"/>
      <c r="Z1890" s="160"/>
      <c r="AA1890" s="159"/>
      <c r="AB1890" s="161"/>
      <c r="AC1890" s="160"/>
      <c r="AD1890" s="160"/>
      <c r="AE1890" s="159"/>
      <c r="AF1890" s="161"/>
      <c r="AG1890" s="160"/>
      <c r="AH1890" s="160"/>
      <c r="AI1890" s="160"/>
      <c r="AJ1890" s="160"/>
      <c r="AK1890" s="160"/>
      <c r="AL1890" s="160"/>
      <c r="AM1890" s="160"/>
      <c r="AN1890" s="160"/>
      <c r="AO1890" s="159"/>
    </row>
    <row r="1891" spans="2:41" ht="3.6" customHeight="1" outlineLevel="1" x14ac:dyDescent="0.45">
      <c r="B1891" s="167"/>
      <c r="J1891" s="167"/>
      <c r="M1891" s="166"/>
      <c r="N1891" s="173"/>
      <c r="O1891" s="172"/>
      <c r="P1891" s="172"/>
      <c r="Q1891" s="171"/>
      <c r="R1891" s="925"/>
      <c r="S1891" s="926"/>
      <c r="T1891" s="926"/>
      <c r="U1891" s="926"/>
      <c r="V1891" s="926"/>
      <c r="W1891" s="926"/>
      <c r="X1891" s="926"/>
      <c r="Y1891" s="926"/>
      <c r="Z1891" s="926"/>
      <c r="AA1891" s="926"/>
      <c r="AB1891" s="926"/>
      <c r="AC1891" s="926"/>
      <c r="AD1891" s="926"/>
      <c r="AE1891" s="926"/>
      <c r="AF1891" s="926"/>
      <c r="AG1891" s="926"/>
      <c r="AH1891" s="926"/>
      <c r="AI1891" s="926"/>
      <c r="AJ1891" s="926"/>
      <c r="AK1891" s="926"/>
      <c r="AL1891" s="926"/>
      <c r="AM1891" s="926"/>
      <c r="AN1891" s="926"/>
      <c r="AO1891" s="927"/>
    </row>
    <row r="1892" spans="2:41" ht="13.35" customHeight="1" outlineLevel="1" x14ac:dyDescent="0.45">
      <c r="B1892" s="167"/>
      <c r="J1892" s="167"/>
      <c r="M1892" s="166"/>
      <c r="N1892" s="167" t="s">
        <v>698</v>
      </c>
      <c r="Q1892" s="166"/>
      <c r="R1892" s="928"/>
      <c r="S1892" s="929"/>
      <c r="T1892" s="929"/>
      <c r="U1892" s="929"/>
      <c r="V1892" s="929"/>
      <c r="W1892" s="929"/>
      <c r="X1892" s="929"/>
      <c r="Y1892" s="929"/>
      <c r="Z1892" s="929"/>
      <c r="AA1892" s="929"/>
      <c r="AB1892" s="929"/>
      <c r="AC1892" s="929"/>
      <c r="AD1892" s="929"/>
      <c r="AE1892" s="929"/>
      <c r="AF1892" s="929"/>
      <c r="AG1892" s="929"/>
      <c r="AH1892" s="929"/>
      <c r="AI1892" s="929"/>
      <c r="AJ1892" s="929"/>
      <c r="AK1892" s="929"/>
      <c r="AL1892" s="929"/>
      <c r="AM1892" s="929"/>
      <c r="AN1892" s="929"/>
      <c r="AO1892" s="930"/>
    </row>
    <row r="1893" spans="2:41" ht="3.6" customHeight="1" outlineLevel="1" x14ac:dyDescent="0.45">
      <c r="B1893" s="167"/>
      <c r="J1893" s="167"/>
      <c r="M1893" s="166"/>
      <c r="N1893" s="167"/>
      <c r="Q1893" s="166"/>
      <c r="R1893" s="931"/>
      <c r="S1893" s="932"/>
      <c r="T1893" s="932"/>
      <c r="U1893" s="932"/>
      <c r="V1893" s="932"/>
      <c r="W1893" s="932"/>
      <c r="X1893" s="932"/>
      <c r="Y1893" s="932"/>
      <c r="Z1893" s="932"/>
      <c r="AA1893" s="932"/>
      <c r="AB1893" s="932"/>
      <c r="AC1893" s="932"/>
      <c r="AD1893" s="932"/>
      <c r="AE1893" s="932"/>
      <c r="AF1893" s="932"/>
      <c r="AG1893" s="932"/>
      <c r="AH1893" s="932"/>
      <c r="AI1893" s="932"/>
      <c r="AJ1893" s="932"/>
      <c r="AK1893" s="932"/>
      <c r="AL1893" s="932"/>
      <c r="AM1893" s="932"/>
      <c r="AN1893" s="932"/>
      <c r="AO1893" s="933"/>
    </row>
    <row r="1894" spans="2:41" ht="3.6" customHeight="1" outlineLevel="1" x14ac:dyDescent="0.45">
      <c r="B1894" s="167"/>
      <c r="J1894" s="167"/>
      <c r="N1894" s="173"/>
      <c r="O1894" s="172"/>
      <c r="P1894" s="172"/>
      <c r="Q1894" s="171"/>
      <c r="R1894" s="172"/>
      <c r="S1894" s="172"/>
      <c r="T1894" s="172"/>
      <c r="U1894" s="172"/>
      <c r="X1894" s="175"/>
      <c r="Y1894" s="176"/>
      <c r="Z1894" s="175"/>
      <c r="AA1894" s="175"/>
      <c r="AB1894" s="175"/>
      <c r="AC1894" s="175"/>
      <c r="AD1894" s="176"/>
      <c r="AE1894" s="175"/>
      <c r="AF1894" s="172"/>
      <c r="AG1894" s="172"/>
      <c r="AH1894" s="947"/>
      <c r="AI1894" s="948"/>
      <c r="AJ1894" s="948"/>
      <c r="AK1894" s="948"/>
      <c r="AL1894" s="948"/>
      <c r="AM1894" s="948"/>
      <c r="AN1894" s="948"/>
      <c r="AO1894" s="949"/>
    </row>
    <row r="1895" spans="2:41" ht="13.35" customHeight="1" outlineLevel="1" x14ac:dyDescent="0.45">
      <c r="B1895" s="167"/>
      <c r="J1895" s="167"/>
      <c r="N1895" s="167" t="s">
        <v>697</v>
      </c>
      <c r="Q1895" s="166"/>
      <c r="R1895" s="115" t="s">
        <v>696</v>
      </c>
      <c r="X1895" s="169"/>
      <c r="Y1895" s="170"/>
      <c r="Z1895" s="189" t="s">
        <v>651</v>
      </c>
      <c r="AA1895" s="115" t="s">
        <v>695</v>
      </c>
      <c r="AB1895" s="169"/>
      <c r="AC1895" s="169"/>
      <c r="AD1895" s="170" t="s">
        <v>694</v>
      </c>
      <c r="AE1895" s="169"/>
      <c r="AH1895" s="950"/>
      <c r="AI1895" s="951"/>
      <c r="AJ1895" s="951"/>
      <c r="AK1895" s="951"/>
      <c r="AL1895" s="951"/>
      <c r="AM1895" s="951"/>
      <c r="AN1895" s="951"/>
      <c r="AO1895" s="952"/>
    </row>
    <row r="1896" spans="2:41" ht="3.6" customHeight="1" outlineLevel="1" x14ac:dyDescent="0.45">
      <c r="B1896" s="167"/>
      <c r="J1896" s="167"/>
      <c r="N1896" s="167"/>
      <c r="Q1896" s="166"/>
      <c r="R1896" s="160"/>
      <c r="S1896" s="160"/>
      <c r="T1896" s="160"/>
      <c r="U1896" s="160"/>
      <c r="X1896" s="163"/>
      <c r="Y1896" s="164"/>
      <c r="Z1896" s="163"/>
      <c r="AA1896" s="163"/>
      <c r="AB1896" s="163"/>
      <c r="AC1896" s="163"/>
      <c r="AD1896" s="164"/>
      <c r="AE1896" s="163"/>
      <c r="AF1896" s="160"/>
      <c r="AG1896" s="160"/>
      <c r="AH1896" s="953"/>
      <c r="AI1896" s="954"/>
      <c r="AJ1896" s="954"/>
      <c r="AK1896" s="954"/>
      <c r="AL1896" s="954"/>
      <c r="AM1896" s="954"/>
      <c r="AN1896" s="954"/>
      <c r="AO1896" s="955"/>
    </row>
    <row r="1897" spans="2:41" ht="3.6" customHeight="1" outlineLevel="1" x14ac:dyDescent="0.45">
      <c r="B1897" s="167"/>
      <c r="J1897" s="167"/>
      <c r="N1897" s="167"/>
      <c r="Q1897" s="166"/>
      <c r="R1897" s="172"/>
      <c r="S1897" s="172"/>
      <c r="T1897" s="172"/>
      <c r="U1897" s="172"/>
      <c r="V1897" s="944"/>
      <c r="W1897" s="956"/>
      <c r="X1897" s="956"/>
      <c r="Y1897" s="956"/>
      <c r="Z1897" s="956"/>
      <c r="AA1897" s="956"/>
      <c r="AB1897" s="956"/>
      <c r="AC1897" s="956"/>
      <c r="AD1897" s="956"/>
      <c r="AE1897" s="956"/>
      <c r="AF1897" s="956"/>
      <c r="AG1897" s="956"/>
      <c r="AH1897" s="956"/>
      <c r="AI1897" s="956"/>
      <c r="AJ1897" s="956"/>
      <c r="AK1897" s="956"/>
      <c r="AL1897" s="956"/>
      <c r="AM1897" s="956"/>
      <c r="AN1897" s="956"/>
      <c r="AO1897" s="957"/>
    </row>
    <row r="1898" spans="2:41" ht="13.35" customHeight="1" outlineLevel="1" x14ac:dyDescent="0.45">
      <c r="B1898" s="167"/>
      <c r="J1898" s="167"/>
      <c r="N1898" s="167" t="s">
        <v>693</v>
      </c>
      <c r="Q1898" s="166"/>
      <c r="R1898" s="115" t="s">
        <v>692</v>
      </c>
      <c r="V1898" s="945"/>
      <c r="W1898" s="958"/>
      <c r="X1898" s="958"/>
      <c r="Y1898" s="958"/>
      <c r="Z1898" s="958"/>
      <c r="AA1898" s="958"/>
      <c r="AB1898" s="958"/>
      <c r="AC1898" s="958"/>
      <c r="AD1898" s="958"/>
      <c r="AE1898" s="958"/>
      <c r="AF1898" s="958"/>
      <c r="AG1898" s="958"/>
      <c r="AH1898" s="958"/>
      <c r="AI1898" s="958"/>
      <c r="AJ1898" s="958"/>
      <c r="AK1898" s="958"/>
      <c r="AL1898" s="958"/>
      <c r="AM1898" s="958"/>
      <c r="AN1898" s="958"/>
      <c r="AO1898" s="959"/>
    </row>
    <row r="1899" spans="2:41" ht="3.6" customHeight="1" outlineLevel="1" x14ac:dyDescent="0.45">
      <c r="B1899" s="167"/>
      <c r="J1899" s="167"/>
      <c r="N1899" s="167"/>
      <c r="Q1899" s="166"/>
      <c r="V1899" s="946"/>
      <c r="W1899" s="960"/>
      <c r="X1899" s="960"/>
      <c r="Y1899" s="960"/>
      <c r="Z1899" s="960"/>
      <c r="AA1899" s="960"/>
      <c r="AB1899" s="960"/>
      <c r="AC1899" s="960"/>
      <c r="AD1899" s="960"/>
      <c r="AE1899" s="960"/>
      <c r="AF1899" s="960"/>
      <c r="AG1899" s="960"/>
      <c r="AH1899" s="960"/>
      <c r="AI1899" s="960"/>
      <c r="AJ1899" s="960"/>
      <c r="AK1899" s="960"/>
      <c r="AL1899" s="960"/>
      <c r="AM1899" s="960"/>
      <c r="AN1899" s="960"/>
      <c r="AO1899" s="961"/>
    </row>
    <row r="1900" spans="2:41" ht="3.6" customHeight="1" outlineLevel="1" x14ac:dyDescent="0.45">
      <c r="B1900" s="167"/>
      <c r="J1900" s="167"/>
      <c r="N1900" s="167"/>
      <c r="R1900" s="173"/>
      <c r="S1900" s="172"/>
      <c r="T1900" s="172"/>
      <c r="U1900" s="171"/>
      <c r="X1900" s="166"/>
      <c r="Y1900" s="925"/>
      <c r="Z1900" s="926"/>
      <c r="AA1900" s="927"/>
      <c r="AB1900" s="171"/>
      <c r="AC1900" s="925"/>
      <c r="AD1900" s="926"/>
      <c r="AE1900" s="927"/>
      <c r="AF1900" s="167"/>
      <c r="AH1900" s="166"/>
      <c r="AI1900" s="925"/>
      <c r="AJ1900" s="926"/>
      <c r="AK1900" s="926"/>
      <c r="AL1900" s="926"/>
      <c r="AM1900" s="926"/>
      <c r="AN1900" s="926"/>
      <c r="AO1900" s="927"/>
    </row>
    <row r="1901" spans="2:41" ht="13.35" customHeight="1" outlineLevel="1" x14ac:dyDescent="0.45">
      <c r="B1901" s="167"/>
      <c r="J1901" s="167"/>
      <c r="N1901" s="167"/>
      <c r="R1901" s="167"/>
      <c r="U1901" s="166"/>
      <c r="V1901" s="115" t="s">
        <v>612</v>
      </c>
      <c r="X1901" s="166"/>
      <c r="Y1901" s="928"/>
      <c r="Z1901" s="929"/>
      <c r="AA1901" s="930"/>
      <c r="AB1901" s="555" t="s">
        <v>611</v>
      </c>
      <c r="AC1901" s="928"/>
      <c r="AD1901" s="929"/>
      <c r="AE1901" s="930"/>
      <c r="AF1901" s="167" t="s">
        <v>610</v>
      </c>
      <c r="AH1901" s="166"/>
      <c r="AI1901" s="928"/>
      <c r="AJ1901" s="929"/>
      <c r="AK1901" s="929"/>
      <c r="AL1901" s="929"/>
      <c r="AM1901" s="929"/>
      <c r="AN1901" s="929"/>
      <c r="AO1901" s="930"/>
    </row>
    <row r="1902" spans="2:41" ht="3.6" customHeight="1" outlineLevel="1" x14ac:dyDescent="0.45">
      <c r="B1902" s="167"/>
      <c r="J1902" s="167"/>
      <c r="N1902" s="167"/>
      <c r="R1902" s="167"/>
      <c r="U1902" s="166"/>
      <c r="V1902" s="160"/>
      <c r="W1902" s="160"/>
      <c r="X1902" s="159"/>
      <c r="Y1902" s="931"/>
      <c r="Z1902" s="932"/>
      <c r="AA1902" s="933"/>
      <c r="AB1902" s="159"/>
      <c r="AC1902" s="931"/>
      <c r="AD1902" s="932"/>
      <c r="AE1902" s="933"/>
      <c r="AF1902" s="161"/>
      <c r="AG1902" s="160"/>
      <c r="AH1902" s="159"/>
      <c r="AI1902" s="931"/>
      <c r="AJ1902" s="932"/>
      <c r="AK1902" s="932"/>
      <c r="AL1902" s="932"/>
      <c r="AM1902" s="932"/>
      <c r="AN1902" s="932"/>
      <c r="AO1902" s="933"/>
    </row>
    <row r="1903" spans="2:41" ht="3.6" customHeight="1" outlineLevel="1" x14ac:dyDescent="0.45">
      <c r="B1903" s="167"/>
      <c r="J1903" s="167"/>
      <c r="N1903" s="167"/>
      <c r="R1903" s="167"/>
      <c r="U1903" s="166"/>
      <c r="V1903" s="172"/>
      <c r="W1903" s="172"/>
      <c r="X1903" s="171"/>
      <c r="Y1903" s="925"/>
      <c r="Z1903" s="926"/>
      <c r="AA1903" s="926"/>
      <c r="AB1903" s="926"/>
      <c r="AC1903" s="926"/>
      <c r="AD1903" s="926"/>
      <c r="AE1903" s="927"/>
      <c r="AF1903" s="173"/>
      <c r="AG1903" s="172"/>
      <c r="AH1903" s="171"/>
      <c r="AI1903" s="925"/>
      <c r="AJ1903" s="926"/>
      <c r="AK1903" s="926"/>
      <c r="AL1903" s="926"/>
      <c r="AM1903" s="926"/>
      <c r="AN1903" s="926"/>
      <c r="AO1903" s="927"/>
    </row>
    <row r="1904" spans="2:41" ht="13.35" customHeight="1" outlineLevel="1" x14ac:dyDescent="0.45">
      <c r="B1904" s="167"/>
      <c r="J1904" s="167"/>
      <c r="N1904" s="167"/>
      <c r="R1904" s="167" t="s">
        <v>691</v>
      </c>
      <c r="U1904" s="166"/>
      <c r="V1904" s="115" t="s">
        <v>609</v>
      </c>
      <c r="X1904" s="166"/>
      <c r="Y1904" s="928"/>
      <c r="Z1904" s="929"/>
      <c r="AA1904" s="929"/>
      <c r="AB1904" s="929"/>
      <c r="AC1904" s="929"/>
      <c r="AD1904" s="929"/>
      <c r="AE1904" s="930"/>
      <c r="AF1904" s="167" t="s">
        <v>8536</v>
      </c>
      <c r="AH1904" s="166"/>
      <c r="AI1904" s="928"/>
      <c r="AJ1904" s="929"/>
      <c r="AK1904" s="929"/>
      <c r="AL1904" s="929"/>
      <c r="AM1904" s="929"/>
      <c r="AN1904" s="929"/>
      <c r="AO1904" s="930"/>
    </row>
    <row r="1905" spans="2:41" ht="3.6" customHeight="1" outlineLevel="1" x14ac:dyDescent="0.45">
      <c r="B1905" s="167"/>
      <c r="J1905" s="167"/>
      <c r="N1905" s="167"/>
      <c r="R1905" s="167"/>
      <c r="U1905" s="166"/>
      <c r="V1905" s="160"/>
      <c r="W1905" s="160"/>
      <c r="X1905" s="159"/>
      <c r="Y1905" s="931"/>
      <c r="Z1905" s="932"/>
      <c r="AA1905" s="932"/>
      <c r="AB1905" s="932"/>
      <c r="AC1905" s="932"/>
      <c r="AD1905" s="932"/>
      <c r="AE1905" s="933"/>
      <c r="AF1905" s="161"/>
      <c r="AG1905" s="160"/>
      <c r="AH1905" s="159"/>
      <c r="AI1905" s="931"/>
      <c r="AJ1905" s="932"/>
      <c r="AK1905" s="932"/>
      <c r="AL1905" s="932"/>
      <c r="AM1905" s="932"/>
      <c r="AN1905" s="932"/>
      <c r="AO1905" s="933"/>
    </row>
    <row r="1906" spans="2:41" ht="3.6" customHeight="1" outlineLevel="1" x14ac:dyDescent="0.45">
      <c r="B1906" s="167"/>
      <c r="J1906" s="167"/>
      <c r="N1906" s="167"/>
      <c r="R1906" s="167"/>
      <c r="U1906" s="166"/>
      <c r="V1906" s="172"/>
      <c r="W1906" s="172"/>
      <c r="X1906" s="171"/>
      <c r="Y1906" s="925"/>
      <c r="Z1906" s="926"/>
      <c r="AA1906" s="926"/>
      <c r="AB1906" s="926"/>
      <c r="AC1906" s="926"/>
      <c r="AD1906" s="926"/>
      <c r="AE1906" s="927"/>
      <c r="AF1906" s="173"/>
      <c r="AG1906" s="172"/>
      <c r="AH1906" s="171"/>
      <c r="AI1906" s="925"/>
      <c r="AJ1906" s="926"/>
      <c r="AK1906" s="926"/>
      <c r="AL1906" s="926"/>
      <c r="AM1906" s="926"/>
      <c r="AN1906" s="926"/>
      <c r="AO1906" s="927"/>
    </row>
    <row r="1907" spans="2:41" ht="13.35" customHeight="1" outlineLevel="1" x14ac:dyDescent="0.45">
      <c r="B1907" s="167"/>
      <c r="J1907" s="167"/>
      <c r="N1907" s="167"/>
      <c r="R1907" s="167"/>
      <c r="U1907" s="166"/>
      <c r="V1907" s="115" t="s">
        <v>608</v>
      </c>
      <c r="X1907" s="166"/>
      <c r="Y1907" s="928"/>
      <c r="Z1907" s="929"/>
      <c r="AA1907" s="929"/>
      <c r="AB1907" s="929"/>
      <c r="AC1907" s="929"/>
      <c r="AD1907" s="929"/>
      <c r="AE1907" s="930"/>
      <c r="AF1907" s="167" t="s">
        <v>607</v>
      </c>
      <c r="AH1907" s="166"/>
      <c r="AI1907" s="928"/>
      <c r="AJ1907" s="929"/>
      <c r="AK1907" s="929"/>
      <c r="AL1907" s="929"/>
      <c r="AM1907" s="929"/>
      <c r="AN1907" s="929"/>
      <c r="AO1907" s="930"/>
    </row>
    <row r="1908" spans="2:41" ht="3.6" customHeight="1" outlineLevel="1" x14ac:dyDescent="0.45">
      <c r="B1908" s="167"/>
      <c r="J1908" s="161"/>
      <c r="K1908" s="160"/>
      <c r="L1908" s="160"/>
      <c r="M1908" s="160"/>
      <c r="N1908" s="161"/>
      <c r="O1908" s="160"/>
      <c r="P1908" s="160"/>
      <c r="Q1908" s="160"/>
      <c r="R1908" s="161"/>
      <c r="S1908" s="160"/>
      <c r="T1908" s="160"/>
      <c r="U1908" s="159"/>
      <c r="V1908" s="160"/>
      <c r="W1908" s="160"/>
      <c r="X1908" s="159"/>
      <c r="Y1908" s="931"/>
      <c r="Z1908" s="932"/>
      <c r="AA1908" s="932"/>
      <c r="AB1908" s="932"/>
      <c r="AC1908" s="932"/>
      <c r="AD1908" s="932"/>
      <c r="AE1908" s="933"/>
      <c r="AF1908" s="161"/>
      <c r="AG1908" s="160"/>
      <c r="AH1908" s="159"/>
      <c r="AI1908" s="931"/>
      <c r="AJ1908" s="932"/>
      <c r="AK1908" s="932"/>
      <c r="AL1908" s="932"/>
      <c r="AM1908" s="932"/>
      <c r="AN1908" s="932"/>
      <c r="AO1908" s="933"/>
    </row>
    <row r="1909" spans="2:41" ht="3.6" customHeight="1" outlineLevel="1" x14ac:dyDescent="0.45">
      <c r="B1909" s="167"/>
      <c r="J1909" s="173"/>
      <c r="K1909" s="172"/>
      <c r="L1909" s="172"/>
      <c r="M1909" s="171"/>
      <c r="N1909" s="173"/>
      <c r="O1909" s="172"/>
      <c r="P1909" s="172"/>
      <c r="Q1909" s="171"/>
      <c r="R1909" s="173"/>
      <c r="S1909" s="172"/>
      <c r="T1909" s="172"/>
      <c r="U1909" s="172"/>
      <c r="V1909" s="172"/>
      <c r="W1909" s="172"/>
      <c r="X1909" s="172"/>
      <c r="Y1909" s="172"/>
      <c r="Z1909" s="172"/>
      <c r="AA1909" s="171"/>
      <c r="AB1909" s="173"/>
      <c r="AC1909" s="172"/>
      <c r="AD1909" s="172"/>
      <c r="AE1909" s="171"/>
      <c r="AF1909" s="172"/>
      <c r="AG1909" s="172"/>
      <c r="AH1909" s="172"/>
      <c r="AI1909" s="172"/>
      <c r="AJ1909" s="172"/>
      <c r="AK1909" s="172"/>
      <c r="AL1909" s="172"/>
      <c r="AM1909" s="172"/>
      <c r="AN1909" s="172"/>
      <c r="AO1909" s="171"/>
    </row>
    <row r="1910" spans="2:41" ht="13.35" customHeight="1" outlineLevel="1" x14ac:dyDescent="0.45">
      <c r="B1910" s="167"/>
      <c r="J1910" s="167"/>
      <c r="M1910" s="166"/>
      <c r="N1910" s="167" t="s">
        <v>717</v>
      </c>
      <c r="Q1910" s="166"/>
      <c r="R1910" s="167"/>
      <c r="S1910" s="917" t="str">
        <f>IF(変更_3!J267&lt;&gt;"",コードマスタ!C4,"")</f>
        <v/>
      </c>
      <c r="T1910" s="943"/>
      <c r="U1910" s="943"/>
      <c r="V1910" s="943"/>
      <c r="W1910" s="943"/>
      <c r="X1910" s="943"/>
      <c r="Y1910" s="943"/>
      <c r="Z1910" s="943"/>
      <c r="AA1910" s="918"/>
      <c r="AB1910" s="167" t="s">
        <v>615</v>
      </c>
      <c r="AE1910" s="166"/>
      <c r="AF1910" s="167"/>
      <c r="AG1910" s="917" t="str">
        <f>IF(変更_3!J275="☑",コードマスタ!D3,IF(OR(変更_3!O275="☑",変更_3!U275="☑"),コードマスタ!D4,""))</f>
        <v/>
      </c>
      <c r="AH1910" s="943"/>
      <c r="AI1910" s="943"/>
      <c r="AJ1910" s="943"/>
      <c r="AK1910" s="943"/>
      <c r="AL1910" s="943"/>
      <c r="AM1910" s="943"/>
      <c r="AN1910" s="943"/>
      <c r="AO1910" s="918"/>
    </row>
    <row r="1911" spans="2:41" ht="3.6" customHeight="1" outlineLevel="1" x14ac:dyDescent="0.45">
      <c r="B1911" s="167"/>
      <c r="J1911" s="167"/>
      <c r="M1911" s="166"/>
      <c r="N1911" s="161"/>
      <c r="O1911" s="160"/>
      <c r="P1911" s="160"/>
      <c r="Q1911" s="159"/>
      <c r="R1911" s="161"/>
      <c r="S1911" s="160"/>
      <c r="T1911" s="160"/>
      <c r="U1911" s="160"/>
      <c r="V1911" s="160"/>
      <c r="W1911" s="160"/>
      <c r="X1911" s="160"/>
      <c r="Y1911" s="160"/>
      <c r="Z1911" s="160"/>
      <c r="AA1911" s="159"/>
      <c r="AB1911" s="161"/>
      <c r="AC1911" s="160"/>
      <c r="AD1911" s="160"/>
      <c r="AE1911" s="159"/>
      <c r="AF1911" s="160"/>
      <c r="AG1911" s="160"/>
      <c r="AH1911" s="160"/>
      <c r="AI1911" s="160"/>
      <c r="AJ1911" s="160"/>
      <c r="AK1911" s="160"/>
      <c r="AL1911" s="160"/>
      <c r="AM1911" s="160"/>
      <c r="AN1911" s="160"/>
      <c r="AO1911" s="159"/>
    </row>
    <row r="1912" spans="2:41" ht="3.6" customHeight="1" outlineLevel="1" x14ac:dyDescent="0.45">
      <c r="B1912" s="167"/>
      <c r="J1912" s="167"/>
      <c r="M1912" s="166"/>
      <c r="N1912" s="173"/>
      <c r="O1912" s="172"/>
      <c r="P1912" s="172"/>
      <c r="Q1912" s="171"/>
      <c r="R1912" s="173"/>
      <c r="S1912" s="172"/>
      <c r="T1912" s="172"/>
      <c r="U1912" s="172"/>
      <c r="V1912" s="172"/>
      <c r="W1912" s="172"/>
      <c r="X1912" s="172"/>
      <c r="Y1912" s="172"/>
      <c r="Z1912" s="172"/>
      <c r="AA1912" s="171"/>
      <c r="AB1912" s="173"/>
      <c r="AC1912" s="172"/>
      <c r="AD1912" s="172"/>
      <c r="AE1912" s="171"/>
      <c r="AF1912" s="173"/>
      <c r="AG1912" s="172"/>
      <c r="AH1912" s="172"/>
      <c r="AI1912" s="172"/>
      <c r="AJ1912" s="172"/>
      <c r="AK1912" s="172"/>
      <c r="AL1912" s="172"/>
      <c r="AM1912" s="172"/>
      <c r="AN1912" s="172"/>
      <c r="AO1912" s="171"/>
    </row>
    <row r="1913" spans="2:41" ht="13.35" customHeight="1" outlineLevel="1" x14ac:dyDescent="0.45">
      <c r="B1913" s="167"/>
      <c r="J1913" s="167"/>
      <c r="M1913" s="166"/>
      <c r="N1913" s="167" t="s">
        <v>716</v>
      </c>
      <c r="Q1913" s="166"/>
      <c r="R1913" s="167"/>
      <c r="S1913" s="919"/>
      <c r="T1913" s="921"/>
      <c r="V1913" s="190"/>
      <c r="W1913" s="115" t="s">
        <v>76</v>
      </c>
      <c r="X1913" s="190"/>
      <c r="Y1913" s="115" t="s">
        <v>77</v>
      </c>
      <c r="Z1913" s="190"/>
      <c r="AA1913" s="166" t="s">
        <v>78</v>
      </c>
      <c r="AB1913" s="167" t="s">
        <v>715</v>
      </c>
      <c r="AE1913" s="166"/>
      <c r="AF1913" s="167"/>
      <c r="AG1913" s="919"/>
      <c r="AH1913" s="921"/>
      <c r="AJ1913" s="190"/>
      <c r="AK1913" s="115" t="s">
        <v>76</v>
      </c>
      <c r="AL1913" s="190"/>
      <c r="AM1913" s="115" t="s">
        <v>77</v>
      </c>
      <c r="AN1913" s="190"/>
      <c r="AO1913" s="166" t="s">
        <v>78</v>
      </c>
    </row>
    <row r="1914" spans="2:41" ht="3.6" customHeight="1" outlineLevel="1" x14ac:dyDescent="0.45">
      <c r="B1914" s="167"/>
      <c r="J1914" s="167"/>
      <c r="M1914" s="166"/>
      <c r="N1914" s="161"/>
      <c r="O1914" s="160"/>
      <c r="P1914" s="160"/>
      <c r="Q1914" s="159"/>
      <c r="R1914" s="161"/>
      <c r="S1914" s="160"/>
      <c r="T1914" s="160"/>
      <c r="U1914" s="160"/>
      <c r="V1914" s="160"/>
      <c r="W1914" s="160"/>
      <c r="X1914" s="160"/>
      <c r="Y1914" s="160"/>
      <c r="Z1914" s="160"/>
      <c r="AA1914" s="159"/>
      <c r="AB1914" s="161"/>
      <c r="AC1914" s="160"/>
      <c r="AD1914" s="160"/>
      <c r="AE1914" s="159"/>
      <c r="AF1914" s="161"/>
      <c r="AG1914" s="160"/>
      <c r="AH1914" s="160"/>
      <c r="AI1914" s="160"/>
      <c r="AJ1914" s="160"/>
      <c r="AK1914" s="160"/>
      <c r="AL1914" s="160"/>
      <c r="AM1914" s="160"/>
      <c r="AN1914" s="160"/>
      <c r="AO1914" s="159"/>
    </row>
    <row r="1915" spans="2:41" ht="3.6" customHeight="1" outlineLevel="1" x14ac:dyDescent="0.45">
      <c r="B1915" s="167"/>
      <c r="J1915" s="167"/>
      <c r="M1915" s="166"/>
      <c r="N1915" s="173"/>
      <c r="O1915" s="172"/>
      <c r="P1915" s="172"/>
      <c r="Q1915" s="171"/>
      <c r="R1915" s="922" t="str">
        <f>IF(変更_3!J267&lt;&gt;"",変更_3!J267,"")</f>
        <v/>
      </c>
      <c r="S1915" s="923"/>
      <c r="T1915" s="923"/>
      <c r="U1915" s="923"/>
      <c r="V1915" s="923"/>
      <c r="W1915" s="923"/>
      <c r="X1915" s="923"/>
      <c r="Y1915" s="923"/>
      <c r="Z1915" s="923"/>
      <c r="AA1915" s="923"/>
      <c r="AB1915" s="923"/>
      <c r="AC1915" s="923"/>
      <c r="AD1915" s="923"/>
      <c r="AE1915" s="923"/>
      <c r="AF1915" s="923"/>
      <c r="AG1915" s="923"/>
      <c r="AH1915" s="923"/>
      <c r="AI1915" s="923"/>
      <c r="AJ1915" s="924"/>
      <c r="AK1915" s="172"/>
      <c r="AL1915" s="172"/>
      <c r="AM1915" s="172"/>
      <c r="AN1915" s="172"/>
      <c r="AO1915" s="171"/>
    </row>
    <row r="1916" spans="2:41" ht="13.35" customHeight="1" outlineLevel="1" x14ac:dyDescent="0.45">
      <c r="B1916" s="167"/>
      <c r="J1916" s="167"/>
      <c r="M1916" s="166"/>
      <c r="N1916" s="167" t="s">
        <v>50</v>
      </c>
      <c r="Q1916" s="166"/>
      <c r="R1916" s="911"/>
      <c r="S1916" s="912"/>
      <c r="T1916" s="912"/>
      <c r="U1916" s="912"/>
      <c r="V1916" s="912"/>
      <c r="W1916" s="912"/>
      <c r="X1916" s="912"/>
      <c r="Y1916" s="912"/>
      <c r="Z1916" s="912"/>
      <c r="AA1916" s="912"/>
      <c r="AB1916" s="912"/>
      <c r="AC1916" s="912"/>
      <c r="AD1916" s="912"/>
      <c r="AE1916" s="912"/>
      <c r="AF1916" s="912"/>
      <c r="AG1916" s="912"/>
      <c r="AH1916" s="912"/>
      <c r="AI1916" s="912"/>
      <c r="AJ1916" s="913"/>
      <c r="AL1916" s="189" t="s">
        <v>651</v>
      </c>
      <c r="AM1916" s="115" t="s">
        <v>714</v>
      </c>
      <c r="AO1916" s="166"/>
    </row>
    <row r="1917" spans="2:41" ht="3.6" customHeight="1" outlineLevel="1" x14ac:dyDescent="0.45">
      <c r="B1917" s="167"/>
      <c r="J1917" s="167"/>
      <c r="M1917" s="166"/>
      <c r="N1917" s="161"/>
      <c r="O1917" s="160"/>
      <c r="P1917" s="160"/>
      <c r="Q1917" s="159"/>
      <c r="R1917" s="914"/>
      <c r="S1917" s="915"/>
      <c r="T1917" s="915"/>
      <c r="U1917" s="915"/>
      <c r="V1917" s="915"/>
      <c r="W1917" s="915"/>
      <c r="X1917" s="915"/>
      <c r="Y1917" s="915"/>
      <c r="Z1917" s="915"/>
      <c r="AA1917" s="915"/>
      <c r="AB1917" s="915"/>
      <c r="AC1917" s="915"/>
      <c r="AD1917" s="915"/>
      <c r="AE1917" s="915"/>
      <c r="AF1917" s="915"/>
      <c r="AG1917" s="915"/>
      <c r="AH1917" s="915"/>
      <c r="AI1917" s="915"/>
      <c r="AJ1917" s="916"/>
      <c r="AK1917" s="160"/>
      <c r="AL1917" s="160"/>
      <c r="AM1917" s="160"/>
      <c r="AN1917" s="160"/>
      <c r="AO1917" s="159"/>
    </row>
    <row r="1918" spans="2:41" ht="3.6" customHeight="1" outlineLevel="1" x14ac:dyDescent="0.45">
      <c r="B1918" s="167"/>
      <c r="J1918" s="167"/>
      <c r="M1918" s="166"/>
      <c r="N1918" s="173"/>
      <c r="O1918" s="172"/>
      <c r="P1918" s="172"/>
      <c r="Q1918" s="171"/>
      <c r="R1918" s="922" t="str">
        <f>ASC(PHONETIC(変更_3!J266))</f>
        <v/>
      </c>
      <c r="S1918" s="923"/>
      <c r="T1918" s="923"/>
      <c r="U1918" s="923"/>
      <c r="V1918" s="923"/>
      <c r="W1918" s="923"/>
      <c r="X1918" s="923"/>
      <c r="Y1918" s="923"/>
      <c r="Z1918" s="923"/>
      <c r="AA1918" s="923"/>
      <c r="AB1918" s="923"/>
      <c r="AC1918" s="923"/>
      <c r="AD1918" s="923"/>
      <c r="AE1918" s="923"/>
      <c r="AF1918" s="923"/>
      <c r="AG1918" s="923"/>
      <c r="AH1918" s="923"/>
      <c r="AI1918" s="923"/>
      <c r="AJ1918" s="923"/>
      <c r="AK1918" s="923"/>
      <c r="AL1918" s="923"/>
      <c r="AM1918" s="923"/>
      <c r="AN1918" s="923"/>
      <c r="AO1918" s="924"/>
    </row>
    <row r="1919" spans="2:41" ht="13.35" customHeight="1" outlineLevel="1" x14ac:dyDescent="0.45">
      <c r="B1919" s="167"/>
      <c r="J1919" s="167"/>
      <c r="M1919" s="166"/>
      <c r="N1919" s="167" t="s">
        <v>713</v>
      </c>
      <c r="Q1919" s="166"/>
      <c r="R1919" s="911"/>
      <c r="S1919" s="912"/>
      <c r="T1919" s="912"/>
      <c r="U1919" s="912"/>
      <c r="V1919" s="912"/>
      <c r="W1919" s="912"/>
      <c r="X1919" s="912"/>
      <c r="Y1919" s="912"/>
      <c r="Z1919" s="912"/>
      <c r="AA1919" s="912"/>
      <c r="AB1919" s="912"/>
      <c r="AC1919" s="912"/>
      <c r="AD1919" s="912"/>
      <c r="AE1919" s="912"/>
      <c r="AF1919" s="912"/>
      <c r="AG1919" s="912"/>
      <c r="AH1919" s="912"/>
      <c r="AI1919" s="912"/>
      <c r="AJ1919" s="912"/>
      <c r="AK1919" s="912"/>
      <c r="AL1919" s="912"/>
      <c r="AM1919" s="912"/>
      <c r="AN1919" s="912"/>
      <c r="AO1919" s="913"/>
    </row>
    <row r="1920" spans="2:41" ht="3.6" customHeight="1" outlineLevel="1" x14ac:dyDescent="0.45">
      <c r="B1920" s="167"/>
      <c r="J1920" s="167"/>
      <c r="M1920" s="166"/>
      <c r="N1920" s="167"/>
      <c r="Q1920" s="166"/>
      <c r="R1920" s="914"/>
      <c r="S1920" s="915"/>
      <c r="T1920" s="915"/>
      <c r="U1920" s="915"/>
      <c r="V1920" s="915"/>
      <c r="W1920" s="915"/>
      <c r="X1920" s="915"/>
      <c r="Y1920" s="915"/>
      <c r="Z1920" s="915"/>
      <c r="AA1920" s="915"/>
      <c r="AB1920" s="915"/>
      <c r="AC1920" s="915"/>
      <c r="AD1920" s="915"/>
      <c r="AE1920" s="915"/>
      <c r="AF1920" s="915"/>
      <c r="AG1920" s="915"/>
      <c r="AH1920" s="915"/>
      <c r="AI1920" s="915"/>
      <c r="AJ1920" s="915"/>
      <c r="AK1920" s="915"/>
      <c r="AL1920" s="915"/>
      <c r="AM1920" s="915"/>
      <c r="AN1920" s="915"/>
      <c r="AO1920" s="916"/>
    </row>
    <row r="1921" spans="2:41" ht="3.6" customHeight="1" outlineLevel="1" x14ac:dyDescent="0.45">
      <c r="B1921" s="167"/>
      <c r="J1921" s="167"/>
      <c r="N1921" s="173"/>
      <c r="O1921" s="172"/>
      <c r="P1921" s="172"/>
      <c r="Q1921" s="171"/>
      <c r="U1921" s="934" t="str">
        <f>ASC(変更_3!M268)</f>
        <v/>
      </c>
      <c r="V1921" s="935"/>
      <c r="W1921" s="935"/>
      <c r="X1921" s="962"/>
      <c r="Y1921" s="172"/>
      <c r="Z1921" s="965" t="str">
        <f>ASC(変更_3!P268)</f>
        <v/>
      </c>
      <c r="AA1921" s="935"/>
      <c r="AB1921" s="935"/>
      <c r="AC1921" s="936"/>
      <c r="AG1921" s="922" t="str">
        <f>IF(変更_3!M269&lt;&gt;"",変更_3!M269,"")</f>
        <v/>
      </c>
      <c r="AH1921" s="923"/>
      <c r="AI1921" s="923"/>
      <c r="AJ1921" s="923"/>
      <c r="AK1921" s="923"/>
      <c r="AL1921" s="923"/>
      <c r="AM1921" s="923"/>
      <c r="AN1921" s="923"/>
      <c r="AO1921" s="924"/>
    </row>
    <row r="1922" spans="2:41" ht="13.35" customHeight="1" outlineLevel="1" x14ac:dyDescent="0.45">
      <c r="B1922" s="167"/>
      <c r="J1922" s="167"/>
      <c r="N1922" s="167"/>
      <c r="Q1922" s="166"/>
      <c r="R1922" s="115" t="s">
        <v>612</v>
      </c>
      <c r="U1922" s="937"/>
      <c r="V1922" s="938"/>
      <c r="W1922" s="938"/>
      <c r="X1922" s="963"/>
      <c r="Y1922" s="179" t="s">
        <v>611</v>
      </c>
      <c r="Z1922" s="966"/>
      <c r="AA1922" s="938"/>
      <c r="AB1922" s="938"/>
      <c r="AC1922" s="939"/>
      <c r="AD1922" s="115" t="s">
        <v>610</v>
      </c>
      <c r="AG1922" s="911"/>
      <c r="AH1922" s="912"/>
      <c r="AI1922" s="912"/>
      <c r="AJ1922" s="912"/>
      <c r="AK1922" s="912"/>
      <c r="AL1922" s="912"/>
      <c r="AM1922" s="912"/>
      <c r="AN1922" s="912"/>
      <c r="AO1922" s="913"/>
    </row>
    <row r="1923" spans="2:41" ht="3.6" customHeight="1" outlineLevel="1" x14ac:dyDescent="0.45">
      <c r="B1923" s="167"/>
      <c r="J1923" s="167"/>
      <c r="N1923" s="167"/>
      <c r="Q1923" s="166"/>
      <c r="R1923" s="160"/>
      <c r="S1923" s="160"/>
      <c r="T1923" s="160"/>
      <c r="U1923" s="940"/>
      <c r="V1923" s="941"/>
      <c r="W1923" s="941"/>
      <c r="X1923" s="964"/>
      <c r="Y1923" s="160"/>
      <c r="Z1923" s="967"/>
      <c r="AA1923" s="941"/>
      <c r="AB1923" s="941"/>
      <c r="AC1923" s="942"/>
      <c r="AD1923" s="160"/>
      <c r="AE1923" s="160"/>
      <c r="AF1923" s="160"/>
      <c r="AG1923" s="914"/>
      <c r="AH1923" s="915"/>
      <c r="AI1923" s="915"/>
      <c r="AJ1923" s="915"/>
      <c r="AK1923" s="915"/>
      <c r="AL1923" s="915"/>
      <c r="AM1923" s="915"/>
      <c r="AN1923" s="915"/>
      <c r="AO1923" s="916"/>
    </row>
    <row r="1924" spans="2:41" ht="3.6" customHeight="1" outlineLevel="1" x14ac:dyDescent="0.45">
      <c r="B1924" s="167"/>
      <c r="J1924" s="167"/>
      <c r="N1924" s="167"/>
      <c r="Q1924" s="166"/>
      <c r="R1924" s="172"/>
      <c r="S1924" s="172"/>
      <c r="T1924" s="171"/>
      <c r="U1924" s="922" t="str">
        <f>IF(変更_3!U269&lt;&gt;"",変更_3!U269,"")</f>
        <v/>
      </c>
      <c r="V1924" s="923"/>
      <c r="W1924" s="923"/>
      <c r="X1924" s="923"/>
      <c r="Y1924" s="923"/>
      <c r="Z1924" s="923"/>
      <c r="AA1924" s="923"/>
      <c r="AB1924" s="923"/>
      <c r="AC1924" s="924"/>
      <c r="AD1924" s="173"/>
      <c r="AE1924" s="172"/>
      <c r="AF1924" s="171"/>
      <c r="AG1924" s="922" t="str">
        <f>IF(変更_3!M270&lt;&gt;"",変更_3!M270,"")</f>
        <v/>
      </c>
      <c r="AH1924" s="923"/>
      <c r="AI1924" s="923"/>
      <c r="AJ1924" s="923"/>
      <c r="AK1924" s="923"/>
      <c r="AL1924" s="923"/>
      <c r="AM1924" s="923"/>
      <c r="AN1924" s="923"/>
      <c r="AO1924" s="924"/>
    </row>
    <row r="1925" spans="2:41" ht="13.35" customHeight="1" outlineLevel="1" x14ac:dyDescent="0.45">
      <c r="B1925" s="167"/>
      <c r="J1925" s="167" t="s">
        <v>744</v>
      </c>
      <c r="N1925" s="167" t="s">
        <v>48</v>
      </c>
      <c r="Q1925" s="166"/>
      <c r="R1925" s="115" t="s">
        <v>609</v>
      </c>
      <c r="T1925" s="166"/>
      <c r="U1925" s="911"/>
      <c r="V1925" s="912"/>
      <c r="W1925" s="912"/>
      <c r="X1925" s="912"/>
      <c r="Y1925" s="912"/>
      <c r="Z1925" s="912"/>
      <c r="AA1925" s="912"/>
      <c r="AB1925" s="912"/>
      <c r="AC1925" s="913"/>
      <c r="AD1925" s="167" t="s">
        <v>8536</v>
      </c>
      <c r="AF1925" s="166"/>
      <c r="AG1925" s="911"/>
      <c r="AH1925" s="912"/>
      <c r="AI1925" s="912"/>
      <c r="AJ1925" s="912"/>
      <c r="AK1925" s="912"/>
      <c r="AL1925" s="912"/>
      <c r="AM1925" s="912"/>
      <c r="AN1925" s="912"/>
      <c r="AO1925" s="913"/>
    </row>
    <row r="1926" spans="2:41" ht="3.6" customHeight="1" outlineLevel="1" x14ac:dyDescent="0.45">
      <c r="B1926" s="167"/>
      <c r="J1926" s="167"/>
      <c r="N1926" s="167"/>
      <c r="Q1926" s="166"/>
      <c r="R1926" s="160"/>
      <c r="S1926" s="160"/>
      <c r="T1926" s="159"/>
      <c r="U1926" s="914"/>
      <c r="V1926" s="915"/>
      <c r="W1926" s="915"/>
      <c r="X1926" s="915"/>
      <c r="Y1926" s="915"/>
      <c r="Z1926" s="915"/>
      <c r="AA1926" s="915"/>
      <c r="AB1926" s="915"/>
      <c r="AC1926" s="916"/>
      <c r="AD1926" s="161"/>
      <c r="AE1926" s="160"/>
      <c r="AF1926" s="159"/>
      <c r="AG1926" s="914"/>
      <c r="AH1926" s="915"/>
      <c r="AI1926" s="915"/>
      <c r="AJ1926" s="915"/>
      <c r="AK1926" s="915"/>
      <c r="AL1926" s="915"/>
      <c r="AM1926" s="915"/>
      <c r="AN1926" s="915"/>
      <c r="AO1926" s="916"/>
    </row>
    <row r="1927" spans="2:41" ht="3.6" customHeight="1" outlineLevel="1" x14ac:dyDescent="0.45">
      <c r="B1927" s="167"/>
      <c r="J1927" s="167"/>
      <c r="N1927" s="167"/>
      <c r="Q1927" s="166"/>
      <c r="R1927" s="172"/>
      <c r="S1927" s="172"/>
      <c r="T1927" s="171"/>
      <c r="U1927" s="922" t="str">
        <f>IF(変更_3!U270&lt;&gt;"",変更_3!U270,"")</f>
        <v/>
      </c>
      <c r="V1927" s="923"/>
      <c r="W1927" s="923"/>
      <c r="X1927" s="923"/>
      <c r="Y1927" s="923"/>
      <c r="Z1927" s="923"/>
      <c r="AA1927" s="923"/>
      <c r="AB1927" s="923"/>
      <c r="AC1927" s="924"/>
      <c r="AD1927" s="173"/>
      <c r="AE1927" s="172"/>
      <c r="AF1927" s="171"/>
      <c r="AG1927" s="922" t="str">
        <f>IF(変更_3!M271&lt;&gt;"",変更_3!M271,"")</f>
        <v/>
      </c>
      <c r="AH1927" s="923"/>
      <c r="AI1927" s="923"/>
      <c r="AJ1927" s="923"/>
      <c r="AK1927" s="923"/>
      <c r="AL1927" s="923"/>
      <c r="AM1927" s="923"/>
      <c r="AN1927" s="923"/>
      <c r="AO1927" s="924"/>
    </row>
    <row r="1928" spans="2:41" ht="13.35" customHeight="1" outlineLevel="1" x14ac:dyDescent="0.45">
      <c r="B1928" s="167"/>
      <c r="J1928" s="167"/>
      <c r="K1928" s="115" t="s">
        <v>718</v>
      </c>
      <c r="N1928" s="167"/>
      <c r="Q1928" s="166"/>
      <c r="R1928" s="115" t="s">
        <v>608</v>
      </c>
      <c r="T1928" s="166"/>
      <c r="U1928" s="911"/>
      <c r="V1928" s="912"/>
      <c r="W1928" s="912"/>
      <c r="X1928" s="912"/>
      <c r="Y1928" s="912"/>
      <c r="Z1928" s="912"/>
      <c r="AA1928" s="912"/>
      <c r="AB1928" s="912"/>
      <c r="AC1928" s="913"/>
      <c r="AD1928" s="167" t="s">
        <v>607</v>
      </c>
      <c r="AF1928" s="166"/>
      <c r="AG1928" s="911"/>
      <c r="AH1928" s="912"/>
      <c r="AI1928" s="912"/>
      <c r="AJ1928" s="912"/>
      <c r="AK1928" s="912"/>
      <c r="AL1928" s="912"/>
      <c r="AM1928" s="912"/>
      <c r="AN1928" s="912"/>
      <c r="AO1928" s="913"/>
    </row>
    <row r="1929" spans="2:41" ht="3.6" customHeight="1" outlineLevel="1" x14ac:dyDescent="0.45">
      <c r="B1929" s="167"/>
      <c r="J1929" s="167"/>
      <c r="N1929" s="161"/>
      <c r="O1929" s="160"/>
      <c r="P1929" s="160"/>
      <c r="Q1929" s="159"/>
      <c r="R1929" s="160"/>
      <c r="S1929" s="160"/>
      <c r="T1929" s="159"/>
      <c r="U1929" s="914"/>
      <c r="V1929" s="915"/>
      <c r="W1929" s="915"/>
      <c r="X1929" s="915"/>
      <c r="Y1929" s="915"/>
      <c r="Z1929" s="915"/>
      <c r="AA1929" s="915"/>
      <c r="AB1929" s="915"/>
      <c r="AC1929" s="916"/>
      <c r="AD1929" s="161"/>
      <c r="AE1929" s="160"/>
      <c r="AF1929" s="159"/>
      <c r="AG1929" s="914"/>
      <c r="AH1929" s="915"/>
      <c r="AI1929" s="915"/>
      <c r="AJ1929" s="915"/>
      <c r="AK1929" s="915"/>
      <c r="AL1929" s="915"/>
      <c r="AM1929" s="915"/>
      <c r="AN1929" s="915"/>
      <c r="AO1929" s="916"/>
    </row>
    <row r="1930" spans="2:41" ht="3.6" customHeight="1" outlineLevel="1" x14ac:dyDescent="0.45">
      <c r="B1930" s="167"/>
      <c r="J1930" s="167"/>
      <c r="M1930" s="166"/>
      <c r="N1930" s="167"/>
      <c r="Q1930" s="166"/>
      <c r="R1930" s="173"/>
      <c r="S1930" s="172"/>
      <c r="T1930" s="172"/>
      <c r="U1930" s="172"/>
      <c r="V1930" s="172"/>
      <c r="W1930" s="172"/>
      <c r="X1930" s="172"/>
      <c r="Y1930" s="172"/>
      <c r="Z1930" s="172"/>
      <c r="AA1930" s="172"/>
      <c r="AB1930" s="172"/>
      <c r="AC1930" s="172"/>
      <c r="AD1930" s="172"/>
      <c r="AE1930" s="172"/>
      <c r="AF1930" s="172"/>
      <c r="AG1930" s="172"/>
      <c r="AH1930" s="172"/>
      <c r="AI1930" s="172"/>
      <c r="AJ1930" s="172"/>
      <c r="AK1930" s="172"/>
      <c r="AL1930" s="172"/>
      <c r="AM1930" s="172"/>
      <c r="AN1930" s="172"/>
      <c r="AO1930" s="171"/>
    </row>
    <row r="1931" spans="2:41" ht="13.35" customHeight="1" outlineLevel="1" x14ac:dyDescent="0.45">
      <c r="B1931" s="167"/>
      <c r="J1931" s="167"/>
      <c r="M1931" s="166"/>
      <c r="N1931" s="167" t="s">
        <v>712</v>
      </c>
      <c r="Q1931" s="166"/>
      <c r="R1931" s="167"/>
      <c r="S1931" s="919"/>
      <c r="T1931" s="921"/>
      <c r="V1931" s="190"/>
      <c r="W1931" s="115" t="s">
        <v>76</v>
      </c>
      <c r="X1931" s="190"/>
      <c r="Y1931" s="115" t="s">
        <v>77</v>
      </c>
      <c r="Z1931" s="190"/>
      <c r="AA1931" s="115" t="s">
        <v>78</v>
      </c>
      <c r="AO1931" s="166"/>
    </row>
    <row r="1932" spans="2:41" ht="3.6" customHeight="1" outlineLevel="1" x14ac:dyDescent="0.45">
      <c r="B1932" s="167"/>
      <c r="J1932" s="167"/>
      <c r="M1932" s="166"/>
      <c r="N1932" s="167"/>
      <c r="Q1932" s="166"/>
      <c r="R1932" s="167"/>
      <c r="AO1932" s="166"/>
    </row>
    <row r="1933" spans="2:41" ht="3.6" customHeight="1" outlineLevel="1" x14ac:dyDescent="0.45">
      <c r="B1933" s="167"/>
      <c r="J1933" s="167"/>
      <c r="M1933" s="166"/>
      <c r="N1933" s="173"/>
      <c r="O1933" s="172"/>
      <c r="P1933" s="172"/>
      <c r="Q1933" s="172"/>
      <c r="R1933" s="984" t="str">
        <f>ASC(変更_3!J272)</f>
        <v/>
      </c>
      <c r="S1933" s="984" t="str">
        <f>ASC(変更_3!K272)</f>
        <v/>
      </c>
      <c r="T1933" s="172"/>
      <c r="U1933" s="984" t="str">
        <f>ASC(変更_3!M272)</f>
        <v/>
      </c>
      <c r="V1933" s="173"/>
      <c r="W1933" s="172"/>
      <c r="X1933" s="172"/>
      <c r="Y1933" s="172"/>
      <c r="Z1933" s="172"/>
      <c r="AA1933" s="171"/>
      <c r="AB1933" s="173"/>
      <c r="AC1933" s="172"/>
      <c r="AD1933" s="172"/>
      <c r="AE1933" s="172"/>
      <c r="AF1933" s="172"/>
      <c r="AG1933" s="171"/>
      <c r="AH1933" s="977"/>
      <c r="AI1933" s="980"/>
      <c r="AJ1933" s="172"/>
      <c r="AK1933" s="944"/>
      <c r="AL1933" s="173"/>
      <c r="AM1933" s="172"/>
      <c r="AN1933" s="172"/>
      <c r="AO1933" s="171"/>
    </row>
    <row r="1934" spans="2:41" ht="13.35" customHeight="1" outlineLevel="1" x14ac:dyDescent="0.45">
      <c r="B1934" s="167"/>
      <c r="J1934" s="167"/>
      <c r="M1934" s="166"/>
      <c r="N1934" s="167" t="s">
        <v>711</v>
      </c>
      <c r="R1934" s="985"/>
      <c r="S1934" s="985"/>
      <c r="T1934" s="115" t="s">
        <v>65</v>
      </c>
      <c r="U1934" s="985"/>
      <c r="V1934" s="167" t="s">
        <v>64</v>
      </c>
      <c r="AA1934" s="166"/>
      <c r="AB1934" s="167" t="s">
        <v>710</v>
      </c>
      <c r="AH1934" s="978"/>
      <c r="AI1934" s="981"/>
      <c r="AJ1934" s="115" t="s">
        <v>65</v>
      </c>
      <c r="AK1934" s="945"/>
      <c r="AL1934" s="167" t="s">
        <v>64</v>
      </c>
      <c r="AO1934" s="166"/>
    </row>
    <row r="1935" spans="2:41" ht="3.6" customHeight="1" outlineLevel="1" x14ac:dyDescent="0.45">
      <c r="B1935" s="167"/>
      <c r="J1935" s="167"/>
      <c r="M1935" s="166"/>
      <c r="N1935" s="167"/>
      <c r="R1935" s="986"/>
      <c r="S1935" s="986"/>
      <c r="T1935" s="160"/>
      <c r="U1935" s="986"/>
      <c r="V1935" s="161"/>
      <c r="W1935" s="160"/>
      <c r="X1935" s="160"/>
      <c r="Y1935" s="160"/>
      <c r="Z1935" s="160"/>
      <c r="AA1935" s="159"/>
      <c r="AB1935" s="161"/>
      <c r="AC1935" s="160"/>
      <c r="AD1935" s="160"/>
      <c r="AE1935" s="160"/>
      <c r="AF1935" s="160"/>
      <c r="AH1935" s="979"/>
      <c r="AI1935" s="982"/>
      <c r="AJ1935" s="160"/>
      <c r="AK1935" s="946"/>
      <c r="AL1935" s="161"/>
      <c r="AM1935" s="160"/>
      <c r="AN1935" s="160"/>
      <c r="AO1935" s="159"/>
    </row>
    <row r="1936" spans="2:41" ht="3.6" customHeight="1" outlineLevel="1" x14ac:dyDescent="0.45">
      <c r="B1936" s="167"/>
      <c r="J1936" s="167"/>
      <c r="M1936" s="166"/>
      <c r="N1936" s="173"/>
      <c r="O1936" s="172"/>
      <c r="P1936" s="172"/>
      <c r="Q1936" s="171"/>
      <c r="R1936" s="977"/>
      <c r="S1936" s="980"/>
      <c r="T1936" s="172"/>
      <c r="U1936" s="944"/>
      <c r="V1936" s="173"/>
      <c r="W1936" s="172"/>
      <c r="X1936" s="172"/>
      <c r="Y1936" s="172"/>
      <c r="Z1936" s="169"/>
      <c r="AA1936" s="174"/>
      <c r="AD1936" s="172"/>
      <c r="AE1936" s="172"/>
      <c r="AF1936" s="172"/>
      <c r="AG1936" s="175"/>
      <c r="AH1936" s="175"/>
      <c r="AI1936" s="175"/>
      <c r="AJ1936" s="175"/>
      <c r="AK1936" s="175"/>
      <c r="AL1936" s="172"/>
      <c r="AM1936" s="175"/>
      <c r="AN1936" s="175"/>
      <c r="AO1936" s="171"/>
    </row>
    <row r="1937" spans="2:41" ht="13.35" customHeight="1" outlineLevel="1" x14ac:dyDescent="0.45">
      <c r="B1937" s="167"/>
      <c r="J1937" s="167"/>
      <c r="M1937" s="166"/>
      <c r="N1937" s="167" t="s">
        <v>709</v>
      </c>
      <c r="Q1937" s="166"/>
      <c r="R1937" s="978"/>
      <c r="S1937" s="981"/>
      <c r="T1937" s="115" t="s">
        <v>65</v>
      </c>
      <c r="U1937" s="945"/>
      <c r="V1937" s="167" t="s">
        <v>64</v>
      </c>
      <c r="Z1937" s="169"/>
      <c r="AA1937" s="168"/>
      <c r="AG1937" s="169"/>
      <c r="AH1937" s="169"/>
      <c r="AI1937" s="169"/>
      <c r="AJ1937" s="169"/>
      <c r="AK1937" s="169"/>
      <c r="AM1937" s="169"/>
      <c r="AN1937" s="169"/>
      <c r="AO1937" s="166"/>
    </row>
    <row r="1938" spans="2:41" ht="3.6" customHeight="1" outlineLevel="1" x14ac:dyDescent="0.45">
      <c r="B1938" s="167"/>
      <c r="J1938" s="167"/>
      <c r="M1938" s="166"/>
      <c r="N1938" s="161"/>
      <c r="O1938" s="160"/>
      <c r="P1938" s="160"/>
      <c r="Q1938" s="159"/>
      <c r="R1938" s="979"/>
      <c r="S1938" s="982"/>
      <c r="T1938" s="160"/>
      <c r="U1938" s="946"/>
      <c r="V1938" s="161"/>
      <c r="W1938" s="160"/>
      <c r="X1938" s="160"/>
      <c r="Y1938" s="160"/>
      <c r="Z1938" s="163"/>
      <c r="AA1938" s="162"/>
      <c r="AB1938" s="160"/>
      <c r="AC1938" s="160"/>
      <c r="AD1938" s="160"/>
      <c r="AE1938" s="160"/>
      <c r="AF1938" s="160"/>
      <c r="AG1938" s="163"/>
      <c r="AH1938" s="163"/>
      <c r="AI1938" s="163"/>
      <c r="AJ1938" s="163"/>
      <c r="AK1938" s="163"/>
      <c r="AL1938" s="160"/>
      <c r="AM1938" s="163"/>
      <c r="AN1938" s="163"/>
      <c r="AO1938" s="159"/>
    </row>
    <row r="1939" spans="2:41" ht="3.6" customHeight="1" outlineLevel="1" x14ac:dyDescent="0.45">
      <c r="B1939" s="167"/>
      <c r="J1939" s="167"/>
      <c r="M1939" s="166"/>
      <c r="N1939" s="167"/>
      <c r="Q1939" s="166"/>
      <c r="R1939" s="922" t="str">
        <f>ASC(変更_3!L276)</f>
        <v/>
      </c>
      <c r="S1939" s="923"/>
      <c r="T1939" s="923"/>
      <c r="U1939" s="924"/>
      <c r="V1939" s="911" t="str">
        <f>ASC(変更_3!P276)</f>
        <v/>
      </c>
      <c r="W1939" s="913"/>
      <c r="X1939" s="911" t="str">
        <f>ASC(変更_3!R276)</f>
        <v/>
      </c>
      <c r="Y1939" s="912"/>
      <c r="Z1939" s="912"/>
      <c r="AA1939" s="913"/>
      <c r="AB1939" s="167"/>
      <c r="AO1939" s="166"/>
    </row>
    <row r="1940" spans="2:41" ht="13.35" customHeight="1" outlineLevel="1" x14ac:dyDescent="0.45">
      <c r="B1940" s="167"/>
      <c r="J1940" s="167"/>
      <c r="M1940" s="166"/>
      <c r="N1940" s="167" t="s">
        <v>707</v>
      </c>
      <c r="Q1940" s="166"/>
      <c r="R1940" s="911"/>
      <c r="S1940" s="912"/>
      <c r="T1940" s="912"/>
      <c r="U1940" s="913"/>
      <c r="V1940" s="911"/>
      <c r="W1940" s="913"/>
      <c r="X1940" s="911"/>
      <c r="Y1940" s="912"/>
      <c r="Z1940" s="912"/>
      <c r="AA1940" s="913"/>
      <c r="AB1940" s="191" t="s">
        <v>706</v>
      </c>
      <c r="AO1940" s="166"/>
    </row>
    <row r="1941" spans="2:41" ht="3.6" customHeight="1" outlineLevel="1" x14ac:dyDescent="0.45">
      <c r="B1941" s="167"/>
      <c r="J1941" s="167"/>
      <c r="M1941" s="166"/>
      <c r="N1941" s="167"/>
      <c r="Q1941" s="166"/>
      <c r="R1941" s="914"/>
      <c r="S1941" s="915"/>
      <c r="T1941" s="915"/>
      <c r="U1941" s="916"/>
      <c r="V1941" s="914"/>
      <c r="W1941" s="916"/>
      <c r="X1941" s="914"/>
      <c r="Y1941" s="915"/>
      <c r="Z1941" s="915"/>
      <c r="AA1941" s="916"/>
      <c r="AB1941" s="161"/>
      <c r="AC1941" s="160"/>
      <c r="AD1941" s="160"/>
      <c r="AE1941" s="160"/>
      <c r="AF1941" s="160"/>
      <c r="AG1941" s="160"/>
      <c r="AH1941" s="160"/>
      <c r="AI1941" s="160"/>
      <c r="AJ1941" s="160"/>
      <c r="AK1941" s="160"/>
      <c r="AL1941" s="160"/>
      <c r="AM1941" s="160"/>
      <c r="AN1941" s="160"/>
      <c r="AO1941" s="159"/>
    </row>
    <row r="1942" spans="2:41" ht="3.6" customHeight="1" outlineLevel="1" x14ac:dyDescent="0.45">
      <c r="B1942" s="167"/>
      <c r="J1942" s="167"/>
      <c r="M1942" s="166"/>
      <c r="N1942" s="173"/>
      <c r="O1942" s="172"/>
      <c r="P1942" s="172"/>
      <c r="Q1942" s="172"/>
      <c r="R1942" s="173"/>
      <c r="S1942" s="172"/>
      <c r="T1942" s="172"/>
      <c r="U1942" s="172"/>
      <c r="V1942" s="172"/>
      <c r="W1942" s="172"/>
      <c r="X1942" s="172"/>
      <c r="Y1942" s="172"/>
      <c r="Z1942" s="172"/>
      <c r="AA1942" s="171"/>
      <c r="AB1942" s="173"/>
      <c r="AI1942" s="166"/>
      <c r="AJ1942" s="173"/>
      <c r="AK1942" s="172"/>
      <c r="AL1942" s="172"/>
      <c r="AM1942" s="172"/>
      <c r="AN1942" s="172"/>
      <c r="AO1942" s="171"/>
    </row>
    <row r="1943" spans="2:41" ht="13.35" customHeight="1" outlineLevel="1" x14ac:dyDescent="0.45">
      <c r="B1943" s="167"/>
      <c r="J1943" s="167"/>
      <c r="M1943" s="166"/>
      <c r="N1943" s="167" t="s">
        <v>705</v>
      </c>
      <c r="R1943" s="167"/>
      <c r="S1943" s="917" t="str">
        <f>IF(変更_3!J278&lt;&gt;"",変更_3!J278,"")</f>
        <v/>
      </c>
      <c r="T1943" s="918"/>
      <c r="V1943" s="182" t="str">
        <f>ASC(変更_3!L278)</f>
        <v/>
      </c>
      <c r="W1943" s="115" t="s">
        <v>76</v>
      </c>
      <c r="X1943" s="182" t="str">
        <f>ASC(変更_3!N278)</f>
        <v/>
      </c>
      <c r="Y1943" s="115" t="s">
        <v>77</v>
      </c>
      <c r="Z1943" s="182" t="str">
        <f>ASC(変更_3!P278)</f>
        <v/>
      </c>
      <c r="AA1943" s="115" t="s">
        <v>78</v>
      </c>
      <c r="AB1943" s="167" t="s">
        <v>704</v>
      </c>
      <c r="AI1943" s="166"/>
      <c r="AJ1943" s="167"/>
      <c r="AK1943" s="919"/>
      <c r="AL1943" s="920"/>
      <c r="AM1943" s="920"/>
      <c r="AN1943" s="920"/>
      <c r="AO1943" s="921"/>
    </row>
    <row r="1944" spans="2:41" ht="3.6" customHeight="1" outlineLevel="1" x14ac:dyDescent="0.45">
      <c r="B1944" s="167"/>
      <c r="J1944" s="167"/>
      <c r="M1944" s="166"/>
      <c r="N1944" s="167"/>
      <c r="R1944" s="161"/>
      <c r="S1944" s="160"/>
      <c r="T1944" s="160"/>
      <c r="U1944" s="160"/>
      <c r="V1944" s="160"/>
      <c r="W1944" s="160"/>
      <c r="X1944" s="160"/>
      <c r="Y1944" s="160"/>
      <c r="Z1944" s="160"/>
      <c r="AA1944" s="159"/>
      <c r="AB1944" s="161"/>
      <c r="AC1944" s="160"/>
      <c r="AD1944" s="160"/>
      <c r="AE1944" s="160"/>
      <c r="AF1944" s="160"/>
      <c r="AG1944" s="160"/>
      <c r="AH1944" s="160"/>
      <c r="AI1944" s="159"/>
      <c r="AJ1944" s="161"/>
      <c r="AK1944" s="160"/>
      <c r="AL1944" s="160"/>
      <c r="AM1944" s="160"/>
      <c r="AN1944" s="160"/>
      <c r="AO1944" s="159"/>
    </row>
    <row r="1945" spans="2:41" ht="3.6" customHeight="1" outlineLevel="1" x14ac:dyDescent="0.45">
      <c r="B1945" s="167"/>
      <c r="J1945" s="167"/>
      <c r="M1945" s="166"/>
      <c r="N1945" s="173"/>
      <c r="O1945" s="172"/>
      <c r="P1945" s="172"/>
      <c r="Q1945" s="171"/>
      <c r="R1945" s="922" t="str">
        <f>IF(変更_3!U275="☑","研修中","")</f>
        <v/>
      </c>
      <c r="S1945" s="923"/>
      <c r="T1945" s="923"/>
      <c r="U1945" s="923"/>
      <c r="V1945" s="923"/>
      <c r="W1945" s="923"/>
      <c r="X1945" s="923"/>
      <c r="Y1945" s="923"/>
      <c r="Z1945" s="923"/>
      <c r="AA1945" s="923"/>
      <c r="AB1945" s="923"/>
      <c r="AC1945" s="923"/>
      <c r="AD1945" s="923"/>
      <c r="AE1945" s="923"/>
      <c r="AF1945" s="923"/>
      <c r="AG1945" s="923"/>
      <c r="AH1945" s="923"/>
      <c r="AI1945" s="923"/>
      <c r="AJ1945" s="923"/>
      <c r="AK1945" s="923"/>
      <c r="AL1945" s="923"/>
      <c r="AM1945" s="923"/>
      <c r="AN1945" s="923"/>
      <c r="AO1945" s="924"/>
    </row>
    <row r="1946" spans="2:41" ht="13.35" customHeight="1" outlineLevel="1" x14ac:dyDescent="0.45">
      <c r="B1946" s="167"/>
      <c r="J1946" s="167"/>
      <c r="M1946" s="166"/>
      <c r="N1946" s="167" t="s">
        <v>703</v>
      </c>
      <c r="Q1946" s="166"/>
      <c r="R1946" s="911"/>
      <c r="S1946" s="912"/>
      <c r="T1946" s="912"/>
      <c r="U1946" s="912"/>
      <c r="V1946" s="912"/>
      <c r="W1946" s="912"/>
      <c r="X1946" s="912"/>
      <c r="Y1946" s="912"/>
      <c r="Z1946" s="912"/>
      <c r="AA1946" s="912"/>
      <c r="AB1946" s="912"/>
      <c r="AC1946" s="912"/>
      <c r="AD1946" s="912"/>
      <c r="AE1946" s="912"/>
      <c r="AF1946" s="912"/>
      <c r="AG1946" s="912"/>
      <c r="AH1946" s="912"/>
      <c r="AI1946" s="912"/>
      <c r="AJ1946" s="912"/>
      <c r="AK1946" s="912"/>
      <c r="AL1946" s="912"/>
      <c r="AM1946" s="912"/>
      <c r="AN1946" s="912"/>
      <c r="AO1946" s="913"/>
    </row>
    <row r="1947" spans="2:41" ht="3.6" customHeight="1" outlineLevel="1" x14ac:dyDescent="0.45">
      <c r="B1947" s="167"/>
      <c r="I1947" s="166"/>
      <c r="J1947" s="167"/>
      <c r="M1947" s="166"/>
      <c r="N1947" s="161"/>
      <c r="O1947" s="160"/>
      <c r="P1947" s="160"/>
      <c r="Q1947" s="159"/>
      <c r="R1947" s="914"/>
      <c r="S1947" s="915"/>
      <c r="T1947" s="915"/>
      <c r="U1947" s="915"/>
      <c r="V1947" s="915"/>
      <c r="W1947" s="915"/>
      <c r="X1947" s="915"/>
      <c r="Y1947" s="915"/>
      <c r="Z1947" s="915"/>
      <c r="AA1947" s="915"/>
      <c r="AB1947" s="915"/>
      <c r="AC1947" s="915"/>
      <c r="AD1947" s="915"/>
      <c r="AE1947" s="915"/>
      <c r="AF1947" s="915"/>
      <c r="AG1947" s="915"/>
      <c r="AH1947" s="915"/>
      <c r="AI1947" s="915"/>
      <c r="AJ1947" s="915"/>
      <c r="AK1947" s="915"/>
      <c r="AL1947" s="915"/>
      <c r="AM1947" s="915"/>
      <c r="AN1947" s="915"/>
      <c r="AO1947" s="916"/>
    </row>
    <row r="1948" spans="2:41" ht="3.6" customHeight="1" outlineLevel="1" x14ac:dyDescent="0.45">
      <c r="B1948" s="167"/>
      <c r="J1948" s="173"/>
      <c r="K1948" s="172"/>
      <c r="L1948" s="172"/>
      <c r="M1948" s="171"/>
      <c r="N1948" s="173"/>
      <c r="O1948" s="172"/>
      <c r="P1948" s="172"/>
      <c r="Q1948" s="171"/>
      <c r="R1948" s="173"/>
      <c r="S1948" s="172"/>
      <c r="T1948" s="172"/>
      <c r="U1948" s="172"/>
      <c r="V1948" s="172"/>
      <c r="W1948" s="172"/>
      <c r="X1948" s="172"/>
      <c r="Y1948" s="172"/>
      <c r="Z1948" s="172"/>
      <c r="AA1948" s="171"/>
      <c r="AB1948" s="173"/>
      <c r="AC1948" s="172"/>
      <c r="AD1948" s="172"/>
      <c r="AE1948" s="171"/>
      <c r="AF1948" s="172"/>
      <c r="AG1948" s="172"/>
      <c r="AH1948" s="172"/>
      <c r="AI1948" s="172"/>
      <c r="AJ1948" s="172"/>
      <c r="AK1948" s="172"/>
      <c r="AL1948" s="172"/>
      <c r="AM1948" s="172"/>
      <c r="AN1948" s="172"/>
      <c r="AO1948" s="171"/>
    </row>
    <row r="1949" spans="2:41" ht="13.35" customHeight="1" outlineLevel="1" x14ac:dyDescent="0.45">
      <c r="B1949" s="167"/>
      <c r="J1949" s="167"/>
      <c r="M1949" s="166"/>
      <c r="N1949" s="167" t="s">
        <v>717</v>
      </c>
      <c r="Q1949" s="166"/>
      <c r="R1949" s="167"/>
      <c r="S1949" s="917" t="str">
        <f>IF(OR(許可申請_2!I249&lt;&gt;"",変更_3!AL267&lt;&gt;""),コードマスタ!C4,"")</f>
        <v/>
      </c>
      <c r="T1949" s="943"/>
      <c r="U1949" s="943"/>
      <c r="V1949" s="943"/>
      <c r="W1949" s="943"/>
      <c r="X1949" s="943"/>
      <c r="Y1949" s="943"/>
      <c r="Z1949" s="943"/>
      <c r="AA1949" s="918"/>
      <c r="AB1949" s="167" t="s">
        <v>615</v>
      </c>
      <c r="AE1949" s="166"/>
      <c r="AF1949" s="167"/>
      <c r="AG1949" s="917" t="str">
        <f>IF(OR(許可申請_2!I258="☑",変更_3!AL275="☑"),コードマスタ!D3,IF(OR(許可申請_2!N258="☑",許可申請_2!T258="☑",変更_3!AQ275="☑",変更_3!AW275="☑"),コードマスタ!D4,""))</f>
        <v/>
      </c>
      <c r="AH1949" s="943"/>
      <c r="AI1949" s="943"/>
      <c r="AJ1949" s="943"/>
      <c r="AK1949" s="943"/>
      <c r="AL1949" s="943"/>
      <c r="AM1949" s="943"/>
      <c r="AN1949" s="943"/>
      <c r="AO1949" s="918"/>
    </row>
    <row r="1950" spans="2:41" ht="3.6" customHeight="1" outlineLevel="1" x14ac:dyDescent="0.45">
      <c r="B1950" s="167"/>
      <c r="J1950" s="167"/>
      <c r="M1950" s="166"/>
      <c r="N1950" s="161"/>
      <c r="O1950" s="160"/>
      <c r="P1950" s="160"/>
      <c r="Q1950" s="159"/>
      <c r="R1950" s="161"/>
      <c r="S1950" s="160"/>
      <c r="T1950" s="160"/>
      <c r="U1950" s="160"/>
      <c r="V1950" s="160"/>
      <c r="W1950" s="160"/>
      <c r="X1950" s="160"/>
      <c r="Y1950" s="160"/>
      <c r="Z1950" s="160"/>
      <c r="AA1950" s="159"/>
      <c r="AB1950" s="161"/>
      <c r="AC1950" s="160"/>
      <c r="AD1950" s="160"/>
      <c r="AE1950" s="159"/>
      <c r="AF1950" s="160"/>
      <c r="AG1950" s="160"/>
      <c r="AH1950" s="160"/>
      <c r="AI1950" s="160"/>
      <c r="AJ1950" s="160"/>
      <c r="AK1950" s="160"/>
      <c r="AL1950" s="160"/>
      <c r="AM1950" s="160"/>
      <c r="AN1950" s="160"/>
      <c r="AO1950" s="159"/>
    </row>
    <row r="1951" spans="2:41" ht="3.6" customHeight="1" outlineLevel="1" x14ac:dyDescent="0.45">
      <c r="B1951" s="167"/>
      <c r="J1951" s="167"/>
      <c r="M1951" s="166"/>
      <c r="N1951" s="173"/>
      <c r="O1951" s="172"/>
      <c r="P1951" s="172"/>
      <c r="Q1951" s="171"/>
      <c r="R1951" s="173"/>
      <c r="S1951" s="172"/>
      <c r="T1951" s="172"/>
      <c r="U1951" s="172"/>
      <c r="V1951" s="172"/>
      <c r="W1951" s="172"/>
      <c r="X1951" s="172"/>
      <c r="Y1951" s="172"/>
      <c r="Z1951" s="172"/>
      <c r="AA1951" s="171"/>
      <c r="AB1951" s="173"/>
      <c r="AC1951" s="172"/>
      <c r="AD1951" s="172"/>
      <c r="AE1951" s="171"/>
      <c r="AF1951" s="173"/>
      <c r="AG1951" s="172"/>
      <c r="AH1951" s="172"/>
      <c r="AI1951" s="172"/>
      <c r="AJ1951" s="172"/>
      <c r="AK1951" s="172"/>
      <c r="AL1951" s="172"/>
      <c r="AM1951" s="172"/>
      <c r="AN1951" s="172"/>
      <c r="AO1951" s="171"/>
    </row>
    <row r="1952" spans="2:41" ht="13.35" customHeight="1" outlineLevel="1" x14ac:dyDescent="0.45">
      <c r="B1952" s="167"/>
      <c r="J1952" s="167"/>
      <c r="M1952" s="166"/>
      <c r="N1952" s="167" t="s">
        <v>716</v>
      </c>
      <c r="Q1952" s="166"/>
      <c r="R1952" s="167"/>
      <c r="S1952" s="919"/>
      <c r="T1952" s="921"/>
      <c r="V1952" s="190"/>
      <c r="W1952" s="115" t="s">
        <v>76</v>
      </c>
      <c r="X1952" s="190"/>
      <c r="Y1952" s="115" t="s">
        <v>77</v>
      </c>
      <c r="Z1952" s="190"/>
      <c r="AA1952" s="166" t="s">
        <v>78</v>
      </c>
      <c r="AB1952" s="167" t="s">
        <v>715</v>
      </c>
      <c r="AE1952" s="166"/>
      <c r="AF1952" s="167"/>
      <c r="AG1952" s="919"/>
      <c r="AH1952" s="921"/>
      <c r="AJ1952" s="190"/>
      <c r="AK1952" s="115" t="s">
        <v>76</v>
      </c>
      <c r="AL1952" s="190"/>
      <c r="AM1952" s="115" t="s">
        <v>77</v>
      </c>
      <c r="AN1952" s="190"/>
      <c r="AO1952" s="166" t="s">
        <v>78</v>
      </c>
    </row>
    <row r="1953" spans="2:41" ht="3.6" customHeight="1" outlineLevel="1" x14ac:dyDescent="0.45">
      <c r="B1953" s="167"/>
      <c r="J1953" s="167"/>
      <c r="M1953" s="166"/>
      <c r="N1953" s="161"/>
      <c r="O1953" s="160"/>
      <c r="P1953" s="160"/>
      <c r="Q1953" s="159"/>
      <c r="R1953" s="161"/>
      <c r="S1953" s="160"/>
      <c r="T1953" s="160"/>
      <c r="U1953" s="160"/>
      <c r="V1953" s="160"/>
      <c r="W1953" s="160"/>
      <c r="X1953" s="160"/>
      <c r="Y1953" s="160"/>
      <c r="Z1953" s="160"/>
      <c r="AA1953" s="159"/>
      <c r="AB1953" s="161"/>
      <c r="AC1953" s="160"/>
      <c r="AD1953" s="160"/>
      <c r="AE1953" s="159"/>
      <c r="AF1953" s="161"/>
      <c r="AG1953" s="160"/>
      <c r="AH1953" s="160"/>
      <c r="AI1953" s="160"/>
      <c r="AJ1953" s="160"/>
      <c r="AK1953" s="160"/>
      <c r="AL1953" s="160"/>
      <c r="AM1953" s="160"/>
      <c r="AN1953" s="160"/>
      <c r="AO1953" s="159"/>
    </row>
    <row r="1954" spans="2:41" ht="3.6" customHeight="1" outlineLevel="1" x14ac:dyDescent="0.45">
      <c r="B1954" s="167"/>
      <c r="J1954" s="167"/>
      <c r="M1954" s="166"/>
      <c r="N1954" s="173"/>
      <c r="O1954" s="172"/>
      <c r="P1954" s="172"/>
      <c r="Q1954" s="171"/>
      <c r="R1954" s="922" t="str">
        <f>許可申請_2!I249&amp;変更_3!AL267</f>
        <v/>
      </c>
      <c r="S1954" s="923"/>
      <c r="T1954" s="923"/>
      <c r="U1954" s="923"/>
      <c r="V1954" s="923"/>
      <c r="W1954" s="923"/>
      <c r="X1954" s="923"/>
      <c r="Y1954" s="923"/>
      <c r="Z1954" s="923"/>
      <c r="AA1954" s="923"/>
      <c r="AB1954" s="923"/>
      <c r="AC1954" s="923"/>
      <c r="AD1954" s="923"/>
      <c r="AE1954" s="923"/>
      <c r="AF1954" s="923"/>
      <c r="AG1954" s="923"/>
      <c r="AH1954" s="923"/>
      <c r="AI1954" s="923"/>
      <c r="AJ1954" s="924"/>
      <c r="AK1954" s="172"/>
      <c r="AL1954" s="172"/>
      <c r="AM1954" s="172"/>
      <c r="AN1954" s="172"/>
      <c r="AO1954" s="171"/>
    </row>
    <row r="1955" spans="2:41" ht="13.35" customHeight="1" outlineLevel="1" x14ac:dyDescent="0.45">
      <c r="B1955" s="167"/>
      <c r="J1955" s="167"/>
      <c r="M1955" s="166"/>
      <c r="N1955" s="167" t="s">
        <v>50</v>
      </c>
      <c r="Q1955" s="166"/>
      <c r="R1955" s="911"/>
      <c r="S1955" s="912"/>
      <c r="T1955" s="912"/>
      <c r="U1955" s="912"/>
      <c r="V1955" s="912"/>
      <c r="W1955" s="912"/>
      <c r="X1955" s="912"/>
      <c r="Y1955" s="912"/>
      <c r="Z1955" s="912"/>
      <c r="AA1955" s="912"/>
      <c r="AB1955" s="912"/>
      <c r="AC1955" s="912"/>
      <c r="AD1955" s="912"/>
      <c r="AE1955" s="912"/>
      <c r="AF1955" s="912"/>
      <c r="AG1955" s="912"/>
      <c r="AH1955" s="912"/>
      <c r="AI1955" s="912"/>
      <c r="AJ1955" s="913"/>
      <c r="AL1955" s="189" t="s">
        <v>651</v>
      </c>
      <c r="AM1955" s="115" t="s">
        <v>714</v>
      </c>
      <c r="AO1955" s="166"/>
    </row>
    <row r="1956" spans="2:41" ht="3.6" customHeight="1" outlineLevel="1" x14ac:dyDescent="0.45">
      <c r="B1956" s="167"/>
      <c r="J1956" s="167"/>
      <c r="M1956" s="166"/>
      <c r="N1956" s="161"/>
      <c r="O1956" s="160"/>
      <c r="P1956" s="160"/>
      <c r="Q1956" s="159"/>
      <c r="R1956" s="914"/>
      <c r="S1956" s="915"/>
      <c r="T1956" s="915"/>
      <c r="U1956" s="915"/>
      <c r="V1956" s="915"/>
      <c r="W1956" s="915"/>
      <c r="X1956" s="915"/>
      <c r="Y1956" s="915"/>
      <c r="Z1956" s="915"/>
      <c r="AA1956" s="915"/>
      <c r="AB1956" s="915"/>
      <c r="AC1956" s="915"/>
      <c r="AD1956" s="915"/>
      <c r="AE1956" s="915"/>
      <c r="AF1956" s="915"/>
      <c r="AG1956" s="915"/>
      <c r="AH1956" s="915"/>
      <c r="AI1956" s="915"/>
      <c r="AJ1956" s="916"/>
      <c r="AK1956" s="160"/>
      <c r="AL1956" s="160"/>
      <c r="AM1956" s="160"/>
      <c r="AN1956" s="160"/>
      <c r="AO1956" s="159"/>
    </row>
    <row r="1957" spans="2:41" ht="3.6" customHeight="1" outlineLevel="1" x14ac:dyDescent="0.45">
      <c r="B1957" s="167"/>
      <c r="J1957" s="167"/>
      <c r="M1957" s="166"/>
      <c r="N1957" s="173"/>
      <c r="O1957" s="172"/>
      <c r="P1957" s="172"/>
      <c r="Q1957" s="171"/>
      <c r="R1957" s="922" t="str">
        <f>ASC(PHONETIC(許可申請_2!I248))&amp;ASC(PHONETIC(変更_3!AL266))</f>
        <v/>
      </c>
      <c r="S1957" s="923"/>
      <c r="T1957" s="923"/>
      <c r="U1957" s="923"/>
      <c r="V1957" s="923"/>
      <c r="W1957" s="923"/>
      <c r="X1957" s="923"/>
      <c r="Y1957" s="923"/>
      <c r="Z1957" s="923"/>
      <c r="AA1957" s="923"/>
      <c r="AB1957" s="923"/>
      <c r="AC1957" s="923"/>
      <c r="AD1957" s="923"/>
      <c r="AE1957" s="923"/>
      <c r="AF1957" s="923"/>
      <c r="AG1957" s="923"/>
      <c r="AH1957" s="923"/>
      <c r="AI1957" s="923"/>
      <c r="AJ1957" s="923"/>
      <c r="AK1957" s="923"/>
      <c r="AL1957" s="923"/>
      <c r="AM1957" s="923"/>
      <c r="AN1957" s="923"/>
      <c r="AO1957" s="924"/>
    </row>
    <row r="1958" spans="2:41" ht="13.35" customHeight="1" outlineLevel="1" x14ac:dyDescent="0.45">
      <c r="B1958" s="167"/>
      <c r="J1958" s="167"/>
      <c r="M1958" s="166"/>
      <c r="N1958" s="167" t="s">
        <v>713</v>
      </c>
      <c r="Q1958" s="166"/>
      <c r="R1958" s="911"/>
      <c r="S1958" s="912"/>
      <c r="T1958" s="912"/>
      <c r="U1958" s="912"/>
      <c r="V1958" s="912"/>
      <c r="W1958" s="912"/>
      <c r="X1958" s="912"/>
      <c r="Y1958" s="912"/>
      <c r="Z1958" s="912"/>
      <c r="AA1958" s="912"/>
      <c r="AB1958" s="912"/>
      <c r="AC1958" s="912"/>
      <c r="AD1958" s="912"/>
      <c r="AE1958" s="912"/>
      <c r="AF1958" s="912"/>
      <c r="AG1958" s="912"/>
      <c r="AH1958" s="912"/>
      <c r="AI1958" s="912"/>
      <c r="AJ1958" s="912"/>
      <c r="AK1958" s="912"/>
      <c r="AL1958" s="912"/>
      <c r="AM1958" s="912"/>
      <c r="AN1958" s="912"/>
      <c r="AO1958" s="913"/>
    </row>
    <row r="1959" spans="2:41" ht="3.6" customHeight="1" outlineLevel="1" x14ac:dyDescent="0.45">
      <c r="B1959" s="167"/>
      <c r="J1959" s="167"/>
      <c r="M1959" s="166"/>
      <c r="N1959" s="167"/>
      <c r="Q1959" s="166"/>
      <c r="R1959" s="914"/>
      <c r="S1959" s="915"/>
      <c r="T1959" s="915"/>
      <c r="U1959" s="915"/>
      <c r="V1959" s="915"/>
      <c r="W1959" s="915"/>
      <c r="X1959" s="915"/>
      <c r="Y1959" s="915"/>
      <c r="Z1959" s="915"/>
      <c r="AA1959" s="915"/>
      <c r="AB1959" s="915"/>
      <c r="AC1959" s="915"/>
      <c r="AD1959" s="915"/>
      <c r="AE1959" s="915"/>
      <c r="AF1959" s="915"/>
      <c r="AG1959" s="915"/>
      <c r="AH1959" s="915"/>
      <c r="AI1959" s="915"/>
      <c r="AJ1959" s="915"/>
      <c r="AK1959" s="915"/>
      <c r="AL1959" s="915"/>
      <c r="AM1959" s="915"/>
      <c r="AN1959" s="915"/>
      <c r="AO1959" s="916"/>
    </row>
    <row r="1960" spans="2:41" ht="3.6" customHeight="1" outlineLevel="1" x14ac:dyDescent="0.45">
      <c r="B1960" s="167"/>
      <c r="J1960" s="167"/>
      <c r="N1960" s="173"/>
      <c r="O1960" s="172"/>
      <c r="P1960" s="172"/>
      <c r="Q1960" s="171"/>
      <c r="U1960" s="934" t="str">
        <f>ASC(許可申請_2!L250)&amp;ASC(変更_3!AO268)</f>
        <v/>
      </c>
      <c r="V1960" s="935"/>
      <c r="W1960" s="935"/>
      <c r="X1960" s="962"/>
      <c r="Y1960" s="172"/>
      <c r="Z1960" s="965" t="str">
        <f>ASC(許可申請_2!O250)&amp;ASC(変更_3!AR268)</f>
        <v/>
      </c>
      <c r="AA1960" s="935"/>
      <c r="AB1960" s="935"/>
      <c r="AC1960" s="936"/>
      <c r="AG1960" s="922" t="str">
        <f>許可申請_2!L251&amp;変更_3!AO269</f>
        <v/>
      </c>
      <c r="AH1960" s="923"/>
      <c r="AI1960" s="923"/>
      <c r="AJ1960" s="923"/>
      <c r="AK1960" s="923"/>
      <c r="AL1960" s="923"/>
      <c r="AM1960" s="923"/>
      <c r="AN1960" s="923"/>
      <c r="AO1960" s="924"/>
    </row>
    <row r="1961" spans="2:41" ht="13.35" customHeight="1" outlineLevel="1" x14ac:dyDescent="0.45">
      <c r="B1961" s="167"/>
      <c r="J1961" s="167"/>
      <c r="N1961" s="167"/>
      <c r="Q1961" s="166"/>
      <c r="R1961" s="115" t="s">
        <v>612</v>
      </c>
      <c r="U1961" s="937"/>
      <c r="V1961" s="938"/>
      <c r="W1961" s="938"/>
      <c r="X1961" s="963"/>
      <c r="Y1961" s="179" t="s">
        <v>611</v>
      </c>
      <c r="Z1961" s="966"/>
      <c r="AA1961" s="938"/>
      <c r="AB1961" s="938"/>
      <c r="AC1961" s="939"/>
      <c r="AD1961" s="115" t="s">
        <v>610</v>
      </c>
      <c r="AG1961" s="911"/>
      <c r="AH1961" s="912"/>
      <c r="AI1961" s="912"/>
      <c r="AJ1961" s="912"/>
      <c r="AK1961" s="912"/>
      <c r="AL1961" s="912"/>
      <c r="AM1961" s="912"/>
      <c r="AN1961" s="912"/>
      <c r="AO1961" s="913"/>
    </row>
    <row r="1962" spans="2:41" ht="3.6" customHeight="1" outlineLevel="1" x14ac:dyDescent="0.45">
      <c r="B1962" s="167"/>
      <c r="J1962" s="167"/>
      <c r="N1962" s="167"/>
      <c r="Q1962" s="166"/>
      <c r="R1962" s="160"/>
      <c r="S1962" s="160"/>
      <c r="T1962" s="160"/>
      <c r="U1962" s="940"/>
      <c r="V1962" s="941"/>
      <c r="W1962" s="941"/>
      <c r="X1962" s="964"/>
      <c r="Y1962" s="160"/>
      <c r="Z1962" s="967"/>
      <c r="AA1962" s="941"/>
      <c r="AB1962" s="941"/>
      <c r="AC1962" s="942"/>
      <c r="AD1962" s="160"/>
      <c r="AE1962" s="160"/>
      <c r="AF1962" s="160"/>
      <c r="AG1962" s="914"/>
      <c r="AH1962" s="915"/>
      <c r="AI1962" s="915"/>
      <c r="AJ1962" s="915"/>
      <c r="AK1962" s="915"/>
      <c r="AL1962" s="915"/>
      <c r="AM1962" s="915"/>
      <c r="AN1962" s="915"/>
      <c r="AO1962" s="916"/>
    </row>
    <row r="1963" spans="2:41" ht="3.6" customHeight="1" outlineLevel="1" x14ac:dyDescent="0.45">
      <c r="B1963" s="167"/>
      <c r="J1963" s="167"/>
      <c r="N1963" s="167"/>
      <c r="Q1963" s="166"/>
      <c r="R1963" s="172"/>
      <c r="S1963" s="172"/>
      <c r="T1963" s="171"/>
      <c r="U1963" s="922" t="str">
        <f>許可申請_2!T251&amp;変更_3!AW269</f>
        <v/>
      </c>
      <c r="V1963" s="923"/>
      <c r="W1963" s="923"/>
      <c r="X1963" s="923"/>
      <c r="Y1963" s="923"/>
      <c r="Z1963" s="923"/>
      <c r="AA1963" s="923"/>
      <c r="AB1963" s="923"/>
      <c r="AC1963" s="924"/>
      <c r="AD1963" s="173"/>
      <c r="AE1963" s="172"/>
      <c r="AF1963" s="171"/>
      <c r="AG1963" s="922" t="str">
        <f>許可申請_2!L252&amp;変更_3!AO270</f>
        <v/>
      </c>
      <c r="AH1963" s="923"/>
      <c r="AI1963" s="923"/>
      <c r="AJ1963" s="923"/>
      <c r="AK1963" s="923"/>
      <c r="AL1963" s="923"/>
      <c r="AM1963" s="923"/>
      <c r="AN1963" s="923"/>
      <c r="AO1963" s="924"/>
    </row>
    <row r="1964" spans="2:41" ht="13.35" customHeight="1" outlineLevel="1" x14ac:dyDescent="0.45">
      <c r="B1964" s="167"/>
      <c r="J1964" s="167"/>
      <c r="N1964" s="167" t="s">
        <v>48</v>
      </c>
      <c r="Q1964" s="166"/>
      <c r="R1964" s="115" t="s">
        <v>609</v>
      </c>
      <c r="T1964" s="166"/>
      <c r="U1964" s="911"/>
      <c r="V1964" s="912"/>
      <c r="W1964" s="912"/>
      <c r="X1964" s="912"/>
      <c r="Y1964" s="912"/>
      <c r="Z1964" s="912"/>
      <c r="AA1964" s="912"/>
      <c r="AB1964" s="912"/>
      <c r="AC1964" s="913"/>
      <c r="AD1964" s="167" t="s">
        <v>8536</v>
      </c>
      <c r="AF1964" s="166"/>
      <c r="AG1964" s="911"/>
      <c r="AH1964" s="912"/>
      <c r="AI1964" s="912"/>
      <c r="AJ1964" s="912"/>
      <c r="AK1964" s="912"/>
      <c r="AL1964" s="912"/>
      <c r="AM1964" s="912"/>
      <c r="AN1964" s="912"/>
      <c r="AO1964" s="913"/>
    </row>
    <row r="1965" spans="2:41" ht="3.6" customHeight="1" outlineLevel="1" x14ac:dyDescent="0.45">
      <c r="B1965" s="167"/>
      <c r="J1965" s="167"/>
      <c r="N1965" s="167"/>
      <c r="Q1965" s="166"/>
      <c r="R1965" s="160"/>
      <c r="S1965" s="160"/>
      <c r="T1965" s="159"/>
      <c r="U1965" s="914"/>
      <c r="V1965" s="915"/>
      <c r="W1965" s="915"/>
      <c r="X1965" s="915"/>
      <c r="Y1965" s="915"/>
      <c r="Z1965" s="915"/>
      <c r="AA1965" s="915"/>
      <c r="AB1965" s="915"/>
      <c r="AC1965" s="916"/>
      <c r="AD1965" s="161"/>
      <c r="AE1965" s="160"/>
      <c r="AF1965" s="159"/>
      <c r="AG1965" s="914"/>
      <c r="AH1965" s="915"/>
      <c r="AI1965" s="915"/>
      <c r="AJ1965" s="915"/>
      <c r="AK1965" s="915"/>
      <c r="AL1965" s="915"/>
      <c r="AM1965" s="915"/>
      <c r="AN1965" s="915"/>
      <c r="AO1965" s="916"/>
    </row>
    <row r="1966" spans="2:41" ht="3.6" customHeight="1" outlineLevel="1" x14ac:dyDescent="0.45">
      <c r="B1966" s="167"/>
      <c r="J1966" s="167"/>
      <c r="N1966" s="167"/>
      <c r="Q1966" s="166"/>
      <c r="R1966" s="172"/>
      <c r="S1966" s="172"/>
      <c r="T1966" s="171"/>
      <c r="U1966" s="922" t="str">
        <f>許可申請_2!T252&amp;変更_3!AW270</f>
        <v/>
      </c>
      <c r="V1966" s="923"/>
      <c r="W1966" s="923"/>
      <c r="X1966" s="923"/>
      <c r="Y1966" s="923"/>
      <c r="Z1966" s="923"/>
      <c r="AA1966" s="923"/>
      <c r="AB1966" s="923"/>
      <c r="AC1966" s="924"/>
      <c r="AD1966" s="173"/>
      <c r="AE1966" s="172"/>
      <c r="AF1966" s="171"/>
      <c r="AG1966" s="922" t="str">
        <f>許可申請_2!L253&amp;変更_3!AO271</f>
        <v/>
      </c>
      <c r="AH1966" s="923"/>
      <c r="AI1966" s="923"/>
      <c r="AJ1966" s="923"/>
      <c r="AK1966" s="923"/>
      <c r="AL1966" s="923"/>
      <c r="AM1966" s="923"/>
      <c r="AN1966" s="923"/>
      <c r="AO1966" s="924"/>
    </row>
    <row r="1967" spans="2:41" ht="13.35" customHeight="1" outlineLevel="1" x14ac:dyDescent="0.45">
      <c r="B1967" s="167"/>
      <c r="J1967" s="167"/>
      <c r="N1967" s="167"/>
      <c r="Q1967" s="166"/>
      <c r="R1967" s="115" t="s">
        <v>608</v>
      </c>
      <c r="T1967" s="166"/>
      <c r="U1967" s="911"/>
      <c r="V1967" s="912"/>
      <c r="W1967" s="912"/>
      <c r="X1967" s="912"/>
      <c r="Y1967" s="912"/>
      <c r="Z1967" s="912"/>
      <c r="AA1967" s="912"/>
      <c r="AB1967" s="912"/>
      <c r="AC1967" s="913"/>
      <c r="AD1967" s="167" t="s">
        <v>607</v>
      </c>
      <c r="AF1967" s="166"/>
      <c r="AG1967" s="911"/>
      <c r="AH1967" s="912"/>
      <c r="AI1967" s="912"/>
      <c r="AJ1967" s="912"/>
      <c r="AK1967" s="912"/>
      <c r="AL1967" s="912"/>
      <c r="AM1967" s="912"/>
      <c r="AN1967" s="912"/>
      <c r="AO1967" s="913"/>
    </row>
    <row r="1968" spans="2:41" ht="3.6" customHeight="1" outlineLevel="1" x14ac:dyDescent="0.45">
      <c r="B1968" s="167"/>
      <c r="J1968" s="167"/>
      <c r="N1968" s="161"/>
      <c r="O1968" s="160"/>
      <c r="P1968" s="160"/>
      <c r="Q1968" s="159"/>
      <c r="R1968" s="160"/>
      <c r="S1968" s="160"/>
      <c r="T1968" s="159"/>
      <c r="U1968" s="914"/>
      <c r="V1968" s="915"/>
      <c r="W1968" s="915"/>
      <c r="X1968" s="915"/>
      <c r="Y1968" s="915"/>
      <c r="Z1968" s="915"/>
      <c r="AA1968" s="915"/>
      <c r="AB1968" s="915"/>
      <c r="AC1968" s="916"/>
      <c r="AD1968" s="161"/>
      <c r="AE1968" s="160"/>
      <c r="AF1968" s="159"/>
      <c r="AG1968" s="914"/>
      <c r="AH1968" s="915"/>
      <c r="AI1968" s="915"/>
      <c r="AJ1968" s="915"/>
      <c r="AK1968" s="915"/>
      <c r="AL1968" s="915"/>
      <c r="AM1968" s="915"/>
      <c r="AN1968" s="915"/>
      <c r="AO1968" s="916"/>
    </row>
    <row r="1969" spans="2:41" ht="3.6" customHeight="1" outlineLevel="1" x14ac:dyDescent="0.45">
      <c r="B1969" s="167"/>
      <c r="J1969" s="167"/>
      <c r="M1969" s="166"/>
      <c r="N1969" s="167"/>
      <c r="Q1969" s="166"/>
      <c r="R1969" s="173"/>
      <c r="S1969" s="172"/>
      <c r="T1969" s="172"/>
      <c r="U1969" s="172"/>
      <c r="V1969" s="172"/>
      <c r="W1969" s="172"/>
      <c r="X1969" s="172"/>
      <c r="Y1969" s="172"/>
      <c r="Z1969" s="172"/>
      <c r="AA1969" s="172"/>
      <c r="AB1969" s="172"/>
      <c r="AC1969" s="172"/>
      <c r="AD1969" s="172"/>
      <c r="AE1969" s="172"/>
      <c r="AF1969" s="172"/>
      <c r="AG1969" s="172"/>
      <c r="AH1969" s="172"/>
      <c r="AI1969" s="172"/>
      <c r="AJ1969" s="172"/>
      <c r="AK1969" s="172"/>
      <c r="AL1969" s="172"/>
      <c r="AM1969" s="172"/>
      <c r="AN1969" s="172"/>
      <c r="AO1969" s="171"/>
    </row>
    <row r="1970" spans="2:41" ht="13.35" customHeight="1" outlineLevel="1" x14ac:dyDescent="0.45">
      <c r="B1970" s="167"/>
      <c r="J1970" s="167"/>
      <c r="M1970" s="166"/>
      <c r="N1970" s="167" t="s">
        <v>712</v>
      </c>
      <c r="Q1970" s="166"/>
      <c r="R1970" s="167"/>
      <c r="S1970" s="919"/>
      <c r="T1970" s="921"/>
      <c r="V1970" s="190"/>
      <c r="W1970" s="115" t="s">
        <v>76</v>
      </c>
      <c r="X1970" s="190"/>
      <c r="Y1970" s="115" t="s">
        <v>77</v>
      </c>
      <c r="Z1970" s="190"/>
      <c r="AA1970" s="115" t="s">
        <v>78</v>
      </c>
      <c r="AO1970" s="166"/>
    </row>
    <row r="1971" spans="2:41" ht="3.6" customHeight="1" outlineLevel="1" x14ac:dyDescent="0.45">
      <c r="B1971" s="167"/>
      <c r="J1971" s="167"/>
      <c r="M1971" s="166"/>
      <c r="N1971" s="167"/>
      <c r="Q1971" s="166"/>
      <c r="R1971" s="167"/>
      <c r="AO1971" s="166"/>
    </row>
    <row r="1972" spans="2:41" ht="3.6" customHeight="1" outlineLevel="1" x14ac:dyDescent="0.45">
      <c r="B1972" s="167"/>
      <c r="J1972" s="167"/>
      <c r="M1972" s="166"/>
      <c r="N1972" s="173"/>
      <c r="O1972" s="172"/>
      <c r="P1972" s="172"/>
      <c r="Q1972" s="172"/>
      <c r="R1972" s="984" t="str">
        <f>ASC(許可申請_2!I254)&amp;ASC(変更_3!AL272)</f>
        <v/>
      </c>
      <c r="S1972" s="984" t="str">
        <f>ASC(許可申請_2!J254)&amp;ASC(変更_3!AM272)</f>
        <v/>
      </c>
      <c r="T1972" s="172"/>
      <c r="U1972" s="984" t="str">
        <f>ASC(許可申請_2!L254)&amp;ASC(変更_3!AO272)</f>
        <v/>
      </c>
      <c r="V1972" s="173"/>
      <c r="W1972" s="172"/>
      <c r="X1972" s="172"/>
      <c r="Y1972" s="172"/>
      <c r="Z1972" s="172"/>
      <c r="AA1972" s="171"/>
      <c r="AB1972" s="173"/>
      <c r="AC1972" s="172"/>
      <c r="AD1972" s="172"/>
      <c r="AE1972" s="172"/>
      <c r="AF1972" s="172"/>
      <c r="AG1972" s="171"/>
      <c r="AH1972" s="977"/>
      <c r="AI1972" s="980"/>
      <c r="AJ1972" s="172"/>
      <c r="AK1972" s="944"/>
      <c r="AL1972" s="173"/>
      <c r="AM1972" s="172"/>
      <c r="AN1972" s="172"/>
      <c r="AO1972" s="171"/>
    </row>
    <row r="1973" spans="2:41" ht="13.35" customHeight="1" outlineLevel="1" x14ac:dyDescent="0.45">
      <c r="B1973" s="167"/>
      <c r="J1973" s="167"/>
      <c r="M1973" s="166"/>
      <c r="N1973" s="167" t="s">
        <v>711</v>
      </c>
      <c r="R1973" s="985"/>
      <c r="S1973" s="985"/>
      <c r="T1973" s="115" t="s">
        <v>65</v>
      </c>
      <c r="U1973" s="985"/>
      <c r="V1973" s="167" t="s">
        <v>64</v>
      </c>
      <c r="AA1973" s="166"/>
      <c r="AB1973" s="167" t="s">
        <v>710</v>
      </c>
      <c r="AH1973" s="978"/>
      <c r="AI1973" s="981"/>
      <c r="AJ1973" s="115" t="s">
        <v>65</v>
      </c>
      <c r="AK1973" s="945"/>
      <c r="AL1973" s="167" t="s">
        <v>64</v>
      </c>
      <c r="AO1973" s="166"/>
    </row>
    <row r="1974" spans="2:41" ht="3.6" customHeight="1" outlineLevel="1" x14ac:dyDescent="0.45">
      <c r="B1974" s="167"/>
      <c r="J1974" s="167"/>
      <c r="M1974" s="166"/>
      <c r="N1974" s="167"/>
      <c r="R1974" s="986"/>
      <c r="S1974" s="986"/>
      <c r="T1974" s="160"/>
      <c r="U1974" s="986"/>
      <c r="V1974" s="161"/>
      <c r="W1974" s="160"/>
      <c r="X1974" s="160"/>
      <c r="Y1974" s="160"/>
      <c r="Z1974" s="160"/>
      <c r="AA1974" s="159"/>
      <c r="AB1974" s="161"/>
      <c r="AC1974" s="160"/>
      <c r="AD1974" s="160"/>
      <c r="AE1974" s="160"/>
      <c r="AF1974" s="160"/>
      <c r="AH1974" s="979"/>
      <c r="AI1974" s="982"/>
      <c r="AJ1974" s="160"/>
      <c r="AK1974" s="946"/>
      <c r="AL1974" s="161"/>
      <c r="AM1974" s="160"/>
      <c r="AN1974" s="160"/>
      <c r="AO1974" s="159"/>
    </row>
    <row r="1975" spans="2:41" ht="3.6" customHeight="1" outlineLevel="1" x14ac:dyDescent="0.45">
      <c r="B1975" s="167"/>
      <c r="J1975" s="167"/>
      <c r="M1975" s="166"/>
      <c r="N1975" s="173"/>
      <c r="O1975" s="172"/>
      <c r="P1975" s="172"/>
      <c r="Q1975" s="171"/>
      <c r="R1975" s="977"/>
      <c r="S1975" s="980"/>
      <c r="T1975" s="172"/>
      <c r="U1975" s="944"/>
      <c r="V1975" s="173"/>
      <c r="W1975" s="172"/>
      <c r="X1975" s="172"/>
      <c r="Y1975" s="172"/>
      <c r="Z1975" s="169"/>
      <c r="AA1975" s="174"/>
      <c r="AD1975" s="172"/>
      <c r="AE1975" s="172"/>
      <c r="AF1975" s="172"/>
      <c r="AG1975" s="175"/>
      <c r="AH1975" s="175"/>
      <c r="AI1975" s="175"/>
      <c r="AJ1975" s="175"/>
      <c r="AK1975" s="175"/>
      <c r="AL1975" s="172"/>
      <c r="AM1975" s="175"/>
      <c r="AN1975" s="175"/>
      <c r="AO1975" s="171"/>
    </row>
    <row r="1976" spans="2:41" ht="13.35" customHeight="1" outlineLevel="1" x14ac:dyDescent="0.45">
      <c r="B1976" s="167"/>
      <c r="J1976" s="167"/>
      <c r="M1976" s="166"/>
      <c r="N1976" s="167" t="s">
        <v>709</v>
      </c>
      <c r="Q1976" s="166"/>
      <c r="R1976" s="978"/>
      <c r="S1976" s="981"/>
      <c r="T1976" s="115" t="s">
        <v>65</v>
      </c>
      <c r="U1976" s="945"/>
      <c r="V1976" s="167" t="s">
        <v>64</v>
      </c>
      <c r="Z1976" s="169"/>
      <c r="AA1976" s="168"/>
      <c r="AG1976" s="169"/>
      <c r="AH1976" s="169"/>
      <c r="AI1976" s="169"/>
      <c r="AJ1976" s="169"/>
      <c r="AK1976" s="169"/>
      <c r="AM1976" s="169"/>
      <c r="AN1976" s="169"/>
      <c r="AO1976" s="166"/>
    </row>
    <row r="1977" spans="2:41" ht="3.6" customHeight="1" outlineLevel="1" x14ac:dyDescent="0.45">
      <c r="B1977" s="167"/>
      <c r="J1977" s="167"/>
      <c r="M1977" s="166"/>
      <c r="N1977" s="161"/>
      <c r="O1977" s="160"/>
      <c r="P1977" s="160"/>
      <c r="Q1977" s="159"/>
      <c r="R1977" s="979"/>
      <c r="S1977" s="982"/>
      <c r="T1977" s="160"/>
      <c r="U1977" s="946"/>
      <c r="V1977" s="161"/>
      <c r="W1977" s="160"/>
      <c r="X1977" s="160"/>
      <c r="Y1977" s="160"/>
      <c r="Z1977" s="163"/>
      <c r="AA1977" s="162"/>
      <c r="AB1977" s="160"/>
      <c r="AC1977" s="160"/>
      <c r="AD1977" s="160"/>
      <c r="AE1977" s="160"/>
      <c r="AF1977" s="160"/>
      <c r="AG1977" s="163"/>
      <c r="AH1977" s="163"/>
      <c r="AI1977" s="163"/>
      <c r="AJ1977" s="163"/>
      <c r="AK1977" s="163"/>
      <c r="AL1977" s="160"/>
      <c r="AM1977" s="163"/>
      <c r="AN1977" s="163"/>
      <c r="AO1977" s="159"/>
    </row>
    <row r="1978" spans="2:41" ht="3.6" customHeight="1" outlineLevel="1" x14ac:dyDescent="0.45">
      <c r="B1978" s="167"/>
      <c r="J1978" s="167"/>
      <c r="M1978" s="166"/>
      <c r="N1978" s="167"/>
      <c r="Q1978" s="166"/>
      <c r="R1978" s="922" t="str">
        <f>ASC(許可申請_2!K259)&amp;ASC(変更_3!AN276)</f>
        <v/>
      </c>
      <c r="S1978" s="923"/>
      <c r="T1978" s="923"/>
      <c r="U1978" s="924"/>
      <c r="V1978" s="911" t="str">
        <f>ASC(許可申請_2!O259)&amp;ASC(変更_3!AR276)</f>
        <v/>
      </c>
      <c r="W1978" s="913"/>
      <c r="X1978" s="911" t="str">
        <f>ASC(許可申請_2!Q259)&amp;ASC(変更_3!AT276)</f>
        <v/>
      </c>
      <c r="Y1978" s="912"/>
      <c r="Z1978" s="912"/>
      <c r="AA1978" s="913"/>
      <c r="AB1978" s="167"/>
      <c r="AO1978" s="166"/>
    </row>
    <row r="1979" spans="2:41" ht="13.35" customHeight="1" outlineLevel="1" x14ac:dyDescent="0.45">
      <c r="B1979" s="167"/>
      <c r="J1979" s="167" t="s">
        <v>744</v>
      </c>
      <c r="M1979" s="166"/>
      <c r="N1979" s="167" t="s">
        <v>707</v>
      </c>
      <c r="Q1979" s="166"/>
      <c r="R1979" s="911"/>
      <c r="S1979" s="912"/>
      <c r="T1979" s="912"/>
      <c r="U1979" s="913"/>
      <c r="V1979" s="911"/>
      <c r="W1979" s="913"/>
      <c r="X1979" s="911"/>
      <c r="Y1979" s="912"/>
      <c r="Z1979" s="912"/>
      <c r="AA1979" s="913"/>
      <c r="AB1979" s="191" t="s">
        <v>706</v>
      </c>
      <c r="AO1979" s="166"/>
    </row>
    <row r="1980" spans="2:41" ht="3.6" customHeight="1" outlineLevel="1" x14ac:dyDescent="0.45">
      <c r="B1980" s="167"/>
      <c r="J1980" s="167"/>
      <c r="M1980" s="166"/>
      <c r="N1980" s="167"/>
      <c r="Q1980" s="166"/>
      <c r="R1980" s="914"/>
      <c r="S1980" s="915"/>
      <c r="T1980" s="915"/>
      <c r="U1980" s="916"/>
      <c r="V1980" s="914"/>
      <c r="W1980" s="916"/>
      <c r="X1980" s="914"/>
      <c r="Y1980" s="915"/>
      <c r="Z1980" s="915"/>
      <c r="AA1980" s="916"/>
      <c r="AB1980" s="161"/>
      <c r="AC1980" s="160"/>
      <c r="AD1980" s="160"/>
      <c r="AE1980" s="160"/>
      <c r="AF1980" s="160"/>
      <c r="AG1980" s="160"/>
      <c r="AH1980" s="160"/>
      <c r="AI1980" s="160"/>
      <c r="AJ1980" s="160"/>
      <c r="AK1980" s="160"/>
      <c r="AL1980" s="160"/>
      <c r="AM1980" s="160"/>
      <c r="AN1980" s="160"/>
      <c r="AO1980" s="159"/>
    </row>
    <row r="1981" spans="2:41" ht="3.6" customHeight="1" outlineLevel="1" x14ac:dyDescent="0.45">
      <c r="B1981" s="167"/>
      <c r="J1981" s="167"/>
      <c r="M1981" s="166"/>
      <c r="N1981" s="173"/>
      <c r="O1981" s="172"/>
      <c r="P1981" s="172"/>
      <c r="Q1981" s="172"/>
      <c r="R1981" s="173"/>
      <c r="S1981" s="172"/>
      <c r="T1981" s="172"/>
      <c r="U1981" s="172"/>
      <c r="V1981" s="172"/>
      <c r="W1981" s="172"/>
      <c r="X1981" s="172"/>
      <c r="Y1981" s="172"/>
      <c r="Z1981" s="172"/>
      <c r="AA1981" s="171"/>
      <c r="AB1981" s="173"/>
      <c r="AI1981" s="166"/>
      <c r="AJ1981" s="173"/>
      <c r="AK1981" s="172"/>
      <c r="AL1981" s="172"/>
      <c r="AM1981" s="172"/>
      <c r="AN1981" s="172"/>
      <c r="AO1981" s="171"/>
    </row>
    <row r="1982" spans="2:41" ht="13.35" customHeight="1" outlineLevel="1" x14ac:dyDescent="0.45">
      <c r="B1982" s="167"/>
      <c r="J1982" s="167"/>
      <c r="M1982" s="166"/>
      <c r="N1982" s="167" t="s">
        <v>705</v>
      </c>
      <c r="R1982" s="167"/>
      <c r="S1982" s="917" t="str">
        <f>許可申請_2!I261&amp;変更_3!AL278</f>
        <v/>
      </c>
      <c r="T1982" s="918"/>
      <c r="V1982" s="182" t="str">
        <f>ASC(許可申請_2!K261)&amp;ASC(変更_3!AN278)</f>
        <v/>
      </c>
      <c r="W1982" s="115" t="s">
        <v>76</v>
      </c>
      <c r="X1982" s="182" t="str">
        <f>ASC(許可申請_2!M261)&amp;ASC(変更_3!AP278)</f>
        <v/>
      </c>
      <c r="Y1982" s="115" t="s">
        <v>77</v>
      </c>
      <c r="Z1982" s="182" t="str">
        <f>ASC(許可申請_2!O261)&amp;ASC(変更_3!AR278)</f>
        <v/>
      </c>
      <c r="AA1982" s="115" t="s">
        <v>78</v>
      </c>
      <c r="AB1982" s="167" t="s">
        <v>704</v>
      </c>
      <c r="AI1982" s="166"/>
      <c r="AJ1982" s="167"/>
      <c r="AK1982" s="919"/>
      <c r="AL1982" s="920"/>
      <c r="AM1982" s="920"/>
      <c r="AN1982" s="920"/>
      <c r="AO1982" s="921"/>
    </row>
    <row r="1983" spans="2:41" ht="3.6" customHeight="1" outlineLevel="1" x14ac:dyDescent="0.45">
      <c r="B1983" s="167"/>
      <c r="J1983" s="167"/>
      <c r="M1983" s="166"/>
      <c r="N1983" s="167"/>
      <c r="R1983" s="161"/>
      <c r="S1983" s="160"/>
      <c r="T1983" s="160"/>
      <c r="U1983" s="160"/>
      <c r="V1983" s="160"/>
      <c r="W1983" s="160"/>
      <c r="X1983" s="160"/>
      <c r="Y1983" s="160"/>
      <c r="Z1983" s="160"/>
      <c r="AA1983" s="159"/>
      <c r="AB1983" s="161"/>
      <c r="AC1983" s="160"/>
      <c r="AD1983" s="160"/>
      <c r="AE1983" s="160"/>
      <c r="AF1983" s="160"/>
      <c r="AG1983" s="160"/>
      <c r="AH1983" s="160"/>
      <c r="AI1983" s="159"/>
      <c r="AJ1983" s="161"/>
      <c r="AK1983" s="160"/>
      <c r="AL1983" s="160"/>
      <c r="AM1983" s="160"/>
      <c r="AN1983" s="160"/>
      <c r="AO1983" s="159"/>
    </row>
    <row r="1984" spans="2:41" ht="3.6" customHeight="1" outlineLevel="1" x14ac:dyDescent="0.45">
      <c r="B1984" s="167"/>
      <c r="J1984" s="167"/>
      <c r="M1984" s="166"/>
      <c r="N1984" s="173"/>
      <c r="O1984" s="172"/>
      <c r="P1984" s="172"/>
      <c r="Q1984" s="171"/>
      <c r="R1984" s="922" t="str">
        <f>IF(OR(許可申請_2!T258="☑",変更_3!AW275="☑"),"研修中","")</f>
        <v/>
      </c>
      <c r="S1984" s="923"/>
      <c r="T1984" s="923"/>
      <c r="U1984" s="923"/>
      <c r="V1984" s="923"/>
      <c r="W1984" s="923"/>
      <c r="X1984" s="923"/>
      <c r="Y1984" s="923"/>
      <c r="Z1984" s="923"/>
      <c r="AA1984" s="923"/>
      <c r="AB1984" s="923"/>
      <c r="AC1984" s="923"/>
      <c r="AD1984" s="923"/>
      <c r="AE1984" s="923"/>
      <c r="AF1984" s="923"/>
      <c r="AG1984" s="923"/>
      <c r="AH1984" s="923"/>
      <c r="AI1984" s="923"/>
      <c r="AJ1984" s="923"/>
      <c r="AK1984" s="923"/>
      <c r="AL1984" s="923"/>
      <c r="AM1984" s="923"/>
      <c r="AN1984" s="923"/>
      <c r="AO1984" s="924"/>
    </row>
    <row r="1985" spans="2:41" ht="13.35" customHeight="1" outlineLevel="1" x14ac:dyDescent="0.45">
      <c r="B1985" s="167"/>
      <c r="J1985" s="167"/>
      <c r="M1985" s="166"/>
      <c r="N1985" s="167" t="s">
        <v>703</v>
      </c>
      <c r="Q1985" s="166"/>
      <c r="R1985" s="911"/>
      <c r="S1985" s="912"/>
      <c r="T1985" s="912"/>
      <c r="U1985" s="912"/>
      <c r="V1985" s="912"/>
      <c r="W1985" s="912"/>
      <c r="X1985" s="912"/>
      <c r="Y1985" s="912"/>
      <c r="Z1985" s="912"/>
      <c r="AA1985" s="912"/>
      <c r="AB1985" s="912"/>
      <c r="AC1985" s="912"/>
      <c r="AD1985" s="912"/>
      <c r="AE1985" s="912"/>
      <c r="AF1985" s="912"/>
      <c r="AG1985" s="912"/>
      <c r="AH1985" s="912"/>
      <c r="AI1985" s="912"/>
      <c r="AJ1985" s="912"/>
      <c r="AK1985" s="912"/>
      <c r="AL1985" s="912"/>
      <c r="AM1985" s="912"/>
      <c r="AN1985" s="912"/>
      <c r="AO1985" s="913"/>
    </row>
    <row r="1986" spans="2:41" ht="3.6" customHeight="1" outlineLevel="1" x14ac:dyDescent="0.45">
      <c r="B1986" s="167"/>
      <c r="J1986" s="167"/>
      <c r="M1986" s="166"/>
      <c r="N1986" s="161"/>
      <c r="O1986" s="160"/>
      <c r="P1986" s="160"/>
      <c r="Q1986" s="159"/>
      <c r="R1986" s="914"/>
      <c r="S1986" s="915"/>
      <c r="T1986" s="915"/>
      <c r="U1986" s="915"/>
      <c r="V1986" s="915"/>
      <c r="W1986" s="915"/>
      <c r="X1986" s="915"/>
      <c r="Y1986" s="915"/>
      <c r="Z1986" s="915"/>
      <c r="AA1986" s="915"/>
      <c r="AB1986" s="915"/>
      <c r="AC1986" s="915"/>
      <c r="AD1986" s="915"/>
      <c r="AE1986" s="915"/>
      <c r="AF1986" s="915"/>
      <c r="AG1986" s="915"/>
      <c r="AH1986" s="915"/>
      <c r="AI1986" s="915"/>
      <c r="AJ1986" s="915"/>
      <c r="AK1986" s="915"/>
      <c r="AL1986" s="915"/>
      <c r="AM1986" s="915"/>
      <c r="AN1986" s="915"/>
      <c r="AO1986" s="916"/>
    </row>
    <row r="1987" spans="2:41" ht="3.6" customHeight="1" outlineLevel="1" x14ac:dyDescent="0.45">
      <c r="B1987" s="167"/>
      <c r="J1987" s="167"/>
      <c r="M1987" s="166"/>
      <c r="N1987" s="173"/>
      <c r="O1987" s="172"/>
      <c r="P1987" s="172"/>
      <c r="Q1987" s="171"/>
      <c r="R1987" s="167"/>
      <c r="W1987" s="166"/>
      <c r="X1987" s="167"/>
      <c r="AB1987" s="166"/>
      <c r="AC1987" s="925"/>
      <c r="AD1987" s="926"/>
      <c r="AE1987" s="926"/>
      <c r="AF1987" s="926"/>
      <c r="AG1987" s="926"/>
      <c r="AH1987" s="926"/>
      <c r="AI1987" s="926"/>
      <c r="AJ1987" s="926"/>
      <c r="AK1987" s="926"/>
      <c r="AL1987" s="926"/>
      <c r="AM1987" s="926"/>
      <c r="AN1987" s="926"/>
      <c r="AO1987" s="927"/>
    </row>
    <row r="1988" spans="2:41" ht="13.35" customHeight="1" outlineLevel="1" x14ac:dyDescent="0.45">
      <c r="B1988" s="167"/>
      <c r="J1988" s="167"/>
      <c r="M1988" s="166"/>
      <c r="N1988" s="167" t="s">
        <v>702</v>
      </c>
      <c r="Q1988" s="166"/>
      <c r="R1988" s="167"/>
      <c r="S1988" s="189" t="s">
        <v>651</v>
      </c>
      <c r="T1988" s="115" t="s">
        <v>105</v>
      </c>
      <c r="W1988" s="166"/>
      <c r="X1988" s="167" t="s">
        <v>701</v>
      </c>
      <c r="AB1988" s="166"/>
      <c r="AC1988" s="928"/>
      <c r="AD1988" s="929"/>
      <c r="AE1988" s="929"/>
      <c r="AF1988" s="929"/>
      <c r="AG1988" s="929"/>
      <c r="AH1988" s="929"/>
      <c r="AI1988" s="929"/>
      <c r="AJ1988" s="929"/>
      <c r="AK1988" s="929"/>
      <c r="AL1988" s="929"/>
      <c r="AM1988" s="929"/>
      <c r="AN1988" s="929"/>
      <c r="AO1988" s="930"/>
    </row>
    <row r="1989" spans="2:41" ht="3.6" customHeight="1" outlineLevel="1" x14ac:dyDescent="0.45">
      <c r="B1989" s="167"/>
      <c r="J1989" s="167"/>
      <c r="M1989" s="166"/>
      <c r="N1989" s="161"/>
      <c r="O1989" s="160"/>
      <c r="P1989" s="160"/>
      <c r="Q1989" s="159"/>
      <c r="R1989" s="161"/>
      <c r="S1989" s="160"/>
      <c r="T1989" s="160"/>
      <c r="U1989" s="160"/>
      <c r="V1989" s="160"/>
      <c r="W1989" s="159"/>
      <c r="X1989" s="161"/>
      <c r="Y1989" s="160"/>
      <c r="Z1989" s="160"/>
      <c r="AA1989" s="160"/>
      <c r="AB1989" s="159"/>
      <c r="AC1989" s="931"/>
      <c r="AD1989" s="932"/>
      <c r="AE1989" s="932"/>
      <c r="AF1989" s="932"/>
      <c r="AG1989" s="932"/>
      <c r="AH1989" s="932"/>
      <c r="AI1989" s="932"/>
      <c r="AJ1989" s="932"/>
      <c r="AK1989" s="932"/>
      <c r="AL1989" s="932"/>
      <c r="AM1989" s="932"/>
      <c r="AN1989" s="932"/>
      <c r="AO1989" s="933"/>
    </row>
    <row r="1990" spans="2:41" ht="3.6" customHeight="1" outlineLevel="1" x14ac:dyDescent="0.45">
      <c r="B1990" s="167"/>
      <c r="J1990" s="167"/>
      <c r="M1990" s="166"/>
      <c r="N1990" s="173"/>
      <c r="O1990" s="172"/>
      <c r="P1990" s="172"/>
      <c r="Q1990" s="171"/>
      <c r="R1990" s="173"/>
      <c r="S1990" s="172"/>
      <c r="T1990" s="172"/>
      <c r="U1990" s="172"/>
      <c r="V1990" s="172"/>
      <c r="W1990" s="172"/>
      <c r="X1990" s="172"/>
      <c r="Y1990" s="172"/>
      <c r="Z1990" s="172"/>
      <c r="AA1990" s="171"/>
      <c r="AB1990" s="173"/>
      <c r="AC1990" s="172"/>
      <c r="AD1990" s="172"/>
      <c r="AE1990" s="171"/>
      <c r="AF1990" s="173"/>
      <c r="AG1990" s="172"/>
      <c r="AH1990" s="172"/>
      <c r="AI1990" s="172"/>
      <c r="AJ1990" s="172"/>
      <c r="AK1990" s="172"/>
      <c r="AL1990" s="172"/>
      <c r="AM1990" s="172"/>
      <c r="AN1990" s="172"/>
      <c r="AO1990" s="171"/>
    </row>
    <row r="1991" spans="2:41" ht="13.35" customHeight="1" outlineLevel="1" x14ac:dyDescent="0.45">
      <c r="B1991" s="167"/>
      <c r="J1991" s="167"/>
      <c r="M1991" s="166"/>
      <c r="N1991" s="167" t="s">
        <v>700</v>
      </c>
      <c r="Q1991" s="166"/>
      <c r="R1991" s="167"/>
      <c r="S1991" s="919"/>
      <c r="T1991" s="921"/>
      <c r="V1991" s="190"/>
      <c r="W1991" s="115" t="s">
        <v>76</v>
      </c>
      <c r="X1991" s="190"/>
      <c r="Y1991" s="115" t="s">
        <v>77</v>
      </c>
      <c r="Z1991" s="190"/>
      <c r="AA1991" s="115" t="s">
        <v>78</v>
      </c>
      <c r="AB1991" s="167" t="s">
        <v>699</v>
      </c>
      <c r="AE1991" s="166"/>
      <c r="AF1991" s="167"/>
      <c r="AG1991" s="919"/>
      <c r="AH1991" s="921"/>
      <c r="AJ1991" s="190"/>
      <c r="AK1991" s="115" t="s">
        <v>76</v>
      </c>
      <c r="AL1991" s="190"/>
      <c r="AM1991" s="115" t="s">
        <v>77</v>
      </c>
      <c r="AN1991" s="190"/>
      <c r="AO1991" s="166" t="s">
        <v>78</v>
      </c>
    </row>
    <row r="1992" spans="2:41" ht="3.6" customHeight="1" outlineLevel="1" x14ac:dyDescent="0.45">
      <c r="B1992" s="167"/>
      <c r="J1992" s="167"/>
      <c r="M1992" s="166"/>
      <c r="N1992" s="161"/>
      <c r="O1992" s="160"/>
      <c r="P1992" s="160"/>
      <c r="Q1992" s="159"/>
      <c r="R1992" s="161"/>
      <c r="S1992" s="160"/>
      <c r="T1992" s="160"/>
      <c r="U1992" s="160"/>
      <c r="V1992" s="160"/>
      <c r="W1992" s="160"/>
      <c r="X1992" s="160"/>
      <c r="Y1992" s="160"/>
      <c r="Z1992" s="160"/>
      <c r="AA1992" s="159"/>
      <c r="AB1992" s="161"/>
      <c r="AC1992" s="160"/>
      <c r="AD1992" s="160"/>
      <c r="AE1992" s="159"/>
      <c r="AF1992" s="161"/>
      <c r="AG1992" s="160"/>
      <c r="AH1992" s="160"/>
      <c r="AI1992" s="160"/>
      <c r="AJ1992" s="160"/>
      <c r="AK1992" s="160"/>
      <c r="AL1992" s="160"/>
      <c r="AM1992" s="160"/>
      <c r="AN1992" s="160"/>
      <c r="AO1992" s="159"/>
    </row>
    <row r="1993" spans="2:41" ht="3.6" customHeight="1" outlineLevel="1" x14ac:dyDescent="0.45">
      <c r="B1993" s="167"/>
      <c r="J1993" s="167"/>
      <c r="M1993" s="166"/>
      <c r="N1993" s="173"/>
      <c r="O1993" s="172"/>
      <c r="P1993" s="172"/>
      <c r="Q1993" s="171"/>
      <c r="R1993" s="925"/>
      <c r="S1993" s="926"/>
      <c r="T1993" s="926"/>
      <c r="U1993" s="926"/>
      <c r="V1993" s="926"/>
      <c r="W1993" s="926"/>
      <c r="X1993" s="926"/>
      <c r="Y1993" s="926"/>
      <c r="Z1993" s="926"/>
      <c r="AA1993" s="926"/>
      <c r="AB1993" s="926"/>
      <c r="AC1993" s="926"/>
      <c r="AD1993" s="926"/>
      <c r="AE1993" s="926"/>
      <c r="AF1993" s="926"/>
      <c r="AG1993" s="926"/>
      <c r="AH1993" s="926"/>
      <c r="AI1993" s="926"/>
      <c r="AJ1993" s="926"/>
      <c r="AK1993" s="926"/>
      <c r="AL1993" s="926"/>
      <c r="AM1993" s="926"/>
      <c r="AN1993" s="926"/>
      <c r="AO1993" s="927"/>
    </row>
    <row r="1994" spans="2:41" ht="13.35" customHeight="1" outlineLevel="1" x14ac:dyDescent="0.45">
      <c r="B1994" s="167"/>
      <c r="J1994" s="167"/>
      <c r="M1994" s="166"/>
      <c r="N1994" s="167" t="s">
        <v>698</v>
      </c>
      <c r="Q1994" s="166"/>
      <c r="R1994" s="928"/>
      <c r="S1994" s="929"/>
      <c r="T1994" s="929"/>
      <c r="U1994" s="929"/>
      <c r="V1994" s="929"/>
      <c r="W1994" s="929"/>
      <c r="X1994" s="929"/>
      <c r="Y1994" s="929"/>
      <c r="Z1994" s="929"/>
      <c r="AA1994" s="929"/>
      <c r="AB1994" s="929"/>
      <c r="AC1994" s="929"/>
      <c r="AD1994" s="929"/>
      <c r="AE1994" s="929"/>
      <c r="AF1994" s="929"/>
      <c r="AG1994" s="929"/>
      <c r="AH1994" s="929"/>
      <c r="AI1994" s="929"/>
      <c r="AJ1994" s="929"/>
      <c r="AK1994" s="929"/>
      <c r="AL1994" s="929"/>
      <c r="AM1994" s="929"/>
      <c r="AN1994" s="929"/>
      <c r="AO1994" s="930"/>
    </row>
    <row r="1995" spans="2:41" ht="3.6" customHeight="1" outlineLevel="1" x14ac:dyDescent="0.45">
      <c r="B1995" s="167"/>
      <c r="J1995" s="167"/>
      <c r="M1995" s="166"/>
      <c r="N1995" s="167"/>
      <c r="Q1995" s="166"/>
      <c r="R1995" s="931"/>
      <c r="S1995" s="932"/>
      <c r="T1995" s="932"/>
      <c r="U1995" s="932"/>
      <c r="V1995" s="932"/>
      <c r="W1995" s="932"/>
      <c r="X1995" s="932"/>
      <c r="Y1995" s="932"/>
      <c r="Z1995" s="932"/>
      <c r="AA1995" s="932"/>
      <c r="AB1995" s="932"/>
      <c r="AC1995" s="932"/>
      <c r="AD1995" s="932"/>
      <c r="AE1995" s="932"/>
      <c r="AF1995" s="932"/>
      <c r="AG1995" s="932"/>
      <c r="AH1995" s="932"/>
      <c r="AI1995" s="932"/>
      <c r="AJ1995" s="932"/>
      <c r="AK1995" s="932"/>
      <c r="AL1995" s="932"/>
      <c r="AM1995" s="932"/>
      <c r="AN1995" s="932"/>
      <c r="AO1995" s="933"/>
    </row>
    <row r="1996" spans="2:41" ht="3.6" customHeight="1" outlineLevel="1" x14ac:dyDescent="0.45">
      <c r="B1996" s="167"/>
      <c r="J1996" s="167"/>
      <c r="N1996" s="173"/>
      <c r="O1996" s="172"/>
      <c r="P1996" s="172"/>
      <c r="Q1996" s="171"/>
      <c r="R1996" s="172"/>
      <c r="S1996" s="172"/>
      <c r="T1996" s="172"/>
      <c r="U1996" s="172"/>
      <c r="X1996" s="175"/>
      <c r="Y1996" s="176"/>
      <c r="Z1996" s="175"/>
      <c r="AA1996" s="175"/>
      <c r="AB1996" s="175"/>
      <c r="AC1996" s="175"/>
      <c r="AD1996" s="176"/>
      <c r="AE1996" s="175"/>
      <c r="AF1996" s="172"/>
      <c r="AG1996" s="172"/>
      <c r="AH1996" s="947"/>
      <c r="AI1996" s="948"/>
      <c r="AJ1996" s="948"/>
      <c r="AK1996" s="948"/>
      <c r="AL1996" s="948"/>
      <c r="AM1996" s="948"/>
      <c r="AN1996" s="948"/>
      <c r="AO1996" s="949"/>
    </row>
    <row r="1997" spans="2:41" ht="13.35" customHeight="1" outlineLevel="1" x14ac:dyDescent="0.45">
      <c r="B1997" s="167"/>
      <c r="J1997" s="167"/>
      <c r="N1997" s="167" t="s">
        <v>697</v>
      </c>
      <c r="Q1997" s="166"/>
      <c r="R1997" s="115" t="s">
        <v>696</v>
      </c>
      <c r="X1997" s="169"/>
      <c r="Y1997" s="170"/>
      <c r="Z1997" s="189" t="s">
        <v>651</v>
      </c>
      <c r="AA1997" s="115" t="s">
        <v>695</v>
      </c>
      <c r="AB1997" s="169"/>
      <c r="AC1997" s="169"/>
      <c r="AD1997" s="170" t="s">
        <v>694</v>
      </c>
      <c r="AE1997" s="169"/>
      <c r="AH1997" s="950"/>
      <c r="AI1997" s="951"/>
      <c r="AJ1997" s="951"/>
      <c r="AK1997" s="951"/>
      <c r="AL1997" s="951"/>
      <c r="AM1997" s="951"/>
      <c r="AN1997" s="951"/>
      <c r="AO1997" s="952"/>
    </row>
    <row r="1998" spans="2:41" ht="3.6" customHeight="1" outlineLevel="1" x14ac:dyDescent="0.45">
      <c r="B1998" s="167"/>
      <c r="J1998" s="167"/>
      <c r="N1998" s="167"/>
      <c r="Q1998" s="166"/>
      <c r="R1998" s="160"/>
      <c r="S1998" s="160"/>
      <c r="T1998" s="160"/>
      <c r="U1998" s="160"/>
      <c r="X1998" s="163"/>
      <c r="Y1998" s="164"/>
      <c r="Z1998" s="163"/>
      <c r="AA1998" s="163"/>
      <c r="AB1998" s="163"/>
      <c r="AC1998" s="163"/>
      <c r="AD1998" s="164"/>
      <c r="AE1998" s="163"/>
      <c r="AF1998" s="160"/>
      <c r="AG1998" s="160"/>
      <c r="AH1998" s="953"/>
      <c r="AI1998" s="954"/>
      <c r="AJ1998" s="954"/>
      <c r="AK1998" s="954"/>
      <c r="AL1998" s="954"/>
      <c r="AM1998" s="954"/>
      <c r="AN1998" s="954"/>
      <c r="AO1998" s="955"/>
    </row>
    <row r="1999" spans="2:41" ht="3.6" customHeight="1" outlineLevel="1" x14ac:dyDescent="0.45">
      <c r="B1999" s="167"/>
      <c r="J1999" s="167"/>
      <c r="N1999" s="167"/>
      <c r="Q1999" s="166"/>
      <c r="R1999" s="172"/>
      <c r="S1999" s="172"/>
      <c r="T1999" s="172"/>
      <c r="U1999" s="172"/>
      <c r="V1999" s="944"/>
      <c r="W1999" s="956"/>
      <c r="X1999" s="956"/>
      <c r="Y1999" s="956"/>
      <c r="Z1999" s="956"/>
      <c r="AA1999" s="956"/>
      <c r="AB1999" s="956"/>
      <c r="AC1999" s="956"/>
      <c r="AD1999" s="956"/>
      <c r="AE1999" s="956"/>
      <c r="AF1999" s="956"/>
      <c r="AG1999" s="956"/>
      <c r="AH1999" s="956"/>
      <c r="AI1999" s="956"/>
      <c r="AJ1999" s="956"/>
      <c r="AK1999" s="956"/>
      <c r="AL1999" s="956"/>
      <c r="AM1999" s="956"/>
      <c r="AN1999" s="956"/>
      <c r="AO1999" s="957"/>
    </row>
    <row r="2000" spans="2:41" ht="13.35" customHeight="1" outlineLevel="1" x14ac:dyDescent="0.45">
      <c r="B2000" s="167"/>
      <c r="J2000" s="167"/>
      <c r="N2000" s="167" t="s">
        <v>693</v>
      </c>
      <c r="Q2000" s="166"/>
      <c r="R2000" s="115" t="s">
        <v>692</v>
      </c>
      <c r="V2000" s="945"/>
      <c r="W2000" s="958"/>
      <c r="X2000" s="958"/>
      <c r="Y2000" s="958"/>
      <c r="Z2000" s="958"/>
      <c r="AA2000" s="958"/>
      <c r="AB2000" s="958"/>
      <c r="AC2000" s="958"/>
      <c r="AD2000" s="958"/>
      <c r="AE2000" s="958"/>
      <c r="AF2000" s="958"/>
      <c r="AG2000" s="958"/>
      <c r="AH2000" s="958"/>
      <c r="AI2000" s="958"/>
      <c r="AJ2000" s="958"/>
      <c r="AK2000" s="958"/>
      <c r="AL2000" s="958"/>
      <c r="AM2000" s="958"/>
      <c r="AN2000" s="958"/>
      <c r="AO2000" s="959"/>
    </row>
    <row r="2001" spans="2:41" ht="3.6" customHeight="1" outlineLevel="1" x14ac:dyDescent="0.45">
      <c r="B2001" s="167"/>
      <c r="J2001" s="167"/>
      <c r="N2001" s="167"/>
      <c r="Q2001" s="166"/>
      <c r="V2001" s="946"/>
      <c r="W2001" s="960"/>
      <c r="X2001" s="960"/>
      <c r="Y2001" s="960"/>
      <c r="Z2001" s="960"/>
      <c r="AA2001" s="960"/>
      <c r="AB2001" s="960"/>
      <c r="AC2001" s="960"/>
      <c r="AD2001" s="960"/>
      <c r="AE2001" s="960"/>
      <c r="AF2001" s="960"/>
      <c r="AG2001" s="960"/>
      <c r="AH2001" s="960"/>
      <c r="AI2001" s="960"/>
      <c r="AJ2001" s="960"/>
      <c r="AK2001" s="960"/>
      <c r="AL2001" s="960"/>
      <c r="AM2001" s="960"/>
      <c r="AN2001" s="960"/>
      <c r="AO2001" s="961"/>
    </row>
    <row r="2002" spans="2:41" ht="3.6" customHeight="1" outlineLevel="1" x14ac:dyDescent="0.45">
      <c r="B2002" s="167"/>
      <c r="J2002" s="167"/>
      <c r="N2002" s="167"/>
      <c r="R2002" s="173"/>
      <c r="S2002" s="172"/>
      <c r="T2002" s="172"/>
      <c r="U2002" s="171"/>
      <c r="X2002" s="166"/>
      <c r="Y2002" s="925"/>
      <c r="Z2002" s="926"/>
      <c r="AA2002" s="927"/>
      <c r="AB2002" s="171"/>
      <c r="AC2002" s="925"/>
      <c r="AD2002" s="926"/>
      <c r="AE2002" s="927"/>
      <c r="AF2002" s="167"/>
      <c r="AH2002" s="166"/>
      <c r="AI2002" s="925"/>
      <c r="AJ2002" s="926"/>
      <c r="AK2002" s="926"/>
      <c r="AL2002" s="926"/>
      <c r="AM2002" s="926"/>
      <c r="AN2002" s="926"/>
      <c r="AO2002" s="927"/>
    </row>
    <row r="2003" spans="2:41" ht="13.35" customHeight="1" outlineLevel="1" x14ac:dyDescent="0.45">
      <c r="B2003" s="167"/>
      <c r="J2003" s="167"/>
      <c r="N2003" s="167"/>
      <c r="R2003" s="167"/>
      <c r="U2003" s="166"/>
      <c r="V2003" s="115" t="s">
        <v>612</v>
      </c>
      <c r="X2003" s="166"/>
      <c r="Y2003" s="928"/>
      <c r="Z2003" s="929"/>
      <c r="AA2003" s="930"/>
      <c r="AB2003" s="555" t="s">
        <v>611</v>
      </c>
      <c r="AC2003" s="928"/>
      <c r="AD2003" s="929"/>
      <c r="AE2003" s="930"/>
      <c r="AF2003" s="167" t="s">
        <v>610</v>
      </c>
      <c r="AH2003" s="166"/>
      <c r="AI2003" s="928"/>
      <c r="AJ2003" s="929"/>
      <c r="AK2003" s="929"/>
      <c r="AL2003" s="929"/>
      <c r="AM2003" s="929"/>
      <c r="AN2003" s="929"/>
      <c r="AO2003" s="930"/>
    </row>
    <row r="2004" spans="2:41" ht="3.6" customHeight="1" outlineLevel="1" x14ac:dyDescent="0.45">
      <c r="B2004" s="167"/>
      <c r="J2004" s="167"/>
      <c r="N2004" s="167"/>
      <c r="R2004" s="167"/>
      <c r="U2004" s="166"/>
      <c r="V2004" s="160"/>
      <c r="W2004" s="160"/>
      <c r="X2004" s="159"/>
      <c r="Y2004" s="931"/>
      <c r="Z2004" s="932"/>
      <c r="AA2004" s="933"/>
      <c r="AB2004" s="159"/>
      <c r="AC2004" s="931"/>
      <c r="AD2004" s="932"/>
      <c r="AE2004" s="933"/>
      <c r="AF2004" s="161"/>
      <c r="AG2004" s="160"/>
      <c r="AH2004" s="159"/>
      <c r="AI2004" s="931"/>
      <c r="AJ2004" s="932"/>
      <c r="AK2004" s="932"/>
      <c r="AL2004" s="932"/>
      <c r="AM2004" s="932"/>
      <c r="AN2004" s="932"/>
      <c r="AO2004" s="933"/>
    </row>
    <row r="2005" spans="2:41" ht="3.6" customHeight="1" outlineLevel="1" x14ac:dyDescent="0.45">
      <c r="B2005" s="167"/>
      <c r="J2005" s="167"/>
      <c r="N2005" s="167"/>
      <c r="R2005" s="167"/>
      <c r="U2005" s="166"/>
      <c r="V2005" s="172"/>
      <c r="W2005" s="172"/>
      <c r="X2005" s="171"/>
      <c r="Y2005" s="925"/>
      <c r="Z2005" s="926"/>
      <c r="AA2005" s="926"/>
      <c r="AB2005" s="926"/>
      <c r="AC2005" s="926"/>
      <c r="AD2005" s="926"/>
      <c r="AE2005" s="927"/>
      <c r="AF2005" s="173"/>
      <c r="AG2005" s="172"/>
      <c r="AH2005" s="171"/>
      <c r="AI2005" s="925"/>
      <c r="AJ2005" s="926"/>
      <c r="AK2005" s="926"/>
      <c r="AL2005" s="926"/>
      <c r="AM2005" s="926"/>
      <c r="AN2005" s="926"/>
      <c r="AO2005" s="927"/>
    </row>
    <row r="2006" spans="2:41" ht="13.35" customHeight="1" outlineLevel="1" x14ac:dyDescent="0.45">
      <c r="B2006" s="167"/>
      <c r="J2006" s="167"/>
      <c r="N2006" s="167"/>
      <c r="R2006" s="167" t="s">
        <v>691</v>
      </c>
      <c r="U2006" s="166"/>
      <c r="V2006" s="115" t="s">
        <v>609</v>
      </c>
      <c r="X2006" s="166"/>
      <c r="Y2006" s="928"/>
      <c r="Z2006" s="929"/>
      <c r="AA2006" s="929"/>
      <c r="AB2006" s="929"/>
      <c r="AC2006" s="929"/>
      <c r="AD2006" s="929"/>
      <c r="AE2006" s="930"/>
      <c r="AF2006" s="167" t="s">
        <v>8536</v>
      </c>
      <c r="AH2006" s="166"/>
      <c r="AI2006" s="928"/>
      <c r="AJ2006" s="929"/>
      <c r="AK2006" s="929"/>
      <c r="AL2006" s="929"/>
      <c r="AM2006" s="929"/>
      <c r="AN2006" s="929"/>
      <c r="AO2006" s="930"/>
    </row>
    <row r="2007" spans="2:41" ht="3.6" customHeight="1" outlineLevel="1" x14ac:dyDescent="0.45">
      <c r="B2007" s="167"/>
      <c r="J2007" s="167"/>
      <c r="N2007" s="167"/>
      <c r="R2007" s="167"/>
      <c r="U2007" s="166"/>
      <c r="V2007" s="160"/>
      <c r="W2007" s="160"/>
      <c r="X2007" s="159"/>
      <c r="Y2007" s="931"/>
      <c r="Z2007" s="932"/>
      <c r="AA2007" s="932"/>
      <c r="AB2007" s="932"/>
      <c r="AC2007" s="932"/>
      <c r="AD2007" s="932"/>
      <c r="AE2007" s="933"/>
      <c r="AF2007" s="161"/>
      <c r="AG2007" s="160"/>
      <c r="AH2007" s="159"/>
      <c r="AI2007" s="931"/>
      <c r="AJ2007" s="932"/>
      <c r="AK2007" s="932"/>
      <c r="AL2007" s="932"/>
      <c r="AM2007" s="932"/>
      <c r="AN2007" s="932"/>
      <c r="AO2007" s="933"/>
    </row>
    <row r="2008" spans="2:41" ht="3.6" customHeight="1" outlineLevel="1" x14ac:dyDescent="0.45">
      <c r="B2008" s="167"/>
      <c r="J2008" s="167"/>
      <c r="N2008" s="167"/>
      <c r="R2008" s="167"/>
      <c r="U2008" s="166"/>
      <c r="V2008" s="172"/>
      <c r="W2008" s="172"/>
      <c r="X2008" s="171"/>
      <c r="Y2008" s="925"/>
      <c r="Z2008" s="926"/>
      <c r="AA2008" s="926"/>
      <c r="AB2008" s="926"/>
      <c r="AC2008" s="926"/>
      <c r="AD2008" s="926"/>
      <c r="AE2008" s="927"/>
      <c r="AF2008" s="173"/>
      <c r="AG2008" s="172"/>
      <c r="AH2008" s="171"/>
      <c r="AI2008" s="925"/>
      <c r="AJ2008" s="926"/>
      <c r="AK2008" s="926"/>
      <c r="AL2008" s="926"/>
      <c r="AM2008" s="926"/>
      <c r="AN2008" s="926"/>
      <c r="AO2008" s="927"/>
    </row>
    <row r="2009" spans="2:41" ht="13.35" customHeight="1" outlineLevel="1" x14ac:dyDescent="0.45">
      <c r="B2009" s="167"/>
      <c r="J2009" s="167"/>
      <c r="N2009" s="167"/>
      <c r="R2009" s="167"/>
      <c r="U2009" s="166"/>
      <c r="V2009" s="115" t="s">
        <v>608</v>
      </c>
      <c r="X2009" s="166"/>
      <c r="Y2009" s="928"/>
      <c r="Z2009" s="929"/>
      <c r="AA2009" s="929"/>
      <c r="AB2009" s="929"/>
      <c r="AC2009" s="929"/>
      <c r="AD2009" s="929"/>
      <c r="AE2009" s="930"/>
      <c r="AF2009" s="167" t="s">
        <v>607</v>
      </c>
      <c r="AH2009" s="166"/>
      <c r="AI2009" s="928"/>
      <c r="AJ2009" s="929"/>
      <c r="AK2009" s="929"/>
      <c r="AL2009" s="929"/>
      <c r="AM2009" s="929"/>
      <c r="AN2009" s="929"/>
      <c r="AO2009" s="930"/>
    </row>
    <row r="2010" spans="2:41" ht="3.6" customHeight="1" outlineLevel="1" x14ac:dyDescent="0.45">
      <c r="B2010" s="167"/>
      <c r="J2010" s="161"/>
      <c r="K2010" s="160"/>
      <c r="L2010" s="160"/>
      <c r="M2010" s="160"/>
      <c r="N2010" s="161"/>
      <c r="O2010" s="160"/>
      <c r="P2010" s="160"/>
      <c r="Q2010" s="160"/>
      <c r="R2010" s="161"/>
      <c r="S2010" s="160"/>
      <c r="T2010" s="160"/>
      <c r="U2010" s="159"/>
      <c r="V2010" s="160"/>
      <c r="W2010" s="160"/>
      <c r="X2010" s="159"/>
      <c r="Y2010" s="931"/>
      <c r="Z2010" s="932"/>
      <c r="AA2010" s="932"/>
      <c r="AB2010" s="932"/>
      <c r="AC2010" s="932"/>
      <c r="AD2010" s="932"/>
      <c r="AE2010" s="933"/>
      <c r="AF2010" s="161"/>
      <c r="AG2010" s="160"/>
      <c r="AH2010" s="159"/>
      <c r="AI2010" s="931"/>
      <c r="AJ2010" s="932"/>
      <c r="AK2010" s="932"/>
      <c r="AL2010" s="932"/>
      <c r="AM2010" s="932"/>
      <c r="AN2010" s="932"/>
      <c r="AO2010" s="933"/>
    </row>
    <row r="2011" spans="2:41" ht="3.6" customHeight="1" outlineLevel="1" x14ac:dyDescent="0.45">
      <c r="B2011" s="167"/>
      <c r="J2011" s="173"/>
      <c r="K2011" s="172"/>
      <c r="L2011" s="172"/>
      <c r="M2011" s="171"/>
      <c r="N2011" s="173"/>
      <c r="O2011" s="172"/>
      <c r="P2011" s="172"/>
      <c r="Q2011" s="171"/>
      <c r="R2011" s="173"/>
      <c r="S2011" s="172"/>
      <c r="T2011" s="172"/>
      <c r="U2011" s="172"/>
      <c r="V2011" s="172"/>
      <c r="W2011" s="172"/>
      <c r="X2011" s="172"/>
      <c r="Y2011" s="172"/>
      <c r="Z2011" s="172"/>
      <c r="AA2011" s="171"/>
      <c r="AB2011" s="173"/>
      <c r="AC2011" s="172"/>
      <c r="AD2011" s="172"/>
      <c r="AE2011" s="171"/>
      <c r="AF2011" s="172"/>
      <c r="AG2011" s="172"/>
      <c r="AH2011" s="172"/>
      <c r="AI2011" s="172"/>
      <c r="AJ2011" s="172"/>
      <c r="AK2011" s="172"/>
      <c r="AL2011" s="172"/>
      <c r="AM2011" s="172"/>
      <c r="AN2011" s="172"/>
      <c r="AO2011" s="171"/>
    </row>
    <row r="2012" spans="2:41" ht="13.35" customHeight="1" outlineLevel="1" x14ac:dyDescent="0.45">
      <c r="B2012" s="167"/>
      <c r="J2012" s="167"/>
      <c r="M2012" s="166"/>
      <c r="N2012" s="167" t="s">
        <v>717</v>
      </c>
      <c r="Q2012" s="166"/>
      <c r="R2012" s="167"/>
      <c r="S2012" s="917" t="str">
        <f>IF(変更_3!J282&lt;&gt;"",コードマスタ!C4,"")</f>
        <v/>
      </c>
      <c r="T2012" s="943"/>
      <c r="U2012" s="943"/>
      <c r="V2012" s="943"/>
      <c r="W2012" s="943"/>
      <c r="X2012" s="943"/>
      <c r="Y2012" s="943"/>
      <c r="Z2012" s="943"/>
      <c r="AA2012" s="918"/>
      <c r="AB2012" s="167" t="s">
        <v>615</v>
      </c>
      <c r="AE2012" s="166"/>
      <c r="AF2012" s="167"/>
      <c r="AG2012" s="917" t="str">
        <f>IF(変更_3!J290="☑",コードマスタ!D3,IF(OR(変更_3!O290="☑",変更_3!U290="☑"),コードマスタ!D4,""))</f>
        <v/>
      </c>
      <c r="AH2012" s="943"/>
      <c r="AI2012" s="943"/>
      <c r="AJ2012" s="943"/>
      <c r="AK2012" s="943"/>
      <c r="AL2012" s="943"/>
      <c r="AM2012" s="943"/>
      <c r="AN2012" s="943"/>
      <c r="AO2012" s="918"/>
    </row>
    <row r="2013" spans="2:41" ht="3.6" customHeight="1" outlineLevel="1" x14ac:dyDescent="0.45">
      <c r="B2013" s="167"/>
      <c r="J2013" s="167"/>
      <c r="M2013" s="166"/>
      <c r="N2013" s="161"/>
      <c r="O2013" s="160"/>
      <c r="P2013" s="160"/>
      <c r="Q2013" s="159"/>
      <c r="R2013" s="161"/>
      <c r="S2013" s="160"/>
      <c r="T2013" s="160"/>
      <c r="U2013" s="160"/>
      <c r="V2013" s="160"/>
      <c r="W2013" s="160"/>
      <c r="X2013" s="160"/>
      <c r="Y2013" s="160"/>
      <c r="Z2013" s="160"/>
      <c r="AA2013" s="159"/>
      <c r="AB2013" s="161"/>
      <c r="AC2013" s="160"/>
      <c r="AD2013" s="160"/>
      <c r="AE2013" s="159"/>
      <c r="AF2013" s="160"/>
      <c r="AG2013" s="160"/>
      <c r="AH2013" s="160"/>
      <c r="AI2013" s="160"/>
      <c r="AJ2013" s="160"/>
      <c r="AK2013" s="160"/>
      <c r="AL2013" s="160"/>
      <c r="AM2013" s="160"/>
      <c r="AN2013" s="160"/>
      <c r="AO2013" s="159"/>
    </row>
    <row r="2014" spans="2:41" ht="3.6" customHeight="1" outlineLevel="1" x14ac:dyDescent="0.45">
      <c r="B2014" s="167"/>
      <c r="J2014" s="167"/>
      <c r="M2014" s="166"/>
      <c r="N2014" s="173"/>
      <c r="O2014" s="172"/>
      <c r="P2014" s="172"/>
      <c r="Q2014" s="171"/>
      <c r="R2014" s="173"/>
      <c r="S2014" s="172"/>
      <c r="T2014" s="172"/>
      <c r="U2014" s="172"/>
      <c r="V2014" s="172"/>
      <c r="W2014" s="172"/>
      <c r="X2014" s="172"/>
      <c r="Y2014" s="172"/>
      <c r="Z2014" s="172"/>
      <c r="AA2014" s="171"/>
      <c r="AB2014" s="173"/>
      <c r="AC2014" s="172"/>
      <c r="AD2014" s="172"/>
      <c r="AE2014" s="171"/>
      <c r="AF2014" s="173"/>
      <c r="AG2014" s="172"/>
      <c r="AH2014" s="172"/>
      <c r="AI2014" s="172"/>
      <c r="AJ2014" s="172"/>
      <c r="AK2014" s="172"/>
      <c r="AL2014" s="172"/>
      <c r="AM2014" s="172"/>
      <c r="AN2014" s="172"/>
      <c r="AO2014" s="171"/>
    </row>
    <row r="2015" spans="2:41" ht="13.35" customHeight="1" outlineLevel="1" x14ac:dyDescent="0.45">
      <c r="B2015" s="167"/>
      <c r="J2015" s="167"/>
      <c r="M2015" s="166"/>
      <c r="N2015" s="167" t="s">
        <v>716</v>
      </c>
      <c r="Q2015" s="166"/>
      <c r="R2015" s="167"/>
      <c r="S2015" s="919"/>
      <c r="T2015" s="921"/>
      <c r="V2015" s="190"/>
      <c r="W2015" s="115" t="s">
        <v>76</v>
      </c>
      <c r="X2015" s="190"/>
      <c r="Y2015" s="115" t="s">
        <v>77</v>
      </c>
      <c r="Z2015" s="190"/>
      <c r="AA2015" s="166" t="s">
        <v>78</v>
      </c>
      <c r="AB2015" s="167" t="s">
        <v>715</v>
      </c>
      <c r="AE2015" s="166"/>
      <c r="AF2015" s="167"/>
      <c r="AG2015" s="919"/>
      <c r="AH2015" s="921"/>
      <c r="AJ2015" s="190"/>
      <c r="AK2015" s="115" t="s">
        <v>76</v>
      </c>
      <c r="AL2015" s="190"/>
      <c r="AM2015" s="115" t="s">
        <v>77</v>
      </c>
      <c r="AN2015" s="190"/>
      <c r="AO2015" s="166" t="s">
        <v>78</v>
      </c>
    </row>
    <row r="2016" spans="2:41" ht="3.6" customHeight="1" outlineLevel="1" x14ac:dyDescent="0.45">
      <c r="B2016" s="167"/>
      <c r="J2016" s="167"/>
      <c r="M2016" s="166"/>
      <c r="N2016" s="161"/>
      <c r="O2016" s="160"/>
      <c r="P2016" s="160"/>
      <c r="Q2016" s="159"/>
      <c r="R2016" s="161"/>
      <c r="S2016" s="160"/>
      <c r="T2016" s="160"/>
      <c r="U2016" s="160"/>
      <c r="V2016" s="160"/>
      <c r="W2016" s="160"/>
      <c r="X2016" s="160"/>
      <c r="Y2016" s="160"/>
      <c r="Z2016" s="160"/>
      <c r="AA2016" s="159"/>
      <c r="AB2016" s="161"/>
      <c r="AC2016" s="160"/>
      <c r="AD2016" s="160"/>
      <c r="AE2016" s="159"/>
      <c r="AF2016" s="161"/>
      <c r="AG2016" s="160"/>
      <c r="AH2016" s="160"/>
      <c r="AI2016" s="160"/>
      <c r="AJ2016" s="160"/>
      <c r="AK2016" s="160"/>
      <c r="AL2016" s="160"/>
      <c r="AM2016" s="160"/>
      <c r="AN2016" s="160"/>
      <c r="AO2016" s="159"/>
    </row>
    <row r="2017" spans="2:41" ht="3.6" customHeight="1" outlineLevel="1" x14ac:dyDescent="0.45">
      <c r="B2017" s="167"/>
      <c r="J2017" s="167"/>
      <c r="M2017" s="166"/>
      <c r="N2017" s="173"/>
      <c r="O2017" s="172"/>
      <c r="P2017" s="172"/>
      <c r="Q2017" s="171"/>
      <c r="R2017" s="922" t="str">
        <f>IF(変更_3!J282&lt;&gt;"",変更_3!J282,"")</f>
        <v/>
      </c>
      <c r="S2017" s="923"/>
      <c r="T2017" s="923"/>
      <c r="U2017" s="923"/>
      <c r="V2017" s="923"/>
      <c r="W2017" s="923"/>
      <c r="X2017" s="923"/>
      <c r="Y2017" s="923"/>
      <c r="Z2017" s="923"/>
      <c r="AA2017" s="923"/>
      <c r="AB2017" s="923"/>
      <c r="AC2017" s="923"/>
      <c r="AD2017" s="923"/>
      <c r="AE2017" s="923"/>
      <c r="AF2017" s="923"/>
      <c r="AG2017" s="923"/>
      <c r="AH2017" s="923"/>
      <c r="AI2017" s="923"/>
      <c r="AJ2017" s="924"/>
      <c r="AK2017" s="172"/>
      <c r="AL2017" s="172"/>
      <c r="AM2017" s="172"/>
      <c r="AN2017" s="172"/>
      <c r="AO2017" s="171"/>
    </row>
    <row r="2018" spans="2:41" ht="13.35" customHeight="1" outlineLevel="1" x14ac:dyDescent="0.45">
      <c r="B2018" s="167"/>
      <c r="J2018" s="167"/>
      <c r="M2018" s="166"/>
      <c r="N2018" s="167" t="s">
        <v>50</v>
      </c>
      <c r="Q2018" s="166"/>
      <c r="R2018" s="911"/>
      <c r="S2018" s="912"/>
      <c r="T2018" s="912"/>
      <c r="U2018" s="912"/>
      <c r="V2018" s="912"/>
      <c r="W2018" s="912"/>
      <c r="X2018" s="912"/>
      <c r="Y2018" s="912"/>
      <c r="Z2018" s="912"/>
      <c r="AA2018" s="912"/>
      <c r="AB2018" s="912"/>
      <c r="AC2018" s="912"/>
      <c r="AD2018" s="912"/>
      <c r="AE2018" s="912"/>
      <c r="AF2018" s="912"/>
      <c r="AG2018" s="912"/>
      <c r="AH2018" s="912"/>
      <c r="AI2018" s="912"/>
      <c r="AJ2018" s="913"/>
      <c r="AL2018" s="189" t="s">
        <v>651</v>
      </c>
      <c r="AM2018" s="115" t="s">
        <v>714</v>
      </c>
      <c r="AO2018" s="166"/>
    </row>
    <row r="2019" spans="2:41" ht="3.6" customHeight="1" outlineLevel="1" x14ac:dyDescent="0.45">
      <c r="B2019" s="167"/>
      <c r="J2019" s="167"/>
      <c r="M2019" s="166"/>
      <c r="N2019" s="161"/>
      <c r="O2019" s="160"/>
      <c r="P2019" s="160"/>
      <c r="Q2019" s="159"/>
      <c r="R2019" s="914"/>
      <c r="S2019" s="915"/>
      <c r="T2019" s="915"/>
      <c r="U2019" s="915"/>
      <c r="V2019" s="915"/>
      <c r="W2019" s="915"/>
      <c r="X2019" s="915"/>
      <c r="Y2019" s="915"/>
      <c r="Z2019" s="915"/>
      <c r="AA2019" s="915"/>
      <c r="AB2019" s="915"/>
      <c r="AC2019" s="915"/>
      <c r="AD2019" s="915"/>
      <c r="AE2019" s="915"/>
      <c r="AF2019" s="915"/>
      <c r="AG2019" s="915"/>
      <c r="AH2019" s="915"/>
      <c r="AI2019" s="915"/>
      <c r="AJ2019" s="916"/>
      <c r="AK2019" s="160"/>
      <c r="AL2019" s="160"/>
      <c r="AM2019" s="160"/>
      <c r="AN2019" s="160"/>
      <c r="AO2019" s="159"/>
    </row>
    <row r="2020" spans="2:41" ht="3.6" customHeight="1" outlineLevel="1" x14ac:dyDescent="0.45">
      <c r="B2020" s="167"/>
      <c r="J2020" s="167"/>
      <c r="M2020" s="166"/>
      <c r="N2020" s="173"/>
      <c r="O2020" s="172"/>
      <c r="P2020" s="172"/>
      <c r="Q2020" s="171"/>
      <c r="R2020" s="922" t="str">
        <f>ASC(PHONETIC(変更_3!J281))</f>
        <v/>
      </c>
      <c r="S2020" s="923"/>
      <c r="T2020" s="923"/>
      <c r="U2020" s="923"/>
      <c r="V2020" s="923"/>
      <c r="W2020" s="923"/>
      <c r="X2020" s="923"/>
      <c r="Y2020" s="923"/>
      <c r="Z2020" s="923"/>
      <c r="AA2020" s="923"/>
      <c r="AB2020" s="923"/>
      <c r="AC2020" s="923"/>
      <c r="AD2020" s="923"/>
      <c r="AE2020" s="923"/>
      <c r="AF2020" s="923"/>
      <c r="AG2020" s="923"/>
      <c r="AH2020" s="923"/>
      <c r="AI2020" s="923"/>
      <c r="AJ2020" s="923"/>
      <c r="AK2020" s="923"/>
      <c r="AL2020" s="923"/>
      <c r="AM2020" s="923"/>
      <c r="AN2020" s="923"/>
      <c r="AO2020" s="924"/>
    </row>
    <row r="2021" spans="2:41" ht="13.35" customHeight="1" outlineLevel="1" x14ac:dyDescent="0.45">
      <c r="B2021" s="167"/>
      <c r="J2021" s="167"/>
      <c r="M2021" s="166"/>
      <c r="N2021" s="167" t="s">
        <v>713</v>
      </c>
      <c r="Q2021" s="166"/>
      <c r="R2021" s="911"/>
      <c r="S2021" s="912"/>
      <c r="T2021" s="912"/>
      <c r="U2021" s="912"/>
      <c r="V2021" s="912"/>
      <c r="W2021" s="912"/>
      <c r="X2021" s="912"/>
      <c r="Y2021" s="912"/>
      <c r="Z2021" s="912"/>
      <c r="AA2021" s="912"/>
      <c r="AB2021" s="912"/>
      <c r="AC2021" s="912"/>
      <c r="AD2021" s="912"/>
      <c r="AE2021" s="912"/>
      <c r="AF2021" s="912"/>
      <c r="AG2021" s="912"/>
      <c r="AH2021" s="912"/>
      <c r="AI2021" s="912"/>
      <c r="AJ2021" s="912"/>
      <c r="AK2021" s="912"/>
      <c r="AL2021" s="912"/>
      <c r="AM2021" s="912"/>
      <c r="AN2021" s="912"/>
      <c r="AO2021" s="913"/>
    </row>
    <row r="2022" spans="2:41" ht="3.6" customHeight="1" outlineLevel="1" x14ac:dyDescent="0.45">
      <c r="B2022" s="167"/>
      <c r="J2022" s="167"/>
      <c r="M2022" s="166"/>
      <c r="N2022" s="167"/>
      <c r="Q2022" s="166"/>
      <c r="R2022" s="914"/>
      <c r="S2022" s="915"/>
      <c r="T2022" s="915"/>
      <c r="U2022" s="915"/>
      <c r="V2022" s="915"/>
      <c r="W2022" s="915"/>
      <c r="X2022" s="915"/>
      <c r="Y2022" s="915"/>
      <c r="Z2022" s="915"/>
      <c r="AA2022" s="915"/>
      <c r="AB2022" s="915"/>
      <c r="AC2022" s="915"/>
      <c r="AD2022" s="915"/>
      <c r="AE2022" s="915"/>
      <c r="AF2022" s="915"/>
      <c r="AG2022" s="915"/>
      <c r="AH2022" s="915"/>
      <c r="AI2022" s="915"/>
      <c r="AJ2022" s="915"/>
      <c r="AK2022" s="915"/>
      <c r="AL2022" s="915"/>
      <c r="AM2022" s="915"/>
      <c r="AN2022" s="915"/>
      <c r="AO2022" s="916"/>
    </row>
    <row r="2023" spans="2:41" ht="3.6" customHeight="1" outlineLevel="1" x14ac:dyDescent="0.45">
      <c r="B2023" s="167"/>
      <c r="J2023" s="167"/>
      <c r="N2023" s="173"/>
      <c r="O2023" s="172"/>
      <c r="P2023" s="172"/>
      <c r="Q2023" s="171"/>
      <c r="U2023" s="934" t="str">
        <f>ASC(変更_3!M283)</f>
        <v/>
      </c>
      <c r="V2023" s="935"/>
      <c r="W2023" s="935"/>
      <c r="X2023" s="962"/>
      <c r="Y2023" s="172"/>
      <c r="Z2023" s="965" t="str">
        <f>ASC(変更_3!P283)</f>
        <v/>
      </c>
      <c r="AA2023" s="935"/>
      <c r="AB2023" s="935"/>
      <c r="AC2023" s="936"/>
      <c r="AG2023" s="922" t="str">
        <f>IF(変更_3!M284&lt;&gt;"",変更_3!M284,"")</f>
        <v/>
      </c>
      <c r="AH2023" s="923"/>
      <c r="AI2023" s="923"/>
      <c r="AJ2023" s="923"/>
      <c r="AK2023" s="923"/>
      <c r="AL2023" s="923"/>
      <c r="AM2023" s="923"/>
      <c r="AN2023" s="923"/>
      <c r="AO2023" s="924"/>
    </row>
    <row r="2024" spans="2:41" ht="13.35" customHeight="1" outlineLevel="1" x14ac:dyDescent="0.45">
      <c r="B2024" s="167"/>
      <c r="J2024" s="167"/>
      <c r="N2024" s="167"/>
      <c r="Q2024" s="166"/>
      <c r="R2024" s="115" t="s">
        <v>612</v>
      </c>
      <c r="U2024" s="937"/>
      <c r="V2024" s="938"/>
      <c r="W2024" s="938"/>
      <c r="X2024" s="963"/>
      <c r="Y2024" s="179" t="s">
        <v>611</v>
      </c>
      <c r="Z2024" s="966"/>
      <c r="AA2024" s="938"/>
      <c r="AB2024" s="938"/>
      <c r="AC2024" s="939"/>
      <c r="AD2024" s="115" t="s">
        <v>610</v>
      </c>
      <c r="AG2024" s="911"/>
      <c r="AH2024" s="912"/>
      <c r="AI2024" s="912"/>
      <c r="AJ2024" s="912"/>
      <c r="AK2024" s="912"/>
      <c r="AL2024" s="912"/>
      <c r="AM2024" s="912"/>
      <c r="AN2024" s="912"/>
      <c r="AO2024" s="913"/>
    </row>
    <row r="2025" spans="2:41" ht="3.6" customHeight="1" outlineLevel="1" x14ac:dyDescent="0.45">
      <c r="B2025" s="167"/>
      <c r="J2025" s="167"/>
      <c r="N2025" s="167"/>
      <c r="Q2025" s="166"/>
      <c r="R2025" s="160"/>
      <c r="S2025" s="160"/>
      <c r="T2025" s="160"/>
      <c r="U2025" s="940"/>
      <c r="V2025" s="941"/>
      <c r="W2025" s="941"/>
      <c r="X2025" s="964"/>
      <c r="Y2025" s="160"/>
      <c r="Z2025" s="967"/>
      <c r="AA2025" s="941"/>
      <c r="AB2025" s="941"/>
      <c r="AC2025" s="942"/>
      <c r="AD2025" s="160"/>
      <c r="AE2025" s="160"/>
      <c r="AF2025" s="160"/>
      <c r="AG2025" s="914"/>
      <c r="AH2025" s="915"/>
      <c r="AI2025" s="915"/>
      <c r="AJ2025" s="915"/>
      <c r="AK2025" s="915"/>
      <c r="AL2025" s="915"/>
      <c r="AM2025" s="915"/>
      <c r="AN2025" s="915"/>
      <c r="AO2025" s="916"/>
    </row>
    <row r="2026" spans="2:41" ht="3.6" customHeight="1" outlineLevel="1" x14ac:dyDescent="0.45">
      <c r="B2026" s="167"/>
      <c r="J2026" s="167"/>
      <c r="N2026" s="167"/>
      <c r="Q2026" s="166"/>
      <c r="R2026" s="172"/>
      <c r="S2026" s="172"/>
      <c r="T2026" s="171"/>
      <c r="U2026" s="922" t="str">
        <f>IF(変更_3!U284&lt;&gt;"",変更_3!U284,"")</f>
        <v/>
      </c>
      <c r="V2026" s="923"/>
      <c r="W2026" s="923"/>
      <c r="X2026" s="923"/>
      <c r="Y2026" s="923"/>
      <c r="Z2026" s="923"/>
      <c r="AA2026" s="923"/>
      <c r="AB2026" s="923"/>
      <c r="AC2026" s="924"/>
      <c r="AD2026" s="173"/>
      <c r="AE2026" s="172"/>
      <c r="AF2026" s="171"/>
      <c r="AG2026" s="922" t="str">
        <f>IF(変更_3!M285&lt;&gt;"",変更_3!M285,"")</f>
        <v/>
      </c>
      <c r="AH2026" s="923"/>
      <c r="AI2026" s="923"/>
      <c r="AJ2026" s="923"/>
      <c r="AK2026" s="923"/>
      <c r="AL2026" s="923"/>
      <c r="AM2026" s="923"/>
      <c r="AN2026" s="923"/>
      <c r="AO2026" s="924"/>
    </row>
    <row r="2027" spans="2:41" ht="13.35" customHeight="1" outlineLevel="1" x14ac:dyDescent="0.45">
      <c r="B2027" s="167"/>
      <c r="J2027" s="167" t="s">
        <v>743</v>
      </c>
      <c r="N2027" s="167" t="s">
        <v>48</v>
      </c>
      <c r="Q2027" s="166"/>
      <c r="R2027" s="115" t="s">
        <v>609</v>
      </c>
      <c r="T2027" s="166"/>
      <c r="U2027" s="911"/>
      <c r="V2027" s="912"/>
      <c r="W2027" s="912"/>
      <c r="X2027" s="912"/>
      <c r="Y2027" s="912"/>
      <c r="Z2027" s="912"/>
      <c r="AA2027" s="912"/>
      <c r="AB2027" s="912"/>
      <c r="AC2027" s="913"/>
      <c r="AD2027" s="167" t="s">
        <v>8536</v>
      </c>
      <c r="AF2027" s="166"/>
      <c r="AG2027" s="911"/>
      <c r="AH2027" s="912"/>
      <c r="AI2027" s="912"/>
      <c r="AJ2027" s="912"/>
      <c r="AK2027" s="912"/>
      <c r="AL2027" s="912"/>
      <c r="AM2027" s="912"/>
      <c r="AN2027" s="912"/>
      <c r="AO2027" s="913"/>
    </row>
    <row r="2028" spans="2:41" ht="3.6" customHeight="1" outlineLevel="1" x14ac:dyDescent="0.45">
      <c r="B2028" s="167"/>
      <c r="J2028" s="167"/>
      <c r="N2028" s="167"/>
      <c r="Q2028" s="166"/>
      <c r="R2028" s="160"/>
      <c r="S2028" s="160"/>
      <c r="T2028" s="159"/>
      <c r="U2028" s="914"/>
      <c r="V2028" s="915"/>
      <c r="W2028" s="915"/>
      <c r="X2028" s="915"/>
      <c r="Y2028" s="915"/>
      <c r="Z2028" s="915"/>
      <c r="AA2028" s="915"/>
      <c r="AB2028" s="915"/>
      <c r="AC2028" s="916"/>
      <c r="AD2028" s="161"/>
      <c r="AE2028" s="160"/>
      <c r="AF2028" s="159"/>
      <c r="AG2028" s="914"/>
      <c r="AH2028" s="915"/>
      <c r="AI2028" s="915"/>
      <c r="AJ2028" s="915"/>
      <c r="AK2028" s="915"/>
      <c r="AL2028" s="915"/>
      <c r="AM2028" s="915"/>
      <c r="AN2028" s="915"/>
      <c r="AO2028" s="916"/>
    </row>
    <row r="2029" spans="2:41" ht="3.6" customHeight="1" outlineLevel="1" x14ac:dyDescent="0.45">
      <c r="B2029" s="167"/>
      <c r="J2029" s="167"/>
      <c r="N2029" s="167"/>
      <c r="Q2029" s="166"/>
      <c r="R2029" s="172"/>
      <c r="S2029" s="172"/>
      <c r="T2029" s="171"/>
      <c r="U2029" s="922" t="str">
        <f>IF(変更_3!U285&lt;&gt;"",変更_3!U285,"")</f>
        <v/>
      </c>
      <c r="V2029" s="923"/>
      <c r="W2029" s="923"/>
      <c r="X2029" s="923"/>
      <c r="Y2029" s="923"/>
      <c r="Z2029" s="923"/>
      <c r="AA2029" s="923"/>
      <c r="AB2029" s="923"/>
      <c r="AC2029" s="924"/>
      <c r="AD2029" s="173"/>
      <c r="AE2029" s="172"/>
      <c r="AF2029" s="171"/>
      <c r="AG2029" s="922" t="str">
        <f>IF(変更_3!M286&lt;&gt;"",変更_3!M286,"")</f>
        <v/>
      </c>
      <c r="AH2029" s="923"/>
      <c r="AI2029" s="923"/>
      <c r="AJ2029" s="923"/>
      <c r="AK2029" s="923"/>
      <c r="AL2029" s="923"/>
      <c r="AM2029" s="923"/>
      <c r="AN2029" s="923"/>
      <c r="AO2029" s="924"/>
    </row>
    <row r="2030" spans="2:41" ht="13.35" customHeight="1" outlineLevel="1" x14ac:dyDescent="0.45">
      <c r="B2030" s="167"/>
      <c r="J2030" s="167"/>
      <c r="K2030" s="115" t="s">
        <v>718</v>
      </c>
      <c r="N2030" s="167"/>
      <c r="Q2030" s="166"/>
      <c r="R2030" s="115" t="s">
        <v>608</v>
      </c>
      <c r="T2030" s="166"/>
      <c r="U2030" s="911"/>
      <c r="V2030" s="912"/>
      <c r="W2030" s="912"/>
      <c r="X2030" s="912"/>
      <c r="Y2030" s="912"/>
      <c r="Z2030" s="912"/>
      <c r="AA2030" s="912"/>
      <c r="AB2030" s="912"/>
      <c r="AC2030" s="913"/>
      <c r="AD2030" s="167" t="s">
        <v>607</v>
      </c>
      <c r="AF2030" s="166"/>
      <c r="AG2030" s="911"/>
      <c r="AH2030" s="912"/>
      <c r="AI2030" s="912"/>
      <c r="AJ2030" s="912"/>
      <c r="AK2030" s="912"/>
      <c r="AL2030" s="912"/>
      <c r="AM2030" s="912"/>
      <c r="AN2030" s="912"/>
      <c r="AO2030" s="913"/>
    </row>
    <row r="2031" spans="2:41" ht="3.6" customHeight="1" outlineLevel="1" x14ac:dyDescent="0.45">
      <c r="B2031" s="167"/>
      <c r="J2031" s="167"/>
      <c r="N2031" s="161"/>
      <c r="O2031" s="160"/>
      <c r="P2031" s="160"/>
      <c r="Q2031" s="159"/>
      <c r="R2031" s="160"/>
      <c r="S2031" s="160"/>
      <c r="T2031" s="159"/>
      <c r="U2031" s="914"/>
      <c r="V2031" s="915"/>
      <c r="W2031" s="915"/>
      <c r="X2031" s="915"/>
      <c r="Y2031" s="915"/>
      <c r="Z2031" s="915"/>
      <c r="AA2031" s="915"/>
      <c r="AB2031" s="915"/>
      <c r="AC2031" s="916"/>
      <c r="AD2031" s="161"/>
      <c r="AE2031" s="160"/>
      <c r="AF2031" s="159"/>
      <c r="AG2031" s="914"/>
      <c r="AH2031" s="915"/>
      <c r="AI2031" s="915"/>
      <c r="AJ2031" s="915"/>
      <c r="AK2031" s="915"/>
      <c r="AL2031" s="915"/>
      <c r="AM2031" s="915"/>
      <c r="AN2031" s="915"/>
      <c r="AO2031" s="916"/>
    </row>
    <row r="2032" spans="2:41" ht="3.6" customHeight="1" outlineLevel="1" x14ac:dyDescent="0.45">
      <c r="B2032" s="167"/>
      <c r="J2032" s="167"/>
      <c r="M2032" s="166"/>
      <c r="N2032" s="167"/>
      <c r="Q2032" s="166"/>
      <c r="R2032" s="173"/>
      <c r="S2032" s="172"/>
      <c r="T2032" s="172"/>
      <c r="U2032" s="172"/>
      <c r="V2032" s="172"/>
      <c r="W2032" s="172"/>
      <c r="X2032" s="172"/>
      <c r="Y2032" s="172"/>
      <c r="Z2032" s="172"/>
      <c r="AA2032" s="172"/>
      <c r="AB2032" s="172"/>
      <c r="AC2032" s="172"/>
      <c r="AD2032" s="172"/>
      <c r="AE2032" s="172"/>
      <c r="AF2032" s="172"/>
      <c r="AG2032" s="172"/>
      <c r="AH2032" s="172"/>
      <c r="AI2032" s="172"/>
      <c r="AJ2032" s="172"/>
      <c r="AK2032" s="172"/>
      <c r="AL2032" s="172"/>
      <c r="AM2032" s="172"/>
      <c r="AN2032" s="172"/>
      <c r="AO2032" s="171"/>
    </row>
    <row r="2033" spans="2:41" ht="13.35" customHeight="1" outlineLevel="1" x14ac:dyDescent="0.45">
      <c r="B2033" s="167"/>
      <c r="J2033" s="167"/>
      <c r="M2033" s="166"/>
      <c r="N2033" s="167" t="s">
        <v>712</v>
      </c>
      <c r="Q2033" s="166"/>
      <c r="R2033" s="167"/>
      <c r="S2033" s="919"/>
      <c r="T2033" s="921"/>
      <c r="V2033" s="190"/>
      <c r="W2033" s="115" t="s">
        <v>76</v>
      </c>
      <c r="X2033" s="190"/>
      <c r="Y2033" s="115" t="s">
        <v>77</v>
      </c>
      <c r="Z2033" s="190"/>
      <c r="AA2033" s="115" t="s">
        <v>78</v>
      </c>
      <c r="AO2033" s="166"/>
    </row>
    <row r="2034" spans="2:41" ht="3.6" customHeight="1" outlineLevel="1" x14ac:dyDescent="0.45">
      <c r="B2034" s="167"/>
      <c r="J2034" s="167"/>
      <c r="M2034" s="166"/>
      <c r="N2034" s="167"/>
      <c r="Q2034" s="166"/>
      <c r="R2034" s="167"/>
      <c r="AO2034" s="166"/>
    </row>
    <row r="2035" spans="2:41" ht="3.6" customHeight="1" outlineLevel="1" x14ac:dyDescent="0.45">
      <c r="B2035" s="167"/>
      <c r="J2035" s="167"/>
      <c r="M2035" s="166"/>
      <c r="N2035" s="173"/>
      <c r="O2035" s="172"/>
      <c r="P2035" s="172"/>
      <c r="Q2035" s="172"/>
      <c r="R2035" s="984" t="str">
        <f>ASC(変更_3!J287)</f>
        <v/>
      </c>
      <c r="S2035" s="984" t="str">
        <f>ASC(変更_3!K287)</f>
        <v/>
      </c>
      <c r="T2035" s="172"/>
      <c r="U2035" s="984" t="str">
        <f>ASC(変更_3!M287)</f>
        <v/>
      </c>
      <c r="V2035" s="173"/>
      <c r="W2035" s="172"/>
      <c r="X2035" s="172"/>
      <c r="Y2035" s="172"/>
      <c r="Z2035" s="172"/>
      <c r="AA2035" s="171"/>
      <c r="AB2035" s="173"/>
      <c r="AC2035" s="172"/>
      <c r="AD2035" s="172"/>
      <c r="AE2035" s="172"/>
      <c r="AF2035" s="172"/>
      <c r="AG2035" s="171"/>
      <c r="AH2035" s="977"/>
      <c r="AI2035" s="980"/>
      <c r="AJ2035" s="172"/>
      <c r="AK2035" s="944"/>
      <c r="AL2035" s="173"/>
      <c r="AM2035" s="172"/>
      <c r="AN2035" s="172"/>
      <c r="AO2035" s="171"/>
    </row>
    <row r="2036" spans="2:41" ht="13.35" customHeight="1" outlineLevel="1" x14ac:dyDescent="0.45">
      <c r="B2036" s="167"/>
      <c r="J2036" s="167"/>
      <c r="M2036" s="166"/>
      <c r="N2036" s="167" t="s">
        <v>711</v>
      </c>
      <c r="R2036" s="985"/>
      <c r="S2036" s="985"/>
      <c r="T2036" s="115" t="s">
        <v>65</v>
      </c>
      <c r="U2036" s="985"/>
      <c r="V2036" s="167" t="s">
        <v>64</v>
      </c>
      <c r="AA2036" s="166"/>
      <c r="AB2036" s="167" t="s">
        <v>710</v>
      </c>
      <c r="AH2036" s="978"/>
      <c r="AI2036" s="981"/>
      <c r="AJ2036" s="115" t="s">
        <v>65</v>
      </c>
      <c r="AK2036" s="945"/>
      <c r="AL2036" s="167" t="s">
        <v>64</v>
      </c>
      <c r="AO2036" s="166"/>
    </row>
    <row r="2037" spans="2:41" ht="3.6" customHeight="1" outlineLevel="1" x14ac:dyDescent="0.45">
      <c r="B2037" s="167"/>
      <c r="J2037" s="167"/>
      <c r="M2037" s="166"/>
      <c r="N2037" s="167"/>
      <c r="R2037" s="986"/>
      <c r="S2037" s="986"/>
      <c r="T2037" s="160"/>
      <c r="U2037" s="986"/>
      <c r="V2037" s="161"/>
      <c r="W2037" s="160"/>
      <c r="X2037" s="160"/>
      <c r="Y2037" s="160"/>
      <c r="Z2037" s="160"/>
      <c r="AA2037" s="159"/>
      <c r="AB2037" s="161"/>
      <c r="AC2037" s="160"/>
      <c r="AD2037" s="160"/>
      <c r="AE2037" s="160"/>
      <c r="AF2037" s="160"/>
      <c r="AH2037" s="979"/>
      <c r="AI2037" s="982"/>
      <c r="AJ2037" s="160"/>
      <c r="AK2037" s="946"/>
      <c r="AL2037" s="161"/>
      <c r="AM2037" s="160"/>
      <c r="AN2037" s="160"/>
      <c r="AO2037" s="159"/>
    </row>
    <row r="2038" spans="2:41" ht="3.6" customHeight="1" outlineLevel="1" x14ac:dyDescent="0.45">
      <c r="B2038" s="167"/>
      <c r="J2038" s="167"/>
      <c r="M2038" s="166"/>
      <c r="N2038" s="173"/>
      <c r="O2038" s="172"/>
      <c r="P2038" s="172"/>
      <c r="Q2038" s="171"/>
      <c r="R2038" s="977"/>
      <c r="S2038" s="980"/>
      <c r="T2038" s="172"/>
      <c r="U2038" s="944"/>
      <c r="V2038" s="173"/>
      <c r="W2038" s="172"/>
      <c r="X2038" s="172"/>
      <c r="Y2038" s="172"/>
      <c r="Z2038" s="169"/>
      <c r="AA2038" s="174"/>
      <c r="AD2038" s="172"/>
      <c r="AE2038" s="172"/>
      <c r="AF2038" s="172"/>
      <c r="AG2038" s="175"/>
      <c r="AH2038" s="175"/>
      <c r="AI2038" s="175"/>
      <c r="AJ2038" s="175"/>
      <c r="AK2038" s="175"/>
      <c r="AL2038" s="172"/>
      <c r="AM2038" s="175"/>
      <c r="AN2038" s="175"/>
      <c r="AO2038" s="171"/>
    </row>
    <row r="2039" spans="2:41" ht="13.35" customHeight="1" outlineLevel="1" x14ac:dyDescent="0.45">
      <c r="B2039" s="167"/>
      <c r="J2039" s="167"/>
      <c r="M2039" s="166"/>
      <c r="N2039" s="167" t="s">
        <v>709</v>
      </c>
      <c r="Q2039" s="166"/>
      <c r="R2039" s="978"/>
      <c r="S2039" s="981"/>
      <c r="T2039" s="115" t="s">
        <v>65</v>
      </c>
      <c r="U2039" s="945"/>
      <c r="V2039" s="167" t="s">
        <v>64</v>
      </c>
      <c r="Z2039" s="169"/>
      <c r="AA2039" s="168"/>
      <c r="AG2039" s="169"/>
      <c r="AH2039" s="169"/>
      <c r="AI2039" s="169"/>
      <c r="AJ2039" s="169"/>
      <c r="AK2039" s="169"/>
      <c r="AM2039" s="169"/>
      <c r="AN2039" s="169"/>
      <c r="AO2039" s="166"/>
    </row>
    <row r="2040" spans="2:41" ht="3.6" customHeight="1" outlineLevel="1" x14ac:dyDescent="0.45">
      <c r="B2040" s="167"/>
      <c r="J2040" s="167"/>
      <c r="M2040" s="166"/>
      <c r="N2040" s="161"/>
      <c r="O2040" s="160"/>
      <c r="P2040" s="160"/>
      <c r="Q2040" s="159"/>
      <c r="R2040" s="979"/>
      <c r="S2040" s="982"/>
      <c r="T2040" s="160"/>
      <c r="U2040" s="946"/>
      <c r="V2040" s="161"/>
      <c r="W2040" s="160"/>
      <c r="X2040" s="160"/>
      <c r="Y2040" s="160"/>
      <c r="Z2040" s="163"/>
      <c r="AA2040" s="162"/>
      <c r="AB2040" s="160"/>
      <c r="AC2040" s="160"/>
      <c r="AD2040" s="160"/>
      <c r="AE2040" s="160"/>
      <c r="AF2040" s="160"/>
      <c r="AG2040" s="163"/>
      <c r="AH2040" s="163"/>
      <c r="AI2040" s="163"/>
      <c r="AJ2040" s="163"/>
      <c r="AK2040" s="163"/>
      <c r="AL2040" s="160"/>
      <c r="AM2040" s="163"/>
      <c r="AN2040" s="163"/>
      <c r="AO2040" s="159"/>
    </row>
    <row r="2041" spans="2:41" ht="3.6" customHeight="1" outlineLevel="1" x14ac:dyDescent="0.45">
      <c r="B2041" s="167"/>
      <c r="J2041" s="167"/>
      <c r="M2041" s="166"/>
      <c r="N2041" s="167"/>
      <c r="Q2041" s="166"/>
      <c r="R2041" s="922" t="str">
        <f>ASC(変更_3!L291)</f>
        <v/>
      </c>
      <c r="S2041" s="923"/>
      <c r="T2041" s="923"/>
      <c r="U2041" s="924"/>
      <c r="V2041" s="911" t="str">
        <f>ASC(変更_3!P291)</f>
        <v/>
      </c>
      <c r="W2041" s="913"/>
      <c r="X2041" s="911" t="str">
        <f>ASC(変更_3!R291)</f>
        <v/>
      </c>
      <c r="Y2041" s="912"/>
      <c r="Z2041" s="912"/>
      <c r="AA2041" s="913"/>
      <c r="AB2041" s="167"/>
      <c r="AO2041" s="166"/>
    </row>
    <row r="2042" spans="2:41" ht="13.35" customHeight="1" outlineLevel="1" x14ac:dyDescent="0.45">
      <c r="B2042" s="167"/>
      <c r="J2042" s="167"/>
      <c r="M2042" s="166"/>
      <c r="N2042" s="167" t="s">
        <v>707</v>
      </c>
      <c r="Q2042" s="166"/>
      <c r="R2042" s="911"/>
      <c r="S2042" s="912"/>
      <c r="T2042" s="912"/>
      <c r="U2042" s="913"/>
      <c r="V2042" s="911"/>
      <c r="W2042" s="913"/>
      <c r="X2042" s="911"/>
      <c r="Y2042" s="912"/>
      <c r="Z2042" s="912"/>
      <c r="AA2042" s="913"/>
      <c r="AB2042" s="191" t="s">
        <v>706</v>
      </c>
      <c r="AO2042" s="166"/>
    </row>
    <row r="2043" spans="2:41" ht="3.6" customHeight="1" outlineLevel="1" x14ac:dyDescent="0.45">
      <c r="B2043" s="167"/>
      <c r="J2043" s="167"/>
      <c r="M2043" s="166"/>
      <c r="N2043" s="167"/>
      <c r="Q2043" s="166"/>
      <c r="R2043" s="914"/>
      <c r="S2043" s="915"/>
      <c r="T2043" s="915"/>
      <c r="U2043" s="916"/>
      <c r="V2043" s="914"/>
      <c r="W2043" s="916"/>
      <c r="X2043" s="914"/>
      <c r="Y2043" s="915"/>
      <c r="Z2043" s="915"/>
      <c r="AA2043" s="916"/>
      <c r="AB2043" s="161"/>
      <c r="AC2043" s="160"/>
      <c r="AD2043" s="160"/>
      <c r="AE2043" s="160"/>
      <c r="AF2043" s="160"/>
      <c r="AG2043" s="160"/>
      <c r="AH2043" s="160"/>
      <c r="AI2043" s="160"/>
      <c r="AJ2043" s="160"/>
      <c r="AK2043" s="160"/>
      <c r="AL2043" s="160"/>
      <c r="AM2043" s="160"/>
      <c r="AN2043" s="160"/>
      <c r="AO2043" s="159"/>
    </row>
    <row r="2044" spans="2:41" ht="3.6" customHeight="1" outlineLevel="1" x14ac:dyDescent="0.45">
      <c r="B2044" s="167"/>
      <c r="J2044" s="167"/>
      <c r="M2044" s="166"/>
      <c r="N2044" s="173"/>
      <c r="O2044" s="172"/>
      <c r="P2044" s="172"/>
      <c r="Q2044" s="172"/>
      <c r="R2044" s="173"/>
      <c r="S2044" s="172"/>
      <c r="T2044" s="172"/>
      <c r="U2044" s="172"/>
      <c r="V2044" s="172"/>
      <c r="W2044" s="172"/>
      <c r="X2044" s="172"/>
      <c r="Y2044" s="172"/>
      <c r="Z2044" s="172"/>
      <c r="AA2044" s="171"/>
      <c r="AB2044" s="173"/>
      <c r="AI2044" s="166"/>
      <c r="AJ2044" s="173"/>
      <c r="AK2044" s="172"/>
      <c r="AL2044" s="172"/>
      <c r="AM2044" s="172"/>
      <c r="AN2044" s="172"/>
      <c r="AO2044" s="171"/>
    </row>
    <row r="2045" spans="2:41" ht="13.35" customHeight="1" outlineLevel="1" x14ac:dyDescent="0.45">
      <c r="B2045" s="167"/>
      <c r="J2045" s="167"/>
      <c r="M2045" s="166"/>
      <c r="N2045" s="167" t="s">
        <v>705</v>
      </c>
      <c r="R2045" s="167"/>
      <c r="S2045" s="917" t="str">
        <f>IF(変更_3!J293&lt;&gt;"",変更_3!J293,"")</f>
        <v/>
      </c>
      <c r="T2045" s="918"/>
      <c r="V2045" s="182" t="str">
        <f>ASC(変更_3!L293)</f>
        <v/>
      </c>
      <c r="W2045" s="115" t="s">
        <v>76</v>
      </c>
      <c r="X2045" s="182" t="str">
        <f>ASC(変更_3!N293)</f>
        <v/>
      </c>
      <c r="Y2045" s="115" t="s">
        <v>77</v>
      </c>
      <c r="Z2045" s="182" t="str">
        <f>ASC(変更_3!P293)</f>
        <v/>
      </c>
      <c r="AA2045" s="115" t="s">
        <v>78</v>
      </c>
      <c r="AB2045" s="167" t="s">
        <v>704</v>
      </c>
      <c r="AI2045" s="166"/>
      <c r="AJ2045" s="167"/>
      <c r="AK2045" s="919"/>
      <c r="AL2045" s="920"/>
      <c r="AM2045" s="920"/>
      <c r="AN2045" s="920"/>
      <c r="AO2045" s="921"/>
    </row>
    <row r="2046" spans="2:41" ht="3.6" customHeight="1" outlineLevel="1" x14ac:dyDescent="0.45">
      <c r="B2046" s="167"/>
      <c r="J2046" s="167"/>
      <c r="M2046" s="166"/>
      <c r="N2046" s="167"/>
      <c r="R2046" s="161"/>
      <c r="S2046" s="160"/>
      <c r="T2046" s="160"/>
      <c r="U2046" s="160"/>
      <c r="V2046" s="160"/>
      <c r="W2046" s="160"/>
      <c r="X2046" s="160"/>
      <c r="Y2046" s="160"/>
      <c r="Z2046" s="160"/>
      <c r="AA2046" s="159"/>
      <c r="AB2046" s="161"/>
      <c r="AC2046" s="160"/>
      <c r="AD2046" s="160"/>
      <c r="AE2046" s="160"/>
      <c r="AF2046" s="160"/>
      <c r="AG2046" s="160"/>
      <c r="AH2046" s="160"/>
      <c r="AI2046" s="159"/>
      <c r="AJ2046" s="161"/>
      <c r="AK2046" s="160"/>
      <c r="AL2046" s="160"/>
      <c r="AM2046" s="160"/>
      <c r="AN2046" s="160"/>
      <c r="AO2046" s="159"/>
    </row>
    <row r="2047" spans="2:41" ht="3.6" customHeight="1" outlineLevel="1" x14ac:dyDescent="0.45">
      <c r="B2047" s="167"/>
      <c r="J2047" s="167"/>
      <c r="M2047" s="166"/>
      <c r="N2047" s="173"/>
      <c r="O2047" s="172"/>
      <c r="P2047" s="172"/>
      <c r="Q2047" s="171"/>
      <c r="R2047" s="922" t="str">
        <f>IF(変更_3!U290="☑","研修中","")</f>
        <v/>
      </c>
      <c r="S2047" s="923"/>
      <c r="T2047" s="923"/>
      <c r="U2047" s="923"/>
      <c r="V2047" s="923"/>
      <c r="W2047" s="923"/>
      <c r="X2047" s="923"/>
      <c r="Y2047" s="923"/>
      <c r="Z2047" s="923"/>
      <c r="AA2047" s="923"/>
      <c r="AB2047" s="923"/>
      <c r="AC2047" s="923"/>
      <c r="AD2047" s="923"/>
      <c r="AE2047" s="923"/>
      <c r="AF2047" s="923"/>
      <c r="AG2047" s="923"/>
      <c r="AH2047" s="923"/>
      <c r="AI2047" s="923"/>
      <c r="AJ2047" s="923"/>
      <c r="AK2047" s="923"/>
      <c r="AL2047" s="923"/>
      <c r="AM2047" s="923"/>
      <c r="AN2047" s="923"/>
      <c r="AO2047" s="924"/>
    </row>
    <row r="2048" spans="2:41" ht="13.35" customHeight="1" outlineLevel="1" x14ac:dyDescent="0.45">
      <c r="B2048" s="167"/>
      <c r="J2048" s="167"/>
      <c r="M2048" s="166"/>
      <c r="N2048" s="167" t="s">
        <v>703</v>
      </c>
      <c r="Q2048" s="166"/>
      <c r="R2048" s="911"/>
      <c r="S2048" s="912"/>
      <c r="T2048" s="912"/>
      <c r="U2048" s="912"/>
      <c r="V2048" s="912"/>
      <c r="W2048" s="912"/>
      <c r="X2048" s="912"/>
      <c r="Y2048" s="912"/>
      <c r="Z2048" s="912"/>
      <c r="AA2048" s="912"/>
      <c r="AB2048" s="912"/>
      <c r="AC2048" s="912"/>
      <c r="AD2048" s="912"/>
      <c r="AE2048" s="912"/>
      <c r="AF2048" s="912"/>
      <c r="AG2048" s="912"/>
      <c r="AH2048" s="912"/>
      <c r="AI2048" s="912"/>
      <c r="AJ2048" s="912"/>
      <c r="AK2048" s="912"/>
      <c r="AL2048" s="912"/>
      <c r="AM2048" s="912"/>
      <c r="AN2048" s="912"/>
      <c r="AO2048" s="913"/>
    </row>
    <row r="2049" spans="2:41" ht="3.6" customHeight="1" outlineLevel="1" x14ac:dyDescent="0.45">
      <c r="B2049" s="167"/>
      <c r="I2049" s="166"/>
      <c r="J2049" s="167"/>
      <c r="M2049" s="166"/>
      <c r="N2049" s="161"/>
      <c r="O2049" s="160"/>
      <c r="P2049" s="160"/>
      <c r="Q2049" s="159"/>
      <c r="R2049" s="914"/>
      <c r="S2049" s="915"/>
      <c r="T2049" s="915"/>
      <c r="U2049" s="915"/>
      <c r="V2049" s="915"/>
      <c r="W2049" s="915"/>
      <c r="X2049" s="915"/>
      <c r="Y2049" s="915"/>
      <c r="Z2049" s="915"/>
      <c r="AA2049" s="915"/>
      <c r="AB2049" s="915"/>
      <c r="AC2049" s="915"/>
      <c r="AD2049" s="915"/>
      <c r="AE2049" s="915"/>
      <c r="AF2049" s="915"/>
      <c r="AG2049" s="915"/>
      <c r="AH2049" s="915"/>
      <c r="AI2049" s="915"/>
      <c r="AJ2049" s="915"/>
      <c r="AK2049" s="915"/>
      <c r="AL2049" s="915"/>
      <c r="AM2049" s="915"/>
      <c r="AN2049" s="915"/>
      <c r="AO2049" s="916"/>
    </row>
    <row r="2050" spans="2:41" ht="3.6" customHeight="1" outlineLevel="1" x14ac:dyDescent="0.45">
      <c r="B2050" s="167"/>
      <c r="J2050" s="173"/>
      <c r="K2050" s="172"/>
      <c r="L2050" s="172"/>
      <c r="M2050" s="171"/>
      <c r="N2050" s="173"/>
      <c r="O2050" s="172"/>
      <c r="P2050" s="172"/>
      <c r="Q2050" s="171"/>
      <c r="R2050" s="173"/>
      <c r="S2050" s="172"/>
      <c r="T2050" s="172"/>
      <c r="U2050" s="172"/>
      <c r="V2050" s="172"/>
      <c r="W2050" s="172"/>
      <c r="X2050" s="172"/>
      <c r="Y2050" s="172"/>
      <c r="Z2050" s="172"/>
      <c r="AA2050" s="171"/>
      <c r="AB2050" s="173"/>
      <c r="AC2050" s="172"/>
      <c r="AD2050" s="172"/>
      <c r="AE2050" s="171"/>
      <c r="AF2050" s="172"/>
      <c r="AG2050" s="172"/>
      <c r="AH2050" s="172"/>
      <c r="AI2050" s="172"/>
      <c r="AJ2050" s="172"/>
      <c r="AK2050" s="172"/>
      <c r="AL2050" s="172"/>
      <c r="AM2050" s="172"/>
      <c r="AN2050" s="172"/>
      <c r="AO2050" s="171"/>
    </row>
    <row r="2051" spans="2:41" ht="13.35" customHeight="1" outlineLevel="1" x14ac:dyDescent="0.45">
      <c r="B2051" s="167"/>
      <c r="J2051" s="167"/>
      <c r="M2051" s="166"/>
      <c r="N2051" s="167" t="s">
        <v>717</v>
      </c>
      <c r="Q2051" s="166"/>
      <c r="R2051" s="167"/>
      <c r="S2051" s="917" t="str">
        <f>IF(OR(許可申請_2!I265&lt;&gt;"",変更_3!AL282&lt;&gt;""),コードマスタ!C4,"")</f>
        <v/>
      </c>
      <c r="T2051" s="943"/>
      <c r="U2051" s="943"/>
      <c r="V2051" s="943"/>
      <c r="W2051" s="943"/>
      <c r="X2051" s="943"/>
      <c r="Y2051" s="943"/>
      <c r="Z2051" s="943"/>
      <c r="AA2051" s="918"/>
      <c r="AB2051" s="167" t="s">
        <v>615</v>
      </c>
      <c r="AE2051" s="166"/>
      <c r="AF2051" s="167"/>
      <c r="AG2051" s="917" t="str">
        <f>IF(OR(許可申請_2!I274="☑",変更_3!AL290="☑"),コードマスタ!D3,IF(OR(許可申請_2!N274="☑",許可申請_2!T274="☑",変更_3!AQ290="☑",変更_3!AW290="☑"),コードマスタ!D4,""))</f>
        <v/>
      </c>
      <c r="AH2051" s="943"/>
      <c r="AI2051" s="943"/>
      <c r="AJ2051" s="943"/>
      <c r="AK2051" s="943"/>
      <c r="AL2051" s="943"/>
      <c r="AM2051" s="943"/>
      <c r="AN2051" s="943"/>
      <c r="AO2051" s="918"/>
    </row>
    <row r="2052" spans="2:41" ht="3.6" customHeight="1" outlineLevel="1" x14ac:dyDescent="0.45">
      <c r="B2052" s="167"/>
      <c r="J2052" s="167"/>
      <c r="M2052" s="166"/>
      <c r="N2052" s="161"/>
      <c r="O2052" s="160"/>
      <c r="P2052" s="160"/>
      <c r="Q2052" s="159"/>
      <c r="R2052" s="161"/>
      <c r="S2052" s="160"/>
      <c r="T2052" s="160"/>
      <c r="U2052" s="160"/>
      <c r="V2052" s="160"/>
      <c r="W2052" s="160"/>
      <c r="X2052" s="160"/>
      <c r="Y2052" s="160"/>
      <c r="Z2052" s="160"/>
      <c r="AA2052" s="159"/>
      <c r="AB2052" s="161"/>
      <c r="AC2052" s="160"/>
      <c r="AD2052" s="160"/>
      <c r="AE2052" s="159"/>
      <c r="AF2052" s="160"/>
      <c r="AG2052" s="160"/>
      <c r="AH2052" s="160"/>
      <c r="AI2052" s="160"/>
      <c r="AJ2052" s="160"/>
      <c r="AK2052" s="160"/>
      <c r="AL2052" s="160"/>
      <c r="AM2052" s="160"/>
      <c r="AN2052" s="160"/>
      <c r="AO2052" s="159"/>
    </row>
    <row r="2053" spans="2:41" ht="3.6" customHeight="1" outlineLevel="1" x14ac:dyDescent="0.45">
      <c r="B2053" s="167"/>
      <c r="J2053" s="167"/>
      <c r="M2053" s="166"/>
      <c r="N2053" s="173"/>
      <c r="O2053" s="172"/>
      <c r="P2053" s="172"/>
      <c r="Q2053" s="171"/>
      <c r="R2053" s="173"/>
      <c r="S2053" s="172"/>
      <c r="T2053" s="172"/>
      <c r="U2053" s="172"/>
      <c r="V2053" s="172"/>
      <c r="W2053" s="172"/>
      <c r="X2053" s="172"/>
      <c r="Y2053" s="172"/>
      <c r="Z2053" s="172"/>
      <c r="AA2053" s="171"/>
      <c r="AB2053" s="173"/>
      <c r="AC2053" s="172"/>
      <c r="AD2053" s="172"/>
      <c r="AE2053" s="171"/>
      <c r="AF2053" s="173"/>
      <c r="AG2053" s="172"/>
      <c r="AH2053" s="172"/>
      <c r="AI2053" s="172"/>
      <c r="AJ2053" s="172"/>
      <c r="AK2053" s="172"/>
      <c r="AL2053" s="172"/>
      <c r="AM2053" s="172"/>
      <c r="AN2053" s="172"/>
      <c r="AO2053" s="171"/>
    </row>
    <row r="2054" spans="2:41" ht="13.35" customHeight="1" outlineLevel="1" x14ac:dyDescent="0.45">
      <c r="B2054" s="167"/>
      <c r="J2054" s="167"/>
      <c r="M2054" s="166"/>
      <c r="N2054" s="167" t="s">
        <v>716</v>
      </c>
      <c r="Q2054" s="166"/>
      <c r="R2054" s="167"/>
      <c r="S2054" s="919"/>
      <c r="T2054" s="921"/>
      <c r="V2054" s="190"/>
      <c r="W2054" s="115" t="s">
        <v>76</v>
      </c>
      <c r="X2054" s="190"/>
      <c r="Y2054" s="115" t="s">
        <v>77</v>
      </c>
      <c r="Z2054" s="190"/>
      <c r="AA2054" s="166" t="s">
        <v>78</v>
      </c>
      <c r="AB2054" s="167" t="s">
        <v>715</v>
      </c>
      <c r="AE2054" s="166"/>
      <c r="AF2054" s="167"/>
      <c r="AG2054" s="919"/>
      <c r="AH2054" s="921"/>
      <c r="AJ2054" s="190"/>
      <c r="AK2054" s="115" t="s">
        <v>76</v>
      </c>
      <c r="AL2054" s="190"/>
      <c r="AM2054" s="115" t="s">
        <v>77</v>
      </c>
      <c r="AN2054" s="190"/>
      <c r="AO2054" s="166" t="s">
        <v>78</v>
      </c>
    </row>
    <row r="2055" spans="2:41" ht="3.6" customHeight="1" outlineLevel="1" x14ac:dyDescent="0.45">
      <c r="B2055" s="167"/>
      <c r="J2055" s="167"/>
      <c r="M2055" s="166"/>
      <c r="N2055" s="161"/>
      <c r="O2055" s="160"/>
      <c r="P2055" s="160"/>
      <c r="Q2055" s="159"/>
      <c r="R2055" s="161"/>
      <c r="S2055" s="160"/>
      <c r="T2055" s="160"/>
      <c r="U2055" s="160"/>
      <c r="V2055" s="160"/>
      <c r="W2055" s="160"/>
      <c r="X2055" s="160"/>
      <c r="Y2055" s="160"/>
      <c r="Z2055" s="160"/>
      <c r="AA2055" s="159"/>
      <c r="AB2055" s="161"/>
      <c r="AC2055" s="160"/>
      <c r="AD2055" s="160"/>
      <c r="AE2055" s="159"/>
      <c r="AF2055" s="161"/>
      <c r="AG2055" s="160"/>
      <c r="AH2055" s="160"/>
      <c r="AI2055" s="160"/>
      <c r="AJ2055" s="160"/>
      <c r="AK2055" s="160"/>
      <c r="AL2055" s="160"/>
      <c r="AM2055" s="160"/>
      <c r="AN2055" s="160"/>
      <c r="AO2055" s="159"/>
    </row>
    <row r="2056" spans="2:41" ht="3.6" customHeight="1" outlineLevel="1" x14ac:dyDescent="0.45">
      <c r="B2056" s="167"/>
      <c r="J2056" s="167"/>
      <c r="M2056" s="166"/>
      <c r="N2056" s="173"/>
      <c r="O2056" s="172"/>
      <c r="P2056" s="172"/>
      <c r="Q2056" s="171"/>
      <c r="R2056" s="922" t="str">
        <f>許可申請_2!I265&amp;変更_3!AL282</f>
        <v/>
      </c>
      <c r="S2056" s="923"/>
      <c r="T2056" s="923"/>
      <c r="U2056" s="923"/>
      <c r="V2056" s="923"/>
      <c r="W2056" s="923"/>
      <c r="X2056" s="923"/>
      <c r="Y2056" s="923"/>
      <c r="Z2056" s="923"/>
      <c r="AA2056" s="923"/>
      <c r="AB2056" s="923"/>
      <c r="AC2056" s="923"/>
      <c r="AD2056" s="923"/>
      <c r="AE2056" s="923"/>
      <c r="AF2056" s="923"/>
      <c r="AG2056" s="923"/>
      <c r="AH2056" s="923"/>
      <c r="AI2056" s="923"/>
      <c r="AJ2056" s="924"/>
      <c r="AK2056" s="172"/>
      <c r="AL2056" s="172"/>
      <c r="AM2056" s="172"/>
      <c r="AN2056" s="172"/>
      <c r="AO2056" s="171"/>
    </row>
    <row r="2057" spans="2:41" ht="13.35" customHeight="1" outlineLevel="1" x14ac:dyDescent="0.45">
      <c r="B2057" s="167"/>
      <c r="J2057" s="167"/>
      <c r="M2057" s="166"/>
      <c r="N2057" s="167" t="s">
        <v>50</v>
      </c>
      <c r="Q2057" s="166"/>
      <c r="R2057" s="911"/>
      <c r="S2057" s="912"/>
      <c r="T2057" s="912"/>
      <c r="U2057" s="912"/>
      <c r="V2057" s="912"/>
      <c r="W2057" s="912"/>
      <c r="X2057" s="912"/>
      <c r="Y2057" s="912"/>
      <c r="Z2057" s="912"/>
      <c r="AA2057" s="912"/>
      <c r="AB2057" s="912"/>
      <c r="AC2057" s="912"/>
      <c r="AD2057" s="912"/>
      <c r="AE2057" s="912"/>
      <c r="AF2057" s="912"/>
      <c r="AG2057" s="912"/>
      <c r="AH2057" s="912"/>
      <c r="AI2057" s="912"/>
      <c r="AJ2057" s="913"/>
      <c r="AL2057" s="189" t="s">
        <v>651</v>
      </c>
      <c r="AM2057" s="115" t="s">
        <v>714</v>
      </c>
      <c r="AO2057" s="166"/>
    </row>
    <row r="2058" spans="2:41" ht="3.6" customHeight="1" outlineLevel="1" x14ac:dyDescent="0.45">
      <c r="B2058" s="167"/>
      <c r="J2058" s="167"/>
      <c r="M2058" s="166"/>
      <c r="N2058" s="161"/>
      <c r="O2058" s="160"/>
      <c r="P2058" s="160"/>
      <c r="Q2058" s="159"/>
      <c r="R2058" s="914"/>
      <c r="S2058" s="915"/>
      <c r="T2058" s="915"/>
      <c r="U2058" s="915"/>
      <c r="V2058" s="915"/>
      <c r="W2058" s="915"/>
      <c r="X2058" s="915"/>
      <c r="Y2058" s="915"/>
      <c r="Z2058" s="915"/>
      <c r="AA2058" s="915"/>
      <c r="AB2058" s="915"/>
      <c r="AC2058" s="915"/>
      <c r="AD2058" s="915"/>
      <c r="AE2058" s="915"/>
      <c r="AF2058" s="915"/>
      <c r="AG2058" s="915"/>
      <c r="AH2058" s="915"/>
      <c r="AI2058" s="915"/>
      <c r="AJ2058" s="916"/>
      <c r="AK2058" s="160"/>
      <c r="AL2058" s="160"/>
      <c r="AM2058" s="160"/>
      <c r="AN2058" s="160"/>
      <c r="AO2058" s="159"/>
    </row>
    <row r="2059" spans="2:41" ht="3.6" customHeight="1" outlineLevel="1" x14ac:dyDescent="0.45">
      <c r="B2059" s="167"/>
      <c r="J2059" s="167"/>
      <c r="M2059" s="166"/>
      <c r="N2059" s="173"/>
      <c r="O2059" s="172"/>
      <c r="P2059" s="172"/>
      <c r="Q2059" s="171"/>
      <c r="R2059" s="922" t="str">
        <f>ASC(PHONETIC(許可申請_2!I264))&amp;ASC(PHONETIC(変更_3!AL281))</f>
        <v/>
      </c>
      <c r="S2059" s="923"/>
      <c r="T2059" s="923"/>
      <c r="U2059" s="923"/>
      <c r="V2059" s="923"/>
      <c r="W2059" s="923"/>
      <c r="X2059" s="923"/>
      <c r="Y2059" s="923"/>
      <c r="Z2059" s="923"/>
      <c r="AA2059" s="923"/>
      <c r="AB2059" s="923"/>
      <c r="AC2059" s="923"/>
      <c r="AD2059" s="923"/>
      <c r="AE2059" s="923"/>
      <c r="AF2059" s="923"/>
      <c r="AG2059" s="923"/>
      <c r="AH2059" s="923"/>
      <c r="AI2059" s="923"/>
      <c r="AJ2059" s="923"/>
      <c r="AK2059" s="923"/>
      <c r="AL2059" s="923"/>
      <c r="AM2059" s="923"/>
      <c r="AN2059" s="923"/>
      <c r="AO2059" s="924"/>
    </row>
    <row r="2060" spans="2:41" ht="13.35" customHeight="1" outlineLevel="1" x14ac:dyDescent="0.45">
      <c r="B2060" s="167"/>
      <c r="J2060" s="167"/>
      <c r="M2060" s="166"/>
      <c r="N2060" s="167" t="s">
        <v>713</v>
      </c>
      <c r="Q2060" s="166"/>
      <c r="R2060" s="911"/>
      <c r="S2060" s="912"/>
      <c r="T2060" s="912"/>
      <c r="U2060" s="912"/>
      <c r="V2060" s="912"/>
      <c r="W2060" s="912"/>
      <c r="X2060" s="912"/>
      <c r="Y2060" s="912"/>
      <c r="Z2060" s="912"/>
      <c r="AA2060" s="912"/>
      <c r="AB2060" s="912"/>
      <c r="AC2060" s="912"/>
      <c r="AD2060" s="912"/>
      <c r="AE2060" s="912"/>
      <c r="AF2060" s="912"/>
      <c r="AG2060" s="912"/>
      <c r="AH2060" s="912"/>
      <c r="AI2060" s="912"/>
      <c r="AJ2060" s="912"/>
      <c r="AK2060" s="912"/>
      <c r="AL2060" s="912"/>
      <c r="AM2060" s="912"/>
      <c r="AN2060" s="912"/>
      <c r="AO2060" s="913"/>
    </row>
    <row r="2061" spans="2:41" ht="3.6" customHeight="1" outlineLevel="1" x14ac:dyDescent="0.45">
      <c r="B2061" s="167"/>
      <c r="J2061" s="167"/>
      <c r="M2061" s="166"/>
      <c r="N2061" s="167"/>
      <c r="Q2061" s="166"/>
      <c r="R2061" s="914"/>
      <c r="S2061" s="915"/>
      <c r="T2061" s="915"/>
      <c r="U2061" s="915"/>
      <c r="V2061" s="915"/>
      <c r="W2061" s="915"/>
      <c r="X2061" s="915"/>
      <c r="Y2061" s="915"/>
      <c r="Z2061" s="915"/>
      <c r="AA2061" s="915"/>
      <c r="AB2061" s="915"/>
      <c r="AC2061" s="915"/>
      <c r="AD2061" s="915"/>
      <c r="AE2061" s="915"/>
      <c r="AF2061" s="915"/>
      <c r="AG2061" s="915"/>
      <c r="AH2061" s="915"/>
      <c r="AI2061" s="915"/>
      <c r="AJ2061" s="915"/>
      <c r="AK2061" s="915"/>
      <c r="AL2061" s="915"/>
      <c r="AM2061" s="915"/>
      <c r="AN2061" s="915"/>
      <c r="AO2061" s="916"/>
    </row>
    <row r="2062" spans="2:41" ht="3.6" customHeight="1" outlineLevel="1" x14ac:dyDescent="0.45">
      <c r="B2062" s="167"/>
      <c r="J2062" s="167"/>
      <c r="N2062" s="173"/>
      <c r="O2062" s="172"/>
      <c r="P2062" s="172"/>
      <c r="Q2062" s="171"/>
      <c r="U2062" s="934" t="str">
        <f>ASC(許可申請_2!L266)&amp;ASC(変更_3!AO283)</f>
        <v/>
      </c>
      <c r="V2062" s="935"/>
      <c r="W2062" s="935"/>
      <c r="X2062" s="962"/>
      <c r="Y2062" s="172"/>
      <c r="Z2062" s="965" t="str">
        <f>ASC(許可申請_2!O266)&amp;ASC(変更_3!AR283)</f>
        <v/>
      </c>
      <c r="AA2062" s="935"/>
      <c r="AB2062" s="935"/>
      <c r="AC2062" s="936"/>
      <c r="AG2062" s="922" t="str">
        <f>許可申請_2!L267&amp;変更_3!AO284</f>
        <v/>
      </c>
      <c r="AH2062" s="923"/>
      <c r="AI2062" s="923"/>
      <c r="AJ2062" s="923"/>
      <c r="AK2062" s="923"/>
      <c r="AL2062" s="923"/>
      <c r="AM2062" s="923"/>
      <c r="AN2062" s="923"/>
      <c r="AO2062" s="924"/>
    </row>
    <row r="2063" spans="2:41" ht="13.35" customHeight="1" outlineLevel="1" x14ac:dyDescent="0.45">
      <c r="B2063" s="167"/>
      <c r="J2063" s="167"/>
      <c r="N2063" s="167"/>
      <c r="Q2063" s="166"/>
      <c r="R2063" s="115" t="s">
        <v>612</v>
      </c>
      <c r="U2063" s="937"/>
      <c r="V2063" s="938"/>
      <c r="W2063" s="938"/>
      <c r="X2063" s="963"/>
      <c r="Y2063" s="179" t="s">
        <v>611</v>
      </c>
      <c r="Z2063" s="966"/>
      <c r="AA2063" s="938"/>
      <c r="AB2063" s="938"/>
      <c r="AC2063" s="939"/>
      <c r="AD2063" s="115" t="s">
        <v>610</v>
      </c>
      <c r="AG2063" s="911"/>
      <c r="AH2063" s="912"/>
      <c r="AI2063" s="912"/>
      <c r="AJ2063" s="912"/>
      <c r="AK2063" s="912"/>
      <c r="AL2063" s="912"/>
      <c r="AM2063" s="912"/>
      <c r="AN2063" s="912"/>
      <c r="AO2063" s="913"/>
    </row>
    <row r="2064" spans="2:41" ht="3.6" customHeight="1" outlineLevel="1" x14ac:dyDescent="0.45">
      <c r="B2064" s="167"/>
      <c r="J2064" s="167"/>
      <c r="N2064" s="167"/>
      <c r="Q2064" s="166"/>
      <c r="R2064" s="160"/>
      <c r="S2064" s="160"/>
      <c r="T2064" s="160"/>
      <c r="U2064" s="940"/>
      <c r="V2064" s="941"/>
      <c r="W2064" s="941"/>
      <c r="X2064" s="964"/>
      <c r="Y2064" s="160"/>
      <c r="Z2064" s="967"/>
      <c r="AA2064" s="941"/>
      <c r="AB2064" s="941"/>
      <c r="AC2064" s="942"/>
      <c r="AD2064" s="160"/>
      <c r="AE2064" s="160"/>
      <c r="AF2064" s="160"/>
      <c r="AG2064" s="914"/>
      <c r="AH2064" s="915"/>
      <c r="AI2064" s="915"/>
      <c r="AJ2064" s="915"/>
      <c r="AK2064" s="915"/>
      <c r="AL2064" s="915"/>
      <c r="AM2064" s="915"/>
      <c r="AN2064" s="915"/>
      <c r="AO2064" s="916"/>
    </row>
    <row r="2065" spans="2:41" ht="3.6" customHeight="1" outlineLevel="1" x14ac:dyDescent="0.45">
      <c r="B2065" s="167"/>
      <c r="J2065" s="167"/>
      <c r="N2065" s="167"/>
      <c r="Q2065" s="166"/>
      <c r="R2065" s="172"/>
      <c r="S2065" s="172"/>
      <c r="T2065" s="171"/>
      <c r="U2065" s="922" t="str">
        <f>許可申請_2!T267&amp;変更_3!AW284</f>
        <v/>
      </c>
      <c r="V2065" s="923"/>
      <c r="W2065" s="923"/>
      <c r="X2065" s="923"/>
      <c r="Y2065" s="923"/>
      <c r="Z2065" s="923"/>
      <c r="AA2065" s="923"/>
      <c r="AB2065" s="923"/>
      <c r="AC2065" s="924"/>
      <c r="AD2065" s="173"/>
      <c r="AE2065" s="172"/>
      <c r="AF2065" s="171"/>
      <c r="AG2065" s="922" t="str">
        <f>許可申請_2!L268&amp;変更_3!AO285</f>
        <v/>
      </c>
      <c r="AH2065" s="923"/>
      <c r="AI2065" s="923"/>
      <c r="AJ2065" s="923"/>
      <c r="AK2065" s="923"/>
      <c r="AL2065" s="923"/>
      <c r="AM2065" s="923"/>
      <c r="AN2065" s="923"/>
      <c r="AO2065" s="924"/>
    </row>
    <row r="2066" spans="2:41" ht="13.35" customHeight="1" outlineLevel="1" x14ac:dyDescent="0.45">
      <c r="B2066" s="167"/>
      <c r="J2066" s="167"/>
      <c r="N2066" s="167" t="s">
        <v>48</v>
      </c>
      <c r="Q2066" s="166"/>
      <c r="R2066" s="115" t="s">
        <v>609</v>
      </c>
      <c r="T2066" s="166"/>
      <c r="U2066" s="911"/>
      <c r="V2066" s="912"/>
      <c r="W2066" s="912"/>
      <c r="X2066" s="912"/>
      <c r="Y2066" s="912"/>
      <c r="Z2066" s="912"/>
      <c r="AA2066" s="912"/>
      <c r="AB2066" s="912"/>
      <c r="AC2066" s="913"/>
      <c r="AD2066" s="167" t="s">
        <v>8536</v>
      </c>
      <c r="AF2066" s="166"/>
      <c r="AG2066" s="911"/>
      <c r="AH2066" s="912"/>
      <c r="AI2066" s="912"/>
      <c r="AJ2066" s="912"/>
      <c r="AK2066" s="912"/>
      <c r="AL2066" s="912"/>
      <c r="AM2066" s="912"/>
      <c r="AN2066" s="912"/>
      <c r="AO2066" s="913"/>
    </row>
    <row r="2067" spans="2:41" ht="3.6" customHeight="1" outlineLevel="1" x14ac:dyDescent="0.45">
      <c r="B2067" s="167"/>
      <c r="J2067" s="167"/>
      <c r="N2067" s="167"/>
      <c r="Q2067" s="166"/>
      <c r="R2067" s="160"/>
      <c r="S2067" s="160"/>
      <c r="T2067" s="159"/>
      <c r="U2067" s="914"/>
      <c r="V2067" s="915"/>
      <c r="W2067" s="915"/>
      <c r="X2067" s="915"/>
      <c r="Y2067" s="915"/>
      <c r="Z2067" s="915"/>
      <c r="AA2067" s="915"/>
      <c r="AB2067" s="915"/>
      <c r="AC2067" s="916"/>
      <c r="AD2067" s="161"/>
      <c r="AE2067" s="160"/>
      <c r="AF2067" s="159"/>
      <c r="AG2067" s="914"/>
      <c r="AH2067" s="915"/>
      <c r="AI2067" s="915"/>
      <c r="AJ2067" s="915"/>
      <c r="AK2067" s="915"/>
      <c r="AL2067" s="915"/>
      <c r="AM2067" s="915"/>
      <c r="AN2067" s="915"/>
      <c r="AO2067" s="916"/>
    </row>
    <row r="2068" spans="2:41" ht="3.6" customHeight="1" outlineLevel="1" x14ac:dyDescent="0.45">
      <c r="B2068" s="167"/>
      <c r="J2068" s="167"/>
      <c r="N2068" s="167"/>
      <c r="Q2068" s="166"/>
      <c r="R2068" s="172"/>
      <c r="S2068" s="172"/>
      <c r="T2068" s="171"/>
      <c r="U2068" s="922" t="str">
        <f>許可申請_2!T268&amp;変更_3!AW285</f>
        <v/>
      </c>
      <c r="V2068" s="923"/>
      <c r="W2068" s="923"/>
      <c r="X2068" s="923"/>
      <c r="Y2068" s="923"/>
      <c r="Z2068" s="923"/>
      <c r="AA2068" s="923"/>
      <c r="AB2068" s="923"/>
      <c r="AC2068" s="924"/>
      <c r="AD2068" s="173"/>
      <c r="AE2068" s="172"/>
      <c r="AF2068" s="171"/>
      <c r="AG2068" s="922" t="str">
        <f>許可申請_2!L269&amp;変更_3!AO286</f>
        <v/>
      </c>
      <c r="AH2068" s="923"/>
      <c r="AI2068" s="923"/>
      <c r="AJ2068" s="923"/>
      <c r="AK2068" s="923"/>
      <c r="AL2068" s="923"/>
      <c r="AM2068" s="923"/>
      <c r="AN2068" s="923"/>
      <c r="AO2068" s="924"/>
    </row>
    <row r="2069" spans="2:41" ht="13.35" customHeight="1" outlineLevel="1" x14ac:dyDescent="0.45">
      <c r="B2069" s="167"/>
      <c r="J2069" s="167"/>
      <c r="N2069" s="167"/>
      <c r="Q2069" s="166"/>
      <c r="R2069" s="115" t="s">
        <v>608</v>
      </c>
      <c r="T2069" s="166"/>
      <c r="U2069" s="911"/>
      <c r="V2069" s="912"/>
      <c r="W2069" s="912"/>
      <c r="X2069" s="912"/>
      <c r="Y2069" s="912"/>
      <c r="Z2069" s="912"/>
      <c r="AA2069" s="912"/>
      <c r="AB2069" s="912"/>
      <c r="AC2069" s="913"/>
      <c r="AD2069" s="167" t="s">
        <v>607</v>
      </c>
      <c r="AF2069" s="166"/>
      <c r="AG2069" s="911"/>
      <c r="AH2069" s="912"/>
      <c r="AI2069" s="912"/>
      <c r="AJ2069" s="912"/>
      <c r="AK2069" s="912"/>
      <c r="AL2069" s="912"/>
      <c r="AM2069" s="912"/>
      <c r="AN2069" s="912"/>
      <c r="AO2069" s="913"/>
    </row>
    <row r="2070" spans="2:41" ht="3.6" customHeight="1" outlineLevel="1" x14ac:dyDescent="0.45">
      <c r="B2070" s="167"/>
      <c r="J2070" s="167"/>
      <c r="N2070" s="161"/>
      <c r="O2070" s="160"/>
      <c r="P2070" s="160"/>
      <c r="Q2070" s="159"/>
      <c r="R2070" s="160"/>
      <c r="S2070" s="160"/>
      <c r="T2070" s="159"/>
      <c r="U2070" s="914"/>
      <c r="V2070" s="915"/>
      <c r="W2070" s="915"/>
      <c r="X2070" s="915"/>
      <c r="Y2070" s="915"/>
      <c r="Z2070" s="915"/>
      <c r="AA2070" s="915"/>
      <c r="AB2070" s="915"/>
      <c r="AC2070" s="916"/>
      <c r="AD2070" s="161"/>
      <c r="AE2070" s="160"/>
      <c r="AF2070" s="159"/>
      <c r="AG2070" s="914"/>
      <c r="AH2070" s="915"/>
      <c r="AI2070" s="915"/>
      <c r="AJ2070" s="915"/>
      <c r="AK2070" s="915"/>
      <c r="AL2070" s="915"/>
      <c r="AM2070" s="915"/>
      <c r="AN2070" s="915"/>
      <c r="AO2070" s="916"/>
    </row>
    <row r="2071" spans="2:41" ht="3.6" customHeight="1" outlineLevel="1" x14ac:dyDescent="0.45">
      <c r="B2071" s="167"/>
      <c r="J2071" s="167"/>
      <c r="M2071" s="166"/>
      <c r="N2071" s="167"/>
      <c r="Q2071" s="166"/>
      <c r="R2071" s="173"/>
      <c r="S2071" s="172"/>
      <c r="T2071" s="172"/>
      <c r="U2071" s="172"/>
      <c r="V2071" s="172"/>
      <c r="W2071" s="172"/>
      <c r="X2071" s="172"/>
      <c r="Y2071" s="172"/>
      <c r="Z2071" s="172"/>
      <c r="AA2071" s="172"/>
      <c r="AB2071" s="172"/>
      <c r="AC2071" s="172"/>
      <c r="AD2071" s="172"/>
      <c r="AE2071" s="172"/>
      <c r="AF2071" s="172"/>
      <c r="AG2071" s="172"/>
      <c r="AH2071" s="172"/>
      <c r="AI2071" s="172"/>
      <c r="AJ2071" s="172"/>
      <c r="AK2071" s="172"/>
      <c r="AL2071" s="172"/>
      <c r="AM2071" s="172"/>
      <c r="AN2071" s="172"/>
      <c r="AO2071" s="171"/>
    </row>
    <row r="2072" spans="2:41" ht="13.35" customHeight="1" outlineLevel="1" x14ac:dyDescent="0.45">
      <c r="B2072" s="167"/>
      <c r="J2072" s="167"/>
      <c r="M2072" s="166"/>
      <c r="N2072" s="167" t="s">
        <v>712</v>
      </c>
      <c r="Q2072" s="166"/>
      <c r="R2072" s="167"/>
      <c r="S2072" s="919"/>
      <c r="T2072" s="921"/>
      <c r="V2072" s="190"/>
      <c r="W2072" s="115" t="s">
        <v>76</v>
      </c>
      <c r="X2072" s="190"/>
      <c r="Y2072" s="115" t="s">
        <v>77</v>
      </c>
      <c r="Z2072" s="190"/>
      <c r="AA2072" s="115" t="s">
        <v>78</v>
      </c>
      <c r="AO2072" s="166"/>
    </row>
    <row r="2073" spans="2:41" ht="3.6" customHeight="1" outlineLevel="1" x14ac:dyDescent="0.45">
      <c r="B2073" s="167"/>
      <c r="J2073" s="167"/>
      <c r="M2073" s="166"/>
      <c r="N2073" s="167"/>
      <c r="Q2073" s="166"/>
      <c r="R2073" s="167"/>
      <c r="AO2073" s="166"/>
    </row>
    <row r="2074" spans="2:41" ht="3.6" customHeight="1" outlineLevel="1" x14ac:dyDescent="0.45">
      <c r="B2074" s="167"/>
      <c r="J2074" s="167"/>
      <c r="M2074" s="166"/>
      <c r="N2074" s="173"/>
      <c r="O2074" s="172"/>
      <c r="P2074" s="172"/>
      <c r="Q2074" s="172"/>
      <c r="R2074" s="984" t="str">
        <f>ASC(許可申請_2!I270)&amp;ASC(変更_3!AL287)</f>
        <v/>
      </c>
      <c r="S2074" s="984" t="str">
        <f>ASC(許可申請_2!J270)&amp;ASC(変更_3!AM287)</f>
        <v/>
      </c>
      <c r="T2074" s="172"/>
      <c r="U2074" s="984" t="str">
        <f>ASC(許可申請_2!L270)&amp;ASC(変更_3!AO287)</f>
        <v/>
      </c>
      <c r="V2074" s="173"/>
      <c r="W2074" s="172"/>
      <c r="X2074" s="172"/>
      <c r="Y2074" s="172"/>
      <c r="Z2074" s="172"/>
      <c r="AA2074" s="171"/>
      <c r="AB2074" s="173"/>
      <c r="AC2074" s="172"/>
      <c r="AD2074" s="172"/>
      <c r="AE2074" s="172"/>
      <c r="AF2074" s="172"/>
      <c r="AG2074" s="171"/>
      <c r="AH2074" s="977"/>
      <c r="AI2074" s="980"/>
      <c r="AJ2074" s="172"/>
      <c r="AK2074" s="944"/>
      <c r="AL2074" s="173"/>
      <c r="AM2074" s="172"/>
      <c r="AN2074" s="172"/>
      <c r="AO2074" s="171"/>
    </row>
    <row r="2075" spans="2:41" ht="13.35" customHeight="1" outlineLevel="1" x14ac:dyDescent="0.45">
      <c r="B2075" s="167"/>
      <c r="J2075" s="167"/>
      <c r="M2075" s="166"/>
      <c r="N2075" s="167" t="s">
        <v>711</v>
      </c>
      <c r="R2075" s="985"/>
      <c r="S2075" s="985"/>
      <c r="T2075" s="115" t="s">
        <v>65</v>
      </c>
      <c r="U2075" s="985"/>
      <c r="V2075" s="167" t="s">
        <v>64</v>
      </c>
      <c r="AA2075" s="166"/>
      <c r="AB2075" s="167" t="s">
        <v>710</v>
      </c>
      <c r="AH2075" s="978"/>
      <c r="AI2075" s="981"/>
      <c r="AJ2075" s="115" t="s">
        <v>65</v>
      </c>
      <c r="AK2075" s="945"/>
      <c r="AL2075" s="167" t="s">
        <v>64</v>
      </c>
      <c r="AO2075" s="166"/>
    </row>
    <row r="2076" spans="2:41" ht="3.6" customHeight="1" outlineLevel="1" x14ac:dyDescent="0.45">
      <c r="B2076" s="167"/>
      <c r="J2076" s="167"/>
      <c r="M2076" s="166"/>
      <c r="N2076" s="167"/>
      <c r="R2076" s="986"/>
      <c r="S2076" s="986"/>
      <c r="T2076" s="160"/>
      <c r="U2076" s="986"/>
      <c r="V2076" s="161"/>
      <c r="W2076" s="160"/>
      <c r="X2076" s="160"/>
      <c r="Y2076" s="160"/>
      <c r="Z2076" s="160"/>
      <c r="AA2076" s="159"/>
      <c r="AB2076" s="161"/>
      <c r="AC2076" s="160"/>
      <c r="AD2076" s="160"/>
      <c r="AE2076" s="160"/>
      <c r="AF2076" s="160"/>
      <c r="AH2076" s="979"/>
      <c r="AI2076" s="982"/>
      <c r="AJ2076" s="160"/>
      <c r="AK2076" s="946"/>
      <c r="AL2076" s="161"/>
      <c r="AM2076" s="160"/>
      <c r="AN2076" s="160"/>
      <c r="AO2076" s="159"/>
    </row>
    <row r="2077" spans="2:41" ht="3.6" customHeight="1" outlineLevel="1" x14ac:dyDescent="0.45">
      <c r="B2077" s="167"/>
      <c r="J2077" s="167"/>
      <c r="M2077" s="166"/>
      <c r="N2077" s="173"/>
      <c r="O2077" s="172"/>
      <c r="P2077" s="172"/>
      <c r="Q2077" s="171"/>
      <c r="R2077" s="977"/>
      <c r="S2077" s="980"/>
      <c r="T2077" s="172"/>
      <c r="U2077" s="944"/>
      <c r="V2077" s="173"/>
      <c r="W2077" s="172"/>
      <c r="X2077" s="172"/>
      <c r="Y2077" s="172"/>
      <c r="Z2077" s="169"/>
      <c r="AA2077" s="174"/>
      <c r="AD2077" s="172"/>
      <c r="AE2077" s="172"/>
      <c r="AF2077" s="172"/>
      <c r="AG2077" s="175"/>
      <c r="AH2077" s="175"/>
      <c r="AI2077" s="175"/>
      <c r="AJ2077" s="175"/>
      <c r="AK2077" s="175"/>
      <c r="AL2077" s="172"/>
      <c r="AM2077" s="175"/>
      <c r="AN2077" s="175"/>
      <c r="AO2077" s="171"/>
    </row>
    <row r="2078" spans="2:41" ht="13.35" customHeight="1" outlineLevel="1" x14ac:dyDescent="0.45">
      <c r="B2078" s="167"/>
      <c r="J2078" s="167"/>
      <c r="M2078" s="166"/>
      <c r="N2078" s="167" t="s">
        <v>709</v>
      </c>
      <c r="Q2078" s="166"/>
      <c r="R2078" s="978"/>
      <c r="S2078" s="981"/>
      <c r="T2078" s="115" t="s">
        <v>65</v>
      </c>
      <c r="U2078" s="945"/>
      <c r="V2078" s="167" t="s">
        <v>64</v>
      </c>
      <c r="Z2078" s="169"/>
      <c r="AA2078" s="168"/>
      <c r="AG2078" s="169"/>
      <c r="AH2078" s="169"/>
      <c r="AI2078" s="169"/>
      <c r="AJ2078" s="169"/>
      <c r="AK2078" s="169"/>
      <c r="AM2078" s="169"/>
      <c r="AN2078" s="169"/>
      <c r="AO2078" s="166"/>
    </row>
    <row r="2079" spans="2:41" ht="3.6" customHeight="1" outlineLevel="1" x14ac:dyDescent="0.45">
      <c r="B2079" s="167"/>
      <c r="J2079" s="167"/>
      <c r="M2079" s="166"/>
      <c r="N2079" s="161"/>
      <c r="O2079" s="160"/>
      <c r="P2079" s="160"/>
      <c r="Q2079" s="159"/>
      <c r="R2079" s="979"/>
      <c r="S2079" s="982"/>
      <c r="T2079" s="160"/>
      <c r="U2079" s="946"/>
      <c r="V2079" s="161"/>
      <c r="W2079" s="160"/>
      <c r="X2079" s="160"/>
      <c r="Y2079" s="160"/>
      <c r="Z2079" s="163"/>
      <c r="AA2079" s="162"/>
      <c r="AB2079" s="160"/>
      <c r="AC2079" s="160"/>
      <c r="AD2079" s="160"/>
      <c r="AE2079" s="160"/>
      <c r="AF2079" s="160"/>
      <c r="AG2079" s="163"/>
      <c r="AH2079" s="163"/>
      <c r="AI2079" s="163"/>
      <c r="AJ2079" s="163"/>
      <c r="AK2079" s="163"/>
      <c r="AL2079" s="160"/>
      <c r="AM2079" s="163"/>
      <c r="AN2079" s="163"/>
      <c r="AO2079" s="159"/>
    </row>
    <row r="2080" spans="2:41" ht="3.6" customHeight="1" outlineLevel="1" x14ac:dyDescent="0.45">
      <c r="B2080" s="167"/>
      <c r="J2080" s="167"/>
      <c r="M2080" s="166"/>
      <c r="N2080" s="167"/>
      <c r="Q2080" s="166"/>
      <c r="R2080" s="922" t="str">
        <f>ASC(許可申請_2!K275)&amp;ASC(変更_3!AN291)</f>
        <v/>
      </c>
      <c r="S2080" s="923"/>
      <c r="T2080" s="923"/>
      <c r="U2080" s="924"/>
      <c r="V2080" s="911" t="str">
        <f>ASC(許可申請_2!O275)&amp;ASC(変更_3!AR291)</f>
        <v/>
      </c>
      <c r="W2080" s="913"/>
      <c r="X2080" s="911" t="str">
        <f>ASC(許可申請_2!Q275)&amp;ASC(変更_3!AT291)</f>
        <v/>
      </c>
      <c r="Y2080" s="912"/>
      <c r="Z2080" s="912"/>
      <c r="AA2080" s="913"/>
      <c r="AB2080" s="167"/>
      <c r="AO2080" s="166"/>
    </row>
    <row r="2081" spans="2:41" ht="13.35" customHeight="1" outlineLevel="1" x14ac:dyDescent="0.45">
      <c r="B2081" s="167"/>
      <c r="J2081" s="167" t="s">
        <v>743</v>
      </c>
      <c r="M2081" s="166"/>
      <c r="N2081" s="167" t="s">
        <v>707</v>
      </c>
      <c r="Q2081" s="166"/>
      <c r="R2081" s="911"/>
      <c r="S2081" s="912"/>
      <c r="T2081" s="912"/>
      <c r="U2081" s="913"/>
      <c r="V2081" s="911"/>
      <c r="W2081" s="913"/>
      <c r="X2081" s="911"/>
      <c r="Y2081" s="912"/>
      <c r="Z2081" s="912"/>
      <c r="AA2081" s="913"/>
      <c r="AB2081" s="191" t="s">
        <v>706</v>
      </c>
      <c r="AO2081" s="166"/>
    </row>
    <row r="2082" spans="2:41" ht="3.6" customHeight="1" outlineLevel="1" x14ac:dyDescent="0.45">
      <c r="B2082" s="167"/>
      <c r="J2082" s="167"/>
      <c r="M2082" s="166"/>
      <c r="N2082" s="167"/>
      <c r="Q2082" s="166"/>
      <c r="R2082" s="914"/>
      <c r="S2082" s="915"/>
      <c r="T2082" s="915"/>
      <c r="U2082" s="916"/>
      <c r="V2082" s="914"/>
      <c r="W2082" s="916"/>
      <c r="X2082" s="914"/>
      <c r="Y2082" s="915"/>
      <c r="Z2082" s="915"/>
      <c r="AA2082" s="916"/>
      <c r="AB2082" s="161"/>
      <c r="AC2082" s="160"/>
      <c r="AD2082" s="160"/>
      <c r="AE2082" s="160"/>
      <c r="AF2082" s="160"/>
      <c r="AG2082" s="160"/>
      <c r="AH2082" s="160"/>
      <c r="AI2082" s="160"/>
      <c r="AJ2082" s="160"/>
      <c r="AK2082" s="160"/>
      <c r="AL2082" s="160"/>
      <c r="AM2082" s="160"/>
      <c r="AN2082" s="160"/>
      <c r="AO2082" s="159"/>
    </row>
    <row r="2083" spans="2:41" ht="3.6" customHeight="1" outlineLevel="1" x14ac:dyDescent="0.45">
      <c r="B2083" s="167"/>
      <c r="J2083" s="167"/>
      <c r="M2083" s="166"/>
      <c r="N2083" s="173"/>
      <c r="O2083" s="172"/>
      <c r="P2083" s="172"/>
      <c r="Q2083" s="172"/>
      <c r="R2083" s="173"/>
      <c r="S2083" s="172"/>
      <c r="T2083" s="172"/>
      <c r="U2083" s="172"/>
      <c r="V2083" s="172"/>
      <c r="W2083" s="172"/>
      <c r="X2083" s="172"/>
      <c r="Y2083" s="172"/>
      <c r="Z2083" s="172"/>
      <c r="AA2083" s="171"/>
      <c r="AB2083" s="173"/>
      <c r="AI2083" s="166"/>
      <c r="AJ2083" s="173"/>
      <c r="AK2083" s="172"/>
      <c r="AL2083" s="172"/>
      <c r="AM2083" s="172"/>
      <c r="AN2083" s="172"/>
      <c r="AO2083" s="171"/>
    </row>
    <row r="2084" spans="2:41" ht="13.35" customHeight="1" outlineLevel="1" x14ac:dyDescent="0.45">
      <c r="B2084" s="167"/>
      <c r="J2084" s="167"/>
      <c r="M2084" s="166"/>
      <c r="N2084" s="167" t="s">
        <v>705</v>
      </c>
      <c r="R2084" s="167"/>
      <c r="S2084" s="917" t="str">
        <f>許可申請_2!I277&amp;変更_3!AL293</f>
        <v/>
      </c>
      <c r="T2084" s="918"/>
      <c r="V2084" s="182" t="str">
        <f>ASC(許可申請_2!K277)&amp;ASC(変更_3!AN293)</f>
        <v/>
      </c>
      <c r="W2084" s="115" t="s">
        <v>76</v>
      </c>
      <c r="X2084" s="182" t="str">
        <f>ASC(許可申請_2!M277)&amp;ASC(変更_3!AP293)</f>
        <v/>
      </c>
      <c r="Y2084" s="115" t="s">
        <v>77</v>
      </c>
      <c r="Z2084" s="182" t="str">
        <f>ASC(許可申請_2!O277)&amp;ASC(変更_3!AR293)</f>
        <v/>
      </c>
      <c r="AA2084" s="115" t="s">
        <v>78</v>
      </c>
      <c r="AB2084" s="167" t="s">
        <v>704</v>
      </c>
      <c r="AI2084" s="166"/>
      <c r="AJ2084" s="167"/>
      <c r="AK2084" s="919"/>
      <c r="AL2084" s="920"/>
      <c r="AM2084" s="920"/>
      <c r="AN2084" s="920"/>
      <c r="AO2084" s="921"/>
    </row>
    <row r="2085" spans="2:41" ht="3.6" customHeight="1" outlineLevel="1" x14ac:dyDescent="0.45">
      <c r="B2085" s="167"/>
      <c r="J2085" s="167"/>
      <c r="M2085" s="166"/>
      <c r="N2085" s="167"/>
      <c r="R2085" s="161"/>
      <c r="S2085" s="160"/>
      <c r="T2085" s="160"/>
      <c r="U2085" s="160"/>
      <c r="V2085" s="160"/>
      <c r="W2085" s="160"/>
      <c r="X2085" s="160"/>
      <c r="Y2085" s="160"/>
      <c r="Z2085" s="160"/>
      <c r="AA2085" s="159"/>
      <c r="AB2085" s="161"/>
      <c r="AC2085" s="160"/>
      <c r="AD2085" s="160"/>
      <c r="AE2085" s="160"/>
      <c r="AF2085" s="160"/>
      <c r="AG2085" s="160"/>
      <c r="AH2085" s="160"/>
      <c r="AI2085" s="159"/>
      <c r="AJ2085" s="161"/>
      <c r="AK2085" s="160"/>
      <c r="AL2085" s="160"/>
      <c r="AM2085" s="160"/>
      <c r="AN2085" s="160"/>
      <c r="AO2085" s="159"/>
    </row>
    <row r="2086" spans="2:41" ht="3.6" customHeight="1" outlineLevel="1" x14ac:dyDescent="0.45">
      <c r="B2086" s="167"/>
      <c r="J2086" s="167"/>
      <c r="M2086" s="166"/>
      <c r="N2086" s="173"/>
      <c r="O2086" s="172"/>
      <c r="P2086" s="172"/>
      <c r="Q2086" s="171"/>
      <c r="R2086" s="922" t="str">
        <f>IF(OR(許可申請_2!T274="☑",変更_3!AW290="☑"),"研修中","")</f>
        <v/>
      </c>
      <c r="S2086" s="923"/>
      <c r="T2086" s="923"/>
      <c r="U2086" s="923"/>
      <c r="V2086" s="923"/>
      <c r="W2086" s="923"/>
      <c r="X2086" s="923"/>
      <c r="Y2086" s="923"/>
      <c r="Z2086" s="923"/>
      <c r="AA2086" s="923"/>
      <c r="AB2086" s="923"/>
      <c r="AC2086" s="923"/>
      <c r="AD2086" s="923"/>
      <c r="AE2086" s="923"/>
      <c r="AF2086" s="923"/>
      <c r="AG2086" s="923"/>
      <c r="AH2086" s="923"/>
      <c r="AI2086" s="923"/>
      <c r="AJ2086" s="923"/>
      <c r="AK2086" s="923"/>
      <c r="AL2086" s="923"/>
      <c r="AM2086" s="923"/>
      <c r="AN2086" s="923"/>
      <c r="AO2086" s="924"/>
    </row>
    <row r="2087" spans="2:41" ht="13.35" customHeight="1" outlineLevel="1" x14ac:dyDescent="0.45">
      <c r="B2087" s="167"/>
      <c r="J2087" s="167"/>
      <c r="M2087" s="166"/>
      <c r="N2087" s="167" t="s">
        <v>703</v>
      </c>
      <c r="Q2087" s="166"/>
      <c r="R2087" s="911"/>
      <c r="S2087" s="912"/>
      <c r="T2087" s="912"/>
      <c r="U2087" s="912"/>
      <c r="V2087" s="912"/>
      <c r="W2087" s="912"/>
      <c r="X2087" s="912"/>
      <c r="Y2087" s="912"/>
      <c r="Z2087" s="912"/>
      <c r="AA2087" s="912"/>
      <c r="AB2087" s="912"/>
      <c r="AC2087" s="912"/>
      <c r="AD2087" s="912"/>
      <c r="AE2087" s="912"/>
      <c r="AF2087" s="912"/>
      <c r="AG2087" s="912"/>
      <c r="AH2087" s="912"/>
      <c r="AI2087" s="912"/>
      <c r="AJ2087" s="912"/>
      <c r="AK2087" s="912"/>
      <c r="AL2087" s="912"/>
      <c r="AM2087" s="912"/>
      <c r="AN2087" s="912"/>
      <c r="AO2087" s="913"/>
    </row>
    <row r="2088" spans="2:41" ht="3.6" customHeight="1" outlineLevel="1" x14ac:dyDescent="0.45">
      <c r="B2088" s="167"/>
      <c r="J2088" s="167"/>
      <c r="M2088" s="166"/>
      <c r="N2088" s="161"/>
      <c r="O2088" s="160"/>
      <c r="P2088" s="160"/>
      <c r="Q2088" s="159"/>
      <c r="R2088" s="914"/>
      <c r="S2088" s="915"/>
      <c r="T2088" s="915"/>
      <c r="U2088" s="915"/>
      <c r="V2088" s="915"/>
      <c r="W2088" s="915"/>
      <c r="X2088" s="915"/>
      <c r="Y2088" s="915"/>
      <c r="Z2088" s="915"/>
      <c r="AA2088" s="915"/>
      <c r="AB2088" s="915"/>
      <c r="AC2088" s="915"/>
      <c r="AD2088" s="915"/>
      <c r="AE2088" s="915"/>
      <c r="AF2088" s="915"/>
      <c r="AG2088" s="915"/>
      <c r="AH2088" s="915"/>
      <c r="AI2088" s="915"/>
      <c r="AJ2088" s="915"/>
      <c r="AK2088" s="915"/>
      <c r="AL2088" s="915"/>
      <c r="AM2088" s="915"/>
      <c r="AN2088" s="915"/>
      <c r="AO2088" s="916"/>
    </row>
    <row r="2089" spans="2:41" ht="3.6" customHeight="1" outlineLevel="1" x14ac:dyDescent="0.45">
      <c r="B2089" s="167"/>
      <c r="J2089" s="167"/>
      <c r="M2089" s="166"/>
      <c r="N2089" s="173"/>
      <c r="O2089" s="172"/>
      <c r="P2089" s="172"/>
      <c r="Q2089" s="171"/>
      <c r="R2089" s="167"/>
      <c r="W2089" s="166"/>
      <c r="X2089" s="167"/>
      <c r="AB2089" s="166"/>
      <c r="AC2089" s="925"/>
      <c r="AD2089" s="926"/>
      <c r="AE2089" s="926"/>
      <c r="AF2089" s="926"/>
      <c r="AG2089" s="926"/>
      <c r="AH2089" s="926"/>
      <c r="AI2089" s="926"/>
      <c r="AJ2089" s="926"/>
      <c r="AK2089" s="926"/>
      <c r="AL2089" s="926"/>
      <c r="AM2089" s="926"/>
      <c r="AN2089" s="926"/>
      <c r="AO2089" s="927"/>
    </row>
    <row r="2090" spans="2:41" ht="13.35" customHeight="1" outlineLevel="1" x14ac:dyDescent="0.45">
      <c r="B2090" s="167"/>
      <c r="J2090" s="167"/>
      <c r="M2090" s="166"/>
      <c r="N2090" s="167" t="s">
        <v>702</v>
      </c>
      <c r="Q2090" s="166"/>
      <c r="R2090" s="167"/>
      <c r="S2090" s="189" t="s">
        <v>651</v>
      </c>
      <c r="T2090" s="115" t="s">
        <v>105</v>
      </c>
      <c r="W2090" s="166"/>
      <c r="X2090" s="167" t="s">
        <v>701</v>
      </c>
      <c r="AB2090" s="166"/>
      <c r="AC2090" s="928"/>
      <c r="AD2090" s="929"/>
      <c r="AE2090" s="929"/>
      <c r="AF2090" s="929"/>
      <c r="AG2090" s="929"/>
      <c r="AH2090" s="929"/>
      <c r="AI2090" s="929"/>
      <c r="AJ2090" s="929"/>
      <c r="AK2090" s="929"/>
      <c r="AL2090" s="929"/>
      <c r="AM2090" s="929"/>
      <c r="AN2090" s="929"/>
      <c r="AO2090" s="930"/>
    </row>
    <row r="2091" spans="2:41" ht="3.6" customHeight="1" outlineLevel="1" x14ac:dyDescent="0.45">
      <c r="B2091" s="167"/>
      <c r="J2091" s="167"/>
      <c r="M2091" s="166"/>
      <c r="N2091" s="161"/>
      <c r="O2091" s="160"/>
      <c r="P2091" s="160"/>
      <c r="Q2091" s="159"/>
      <c r="R2091" s="161"/>
      <c r="S2091" s="160"/>
      <c r="T2091" s="160"/>
      <c r="U2091" s="160"/>
      <c r="V2091" s="160"/>
      <c r="W2091" s="159"/>
      <c r="X2091" s="161"/>
      <c r="Y2091" s="160"/>
      <c r="Z2091" s="160"/>
      <c r="AA2091" s="160"/>
      <c r="AB2091" s="159"/>
      <c r="AC2091" s="931"/>
      <c r="AD2091" s="932"/>
      <c r="AE2091" s="932"/>
      <c r="AF2091" s="932"/>
      <c r="AG2091" s="932"/>
      <c r="AH2091" s="932"/>
      <c r="AI2091" s="932"/>
      <c r="AJ2091" s="932"/>
      <c r="AK2091" s="932"/>
      <c r="AL2091" s="932"/>
      <c r="AM2091" s="932"/>
      <c r="AN2091" s="932"/>
      <c r="AO2091" s="933"/>
    </row>
    <row r="2092" spans="2:41" ht="3.6" customHeight="1" outlineLevel="1" x14ac:dyDescent="0.45">
      <c r="B2092" s="167"/>
      <c r="J2092" s="167"/>
      <c r="M2092" s="166"/>
      <c r="N2092" s="173"/>
      <c r="O2092" s="172"/>
      <c r="P2092" s="172"/>
      <c r="Q2092" s="171"/>
      <c r="R2092" s="173"/>
      <c r="S2092" s="172"/>
      <c r="T2092" s="172"/>
      <c r="U2092" s="172"/>
      <c r="V2092" s="172"/>
      <c r="W2092" s="172"/>
      <c r="X2092" s="172"/>
      <c r="Y2092" s="172"/>
      <c r="Z2092" s="172"/>
      <c r="AA2092" s="171"/>
      <c r="AB2092" s="173"/>
      <c r="AC2092" s="172"/>
      <c r="AD2092" s="172"/>
      <c r="AE2092" s="171"/>
      <c r="AF2092" s="173"/>
      <c r="AG2092" s="172"/>
      <c r="AH2092" s="172"/>
      <c r="AI2092" s="172"/>
      <c r="AJ2092" s="172"/>
      <c r="AK2092" s="172"/>
      <c r="AL2092" s="172"/>
      <c r="AM2092" s="172"/>
      <c r="AN2092" s="172"/>
      <c r="AO2092" s="171"/>
    </row>
    <row r="2093" spans="2:41" ht="13.35" customHeight="1" outlineLevel="1" x14ac:dyDescent="0.45">
      <c r="B2093" s="167"/>
      <c r="J2093" s="167"/>
      <c r="M2093" s="166"/>
      <c r="N2093" s="167" t="s">
        <v>700</v>
      </c>
      <c r="Q2093" s="166"/>
      <c r="R2093" s="167"/>
      <c r="S2093" s="919"/>
      <c r="T2093" s="921"/>
      <c r="V2093" s="190"/>
      <c r="W2093" s="115" t="s">
        <v>76</v>
      </c>
      <c r="X2093" s="190"/>
      <c r="Y2093" s="115" t="s">
        <v>77</v>
      </c>
      <c r="Z2093" s="190"/>
      <c r="AA2093" s="115" t="s">
        <v>78</v>
      </c>
      <c r="AB2093" s="167" t="s">
        <v>699</v>
      </c>
      <c r="AE2093" s="166"/>
      <c r="AF2093" s="167"/>
      <c r="AG2093" s="919"/>
      <c r="AH2093" s="921"/>
      <c r="AJ2093" s="190"/>
      <c r="AK2093" s="115" t="s">
        <v>76</v>
      </c>
      <c r="AL2093" s="190"/>
      <c r="AM2093" s="115" t="s">
        <v>77</v>
      </c>
      <c r="AN2093" s="190"/>
      <c r="AO2093" s="166" t="s">
        <v>78</v>
      </c>
    </row>
    <row r="2094" spans="2:41" ht="3.6" customHeight="1" outlineLevel="1" x14ac:dyDescent="0.45">
      <c r="B2094" s="167"/>
      <c r="J2094" s="167"/>
      <c r="M2094" s="166"/>
      <c r="N2094" s="161"/>
      <c r="O2094" s="160"/>
      <c r="P2094" s="160"/>
      <c r="Q2094" s="159"/>
      <c r="R2094" s="161"/>
      <c r="S2094" s="160"/>
      <c r="T2094" s="160"/>
      <c r="U2094" s="160"/>
      <c r="V2094" s="160"/>
      <c r="W2094" s="160"/>
      <c r="X2094" s="160"/>
      <c r="Y2094" s="160"/>
      <c r="Z2094" s="160"/>
      <c r="AA2094" s="159"/>
      <c r="AB2094" s="161"/>
      <c r="AC2094" s="160"/>
      <c r="AD2094" s="160"/>
      <c r="AE2094" s="159"/>
      <c r="AF2094" s="161"/>
      <c r="AG2094" s="160"/>
      <c r="AH2094" s="160"/>
      <c r="AI2094" s="160"/>
      <c r="AJ2094" s="160"/>
      <c r="AK2094" s="160"/>
      <c r="AL2094" s="160"/>
      <c r="AM2094" s="160"/>
      <c r="AN2094" s="160"/>
      <c r="AO2094" s="159"/>
    </row>
    <row r="2095" spans="2:41" ht="3.6" customHeight="1" outlineLevel="1" x14ac:dyDescent="0.45">
      <c r="B2095" s="167"/>
      <c r="J2095" s="167"/>
      <c r="M2095" s="166"/>
      <c r="N2095" s="173"/>
      <c r="O2095" s="172"/>
      <c r="P2095" s="172"/>
      <c r="Q2095" s="171"/>
      <c r="R2095" s="925"/>
      <c r="S2095" s="926"/>
      <c r="T2095" s="926"/>
      <c r="U2095" s="926"/>
      <c r="V2095" s="926"/>
      <c r="W2095" s="926"/>
      <c r="X2095" s="926"/>
      <c r="Y2095" s="926"/>
      <c r="Z2095" s="926"/>
      <c r="AA2095" s="926"/>
      <c r="AB2095" s="926"/>
      <c r="AC2095" s="926"/>
      <c r="AD2095" s="926"/>
      <c r="AE2095" s="926"/>
      <c r="AF2095" s="926"/>
      <c r="AG2095" s="926"/>
      <c r="AH2095" s="926"/>
      <c r="AI2095" s="926"/>
      <c r="AJ2095" s="926"/>
      <c r="AK2095" s="926"/>
      <c r="AL2095" s="926"/>
      <c r="AM2095" s="926"/>
      <c r="AN2095" s="926"/>
      <c r="AO2095" s="927"/>
    </row>
    <row r="2096" spans="2:41" ht="13.35" customHeight="1" outlineLevel="1" x14ac:dyDescent="0.45">
      <c r="B2096" s="167"/>
      <c r="J2096" s="167"/>
      <c r="M2096" s="166"/>
      <c r="N2096" s="167" t="s">
        <v>698</v>
      </c>
      <c r="Q2096" s="166"/>
      <c r="R2096" s="928"/>
      <c r="S2096" s="929"/>
      <c r="T2096" s="929"/>
      <c r="U2096" s="929"/>
      <c r="V2096" s="929"/>
      <c r="W2096" s="929"/>
      <c r="X2096" s="929"/>
      <c r="Y2096" s="929"/>
      <c r="Z2096" s="929"/>
      <c r="AA2096" s="929"/>
      <c r="AB2096" s="929"/>
      <c r="AC2096" s="929"/>
      <c r="AD2096" s="929"/>
      <c r="AE2096" s="929"/>
      <c r="AF2096" s="929"/>
      <c r="AG2096" s="929"/>
      <c r="AH2096" s="929"/>
      <c r="AI2096" s="929"/>
      <c r="AJ2096" s="929"/>
      <c r="AK2096" s="929"/>
      <c r="AL2096" s="929"/>
      <c r="AM2096" s="929"/>
      <c r="AN2096" s="929"/>
      <c r="AO2096" s="930"/>
    </row>
    <row r="2097" spans="2:41" ht="3.6" customHeight="1" outlineLevel="1" x14ac:dyDescent="0.45">
      <c r="B2097" s="167"/>
      <c r="J2097" s="167"/>
      <c r="M2097" s="166"/>
      <c r="N2097" s="167"/>
      <c r="Q2097" s="166"/>
      <c r="R2097" s="931"/>
      <c r="S2097" s="932"/>
      <c r="T2097" s="932"/>
      <c r="U2097" s="932"/>
      <c r="V2097" s="932"/>
      <c r="W2097" s="932"/>
      <c r="X2097" s="932"/>
      <c r="Y2097" s="932"/>
      <c r="Z2097" s="932"/>
      <c r="AA2097" s="932"/>
      <c r="AB2097" s="932"/>
      <c r="AC2097" s="932"/>
      <c r="AD2097" s="932"/>
      <c r="AE2097" s="932"/>
      <c r="AF2097" s="932"/>
      <c r="AG2097" s="932"/>
      <c r="AH2097" s="932"/>
      <c r="AI2097" s="932"/>
      <c r="AJ2097" s="932"/>
      <c r="AK2097" s="932"/>
      <c r="AL2097" s="932"/>
      <c r="AM2097" s="932"/>
      <c r="AN2097" s="932"/>
      <c r="AO2097" s="933"/>
    </row>
    <row r="2098" spans="2:41" ht="3.6" customHeight="1" outlineLevel="1" x14ac:dyDescent="0.45">
      <c r="B2098" s="167"/>
      <c r="J2098" s="167"/>
      <c r="N2098" s="173"/>
      <c r="O2098" s="172"/>
      <c r="P2098" s="172"/>
      <c r="Q2098" s="171"/>
      <c r="R2098" s="172"/>
      <c r="S2098" s="172"/>
      <c r="T2098" s="172"/>
      <c r="U2098" s="172"/>
      <c r="X2098" s="175"/>
      <c r="Y2098" s="176"/>
      <c r="Z2098" s="175"/>
      <c r="AA2098" s="175"/>
      <c r="AB2098" s="175"/>
      <c r="AC2098" s="175"/>
      <c r="AD2098" s="176"/>
      <c r="AE2098" s="175"/>
      <c r="AF2098" s="172"/>
      <c r="AG2098" s="172"/>
      <c r="AH2098" s="947"/>
      <c r="AI2098" s="948"/>
      <c r="AJ2098" s="948"/>
      <c r="AK2098" s="948"/>
      <c r="AL2098" s="948"/>
      <c r="AM2098" s="948"/>
      <c r="AN2098" s="948"/>
      <c r="AO2098" s="949"/>
    </row>
    <row r="2099" spans="2:41" ht="13.35" customHeight="1" outlineLevel="1" x14ac:dyDescent="0.45">
      <c r="B2099" s="167"/>
      <c r="J2099" s="167"/>
      <c r="N2099" s="167" t="s">
        <v>697</v>
      </c>
      <c r="Q2099" s="166"/>
      <c r="R2099" s="115" t="s">
        <v>696</v>
      </c>
      <c r="X2099" s="169"/>
      <c r="Y2099" s="170"/>
      <c r="Z2099" s="189" t="s">
        <v>651</v>
      </c>
      <c r="AA2099" s="115" t="s">
        <v>695</v>
      </c>
      <c r="AB2099" s="169"/>
      <c r="AC2099" s="169"/>
      <c r="AD2099" s="170" t="s">
        <v>694</v>
      </c>
      <c r="AE2099" s="169"/>
      <c r="AH2099" s="950"/>
      <c r="AI2099" s="951"/>
      <c r="AJ2099" s="951"/>
      <c r="AK2099" s="951"/>
      <c r="AL2099" s="951"/>
      <c r="AM2099" s="951"/>
      <c r="AN2099" s="951"/>
      <c r="AO2099" s="952"/>
    </row>
    <row r="2100" spans="2:41" ht="3.6" customHeight="1" outlineLevel="1" x14ac:dyDescent="0.45">
      <c r="B2100" s="167"/>
      <c r="J2100" s="167"/>
      <c r="N2100" s="167"/>
      <c r="Q2100" s="166"/>
      <c r="R2100" s="160"/>
      <c r="S2100" s="160"/>
      <c r="T2100" s="160"/>
      <c r="U2100" s="160"/>
      <c r="X2100" s="163"/>
      <c r="Y2100" s="164"/>
      <c r="Z2100" s="163"/>
      <c r="AA2100" s="163"/>
      <c r="AB2100" s="163"/>
      <c r="AC2100" s="163"/>
      <c r="AD2100" s="164"/>
      <c r="AE2100" s="163"/>
      <c r="AF2100" s="160"/>
      <c r="AG2100" s="160"/>
      <c r="AH2100" s="953"/>
      <c r="AI2100" s="954"/>
      <c r="AJ2100" s="954"/>
      <c r="AK2100" s="954"/>
      <c r="AL2100" s="954"/>
      <c r="AM2100" s="954"/>
      <c r="AN2100" s="954"/>
      <c r="AO2100" s="955"/>
    </row>
    <row r="2101" spans="2:41" ht="3.6" customHeight="1" outlineLevel="1" x14ac:dyDescent="0.45">
      <c r="B2101" s="167"/>
      <c r="J2101" s="167"/>
      <c r="N2101" s="167"/>
      <c r="Q2101" s="166"/>
      <c r="R2101" s="172"/>
      <c r="S2101" s="172"/>
      <c r="T2101" s="172"/>
      <c r="U2101" s="172"/>
      <c r="V2101" s="944"/>
      <c r="W2101" s="956"/>
      <c r="X2101" s="956"/>
      <c r="Y2101" s="956"/>
      <c r="Z2101" s="956"/>
      <c r="AA2101" s="956"/>
      <c r="AB2101" s="956"/>
      <c r="AC2101" s="956"/>
      <c r="AD2101" s="956"/>
      <c r="AE2101" s="956"/>
      <c r="AF2101" s="956"/>
      <c r="AG2101" s="956"/>
      <c r="AH2101" s="956"/>
      <c r="AI2101" s="956"/>
      <c r="AJ2101" s="956"/>
      <c r="AK2101" s="956"/>
      <c r="AL2101" s="956"/>
      <c r="AM2101" s="956"/>
      <c r="AN2101" s="956"/>
      <c r="AO2101" s="957"/>
    </row>
    <row r="2102" spans="2:41" ht="13.35" customHeight="1" outlineLevel="1" x14ac:dyDescent="0.45">
      <c r="B2102" s="167"/>
      <c r="J2102" s="167"/>
      <c r="N2102" s="167" t="s">
        <v>693</v>
      </c>
      <c r="Q2102" s="166"/>
      <c r="R2102" s="115" t="s">
        <v>692</v>
      </c>
      <c r="V2102" s="945"/>
      <c r="W2102" s="958"/>
      <c r="X2102" s="958"/>
      <c r="Y2102" s="958"/>
      <c r="Z2102" s="958"/>
      <c r="AA2102" s="958"/>
      <c r="AB2102" s="958"/>
      <c r="AC2102" s="958"/>
      <c r="AD2102" s="958"/>
      <c r="AE2102" s="958"/>
      <c r="AF2102" s="958"/>
      <c r="AG2102" s="958"/>
      <c r="AH2102" s="958"/>
      <c r="AI2102" s="958"/>
      <c r="AJ2102" s="958"/>
      <c r="AK2102" s="958"/>
      <c r="AL2102" s="958"/>
      <c r="AM2102" s="958"/>
      <c r="AN2102" s="958"/>
      <c r="AO2102" s="959"/>
    </row>
    <row r="2103" spans="2:41" ht="3.6" customHeight="1" outlineLevel="1" x14ac:dyDescent="0.45">
      <c r="B2103" s="167"/>
      <c r="J2103" s="167"/>
      <c r="N2103" s="167"/>
      <c r="Q2103" s="166"/>
      <c r="V2103" s="946"/>
      <c r="W2103" s="960"/>
      <c r="X2103" s="960"/>
      <c r="Y2103" s="960"/>
      <c r="Z2103" s="960"/>
      <c r="AA2103" s="960"/>
      <c r="AB2103" s="960"/>
      <c r="AC2103" s="960"/>
      <c r="AD2103" s="960"/>
      <c r="AE2103" s="960"/>
      <c r="AF2103" s="960"/>
      <c r="AG2103" s="960"/>
      <c r="AH2103" s="960"/>
      <c r="AI2103" s="960"/>
      <c r="AJ2103" s="960"/>
      <c r="AK2103" s="960"/>
      <c r="AL2103" s="960"/>
      <c r="AM2103" s="960"/>
      <c r="AN2103" s="960"/>
      <c r="AO2103" s="961"/>
    </row>
    <row r="2104" spans="2:41" ht="3.6" customHeight="1" outlineLevel="1" x14ac:dyDescent="0.45">
      <c r="B2104" s="167"/>
      <c r="J2104" s="167"/>
      <c r="N2104" s="167"/>
      <c r="R2104" s="173"/>
      <c r="S2104" s="172"/>
      <c r="T2104" s="172"/>
      <c r="U2104" s="171"/>
      <c r="X2104" s="166"/>
      <c r="Y2104" s="925"/>
      <c r="Z2104" s="926"/>
      <c r="AA2104" s="927"/>
      <c r="AB2104" s="171"/>
      <c r="AC2104" s="925"/>
      <c r="AD2104" s="926"/>
      <c r="AE2104" s="927"/>
      <c r="AF2104" s="167"/>
      <c r="AH2104" s="166"/>
      <c r="AI2104" s="925"/>
      <c r="AJ2104" s="926"/>
      <c r="AK2104" s="926"/>
      <c r="AL2104" s="926"/>
      <c r="AM2104" s="926"/>
      <c r="AN2104" s="926"/>
      <c r="AO2104" s="927"/>
    </row>
    <row r="2105" spans="2:41" ht="13.35" customHeight="1" outlineLevel="1" x14ac:dyDescent="0.45">
      <c r="B2105" s="167"/>
      <c r="J2105" s="167"/>
      <c r="N2105" s="167"/>
      <c r="R2105" s="167"/>
      <c r="U2105" s="166"/>
      <c r="V2105" s="115" t="s">
        <v>612</v>
      </c>
      <c r="X2105" s="166"/>
      <c r="Y2105" s="928"/>
      <c r="Z2105" s="929"/>
      <c r="AA2105" s="930"/>
      <c r="AB2105" s="555" t="s">
        <v>611</v>
      </c>
      <c r="AC2105" s="928"/>
      <c r="AD2105" s="929"/>
      <c r="AE2105" s="930"/>
      <c r="AF2105" s="167" t="s">
        <v>610</v>
      </c>
      <c r="AH2105" s="166"/>
      <c r="AI2105" s="928"/>
      <c r="AJ2105" s="929"/>
      <c r="AK2105" s="929"/>
      <c r="AL2105" s="929"/>
      <c r="AM2105" s="929"/>
      <c r="AN2105" s="929"/>
      <c r="AO2105" s="930"/>
    </row>
    <row r="2106" spans="2:41" ht="3.6" customHeight="1" outlineLevel="1" x14ac:dyDescent="0.45">
      <c r="B2106" s="167"/>
      <c r="J2106" s="167"/>
      <c r="N2106" s="167"/>
      <c r="R2106" s="167"/>
      <c r="U2106" s="166"/>
      <c r="V2106" s="160"/>
      <c r="W2106" s="160"/>
      <c r="X2106" s="159"/>
      <c r="Y2106" s="931"/>
      <c r="Z2106" s="932"/>
      <c r="AA2106" s="933"/>
      <c r="AB2106" s="159"/>
      <c r="AC2106" s="931"/>
      <c r="AD2106" s="932"/>
      <c r="AE2106" s="933"/>
      <c r="AF2106" s="161"/>
      <c r="AG2106" s="160"/>
      <c r="AH2106" s="159"/>
      <c r="AI2106" s="931"/>
      <c r="AJ2106" s="932"/>
      <c r="AK2106" s="932"/>
      <c r="AL2106" s="932"/>
      <c r="AM2106" s="932"/>
      <c r="AN2106" s="932"/>
      <c r="AO2106" s="933"/>
    </row>
    <row r="2107" spans="2:41" ht="3.6" customHeight="1" outlineLevel="1" x14ac:dyDescent="0.45">
      <c r="B2107" s="167"/>
      <c r="J2107" s="167"/>
      <c r="N2107" s="167"/>
      <c r="R2107" s="167"/>
      <c r="U2107" s="166"/>
      <c r="V2107" s="172"/>
      <c r="W2107" s="172"/>
      <c r="X2107" s="171"/>
      <c r="Y2107" s="925"/>
      <c r="Z2107" s="926"/>
      <c r="AA2107" s="926"/>
      <c r="AB2107" s="926"/>
      <c r="AC2107" s="926"/>
      <c r="AD2107" s="926"/>
      <c r="AE2107" s="927"/>
      <c r="AF2107" s="173"/>
      <c r="AG2107" s="172"/>
      <c r="AH2107" s="171"/>
      <c r="AI2107" s="925"/>
      <c r="AJ2107" s="926"/>
      <c r="AK2107" s="926"/>
      <c r="AL2107" s="926"/>
      <c r="AM2107" s="926"/>
      <c r="AN2107" s="926"/>
      <c r="AO2107" s="927"/>
    </row>
    <row r="2108" spans="2:41" ht="13.35" customHeight="1" outlineLevel="1" x14ac:dyDescent="0.45">
      <c r="B2108" s="167"/>
      <c r="J2108" s="167"/>
      <c r="N2108" s="167"/>
      <c r="R2108" s="167" t="s">
        <v>691</v>
      </c>
      <c r="U2108" s="166"/>
      <c r="V2108" s="115" t="s">
        <v>609</v>
      </c>
      <c r="X2108" s="166"/>
      <c r="Y2108" s="928"/>
      <c r="Z2108" s="929"/>
      <c r="AA2108" s="929"/>
      <c r="AB2108" s="929"/>
      <c r="AC2108" s="929"/>
      <c r="AD2108" s="929"/>
      <c r="AE2108" s="930"/>
      <c r="AF2108" s="167" t="s">
        <v>8536</v>
      </c>
      <c r="AH2108" s="166"/>
      <c r="AI2108" s="928"/>
      <c r="AJ2108" s="929"/>
      <c r="AK2108" s="929"/>
      <c r="AL2108" s="929"/>
      <c r="AM2108" s="929"/>
      <c r="AN2108" s="929"/>
      <c r="AO2108" s="930"/>
    </row>
    <row r="2109" spans="2:41" ht="3.6" customHeight="1" outlineLevel="1" x14ac:dyDescent="0.45">
      <c r="B2109" s="167"/>
      <c r="J2109" s="167"/>
      <c r="N2109" s="167"/>
      <c r="R2109" s="167"/>
      <c r="U2109" s="166"/>
      <c r="V2109" s="160"/>
      <c r="W2109" s="160"/>
      <c r="X2109" s="159"/>
      <c r="Y2109" s="931"/>
      <c r="Z2109" s="932"/>
      <c r="AA2109" s="932"/>
      <c r="AB2109" s="932"/>
      <c r="AC2109" s="932"/>
      <c r="AD2109" s="932"/>
      <c r="AE2109" s="933"/>
      <c r="AF2109" s="161"/>
      <c r="AG2109" s="160"/>
      <c r="AH2109" s="159"/>
      <c r="AI2109" s="931"/>
      <c r="AJ2109" s="932"/>
      <c r="AK2109" s="932"/>
      <c r="AL2109" s="932"/>
      <c r="AM2109" s="932"/>
      <c r="AN2109" s="932"/>
      <c r="AO2109" s="933"/>
    </row>
    <row r="2110" spans="2:41" ht="3.6" customHeight="1" outlineLevel="1" x14ac:dyDescent="0.45">
      <c r="B2110" s="167"/>
      <c r="J2110" s="167"/>
      <c r="N2110" s="167"/>
      <c r="R2110" s="167"/>
      <c r="U2110" s="166"/>
      <c r="V2110" s="172"/>
      <c r="W2110" s="172"/>
      <c r="X2110" s="171"/>
      <c r="Y2110" s="925"/>
      <c r="Z2110" s="926"/>
      <c r="AA2110" s="926"/>
      <c r="AB2110" s="926"/>
      <c r="AC2110" s="926"/>
      <c r="AD2110" s="926"/>
      <c r="AE2110" s="927"/>
      <c r="AF2110" s="173"/>
      <c r="AG2110" s="172"/>
      <c r="AH2110" s="171"/>
      <c r="AI2110" s="925"/>
      <c r="AJ2110" s="926"/>
      <c r="AK2110" s="926"/>
      <c r="AL2110" s="926"/>
      <c r="AM2110" s="926"/>
      <c r="AN2110" s="926"/>
      <c r="AO2110" s="927"/>
    </row>
    <row r="2111" spans="2:41" ht="13.35" customHeight="1" outlineLevel="1" x14ac:dyDescent="0.45">
      <c r="B2111" s="167"/>
      <c r="J2111" s="167"/>
      <c r="N2111" s="167"/>
      <c r="R2111" s="167"/>
      <c r="U2111" s="166"/>
      <c r="V2111" s="115" t="s">
        <v>608</v>
      </c>
      <c r="X2111" s="166"/>
      <c r="Y2111" s="928"/>
      <c r="Z2111" s="929"/>
      <c r="AA2111" s="929"/>
      <c r="AB2111" s="929"/>
      <c r="AC2111" s="929"/>
      <c r="AD2111" s="929"/>
      <c r="AE2111" s="930"/>
      <c r="AF2111" s="167" t="s">
        <v>607</v>
      </c>
      <c r="AH2111" s="166"/>
      <c r="AI2111" s="928"/>
      <c r="AJ2111" s="929"/>
      <c r="AK2111" s="929"/>
      <c r="AL2111" s="929"/>
      <c r="AM2111" s="929"/>
      <c r="AN2111" s="929"/>
      <c r="AO2111" s="930"/>
    </row>
    <row r="2112" spans="2:41" ht="3.6" customHeight="1" outlineLevel="1" x14ac:dyDescent="0.45">
      <c r="B2112" s="167"/>
      <c r="J2112" s="161"/>
      <c r="K2112" s="160"/>
      <c r="L2112" s="160"/>
      <c r="M2112" s="160"/>
      <c r="N2112" s="161"/>
      <c r="O2112" s="160"/>
      <c r="P2112" s="160"/>
      <c r="Q2112" s="160"/>
      <c r="R2112" s="161"/>
      <c r="S2112" s="160"/>
      <c r="T2112" s="160"/>
      <c r="U2112" s="159"/>
      <c r="V2112" s="160"/>
      <c r="W2112" s="160"/>
      <c r="X2112" s="159"/>
      <c r="Y2112" s="931"/>
      <c r="Z2112" s="932"/>
      <c r="AA2112" s="932"/>
      <c r="AB2112" s="932"/>
      <c r="AC2112" s="932"/>
      <c r="AD2112" s="932"/>
      <c r="AE2112" s="933"/>
      <c r="AF2112" s="161"/>
      <c r="AG2112" s="160"/>
      <c r="AH2112" s="159"/>
      <c r="AI2112" s="931"/>
      <c r="AJ2112" s="932"/>
      <c r="AK2112" s="932"/>
      <c r="AL2112" s="932"/>
      <c r="AM2112" s="932"/>
      <c r="AN2112" s="932"/>
      <c r="AO2112" s="933"/>
    </row>
    <row r="2113" spans="2:41" ht="3.6" customHeight="1" outlineLevel="1" x14ac:dyDescent="0.45">
      <c r="B2113" s="167"/>
      <c r="J2113" s="173"/>
      <c r="K2113" s="172"/>
      <c r="L2113" s="172"/>
      <c r="M2113" s="171"/>
      <c r="N2113" s="173"/>
      <c r="O2113" s="172"/>
      <c r="P2113" s="172"/>
      <c r="Q2113" s="171"/>
      <c r="R2113" s="173"/>
      <c r="S2113" s="172"/>
      <c r="T2113" s="172"/>
      <c r="U2113" s="172"/>
      <c r="V2113" s="172"/>
      <c r="W2113" s="172"/>
      <c r="X2113" s="172"/>
      <c r="Y2113" s="172"/>
      <c r="Z2113" s="172"/>
      <c r="AA2113" s="171"/>
      <c r="AB2113" s="173"/>
      <c r="AC2113" s="172"/>
      <c r="AD2113" s="172"/>
      <c r="AE2113" s="171"/>
      <c r="AF2113" s="172"/>
      <c r="AG2113" s="172"/>
      <c r="AH2113" s="172"/>
      <c r="AI2113" s="172"/>
      <c r="AJ2113" s="172"/>
      <c r="AK2113" s="172"/>
      <c r="AL2113" s="172"/>
      <c r="AM2113" s="172"/>
      <c r="AN2113" s="172"/>
      <c r="AO2113" s="171"/>
    </row>
    <row r="2114" spans="2:41" ht="13.35" customHeight="1" outlineLevel="1" x14ac:dyDescent="0.45">
      <c r="B2114" s="167"/>
      <c r="J2114" s="167"/>
      <c r="M2114" s="166"/>
      <c r="N2114" s="167" t="s">
        <v>717</v>
      </c>
      <c r="Q2114" s="166"/>
      <c r="R2114" s="167"/>
      <c r="S2114" s="917" t="str">
        <f>IF(変更_3!J301&lt;&gt;"",コードマスタ!C4,"")</f>
        <v/>
      </c>
      <c r="T2114" s="943"/>
      <c r="U2114" s="943"/>
      <c r="V2114" s="943"/>
      <c r="W2114" s="943"/>
      <c r="X2114" s="943"/>
      <c r="Y2114" s="943"/>
      <c r="Z2114" s="943"/>
      <c r="AA2114" s="918"/>
      <c r="AB2114" s="167" t="s">
        <v>615</v>
      </c>
      <c r="AE2114" s="166"/>
      <c r="AF2114" s="167"/>
      <c r="AG2114" s="917" t="str">
        <f>IF(変更_3!J309="☑",コードマスタ!D3,IF(OR(変更_3!O309="☑",変更_3!U309="☑"),コードマスタ!D4,""))</f>
        <v/>
      </c>
      <c r="AH2114" s="943"/>
      <c r="AI2114" s="943"/>
      <c r="AJ2114" s="943"/>
      <c r="AK2114" s="943"/>
      <c r="AL2114" s="943"/>
      <c r="AM2114" s="943"/>
      <c r="AN2114" s="943"/>
      <c r="AO2114" s="918"/>
    </row>
    <row r="2115" spans="2:41" ht="3.6" customHeight="1" outlineLevel="1" x14ac:dyDescent="0.45">
      <c r="B2115" s="167"/>
      <c r="J2115" s="167"/>
      <c r="M2115" s="166"/>
      <c r="N2115" s="161"/>
      <c r="O2115" s="160"/>
      <c r="P2115" s="160"/>
      <c r="Q2115" s="159"/>
      <c r="R2115" s="161"/>
      <c r="S2115" s="160"/>
      <c r="T2115" s="160"/>
      <c r="U2115" s="160"/>
      <c r="V2115" s="160"/>
      <c r="W2115" s="160"/>
      <c r="X2115" s="160"/>
      <c r="Y2115" s="160"/>
      <c r="Z2115" s="160"/>
      <c r="AA2115" s="159"/>
      <c r="AB2115" s="161"/>
      <c r="AC2115" s="160"/>
      <c r="AD2115" s="160"/>
      <c r="AE2115" s="159"/>
      <c r="AF2115" s="160"/>
      <c r="AG2115" s="160"/>
      <c r="AH2115" s="160"/>
      <c r="AI2115" s="160"/>
      <c r="AJ2115" s="160"/>
      <c r="AK2115" s="160"/>
      <c r="AL2115" s="160"/>
      <c r="AM2115" s="160"/>
      <c r="AN2115" s="160"/>
      <c r="AO2115" s="159"/>
    </row>
    <row r="2116" spans="2:41" ht="3.6" customHeight="1" outlineLevel="1" x14ac:dyDescent="0.45">
      <c r="B2116" s="167"/>
      <c r="J2116" s="167"/>
      <c r="M2116" s="166"/>
      <c r="N2116" s="173"/>
      <c r="O2116" s="172"/>
      <c r="P2116" s="172"/>
      <c r="Q2116" s="171"/>
      <c r="R2116" s="173"/>
      <c r="S2116" s="172"/>
      <c r="T2116" s="172"/>
      <c r="U2116" s="172"/>
      <c r="V2116" s="172"/>
      <c r="W2116" s="172"/>
      <c r="X2116" s="172"/>
      <c r="Y2116" s="172"/>
      <c r="Z2116" s="172"/>
      <c r="AA2116" s="171"/>
      <c r="AB2116" s="173"/>
      <c r="AC2116" s="172"/>
      <c r="AD2116" s="172"/>
      <c r="AE2116" s="171"/>
      <c r="AF2116" s="173"/>
      <c r="AG2116" s="172"/>
      <c r="AH2116" s="172"/>
      <c r="AI2116" s="172"/>
      <c r="AJ2116" s="172"/>
      <c r="AK2116" s="172"/>
      <c r="AL2116" s="172"/>
      <c r="AM2116" s="172"/>
      <c r="AN2116" s="172"/>
      <c r="AO2116" s="171"/>
    </row>
    <row r="2117" spans="2:41" ht="13.35" customHeight="1" outlineLevel="1" x14ac:dyDescent="0.45">
      <c r="B2117" s="167"/>
      <c r="J2117" s="167"/>
      <c r="M2117" s="166"/>
      <c r="N2117" s="167" t="s">
        <v>716</v>
      </c>
      <c r="Q2117" s="166"/>
      <c r="R2117" s="167"/>
      <c r="S2117" s="919"/>
      <c r="T2117" s="921"/>
      <c r="V2117" s="190"/>
      <c r="W2117" s="115" t="s">
        <v>76</v>
      </c>
      <c r="X2117" s="190"/>
      <c r="Y2117" s="115" t="s">
        <v>77</v>
      </c>
      <c r="Z2117" s="190"/>
      <c r="AA2117" s="166" t="s">
        <v>78</v>
      </c>
      <c r="AB2117" s="167" t="s">
        <v>715</v>
      </c>
      <c r="AE2117" s="166"/>
      <c r="AF2117" s="167"/>
      <c r="AG2117" s="919"/>
      <c r="AH2117" s="921"/>
      <c r="AJ2117" s="190"/>
      <c r="AK2117" s="115" t="s">
        <v>76</v>
      </c>
      <c r="AL2117" s="190"/>
      <c r="AM2117" s="115" t="s">
        <v>77</v>
      </c>
      <c r="AN2117" s="190"/>
      <c r="AO2117" s="166" t="s">
        <v>78</v>
      </c>
    </row>
    <row r="2118" spans="2:41" ht="3.6" customHeight="1" outlineLevel="1" x14ac:dyDescent="0.45">
      <c r="B2118" s="167"/>
      <c r="J2118" s="167"/>
      <c r="M2118" s="166"/>
      <c r="N2118" s="161"/>
      <c r="O2118" s="160"/>
      <c r="P2118" s="160"/>
      <c r="Q2118" s="159"/>
      <c r="R2118" s="161"/>
      <c r="S2118" s="160"/>
      <c r="T2118" s="160"/>
      <c r="U2118" s="160"/>
      <c r="V2118" s="160"/>
      <c r="W2118" s="160"/>
      <c r="X2118" s="160"/>
      <c r="Y2118" s="160"/>
      <c r="Z2118" s="160"/>
      <c r="AA2118" s="159"/>
      <c r="AB2118" s="161"/>
      <c r="AC2118" s="160"/>
      <c r="AD2118" s="160"/>
      <c r="AE2118" s="159"/>
      <c r="AF2118" s="161"/>
      <c r="AG2118" s="160"/>
      <c r="AH2118" s="160"/>
      <c r="AI2118" s="160"/>
      <c r="AJ2118" s="160"/>
      <c r="AK2118" s="160"/>
      <c r="AL2118" s="160"/>
      <c r="AM2118" s="160"/>
      <c r="AN2118" s="160"/>
      <c r="AO2118" s="159"/>
    </row>
    <row r="2119" spans="2:41" ht="3.6" customHeight="1" outlineLevel="1" x14ac:dyDescent="0.45">
      <c r="B2119" s="167"/>
      <c r="J2119" s="167"/>
      <c r="M2119" s="166"/>
      <c r="N2119" s="173"/>
      <c r="O2119" s="172"/>
      <c r="P2119" s="172"/>
      <c r="Q2119" s="171"/>
      <c r="R2119" s="922" t="str">
        <f>IF(変更_3!J301&lt;&gt;"",変更_3!J301,"")</f>
        <v/>
      </c>
      <c r="S2119" s="923"/>
      <c r="T2119" s="923"/>
      <c r="U2119" s="923"/>
      <c r="V2119" s="923"/>
      <c r="W2119" s="923"/>
      <c r="X2119" s="923"/>
      <c r="Y2119" s="923"/>
      <c r="Z2119" s="923"/>
      <c r="AA2119" s="923"/>
      <c r="AB2119" s="923"/>
      <c r="AC2119" s="923"/>
      <c r="AD2119" s="923"/>
      <c r="AE2119" s="923"/>
      <c r="AF2119" s="923"/>
      <c r="AG2119" s="923"/>
      <c r="AH2119" s="923"/>
      <c r="AI2119" s="923"/>
      <c r="AJ2119" s="924"/>
      <c r="AK2119" s="172"/>
      <c r="AL2119" s="172"/>
      <c r="AM2119" s="172"/>
      <c r="AN2119" s="172"/>
      <c r="AO2119" s="171"/>
    </row>
    <row r="2120" spans="2:41" ht="13.35" customHeight="1" outlineLevel="1" x14ac:dyDescent="0.45">
      <c r="B2120" s="167"/>
      <c r="J2120" s="167"/>
      <c r="M2120" s="166"/>
      <c r="N2120" s="167" t="s">
        <v>50</v>
      </c>
      <c r="Q2120" s="166"/>
      <c r="R2120" s="911"/>
      <c r="S2120" s="912"/>
      <c r="T2120" s="912"/>
      <c r="U2120" s="912"/>
      <c r="V2120" s="912"/>
      <c r="W2120" s="912"/>
      <c r="X2120" s="912"/>
      <c r="Y2120" s="912"/>
      <c r="Z2120" s="912"/>
      <c r="AA2120" s="912"/>
      <c r="AB2120" s="912"/>
      <c r="AC2120" s="912"/>
      <c r="AD2120" s="912"/>
      <c r="AE2120" s="912"/>
      <c r="AF2120" s="912"/>
      <c r="AG2120" s="912"/>
      <c r="AH2120" s="912"/>
      <c r="AI2120" s="912"/>
      <c r="AJ2120" s="913"/>
      <c r="AL2120" s="189" t="s">
        <v>651</v>
      </c>
      <c r="AM2120" s="115" t="s">
        <v>714</v>
      </c>
      <c r="AO2120" s="166"/>
    </row>
    <row r="2121" spans="2:41" ht="3.6" customHeight="1" outlineLevel="1" x14ac:dyDescent="0.45">
      <c r="B2121" s="167"/>
      <c r="J2121" s="167"/>
      <c r="M2121" s="166"/>
      <c r="N2121" s="161"/>
      <c r="O2121" s="160"/>
      <c r="P2121" s="160"/>
      <c r="Q2121" s="159"/>
      <c r="R2121" s="914"/>
      <c r="S2121" s="915"/>
      <c r="T2121" s="915"/>
      <c r="U2121" s="915"/>
      <c r="V2121" s="915"/>
      <c r="W2121" s="915"/>
      <c r="X2121" s="915"/>
      <c r="Y2121" s="915"/>
      <c r="Z2121" s="915"/>
      <c r="AA2121" s="915"/>
      <c r="AB2121" s="915"/>
      <c r="AC2121" s="915"/>
      <c r="AD2121" s="915"/>
      <c r="AE2121" s="915"/>
      <c r="AF2121" s="915"/>
      <c r="AG2121" s="915"/>
      <c r="AH2121" s="915"/>
      <c r="AI2121" s="915"/>
      <c r="AJ2121" s="916"/>
      <c r="AK2121" s="160"/>
      <c r="AL2121" s="160"/>
      <c r="AM2121" s="160"/>
      <c r="AN2121" s="160"/>
      <c r="AO2121" s="159"/>
    </row>
    <row r="2122" spans="2:41" ht="3.6" customHeight="1" outlineLevel="1" x14ac:dyDescent="0.45">
      <c r="B2122" s="167"/>
      <c r="J2122" s="167"/>
      <c r="M2122" s="166"/>
      <c r="N2122" s="173"/>
      <c r="O2122" s="172"/>
      <c r="P2122" s="172"/>
      <c r="Q2122" s="171"/>
      <c r="R2122" s="922" t="str">
        <f>ASC(PHONETIC(変更_3!J300))</f>
        <v/>
      </c>
      <c r="S2122" s="923"/>
      <c r="T2122" s="923"/>
      <c r="U2122" s="923"/>
      <c r="V2122" s="923"/>
      <c r="W2122" s="923"/>
      <c r="X2122" s="923"/>
      <c r="Y2122" s="923"/>
      <c r="Z2122" s="923"/>
      <c r="AA2122" s="923"/>
      <c r="AB2122" s="923"/>
      <c r="AC2122" s="923"/>
      <c r="AD2122" s="923"/>
      <c r="AE2122" s="923"/>
      <c r="AF2122" s="923"/>
      <c r="AG2122" s="923"/>
      <c r="AH2122" s="923"/>
      <c r="AI2122" s="923"/>
      <c r="AJ2122" s="923"/>
      <c r="AK2122" s="923"/>
      <c r="AL2122" s="923"/>
      <c r="AM2122" s="923"/>
      <c r="AN2122" s="923"/>
      <c r="AO2122" s="924"/>
    </row>
    <row r="2123" spans="2:41" ht="13.35" customHeight="1" outlineLevel="1" x14ac:dyDescent="0.45">
      <c r="B2123" s="167"/>
      <c r="J2123" s="167"/>
      <c r="M2123" s="166"/>
      <c r="N2123" s="167" t="s">
        <v>713</v>
      </c>
      <c r="Q2123" s="166"/>
      <c r="R2123" s="911"/>
      <c r="S2123" s="912"/>
      <c r="T2123" s="912"/>
      <c r="U2123" s="912"/>
      <c r="V2123" s="912"/>
      <c r="W2123" s="912"/>
      <c r="X2123" s="912"/>
      <c r="Y2123" s="912"/>
      <c r="Z2123" s="912"/>
      <c r="AA2123" s="912"/>
      <c r="AB2123" s="912"/>
      <c r="AC2123" s="912"/>
      <c r="AD2123" s="912"/>
      <c r="AE2123" s="912"/>
      <c r="AF2123" s="912"/>
      <c r="AG2123" s="912"/>
      <c r="AH2123" s="912"/>
      <c r="AI2123" s="912"/>
      <c r="AJ2123" s="912"/>
      <c r="AK2123" s="912"/>
      <c r="AL2123" s="912"/>
      <c r="AM2123" s="912"/>
      <c r="AN2123" s="912"/>
      <c r="AO2123" s="913"/>
    </row>
    <row r="2124" spans="2:41" ht="3.6" customHeight="1" outlineLevel="1" x14ac:dyDescent="0.45">
      <c r="B2124" s="167"/>
      <c r="J2124" s="167"/>
      <c r="M2124" s="166"/>
      <c r="N2124" s="167"/>
      <c r="Q2124" s="166"/>
      <c r="R2124" s="914"/>
      <c r="S2124" s="915"/>
      <c r="T2124" s="915"/>
      <c r="U2124" s="915"/>
      <c r="V2124" s="915"/>
      <c r="W2124" s="915"/>
      <c r="X2124" s="915"/>
      <c r="Y2124" s="915"/>
      <c r="Z2124" s="915"/>
      <c r="AA2124" s="915"/>
      <c r="AB2124" s="915"/>
      <c r="AC2124" s="915"/>
      <c r="AD2124" s="915"/>
      <c r="AE2124" s="915"/>
      <c r="AF2124" s="915"/>
      <c r="AG2124" s="915"/>
      <c r="AH2124" s="915"/>
      <c r="AI2124" s="915"/>
      <c r="AJ2124" s="915"/>
      <c r="AK2124" s="915"/>
      <c r="AL2124" s="915"/>
      <c r="AM2124" s="915"/>
      <c r="AN2124" s="915"/>
      <c r="AO2124" s="916"/>
    </row>
    <row r="2125" spans="2:41" ht="3.6" customHeight="1" outlineLevel="1" x14ac:dyDescent="0.45">
      <c r="B2125" s="167"/>
      <c r="J2125" s="167"/>
      <c r="N2125" s="173"/>
      <c r="O2125" s="172"/>
      <c r="P2125" s="172"/>
      <c r="Q2125" s="171"/>
      <c r="U2125" s="934" t="str">
        <f>ASC(変更_3!M302)</f>
        <v/>
      </c>
      <c r="V2125" s="935"/>
      <c r="W2125" s="935"/>
      <c r="X2125" s="962"/>
      <c r="Y2125" s="172"/>
      <c r="Z2125" s="965" t="str">
        <f>ASC(変更_3!P302)</f>
        <v/>
      </c>
      <c r="AA2125" s="935"/>
      <c r="AB2125" s="935"/>
      <c r="AC2125" s="936"/>
      <c r="AG2125" s="922" t="str">
        <f>IF(変更_3!M303&lt;&gt;"",変更_3!M303,"")</f>
        <v/>
      </c>
      <c r="AH2125" s="923"/>
      <c r="AI2125" s="923"/>
      <c r="AJ2125" s="923"/>
      <c r="AK2125" s="923"/>
      <c r="AL2125" s="923"/>
      <c r="AM2125" s="923"/>
      <c r="AN2125" s="923"/>
      <c r="AO2125" s="924"/>
    </row>
    <row r="2126" spans="2:41" ht="13.35" customHeight="1" outlineLevel="1" x14ac:dyDescent="0.45">
      <c r="B2126" s="167"/>
      <c r="J2126" s="167"/>
      <c r="N2126" s="167"/>
      <c r="Q2126" s="166"/>
      <c r="R2126" s="115" t="s">
        <v>612</v>
      </c>
      <c r="U2126" s="937"/>
      <c r="V2126" s="938"/>
      <c r="W2126" s="938"/>
      <c r="X2126" s="963"/>
      <c r="Y2126" s="179" t="s">
        <v>611</v>
      </c>
      <c r="Z2126" s="966"/>
      <c r="AA2126" s="938"/>
      <c r="AB2126" s="938"/>
      <c r="AC2126" s="939"/>
      <c r="AD2126" s="115" t="s">
        <v>610</v>
      </c>
      <c r="AG2126" s="911"/>
      <c r="AH2126" s="912"/>
      <c r="AI2126" s="912"/>
      <c r="AJ2126" s="912"/>
      <c r="AK2126" s="912"/>
      <c r="AL2126" s="912"/>
      <c r="AM2126" s="912"/>
      <c r="AN2126" s="912"/>
      <c r="AO2126" s="913"/>
    </row>
    <row r="2127" spans="2:41" ht="3.6" customHeight="1" outlineLevel="1" x14ac:dyDescent="0.45">
      <c r="B2127" s="167"/>
      <c r="J2127" s="167"/>
      <c r="N2127" s="167"/>
      <c r="Q2127" s="166"/>
      <c r="R2127" s="160"/>
      <c r="S2127" s="160"/>
      <c r="T2127" s="160"/>
      <c r="U2127" s="940"/>
      <c r="V2127" s="941"/>
      <c r="W2127" s="941"/>
      <c r="X2127" s="964"/>
      <c r="Y2127" s="160"/>
      <c r="Z2127" s="967"/>
      <c r="AA2127" s="941"/>
      <c r="AB2127" s="941"/>
      <c r="AC2127" s="942"/>
      <c r="AD2127" s="160"/>
      <c r="AE2127" s="160"/>
      <c r="AF2127" s="160"/>
      <c r="AG2127" s="914"/>
      <c r="AH2127" s="915"/>
      <c r="AI2127" s="915"/>
      <c r="AJ2127" s="915"/>
      <c r="AK2127" s="915"/>
      <c r="AL2127" s="915"/>
      <c r="AM2127" s="915"/>
      <c r="AN2127" s="915"/>
      <c r="AO2127" s="916"/>
    </row>
    <row r="2128" spans="2:41" ht="3.6" customHeight="1" outlineLevel="1" x14ac:dyDescent="0.45">
      <c r="B2128" s="167"/>
      <c r="J2128" s="167"/>
      <c r="N2128" s="167"/>
      <c r="Q2128" s="166"/>
      <c r="R2128" s="172"/>
      <c r="S2128" s="172"/>
      <c r="T2128" s="171"/>
      <c r="U2128" s="922" t="str">
        <f>IF(変更_3!U303&lt;&gt;"",変更_3!U303,"")</f>
        <v/>
      </c>
      <c r="V2128" s="923"/>
      <c r="W2128" s="923"/>
      <c r="X2128" s="923"/>
      <c r="Y2128" s="923"/>
      <c r="Z2128" s="923"/>
      <c r="AA2128" s="923"/>
      <c r="AB2128" s="923"/>
      <c r="AC2128" s="924"/>
      <c r="AD2128" s="173"/>
      <c r="AE2128" s="172"/>
      <c r="AF2128" s="171"/>
      <c r="AG2128" s="922" t="str">
        <f>IF(変更_3!M304&lt;&gt;"",変更_3!M304,"")</f>
        <v/>
      </c>
      <c r="AH2128" s="923"/>
      <c r="AI2128" s="923"/>
      <c r="AJ2128" s="923"/>
      <c r="AK2128" s="923"/>
      <c r="AL2128" s="923"/>
      <c r="AM2128" s="923"/>
      <c r="AN2128" s="923"/>
      <c r="AO2128" s="924"/>
    </row>
    <row r="2129" spans="2:41" ht="13.35" customHeight="1" outlineLevel="1" x14ac:dyDescent="0.45">
      <c r="B2129" s="167"/>
      <c r="J2129" s="167" t="s">
        <v>742</v>
      </c>
      <c r="N2129" s="167" t="s">
        <v>48</v>
      </c>
      <c r="Q2129" s="166"/>
      <c r="R2129" s="115" t="s">
        <v>609</v>
      </c>
      <c r="T2129" s="166"/>
      <c r="U2129" s="911"/>
      <c r="V2129" s="912"/>
      <c r="W2129" s="912"/>
      <c r="X2129" s="912"/>
      <c r="Y2129" s="912"/>
      <c r="Z2129" s="912"/>
      <c r="AA2129" s="912"/>
      <c r="AB2129" s="912"/>
      <c r="AC2129" s="913"/>
      <c r="AD2129" s="167" t="s">
        <v>8536</v>
      </c>
      <c r="AF2129" s="166"/>
      <c r="AG2129" s="911"/>
      <c r="AH2129" s="912"/>
      <c r="AI2129" s="912"/>
      <c r="AJ2129" s="912"/>
      <c r="AK2129" s="912"/>
      <c r="AL2129" s="912"/>
      <c r="AM2129" s="912"/>
      <c r="AN2129" s="912"/>
      <c r="AO2129" s="913"/>
    </row>
    <row r="2130" spans="2:41" ht="3.6" customHeight="1" outlineLevel="1" x14ac:dyDescent="0.45">
      <c r="B2130" s="167"/>
      <c r="J2130" s="167"/>
      <c r="N2130" s="167"/>
      <c r="Q2130" s="166"/>
      <c r="R2130" s="160"/>
      <c r="S2130" s="160"/>
      <c r="T2130" s="159"/>
      <c r="U2130" s="914"/>
      <c r="V2130" s="915"/>
      <c r="W2130" s="915"/>
      <c r="X2130" s="915"/>
      <c r="Y2130" s="915"/>
      <c r="Z2130" s="915"/>
      <c r="AA2130" s="915"/>
      <c r="AB2130" s="915"/>
      <c r="AC2130" s="916"/>
      <c r="AD2130" s="161"/>
      <c r="AE2130" s="160"/>
      <c r="AF2130" s="159"/>
      <c r="AG2130" s="914"/>
      <c r="AH2130" s="915"/>
      <c r="AI2130" s="915"/>
      <c r="AJ2130" s="915"/>
      <c r="AK2130" s="915"/>
      <c r="AL2130" s="915"/>
      <c r="AM2130" s="915"/>
      <c r="AN2130" s="915"/>
      <c r="AO2130" s="916"/>
    </row>
    <row r="2131" spans="2:41" ht="3.6" customHeight="1" outlineLevel="1" x14ac:dyDescent="0.45">
      <c r="B2131" s="167"/>
      <c r="J2131" s="167"/>
      <c r="N2131" s="167"/>
      <c r="Q2131" s="166"/>
      <c r="R2131" s="172"/>
      <c r="S2131" s="172"/>
      <c r="T2131" s="171"/>
      <c r="U2131" s="922" t="str">
        <f>IF(変更_3!U304&lt;&gt;"",変更_3!U304,"")</f>
        <v/>
      </c>
      <c r="V2131" s="923"/>
      <c r="W2131" s="923"/>
      <c r="X2131" s="923"/>
      <c r="Y2131" s="923"/>
      <c r="Z2131" s="923"/>
      <c r="AA2131" s="923"/>
      <c r="AB2131" s="923"/>
      <c r="AC2131" s="924"/>
      <c r="AD2131" s="173"/>
      <c r="AE2131" s="172"/>
      <c r="AF2131" s="171"/>
      <c r="AG2131" s="922" t="str">
        <f>IF(変更_3!M305&lt;&gt;"",変更_3!M305,"")</f>
        <v/>
      </c>
      <c r="AH2131" s="923"/>
      <c r="AI2131" s="923"/>
      <c r="AJ2131" s="923"/>
      <c r="AK2131" s="923"/>
      <c r="AL2131" s="923"/>
      <c r="AM2131" s="923"/>
      <c r="AN2131" s="923"/>
      <c r="AO2131" s="924"/>
    </row>
    <row r="2132" spans="2:41" ht="13.35" customHeight="1" outlineLevel="1" x14ac:dyDescent="0.45">
      <c r="B2132" s="167"/>
      <c r="J2132" s="167"/>
      <c r="K2132" s="115" t="s">
        <v>718</v>
      </c>
      <c r="N2132" s="167"/>
      <c r="Q2132" s="166"/>
      <c r="R2132" s="115" t="s">
        <v>608</v>
      </c>
      <c r="T2132" s="166"/>
      <c r="U2132" s="911"/>
      <c r="V2132" s="912"/>
      <c r="W2132" s="912"/>
      <c r="X2132" s="912"/>
      <c r="Y2132" s="912"/>
      <c r="Z2132" s="912"/>
      <c r="AA2132" s="912"/>
      <c r="AB2132" s="912"/>
      <c r="AC2132" s="913"/>
      <c r="AD2132" s="167" t="s">
        <v>607</v>
      </c>
      <c r="AF2132" s="166"/>
      <c r="AG2132" s="911"/>
      <c r="AH2132" s="912"/>
      <c r="AI2132" s="912"/>
      <c r="AJ2132" s="912"/>
      <c r="AK2132" s="912"/>
      <c r="AL2132" s="912"/>
      <c r="AM2132" s="912"/>
      <c r="AN2132" s="912"/>
      <c r="AO2132" s="913"/>
    </row>
    <row r="2133" spans="2:41" ht="3.6" customHeight="1" outlineLevel="1" x14ac:dyDescent="0.45">
      <c r="B2133" s="167"/>
      <c r="J2133" s="167"/>
      <c r="N2133" s="161"/>
      <c r="O2133" s="160"/>
      <c r="P2133" s="160"/>
      <c r="Q2133" s="159"/>
      <c r="R2133" s="160"/>
      <c r="S2133" s="160"/>
      <c r="T2133" s="159"/>
      <c r="U2133" s="914"/>
      <c r="V2133" s="915"/>
      <c r="W2133" s="915"/>
      <c r="X2133" s="915"/>
      <c r="Y2133" s="915"/>
      <c r="Z2133" s="915"/>
      <c r="AA2133" s="915"/>
      <c r="AB2133" s="915"/>
      <c r="AC2133" s="916"/>
      <c r="AD2133" s="161"/>
      <c r="AE2133" s="160"/>
      <c r="AF2133" s="159"/>
      <c r="AG2133" s="914"/>
      <c r="AH2133" s="915"/>
      <c r="AI2133" s="915"/>
      <c r="AJ2133" s="915"/>
      <c r="AK2133" s="915"/>
      <c r="AL2133" s="915"/>
      <c r="AM2133" s="915"/>
      <c r="AN2133" s="915"/>
      <c r="AO2133" s="916"/>
    </row>
    <row r="2134" spans="2:41" ht="3.6" customHeight="1" outlineLevel="1" x14ac:dyDescent="0.45">
      <c r="B2134" s="167"/>
      <c r="J2134" s="167"/>
      <c r="M2134" s="166"/>
      <c r="N2134" s="167"/>
      <c r="Q2134" s="166"/>
      <c r="R2134" s="173"/>
      <c r="S2134" s="172"/>
      <c r="T2134" s="172"/>
      <c r="U2134" s="172"/>
      <c r="V2134" s="172"/>
      <c r="W2134" s="172"/>
      <c r="X2134" s="172"/>
      <c r="Y2134" s="172"/>
      <c r="Z2134" s="172"/>
      <c r="AA2134" s="172"/>
      <c r="AB2134" s="172"/>
      <c r="AC2134" s="172"/>
      <c r="AD2134" s="172"/>
      <c r="AE2134" s="172"/>
      <c r="AF2134" s="172"/>
      <c r="AG2134" s="172"/>
      <c r="AH2134" s="172"/>
      <c r="AI2134" s="172"/>
      <c r="AJ2134" s="172"/>
      <c r="AK2134" s="172"/>
      <c r="AL2134" s="172"/>
      <c r="AM2134" s="172"/>
      <c r="AN2134" s="172"/>
      <c r="AO2134" s="171"/>
    </row>
    <row r="2135" spans="2:41" ht="13.35" customHeight="1" outlineLevel="1" x14ac:dyDescent="0.45">
      <c r="B2135" s="167"/>
      <c r="J2135" s="167"/>
      <c r="M2135" s="166"/>
      <c r="N2135" s="167" t="s">
        <v>712</v>
      </c>
      <c r="Q2135" s="166"/>
      <c r="R2135" s="167"/>
      <c r="S2135" s="919"/>
      <c r="T2135" s="921"/>
      <c r="V2135" s="190"/>
      <c r="W2135" s="115" t="s">
        <v>76</v>
      </c>
      <c r="X2135" s="190"/>
      <c r="Y2135" s="115" t="s">
        <v>77</v>
      </c>
      <c r="Z2135" s="190"/>
      <c r="AA2135" s="115" t="s">
        <v>78</v>
      </c>
      <c r="AO2135" s="166"/>
    </row>
    <row r="2136" spans="2:41" ht="3.6" customHeight="1" outlineLevel="1" x14ac:dyDescent="0.45">
      <c r="B2136" s="167"/>
      <c r="J2136" s="167"/>
      <c r="M2136" s="166"/>
      <c r="N2136" s="167"/>
      <c r="Q2136" s="166"/>
      <c r="R2136" s="167"/>
      <c r="AO2136" s="166"/>
    </row>
    <row r="2137" spans="2:41" ht="3.6" customHeight="1" outlineLevel="1" x14ac:dyDescent="0.45">
      <c r="B2137" s="167"/>
      <c r="J2137" s="167"/>
      <c r="M2137" s="166"/>
      <c r="N2137" s="173"/>
      <c r="O2137" s="172"/>
      <c r="P2137" s="172"/>
      <c r="Q2137" s="172"/>
      <c r="R2137" s="984" t="str">
        <f>ASC(変更_3!J306)</f>
        <v/>
      </c>
      <c r="S2137" s="984" t="str">
        <f>ASC(変更_3!K306)</f>
        <v/>
      </c>
      <c r="T2137" s="172"/>
      <c r="U2137" s="984" t="str">
        <f>ASC(変更_3!M306)</f>
        <v/>
      </c>
      <c r="V2137" s="173"/>
      <c r="W2137" s="172"/>
      <c r="X2137" s="172"/>
      <c r="Y2137" s="172"/>
      <c r="Z2137" s="172"/>
      <c r="AA2137" s="171"/>
      <c r="AB2137" s="173"/>
      <c r="AC2137" s="172"/>
      <c r="AD2137" s="172"/>
      <c r="AE2137" s="172"/>
      <c r="AF2137" s="172"/>
      <c r="AG2137" s="171"/>
      <c r="AH2137" s="977"/>
      <c r="AI2137" s="980"/>
      <c r="AJ2137" s="172"/>
      <c r="AK2137" s="944"/>
      <c r="AL2137" s="173"/>
      <c r="AM2137" s="172"/>
      <c r="AN2137" s="172"/>
      <c r="AO2137" s="171"/>
    </row>
    <row r="2138" spans="2:41" ht="13.35" customHeight="1" outlineLevel="1" x14ac:dyDescent="0.45">
      <c r="B2138" s="167"/>
      <c r="J2138" s="167"/>
      <c r="M2138" s="166"/>
      <c r="N2138" s="167" t="s">
        <v>711</v>
      </c>
      <c r="R2138" s="985"/>
      <c r="S2138" s="985"/>
      <c r="T2138" s="115" t="s">
        <v>65</v>
      </c>
      <c r="U2138" s="985"/>
      <c r="V2138" s="167" t="s">
        <v>64</v>
      </c>
      <c r="AA2138" s="166"/>
      <c r="AB2138" s="167" t="s">
        <v>710</v>
      </c>
      <c r="AH2138" s="978"/>
      <c r="AI2138" s="981"/>
      <c r="AJ2138" s="115" t="s">
        <v>65</v>
      </c>
      <c r="AK2138" s="945"/>
      <c r="AL2138" s="167" t="s">
        <v>64</v>
      </c>
      <c r="AO2138" s="166"/>
    </row>
    <row r="2139" spans="2:41" ht="3.6" customHeight="1" outlineLevel="1" x14ac:dyDescent="0.45">
      <c r="B2139" s="167"/>
      <c r="J2139" s="167"/>
      <c r="M2139" s="166"/>
      <c r="N2139" s="167"/>
      <c r="R2139" s="986"/>
      <c r="S2139" s="986"/>
      <c r="T2139" s="160"/>
      <c r="U2139" s="986"/>
      <c r="V2139" s="161"/>
      <c r="W2139" s="160"/>
      <c r="X2139" s="160"/>
      <c r="Y2139" s="160"/>
      <c r="Z2139" s="160"/>
      <c r="AA2139" s="159"/>
      <c r="AB2139" s="161"/>
      <c r="AC2139" s="160"/>
      <c r="AD2139" s="160"/>
      <c r="AE2139" s="160"/>
      <c r="AF2139" s="160"/>
      <c r="AH2139" s="979"/>
      <c r="AI2139" s="982"/>
      <c r="AJ2139" s="160"/>
      <c r="AK2139" s="946"/>
      <c r="AL2139" s="161"/>
      <c r="AM2139" s="160"/>
      <c r="AN2139" s="160"/>
      <c r="AO2139" s="159"/>
    </row>
    <row r="2140" spans="2:41" ht="3.6" customHeight="1" outlineLevel="1" x14ac:dyDescent="0.45">
      <c r="B2140" s="167"/>
      <c r="J2140" s="167"/>
      <c r="M2140" s="166"/>
      <c r="N2140" s="173"/>
      <c r="O2140" s="172"/>
      <c r="P2140" s="172"/>
      <c r="Q2140" s="171"/>
      <c r="R2140" s="977"/>
      <c r="S2140" s="980"/>
      <c r="T2140" s="172"/>
      <c r="U2140" s="944"/>
      <c r="V2140" s="173"/>
      <c r="W2140" s="172"/>
      <c r="X2140" s="172"/>
      <c r="Y2140" s="172"/>
      <c r="Z2140" s="169"/>
      <c r="AA2140" s="174"/>
      <c r="AD2140" s="172"/>
      <c r="AE2140" s="172"/>
      <c r="AF2140" s="172"/>
      <c r="AG2140" s="175"/>
      <c r="AH2140" s="175"/>
      <c r="AI2140" s="175"/>
      <c r="AJ2140" s="175"/>
      <c r="AK2140" s="175"/>
      <c r="AL2140" s="172"/>
      <c r="AM2140" s="175"/>
      <c r="AN2140" s="175"/>
      <c r="AO2140" s="171"/>
    </row>
    <row r="2141" spans="2:41" ht="13.35" customHeight="1" outlineLevel="1" x14ac:dyDescent="0.45">
      <c r="B2141" s="167"/>
      <c r="J2141" s="167"/>
      <c r="M2141" s="166"/>
      <c r="N2141" s="167" t="s">
        <v>709</v>
      </c>
      <c r="Q2141" s="166"/>
      <c r="R2141" s="978"/>
      <c r="S2141" s="981"/>
      <c r="T2141" s="115" t="s">
        <v>65</v>
      </c>
      <c r="U2141" s="945"/>
      <c r="V2141" s="167" t="s">
        <v>64</v>
      </c>
      <c r="Z2141" s="169"/>
      <c r="AA2141" s="168"/>
      <c r="AG2141" s="169"/>
      <c r="AH2141" s="169"/>
      <c r="AI2141" s="169"/>
      <c r="AJ2141" s="169"/>
      <c r="AK2141" s="169"/>
      <c r="AM2141" s="169"/>
      <c r="AN2141" s="169"/>
      <c r="AO2141" s="166"/>
    </row>
    <row r="2142" spans="2:41" ht="3.6" customHeight="1" outlineLevel="1" x14ac:dyDescent="0.45">
      <c r="B2142" s="167"/>
      <c r="J2142" s="167"/>
      <c r="M2142" s="166"/>
      <c r="N2142" s="161"/>
      <c r="O2142" s="160"/>
      <c r="P2142" s="160"/>
      <c r="Q2142" s="159"/>
      <c r="R2142" s="979"/>
      <c r="S2142" s="982"/>
      <c r="T2142" s="160"/>
      <c r="U2142" s="946"/>
      <c r="V2142" s="161"/>
      <c r="W2142" s="160"/>
      <c r="X2142" s="160"/>
      <c r="Y2142" s="160"/>
      <c r="Z2142" s="163"/>
      <c r="AA2142" s="162"/>
      <c r="AB2142" s="160"/>
      <c r="AC2142" s="160"/>
      <c r="AD2142" s="160"/>
      <c r="AE2142" s="160"/>
      <c r="AF2142" s="160"/>
      <c r="AG2142" s="163"/>
      <c r="AH2142" s="163"/>
      <c r="AI2142" s="163"/>
      <c r="AJ2142" s="163"/>
      <c r="AK2142" s="163"/>
      <c r="AL2142" s="160"/>
      <c r="AM2142" s="163"/>
      <c r="AN2142" s="163"/>
      <c r="AO2142" s="159"/>
    </row>
    <row r="2143" spans="2:41" ht="3.6" customHeight="1" outlineLevel="1" x14ac:dyDescent="0.45">
      <c r="B2143" s="167"/>
      <c r="J2143" s="167"/>
      <c r="M2143" s="166"/>
      <c r="N2143" s="167"/>
      <c r="Q2143" s="166"/>
      <c r="R2143" s="922" t="str">
        <f>ASC(変更_3!L310)</f>
        <v/>
      </c>
      <c r="S2143" s="923"/>
      <c r="T2143" s="923"/>
      <c r="U2143" s="924"/>
      <c r="V2143" s="911" t="str">
        <f>ASC(変更_3!P310)</f>
        <v/>
      </c>
      <c r="W2143" s="913"/>
      <c r="X2143" s="911" t="str">
        <f>ASC(変更_3!R310)</f>
        <v/>
      </c>
      <c r="Y2143" s="912"/>
      <c r="Z2143" s="912"/>
      <c r="AA2143" s="913"/>
      <c r="AB2143" s="167"/>
      <c r="AO2143" s="166"/>
    </row>
    <row r="2144" spans="2:41" ht="13.35" customHeight="1" outlineLevel="1" x14ac:dyDescent="0.45">
      <c r="B2144" s="167"/>
      <c r="J2144" s="167"/>
      <c r="M2144" s="166"/>
      <c r="N2144" s="167" t="s">
        <v>707</v>
      </c>
      <c r="Q2144" s="166"/>
      <c r="R2144" s="911"/>
      <c r="S2144" s="912"/>
      <c r="T2144" s="912"/>
      <c r="U2144" s="913"/>
      <c r="V2144" s="911"/>
      <c r="W2144" s="913"/>
      <c r="X2144" s="911"/>
      <c r="Y2144" s="912"/>
      <c r="Z2144" s="912"/>
      <c r="AA2144" s="913"/>
      <c r="AB2144" s="191" t="s">
        <v>706</v>
      </c>
      <c r="AO2144" s="166"/>
    </row>
    <row r="2145" spans="2:41" ht="3.6" customHeight="1" outlineLevel="1" x14ac:dyDescent="0.45">
      <c r="B2145" s="167"/>
      <c r="J2145" s="167"/>
      <c r="M2145" s="166"/>
      <c r="N2145" s="167"/>
      <c r="Q2145" s="166"/>
      <c r="R2145" s="914"/>
      <c r="S2145" s="915"/>
      <c r="T2145" s="915"/>
      <c r="U2145" s="916"/>
      <c r="V2145" s="914"/>
      <c r="W2145" s="916"/>
      <c r="X2145" s="914"/>
      <c r="Y2145" s="915"/>
      <c r="Z2145" s="915"/>
      <c r="AA2145" s="916"/>
      <c r="AB2145" s="161"/>
      <c r="AC2145" s="160"/>
      <c r="AD2145" s="160"/>
      <c r="AE2145" s="160"/>
      <c r="AF2145" s="160"/>
      <c r="AG2145" s="160"/>
      <c r="AH2145" s="160"/>
      <c r="AI2145" s="160"/>
      <c r="AJ2145" s="160"/>
      <c r="AK2145" s="160"/>
      <c r="AL2145" s="160"/>
      <c r="AM2145" s="160"/>
      <c r="AN2145" s="160"/>
      <c r="AO2145" s="159"/>
    </row>
    <row r="2146" spans="2:41" ht="3.6" customHeight="1" outlineLevel="1" x14ac:dyDescent="0.45">
      <c r="B2146" s="167"/>
      <c r="J2146" s="167"/>
      <c r="M2146" s="166"/>
      <c r="N2146" s="173"/>
      <c r="O2146" s="172"/>
      <c r="P2146" s="172"/>
      <c r="Q2146" s="172"/>
      <c r="R2146" s="173"/>
      <c r="S2146" s="172"/>
      <c r="T2146" s="172"/>
      <c r="U2146" s="172"/>
      <c r="V2146" s="172"/>
      <c r="W2146" s="172"/>
      <c r="X2146" s="172"/>
      <c r="Y2146" s="172"/>
      <c r="Z2146" s="172"/>
      <c r="AA2146" s="171"/>
      <c r="AB2146" s="173"/>
      <c r="AI2146" s="166"/>
      <c r="AJ2146" s="173"/>
      <c r="AK2146" s="172"/>
      <c r="AL2146" s="172"/>
      <c r="AM2146" s="172"/>
      <c r="AN2146" s="172"/>
      <c r="AO2146" s="171"/>
    </row>
    <row r="2147" spans="2:41" ht="13.35" customHeight="1" outlineLevel="1" x14ac:dyDescent="0.45">
      <c r="B2147" s="167"/>
      <c r="J2147" s="167"/>
      <c r="M2147" s="166"/>
      <c r="N2147" s="167" t="s">
        <v>705</v>
      </c>
      <c r="R2147" s="167"/>
      <c r="S2147" s="917" t="str">
        <f>IF(変更_3!J312&lt;&gt;"",変更_3!J312,"")</f>
        <v/>
      </c>
      <c r="T2147" s="918"/>
      <c r="V2147" s="182" t="str">
        <f>ASC(変更_3!L312)</f>
        <v/>
      </c>
      <c r="W2147" s="115" t="s">
        <v>76</v>
      </c>
      <c r="X2147" s="182" t="str">
        <f>ASC(変更_3!N312)</f>
        <v/>
      </c>
      <c r="Y2147" s="115" t="s">
        <v>77</v>
      </c>
      <c r="Z2147" s="182" t="str">
        <f>ASC(変更_3!P312)</f>
        <v/>
      </c>
      <c r="AA2147" s="115" t="s">
        <v>78</v>
      </c>
      <c r="AB2147" s="167" t="s">
        <v>704</v>
      </c>
      <c r="AI2147" s="166"/>
      <c r="AJ2147" s="167"/>
      <c r="AK2147" s="919"/>
      <c r="AL2147" s="920"/>
      <c r="AM2147" s="920"/>
      <c r="AN2147" s="920"/>
      <c r="AO2147" s="921"/>
    </row>
    <row r="2148" spans="2:41" ht="3.6" customHeight="1" outlineLevel="1" x14ac:dyDescent="0.45">
      <c r="B2148" s="167"/>
      <c r="J2148" s="167"/>
      <c r="M2148" s="166"/>
      <c r="N2148" s="167"/>
      <c r="R2148" s="161"/>
      <c r="S2148" s="160"/>
      <c r="T2148" s="160"/>
      <c r="U2148" s="160"/>
      <c r="V2148" s="160"/>
      <c r="W2148" s="160"/>
      <c r="X2148" s="160"/>
      <c r="Y2148" s="160"/>
      <c r="Z2148" s="160"/>
      <c r="AA2148" s="159"/>
      <c r="AB2148" s="161"/>
      <c r="AC2148" s="160"/>
      <c r="AD2148" s="160"/>
      <c r="AE2148" s="160"/>
      <c r="AF2148" s="160"/>
      <c r="AG2148" s="160"/>
      <c r="AH2148" s="160"/>
      <c r="AI2148" s="159"/>
      <c r="AJ2148" s="161"/>
      <c r="AK2148" s="160"/>
      <c r="AL2148" s="160"/>
      <c r="AM2148" s="160"/>
      <c r="AN2148" s="160"/>
      <c r="AO2148" s="159"/>
    </row>
    <row r="2149" spans="2:41" ht="3.6" customHeight="1" outlineLevel="1" x14ac:dyDescent="0.45">
      <c r="B2149" s="167"/>
      <c r="J2149" s="167"/>
      <c r="M2149" s="166"/>
      <c r="N2149" s="173"/>
      <c r="O2149" s="172"/>
      <c r="P2149" s="172"/>
      <c r="Q2149" s="171"/>
      <c r="R2149" s="922" t="str">
        <f>IF(変更_3!U309="☑","研修中","")</f>
        <v/>
      </c>
      <c r="S2149" s="923"/>
      <c r="T2149" s="923"/>
      <c r="U2149" s="923"/>
      <c r="V2149" s="923"/>
      <c r="W2149" s="923"/>
      <c r="X2149" s="923"/>
      <c r="Y2149" s="923"/>
      <c r="Z2149" s="923"/>
      <c r="AA2149" s="923"/>
      <c r="AB2149" s="923"/>
      <c r="AC2149" s="923"/>
      <c r="AD2149" s="923"/>
      <c r="AE2149" s="923"/>
      <c r="AF2149" s="923"/>
      <c r="AG2149" s="923"/>
      <c r="AH2149" s="923"/>
      <c r="AI2149" s="923"/>
      <c r="AJ2149" s="923"/>
      <c r="AK2149" s="923"/>
      <c r="AL2149" s="923"/>
      <c r="AM2149" s="923"/>
      <c r="AN2149" s="923"/>
      <c r="AO2149" s="924"/>
    </row>
    <row r="2150" spans="2:41" ht="13.35" customHeight="1" outlineLevel="1" x14ac:dyDescent="0.45">
      <c r="B2150" s="167"/>
      <c r="J2150" s="167"/>
      <c r="M2150" s="166"/>
      <c r="N2150" s="167" t="s">
        <v>703</v>
      </c>
      <c r="Q2150" s="166"/>
      <c r="R2150" s="911"/>
      <c r="S2150" s="912"/>
      <c r="T2150" s="912"/>
      <c r="U2150" s="912"/>
      <c r="V2150" s="912"/>
      <c r="W2150" s="912"/>
      <c r="X2150" s="912"/>
      <c r="Y2150" s="912"/>
      <c r="Z2150" s="912"/>
      <c r="AA2150" s="912"/>
      <c r="AB2150" s="912"/>
      <c r="AC2150" s="912"/>
      <c r="AD2150" s="912"/>
      <c r="AE2150" s="912"/>
      <c r="AF2150" s="912"/>
      <c r="AG2150" s="912"/>
      <c r="AH2150" s="912"/>
      <c r="AI2150" s="912"/>
      <c r="AJ2150" s="912"/>
      <c r="AK2150" s="912"/>
      <c r="AL2150" s="912"/>
      <c r="AM2150" s="912"/>
      <c r="AN2150" s="912"/>
      <c r="AO2150" s="913"/>
    </row>
    <row r="2151" spans="2:41" ht="3.6" customHeight="1" outlineLevel="1" x14ac:dyDescent="0.45">
      <c r="B2151" s="167"/>
      <c r="I2151" s="166"/>
      <c r="J2151" s="167"/>
      <c r="M2151" s="166"/>
      <c r="N2151" s="161"/>
      <c r="O2151" s="160"/>
      <c r="P2151" s="160"/>
      <c r="Q2151" s="159"/>
      <c r="R2151" s="914"/>
      <c r="S2151" s="915"/>
      <c r="T2151" s="915"/>
      <c r="U2151" s="915"/>
      <c r="V2151" s="915"/>
      <c r="W2151" s="915"/>
      <c r="X2151" s="915"/>
      <c r="Y2151" s="915"/>
      <c r="Z2151" s="915"/>
      <c r="AA2151" s="915"/>
      <c r="AB2151" s="915"/>
      <c r="AC2151" s="915"/>
      <c r="AD2151" s="915"/>
      <c r="AE2151" s="915"/>
      <c r="AF2151" s="915"/>
      <c r="AG2151" s="915"/>
      <c r="AH2151" s="915"/>
      <c r="AI2151" s="915"/>
      <c r="AJ2151" s="915"/>
      <c r="AK2151" s="915"/>
      <c r="AL2151" s="915"/>
      <c r="AM2151" s="915"/>
      <c r="AN2151" s="915"/>
      <c r="AO2151" s="916"/>
    </row>
    <row r="2152" spans="2:41" ht="3.6" customHeight="1" outlineLevel="1" x14ac:dyDescent="0.45">
      <c r="B2152" s="167"/>
      <c r="J2152" s="173"/>
      <c r="K2152" s="172"/>
      <c r="L2152" s="172"/>
      <c r="M2152" s="171"/>
      <c r="N2152" s="173"/>
      <c r="O2152" s="172"/>
      <c r="P2152" s="172"/>
      <c r="Q2152" s="171"/>
      <c r="R2152" s="173"/>
      <c r="S2152" s="172"/>
      <c r="T2152" s="172"/>
      <c r="U2152" s="172"/>
      <c r="V2152" s="172"/>
      <c r="W2152" s="172"/>
      <c r="X2152" s="172"/>
      <c r="Y2152" s="172"/>
      <c r="Z2152" s="172"/>
      <c r="AA2152" s="171"/>
      <c r="AB2152" s="173"/>
      <c r="AC2152" s="172"/>
      <c r="AD2152" s="172"/>
      <c r="AE2152" s="171"/>
      <c r="AF2152" s="172"/>
      <c r="AG2152" s="172"/>
      <c r="AH2152" s="172"/>
      <c r="AI2152" s="172"/>
      <c r="AJ2152" s="172"/>
      <c r="AK2152" s="172"/>
      <c r="AL2152" s="172"/>
      <c r="AM2152" s="172"/>
      <c r="AN2152" s="172"/>
      <c r="AO2152" s="171"/>
    </row>
    <row r="2153" spans="2:41" ht="13.35" customHeight="1" outlineLevel="1" x14ac:dyDescent="0.45">
      <c r="B2153" s="167"/>
      <c r="J2153" s="167"/>
      <c r="M2153" s="166"/>
      <c r="N2153" s="167" t="s">
        <v>717</v>
      </c>
      <c r="Q2153" s="166"/>
      <c r="R2153" s="167"/>
      <c r="S2153" s="917" t="str">
        <f>IF(OR(許可申請_2!I285&lt;&gt;"",変更_3!AL301&lt;&gt;""),コードマスタ!C4,"")</f>
        <v/>
      </c>
      <c r="T2153" s="943"/>
      <c r="U2153" s="943"/>
      <c r="V2153" s="943"/>
      <c r="W2153" s="943"/>
      <c r="X2153" s="943"/>
      <c r="Y2153" s="943"/>
      <c r="Z2153" s="943"/>
      <c r="AA2153" s="918"/>
      <c r="AB2153" s="167" t="s">
        <v>615</v>
      </c>
      <c r="AE2153" s="166"/>
      <c r="AF2153" s="167"/>
      <c r="AG2153" s="917" t="str">
        <f>IF(OR(許可申請_2!I294="☑",変更_3!AL309="☑"),コードマスタ!D3,IF(OR(許可申請_2!N294="☑",許可申請_2!T294="☑",変更_3!AQ309="☑",変更_3!AW309="☑"),コードマスタ!D4,""))</f>
        <v/>
      </c>
      <c r="AH2153" s="943"/>
      <c r="AI2153" s="943"/>
      <c r="AJ2153" s="943"/>
      <c r="AK2153" s="943"/>
      <c r="AL2153" s="943"/>
      <c r="AM2153" s="943"/>
      <c r="AN2153" s="943"/>
      <c r="AO2153" s="918"/>
    </row>
    <row r="2154" spans="2:41" ht="3.6" customHeight="1" outlineLevel="1" x14ac:dyDescent="0.45">
      <c r="B2154" s="167"/>
      <c r="J2154" s="167"/>
      <c r="M2154" s="166"/>
      <c r="N2154" s="161"/>
      <c r="O2154" s="160"/>
      <c r="P2154" s="160"/>
      <c r="Q2154" s="159"/>
      <c r="R2154" s="161"/>
      <c r="S2154" s="160"/>
      <c r="T2154" s="160"/>
      <c r="U2154" s="160"/>
      <c r="V2154" s="160"/>
      <c r="W2154" s="160"/>
      <c r="X2154" s="160"/>
      <c r="Y2154" s="160"/>
      <c r="Z2154" s="160"/>
      <c r="AA2154" s="159"/>
      <c r="AB2154" s="161"/>
      <c r="AC2154" s="160"/>
      <c r="AD2154" s="160"/>
      <c r="AE2154" s="159"/>
      <c r="AF2154" s="160"/>
      <c r="AG2154" s="160"/>
      <c r="AH2154" s="160"/>
      <c r="AI2154" s="160"/>
      <c r="AJ2154" s="160"/>
      <c r="AK2154" s="160"/>
      <c r="AL2154" s="160"/>
      <c r="AM2154" s="160"/>
      <c r="AN2154" s="160"/>
      <c r="AO2154" s="159"/>
    </row>
    <row r="2155" spans="2:41" ht="3.6" customHeight="1" outlineLevel="1" x14ac:dyDescent="0.45">
      <c r="B2155" s="167"/>
      <c r="J2155" s="167"/>
      <c r="M2155" s="166"/>
      <c r="N2155" s="173"/>
      <c r="O2155" s="172"/>
      <c r="P2155" s="172"/>
      <c r="Q2155" s="171"/>
      <c r="R2155" s="173"/>
      <c r="S2155" s="172"/>
      <c r="T2155" s="172"/>
      <c r="U2155" s="172"/>
      <c r="V2155" s="172"/>
      <c r="W2155" s="172"/>
      <c r="X2155" s="172"/>
      <c r="Y2155" s="172"/>
      <c r="Z2155" s="172"/>
      <c r="AA2155" s="171"/>
      <c r="AB2155" s="173"/>
      <c r="AC2155" s="172"/>
      <c r="AD2155" s="172"/>
      <c r="AE2155" s="171"/>
      <c r="AF2155" s="173"/>
      <c r="AG2155" s="172"/>
      <c r="AH2155" s="172"/>
      <c r="AI2155" s="172"/>
      <c r="AJ2155" s="172"/>
      <c r="AK2155" s="172"/>
      <c r="AL2155" s="172"/>
      <c r="AM2155" s="172"/>
      <c r="AN2155" s="172"/>
      <c r="AO2155" s="171"/>
    </row>
    <row r="2156" spans="2:41" ht="13.35" customHeight="1" outlineLevel="1" x14ac:dyDescent="0.45">
      <c r="B2156" s="167"/>
      <c r="J2156" s="167"/>
      <c r="M2156" s="166"/>
      <c r="N2156" s="167" t="s">
        <v>716</v>
      </c>
      <c r="Q2156" s="166"/>
      <c r="R2156" s="167"/>
      <c r="S2156" s="919"/>
      <c r="T2156" s="921"/>
      <c r="V2156" s="190"/>
      <c r="W2156" s="115" t="s">
        <v>76</v>
      </c>
      <c r="X2156" s="190"/>
      <c r="Y2156" s="115" t="s">
        <v>77</v>
      </c>
      <c r="Z2156" s="190"/>
      <c r="AA2156" s="166" t="s">
        <v>78</v>
      </c>
      <c r="AB2156" s="167" t="s">
        <v>715</v>
      </c>
      <c r="AE2156" s="166"/>
      <c r="AF2156" s="167"/>
      <c r="AG2156" s="919"/>
      <c r="AH2156" s="921"/>
      <c r="AJ2156" s="190"/>
      <c r="AK2156" s="115" t="s">
        <v>76</v>
      </c>
      <c r="AL2156" s="190"/>
      <c r="AM2156" s="115" t="s">
        <v>77</v>
      </c>
      <c r="AN2156" s="190"/>
      <c r="AO2156" s="166" t="s">
        <v>78</v>
      </c>
    </row>
    <row r="2157" spans="2:41" ht="3.6" customHeight="1" outlineLevel="1" x14ac:dyDescent="0.45">
      <c r="B2157" s="167"/>
      <c r="J2157" s="167"/>
      <c r="M2157" s="166"/>
      <c r="N2157" s="161"/>
      <c r="O2157" s="160"/>
      <c r="P2157" s="160"/>
      <c r="Q2157" s="159"/>
      <c r="R2157" s="161"/>
      <c r="S2157" s="160"/>
      <c r="T2157" s="160"/>
      <c r="U2157" s="160"/>
      <c r="V2157" s="160"/>
      <c r="W2157" s="160"/>
      <c r="X2157" s="160"/>
      <c r="Y2157" s="160"/>
      <c r="Z2157" s="160"/>
      <c r="AA2157" s="159"/>
      <c r="AB2157" s="161"/>
      <c r="AC2157" s="160"/>
      <c r="AD2157" s="160"/>
      <c r="AE2157" s="159"/>
      <c r="AF2157" s="161"/>
      <c r="AG2157" s="160"/>
      <c r="AH2157" s="160"/>
      <c r="AI2157" s="160"/>
      <c r="AJ2157" s="160"/>
      <c r="AK2157" s="160"/>
      <c r="AL2157" s="160"/>
      <c r="AM2157" s="160"/>
      <c r="AN2157" s="160"/>
      <c r="AO2157" s="159"/>
    </row>
    <row r="2158" spans="2:41" ht="3.6" customHeight="1" outlineLevel="1" x14ac:dyDescent="0.45">
      <c r="B2158" s="167"/>
      <c r="J2158" s="167"/>
      <c r="M2158" s="166"/>
      <c r="N2158" s="173"/>
      <c r="O2158" s="172"/>
      <c r="P2158" s="172"/>
      <c r="Q2158" s="171"/>
      <c r="R2158" s="922" t="str">
        <f>許可申請_2!I285&amp;変更_3!AL301</f>
        <v/>
      </c>
      <c r="S2158" s="923"/>
      <c r="T2158" s="923"/>
      <c r="U2158" s="923"/>
      <c r="V2158" s="923"/>
      <c r="W2158" s="923"/>
      <c r="X2158" s="923"/>
      <c r="Y2158" s="923"/>
      <c r="Z2158" s="923"/>
      <c r="AA2158" s="923"/>
      <c r="AB2158" s="923"/>
      <c r="AC2158" s="923"/>
      <c r="AD2158" s="923"/>
      <c r="AE2158" s="923"/>
      <c r="AF2158" s="923"/>
      <c r="AG2158" s="923"/>
      <c r="AH2158" s="923"/>
      <c r="AI2158" s="923"/>
      <c r="AJ2158" s="924"/>
      <c r="AK2158" s="172"/>
      <c r="AL2158" s="172"/>
      <c r="AM2158" s="172"/>
      <c r="AN2158" s="172"/>
      <c r="AO2158" s="171"/>
    </row>
    <row r="2159" spans="2:41" ht="13.35" customHeight="1" outlineLevel="1" x14ac:dyDescent="0.45">
      <c r="B2159" s="167"/>
      <c r="J2159" s="167"/>
      <c r="M2159" s="166"/>
      <c r="N2159" s="167" t="s">
        <v>50</v>
      </c>
      <c r="Q2159" s="166"/>
      <c r="R2159" s="911"/>
      <c r="S2159" s="912"/>
      <c r="T2159" s="912"/>
      <c r="U2159" s="912"/>
      <c r="V2159" s="912"/>
      <c r="W2159" s="912"/>
      <c r="X2159" s="912"/>
      <c r="Y2159" s="912"/>
      <c r="Z2159" s="912"/>
      <c r="AA2159" s="912"/>
      <c r="AB2159" s="912"/>
      <c r="AC2159" s="912"/>
      <c r="AD2159" s="912"/>
      <c r="AE2159" s="912"/>
      <c r="AF2159" s="912"/>
      <c r="AG2159" s="912"/>
      <c r="AH2159" s="912"/>
      <c r="AI2159" s="912"/>
      <c r="AJ2159" s="913"/>
      <c r="AL2159" s="189" t="s">
        <v>651</v>
      </c>
      <c r="AM2159" s="115" t="s">
        <v>714</v>
      </c>
      <c r="AO2159" s="166"/>
    </row>
    <row r="2160" spans="2:41" ht="3.6" customHeight="1" outlineLevel="1" x14ac:dyDescent="0.45">
      <c r="B2160" s="167"/>
      <c r="J2160" s="167"/>
      <c r="M2160" s="166"/>
      <c r="N2160" s="161"/>
      <c r="O2160" s="160"/>
      <c r="P2160" s="160"/>
      <c r="Q2160" s="159"/>
      <c r="R2160" s="914"/>
      <c r="S2160" s="915"/>
      <c r="T2160" s="915"/>
      <c r="U2160" s="915"/>
      <c r="V2160" s="915"/>
      <c r="W2160" s="915"/>
      <c r="X2160" s="915"/>
      <c r="Y2160" s="915"/>
      <c r="Z2160" s="915"/>
      <c r="AA2160" s="915"/>
      <c r="AB2160" s="915"/>
      <c r="AC2160" s="915"/>
      <c r="AD2160" s="915"/>
      <c r="AE2160" s="915"/>
      <c r="AF2160" s="915"/>
      <c r="AG2160" s="915"/>
      <c r="AH2160" s="915"/>
      <c r="AI2160" s="915"/>
      <c r="AJ2160" s="916"/>
      <c r="AK2160" s="160"/>
      <c r="AL2160" s="160"/>
      <c r="AM2160" s="160"/>
      <c r="AN2160" s="160"/>
      <c r="AO2160" s="159"/>
    </row>
    <row r="2161" spans="2:41" ht="3.6" customHeight="1" outlineLevel="1" x14ac:dyDescent="0.45">
      <c r="B2161" s="167"/>
      <c r="J2161" s="167"/>
      <c r="M2161" s="166"/>
      <c r="N2161" s="173"/>
      <c r="O2161" s="172"/>
      <c r="P2161" s="172"/>
      <c r="Q2161" s="171"/>
      <c r="R2161" s="922" t="str">
        <f>ASC(PHONETIC(許可申請_2!I284))&amp;ASC(PHONETIC(変更_3!AL300))</f>
        <v/>
      </c>
      <c r="S2161" s="923"/>
      <c r="T2161" s="923"/>
      <c r="U2161" s="923"/>
      <c r="V2161" s="923"/>
      <c r="W2161" s="923"/>
      <c r="X2161" s="923"/>
      <c r="Y2161" s="923"/>
      <c r="Z2161" s="923"/>
      <c r="AA2161" s="923"/>
      <c r="AB2161" s="923"/>
      <c r="AC2161" s="923"/>
      <c r="AD2161" s="923"/>
      <c r="AE2161" s="923"/>
      <c r="AF2161" s="923"/>
      <c r="AG2161" s="923"/>
      <c r="AH2161" s="923"/>
      <c r="AI2161" s="923"/>
      <c r="AJ2161" s="923"/>
      <c r="AK2161" s="923"/>
      <c r="AL2161" s="923"/>
      <c r="AM2161" s="923"/>
      <c r="AN2161" s="923"/>
      <c r="AO2161" s="924"/>
    </row>
    <row r="2162" spans="2:41" ht="13.35" customHeight="1" outlineLevel="1" x14ac:dyDescent="0.45">
      <c r="B2162" s="167"/>
      <c r="J2162" s="167"/>
      <c r="M2162" s="166"/>
      <c r="N2162" s="167" t="s">
        <v>713</v>
      </c>
      <c r="Q2162" s="166"/>
      <c r="R2162" s="911"/>
      <c r="S2162" s="912"/>
      <c r="T2162" s="912"/>
      <c r="U2162" s="912"/>
      <c r="V2162" s="912"/>
      <c r="W2162" s="912"/>
      <c r="X2162" s="912"/>
      <c r="Y2162" s="912"/>
      <c r="Z2162" s="912"/>
      <c r="AA2162" s="912"/>
      <c r="AB2162" s="912"/>
      <c r="AC2162" s="912"/>
      <c r="AD2162" s="912"/>
      <c r="AE2162" s="912"/>
      <c r="AF2162" s="912"/>
      <c r="AG2162" s="912"/>
      <c r="AH2162" s="912"/>
      <c r="AI2162" s="912"/>
      <c r="AJ2162" s="912"/>
      <c r="AK2162" s="912"/>
      <c r="AL2162" s="912"/>
      <c r="AM2162" s="912"/>
      <c r="AN2162" s="912"/>
      <c r="AO2162" s="913"/>
    </row>
    <row r="2163" spans="2:41" ht="3.6" customHeight="1" outlineLevel="1" x14ac:dyDescent="0.45">
      <c r="B2163" s="167"/>
      <c r="J2163" s="167"/>
      <c r="M2163" s="166"/>
      <c r="N2163" s="167"/>
      <c r="Q2163" s="166"/>
      <c r="R2163" s="914"/>
      <c r="S2163" s="915"/>
      <c r="T2163" s="915"/>
      <c r="U2163" s="915"/>
      <c r="V2163" s="915"/>
      <c r="W2163" s="915"/>
      <c r="X2163" s="915"/>
      <c r="Y2163" s="915"/>
      <c r="Z2163" s="915"/>
      <c r="AA2163" s="915"/>
      <c r="AB2163" s="915"/>
      <c r="AC2163" s="915"/>
      <c r="AD2163" s="915"/>
      <c r="AE2163" s="915"/>
      <c r="AF2163" s="915"/>
      <c r="AG2163" s="915"/>
      <c r="AH2163" s="915"/>
      <c r="AI2163" s="915"/>
      <c r="AJ2163" s="915"/>
      <c r="AK2163" s="915"/>
      <c r="AL2163" s="915"/>
      <c r="AM2163" s="915"/>
      <c r="AN2163" s="915"/>
      <c r="AO2163" s="916"/>
    </row>
    <row r="2164" spans="2:41" ht="3.6" customHeight="1" outlineLevel="1" x14ac:dyDescent="0.45">
      <c r="B2164" s="167"/>
      <c r="J2164" s="167"/>
      <c r="N2164" s="173"/>
      <c r="O2164" s="172"/>
      <c r="P2164" s="172"/>
      <c r="Q2164" s="171"/>
      <c r="U2164" s="934" t="str">
        <f>ASC(許可申請_2!L286)&amp;ASC(変更_3!AO302)</f>
        <v/>
      </c>
      <c r="V2164" s="935"/>
      <c r="W2164" s="935"/>
      <c r="X2164" s="962"/>
      <c r="Y2164" s="172"/>
      <c r="Z2164" s="965" t="str">
        <f>ASC(許可申請_2!O286)&amp;ASC(変更_3!AR302)</f>
        <v/>
      </c>
      <c r="AA2164" s="935"/>
      <c r="AB2164" s="935"/>
      <c r="AC2164" s="936"/>
      <c r="AG2164" s="922" t="str">
        <f>許可申請_2!L287&amp;変更_3!AO303</f>
        <v/>
      </c>
      <c r="AH2164" s="923"/>
      <c r="AI2164" s="923"/>
      <c r="AJ2164" s="923"/>
      <c r="AK2164" s="923"/>
      <c r="AL2164" s="923"/>
      <c r="AM2164" s="923"/>
      <c r="AN2164" s="923"/>
      <c r="AO2164" s="924"/>
    </row>
    <row r="2165" spans="2:41" ht="13.35" customHeight="1" outlineLevel="1" x14ac:dyDescent="0.45">
      <c r="B2165" s="167"/>
      <c r="J2165" s="167"/>
      <c r="N2165" s="167"/>
      <c r="Q2165" s="166"/>
      <c r="R2165" s="115" t="s">
        <v>612</v>
      </c>
      <c r="U2165" s="937"/>
      <c r="V2165" s="938"/>
      <c r="W2165" s="938"/>
      <c r="X2165" s="963"/>
      <c r="Y2165" s="179" t="s">
        <v>611</v>
      </c>
      <c r="Z2165" s="966"/>
      <c r="AA2165" s="938"/>
      <c r="AB2165" s="938"/>
      <c r="AC2165" s="939"/>
      <c r="AD2165" s="115" t="s">
        <v>610</v>
      </c>
      <c r="AG2165" s="911"/>
      <c r="AH2165" s="912"/>
      <c r="AI2165" s="912"/>
      <c r="AJ2165" s="912"/>
      <c r="AK2165" s="912"/>
      <c r="AL2165" s="912"/>
      <c r="AM2165" s="912"/>
      <c r="AN2165" s="912"/>
      <c r="AO2165" s="913"/>
    </row>
    <row r="2166" spans="2:41" ht="3.6" customHeight="1" outlineLevel="1" x14ac:dyDescent="0.45">
      <c r="B2166" s="167"/>
      <c r="J2166" s="167"/>
      <c r="N2166" s="167"/>
      <c r="Q2166" s="166"/>
      <c r="R2166" s="160"/>
      <c r="S2166" s="160"/>
      <c r="T2166" s="160"/>
      <c r="U2166" s="940"/>
      <c r="V2166" s="941"/>
      <c r="W2166" s="941"/>
      <c r="X2166" s="964"/>
      <c r="Y2166" s="160"/>
      <c r="Z2166" s="967"/>
      <c r="AA2166" s="941"/>
      <c r="AB2166" s="941"/>
      <c r="AC2166" s="942"/>
      <c r="AD2166" s="160"/>
      <c r="AE2166" s="160"/>
      <c r="AF2166" s="160"/>
      <c r="AG2166" s="914"/>
      <c r="AH2166" s="915"/>
      <c r="AI2166" s="915"/>
      <c r="AJ2166" s="915"/>
      <c r="AK2166" s="915"/>
      <c r="AL2166" s="915"/>
      <c r="AM2166" s="915"/>
      <c r="AN2166" s="915"/>
      <c r="AO2166" s="916"/>
    </row>
    <row r="2167" spans="2:41" ht="3.6" customHeight="1" outlineLevel="1" x14ac:dyDescent="0.45">
      <c r="B2167" s="167"/>
      <c r="J2167" s="167"/>
      <c r="N2167" s="167"/>
      <c r="Q2167" s="166"/>
      <c r="R2167" s="172"/>
      <c r="S2167" s="172"/>
      <c r="T2167" s="171"/>
      <c r="U2167" s="922" t="str">
        <f>許可申請_2!T287&amp;変更_3!AW303</f>
        <v/>
      </c>
      <c r="V2167" s="923"/>
      <c r="W2167" s="923"/>
      <c r="X2167" s="923"/>
      <c r="Y2167" s="923"/>
      <c r="Z2167" s="923"/>
      <c r="AA2167" s="923"/>
      <c r="AB2167" s="923"/>
      <c r="AC2167" s="924"/>
      <c r="AD2167" s="173"/>
      <c r="AE2167" s="172"/>
      <c r="AF2167" s="171"/>
      <c r="AG2167" s="922" t="str">
        <f>許可申請_2!L288&amp;変更_3!AO304</f>
        <v/>
      </c>
      <c r="AH2167" s="923"/>
      <c r="AI2167" s="923"/>
      <c r="AJ2167" s="923"/>
      <c r="AK2167" s="923"/>
      <c r="AL2167" s="923"/>
      <c r="AM2167" s="923"/>
      <c r="AN2167" s="923"/>
      <c r="AO2167" s="924"/>
    </row>
    <row r="2168" spans="2:41" ht="13.35" customHeight="1" outlineLevel="1" x14ac:dyDescent="0.45">
      <c r="B2168" s="167"/>
      <c r="J2168" s="167"/>
      <c r="N2168" s="167" t="s">
        <v>48</v>
      </c>
      <c r="Q2168" s="166"/>
      <c r="R2168" s="115" t="s">
        <v>609</v>
      </c>
      <c r="T2168" s="166"/>
      <c r="U2168" s="911"/>
      <c r="V2168" s="912"/>
      <c r="W2168" s="912"/>
      <c r="X2168" s="912"/>
      <c r="Y2168" s="912"/>
      <c r="Z2168" s="912"/>
      <c r="AA2168" s="912"/>
      <c r="AB2168" s="912"/>
      <c r="AC2168" s="913"/>
      <c r="AD2168" s="167" t="s">
        <v>8536</v>
      </c>
      <c r="AF2168" s="166"/>
      <c r="AG2168" s="911"/>
      <c r="AH2168" s="912"/>
      <c r="AI2168" s="912"/>
      <c r="AJ2168" s="912"/>
      <c r="AK2168" s="912"/>
      <c r="AL2168" s="912"/>
      <c r="AM2168" s="912"/>
      <c r="AN2168" s="912"/>
      <c r="AO2168" s="913"/>
    </row>
    <row r="2169" spans="2:41" ht="3.6" customHeight="1" outlineLevel="1" x14ac:dyDescent="0.45">
      <c r="B2169" s="167"/>
      <c r="J2169" s="167"/>
      <c r="N2169" s="167"/>
      <c r="Q2169" s="166"/>
      <c r="R2169" s="160"/>
      <c r="S2169" s="160"/>
      <c r="T2169" s="159"/>
      <c r="U2169" s="914"/>
      <c r="V2169" s="915"/>
      <c r="W2169" s="915"/>
      <c r="X2169" s="915"/>
      <c r="Y2169" s="915"/>
      <c r="Z2169" s="915"/>
      <c r="AA2169" s="915"/>
      <c r="AB2169" s="915"/>
      <c r="AC2169" s="916"/>
      <c r="AD2169" s="161"/>
      <c r="AE2169" s="160"/>
      <c r="AF2169" s="159"/>
      <c r="AG2169" s="914"/>
      <c r="AH2169" s="915"/>
      <c r="AI2169" s="915"/>
      <c r="AJ2169" s="915"/>
      <c r="AK2169" s="915"/>
      <c r="AL2169" s="915"/>
      <c r="AM2169" s="915"/>
      <c r="AN2169" s="915"/>
      <c r="AO2169" s="916"/>
    </row>
    <row r="2170" spans="2:41" ht="3.6" customHeight="1" outlineLevel="1" x14ac:dyDescent="0.45">
      <c r="B2170" s="167"/>
      <c r="J2170" s="167"/>
      <c r="N2170" s="167"/>
      <c r="Q2170" s="166"/>
      <c r="R2170" s="172"/>
      <c r="S2170" s="172"/>
      <c r="T2170" s="171"/>
      <c r="U2170" s="922" t="str">
        <f>許可申請_2!T288&amp;変更_3!AW304</f>
        <v/>
      </c>
      <c r="V2170" s="923"/>
      <c r="W2170" s="923"/>
      <c r="X2170" s="923"/>
      <c r="Y2170" s="923"/>
      <c r="Z2170" s="923"/>
      <c r="AA2170" s="923"/>
      <c r="AB2170" s="923"/>
      <c r="AC2170" s="924"/>
      <c r="AD2170" s="173"/>
      <c r="AE2170" s="172"/>
      <c r="AF2170" s="171"/>
      <c r="AG2170" s="922" t="str">
        <f>許可申請_2!L289&amp;変更_3!AO305</f>
        <v/>
      </c>
      <c r="AH2170" s="923"/>
      <c r="AI2170" s="923"/>
      <c r="AJ2170" s="923"/>
      <c r="AK2170" s="923"/>
      <c r="AL2170" s="923"/>
      <c r="AM2170" s="923"/>
      <c r="AN2170" s="923"/>
      <c r="AO2170" s="924"/>
    </row>
    <row r="2171" spans="2:41" ht="13.35" customHeight="1" outlineLevel="1" x14ac:dyDescent="0.45">
      <c r="B2171" s="167"/>
      <c r="J2171" s="167"/>
      <c r="N2171" s="167"/>
      <c r="Q2171" s="166"/>
      <c r="R2171" s="115" t="s">
        <v>608</v>
      </c>
      <c r="T2171" s="166"/>
      <c r="U2171" s="911"/>
      <c r="V2171" s="912"/>
      <c r="W2171" s="912"/>
      <c r="X2171" s="912"/>
      <c r="Y2171" s="912"/>
      <c r="Z2171" s="912"/>
      <c r="AA2171" s="912"/>
      <c r="AB2171" s="912"/>
      <c r="AC2171" s="913"/>
      <c r="AD2171" s="167" t="s">
        <v>607</v>
      </c>
      <c r="AF2171" s="166"/>
      <c r="AG2171" s="911"/>
      <c r="AH2171" s="912"/>
      <c r="AI2171" s="912"/>
      <c r="AJ2171" s="912"/>
      <c r="AK2171" s="912"/>
      <c r="AL2171" s="912"/>
      <c r="AM2171" s="912"/>
      <c r="AN2171" s="912"/>
      <c r="AO2171" s="913"/>
    </row>
    <row r="2172" spans="2:41" ht="3.6" customHeight="1" outlineLevel="1" x14ac:dyDescent="0.45">
      <c r="B2172" s="167"/>
      <c r="J2172" s="167"/>
      <c r="N2172" s="161"/>
      <c r="O2172" s="160"/>
      <c r="P2172" s="160"/>
      <c r="Q2172" s="159"/>
      <c r="R2172" s="160"/>
      <c r="S2172" s="160"/>
      <c r="T2172" s="159"/>
      <c r="U2172" s="914"/>
      <c r="V2172" s="915"/>
      <c r="W2172" s="915"/>
      <c r="X2172" s="915"/>
      <c r="Y2172" s="915"/>
      <c r="Z2172" s="915"/>
      <c r="AA2172" s="915"/>
      <c r="AB2172" s="915"/>
      <c r="AC2172" s="916"/>
      <c r="AD2172" s="161"/>
      <c r="AE2172" s="160"/>
      <c r="AF2172" s="159"/>
      <c r="AG2172" s="914"/>
      <c r="AH2172" s="915"/>
      <c r="AI2172" s="915"/>
      <c r="AJ2172" s="915"/>
      <c r="AK2172" s="915"/>
      <c r="AL2172" s="915"/>
      <c r="AM2172" s="915"/>
      <c r="AN2172" s="915"/>
      <c r="AO2172" s="916"/>
    </row>
    <row r="2173" spans="2:41" ht="3.6" customHeight="1" outlineLevel="1" x14ac:dyDescent="0.45">
      <c r="B2173" s="167"/>
      <c r="J2173" s="167"/>
      <c r="M2173" s="166"/>
      <c r="N2173" s="167"/>
      <c r="Q2173" s="166"/>
      <c r="R2173" s="173"/>
      <c r="S2173" s="172"/>
      <c r="T2173" s="172"/>
      <c r="U2173" s="172"/>
      <c r="V2173" s="172"/>
      <c r="W2173" s="172"/>
      <c r="X2173" s="172"/>
      <c r="Y2173" s="172"/>
      <c r="Z2173" s="172"/>
      <c r="AA2173" s="172"/>
      <c r="AB2173" s="172"/>
      <c r="AC2173" s="172"/>
      <c r="AD2173" s="172"/>
      <c r="AE2173" s="172"/>
      <c r="AF2173" s="172"/>
      <c r="AG2173" s="172"/>
      <c r="AH2173" s="172"/>
      <c r="AI2173" s="172"/>
      <c r="AJ2173" s="172"/>
      <c r="AK2173" s="172"/>
      <c r="AL2173" s="172"/>
      <c r="AM2173" s="172"/>
      <c r="AN2173" s="172"/>
      <c r="AO2173" s="171"/>
    </row>
    <row r="2174" spans="2:41" ht="13.35" customHeight="1" outlineLevel="1" x14ac:dyDescent="0.45">
      <c r="B2174" s="167"/>
      <c r="J2174" s="167"/>
      <c r="M2174" s="166"/>
      <c r="N2174" s="167" t="s">
        <v>712</v>
      </c>
      <c r="Q2174" s="166"/>
      <c r="R2174" s="167"/>
      <c r="S2174" s="919"/>
      <c r="T2174" s="921"/>
      <c r="V2174" s="190"/>
      <c r="W2174" s="115" t="s">
        <v>76</v>
      </c>
      <c r="X2174" s="190"/>
      <c r="Y2174" s="115" t="s">
        <v>77</v>
      </c>
      <c r="Z2174" s="190"/>
      <c r="AA2174" s="115" t="s">
        <v>78</v>
      </c>
      <c r="AO2174" s="166"/>
    </row>
    <row r="2175" spans="2:41" ht="3.6" customHeight="1" outlineLevel="1" x14ac:dyDescent="0.45">
      <c r="B2175" s="167"/>
      <c r="J2175" s="167"/>
      <c r="M2175" s="166"/>
      <c r="N2175" s="167"/>
      <c r="Q2175" s="166"/>
      <c r="R2175" s="167"/>
      <c r="AO2175" s="166"/>
    </row>
    <row r="2176" spans="2:41" ht="3.6" customHeight="1" outlineLevel="1" x14ac:dyDescent="0.45">
      <c r="B2176" s="167"/>
      <c r="J2176" s="167"/>
      <c r="M2176" s="166"/>
      <c r="N2176" s="173"/>
      <c r="O2176" s="172"/>
      <c r="P2176" s="172"/>
      <c r="Q2176" s="172"/>
      <c r="R2176" s="984" t="str">
        <f>ASC(許可申請_2!I290)&amp;ASC(変更_3!AL306)</f>
        <v/>
      </c>
      <c r="S2176" s="984" t="str">
        <f>ASC(許可申請_2!J290)&amp;ASC(変更_3!AM306)</f>
        <v/>
      </c>
      <c r="T2176" s="172"/>
      <c r="U2176" s="984" t="str">
        <f>ASC(許可申請_2!L290)&amp;ASC(変更_3!AO306)</f>
        <v/>
      </c>
      <c r="V2176" s="173"/>
      <c r="W2176" s="172"/>
      <c r="X2176" s="172"/>
      <c r="Y2176" s="172"/>
      <c r="Z2176" s="172"/>
      <c r="AA2176" s="171"/>
      <c r="AB2176" s="173"/>
      <c r="AC2176" s="172"/>
      <c r="AD2176" s="172"/>
      <c r="AE2176" s="172"/>
      <c r="AF2176" s="172"/>
      <c r="AG2176" s="171"/>
      <c r="AH2176" s="977"/>
      <c r="AI2176" s="980"/>
      <c r="AJ2176" s="172"/>
      <c r="AK2176" s="944"/>
      <c r="AL2176" s="173"/>
      <c r="AM2176" s="172"/>
      <c r="AN2176" s="172"/>
      <c r="AO2176" s="171"/>
    </row>
    <row r="2177" spans="2:41" ht="13.35" customHeight="1" outlineLevel="1" x14ac:dyDescent="0.45">
      <c r="B2177" s="167"/>
      <c r="J2177" s="167"/>
      <c r="M2177" s="166"/>
      <c r="N2177" s="167" t="s">
        <v>711</v>
      </c>
      <c r="R2177" s="985"/>
      <c r="S2177" s="985"/>
      <c r="T2177" s="115" t="s">
        <v>65</v>
      </c>
      <c r="U2177" s="985"/>
      <c r="V2177" s="167" t="s">
        <v>64</v>
      </c>
      <c r="AA2177" s="166"/>
      <c r="AB2177" s="167" t="s">
        <v>710</v>
      </c>
      <c r="AH2177" s="978"/>
      <c r="AI2177" s="981"/>
      <c r="AJ2177" s="115" t="s">
        <v>65</v>
      </c>
      <c r="AK2177" s="945"/>
      <c r="AL2177" s="167" t="s">
        <v>64</v>
      </c>
      <c r="AO2177" s="166"/>
    </row>
    <row r="2178" spans="2:41" ht="3.6" customHeight="1" outlineLevel="1" x14ac:dyDescent="0.45">
      <c r="B2178" s="167"/>
      <c r="J2178" s="167"/>
      <c r="M2178" s="166"/>
      <c r="N2178" s="167"/>
      <c r="R2178" s="986"/>
      <c r="S2178" s="986"/>
      <c r="T2178" s="160"/>
      <c r="U2178" s="986"/>
      <c r="V2178" s="161"/>
      <c r="W2178" s="160"/>
      <c r="X2178" s="160"/>
      <c r="Y2178" s="160"/>
      <c r="Z2178" s="160"/>
      <c r="AA2178" s="159"/>
      <c r="AB2178" s="161"/>
      <c r="AC2178" s="160"/>
      <c r="AD2178" s="160"/>
      <c r="AE2178" s="160"/>
      <c r="AF2178" s="160"/>
      <c r="AH2178" s="979"/>
      <c r="AI2178" s="982"/>
      <c r="AJ2178" s="160"/>
      <c r="AK2178" s="946"/>
      <c r="AL2178" s="161"/>
      <c r="AM2178" s="160"/>
      <c r="AN2178" s="160"/>
      <c r="AO2178" s="159"/>
    </row>
    <row r="2179" spans="2:41" ht="3.6" customHeight="1" outlineLevel="1" x14ac:dyDescent="0.45">
      <c r="B2179" s="167"/>
      <c r="J2179" s="167"/>
      <c r="M2179" s="166"/>
      <c r="N2179" s="173"/>
      <c r="O2179" s="172"/>
      <c r="P2179" s="172"/>
      <c r="Q2179" s="171"/>
      <c r="R2179" s="977"/>
      <c r="S2179" s="980"/>
      <c r="T2179" s="172"/>
      <c r="U2179" s="944"/>
      <c r="V2179" s="173"/>
      <c r="W2179" s="172"/>
      <c r="X2179" s="172"/>
      <c r="Y2179" s="172"/>
      <c r="Z2179" s="169"/>
      <c r="AA2179" s="174"/>
      <c r="AD2179" s="172"/>
      <c r="AE2179" s="172"/>
      <c r="AF2179" s="172"/>
      <c r="AG2179" s="175"/>
      <c r="AH2179" s="175"/>
      <c r="AI2179" s="175"/>
      <c r="AJ2179" s="175"/>
      <c r="AK2179" s="175"/>
      <c r="AL2179" s="172"/>
      <c r="AM2179" s="175"/>
      <c r="AN2179" s="175"/>
      <c r="AO2179" s="171"/>
    </row>
    <row r="2180" spans="2:41" ht="13.35" customHeight="1" outlineLevel="1" x14ac:dyDescent="0.45">
      <c r="B2180" s="167"/>
      <c r="J2180" s="167"/>
      <c r="M2180" s="166"/>
      <c r="N2180" s="167" t="s">
        <v>709</v>
      </c>
      <c r="Q2180" s="166"/>
      <c r="R2180" s="978"/>
      <c r="S2180" s="981"/>
      <c r="T2180" s="115" t="s">
        <v>65</v>
      </c>
      <c r="U2180" s="945"/>
      <c r="V2180" s="167" t="s">
        <v>64</v>
      </c>
      <c r="Z2180" s="169"/>
      <c r="AA2180" s="168"/>
      <c r="AG2180" s="169"/>
      <c r="AH2180" s="169"/>
      <c r="AI2180" s="169"/>
      <c r="AJ2180" s="169"/>
      <c r="AK2180" s="169"/>
      <c r="AM2180" s="169"/>
      <c r="AN2180" s="169"/>
      <c r="AO2180" s="166"/>
    </row>
    <row r="2181" spans="2:41" ht="3.6" customHeight="1" outlineLevel="1" x14ac:dyDescent="0.45">
      <c r="B2181" s="167"/>
      <c r="J2181" s="167"/>
      <c r="M2181" s="166"/>
      <c r="N2181" s="161"/>
      <c r="O2181" s="160"/>
      <c r="P2181" s="160"/>
      <c r="Q2181" s="159"/>
      <c r="R2181" s="979"/>
      <c r="S2181" s="982"/>
      <c r="T2181" s="160"/>
      <c r="U2181" s="946"/>
      <c r="V2181" s="161"/>
      <c r="W2181" s="160"/>
      <c r="X2181" s="160"/>
      <c r="Y2181" s="160"/>
      <c r="Z2181" s="163"/>
      <c r="AA2181" s="162"/>
      <c r="AB2181" s="160"/>
      <c r="AC2181" s="160"/>
      <c r="AD2181" s="160"/>
      <c r="AE2181" s="160"/>
      <c r="AF2181" s="160"/>
      <c r="AG2181" s="163"/>
      <c r="AH2181" s="163"/>
      <c r="AI2181" s="163"/>
      <c r="AJ2181" s="163"/>
      <c r="AK2181" s="163"/>
      <c r="AL2181" s="160"/>
      <c r="AM2181" s="163"/>
      <c r="AN2181" s="163"/>
      <c r="AO2181" s="159"/>
    </row>
    <row r="2182" spans="2:41" ht="3.6" customHeight="1" outlineLevel="1" x14ac:dyDescent="0.45">
      <c r="B2182" s="167"/>
      <c r="J2182" s="167"/>
      <c r="M2182" s="166"/>
      <c r="N2182" s="167"/>
      <c r="Q2182" s="166"/>
      <c r="R2182" s="922" t="str">
        <f>ASC(許可申請_2!K295)&amp;ASC(変更_3!AN310)</f>
        <v/>
      </c>
      <c r="S2182" s="923"/>
      <c r="T2182" s="923"/>
      <c r="U2182" s="924"/>
      <c r="V2182" s="911" t="str">
        <f>ASC(許可申請_2!O295)&amp;ASC(変更_3!AR310)</f>
        <v/>
      </c>
      <c r="W2182" s="913"/>
      <c r="X2182" s="911" t="str">
        <f>ASC(許可申請_2!Q295)&amp;ASC(変更_3!AT310)</f>
        <v/>
      </c>
      <c r="Y2182" s="912"/>
      <c r="Z2182" s="912"/>
      <c r="AA2182" s="913"/>
      <c r="AB2182" s="167"/>
      <c r="AO2182" s="166"/>
    </row>
    <row r="2183" spans="2:41" ht="13.35" customHeight="1" outlineLevel="1" x14ac:dyDescent="0.45">
      <c r="B2183" s="167"/>
      <c r="J2183" s="167" t="s">
        <v>742</v>
      </c>
      <c r="M2183" s="166"/>
      <c r="N2183" s="167" t="s">
        <v>707</v>
      </c>
      <c r="Q2183" s="166"/>
      <c r="R2183" s="911"/>
      <c r="S2183" s="912"/>
      <c r="T2183" s="912"/>
      <c r="U2183" s="913"/>
      <c r="V2183" s="911"/>
      <c r="W2183" s="913"/>
      <c r="X2183" s="911"/>
      <c r="Y2183" s="912"/>
      <c r="Z2183" s="912"/>
      <c r="AA2183" s="913"/>
      <c r="AB2183" s="191" t="s">
        <v>706</v>
      </c>
      <c r="AO2183" s="166"/>
    </row>
    <row r="2184" spans="2:41" ht="3.6" customHeight="1" outlineLevel="1" x14ac:dyDescent="0.45">
      <c r="B2184" s="167"/>
      <c r="J2184" s="167"/>
      <c r="M2184" s="166"/>
      <c r="N2184" s="167"/>
      <c r="Q2184" s="166"/>
      <c r="R2184" s="914"/>
      <c r="S2184" s="915"/>
      <c r="T2184" s="915"/>
      <c r="U2184" s="916"/>
      <c r="V2184" s="914"/>
      <c r="W2184" s="916"/>
      <c r="X2184" s="914"/>
      <c r="Y2184" s="915"/>
      <c r="Z2184" s="915"/>
      <c r="AA2184" s="916"/>
      <c r="AB2184" s="161"/>
      <c r="AC2184" s="160"/>
      <c r="AD2184" s="160"/>
      <c r="AE2184" s="160"/>
      <c r="AF2184" s="160"/>
      <c r="AG2184" s="160"/>
      <c r="AH2184" s="160"/>
      <c r="AI2184" s="160"/>
      <c r="AJ2184" s="160"/>
      <c r="AK2184" s="160"/>
      <c r="AL2184" s="160"/>
      <c r="AM2184" s="160"/>
      <c r="AN2184" s="160"/>
      <c r="AO2184" s="159"/>
    </row>
    <row r="2185" spans="2:41" ht="3.6" customHeight="1" outlineLevel="1" x14ac:dyDescent="0.45">
      <c r="B2185" s="167"/>
      <c r="J2185" s="167"/>
      <c r="M2185" s="166"/>
      <c r="N2185" s="173"/>
      <c r="O2185" s="172"/>
      <c r="P2185" s="172"/>
      <c r="Q2185" s="172"/>
      <c r="R2185" s="173"/>
      <c r="S2185" s="172"/>
      <c r="T2185" s="172"/>
      <c r="U2185" s="172"/>
      <c r="V2185" s="172"/>
      <c r="W2185" s="172"/>
      <c r="X2185" s="172"/>
      <c r="Y2185" s="172"/>
      <c r="Z2185" s="172"/>
      <c r="AA2185" s="171"/>
      <c r="AB2185" s="173"/>
      <c r="AI2185" s="166"/>
      <c r="AJ2185" s="173"/>
      <c r="AK2185" s="172"/>
      <c r="AL2185" s="172"/>
      <c r="AM2185" s="172"/>
      <c r="AN2185" s="172"/>
      <c r="AO2185" s="171"/>
    </row>
    <row r="2186" spans="2:41" ht="13.35" customHeight="1" outlineLevel="1" x14ac:dyDescent="0.45">
      <c r="B2186" s="167"/>
      <c r="J2186" s="167"/>
      <c r="M2186" s="166"/>
      <c r="N2186" s="167" t="s">
        <v>705</v>
      </c>
      <c r="R2186" s="167"/>
      <c r="S2186" s="917" t="str">
        <f>許可申請_2!I297&amp;変更_3!AL312</f>
        <v/>
      </c>
      <c r="T2186" s="918"/>
      <c r="V2186" s="182" t="str">
        <f>ASC(許可申請_2!K297)&amp;ASC(変更_3!AN312)</f>
        <v/>
      </c>
      <c r="W2186" s="115" t="s">
        <v>76</v>
      </c>
      <c r="X2186" s="182" t="str">
        <f>ASC(許可申請_2!M297)&amp;ASC(変更_3!AP312)</f>
        <v/>
      </c>
      <c r="Y2186" s="115" t="s">
        <v>77</v>
      </c>
      <c r="Z2186" s="182" t="str">
        <f>ASC(許可申請_2!O297)&amp;ASC(変更_3!AR312)</f>
        <v/>
      </c>
      <c r="AA2186" s="115" t="s">
        <v>78</v>
      </c>
      <c r="AB2186" s="167" t="s">
        <v>704</v>
      </c>
      <c r="AI2186" s="166"/>
      <c r="AJ2186" s="167"/>
      <c r="AK2186" s="919"/>
      <c r="AL2186" s="920"/>
      <c r="AM2186" s="920"/>
      <c r="AN2186" s="920"/>
      <c r="AO2186" s="921"/>
    </row>
    <row r="2187" spans="2:41" ht="3.6" customHeight="1" outlineLevel="1" x14ac:dyDescent="0.45">
      <c r="B2187" s="167"/>
      <c r="J2187" s="167"/>
      <c r="M2187" s="166"/>
      <c r="N2187" s="167"/>
      <c r="R2187" s="161"/>
      <c r="S2187" s="160"/>
      <c r="T2187" s="160"/>
      <c r="U2187" s="160"/>
      <c r="V2187" s="160"/>
      <c r="W2187" s="160"/>
      <c r="X2187" s="160"/>
      <c r="Y2187" s="160"/>
      <c r="Z2187" s="160"/>
      <c r="AA2187" s="159"/>
      <c r="AB2187" s="161"/>
      <c r="AC2187" s="160"/>
      <c r="AD2187" s="160"/>
      <c r="AE2187" s="160"/>
      <c r="AF2187" s="160"/>
      <c r="AG2187" s="160"/>
      <c r="AH2187" s="160"/>
      <c r="AI2187" s="159"/>
      <c r="AJ2187" s="161"/>
      <c r="AK2187" s="160"/>
      <c r="AL2187" s="160"/>
      <c r="AM2187" s="160"/>
      <c r="AN2187" s="160"/>
      <c r="AO2187" s="159"/>
    </row>
    <row r="2188" spans="2:41" ht="3.6" customHeight="1" outlineLevel="1" x14ac:dyDescent="0.45">
      <c r="B2188" s="167"/>
      <c r="J2188" s="167"/>
      <c r="M2188" s="166"/>
      <c r="N2188" s="173"/>
      <c r="O2188" s="172"/>
      <c r="P2188" s="172"/>
      <c r="Q2188" s="171"/>
      <c r="R2188" s="922" t="str">
        <f>IF(OR(許可申請_2!T294="☑",変更_3!AW309="☑"),"研修中","")</f>
        <v/>
      </c>
      <c r="S2188" s="923"/>
      <c r="T2188" s="923"/>
      <c r="U2188" s="923"/>
      <c r="V2188" s="923"/>
      <c r="W2188" s="923"/>
      <c r="X2188" s="923"/>
      <c r="Y2188" s="923"/>
      <c r="Z2188" s="923"/>
      <c r="AA2188" s="923"/>
      <c r="AB2188" s="923"/>
      <c r="AC2188" s="923"/>
      <c r="AD2188" s="923"/>
      <c r="AE2188" s="923"/>
      <c r="AF2188" s="923"/>
      <c r="AG2188" s="923"/>
      <c r="AH2188" s="923"/>
      <c r="AI2188" s="923"/>
      <c r="AJ2188" s="923"/>
      <c r="AK2188" s="923"/>
      <c r="AL2188" s="923"/>
      <c r="AM2188" s="923"/>
      <c r="AN2188" s="923"/>
      <c r="AO2188" s="924"/>
    </row>
    <row r="2189" spans="2:41" ht="13.35" customHeight="1" outlineLevel="1" x14ac:dyDescent="0.45">
      <c r="B2189" s="167"/>
      <c r="J2189" s="167"/>
      <c r="M2189" s="166"/>
      <c r="N2189" s="167" t="s">
        <v>703</v>
      </c>
      <c r="Q2189" s="166"/>
      <c r="R2189" s="911"/>
      <c r="S2189" s="912"/>
      <c r="T2189" s="912"/>
      <c r="U2189" s="912"/>
      <c r="V2189" s="912"/>
      <c r="W2189" s="912"/>
      <c r="X2189" s="912"/>
      <c r="Y2189" s="912"/>
      <c r="Z2189" s="912"/>
      <c r="AA2189" s="912"/>
      <c r="AB2189" s="912"/>
      <c r="AC2189" s="912"/>
      <c r="AD2189" s="912"/>
      <c r="AE2189" s="912"/>
      <c r="AF2189" s="912"/>
      <c r="AG2189" s="912"/>
      <c r="AH2189" s="912"/>
      <c r="AI2189" s="912"/>
      <c r="AJ2189" s="912"/>
      <c r="AK2189" s="912"/>
      <c r="AL2189" s="912"/>
      <c r="AM2189" s="912"/>
      <c r="AN2189" s="912"/>
      <c r="AO2189" s="913"/>
    </row>
    <row r="2190" spans="2:41" ht="3.6" customHeight="1" outlineLevel="1" x14ac:dyDescent="0.45">
      <c r="B2190" s="167"/>
      <c r="J2190" s="167"/>
      <c r="M2190" s="166"/>
      <c r="N2190" s="161"/>
      <c r="O2190" s="160"/>
      <c r="P2190" s="160"/>
      <c r="Q2190" s="159"/>
      <c r="R2190" s="914"/>
      <c r="S2190" s="915"/>
      <c r="T2190" s="915"/>
      <c r="U2190" s="915"/>
      <c r="V2190" s="915"/>
      <c r="W2190" s="915"/>
      <c r="X2190" s="915"/>
      <c r="Y2190" s="915"/>
      <c r="Z2190" s="915"/>
      <c r="AA2190" s="915"/>
      <c r="AB2190" s="915"/>
      <c r="AC2190" s="915"/>
      <c r="AD2190" s="915"/>
      <c r="AE2190" s="915"/>
      <c r="AF2190" s="915"/>
      <c r="AG2190" s="915"/>
      <c r="AH2190" s="915"/>
      <c r="AI2190" s="915"/>
      <c r="AJ2190" s="915"/>
      <c r="AK2190" s="915"/>
      <c r="AL2190" s="915"/>
      <c r="AM2190" s="915"/>
      <c r="AN2190" s="915"/>
      <c r="AO2190" s="916"/>
    </row>
    <row r="2191" spans="2:41" ht="3.6" customHeight="1" outlineLevel="1" x14ac:dyDescent="0.45">
      <c r="B2191" s="167"/>
      <c r="J2191" s="167"/>
      <c r="M2191" s="166"/>
      <c r="N2191" s="173"/>
      <c r="O2191" s="172"/>
      <c r="P2191" s="172"/>
      <c r="Q2191" s="171"/>
      <c r="R2191" s="167"/>
      <c r="W2191" s="166"/>
      <c r="X2191" s="167"/>
      <c r="AB2191" s="166"/>
      <c r="AC2191" s="925"/>
      <c r="AD2191" s="926"/>
      <c r="AE2191" s="926"/>
      <c r="AF2191" s="926"/>
      <c r="AG2191" s="926"/>
      <c r="AH2191" s="926"/>
      <c r="AI2191" s="926"/>
      <c r="AJ2191" s="926"/>
      <c r="AK2191" s="926"/>
      <c r="AL2191" s="926"/>
      <c r="AM2191" s="926"/>
      <c r="AN2191" s="926"/>
      <c r="AO2191" s="927"/>
    </row>
    <row r="2192" spans="2:41" ht="13.35" customHeight="1" outlineLevel="1" x14ac:dyDescent="0.45">
      <c r="B2192" s="167"/>
      <c r="J2192" s="167"/>
      <c r="M2192" s="166"/>
      <c r="N2192" s="167" t="s">
        <v>702</v>
      </c>
      <c r="Q2192" s="166"/>
      <c r="R2192" s="167"/>
      <c r="S2192" s="189" t="s">
        <v>651</v>
      </c>
      <c r="T2192" s="115" t="s">
        <v>105</v>
      </c>
      <c r="W2192" s="166"/>
      <c r="X2192" s="167" t="s">
        <v>701</v>
      </c>
      <c r="AB2192" s="166"/>
      <c r="AC2192" s="928"/>
      <c r="AD2192" s="929"/>
      <c r="AE2192" s="929"/>
      <c r="AF2192" s="929"/>
      <c r="AG2192" s="929"/>
      <c r="AH2192" s="929"/>
      <c r="AI2192" s="929"/>
      <c r="AJ2192" s="929"/>
      <c r="AK2192" s="929"/>
      <c r="AL2192" s="929"/>
      <c r="AM2192" s="929"/>
      <c r="AN2192" s="929"/>
      <c r="AO2192" s="930"/>
    </row>
    <row r="2193" spans="2:41" ht="3.6" customHeight="1" outlineLevel="1" x14ac:dyDescent="0.45">
      <c r="B2193" s="167"/>
      <c r="J2193" s="167"/>
      <c r="M2193" s="166"/>
      <c r="N2193" s="161"/>
      <c r="O2193" s="160"/>
      <c r="P2193" s="160"/>
      <c r="Q2193" s="159"/>
      <c r="R2193" s="161"/>
      <c r="S2193" s="160"/>
      <c r="T2193" s="160"/>
      <c r="U2193" s="160"/>
      <c r="V2193" s="160"/>
      <c r="W2193" s="159"/>
      <c r="X2193" s="161"/>
      <c r="Y2193" s="160"/>
      <c r="Z2193" s="160"/>
      <c r="AA2193" s="160"/>
      <c r="AB2193" s="159"/>
      <c r="AC2193" s="931"/>
      <c r="AD2193" s="932"/>
      <c r="AE2193" s="932"/>
      <c r="AF2193" s="932"/>
      <c r="AG2193" s="932"/>
      <c r="AH2193" s="932"/>
      <c r="AI2193" s="932"/>
      <c r="AJ2193" s="932"/>
      <c r="AK2193" s="932"/>
      <c r="AL2193" s="932"/>
      <c r="AM2193" s="932"/>
      <c r="AN2193" s="932"/>
      <c r="AO2193" s="933"/>
    </row>
    <row r="2194" spans="2:41" ht="3.6" customHeight="1" outlineLevel="1" x14ac:dyDescent="0.45">
      <c r="B2194" s="167"/>
      <c r="J2194" s="167"/>
      <c r="M2194" s="166"/>
      <c r="N2194" s="173"/>
      <c r="O2194" s="172"/>
      <c r="P2194" s="172"/>
      <c r="Q2194" s="171"/>
      <c r="R2194" s="173"/>
      <c r="S2194" s="172"/>
      <c r="T2194" s="172"/>
      <c r="U2194" s="172"/>
      <c r="V2194" s="172"/>
      <c r="W2194" s="172"/>
      <c r="X2194" s="172"/>
      <c r="Y2194" s="172"/>
      <c r="Z2194" s="172"/>
      <c r="AA2194" s="171"/>
      <c r="AB2194" s="173"/>
      <c r="AC2194" s="172"/>
      <c r="AD2194" s="172"/>
      <c r="AE2194" s="171"/>
      <c r="AF2194" s="173"/>
      <c r="AG2194" s="172"/>
      <c r="AH2194" s="172"/>
      <c r="AI2194" s="172"/>
      <c r="AJ2194" s="172"/>
      <c r="AK2194" s="172"/>
      <c r="AL2194" s="172"/>
      <c r="AM2194" s="172"/>
      <c r="AN2194" s="172"/>
      <c r="AO2194" s="171"/>
    </row>
    <row r="2195" spans="2:41" ht="13.35" customHeight="1" outlineLevel="1" x14ac:dyDescent="0.45">
      <c r="B2195" s="167"/>
      <c r="J2195" s="167"/>
      <c r="M2195" s="166"/>
      <c r="N2195" s="167" t="s">
        <v>700</v>
      </c>
      <c r="Q2195" s="166"/>
      <c r="R2195" s="167"/>
      <c r="S2195" s="919"/>
      <c r="T2195" s="921"/>
      <c r="V2195" s="190"/>
      <c r="W2195" s="115" t="s">
        <v>76</v>
      </c>
      <c r="X2195" s="190"/>
      <c r="Y2195" s="115" t="s">
        <v>77</v>
      </c>
      <c r="Z2195" s="190"/>
      <c r="AA2195" s="115" t="s">
        <v>78</v>
      </c>
      <c r="AB2195" s="167" t="s">
        <v>699</v>
      </c>
      <c r="AE2195" s="166"/>
      <c r="AF2195" s="167"/>
      <c r="AG2195" s="919"/>
      <c r="AH2195" s="921"/>
      <c r="AJ2195" s="190"/>
      <c r="AK2195" s="115" t="s">
        <v>76</v>
      </c>
      <c r="AL2195" s="190"/>
      <c r="AM2195" s="115" t="s">
        <v>77</v>
      </c>
      <c r="AN2195" s="190"/>
      <c r="AO2195" s="166" t="s">
        <v>78</v>
      </c>
    </row>
    <row r="2196" spans="2:41" ht="3.6" customHeight="1" outlineLevel="1" x14ac:dyDescent="0.45">
      <c r="B2196" s="167"/>
      <c r="J2196" s="167"/>
      <c r="M2196" s="166"/>
      <c r="N2196" s="161"/>
      <c r="O2196" s="160"/>
      <c r="P2196" s="160"/>
      <c r="Q2196" s="159"/>
      <c r="R2196" s="161"/>
      <c r="S2196" s="160"/>
      <c r="T2196" s="160"/>
      <c r="U2196" s="160"/>
      <c r="V2196" s="160"/>
      <c r="W2196" s="160"/>
      <c r="X2196" s="160"/>
      <c r="Y2196" s="160"/>
      <c r="Z2196" s="160"/>
      <c r="AA2196" s="159"/>
      <c r="AB2196" s="161"/>
      <c r="AC2196" s="160"/>
      <c r="AD2196" s="160"/>
      <c r="AE2196" s="159"/>
      <c r="AF2196" s="161"/>
      <c r="AG2196" s="160"/>
      <c r="AH2196" s="160"/>
      <c r="AI2196" s="160"/>
      <c r="AJ2196" s="160"/>
      <c r="AK2196" s="160"/>
      <c r="AL2196" s="160"/>
      <c r="AM2196" s="160"/>
      <c r="AN2196" s="160"/>
      <c r="AO2196" s="159"/>
    </row>
    <row r="2197" spans="2:41" ht="3.6" customHeight="1" outlineLevel="1" x14ac:dyDescent="0.45">
      <c r="B2197" s="167"/>
      <c r="J2197" s="167"/>
      <c r="M2197" s="166"/>
      <c r="N2197" s="173"/>
      <c r="O2197" s="172"/>
      <c r="P2197" s="172"/>
      <c r="Q2197" s="171"/>
      <c r="R2197" s="925"/>
      <c r="S2197" s="926"/>
      <c r="T2197" s="926"/>
      <c r="U2197" s="926"/>
      <c r="V2197" s="926"/>
      <c r="W2197" s="926"/>
      <c r="X2197" s="926"/>
      <c r="Y2197" s="926"/>
      <c r="Z2197" s="926"/>
      <c r="AA2197" s="926"/>
      <c r="AB2197" s="926"/>
      <c r="AC2197" s="926"/>
      <c r="AD2197" s="926"/>
      <c r="AE2197" s="926"/>
      <c r="AF2197" s="926"/>
      <c r="AG2197" s="926"/>
      <c r="AH2197" s="926"/>
      <c r="AI2197" s="926"/>
      <c r="AJ2197" s="926"/>
      <c r="AK2197" s="926"/>
      <c r="AL2197" s="926"/>
      <c r="AM2197" s="926"/>
      <c r="AN2197" s="926"/>
      <c r="AO2197" s="927"/>
    </row>
    <row r="2198" spans="2:41" ht="13.35" customHeight="1" outlineLevel="1" x14ac:dyDescent="0.45">
      <c r="B2198" s="167"/>
      <c r="J2198" s="167"/>
      <c r="M2198" s="166"/>
      <c r="N2198" s="167" t="s">
        <v>698</v>
      </c>
      <c r="Q2198" s="166"/>
      <c r="R2198" s="928"/>
      <c r="S2198" s="929"/>
      <c r="T2198" s="929"/>
      <c r="U2198" s="929"/>
      <c r="V2198" s="929"/>
      <c r="W2198" s="929"/>
      <c r="X2198" s="929"/>
      <c r="Y2198" s="929"/>
      <c r="Z2198" s="929"/>
      <c r="AA2198" s="929"/>
      <c r="AB2198" s="929"/>
      <c r="AC2198" s="929"/>
      <c r="AD2198" s="929"/>
      <c r="AE2198" s="929"/>
      <c r="AF2198" s="929"/>
      <c r="AG2198" s="929"/>
      <c r="AH2198" s="929"/>
      <c r="AI2198" s="929"/>
      <c r="AJ2198" s="929"/>
      <c r="AK2198" s="929"/>
      <c r="AL2198" s="929"/>
      <c r="AM2198" s="929"/>
      <c r="AN2198" s="929"/>
      <c r="AO2198" s="930"/>
    </row>
    <row r="2199" spans="2:41" ht="3.6" customHeight="1" outlineLevel="1" x14ac:dyDescent="0.45">
      <c r="B2199" s="167"/>
      <c r="J2199" s="167"/>
      <c r="M2199" s="166"/>
      <c r="N2199" s="167"/>
      <c r="Q2199" s="166"/>
      <c r="R2199" s="931"/>
      <c r="S2199" s="932"/>
      <c r="T2199" s="932"/>
      <c r="U2199" s="932"/>
      <c r="V2199" s="932"/>
      <c r="W2199" s="932"/>
      <c r="X2199" s="932"/>
      <c r="Y2199" s="932"/>
      <c r="Z2199" s="932"/>
      <c r="AA2199" s="932"/>
      <c r="AB2199" s="932"/>
      <c r="AC2199" s="932"/>
      <c r="AD2199" s="932"/>
      <c r="AE2199" s="932"/>
      <c r="AF2199" s="932"/>
      <c r="AG2199" s="932"/>
      <c r="AH2199" s="932"/>
      <c r="AI2199" s="932"/>
      <c r="AJ2199" s="932"/>
      <c r="AK2199" s="932"/>
      <c r="AL2199" s="932"/>
      <c r="AM2199" s="932"/>
      <c r="AN2199" s="932"/>
      <c r="AO2199" s="933"/>
    </row>
    <row r="2200" spans="2:41" ht="3.6" customHeight="1" outlineLevel="1" x14ac:dyDescent="0.45">
      <c r="B2200" s="167"/>
      <c r="J2200" s="167"/>
      <c r="N2200" s="173"/>
      <c r="O2200" s="172"/>
      <c r="P2200" s="172"/>
      <c r="Q2200" s="171"/>
      <c r="R2200" s="172"/>
      <c r="S2200" s="172"/>
      <c r="T2200" s="172"/>
      <c r="U2200" s="172"/>
      <c r="X2200" s="175"/>
      <c r="Y2200" s="176"/>
      <c r="Z2200" s="175"/>
      <c r="AA2200" s="175"/>
      <c r="AB2200" s="175"/>
      <c r="AC2200" s="175"/>
      <c r="AD2200" s="176"/>
      <c r="AE2200" s="175"/>
      <c r="AF2200" s="172"/>
      <c r="AG2200" s="172"/>
      <c r="AH2200" s="947"/>
      <c r="AI2200" s="948"/>
      <c r="AJ2200" s="948"/>
      <c r="AK2200" s="948"/>
      <c r="AL2200" s="948"/>
      <c r="AM2200" s="948"/>
      <c r="AN2200" s="948"/>
      <c r="AO2200" s="949"/>
    </row>
    <row r="2201" spans="2:41" ht="13.35" customHeight="1" outlineLevel="1" x14ac:dyDescent="0.45">
      <c r="B2201" s="167"/>
      <c r="J2201" s="167"/>
      <c r="N2201" s="167" t="s">
        <v>697</v>
      </c>
      <c r="Q2201" s="166"/>
      <c r="R2201" s="115" t="s">
        <v>696</v>
      </c>
      <c r="X2201" s="169"/>
      <c r="Y2201" s="170"/>
      <c r="Z2201" s="189" t="s">
        <v>651</v>
      </c>
      <c r="AA2201" s="115" t="s">
        <v>695</v>
      </c>
      <c r="AB2201" s="169"/>
      <c r="AC2201" s="169"/>
      <c r="AD2201" s="170" t="s">
        <v>694</v>
      </c>
      <c r="AE2201" s="169"/>
      <c r="AH2201" s="950"/>
      <c r="AI2201" s="951"/>
      <c r="AJ2201" s="951"/>
      <c r="AK2201" s="951"/>
      <c r="AL2201" s="951"/>
      <c r="AM2201" s="951"/>
      <c r="AN2201" s="951"/>
      <c r="AO2201" s="952"/>
    </row>
    <row r="2202" spans="2:41" ht="3.6" customHeight="1" outlineLevel="1" x14ac:dyDescent="0.45">
      <c r="B2202" s="167"/>
      <c r="J2202" s="167"/>
      <c r="N2202" s="167"/>
      <c r="Q2202" s="166"/>
      <c r="R2202" s="160"/>
      <c r="S2202" s="160"/>
      <c r="T2202" s="160"/>
      <c r="U2202" s="160"/>
      <c r="X2202" s="163"/>
      <c r="Y2202" s="164"/>
      <c r="Z2202" s="163"/>
      <c r="AA2202" s="163"/>
      <c r="AB2202" s="163"/>
      <c r="AC2202" s="163"/>
      <c r="AD2202" s="164"/>
      <c r="AE2202" s="163"/>
      <c r="AF2202" s="160"/>
      <c r="AG2202" s="160"/>
      <c r="AH2202" s="953"/>
      <c r="AI2202" s="954"/>
      <c r="AJ2202" s="954"/>
      <c r="AK2202" s="954"/>
      <c r="AL2202" s="954"/>
      <c r="AM2202" s="954"/>
      <c r="AN2202" s="954"/>
      <c r="AO2202" s="955"/>
    </row>
    <row r="2203" spans="2:41" ht="3.6" customHeight="1" outlineLevel="1" x14ac:dyDescent="0.45">
      <c r="B2203" s="167"/>
      <c r="J2203" s="167"/>
      <c r="N2203" s="167"/>
      <c r="Q2203" s="166"/>
      <c r="R2203" s="172"/>
      <c r="S2203" s="172"/>
      <c r="T2203" s="172"/>
      <c r="U2203" s="172"/>
      <c r="V2203" s="944"/>
      <c r="W2203" s="956"/>
      <c r="X2203" s="956"/>
      <c r="Y2203" s="956"/>
      <c r="Z2203" s="956"/>
      <c r="AA2203" s="956"/>
      <c r="AB2203" s="956"/>
      <c r="AC2203" s="956"/>
      <c r="AD2203" s="956"/>
      <c r="AE2203" s="956"/>
      <c r="AF2203" s="956"/>
      <c r="AG2203" s="956"/>
      <c r="AH2203" s="956"/>
      <c r="AI2203" s="956"/>
      <c r="AJ2203" s="956"/>
      <c r="AK2203" s="956"/>
      <c r="AL2203" s="956"/>
      <c r="AM2203" s="956"/>
      <c r="AN2203" s="956"/>
      <c r="AO2203" s="957"/>
    </row>
    <row r="2204" spans="2:41" ht="13.35" customHeight="1" outlineLevel="1" x14ac:dyDescent="0.45">
      <c r="B2204" s="167"/>
      <c r="J2204" s="167"/>
      <c r="N2204" s="167" t="s">
        <v>693</v>
      </c>
      <c r="Q2204" s="166"/>
      <c r="R2204" s="115" t="s">
        <v>692</v>
      </c>
      <c r="V2204" s="945"/>
      <c r="W2204" s="958"/>
      <c r="X2204" s="958"/>
      <c r="Y2204" s="958"/>
      <c r="Z2204" s="958"/>
      <c r="AA2204" s="958"/>
      <c r="AB2204" s="958"/>
      <c r="AC2204" s="958"/>
      <c r="AD2204" s="958"/>
      <c r="AE2204" s="958"/>
      <c r="AF2204" s="958"/>
      <c r="AG2204" s="958"/>
      <c r="AH2204" s="958"/>
      <c r="AI2204" s="958"/>
      <c r="AJ2204" s="958"/>
      <c r="AK2204" s="958"/>
      <c r="AL2204" s="958"/>
      <c r="AM2204" s="958"/>
      <c r="AN2204" s="958"/>
      <c r="AO2204" s="959"/>
    </row>
    <row r="2205" spans="2:41" ht="3.6" customHeight="1" outlineLevel="1" x14ac:dyDescent="0.45">
      <c r="B2205" s="167"/>
      <c r="J2205" s="167"/>
      <c r="N2205" s="167"/>
      <c r="Q2205" s="166"/>
      <c r="V2205" s="946"/>
      <c r="W2205" s="960"/>
      <c r="X2205" s="960"/>
      <c r="Y2205" s="960"/>
      <c r="Z2205" s="960"/>
      <c r="AA2205" s="960"/>
      <c r="AB2205" s="960"/>
      <c r="AC2205" s="960"/>
      <c r="AD2205" s="960"/>
      <c r="AE2205" s="960"/>
      <c r="AF2205" s="960"/>
      <c r="AG2205" s="960"/>
      <c r="AH2205" s="960"/>
      <c r="AI2205" s="960"/>
      <c r="AJ2205" s="960"/>
      <c r="AK2205" s="960"/>
      <c r="AL2205" s="960"/>
      <c r="AM2205" s="960"/>
      <c r="AN2205" s="960"/>
      <c r="AO2205" s="961"/>
    </row>
    <row r="2206" spans="2:41" ht="3.6" customHeight="1" outlineLevel="1" x14ac:dyDescent="0.45">
      <c r="B2206" s="167"/>
      <c r="J2206" s="167"/>
      <c r="N2206" s="167"/>
      <c r="R2206" s="173"/>
      <c r="S2206" s="172"/>
      <c r="T2206" s="172"/>
      <c r="U2206" s="171"/>
      <c r="X2206" s="166"/>
      <c r="Y2206" s="925"/>
      <c r="Z2206" s="926"/>
      <c r="AA2206" s="927"/>
      <c r="AB2206" s="171"/>
      <c r="AC2206" s="925"/>
      <c r="AD2206" s="926"/>
      <c r="AE2206" s="927"/>
      <c r="AF2206" s="167"/>
      <c r="AH2206" s="166"/>
      <c r="AI2206" s="925"/>
      <c r="AJ2206" s="926"/>
      <c r="AK2206" s="926"/>
      <c r="AL2206" s="926"/>
      <c r="AM2206" s="926"/>
      <c r="AN2206" s="926"/>
      <c r="AO2206" s="927"/>
    </row>
    <row r="2207" spans="2:41" ht="13.35" customHeight="1" outlineLevel="1" x14ac:dyDescent="0.45">
      <c r="B2207" s="167"/>
      <c r="J2207" s="167"/>
      <c r="N2207" s="167"/>
      <c r="R2207" s="167"/>
      <c r="U2207" s="166"/>
      <c r="V2207" s="115" t="s">
        <v>612</v>
      </c>
      <c r="X2207" s="166"/>
      <c r="Y2207" s="928"/>
      <c r="Z2207" s="929"/>
      <c r="AA2207" s="930"/>
      <c r="AB2207" s="555" t="s">
        <v>611</v>
      </c>
      <c r="AC2207" s="928"/>
      <c r="AD2207" s="929"/>
      <c r="AE2207" s="930"/>
      <c r="AF2207" s="167" t="s">
        <v>610</v>
      </c>
      <c r="AH2207" s="166"/>
      <c r="AI2207" s="928"/>
      <c r="AJ2207" s="929"/>
      <c r="AK2207" s="929"/>
      <c r="AL2207" s="929"/>
      <c r="AM2207" s="929"/>
      <c r="AN2207" s="929"/>
      <c r="AO2207" s="930"/>
    </row>
    <row r="2208" spans="2:41" ht="3.6" customHeight="1" outlineLevel="1" x14ac:dyDescent="0.45">
      <c r="B2208" s="167"/>
      <c r="J2208" s="167"/>
      <c r="N2208" s="167"/>
      <c r="R2208" s="167"/>
      <c r="U2208" s="166"/>
      <c r="V2208" s="160"/>
      <c r="W2208" s="160"/>
      <c r="X2208" s="159"/>
      <c r="Y2208" s="931"/>
      <c r="Z2208" s="932"/>
      <c r="AA2208" s="933"/>
      <c r="AB2208" s="159"/>
      <c r="AC2208" s="931"/>
      <c r="AD2208" s="932"/>
      <c r="AE2208" s="933"/>
      <c r="AF2208" s="161"/>
      <c r="AG2208" s="160"/>
      <c r="AH2208" s="159"/>
      <c r="AI2208" s="931"/>
      <c r="AJ2208" s="932"/>
      <c r="AK2208" s="932"/>
      <c r="AL2208" s="932"/>
      <c r="AM2208" s="932"/>
      <c r="AN2208" s="932"/>
      <c r="AO2208" s="933"/>
    </row>
    <row r="2209" spans="2:41" ht="3.6" customHeight="1" outlineLevel="1" x14ac:dyDescent="0.45">
      <c r="B2209" s="167"/>
      <c r="J2209" s="167"/>
      <c r="N2209" s="167"/>
      <c r="R2209" s="167"/>
      <c r="U2209" s="166"/>
      <c r="V2209" s="172"/>
      <c r="W2209" s="172"/>
      <c r="X2209" s="171"/>
      <c r="Y2209" s="925"/>
      <c r="Z2209" s="926"/>
      <c r="AA2209" s="926"/>
      <c r="AB2209" s="926"/>
      <c r="AC2209" s="926"/>
      <c r="AD2209" s="926"/>
      <c r="AE2209" s="927"/>
      <c r="AF2209" s="173"/>
      <c r="AG2209" s="172"/>
      <c r="AH2209" s="171"/>
      <c r="AI2209" s="925"/>
      <c r="AJ2209" s="926"/>
      <c r="AK2209" s="926"/>
      <c r="AL2209" s="926"/>
      <c r="AM2209" s="926"/>
      <c r="AN2209" s="926"/>
      <c r="AO2209" s="927"/>
    </row>
    <row r="2210" spans="2:41" ht="13.35" customHeight="1" outlineLevel="1" x14ac:dyDescent="0.45">
      <c r="B2210" s="167"/>
      <c r="J2210" s="167"/>
      <c r="N2210" s="167"/>
      <c r="R2210" s="167" t="s">
        <v>691</v>
      </c>
      <c r="U2210" s="166"/>
      <c r="V2210" s="115" t="s">
        <v>609</v>
      </c>
      <c r="X2210" s="166"/>
      <c r="Y2210" s="928"/>
      <c r="Z2210" s="929"/>
      <c r="AA2210" s="929"/>
      <c r="AB2210" s="929"/>
      <c r="AC2210" s="929"/>
      <c r="AD2210" s="929"/>
      <c r="AE2210" s="930"/>
      <c r="AF2210" s="167" t="s">
        <v>8536</v>
      </c>
      <c r="AH2210" s="166"/>
      <c r="AI2210" s="928"/>
      <c r="AJ2210" s="929"/>
      <c r="AK2210" s="929"/>
      <c r="AL2210" s="929"/>
      <c r="AM2210" s="929"/>
      <c r="AN2210" s="929"/>
      <c r="AO2210" s="930"/>
    </row>
    <row r="2211" spans="2:41" ht="3.6" customHeight="1" outlineLevel="1" x14ac:dyDescent="0.45">
      <c r="B2211" s="167"/>
      <c r="J2211" s="167"/>
      <c r="N2211" s="167"/>
      <c r="R2211" s="167"/>
      <c r="U2211" s="166"/>
      <c r="V2211" s="160"/>
      <c r="W2211" s="160"/>
      <c r="X2211" s="159"/>
      <c r="Y2211" s="931"/>
      <c r="Z2211" s="932"/>
      <c r="AA2211" s="932"/>
      <c r="AB2211" s="932"/>
      <c r="AC2211" s="932"/>
      <c r="AD2211" s="932"/>
      <c r="AE2211" s="933"/>
      <c r="AF2211" s="161"/>
      <c r="AG2211" s="160"/>
      <c r="AH2211" s="159"/>
      <c r="AI2211" s="931"/>
      <c r="AJ2211" s="932"/>
      <c r="AK2211" s="932"/>
      <c r="AL2211" s="932"/>
      <c r="AM2211" s="932"/>
      <c r="AN2211" s="932"/>
      <c r="AO2211" s="933"/>
    </row>
    <row r="2212" spans="2:41" ht="3.6" customHeight="1" outlineLevel="1" x14ac:dyDescent="0.45">
      <c r="B2212" s="167"/>
      <c r="J2212" s="167"/>
      <c r="N2212" s="167"/>
      <c r="R2212" s="167"/>
      <c r="U2212" s="166"/>
      <c r="V2212" s="172"/>
      <c r="W2212" s="172"/>
      <c r="X2212" s="171"/>
      <c r="Y2212" s="925"/>
      <c r="Z2212" s="926"/>
      <c r="AA2212" s="926"/>
      <c r="AB2212" s="926"/>
      <c r="AC2212" s="926"/>
      <c r="AD2212" s="926"/>
      <c r="AE2212" s="927"/>
      <c r="AF2212" s="173"/>
      <c r="AG2212" s="172"/>
      <c r="AH2212" s="171"/>
      <c r="AI2212" s="925"/>
      <c r="AJ2212" s="926"/>
      <c r="AK2212" s="926"/>
      <c r="AL2212" s="926"/>
      <c r="AM2212" s="926"/>
      <c r="AN2212" s="926"/>
      <c r="AO2212" s="927"/>
    </row>
    <row r="2213" spans="2:41" ht="13.35" customHeight="1" outlineLevel="1" x14ac:dyDescent="0.45">
      <c r="B2213" s="167"/>
      <c r="J2213" s="167"/>
      <c r="N2213" s="167"/>
      <c r="R2213" s="167"/>
      <c r="U2213" s="166"/>
      <c r="V2213" s="115" t="s">
        <v>608</v>
      </c>
      <c r="X2213" s="166"/>
      <c r="Y2213" s="928"/>
      <c r="Z2213" s="929"/>
      <c r="AA2213" s="929"/>
      <c r="AB2213" s="929"/>
      <c r="AC2213" s="929"/>
      <c r="AD2213" s="929"/>
      <c r="AE2213" s="930"/>
      <c r="AF2213" s="167" t="s">
        <v>607</v>
      </c>
      <c r="AH2213" s="166"/>
      <c r="AI2213" s="928"/>
      <c r="AJ2213" s="929"/>
      <c r="AK2213" s="929"/>
      <c r="AL2213" s="929"/>
      <c r="AM2213" s="929"/>
      <c r="AN2213" s="929"/>
      <c r="AO2213" s="930"/>
    </row>
    <row r="2214" spans="2:41" ht="3.6" customHeight="1" outlineLevel="1" x14ac:dyDescent="0.45">
      <c r="B2214" s="167"/>
      <c r="J2214" s="161"/>
      <c r="K2214" s="160"/>
      <c r="L2214" s="160"/>
      <c r="M2214" s="160"/>
      <c r="N2214" s="161"/>
      <c r="O2214" s="160"/>
      <c r="P2214" s="160"/>
      <c r="Q2214" s="160"/>
      <c r="R2214" s="161"/>
      <c r="S2214" s="160"/>
      <c r="T2214" s="160"/>
      <c r="U2214" s="159"/>
      <c r="V2214" s="160"/>
      <c r="W2214" s="160"/>
      <c r="X2214" s="159"/>
      <c r="Y2214" s="931"/>
      <c r="Z2214" s="932"/>
      <c r="AA2214" s="932"/>
      <c r="AB2214" s="932"/>
      <c r="AC2214" s="932"/>
      <c r="AD2214" s="932"/>
      <c r="AE2214" s="933"/>
      <c r="AF2214" s="161"/>
      <c r="AG2214" s="160"/>
      <c r="AH2214" s="159"/>
      <c r="AI2214" s="931"/>
      <c r="AJ2214" s="932"/>
      <c r="AK2214" s="932"/>
      <c r="AL2214" s="932"/>
      <c r="AM2214" s="932"/>
      <c r="AN2214" s="932"/>
      <c r="AO2214" s="933"/>
    </row>
    <row r="2215" spans="2:41" ht="3.6" customHeight="1" outlineLevel="1" x14ac:dyDescent="0.45">
      <c r="B2215" s="167"/>
      <c r="J2215" s="173"/>
      <c r="K2215" s="172"/>
      <c r="L2215" s="172"/>
      <c r="M2215" s="171"/>
      <c r="N2215" s="173"/>
      <c r="O2215" s="172"/>
      <c r="P2215" s="172"/>
      <c r="Q2215" s="171"/>
      <c r="R2215" s="173"/>
      <c r="S2215" s="172"/>
      <c r="T2215" s="172"/>
      <c r="U2215" s="172"/>
      <c r="V2215" s="172"/>
      <c r="W2215" s="172"/>
      <c r="X2215" s="172"/>
      <c r="Y2215" s="172"/>
      <c r="Z2215" s="172"/>
      <c r="AA2215" s="171"/>
      <c r="AB2215" s="173"/>
      <c r="AC2215" s="172"/>
      <c r="AD2215" s="172"/>
      <c r="AE2215" s="171"/>
      <c r="AF2215" s="172"/>
      <c r="AG2215" s="172"/>
      <c r="AH2215" s="172"/>
      <c r="AI2215" s="172"/>
      <c r="AJ2215" s="172"/>
      <c r="AK2215" s="172"/>
      <c r="AL2215" s="172"/>
      <c r="AM2215" s="172"/>
      <c r="AN2215" s="172"/>
      <c r="AO2215" s="171"/>
    </row>
    <row r="2216" spans="2:41" ht="13.35" customHeight="1" outlineLevel="1" x14ac:dyDescent="0.45">
      <c r="B2216" s="167"/>
      <c r="J2216" s="167"/>
      <c r="M2216" s="166"/>
      <c r="N2216" s="167" t="s">
        <v>717</v>
      </c>
      <c r="Q2216" s="166"/>
      <c r="R2216" s="167"/>
      <c r="S2216" s="917" t="str">
        <f>IF(変更_3!J316&lt;&gt;"",コードマスタ!C4,"")</f>
        <v/>
      </c>
      <c r="T2216" s="943"/>
      <c r="U2216" s="943"/>
      <c r="V2216" s="943"/>
      <c r="W2216" s="943"/>
      <c r="X2216" s="943"/>
      <c r="Y2216" s="943"/>
      <c r="Z2216" s="943"/>
      <c r="AA2216" s="918"/>
      <c r="AB2216" s="167" t="s">
        <v>615</v>
      </c>
      <c r="AE2216" s="166"/>
      <c r="AF2216" s="167"/>
      <c r="AG2216" s="917" t="str">
        <f>IF(変更_3!J324="☑",コードマスタ!D3,IF(OR(変更_3!O324="☑",変更_3!U324="☑"),コードマスタ!D4,""))</f>
        <v/>
      </c>
      <c r="AH2216" s="943"/>
      <c r="AI2216" s="943"/>
      <c r="AJ2216" s="943"/>
      <c r="AK2216" s="943"/>
      <c r="AL2216" s="943"/>
      <c r="AM2216" s="943"/>
      <c r="AN2216" s="943"/>
      <c r="AO2216" s="918"/>
    </row>
    <row r="2217" spans="2:41" ht="3.6" customHeight="1" outlineLevel="1" x14ac:dyDescent="0.45">
      <c r="B2217" s="167"/>
      <c r="J2217" s="167"/>
      <c r="M2217" s="166"/>
      <c r="N2217" s="161"/>
      <c r="O2217" s="160"/>
      <c r="P2217" s="160"/>
      <c r="Q2217" s="159"/>
      <c r="R2217" s="161"/>
      <c r="S2217" s="160"/>
      <c r="T2217" s="160"/>
      <c r="U2217" s="160"/>
      <c r="V2217" s="160"/>
      <c r="W2217" s="160"/>
      <c r="X2217" s="160"/>
      <c r="Y2217" s="160"/>
      <c r="Z2217" s="160"/>
      <c r="AA2217" s="159"/>
      <c r="AB2217" s="161"/>
      <c r="AC2217" s="160"/>
      <c r="AD2217" s="160"/>
      <c r="AE2217" s="159"/>
      <c r="AF2217" s="160"/>
      <c r="AG2217" s="160"/>
      <c r="AH2217" s="160"/>
      <c r="AI2217" s="160"/>
      <c r="AJ2217" s="160"/>
      <c r="AK2217" s="160"/>
      <c r="AL2217" s="160"/>
      <c r="AM2217" s="160"/>
      <c r="AN2217" s="160"/>
      <c r="AO2217" s="159"/>
    </row>
    <row r="2218" spans="2:41" ht="3.6" customHeight="1" outlineLevel="1" x14ac:dyDescent="0.45">
      <c r="B2218" s="167"/>
      <c r="J2218" s="167"/>
      <c r="M2218" s="166"/>
      <c r="N2218" s="173"/>
      <c r="O2218" s="172"/>
      <c r="P2218" s="172"/>
      <c r="Q2218" s="171"/>
      <c r="R2218" s="173"/>
      <c r="S2218" s="172"/>
      <c r="T2218" s="172"/>
      <c r="U2218" s="172"/>
      <c r="V2218" s="172"/>
      <c r="W2218" s="172"/>
      <c r="X2218" s="172"/>
      <c r="Y2218" s="172"/>
      <c r="Z2218" s="172"/>
      <c r="AA2218" s="171"/>
      <c r="AB2218" s="173"/>
      <c r="AC2218" s="172"/>
      <c r="AD2218" s="172"/>
      <c r="AE2218" s="171"/>
      <c r="AF2218" s="173"/>
      <c r="AG2218" s="172"/>
      <c r="AH2218" s="172"/>
      <c r="AI2218" s="172"/>
      <c r="AJ2218" s="172"/>
      <c r="AK2218" s="172"/>
      <c r="AL2218" s="172"/>
      <c r="AM2218" s="172"/>
      <c r="AN2218" s="172"/>
      <c r="AO2218" s="171"/>
    </row>
    <row r="2219" spans="2:41" ht="13.35" customHeight="1" outlineLevel="1" x14ac:dyDescent="0.45">
      <c r="B2219" s="167"/>
      <c r="J2219" s="167"/>
      <c r="M2219" s="166"/>
      <c r="N2219" s="167" t="s">
        <v>716</v>
      </c>
      <c r="Q2219" s="166"/>
      <c r="R2219" s="167"/>
      <c r="S2219" s="919"/>
      <c r="T2219" s="921"/>
      <c r="V2219" s="190"/>
      <c r="W2219" s="115" t="s">
        <v>76</v>
      </c>
      <c r="X2219" s="190"/>
      <c r="Y2219" s="115" t="s">
        <v>77</v>
      </c>
      <c r="Z2219" s="190"/>
      <c r="AA2219" s="166" t="s">
        <v>78</v>
      </c>
      <c r="AB2219" s="167" t="s">
        <v>715</v>
      </c>
      <c r="AE2219" s="166"/>
      <c r="AF2219" s="167"/>
      <c r="AG2219" s="919"/>
      <c r="AH2219" s="921"/>
      <c r="AJ2219" s="190"/>
      <c r="AK2219" s="115" t="s">
        <v>76</v>
      </c>
      <c r="AL2219" s="190"/>
      <c r="AM2219" s="115" t="s">
        <v>77</v>
      </c>
      <c r="AN2219" s="190"/>
      <c r="AO2219" s="166" t="s">
        <v>78</v>
      </c>
    </row>
    <row r="2220" spans="2:41" ht="3.6" customHeight="1" outlineLevel="1" x14ac:dyDescent="0.45">
      <c r="B2220" s="167"/>
      <c r="J2220" s="167"/>
      <c r="M2220" s="166"/>
      <c r="N2220" s="161"/>
      <c r="O2220" s="160"/>
      <c r="P2220" s="160"/>
      <c r="Q2220" s="159"/>
      <c r="R2220" s="161"/>
      <c r="S2220" s="160"/>
      <c r="T2220" s="160"/>
      <c r="U2220" s="160"/>
      <c r="V2220" s="160"/>
      <c r="W2220" s="160"/>
      <c r="X2220" s="160"/>
      <c r="Y2220" s="160"/>
      <c r="Z2220" s="160"/>
      <c r="AA2220" s="159"/>
      <c r="AB2220" s="161"/>
      <c r="AC2220" s="160"/>
      <c r="AD2220" s="160"/>
      <c r="AE2220" s="159"/>
      <c r="AF2220" s="161"/>
      <c r="AG2220" s="160"/>
      <c r="AH2220" s="160"/>
      <c r="AI2220" s="160"/>
      <c r="AJ2220" s="160"/>
      <c r="AK2220" s="160"/>
      <c r="AL2220" s="160"/>
      <c r="AM2220" s="160"/>
      <c r="AN2220" s="160"/>
      <c r="AO2220" s="159"/>
    </row>
    <row r="2221" spans="2:41" ht="3.6" customHeight="1" outlineLevel="1" x14ac:dyDescent="0.45">
      <c r="B2221" s="167"/>
      <c r="J2221" s="167"/>
      <c r="M2221" s="166"/>
      <c r="N2221" s="173"/>
      <c r="O2221" s="172"/>
      <c r="P2221" s="172"/>
      <c r="Q2221" s="171"/>
      <c r="R2221" s="922" t="str">
        <f>IF(変更_3!J316&lt;&gt;"",変更_3!J316,"")</f>
        <v/>
      </c>
      <c r="S2221" s="923"/>
      <c r="T2221" s="923"/>
      <c r="U2221" s="923"/>
      <c r="V2221" s="923"/>
      <c r="W2221" s="923"/>
      <c r="X2221" s="923"/>
      <c r="Y2221" s="923"/>
      <c r="Z2221" s="923"/>
      <c r="AA2221" s="923"/>
      <c r="AB2221" s="923"/>
      <c r="AC2221" s="923"/>
      <c r="AD2221" s="923"/>
      <c r="AE2221" s="923"/>
      <c r="AF2221" s="923"/>
      <c r="AG2221" s="923"/>
      <c r="AH2221" s="923"/>
      <c r="AI2221" s="923"/>
      <c r="AJ2221" s="924"/>
      <c r="AK2221" s="172"/>
      <c r="AL2221" s="172"/>
      <c r="AM2221" s="172"/>
      <c r="AN2221" s="172"/>
      <c r="AO2221" s="171"/>
    </row>
    <row r="2222" spans="2:41" ht="13.35" customHeight="1" outlineLevel="1" x14ac:dyDescent="0.45">
      <c r="B2222" s="167"/>
      <c r="J2222" s="167"/>
      <c r="M2222" s="166"/>
      <c r="N2222" s="167" t="s">
        <v>50</v>
      </c>
      <c r="Q2222" s="166"/>
      <c r="R2222" s="911"/>
      <c r="S2222" s="912"/>
      <c r="T2222" s="912"/>
      <c r="U2222" s="912"/>
      <c r="V2222" s="912"/>
      <c r="W2222" s="912"/>
      <c r="X2222" s="912"/>
      <c r="Y2222" s="912"/>
      <c r="Z2222" s="912"/>
      <c r="AA2222" s="912"/>
      <c r="AB2222" s="912"/>
      <c r="AC2222" s="912"/>
      <c r="AD2222" s="912"/>
      <c r="AE2222" s="912"/>
      <c r="AF2222" s="912"/>
      <c r="AG2222" s="912"/>
      <c r="AH2222" s="912"/>
      <c r="AI2222" s="912"/>
      <c r="AJ2222" s="913"/>
      <c r="AL2222" s="189" t="s">
        <v>651</v>
      </c>
      <c r="AM2222" s="115" t="s">
        <v>714</v>
      </c>
      <c r="AO2222" s="166"/>
    </row>
    <row r="2223" spans="2:41" ht="3.6" customHeight="1" outlineLevel="1" x14ac:dyDescent="0.45">
      <c r="B2223" s="167"/>
      <c r="J2223" s="167"/>
      <c r="M2223" s="166"/>
      <c r="N2223" s="161"/>
      <c r="O2223" s="160"/>
      <c r="P2223" s="160"/>
      <c r="Q2223" s="159"/>
      <c r="R2223" s="914"/>
      <c r="S2223" s="915"/>
      <c r="T2223" s="915"/>
      <c r="U2223" s="915"/>
      <c r="V2223" s="915"/>
      <c r="W2223" s="915"/>
      <c r="X2223" s="915"/>
      <c r="Y2223" s="915"/>
      <c r="Z2223" s="915"/>
      <c r="AA2223" s="915"/>
      <c r="AB2223" s="915"/>
      <c r="AC2223" s="915"/>
      <c r="AD2223" s="915"/>
      <c r="AE2223" s="915"/>
      <c r="AF2223" s="915"/>
      <c r="AG2223" s="915"/>
      <c r="AH2223" s="915"/>
      <c r="AI2223" s="915"/>
      <c r="AJ2223" s="916"/>
      <c r="AK2223" s="160"/>
      <c r="AL2223" s="160"/>
      <c r="AM2223" s="160"/>
      <c r="AN2223" s="160"/>
      <c r="AO2223" s="159"/>
    </row>
    <row r="2224" spans="2:41" ht="3.6" customHeight="1" outlineLevel="1" x14ac:dyDescent="0.45">
      <c r="B2224" s="167"/>
      <c r="J2224" s="167"/>
      <c r="M2224" s="166"/>
      <c r="N2224" s="173"/>
      <c r="O2224" s="172"/>
      <c r="P2224" s="172"/>
      <c r="Q2224" s="171"/>
      <c r="R2224" s="922" t="str">
        <f>ASC(PHONETIC(変更_3!J315))</f>
        <v/>
      </c>
      <c r="S2224" s="923"/>
      <c r="T2224" s="923"/>
      <c r="U2224" s="923"/>
      <c r="V2224" s="923"/>
      <c r="W2224" s="923"/>
      <c r="X2224" s="923"/>
      <c r="Y2224" s="923"/>
      <c r="Z2224" s="923"/>
      <c r="AA2224" s="923"/>
      <c r="AB2224" s="923"/>
      <c r="AC2224" s="923"/>
      <c r="AD2224" s="923"/>
      <c r="AE2224" s="923"/>
      <c r="AF2224" s="923"/>
      <c r="AG2224" s="923"/>
      <c r="AH2224" s="923"/>
      <c r="AI2224" s="923"/>
      <c r="AJ2224" s="923"/>
      <c r="AK2224" s="923"/>
      <c r="AL2224" s="923"/>
      <c r="AM2224" s="923"/>
      <c r="AN2224" s="923"/>
      <c r="AO2224" s="924"/>
    </row>
    <row r="2225" spans="2:41" ht="13.35" customHeight="1" outlineLevel="1" x14ac:dyDescent="0.45">
      <c r="B2225" s="167"/>
      <c r="J2225" s="167"/>
      <c r="M2225" s="166"/>
      <c r="N2225" s="167" t="s">
        <v>713</v>
      </c>
      <c r="Q2225" s="166"/>
      <c r="R2225" s="911"/>
      <c r="S2225" s="912"/>
      <c r="T2225" s="912"/>
      <c r="U2225" s="912"/>
      <c r="V2225" s="912"/>
      <c r="W2225" s="912"/>
      <c r="X2225" s="912"/>
      <c r="Y2225" s="912"/>
      <c r="Z2225" s="912"/>
      <c r="AA2225" s="912"/>
      <c r="AB2225" s="912"/>
      <c r="AC2225" s="912"/>
      <c r="AD2225" s="912"/>
      <c r="AE2225" s="912"/>
      <c r="AF2225" s="912"/>
      <c r="AG2225" s="912"/>
      <c r="AH2225" s="912"/>
      <c r="AI2225" s="912"/>
      <c r="AJ2225" s="912"/>
      <c r="AK2225" s="912"/>
      <c r="AL2225" s="912"/>
      <c r="AM2225" s="912"/>
      <c r="AN2225" s="912"/>
      <c r="AO2225" s="913"/>
    </row>
    <row r="2226" spans="2:41" ht="3.6" customHeight="1" outlineLevel="1" x14ac:dyDescent="0.45">
      <c r="B2226" s="167"/>
      <c r="J2226" s="167"/>
      <c r="M2226" s="166"/>
      <c r="N2226" s="167"/>
      <c r="Q2226" s="166"/>
      <c r="R2226" s="914"/>
      <c r="S2226" s="915"/>
      <c r="T2226" s="915"/>
      <c r="U2226" s="915"/>
      <c r="V2226" s="915"/>
      <c r="W2226" s="915"/>
      <c r="X2226" s="915"/>
      <c r="Y2226" s="915"/>
      <c r="Z2226" s="915"/>
      <c r="AA2226" s="915"/>
      <c r="AB2226" s="915"/>
      <c r="AC2226" s="915"/>
      <c r="AD2226" s="915"/>
      <c r="AE2226" s="915"/>
      <c r="AF2226" s="915"/>
      <c r="AG2226" s="915"/>
      <c r="AH2226" s="915"/>
      <c r="AI2226" s="915"/>
      <c r="AJ2226" s="915"/>
      <c r="AK2226" s="915"/>
      <c r="AL2226" s="915"/>
      <c r="AM2226" s="915"/>
      <c r="AN2226" s="915"/>
      <c r="AO2226" s="916"/>
    </row>
    <row r="2227" spans="2:41" ht="3.6" customHeight="1" outlineLevel="1" x14ac:dyDescent="0.45">
      <c r="B2227" s="167"/>
      <c r="J2227" s="167"/>
      <c r="N2227" s="173"/>
      <c r="O2227" s="172"/>
      <c r="P2227" s="172"/>
      <c r="Q2227" s="171"/>
      <c r="U2227" s="934" t="str">
        <f>ASC(変更_3!M317)</f>
        <v/>
      </c>
      <c r="V2227" s="935"/>
      <c r="W2227" s="935"/>
      <c r="X2227" s="962"/>
      <c r="Y2227" s="172"/>
      <c r="Z2227" s="965" t="str">
        <f>ASC(変更_3!P317)</f>
        <v/>
      </c>
      <c r="AA2227" s="935"/>
      <c r="AB2227" s="935"/>
      <c r="AC2227" s="936"/>
      <c r="AG2227" s="922" t="str">
        <f>IF(変更_3!M318&lt;&gt;"",変更_3!M318,"")</f>
        <v/>
      </c>
      <c r="AH2227" s="923"/>
      <c r="AI2227" s="923"/>
      <c r="AJ2227" s="923"/>
      <c r="AK2227" s="923"/>
      <c r="AL2227" s="923"/>
      <c r="AM2227" s="923"/>
      <c r="AN2227" s="923"/>
      <c r="AO2227" s="924"/>
    </row>
    <row r="2228" spans="2:41" ht="13.35" customHeight="1" outlineLevel="1" x14ac:dyDescent="0.45">
      <c r="B2228" s="167"/>
      <c r="J2228" s="167"/>
      <c r="N2228" s="167"/>
      <c r="Q2228" s="166"/>
      <c r="R2228" s="115" t="s">
        <v>612</v>
      </c>
      <c r="U2228" s="937"/>
      <c r="V2228" s="938"/>
      <c r="W2228" s="938"/>
      <c r="X2228" s="963"/>
      <c r="Y2228" s="179" t="s">
        <v>611</v>
      </c>
      <c r="Z2228" s="966"/>
      <c r="AA2228" s="938"/>
      <c r="AB2228" s="938"/>
      <c r="AC2228" s="939"/>
      <c r="AD2228" s="115" t="s">
        <v>610</v>
      </c>
      <c r="AG2228" s="911"/>
      <c r="AH2228" s="912"/>
      <c r="AI2228" s="912"/>
      <c r="AJ2228" s="912"/>
      <c r="AK2228" s="912"/>
      <c r="AL2228" s="912"/>
      <c r="AM2228" s="912"/>
      <c r="AN2228" s="912"/>
      <c r="AO2228" s="913"/>
    </row>
    <row r="2229" spans="2:41" ht="3.6" customHeight="1" outlineLevel="1" x14ac:dyDescent="0.45">
      <c r="B2229" s="167"/>
      <c r="J2229" s="167"/>
      <c r="N2229" s="167"/>
      <c r="Q2229" s="166"/>
      <c r="R2229" s="160"/>
      <c r="S2229" s="160"/>
      <c r="T2229" s="160"/>
      <c r="U2229" s="940"/>
      <c r="V2229" s="941"/>
      <c r="W2229" s="941"/>
      <c r="X2229" s="964"/>
      <c r="Y2229" s="160"/>
      <c r="Z2229" s="967"/>
      <c r="AA2229" s="941"/>
      <c r="AB2229" s="941"/>
      <c r="AC2229" s="942"/>
      <c r="AD2229" s="160"/>
      <c r="AE2229" s="160"/>
      <c r="AF2229" s="160"/>
      <c r="AG2229" s="914"/>
      <c r="AH2229" s="915"/>
      <c r="AI2229" s="915"/>
      <c r="AJ2229" s="915"/>
      <c r="AK2229" s="915"/>
      <c r="AL2229" s="915"/>
      <c r="AM2229" s="915"/>
      <c r="AN2229" s="915"/>
      <c r="AO2229" s="916"/>
    </row>
    <row r="2230" spans="2:41" ht="3.6" customHeight="1" outlineLevel="1" x14ac:dyDescent="0.45">
      <c r="B2230" s="167"/>
      <c r="J2230" s="167"/>
      <c r="N2230" s="167"/>
      <c r="Q2230" s="166"/>
      <c r="R2230" s="172"/>
      <c r="S2230" s="172"/>
      <c r="T2230" s="171"/>
      <c r="U2230" s="922" t="str">
        <f>IF(変更_3!U318&lt;&gt;"",変更_3!U318,"")</f>
        <v/>
      </c>
      <c r="V2230" s="923"/>
      <c r="W2230" s="923"/>
      <c r="X2230" s="923"/>
      <c r="Y2230" s="923"/>
      <c r="Z2230" s="923"/>
      <c r="AA2230" s="923"/>
      <c r="AB2230" s="923"/>
      <c r="AC2230" s="924"/>
      <c r="AD2230" s="173"/>
      <c r="AE2230" s="172"/>
      <c r="AF2230" s="171"/>
      <c r="AG2230" s="922" t="str">
        <f>IF(変更_3!M319&lt;&gt;"",変更_3!M319,"")</f>
        <v/>
      </c>
      <c r="AH2230" s="923"/>
      <c r="AI2230" s="923"/>
      <c r="AJ2230" s="923"/>
      <c r="AK2230" s="923"/>
      <c r="AL2230" s="923"/>
      <c r="AM2230" s="923"/>
      <c r="AN2230" s="923"/>
      <c r="AO2230" s="924"/>
    </row>
    <row r="2231" spans="2:41" ht="13.35" customHeight="1" outlineLevel="1" x14ac:dyDescent="0.45">
      <c r="B2231" s="167"/>
      <c r="J2231" s="167" t="s">
        <v>741</v>
      </c>
      <c r="N2231" s="167" t="s">
        <v>48</v>
      </c>
      <c r="Q2231" s="166"/>
      <c r="R2231" s="115" t="s">
        <v>609</v>
      </c>
      <c r="T2231" s="166"/>
      <c r="U2231" s="911"/>
      <c r="V2231" s="912"/>
      <c r="W2231" s="912"/>
      <c r="X2231" s="912"/>
      <c r="Y2231" s="912"/>
      <c r="Z2231" s="912"/>
      <c r="AA2231" s="912"/>
      <c r="AB2231" s="912"/>
      <c r="AC2231" s="913"/>
      <c r="AD2231" s="167" t="s">
        <v>8536</v>
      </c>
      <c r="AF2231" s="166"/>
      <c r="AG2231" s="911"/>
      <c r="AH2231" s="912"/>
      <c r="AI2231" s="912"/>
      <c r="AJ2231" s="912"/>
      <c r="AK2231" s="912"/>
      <c r="AL2231" s="912"/>
      <c r="AM2231" s="912"/>
      <c r="AN2231" s="912"/>
      <c r="AO2231" s="913"/>
    </row>
    <row r="2232" spans="2:41" ht="3.6" customHeight="1" outlineLevel="1" x14ac:dyDescent="0.45">
      <c r="B2232" s="167"/>
      <c r="J2232" s="167"/>
      <c r="N2232" s="167"/>
      <c r="Q2232" s="166"/>
      <c r="R2232" s="160"/>
      <c r="S2232" s="160"/>
      <c r="T2232" s="159"/>
      <c r="U2232" s="914"/>
      <c r="V2232" s="915"/>
      <c r="W2232" s="915"/>
      <c r="X2232" s="915"/>
      <c r="Y2232" s="915"/>
      <c r="Z2232" s="915"/>
      <c r="AA2232" s="915"/>
      <c r="AB2232" s="915"/>
      <c r="AC2232" s="916"/>
      <c r="AD2232" s="161"/>
      <c r="AE2232" s="160"/>
      <c r="AF2232" s="159"/>
      <c r="AG2232" s="914"/>
      <c r="AH2232" s="915"/>
      <c r="AI2232" s="915"/>
      <c r="AJ2232" s="915"/>
      <c r="AK2232" s="915"/>
      <c r="AL2232" s="915"/>
      <c r="AM2232" s="915"/>
      <c r="AN2232" s="915"/>
      <c r="AO2232" s="916"/>
    </row>
    <row r="2233" spans="2:41" ht="3.6" customHeight="1" outlineLevel="1" x14ac:dyDescent="0.45">
      <c r="B2233" s="167"/>
      <c r="J2233" s="167"/>
      <c r="N2233" s="167"/>
      <c r="Q2233" s="166"/>
      <c r="R2233" s="172"/>
      <c r="S2233" s="172"/>
      <c r="T2233" s="171"/>
      <c r="U2233" s="922" t="str">
        <f>IF(変更_3!U319&lt;&gt;"",変更_3!U319,"")</f>
        <v/>
      </c>
      <c r="V2233" s="923"/>
      <c r="W2233" s="923"/>
      <c r="X2233" s="923"/>
      <c r="Y2233" s="923"/>
      <c r="Z2233" s="923"/>
      <c r="AA2233" s="923"/>
      <c r="AB2233" s="923"/>
      <c r="AC2233" s="924"/>
      <c r="AD2233" s="173"/>
      <c r="AE2233" s="172"/>
      <c r="AF2233" s="171"/>
      <c r="AG2233" s="922" t="str">
        <f>IF(変更_3!M320&lt;&gt;"",変更_3!M320,"")</f>
        <v/>
      </c>
      <c r="AH2233" s="923"/>
      <c r="AI2233" s="923"/>
      <c r="AJ2233" s="923"/>
      <c r="AK2233" s="923"/>
      <c r="AL2233" s="923"/>
      <c r="AM2233" s="923"/>
      <c r="AN2233" s="923"/>
      <c r="AO2233" s="924"/>
    </row>
    <row r="2234" spans="2:41" ht="13.35" customHeight="1" outlineLevel="1" x14ac:dyDescent="0.45">
      <c r="B2234" s="167"/>
      <c r="J2234" s="167"/>
      <c r="K2234" s="115" t="s">
        <v>718</v>
      </c>
      <c r="N2234" s="167"/>
      <c r="Q2234" s="166"/>
      <c r="R2234" s="115" t="s">
        <v>608</v>
      </c>
      <c r="T2234" s="166"/>
      <c r="U2234" s="911"/>
      <c r="V2234" s="912"/>
      <c r="W2234" s="912"/>
      <c r="X2234" s="912"/>
      <c r="Y2234" s="912"/>
      <c r="Z2234" s="912"/>
      <c r="AA2234" s="912"/>
      <c r="AB2234" s="912"/>
      <c r="AC2234" s="913"/>
      <c r="AD2234" s="167" t="s">
        <v>607</v>
      </c>
      <c r="AF2234" s="166"/>
      <c r="AG2234" s="911"/>
      <c r="AH2234" s="912"/>
      <c r="AI2234" s="912"/>
      <c r="AJ2234" s="912"/>
      <c r="AK2234" s="912"/>
      <c r="AL2234" s="912"/>
      <c r="AM2234" s="912"/>
      <c r="AN2234" s="912"/>
      <c r="AO2234" s="913"/>
    </row>
    <row r="2235" spans="2:41" ht="3.6" customHeight="1" outlineLevel="1" x14ac:dyDescent="0.45">
      <c r="B2235" s="167"/>
      <c r="J2235" s="167"/>
      <c r="N2235" s="161"/>
      <c r="O2235" s="160"/>
      <c r="P2235" s="160"/>
      <c r="Q2235" s="159"/>
      <c r="R2235" s="160"/>
      <c r="S2235" s="160"/>
      <c r="T2235" s="159"/>
      <c r="U2235" s="914"/>
      <c r="V2235" s="915"/>
      <c r="W2235" s="915"/>
      <c r="X2235" s="915"/>
      <c r="Y2235" s="915"/>
      <c r="Z2235" s="915"/>
      <c r="AA2235" s="915"/>
      <c r="AB2235" s="915"/>
      <c r="AC2235" s="916"/>
      <c r="AD2235" s="161"/>
      <c r="AE2235" s="160"/>
      <c r="AF2235" s="159"/>
      <c r="AG2235" s="914"/>
      <c r="AH2235" s="915"/>
      <c r="AI2235" s="915"/>
      <c r="AJ2235" s="915"/>
      <c r="AK2235" s="915"/>
      <c r="AL2235" s="915"/>
      <c r="AM2235" s="915"/>
      <c r="AN2235" s="915"/>
      <c r="AO2235" s="916"/>
    </row>
    <row r="2236" spans="2:41" ht="3.6" customHeight="1" outlineLevel="1" x14ac:dyDescent="0.45">
      <c r="B2236" s="167"/>
      <c r="J2236" s="167"/>
      <c r="M2236" s="166"/>
      <c r="N2236" s="167"/>
      <c r="Q2236" s="166"/>
      <c r="R2236" s="173"/>
      <c r="S2236" s="172"/>
      <c r="T2236" s="172"/>
      <c r="U2236" s="172"/>
      <c r="V2236" s="172"/>
      <c r="W2236" s="172"/>
      <c r="X2236" s="172"/>
      <c r="Y2236" s="172"/>
      <c r="Z2236" s="172"/>
      <c r="AA2236" s="172"/>
      <c r="AB2236" s="172"/>
      <c r="AC2236" s="172"/>
      <c r="AD2236" s="172"/>
      <c r="AE2236" s="172"/>
      <c r="AF2236" s="172"/>
      <c r="AG2236" s="172"/>
      <c r="AH2236" s="172"/>
      <c r="AI2236" s="172"/>
      <c r="AJ2236" s="172"/>
      <c r="AK2236" s="172"/>
      <c r="AL2236" s="172"/>
      <c r="AM2236" s="172"/>
      <c r="AN2236" s="172"/>
      <c r="AO2236" s="171"/>
    </row>
    <row r="2237" spans="2:41" ht="13.35" customHeight="1" outlineLevel="1" x14ac:dyDescent="0.45">
      <c r="B2237" s="167"/>
      <c r="J2237" s="167"/>
      <c r="M2237" s="166"/>
      <c r="N2237" s="167" t="s">
        <v>712</v>
      </c>
      <c r="Q2237" s="166"/>
      <c r="R2237" s="167"/>
      <c r="S2237" s="919"/>
      <c r="T2237" s="921"/>
      <c r="V2237" s="190"/>
      <c r="W2237" s="115" t="s">
        <v>76</v>
      </c>
      <c r="X2237" s="190"/>
      <c r="Y2237" s="115" t="s">
        <v>77</v>
      </c>
      <c r="Z2237" s="190"/>
      <c r="AA2237" s="115" t="s">
        <v>78</v>
      </c>
      <c r="AO2237" s="166"/>
    </row>
    <row r="2238" spans="2:41" ht="3.6" customHeight="1" outlineLevel="1" x14ac:dyDescent="0.45">
      <c r="B2238" s="167"/>
      <c r="J2238" s="167"/>
      <c r="M2238" s="166"/>
      <c r="N2238" s="167"/>
      <c r="Q2238" s="166"/>
      <c r="R2238" s="167"/>
      <c r="AO2238" s="166"/>
    </row>
    <row r="2239" spans="2:41" ht="3.6" customHeight="1" outlineLevel="1" x14ac:dyDescent="0.45">
      <c r="B2239" s="167"/>
      <c r="J2239" s="167"/>
      <c r="M2239" s="166"/>
      <c r="N2239" s="173"/>
      <c r="O2239" s="172"/>
      <c r="P2239" s="172"/>
      <c r="Q2239" s="172"/>
      <c r="R2239" s="984" t="str">
        <f>ASC(変更_3!J321)</f>
        <v/>
      </c>
      <c r="S2239" s="984" t="str">
        <f>ASC(変更_3!K321)</f>
        <v/>
      </c>
      <c r="T2239" s="172"/>
      <c r="U2239" s="984" t="str">
        <f>ASC(変更_3!M321)</f>
        <v/>
      </c>
      <c r="V2239" s="173"/>
      <c r="W2239" s="172"/>
      <c r="X2239" s="172"/>
      <c r="Y2239" s="172"/>
      <c r="Z2239" s="172"/>
      <c r="AA2239" s="171"/>
      <c r="AB2239" s="173"/>
      <c r="AC2239" s="172"/>
      <c r="AD2239" s="172"/>
      <c r="AE2239" s="172"/>
      <c r="AF2239" s="172"/>
      <c r="AG2239" s="171"/>
      <c r="AH2239" s="977"/>
      <c r="AI2239" s="980"/>
      <c r="AJ2239" s="172"/>
      <c r="AK2239" s="944"/>
      <c r="AL2239" s="173"/>
      <c r="AM2239" s="172"/>
      <c r="AN2239" s="172"/>
      <c r="AO2239" s="171"/>
    </row>
    <row r="2240" spans="2:41" ht="13.35" customHeight="1" outlineLevel="1" x14ac:dyDescent="0.45">
      <c r="B2240" s="167"/>
      <c r="J2240" s="167"/>
      <c r="M2240" s="166"/>
      <c r="N2240" s="167" t="s">
        <v>711</v>
      </c>
      <c r="R2240" s="985"/>
      <c r="S2240" s="985"/>
      <c r="T2240" s="115" t="s">
        <v>65</v>
      </c>
      <c r="U2240" s="985"/>
      <c r="V2240" s="167" t="s">
        <v>64</v>
      </c>
      <c r="AA2240" s="166"/>
      <c r="AB2240" s="167" t="s">
        <v>710</v>
      </c>
      <c r="AH2240" s="978"/>
      <c r="AI2240" s="981"/>
      <c r="AJ2240" s="115" t="s">
        <v>65</v>
      </c>
      <c r="AK2240" s="945"/>
      <c r="AL2240" s="167" t="s">
        <v>64</v>
      </c>
      <c r="AO2240" s="166"/>
    </row>
    <row r="2241" spans="2:41" ht="3.6" customHeight="1" outlineLevel="1" x14ac:dyDescent="0.45">
      <c r="B2241" s="167"/>
      <c r="J2241" s="167"/>
      <c r="M2241" s="166"/>
      <c r="N2241" s="167"/>
      <c r="R2241" s="986"/>
      <c r="S2241" s="986"/>
      <c r="T2241" s="160"/>
      <c r="U2241" s="986"/>
      <c r="V2241" s="161"/>
      <c r="W2241" s="160"/>
      <c r="X2241" s="160"/>
      <c r="Y2241" s="160"/>
      <c r="Z2241" s="160"/>
      <c r="AA2241" s="159"/>
      <c r="AB2241" s="161"/>
      <c r="AC2241" s="160"/>
      <c r="AD2241" s="160"/>
      <c r="AE2241" s="160"/>
      <c r="AF2241" s="160"/>
      <c r="AH2241" s="979"/>
      <c r="AI2241" s="982"/>
      <c r="AJ2241" s="160"/>
      <c r="AK2241" s="946"/>
      <c r="AL2241" s="161"/>
      <c r="AM2241" s="160"/>
      <c r="AN2241" s="160"/>
      <c r="AO2241" s="159"/>
    </row>
    <row r="2242" spans="2:41" ht="3.6" customHeight="1" outlineLevel="1" x14ac:dyDescent="0.45">
      <c r="B2242" s="167"/>
      <c r="J2242" s="167"/>
      <c r="M2242" s="166"/>
      <c r="N2242" s="173"/>
      <c r="O2242" s="172"/>
      <c r="P2242" s="172"/>
      <c r="Q2242" s="171"/>
      <c r="R2242" s="977"/>
      <c r="S2242" s="980"/>
      <c r="T2242" s="172"/>
      <c r="U2242" s="944"/>
      <c r="V2242" s="173"/>
      <c r="W2242" s="172"/>
      <c r="X2242" s="172"/>
      <c r="Y2242" s="172"/>
      <c r="Z2242" s="169"/>
      <c r="AA2242" s="174"/>
      <c r="AD2242" s="172"/>
      <c r="AE2242" s="172"/>
      <c r="AF2242" s="172"/>
      <c r="AG2242" s="175"/>
      <c r="AH2242" s="175"/>
      <c r="AI2242" s="175"/>
      <c r="AJ2242" s="175"/>
      <c r="AK2242" s="175"/>
      <c r="AL2242" s="172"/>
      <c r="AM2242" s="175"/>
      <c r="AN2242" s="175"/>
      <c r="AO2242" s="171"/>
    </row>
    <row r="2243" spans="2:41" ht="13.35" customHeight="1" outlineLevel="1" x14ac:dyDescent="0.45">
      <c r="B2243" s="167"/>
      <c r="J2243" s="167"/>
      <c r="M2243" s="166"/>
      <c r="N2243" s="167" t="s">
        <v>709</v>
      </c>
      <c r="Q2243" s="166"/>
      <c r="R2243" s="978"/>
      <c r="S2243" s="981"/>
      <c r="T2243" s="115" t="s">
        <v>65</v>
      </c>
      <c r="U2243" s="945"/>
      <c r="V2243" s="167" t="s">
        <v>64</v>
      </c>
      <c r="Z2243" s="169"/>
      <c r="AA2243" s="168"/>
      <c r="AG2243" s="169"/>
      <c r="AH2243" s="169"/>
      <c r="AI2243" s="169"/>
      <c r="AJ2243" s="169"/>
      <c r="AK2243" s="169"/>
      <c r="AM2243" s="169"/>
      <c r="AN2243" s="169"/>
      <c r="AO2243" s="166"/>
    </row>
    <row r="2244" spans="2:41" ht="3.6" customHeight="1" outlineLevel="1" x14ac:dyDescent="0.45">
      <c r="B2244" s="167"/>
      <c r="J2244" s="167"/>
      <c r="M2244" s="166"/>
      <c r="N2244" s="161"/>
      <c r="O2244" s="160"/>
      <c r="P2244" s="160"/>
      <c r="Q2244" s="159"/>
      <c r="R2244" s="979"/>
      <c r="S2244" s="982"/>
      <c r="T2244" s="160"/>
      <c r="U2244" s="946"/>
      <c r="V2244" s="161"/>
      <c r="W2244" s="160"/>
      <c r="X2244" s="160"/>
      <c r="Y2244" s="160"/>
      <c r="Z2244" s="163"/>
      <c r="AA2244" s="162"/>
      <c r="AB2244" s="160"/>
      <c r="AC2244" s="160"/>
      <c r="AD2244" s="160"/>
      <c r="AE2244" s="160"/>
      <c r="AF2244" s="160"/>
      <c r="AG2244" s="163"/>
      <c r="AH2244" s="163"/>
      <c r="AI2244" s="163"/>
      <c r="AJ2244" s="163"/>
      <c r="AK2244" s="163"/>
      <c r="AL2244" s="160"/>
      <c r="AM2244" s="163"/>
      <c r="AN2244" s="163"/>
      <c r="AO2244" s="159"/>
    </row>
    <row r="2245" spans="2:41" ht="3.6" customHeight="1" outlineLevel="1" x14ac:dyDescent="0.45">
      <c r="B2245" s="167"/>
      <c r="J2245" s="167"/>
      <c r="M2245" s="166"/>
      <c r="N2245" s="167"/>
      <c r="Q2245" s="166"/>
      <c r="R2245" s="922" t="str">
        <f>ASC(変更_3!L325)</f>
        <v/>
      </c>
      <c r="S2245" s="923"/>
      <c r="T2245" s="923"/>
      <c r="U2245" s="924"/>
      <c r="V2245" s="911" t="str">
        <f>ASC(変更_3!P325)</f>
        <v/>
      </c>
      <c r="W2245" s="913"/>
      <c r="X2245" s="911" t="str">
        <f>ASC(変更_3!R325)</f>
        <v/>
      </c>
      <c r="Y2245" s="912"/>
      <c r="Z2245" s="912"/>
      <c r="AA2245" s="913"/>
      <c r="AB2245" s="167"/>
      <c r="AO2245" s="166"/>
    </row>
    <row r="2246" spans="2:41" ht="13.35" customHeight="1" outlineLevel="1" x14ac:dyDescent="0.45">
      <c r="B2246" s="167"/>
      <c r="J2246" s="167"/>
      <c r="M2246" s="166"/>
      <c r="N2246" s="167" t="s">
        <v>707</v>
      </c>
      <c r="Q2246" s="166"/>
      <c r="R2246" s="911"/>
      <c r="S2246" s="912"/>
      <c r="T2246" s="912"/>
      <c r="U2246" s="913"/>
      <c r="V2246" s="911"/>
      <c r="W2246" s="913"/>
      <c r="X2246" s="911"/>
      <c r="Y2246" s="912"/>
      <c r="Z2246" s="912"/>
      <c r="AA2246" s="913"/>
      <c r="AB2246" s="191" t="s">
        <v>706</v>
      </c>
      <c r="AO2246" s="166"/>
    </row>
    <row r="2247" spans="2:41" ht="3.6" customHeight="1" outlineLevel="1" x14ac:dyDescent="0.45">
      <c r="B2247" s="167"/>
      <c r="J2247" s="167"/>
      <c r="M2247" s="166"/>
      <c r="N2247" s="167"/>
      <c r="Q2247" s="166"/>
      <c r="R2247" s="914"/>
      <c r="S2247" s="915"/>
      <c r="T2247" s="915"/>
      <c r="U2247" s="916"/>
      <c r="V2247" s="914"/>
      <c r="W2247" s="916"/>
      <c r="X2247" s="914"/>
      <c r="Y2247" s="915"/>
      <c r="Z2247" s="915"/>
      <c r="AA2247" s="916"/>
      <c r="AB2247" s="161"/>
      <c r="AC2247" s="160"/>
      <c r="AD2247" s="160"/>
      <c r="AE2247" s="160"/>
      <c r="AF2247" s="160"/>
      <c r="AG2247" s="160"/>
      <c r="AH2247" s="160"/>
      <c r="AI2247" s="160"/>
      <c r="AJ2247" s="160"/>
      <c r="AK2247" s="160"/>
      <c r="AL2247" s="160"/>
      <c r="AM2247" s="160"/>
      <c r="AN2247" s="160"/>
      <c r="AO2247" s="159"/>
    </row>
    <row r="2248" spans="2:41" ht="3.6" customHeight="1" outlineLevel="1" x14ac:dyDescent="0.45">
      <c r="B2248" s="167"/>
      <c r="J2248" s="167"/>
      <c r="M2248" s="166"/>
      <c r="N2248" s="173"/>
      <c r="O2248" s="172"/>
      <c r="P2248" s="172"/>
      <c r="Q2248" s="172"/>
      <c r="R2248" s="173"/>
      <c r="S2248" s="172"/>
      <c r="T2248" s="172"/>
      <c r="U2248" s="172"/>
      <c r="V2248" s="172"/>
      <c r="W2248" s="172"/>
      <c r="X2248" s="172"/>
      <c r="Y2248" s="172"/>
      <c r="Z2248" s="172"/>
      <c r="AA2248" s="171"/>
      <c r="AB2248" s="173"/>
      <c r="AI2248" s="166"/>
      <c r="AJ2248" s="173"/>
      <c r="AK2248" s="172"/>
      <c r="AL2248" s="172"/>
      <c r="AM2248" s="172"/>
      <c r="AN2248" s="172"/>
      <c r="AO2248" s="171"/>
    </row>
    <row r="2249" spans="2:41" ht="13.35" customHeight="1" outlineLevel="1" x14ac:dyDescent="0.45">
      <c r="B2249" s="167"/>
      <c r="J2249" s="167"/>
      <c r="M2249" s="166"/>
      <c r="N2249" s="167" t="s">
        <v>705</v>
      </c>
      <c r="R2249" s="167"/>
      <c r="S2249" s="917" t="str">
        <f>IF(変更_3!J327&lt;&gt;"",変更_3!J327,"")</f>
        <v/>
      </c>
      <c r="T2249" s="918"/>
      <c r="V2249" s="182" t="str">
        <f>ASC(変更_3!L327)</f>
        <v/>
      </c>
      <c r="W2249" s="115" t="s">
        <v>76</v>
      </c>
      <c r="X2249" s="182" t="str">
        <f>ASC(変更_3!N327)</f>
        <v/>
      </c>
      <c r="Y2249" s="115" t="s">
        <v>77</v>
      </c>
      <c r="Z2249" s="182" t="str">
        <f>ASC(変更_3!P327)</f>
        <v/>
      </c>
      <c r="AA2249" s="115" t="s">
        <v>78</v>
      </c>
      <c r="AB2249" s="167" t="s">
        <v>704</v>
      </c>
      <c r="AI2249" s="166"/>
      <c r="AJ2249" s="167"/>
      <c r="AK2249" s="919"/>
      <c r="AL2249" s="920"/>
      <c r="AM2249" s="920"/>
      <c r="AN2249" s="920"/>
      <c r="AO2249" s="921"/>
    </row>
    <row r="2250" spans="2:41" ht="3.6" customHeight="1" outlineLevel="1" x14ac:dyDescent="0.45">
      <c r="B2250" s="167"/>
      <c r="J2250" s="167"/>
      <c r="M2250" s="166"/>
      <c r="N2250" s="167"/>
      <c r="R2250" s="161"/>
      <c r="S2250" s="160"/>
      <c r="T2250" s="160"/>
      <c r="U2250" s="160"/>
      <c r="V2250" s="160"/>
      <c r="W2250" s="160"/>
      <c r="X2250" s="160"/>
      <c r="Y2250" s="160"/>
      <c r="Z2250" s="160"/>
      <c r="AA2250" s="159"/>
      <c r="AB2250" s="161"/>
      <c r="AC2250" s="160"/>
      <c r="AD2250" s="160"/>
      <c r="AE2250" s="160"/>
      <c r="AF2250" s="160"/>
      <c r="AG2250" s="160"/>
      <c r="AH2250" s="160"/>
      <c r="AI2250" s="159"/>
      <c r="AJ2250" s="161"/>
      <c r="AK2250" s="160"/>
      <c r="AL2250" s="160"/>
      <c r="AM2250" s="160"/>
      <c r="AN2250" s="160"/>
      <c r="AO2250" s="159"/>
    </row>
    <row r="2251" spans="2:41" ht="3.6" customHeight="1" outlineLevel="1" x14ac:dyDescent="0.45">
      <c r="B2251" s="167"/>
      <c r="J2251" s="167"/>
      <c r="M2251" s="166"/>
      <c r="N2251" s="173"/>
      <c r="O2251" s="172"/>
      <c r="P2251" s="172"/>
      <c r="Q2251" s="171"/>
      <c r="R2251" s="922" t="str">
        <f>IF(変更_3!U324="☑","研修中","")</f>
        <v/>
      </c>
      <c r="S2251" s="923"/>
      <c r="T2251" s="923"/>
      <c r="U2251" s="923"/>
      <c r="V2251" s="923"/>
      <c r="W2251" s="923"/>
      <c r="X2251" s="923"/>
      <c r="Y2251" s="923"/>
      <c r="Z2251" s="923"/>
      <c r="AA2251" s="923"/>
      <c r="AB2251" s="923"/>
      <c r="AC2251" s="923"/>
      <c r="AD2251" s="923"/>
      <c r="AE2251" s="923"/>
      <c r="AF2251" s="923"/>
      <c r="AG2251" s="923"/>
      <c r="AH2251" s="923"/>
      <c r="AI2251" s="923"/>
      <c r="AJ2251" s="923"/>
      <c r="AK2251" s="923"/>
      <c r="AL2251" s="923"/>
      <c r="AM2251" s="923"/>
      <c r="AN2251" s="923"/>
      <c r="AO2251" s="924"/>
    </row>
    <row r="2252" spans="2:41" ht="13.35" customHeight="1" outlineLevel="1" x14ac:dyDescent="0.45">
      <c r="B2252" s="167"/>
      <c r="J2252" s="167"/>
      <c r="M2252" s="166"/>
      <c r="N2252" s="167" t="s">
        <v>703</v>
      </c>
      <c r="Q2252" s="166"/>
      <c r="R2252" s="911"/>
      <c r="S2252" s="912"/>
      <c r="T2252" s="912"/>
      <c r="U2252" s="912"/>
      <c r="V2252" s="912"/>
      <c r="W2252" s="912"/>
      <c r="X2252" s="912"/>
      <c r="Y2252" s="912"/>
      <c r="Z2252" s="912"/>
      <c r="AA2252" s="912"/>
      <c r="AB2252" s="912"/>
      <c r="AC2252" s="912"/>
      <c r="AD2252" s="912"/>
      <c r="AE2252" s="912"/>
      <c r="AF2252" s="912"/>
      <c r="AG2252" s="912"/>
      <c r="AH2252" s="912"/>
      <c r="AI2252" s="912"/>
      <c r="AJ2252" s="912"/>
      <c r="AK2252" s="912"/>
      <c r="AL2252" s="912"/>
      <c r="AM2252" s="912"/>
      <c r="AN2252" s="912"/>
      <c r="AO2252" s="913"/>
    </row>
    <row r="2253" spans="2:41" ht="3.6" customHeight="1" outlineLevel="1" x14ac:dyDescent="0.45">
      <c r="B2253" s="167"/>
      <c r="I2253" s="166"/>
      <c r="J2253" s="167"/>
      <c r="M2253" s="166"/>
      <c r="N2253" s="161"/>
      <c r="O2253" s="160"/>
      <c r="P2253" s="160"/>
      <c r="Q2253" s="159"/>
      <c r="R2253" s="914"/>
      <c r="S2253" s="915"/>
      <c r="T2253" s="915"/>
      <c r="U2253" s="915"/>
      <c r="V2253" s="915"/>
      <c r="W2253" s="915"/>
      <c r="X2253" s="915"/>
      <c r="Y2253" s="915"/>
      <c r="Z2253" s="915"/>
      <c r="AA2253" s="915"/>
      <c r="AB2253" s="915"/>
      <c r="AC2253" s="915"/>
      <c r="AD2253" s="915"/>
      <c r="AE2253" s="915"/>
      <c r="AF2253" s="915"/>
      <c r="AG2253" s="915"/>
      <c r="AH2253" s="915"/>
      <c r="AI2253" s="915"/>
      <c r="AJ2253" s="915"/>
      <c r="AK2253" s="915"/>
      <c r="AL2253" s="915"/>
      <c r="AM2253" s="915"/>
      <c r="AN2253" s="915"/>
      <c r="AO2253" s="916"/>
    </row>
    <row r="2254" spans="2:41" ht="3.6" customHeight="1" outlineLevel="1" x14ac:dyDescent="0.45">
      <c r="B2254" s="167"/>
      <c r="J2254" s="173"/>
      <c r="K2254" s="172"/>
      <c r="L2254" s="172"/>
      <c r="M2254" s="171"/>
      <c r="N2254" s="173"/>
      <c r="O2254" s="172"/>
      <c r="P2254" s="172"/>
      <c r="Q2254" s="171"/>
      <c r="R2254" s="173"/>
      <c r="S2254" s="172"/>
      <c r="T2254" s="172"/>
      <c r="U2254" s="172"/>
      <c r="V2254" s="172"/>
      <c r="W2254" s="172"/>
      <c r="X2254" s="172"/>
      <c r="Y2254" s="172"/>
      <c r="Z2254" s="172"/>
      <c r="AA2254" s="171"/>
      <c r="AB2254" s="173"/>
      <c r="AC2254" s="172"/>
      <c r="AD2254" s="172"/>
      <c r="AE2254" s="171"/>
      <c r="AF2254" s="172"/>
      <c r="AG2254" s="172"/>
      <c r="AH2254" s="172"/>
      <c r="AI2254" s="172"/>
      <c r="AJ2254" s="172"/>
      <c r="AK2254" s="172"/>
      <c r="AL2254" s="172"/>
      <c r="AM2254" s="172"/>
      <c r="AN2254" s="172"/>
      <c r="AO2254" s="171"/>
    </row>
    <row r="2255" spans="2:41" ht="13.35" customHeight="1" outlineLevel="1" x14ac:dyDescent="0.45">
      <c r="B2255" s="167"/>
      <c r="J2255" s="167"/>
      <c r="M2255" s="166"/>
      <c r="N2255" s="167" t="s">
        <v>717</v>
      </c>
      <c r="Q2255" s="166"/>
      <c r="R2255" s="167"/>
      <c r="S2255" s="917" t="str">
        <f>IF(OR(許可申請_2!I301&lt;&gt;"",変更_3!AL316&lt;&gt;""),コードマスタ!C4,"")</f>
        <v/>
      </c>
      <c r="T2255" s="943"/>
      <c r="U2255" s="943"/>
      <c r="V2255" s="943"/>
      <c r="W2255" s="943"/>
      <c r="X2255" s="943"/>
      <c r="Y2255" s="943"/>
      <c r="Z2255" s="943"/>
      <c r="AA2255" s="918"/>
      <c r="AB2255" s="167" t="s">
        <v>615</v>
      </c>
      <c r="AE2255" s="166"/>
      <c r="AF2255" s="167"/>
      <c r="AG2255" s="917" t="str">
        <f>IF(OR(許可申請_2!I310="☑",変更_3!AL324="☑"),コードマスタ!D3,IF(OR(許可申請_2!N310="☑",許可申請_2!T310="☑",変更_3!AQ324="☑",変更_3!AW324="☑"),コードマスタ!D4,""))</f>
        <v/>
      </c>
      <c r="AH2255" s="943"/>
      <c r="AI2255" s="943"/>
      <c r="AJ2255" s="943"/>
      <c r="AK2255" s="943"/>
      <c r="AL2255" s="943"/>
      <c r="AM2255" s="943"/>
      <c r="AN2255" s="943"/>
      <c r="AO2255" s="918"/>
    </row>
    <row r="2256" spans="2:41" ht="3.6" customHeight="1" outlineLevel="1" x14ac:dyDescent="0.45">
      <c r="B2256" s="167"/>
      <c r="J2256" s="167"/>
      <c r="M2256" s="166"/>
      <c r="N2256" s="161"/>
      <c r="O2256" s="160"/>
      <c r="P2256" s="160"/>
      <c r="Q2256" s="159"/>
      <c r="R2256" s="161"/>
      <c r="S2256" s="160"/>
      <c r="T2256" s="160"/>
      <c r="U2256" s="160"/>
      <c r="V2256" s="160"/>
      <c r="W2256" s="160"/>
      <c r="X2256" s="160"/>
      <c r="Y2256" s="160"/>
      <c r="Z2256" s="160"/>
      <c r="AA2256" s="159"/>
      <c r="AB2256" s="161"/>
      <c r="AC2256" s="160"/>
      <c r="AD2256" s="160"/>
      <c r="AE2256" s="159"/>
      <c r="AF2256" s="160"/>
      <c r="AG2256" s="160"/>
      <c r="AH2256" s="160"/>
      <c r="AI2256" s="160"/>
      <c r="AJ2256" s="160"/>
      <c r="AK2256" s="160"/>
      <c r="AL2256" s="160"/>
      <c r="AM2256" s="160"/>
      <c r="AN2256" s="160"/>
      <c r="AO2256" s="159"/>
    </row>
    <row r="2257" spans="2:41" ht="3.6" customHeight="1" outlineLevel="1" x14ac:dyDescent="0.45">
      <c r="B2257" s="167"/>
      <c r="J2257" s="167"/>
      <c r="M2257" s="166"/>
      <c r="N2257" s="173"/>
      <c r="O2257" s="172"/>
      <c r="P2257" s="172"/>
      <c r="Q2257" s="171"/>
      <c r="R2257" s="173"/>
      <c r="S2257" s="172"/>
      <c r="T2257" s="172"/>
      <c r="U2257" s="172"/>
      <c r="V2257" s="172"/>
      <c r="W2257" s="172"/>
      <c r="X2257" s="172"/>
      <c r="Y2257" s="172"/>
      <c r="Z2257" s="172"/>
      <c r="AA2257" s="171"/>
      <c r="AB2257" s="173"/>
      <c r="AC2257" s="172"/>
      <c r="AD2257" s="172"/>
      <c r="AE2257" s="171"/>
      <c r="AF2257" s="173"/>
      <c r="AG2257" s="172"/>
      <c r="AH2257" s="172"/>
      <c r="AI2257" s="172"/>
      <c r="AJ2257" s="172"/>
      <c r="AK2257" s="172"/>
      <c r="AL2257" s="172"/>
      <c r="AM2257" s="172"/>
      <c r="AN2257" s="172"/>
      <c r="AO2257" s="171"/>
    </row>
    <row r="2258" spans="2:41" ht="13.35" customHeight="1" outlineLevel="1" x14ac:dyDescent="0.45">
      <c r="B2258" s="167"/>
      <c r="J2258" s="167"/>
      <c r="M2258" s="166"/>
      <c r="N2258" s="167" t="s">
        <v>716</v>
      </c>
      <c r="Q2258" s="166"/>
      <c r="R2258" s="167"/>
      <c r="S2258" s="919"/>
      <c r="T2258" s="921"/>
      <c r="V2258" s="190"/>
      <c r="W2258" s="115" t="s">
        <v>76</v>
      </c>
      <c r="X2258" s="190"/>
      <c r="Y2258" s="115" t="s">
        <v>77</v>
      </c>
      <c r="Z2258" s="190"/>
      <c r="AA2258" s="166" t="s">
        <v>78</v>
      </c>
      <c r="AB2258" s="167" t="s">
        <v>715</v>
      </c>
      <c r="AE2258" s="166"/>
      <c r="AF2258" s="167"/>
      <c r="AG2258" s="919"/>
      <c r="AH2258" s="921"/>
      <c r="AJ2258" s="190"/>
      <c r="AK2258" s="115" t="s">
        <v>76</v>
      </c>
      <c r="AL2258" s="190"/>
      <c r="AM2258" s="115" t="s">
        <v>77</v>
      </c>
      <c r="AN2258" s="190"/>
      <c r="AO2258" s="166" t="s">
        <v>78</v>
      </c>
    </row>
    <row r="2259" spans="2:41" ht="3.6" customHeight="1" outlineLevel="1" x14ac:dyDescent="0.45">
      <c r="B2259" s="167"/>
      <c r="J2259" s="167"/>
      <c r="M2259" s="166"/>
      <c r="N2259" s="161"/>
      <c r="O2259" s="160"/>
      <c r="P2259" s="160"/>
      <c r="Q2259" s="159"/>
      <c r="R2259" s="161"/>
      <c r="S2259" s="160"/>
      <c r="T2259" s="160"/>
      <c r="U2259" s="160"/>
      <c r="V2259" s="160"/>
      <c r="W2259" s="160"/>
      <c r="X2259" s="160"/>
      <c r="Y2259" s="160"/>
      <c r="Z2259" s="160"/>
      <c r="AA2259" s="159"/>
      <c r="AB2259" s="161"/>
      <c r="AC2259" s="160"/>
      <c r="AD2259" s="160"/>
      <c r="AE2259" s="159"/>
      <c r="AF2259" s="161"/>
      <c r="AG2259" s="160"/>
      <c r="AH2259" s="160"/>
      <c r="AI2259" s="160"/>
      <c r="AJ2259" s="160"/>
      <c r="AK2259" s="160"/>
      <c r="AL2259" s="160"/>
      <c r="AM2259" s="160"/>
      <c r="AN2259" s="160"/>
      <c r="AO2259" s="159"/>
    </row>
    <row r="2260" spans="2:41" ht="3.6" customHeight="1" outlineLevel="1" x14ac:dyDescent="0.45">
      <c r="B2260" s="167"/>
      <c r="J2260" s="167"/>
      <c r="M2260" s="166"/>
      <c r="N2260" s="173"/>
      <c r="O2260" s="172"/>
      <c r="P2260" s="172"/>
      <c r="Q2260" s="171"/>
      <c r="R2260" s="922" t="str">
        <f>許可申請_2!I301&amp;変更_3!AL316</f>
        <v/>
      </c>
      <c r="S2260" s="923"/>
      <c r="T2260" s="923"/>
      <c r="U2260" s="923"/>
      <c r="V2260" s="923"/>
      <c r="W2260" s="923"/>
      <c r="X2260" s="923"/>
      <c r="Y2260" s="923"/>
      <c r="Z2260" s="923"/>
      <c r="AA2260" s="923"/>
      <c r="AB2260" s="923"/>
      <c r="AC2260" s="923"/>
      <c r="AD2260" s="923"/>
      <c r="AE2260" s="923"/>
      <c r="AF2260" s="923"/>
      <c r="AG2260" s="923"/>
      <c r="AH2260" s="923"/>
      <c r="AI2260" s="923"/>
      <c r="AJ2260" s="924"/>
      <c r="AK2260" s="172"/>
      <c r="AL2260" s="172"/>
      <c r="AM2260" s="172"/>
      <c r="AN2260" s="172"/>
      <c r="AO2260" s="171"/>
    </row>
    <row r="2261" spans="2:41" ht="13.35" customHeight="1" outlineLevel="1" x14ac:dyDescent="0.45">
      <c r="B2261" s="167"/>
      <c r="J2261" s="167"/>
      <c r="M2261" s="166"/>
      <c r="N2261" s="167" t="s">
        <v>50</v>
      </c>
      <c r="Q2261" s="166"/>
      <c r="R2261" s="911"/>
      <c r="S2261" s="912"/>
      <c r="T2261" s="912"/>
      <c r="U2261" s="912"/>
      <c r="V2261" s="912"/>
      <c r="W2261" s="912"/>
      <c r="X2261" s="912"/>
      <c r="Y2261" s="912"/>
      <c r="Z2261" s="912"/>
      <c r="AA2261" s="912"/>
      <c r="AB2261" s="912"/>
      <c r="AC2261" s="912"/>
      <c r="AD2261" s="912"/>
      <c r="AE2261" s="912"/>
      <c r="AF2261" s="912"/>
      <c r="AG2261" s="912"/>
      <c r="AH2261" s="912"/>
      <c r="AI2261" s="912"/>
      <c r="AJ2261" s="913"/>
      <c r="AL2261" s="189" t="s">
        <v>651</v>
      </c>
      <c r="AM2261" s="115" t="s">
        <v>714</v>
      </c>
      <c r="AO2261" s="166"/>
    </row>
    <row r="2262" spans="2:41" ht="3.6" customHeight="1" outlineLevel="1" x14ac:dyDescent="0.45">
      <c r="B2262" s="167"/>
      <c r="J2262" s="167"/>
      <c r="M2262" s="166"/>
      <c r="N2262" s="161"/>
      <c r="O2262" s="160"/>
      <c r="P2262" s="160"/>
      <c r="Q2262" s="159"/>
      <c r="R2262" s="914"/>
      <c r="S2262" s="915"/>
      <c r="T2262" s="915"/>
      <c r="U2262" s="915"/>
      <c r="V2262" s="915"/>
      <c r="W2262" s="915"/>
      <c r="X2262" s="915"/>
      <c r="Y2262" s="915"/>
      <c r="Z2262" s="915"/>
      <c r="AA2262" s="915"/>
      <c r="AB2262" s="915"/>
      <c r="AC2262" s="915"/>
      <c r="AD2262" s="915"/>
      <c r="AE2262" s="915"/>
      <c r="AF2262" s="915"/>
      <c r="AG2262" s="915"/>
      <c r="AH2262" s="915"/>
      <c r="AI2262" s="915"/>
      <c r="AJ2262" s="916"/>
      <c r="AK2262" s="160"/>
      <c r="AL2262" s="160"/>
      <c r="AM2262" s="160"/>
      <c r="AN2262" s="160"/>
      <c r="AO2262" s="159"/>
    </row>
    <row r="2263" spans="2:41" ht="3.6" customHeight="1" outlineLevel="1" x14ac:dyDescent="0.45">
      <c r="B2263" s="167"/>
      <c r="J2263" s="167"/>
      <c r="M2263" s="166"/>
      <c r="N2263" s="173"/>
      <c r="O2263" s="172"/>
      <c r="P2263" s="172"/>
      <c r="Q2263" s="171"/>
      <c r="R2263" s="922" t="str">
        <f>ASC(PHONETIC(許可申請_2!I300))&amp;ASC(PHONETIC(変更_3!AL315))</f>
        <v/>
      </c>
      <c r="S2263" s="923"/>
      <c r="T2263" s="923"/>
      <c r="U2263" s="923"/>
      <c r="V2263" s="923"/>
      <c r="W2263" s="923"/>
      <c r="X2263" s="923"/>
      <c r="Y2263" s="923"/>
      <c r="Z2263" s="923"/>
      <c r="AA2263" s="923"/>
      <c r="AB2263" s="923"/>
      <c r="AC2263" s="923"/>
      <c r="AD2263" s="923"/>
      <c r="AE2263" s="923"/>
      <c r="AF2263" s="923"/>
      <c r="AG2263" s="923"/>
      <c r="AH2263" s="923"/>
      <c r="AI2263" s="923"/>
      <c r="AJ2263" s="923"/>
      <c r="AK2263" s="923"/>
      <c r="AL2263" s="923"/>
      <c r="AM2263" s="923"/>
      <c r="AN2263" s="923"/>
      <c r="AO2263" s="924"/>
    </row>
    <row r="2264" spans="2:41" ht="13.35" customHeight="1" outlineLevel="1" x14ac:dyDescent="0.45">
      <c r="B2264" s="167"/>
      <c r="J2264" s="167"/>
      <c r="M2264" s="166"/>
      <c r="N2264" s="167" t="s">
        <v>713</v>
      </c>
      <c r="Q2264" s="166"/>
      <c r="R2264" s="911"/>
      <c r="S2264" s="912"/>
      <c r="T2264" s="912"/>
      <c r="U2264" s="912"/>
      <c r="V2264" s="912"/>
      <c r="W2264" s="912"/>
      <c r="X2264" s="912"/>
      <c r="Y2264" s="912"/>
      <c r="Z2264" s="912"/>
      <c r="AA2264" s="912"/>
      <c r="AB2264" s="912"/>
      <c r="AC2264" s="912"/>
      <c r="AD2264" s="912"/>
      <c r="AE2264" s="912"/>
      <c r="AF2264" s="912"/>
      <c r="AG2264" s="912"/>
      <c r="AH2264" s="912"/>
      <c r="AI2264" s="912"/>
      <c r="AJ2264" s="912"/>
      <c r="AK2264" s="912"/>
      <c r="AL2264" s="912"/>
      <c r="AM2264" s="912"/>
      <c r="AN2264" s="912"/>
      <c r="AO2264" s="913"/>
    </row>
    <row r="2265" spans="2:41" ht="3.6" customHeight="1" outlineLevel="1" x14ac:dyDescent="0.45">
      <c r="B2265" s="167"/>
      <c r="J2265" s="167"/>
      <c r="M2265" s="166"/>
      <c r="N2265" s="167"/>
      <c r="Q2265" s="166"/>
      <c r="R2265" s="914"/>
      <c r="S2265" s="915"/>
      <c r="T2265" s="915"/>
      <c r="U2265" s="915"/>
      <c r="V2265" s="915"/>
      <c r="W2265" s="915"/>
      <c r="X2265" s="915"/>
      <c r="Y2265" s="915"/>
      <c r="Z2265" s="915"/>
      <c r="AA2265" s="915"/>
      <c r="AB2265" s="915"/>
      <c r="AC2265" s="915"/>
      <c r="AD2265" s="915"/>
      <c r="AE2265" s="915"/>
      <c r="AF2265" s="915"/>
      <c r="AG2265" s="915"/>
      <c r="AH2265" s="915"/>
      <c r="AI2265" s="915"/>
      <c r="AJ2265" s="915"/>
      <c r="AK2265" s="915"/>
      <c r="AL2265" s="915"/>
      <c r="AM2265" s="915"/>
      <c r="AN2265" s="915"/>
      <c r="AO2265" s="916"/>
    </row>
    <row r="2266" spans="2:41" ht="3.6" customHeight="1" outlineLevel="1" x14ac:dyDescent="0.45">
      <c r="B2266" s="167"/>
      <c r="J2266" s="167"/>
      <c r="N2266" s="173"/>
      <c r="O2266" s="172"/>
      <c r="P2266" s="172"/>
      <c r="Q2266" s="171"/>
      <c r="U2266" s="934" t="str">
        <f>ASC(許可申請_2!L302)&amp;ASC(変更_3!AO317)</f>
        <v/>
      </c>
      <c r="V2266" s="935"/>
      <c r="W2266" s="935"/>
      <c r="X2266" s="962"/>
      <c r="Y2266" s="172"/>
      <c r="Z2266" s="965" t="str">
        <f>ASC(許可申請_2!O302)&amp;ASC(変更_3!AR317)</f>
        <v/>
      </c>
      <c r="AA2266" s="935"/>
      <c r="AB2266" s="935"/>
      <c r="AC2266" s="936"/>
      <c r="AG2266" s="922" t="str">
        <f>許可申請_2!L303&amp;変更_3!AO318</f>
        <v/>
      </c>
      <c r="AH2266" s="923"/>
      <c r="AI2266" s="923"/>
      <c r="AJ2266" s="923"/>
      <c r="AK2266" s="923"/>
      <c r="AL2266" s="923"/>
      <c r="AM2266" s="923"/>
      <c r="AN2266" s="923"/>
      <c r="AO2266" s="924"/>
    </row>
    <row r="2267" spans="2:41" ht="13.35" customHeight="1" outlineLevel="1" x14ac:dyDescent="0.45">
      <c r="B2267" s="167"/>
      <c r="J2267" s="167"/>
      <c r="N2267" s="167"/>
      <c r="Q2267" s="166"/>
      <c r="R2267" s="115" t="s">
        <v>612</v>
      </c>
      <c r="U2267" s="937"/>
      <c r="V2267" s="938"/>
      <c r="W2267" s="938"/>
      <c r="X2267" s="963"/>
      <c r="Y2267" s="179" t="s">
        <v>611</v>
      </c>
      <c r="Z2267" s="966"/>
      <c r="AA2267" s="938"/>
      <c r="AB2267" s="938"/>
      <c r="AC2267" s="939"/>
      <c r="AD2267" s="115" t="s">
        <v>610</v>
      </c>
      <c r="AG2267" s="911"/>
      <c r="AH2267" s="912"/>
      <c r="AI2267" s="912"/>
      <c r="AJ2267" s="912"/>
      <c r="AK2267" s="912"/>
      <c r="AL2267" s="912"/>
      <c r="AM2267" s="912"/>
      <c r="AN2267" s="912"/>
      <c r="AO2267" s="913"/>
    </row>
    <row r="2268" spans="2:41" ht="3.6" customHeight="1" outlineLevel="1" x14ac:dyDescent="0.45">
      <c r="B2268" s="167"/>
      <c r="J2268" s="167"/>
      <c r="N2268" s="167"/>
      <c r="Q2268" s="166"/>
      <c r="R2268" s="160"/>
      <c r="S2268" s="160"/>
      <c r="T2268" s="160"/>
      <c r="U2268" s="940"/>
      <c r="V2268" s="941"/>
      <c r="W2268" s="941"/>
      <c r="X2268" s="964"/>
      <c r="Y2268" s="160"/>
      <c r="Z2268" s="967"/>
      <c r="AA2268" s="941"/>
      <c r="AB2268" s="941"/>
      <c r="AC2268" s="942"/>
      <c r="AD2268" s="160"/>
      <c r="AE2268" s="160"/>
      <c r="AF2268" s="160"/>
      <c r="AG2268" s="914"/>
      <c r="AH2268" s="915"/>
      <c r="AI2268" s="915"/>
      <c r="AJ2268" s="915"/>
      <c r="AK2268" s="915"/>
      <c r="AL2268" s="915"/>
      <c r="AM2268" s="915"/>
      <c r="AN2268" s="915"/>
      <c r="AO2268" s="916"/>
    </row>
    <row r="2269" spans="2:41" ht="3.6" customHeight="1" outlineLevel="1" x14ac:dyDescent="0.45">
      <c r="B2269" s="167"/>
      <c r="J2269" s="167"/>
      <c r="N2269" s="167"/>
      <c r="Q2269" s="166"/>
      <c r="R2269" s="172"/>
      <c r="S2269" s="172"/>
      <c r="T2269" s="171"/>
      <c r="U2269" s="922" t="str">
        <f>許可申請_2!T303&amp;変更_3!AW318</f>
        <v/>
      </c>
      <c r="V2269" s="923"/>
      <c r="W2269" s="923"/>
      <c r="X2269" s="923"/>
      <c r="Y2269" s="923"/>
      <c r="Z2269" s="923"/>
      <c r="AA2269" s="923"/>
      <c r="AB2269" s="923"/>
      <c r="AC2269" s="924"/>
      <c r="AD2269" s="173"/>
      <c r="AE2269" s="172"/>
      <c r="AF2269" s="171"/>
      <c r="AG2269" s="922" t="str">
        <f>許可申請_2!L304&amp;変更_3!AO319</f>
        <v/>
      </c>
      <c r="AH2269" s="923"/>
      <c r="AI2269" s="923"/>
      <c r="AJ2269" s="923"/>
      <c r="AK2269" s="923"/>
      <c r="AL2269" s="923"/>
      <c r="AM2269" s="923"/>
      <c r="AN2269" s="923"/>
      <c r="AO2269" s="924"/>
    </row>
    <row r="2270" spans="2:41" ht="13.35" customHeight="1" outlineLevel="1" x14ac:dyDescent="0.45">
      <c r="B2270" s="167"/>
      <c r="J2270" s="167"/>
      <c r="N2270" s="167" t="s">
        <v>48</v>
      </c>
      <c r="Q2270" s="166"/>
      <c r="R2270" s="115" t="s">
        <v>609</v>
      </c>
      <c r="T2270" s="166"/>
      <c r="U2270" s="911"/>
      <c r="V2270" s="912"/>
      <c r="W2270" s="912"/>
      <c r="X2270" s="912"/>
      <c r="Y2270" s="912"/>
      <c r="Z2270" s="912"/>
      <c r="AA2270" s="912"/>
      <c r="AB2270" s="912"/>
      <c r="AC2270" s="913"/>
      <c r="AD2270" s="167" t="s">
        <v>8536</v>
      </c>
      <c r="AF2270" s="166"/>
      <c r="AG2270" s="911"/>
      <c r="AH2270" s="912"/>
      <c r="AI2270" s="912"/>
      <c r="AJ2270" s="912"/>
      <c r="AK2270" s="912"/>
      <c r="AL2270" s="912"/>
      <c r="AM2270" s="912"/>
      <c r="AN2270" s="912"/>
      <c r="AO2270" s="913"/>
    </row>
    <row r="2271" spans="2:41" ht="3.6" customHeight="1" outlineLevel="1" x14ac:dyDescent="0.45">
      <c r="B2271" s="167"/>
      <c r="J2271" s="167"/>
      <c r="N2271" s="167"/>
      <c r="Q2271" s="166"/>
      <c r="R2271" s="160"/>
      <c r="S2271" s="160"/>
      <c r="T2271" s="159"/>
      <c r="U2271" s="914"/>
      <c r="V2271" s="915"/>
      <c r="W2271" s="915"/>
      <c r="X2271" s="915"/>
      <c r="Y2271" s="915"/>
      <c r="Z2271" s="915"/>
      <c r="AA2271" s="915"/>
      <c r="AB2271" s="915"/>
      <c r="AC2271" s="916"/>
      <c r="AD2271" s="161"/>
      <c r="AE2271" s="160"/>
      <c r="AF2271" s="159"/>
      <c r="AG2271" s="914"/>
      <c r="AH2271" s="915"/>
      <c r="AI2271" s="915"/>
      <c r="AJ2271" s="915"/>
      <c r="AK2271" s="915"/>
      <c r="AL2271" s="915"/>
      <c r="AM2271" s="915"/>
      <c r="AN2271" s="915"/>
      <c r="AO2271" s="916"/>
    </row>
    <row r="2272" spans="2:41" ht="3.6" customHeight="1" outlineLevel="1" x14ac:dyDescent="0.45">
      <c r="B2272" s="167"/>
      <c r="J2272" s="167"/>
      <c r="N2272" s="167"/>
      <c r="Q2272" s="166"/>
      <c r="R2272" s="172"/>
      <c r="S2272" s="172"/>
      <c r="T2272" s="171"/>
      <c r="U2272" s="922" t="str">
        <f>許可申請_2!T304&amp;変更_3!AW319</f>
        <v/>
      </c>
      <c r="V2272" s="923"/>
      <c r="W2272" s="923"/>
      <c r="X2272" s="923"/>
      <c r="Y2272" s="923"/>
      <c r="Z2272" s="923"/>
      <c r="AA2272" s="923"/>
      <c r="AB2272" s="923"/>
      <c r="AC2272" s="924"/>
      <c r="AD2272" s="173"/>
      <c r="AE2272" s="172"/>
      <c r="AF2272" s="171"/>
      <c r="AG2272" s="922" t="str">
        <f>許可申請_2!L305&amp;変更_3!AO320</f>
        <v/>
      </c>
      <c r="AH2272" s="923"/>
      <c r="AI2272" s="923"/>
      <c r="AJ2272" s="923"/>
      <c r="AK2272" s="923"/>
      <c r="AL2272" s="923"/>
      <c r="AM2272" s="923"/>
      <c r="AN2272" s="923"/>
      <c r="AO2272" s="924"/>
    </row>
    <row r="2273" spans="2:41" ht="13.35" customHeight="1" outlineLevel="1" x14ac:dyDescent="0.45">
      <c r="B2273" s="167"/>
      <c r="J2273" s="167"/>
      <c r="N2273" s="167"/>
      <c r="Q2273" s="166"/>
      <c r="R2273" s="115" t="s">
        <v>608</v>
      </c>
      <c r="T2273" s="166"/>
      <c r="U2273" s="911"/>
      <c r="V2273" s="912"/>
      <c r="W2273" s="912"/>
      <c r="X2273" s="912"/>
      <c r="Y2273" s="912"/>
      <c r="Z2273" s="912"/>
      <c r="AA2273" s="912"/>
      <c r="AB2273" s="912"/>
      <c r="AC2273" s="913"/>
      <c r="AD2273" s="167" t="s">
        <v>607</v>
      </c>
      <c r="AF2273" s="166"/>
      <c r="AG2273" s="911"/>
      <c r="AH2273" s="912"/>
      <c r="AI2273" s="912"/>
      <c r="AJ2273" s="912"/>
      <c r="AK2273" s="912"/>
      <c r="AL2273" s="912"/>
      <c r="AM2273" s="912"/>
      <c r="AN2273" s="912"/>
      <c r="AO2273" s="913"/>
    </row>
    <row r="2274" spans="2:41" ht="3.6" customHeight="1" outlineLevel="1" x14ac:dyDescent="0.45">
      <c r="B2274" s="167"/>
      <c r="J2274" s="167"/>
      <c r="N2274" s="161"/>
      <c r="O2274" s="160"/>
      <c r="P2274" s="160"/>
      <c r="Q2274" s="159"/>
      <c r="R2274" s="160"/>
      <c r="S2274" s="160"/>
      <c r="T2274" s="159"/>
      <c r="U2274" s="914"/>
      <c r="V2274" s="915"/>
      <c r="W2274" s="915"/>
      <c r="X2274" s="915"/>
      <c r="Y2274" s="915"/>
      <c r="Z2274" s="915"/>
      <c r="AA2274" s="915"/>
      <c r="AB2274" s="915"/>
      <c r="AC2274" s="916"/>
      <c r="AD2274" s="161"/>
      <c r="AE2274" s="160"/>
      <c r="AF2274" s="159"/>
      <c r="AG2274" s="914"/>
      <c r="AH2274" s="915"/>
      <c r="AI2274" s="915"/>
      <c r="AJ2274" s="915"/>
      <c r="AK2274" s="915"/>
      <c r="AL2274" s="915"/>
      <c r="AM2274" s="915"/>
      <c r="AN2274" s="915"/>
      <c r="AO2274" s="916"/>
    </row>
    <row r="2275" spans="2:41" ht="3.6" customHeight="1" outlineLevel="1" x14ac:dyDescent="0.45">
      <c r="B2275" s="167"/>
      <c r="J2275" s="167"/>
      <c r="M2275" s="166"/>
      <c r="N2275" s="167"/>
      <c r="Q2275" s="166"/>
      <c r="R2275" s="173"/>
      <c r="S2275" s="172"/>
      <c r="T2275" s="172"/>
      <c r="U2275" s="172"/>
      <c r="V2275" s="172"/>
      <c r="W2275" s="172"/>
      <c r="X2275" s="172"/>
      <c r="Y2275" s="172"/>
      <c r="Z2275" s="172"/>
      <c r="AA2275" s="172"/>
      <c r="AB2275" s="172"/>
      <c r="AC2275" s="172"/>
      <c r="AD2275" s="172"/>
      <c r="AE2275" s="172"/>
      <c r="AF2275" s="172"/>
      <c r="AG2275" s="172"/>
      <c r="AH2275" s="172"/>
      <c r="AI2275" s="172"/>
      <c r="AJ2275" s="172"/>
      <c r="AK2275" s="172"/>
      <c r="AL2275" s="172"/>
      <c r="AM2275" s="172"/>
      <c r="AN2275" s="172"/>
      <c r="AO2275" s="171"/>
    </row>
    <row r="2276" spans="2:41" ht="13.35" customHeight="1" outlineLevel="1" x14ac:dyDescent="0.45">
      <c r="B2276" s="167"/>
      <c r="J2276" s="167"/>
      <c r="M2276" s="166"/>
      <c r="N2276" s="167" t="s">
        <v>712</v>
      </c>
      <c r="Q2276" s="166"/>
      <c r="R2276" s="167"/>
      <c r="S2276" s="919"/>
      <c r="T2276" s="921"/>
      <c r="V2276" s="190"/>
      <c r="W2276" s="115" t="s">
        <v>76</v>
      </c>
      <c r="X2276" s="190"/>
      <c r="Y2276" s="115" t="s">
        <v>77</v>
      </c>
      <c r="Z2276" s="190"/>
      <c r="AA2276" s="115" t="s">
        <v>78</v>
      </c>
      <c r="AO2276" s="166"/>
    </row>
    <row r="2277" spans="2:41" ht="3.6" customHeight="1" outlineLevel="1" x14ac:dyDescent="0.45">
      <c r="B2277" s="167"/>
      <c r="J2277" s="167"/>
      <c r="M2277" s="166"/>
      <c r="N2277" s="167"/>
      <c r="Q2277" s="166"/>
      <c r="R2277" s="167"/>
      <c r="AO2277" s="166"/>
    </row>
    <row r="2278" spans="2:41" ht="3.6" customHeight="1" outlineLevel="1" x14ac:dyDescent="0.45">
      <c r="B2278" s="167"/>
      <c r="J2278" s="167"/>
      <c r="M2278" s="166"/>
      <c r="N2278" s="173"/>
      <c r="O2278" s="172"/>
      <c r="P2278" s="172"/>
      <c r="Q2278" s="172"/>
      <c r="R2278" s="984" t="str">
        <f>ASC(許可申請_2!I306)&amp;ASC(変更_3!AL321)</f>
        <v/>
      </c>
      <c r="S2278" s="984" t="str">
        <f>ASC(許可申請_2!J306)&amp;ASC(変更_3!AM321)</f>
        <v/>
      </c>
      <c r="T2278" s="172"/>
      <c r="U2278" s="984" t="str">
        <f>ASC(許可申請_2!L306)&amp;ASC(変更_3!AO321)</f>
        <v/>
      </c>
      <c r="V2278" s="173"/>
      <c r="W2278" s="172"/>
      <c r="X2278" s="172"/>
      <c r="Y2278" s="172"/>
      <c r="Z2278" s="172"/>
      <c r="AA2278" s="171"/>
      <c r="AB2278" s="173"/>
      <c r="AC2278" s="172"/>
      <c r="AD2278" s="172"/>
      <c r="AE2278" s="172"/>
      <c r="AF2278" s="172"/>
      <c r="AG2278" s="171"/>
      <c r="AH2278" s="977"/>
      <c r="AI2278" s="980"/>
      <c r="AJ2278" s="172"/>
      <c r="AK2278" s="944"/>
      <c r="AL2278" s="173"/>
      <c r="AM2278" s="172"/>
      <c r="AN2278" s="172"/>
      <c r="AO2278" s="171"/>
    </row>
    <row r="2279" spans="2:41" ht="13.35" customHeight="1" outlineLevel="1" x14ac:dyDescent="0.45">
      <c r="B2279" s="167"/>
      <c r="J2279" s="167"/>
      <c r="M2279" s="166"/>
      <c r="N2279" s="167" t="s">
        <v>711</v>
      </c>
      <c r="R2279" s="985"/>
      <c r="S2279" s="985"/>
      <c r="T2279" s="115" t="s">
        <v>65</v>
      </c>
      <c r="U2279" s="985"/>
      <c r="V2279" s="167" t="s">
        <v>64</v>
      </c>
      <c r="AA2279" s="166"/>
      <c r="AB2279" s="167" t="s">
        <v>710</v>
      </c>
      <c r="AH2279" s="978"/>
      <c r="AI2279" s="981"/>
      <c r="AJ2279" s="115" t="s">
        <v>65</v>
      </c>
      <c r="AK2279" s="945"/>
      <c r="AL2279" s="167" t="s">
        <v>64</v>
      </c>
      <c r="AO2279" s="166"/>
    </row>
    <row r="2280" spans="2:41" ht="3.6" customHeight="1" outlineLevel="1" x14ac:dyDescent="0.45">
      <c r="B2280" s="167"/>
      <c r="J2280" s="167"/>
      <c r="M2280" s="166"/>
      <c r="N2280" s="167"/>
      <c r="R2280" s="986"/>
      <c r="S2280" s="986"/>
      <c r="T2280" s="160"/>
      <c r="U2280" s="986"/>
      <c r="V2280" s="161"/>
      <c r="W2280" s="160"/>
      <c r="X2280" s="160"/>
      <c r="Y2280" s="160"/>
      <c r="Z2280" s="160"/>
      <c r="AA2280" s="159"/>
      <c r="AB2280" s="161"/>
      <c r="AC2280" s="160"/>
      <c r="AD2280" s="160"/>
      <c r="AE2280" s="160"/>
      <c r="AF2280" s="160"/>
      <c r="AH2280" s="979"/>
      <c r="AI2280" s="982"/>
      <c r="AJ2280" s="160"/>
      <c r="AK2280" s="946"/>
      <c r="AL2280" s="161"/>
      <c r="AM2280" s="160"/>
      <c r="AN2280" s="160"/>
      <c r="AO2280" s="159"/>
    </row>
    <row r="2281" spans="2:41" ht="3.6" customHeight="1" outlineLevel="1" x14ac:dyDescent="0.45">
      <c r="B2281" s="167"/>
      <c r="J2281" s="167"/>
      <c r="M2281" s="166"/>
      <c r="N2281" s="173"/>
      <c r="O2281" s="172"/>
      <c r="P2281" s="172"/>
      <c r="Q2281" s="171"/>
      <c r="R2281" s="977"/>
      <c r="S2281" s="980"/>
      <c r="T2281" s="172"/>
      <c r="U2281" s="944"/>
      <c r="V2281" s="173"/>
      <c r="W2281" s="172"/>
      <c r="X2281" s="172"/>
      <c r="Y2281" s="172"/>
      <c r="Z2281" s="169"/>
      <c r="AA2281" s="174"/>
      <c r="AD2281" s="172"/>
      <c r="AE2281" s="172"/>
      <c r="AF2281" s="172"/>
      <c r="AG2281" s="175"/>
      <c r="AH2281" s="175"/>
      <c r="AI2281" s="175"/>
      <c r="AJ2281" s="175"/>
      <c r="AK2281" s="175"/>
      <c r="AL2281" s="172"/>
      <c r="AM2281" s="175"/>
      <c r="AN2281" s="175"/>
      <c r="AO2281" s="171"/>
    </row>
    <row r="2282" spans="2:41" ht="13.35" customHeight="1" outlineLevel="1" x14ac:dyDescent="0.45">
      <c r="B2282" s="167"/>
      <c r="J2282" s="167"/>
      <c r="M2282" s="166"/>
      <c r="N2282" s="167" t="s">
        <v>709</v>
      </c>
      <c r="Q2282" s="166"/>
      <c r="R2282" s="978"/>
      <c r="S2282" s="981"/>
      <c r="T2282" s="115" t="s">
        <v>65</v>
      </c>
      <c r="U2282" s="945"/>
      <c r="V2282" s="167" t="s">
        <v>64</v>
      </c>
      <c r="Z2282" s="169"/>
      <c r="AA2282" s="168"/>
      <c r="AG2282" s="169"/>
      <c r="AH2282" s="169"/>
      <c r="AI2282" s="169"/>
      <c r="AJ2282" s="169"/>
      <c r="AK2282" s="169"/>
      <c r="AM2282" s="169"/>
      <c r="AN2282" s="169"/>
      <c r="AO2282" s="166"/>
    </row>
    <row r="2283" spans="2:41" ht="3.6" customHeight="1" outlineLevel="1" x14ac:dyDescent="0.45">
      <c r="B2283" s="167"/>
      <c r="J2283" s="167"/>
      <c r="M2283" s="166"/>
      <c r="N2283" s="161"/>
      <c r="O2283" s="160"/>
      <c r="P2283" s="160"/>
      <c r="Q2283" s="159"/>
      <c r="R2283" s="979"/>
      <c r="S2283" s="982"/>
      <c r="T2283" s="160"/>
      <c r="U2283" s="946"/>
      <c r="V2283" s="161"/>
      <c r="W2283" s="160"/>
      <c r="X2283" s="160"/>
      <c r="Y2283" s="160"/>
      <c r="Z2283" s="163"/>
      <c r="AA2283" s="162"/>
      <c r="AB2283" s="160"/>
      <c r="AC2283" s="160"/>
      <c r="AD2283" s="160"/>
      <c r="AE2283" s="160"/>
      <c r="AF2283" s="160"/>
      <c r="AG2283" s="163"/>
      <c r="AH2283" s="163"/>
      <c r="AI2283" s="163"/>
      <c r="AJ2283" s="163"/>
      <c r="AK2283" s="163"/>
      <c r="AL2283" s="160"/>
      <c r="AM2283" s="163"/>
      <c r="AN2283" s="163"/>
      <c r="AO2283" s="159"/>
    </row>
    <row r="2284" spans="2:41" ht="3.6" customHeight="1" outlineLevel="1" x14ac:dyDescent="0.45">
      <c r="B2284" s="167"/>
      <c r="J2284" s="167"/>
      <c r="M2284" s="166"/>
      <c r="N2284" s="167"/>
      <c r="Q2284" s="166"/>
      <c r="R2284" s="922" t="str">
        <f>ASC(許可申請_2!K311)&amp;ASC(変更_3!AN325)</f>
        <v/>
      </c>
      <c r="S2284" s="923"/>
      <c r="T2284" s="923"/>
      <c r="U2284" s="924"/>
      <c r="V2284" s="911" t="str">
        <f>ASC(許可申請_2!O311)&amp;ASC(変更_3!AR325)</f>
        <v/>
      </c>
      <c r="W2284" s="913"/>
      <c r="X2284" s="911" t="str">
        <f>ASC(許可申請_2!Q311)&amp;ASC(変更_3!AT325)</f>
        <v/>
      </c>
      <c r="Y2284" s="912"/>
      <c r="Z2284" s="912"/>
      <c r="AA2284" s="913"/>
      <c r="AB2284" s="167"/>
      <c r="AO2284" s="166"/>
    </row>
    <row r="2285" spans="2:41" ht="13.35" customHeight="1" outlineLevel="1" x14ac:dyDescent="0.45">
      <c r="B2285" s="167"/>
      <c r="J2285" s="167" t="s">
        <v>741</v>
      </c>
      <c r="M2285" s="166"/>
      <c r="N2285" s="167" t="s">
        <v>707</v>
      </c>
      <c r="Q2285" s="166"/>
      <c r="R2285" s="911"/>
      <c r="S2285" s="912"/>
      <c r="T2285" s="912"/>
      <c r="U2285" s="913"/>
      <c r="V2285" s="911"/>
      <c r="W2285" s="913"/>
      <c r="X2285" s="911"/>
      <c r="Y2285" s="912"/>
      <c r="Z2285" s="912"/>
      <c r="AA2285" s="913"/>
      <c r="AB2285" s="191" t="s">
        <v>706</v>
      </c>
      <c r="AO2285" s="166"/>
    </row>
    <row r="2286" spans="2:41" ht="3.6" customHeight="1" outlineLevel="1" x14ac:dyDescent="0.45">
      <c r="B2286" s="167"/>
      <c r="J2286" s="167"/>
      <c r="M2286" s="166"/>
      <c r="N2286" s="167"/>
      <c r="Q2286" s="166"/>
      <c r="R2286" s="914"/>
      <c r="S2286" s="915"/>
      <c r="T2286" s="915"/>
      <c r="U2286" s="916"/>
      <c r="V2286" s="914"/>
      <c r="W2286" s="916"/>
      <c r="X2286" s="914"/>
      <c r="Y2286" s="915"/>
      <c r="Z2286" s="915"/>
      <c r="AA2286" s="916"/>
      <c r="AB2286" s="161"/>
      <c r="AC2286" s="160"/>
      <c r="AD2286" s="160"/>
      <c r="AE2286" s="160"/>
      <c r="AF2286" s="160"/>
      <c r="AG2286" s="160"/>
      <c r="AH2286" s="160"/>
      <c r="AI2286" s="160"/>
      <c r="AJ2286" s="160"/>
      <c r="AK2286" s="160"/>
      <c r="AL2286" s="160"/>
      <c r="AM2286" s="160"/>
      <c r="AN2286" s="160"/>
      <c r="AO2286" s="159"/>
    </row>
    <row r="2287" spans="2:41" ht="3.6" customHeight="1" outlineLevel="1" x14ac:dyDescent="0.45">
      <c r="B2287" s="167"/>
      <c r="J2287" s="167"/>
      <c r="M2287" s="166"/>
      <c r="N2287" s="173"/>
      <c r="O2287" s="172"/>
      <c r="P2287" s="172"/>
      <c r="Q2287" s="172"/>
      <c r="R2287" s="173"/>
      <c r="S2287" s="172"/>
      <c r="T2287" s="172"/>
      <c r="U2287" s="172"/>
      <c r="V2287" s="172"/>
      <c r="W2287" s="172"/>
      <c r="X2287" s="172"/>
      <c r="Y2287" s="172"/>
      <c r="Z2287" s="172"/>
      <c r="AA2287" s="171"/>
      <c r="AB2287" s="173"/>
      <c r="AI2287" s="166"/>
      <c r="AJ2287" s="173"/>
      <c r="AK2287" s="172"/>
      <c r="AL2287" s="172"/>
      <c r="AM2287" s="172"/>
      <c r="AN2287" s="172"/>
      <c r="AO2287" s="171"/>
    </row>
    <row r="2288" spans="2:41" ht="13.35" customHeight="1" outlineLevel="1" x14ac:dyDescent="0.45">
      <c r="B2288" s="167"/>
      <c r="J2288" s="167"/>
      <c r="M2288" s="166"/>
      <c r="N2288" s="167" t="s">
        <v>705</v>
      </c>
      <c r="R2288" s="167"/>
      <c r="S2288" s="917" t="str">
        <f>許可申請_2!I313&amp;変更_3!AL327</f>
        <v/>
      </c>
      <c r="T2288" s="918"/>
      <c r="V2288" s="182" t="str">
        <f>ASC(許可申請_2!K313)&amp;ASC(変更_3!AN327)</f>
        <v/>
      </c>
      <c r="W2288" s="115" t="s">
        <v>76</v>
      </c>
      <c r="X2288" s="182" t="str">
        <f>ASC(許可申請_2!M313)&amp;ASC(変更_3!AP327)</f>
        <v/>
      </c>
      <c r="Y2288" s="115" t="s">
        <v>77</v>
      </c>
      <c r="Z2288" s="182" t="str">
        <f>ASC(許可申請_2!O313)&amp;ASC(変更_3!AR327)</f>
        <v/>
      </c>
      <c r="AA2288" s="115" t="s">
        <v>78</v>
      </c>
      <c r="AB2288" s="167" t="s">
        <v>704</v>
      </c>
      <c r="AI2288" s="166"/>
      <c r="AJ2288" s="167"/>
      <c r="AK2288" s="919"/>
      <c r="AL2288" s="920"/>
      <c r="AM2288" s="920"/>
      <c r="AN2288" s="920"/>
      <c r="AO2288" s="921"/>
    </row>
    <row r="2289" spans="2:41" ht="3.6" customHeight="1" outlineLevel="1" x14ac:dyDescent="0.45">
      <c r="B2289" s="167"/>
      <c r="J2289" s="167"/>
      <c r="M2289" s="166"/>
      <c r="N2289" s="167"/>
      <c r="R2289" s="161"/>
      <c r="S2289" s="160"/>
      <c r="T2289" s="160"/>
      <c r="U2289" s="160"/>
      <c r="V2289" s="160"/>
      <c r="W2289" s="160"/>
      <c r="X2289" s="160"/>
      <c r="Y2289" s="160"/>
      <c r="Z2289" s="160"/>
      <c r="AA2289" s="159"/>
      <c r="AB2289" s="161"/>
      <c r="AC2289" s="160"/>
      <c r="AD2289" s="160"/>
      <c r="AE2289" s="160"/>
      <c r="AF2289" s="160"/>
      <c r="AG2289" s="160"/>
      <c r="AH2289" s="160"/>
      <c r="AI2289" s="159"/>
      <c r="AJ2289" s="161"/>
      <c r="AK2289" s="160"/>
      <c r="AL2289" s="160"/>
      <c r="AM2289" s="160"/>
      <c r="AN2289" s="160"/>
      <c r="AO2289" s="159"/>
    </row>
    <row r="2290" spans="2:41" ht="3.6" customHeight="1" outlineLevel="1" x14ac:dyDescent="0.45">
      <c r="B2290" s="167"/>
      <c r="J2290" s="167"/>
      <c r="M2290" s="166"/>
      <c r="N2290" s="173"/>
      <c r="O2290" s="172"/>
      <c r="P2290" s="172"/>
      <c r="Q2290" s="171"/>
      <c r="R2290" s="922" t="str">
        <f>IF(OR(許可申請_2!T310="☑",変更_3!AW324="☑"),"研修中","")</f>
        <v/>
      </c>
      <c r="S2290" s="923"/>
      <c r="T2290" s="923"/>
      <c r="U2290" s="923"/>
      <c r="V2290" s="923"/>
      <c r="W2290" s="923"/>
      <c r="X2290" s="923"/>
      <c r="Y2290" s="923"/>
      <c r="Z2290" s="923"/>
      <c r="AA2290" s="923"/>
      <c r="AB2290" s="923"/>
      <c r="AC2290" s="923"/>
      <c r="AD2290" s="923"/>
      <c r="AE2290" s="923"/>
      <c r="AF2290" s="923"/>
      <c r="AG2290" s="923"/>
      <c r="AH2290" s="923"/>
      <c r="AI2290" s="923"/>
      <c r="AJ2290" s="923"/>
      <c r="AK2290" s="923"/>
      <c r="AL2290" s="923"/>
      <c r="AM2290" s="923"/>
      <c r="AN2290" s="923"/>
      <c r="AO2290" s="924"/>
    </row>
    <row r="2291" spans="2:41" ht="13.35" customHeight="1" outlineLevel="1" x14ac:dyDescent="0.45">
      <c r="B2291" s="167"/>
      <c r="J2291" s="167"/>
      <c r="M2291" s="166"/>
      <c r="N2291" s="167" t="s">
        <v>703</v>
      </c>
      <c r="Q2291" s="166"/>
      <c r="R2291" s="911"/>
      <c r="S2291" s="912"/>
      <c r="T2291" s="912"/>
      <c r="U2291" s="912"/>
      <c r="V2291" s="912"/>
      <c r="W2291" s="912"/>
      <c r="X2291" s="912"/>
      <c r="Y2291" s="912"/>
      <c r="Z2291" s="912"/>
      <c r="AA2291" s="912"/>
      <c r="AB2291" s="912"/>
      <c r="AC2291" s="912"/>
      <c r="AD2291" s="912"/>
      <c r="AE2291" s="912"/>
      <c r="AF2291" s="912"/>
      <c r="AG2291" s="912"/>
      <c r="AH2291" s="912"/>
      <c r="AI2291" s="912"/>
      <c r="AJ2291" s="912"/>
      <c r="AK2291" s="912"/>
      <c r="AL2291" s="912"/>
      <c r="AM2291" s="912"/>
      <c r="AN2291" s="912"/>
      <c r="AO2291" s="913"/>
    </row>
    <row r="2292" spans="2:41" ht="3.6" customHeight="1" outlineLevel="1" x14ac:dyDescent="0.45">
      <c r="B2292" s="167"/>
      <c r="J2292" s="167"/>
      <c r="M2292" s="166"/>
      <c r="N2292" s="161"/>
      <c r="O2292" s="160"/>
      <c r="P2292" s="160"/>
      <c r="Q2292" s="159"/>
      <c r="R2292" s="914"/>
      <c r="S2292" s="915"/>
      <c r="T2292" s="915"/>
      <c r="U2292" s="915"/>
      <c r="V2292" s="915"/>
      <c r="W2292" s="915"/>
      <c r="X2292" s="915"/>
      <c r="Y2292" s="915"/>
      <c r="Z2292" s="915"/>
      <c r="AA2292" s="915"/>
      <c r="AB2292" s="915"/>
      <c r="AC2292" s="915"/>
      <c r="AD2292" s="915"/>
      <c r="AE2292" s="915"/>
      <c r="AF2292" s="915"/>
      <c r="AG2292" s="915"/>
      <c r="AH2292" s="915"/>
      <c r="AI2292" s="915"/>
      <c r="AJ2292" s="915"/>
      <c r="AK2292" s="915"/>
      <c r="AL2292" s="915"/>
      <c r="AM2292" s="915"/>
      <c r="AN2292" s="915"/>
      <c r="AO2292" s="916"/>
    </row>
    <row r="2293" spans="2:41" ht="3.6" customHeight="1" outlineLevel="1" x14ac:dyDescent="0.45">
      <c r="B2293" s="167"/>
      <c r="J2293" s="167"/>
      <c r="M2293" s="166"/>
      <c r="N2293" s="173"/>
      <c r="O2293" s="172"/>
      <c r="P2293" s="172"/>
      <c r="Q2293" s="171"/>
      <c r="R2293" s="167"/>
      <c r="W2293" s="166"/>
      <c r="X2293" s="167"/>
      <c r="AB2293" s="166"/>
      <c r="AC2293" s="925"/>
      <c r="AD2293" s="926"/>
      <c r="AE2293" s="926"/>
      <c r="AF2293" s="926"/>
      <c r="AG2293" s="926"/>
      <c r="AH2293" s="926"/>
      <c r="AI2293" s="926"/>
      <c r="AJ2293" s="926"/>
      <c r="AK2293" s="926"/>
      <c r="AL2293" s="926"/>
      <c r="AM2293" s="926"/>
      <c r="AN2293" s="926"/>
      <c r="AO2293" s="927"/>
    </row>
    <row r="2294" spans="2:41" ht="13.35" customHeight="1" outlineLevel="1" x14ac:dyDescent="0.45">
      <c r="B2294" s="167"/>
      <c r="J2294" s="167"/>
      <c r="M2294" s="166"/>
      <c r="N2294" s="167" t="s">
        <v>702</v>
      </c>
      <c r="Q2294" s="166"/>
      <c r="R2294" s="167"/>
      <c r="S2294" s="189" t="s">
        <v>651</v>
      </c>
      <c r="T2294" s="115" t="s">
        <v>105</v>
      </c>
      <c r="W2294" s="166"/>
      <c r="X2294" s="167" t="s">
        <v>701</v>
      </c>
      <c r="AB2294" s="166"/>
      <c r="AC2294" s="928"/>
      <c r="AD2294" s="929"/>
      <c r="AE2294" s="929"/>
      <c r="AF2294" s="929"/>
      <c r="AG2294" s="929"/>
      <c r="AH2294" s="929"/>
      <c r="AI2294" s="929"/>
      <c r="AJ2294" s="929"/>
      <c r="AK2294" s="929"/>
      <c r="AL2294" s="929"/>
      <c r="AM2294" s="929"/>
      <c r="AN2294" s="929"/>
      <c r="AO2294" s="930"/>
    </row>
    <row r="2295" spans="2:41" ht="3.6" customHeight="1" outlineLevel="1" x14ac:dyDescent="0.45">
      <c r="B2295" s="167"/>
      <c r="J2295" s="167"/>
      <c r="M2295" s="166"/>
      <c r="N2295" s="161"/>
      <c r="O2295" s="160"/>
      <c r="P2295" s="160"/>
      <c r="Q2295" s="159"/>
      <c r="R2295" s="161"/>
      <c r="S2295" s="160"/>
      <c r="T2295" s="160"/>
      <c r="U2295" s="160"/>
      <c r="V2295" s="160"/>
      <c r="W2295" s="159"/>
      <c r="X2295" s="161"/>
      <c r="Y2295" s="160"/>
      <c r="Z2295" s="160"/>
      <c r="AA2295" s="160"/>
      <c r="AB2295" s="159"/>
      <c r="AC2295" s="931"/>
      <c r="AD2295" s="932"/>
      <c r="AE2295" s="932"/>
      <c r="AF2295" s="932"/>
      <c r="AG2295" s="932"/>
      <c r="AH2295" s="932"/>
      <c r="AI2295" s="932"/>
      <c r="AJ2295" s="932"/>
      <c r="AK2295" s="932"/>
      <c r="AL2295" s="932"/>
      <c r="AM2295" s="932"/>
      <c r="AN2295" s="932"/>
      <c r="AO2295" s="933"/>
    </row>
    <row r="2296" spans="2:41" ht="3.6" customHeight="1" outlineLevel="1" x14ac:dyDescent="0.45">
      <c r="B2296" s="167"/>
      <c r="J2296" s="167"/>
      <c r="M2296" s="166"/>
      <c r="N2296" s="173"/>
      <c r="O2296" s="172"/>
      <c r="P2296" s="172"/>
      <c r="Q2296" s="171"/>
      <c r="R2296" s="173"/>
      <c r="S2296" s="172"/>
      <c r="T2296" s="172"/>
      <c r="U2296" s="172"/>
      <c r="V2296" s="172"/>
      <c r="W2296" s="172"/>
      <c r="X2296" s="172"/>
      <c r="Y2296" s="172"/>
      <c r="Z2296" s="172"/>
      <c r="AA2296" s="171"/>
      <c r="AB2296" s="173"/>
      <c r="AC2296" s="172"/>
      <c r="AD2296" s="172"/>
      <c r="AE2296" s="171"/>
      <c r="AF2296" s="173"/>
      <c r="AG2296" s="172"/>
      <c r="AH2296" s="172"/>
      <c r="AI2296" s="172"/>
      <c r="AJ2296" s="172"/>
      <c r="AK2296" s="172"/>
      <c r="AL2296" s="172"/>
      <c r="AM2296" s="172"/>
      <c r="AN2296" s="172"/>
      <c r="AO2296" s="171"/>
    </row>
    <row r="2297" spans="2:41" ht="13.35" customHeight="1" outlineLevel="1" x14ac:dyDescent="0.45">
      <c r="B2297" s="167"/>
      <c r="J2297" s="167"/>
      <c r="M2297" s="166"/>
      <c r="N2297" s="167" t="s">
        <v>700</v>
      </c>
      <c r="Q2297" s="166"/>
      <c r="R2297" s="167"/>
      <c r="S2297" s="919"/>
      <c r="T2297" s="921"/>
      <c r="V2297" s="190"/>
      <c r="W2297" s="115" t="s">
        <v>76</v>
      </c>
      <c r="X2297" s="190"/>
      <c r="Y2297" s="115" t="s">
        <v>77</v>
      </c>
      <c r="Z2297" s="190"/>
      <c r="AA2297" s="115" t="s">
        <v>78</v>
      </c>
      <c r="AB2297" s="167" t="s">
        <v>699</v>
      </c>
      <c r="AE2297" s="166"/>
      <c r="AF2297" s="167"/>
      <c r="AG2297" s="919"/>
      <c r="AH2297" s="921"/>
      <c r="AJ2297" s="190"/>
      <c r="AK2297" s="115" t="s">
        <v>76</v>
      </c>
      <c r="AL2297" s="190"/>
      <c r="AM2297" s="115" t="s">
        <v>77</v>
      </c>
      <c r="AN2297" s="190"/>
      <c r="AO2297" s="166" t="s">
        <v>78</v>
      </c>
    </row>
    <row r="2298" spans="2:41" ht="3.6" customHeight="1" outlineLevel="1" x14ac:dyDescent="0.45">
      <c r="B2298" s="167"/>
      <c r="J2298" s="167"/>
      <c r="M2298" s="166"/>
      <c r="N2298" s="161"/>
      <c r="O2298" s="160"/>
      <c r="P2298" s="160"/>
      <c r="Q2298" s="159"/>
      <c r="R2298" s="161"/>
      <c r="S2298" s="160"/>
      <c r="T2298" s="160"/>
      <c r="U2298" s="160"/>
      <c r="V2298" s="160"/>
      <c r="W2298" s="160"/>
      <c r="X2298" s="160"/>
      <c r="Y2298" s="160"/>
      <c r="Z2298" s="160"/>
      <c r="AA2298" s="159"/>
      <c r="AB2298" s="161"/>
      <c r="AC2298" s="160"/>
      <c r="AD2298" s="160"/>
      <c r="AE2298" s="159"/>
      <c r="AF2298" s="161"/>
      <c r="AG2298" s="160"/>
      <c r="AH2298" s="160"/>
      <c r="AI2298" s="160"/>
      <c r="AJ2298" s="160"/>
      <c r="AK2298" s="160"/>
      <c r="AL2298" s="160"/>
      <c r="AM2298" s="160"/>
      <c r="AN2298" s="160"/>
      <c r="AO2298" s="159"/>
    </row>
    <row r="2299" spans="2:41" ht="3.6" customHeight="1" outlineLevel="1" x14ac:dyDescent="0.45">
      <c r="B2299" s="167"/>
      <c r="J2299" s="167"/>
      <c r="M2299" s="166"/>
      <c r="N2299" s="173"/>
      <c r="O2299" s="172"/>
      <c r="P2299" s="172"/>
      <c r="Q2299" s="171"/>
      <c r="R2299" s="925"/>
      <c r="S2299" s="926"/>
      <c r="T2299" s="926"/>
      <c r="U2299" s="926"/>
      <c r="V2299" s="926"/>
      <c r="W2299" s="926"/>
      <c r="X2299" s="926"/>
      <c r="Y2299" s="926"/>
      <c r="Z2299" s="926"/>
      <c r="AA2299" s="926"/>
      <c r="AB2299" s="926"/>
      <c r="AC2299" s="926"/>
      <c r="AD2299" s="926"/>
      <c r="AE2299" s="926"/>
      <c r="AF2299" s="926"/>
      <c r="AG2299" s="926"/>
      <c r="AH2299" s="926"/>
      <c r="AI2299" s="926"/>
      <c r="AJ2299" s="926"/>
      <c r="AK2299" s="926"/>
      <c r="AL2299" s="926"/>
      <c r="AM2299" s="926"/>
      <c r="AN2299" s="926"/>
      <c r="AO2299" s="927"/>
    </row>
    <row r="2300" spans="2:41" ht="13.35" customHeight="1" outlineLevel="1" x14ac:dyDescent="0.45">
      <c r="B2300" s="167"/>
      <c r="J2300" s="167"/>
      <c r="M2300" s="166"/>
      <c r="N2300" s="167" t="s">
        <v>698</v>
      </c>
      <c r="Q2300" s="166"/>
      <c r="R2300" s="928"/>
      <c r="S2300" s="929"/>
      <c r="T2300" s="929"/>
      <c r="U2300" s="929"/>
      <c r="V2300" s="929"/>
      <c r="W2300" s="929"/>
      <c r="X2300" s="929"/>
      <c r="Y2300" s="929"/>
      <c r="Z2300" s="929"/>
      <c r="AA2300" s="929"/>
      <c r="AB2300" s="929"/>
      <c r="AC2300" s="929"/>
      <c r="AD2300" s="929"/>
      <c r="AE2300" s="929"/>
      <c r="AF2300" s="929"/>
      <c r="AG2300" s="929"/>
      <c r="AH2300" s="929"/>
      <c r="AI2300" s="929"/>
      <c r="AJ2300" s="929"/>
      <c r="AK2300" s="929"/>
      <c r="AL2300" s="929"/>
      <c r="AM2300" s="929"/>
      <c r="AN2300" s="929"/>
      <c r="AO2300" s="930"/>
    </row>
    <row r="2301" spans="2:41" ht="3.6" customHeight="1" outlineLevel="1" x14ac:dyDescent="0.45">
      <c r="B2301" s="167"/>
      <c r="J2301" s="167"/>
      <c r="M2301" s="166"/>
      <c r="N2301" s="167"/>
      <c r="Q2301" s="166"/>
      <c r="R2301" s="931"/>
      <c r="S2301" s="932"/>
      <c r="T2301" s="932"/>
      <c r="U2301" s="932"/>
      <c r="V2301" s="932"/>
      <c r="W2301" s="932"/>
      <c r="X2301" s="932"/>
      <c r="Y2301" s="932"/>
      <c r="Z2301" s="932"/>
      <c r="AA2301" s="932"/>
      <c r="AB2301" s="932"/>
      <c r="AC2301" s="932"/>
      <c r="AD2301" s="932"/>
      <c r="AE2301" s="932"/>
      <c r="AF2301" s="932"/>
      <c r="AG2301" s="932"/>
      <c r="AH2301" s="932"/>
      <c r="AI2301" s="932"/>
      <c r="AJ2301" s="932"/>
      <c r="AK2301" s="932"/>
      <c r="AL2301" s="932"/>
      <c r="AM2301" s="932"/>
      <c r="AN2301" s="932"/>
      <c r="AO2301" s="933"/>
    </row>
    <row r="2302" spans="2:41" ht="3.6" customHeight="1" outlineLevel="1" x14ac:dyDescent="0.45">
      <c r="B2302" s="167"/>
      <c r="J2302" s="167"/>
      <c r="N2302" s="173"/>
      <c r="O2302" s="172"/>
      <c r="P2302" s="172"/>
      <c r="Q2302" s="171"/>
      <c r="R2302" s="172"/>
      <c r="S2302" s="172"/>
      <c r="T2302" s="172"/>
      <c r="U2302" s="172"/>
      <c r="X2302" s="175"/>
      <c r="Y2302" s="176"/>
      <c r="Z2302" s="175"/>
      <c r="AA2302" s="175"/>
      <c r="AB2302" s="175"/>
      <c r="AC2302" s="175"/>
      <c r="AD2302" s="176"/>
      <c r="AE2302" s="175"/>
      <c r="AF2302" s="172"/>
      <c r="AG2302" s="172"/>
      <c r="AH2302" s="947"/>
      <c r="AI2302" s="948"/>
      <c r="AJ2302" s="948"/>
      <c r="AK2302" s="948"/>
      <c r="AL2302" s="948"/>
      <c r="AM2302" s="948"/>
      <c r="AN2302" s="948"/>
      <c r="AO2302" s="949"/>
    </row>
    <row r="2303" spans="2:41" ht="13.35" customHeight="1" outlineLevel="1" x14ac:dyDescent="0.45">
      <c r="B2303" s="167"/>
      <c r="J2303" s="167"/>
      <c r="N2303" s="167" t="s">
        <v>697</v>
      </c>
      <c r="Q2303" s="166"/>
      <c r="R2303" s="115" t="s">
        <v>696</v>
      </c>
      <c r="X2303" s="169"/>
      <c r="Y2303" s="170"/>
      <c r="Z2303" s="189" t="s">
        <v>651</v>
      </c>
      <c r="AA2303" s="115" t="s">
        <v>695</v>
      </c>
      <c r="AB2303" s="169"/>
      <c r="AC2303" s="169"/>
      <c r="AD2303" s="170" t="s">
        <v>694</v>
      </c>
      <c r="AE2303" s="169"/>
      <c r="AH2303" s="950"/>
      <c r="AI2303" s="951"/>
      <c r="AJ2303" s="951"/>
      <c r="AK2303" s="951"/>
      <c r="AL2303" s="951"/>
      <c r="AM2303" s="951"/>
      <c r="AN2303" s="951"/>
      <c r="AO2303" s="952"/>
    </row>
    <row r="2304" spans="2:41" ht="3.6" customHeight="1" outlineLevel="1" x14ac:dyDescent="0.45">
      <c r="B2304" s="167"/>
      <c r="J2304" s="167"/>
      <c r="N2304" s="167"/>
      <c r="Q2304" s="166"/>
      <c r="R2304" s="160"/>
      <c r="S2304" s="160"/>
      <c r="T2304" s="160"/>
      <c r="U2304" s="160"/>
      <c r="X2304" s="163"/>
      <c r="Y2304" s="164"/>
      <c r="Z2304" s="163"/>
      <c r="AA2304" s="163"/>
      <c r="AB2304" s="163"/>
      <c r="AC2304" s="163"/>
      <c r="AD2304" s="164"/>
      <c r="AE2304" s="163"/>
      <c r="AF2304" s="160"/>
      <c r="AG2304" s="160"/>
      <c r="AH2304" s="953"/>
      <c r="AI2304" s="954"/>
      <c r="AJ2304" s="954"/>
      <c r="AK2304" s="954"/>
      <c r="AL2304" s="954"/>
      <c r="AM2304" s="954"/>
      <c r="AN2304" s="954"/>
      <c r="AO2304" s="955"/>
    </row>
    <row r="2305" spans="2:41" ht="3.6" customHeight="1" outlineLevel="1" x14ac:dyDescent="0.45">
      <c r="B2305" s="167"/>
      <c r="J2305" s="167"/>
      <c r="N2305" s="167"/>
      <c r="Q2305" s="166"/>
      <c r="R2305" s="172"/>
      <c r="S2305" s="172"/>
      <c r="T2305" s="172"/>
      <c r="U2305" s="172"/>
      <c r="V2305" s="944"/>
      <c r="W2305" s="956"/>
      <c r="X2305" s="956"/>
      <c r="Y2305" s="956"/>
      <c r="Z2305" s="956"/>
      <c r="AA2305" s="956"/>
      <c r="AB2305" s="956"/>
      <c r="AC2305" s="956"/>
      <c r="AD2305" s="956"/>
      <c r="AE2305" s="956"/>
      <c r="AF2305" s="956"/>
      <c r="AG2305" s="956"/>
      <c r="AH2305" s="956"/>
      <c r="AI2305" s="956"/>
      <c r="AJ2305" s="956"/>
      <c r="AK2305" s="956"/>
      <c r="AL2305" s="956"/>
      <c r="AM2305" s="956"/>
      <c r="AN2305" s="956"/>
      <c r="AO2305" s="957"/>
    </row>
    <row r="2306" spans="2:41" ht="13.35" customHeight="1" outlineLevel="1" x14ac:dyDescent="0.45">
      <c r="B2306" s="167"/>
      <c r="J2306" s="167"/>
      <c r="N2306" s="167" t="s">
        <v>693</v>
      </c>
      <c r="Q2306" s="166"/>
      <c r="R2306" s="115" t="s">
        <v>692</v>
      </c>
      <c r="V2306" s="945"/>
      <c r="W2306" s="958"/>
      <c r="X2306" s="958"/>
      <c r="Y2306" s="958"/>
      <c r="Z2306" s="958"/>
      <c r="AA2306" s="958"/>
      <c r="AB2306" s="958"/>
      <c r="AC2306" s="958"/>
      <c r="AD2306" s="958"/>
      <c r="AE2306" s="958"/>
      <c r="AF2306" s="958"/>
      <c r="AG2306" s="958"/>
      <c r="AH2306" s="958"/>
      <c r="AI2306" s="958"/>
      <c r="AJ2306" s="958"/>
      <c r="AK2306" s="958"/>
      <c r="AL2306" s="958"/>
      <c r="AM2306" s="958"/>
      <c r="AN2306" s="958"/>
      <c r="AO2306" s="959"/>
    </row>
    <row r="2307" spans="2:41" ht="3.6" customHeight="1" outlineLevel="1" x14ac:dyDescent="0.45">
      <c r="B2307" s="167"/>
      <c r="J2307" s="167"/>
      <c r="N2307" s="167"/>
      <c r="Q2307" s="166"/>
      <c r="V2307" s="946"/>
      <c r="W2307" s="960"/>
      <c r="X2307" s="960"/>
      <c r="Y2307" s="960"/>
      <c r="Z2307" s="960"/>
      <c r="AA2307" s="960"/>
      <c r="AB2307" s="960"/>
      <c r="AC2307" s="960"/>
      <c r="AD2307" s="960"/>
      <c r="AE2307" s="960"/>
      <c r="AF2307" s="960"/>
      <c r="AG2307" s="960"/>
      <c r="AH2307" s="960"/>
      <c r="AI2307" s="960"/>
      <c r="AJ2307" s="960"/>
      <c r="AK2307" s="960"/>
      <c r="AL2307" s="960"/>
      <c r="AM2307" s="960"/>
      <c r="AN2307" s="960"/>
      <c r="AO2307" s="961"/>
    </row>
    <row r="2308" spans="2:41" ht="3.6" customHeight="1" outlineLevel="1" x14ac:dyDescent="0.45">
      <c r="B2308" s="167"/>
      <c r="J2308" s="167"/>
      <c r="N2308" s="167"/>
      <c r="R2308" s="173"/>
      <c r="S2308" s="172"/>
      <c r="T2308" s="172"/>
      <c r="U2308" s="171"/>
      <c r="X2308" s="166"/>
      <c r="Y2308" s="925"/>
      <c r="Z2308" s="926"/>
      <c r="AA2308" s="927"/>
      <c r="AB2308" s="171"/>
      <c r="AC2308" s="925"/>
      <c r="AD2308" s="926"/>
      <c r="AE2308" s="927"/>
      <c r="AF2308" s="167"/>
      <c r="AH2308" s="166"/>
      <c r="AI2308" s="925"/>
      <c r="AJ2308" s="926"/>
      <c r="AK2308" s="926"/>
      <c r="AL2308" s="926"/>
      <c r="AM2308" s="926"/>
      <c r="AN2308" s="926"/>
      <c r="AO2308" s="927"/>
    </row>
    <row r="2309" spans="2:41" ht="13.35" customHeight="1" outlineLevel="1" x14ac:dyDescent="0.45">
      <c r="B2309" s="167"/>
      <c r="J2309" s="167"/>
      <c r="N2309" s="167"/>
      <c r="R2309" s="167"/>
      <c r="U2309" s="166"/>
      <c r="V2309" s="115" t="s">
        <v>612</v>
      </c>
      <c r="X2309" s="166"/>
      <c r="Y2309" s="928"/>
      <c r="Z2309" s="929"/>
      <c r="AA2309" s="930"/>
      <c r="AB2309" s="555" t="s">
        <v>611</v>
      </c>
      <c r="AC2309" s="928"/>
      <c r="AD2309" s="929"/>
      <c r="AE2309" s="930"/>
      <c r="AF2309" s="167" t="s">
        <v>610</v>
      </c>
      <c r="AH2309" s="166"/>
      <c r="AI2309" s="928"/>
      <c r="AJ2309" s="929"/>
      <c r="AK2309" s="929"/>
      <c r="AL2309" s="929"/>
      <c r="AM2309" s="929"/>
      <c r="AN2309" s="929"/>
      <c r="AO2309" s="930"/>
    </row>
    <row r="2310" spans="2:41" ht="3.6" customHeight="1" outlineLevel="1" x14ac:dyDescent="0.45">
      <c r="B2310" s="167"/>
      <c r="J2310" s="167"/>
      <c r="N2310" s="167"/>
      <c r="R2310" s="167"/>
      <c r="U2310" s="166"/>
      <c r="V2310" s="160"/>
      <c r="W2310" s="160"/>
      <c r="X2310" s="159"/>
      <c r="Y2310" s="931"/>
      <c r="Z2310" s="932"/>
      <c r="AA2310" s="933"/>
      <c r="AB2310" s="159"/>
      <c r="AC2310" s="931"/>
      <c r="AD2310" s="932"/>
      <c r="AE2310" s="933"/>
      <c r="AF2310" s="161"/>
      <c r="AG2310" s="160"/>
      <c r="AH2310" s="159"/>
      <c r="AI2310" s="931"/>
      <c r="AJ2310" s="932"/>
      <c r="AK2310" s="932"/>
      <c r="AL2310" s="932"/>
      <c r="AM2310" s="932"/>
      <c r="AN2310" s="932"/>
      <c r="AO2310" s="933"/>
    </row>
    <row r="2311" spans="2:41" ht="3.6" customHeight="1" outlineLevel="1" x14ac:dyDescent="0.45">
      <c r="B2311" s="167"/>
      <c r="J2311" s="167"/>
      <c r="N2311" s="167"/>
      <c r="R2311" s="167"/>
      <c r="U2311" s="166"/>
      <c r="V2311" s="172"/>
      <c r="W2311" s="172"/>
      <c r="X2311" s="171"/>
      <c r="Y2311" s="925"/>
      <c r="Z2311" s="926"/>
      <c r="AA2311" s="926"/>
      <c r="AB2311" s="926"/>
      <c r="AC2311" s="926"/>
      <c r="AD2311" s="926"/>
      <c r="AE2311" s="927"/>
      <c r="AF2311" s="173"/>
      <c r="AG2311" s="172"/>
      <c r="AH2311" s="171"/>
      <c r="AI2311" s="925"/>
      <c r="AJ2311" s="926"/>
      <c r="AK2311" s="926"/>
      <c r="AL2311" s="926"/>
      <c r="AM2311" s="926"/>
      <c r="AN2311" s="926"/>
      <c r="AO2311" s="927"/>
    </row>
    <row r="2312" spans="2:41" ht="13.35" customHeight="1" outlineLevel="1" x14ac:dyDescent="0.45">
      <c r="B2312" s="167"/>
      <c r="J2312" s="167"/>
      <c r="N2312" s="167"/>
      <c r="R2312" s="167" t="s">
        <v>691</v>
      </c>
      <c r="U2312" s="166"/>
      <c r="V2312" s="115" t="s">
        <v>609</v>
      </c>
      <c r="X2312" s="166"/>
      <c r="Y2312" s="928"/>
      <c r="Z2312" s="929"/>
      <c r="AA2312" s="929"/>
      <c r="AB2312" s="929"/>
      <c r="AC2312" s="929"/>
      <c r="AD2312" s="929"/>
      <c r="AE2312" s="930"/>
      <c r="AF2312" s="167" t="s">
        <v>8536</v>
      </c>
      <c r="AH2312" s="166"/>
      <c r="AI2312" s="928"/>
      <c r="AJ2312" s="929"/>
      <c r="AK2312" s="929"/>
      <c r="AL2312" s="929"/>
      <c r="AM2312" s="929"/>
      <c r="AN2312" s="929"/>
      <c r="AO2312" s="930"/>
    </row>
    <row r="2313" spans="2:41" ht="3.6" customHeight="1" outlineLevel="1" x14ac:dyDescent="0.45">
      <c r="B2313" s="167"/>
      <c r="J2313" s="167"/>
      <c r="N2313" s="167"/>
      <c r="R2313" s="167"/>
      <c r="U2313" s="166"/>
      <c r="V2313" s="160"/>
      <c r="W2313" s="160"/>
      <c r="X2313" s="159"/>
      <c r="Y2313" s="931"/>
      <c r="Z2313" s="932"/>
      <c r="AA2313" s="932"/>
      <c r="AB2313" s="932"/>
      <c r="AC2313" s="932"/>
      <c r="AD2313" s="932"/>
      <c r="AE2313" s="933"/>
      <c r="AF2313" s="161"/>
      <c r="AG2313" s="160"/>
      <c r="AH2313" s="159"/>
      <c r="AI2313" s="931"/>
      <c r="AJ2313" s="932"/>
      <c r="AK2313" s="932"/>
      <c r="AL2313" s="932"/>
      <c r="AM2313" s="932"/>
      <c r="AN2313" s="932"/>
      <c r="AO2313" s="933"/>
    </row>
    <row r="2314" spans="2:41" ht="3.6" customHeight="1" outlineLevel="1" x14ac:dyDescent="0.45">
      <c r="B2314" s="167"/>
      <c r="J2314" s="167"/>
      <c r="N2314" s="167"/>
      <c r="R2314" s="167"/>
      <c r="U2314" s="166"/>
      <c r="V2314" s="172"/>
      <c r="W2314" s="172"/>
      <c r="X2314" s="171"/>
      <c r="Y2314" s="925"/>
      <c r="Z2314" s="926"/>
      <c r="AA2314" s="926"/>
      <c r="AB2314" s="926"/>
      <c r="AC2314" s="926"/>
      <c r="AD2314" s="926"/>
      <c r="AE2314" s="927"/>
      <c r="AF2314" s="173"/>
      <c r="AG2314" s="172"/>
      <c r="AH2314" s="171"/>
      <c r="AI2314" s="925"/>
      <c r="AJ2314" s="926"/>
      <c r="AK2314" s="926"/>
      <c r="AL2314" s="926"/>
      <c r="AM2314" s="926"/>
      <c r="AN2314" s="926"/>
      <c r="AO2314" s="927"/>
    </row>
    <row r="2315" spans="2:41" ht="13.35" customHeight="1" outlineLevel="1" x14ac:dyDescent="0.45">
      <c r="B2315" s="167"/>
      <c r="J2315" s="167"/>
      <c r="N2315" s="167"/>
      <c r="R2315" s="167"/>
      <c r="U2315" s="166"/>
      <c r="V2315" s="115" t="s">
        <v>608</v>
      </c>
      <c r="X2315" s="166"/>
      <c r="Y2315" s="928"/>
      <c r="Z2315" s="929"/>
      <c r="AA2315" s="929"/>
      <c r="AB2315" s="929"/>
      <c r="AC2315" s="929"/>
      <c r="AD2315" s="929"/>
      <c r="AE2315" s="930"/>
      <c r="AF2315" s="167" t="s">
        <v>607</v>
      </c>
      <c r="AH2315" s="166"/>
      <c r="AI2315" s="928"/>
      <c r="AJ2315" s="929"/>
      <c r="AK2315" s="929"/>
      <c r="AL2315" s="929"/>
      <c r="AM2315" s="929"/>
      <c r="AN2315" s="929"/>
      <c r="AO2315" s="930"/>
    </row>
    <row r="2316" spans="2:41" ht="3.6" customHeight="1" outlineLevel="1" x14ac:dyDescent="0.45">
      <c r="B2316" s="167"/>
      <c r="J2316" s="161"/>
      <c r="K2316" s="160"/>
      <c r="L2316" s="160"/>
      <c r="M2316" s="160"/>
      <c r="N2316" s="161"/>
      <c r="O2316" s="160"/>
      <c r="P2316" s="160"/>
      <c r="Q2316" s="160"/>
      <c r="R2316" s="161"/>
      <c r="S2316" s="160"/>
      <c r="T2316" s="160"/>
      <c r="U2316" s="159"/>
      <c r="V2316" s="160"/>
      <c r="W2316" s="160"/>
      <c r="X2316" s="159"/>
      <c r="Y2316" s="931"/>
      <c r="Z2316" s="932"/>
      <c r="AA2316" s="932"/>
      <c r="AB2316" s="932"/>
      <c r="AC2316" s="932"/>
      <c r="AD2316" s="932"/>
      <c r="AE2316" s="933"/>
      <c r="AF2316" s="161"/>
      <c r="AG2316" s="160"/>
      <c r="AH2316" s="159"/>
      <c r="AI2316" s="931"/>
      <c r="AJ2316" s="932"/>
      <c r="AK2316" s="932"/>
      <c r="AL2316" s="932"/>
      <c r="AM2316" s="932"/>
      <c r="AN2316" s="932"/>
      <c r="AO2316" s="933"/>
    </row>
    <row r="2317" spans="2:41" ht="3.6" customHeight="1" outlineLevel="1" x14ac:dyDescent="0.45">
      <c r="B2317" s="167"/>
      <c r="J2317" s="173"/>
      <c r="K2317" s="172"/>
      <c r="L2317" s="172"/>
      <c r="M2317" s="171"/>
      <c r="N2317" s="173"/>
      <c r="O2317" s="172"/>
      <c r="P2317" s="172"/>
      <c r="Q2317" s="171"/>
      <c r="R2317" s="173"/>
      <c r="S2317" s="172"/>
      <c r="T2317" s="172"/>
      <c r="U2317" s="172"/>
      <c r="V2317" s="172"/>
      <c r="W2317" s="172"/>
      <c r="X2317" s="172"/>
      <c r="Y2317" s="172"/>
      <c r="Z2317" s="172"/>
      <c r="AA2317" s="171"/>
      <c r="AB2317" s="173"/>
      <c r="AC2317" s="172"/>
      <c r="AD2317" s="172"/>
      <c r="AE2317" s="171"/>
      <c r="AF2317" s="172"/>
      <c r="AG2317" s="172"/>
      <c r="AH2317" s="172"/>
      <c r="AI2317" s="172"/>
      <c r="AJ2317" s="172"/>
      <c r="AK2317" s="172"/>
      <c r="AL2317" s="172"/>
      <c r="AM2317" s="172"/>
      <c r="AN2317" s="172"/>
      <c r="AO2317" s="171"/>
    </row>
    <row r="2318" spans="2:41" ht="13.35" customHeight="1" outlineLevel="1" x14ac:dyDescent="0.45">
      <c r="B2318" s="167"/>
      <c r="J2318" s="167"/>
      <c r="M2318" s="166"/>
      <c r="N2318" s="167" t="s">
        <v>717</v>
      </c>
      <c r="Q2318" s="166"/>
      <c r="R2318" s="167"/>
      <c r="S2318" s="917" t="str">
        <f>IF(変更_3!J335&lt;&gt;"",コードマスタ!C4,"")</f>
        <v/>
      </c>
      <c r="T2318" s="943"/>
      <c r="U2318" s="943"/>
      <c r="V2318" s="943"/>
      <c r="W2318" s="943"/>
      <c r="X2318" s="943"/>
      <c r="Y2318" s="943"/>
      <c r="Z2318" s="943"/>
      <c r="AA2318" s="918"/>
      <c r="AB2318" s="167" t="s">
        <v>615</v>
      </c>
      <c r="AE2318" s="166"/>
      <c r="AF2318" s="167"/>
      <c r="AG2318" s="917" t="str">
        <f>IF(変更_3!J343="☑",コードマスタ!D3,IF(OR(変更_3!O343="☑",変更_3!U343="☑"),コードマスタ!D4,""))</f>
        <v/>
      </c>
      <c r="AH2318" s="943"/>
      <c r="AI2318" s="943"/>
      <c r="AJ2318" s="943"/>
      <c r="AK2318" s="943"/>
      <c r="AL2318" s="943"/>
      <c r="AM2318" s="943"/>
      <c r="AN2318" s="943"/>
      <c r="AO2318" s="918"/>
    </row>
    <row r="2319" spans="2:41" ht="3.6" customHeight="1" outlineLevel="1" x14ac:dyDescent="0.45">
      <c r="B2319" s="167"/>
      <c r="J2319" s="167"/>
      <c r="M2319" s="166"/>
      <c r="N2319" s="161"/>
      <c r="O2319" s="160"/>
      <c r="P2319" s="160"/>
      <c r="Q2319" s="159"/>
      <c r="R2319" s="161"/>
      <c r="S2319" s="160"/>
      <c r="T2319" s="160"/>
      <c r="U2319" s="160"/>
      <c r="V2319" s="160"/>
      <c r="W2319" s="160"/>
      <c r="X2319" s="160"/>
      <c r="Y2319" s="160"/>
      <c r="Z2319" s="160"/>
      <c r="AA2319" s="159"/>
      <c r="AB2319" s="161"/>
      <c r="AC2319" s="160"/>
      <c r="AD2319" s="160"/>
      <c r="AE2319" s="159"/>
      <c r="AF2319" s="160"/>
      <c r="AG2319" s="160"/>
      <c r="AH2319" s="160"/>
      <c r="AI2319" s="160"/>
      <c r="AJ2319" s="160"/>
      <c r="AK2319" s="160"/>
      <c r="AL2319" s="160"/>
      <c r="AM2319" s="160"/>
      <c r="AN2319" s="160"/>
      <c r="AO2319" s="159"/>
    </row>
    <row r="2320" spans="2:41" ht="3.6" customHeight="1" outlineLevel="1" x14ac:dyDescent="0.45">
      <c r="B2320" s="167"/>
      <c r="J2320" s="167"/>
      <c r="M2320" s="166"/>
      <c r="N2320" s="173"/>
      <c r="O2320" s="172"/>
      <c r="P2320" s="172"/>
      <c r="Q2320" s="171"/>
      <c r="R2320" s="173"/>
      <c r="S2320" s="172"/>
      <c r="T2320" s="172"/>
      <c r="U2320" s="172"/>
      <c r="V2320" s="172"/>
      <c r="W2320" s="172"/>
      <c r="X2320" s="172"/>
      <c r="Y2320" s="172"/>
      <c r="Z2320" s="172"/>
      <c r="AA2320" s="171"/>
      <c r="AB2320" s="173"/>
      <c r="AC2320" s="172"/>
      <c r="AD2320" s="172"/>
      <c r="AE2320" s="171"/>
      <c r="AF2320" s="173"/>
      <c r="AG2320" s="172"/>
      <c r="AH2320" s="172"/>
      <c r="AI2320" s="172"/>
      <c r="AJ2320" s="172"/>
      <c r="AK2320" s="172"/>
      <c r="AL2320" s="172"/>
      <c r="AM2320" s="172"/>
      <c r="AN2320" s="172"/>
      <c r="AO2320" s="171"/>
    </row>
    <row r="2321" spans="2:41" ht="13.35" customHeight="1" outlineLevel="1" x14ac:dyDescent="0.45">
      <c r="B2321" s="167"/>
      <c r="J2321" s="167"/>
      <c r="M2321" s="166"/>
      <c r="N2321" s="167" t="s">
        <v>716</v>
      </c>
      <c r="Q2321" s="166"/>
      <c r="R2321" s="167"/>
      <c r="S2321" s="919"/>
      <c r="T2321" s="921"/>
      <c r="V2321" s="190"/>
      <c r="W2321" s="115" t="s">
        <v>76</v>
      </c>
      <c r="X2321" s="190"/>
      <c r="Y2321" s="115" t="s">
        <v>77</v>
      </c>
      <c r="Z2321" s="190"/>
      <c r="AA2321" s="166" t="s">
        <v>78</v>
      </c>
      <c r="AB2321" s="167" t="s">
        <v>715</v>
      </c>
      <c r="AE2321" s="166"/>
      <c r="AF2321" s="167"/>
      <c r="AG2321" s="919"/>
      <c r="AH2321" s="921"/>
      <c r="AJ2321" s="190"/>
      <c r="AK2321" s="115" t="s">
        <v>76</v>
      </c>
      <c r="AL2321" s="190"/>
      <c r="AM2321" s="115" t="s">
        <v>77</v>
      </c>
      <c r="AN2321" s="190"/>
      <c r="AO2321" s="166" t="s">
        <v>78</v>
      </c>
    </row>
    <row r="2322" spans="2:41" ht="3.6" customHeight="1" outlineLevel="1" x14ac:dyDescent="0.45">
      <c r="B2322" s="167"/>
      <c r="J2322" s="167"/>
      <c r="M2322" s="166"/>
      <c r="N2322" s="161"/>
      <c r="O2322" s="160"/>
      <c r="P2322" s="160"/>
      <c r="Q2322" s="159"/>
      <c r="R2322" s="161"/>
      <c r="S2322" s="160"/>
      <c r="T2322" s="160"/>
      <c r="U2322" s="160"/>
      <c r="V2322" s="160"/>
      <c r="W2322" s="160"/>
      <c r="X2322" s="160"/>
      <c r="Y2322" s="160"/>
      <c r="Z2322" s="160"/>
      <c r="AA2322" s="159"/>
      <c r="AB2322" s="161"/>
      <c r="AC2322" s="160"/>
      <c r="AD2322" s="160"/>
      <c r="AE2322" s="159"/>
      <c r="AF2322" s="161"/>
      <c r="AG2322" s="160"/>
      <c r="AH2322" s="160"/>
      <c r="AI2322" s="160"/>
      <c r="AJ2322" s="160"/>
      <c r="AK2322" s="160"/>
      <c r="AL2322" s="160"/>
      <c r="AM2322" s="160"/>
      <c r="AN2322" s="160"/>
      <c r="AO2322" s="159"/>
    </row>
    <row r="2323" spans="2:41" ht="3.6" customHeight="1" outlineLevel="1" x14ac:dyDescent="0.45">
      <c r="B2323" s="167"/>
      <c r="J2323" s="167"/>
      <c r="M2323" s="166"/>
      <c r="N2323" s="173"/>
      <c r="O2323" s="172"/>
      <c r="P2323" s="172"/>
      <c r="Q2323" s="171"/>
      <c r="R2323" s="922" t="str">
        <f>IF(変更_3!J335&lt;&gt;"",変更_3!J335,"")</f>
        <v/>
      </c>
      <c r="S2323" s="923"/>
      <c r="T2323" s="923"/>
      <c r="U2323" s="923"/>
      <c r="V2323" s="923"/>
      <c r="W2323" s="923"/>
      <c r="X2323" s="923"/>
      <c r="Y2323" s="923"/>
      <c r="Z2323" s="923"/>
      <c r="AA2323" s="923"/>
      <c r="AB2323" s="923"/>
      <c r="AC2323" s="923"/>
      <c r="AD2323" s="923"/>
      <c r="AE2323" s="923"/>
      <c r="AF2323" s="923"/>
      <c r="AG2323" s="923"/>
      <c r="AH2323" s="923"/>
      <c r="AI2323" s="923"/>
      <c r="AJ2323" s="924"/>
      <c r="AK2323" s="172"/>
      <c r="AL2323" s="172"/>
      <c r="AM2323" s="172"/>
      <c r="AN2323" s="172"/>
      <c r="AO2323" s="171"/>
    </row>
    <row r="2324" spans="2:41" ht="13.35" customHeight="1" outlineLevel="1" x14ac:dyDescent="0.45">
      <c r="B2324" s="167"/>
      <c r="J2324" s="167"/>
      <c r="M2324" s="166"/>
      <c r="N2324" s="167" t="s">
        <v>50</v>
      </c>
      <c r="Q2324" s="166"/>
      <c r="R2324" s="911"/>
      <c r="S2324" s="912"/>
      <c r="T2324" s="912"/>
      <c r="U2324" s="912"/>
      <c r="V2324" s="912"/>
      <c r="W2324" s="912"/>
      <c r="X2324" s="912"/>
      <c r="Y2324" s="912"/>
      <c r="Z2324" s="912"/>
      <c r="AA2324" s="912"/>
      <c r="AB2324" s="912"/>
      <c r="AC2324" s="912"/>
      <c r="AD2324" s="912"/>
      <c r="AE2324" s="912"/>
      <c r="AF2324" s="912"/>
      <c r="AG2324" s="912"/>
      <c r="AH2324" s="912"/>
      <c r="AI2324" s="912"/>
      <c r="AJ2324" s="913"/>
      <c r="AL2324" s="189" t="s">
        <v>651</v>
      </c>
      <c r="AM2324" s="115" t="s">
        <v>714</v>
      </c>
      <c r="AO2324" s="166"/>
    </row>
    <row r="2325" spans="2:41" ht="3.6" customHeight="1" outlineLevel="1" x14ac:dyDescent="0.45">
      <c r="B2325" s="167"/>
      <c r="J2325" s="167"/>
      <c r="M2325" s="166"/>
      <c r="N2325" s="161"/>
      <c r="O2325" s="160"/>
      <c r="P2325" s="160"/>
      <c r="Q2325" s="159"/>
      <c r="R2325" s="914"/>
      <c r="S2325" s="915"/>
      <c r="T2325" s="915"/>
      <c r="U2325" s="915"/>
      <c r="V2325" s="915"/>
      <c r="W2325" s="915"/>
      <c r="X2325" s="915"/>
      <c r="Y2325" s="915"/>
      <c r="Z2325" s="915"/>
      <c r="AA2325" s="915"/>
      <c r="AB2325" s="915"/>
      <c r="AC2325" s="915"/>
      <c r="AD2325" s="915"/>
      <c r="AE2325" s="915"/>
      <c r="AF2325" s="915"/>
      <c r="AG2325" s="915"/>
      <c r="AH2325" s="915"/>
      <c r="AI2325" s="915"/>
      <c r="AJ2325" s="916"/>
      <c r="AK2325" s="160"/>
      <c r="AL2325" s="160"/>
      <c r="AM2325" s="160"/>
      <c r="AN2325" s="160"/>
      <c r="AO2325" s="159"/>
    </row>
    <row r="2326" spans="2:41" ht="3.6" customHeight="1" outlineLevel="1" x14ac:dyDescent="0.45">
      <c r="B2326" s="167"/>
      <c r="J2326" s="167"/>
      <c r="M2326" s="166"/>
      <c r="N2326" s="173"/>
      <c r="O2326" s="172"/>
      <c r="P2326" s="172"/>
      <c r="Q2326" s="171"/>
      <c r="R2326" s="922" t="str">
        <f>ASC(PHONETIC(変更_3!J334))</f>
        <v/>
      </c>
      <c r="S2326" s="923"/>
      <c r="T2326" s="923"/>
      <c r="U2326" s="923"/>
      <c r="V2326" s="923"/>
      <c r="W2326" s="923"/>
      <c r="X2326" s="923"/>
      <c r="Y2326" s="923"/>
      <c r="Z2326" s="923"/>
      <c r="AA2326" s="923"/>
      <c r="AB2326" s="923"/>
      <c r="AC2326" s="923"/>
      <c r="AD2326" s="923"/>
      <c r="AE2326" s="923"/>
      <c r="AF2326" s="923"/>
      <c r="AG2326" s="923"/>
      <c r="AH2326" s="923"/>
      <c r="AI2326" s="923"/>
      <c r="AJ2326" s="923"/>
      <c r="AK2326" s="923"/>
      <c r="AL2326" s="923"/>
      <c r="AM2326" s="923"/>
      <c r="AN2326" s="923"/>
      <c r="AO2326" s="924"/>
    </row>
    <row r="2327" spans="2:41" ht="13.35" customHeight="1" outlineLevel="1" x14ac:dyDescent="0.45">
      <c r="B2327" s="167"/>
      <c r="J2327" s="167"/>
      <c r="M2327" s="166"/>
      <c r="N2327" s="167" t="s">
        <v>713</v>
      </c>
      <c r="Q2327" s="166"/>
      <c r="R2327" s="911"/>
      <c r="S2327" s="912"/>
      <c r="T2327" s="912"/>
      <c r="U2327" s="912"/>
      <c r="V2327" s="912"/>
      <c r="W2327" s="912"/>
      <c r="X2327" s="912"/>
      <c r="Y2327" s="912"/>
      <c r="Z2327" s="912"/>
      <c r="AA2327" s="912"/>
      <c r="AB2327" s="912"/>
      <c r="AC2327" s="912"/>
      <c r="AD2327" s="912"/>
      <c r="AE2327" s="912"/>
      <c r="AF2327" s="912"/>
      <c r="AG2327" s="912"/>
      <c r="AH2327" s="912"/>
      <c r="AI2327" s="912"/>
      <c r="AJ2327" s="912"/>
      <c r="AK2327" s="912"/>
      <c r="AL2327" s="912"/>
      <c r="AM2327" s="912"/>
      <c r="AN2327" s="912"/>
      <c r="AO2327" s="913"/>
    </row>
    <row r="2328" spans="2:41" ht="3.6" customHeight="1" outlineLevel="1" x14ac:dyDescent="0.45">
      <c r="B2328" s="167"/>
      <c r="J2328" s="167"/>
      <c r="M2328" s="166"/>
      <c r="N2328" s="167"/>
      <c r="Q2328" s="166"/>
      <c r="R2328" s="914"/>
      <c r="S2328" s="915"/>
      <c r="T2328" s="915"/>
      <c r="U2328" s="915"/>
      <c r="V2328" s="915"/>
      <c r="W2328" s="915"/>
      <c r="X2328" s="915"/>
      <c r="Y2328" s="915"/>
      <c r="Z2328" s="915"/>
      <c r="AA2328" s="915"/>
      <c r="AB2328" s="915"/>
      <c r="AC2328" s="915"/>
      <c r="AD2328" s="915"/>
      <c r="AE2328" s="915"/>
      <c r="AF2328" s="915"/>
      <c r="AG2328" s="915"/>
      <c r="AH2328" s="915"/>
      <c r="AI2328" s="915"/>
      <c r="AJ2328" s="915"/>
      <c r="AK2328" s="915"/>
      <c r="AL2328" s="915"/>
      <c r="AM2328" s="915"/>
      <c r="AN2328" s="915"/>
      <c r="AO2328" s="916"/>
    </row>
    <row r="2329" spans="2:41" ht="3.6" customHeight="1" outlineLevel="1" x14ac:dyDescent="0.45">
      <c r="B2329" s="167"/>
      <c r="J2329" s="167"/>
      <c r="N2329" s="173"/>
      <c r="O2329" s="172"/>
      <c r="P2329" s="172"/>
      <c r="Q2329" s="171"/>
      <c r="U2329" s="934" t="str">
        <f>ASC(変更_3!M336)</f>
        <v/>
      </c>
      <c r="V2329" s="935"/>
      <c r="W2329" s="935"/>
      <c r="X2329" s="962"/>
      <c r="Y2329" s="172"/>
      <c r="Z2329" s="965" t="str">
        <f>ASC(変更_3!P336)</f>
        <v/>
      </c>
      <c r="AA2329" s="935"/>
      <c r="AB2329" s="935"/>
      <c r="AC2329" s="936"/>
      <c r="AG2329" s="922" t="str">
        <f>IF(変更_3!M337&lt;&gt;"",変更_3!M337,"")</f>
        <v/>
      </c>
      <c r="AH2329" s="923"/>
      <c r="AI2329" s="923"/>
      <c r="AJ2329" s="923"/>
      <c r="AK2329" s="923"/>
      <c r="AL2329" s="923"/>
      <c r="AM2329" s="923"/>
      <c r="AN2329" s="923"/>
      <c r="AO2329" s="924"/>
    </row>
    <row r="2330" spans="2:41" ht="13.35" customHeight="1" outlineLevel="1" x14ac:dyDescent="0.45">
      <c r="B2330" s="167"/>
      <c r="J2330" s="167"/>
      <c r="N2330" s="167"/>
      <c r="Q2330" s="166"/>
      <c r="R2330" s="115" t="s">
        <v>612</v>
      </c>
      <c r="U2330" s="937"/>
      <c r="V2330" s="938"/>
      <c r="W2330" s="938"/>
      <c r="X2330" s="963"/>
      <c r="Y2330" s="179" t="s">
        <v>611</v>
      </c>
      <c r="Z2330" s="966"/>
      <c r="AA2330" s="938"/>
      <c r="AB2330" s="938"/>
      <c r="AC2330" s="939"/>
      <c r="AD2330" s="115" t="s">
        <v>610</v>
      </c>
      <c r="AG2330" s="911"/>
      <c r="AH2330" s="912"/>
      <c r="AI2330" s="912"/>
      <c r="AJ2330" s="912"/>
      <c r="AK2330" s="912"/>
      <c r="AL2330" s="912"/>
      <c r="AM2330" s="912"/>
      <c r="AN2330" s="912"/>
      <c r="AO2330" s="913"/>
    </row>
    <row r="2331" spans="2:41" ht="3.6" customHeight="1" outlineLevel="1" x14ac:dyDescent="0.45">
      <c r="B2331" s="167"/>
      <c r="J2331" s="167"/>
      <c r="N2331" s="167"/>
      <c r="Q2331" s="166"/>
      <c r="R2331" s="160"/>
      <c r="S2331" s="160"/>
      <c r="T2331" s="160"/>
      <c r="U2331" s="940"/>
      <c r="V2331" s="941"/>
      <c r="W2331" s="941"/>
      <c r="X2331" s="964"/>
      <c r="Y2331" s="160"/>
      <c r="Z2331" s="967"/>
      <c r="AA2331" s="941"/>
      <c r="AB2331" s="941"/>
      <c r="AC2331" s="942"/>
      <c r="AD2331" s="160"/>
      <c r="AE2331" s="160"/>
      <c r="AF2331" s="160"/>
      <c r="AG2331" s="914"/>
      <c r="AH2331" s="915"/>
      <c r="AI2331" s="915"/>
      <c r="AJ2331" s="915"/>
      <c r="AK2331" s="915"/>
      <c r="AL2331" s="915"/>
      <c r="AM2331" s="915"/>
      <c r="AN2331" s="915"/>
      <c r="AO2331" s="916"/>
    </row>
    <row r="2332" spans="2:41" ht="3.6" customHeight="1" outlineLevel="1" x14ac:dyDescent="0.45">
      <c r="B2332" s="167"/>
      <c r="J2332" s="167"/>
      <c r="N2332" s="167"/>
      <c r="Q2332" s="166"/>
      <c r="R2332" s="172"/>
      <c r="S2332" s="172"/>
      <c r="T2332" s="171"/>
      <c r="U2332" s="922" t="str">
        <f>IF(変更_3!U337&lt;&gt;"",変更_3!U337,"")</f>
        <v/>
      </c>
      <c r="V2332" s="923"/>
      <c r="W2332" s="923"/>
      <c r="X2332" s="923"/>
      <c r="Y2332" s="923"/>
      <c r="Z2332" s="923"/>
      <c r="AA2332" s="923"/>
      <c r="AB2332" s="923"/>
      <c r="AC2332" s="924"/>
      <c r="AD2332" s="173"/>
      <c r="AE2332" s="172"/>
      <c r="AF2332" s="171"/>
      <c r="AG2332" s="922" t="str">
        <f>IF(変更_3!M338&lt;&gt;"",変更_3!M338,"")</f>
        <v/>
      </c>
      <c r="AH2332" s="923"/>
      <c r="AI2332" s="923"/>
      <c r="AJ2332" s="923"/>
      <c r="AK2332" s="923"/>
      <c r="AL2332" s="923"/>
      <c r="AM2332" s="923"/>
      <c r="AN2332" s="923"/>
      <c r="AO2332" s="924"/>
    </row>
    <row r="2333" spans="2:41" ht="13.35" customHeight="1" outlineLevel="1" x14ac:dyDescent="0.45">
      <c r="B2333" s="167"/>
      <c r="J2333" s="167" t="s">
        <v>740</v>
      </c>
      <c r="N2333" s="167" t="s">
        <v>48</v>
      </c>
      <c r="Q2333" s="166"/>
      <c r="R2333" s="115" t="s">
        <v>609</v>
      </c>
      <c r="T2333" s="166"/>
      <c r="U2333" s="911"/>
      <c r="V2333" s="912"/>
      <c r="W2333" s="912"/>
      <c r="X2333" s="912"/>
      <c r="Y2333" s="912"/>
      <c r="Z2333" s="912"/>
      <c r="AA2333" s="912"/>
      <c r="AB2333" s="912"/>
      <c r="AC2333" s="913"/>
      <c r="AD2333" s="167" t="s">
        <v>8536</v>
      </c>
      <c r="AF2333" s="166"/>
      <c r="AG2333" s="911"/>
      <c r="AH2333" s="912"/>
      <c r="AI2333" s="912"/>
      <c r="AJ2333" s="912"/>
      <c r="AK2333" s="912"/>
      <c r="AL2333" s="912"/>
      <c r="AM2333" s="912"/>
      <c r="AN2333" s="912"/>
      <c r="AO2333" s="913"/>
    </row>
    <row r="2334" spans="2:41" ht="3.6" customHeight="1" outlineLevel="1" x14ac:dyDescent="0.45">
      <c r="B2334" s="167"/>
      <c r="J2334" s="167"/>
      <c r="N2334" s="167"/>
      <c r="Q2334" s="166"/>
      <c r="R2334" s="160"/>
      <c r="S2334" s="160"/>
      <c r="T2334" s="159"/>
      <c r="U2334" s="914"/>
      <c r="V2334" s="915"/>
      <c r="W2334" s="915"/>
      <c r="X2334" s="915"/>
      <c r="Y2334" s="915"/>
      <c r="Z2334" s="915"/>
      <c r="AA2334" s="915"/>
      <c r="AB2334" s="915"/>
      <c r="AC2334" s="916"/>
      <c r="AD2334" s="161"/>
      <c r="AE2334" s="160"/>
      <c r="AF2334" s="159"/>
      <c r="AG2334" s="914"/>
      <c r="AH2334" s="915"/>
      <c r="AI2334" s="915"/>
      <c r="AJ2334" s="915"/>
      <c r="AK2334" s="915"/>
      <c r="AL2334" s="915"/>
      <c r="AM2334" s="915"/>
      <c r="AN2334" s="915"/>
      <c r="AO2334" s="916"/>
    </row>
    <row r="2335" spans="2:41" ht="3.6" customHeight="1" outlineLevel="1" x14ac:dyDescent="0.45">
      <c r="B2335" s="167"/>
      <c r="J2335" s="167"/>
      <c r="N2335" s="167"/>
      <c r="Q2335" s="166"/>
      <c r="R2335" s="172"/>
      <c r="S2335" s="172"/>
      <c r="T2335" s="171"/>
      <c r="U2335" s="922" t="str">
        <f>IF(変更_3!U338&lt;&gt;"",変更_3!U338,"")</f>
        <v/>
      </c>
      <c r="V2335" s="923"/>
      <c r="W2335" s="923"/>
      <c r="X2335" s="923"/>
      <c r="Y2335" s="923"/>
      <c r="Z2335" s="923"/>
      <c r="AA2335" s="923"/>
      <c r="AB2335" s="923"/>
      <c r="AC2335" s="924"/>
      <c r="AD2335" s="173"/>
      <c r="AE2335" s="172"/>
      <c r="AF2335" s="171"/>
      <c r="AG2335" s="922" t="str">
        <f>IF(変更_3!M339&lt;&gt;"",変更_3!M339,"")</f>
        <v/>
      </c>
      <c r="AH2335" s="923"/>
      <c r="AI2335" s="923"/>
      <c r="AJ2335" s="923"/>
      <c r="AK2335" s="923"/>
      <c r="AL2335" s="923"/>
      <c r="AM2335" s="923"/>
      <c r="AN2335" s="923"/>
      <c r="AO2335" s="924"/>
    </row>
    <row r="2336" spans="2:41" ht="13.35" customHeight="1" outlineLevel="1" x14ac:dyDescent="0.45">
      <c r="B2336" s="167"/>
      <c r="J2336" s="167"/>
      <c r="K2336" s="115" t="s">
        <v>718</v>
      </c>
      <c r="N2336" s="167"/>
      <c r="Q2336" s="166"/>
      <c r="R2336" s="115" t="s">
        <v>608</v>
      </c>
      <c r="T2336" s="166"/>
      <c r="U2336" s="911"/>
      <c r="V2336" s="912"/>
      <c r="W2336" s="912"/>
      <c r="X2336" s="912"/>
      <c r="Y2336" s="912"/>
      <c r="Z2336" s="912"/>
      <c r="AA2336" s="912"/>
      <c r="AB2336" s="912"/>
      <c r="AC2336" s="913"/>
      <c r="AD2336" s="167" t="s">
        <v>607</v>
      </c>
      <c r="AF2336" s="166"/>
      <c r="AG2336" s="911"/>
      <c r="AH2336" s="912"/>
      <c r="AI2336" s="912"/>
      <c r="AJ2336" s="912"/>
      <c r="AK2336" s="912"/>
      <c r="AL2336" s="912"/>
      <c r="AM2336" s="912"/>
      <c r="AN2336" s="912"/>
      <c r="AO2336" s="913"/>
    </row>
    <row r="2337" spans="2:41" ht="3.6" customHeight="1" outlineLevel="1" x14ac:dyDescent="0.45">
      <c r="B2337" s="167"/>
      <c r="J2337" s="167"/>
      <c r="N2337" s="161"/>
      <c r="O2337" s="160"/>
      <c r="P2337" s="160"/>
      <c r="Q2337" s="159"/>
      <c r="R2337" s="160"/>
      <c r="S2337" s="160"/>
      <c r="T2337" s="159"/>
      <c r="U2337" s="914"/>
      <c r="V2337" s="915"/>
      <c r="W2337" s="915"/>
      <c r="X2337" s="915"/>
      <c r="Y2337" s="915"/>
      <c r="Z2337" s="915"/>
      <c r="AA2337" s="915"/>
      <c r="AB2337" s="915"/>
      <c r="AC2337" s="916"/>
      <c r="AD2337" s="161"/>
      <c r="AE2337" s="160"/>
      <c r="AF2337" s="159"/>
      <c r="AG2337" s="914"/>
      <c r="AH2337" s="915"/>
      <c r="AI2337" s="915"/>
      <c r="AJ2337" s="915"/>
      <c r="AK2337" s="915"/>
      <c r="AL2337" s="915"/>
      <c r="AM2337" s="915"/>
      <c r="AN2337" s="915"/>
      <c r="AO2337" s="916"/>
    </row>
    <row r="2338" spans="2:41" ht="3.6" customHeight="1" outlineLevel="1" x14ac:dyDescent="0.45">
      <c r="B2338" s="167"/>
      <c r="J2338" s="167"/>
      <c r="M2338" s="166"/>
      <c r="N2338" s="167"/>
      <c r="Q2338" s="166"/>
      <c r="R2338" s="173"/>
      <c r="S2338" s="172"/>
      <c r="T2338" s="172"/>
      <c r="U2338" s="172"/>
      <c r="V2338" s="172"/>
      <c r="W2338" s="172"/>
      <c r="X2338" s="172"/>
      <c r="Y2338" s="172"/>
      <c r="Z2338" s="172"/>
      <c r="AA2338" s="172"/>
      <c r="AB2338" s="172"/>
      <c r="AC2338" s="172"/>
      <c r="AD2338" s="172"/>
      <c r="AE2338" s="172"/>
      <c r="AF2338" s="172"/>
      <c r="AG2338" s="172"/>
      <c r="AH2338" s="172"/>
      <c r="AI2338" s="172"/>
      <c r="AJ2338" s="172"/>
      <c r="AK2338" s="172"/>
      <c r="AL2338" s="172"/>
      <c r="AM2338" s="172"/>
      <c r="AN2338" s="172"/>
      <c r="AO2338" s="171"/>
    </row>
    <row r="2339" spans="2:41" ht="13.35" customHeight="1" outlineLevel="1" x14ac:dyDescent="0.45">
      <c r="B2339" s="167"/>
      <c r="J2339" s="167"/>
      <c r="M2339" s="166"/>
      <c r="N2339" s="167" t="s">
        <v>712</v>
      </c>
      <c r="Q2339" s="166"/>
      <c r="R2339" s="167"/>
      <c r="S2339" s="919"/>
      <c r="T2339" s="921"/>
      <c r="V2339" s="190"/>
      <c r="W2339" s="115" t="s">
        <v>76</v>
      </c>
      <c r="X2339" s="190"/>
      <c r="Y2339" s="115" t="s">
        <v>77</v>
      </c>
      <c r="Z2339" s="190"/>
      <c r="AA2339" s="115" t="s">
        <v>78</v>
      </c>
      <c r="AO2339" s="166"/>
    </row>
    <row r="2340" spans="2:41" ht="3.6" customHeight="1" outlineLevel="1" x14ac:dyDescent="0.45">
      <c r="B2340" s="167"/>
      <c r="J2340" s="167"/>
      <c r="M2340" s="166"/>
      <c r="N2340" s="167"/>
      <c r="Q2340" s="166"/>
      <c r="R2340" s="167"/>
      <c r="AO2340" s="166"/>
    </row>
    <row r="2341" spans="2:41" ht="3.6" customHeight="1" outlineLevel="1" x14ac:dyDescent="0.45">
      <c r="B2341" s="167"/>
      <c r="J2341" s="167"/>
      <c r="M2341" s="166"/>
      <c r="N2341" s="173"/>
      <c r="O2341" s="172"/>
      <c r="P2341" s="172"/>
      <c r="Q2341" s="172"/>
      <c r="R2341" s="984" t="str">
        <f>ASC(変更_3!J340)</f>
        <v/>
      </c>
      <c r="S2341" s="984" t="str">
        <f>ASC(変更_3!K340)</f>
        <v/>
      </c>
      <c r="T2341" s="172"/>
      <c r="U2341" s="984" t="str">
        <f>ASC(変更_3!M340)</f>
        <v/>
      </c>
      <c r="V2341" s="173"/>
      <c r="W2341" s="172"/>
      <c r="X2341" s="172"/>
      <c r="Y2341" s="172"/>
      <c r="Z2341" s="172"/>
      <c r="AA2341" s="171"/>
      <c r="AB2341" s="173"/>
      <c r="AC2341" s="172"/>
      <c r="AD2341" s="172"/>
      <c r="AE2341" s="172"/>
      <c r="AF2341" s="172"/>
      <c r="AG2341" s="171"/>
      <c r="AH2341" s="977"/>
      <c r="AI2341" s="980"/>
      <c r="AJ2341" s="172"/>
      <c r="AK2341" s="944"/>
      <c r="AL2341" s="173"/>
      <c r="AM2341" s="172"/>
      <c r="AN2341" s="172"/>
      <c r="AO2341" s="171"/>
    </row>
    <row r="2342" spans="2:41" ht="13.35" customHeight="1" outlineLevel="1" x14ac:dyDescent="0.45">
      <c r="B2342" s="167"/>
      <c r="J2342" s="167"/>
      <c r="M2342" s="166"/>
      <c r="N2342" s="167" t="s">
        <v>711</v>
      </c>
      <c r="R2342" s="985"/>
      <c r="S2342" s="985"/>
      <c r="T2342" s="115" t="s">
        <v>65</v>
      </c>
      <c r="U2342" s="985"/>
      <c r="V2342" s="167" t="s">
        <v>64</v>
      </c>
      <c r="AA2342" s="166"/>
      <c r="AB2342" s="167" t="s">
        <v>710</v>
      </c>
      <c r="AH2342" s="978"/>
      <c r="AI2342" s="981"/>
      <c r="AJ2342" s="115" t="s">
        <v>65</v>
      </c>
      <c r="AK2342" s="945"/>
      <c r="AL2342" s="167" t="s">
        <v>64</v>
      </c>
      <c r="AO2342" s="166"/>
    </row>
    <row r="2343" spans="2:41" ht="3.6" customHeight="1" outlineLevel="1" x14ac:dyDescent="0.45">
      <c r="B2343" s="167"/>
      <c r="J2343" s="167"/>
      <c r="M2343" s="166"/>
      <c r="N2343" s="167"/>
      <c r="R2343" s="986"/>
      <c r="S2343" s="986"/>
      <c r="T2343" s="160"/>
      <c r="U2343" s="986"/>
      <c r="V2343" s="161"/>
      <c r="W2343" s="160"/>
      <c r="X2343" s="160"/>
      <c r="Y2343" s="160"/>
      <c r="Z2343" s="160"/>
      <c r="AA2343" s="159"/>
      <c r="AB2343" s="161"/>
      <c r="AC2343" s="160"/>
      <c r="AD2343" s="160"/>
      <c r="AE2343" s="160"/>
      <c r="AF2343" s="160"/>
      <c r="AH2343" s="979"/>
      <c r="AI2343" s="982"/>
      <c r="AJ2343" s="160"/>
      <c r="AK2343" s="946"/>
      <c r="AL2343" s="161"/>
      <c r="AM2343" s="160"/>
      <c r="AN2343" s="160"/>
      <c r="AO2343" s="159"/>
    </row>
    <row r="2344" spans="2:41" ht="3.6" customHeight="1" outlineLevel="1" x14ac:dyDescent="0.45">
      <c r="B2344" s="167"/>
      <c r="J2344" s="167"/>
      <c r="M2344" s="166"/>
      <c r="N2344" s="173"/>
      <c r="O2344" s="172"/>
      <c r="P2344" s="172"/>
      <c r="Q2344" s="171"/>
      <c r="R2344" s="977"/>
      <c r="S2344" s="980"/>
      <c r="T2344" s="172"/>
      <c r="U2344" s="944"/>
      <c r="V2344" s="173"/>
      <c r="W2344" s="172"/>
      <c r="X2344" s="172"/>
      <c r="Y2344" s="172"/>
      <c r="Z2344" s="169"/>
      <c r="AA2344" s="174"/>
      <c r="AD2344" s="172"/>
      <c r="AE2344" s="172"/>
      <c r="AF2344" s="172"/>
      <c r="AG2344" s="175"/>
      <c r="AH2344" s="175"/>
      <c r="AI2344" s="175"/>
      <c r="AJ2344" s="175"/>
      <c r="AK2344" s="175"/>
      <c r="AL2344" s="172"/>
      <c r="AM2344" s="175"/>
      <c r="AN2344" s="175"/>
      <c r="AO2344" s="171"/>
    </row>
    <row r="2345" spans="2:41" ht="13.35" customHeight="1" outlineLevel="1" x14ac:dyDescent="0.45">
      <c r="B2345" s="167"/>
      <c r="J2345" s="167"/>
      <c r="M2345" s="166"/>
      <c r="N2345" s="167" t="s">
        <v>709</v>
      </c>
      <c r="Q2345" s="166"/>
      <c r="R2345" s="978"/>
      <c r="S2345" s="981"/>
      <c r="T2345" s="115" t="s">
        <v>65</v>
      </c>
      <c r="U2345" s="945"/>
      <c r="V2345" s="167" t="s">
        <v>64</v>
      </c>
      <c r="Z2345" s="169"/>
      <c r="AA2345" s="168"/>
      <c r="AG2345" s="169"/>
      <c r="AH2345" s="169"/>
      <c r="AI2345" s="169"/>
      <c r="AJ2345" s="169"/>
      <c r="AK2345" s="169"/>
      <c r="AM2345" s="169"/>
      <c r="AN2345" s="169"/>
      <c r="AO2345" s="166"/>
    </row>
    <row r="2346" spans="2:41" ht="3.6" customHeight="1" outlineLevel="1" x14ac:dyDescent="0.45">
      <c r="B2346" s="167"/>
      <c r="J2346" s="167"/>
      <c r="M2346" s="166"/>
      <c r="N2346" s="161"/>
      <c r="O2346" s="160"/>
      <c r="P2346" s="160"/>
      <c r="Q2346" s="159"/>
      <c r="R2346" s="979"/>
      <c r="S2346" s="982"/>
      <c r="T2346" s="160"/>
      <c r="U2346" s="946"/>
      <c r="V2346" s="161"/>
      <c r="W2346" s="160"/>
      <c r="X2346" s="160"/>
      <c r="Y2346" s="160"/>
      <c r="Z2346" s="163"/>
      <c r="AA2346" s="162"/>
      <c r="AB2346" s="160"/>
      <c r="AC2346" s="160"/>
      <c r="AD2346" s="160"/>
      <c r="AE2346" s="160"/>
      <c r="AF2346" s="160"/>
      <c r="AG2346" s="163"/>
      <c r="AH2346" s="163"/>
      <c r="AI2346" s="163"/>
      <c r="AJ2346" s="163"/>
      <c r="AK2346" s="163"/>
      <c r="AL2346" s="160"/>
      <c r="AM2346" s="163"/>
      <c r="AN2346" s="163"/>
      <c r="AO2346" s="159"/>
    </row>
    <row r="2347" spans="2:41" ht="3.6" customHeight="1" outlineLevel="1" x14ac:dyDescent="0.45">
      <c r="B2347" s="167"/>
      <c r="J2347" s="167"/>
      <c r="M2347" s="166"/>
      <c r="N2347" s="167"/>
      <c r="Q2347" s="166"/>
      <c r="R2347" s="922" t="str">
        <f>ASC(変更_3!L344)</f>
        <v/>
      </c>
      <c r="S2347" s="923"/>
      <c r="T2347" s="923"/>
      <c r="U2347" s="924"/>
      <c r="V2347" s="911" t="str">
        <f>ASC(変更_3!P344)</f>
        <v/>
      </c>
      <c r="W2347" s="913"/>
      <c r="X2347" s="911" t="str">
        <f>ASC(変更_3!R344)</f>
        <v/>
      </c>
      <c r="Y2347" s="912"/>
      <c r="Z2347" s="912"/>
      <c r="AA2347" s="913"/>
      <c r="AB2347" s="167"/>
      <c r="AO2347" s="166"/>
    </row>
    <row r="2348" spans="2:41" ht="13.35" customHeight="1" outlineLevel="1" x14ac:dyDescent="0.45">
      <c r="B2348" s="167"/>
      <c r="J2348" s="167"/>
      <c r="M2348" s="166"/>
      <c r="N2348" s="167" t="s">
        <v>707</v>
      </c>
      <c r="Q2348" s="166"/>
      <c r="R2348" s="911"/>
      <c r="S2348" s="912"/>
      <c r="T2348" s="912"/>
      <c r="U2348" s="913"/>
      <c r="V2348" s="911"/>
      <c r="W2348" s="913"/>
      <c r="X2348" s="911"/>
      <c r="Y2348" s="912"/>
      <c r="Z2348" s="912"/>
      <c r="AA2348" s="913"/>
      <c r="AB2348" s="191" t="s">
        <v>706</v>
      </c>
      <c r="AO2348" s="166"/>
    </row>
    <row r="2349" spans="2:41" ht="3.6" customHeight="1" outlineLevel="1" x14ac:dyDescent="0.45">
      <c r="B2349" s="167"/>
      <c r="J2349" s="167"/>
      <c r="M2349" s="166"/>
      <c r="N2349" s="167"/>
      <c r="Q2349" s="166"/>
      <c r="R2349" s="914"/>
      <c r="S2349" s="915"/>
      <c r="T2349" s="915"/>
      <c r="U2349" s="916"/>
      <c r="V2349" s="914"/>
      <c r="W2349" s="916"/>
      <c r="X2349" s="914"/>
      <c r="Y2349" s="915"/>
      <c r="Z2349" s="915"/>
      <c r="AA2349" s="916"/>
      <c r="AB2349" s="161"/>
      <c r="AC2349" s="160"/>
      <c r="AD2349" s="160"/>
      <c r="AE2349" s="160"/>
      <c r="AF2349" s="160"/>
      <c r="AG2349" s="160"/>
      <c r="AH2349" s="160"/>
      <c r="AI2349" s="160"/>
      <c r="AJ2349" s="160"/>
      <c r="AK2349" s="160"/>
      <c r="AL2349" s="160"/>
      <c r="AM2349" s="160"/>
      <c r="AN2349" s="160"/>
      <c r="AO2349" s="159"/>
    </row>
    <row r="2350" spans="2:41" ht="3.6" customHeight="1" outlineLevel="1" x14ac:dyDescent="0.45">
      <c r="B2350" s="167"/>
      <c r="J2350" s="167"/>
      <c r="M2350" s="166"/>
      <c r="N2350" s="173"/>
      <c r="O2350" s="172"/>
      <c r="P2350" s="172"/>
      <c r="Q2350" s="172"/>
      <c r="R2350" s="173"/>
      <c r="S2350" s="172"/>
      <c r="T2350" s="172"/>
      <c r="U2350" s="172"/>
      <c r="V2350" s="172"/>
      <c r="W2350" s="172"/>
      <c r="X2350" s="172"/>
      <c r="Y2350" s="172"/>
      <c r="Z2350" s="172"/>
      <c r="AA2350" s="171"/>
      <c r="AB2350" s="173"/>
      <c r="AI2350" s="166"/>
      <c r="AJ2350" s="173"/>
      <c r="AK2350" s="172"/>
      <c r="AL2350" s="172"/>
      <c r="AM2350" s="172"/>
      <c r="AN2350" s="172"/>
      <c r="AO2350" s="171"/>
    </row>
    <row r="2351" spans="2:41" ht="13.35" customHeight="1" outlineLevel="1" x14ac:dyDescent="0.45">
      <c r="B2351" s="167"/>
      <c r="J2351" s="167"/>
      <c r="M2351" s="166"/>
      <c r="N2351" s="167" t="s">
        <v>705</v>
      </c>
      <c r="R2351" s="167"/>
      <c r="S2351" s="917" t="str">
        <f>IF(変更_3!J346&lt;&gt;"",変更_3!J346,"")</f>
        <v/>
      </c>
      <c r="T2351" s="918"/>
      <c r="V2351" s="182" t="str">
        <f>ASC(変更_3!L346)</f>
        <v/>
      </c>
      <c r="W2351" s="115" t="s">
        <v>76</v>
      </c>
      <c r="X2351" s="182" t="str">
        <f>ASC(変更_3!N346)</f>
        <v/>
      </c>
      <c r="Y2351" s="115" t="s">
        <v>77</v>
      </c>
      <c r="Z2351" s="182" t="str">
        <f>ASC(変更_3!P346)</f>
        <v/>
      </c>
      <c r="AA2351" s="115" t="s">
        <v>78</v>
      </c>
      <c r="AB2351" s="167" t="s">
        <v>704</v>
      </c>
      <c r="AI2351" s="166"/>
      <c r="AJ2351" s="167"/>
      <c r="AK2351" s="919"/>
      <c r="AL2351" s="920"/>
      <c r="AM2351" s="920"/>
      <c r="AN2351" s="920"/>
      <c r="AO2351" s="921"/>
    </row>
    <row r="2352" spans="2:41" ht="3.6" customHeight="1" outlineLevel="1" x14ac:dyDescent="0.45">
      <c r="B2352" s="167"/>
      <c r="J2352" s="167"/>
      <c r="M2352" s="166"/>
      <c r="N2352" s="167"/>
      <c r="R2352" s="161"/>
      <c r="S2352" s="160"/>
      <c r="T2352" s="160"/>
      <c r="U2352" s="160"/>
      <c r="V2352" s="160"/>
      <c r="W2352" s="160"/>
      <c r="X2352" s="160"/>
      <c r="Y2352" s="160"/>
      <c r="Z2352" s="160"/>
      <c r="AA2352" s="159"/>
      <c r="AB2352" s="161"/>
      <c r="AC2352" s="160"/>
      <c r="AD2352" s="160"/>
      <c r="AE2352" s="160"/>
      <c r="AF2352" s="160"/>
      <c r="AG2352" s="160"/>
      <c r="AH2352" s="160"/>
      <c r="AI2352" s="159"/>
      <c r="AJ2352" s="161"/>
      <c r="AK2352" s="160"/>
      <c r="AL2352" s="160"/>
      <c r="AM2352" s="160"/>
      <c r="AN2352" s="160"/>
      <c r="AO2352" s="159"/>
    </row>
    <row r="2353" spans="2:41" ht="3.6" customHeight="1" outlineLevel="1" x14ac:dyDescent="0.45">
      <c r="B2353" s="167"/>
      <c r="J2353" s="167"/>
      <c r="M2353" s="166"/>
      <c r="N2353" s="173"/>
      <c r="O2353" s="172"/>
      <c r="P2353" s="172"/>
      <c r="Q2353" s="171"/>
      <c r="R2353" s="922" t="str">
        <f>IF(変更_3!U343="☑","研修中","")</f>
        <v/>
      </c>
      <c r="S2353" s="923"/>
      <c r="T2353" s="923"/>
      <c r="U2353" s="923"/>
      <c r="V2353" s="923"/>
      <c r="W2353" s="923"/>
      <c r="X2353" s="923"/>
      <c r="Y2353" s="923"/>
      <c r="Z2353" s="923"/>
      <c r="AA2353" s="923"/>
      <c r="AB2353" s="923"/>
      <c r="AC2353" s="923"/>
      <c r="AD2353" s="923"/>
      <c r="AE2353" s="923"/>
      <c r="AF2353" s="923"/>
      <c r="AG2353" s="923"/>
      <c r="AH2353" s="923"/>
      <c r="AI2353" s="923"/>
      <c r="AJ2353" s="923"/>
      <c r="AK2353" s="923"/>
      <c r="AL2353" s="923"/>
      <c r="AM2353" s="923"/>
      <c r="AN2353" s="923"/>
      <c r="AO2353" s="924"/>
    </row>
    <row r="2354" spans="2:41" ht="13.35" customHeight="1" outlineLevel="1" x14ac:dyDescent="0.45">
      <c r="B2354" s="167"/>
      <c r="J2354" s="167"/>
      <c r="M2354" s="166"/>
      <c r="N2354" s="167" t="s">
        <v>703</v>
      </c>
      <c r="Q2354" s="166"/>
      <c r="R2354" s="911"/>
      <c r="S2354" s="912"/>
      <c r="T2354" s="912"/>
      <c r="U2354" s="912"/>
      <c r="V2354" s="912"/>
      <c r="W2354" s="912"/>
      <c r="X2354" s="912"/>
      <c r="Y2354" s="912"/>
      <c r="Z2354" s="912"/>
      <c r="AA2354" s="912"/>
      <c r="AB2354" s="912"/>
      <c r="AC2354" s="912"/>
      <c r="AD2354" s="912"/>
      <c r="AE2354" s="912"/>
      <c r="AF2354" s="912"/>
      <c r="AG2354" s="912"/>
      <c r="AH2354" s="912"/>
      <c r="AI2354" s="912"/>
      <c r="AJ2354" s="912"/>
      <c r="AK2354" s="912"/>
      <c r="AL2354" s="912"/>
      <c r="AM2354" s="912"/>
      <c r="AN2354" s="912"/>
      <c r="AO2354" s="913"/>
    </row>
    <row r="2355" spans="2:41" ht="3.6" customHeight="1" outlineLevel="1" x14ac:dyDescent="0.45">
      <c r="B2355" s="167"/>
      <c r="I2355" s="166"/>
      <c r="J2355" s="167"/>
      <c r="M2355" s="166"/>
      <c r="N2355" s="161"/>
      <c r="O2355" s="160"/>
      <c r="P2355" s="160"/>
      <c r="Q2355" s="159"/>
      <c r="R2355" s="914"/>
      <c r="S2355" s="915"/>
      <c r="T2355" s="915"/>
      <c r="U2355" s="915"/>
      <c r="V2355" s="915"/>
      <c r="W2355" s="915"/>
      <c r="X2355" s="915"/>
      <c r="Y2355" s="915"/>
      <c r="Z2355" s="915"/>
      <c r="AA2355" s="915"/>
      <c r="AB2355" s="915"/>
      <c r="AC2355" s="915"/>
      <c r="AD2355" s="915"/>
      <c r="AE2355" s="915"/>
      <c r="AF2355" s="915"/>
      <c r="AG2355" s="915"/>
      <c r="AH2355" s="915"/>
      <c r="AI2355" s="915"/>
      <c r="AJ2355" s="915"/>
      <c r="AK2355" s="915"/>
      <c r="AL2355" s="915"/>
      <c r="AM2355" s="915"/>
      <c r="AN2355" s="915"/>
      <c r="AO2355" s="916"/>
    </row>
    <row r="2356" spans="2:41" ht="3.6" customHeight="1" outlineLevel="1" x14ac:dyDescent="0.45">
      <c r="B2356" s="167"/>
      <c r="J2356" s="173"/>
      <c r="K2356" s="172"/>
      <c r="L2356" s="172"/>
      <c r="M2356" s="171"/>
      <c r="N2356" s="173"/>
      <c r="O2356" s="172"/>
      <c r="P2356" s="172"/>
      <c r="Q2356" s="171"/>
      <c r="R2356" s="173"/>
      <c r="S2356" s="172"/>
      <c r="T2356" s="172"/>
      <c r="U2356" s="172"/>
      <c r="V2356" s="172"/>
      <c r="W2356" s="172"/>
      <c r="X2356" s="172"/>
      <c r="Y2356" s="172"/>
      <c r="Z2356" s="172"/>
      <c r="AA2356" s="171"/>
      <c r="AB2356" s="173"/>
      <c r="AC2356" s="172"/>
      <c r="AD2356" s="172"/>
      <c r="AE2356" s="171"/>
      <c r="AF2356" s="172"/>
      <c r="AG2356" s="172"/>
      <c r="AH2356" s="172"/>
      <c r="AI2356" s="172"/>
      <c r="AJ2356" s="172"/>
      <c r="AK2356" s="172"/>
      <c r="AL2356" s="172"/>
      <c r="AM2356" s="172"/>
      <c r="AN2356" s="172"/>
      <c r="AO2356" s="171"/>
    </row>
    <row r="2357" spans="2:41" ht="13.35" customHeight="1" outlineLevel="1" x14ac:dyDescent="0.45">
      <c r="B2357" s="167"/>
      <c r="J2357" s="167"/>
      <c r="M2357" s="166"/>
      <c r="N2357" s="167" t="s">
        <v>717</v>
      </c>
      <c r="Q2357" s="166"/>
      <c r="R2357" s="167"/>
      <c r="S2357" s="917" t="str">
        <f>IF(OR(許可申請_2!I321&lt;&gt;"",変更_3!AL335&lt;&gt;""),コードマスタ!C4,"")</f>
        <v/>
      </c>
      <c r="T2357" s="943"/>
      <c r="U2357" s="943"/>
      <c r="V2357" s="943"/>
      <c r="W2357" s="943"/>
      <c r="X2357" s="943"/>
      <c r="Y2357" s="943"/>
      <c r="Z2357" s="943"/>
      <c r="AA2357" s="918"/>
      <c r="AB2357" s="167" t="s">
        <v>615</v>
      </c>
      <c r="AE2357" s="166"/>
      <c r="AF2357" s="167"/>
      <c r="AG2357" s="917" t="str">
        <f>IF(OR(許可申請_2!I330="☑",変更_3!AL343="☑"),コードマスタ!D3,IF(OR(許可申請_2!N330="☑",許可申請_2!T330="☑",変更_3!AQ343="☑",変更_3!AW343="☑"),コードマスタ!D4,""))</f>
        <v/>
      </c>
      <c r="AH2357" s="943"/>
      <c r="AI2357" s="943"/>
      <c r="AJ2357" s="943"/>
      <c r="AK2357" s="943"/>
      <c r="AL2357" s="943"/>
      <c r="AM2357" s="943"/>
      <c r="AN2357" s="943"/>
      <c r="AO2357" s="918"/>
    </row>
    <row r="2358" spans="2:41" ht="3.6" customHeight="1" outlineLevel="1" x14ac:dyDescent="0.45">
      <c r="B2358" s="167"/>
      <c r="J2358" s="167"/>
      <c r="M2358" s="166"/>
      <c r="N2358" s="161"/>
      <c r="O2358" s="160"/>
      <c r="P2358" s="160"/>
      <c r="Q2358" s="159"/>
      <c r="R2358" s="161"/>
      <c r="S2358" s="160"/>
      <c r="T2358" s="160"/>
      <c r="U2358" s="160"/>
      <c r="V2358" s="160"/>
      <c r="W2358" s="160"/>
      <c r="X2358" s="160"/>
      <c r="Y2358" s="160"/>
      <c r="Z2358" s="160"/>
      <c r="AA2358" s="159"/>
      <c r="AB2358" s="161"/>
      <c r="AC2358" s="160"/>
      <c r="AD2358" s="160"/>
      <c r="AE2358" s="159"/>
      <c r="AF2358" s="160"/>
      <c r="AG2358" s="160"/>
      <c r="AH2358" s="160"/>
      <c r="AI2358" s="160"/>
      <c r="AJ2358" s="160"/>
      <c r="AK2358" s="160"/>
      <c r="AL2358" s="160"/>
      <c r="AM2358" s="160"/>
      <c r="AN2358" s="160"/>
      <c r="AO2358" s="159"/>
    </row>
    <row r="2359" spans="2:41" ht="3.6" customHeight="1" outlineLevel="1" x14ac:dyDescent="0.45">
      <c r="B2359" s="167"/>
      <c r="J2359" s="167"/>
      <c r="M2359" s="166"/>
      <c r="N2359" s="173"/>
      <c r="O2359" s="172"/>
      <c r="P2359" s="172"/>
      <c r="Q2359" s="171"/>
      <c r="R2359" s="173"/>
      <c r="S2359" s="172"/>
      <c r="T2359" s="172"/>
      <c r="U2359" s="172"/>
      <c r="V2359" s="172"/>
      <c r="W2359" s="172"/>
      <c r="X2359" s="172"/>
      <c r="Y2359" s="172"/>
      <c r="Z2359" s="172"/>
      <c r="AA2359" s="171"/>
      <c r="AB2359" s="173"/>
      <c r="AC2359" s="172"/>
      <c r="AD2359" s="172"/>
      <c r="AE2359" s="171"/>
      <c r="AF2359" s="173"/>
      <c r="AG2359" s="172"/>
      <c r="AH2359" s="172"/>
      <c r="AI2359" s="172"/>
      <c r="AJ2359" s="172"/>
      <c r="AK2359" s="172"/>
      <c r="AL2359" s="172"/>
      <c r="AM2359" s="172"/>
      <c r="AN2359" s="172"/>
      <c r="AO2359" s="171"/>
    </row>
    <row r="2360" spans="2:41" ht="13.35" customHeight="1" outlineLevel="1" x14ac:dyDescent="0.45">
      <c r="B2360" s="167"/>
      <c r="J2360" s="167"/>
      <c r="M2360" s="166"/>
      <c r="N2360" s="167" t="s">
        <v>716</v>
      </c>
      <c r="Q2360" s="166"/>
      <c r="R2360" s="167"/>
      <c r="S2360" s="919"/>
      <c r="T2360" s="921"/>
      <c r="V2360" s="190"/>
      <c r="W2360" s="115" t="s">
        <v>76</v>
      </c>
      <c r="X2360" s="190"/>
      <c r="Y2360" s="115" t="s">
        <v>77</v>
      </c>
      <c r="Z2360" s="190"/>
      <c r="AA2360" s="166" t="s">
        <v>78</v>
      </c>
      <c r="AB2360" s="167" t="s">
        <v>715</v>
      </c>
      <c r="AE2360" s="166"/>
      <c r="AF2360" s="167"/>
      <c r="AG2360" s="919"/>
      <c r="AH2360" s="921"/>
      <c r="AJ2360" s="190"/>
      <c r="AK2360" s="115" t="s">
        <v>76</v>
      </c>
      <c r="AL2360" s="190"/>
      <c r="AM2360" s="115" t="s">
        <v>77</v>
      </c>
      <c r="AN2360" s="190"/>
      <c r="AO2360" s="166" t="s">
        <v>78</v>
      </c>
    </row>
    <row r="2361" spans="2:41" ht="3.6" customHeight="1" outlineLevel="1" x14ac:dyDescent="0.45">
      <c r="B2361" s="167"/>
      <c r="J2361" s="167"/>
      <c r="M2361" s="166"/>
      <c r="N2361" s="161"/>
      <c r="O2361" s="160"/>
      <c r="P2361" s="160"/>
      <c r="Q2361" s="159"/>
      <c r="R2361" s="161"/>
      <c r="S2361" s="160"/>
      <c r="T2361" s="160"/>
      <c r="U2361" s="160"/>
      <c r="V2361" s="160"/>
      <c r="W2361" s="160"/>
      <c r="X2361" s="160"/>
      <c r="Y2361" s="160"/>
      <c r="Z2361" s="160"/>
      <c r="AA2361" s="159"/>
      <c r="AB2361" s="161"/>
      <c r="AC2361" s="160"/>
      <c r="AD2361" s="160"/>
      <c r="AE2361" s="159"/>
      <c r="AF2361" s="161"/>
      <c r="AG2361" s="160"/>
      <c r="AH2361" s="160"/>
      <c r="AI2361" s="160"/>
      <c r="AJ2361" s="160"/>
      <c r="AK2361" s="160"/>
      <c r="AL2361" s="160"/>
      <c r="AM2361" s="160"/>
      <c r="AN2361" s="160"/>
      <c r="AO2361" s="159"/>
    </row>
    <row r="2362" spans="2:41" ht="3.6" customHeight="1" outlineLevel="1" x14ac:dyDescent="0.45">
      <c r="B2362" s="167"/>
      <c r="J2362" s="167"/>
      <c r="M2362" s="166"/>
      <c r="N2362" s="173"/>
      <c r="O2362" s="172"/>
      <c r="P2362" s="172"/>
      <c r="Q2362" s="171"/>
      <c r="R2362" s="922" t="str">
        <f>許可申請_2!I321&amp;変更_3!AL335</f>
        <v/>
      </c>
      <c r="S2362" s="923"/>
      <c r="T2362" s="923"/>
      <c r="U2362" s="923"/>
      <c r="V2362" s="923"/>
      <c r="W2362" s="923"/>
      <c r="X2362" s="923"/>
      <c r="Y2362" s="923"/>
      <c r="Z2362" s="923"/>
      <c r="AA2362" s="923"/>
      <c r="AB2362" s="923"/>
      <c r="AC2362" s="923"/>
      <c r="AD2362" s="923"/>
      <c r="AE2362" s="923"/>
      <c r="AF2362" s="923"/>
      <c r="AG2362" s="923"/>
      <c r="AH2362" s="923"/>
      <c r="AI2362" s="923"/>
      <c r="AJ2362" s="924"/>
      <c r="AK2362" s="172"/>
      <c r="AL2362" s="172"/>
      <c r="AM2362" s="172"/>
      <c r="AN2362" s="172"/>
      <c r="AO2362" s="171"/>
    </row>
    <row r="2363" spans="2:41" ht="13.35" customHeight="1" outlineLevel="1" x14ac:dyDescent="0.45">
      <c r="B2363" s="167"/>
      <c r="J2363" s="167"/>
      <c r="M2363" s="166"/>
      <c r="N2363" s="167" t="s">
        <v>50</v>
      </c>
      <c r="Q2363" s="166"/>
      <c r="R2363" s="911"/>
      <c r="S2363" s="912"/>
      <c r="T2363" s="912"/>
      <c r="U2363" s="912"/>
      <c r="V2363" s="912"/>
      <c r="W2363" s="912"/>
      <c r="X2363" s="912"/>
      <c r="Y2363" s="912"/>
      <c r="Z2363" s="912"/>
      <c r="AA2363" s="912"/>
      <c r="AB2363" s="912"/>
      <c r="AC2363" s="912"/>
      <c r="AD2363" s="912"/>
      <c r="AE2363" s="912"/>
      <c r="AF2363" s="912"/>
      <c r="AG2363" s="912"/>
      <c r="AH2363" s="912"/>
      <c r="AI2363" s="912"/>
      <c r="AJ2363" s="913"/>
      <c r="AL2363" s="189" t="s">
        <v>651</v>
      </c>
      <c r="AM2363" s="115" t="s">
        <v>714</v>
      </c>
      <c r="AO2363" s="166"/>
    </row>
    <row r="2364" spans="2:41" ht="3.6" customHeight="1" outlineLevel="1" x14ac:dyDescent="0.45">
      <c r="B2364" s="167"/>
      <c r="J2364" s="167"/>
      <c r="M2364" s="166"/>
      <c r="N2364" s="161"/>
      <c r="O2364" s="160"/>
      <c r="P2364" s="160"/>
      <c r="Q2364" s="159"/>
      <c r="R2364" s="914"/>
      <c r="S2364" s="915"/>
      <c r="T2364" s="915"/>
      <c r="U2364" s="915"/>
      <c r="V2364" s="915"/>
      <c r="W2364" s="915"/>
      <c r="X2364" s="915"/>
      <c r="Y2364" s="915"/>
      <c r="Z2364" s="915"/>
      <c r="AA2364" s="915"/>
      <c r="AB2364" s="915"/>
      <c r="AC2364" s="915"/>
      <c r="AD2364" s="915"/>
      <c r="AE2364" s="915"/>
      <c r="AF2364" s="915"/>
      <c r="AG2364" s="915"/>
      <c r="AH2364" s="915"/>
      <c r="AI2364" s="915"/>
      <c r="AJ2364" s="916"/>
      <c r="AK2364" s="160"/>
      <c r="AL2364" s="160"/>
      <c r="AM2364" s="160"/>
      <c r="AN2364" s="160"/>
      <c r="AO2364" s="159"/>
    </row>
    <row r="2365" spans="2:41" ht="3.6" customHeight="1" outlineLevel="1" x14ac:dyDescent="0.45">
      <c r="B2365" s="167"/>
      <c r="J2365" s="167"/>
      <c r="M2365" s="166"/>
      <c r="N2365" s="173"/>
      <c r="O2365" s="172"/>
      <c r="P2365" s="172"/>
      <c r="Q2365" s="171"/>
      <c r="R2365" s="922" t="str">
        <f>ASC(PHONETIC(許可申請_2!I320))&amp;ASC(PHONETIC(変更_3!AL334))</f>
        <v/>
      </c>
      <c r="S2365" s="923"/>
      <c r="T2365" s="923"/>
      <c r="U2365" s="923"/>
      <c r="V2365" s="923"/>
      <c r="W2365" s="923"/>
      <c r="X2365" s="923"/>
      <c r="Y2365" s="923"/>
      <c r="Z2365" s="923"/>
      <c r="AA2365" s="923"/>
      <c r="AB2365" s="923"/>
      <c r="AC2365" s="923"/>
      <c r="AD2365" s="923"/>
      <c r="AE2365" s="923"/>
      <c r="AF2365" s="923"/>
      <c r="AG2365" s="923"/>
      <c r="AH2365" s="923"/>
      <c r="AI2365" s="923"/>
      <c r="AJ2365" s="923"/>
      <c r="AK2365" s="923"/>
      <c r="AL2365" s="923"/>
      <c r="AM2365" s="923"/>
      <c r="AN2365" s="923"/>
      <c r="AO2365" s="924"/>
    </row>
    <row r="2366" spans="2:41" ht="13.35" customHeight="1" outlineLevel="1" x14ac:dyDescent="0.45">
      <c r="B2366" s="167"/>
      <c r="J2366" s="167"/>
      <c r="M2366" s="166"/>
      <c r="N2366" s="167" t="s">
        <v>713</v>
      </c>
      <c r="Q2366" s="166"/>
      <c r="R2366" s="911"/>
      <c r="S2366" s="912"/>
      <c r="T2366" s="912"/>
      <c r="U2366" s="912"/>
      <c r="V2366" s="912"/>
      <c r="W2366" s="912"/>
      <c r="X2366" s="912"/>
      <c r="Y2366" s="912"/>
      <c r="Z2366" s="912"/>
      <c r="AA2366" s="912"/>
      <c r="AB2366" s="912"/>
      <c r="AC2366" s="912"/>
      <c r="AD2366" s="912"/>
      <c r="AE2366" s="912"/>
      <c r="AF2366" s="912"/>
      <c r="AG2366" s="912"/>
      <c r="AH2366" s="912"/>
      <c r="AI2366" s="912"/>
      <c r="AJ2366" s="912"/>
      <c r="AK2366" s="912"/>
      <c r="AL2366" s="912"/>
      <c r="AM2366" s="912"/>
      <c r="AN2366" s="912"/>
      <c r="AO2366" s="913"/>
    </row>
    <row r="2367" spans="2:41" ht="3.6" customHeight="1" outlineLevel="1" x14ac:dyDescent="0.45">
      <c r="B2367" s="167"/>
      <c r="J2367" s="167"/>
      <c r="M2367" s="166"/>
      <c r="N2367" s="167"/>
      <c r="Q2367" s="166"/>
      <c r="R2367" s="914"/>
      <c r="S2367" s="915"/>
      <c r="T2367" s="915"/>
      <c r="U2367" s="915"/>
      <c r="V2367" s="915"/>
      <c r="W2367" s="915"/>
      <c r="X2367" s="915"/>
      <c r="Y2367" s="915"/>
      <c r="Z2367" s="915"/>
      <c r="AA2367" s="915"/>
      <c r="AB2367" s="915"/>
      <c r="AC2367" s="915"/>
      <c r="AD2367" s="915"/>
      <c r="AE2367" s="915"/>
      <c r="AF2367" s="915"/>
      <c r="AG2367" s="915"/>
      <c r="AH2367" s="915"/>
      <c r="AI2367" s="915"/>
      <c r="AJ2367" s="915"/>
      <c r="AK2367" s="915"/>
      <c r="AL2367" s="915"/>
      <c r="AM2367" s="915"/>
      <c r="AN2367" s="915"/>
      <c r="AO2367" s="916"/>
    </row>
    <row r="2368" spans="2:41" ht="3.6" customHeight="1" outlineLevel="1" x14ac:dyDescent="0.45">
      <c r="B2368" s="167"/>
      <c r="J2368" s="167"/>
      <c r="N2368" s="173"/>
      <c r="O2368" s="172"/>
      <c r="P2368" s="172"/>
      <c r="Q2368" s="171"/>
      <c r="U2368" s="934" t="str">
        <f>ASC(許可申請_2!L322)&amp;ASC(変更_3!AO336)</f>
        <v/>
      </c>
      <c r="V2368" s="935"/>
      <c r="W2368" s="935"/>
      <c r="X2368" s="962"/>
      <c r="Y2368" s="172"/>
      <c r="Z2368" s="965" t="str">
        <f>ASC(許可申請_2!O322)&amp;ASC(変更_3!AR336)</f>
        <v/>
      </c>
      <c r="AA2368" s="935"/>
      <c r="AB2368" s="935"/>
      <c r="AC2368" s="936"/>
      <c r="AG2368" s="922" t="str">
        <f>許可申請_2!L323&amp;変更_3!AO337</f>
        <v/>
      </c>
      <c r="AH2368" s="923"/>
      <c r="AI2368" s="923"/>
      <c r="AJ2368" s="923"/>
      <c r="AK2368" s="923"/>
      <c r="AL2368" s="923"/>
      <c r="AM2368" s="923"/>
      <c r="AN2368" s="923"/>
      <c r="AO2368" s="924"/>
    </row>
    <row r="2369" spans="2:41" ht="13.35" customHeight="1" outlineLevel="1" x14ac:dyDescent="0.45">
      <c r="B2369" s="167"/>
      <c r="J2369" s="167"/>
      <c r="N2369" s="167"/>
      <c r="Q2369" s="166"/>
      <c r="R2369" s="115" t="s">
        <v>612</v>
      </c>
      <c r="U2369" s="937"/>
      <c r="V2369" s="938"/>
      <c r="W2369" s="938"/>
      <c r="X2369" s="963"/>
      <c r="Y2369" s="179" t="s">
        <v>611</v>
      </c>
      <c r="Z2369" s="966"/>
      <c r="AA2369" s="938"/>
      <c r="AB2369" s="938"/>
      <c r="AC2369" s="939"/>
      <c r="AD2369" s="115" t="s">
        <v>610</v>
      </c>
      <c r="AG2369" s="911"/>
      <c r="AH2369" s="912"/>
      <c r="AI2369" s="912"/>
      <c r="AJ2369" s="912"/>
      <c r="AK2369" s="912"/>
      <c r="AL2369" s="912"/>
      <c r="AM2369" s="912"/>
      <c r="AN2369" s="912"/>
      <c r="AO2369" s="913"/>
    </row>
    <row r="2370" spans="2:41" ht="3.6" customHeight="1" outlineLevel="1" x14ac:dyDescent="0.45">
      <c r="B2370" s="167"/>
      <c r="J2370" s="167"/>
      <c r="N2370" s="167"/>
      <c r="Q2370" s="166"/>
      <c r="R2370" s="160"/>
      <c r="S2370" s="160"/>
      <c r="T2370" s="160"/>
      <c r="U2370" s="940"/>
      <c r="V2370" s="941"/>
      <c r="W2370" s="941"/>
      <c r="X2370" s="964"/>
      <c r="Y2370" s="160"/>
      <c r="Z2370" s="967"/>
      <c r="AA2370" s="941"/>
      <c r="AB2370" s="941"/>
      <c r="AC2370" s="942"/>
      <c r="AD2370" s="160"/>
      <c r="AE2370" s="160"/>
      <c r="AF2370" s="160"/>
      <c r="AG2370" s="914"/>
      <c r="AH2370" s="915"/>
      <c r="AI2370" s="915"/>
      <c r="AJ2370" s="915"/>
      <c r="AK2370" s="915"/>
      <c r="AL2370" s="915"/>
      <c r="AM2370" s="915"/>
      <c r="AN2370" s="915"/>
      <c r="AO2370" s="916"/>
    </row>
    <row r="2371" spans="2:41" ht="3.6" customHeight="1" outlineLevel="1" x14ac:dyDescent="0.45">
      <c r="B2371" s="167"/>
      <c r="J2371" s="167"/>
      <c r="N2371" s="167"/>
      <c r="Q2371" s="166"/>
      <c r="R2371" s="172"/>
      <c r="S2371" s="172"/>
      <c r="T2371" s="171"/>
      <c r="U2371" s="922" t="str">
        <f>許可申請_2!T323&amp;変更_3!AW337</f>
        <v/>
      </c>
      <c r="V2371" s="923"/>
      <c r="W2371" s="923"/>
      <c r="X2371" s="923"/>
      <c r="Y2371" s="923"/>
      <c r="Z2371" s="923"/>
      <c r="AA2371" s="923"/>
      <c r="AB2371" s="923"/>
      <c r="AC2371" s="924"/>
      <c r="AD2371" s="173"/>
      <c r="AE2371" s="172"/>
      <c r="AF2371" s="171"/>
      <c r="AG2371" s="922" t="str">
        <f>許可申請_2!L324&amp;変更_3!AO338</f>
        <v/>
      </c>
      <c r="AH2371" s="923"/>
      <c r="AI2371" s="923"/>
      <c r="AJ2371" s="923"/>
      <c r="AK2371" s="923"/>
      <c r="AL2371" s="923"/>
      <c r="AM2371" s="923"/>
      <c r="AN2371" s="923"/>
      <c r="AO2371" s="924"/>
    </row>
    <row r="2372" spans="2:41" ht="13.35" customHeight="1" outlineLevel="1" x14ac:dyDescent="0.45">
      <c r="B2372" s="167"/>
      <c r="J2372" s="167"/>
      <c r="N2372" s="167" t="s">
        <v>48</v>
      </c>
      <c r="Q2372" s="166"/>
      <c r="R2372" s="115" t="s">
        <v>609</v>
      </c>
      <c r="T2372" s="166"/>
      <c r="U2372" s="911"/>
      <c r="V2372" s="912"/>
      <c r="W2372" s="912"/>
      <c r="X2372" s="912"/>
      <c r="Y2372" s="912"/>
      <c r="Z2372" s="912"/>
      <c r="AA2372" s="912"/>
      <c r="AB2372" s="912"/>
      <c r="AC2372" s="913"/>
      <c r="AD2372" s="167" t="s">
        <v>8536</v>
      </c>
      <c r="AF2372" s="166"/>
      <c r="AG2372" s="911"/>
      <c r="AH2372" s="912"/>
      <c r="AI2372" s="912"/>
      <c r="AJ2372" s="912"/>
      <c r="AK2372" s="912"/>
      <c r="AL2372" s="912"/>
      <c r="AM2372" s="912"/>
      <c r="AN2372" s="912"/>
      <c r="AO2372" s="913"/>
    </row>
    <row r="2373" spans="2:41" ht="3.6" customHeight="1" outlineLevel="1" x14ac:dyDescent="0.45">
      <c r="B2373" s="167"/>
      <c r="J2373" s="167"/>
      <c r="N2373" s="167"/>
      <c r="Q2373" s="166"/>
      <c r="R2373" s="160"/>
      <c r="S2373" s="160"/>
      <c r="T2373" s="159"/>
      <c r="U2373" s="914"/>
      <c r="V2373" s="915"/>
      <c r="W2373" s="915"/>
      <c r="X2373" s="915"/>
      <c r="Y2373" s="915"/>
      <c r="Z2373" s="915"/>
      <c r="AA2373" s="915"/>
      <c r="AB2373" s="915"/>
      <c r="AC2373" s="916"/>
      <c r="AD2373" s="161"/>
      <c r="AE2373" s="160"/>
      <c r="AF2373" s="159"/>
      <c r="AG2373" s="914"/>
      <c r="AH2373" s="915"/>
      <c r="AI2373" s="915"/>
      <c r="AJ2373" s="915"/>
      <c r="AK2373" s="915"/>
      <c r="AL2373" s="915"/>
      <c r="AM2373" s="915"/>
      <c r="AN2373" s="915"/>
      <c r="AO2373" s="916"/>
    </row>
    <row r="2374" spans="2:41" ht="3.6" customHeight="1" outlineLevel="1" x14ac:dyDescent="0.45">
      <c r="B2374" s="167"/>
      <c r="J2374" s="167"/>
      <c r="N2374" s="167"/>
      <c r="Q2374" s="166"/>
      <c r="R2374" s="172"/>
      <c r="S2374" s="172"/>
      <c r="T2374" s="171"/>
      <c r="U2374" s="922" t="str">
        <f>許可申請_2!T324&amp;変更_3!AW338</f>
        <v/>
      </c>
      <c r="V2374" s="923"/>
      <c r="W2374" s="923"/>
      <c r="X2374" s="923"/>
      <c r="Y2374" s="923"/>
      <c r="Z2374" s="923"/>
      <c r="AA2374" s="923"/>
      <c r="AB2374" s="923"/>
      <c r="AC2374" s="924"/>
      <c r="AD2374" s="173"/>
      <c r="AE2374" s="172"/>
      <c r="AF2374" s="171"/>
      <c r="AG2374" s="922" t="str">
        <f>許可申請_2!L325&amp;変更_3!AO339</f>
        <v/>
      </c>
      <c r="AH2374" s="923"/>
      <c r="AI2374" s="923"/>
      <c r="AJ2374" s="923"/>
      <c r="AK2374" s="923"/>
      <c r="AL2374" s="923"/>
      <c r="AM2374" s="923"/>
      <c r="AN2374" s="923"/>
      <c r="AO2374" s="924"/>
    </row>
    <row r="2375" spans="2:41" ht="13.35" customHeight="1" outlineLevel="1" x14ac:dyDescent="0.45">
      <c r="B2375" s="167"/>
      <c r="J2375" s="167"/>
      <c r="N2375" s="167"/>
      <c r="Q2375" s="166"/>
      <c r="R2375" s="115" t="s">
        <v>608</v>
      </c>
      <c r="T2375" s="166"/>
      <c r="U2375" s="911"/>
      <c r="V2375" s="912"/>
      <c r="W2375" s="912"/>
      <c r="X2375" s="912"/>
      <c r="Y2375" s="912"/>
      <c r="Z2375" s="912"/>
      <c r="AA2375" s="912"/>
      <c r="AB2375" s="912"/>
      <c r="AC2375" s="913"/>
      <c r="AD2375" s="167" t="s">
        <v>607</v>
      </c>
      <c r="AF2375" s="166"/>
      <c r="AG2375" s="911"/>
      <c r="AH2375" s="912"/>
      <c r="AI2375" s="912"/>
      <c r="AJ2375" s="912"/>
      <c r="AK2375" s="912"/>
      <c r="AL2375" s="912"/>
      <c r="AM2375" s="912"/>
      <c r="AN2375" s="912"/>
      <c r="AO2375" s="913"/>
    </row>
    <row r="2376" spans="2:41" ht="3.6" customHeight="1" outlineLevel="1" x14ac:dyDescent="0.45">
      <c r="B2376" s="167"/>
      <c r="J2376" s="167"/>
      <c r="N2376" s="161"/>
      <c r="O2376" s="160"/>
      <c r="P2376" s="160"/>
      <c r="Q2376" s="159"/>
      <c r="R2376" s="160"/>
      <c r="S2376" s="160"/>
      <c r="T2376" s="159"/>
      <c r="U2376" s="914"/>
      <c r="V2376" s="915"/>
      <c r="W2376" s="915"/>
      <c r="X2376" s="915"/>
      <c r="Y2376" s="915"/>
      <c r="Z2376" s="915"/>
      <c r="AA2376" s="915"/>
      <c r="AB2376" s="915"/>
      <c r="AC2376" s="916"/>
      <c r="AD2376" s="161"/>
      <c r="AE2376" s="160"/>
      <c r="AF2376" s="159"/>
      <c r="AG2376" s="914"/>
      <c r="AH2376" s="915"/>
      <c r="AI2376" s="915"/>
      <c r="AJ2376" s="915"/>
      <c r="AK2376" s="915"/>
      <c r="AL2376" s="915"/>
      <c r="AM2376" s="915"/>
      <c r="AN2376" s="915"/>
      <c r="AO2376" s="916"/>
    </row>
    <row r="2377" spans="2:41" ht="3.6" customHeight="1" outlineLevel="1" x14ac:dyDescent="0.45">
      <c r="B2377" s="167"/>
      <c r="J2377" s="167"/>
      <c r="M2377" s="166"/>
      <c r="N2377" s="167"/>
      <c r="Q2377" s="166"/>
      <c r="R2377" s="173"/>
      <c r="S2377" s="172"/>
      <c r="T2377" s="172"/>
      <c r="U2377" s="172"/>
      <c r="V2377" s="172"/>
      <c r="W2377" s="172"/>
      <c r="X2377" s="172"/>
      <c r="Y2377" s="172"/>
      <c r="Z2377" s="172"/>
      <c r="AA2377" s="172"/>
      <c r="AB2377" s="172"/>
      <c r="AC2377" s="172"/>
      <c r="AD2377" s="172"/>
      <c r="AE2377" s="172"/>
      <c r="AF2377" s="172"/>
      <c r="AG2377" s="172"/>
      <c r="AH2377" s="172"/>
      <c r="AI2377" s="172"/>
      <c r="AJ2377" s="172"/>
      <c r="AK2377" s="172"/>
      <c r="AL2377" s="172"/>
      <c r="AM2377" s="172"/>
      <c r="AN2377" s="172"/>
      <c r="AO2377" s="171"/>
    </row>
    <row r="2378" spans="2:41" ht="13.35" customHeight="1" outlineLevel="1" x14ac:dyDescent="0.45">
      <c r="B2378" s="167"/>
      <c r="J2378" s="167"/>
      <c r="M2378" s="166"/>
      <c r="N2378" s="167" t="s">
        <v>712</v>
      </c>
      <c r="Q2378" s="166"/>
      <c r="R2378" s="167"/>
      <c r="S2378" s="919"/>
      <c r="T2378" s="921"/>
      <c r="V2378" s="190"/>
      <c r="W2378" s="115" t="s">
        <v>76</v>
      </c>
      <c r="X2378" s="190"/>
      <c r="Y2378" s="115" t="s">
        <v>77</v>
      </c>
      <c r="Z2378" s="190"/>
      <c r="AA2378" s="115" t="s">
        <v>78</v>
      </c>
      <c r="AO2378" s="166"/>
    </row>
    <row r="2379" spans="2:41" ht="3.6" customHeight="1" outlineLevel="1" x14ac:dyDescent="0.45">
      <c r="B2379" s="167"/>
      <c r="J2379" s="167"/>
      <c r="M2379" s="166"/>
      <c r="N2379" s="167"/>
      <c r="Q2379" s="166"/>
      <c r="R2379" s="167"/>
      <c r="AO2379" s="166"/>
    </row>
    <row r="2380" spans="2:41" ht="3.6" customHeight="1" outlineLevel="1" x14ac:dyDescent="0.45">
      <c r="B2380" s="167"/>
      <c r="J2380" s="167"/>
      <c r="M2380" s="166"/>
      <c r="N2380" s="173"/>
      <c r="O2380" s="172"/>
      <c r="P2380" s="172"/>
      <c r="Q2380" s="172"/>
      <c r="R2380" s="984" t="str">
        <f>ASC(許可申請_2!I326)&amp;ASC(変更_3!AL340)</f>
        <v/>
      </c>
      <c r="S2380" s="984" t="str">
        <f>ASC(許可申請_2!J326)&amp;ASC(変更_3!AM340)</f>
        <v/>
      </c>
      <c r="T2380" s="172"/>
      <c r="U2380" s="984" t="str">
        <f>ASC(許可申請_2!L326)&amp;ASC(変更_3!AO340)</f>
        <v/>
      </c>
      <c r="V2380" s="173"/>
      <c r="W2380" s="172"/>
      <c r="X2380" s="172"/>
      <c r="Y2380" s="172"/>
      <c r="Z2380" s="172"/>
      <c r="AA2380" s="171"/>
      <c r="AB2380" s="173"/>
      <c r="AC2380" s="172"/>
      <c r="AD2380" s="172"/>
      <c r="AE2380" s="172"/>
      <c r="AF2380" s="172"/>
      <c r="AG2380" s="171"/>
      <c r="AH2380" s="977"/>
      <c r="AI2380" s="980"/>
      <c r="AJ2380" s="172"/>
      <c r="AK2380" s="944"/>
      <c r="AL2380" s="173"/>
      <c r="AM2380" s="172"/>
      <c r="AN2380" s="172"/>
      <c r="AO2380" s="171"/>
    </row>
    <row r="2381" spans="2:41" ht="13.35" customHeight="1" outlineLevel="1" x14ac:dyDescent="0.45">
      <c r="B2381" s="167"/>
      <c r="J2381" s="167"/>
      <c r="M2381" s="166"/>
      <c r="N2381" s="167" t="s">
        <v>711</v>
      </c>
      <c r="R2381" s="985"/>
      <c r="S2381" s="985"/>
      <c r="T2381" s="115" t="s">
        <v>65</v>
      </c>
      <c r="U2381" s="985"/>
      <c r="V2381" s="167" t="s">
        <v>64</v>
      </c>
      <c r="AA2381" s="166"/>
      <c r="AB2381" s="167" t="s">
        <v>710</v>
      </c>
      <c r="AH2381" s="978"/>
      <c r="AI2381" s="981"/>
      <c r="AJ2381" s="115" t="s">
        <v>65</v>
      </c>
      <c r="AK2381" s="945"/>
      <c r="AL2381" s="167" t="s">
        <v>64</v>
      </c>
      <c r="AO2381" s="166"/>
    </row>
    <row r="2382" spans="2:41" ht="3.6" customHeight="1" outlineLevel="1" x14ac:dyDescent="0.45">
      <c r="B2382" s="167"/>
      <c r="J2382" s="167"/>
      <c r="M2382" s="166"/>
      <c r="N2382" s="167"/>
      <c r="R2382" s="986"/>
      <c r="S2382" s="986"/>
      <c r="T2382" s="160"/>
      <c r="U2382" s="986"/>
      <c r="V2382" s="161"/>
      <c r="W2382" s="160"/>
      <c r="X2382" s="160"/>
      <c r="Y2382" s="160"/>
      <c r="Z2382" s="160"/>
      <c r="AA2382" s="159"/>
      <c r="AB2382" s="161"/>
      <c r="AC2382" s="160"/>
      <c r="AD2382" s="160"/>
      <c r="AE2382" s="160"/>
      <c r="AF2382" s="160"/>
      <c r="AH2382" s="979"/>
      <c r="AI2382" s="982"/>
      <c r="AJ2382" s="160"/>
      <c r="AK2382" s="946"/>
      <c r="AL2382" s="161"/>
      <c r="AM2382" s="160"/>
      <c r="AN2382" s="160"/>
      <c r="AO2382" s="159"/>
    </row>
    <row r="2383" spans="2:41" ht="3.6" customHeight="1" outlineLevel="1" x14ac:dyDescent="0.45">
      <c r="B2383" s="167"/>
      <c r="J2383" s="167"/>
      <c r="M2383" s="166"/>
      <c r="N2383" s="173"/>
      <c r="O2383" s="172"/>
      <c r="P2383" s="172"/>
      <c r="Q2383" s="171"/>
      <c r="R2383" s="977"/>
      <c r="S2383" s="980"/>
      <c r="T2383" s="172"/>
      <c r="U2383" s="944"/>
      <c r="V2383" s="173"/>
      <c r="W2383" s="172"/>
      <c r="X2383" s="172"/>
      <c r="Y2383" s="172"/>
      <c r="Z2383" s="169"/>
      <c r="AA2383" s="174"/>
      <c r="AD2383" s="172"/>
      <c r="AE2383" s="172"/>
      <c r="AF2383" s="172"/>
      <c r="AG2383" s="175"/>
      <c r="AH2383" s="175"/>
      <c r="AI2383" s="175"/>
      <c r="AJ2383" s="175"/>
      <c r="AK2383" s="175"/>
      <c r="AL2383" s="172"/>
      <c r="AM2383" s="175"/>
      <c r="AN2383" s="175"/>
      <c r="AO2383" s="171"/>
    </row>
    <row r="2384" spans="2:41" ht="13.35" customHeight="1" outlineLevel="1" x14ac:dyDescent="0.45">
      <c r="B2384" s="167"/>
      <c r="J2384" s="167"/>
      <c r="M2384" s="166"/>
      <c r="N2384" s="167" t="s">
        <v>709</v>
      </c>
      <c r="Q2384" s="166"/>
      <c r="R2384" s="978"/>
      <c r="S2384" s="981"/>
      <c r="T2384" s="115" t="s">
        <v>65</v>
      </c>
      <c r="U2384" s="945"/>
      <c r="V2384" s="167" t="s">
        <v>64</v>
      </c>
      <c r="Z2384" s="169"/>
      <c r="AA2384" s="168"/>
      <c r="AG2384" s="169"/>
      <c r="AH2384" s="169"/>
      <c r="AI2384" s="169"/>
      <c r="AJ2384" s="169"/>
      <c r="AK2384" s="169"/>
      <c r="AM2384" s="169"/>
      <c r="AN2384" s="169"/>
      <c r="AO2384" s="166"/>
    </row>
    <row r="2385" spans="2:41" ht="3.6" customHeight="1" outlineLevel="1" x14ac:dyDescent="0.45">
      <c r="B2385" s="167"/>
      <c r="J2385" s="167"/>
      <c r="M2385" s="166"/>
      <c r="N2385" s="161"/>
      <c r="O2385" s="160"/>
      <c r="P2385" s="160"/>
      <c r="Q2385" s="159"/>
      <c r="R2385" s="979"/>
      <c r="S2385" s="982"/>
      <c r="T2385" s="160"/>
      <c r="U2385" s="946"/>
      <c r="V2385" s="161"/>
      <c r="W2385" s="160"/>
      <c r="X2385" s="160"/>
      <c r="Y2385" s="160"/>
      <c r="Z2385" s="163"/>
      <c r="AA2385" s="162"/>
      <c r="AB2385" s="160"/>
      <c r="AC2385" s="160"/>
      <c r="AD2385" s="160"/>
      <c r="AE2385" s="160"/>
      <c r="AF2385" s="160"/>
      <c r="AG2385" s="163"/>
      <c r="AH2385" s="163"/>
      <c r="AI2385" s="163"/>
      <c r="AJ2385" s="163"/>
      <c r="AK2385" s="163"/>
      <c r="AL2385" s="160"/>
      <c r="AM2385" s="163"/>
      <c r="AN2385" s="163"/>
      <c r="AO2385" s="159"/>
    </row>
    <row r="2386" spans="2:41" ht="3.6" customHeight="1" outlineLevel="1" x14ac:dyDescent="0.45">
      <c r="B2386" s="167"/>
      <c r="J2386" s="167"/>
      <c r="M2386" s="166"/>
      <c r="N2386" s="167"/>
      <c r="Q2386" s="166"/>
      <c r="R2386" s="922" t="str">
        <f>ASC(許可申請_2!K331)&amp;ASC(変更_3!AN344)</f>
        <v/>
      </c>
      <c r="S2386" s="923"/>
      <c r="T2386" s="923"/>
      <c r="U2386" s="924"/>
      <c r="V2386" s="911" t="str">
        <f>ASC(許可申請_2!O331)&amp;ASC(変更_3!AR344)</f>
        <v/>
      </c>
      <c r="W2386" s="913"/>
      <c r="X2386" s="911" t="str">
        <f>ASC(許可申請_2!Q331)&amp;ASC(変更_3!AT344)</f>
        <v/>
      </c>
      <c r="Y2386" s="912"/>
      <c r="Z2386" s="912"/>
      <c r="AA2386" s="913"/>
      <c r="AB2386" s="167"/>
      <c r="AO2386" s="166"/>
    </row>
    <row r="2387" spans="2:41" ht="13.35" customHeight="1" outlineLevel="1" x14ac:dyDescent="0.45">
      <c r="B2387" s="167"/>
      <c r="J2387" s="167" t="s">
        <v>740</v>
      </c>
      <c r="M2387" s="166"/>
      <c r="N2387" s="167" t="s">
        <v>707</v>
      </c>
      <c r="Q2387" s="166"/>
      <c r="R2387" s="911"/>
      <c r="S2387" s="912"/>
      <c r="T2387" s="912"/>
      <c r="U2387" s="913"/>
      <c r="V2387" s="911"/>
      <c r="W2387" s="913"/>
      <c r="X2387" s="911"/>
      <c r="Y2387" s="912"/>
      <c r="Z2387" s="912"/>
      <c r="AA2387" s="913"/>
      <c r="AB2387" s="191" t="s">
        <v>706</v>
      </c>
      <c r="AO2387" s="166"/>
    </row>
    <row r="2388" spans="2:41" ht="3.6" customHeight="1" outlineLevel="1" x14ac:dyDescent="0.45">
      <c r="B2388" s="167"/>
      <c r="J2388" s="167"/>
      <c r="M2388" s="166"/>
      <c r="N2388" s="167"/>
      <c r="Q2388" s="166"/>
      <c r="R2388" s="914"/>
      <c r="S2388" s="915"/>
      <c r="T2388" s="915"/>
      <c r="U2388" s="916"/>
      <c r="V2388" s="914"/>
      <c r="W2388" s="916"/>
      <c r="X2388" s="914"/>
      <c r="Y2388" s="915"/>
      <c r="Z2388" s="915"/>
      <c r="AA2388" s="916"/>
      <c r="AB2388" s="161"/>
      <c r="AC2388" s="160"/>
      <c r="AD2388" s="160"/>
      <c r="AE2388" s="160"/>
      <c r="AF2388" s="160"/>
      <c r="AG2388" s="160"/>
      <c r="AH2388" s="160"/>
      <c r="AI2388" s="160"/>
      <c r="AJ2388" s="160"/>
      <c r="AK2388" s="160"/>
      <c r="AL2388" s="160"/>
      <c r="AM2388" s="160"/>
      <c r="AN2388" s="160"/>
      <c r="AO2388" s="159"/>
    </row>
    <row r="2389" spans="2:41" ht="3.6" customHeight="1" outlineLevel="1" x14ac:dyDescent="0.45">
      <c r="B2389" s="167"/>
      <c r="J2389" s="167"/>
      <c r="M2389" s="166"/>
      <c r="N2389" s="173"/>
      <c r="O2389" s="172"/>
      <c r="P2389" s="172"/>
      <c r="Q2389" s="172"/>
      <c r="R2389" s="173"/>
      <c r="S2389" s="172"/>
      <c r="T2389" s="172"/>
      <c r="U2389" s="172"/>
      <c r="V2389" s="172"/>
      <c r="W2389" s="172"/>
      <c r="X2389" s="172"/>
      <c r="Y2389" s="172"/>
      <c r="Z2389" s="172"/>
      <c r="AA2389" s="171"/>
      <c r="AB2389" s="173"/>
      <c r="AI2389" s="166"/>
      <c r="AJ2389" s="173"/>
      <c r="AK2389" s="172"/>
      <c r="AL2389" s="172"/>
      <c r="AM2389" s="172"/>
      <c r="AN2389" s="172"/>
      <c r="AO2389" s="171"/>
    </row>
    <row r="2390" spans="2:41" ht="13.35" customHeight="1" outlineLevel="1" x14ac:dyDescent="0.45">
      <c r="B2390" s="167"/>
      <c r="J2390" s="167"/>
      <c r="M2390" s="166"/>
      <c r="N2390" s="167" t="s">
        <v>705</v>
      </c>
      <c r="R2390" s="167"/>
      <c r="S2390" s="917" t="str">
        <f>許可申請_2!I333&amp;変更_3!AL346</f>
        <v/>
      </c>
      <c r="T2390" s="918"/>
      <c r="V2390" s="182" t="str">
        <f>ASC(許可申請_2!K333)&amp;ASC(変更_3!AN346)</f>
        <v/>
      </c>
      <c r="W2390" s="115" t="s">
        <v>76</v>
      </c>
      <c r="X2390" s="182" t="str">
        <f>ASC(許可申請_2!M333)&amp;ASC(変更_3!AP346)</f>
        <v/>
      </c>
      <c r="Y2390" s="115" t="s">
        <v>77</v>
      </c>
      <c r="Z2390" s="182" t="str">
        <f>ASC(許可申請_2!O333)&amp;ASC(変更_3!AR346)</f>
        <v/>
      </c>
      <c r="AA2390" s="115" t="s">
        <v>78</v>
      </c>
      <c r="AB2390" s="167" t="s">
        <v>704</v>
      </c>
      <c r="AI2390" s="166"/>
      <c r="AJ2390" s="167"/>
      <c r="AK2390" s="919"/>
      <c r="AL2390" s="920"/>
      <c r="AM2390" s="920"/>
      <c r="AN2390" s="920"/>
      <c r="AO2390" s="921"/>
    </row>
    <row r="2391" spans="2:41" ht="3.6" customHeight="1" outlineLevel="1" x14ac:dyDescent="0.45">
      <c r="B2391" s="167"/>
      <c r="J2391" s="167"/>
      <c r="M2391" s="166"/>
      <c r="N2391" s="167"/>
      <c r="R2391" s="161"/>
      <c r="S2391" s="160"/>
      <c r="T2391" s="160"/>
      <c r="U2391" s="160"/>
      <c r="V2391" s="160"/>
      <c r="W2391" s="160"/>
      <c r="X2391" s="160"/>
      <c r="Y2391" s="160"/>
      <c r="Z2391" s="160"/>
      <c r="AA2391" s="159"/>
      <c r="AB2391" s="161"/>
      <c r="AC2391" s="160"/>
      <c r="AD2391" s="160"/>
      <c r="AE2391" s="160"/>
      <c r="AF2391" s="160"/>
      <c r="AG2391" s="160"/>
      <c r="AH2391" s="160"/>
      <c r="AI2391" s="159"/>
      <c r="AJ2391" s="161"/>
      <c r="AK2391" s="160"/>
      <c r="AL2391" s="160"/>
      <c r="AM2391" s="160"/>
      <c r="AN2391" s="160"/>
      <c r="AO2391" s="159"/>
    </row>
    <row r="2392" spans="2:41" ht="3.6" customHeight="1" outlineLevel="1" x14ac:dyDescent="0.45">
      <c r="B2392" s="167"/>
      <c r="J2392" s="167"/>
      <c r="M2392" s="166"/>
      <c r="N2392" s="173"/>
      <c r="O2392" s="172"/>
      <c r="P2392" s="172"/>
      <c r="Q2392" s="171"/>
      <c r="R2392" s="922" t="str">
        <f>IF(OR(許可申請_2!T330="☑",変更_3!AW343="☑"),"研修中","")</f>
        <v/>
      </c>
      <c r="S2392" s="923"/>
      <c r="T2392" s="923"/>
      <c r="U2392" s="923"/>
      <c r="V2392" s="923"/>
      <c r="W2392" s="923"/>
      <c r="X2392" s="923"/>
      <c r="Y2392" s="923"/>
      <c r="Z2392" s="923"/>
      <c r="AA2392" s="923"/>
      <c r="AB2392" s="923"/>
      <c r="AC2392" s="923"/>
      <c r="AD2392" s="923"/>
      <c r="AE2392" s="923"/>
      <c r="AF2392" s="923"/>
      <c r="AG2392" s="923"/>
      <c r="AH2392" s="923"/>
      <c r="AI2392" s="923"/>
      <c r="AJ2392" s="923"/>
      <c r="AK2392" s="923"/>
      <c r="AL2392" s="923"/>
      <c r="AM2392" s="923"/>
      <c r="AN2392" s="923"/>
      <c r="AO2392" s="924"/>
    </row>
    <row r="2393" spans="2:41" ht="13.35" customHeight="1" outlineLevel="1" x14ac:dyDescent="0.45">
      <c r="B2393" s="167"/>
      <c r="J2393" s="167"/>
      <c r="M2393" s="166"/>
      <c r="N2393" s="167" t="s">
        <v>703</v>
      </c>
      <c r="Q2393" s="166"/>
      <c r="R2393" s="911"/>
      <c r="S2393" s="912"/>
      <c r="T2393" s="912"/>
      <c r="U2393" s="912"/>
      <c r="V2393" s="912"/>
      <c r="W2393" s="912"/>
      <c r="X2393" s="912"/>
      <c r="Y2393" s="912"/>
      <c r="Z2393" s="912"/>
      <c r="AA2393" s="912"/>
      <c r="AB2393" s="912"/>
      <c r="AC2393" s="912"/>
      <c r="AD2393" s="912"/>
      <c r="AE2393" s="912"/>
      <c r="AF2393" s="912"/>
      <c r="AG2393" s="912"/>
      <c r="AH2393" s="912"/>
      <c r="AI2393" s="912"/>
      <c r="AJ2393" s="912"/>
      <c r="AK2393" s="912"/>
      <c r="AL2393" s="912"/>
      <c r="AM2393" s="912"/>
      <c r="AN2393" s="912"/>
      <c r="AO2393" s="913"/>
    </row>
    <row r="2394" spans="2:41" ht="3.6" customHeight="1" outlineLevel="1" x14ac:dyDescent="0.45">
      <c r="B2394" s="167"/>
      <c r="J2394" s="167"/>
      <c r="M2394" s="166"/>
      <c r="N2394" s="161"/>
      <c r="O2394" s="160"/>
      <c r="P2394" s="160"/>
      <c r="Q2394" s="159"/>
      <c r="R2394" s="914"/>
      <c r="S2394" s="915"/>
      <c r="T2394" s="915"/>
      <c r="U2394" s="915"/>
      <c r="V2394" s="915"/>
      <c r="W2394" s="915"/>
      <c r="X2394" s="915"/>
      <c r="Y2394" s="915"/>
      <c r="Z2394" s="915"/>
      <c r="AA2394" s="915"/>
      <c r="AB2394" s="915"/>
      <c r="AC2394" s="915"/>
      <c r="AD2394" s="915"/>
      <c r="AE2394" s="915"/>
      <c r="AF2394" s="915"/>
      <c r="AG2394" s="915"/>
      <c r="AH2394" s="915"/>
      <c r="AI2394" s="915"/>
      <c r="AJ2394" s="915"/>
      <c r="AK2394" s="915"/>
      <c r="AL2394" s="915"/>
      <c r="AM2394" s="915"/>
      <c r="AN2394" s="915"/>
      <c r="AO2394" s="916"/>
    </row>
    <row r="2395" spans="2:41" ht="3.6" customHeight="1" outlineLevel="1" x14ac:dyDescent="0.45">
      <c r="B2395" s="167"/>
      <c r="J2395" s="167"/>
      <c r="M2395" s="166"/>
      <c r="N2395" s="173"/>
      <c r="O2395" s="172"/>
      <c r="P2395" s="172"/>
      <c r="Q2395" s="171"/>
      <c r="R2395" s="167"/>
      <c r="W2395" s="166"/>
      <c r="X2395" s="167"/>
      <c r="AB2395" s="166"/>
      <c r="AC2395" s="925"/>
      <c r="AD2395" s="926"/>
      <c r="AE2395" s="926"/>
      <c r="AF2395" s="926"/>
      <c r="AG2395" s="926"/>
      <c r="AH2395" s="926"/>
      <c r="AI2395" s="926"/>
      <c r="AJ2395" s="926"/>
      <c r="AK2395" s="926"/>
      <c r="AL2395" s="926"/>
      <c r="AM2395" s="926"/>
      <c r="AN2395" s="926"/>
      <c r="AO2395" s="927"/>
    </row>
    <row r="2396" spans="2:41" ht="13.35" customHeight="1" outlineLevel="1" x14ac:dyDescent="0.45">
      <c r="B2396" s="167"/>
      <c r="J2396" s="167"/>
      <c r="M2396" s="166"/>
      <c r="N2396" s="167" t="s">
        <v>702</v>
      </c>
      <c r="Q2396" s="166"/>
      <c r="R2396" s="167"/>
      <c r="S2396" s="189" t="s">
        <v>651</v>
      </c>
      <c r="T2396" s="115" t="s">
        <v>105</v>
      </c>
      <c r="W2396" s="166"/>
      <c r="X2396" s="167" t="s">
        <v>701</v>
      </c>
      <c r="AB2396" s="166"/>
      <c r="AC2396" s="928"/>
      <c r="AD2396" s="929"/>
      <c r="AE2396" s="929"/>
      <c r="AF2396" s="929"/>
      <c r="AG2396" s="929"/>
      <c r="AH2396" s="929"/>
      <c r="AI2396" s="929"/>
      <c r="AJ2396" s="929"/>
      <c r="AK2396" s="929"/>
      <c r="AL2396" s="929"/>
      <c r="AM2396" s="929"/>
      <c r="AN2396" s="929"/>
      <c r="AO2396" s="930"/>
    </row>
    <row r="2397" spans="2:41" ht="3.6" customHeight="1" outlineLevel="1" x14ac:dyDescent="0.45">
      <c r="B2397" s="167"/>
      <c r="J2397" s="167"/>
      <c r="M2397" s="166"/>
      <c r="N2397" s="161"/>
      <c r="O2397" s="160"/>
      <c r="P2397" s="160"/>
      <c r="Q2397" s="159"/>
      <c r="R2397" s="161"/>
      <c r="S2397" s="160"/>
      <c r="T2397" s="160"/>
      <c r="U2397" s="160"/>
      <c r="V2397" s="160"/>
      <c r="W2397" s="159"/>
      <c r="X2397" s="161"/>
      <c r="Y2397" s="160"/>
      <c r="Z2397" s="160"/>
      <c r="AA2397" s="160"/>
      <c r="AB2397" s="159"/>
      <c r="AC2397" s="931"/>
      <c r="AD2397" s="932"/>
      <c r="AE2397" s="932"/>
      <c r="AF2397" s="932"/>
      <c r="AG2397" s="932"/>
      <c r="AH2397" s="932"/>
      <c r="AI2397" s="932"/>
      <c r="AJ2397" s="932"/>
      <c r="AK2397" s="932"/>
      <c r="AL2397" s="932"/>
      <c r="AM2397" s="932"/>
      <c r="AN2397" s="932"/>
      <c r="AO2397" s="933"/>
    </row>
    <row r="2398" spans="2:41" ht="3.6" customHeight="1" outlineLevel="1" x14ac:dyDescent="0.45">
      <c r="B2398" s="167"/>
      <c r="J2398" s="167"/>
      <c r="M2398" s="166"/>
      <c r="N2398" s="173"/>
      <c r="O2398" s="172"/>
      <c r="P2398" s="172"/>
      <c r="Q2398" s="171"/>
      <c r="R2398" s="173"/>
      <c r="S2398" s="172"/>
      <c r="T2398" s="172"/>
      <c r="U2398" s="172"/>
      <c r="V2398" s="172"/>
      <c r="W2398" s="172"/>
      <c r="X2398" s="172"/>
      <c r="Y2398" s="172"/>
      <c r="Z2398" s="172"/>
      <c r="AA2398" s="171"/>
      <c r="AB2398" s="173"/>
      <c r="AC2398" s="172"/>
      <c r="AD2398" s="172"/>
      <c r="AE2398" s="171"/>
      <c r="AF2398" s="173"/>
      <c r="AG2398" s="172"/>
      <c r="AH2398" s="172"/>
      <c r="AI2398" s="172"/>
      <c r="AJ2398" s="172"/>
      <c r="AK2398" s="172"/>
      <c r="AL2398" s="172"/>
      <c r="AM2398" s="172"/>
      <c r="AN2398" s="172"/>
      <c r="AO2398" s="171"/>
    </row>
    <row r="2399" spans="2:41" ht="13.35" customHeight="1" outlineLevel="1" x14ac:dyDescent="0.45">
      <c r="B2399" s="167"/>
      <c r="J2399" s="167"/>
      <c r="M2399" s="166"/>
      <c r="N2399" s="167" t="s">
        <v>700</v>
      </c>
      <c r="Q2399" s="166"/>
      <c r="R2399" s="167"/>
      <c r="S2399" s="919"/>
      <c r="T2399" s="921"/>
      <c r="V2399" s="190"/>
      <c r="W2399" s="115" t="s">
        <v>76</v>
      </c>
      <c r="X2399" s="190"/>
      <c r="Y2399" s="115" t="s">
        <v>77</v>
      </c>
      <c r="Z2399" s="190"/>
      <c r="AA2399" s="115" t="s">
        <v>78</v>
      </c>
      <c r="AB2399" s="167" t="s">
        <v>699</v>
      </c>
      <c r="AE2399" s="166"/>
      <c r="AF2399" s="167"/>
      <c r="AG2399" s="919"/>
      <c r="AH2399" s="921"/>
      <c r="AJ2399" s="190"/>
      <c r="AK2399" s="115" t="s">
        <v>76</v>
      </c>
      <c r="AL2399" s="190"/>
      <c r="AM2399" s="115" t="s">
        <v>77</v>
      </c>
      <c r="AN2399" s="190"/>
      <c r="AO2399" s="166" t="s">
        <v>78</v>
      </c>
    </row>
    <row r="2400" spans="2:41" ht="3.6" customHeight="1" outlineLevel="1" x14ac:dyDescent="0.45">
      <c r="B2400" s="167"/>
      <c r="J2400" s="167"/>
      <c r="M2400" s="166"/>
      <c r="N2400" s="161"/>
      <c r="O2400" s="160"/>
      <c r="P2400" s="160"/>
      <c r="Q2400" s="159"/>
      <c r="R2400" s="161"/>
      <c r="S2400" s="160"/>
      <c r="T2400" s="160"/>
      <c r="U2400" s="160"/>
      <c r="V2400" s="160"/>
      <c r="W2400" s="160"/>
      <c r="X2400" s="160"/>
      <c r="Y2400" s="160"/>
      <c r="Z2400" s="160"/>
      <c r="AA2400" s="159"/>
      <c r="AB2400" s="161"/>
      <c r="AC2400" s="160"/>
      <c r="AD2400" s="160"/>
      <c r="AE2400" s="159"/>
      <c r="AF2400" s="161"/>
      <c r="AG2400" s="160"/>
      <c r="AH2400" s="160"/>
      <c r="AI2400" s="160"/>
      <c r="AJ2400" s="160"/>
      <c r="AK2400" s="160"/>
      <c r="AL2400" s="160"/>
      <c r="AM2400" s="160"/>
      <c r="AN2400" s="160"/>
      <c r="AO2400" s="159"/>
    </row>
    <row r="2401" spans="2:41" ht="3.6" customHeight="1" outlineLevel="1" x14ac:dyDescent="0.45">
      <c r="B2401" s="167"/>
      <c r="J2401" s="167"/>
      <c r="M2401" s="166"/>
      <c r="N2401" s="173"/>
      <c r="O2401" s="172"/>
      <c r="P2401" s="172"/>
      <c r="Q2401" s="171"/>
      <c r="R2401" s="925"/>
      <c r="S2401" s="926"/>
      <c r="T2401" s="926"/>
      <c r="U2401" s="926"/>
      <c r="V2401" s="926"/>
      <c r="W2401" s="926"/>
      <c r="X2401" s="926"/>
      <c r="Y2401" s="926"/>
      <c r="Z2401" s="926"/>
      <c r="AA2401" s="926"/>
      <c r="AB2401" s="926"/>
      <c r="AC2401" s="926"/>
      <c r="AD2401" s="926"/>
      <c r="AE2401" s="926"/>
      <c r="AF2401" s="926"/>
      <c r="AG2401" s="926"/>
      <c r="AH2401" s="926"/>
      <c r="AI2401" s="926"/>
      <c r="AJ2401" s="926"/>
      <c r="AK2401" s="926"/>
      <c r="AL2401" s="926"/>
      <c r="AM2401" s="926"/>
      <c r="AN2401" s="926"/>
      <c r="AO2401" s="927"/>
    </row>
    <row r="2402" spans="2:41" ht="13.35" customHeight="1" outlineLevel="1" x14ac:dyDescent="0.45">
      <c r="B2402" s="167"/>
      <c r="J2402" s="167"/>
      <c r="M2402" s="166"/>
      <c r="N2402" s="167" t="s">
        <v>698</v>
      </c>
      <c r="Q2402" s="166"/>
      <c r="R2402" s="928"/>
      <c r="S2402" s="929"/>
      <c r="T2402" s="929"/>
      <c r="U2402" s="929"/>
      <c r="V2402" s="929"/>
      <c r="W2402" s="929"/>
      <c r="X2402" s="929"/>
      <c r="Y2402" s="929"/>
      <c r="Z2402" s="929"/>
      <c r="AA2402" s="929"/>
      <c r="AB2402" s="929"/>
      <c r="AC2402" s="929"/>
      <c r="AD2402" s="929"/>
      <c r="AE2402" s="929"/>
      <c r="AF2402" s="929"/>
      <c r="AG2402" s="929"/>
      <c r="AH2402" s="929"/>
      <c r="AI2402" s="929"/>
      <c r="AJ2402" s="929"/>
      <c r="AK2402" s="929"/>
      <c r="AL2402" s="929"/>
      <c r="AM2402" s="929"/>
      <c r="AN2402" s="929"/>
      <c r="AO2402" s="930"/>
    </row>
    <row r="2403" spans="2:41" ht="3.6" customHeight="1" outlineLevel="1" x14ac:dyDescent="0.45">
      <c r="B2403" s="167"/>
      <c r="J2403" s="167"/>
      <c r="M2403" s="166"/>
      <c r="N2403" s="167"/>
      <c r="Q2403" s="166"/>
      <c r="R2403" s="931"/>
      <c r="S2403" s="932"/>
      <c r="T2403" s="932"/>
      <c r="U2403" s="932"/>
      <c r="V2403" s="932"/>
      <c r="W2403" s="932"/>
      <c r="X2403" s="932"/>
      <c r="Y2403" s="932"/>
      <c r="Z2403" s="932"/>
      <c r="AA2403" s="932"/>
      <c r="AB2403" s="932"/>
      <c r="AC2403" s="932"/>
      <c r="AD2403" s="932"/>
      <c r="AE2403" s="932"/>
      <c r="AF2403" s="932"/>
      <c r="AG2403" s="932"/>
      <c r="AH2403" s="932"/>
      <c r="AI2403" s="932"/>
      <c r="AJ2403" s="932"/>
      <c r="AK2403" s="932"/>
      <c r="AL2403" s="932"/>
      <c r="AM2403" s="932"/>
      <c r="AN2403" s="932"/>
      <c r="AO2403" s="933"/>
    </row>
    <row r="2404" spans="2:41" ht="3.6" customHeight="1" outlineLevel="1" x14ac:dyDescent="0.45">
      <c r="B2404" s="167"/>
      <c r="J2404" s="167"/>
      <c r="N2404" s="173"/>
      <c r="O2404" s="172"/>
      <c r="P2404" s="172"/>
      <c r="Q2404" s="171"/>
      <c r="R2404" s="172"/>
      <c r="S2404" s="172"/>
      <c r="T2404" s="172"/>
      <c r="U2404" s="172"/>
      <c r="X2404" s="175"/>
      <c r="Y2404" s="176"/>
      <c r="Z2404" s="175"/>
      <c r="AA2404" s="175"/>
      <c r="AB2404" s="175"/>
      <c r="AC2404" s="175"/>
      <c r="AD2404" s="176"/>
      <c r="AE2404" s="175"/>
      <c r="AF2404" s="172"/>
      <c r="AG2404" s="172"/>
      <c r="AH2404" s="947"/>
      <c r="AI2404" s="948"/>
      <c r="AJ2404" s="948"/>
      <c r="AK2404" s="948"/>
      <c r="AL2404" s="948"/>
      <c r="AM2404" s="948"/>
      <c r="AN2404" s="948"/>
      <c r="AO2404" s="949"/>
    </row>
    <row r="2405" spans="2:41" ht="13.35" customHeight="1" outlineLevel="1" x14ac:dyDescent="0.45">
      <c r="B2405" s="167"/>
      <c r="J2405" s="167"/>
      <c r="N2405" s="167" t="s">
        <v>697</v>
      </c>
      <c r="Q2405" s="166"/>
      <c r="R2405" s="115" t="s">
        <v>696</v>
      </c>
      <c r="X2405" s="169"/>
      <c r="Y2405" s="170"/>
      <c r="Z2405" s="189" t="s">
        <v>651</v>
      </c>
      <c r="AA2405" s="115" t="s">
        <v>695</v>
      </c>
      <c r="AB2405" s="169"/>
      <c r="AC2405" s="169"/>
      <c r="AD2405" s="170" t="s">
        <v>694</v>
      </c>
      <c r="AE2405" s="169"/>
      <c r="AH2405" s="950"/>
      <c r="AI2405" s="951"/>
      <c r="AJ2405" s="951"/>
      <c r="AK2405" s="951"/>
      <c r="AL2405" s="951"/>
      <c r="AM2405" s="951"/>
      <c r="AN2405" s="951"/>
      <c r="AO2405" s="952"/>
    </row>
    <row r="2406" spans="2:41" ht="3.6" customHeight="1" outlineLevel="1" x14ac:dyDescent="0.45">
      <c r="B2406" s="167"/>
      <c r="J2406" s="167"/>
      <c r="N2406" s="167"/>
      <c r="Q2406" s="166"/>
      <c r="R2406" s="160"/>
      <c r="S2406" s="160"/>
      <c r="T2406" s="160"/>
      <c r="U2406" s="160"/>
      <c r="X2406" s="163"/>
      <c r="Y2406" s="164"/>
      <c r="Z2406" s="163"/>
      <c r="AA2406" s="163"/>
      <c r="AB2406" s="163"/>
      <c r="AC2406" s="163"/>
      <c r="AD2406" s="164"/>
      <c r="AE2406" s="163"/>
      <c r="AF2406" s="160"/>
      <c r="AG2406" s="160"/>
      <c r="AH2406" s="953"/>
      <c r="AI2406" s="954"/>
      <c r="AJ2406" s="954"/>
      <c r="AK2406" s="954"/>
      <c r="AL2406" s="954"/>
      <c r="AM2406" s="954"/>
      <c r="AN2406" s="954"/>
      <c r="AO2406" s="955"/>
    </row>
    <row r="2407" spans="2:41" ht="3.6" customHeight="1" outlineLevel="1" x14ac:dyDescent="0.45">
      <c r="B2407" s="167"/>
      <c r="J2407" s="167"/>
      <c r="N2407" s="167"/>
      <c r="Q2407" s="166"/>
      <c r="R2407" s="172"/>
      <c r="S2407" s="172"/>
      <c r="T2407" s="172"/>
      <c r="U2407" s="172"/>
      <c r="V2407" s="944"/>
      <c r="W2407" s="956"/>
      <c r="X2407" s="956"/>
      <c r="Y2407" s="956"/>
      <c r="Z2407" s="956"/>
      <c r="AA2407" s="956"/>
      <c r="AB2407" s="956"/>
      <c r="AC2407" s="956"/>
      <c r="AD2407" s="956"/>
      <c r="AE2407" s="956"/>
      <c r="AF2407" s="956"/>
      <c r="AG2407" s="956"/>
      <c r="AH2407" s="956"/>
      <c r="AI2407" s="956"/>
      <c r="AJ2407" s="956"/>
      <c r="AK2407" s="956"/>
      <c r="AL2407" s="956"/>
      <c r="AM2407" s="956"/>
      <c r="AN2407" s="956"/>
      <c r="AO2407" s="957"/>
    </row>
    <row r="2408" spans="2:41" ht="13.35" customHeight="1" outlineLevel="1" x14ac:dyDescent="0.45">
      <c r="B2408" s="167"/>
      <c r="J2408" s="167"/>
      <c r="N2408" s="167" t="s">
        <v>693</v>
      </c>
      <c r="Q2408" s="166"/>
      <c r="R2408" s="115" t="s">
        <v>692</v>
      </c>
      <c r="V2408" s="945"/>
      <c r="W2408" s="958"/>
      <c r="X2408" s="958"/>
      <c r="Y2408" s="958"/>
      <c r="Z2408" s="958"/>
      <c r="AA2408" s="958"/>
      <c r="AB2408" s="958"/>
      <c r="AC2408" s="958"/>
      <c r="AD2408" s="958"/>
      <c r="AE2408" s="958"/>
      <c r="AF2408" s="958"/>
      <c r="AG2408" s="958"/>
      <c r="AH2408" s="958"/>
      <c r="AI2408" s="958"/>
      <c r="AJ2408" s="958"/>
      <c r="AK2408" s="958"/>
      <c r="AL2408" s="958"/>
      <c r="AM2408" s="958"/>
      <c r="AN2408" s="958"/>
      <c r="AO2408" s="959"/>
    </row>
    <row r="2409" spans="2:41" ht="3.6" customHeight="1" outlineLevel="1" x14ac:dyDescent="0.45">
      <c r="B2409" s="167"/>
      <c r="J2409" s="167"/>
      <c r="N2409" s="167"/>
      <c r="Q2409" s="166"/>
      <c r="V2409" s="946"/>
      <c r="W2409" s="960"/>
      <c r="X2409" s="960"/>
      <c r="Y2409" s="960"/>
      <c r="Z2409" s="960"/>
      <c r="AA2409" s="960"/>
      <c r="AB2409" s="960"/>
      <c r="AC2409" s="960"/>
      <c r="AD2409" s="960"/>
      <c r="AE2409" s="960"/>
      <c r="AF2409" s="960"/>
      <c r="AG2409" s="960"/>
      <c r="AH2409" s="960"/>
      <c r="AI2409" s="960"/>
      <c r="AJ2409" s="960"/>
      <c r="AK2409" s="960"/>
      <c r="AL2409" s="960"/>
      <c r="AM2409" s="960"/>
      <c r="AN2409" s="960"/>
      <c r="AO2409" s="961"/>
    </row>
    <row r="2410" spans="2:41" ht="3.6" customHeight="1" outlineLevel="1" x14ac:dyDescent="0.45">
      <c r="B2410" s="167"/>
      <c r="J2410" s="167"/>
      <c r="N2410" s="167"/>
      <c r="R2410" s="173"/>
      <c r="S2410" s="172"/>
      <c r="T2410" s="172"/>
      <c r="U2410" s="171"/>
      <c r="X2410" s="166"/>
      <c r="Y2410" s="925"/>
      <c r="Z2410" s="926"/>
      <c r="AA2410" s="927"/>
      <c r="AB2410" s="171"/>
      <c r="AC2410" s="925"/>
      <c r="AD2410" s="926"/>
      <c r="AE2410" s="927"/>
      <c r="AF2410" s="167"/>
      <c r="AH2410" s="166"/>
      <c r="AI2410" s="925"/>
      <c r="AJ2410" s="926"/>
      <c r="AK2410" s="926"/>
      <c r="AL2410" s="926"/>
      <c r="AM2410" s="926"/>
      <c r="AN2410" s="926"/>
      <c r="AO2410" s="927"/>
    </row>
    <row r="2411" spans="2:41" ht="13.35" customHeight="1" outlineLevel="1" x14ac:dyDescent="0.45">
      <c r="B2411" s="167"/>
      <c r="J2411" s="167"/>
      <c r="N2411" s="167"/>
      <c r="R2411" s="167"/>
      <c r="U2411" s="166"/>
      <c r="V2411" s="115" t="s">
        <v>612</v>
      </c>
      <c r="X2411" s="166"/>
      <c r="Y2411" s="928"/>
      <c r="Z2411" s="929"/>
      <c r="AA2411" s="930"/>
      <c r="AB2411" s="555" t="s">
        <v>611</v>
      </c>
      <c r="AC2411" s="928"/>
      <c r="AD2411" s="929"/>
      <c r="AE2411" s="930"/>
      <c r="AF2411" s="167" t="s">
        <v>610</v>
      </c>
      <c r="AH2411" s="166"/>
      <c r="AI2411" s="928"/>
      <c r="AJ2411" s="929"/>
      <c r="AK2411" s="929"/>
      <c r="AL2411" s="929"/>
      <c r="AM2411" s="929"/>
      <c r="AN2411" s="929"/>
      <c r="AO2411" s="930"/>
    </row>
    <row r="2412" spans="2:41" ht="3.6" customHeight="1" outlineLevel="1" x14ac:dyDescent="0.45">
      <c r="B2412" s="167"/>
      <c r="J2412" s="167"/>
      <c r="N2412" s="167"/>
      <c r="R2412" s="167"/>
      <c r="U2412" s="166"/>
      <c r="V2412" s="160"/>
      <c r="W2412" s="160"/>
      <c r="X2412" s="159"/>
      <c r="Y2412" s="931"/>
      <c r="Z2412" s="932"/>
      <c r="AA2412" s="933"/>
      <c r="AB2412" s="159"/>
      <c r="AC2412" s="931"/>
      <c r="AD2412" s="932"/>
      <c r="AE2412" s="933"/>
      <c r="AF2412" s="161"/>
      <c r="AG2412" s="160"/>
      <c r="AH2412" s="159"/>
      <c r="AI2412" s="931"/>
      <c r="AJ2412" s="932"/>
      <c r="AK2412" s="932"/>
      <c r="AL2412" s="932"/>
      <c r="AM2412" s="932"/>
      <c r="AN2412" s="932"/>
      <c r="AO2412" s="933"/>
    </row>
    <row r="2413" spans="2:41" ht="3.6" customHeight="1" outlineLevel="1" x14ac:dyDescent="0.45">
      <c r="B2413" s="167"/>
      <c r="J2413" s="167"/>
      <c r="N2413" s="167"/>
      <c r="R2413" s="167"/>
      <c r="U2413" s="166"/>
      <c r="V2413" s="172"/>
      <c r="W2413" s="172"/>
      <c r="X2413" s="171"/>
      <c r="Y2413" s="925"/>
      <c r="Z2413" s="926"/>
      <c r="AA2413" s="926"/>
      <c r="AB2413" s="926"/>
      <c r="AC2413" s="926"/>
      <c r="AD2413" s="926"/>
      <c r="AE2413" s="927"/>
      <c r="AF2413" s="173"/>
      <c r="AG2413" s="172"/>
      <c r="AH2413" s="171"/>
      <c r="AI2413" s="925"/>
      <c r="AJ2413" s="926"/>
      <c r="AK2413" s="926"/>
      <c r="AL2413" s="926"/>
      <c r="AM2413" s="926"/>
      <c r="AN2413" s="926"/>
      <c r="AO2413" s="927"/>
    </row>
    <row r="2414" spans="2:41" ht="13.35" customHeight="1" outlineLevel="1" x14ac:dyDescent="0.45">
      <c r="B2414" s="167"/>
      <c r="J2414" s="167"/>
      <c r="N2414" s="167"/>
      <c r="R2414" s="167" t="s">
        <v>691</v>
      </c>
      <c r="U2414" s="166"/>
      <c r="V2414" s="115" t="s">
        <v>609</v>
      </c>
      <c r="X2414" s="166"/>
      <c r="Y2414" s="928"/>
      <c r="Z2414" s="929"/>
      <c r="AA2414" s="929"/>
      <c r="AB2414" s="929"/>
      <c r="AC2414" s="929"/>
      <c r="AD2414" s="929"/>
      <c r="AE2414" s="930"/>
      <c r="AF2414" s="167" t="s">
        <v>8536</v>
      </c>
      <c r="AH2414" s="166"/>
      <c r="AI2414" s="928"/>
      <c r="AJ2414" s="929"/>
      <c r="AK2414" s="929"/>
      <c r="AL2414" s="929"/>
      <c r="AM2414" s="929"/>
      <c r="AN2414" s="929"/>
      <c r="AO2414" s="930"/>
    </row>
    <row r="2415" spans="2:41" ht="3.6" customHeight="1" outlineLevel="1" x14ac:dyDescent="0.45">
      <c r="B2415" s="167"/>
      <c r="J2415" s="167"/>
      <c r="N2415" s="167"/>
      <c r="R2415" s="167"/>
      <c r="U2415" s="166"/>
      <c r="V2415" s="160"/>
      <c r="W2415" s="160"/>
      <c r="X2415" s="159"/>
      <c r="Y2415" s="931"/>
      <c r="Z2415" s="932"/>
      <c r="AA2415" s="932"/>
      <c r="AB2415" s="932"/>
      <c r="AC2415" s="932"/>
      <c r="AD2415" s="932"/>
      <c r="AE2415" s="933"/>
      <c r="AF2415" s="161"/>
      <c r="AG2415" s="160"/>
      <c r="AH2415" s="159"/>
      <c r="AI2415" s="931"/>
      <c r="AJ2415" s="932"/>
      <c r="AK2415" s="932"/>
      <c r="AL2415" s="932"/>
      <c r="AM2415" s="932"/>
      <c r="AN2415" s="932"/>
      <c r="AO2415" s="933"/>
    </row>
    <row r="2416" spans="2:41" ht="3.6" customHeight="1" outlineLevel="1" x14ac:dyDescent="0.45">
      <c r="B2416" s="167"/>
      <c r="J2416" s="167"/>
      <c r="N2416" s="167"/>
      <c r="R2416" s="167"/>
      <c r="U2416" s="166"/>
      <c r="V2416" s="172"/>
      <c r="W2416" s="172"/>
      <c r="X2416" s="171"/>
      <c r="Y2416" s="925"/>
      <c r="Z2416" s="926"/>
      <c r="AA2416" s="926"/>
      <c r="AB2416" s="926"/>
      <c r="AC2416" s="926"/>
      <c r="AD2416" s="926"/>
      <c r="AE2416" s="927"/>
      <c r="AF2416" s="173"/>
      <c r="AG2416" s="172"/>
      <c r="AH2416" s="171"/>
      <c r="AI2416" s="925"/>
      <c r="AJ2416" s="926"/>
      <c r="AK2416" s="926"/>
      <c r="AL2416" s="926"/>
      <c r="AM2416" s="926"/>
      <c r="AN2416" s="926"/>
      <c r="AO2416" s="927"/>
    </row>
    <row r="2417" spans="2:41" ht="13.35" customHeight="1" outlineLevel="1" x14ac:dyDescent="0.45">
      <c r="B2417" s="167"/>
      <c r="J2417" s="167"/>
      <c r="N2417" s="167"/>
      <c r="R2417" s="167"/>
      <c r="U2417" s="166"/>
      <c r="V2417" s="115" t="s">
        <v>608</v>
      </c>
      <c r="X2417" s="166"/>
      <c r="Y2417" s="928"/>
      <c r="Z2417" s="929"/>
      <c r="AA2417" s="929"/>
      <c r="AB2417" s="929"/>
      <c r="AC2417" s="929"/>
      <c r="AD2417" s="929"/>
      <c r="AE2417" s="930"/>
      <c r="AF2417" s="167" t="s">
        <v>607</v>
      </c>
      <c r="AH2417" s="166"/>
      <c r="AI2417" s="928"/>
      <c r="AJ2417" s="929"/>
      <c r="AK2417" s="929"/>
      <c r="AL2417" s="929"/>
      <c r="AM2417" s="929"/>
      <c r="AN2417" s="929"/>
      <c r="AO2417" s="930"/>
    </row>
    <row r="2418" spans="2:41" ht="3.6" customHeight="1" outlineLevel="1" x14ac:dyDescent="0.45">
      <c r="B2418" s="167"/>
      <c r="J2418" s="161"/>
      <c r="K2418" s="160"/>
      <c r="L2418" s="160"/>
      <c r="M2418" s="160"/>
      <c r="N2418" s="161"/>
      <c r="O2418" s="160"/>
      <c r="P2418" s="160"/>
      <c r="Q2418" s="160"/>
      <c r="R2418" s="161"/>
      <c r="S2418" s="160"/>
      <c r="T2418" s="160"/>
      <c r="U2418" s="159"/>
      <c r="V2418" s="160"/>
      <c r="W2418" s="160"/>
      <c r="X2418" s="159"/>
      <c r="Y2418" s="931"/>
      <c r="Z2418" s="932"/>
      <c r="AA2418" s="932"/>
      <c r="AB2418" s="932"/>
      <c r="AC2418" s="932"/>
      <c r="AD2418" s="932"/>
      <c r="AE2418" s="933"/>
      <c r="AF2418" s="161"/>
      <c r="AG2418" s="160"/>
      <c r="AH2418" s="159"/>
      <c r="AI2418" s="931"/>
      <c r="AJ2418" s="932"/>
      <c r="AK2418" s="932"/>
      <c r="AL2418" s="932"/>
      <c r="AM2418" s="932"/>
      <c r="AN2418" s="932"/>
      <c r="AO2418" s="933"/>
    </row>
    <row r="2419" spans="2:41" ht="3.6" customHeight="1" outlineLevel="1" x14ac:dyDescent="0.45">
      <c r="B2419" s="167"/>
      <c r="J2419" s="173"/>
      <c r="K2419" s="172"/>
      <c r="L2419" s="172"/>
      <c r="M2419" s="171"/>
      <c r="N2419" s="173"/>
      <c r="O2419" s="172"/>
      <c r="P2419" s="172"/>
      <c r="Q2419" s="171"/>
      <c r="R2419" s="173"/>
      <c r="S2419" s="172"/>
      <c r="T2419" s="172"/>
      <c r="U2419" s="172"/>
      <c r="V2419" s="172"/>
      <c r="W2419" s="172"/>
      <c r="X2419" s="172"/>
      <c r="Y2419" s="172"/>
      <c r="Z2419" s="172"/>
      <c r="AA2419" s="171"/>
      <c r="AB2419" s="173"/>
      <c r="AC2419" s="172"/>
      <c r="AD2419" s="172"/>
      <c r="AE2419" s="171"/>
      <c r="AF2419" s="172"/>
      <c r="AG2419" s="172"/>
      <c r="AH2419" s="172"/>
      <c r="AI2419" s="172"/>
      <c r="AJ2419" s="172"/>
      <c r="AK2419" s="172"/>
      <c r="AL2419" s="172"/>
      <c r="AM2419" s="172"/>
      <c r="AN2419" s="172"/>
      <c r="AO2419" s="171"/>
    </row>
    <row r="2420" spans="2:41" ht="13.35" customHeight="1" outlineLevel="1" x14ac:dyDescent="0.45">
      <c r="B2420" s="167"/>
      <c r="J2420" s="167"/>
      <c r="M2420" s="166"/>
      <c r="N2420" s="167" t="s">
        <v>717</v>
      </c>
      <c r="Q2420" s="166"/>
      <c r="R2420" s="167"/>
      <c r="S2420" s="917" t="str">
        <f>IF(変更_3!J350&lt;&gt;"",コードマスタ!C4,"")</f>
        <v/>
      </c>
      <c r="T2420" s="943"/>
      <c r="U2420" s="943"/>
      <c r="V2420" s="943"/>
      <c r="W2420" s="943"/>
      <c r="X2420" s="943"/>
      <c r="Y2420" s="943"/>
      <c r="Z2420" s="943"/>
      <c r="AA2420" s="918"/>
      <c r="AB2420" s="167" t="s">
        <v>615</v>
      </c>
      <c r="AE2420" s="166"/>
      <c r="AF2420" s="167"/>
      <c r="AG2420" s="917" t="str">
        <f>IF(変更_3!J358="☑",コードマスタ!D3,IF(OR(変更_3!O358="☑",変更_3!U358="☑"),コードマスタ!D4,""))</f>
        <v/>
      </c>
      <c r="AH2420" s="943"/>
      <c r="AI2420" s="943"/>
      <c r="AJ2420" s="943"/>
      <c r="AK2420" s="943"/>
      <c r="AL2420" s="943"/>
      <c r="AM2420" s="943"/>
      <c r="AN2420" s="943"/>
      <c r="AO2420" s="918"/>
    </row>
    <row r="2421" spans="2:41" ht="3.6" customHeight="1" outlineLevel="1" x14ac:dyDescent="0.45">
      <c r="B2421" s="167"/>
      <c r="J2421" s="167"/>
      <c r="M2421" s="166"/>
      <c r="N2421" s="161"/>
      <c r="O2421" s="160"/>
      <c r="P2421" s="160"/>
      <c r="Q2421" s="159"/>
      <c r="R2421" s="161"/>
      <c r="S2421" s="160"/>
      <c r="T2421" s="160"/>
      <c r="U2421" s="160"/>
      <c r="V2421" s="160"/>
      <c r="W2421" s="160"/>
      <c r="X2421" s="160"/>
      <c r="Y2421" s="160"/>
      <c r="Z2421" s="160"/>
      <c r="AA2421" s="159"/>
      <c r="AB2421" s="161"/>
      <c r="AC2421" s="160"/>
      <c r="AD2421" s="160"/>
      <c r="AE2421" s="159"/>
      <c r="AF2421" s="160"/>
      <c r="AG2421" s="160"/>
      <c r="AH2421" s="160"/>
      <c r="AI2421" s="160"/>
      <c r="AJ2421" s="160"/>
      <c r="AK2421" s="160"/>
      <c r="AL2421" s="160"/>
      <c r="AM2421" s="160"/>
      <c r="AN2421" s="160"/>
      <c r="AO2421" s="159"/>
    </row>
    <row r="2422" spans="2:41" ht="3.6" customHeight="1" outlineLevel="1" x14ac:dyDescent="0.45">
      <c r="B2422" s="167"/>
      <c r="J2422" s="167"/>
      <c r="M2422" s="166"/>
      <c r="N2422" s="173"/>
      <c r="O2422" s="172"/>
      <c r="P2422" s="172"/>
      <c r="Q2422" s="171"/>
      <c r="R2422" s="173"/>
      <c r="S2422" s="172"/>
      <c r="T2422" s="172"/>
      <c r="U2422" s="172"/>
      <c r="V2422" s="172"/>
      <c r="W2422" s="172"/>
      <c r="X2422" s="172"/>
      <c r="Y2422" s="172"/>
      <c r="Z2422" s="172"/>
      <c r="AA2422" s="171"/>
      <c r="AB2422" s="173"/>
      <c r="AC2422" s="172"/>
      <c r="AD2422" s="172"/>
      <c r="AE2422" s="171"/>
      <c r="AF2422" s="173"/>
      <c r="AG2422" s="172"/>
      <c r="AH2422" s="172"/>
      <c r="AI2422" s="172"/>
      <c r="AJ2422" s="172"/>
      <c r="AK2422" s="172"/>
      <c r="AL2422" s="172"/>
      <c r="AM2422" s="172"/>
      <c r="AN2422" s="172"/>
      <c r="AO2422" s="171"/>
    </row>
    <row r="2423" spans="2:41" ht="13.35" customHeight="1" outlineLevel="1" x14ac:dyDescent="0.45">
      <c r="B2423" s="167"/>
      <c r="J2423" s="167"/>
      <c r="M2423" s="166"/>
      <c r="N2423" s="167" t="s">
        <v>716</v>
      </c>
      <c r="Q2423" s="166"/>
      <c r="R2423" s="167"/>
      <c r="S2423" s="919"/>
      <c r="T2423" s="921"/>
      <c r="V2423" s="190"/>
      <c r="W2423" s="115" t="s">
        <v>76</v>
      </c>
      <c r="X2423" s="190"/>
      <c r="Y2423" s="115" t="s">
        <v>77</v>
      </c>
      <c r="Z2423" s="190"/>
      <c r="AA2423" s="166" t="s">
        <v>78</v>
      </c>
      <c r="AB2423" s="167" t="s">
        <v>715</v>
      </c>
      <c r="AE2423" s="166"/>
      <c r="AF2423" s="167"/>
      <c r="AG2423" s="919"/>
      <c r="AH2423" s="921"/>
      <c r="AJ2423" s="190"/>
      <c r="AK2423" s="115" t="s">
        <v>76</v>
      </c>
      <c r="AL2423" s="190"/>
      <c r="AM2423" s="115" t="s">
        <v>77</v>
      </c>
      <c r="AN2423" s="190"/>
      <c r="AO2423" s="166" t="s">
        <v>78</v>
      </c>
    </row>
    <row r="2424" spans="2:41" ht="3.6" customHeight="1" outlineLevel="1" x14ac:dyDescent="0.45">
      <c r="B2424" s="167"/>
      <c r="J2424" s="167"/>
      <c r="M2424" s="166"/>
      <c r="N2424" s="161"/>
      <c r="O2424" s="160"/>
      <c r="P2424" s="160"/>
      <c r="Q2424" s="159"/>
      <c r="R2424" s="161"/>
      <c r="S2424" s="160"/>
      <c r="T2424" s="160"/>
      <c r="U2424" s="160"/>
      <c r="V2424" s="160"/>
      <c r="W2424" s="160"/>
      <c r="X2424" s="160"/>
      <c r="Y2424" s="160"/>
      <c r="Z2424" s="160"/>
      <c r="AA2424" s="159"/>
      <c r="AB2424" s="161"/>
      <c r="AC2424" s="160"/>
      <c r="AD2424" s="160"/>
      <c r="AE2424" s="159"/>
      <c r="AF2424" s="161"/>
      <c r="AG2424" s="160"/>
      <c r="AH2424" s="160"/>
      <c r="AI2424" s="160"/>
      <c r="AJ2424" s="160"/>
      <c r="AK2424" s="160"/>
      <c r="AL2424" s="160"/>
      <c r="AM2424" s="160"/>
      <c r="AN2424" s="160"/>
      <c r="AO2424" s="159"/>
    </row>
    <row r="2425" spans="2:41" ht="3.6" customHeight="1" outlineLevel="1" x14ac:dyDescent="0.45">
      <c r="B2425" s="167"/>
      <c r="J2425" s="167"/>
      <c r="M2425" s="166"/>
      <c r="N2425" s="173"/>
      <c r="O2425" s="172"/>
      <c r="P2425" s="172"/>
      <c r="Q2425" s="171"/>
      <c r="R2425" s="922" t="str">
        <f>IF(変更_3!J350&lt;&gt;"",変更_3!J350,"")</f>
        <v/>
      </c>
      <c r="S2425" s="923"/>
      <c r="T2425" s="923"/>
      <c r="U2425" s="923"/>
      <c r="V2425" s="923"/>
      <c r="W2425" s="923"/>
      <c r="X2425" s="923"/>
      <c r="Y2425" s="923"/>
      <c r="Z2425" s="923"/>
      <c r="AA2425" s="923"/>
      <c r="AB2425" s="923"/>
      <c r="AC2425" s="923"/>
      <c r="AD2425" s="923"/>
      <c r="AE2425" s="923"/>
      <c r="AF2425" s="923"/>
      <c r="AG2425" s="923"/>
      <c r="AH2425" s="923"/>
      <c r="AI2425" s="923"/>
      <c r="AJ2425" s="924"/>
      <c r="AK2425" s="172"/>
      <c r="AL2425" s="172"/>
      <c r="AM2425" s="172"/>
      <c r="AN2425" s="172"/>
      <c r="AO2425" s="171"/>
    </row>
    <row r="2426" spans="2:41" ht="13.35" customHeight="1" outlineLevel="1" x14ac:dyDescent="0.45">
      <c r="B2426" s="167"/>
      <c r="J2426" s="167"/>
      <c r="M2426" s="166"/>
      <c r="N2426" s="167" t="s">
        <v>50</v>
      </c>
      <c r="Q2426" s="166"/>
      <c r="R2426" s="911"/>
      <c r="S2426" s="912"/>
      <c r="T2426" s="912"/>
      <c r="U2426" s="912"/>
      <c r="V2426" s="912"/>
      <c r="W2426" s="912"/>
      <c r="X2426" s="912"/>
      <c r="Y2426" s="912"/>
      <c r="Z2426" s="912"/>
      <c r="AA2426" s="912"/>
      <c r="AB2426" s="912"/>
      <c r="AC2426" s="912"/>
      <c r="AD2426" s="912"/>
      <c r="AE2426" s="912"/>
      <c r="AF2426" s="912"/>
      <c r="AG2426" s="912"/>
      <c r="AH2426" s="912"/>
      <c r="AI2426" s="912"/>
      <c r="AJ2426" s="913"/>
      <c r="AL2426" s="189" t="s">
        <v>651</v>
      </c>
      <c r="AM2426" s="115" t="s">
        <v>714</v>
      </c>
      <c r="AO2426" s="166"/>
    </row>
    <row r="2427" spans="2:41" ht="3.6" customHeight="1" outlineLevel="1" x14ac:dyDescent="0.45">
      <c r="B2427" s="167"/>
      <c r="J2427" s="167"/>
      <c r="M2427" s="166"/>
      <c r="N2427" s="161"/>
      <c r="O2427" s="160"/>
      <c r="P2427" s="160"/>
      <c r="Q2427" s="159"/>
      <c r="R2427" s="914"/>
      <c r="S2427" s="915"/>
      <c r="T2427" s="915"/>
      <c r="U2427" s="915"/>
      <c r="V2427" s="915"/>
      <c r="W2427" s="915"/>
      <c r="X2427" s="915"/>
      <c r="Y2427" s="915"/>
      <c r="Z2427" s="915"/>
      <c r="AA2427" s="915"/>
      <c r="AB2427" s="915"/>
      <c r="AC2427" s="915"/>
      <c r="AD2427" s="915"/>
      <c r="AE2427" s="915"/>
      <c r="AF2427" s="915"/>
      <c r="AG2427" s="915"/>
      <c r="AH2427" s="915"/>
      <c r="AI2427" s="915"/>
      <c r="AJ2427" s="916"/>
      <c r="AK2427" s="160"/>
      <c r="AL2427" s="160"/>
      <c r="AM2427" s="160"/>
      <c r="AN2427" s="160"/>
      <c r="AO2427" s="159"/>
    </row>
    <row r="2428" spans="2:41" ht="3.6" customHeight="1" outlineLevel="1" x14ac:dyDescent="0.45">
      <c r="B2428" s="167"/>
      <c r="J2428" s="167"/>
      <c r="M2428" s="166"/>
      <c r="N2428" s="173"/>
      <c r="O2428" s="172"/>
      <c r="P2428" s="172"/>
      <c r="Q2428" s="171"/>
      <c r="R2428" s="922" t="str">
        <f>ASC(PHONETIC(変更_3!J349))</f>
        <v/>
      </c>
      <c r="S2428" s="923"/>
      <c r="T2428" s="923"/>
      <c r="U2428" s="923"/>
      <c r="V2428" s="923"/>
      <c r="W2428" s="923"/>
      <c r="X2428" s="923"/>
      <c r="Y2428" s="923"/>
      <c r="Z2428" s="923"/>
      <c r="AA2428" s="923"/>
      <c r="AB2428" s="923"/>
      <c r="AC2428" s="923"/>
      <c r="AD2428" s="923"/>
      <c r="AE2428" s="923"/>
      <c r="AF2428" s="923"/>
      <c r="AG2428" s="923"/>
      <c r="AH2428" s="923"/>
      <c r="AI2428" s="923"/>
      <c r="AJ2428" s="923"/>
      <c r="AK2428" s="923"/>
      <c r="AL2428" s="923"/>
      <c r="AM2428" s="923"/>
      <c r="AN2428" s="923"/>
      <c r="AO2428" s="924"/>
    </row>
    <row r="2429" spans="2:41" ht="13.35" customHeight="1" outlineLevel="1" x14ac:dyDescent="0.45">
      <c r="B2429" s="167"/>
      <c r="J2429" s="167"/>
      <c r="M2429" s="166"/>
      <c r="N2429" s="167" t="s">
        <v>713</v>
      </c>
      <c r="Q2429" s="166"/>
      <c r="R2429" s="911"/>
      <c r="S2429" s="912"/>
      <c r="T2429" s="912"/>
      <c r="U2429" s="912"/>
      <c r="V2429" s="912"/>
      <c r="W2429" s="912"/>
      <c r="X2429" s="912"/>
      <c r="Y2429" s="912"/>
      <c r="Z2429" s="912"/>
      <c r="AA2429" s="912"/>
      <c r="AB2429" s="912"/>
      <c r="AC2429" s="912"/>
      <c r="AD2429" s="912"/>
      <c r="AE2429" s="912"/>
      <c r="AF2429" s="912"/>
      <c r="AG2429" s="912"/>
      <c r="AH2429" s="912"/>
      <c r="AI2429" s="912"/>
      <c r="AJ2429" s="912"/>
      <c r="AK2429" s="912"/>
      <c r="AL2429" s="912"/>
      <c r="AM2429" s="912"/>
      <c r="AN2429" s="912"/>
      <c r="AO2429" s="913"/>
    </row>
    <row r="2430" spans="2:41" ht="3.6" customHeight="1" outlineLevel="1" x14ac:dyDescent="0.45">
      <c r="B2430" s="167"/>
      <c r="J2430" s="167"/>
      <c r="M2430" s="166"/>
      <c r="N2430" s="167"/>
      <c r="Q2430" s="166"/>
      <c r="R2430" s="914"/>
      <c r="S2430" s="915"/>
      <c r="T2430" s="915"/>
      <c r="U2430" s="915"/>
      <c r="V2430" s="915"/>
      <c r="W2430" s="915"/>
      <c r="X2430" s="915"/>
      <c r="Y2430" s="915"/>
      <c r="Z2430" s="915"/>
      <c r="AA2430" s="915"/>
      <c r="AB2430" s="915"/>
      <c r="AC2430" s="915"/>
      <c r="AD2430" s="915"/>
      <c r="AE2430" s="915"/>
      <c r="AF2430" s="915"/>
      <c r="AG2430" s="915"/>
      <c r="AH2430" s="915"/>
      <c r="AI2430" s="915"/>
      <c r="AJ2430" s="915"/>
      <c r="AK2430" s="915"/>
      <c r="AL2430" s="915"/>
      <c r="AM2430" s="915"/>
      <c r="AN2430" s="915"/>
      <c r="AO2430" s="916"/>
    </row>
    <row r="2431" spans="2:41" ht="3.6" customHeight="1" outlineLevel="1" x14ac:dyDescent="0.45">
      <c r="B2431" s="167"/>
      <c r="J2431" s="167"/>
      <c r="N2431" s="173"/>
      <c r="O2431" s="172"/>
      <c r="P2431" s="172"/>
      <c r="Q2431" s="171"/>
      <c r="U2431" s="934" t="str">
        <f>ASC(変更_3!M351)</f>
        <v/>
      </c>
      <c r="V2431" s="935"/>
      <c r="W2431" s="935"/>
      <c r="X2431" s="962"/>
      <c r="Y2431" s="172"/>
      <c r="Z2431" s="965" t="str">
        <f>ASC(変更_3!P351)</f>
        <v/>
      </c>
      <c r="AA2431" s="935"/>
      <c r="AB2431" s="935"/>
      <c r="AC2431" s="936"/>
      <c r="AG2431" s="922" t="str">
        <f>IF(変更_3!M352&lt;&gt;"",変更_3!M352,"")</f>
        <v/>
      </c>
      <c r="AH2431" s="923"/>
      <c r="AI2431" s="923"/>
      <c r="AJ2431" s="923"/>
      <c r="AK2431" s="923"/>
      <c r="AL2431" s="923"/>
      <c r="AM2431" s="923"/>
      <c r="AN2431" s="923"/>
      <c r="AO2431" s="924"/>
    </row>
    <row r="2432" spans="2:41" ht="13.35" customHeight="1" outlineLevel="1" x14ac:dyDescent="0.45">
      <c r="B2432" s="167"/>
      <c r="J2432" s="167"/>
      <c r="N2432" s="167"/>
      <c r="Q2432" s="166"/>
      <c r="R2432" s="115" t="s">
        <v>612</v>
      </c>
      <c r="U2432" s="937"/>
      <c r="V2432" s="938"/>
      <c r="W2432" s="938"/>
      <c r="X2432" s="963"/>
      <c r="Y2432" s="179" t="s">
        <v>611</v>
      </c>
      <c r="Z2432" s="966"/>
      <c r="AA2432" s="938"/>
      <c r="AB2432" s="938"/>
      <c r="AC2432" s="939"/>
      <c r="AD2432" s="115" t="s">
        <v>610</v>
      </c>
      <c r="AG2432" s="911"/>
      <c r="AH2432" s="912"/>
      <c r="AI2432" s="912"/>
      <c r="AJ2432" s="912"/>
      <c r="AK2432" s="912"/>
      <c r="AL2432" s="912"/>
      <c r="AM2432" s="912"/>
      <c r="AN2432" s="912"/>
      <c r="AO2432" s="913"/>
    </row>
    <row r="2433" spans="2:41" ht="3.6" customHeight="1" outlineLevel="1" x14ac:dyDescent="0.45">
      <c r="B2433" s="167"/>
      <c r="J2433" s="167"/>
      <c r="N2433" s="167"/>
      <c r="Q2433" s="166"/>
      <c r="R2433" s="160"/>
      <c r="S2433" s="160"/>
      <c r="T2433" s="160"/>
      <c r="U2433" s="940"/>
      <c r="V2433" s="941"/>
      <c r="W2433" s="941"/>
      <c r="X2433" s="964"/>
      <c r="Y2433" s="160"/>
      <c r="Z2433" s="967"/>
      <c r="AA2433" s="941"/>
      <c r="AB2433" s="941"/>
      <c r="AC2433" s="942"/>
      <c r="AD2433" s="160"/>
      <c r="AE2433" s="160"/>
      <c r="AF2433" s="160"/>
      <c r="AG2433" s="914"/>
      <c r="AH2433" s="915"/>
      <c r="AI2433" s="915"/>
      <c r="AJ2433" s="915"/>
      <c r="AK2433" s="915"/>
      <c r="AL2433" s="915"/>
      <c r="AM2433" s="915"/>
      <c r="AN2433" s="915"/>
      <c r="AO2433" s="916"/>
    </row>
    <row r="2434" spans="2:41" ht="3.6" customHeight="1" outlineLevel="1" x14ac:dyDescent="0.45">
      <c r="B2434" s="167"/>
      <c r="J2434" s="167"/>
      <c r="N2434" s="167"/>
      <c r="Q2434" s="166"/>
      <c r="R2434" s="172"/>
      <c r="S2434" s="172"/>
      <c r="T2434" s="171"/>
      <c r="U2434" s="922" t="str">
        <f>IF(変更_3!U352&lt;&gt;"",変更_3!U352,"")</f>
        <v/>
      </c>
      <c r="V2434" s="923"/>
      <c r="W2434" s="923"/>
      <c r="X2434" s="923"/>
      <c r="Y2434" s="923"/>
      <c r="Z2434" s="923"/>
      <c r="AA2434" s="923"/>
      <c r="AB2434" s="923"/>
      <c r="AC2434" s="924"/>
      <c r="AD2434" s="173"/>
      <c r="AE2434" s="172"/>
      <c r="AF2434" s="171"/>
      <c r="AG2434" s="922" t="str">
        <f>IF(変更_3!M353&lt;&gt;"",変更_3!M353,"")</f>
        <v/>
      </c>
      <c r="AH2434" s="923"/>
      <c r="AI2434" s="923"/>
      <c r="AJ2434" s="923"/>
      <c r="AK2434" s="923"/>
      <c r="AL2434" s="923"/>
      <c r="AM2434" s="923"/>
      <c r="AN2434" s="923"/>
      <c r="AO2434" s="924"/>
    </row>
    <row r="2435" spans="2:41" ht="13.35" customHeight="1" outlineLevel="1" x14ac:dyDescent="0.45">
      <c r="B2435" s="167"/>
      <c r="J2435" s="167" t="s">
        <v>739</v>
      </c>
      <c r="N2435" s="167" t="s">
        <v>48</v>
      </c>
      <c r="Q2435" s="166"/>
      <c r="R2435" s="115" t="s">
        <v>609</v>
      </c>
      <c r="T2435" s="166"/>
      <c r="U2435" s="911"/>
      <c r="V2435" s="912"/>
      <c r="W2435" s="912"/>
      <c r="X2435" s="912"/>
      <c r="Y2435" s="912"/>
      <c r="Z2435" s="912"/>
      <c r="AA2435" s="912"/>
      <c r="AB2435" s="912"/>
      <c r="AC2435" s="913"/>
      <c r="AD2435" s="167" t="s">
        <v>8536</v>
      </c>
      <c r="AF2435" s="166"/>
      <c r="AG2435" s="911"/>
      <c r="AH2435" s="912"/>
      <c r="AI2435" s="912"/>
      <c r="AJ2435" s="912"/>
      <c r="AK2435" s="912"/>
      <c r="AL2435" s="912"/>
      <c r="AM2435" s="912"/>
      <c r="AN2435" s="912"/>
      <c r="AO2435" s="913"/>
    </row>
    <row r="2436" spans="2:41" ht="3.6" customHeight="1" outlineLevel="1" x14ac:dyDescent="0.45">
      <c r="B2436" s="167"/>
      <c r="J2436" s="167"/>
      <c r="N2436" s="167"/>
      <c r="Q2436" s="166"/>
      <c r="R2436" s="160"/>
      <c r="S2436" s="160"/>
      <c r="T2436" s="159"/>
      <c r="U2436" s="914"/>
      <c r="V2436" s="915"/>
      <c r="W2436" s="915"/>
      <c r="X2436" s="915"/>
      <c r="Y2436" s="915"/>
      <c r="Z2436" s="915"/>
      <c r="AA2436" s="915"/>
      <c r="AB2436" s="915"/>
      <c r="AC2436" s="916"/>
      <c r="AD2436" s="161"/>
      <c r="AE2436" s="160"/>
      <c r="AF2436" s="159"/>
      <c r="AG2436" s="914"/>
      <c r="AH2436" s="915"/>
      <c r="AI2436" s="915"/>
      <c r="AJ2436" s="915"/>
      <c r="AK2436" s="915"/>
      <c r="AL2436" s="915"/>
      <c r="AM2436" s="915"/>
      <c r="AN2436" s="915"/>
      <c r="AO2436" s="916"/>
    </row>
    <row r="2437" spans="2:41" ht="3.6" customHeight="1" outlineLevel="1" x14ac:dyDescent="0.45">
      <c r="B2437" s="167"/>
      <c r="J2437" s="167"/>
      <c r="N2437" s="167"/>
      <c r="Q2437" s="166"/>
      <c r="R2437" s="172"/>
      <c r="S2437" s="172"/>
      <c r="T2437" s="171"/>
      <c r="U2437" s="922" t="str">
        <f>IF(変更_3!U353&lt;&gt;"",変更_3!U353,"")</f>
        <v/>
      </c>
      <c r="V2437" s="923"/>
      <c r="W2437" s="923"/>
      <c r="X2437" s="923"/>
      <c r="Y2437" s="923"/>
      <c r="Z2437" s="923"/>
      <c r="AA2437" s="923"/>
      <c r="AB2437" s="923"/>
      <c r="AC2437" s="924"/>
      <c r="AD2437" s="173"/>
      <c r="AE2437" s="172"/>
      <c r="AF2437" s="171"/>
      <c r="AG2437" s="922" t="str">
        <f>IF(変更_3!M354&lt;&gt;"",変更_3!M354,"")</f>
        <v/>
      </c>
      <c r="AH2437" s="923"/>
      <c r="AI2437" s="923"/>
      <c r="AJ2437" s="923"/>
      <c r="AK2437" s="923"/>
      <c r="AL2437" s="923"/>
      <c r="AM2437" s="923"/>
      <c r="AN2437" s="923"/>
      <c r="AO2437" s="924"/>
    </row>
    <row r="2438" spans="2:41" ht="13.35" customHeight="1" outlineLevel="1" x14ac:dyDescent="0.45">
      <c r="B2438" s="167"/>
      <c r="J2438" s="167"/>
      <c r="K2438" s="115" t="s">
        <v>718</v>
      </c>
      <c r="N2438" s="167"/>
      <c r="Q2438" s="166"/>
      <c r="R2438" s="115" t="s">
        <v>608</v>
      </c>
      <c r="T2438" s="166"/>
      <c r="U2438" s="911"/>
      <c r="V2438" s="912"/>
      <c r="W2438" s="912"/>
      <c r="X2438" s="912"/>
      <c r="Y2438" s="912"/>
      <c r="Z2438" s="912"/>
      <c r="AA2438" s="912"/>
      <c r="AB2438" s="912"/>
      <c r="AC2438" s="913"/>
      <c r="AD2438" s="167" t="s">
        <v>607</v>
      </c>
      <c r="AF2438" s="166"/>
      <c r="AG2438" s="911"/>
      <c r="AH2438" s="912"/>
      <c r="AI2438" s="912"/>
      <c r="AJ2438" s="912"/>
      <c r="AK2438" s="912"/>
      <c r="AL2438" s="912"/>
      <c r="AM2438" s="912"/>
      <c r="AN2438" s="912"/>
      <c r="AO2438" s="913"/>
    </row>
    <row r="2439" spans="2:41" ht="3.6" customHeight="1" outlineLevel="1" x14ac:dyDescent="0.45">
      <c r="B2439" s="167"/>
      <c r="J2439" s="167"/>
      <c r="N2439" s="161"/>
      <c r="O2439" s="160"/>
      <c r="P2439" s="160"/>
      <c r="Q2439" s="159"/>
      <c r="R2439" s="160"/>
      <c r="S2439" s="160"/>
      <c r="T2439" s="159"/>
      <c r="U2439" s="914"/>
      <c r="V2439" s="915"/>
      <c r="W2439" s="915"/>
      <c r="X2439" s="915"/>
      <c r="Y2439" s="915"/>
      <c r="Z2439" s="915"/>
      <c r="AA2439" s="915"/>
      <c r="AB2439" s="915"/>
      <c r="AC2439" s="916"/>
      <c r="AD2439" s="161"/>
      <c r="AE2439" s="160"/>
      <c r="AF2439" s="159"/>
      <c r="AG2439" s="914"/>
      <c r="AH2439" s="915"/>
      <c r="AI2439" s="915"/>
      <c r="AJ2439" s="915"/>
      <c r="AK2439" s="915"/>
      <c r="AL2439" s="915"/>
      <c r="AM2439" s="915"/>
      <c r="AN2439" s="915"/>
      <c r="AO2439" s="916"/>
    </row>
    <row r="2440" spans="2:41" ht="3.6" customHeight="1" outlineLevel="1" x14ac:dyDescent="0.45">
      <c r="B2440" s="167"/>
      <c r="J2440" s="167"/>
      <c r="M2440" s="166"/>
      <c r="N2440" s="167"/>
      <c r="Q2440" s="166"/>
      <c r="R2440" s="173"/>
      <c r="S2440" s="172"/>
      <c r="T2440" s="172"/>
      <c r="U2440" s="172"/>
      <c r="V2440" s="172"/>
      <c r="W2440" s="172"/>
      <c r="X2440" s="172"/>
      <c r="Y2440" s="172"/>
      <c r="Z2440" s="172"/>
      <c r="AA2440" s="172"/>
      <c r="AB2440" s="172"/>
      <c r="AC2440" s="172"/>
      <c r="AD2440" s="172"/>
      <c r="AE2440" s="172"/>
      <c r="AF2440" s="172"/>
      <c r="AG2440" s="172"/>
      <c r="AH2440" s="172"/>
      <c r="AI2440" s="172"/>
      <c r="AJ2440" s="172"/>
      <c r="AK2440" s="172"/>
      <c r="AL2440" s="172"/>
      <c r="AM2440" s="172"/>
      <c r="AN2440" s="172"/>
      <c r="AO2440" s="171"/>
    </row>
    <row r="2441" spans="2:41" ht="13.35" customHeight="1" outlineLevel="1" x14ac:dyDescent="0.45">
      <c r="B2441" s="167"/>
      <c r="J2441" s="167"/>
      <c r="M2441" s="166"/>
      <c r="N2441" s="167" t="s">
        <v>712</v>
      </c>
      <c r="Q2441" s="166"/>
      <c r="R2441" s="167"/>
      <c r="S2441" s="919"/>
      <c r="T2441" s="921"/>
      <c r="V2441" s="190"/>
      <c r="W2441" s="115" t="s">
        <v>76</v>
      </c>
      <c r="X2441" s="190"/>
      <c r="Y2441" s="115" t="s">
        <v>77</v>
      </c>
      <c r="Z2441" s="190"/>
      <c r="AA2441" s="115" t="s">
        <v>78</v>
      </c>
      <c r="AO2441" s="166"/>
    </row>
    <row r="2442" spans="2:41" ht="3.6" customHeight="1" outlineLevel="1" x14ac:dyDescent="0.45">
      <c r="B2442" s="167"/>
      <c r="J2442" s="167"/>
      <c r="M2442" s="166"/>
      <c r="N2442" s="167"/>
      <c r="Q2442" s="166"/>
      <c r="R2442" s="167"/>
      <c r="AO2442" s="166"/>
    </row>
    <row r="2443" spans="2:41" ht="3.6" customHeight="1" outlineLevel="1" x14ac:dyDescent="0.45">
      <c r="B2443" s="167"/>
      <c r="J2443" s="167"/>
      <c r="M2443" s="166"/>
      <c r="N2443" s="173"/>
      <c r="O2443" s="172"/>
      <c r="P2443" s="172"/>
      <c r="Q2443" s="172"/>
      <c r="R2443" s="984" t="str">
        <f>ASC(変更_3!J355)</f>
        <v/>
      </c>
      <c r="S2443" s="984" t="str">
        <f>ASC(変更_3!K355)</f>
        <v/>
      </c>
      <c r="T2443" s="172"/>
      <c r="U2443" s="984" t="str">
        <f>ASC(変更_3!M355)</f>
        <v/>
      </c>
      <c r="V2443" s="173"/>
      <c r="W2443" s="172"/>
      <c r="X2443" s="172"/>
      <c r="Y2443" s="172"/>
      <c r="Z2443" s="172"/>
      <c r="AA2443" s="171"/>
      <c r="AB2443" s="173"/>
      <c r="AC2443" s="172"/>
      <c r="AD2443" s="172"/>
      <c r="AE2443" s="172"/>
      <c r="AF2443" s="172"/>
      <c r="AG2443" s="171"/>
      <c r="AH2443" s="977"/>
      <c r="AI2443" s="980"/>
      <c r="AJ2443" s="172"/>
      <c r="AK2443" s="944"/>
      <c r="AL2443" s="173"/>
      <c r="AM2443" s="172"/>
      <c r="AN2443" s="172"/>
      <c r="AO2443" s="171"/>
    </row>
    <row r="2444" spans="2:41" ht="13.35" customHeight="1" outlineLevel="1" x14ac:dyDescent="0.45">
      <c r="B2444" s="167"/>
      <c r="J2444" s="167"/>
      <c r="M2444" s="166"/>
      <c r="N2444" s="167" t="s">
        <v>711</v>
      </c>
      <c r="R2444" s="985"/>
      <c r="S2444" s="985"/>
      <c r="T2444" s="115" t="s">
        <v>65</v>
      </c>
      <c r="U2444" s="985"/>
      <c r="V2444" s="167" t="s">
        <v>64</v>
      </c>
      <c r="AA2444" s="166"/>
      <c r="AB2444" s="167" t="s">
        <v>710</v>
      </c>
      <c r="AH2444" s="978"/>
      <c r="AI2444" s="981"/>
      <c r="AJ2444" s="115" t="s">
        <v>65</v>
      </c>
      <c r="AK2444" s="945"/>
      <c r="AL2444" s="167" t="s">
        <v>64</v>
      </c>
      <c r="AO2444" s="166"/>
    </row>
    <row r="2445" spans="2:41" ht="3.6" customHeight="1" outlineLevel="1" x14ac:dyDescent="0.45">
      <c r="B2445" s="167"/>
      <c r="J2445" s="167"/>
      <c r="M2445" s="166"/>
      <c r="N2445" s="167"/>
      <c r="R2445" s="986"/>
      <c r="S2445" s="986"/>
      <c r="T2445" s="160"/>
      <c r="U2445" s="986"/>
      <c r="V2445" s="161"/>
      <c r="W2445" s="160"/>
      <c r="X2445" s="160"/>
      <c r="Y2445" s="160"/>
      <c r="Z2445" s="160"/>
      <c r="AA2445" s="159"/>
      <c r="AB2445" s="161"/>
      <c r="AC2445" s="160"/>
      <c r="AD2445" s="160"/>
      <c r="AE2445" s="160"/>
      <c r="AF2445" s="160"/>
      <c r="AH2445" s="979"/>
      <c r="AI2445" s="982"/>
      <c r="AJ2445" s="160"/>
      <c r="AK2445" s="946"/>
      <c r="AL2445" s="161"/>
      <c r="AM2445" s="160"/>
      <c r="AN2445" s="160"/>
      <c r="AO2445" s="159"/>
    </row>
    <row r="2446" spans="2:41" ht="3.6" customHeight="1" outlineLevel="1" x14ac:dyDescent="0.45">
      <c r="B2446" s="167"/>
      <c r="J2446" s="167"/>
      <c r="M2446" s="166"/>
      <c r="N2446" s="173"/>
      <c r="O2446" s="172"/>
      <c r="P2446" s="172"/>
      <c r="Q2446" s="171"/>
      <c r="R2446" s="977"/>
      <c r="S2446" s="980"/>
      <c r="T2446" s="172"/>
      <c r="U2446" s="944"/>
      <c r="V2446" s="173"/>
      <c r="W2446" s="172"/>
      <c r="X2446" s="172"/>
      <c r="Y2446" s="172"/>
      <c r="Z2446" s="169"/>
      <c r="AA2446" s="174"/>
      <c r="AD2446" s="172"/>
      <c r="AE2446" s="172"/>
      <c r="AF2446" s="172"/>
      <c r="AG2446" s="175"/>
      <c r="AH2446" s="175"/>
      <c r="AI2446" s="175"/>
      <c r="AJ2446" s="175"/>
      <c r="AK2446" s="175"/>
      <c r="AL2446" s="172"/>
      <c r="AM2446" s="175"/>
      <c r="AN2446" s="175"/>
      <c r="AO2446" s="171"/>
    </row>
    <row r="2447" spans="2:41" ht="13.35" customHeight="1" outlineLevel="1" x14ac:dyDescent="0.45">
      <c r="B2447" s="167"/>
      <c r="J2447" s="167"/>
      <c r="M2447" s="166"/>
      <c r="N2447" s="167" t="s">
        <v>709</v>
      </c>
      <c r="Q2447" s="166"/>
      <c r="R2447" s="978"/>
      <c r="S2447" s="981"/>
      <c r="T2447" s="115" t="s">
        <v>65</v>
      </c>
      <c r="U2447" s="945"/>
      <c r="V2447" s="167" t="s">
        <v>64</v>
      </c>
      <c r="Z2447" s="169"/>
      <c r="AA2447" s="168"/>
      <c r="AG2447" s="169"/>
      <c r="AH2447" s="169"/>
      <c r="AI2447" s="169"/>
      <c r="AJ2447" s="169"/>
      <c r="AK2447" s="169"/>
      <c r="AM2447" s="169"/>
      <c r="AN2447" s="169"/>
      <c r="AO2447" s="166"/>
    </row>
    <row r="2448" spans="2:41" ht="3.6" customHeight="1" outlineLevel="1" x14ac:dyDescent="0.45">
      <c r="B2448" s="167"/>
      <c r="J2448" s="167"/>
      <c r="M2448" s="166"/>
      <c r="N2448" s="161"/>
      <c r="O2448" s="160"/>
      <c r="P2448" s="160"/>
      <c r="Q2448" s="159"/>
      <c r="R2448" s="979"/>
      <c r="S2448" s="982"/>
      <c r="T2448" s="160"/>
      <c r="U2448" s="946"/>
      <c r="V2448" s="161"/>
      <c r="W2448" s="160"/>
      <c r="X2448" s="160"/>
      <c r="Y2448" s="160"/>
      <c r="Z2448" s="163"/>
      <c r="AA2448" s="162"/>
      <c r="AB2448" s="160"/>
      <c r="AC2448" s="160"/>
      <c r="AD2448" s="160"/>
      <c r="AE2448" s="160"/>
      <c r="AF2448" s="160"/>
      <c r="AG2448" s="163"/>
      <c r="AH2448" s="163"/>
      <c r="AI2448" s="163"/>
      <c r="AJ2448" s="163"/>
      <c r="AK2448" s="163"/>
      <c r="AL2448" s="160"/>
      <c r="AM2448" s="163"/>
      <c r="AN2448" s="163"/>
      <c r="AO2448" s="159"/>
    </row>
    <row r="2449" spans="2:41" ht="3.6" customHeight="1" outlineLevel="1" x14ac:dyDescent="0.45">
      <c r="B2449" s="167"/>
      <c r="J2449" s="167"/>
      <c r="M2449" s="166"/>
      <c r="N2449" s="167"/>
      <c r="Q2449" s="166"/>
      <c r="R2449" s="922" t="str">
        <f>ASC(変更_3!L359)</f>
        <v/>
      </c>
      <c r="S2449" s="923"/>
      <c r="T2449" s="923"/>
      <c r="U2449" s="924"/>
      <c r="V2449" s="911" t="str">
        <f>ASC(変更_3!P359)</f>
        <v/>
      </c>
      <c r="W2449" s="913"/>
      <c r="X2449" s="911" t="str">
        <f>ASC(変更_3!R359)</f>
        <v/>
      </c>
      <c r="Y2449" s="912"/>
      <c r="Z2449" s="912"/>
      <c r="AA2449" s="913"/>
      <c r="AB2449" s="167"/>
      <c r="AO2449" s="166"/>
    </row>
    <row r="2450" spans="2:41" ht="13.35" customHeight="1" outlineLevel="1" x14ac:dyDescent="0.45">
      <c r="B2450" s="167"/>
      <c r="J2450" s="167"/>
      <c r="M2450" s="166"/>
      <c r="N2450" s="167" t="s">
        <v>707</v>
      </c>
      <c r="Q2450" s="166"/>
      <c r="R2450" s="911"/>
      <c r="S2450" s="912"/>
      <c r="T2450" s="912"/>
      <c r="U2450" s="913"/>
      <c r="V2450" s="911"/>
      <c r="W2450" s="913"/>
      <c r="X2450" s="911"/>
      <c r="Y2450" s="912"/>
      <c r="Z2450" s="912"/>
      <c r="AA2450" s="913"/>
      <c r="AB2450" s="191" t="s">
        <v>706</v>
      </c>
      <c r="AO2450" s="166"/>
    </row>
    <row r="2451" spans="2:41" ht="3.6" customHeight="1" outlineLevel="1" x14ac:dyDescent="0.45">
      <c r="B2451" s="167"/>
      <c r="J2451" s="167"/>
      <c r="M2451" s="166"/>
      <c r="N2451" s="167"/>
      <c r="Q2451" s="166"/>
      <c r="R2451" s="914"/>
      <c r="S2451" s="915"/>
      <c r="T2451" s="915"/>
      <c r="U2451" s="916"/>
      <c r="V2451" s="914"/>
      <c r="W2451" s="916"/>
      <c r="X2451" s="914"/>
      <c r="Y2451" s="915"/>
      <c r="Z2451" s="915"/>
      <c r="AA2451" s="916"/>
      <c r="AB2451" s="161"/>
      <c r="AC2451" s="160"/>
      <c r="AD2451" s="160"/>
      <c r="AE2451" s="160"/>
      <c r="AF2451" s="160"/>
      <c r="AG2451" s="160"/>
      <c r="AH2451" s="160"/>
      <c r="AI2451" s="160"/>
      <c r="AJ2451" s="160"/>
      <c r="AK2451" s="160"/>
      <c r="AL2451" s="160"/>
      <c r="AM2451" s="160"/>
      <c r="AN2451" s="160"/>
      <c r="AO2451" s="159"/>
    </row>
    <row r="2452" spans="2:41" ht="3.6" customHeight="1" outlineLevel="1" x14ac:dyDescent="0.45">
      <c r="B2452" s="167"/>
      <c r="J2452" s="167"/>
      <c r="M2452" s="166"/>
      <c r="N2452" s="173"/>
      <c r="O2452" s="172"/>
      <c r="P2452" s="172"/>
      <c r="Q2452" s="172"/>
      <c r="R2452" s="173"/>
      <c r="S2452" s="172"/>
      <c r="T2452" s="172"/>
      <c r="U2452" s="172"/>
      <c r="V2452" s="172"/>
      <c r="W2452" s="172"/>
      <c r="X2452" s="172"/>
      <c r="Y2452" s="172"/>
      <c r="Z2452" s="172"/>
      <c r="AA2452" s="171"/>
      <c r="AB2452" s="173"/>
      <c r="AI2452" s="166"/>
      <c r="AJ2452" s="173"/>
      <c r="AK2452" s="172"/>
      <c r="AL2452" s="172"/>
      <c r="AM2452" s="172"/>
      <c r="AN2452" s="172"/>
      <c r="AO2452" s="171"/>
    </row>
    <row r="2453" spans="2:41" ht="13.35" customHeight="1" outlineLevel="1" x14ac:dyDescent="0.45">
      <c r="B2453" s="167"/>
      <c r="J2453" s="167"/>
      <c r="M2453" s="166"/>
      <c r="N2453" s="167" t="s">
        <v>705</v>
      </c>
      <c r="R2453" s="167"/>
      <c r="S2453" s="917" t="str">
        <f>IF(変更_3!J361&lt;&gt;"",変更_3!J361,"")</f>
        <v/>
      </c>
      <c r="T2453" s="918"/>
      <c r="V2453" s="182" t="str">
        <f>ASC(変更_3!L361)</f>
        <v/>
      </c>
      <c r="W2453" s="115" t="s">
        <v>76</v>
      </c>
      <c r="X2453" s="182" t="str">
        <f>ASC(変更_3!N361)</f>
        <v/>
      </c>
      <c r="Y2453" s="115" t="s">
        <v>77</v>
      </c>
      <c r="Z2453" s="182" t="str">
        <f>ASC(変更_3!P361)</f>
        <v/>
      </c>
      <c r="AA2453" s="115" t="s">
        <v>78</v>
      </c>
      <c r="AB2453" s="167" t="s">
        <v>704</v>
      </c>
      <c r="AI2453" s="166"/>
      <c r="AJ2453" s="167"/>
      <c r="AK2453" s="919"/>
      <c r="AL2453" s="920"/>
      <c r="AM2453" s="920"/>
      <c r="AN2453" s="920"/>
      <c r="AO2453" s="921"/>
    </row>
    <row r="2454" spans="2:41" ht="3.6" customHeight="1" outlineLevel="1" x14ac:dyDescent="0.45">
      <c r="B2454" s="167"/>
      <c r="J2454" s="167"/>
      <c r="M2454" s="166"/>
      <c r="N2454" s="167"/>
      <c r="R2454" s="161"/>
      <c r="S2454" s="160"/>
      <c r="T2454" s="160"/>
      <c r="U2454" s="160"/>
      <c r="V2454" s="160"/>
      <c r="W2454" s="160"/>
      <c r="X2454" s="160"/>
      <c r="Y2454" s="160"/>
      <c r="Z2454" s="160"/>
      <c r="AA2454" s="159"/>
      <c r="AB2454" s="161"/>
      <c r="AC2454" s="160"/>
      <c r="AD2454" s="160"/>
      <c r="AE2454" s="160"/>
      <c r="AF2454" s="160"/>
      <c r="AG2454" s="160"/>
      <c r="AH2454" s="160"/>
      <c r="AI2454" s="159"/>
      <c r="AJ2454" s="161"/>
      <c r="AK2454" s="160"/>
      <c r="AL2454" s="160"/>
      <c r="AM2454" s="160"/>
      <c r="AN2454" s="160"/>
      <c r="AO2454" s="159"/>
    </row>
    <row r="2455" spans="2:41" ht="3.6" customHeight="1" outlineLevel="1" x14ac:dyDescent="0.45">
      <c r="B2455" s="167"/>
      <c r="J2455" s="167"/>
      <c r="M2455" s="166"/>
      <c r="N2455" s="173"/>
      <c r="O2455" s="172"/>
      <c r="P2455" s="172"/>
      <c r="Q2455" s="171"/>
      <c r="R2455" s="922" t="str">
        <f>IF(変更_3!U358="☑","研修中","")</f>
        <v/>
      </c>
      <c r="S2455" s="923"/>
      <c r="T2455" s="923"/>
      <c r="U2455" s="923"/>
      <c r="V2455" s="923"/>
      <c r="W2455" s="923"/>
      <c r="X2455" s="923"/>
      <c r="Y2455" s="923"/>
      <c r="Z2455" s="923"/>
      <c r="AA2455" s="923"/>
      <c r="AB2455" s="923"/>
      <c r="AC2455" s="923"/>
      <c r="AD2455" s="923"/>
      <c r="AE2455" s="923"/>
      <c r="AF2455" s="923"/>
      <c r="AG2455" s="923"/>
      <c r="AH2455" s="923"/>
      <c r="AI2455" s="923"/>
      <c r="AJ2455" s="923"/>
      <c r="AK2455" s="923"/>
      <c r="AL2455" s="923"/>
      <c r="AM2455" s="923"/>
      <c r="AN2455" s="923"/>
      <c r="AO2455" s="924"/>
    </row>
    <row r="2456" spans="2:41" ht="13.35" customHeight="1" outlineLevel="1" x14ac:dyDescent="0.45">
      <c r="B2456" s="167"/>
      <c r="J2456" s="167"/>
      <c r="M2456" s="166"/>
      <c r="N2456" s="167" t="s">
        <v>703</v>
      </c>
      <c r="Q2456" s="166"/>
      <c r="R2456" s="911"/>
      <c r="S2456" s="912"/>
      <c r="T2456" s="912"/>
      <c r="U2456" s="912"/>
      <c r="V2456" s="912"/>
      <c r="W2456" s="912"/>
      <c r="X2456" s="912"/>
      <c r="Y2456" s="912"/>
      <c r="Z2456" s="912"/>
      <c r="AA2456" s="912"/>
      <c r="AB2456" s="912"/>
      <c r="AC2456" s="912"/>
      <c r="AD2456" s="912"/>
      <c r="AE2456" s="912"/>
      <c r="AF2456" s="912"/>
      <c r="AG2456" s="912"/>
      <c r="AH2456" s="912"/>
      <c r="AI2456" s="912"/>
      <c r="AJ2456" s="912"/>
      <c r="AK2456" s="912"/>
      <c r="AL2456" s="912"/>
      <c r="AM2456" s="912"/>
      <c r="AN2456" s="912"/>
      <c r="AO2456" s="913"/>
    </row>
    <row r="2457" spans="2:41" ht="3.6" customHeight="1" outlineLevel="1" x14ac:dyDescent="0.45">
      <c r="B2457" s="167"/>
      <c r="I2457" s="166"/>
      <c r="J2457" s="167"/>
      <c r="M2457" s="166"/>
      <c r="N2457" s="161"/>
      <c r="O2457" s="160"/>
      <c r="P2457" s="160"/>
      <c r="Q2457" s="159"/>
      <c r="R2457" s="914"/>
      <c r="S2457" s="915"/>
      <c r="T2457" s="915"/>
      <c r="U2457" s="915"/>
      <c r="V2457" s="915"/>
      <c r="W2457" s="915"/>
      <c r="X2457" s="915"/>
      <c r="Y2457" s="915"/>
      <c r="Z2457" s="915"/>
      <c r="AA2457" s="915"/>
      <c r="AB2457" s="915"/>
      <c r="AC2457" s="915"/>
      <c r="AD2457" s="915"/>
      <c r="AE2457" s="915"/>
      <c r="AF2457" s="915"/>
      <c r="AG2457" s="915"/>
      <c r="AH2457" s="915"/>
      <c r="AI2457" s="915"/>
      <c r="AJ2457" s="915"/>
      <c r="AK2457" s="915"/>
      <c r="AL2457" s="915"/>
      <c r="AM2457" s="915"/>
      <c r="AN2457" s="915"/>
      <c r="AO2457" s="916"/>
    </row>
    <row r="2458" spans="2:41" ht="3.6" customHeight="1" outlineLevel="1" x14ac:dyDescent="0.45">
      <c r="B2458" s="167"/>
      <c r="J2458" s="173"/>
      <c r="K2458" s="172"/>
      <c r="L2458" s="172"/>
      <c r="M2458" s="171"/>
      <c r="N2458" s="173"/>
      <c r="O2458" s="172"/>
      <c r="P2458" s="172"/>
      <c r="Q2458" s="171"/>
      <c r="R2458" s="173"/>
      <c r="S2458" s="172"/>
      <c r="T2458" s="172"/>
      <c r="U2458" s="172"/>
      <c r="V2458" s="172"/>
      <c r="W2458" s="172"/>
      <c r="X2458" s="172"/>
      <c r="Y2458" s="172"/>
      <c r="Z2458" s="172"/>
      <c r="AA2458" s="171"/>
      <c r="AB2458" s="173"/>
      <c r="AC2458" s="172"/>
      <c r="AD2458" s="172"/>
      <c r="AE2458" s="171"/>
      <c r="AF2458" s="172"/>
      <c r="AG2458" s="172"/>
      <c r="AH2458" s="172"/>
      <c r="AI2458" s="172"/>
      <c r="AJ2458" s="172"/>
      <c r="AK2458" s="172"/>
      <c r="AL2458" s="172"/>
      <c r="AM2458" s="172"/>
      <c r="AN2458" s="172"/>
      <c r="AO2458" s="171"/>
    </row>
    <row r="2459" spans="2:41" ht="13.35" customHeight="1" outlineLevel="1" x14ac:dyDescent="0.45">
      <c r="B2459" s="167"/>
      <c r="J2459" s="167"/>
      <c r="M2459" s="166"/>
      <c r="N2459" s="167" t="s">
        <v>717</v>
      </c>
      <c r="Q2459" s="166"/>
      <c r="R2459" s="167"/>
      <c r="S2459" s="917" t="str">
        <f>IF(OR(許可申請_2!I337&lt;&gt;"",変更_3!AL350&lt;&gt;""),コードマスタ!C4,"")</f>
        <v/>
      </c>
      <c r="T2459" s="943"/>
      <c r="U2459" s="943"/>
      <c r="V2459" s="943"/>
      <c r="W2459" s="943"/>
      <c r="X2459" s="943"/>
      <c r="Y2459" s="943"/>
      <c r="Z2459" s="943"/>
      <c r="AA2459" s="918"/>
      <c r="AB2459" s="167" t="s">
        <v>615</v>
      </c>
      <c r="AE2459" s="166"/>
      <c r="AF2459" s="167"/>
      <c r="AG2459" s="917" t="str">
        <f>IF(OR(許可申請_2!I346="☑",変更_3!AL358="☑"),コードマスタ!D3,IF(OR(許可申請_2!N346="☑",許可申請_2!T346="☑",変更_3!AQ358="☑",変更_3!AW358="☑"),コードマスタ!D4,""))</f>
        <v/>
      </c>
      <c r="AH2459" s="943"/>
      <c r="AI2459" s="943"/>
      <c r="AJ2459" s="943"/>
      <c r="AK2459" s="943"/>
      <c r="AL2459" s="943"/>
      <c r="AM2459" s="943"/>
      <c r="AN2459" s="943"/>
      <c r="AO2459" s="918"/>
    </row>
    <row r="2460" spans="2:41" ht="3.6" customHeight="1" outlineLevel="1" x14ac:dyDescent="0.45">
      <c r="B2460" s="167"/>
      <c r="J2460" s="167"/>
      <c r="M2460" s="166"/>
      <c r="N2460" s="161"/>
      <c r="O2460" s="160"/>
      <c r="P2460" s="160"/>
      <c r="Q2460" s="159"/>
      <c r="R2460" s="161"/>
      <c r="S2460" s="160"/>
      <c r="T2460" s="160"/>
      <c r="U2460" s="160"/>
      <c r="V2460" s="160"/>
      <c r="W2460" s="160"/>
      <c r="X2460" s="160"/>
      <c r="Y2460" s="160"/>
      <c r="Z2460" s="160"/>
      <c r="AA2460" s="159"/>
      <c r="AB2460" s="161"/>
      <c r="AC2460" s="160"/>
      <c r="AD2460" s="160"/>
      <c r="AE2460" s="159"/>
      <c r="AF2460" s="160"/>
      <c r="AG2460" s="160"/>
      <c r="AH2460" s="160"/>
      <c r="AI2460" s="160"/>
      <c r="AJ2460" s="160"/>
      <c r="AK2460" s="160"/>
      <c r="AL2460" s="160"/>
      <c r="AM2460" s="160"/>
      <c r="AN2460" s="160"/>
      <c r="AO2460" s="159"/>
    </row>
    <row r="2461" spans="2:41" ht="3.6" customHeight="1" outlineLevel="1" x14ac:dyDescent="0.45">
      <c r="B2461" s="167"/>
      <c r="J2461" s="167"/>
      <c r="M2461" s="166"/>
      <c r="N2461" s="173"/>
      <c r="O2461" s="172"/>
      <c r="P2461" s="172"/>
      <c r="Q2461" s="171"/>
      <c r="R2461" s="173"/>
      <c r="S2461" s="172"/>
      <c r="T2461" s="172"/>
      <c r="U2461" s="172"/>
      <c r="V2461" s="172"/>
      <c r="W2461" s="172"/>
      <c r="X2461" s="172"/>
      <c r="Y2461" s="172"/>
      <c r="Z2461" s="172"/>
      <c r="AA2461" s="171"/>
      <c r="AB2461" s="173"/>
      <c r="AC2461" s="172"/>
      <c r="AD2461" s="172"/>
      <c r="AE2461" s="171"/>
      <c r="AF2461" s="173"/>
      <c r="AG2461" s="172"/>
      <c r="AH2461" s="172"/>
      <c r="AI2461" s="172"/>
      <c r="AJ2461" s="172"/>
      <c r="AK2461" s="172"/>
      <c r="AL2461" s="172"/>
      <c r="AM2461" s="172"/>
      <c r="AN2461" s="172"/>
      <c r="AO2461" s="171"/>
    </row>
    <row r="2462" spans="2:41" ht="13.35" customHeight="1" outlineLevel="1" x14ac:dyDescent="0.45">
      <c r="B2462" s="167"/>
      <c r="J2462" s="167"/>
      <c r="M2462" s="166"/>
      <c r="N2462" s="167" t="s">
        <v>716</v>
      </c>
      <c r="Q2462" s="166"/>
      <c r="R2462" s="167"/>
      <c r="S2462" s="919"/>
      <c r="T2462" s="921"/>
      <c r="V2462" s="190"/>
      <c r="W2462" s="115" t="s">
        <v>76</v>
      </c>
      <c r="X2462" s="190"/>
      <c r="Y2462" s="115" t="s">
        <v>77</v>
      </c>
      <c r="Z2462" s="190"/>
      <c r="AA2462" s="166" t="s">
        <v>78</v>
      </c>
      <c r="AB2462" s="167" t="s">
        <v>715</v>
      </c>
      <c r="AE2462" s="166"/>
      <c r="AF2462" s="167"/>
      <c r="AG2462" s="919"/>
      <c r="AH2462" s="921"/>
      <c r="AJ2462" s="190"/>
      <c r="AK2462" s="115" t="s">
        <v>76</v>
      </c>
      <c r="AL2462" s="190"/>
      <c r="AM2462" s="115" t="s">
        <v>77</v>
      </c>
      <c r="AN2462" s="190"/>
      <c r="AO2462" s="166" t="s">
        <v>78</v>
      </c>
    </row>
    <row r="2463" spans="2:41" ht="3.6" customHeight="1" outlineLevel="1" x14ac:dyDescent="0.45">
      <c r="B2463" s="167"/>
      <c r="J2463" s="167"/>
      <c r="M2463" s="166"/>
      <c r="N2463" s="161"/>
      <c r="O2463" s="160"/>
      <c r="P2463" s="160"/>
      <c r="Q2463" s="159"/>
      <c r="R2463" s="161"/>
      <c r="S2463" s="160"/>
      <c r="T2463" s="160"/>
      <c r="U2463" s="160"/>
      <c r="V2463" s="160"/>
      <c r="W2463" s="160"/>
      <c r="X2463" s="160"/>
      <c r="Y2463" s="160"/>
      <c r="Z2463" s="160"/>
      <c r="AA2463" s="159"/>
      <c r="AB2463" s="161"/>
      <c r="AC2463" s="160"/>
      <c r="AD2463" s="160"/>
      <c r="AE2463" s="159"/>
      <c r="AF2463" s="161"/>
      <c r="AG2463" s="160"/>
      <c r="AH2463" s="160"/>
      <c r="AI2463" s="160"/>
      <c r="AJ2463" s="160"/>
      <c r="AK2463" s="160"/>
      <c r="AL2463" s="160"/>
      <c r="AM2463" s="160"/>
      <c r="AN2463" s="160"/>
      <c r="AO2463" s="159"/>
    </row>
    <row r="2464" spans="2:41" ht="3.6" customHeight="1" outlineLevel="1" x14ac:dyDescent="0.45">
      <c r="B2464" s="167"/>
      <c r="J2464" s="167"/>
      <c r="M2464" s="166"/>
      <c r="N2464" s="173"/>
      <c r="O2464" s="172"/>
      <c r="P2464" s="172"/>
      <c r="Q2464" s="171"/>
      <c r="R2464" s="922" t="str">
        <f>許可申請_2!I337&amp;変更_3!AL350</f>
        <v/>
      </c>
      <c r="S2464" s="923"/>
      <c r="T2464" s="923"/>
      <c r="U2464" s="923"/>
      <c r="V2464" s="923"/>
      <c r="W2464" s="923"/>
      <c r="X2464" s="923"/>
      <c r="Y2464" s="923"/>
      <c r="Z2464" s="923"/>
      <c r="AA2464" s="923"/>
      <c r="AB2464" s="923"/>
      <c r="AC2464" s="923"/>
      <c r="AD2464" s="923"/>
      <c r="AE2464" s="923"/>
      <c r="AF2464" s="923"/>
      <c r="AG2464" s="923"/>
      <c r="AH2464" s="923"/>
      <c r="AI2464" s="923"/>
      <c r="AJ2464" s="924"/>
      <c r="AK2464" s="172"/>
      <c r="AL2464" s="172"/>
      <c r="AM2464" s="172"/>
      <c r="AN2464" s="172"/>
      <c r="AO2464" s="171"/>
    </row>
    <row r="2465" spans="2:41" ht="13.35" customHeight="1" outlineLevel="1" x14ac:dyDescent="0.45">
      <c r="B2465" s="167"/>
      <c r="J2465" s="167"/>
      <c r="M2465" s="166"/>
      <c r="N2465" s="167" t="s">
        <v>50</v>
      </c>
      <c r="Q2465" s="166"/>
      <c r="R2465" s="911"/>
      <c r="S2465" s="912"/>
      <c r="T2465" s="912"/>
      <c r="U2465" s="912"/>
      <c r="V2465" s="912"/>
      <c r="W2465" s="912"/>
      <c r="X2465" s="912"/>
      <c r="Y2465" s="912"/>
      <c r="Z2465" s="912"/>
      <c r="AA2465" s="912"/>
      <c r="AB2465" s="912"/>
      <c r="AC2465" s="912"/>
      <c r="AD2465" s="912"/>
      <c r="AE2465" s="912"/>
      <c r="AF2465" s="912"/>
      <c r="AG2465" s="912"/>
      <c r="AH2465" s="912"/>
      <c r="AI2465" s="912"/>
      <c r="AJ2465" s="913"/>
      <c r="AL2465" s="189" t="s">
        <v>651</v>
      </c>
      <c r="AM2465" s="115" t="s">
        <v>714</v>
      </c>
      <c r="AO2465" s="166"/>
    </row>
    <row r="2466" spans="2:41" ht="3.6" customHeight="1" outlineLevel="1" x14ac:dyDescent="0.45">
      <c r="B2466" s="167"/>
      <c r="J2466" s="167"/>
      <c r="M2466" s="166"/>
      <c r="N2466" s="161"/>
      <c r="O2466" s="160"/>
      <c r="P2466" s="160"/>
      <c r="Q2466" s="159"/>
      <c r="R2466" s="914"/>
      <c r="S2466" s="915"/>
      <c r="T2466" s="915"/>
      <c r="U2466" s="915"/>
      <c r="V2466" s="915"/>
      <c r="W2466" s="915"/>
      <c r="X2466" s="915"/>
      <c r="Y2466" s="915"/>
      <c r="Z2466" s="915"/>
      <c r="AA2466" s="915"/>
      <c r="AB2466" s="915"/>
      <c r="AC2466" s="915"/>
      <c r="AD2466" s="915"/>
      <c r="AE2466" s="915"/>
      <c r="AF2466" s="915"/>
      <c r="AG2466" s="915"/>
      <c r="AH2466" s="915"/>
      <c r="AI2466" s="915"/>
      <c r="AJ2466" s="916"/>
      <c r="AK2466" s="160"/>
      <c r="AL2466" s="160"/>
      <c r="AM2466" s="160"/>
      <c r="AN2466" s="160"/>
      <c r="AO2466" s="159"/>
    </row>
    <row r="2467" spans="2:41" ht="3.6" customHeight="1" outlineLevel="1" x14ac:dyDescent="0.45">
      <c r="B2467" s="167"/>
      <c r="J2467" s="167"/>
      <c r="M2467" s="166"/>
      <c r="N2467" s="173"/>
      <c r="O2467" s="172"/>
      <c r="P2467" s="172"/>
      <c r="Q2467" s="171"/>
      <c r="R2467" s="922" t="str">
        <f>ASC(PHONETIC(許可申請_2!I336))&amp;ASC(PHONETIC(変更_3!AL349))</f>
        <v/>
      </c>
      <c r="S2467" s="923"/>
      <c r="T2467" s="923"/>
      <c r="U2467" s="923"/>
      <c r="V2467" s="923"/>
      <c r="W2467" s="923"/>
      <c r="X2467" s="923"/>
      <c r="Y2467" s="923"/>
      <c r="Z2467" s="923"/>
      <c r="AA2467" s="923"/>
      <c r="AB2467" s="923"/>
      <c r="AC2467" s="923"/>
      <c r="AD2467" s="923"/>
      <c r="AE2467" s="923"/>
      <c r="AF2467" s="923"/>
      <c r="AG2467" s="923"/>
      <c r="AH2467" s="923"/>
      <c r="AI2467" s="923"/>
      <c r="AJ2467" s="923"/>
      <c r="AK2467" s="923"/>
      <c r="AL2467" s="923"/>
      <c r="AM2467" s="923"/>
      <c r="AN2467" s="923"/>
      <c r="AO2467" s="924"/>
    </row>
    <row r="2468" spans="2:41" ht="13.35" customHeight="1" outlineLevel="1" x14ac:dyDescent="0.45">
      <c r="B2468" s="167"/>
      <c r="J2468" s="167"/>
      <c r="M2468" s="166"/>
      <c r="N2468" s="167" t="s">
        <v>713</v>
      </c>
      <c r="Q2468" s="166"/>
      <c r="R2468" s="911"/>
      <c r="S2468" s="912"/>
      <c r="T2468" s="912"/>
      <c r="U2468" s="912"/>
      <c r="V2468" s="912"/>
      <c r="W2468" s="912"/>
      <c r="X2468" s="912"/>
      <c r="Y2468" s="912"/>
      <c r="Z2468" s="912"/>
      <c r="AA2468" s="912"/>
      <c r="AB2468" s="912"/>
      <c r="AC2468" s="912"/>
      <c r="AD2468" s="912"/>
      <c r="AE2468" s="912"/>
      <c r="AF2468" s="912"/>
      <c r="AG2468" s="912"/>
      <c r="AH2468" s="912"/>
      <c r="AI2468" s="912"/>
      <c r="AJ2468" s="912"/>
      <c r="AK2468" s="912"/>
      <c r="AL2468" s="912"/>
      <c r="AM2468" s="912"/>
      <c r="AN2468" s="912"/>
      <c r="AO2468" s="913"/>
    </row>
    <row r="2469" spans="2:41" ht="3.6" customHeight="1" outlineLevel="1" x14ac:dyDescent="0.45">
      <c r="B2469" s="167"/>
      <c r="J2469" s="167"/>
      <c r="M2469" s="166"/>
      <c r="N2469" s="167"/>
      <c r="Q2469" s="166"/>
      <c r="R2469" s="914"/>
      <c r="S2469" s="915"/>
      <c r="T2469" s="915"/>
      <c r="U2469" s="915"/>
      <c r="V2469" s="915"/>
      <c r="W2469" s="915"/>
      <c r="X2469" s="915"/>
      <c r="Y2469" s="915"/>
      <c r="Z2469" s="915"/>
      <c r="AA2469" s="915"/>
      <c r="AB2469" s="915"/>
      <c r="AC2469" s="915"/>
      <c r="AD2469" s="915"/>
      <c r="AE2469" s="915"/>
      <c r="AF2469" s="915"/>
      <c r="AG2469" s="915"/>
      <c r="AH2469" s="915"/>
      <c r="AI2469" s="915"/>
      <c r="AJ2469" s="915"/>
      <c r="AK2469" s="915"/>
      <c r="AL2469" s="915"/>
      <c r="AM2469" s="915"/>
      <c r="AN2469" s="915"/>
      <c r="AO2469" s="916"/>
    </row>
    <row r="2470" spans="2:41" ht="3.6" customHeight="1" outlineLevel="1" x14ac:dyDescent="0.45">
      <c r="B2470" s="167"/>
      <c r="J2470" s="167"/>
      <c r="N2470" s="173"/>
      <c r="O2470" s="172"/>
      <c r="P2470" s="172"/>
      <c r="Q2470" s="171"/>
      <c r="U2470" s="934" t="str">
        <f>ASC(許可申請_2!L338)&amp;ASC(変更_3!AO351)</f>
        <v/>
      </c>
      <c r="V2470" s="935"/>
      <c r="W2470" s="935"/>
      <c r="X2470" s="962"/>
      <c r="Y2470" s="172"/>
      <c r="Z2470" s="965" t="str">
        <f>ASC(許可申請_2!O338)&amp;ASC(変更_3!AR351)</f>
        <v/>
      </c>
      <c r="AA2470" s="935"/>
      <c r="AB2470" s="935"/>
      <c r="AC2470" s="936"/>
      <c r="AG2470" s="922" t="str">
        <f>許可申請_2!L339&amp;変更_3!AO352</f>
        <v/>
      </c>
      <c r="AH2470" s="923"/>
      <c r="AI2470" s="923"/>
      <c r="AJ2470" s="923"/>
      <c r="AK2470" s="923"/>
      <c r="AL2470" s="923"/>
      <c r="AM2470" s="923"/>
      <c r="AN2470" s="923"/>
      <c r="AO2470" s="924"/>
    </row>
    <row r="2471" spans="2:41" ht="13.35" customHeight="1" outlineLevel="1" x14ac:dyDescent="0.45">
      <c r="B2471" s="167"/>
      <c r="J2471" s="167"/>
      <c r="N2471" s="167"/>
      <c r="Q2471" s="166"/>
      <c r="R2471" s="115" t="s">
        <v>612</v>
      </c>
      <c r="U2471" s="937"/>
      <c r="V2471" s="938"/>
      <c r="W2471" s="938"/>
      <c r="X2471" s="963"/>
      <c r="Y2471" s="179" t="s">
        <v>611</v>
      </c>
      <c r="Z2471" s="966"/>
      <c r="AA2471" s="938"/>
      <c r="AB2471" s="938"/>
      <c r="AC2471" s="939"/>
      <c r="AD2471" s="115" t="s">
        <v>610</v>
      </c>
      <c r="AG2471" s="911"/>
      <c r="AH2471" s="912"/>
      <c r="AI2471" s="912"/>
      <c r="AJ2471" s="912"/>
      <c r="AK2471" s="912"/>
      <c r="AL2471" s="912"/>
      <c r="AM2471" s="912"/>
      <c r="AN2471" s="912"/>
      <c r="AO2471" s="913"/>
    </row>
    <row r="2472" spans="2:41" ht="3.6" customHeight="1" outlineLevel="1" x14ac:dyDescent="0.45">
      <c r="B2472" s="167"/>
      <c r="J2472" s="167"/>
      <c r="N2472" s="167"/>
      <c r="Q2472" s="166"/>
      <c r="R2472" s="160"/>
      <c r="S2472" s="160"/>
      <c r="T2472" s="160"/>
      <c r="U2472" s="940"/>
      <c r="V2472" s="941"/>
      <c r="W2472" s="941"/>
      <c r="X2472" s="964"/>
      <c r="Y2472" s="160"/>
      <c r="Z2472" s="967"/>
      <c r="AA2472" s="941"/>
      <c r="AB2472" s="941"/>
      <c r="AC2472" s="942"/>
      <c r="AD2472" s="160"/>
      <c r="AE2472" s="160"/>
      <c r="AF2472" s="160"/>
      <c r="AG2472" s="914"/>
      <c r="AH2472" s="915"/>
      <c r="AI2472" s="915"/>
      <c r="AJ2472" s="915"/>
      <c r="AK2472" s="915"/>
      <c r="AL2472" s="915"/>
      <c r="AM2472" s="915"/>
      <c r="AN2472" s="915"/>
      <c r="AO2472" s="916"/>
    </row>
    <row r="2473" spans="2:41" ht="3.6" customHeight="1" outlineLevel="1" x14ac:dyDescent="0.45">
      <c r="B2473" s="167"/>
      <c r="J2473" s="167"/>
      <c r="N2473" s="167"/>
      <c r="Q2473" s="166"/>
      <c r="R2473" s="172"/>
      <c r="S2473" s="172"/>
      <c r="T2473" s="171"/>
      <c r="U2473" s="922" t="str">
        <f>許可申請_2!T339&amp;変更_3!AW352</f>
        <v/>
      </c>
      <c r="V2473" s="923"/>
      <c r="W2473" s="923"/>
      <c r="X2473" s="923"/>
      <c r="Y2473" s="923"/>
      <c r="Z2473" s="923"/>
      <c r="AA2473" s="923"/>
      <c r="AB2473" s="923"/>
      <c r="AC2473" s="924"/>
      <c r="AD2473" s="173"/>
      <c r="AE2473" s="172"/>
      <c r="AF2473" s="171"/>
      <c r="AG2473" s="922" t="str">
        <f>許可申請_2!L340&amp;変更_3!AO353</f>
        <v/>
      </c>
      <c r="AH2473" s="923"/>
      <c r="AI2473" s="923"/>
      <c r="AJ2473" s="923"/>
      <c r="AK2473" s="923"/>
      <c r="AL2473" s="923"/>
      <c r="AM2473" s="923"/>
      <c r="AN2473" s="923"/>
      <c r="AO2473" s="924"/>
    </row>
    <row r="2474" spans="2:41" ht="13.35" customHeight="1" outlineLevel="1" x14ac:dyDescent="0.45">
      <c r="B2474" s="167"/>
      <c r="J2474" s="167"/>
      <c r="N2474" s="167" t="s">
        <v>48</v>
      </c>
      <c r="Q2474" s="166"/>
      <c r="R2474" s="115" t="s">
        <v>609</v>
      </c>
      <c r="T2474" s="166"/>
      <c r="U2474" s="911"/>
      <c r="V2474" s="912"/>
      <c r="W2474" s="912"/>
      <c r="X2474" s="912"/>
      <c r="Y2474" s="912"/>
      <c r="Z2474" s="912"/>
      <c r="AA2474" s="912"/>
      <c r="AB2474" s="912"/>
      <c r="AC2474" s="913"/>
      <c r="AD2474" s="167" t="s">
        <v>8536</v>
      </c>
      <c r="AF2474" s="166"/>
      <c r="AG2474" s="911"/>
      <c r="AH2474" s="912"/>
      <c r="AI2474" s="912"/>
      <c r="AJ2474" s="912"/>
      <c r="AK2474" s="912"/>
      <c r="AL2474" s="912"/>
      <c r="AM2474" s="912"/>
      <c r="AN2474" s="912"/>
      <c r="AO2474" s="913"/>
    </row>
    <row r="2475" spans="2:41" ht="3.6" customHeight="1" outlineLevel="1" x14ac:dyDescent="0.45">
      <c r="B2475" s="167"/>
      <c r="J2475" s="167"/>
      <c r="N2475" s="167"/>
      <c r="Q2475" s="166"/>
      <c r="R2475" s="160"/>
      <c r="S2475" s="160"/>
      <c r="T2475" s="159"/>
      <c r="U2475" s="914"/>
      <c r="V2475" s="915"/>
      <c r="W2475" s="915"/>
      <c r="X2475" s="915"/>
      <c r="Y2475" s="915"/>
      <c r="Z2475" s="915"/>
      <c r="AA2475" s="915"/>
      <c r="AB2475" s="915"/>
      <c r="AC2475" s="916"/>
      <c r="AD2475" s="161"/>
      <c r="AE2475" s="160"/>
      <c r="AF2475" s="159"/>
      <c r="AG2475" s="914"/>
      <c r="AH2475" s="915"/>
      <c r="AI2475" s="915"/>
      <c r="AJ2475" s="915"/>
      <c r="AK2475" s="915"/>
      <c r="AL2475" s="915"/>
      <c r="AM2475" s="915"/>
      <c r="AN2475" s="915"/>
      <c r="AO2475" s="916"/>
    </row>
    <row r="2476" spans="2:41" ht="3.6" customHeight="1" outlineLevel="1" x14ac:dyDescent="0.45">
      <c r="B2476" s="167"/>
      <c r="J2476" s="167"/>
      <c r="N2476" s="167"/>
      <c r="Q2476" s="166"/>
      <c r="R2476" s="172"/>
      <c r="S2476" s="172"/>
      <c r="T2476" s="171"/>
      <c r="U2476" s="922" t="str">
        <f>許可申請_2!T340&amp;変更_3!AW353</f>
        <v/>
      </c>
      <c r="V2476" s="923"/>
      <c r="W2476" s="923"/>
      <c r="X2476" s="923"/>
      <c r="Y2476" s="923"/>
      <c r="Z2476" s="923"/>
      <c r="AA2476" s="923"/>
      <c r="AB2476" s="923"/>
      <c r="AC2476" s="924"/>
      <c r="AD2476" s="173"/>
      <c r="AE2476" s="172"/>
      <c r="AF2476" s="171"/>
      <c r="AG2476" s="922" t="str">
        <f>許可申請_2!L341&amp;変更_3!AO354</f>
        <v/>
      </c>
      <c r="AH2476" s="923"/>
      <c r="AI2476" s="923"/>
      <c r="AJ2476" s="923"/>
      <c r="AK2476" s="923"/>
      <c r="AL2476" s="923"/>
      <c r="AM2476" s="923"/>
      <c r="AN2476" s="923"/>
      <c r="AO2476" s="924"/>
    </row>
    <row r="2477" spans="2:41" ht="13.35" customHeight="1" outlineLevel="1" x14ac:dyDescent="0.45">
      <c r="B2477" s="167"/>
      <c r="J2477" s="167"/>
      <c r="N2477" s="167"/>
      <c r="Q2477" s="166"/>
      <c r="R2477" s="115" t="s">
        <v>608</v>
      </c>
      <c r="T2477" s="166"/>
      <c r="U2477" s="911"/>
      <c r="V2477" s="912"/>
      <c r="W2477" s="912"/>
      <c r="X2477" s="912"/>
      <c r="Y2477" s="912"/>
      <c r="Z2477" s="912"/>
      <c r="AA2477" s="912"/>
      <c r="AB2477" s="912"/>
      <c r="AC2477" s="913"/>
      <c r="AD2477" s="167" t="s">
        <v>607</v>
      </c>
      <c r="AF2477" s="166"/>
      <c r="AG2477" s="911"/>
      <c r="AH2477" s="912"/>
      <c r="AI2477" s="912"/>
      <c r="AJ2477" s="912"/>
      <c r="AK2477" s="912"/>
      <c r="AL2477" s="912"/>
      <c r="AM2477" s="912"/>
      <c r="AN2477" s="912"/>
      <c r="AO2477" s="913"/>
    </row>
    <row r="2478" spans="2:41" ht="3.6" customHeight="1" outlineLevel="1" x14ac:dyDescent="0.45">
      <c r="B2478" s="167"/>
      <c r="J2478" s="167"/>
      <c r="N2478" s="161"/>
      <c r="O2478" s="160"/>
      <c r="P2478" s="160"/>
      <c r="Q2478" s="159"/>
      <c r="R2478" s="160"/>
      <c r="S2478" s="160"/>
      <c r="T2478" s="159"/>
      <c r="U2478" s="914"/>
      <c r="V2478" s="915"/>
      <c r="W2478" s="915"/>
      <c r="X2478" s="915"/>
      <c r="Y2478" s="915"/>
      <c r="Z2478" s="915"/>
      <c r="AA2478" s="915"/>
      <c r="AB2478" s="915"/>
      <c r="AC2478" s="916"/>
      <c r="AD2478" s="161"/>
      <c r="AE2478" s="160"/>
      <c r="AF2478" s="159"/>
      <c r="AG2478" s="914"/>
      <c r="AH2478" s="915"/>
      <c r="AI2478" s="915"/>
      <c r="AJ2478" s="915"/>
      <c r="AK2478" s="915"/>
      <c r="AL2478" s="915"/>
      <c r="AM2478" s="915"/>
      <c r="AN2478" s="915"/>
      <c r="AO2478" s="916"/>
    </row>
    <row r="2479" spans="2:41" ht="3.6" customHeight="1" outlineLevel="1" x14ac:dyDescent="0.45">
      <c r="B2479" s="167"/>
      <c r="J2479" s="167"/>
      <c r="M2479" s="166"/>
      <c r="N2479" s="167"/>
      <c r="Q2479" s="166"/>
      <c r="R2479" s="173"/>
      <c r="S2479" s="172"/>
      <c r="T2479" s="172"/>
      <c r="U2479" s="172"/>
      <c r="V2479" s="172"/>
      <c r="W2479" s="172"/>
      <c r="X2479" s="172"/>
      <c r="Y2479" s="172"/>
      <c r="Z2479" s="172"/>
      <c r="AA2479" s="172"/>
      <c r="AB2479" s="172"/>
      <c r="AC2479" s="172"/>
      <c r="AD2479" s="172"/>
      <c r="AE2479" s="172"/>
      <c r="AF2479" s="172"/>
      <c r="AG2479" s="172"/>
      <c r="AH2479" s="172"/>
      <c r="AI2479" s="172"/>
      <c r="AJ2479" s="172"/>
      <c r="AK2479" s="172"/>
      <c r="AL2479" s="172"/>
      <c r="AM2479" s="172"/>
      <c r="AN2479" s="172"/>
      <c r="AO2479" s="171"/>
    </row>
    <row r="2480" spans="2:41" ht="13.35" customHeight="1" outlineLevel="1" x14ac:dyDescent="0.45">
      <c r="B2480" s="167"/>
      <c r="J2480" s="167"/>
      <c r="M2480" s="166"/>
      <c r="N2480" s="167" t="s">
        <v>712</v>
      </c>
      <c r="Q2480" s="166"/>
      <c r="R2480" s="167"/>
      <c r="S2480" s="919"/>
      <c r="T2480" s="921"/>
      <c r="V2480" s="190"/>
      <c r="W2480" s="115" t="s">
        <v>76</v>
      </c>
      <c r="X2480" s="190"/>
      <c r="Y2480" s="115" t="s">
        <v>77</v>
      </c>
      <c r="Z2480" s="190"/>
      <c r="AA2480" s="115" t="s">
        <v>78</v>
      </c>
      <c r="AO2480" s="166"/>
    </row>
    <row r="2481" spans="2:41" ht="3.6" customHeight="1" outlineLevel="1" x14ac:dyDescent="0.45">
      <c r="B2481" s="167"/>
      <c r="J2481" s="167"/>
      <c r="M2481" s="166"/>
      <c r="N2481" s="167"/>
      <c r="Q2481" s="166"/>
      <c r="R2481" s="167"/>
      <c r="AO2481" s="166"/>
    </row>
    <row r="2482" spans="2:41" ht="3.6" customHeight="1" outlineLevel="1" x14ac:dyDescent="0.45">
      <c r="B2482" s="167"/>
      <c r="J2482" s="167"/>
      <c r="M2482" s="166"/>
      <c r="N2482" s="173"/>
      <c r="O2482" s="172"/>
      <c r="P2482" s="172"/>
      <c r="Q2482" s="172"/>
      <c r="R2482" s="984" t="str">
        <f>ASC(許可申請_2!I342)&amp;ASC(変更_3!AL355)</f>
        <v/>
      </c>
      <c r="S2482" s="984" t="str">
        <f>ASC(許可申請_2!J342)&amp;ASC(変更_3!AM355)</f>
        <v/>
      </c>
      <c r="T2482" s="172"/>
      <c r="U2482" s="984" t="str">
        <f>ASC(許可申請_2!L342)&amp;ASC(変更_3!AO355)</f>
        <v/>
      </c>
      <c r="V2482" s="173"/>
      <c r="W2482" s="172"/>
      <c r="X2482" s="172"/>
      <c r="Y2482" s="172"/>
      <c r="Z2482" s="172"/>
      <c r="AA2482" s="171"/>
      <c r="AB2482" s="173"/>
      <c r="AC2482" s="172"/>
      <c r="AD2482" s="172"/>
      <c r="AE2482" s="172"/>
      <c r="AF2482" s="172"/>
      <c r="AG2482" s="171"/>
      <c r="AH2482" s="977"/>
      <c r="AI2482" s="980"/>
      <c r="AJ2482" s="172"/>
      <c r="AK2482" s="944"/>
      <c r="AL2482" s="173"/>
      <c r="AM2482" s="172"/>
      <c r="AN2482" s="172"/>
      <c r="AO2482" s="171"/>
    </row>
    <row r="2483" spans="2:41" ht="13.35" customHeight="1" outlineLevel="1" x14ac:dyDescent="0.45">
      <c r="B2483" s="167"/>
      <c r="J2483" s="167"/>
      <c r="M2483" s="166"/>
      <c r="N2483" s="167" t="s">
        <v>711</v>
      </c>
      <c r="R2483" s="985"/>
      <c r="S2483" s="985"/>
      <c r="T2483" s="115" t="s">
        <v>65</v>
      </c>
      <c r="U2483" s="985"/>
      <c r="V2483" s="167" t="s">
        <v>64</v>
      </c>
      <c r="AA2483" s="166"/>
      <c r="AB2483" s="167" t="s">
        <v>710</v>
      </c>
      <c r="AH2483" s="978"/>
      <c r="AI2483" s="981"/>
      <c r="AJ2483" s="115" t="s">
        <v>65</v>
      </c>
      <c r="AK2483" s="945"/>
      <c r="AL2483" s="167" t="s">
        <v>64</v>
      </c>
      <c r="AO2483" s="166"/>
    </row>
    <row r="2484" spans="2:41" ht="3.6" customHeight="1" outlineLevel="1" x14ac:dyDescent="0.45">
      <c r="B2484" s="167"/>
      <c r="J2484" s="167"/>
      <c r="M2484" s="166"/>
      <c r="N2484" s="167"/>
      <c r="R2484" s="986"/>
      <c r="S2484" s="986"/>
      <c r="T2484" s="160"/>
      <c r="U2484" s="986"/>
      <c r="V2484" s="161"/>
      <c r="W2484" s="160"/>
      <c r="X2484" s="160"/>
      <c r="Y2484" s="160"/>
      <c r="Z2484" s="160"/>
      <c r="AA2484" s="159"/>
      <c r="AB2484" s="161"/>
      <c r="AC2484" s="160"/>
      <c r="AD2484" s="160"/>
      <c r="AE2484" s="160"/>
      <c r="AF2484" s="160"/>
      <c r="AH2484" s="979"/>
      <c r="AI2484" s="982"/>
      <c r="AJ2484" s="160"/>
      <c r="AK2484" s="946"/>
      <c r="AL2484" s="161"/>
      <c r="AM2484" s="160"/>
      <c r="AN2484" s="160"/>
      <c r="AO2484" s="159"/>
    </row>
    <row r="2485" spans="2:41" ht="3.6" customHeight="1" outlineLevel="1" x14ac:dyDescent="0.45">
      <c r="B2485" s="167"/>
      <c r="J2485" s="167"/>
      <c r="M2485" s="166"/>
      <c r="N2485" s="173"/>
      <c r="O2485" s="172"/>
      <c r="P2485" s="172"/>
      <c r="Q2485" s="171"/>
      <c r="R2485" s="977"/>
      <c r="S2485" s="980"/>
      <c r="T2485" s="172"/>
      <c r="U2485" s="944"/>
      <c r="V2485" s="173"/>
      <c r="W2485" s="172"/>
      <c r="X2485" s="172"/>
      <c r="Y2485" s="172"/>
      <c r="Z2485" s="169"/>
      <c r="AA2485" s="174"/>
      <c r="AD2485" s="172"/>
      <c r="AE2485" s="172"/>
      <c r="AF2485" s="172"/>
      <c r="AG2485" s="175"/>
      <c r="AH2485" s="175"/>
      <c r="AI2485" s="175"/>
      <c r="AJ2485" s="175"/>
      <c r="AK2485" s="175"/>
      <c r="AL2485" s="172"/>
      <c r="AM2485" s="175"/>
      <c r="AN2485" s="175"/>
      <c r="AO2485" s="171"/>
    </row>
    <row r="2486" spans="2:41" ht="13.35" customHeight="1" outlineLevel="1" x14ac:dyDescent="0.45">
      <c r="B2486" s="167"/>
      <c r="J2486" s="167"/>
      <c r="M2486" s="166"/>
      <c r="N2486" s="167" t="s">
        <v>709</v>
      </c>
      <c r="Q2486" s="166"/>
      <c r="R2486" s="978"/>
      <c r="S2486" s="981"/>
      <c r="T2486" s="115" t="s">
        <v>65</v>
      </c>
      <c r="U2486" s="945"/>
      <c r="V2486" s="167" t="s">
        <v>64</v>
      </c>
      <c r="Z2486" s="169"/>
      <c r="AA2486" s="168"/>
      <c r="AG2486" s="169"/>
      <c r="AH2486" s="169"/>
      <c r="AI2486" s="169"/>
      <c r="AJ2486" s="169"/>
      <c r="AK2486" s="169"/>
      <c r="AM2486" s="169"/>
      <c r="AN2486" s="169"/>
      <c r="AO2486" s="166"/>
    </row>
    <row r="2487" spans="2:41" ht="3.6" customHeight="1" outlineLevel="1" x14ac:dyDescent="0.45">
      <c r="B2487" s="167"/>
      <c r="J2487" s="167"/>
      <c r="M2487" s="166"/>
      <c r="N2487" s="161"/>
      <c r="O2487" s="160"/>
      <c r="P2487" s="160"/>
      <c r="Q2487" s="159"/>
      <c r="R2487" s="979"/>
      <c r="S2487" s="982"/>
      <c r="T2487" s="160"/>
      <c r="U2487" s="946"/>
      <c r="V2487" s="161"/>
      <c r="W2487" s="160"/>
      <c r="X2487" s="160"/>
      <c r="Y2487" s="160"/>
      <c r="Z2487" s="163"/>
      <c r="AA2487" s="162"/>
      <c r="AB2487" s="160"/>
      <c r="AC2487" s="160"/>
      <c r="AD2487" s="160"/>
      <c r="AE2487" s="160"/>
      <c r="AF2487" s="160"/>
      <c r="AG2487" s="163"/>
      <c r="AH2487" s="163"/>
      <c r="AI2487" s="163"/>
      <c r="AJ2487" s="163"/>
      <c r="AK2487" s="163"/>
      <c r="AL2487" s="160"/>
      <c r="AM2487" s="163"/>
      <c r="AN2487" s="163"/>
      <c r="AO2487" s="159"/>
    </row>
    <row r="2488" spans="2:41" ht="3.6" customHeight="1" outlineLevel="1" x14ac:dyDescent="0.45">
      <c r="B2488" s="167"/>
      <c r="J2488" s="167"/>
      <c r="M2488" s="166"/>
      <c r="N2488" s="167"/>
      <c r="Q2488" s="166"/>
      <c r="R2488" s="922" t="str">
        <f>ASC(許可申請_2!K347)&amp;ASC(変更_3!AN359)</f>
        <v/>
      </c>
      <c r="S2488" s="923"/>
      <c r="T2488" s="923"/>
      <c r="U2488" s="924"/>
      <c r="V2488" s="911" t="str">
        <f>ASC(許可申請_2!O347)&amp;ASC(変更_3!AR359)</f>
        <v/>
      </c>
      <c r="W2488" s="913"/>
      <c r="X2488" s="911" t="str">
        <f>ASC(許可申請_2!Q347)&amp;ASC(変更_3!AT359)</f>
        <v/>
      </c>
      <c r="Y2488" s="912"/>
      <c r="Z2488" s="912"/>
      <c r="AA2488" s="913"/>
      <c r="AB2488" s="167"/>
      <c r="AO2488" s="166"/>
    </row>
    <row r="2489" spans="2:41" ht="13.35" customHeight="1" outlineLevel="1" x14ac:dyDescent="0.45">
      <c r="B2489" s="167"/>
      <c r="J2489" s="167" t="s">
        <v>739</v>
      </c>
      <c r="M2489" s="166"/>
      <c r="N2489" s="167" t="s">
        <v>707</v>
      </c>
      <c r="Q2489" s="166"/>
      <c r="R2489" s="911"/>
      <c r="S2489" s="912"/>
      <c r="T2489" s="912"/>
      <c r="U2489" s="913"/>
      <c r="V2489" s="911"/>
      <c r="W2489" s="913"/>
      <c r="X2489" s="911"/>
      <c r="Y2489" s="912"/>
      <c r="Z2489" s="912"/>
      <c r="AA2489" s="913"/>
      <c r="AB2489" s="191" t="s">
        <v>706</v>
      </c>
      <c r="AO2489" s="166"/>
    </row>
    <row r="2490" spans="2:41" ht="3.6" customHeight="1" outlineLevel="1" x14ac:dyDescent="0.45">
      <c r="B2490" s="167"/>
      <c r="J2490" s="167"/>
      <c r="M2490" s="166"/>
      <c r="N2490" s="167"/>
      <c r="Q2490" s="166"/>
      <c r="R2490" s="914"/>
      <c r="S2490" s="915"/>
      <c r="T2490" s="915"/>
      <c r="U2490" s="916"/>
      <c r="V2490" s="914"/>
      <c r="W2490" s="916"/>
      <c r="X2490" s="914"/>
      <c r="Y2490" s="915"/>
      <c r="Z2490" s="915"/>
      <c r="AA2490" s="916"/>
      <c r="AB2490" s="161"/>
      <c r="AC2490" s="160"/>
      <c r="AD2490" s="160"/>
      <c r="AE2490" s="160"/>
      <c r="AF2490" s="160"/>
      <c r="AG2490" s="160"/>
      <c r="AH2490" s="160"/>
      <c r="AI2490" s="160"/>
      <c r="AJ2490" s="160"/>
      <c r="AK2490" s="160"/>
      <c r="AL2490" s="160"/>
      <c r="AM2490" s="160"/>
      <c r="AN2490" s="160"/>
      <c r="AO2490" s="159"/>
    </row>
    <row r="2491" spans="2:41" ht="3.6" customHeight="1" outlineLevel="1" x14ac:dyDescent="0.45">
      <c r="B2491" s="167"/>
      <c r="J2491" s="167"/>
      <c r="M2491" s="166"/>
      <c r="N2491" s="173"/>
      <c r="O2491" s="172"/>
      <c r="P2491" s="172"/>
      <c r="Q2491" s="172"/>
      <c r="R2491" s="173"/>
      <c r="S2491" s="172"/>
      <c r="T2491" s="172"/>
      <c r="U2491" s="172"/>
      <c r="V2491" s="172"/>
      <c r="W2491" s="172"/>
      <c r="X2491" s="172"/>
      <c r="Y2491" s="172"/>
      <c r="Z2491" s="172"/>
      <c r="AA2491" s="171"/>
      <c r="AB2491" s="173"/>
      <c r="AI2491" s="166"/>
      <c r="AJ2491" s="173"/>
      <c r="AK2491" s="172"/>
      <c r="AL2491" s="172"/>
      <c r="AM2491" s="172"/>
      <c r="AN2491" s="172"/>
      <c r="AO2491" s="171"/>
    </row>
    <row r="2492" spans="2:41" ht="13.35" customHeight="1" outlineLevel="1" x14ac:dyDescent="0.45">
      <c r="B2492" s="167"/>
      <c r="J2492" s="167"/>
      <c r="M2492" s="166"/>
      <c r="N2492" s="167" t="s">
        <v>705</v>
      </c>
      <c r="R2492" s="167"/>
      <c r="S2492" s="917" t="str">
        <f>許可申請_2!I349&amp;変更_3!AL361</f>
        <v/>
      </c>
      <c r="T2492" s="918"/>
      <c r="V2492" s="182" t="str">
        <f>ASC(許可申請_2!K349)&amp;ASC(変更_3!AN361)</f>
        <v/>
      </c>
      <c r="W2492" s="115" t="s">
        <v>76</v>
      </c>
      <c r="X2492" s="182" t="str">
        <f>ASC(許可申請_2!M349)&amp;ASC(変更_3!AP361)</f>
        <v/>
      </c>
      <c r="Y2492" s="115" t="s">
        <v>77</v>
      </c>
      <c r="Z2492" s="182" t="str">
        <f>ASC(許可申請_2!O349)&amp;ASC(変更_3!AR361)</f>
        <v/>
      </c>
      <c r="AA2492" s="115" t="s">
        <v>78</v>
      </c>
      <c r="AB2492" s="167" t="s">
        <v>704</v>
      </c>
      <c r="AI2492" s="166"/>
      <c r="AJ2492" s="167"/>
      <c r="AK2492" s="919"/>
      <c r="AL2492" s="920"/>
      <c r="AM2492" s="920"/>
      <c r="AN2492" s="920"/>
      <c r="AO2492" s="921"/>
    </row>
    <row r="2493" spans="2:41" ht="3.6" customHeight="1" outlineLevel="1" x14ac:dyDescent="0.45">
      <c r="B2493" s="167"/>
      <c r="J2493" s="167"/>
      <c r="M2493" s="166"/>
      <c r="N2493" s="167"/>
      <c r="R2493" s="161"/>
      <c r="S2493" s="160"/>
      <c r="T2493" s="160"/>
      <c r="U2493" s="160"/>
      <c r="V2493" s="160"/>
      <c r="W2493" s="160"/>
      <c r="X2493" s="160"/>
      <c r="Y2493" s="160"/>
      <c r="Z2493" s="160"/>
      <c r="AA2493" s="159"/>
      <c r="AB2493" s="161"/>
      <c r="AC2493" s="160"/>
      <c r="AD2493" s="160"/>
      <c r="AE2493" s="160"/>
      <c r="AF2493" s="160"/>
      <c r="AG2493" s="160"/>
      <c r="AH2493" s="160"/>
      <c r="AI2493" s="159"/>
      <c r="AJ2493" s="161"/>
      <c r="AK2493" s="160"/>
      <c r="AL2493" s="160"/>
      <c r="AM2493" s="160"/>
      <c r="AN2493" s="160"/>
      <c r="AO2493" s="159"/>
    </row>
    <row r="2494" spans="2:41" ht="3.6" customHeight="1" outlineLevel="1" x14ac:dyDescent="0.45">
      <c r="B2494" s="167"/>
      <c r="J2494" s="167"/>
      <c r="M2494" s="166"/>
      <c r="N2494" s="173"/>
      <c r="O2494" s="172"/>
      <c r="P2494" s="172"/>
      <c r="Q2494" s="171"/>
      <c r="R2494" s="922" t="str">
        <f>IF(OR(許可申請_2!T346="☑",変更_3!AW358="☑"),"研修中","")</f>
        <v/>
      </c>
      <c r="S2494" s="923"/>
      <c r="T2494" s="923"/>
      <c r="U2494" s="923"/>
      <c r="V2494" s="923"/>
      <c r="W2494" s="923"/>
      <c r="X2494" s="923"/>
      <c r="Y2494" s="923"/>
      <c r="Z2494" s="923"/>
      <c r="AA2494" s="923"/>
      <c r="AB2494" s="923"/>
      <c r="AC2494" s="923"/>
      <c r="AD2494" s="923"/>
      <c r="AE2494" s="923"/>
      <c r="AF2494" s="923"/>
      <c r="AG2494" s="923"/>
      <c r="AH2494" s="923"/>
      <c r="AI2494" s="923"/>
      <c r="AJ2494" s="923"/>
      <c r="AK2494" s="923"/>
      <c r="AL2494" s="923"/>
      <c r="AM2494" s="923"/>
      <c r="AN2494" s="923"/>
      <c r="AO2494" s="924"/>
    </row>
    <row r="2495" spans="2:41" ht="13.35" customHeight="1" outlineLevel="1" x14ac:dyDescent="0.45">
      <c r="B2495" s="167"/>
      <c r="J2495" s="167"/>
      <c r="M2495" s="166"/>
      <c r="N2495" s="167" t="s">
        <v>703</v>
      </c>
      <c r="Q2495" s="166"/>
      <c r="R2495" s="911"/>
      <c r="S2495" s="912"/>
      <c r="T2495" s="912"/>
      <c r="U2495" s="912"/>
      <c r="V2495" s="912"/>
      <c r="W2495" s="912"/>
      <c r="X2495" s="912"/>
      <c r="Y2495" s="912"/>
      <c r="Z2495" s="912"/>
      <c r="AA2495" s="912"/>
      <c r="AB2495" s="912"/>
      <c r="AC2495" s="912"/>
      <c r="AD2495" s="912"/>
      <c r="AE2495" s="912"/>
      <c r="AF2495" s="912"/>
      <c r="AG2495" s="912"/>
      <c r="AH2495" s="912"/>
      <c r="AI2495" s="912"/>
      <c r="AJ2495" s="912"/>
      <c r="AK2495" s="912"/>
      <c r="AL2495" s="912"/>
      <c r="AM2495" s="912"/>
      <c r="AN2495" s="912"/>
      <c r="AO2495" s="913"/>
    </row>
    <row r="2496" spans="2:41" ht="3.6" customHeight="1" outlineLevel="1" x14ac:dyDescent="0.45">
      <c r="B2496" s="167"/>
      <c r="J2496" s="167"/>
      <c r="M2496" s="166"/>
      <c r="N2496" s="161"/>
      <c r="O2496" s="160"/>
      <c r="P2496" s="160"/>
      <c r="Q2496" s="159"/>
      <c r="R2496" s="914"/>
      <c r="S2496" s="915"/>
      <c r="T2496" s="915"/>
      <c r="U2496" s="915"/>
      <c r="V2496" s="915"/>
      <c r="W2496" s="915"/>
      <c r="X2496" s="915"/>
      <c r="Y2496" s="915"/>
      <c r="Z2496" s="915"/>
      <c r="AA2496" s="915"/>
      <c r="AB2496" s="915"/>
      <c r="AC2496" s="915"/>
      <c r="AD2496" s="915"/>
      <c r="AE2496" s="915"/>
      <c r="AF2496" s="915"/>
      <c r="AG2496" s="915"/>
      <c r="AH2496" s="915"/>
      <c r="AI2496" s="915"/>
      <c r="AJ2496" s="915"/>
      <c r="AK2496" s="915"/>
      <c r="AL2496" s="915"/>
      <c r="AM2496" s="915"/>
      <c r="AN2496" s="915"/>
      <c r="AO2496" s="916"/>
    </row>
    <row r="2497" spans="2:41" ht="3.6" customHeight="1" outlineLevel="1" x14ac:dyDescent="0.45">
      <c r="B2497" s="167"/>
      <c r="J2497" s="167"/>
      <c r="M2497" s="166"/>
      <c r="N2497" s="173"/>
      <c r="O2497" s="172"/>
      <c r="P2497" s="172"/>
      <c r="Q2497" s="171"/>
      <c r="R2497" s="167"/>
      <c r="W2497" s="166"/>
      <c r="X2497" s="167"/>
      <c r="AB2497" s="166"/>
      <c r="AC2497" s="925"/>
      <c r="AD2497" s="926"/>
      <c r="AE2497" s="926"/>
      <c r="AF2497" s="926"/>
      <c r="AG2497" s="926"/>
      <c r="AH2497" s="926"/>
      <c r="AI2497" s="926"/>
      <c r="AJ2497" s="926"/>
      <c r="AK2497" s="926"/>
      <c r="AL2497" s="926"/>
      <c r="AM2497" s="926"/>
      <c r="AN2497" s="926"/>
      <c r="AO2497" s="927"/>
    </row>
    <row r="2498" spans="2:41" ht="13.35" customHeight="1" outlineLevel="1" x14ac:dyDescent="0.45">
      <c r="B2498" s="167"/>
      <c r="J2498" s="167"/>
      <c r="M2498" s="166"/>
      <c r="N2498" s="167" t="s">
        <v>702</v>
      </c>
      <c r="Q2498" s="166"/>
      <c r="R2498" s="167"/>
      <c r="S2498" s="189" t="s">
        <v>651</v>
      </c>
      <c r="T2498" s="115" t="s">
        <v>105</v>
      </c>
      <c r="W2498" s="166"/>
      <c r="X2498" s="167" t="s">
        <v>701</v>
      </c>
      <c r="AB2498" s="166"/>
      <c r="AC2498" s="928"/>
      <c r="AD2498" s="929"/>
      <c r="AE2498" s="929"/>
      <c r="AF2498" s="929"/>
      <c r="AG2498" s="929"/>
      <c r="AH2498" s="929"/>
      <c r="AI2498" s="929"/>
      <c r="AJ2498" s="929"/>
      <c r="AK2498" s="929"/>
      <c r="AL2498" s="929"/>
      <c r="AM2498" s="929"/>
      <c r="AN2498" s="929"/>
      <c r="AO2498" s="930"/>
    </row>
    <row r="2499" spans="2:41" ht="3.6" customHeight="1" outlineLevel="1" x14ac:dyDescent="0.45">
      <c r="B2499" s="167"/>
      <c r="J2499" s="167"/>
      <c r="M2499" s="166"/>
      <c r="N2499" s="161"/>
      <c r="O2499" s="160"/>
      <c r="P2499" s="160"/>
      <c r="Q2499" s="159"/>
      <c r="R2499" s="161"/>
      <c r="S2499" s="160"/>
      <c r="T2499" s="160"/>
      <c r="U2499" s="160"/>
      <c r="V2499" s="160"/>
      <c r="W2499" s="159"/>
      <c r="X2499" s="161"/>
      <c r="Y2499" s="160"/>
      <c r="Z2499" s="160"/>
      <c r="AA2499" s="160"/>
      <c r="AB2499" s="159"/>
      <c r="AC2499" s="931"/>
      <c r="AD2499" s="932"/>
      <c r="AE2499" s="932"/>
      <c r="AF2499" s="932"/>
      <c r="AG2499" s="932"/>
      <c r="AH2499" s="932"/>
      <c r="AI2499" s="932"/>
      <c r="AJ2499" s="932"/>
      <c r="AK2499" s="932"/>
      <c r="AL2499" s="932"/>
      <c r="AM2499" s="932"/>
      <c r="AN2499" s="932"/>
      <c r="AO2499" s="933"/>
    </row>
    <row r="2500" spans="2:41" ht="3.6" customHeight="1" outlineLevel="1" x14ac:dyDescent="0.45">
      <c r="B2500" s="167"/>
      <c r="J2500" s="167"/>
      <c r="M2500" s="166"/>
      <c r="N2500" s="173"/>
      <c r="O2500" s="172"/>
      <c r="P2500" s="172"/>
      <c r="Q2500" s="171"/>
      <c r="R2500" s="173"/>
      <c r="S2500" s="172"/>
      <c r="T2500" s="172"/>
      <c r="U2500" s="172"/>
      <c r="V2500" s="172"/>
      <c r="W2500" s="172"/>
      <c r="X2500" s="172"/>
      <c r="Y2500" s="172"/>
      <c r="Z2500" s="172"/>
      <c r="AA2500" s="171"/>
      <c r="AB2500" s="173"/>
      <c r="AC2500" s="172"/>
      <c r="AD2500" s="172"/>
      <c r="AE2500" s="171"/>
      <c r="AF2500" s="173"/>
      <c r="AG2500" s="172"/>
      <c r="AH2500" s="172"/>
      <c r="AI2500" s="172"/>
      <c r="AJ2500" s="172"/>
      <c r="AK2500" s="172"/>
      <c r="AL2500" s="172"/>
      <c r="AM2500" s="172"/>
      <c r="AN2500" s="172"/>
      <c r="AO2500" s="171"/>
    </row>
    <row r="2501" spans="2:41" ht="13.35" customHeight="1" outlineLevel="1" x14ac:dyDescent="0.45">
      <c r="B2501" s="167"/>
      <c r="J2501" s="167"/>
      <c r="M2501" s="166"/>
      <c r="N2501" s="167" t="s">
        <v>700</v>
      </c>
      <c r="Q2501" s="166"/>
      <c r="R2501" s="167"/>
      <c r="S2501" s="919"/>
      <c r="T2501" s="921"/>
      <c r="V2501" s="190"/>
      <c r="W2501" s="115" t="s">
        <v>76</v>
      </c>
      <c r="X2501" s="190"/>
      <c r="Y2501" s="115" t="s">
        <v>77</v>
      </c>
      <c r="Z2501" s="190"/>
      <c r="AA2501" s="115" t="s">
        <v>78</v>
      </c>
      <c r="AB2501" s="167" t="s">
        <v>699</v>
      </c>
      <c r="AE2501" s="166"/>
      <c r="AF2501" s="167"/>
      <c r="AG2501" s="919"/>
      <c r="AH2501" s="921"/>
      <c r="AJ2501" s="190"/>
      <c r="AK2501" s="115" t="s">
        <v>76</v>
      </c>
      <c r="AL2501" s="190"/>
      <c r="AM2501" s="115" t="s">
        <v>77</v>
      </c>
      <c r="AN2501" s="190"/>
      <c r="AO2501" s="166" t="s">
        <v>78</v>
      </c>
    </row>
    <row r="2502" spans="2:41" ht="3.6" customHeight="1" outlineLevel="1" x14ac:dyDescent="0.45">
      <c r="B2502" s="167"/>
      <c r="J2502" s="167"/>
      <c r="M2502" s="166"/>
      <c r="N2502" s="161"/>
      <c r="O2502" s="160"/>
      <c r="P2502" s="160"/>
      <c r="Q2502" s="159"/>
      <c r="R2502" s="161"/>
      <c r="S2502" s="160"/>
      <c r="T2502" s="160"/>
      <c r="U2502" s="160"/>
      <c r="V2502" s="160"/>
      <c r="W2502" s="160"/>
      <c r="X2502" s="160"/>
      <c r="Y2502" s="160"/>
      <c r="Z2502" s="160"/>
      <c r="AA2502" s="159"/>
      <c r="AB2502" s="161"/>
      <c r="AC2502" s="160"/>
      <c r="AD2502" s="160"/>
      <c r="AE2502" s="159"/>
      <c r="AF2502" s="161"/>
      <c r="AG2502" s="160"/>
      <c r="AH2502" s="160"/>
      <c r="AI2502" s="160"/>
      <c r="AJ2502" s="160"/>
      <c r="AK2502" s="160"/>
      <c r="AL2502" s="160"/>
      <c r="AM2502" s="160"/>
      <c r="AN2502" s="160"/>
      <c r="AO2502" s="159"/>
    </row>
    <row r="2503" spans="2:41" ht="3.6" customHeight="1" outlineLevel="1" x14ac:dyDescent="0.45">
      <c r="B2503" s="167"/>
      <c r="J2503" s="167"/>
      <c r="M2503" s="166"/>
      <c r="N2503" s="173"/>
      <c r="O2503" s="172"/>
      <c r="P2503" s="172"/>
      <c r="Q2503" s="171"/>
      <c r="R2503" s="925"/>
      <c r="S2503" s="926"/>
      <c r="T2503" s="926"/>
      <c r="U2503" s="926"/>
      <c r="V2503" s="926"/>
      <c r="W2503" s="926"/>
      <c r="X2503" s="926"/>
      <c r="Y2503" s="926"/>
      <c r="Z2503" s="926"/>
      <c r="AA2503" s="926"/>
      <c r="AB2503" s="926"/>
      <c r="AC2503" s="926"/>
      <c r="AD2503" s="926"/>
      <c r="AE2503" s="926"/>
      <c r="AF2503" s="926"/>
      <c r="AG2503" s="926"/>
      <c r="AH2503" s="926"/>
      <c r="AI2503" s="926"/>
      <c r="AJ2503" s="926"/>
      <c r="AK2503" s="926"/>
      <c r="AL2503" s="926"/>
      <c r="AM2503" s="926"/>
      <c r="AN2503" s="926"/>
      <c r="AO2503" s="927"/>
    </row>
    <row r="2504" spans="2:41" ht="13.35" customHeight="1" outlineLevel="1" x14ac:dyDescent="0.45">
      <c r="B2504" s="167"/>
      <c r="J2504" s="167"/>
      <c r="M2504" s="166"/>
      <c r="N2504" s="167" t="s">
        <v>698</v>
      </c>
      <c r="Q2504" s="166"/>
      <c r="R2504" s="928"/>
      <c r="S2504" s="929"/>
      <c r="T2504" s="929"/>
      <c r="U2504" s="929"/>
      <c r="V2504" s="929"/>
      <c r="W2504" s="929"/>
      <c r="X2504" s="929"/>
      <c r="Y2504" s="929"/>
      <c r="Z2504" s="929"/>
      <c r="AA2504" s="929"/>
      <c r="AB2504" s="929"/>
      <c r="AC2504" s="929"/>
      <c r="AD2504" s="929"/>
      <c r="AE2504" s="929"/>
      <c r="AF2504" s="929"/>
      <c r="AG2504" s="929"/>
      <c r="AH2504" s="929"/>
      <c r="AI2504" s="929"/>
      <c r="AJ2504" s="929"/>
      <c r="AK2504" s="929"/>
      <c r="AL2504" s="929"/>
      <c r="AM2504" s="929"/>
      <c r="AN2504" s="929"/>
      <c r="AO2504" s="930"/>
    </row>
    <row r="2505" spans="2:41" ht="3.6" customHeight="1" outlineLevel="1" x14ac:dyDescent="0.45">
      <c r="B2505" s="167"/>
      <c r="J2505" s="167"/>
      <c r="M2505" s="166"/>
      <c r="N2505" s="167"/>
      <c r="Q2505" s="166"/>
      <c r="R2505" s="931"/>
      <c r="S2505" s="932"/>
      <c r="T2505" s="932"/>
      <c r="U2505" s="932"/>
      <c r="V2505" s="932"/>
      <c r="W2505" s="932"/>
      <c r="X2505" s="932"/>
      <c r="Y2505" s="932"/>
      <c r="Z2505" s="932"/>
      <c r="AA2505" s="932"/>
      <c r="AB2505" s="932"/>
      <c r="AC2505" s="932"/>
      <c r="AD2505" s="932"/>
      <c r="AE2505" s="932"/>
      <c r="AF2505" s="932"/>
      <c r="AG2505" s="932"/>
      <c r="AH2505" s="932"/>
      <c r="AI2505" s="932"/>
      <c r="AJ2505" s="932"/>
      <c r="AK2505" s="932"/>
      <c r="AL2505" s="932"/>
      <c r="AM2505" s="932"/>
      <c r="AN2505" s="932"/>
      <c r="AO2505" s="933"/>
    </row>
    <row r="2506" spans="2:41" ht="3.6" customHeight="1" outlineLevel="1" x14ac:dyDescent="0.45">
      <c r="B2506" s="167"/>
      <c r="J2506" s="167"/>
      <c r="N2506" s="173"/>
      <c r="O2506" s="172"/>
      <c r="P2506" s="172"/>
      <c r="Q2506" s="171"/>
      <c r="R2506" s="172"/>
      <c r="S2506" s="172"/>
      <c r="T2506" s="172"/>
      <c r="U2506" s="172"/>
      <c r="X2506" s="175"/>
      <c r="Y2506" s="176"/>
      <c r="Z2506" s="175"/>
      <c r="AA2506" s="175"/>
      <c r="AB2506" s="175"/>
      <c r="AC2506" s="175"/>
      <c r="AD2506" s="176"/>
      <c r="AE2506" s="175"/>
      <c r="AF2506" s="172"/>
      <c r="AG2506" s="172"/>
      <c r="AH2506" s="947"/>
      <c r="AI2506" s="948"/>
      <c r="AJ2506" s="948"/>
      <c r="AK2506" s="948"/>
      <c r="AL2506" s="948"/>
      <c r="AM2506" s="948"/>
      <c r="AN2506" s="948"/>
      <c r="AO2506" s="949"/>
    </row>
    <row r="2507" spans="2:41" ht="13.35" customHeight="1" outlineLevel="1" x14ac:dyDescent="0.45">
      <c r="B2507" s="167"/>
      <c r="J2507" s="167"/>
      <c r="N2507" s="167" t="s">
        <v>697</v>
      </c>
      <c r="Q2507" s="166"/>
      <c r="R2507" s="115" t="s">
        <v>696</v>
      </c>
      <c r="X2507" s="169"/>
      <c r="Y2507" s="170"/>
      <c r="Z2507" s="189" t="s">
        <v>651</v>
      </c>
      <c r="AA2507" s="115" t="s">
        <v>695</v>
      </c>
      <c r="AB2507" s="169"/>
      <c r="AC2507" s="169"/>
      <c r="AD2507" s="170" t="s">
        <v>694</v>
      </c>
      <c r="AE2507" s="169"/>
      <c r="AH2507" s="950"/>
      <c r="AI2507" s="951"/>
      <c r="AJ2507" s="951"/>
      <c r="AK2507" s="951"/>
      <c r="AL2507" s="951"/>
      <c r="AM2507" s="951"/>
      <c r="AN2507" s="951"/>
      <c r="AO2507" s="952"/>
    </row>
    <row r="2508" spans="2:41" ht="3.6" customHeight="1" outlineLevel="1" x14ac:dyDescent="0.45">
      <c r="B2508" s="167"/>
      <c r="J2508" s="167"/>
      <c r="N2508" s="167"/>
      <c r="Q2508" s="166"/>
      <c r="R2508" s="160"/>
      <c r="S2508" s="160"/>
      <c r="T2508" s="160"/>
      <c r="U2508" s="160"/>
      <c r="X2508" s="163"/>
      <c r="Y2508" s="164"/>
      <c r="Z2508" s="163"/>
      <c r="AA2508" s="163"/>
      <c r="AB2508" s="163"/>
      <c r="AC2508" s="163"/>
      <c r="AD2508" s="164"/>
      <c r="AE2508" s="163"/>
      <c r="AF2508" s="160"/>
      <c r="AG2508" s="160"/>
      <c r="AH2508" s="953"/>
      <c r="AI2508" s="954"/>
      <c r="AJ2508" s="954"/>
      <c r="AK2508" s="954"/>
      <c r="AL2508" s="954"/>
      <c r="AM2508" s="954"/>
      <c r="AN2508" s="954"/>
      <c r="AO2508" s="955"/>
    </row>
    <row r="2509" spans="2:41" ht="3.6" customHeight="1" outlineLevel="1" x14ac:dyDescent="0.45">
      <c r="B2509" s="167"/>
      <c r="J2509" s="167"/>
      <c r="N2509" s="167"/>
      <c r="Q2509" s="166"/>
      <c r="R2509" s="172"/>
      <c r="S2509" s="172"/>
      <c r="T2509" s="172"/>
      <c r="U2509" s="172"/>
      <c r="V2509" s="944"/>
      <c r="W2509" s="956"/>
      <c r="X2509" s="956"/>
      <c r="Y2509" s="956"/>
      <c r="Z2509" s="956"/>
      <c r="AA2509" s="956"/>
      <c r="AB2509" s="956"/>
      <c r="AC2509" s="956"/>
      <c r="AD2509" s="956"/>
      <c r="AE2509" s="956"/>
      <c r="AF2509" s="956"/>
      <c r="AG2509" s="956"/>
      <c r="AH2509" s="956"/>
      <c r="AI2509" s="956"/>
      <c r="AJ2509" s="956"/>
      <c r="AK2509" s="956"/>
      <c r="AL2509" s="956"/>
      <c r="AM2509" s="956"/>
      <c r="AN2509" s="956"/>
      <c r="AO2509" s="957"/>
    </row>
    <row r="2510" spans="2:41" ht="13.35" customHeight="1" outlineLevel="1" x14ac:dyDescent="0.45">
      <c r="B2510" s="167"/>
      <c r="J2510" s="167"/>
      <c r="N2510" s="167" t="s">
        <v>693</v>
      </c>
      <c r="Q2510" s="166"/>
      <c r="R2510" s="115" t="s">
        <v>692</v>
      </c>
      <c r="V2510" s="945"/>
      <c r="W2510" s="958"/>
      <c r="X2510" s="958"/>
      <c r="Y2510" s="958"/>
      <c r="Z2510" s="958"/>
      <c r="AA2510" s="958"/>
      <c r="AB2510" s="958"/>
      <c r="AC2510" s="958"/>
      <c r="AD2510" s="958"/>
      <c r="AE2510" s="958"/>
      <c r="AF2510" s="958"/>
      <c r="AG2510" s="958"/>
      <c r="AH2510" s="958"/>
      <c r="AI2510" s="958"/>
      <c r="AJ2510" s="958"/>
      <c r="AK2510" s="958"/>
      <c r="AL2510" s="958"/>
      <c r="AM2510" s="958"/>
      <c r="AN2510" s="958"/>
      <c r="AO2510" s="959"/>
    </row>
    <row r="2511" spans="2:41" ht="3.6" customHeight="1" outlineLevel="1" x14ac:dyDescent="0.45">
      <c r="B2511" s="167"/>
      <c r="J2511" s="167"/>
      <c r="N2511" s="167"/>
      <c r="Q2511" s="166"/>
      <c r="V2511" s="946"/>
      <c r="W2511" s="960"/>
      <c r="X2511" s="960"/>
      <c r="Y2511" s="960"/>
      <c r="Z2511" s="960"/>
      <c r="AA2511" s="960"/>
      <c r="AB2511" s="960"/>
      <c r="AC2511" s="960"/>
      <c r="AD2511" s="960"/>
      <c r="AE2511" s="960"/>
      <c r="AF2511" s="960"/>
      <c r="AG2511" s="960"/>
      <c r="AH2511" s="960"/>
      <c r="AI2511" s="960"/>
      <c r="AJ2511" s="960"/>
      <c r="AK2511" s="960"/>
      <c r="AL2511" s="960"/>
      <c r="AM2511" s="960"/>
      <c r="AN2511" s="960"/>
      <c r="AO2511" s="961"/>
    </row>
    <row r="2512" spans="2:41" ht="3.6" customHeight="1" outlineLevel="1" x14ac:dyDescent="0.45">
      <c r="B2512" s="167"/>
      <c r="J2512" s="167"/>
      <c r="N2512" s="167"/>
      <c r="R2512" s="173"/>
      <c r="S2512" s="172"/>
      <c r="T2512" s="172"/>
      <c r="U2512" s="171"/>
      <c r="X2512" s="166"/>
      <c r="Y2512" s="925"/>
      <c r="Z2512" s="926"/>
      <c r="AA2512" s="927"/>
      <c r="AB2512" s="171"/>
      <c r="AC2512" s="925"/>
      <c r="AD2512" s="926"/>
      <c r="AE2512" s="927"/>
      <c r="AF2512" s="167"/>
      <c r="AH2512" s="166"/>
      <c r="AI2512" s="925"/>
      <c r="AJ2512" s="926"/>
      <c r="AK2512" s="926"/>
      <c r="AL2512" s="926"/>
      <c r="AM2512" s="926"/>
      <c r="AN2512" s="926"/>
      <c r="AO2512" s="927"/>
    </row>
    <row r="2513" spans="2:41" ht="13.35" customHeight="1" outlineLevel="1" x14ac:dyDescent="0.45">
      <c r="B2513" s="167"/>
      <c r="J2513" s="167"/>
      <c r="N2513" s="167"/>
      <c r="R2513" s="167"/>
      <c r="U2513" s="166"/>
      <c r="V2513" s="115" t="s">
        <v>612</v>
      </c>
      <c r="X2513" s="166"/>
      <c r="Y2513" s="928"/>
      <c r="Z2513" s="929"/>
      <c r="AA2513" s="930"/>
      <c r="AB2513" s="555" t="s">
        <v>611</v>
      </c>
      <c r="AC2513" s="928"/>
      <c r="AD2513" s="929"/>
      <c r="AE2513" s="930"/>
      <c r="AF2513" s="167" t="s">
        <v>610</v>
      </c>
      <c r="AH2513" s="166"/>
      <c r="AI2513" s="928"/>
      <c r="AJ2513" s="929"/>
      <c r="AK2513" s="929"/>
      <c r="AL2513" s="929"/>
      <c r="AM2513" s="929"/>
      <c r="AN2513" s="929"/>
      <c r="AO2513" s="930"/>
    </row>
    <row r="2514" spans="2:41" ht="3.6" customHeight="1" outlineLevel="1" x14ac:dyDescent="0.45">
      <c r="B2514" s="167"/>
      <c r="J2514" s="167"/>
      <c r="N2514" s="167"/>
      <c r="R2514" s="167"/>
      <c r="U2514" s="166"/>
      <c r="V2514" s="160"/>
      <c r="W2514" s="160"/>
      <c r="X2514" s="159"/>
      <c r="Y2514" s="931"/>
      <c r="Z2514" s="932"/>
      <c r="AA2514" s="933"/>
      <c r="AB2514" s="159"/>
      <c r="AC2514" s="931"/>
      <c r="AD2514" s="932"/>
      <c r="AE2514" s="933"/>
      <c r="AF2514" s="161"/>
      <c r="AG2514" s="160"/>
      <c r="AH2514" s="159"/>
      <c r="AI2514" s="931"/>
      <c r="AJ2514" s="932"/>
      <c r="AK2514" s="932"/>
      <c r="AL2514" s="932"/>
      <c r="AM2514" s="932"/>
      <c r="AN2514" s="932"/>
      <c r="AO2514" s="933"/>
    </row>
    <row r="2515" spans="2:41" ht="3.6" customHeight="1" outlineLevel="1" x14ac:dyDescent="0.45">
      <c r="B2515" s="167"/>
      <c r="J2515" s="167"/>
      <c r="N2515" s="167"/>
      <c r="R2515" s="167"/>
      <c r="U2515" s="166"/>
      <c r="V2515" s="172"/>
      <c r="W2515" s="172"/>
      <c r="X2515" s="171"/>
      <c r="Y2515" s="925"/>
      <c r="Z2515" s="926"/>
      <c r="AA2515" s="926"/>
      <c r="AB2515" s="926"/>
      <c r="AC2515" s="926"/>
      <c r="AD2515" s="926"/>
      <c r="AE2515" s="927"/>
      <c r="AF2515" s="173"/>
      <c r="AG2515" s="172"/>
      <c r="AH2515" s="171"/>
      <c r="AI2515" s="925"/>
      <c r="AJ2515" s="926"/>
      <c r="AK2515" s="926"/>
      <c r="AL2515" s="926"/>
      <c r="AM2515" s="926"/>
      <c r="AN2515" s="926"/>
      <c r="AO2515" s="927"/>
    </row>
    <row r="2516" spans="2:41" ht="13.35" customHeight="1" outlineLevel="1" x14ac:dyDescent="0.45">
      <c r="B2516" s="167"/>
      <c r="J2516" s="167"/>
      <c r="N2516" s="167"/>
      <c r="R2516" s="167" t="s">
        <v>691</v>
      </c>
      <c r="U2516" s="166"/>
      <c r="V2516" s="115" t="s">
        <v>609</v>
      </c>
      <c r="X2516" s="166"/>
      <c r="Y2516" s="928"/>
      <c r="Z2516" s="929"/>
      <c r="AA2516" s="929"/>
      <c r="AB2516" s="929"/>
      <c r="AC2516" s="929"/>
      <c r="AD2516" s="929"/>
      <c r="AE2516" s="930"/>
      <c r="AF2516" s="167" t="s">
        <v>8536</v>
      </c>
      <c r="AH2516" s="166"/>
      <c r="AI2516" s="928"/>
      <c r="AJ2516" s="929"/>
      <c r="AK2516" s="929"/>
      <c r="AL2516" s="929"/>
      <c r="AM2516" s="929"/>
      <c r="AN2516" s="929"/>
      <c r="AO2516" s="930"/>
    </row>
    <row r="2517" spans="2:41" ht="3.6" customHeight="1" outlineLevel="1" x14ac:dyDescent="0.45">
      <c r="B2517" s="167"/>
      <c r="J2517" s="167"/>
      <c r="N2517" s="167"/>
      <c r="R2517" s="167"/>
      <c r="U2517" s="166"/>
      <c r="V2517" s="160"/>
      <c r="W2517" s="160"/>
      <c r="X2517" s="159"/>
      <c r="Y2517" s="931"/>
      <c r="Z2517" s="932"/>
      <c r="AA2517" s="932"/>
      <c r="AB2517" s="932"/>
      <c r="AC2517" s="932"/>
      <c r="AD2517" s="932"/>
      <c r="AE2517" s="933"/>
      <c r="AF2517" s="161"/>
      <c r="AG2517" s="160"/>
      <c r="AH2517" s="159"/>
      <c r="AI2517" s="931"/>
      <c r="AJ2517" s="932"/>
      <c r="AK2517" s="932"/>
      <c r="AL2517" s="932"/>
      <c r="AM2517" s="932"/>
      <c r="AN2517" s="932"/>
      <c r="AO2517" s="933"/>
    </row>
    <row r="2518" spans="2:41" ht="3.6" customHeight="1" outlineLevel="1" x14ac:dyDescent="0.45">
      <c r="B2518" s="167"/>
      <c r="J2518" s="167"/>
      <c r="N2518" s="167"/>
      <c r="R2518" s="167"/>
      <c r="U2518" s="166"/>
      <c r="V2518" s="172"/>
      <c r="W2518" s="172"/>
      <c r="X2518" s="171"/>
      <c r="Y2518" s="925"/>
      <c r="Z2518" s="926"/>
      <c r="AA2518" s="926"/>
      <c r="AB2518" s="926"/>
      <c r="AC2518" s="926"/>
      <c r="AD2518" s="926"/>
      <c r="AE2518" s="927"/>
      <c r="AF2518" s="173"/>
      <c r="AG2518" s="172"/>
      <c r="AH2518" s="171"/>
      <c r="AI2518" s="925"/>
      <c r="AJ2518" s="926"/>
      <c r="AK2518" s="926"/>
      <c r="AL2518" s="926"/>
      <c r="AM2518" s="926"/>
      <c r="AN2518" s="926"/>
      <c r="AO2518" s="927"/>
    </row>
    <row r="2519" spans="2:41" ht="13.35" customHeight="1" outlineLevel="1" x14ac:dyDescent="0.45">
      <c r="B2519" s="167"/>
      <c r="I2519" s="166"/>
      <c r="J2519" s="167"/>
      <c r="N2519" s="167"/>
      <c r="R2519" s="167"/>
      <c r="U2519" s="166"/>
      <c r="V2519" s="115" t="s">
        <v>608</v>
      </c>
      <c r="X2519" s="166"/>
      <c r="Y2519" s="928"/>
      <c r="Z2519" s="929"/>
      <c r="AA2519" s="929"/>
      <c r="AB2519" s="929"/>
      <c r="AC2519" s="929"/>
      <c r="AD2519" s="929"/>
      <c r="AE2519" s="930"/>
      <c r="AF2519" s="167" t="s">
        <v>607</v>
      </c>
      <c r="AH2519" s="166"/>
      <c r="AI2519" s="928"/>
      <c r="AJ2519" s="929"/>
      <c r="AK2519" s="929"/>
      <c r="AL2519" s="929"/>
      <c r="AM2519" s="929"/>
      <c r="AN2519" s="929"/>
      <c r="AO2519" s="930"/>
    </row>
    <row r="2520" spans="2:41" ht="3.6" customHeight="1" outlineLevel="1" x14ac:dyDescent="0.45">
      <c r="B2520" s="167"/>
      <c r="I2520" s="166"/>
      <c r="J2520" s="161"/>
      <c r="K2520" s="160"/>
      <c r="L2520" s="160"/>
      <c r="M2520" s="160"/>
      <c r="N2520" s="161"/>
      <c r="O2520" s="160"/>
      <c r="P2520" s="160"/>
      <c r="Q2520" s="160"/>
      <c r="R2520" s="161"/>
      <c r="S2520" s="160"/>
      <c r="T2520" s="160"/>
      <c r="U2520" s="159"/>
      <c r="V2520" s="160"/>
      <c r="W2520" s="160"/>
      <c r="X2520" s="159"/>
      <c r="Y2520" s="931"/>
      <c r="Z2520" s="932"/>
      <c r="AA2520" s="932"/>
      <c r="AB2520" s="932"/>
      <c r="AC2520" s="932"/>
      <c r="AD2520" s="932"/>
      <c r="AE2520" s="933"/>
      <c r="AF2520" s="161"/>
      <c r="AG2520" s="160"/>
      <c r="AH2520" s="159"/>
      <c r="AI2520" s="931"/>
      <c r="AJ2520" s="932"/>
      <c r="AK2520" s="932"/>
      <c r="AL2520" s="932"/>
      <c r="AM2520" s="932"/>
      <c r="AN2520" s="932"/>
      <c r="AO2520" s="933"/>
    </row>
    <row r="2521" spans="2:41" ht="3.6" customHeight="1" outlineLevel="1" x14ac:dyDescent="0.45">
      <c r="B2521" s="167"/>
      <c r="I2521" s="166"/>
      <c r="J2521" s="173"/>
      <c r="K2521" s="172"/>
      <c r="L2521" s="172"/>
      <c r="M2521" s="171"/>
      <c r="N2521" s="173"/>
      <c r="O2521" s="172"/>
      <c r="P2521" s="172"/>
      <c r="Q2521" s="171"/>
      <c r="R2521" s="173"/>
      <c r="S2521" s="172"/>
      <c r="T2521" s="172"/>
      <c r="U2521" s="172"/>
      <c r="V2521" s="172"/>
      <c r="W2521" s="172"/>
      <c r="X2521" s="172"/>
      <c r="Y2521" s="172"/>
      <c r="Z2521" s="172"/>
      <c r="AA2521" s="171"/>
      <c r="AB2521" s="173"/>
      <c r="AC2521" s="172"/>
      <c r="AD2521" s="172"/>
      <c r="AE2521" s="171"/>
      <c r="AF2521" s="172"/>
      <c r="AG2521" s="172"/>
      <c r="AH2521" s="172"/>
      <c r="AI2521" s="172"/>
      <c r="AJ2521" s="172"/>
      <c r="AK2521" s="172"/>
      <c r="AL2521" s="172"/>
      <c r="AM2521" s="172"/>
      <c r="AN2521" s="172"/>
      <c r="AO2521" s="171"/>
    </row>
    <row r="2522" spans="2:41" ht="13.35" customHeight="1" outlineLevel="1" x14ac:dyDescent="0.45">
      <c r="B2522" s="167"/>
      <c r="I2522" s="166"/>
      <c r="J2522" s="167"/>
      <c r="M2522" s="166"/>
      <c r="N2522" s="167" t="s">
        <v>717</v>
      </c>
      <c r="Q2522" s="166"/>
      <c r="R2522" s="167"/>
      <c r="S2522" s="917" t="str">
        <f>IF(変更_3!J369&lt;&gt;"",コードマスタ!C4,"")</f>
        <v/>
      </c>
      <c r="T2522" s="943"/>
      <c r="U2522" s="943"/>
      <c r="V2522" s="943"/>
      <c r="W2522" s="943"/>
      <c r="X2522" s="943"/>
      <c r="Y2522" s="943"/>
      <c r="Z2522" s="943"/>
      <c r="AA2522" s="918"/>
      <c r="AB2522" s="167" t="s">
        <v>615</v>
      </c>
      <c r="AE2522" s="166"/>
      <c r="AF2522" s="167"/>
      <c r="AG2522" s="917" t="str">
        <f>IF(変更_3!J377="☑",コードマスタ!D3,IF(OR(変更_3!O377="☑",変更_3!U377="☑"),コードマスタ!D4,""))</f>
        <v/>
      </c>
      <c r="AH2522" s="943"/>
      <c r="AI2522" s="943"/>
      <c r="AJ2522" s="943"/>
      <c r="AK2522" s="943"/>
      <c r="AL2522" s="943"/>
      <c r="AM2522" s="943"/>
      <c r="AN2522" s="943"/>
      <c r="AO2522" s="918"/>
    </row>
    <row r="2523" spans="2:41" ht="3.6" customHeight="1" outlineLevel="1" x14ac:dyDescent="0.45">
      <c r="B2523" s="167"/>
      <c r="I2523" s="166"/>
      <c r="J2523" s="167"/>
      <c r="M2523" s="166"/>
      <c r="N2523" s="161"/>
      <c r="O2523" s="160"/>
      <c r="P2523" s="160"/>
      <c r="Q2523" s="159"/>
      <c r="R2523" s="161"/>
      <c r="S2523" s="160"/>
      <c r="T2523" s="160"/>
      <c r="U2523" s="160"/>
      <c r="V2523" s="160"/>
      <c r="W2523" s="160"/>
      <c r="X2523" s="160"/>
      <c r="Y2523" s="160"/>
      <c r="Z2523" s="160"/>
      <c r="AA2523" s="159"/>
      <c r="AB2523" s="161"/>
      <c r="AC2523" s="160"/>
      <c r="AD2523" s="160"/>
      <c r="AE2523" s="159"/>
      <c r="AF2523" s="160"/>
      <c r="AG2523" s="160"/>
      <c r="AH2523" s="160"/>
      <c r="AI2523" s="160"/>
      <c r="AJ2523" s="160"/>
      <c r="AK2523" s="160"/>
      <c r="AL2523" s="160"/>
      <c r="AM2523" s="160"/>
      <c r="AN2523" s="160"/>
      <c r="AO2523" s="159"/>
    </row>
    <row r="2524" spans="2:41" ht="3.6" customHeight="1" outlineLevel="1" x14ac:dyDescent="0.45">
      <c r="B2524" s="167"/>
      <c r="I2524" s="166"/>
      <c r="J2524" s="167"/>
      <c r="M2524" s="166"/>
      <c r="N2524" s="173"/>
      <c r="O2524" s="172"/>
      <c r="P2524" s="172"/>
      <c r="Q2524" s="171"/>
      <c r="R2524" s="173"/>
      <c r="S2524" s="172"/>
      <c r="T2524" s="172"/>
      <c r="U2524" s="172"/>
      <c r="V2524" s="172"/>
      <c r="W2524" s="172"/>
      <c r="X2524" s="172"/>
      <c r="Y2524" s="172"/>
      <c r="Z2524" s="172"/>
      <c r="AA2524" s="171"/>
      <c r="AB2524" s="173"/>
      <c r="AC2524" s="172"/>
      <c r="AD2524" s="172"/>
      <c r="AE2524" s="171"/>
      <c r="AF2524" s="173"/>
      <c r="AG2524" s="172"/>
      <c r="AH2524" s="172"/>
      <c r="AI2524" s="172"/>
      <c r="AJ2524" s="172"/>
      <c r="AK2524" s="172"/>
      <c r="AL2524" s="172"/>
      <c r="AM2524" s="172"/>
      <c r="AN2524" s="172"/>
      <c r="AO2524" s="171"/>
    </row>
    <row r="2525" spans="2:41" ht="13.35" customHeight="1" outlineLevel="1" x14ac:dyDescent="0.45">
      <c r="B2525" s="167"/>
      <c r="I2525" s="166"/>
      <c r="J2525" s="167"/>
      <c r="M2525" s="166"/>
      <c r="N2525" s="167" t="s">
        <v>716</v>
      </c>
      <c r="Q2525" s="166"/>
      <c r="R2525" s="167"/>
      <c r="S2525" s="919"/>
      <c r="T2525" s="921"/>
      <c r="V2525" s="190"/>
      <c r="W2525" s="115" t="s">
        <v>76</v>
      </c>
      <c r="X2525" s="190"/>
      <c r="Y2525" s="115" t="s">
        <v>77</v>
      </c>
      <c r="Z2525" s="190"/>
      <c r="AA2525" s="166" t="s">
        <v>78</v>
      </c>
      <c r="AB2525" s="167" t="s">
        <v>715</v>
      </c>
      <c r="AE2525" s="166"/>
      <c r="AF2525" s="167"/>
      <c r="AG2525" s="919"/>
      <c r="AH2525" s="921"/>
      <c r="AJ2525" s="190"/>
      <c r="AK2525" s="115" t="s">
        <v>76</v>
      </c>
      <c r="AL2525" s="190"/>
      <c r="AM2525" s="115" t="s">
        <v>77</v>
      </c>
      <c r="AN2525" s="190"/>
      <c r="AO2525" s="166" t="s">
        <v>78</v>
      </c>
    </row>
    <row r="2526" spans="2:41" ht="3.6" customHeight="1" outlineLevel="1" x14ac:dyDescent="0.45">
      <c r="B2526" s="167"/>
      <c r="I2526" s="166"/>
      <c r="J2526" s="167"/>
      <c r="M2526" s="166"/>
      <c r="N2526" s="161"/>
      <c r="O2526" s="160"/>
      <c r="P2526" s="160"/>
      <c r="Q2526" s="159"/>
      <c r="R2526" s="161"/>
      <c r="S2526" s="160"/>
      <c r="T2526" s="160"/>
      <c r="U2526" s="160"/>
      <c r="V2526" s="160"/>
      <c r="W2526" s="160"/>
      <c r="X2526" s="160"/>
      <c r="Y2526" s="160"/>
      <c r="Z2526" s="160"/>
      <c r="AA2526" s="159"/>
      <c r="AB2526" s="161"/>
      <c r="AC2526" s="160"/>
      <c r="AD2526" s="160"/>
      <c r="AE2526" s="159"/>
      <c r="AF2526" s="161"/>
      <c r="AG2526" s="160"/>
      <c r="AH2526" s="160"/>
      <c r="AI2526" s="160"/>
      <c r="AJ2526" s="160"/>
      <c r="AK2526" s="160"/>
      <c r="AL2526" s="160"/>
      <c r="AM2526" s="160"/>
      <c r="AN2526" s="160"/>
      <c r="AO2526" s="159"/>
    </row>
    <row r="2527" spans="2:41" ht="3.6" customHeight="1" outlineLevel="1" x14ac:dyDescent="0.45">
      <c r="B2527" s="167"/>
      <c r="I2527" s="166"/>
      <c r="J2527" s="167"/>
      <c r="M2527" s="166"/>
      <c r="N2527" s="173"/>
      <c r="O2527" s="172"/>
      <c r="P2527" s="172"/>
      <c r="Q2527" s="171"/>
      <c r="R2527" s="922" t="str">
        <f>IF(変更_3!J369&lt;&gt;"",変更_3!J369,"")</f>
        <v/>
      </c>
      <c r="S2527" s="923"/>
      <c r="T2527" s="923"/>
      <c r="U2527" s="923"/>
      <c r="V2527" s="923"/>
      <c r="W2527" s="923"/>
      <c r="X2527" s="923"/>
      <c r="Y2527" s="923"/>
      <c r="Z2527" s="923"/>
      <c r="AA2527" s="923"/>
      <c r="AB2527" s="923"/>
      <c r="AC2527" s="923"/>
      <c r="AD2527" s="923"/>
      <c r="AE2527" s="923"/>
      <c r="AF2527" s="923"/>
      <c r="AG2527" s="923"/>
      <c r="AH2527" s="923"/>
      <c r="AI2527" s="923"/>
      <c r="AJ2527" s="924"/>
      <c r="AK2527" s="172"/>
      <c r="AL2527" s="172"/>
      <c r="AM2527" s="172"/>
      <c r="AN2527" s="172"/>
      <c r="AO2527" s="171"/>
    </row>
    <row r="2528" spans="2:41" ht="13.35" customHeight="1" outlineLevel="1" x14ac:dyDescent="0.45">
      <c r="B2528" s="167"/>
      <c r="I2528" s="166"/>
      <c r="J2528" s="167"/>
      <c r="M2528" s="166"/>
      <c r="N2528" s="167" t="s">
        <v>50</v>
      </c>
      <c r="Q2528" s="166"/>
      <c r="R2528" s="911"/>
      <c r="S2528" s="912"/>
      <c r="T2528" s="912"/>
      <c r="U2528" s="912"/>
      <c r="V2528" s="912"/>
      <c r="W2528" s="912"/>
      <c r="X2528" s="912"/>
      <c r="Y2528" s="912"/>
      <c r="Z2528" s="912"/>
      <c r="AA2528" s="912"/>
      <c r="AB2528" s="912"/>
      <c r="AC2528" s="912"/>
      <c r="AD2528" s="912"/>
      <c r="AE2528" s="912"/>
      <c r="AF2528" s="912"/>
      <c r="AG2528" s="912"/>
      <c r="AH2528" s="912"/>
      <c r="AI2528" s="912"/>
      <c r="AJ2528" s="913"/>
      <c r="AL2528" s="189" t="s">
        <v>651</v>
      </c>
      <c r="AM2528" s="115" t="s">
        <v>714</v>
      </c>
      <c r="AO2528" s="166"/>
    </row>
    <row r="2529" spans="2:41" ht="3.6" customHeight="1" outlineLevel="1" x14ac:dyDescent="0.45">
      <c r="B2529" s="167"/>
      <c r="I2529" s="166"/>
      <c r="J2529" s="167"/>
      <c r="M2529" s="166"/>
      <c r="N2529" s="161"/>
      <c r="O2529" s="160"/>
      <c r="P2529" s="160"/>
      <c r="Q2529" s="159"/>
      <c r="R2529" s="914"/>
      <c r="S2529" s="915"/>
      <c r="T2529" s="915"/>
      <c r="U2529" s="915"/>
      <c r="V2529" s="915"/>
      <c r="W2529" s="915"/>
      <c r="X2529" s="915"/>
      <c r="Y2529" s="915"/>
      <c r="Z2529" s="915"/>
      <c r="AA2529" s="915"/>
      <c r="AB2529" s="915"/>
      <c r="AC2529" s="915"/>
      <c r="AD2529" s="915"/>
      <c r="AE2529" s="915"/>
      <c r="AF2529" s="915"/>
      <c r="AG2529" s="915"/>
      <c r="AH2529" s="915"/>
      <c r="AI2529" s="915"/>
      <c r="AJ2529" s="916"/>
      <c r="AK2529" s="160"/>
      <c r="AL2529" s="160"/>
      <c r="AM2529" s="160"/>
      <c r="AN2529" s="160"/>
      <c r="AO2529" s="159"/>
    </row>
    <row r="2530" spans="2:41" ht="3.6" customHeight="1" outlineLevel="1" x14ac:dyDescent="0.45">
      <c r="B2530" s="167"/>
      <c r="I2530" s="166"/>
      <c r="J2530" s="167"/>
      <c r="M2530" s="166"/>
      <c r="N2530" s="173"/>
      <c r="O2530" s="172"/>
      <c r="P2530" s="172"/>
      <c r="Q2530" s="171"/>
      <c r="R2530" s="922" t="str">
        <f>ASC(PHONETIC(変更_3!J368))</f>
        <v/>
      </c>
      <c r="S2530" s="923"/>
      <c r="T2530" s="923"/>
      <c r="U2530" s="923"/>
      <c r="V2530" s="923"/>
      <c r="W2530" s="923"/>
      <c r="X2530" s="923"/>
      <c r="Y2530" s="923"/>
      <c r="Z2530" s="923"/>
      <c r="AA2530" s="923"/>
      <c r="AB2530" s="923"/>
      <c r="AC2530" s="923"/>
      <c r="AD2530" s="923"/>
      <c r="AE2530" s="923"/>
      <c r="AF2530" s="923"/>
      <c r="AG2530" s="923"/>
      <c r="AH2530" s="923"/>
      <c r="AI2530" s="923"/>
      <c r="AJ2530" s="923"/>
      <c r="AK2530" s="923"/>
      <c r="AL2530" s="923"/>
      <c r="AM2530" s="923"/>
      <c r="AN2530" s="923"/>
      <c r="AO2530" s="924"/>
    </row>
    <row r="2531" spans="2:41" ht="13.35" customHeight="1" outlineLevel="1" x14ac:dyDescent="0.45">
      <c r="B2531" s="167"/>
      <c r="I2531" s="166"/>
      <c r="J2531" s="167"/>
      <c r="M2531" s="166"/>
      <c r="N2531" s="167" t="s">
        <v>713</v>
      </c>
      <c r="Q2531" s="166"/>
      <c r="R2531" s="911"/>
      <c r="S2531" s="912"/>
      <c r="T2531" s="912"/>
      <c r="U2531" s="912"/>
      <c r="V2531" s="912"/>
      <c r="W2531" s="912"/>
      <c r="X2531" s="912"/>
      <c r="Y2531" s="912"/>
      <c r="Z2531" s="912"/>
      <c r="AA2531" s="912"/>
      <c r="AB2531" s="912"/>
      <c r="AC2531" s="912"/>
      <c r="AD2531" s="912"/>
      <c r="AE2531" s="912"/>
      <c r="AF2531" s="912"/>
      <c r="AG2531" s="912"/>
      <c r="AH2531" s="912"/>
      <c r="AI2531" s="912"/>
      <c r="AJ2531" s="912"/>
      <c r="AK2531" s="912"/>
      <c r="AL2531" s="912"/>
      <c r="AM2531" s="912"/>
      <c r="AN2531" s="912"/>
      <c r="AO2531" s="913"/>
    </row>
    <row r="2532" spans="2:41" ht="3.6" customHeight="1" outlineLevel="1" x14ac:dyDescent="0.45">
      <c r="B2532" s="167"/>
      <c r="I2532" s="166"/>
      <c r="J2532" s="167"/>
      <c r="M2532" s="166"/>
      <c r="N2532" s="167"/>
      <c r="Q2532" s="166"/>
      <c r="R2532" s="914"/>
      <c r="S2532" s="915"/>
      <c r="T2532" s="915"/>
      <c r="U2532" s="915"/>
      <c r="V2532" s="915"/>
      <c r="W2532" s="915"/>
      <c r="X2532" s="915"/>
      <c r="Y2532" s="915"/>
      <c r="Z2532" s="915"/>
      <c r="AA2532" s="915"/>
      <c r="AB2532" s="915"/>
      <c r="AC2532" s="915"/>
      <c r="AD2532" s="915"/>
      <c r="AE2532" s="915"/>
      <c r="AF2532" s="915"/>
      <c r="AG2532" s="915"/>
      <c r="AH2532" s="915"/>
      <c r="AI2532" s="915"/>
      <c r="AJ2532" s="915"/>
      <c r="AK2532" s="915"/>
      <c r="AL2532" s="915"/>
      <c r="AM2532" s="915"/>
      <c r="AN2532" s="915"/>
      <c r="AO2532" s="916"/>
    </row>
    <row r="2533" spans="2:41" ht="3.6" customHeight="1" outlineLevel="1" x14ac:dyDescent="0.45">
      <c r="B2533" s="167"/>
      <c r="I2533" s="166"/>
      <c r="J2533" s="167"/>
      <c r="N2533" s="173"/>
      <c r="O2533" s="172"/>
      <c r="P2533" s="172"/>
      <c r="Q2533" s="171"/>
      <c r="U2533" s="934" t="str">
        <f>ASC(変更_3!M370)</f>
        <v/>
      </c>
      <c r="V2533" s="935"/>
      <c r="W2533" s="935"/>
      <c r="X2533" s="962"/>
      <c r="Y2533" s="172"/>
      <c r="Z2533" s="965" t="str">
        <f>ASC(変更_3!P370)</f>
        <v/>
      </c>
      <c r="AA2533" s="935"/>
      <c r="AB2533" s="935"/>
      <c r="AC2533" s="936"/>
      <c r="AG2533" s="922" t="str">
        <f>IF(変更_3!M371&lt;&gt;"",変更_3!M371,"")</f>
        <v/>
      </c>
      <c r="AH2533" s="923"/>
      <c r="AI2533" s="923"/>
      <c r="AJ2533" s="923"/>
      <c r="AK2533" s="923"/>
      <c r="AL2533" s="923"/>
      <c r="AM2533" s="923"/>
      <c r="AN2533" s="923"/>
      <c r="AO2533" s="924"/>
    </row>
    <row r="2534" spans="2:41" ht="13.35" customHeight="1" outlineLevel="1" x14ac:dyDescent="0.45">
      <c r="B2534" s="167"/>
      <c r="I2534" s="166"/>
      <c r="J2534" s="167"/>
      <c r="N2534" s="167"/>
      <c r="Q2534" s="166"/>
      <c r="R2534" s="115" t="s">
        <v>612</v>
      </c>
      <c r="U2534" s="937"/>
      <c r="V2534" s="938"/>
      <c r="W2534" s="938"/>
      <c r="X2534" s="963"/>
      <c r="Y2534" s="179" t="s">
        <v>611</v>
      </c>
      <c r="Z2534" s="966"/>
      <c r="AA2534" s="938"/>
      <c r="AB2534" s="938"/>
      <c r="AC2534" s="939"/>
      <c r="AD2534" s="115" t="s">
        <v>610</v>
      </c>
      <c r="AG2534" s="911"/>
      <c r="AH2534" s="912"/>
      <c r="AI2534" s="912"/>
      <c r="AJ2534" s="912"/>
      <c r="AK2534" s="912"/>
      <c r="AL2534" s="912"/>
      <c r="AM2534" s="912"/>
      <c r="AN2534" s="912"/>
      <c r="AO2534" s="913"/>
    </row>
    <row r="2535" spans="2:41" ht="3.6" customHeight="1" outlineLevel="1" x14ac:dyDescent="0.45">
      <c r="B2535" s="167"/>
      <c r="I2535" s="166"/>
      <c r="J2535" s="167"/>
      <c r="N2535" s="167"/>
      <c r="Q2535" s="166"/>
      <c r="R2535" s="160"/>
      <c r="S2535" s="160"/>
      <c r="T2535" s="160"/>
      <c r="U2535" s="940"/>
      <c r="V2535" s="941"/>
      <c r="W2535" s="941"/>
      <c r="X2535" s="964"/>
      <c r="Y2535" s="160"/>
      <c r="Z2535" s="967"/>
      <c r="AA2535" s="941"/>
      <c r="AB2535" s="941"/>
      <c r="AC2535" s="942"/>
      <c r="AD2535" s="160"/>
      <c r="AE2535" s="160"/>
      <c r="AF2535" s="160"/>
      <c r="AG2535" s="914"/>
      <c r="AH2535" s="915"/>
      <c r="AI2535" s="915"/>
      <c r="AJ2535" s="915"/>
      <c r="AK2535" s="915"/>
      <c r="AL2535" s="915"/>
      <c r="AM2535" s="915"/>
      <c r="AN2535" s="915"/>
      <c r="AO2535" s="916"/>
    </row>
    <row r="2536" spans="2:41" ht="3.6" customHeight="1" outlineLevel="1" x14ac:dyDescent="0.45">
      <c r="B2536" s="167"/>
      <c r="I2536" s="166"/>
      <c r="J2536" s="167"/>
      <c r="N2536" s="167"/>
      <c r="Q2536" s="166"/>
      <c r="R2536" s="172"/>
      <c r="S2536" s="172"/>
      <c r="T2536" s="171"/>
      <c r="U2536" s="922" t="str">
        <f>IF(変更_3!U371&lt;&gt;"",変更_3!U371,"")</f>
        <v/>
      </c>
      <c r="V2536" s="923"/>
      <c r="W2536" s="923"/>
      <c r="X2536" s="923"/>
      <c r="Y2536" s="923"/>
      <c r="Z2536" s="923"/>
      <c r="AA2536" s="923"/>
      <c r="AB2536" s="923"/>
      <c r="AC2536" s="924"/>
      <c r="AD2536" s="173"/>
      <c r="AE2536" s="172"/>
      <c r="AF2536" s="171"/>
      <c r="AG2536" s="922" t="str">
        <f>IF(変更_3!M372&lt;&gt;"",変更_3!M372,"")</f>
        <v/>
      </c>
      <c r="AH2536" s="923"/>
      <c r="AI2536" s="923"/>
      <c r="AJ2536" s="923"/>
      <c r="AK2536" s="923"/>
      <c r="AL2536" s="923"/>
      <c r="AM2536" s="923"/>
      <c r="AN2536" s="923"/>
      <c r="AO2536" s="924"/>
    </row>
    <row r="2537" spans="2:41" ht="13.35" customHeight="1" outlineLevel="1" x14ac:dyDescent="0.45">
      <c r="B2537" s="167"/>
      <c r="I2537" s="166"/>
      <c r="J2537" s="167" t="s">
        <v>737</v>
      </c>
      <c r="N2537" s="167" t="s">
        <v>48</v>
      </c>
      <c r="Q2537" s="166"/>
      <c r="R2537" s="115" t="s">
        <v>609</v>
      </c>
      <c r="T2537" s="166"/>
      <c r="U2537" s="911"/>
      <c r="V2537" s="912"/>
      <c r="W2537" s="912"/>
      <c r="X2537" s="912"/>
      <c r="Y2537" s="912"/>
      <c r="Z2537" s="912"/>
      <c r="AA2537" s="912"/>
      <c r="AB2537" s="912"/>
      <c r="AC2537" s="913"/>
      <c r="AD2537" s="167" t="s">
        <v>8536</v>
      </c>
      <c r="AF2537" s="166"/>
      <c r="AG2537" s="911"/>
      <c r="AH2537" s="912"/>
      <c r="AI2537" s="912"/>
      <c r="AJ2537" s="912"/>
      <c r="AK2537" s="912"/>
      <c r="AL2537" s="912"/>
      <c r="AM2537" s="912"/>
      <c r="AN2537" s="912"/>
      <c r="AO2537" s="913"/>
    </row>
    <row r="2538" spans="2:41" ht="3.6" customHeight="1" outlineLevel="1" x14ac:dyDescent="0.45">
      <c r="B2538" s="167"/>
      <c r="I2538" s="166"/>
      <c r="J2538" s="167"/>
      <c r="N2538" s="167"/>
      <c r="Q2538" s="166"/>
      <c r="R2538" s="160"/>
      <c r="S2538" s="160"/>
      <c r="T2538" s="159"/>
      <c r="U2538" s="914"/>
      <c r="V2538" s="915"/>
      <c r="W2538" s="915"/>
      <c r="X2538" s="915"/>
      <c r="Y2538" s="915"/>
      <c r="Z2538" s="915"/>
      <c r="AA2538" s="915"/>
      <c r="AB2538" s="915"/>
      <c r="AC2538" s="916"/>
      <c r="AD2538" s="161"/>
      <c r="AE2538" s="160"/>
      <c r="AF2538" s="159"/>
      <c r="AG2538" s="914"/>
      <c r="AH2538" s="915"/>
      <c r="AI2538" s="915"/>
      <c r="AJ2538" s="915"/>
      <c r="AK2538" s="915"/>
      <c r="AL2538" s="915"/>
      <c r="AM2538" s="915"/>
      <c r="AN2538" s="915"/>
      <c r="AO2538" s="916"/>
    </row>
    <row r="2539" spans="2:41" ht="3.6" customHeight="1" outlineLevel="1" x14ac:dyDescent="0.45">
      <c r="B2539" s="167"/>
      <c r="I2539" s="166"/>
      <c r="J2539" s="167"/>
      <c r="N2539" s="167"/>
      <c r="Q2539" s="166"/>
      <c r="R2539" s="172"/>
      <c r="S2539" s="172"/>
      <c r="T2539" s="171"/>
      <c r="U2539" s="922" t="str">
        <f>IF(変更_3!U372&lt;&gt;"",変更_3!U372,"")</f>
        <v/>
      </c>
      <c r="V2539" s="923"/>
      <c r="W2539" s="923"/>
      <c r="X2539" s="923"/>
      <c r="Y2539" s="923"/>
      <c r="Z2539" s="923"/>
      <c r="AA2539" s="923"/>
      <c r="AB2539" s="923"/>
      <c r="AC2539" s="924"/>
      <c r="AD2539" s="173"/>
      <c r="AE2539" s="172"/>
      <c r="AF2539" s="171"/>
      <c r="AG2539" s="922" t="str">
        <f>IF(変更_3!M373&lt;&gt;"",変更_3!M373,"")</f>
        <v/>
      </c>
      <c r="AH2539" s="923"/>
      <c r="AI2539" s="923"/>
      <c r="AJ2539" s="923"/>
      <c r="AK2539" s="923"/>
      <c r="AL2539" s="923"/>
      <c r="AM2539" s="923"/>
      <c r="AN2539" s="923"/>
      <c r="AO2539" s="924"/>
    </row>
    <row r="2540" spans="2:41" ht="13.35" customHeight="1" outlineLevel="1" x14ac:dyDescent="0.45">
      <c r="B2540" s="167"/>
      <c r="I2540" s="166"/>
      <c r="J2540" s="167"/>
      <c r="K2540" s="115" t="s">
        <v>718</v>
      </c>
      <c r="N2540" s="167"/>
      <c r="Q2540" s="166"/>
      <c r="R2540" s="115" t="s">
        <v>608</v>
      </c>
      <c r="T2540" s="166"/>
      <c r="U2540" s="911"/>
      <c r="V2540" s="912"/>
      <c r="W2540" s="912"/>
      <c r="X2540" s="912"/>
      <c r="Y2540" s="912"/>
      <c r="Z2540" s="912"/>
      <c r="AA2540" s="912"/>
      <c r="AB2540" s="912"/>
      <c r="AC2540" s="913"/>
      <c r="AD2540" s="167" t="s">
        <v>607</v>
      </c>
      <c r="AF2540" s="166"/>
      <c r="AG2540" s="911"/>
      <c r="AH2540" s="912"/>
      <c r="AI2540" s="912"/>
      <c r="AJ2540" s="912"/>
      <c r="AK2540" s="912"/>
      <c r="AL2540" s="912"/>
      <c r="AM2540" s="912"/>
      <c r="AN2540" s="912"/>
      <c r="AO2540" s="913"/>
    </row>
    <row r="2541" spans="2:41" ht="3.6" customHeight="1" outlineLevel="1" x14ac:dyDescent="0.45">
      <c r="B2541" s="167"/>
      <c r="I2541" s="166"/>
      <c r="J2541" s="167"/>
      <c r="N2541" s="161"/>
      <c r="O2541" s="160"/>
      <c r="P2541" s="160"/>
      <c r="Q2541" s="159"/>
      <c r="R2541" s="160"/>
      <c r="S2541" s="160"/>
      <c r="T2541" s="159"/>
      <c r="U2541" s="914"/>
      <c r="V2541" s="915"/>
      <c r="W2541" s="915"/>
      <c r="X2541" s="915"/>
      <c r="Y2541" s="915"/>
      <c r="Z2541" s="915"/>
      <c r="AA2541" s="915"/>
      <c r="AB2541" s="915"/>
      <c r="AC2541" s="916"/>
      <c r="AD2541" s="161"/>
      <c r="AE2541" s="160"/>
      <c r="AF2541" s="159"/>
      <c r="AG2541" s="914"/>
      <c r="AH2541" s="915"/>
      <c r="AI2541" s="915"/>
      <c r="AJ2541" s="915"/>
      <c r="AK2541" s="915"/>
      <c r="AL2541" s="915"/>
      <c r="AM2541" s="915"/>
      <c r="AN2541" s="915"/>
      <c r="AO2541" s="916"/>
    </row>
    <row r="2542" spans="2:41" ht="3.6" customHeight="1" outlineLevel="1" x14ac:dyDescent="0.45">
      <c r="B2542" s="167"/>
      <c r="I2542" s="166"/>
      <c r="J2542" s="167"/>
      <c r="M2542" s="166"/>
      <c r="N2542" s="167"/>
      <c r="Q2542" s="166"/>
      <c r="R2542" s="173"/>
      <c r="S2542" s="172"/>
      <c r="T2542" s="172"/>
      <c r="U2542" s="172"/>
      <c r="V2542" s="172"/>
      <c r="W2542" s="172"/>
      <c r="X2542" s="172"/>
      <c r="Y2542" s="172"/>
      <c r="Z2542" s="172"/>
      <c r="AA2542" s="172"/>
      <c r="AB2542" s="172"/>
      <c r="AC2542" s="172"/>
      <c r="AD2542" s="172"/>
      <c r="AE2542" s="172"/>
      <c r="AF2542" s="172"/>
      <c r="AG2542" s="172"/>
      <c r="AH2542" s="172"/>
      <c r="AI2542" s="172"/>
      <c r="AJ2542" s="172"/>
      <c r="AK2542" s="172"/>
      <c r="AL2542" s="172"/>
      <c r="AM2542" s="172"/>
      <c r="AN2542" s="172"/>
      <c r="AO2542" s="171"/>
    </row>
    <row r="2543" spans="2:41" ht="13.35" customHeight="1" outlineLevel="1" x14ac:dyDescent="0.45">
      <c r="B2543" s="167"/>
      <c r="I2543" s="166"/>
      <c r="J2543" s="167"/>
      <c r="M2543" s="166"/>
      <c r="N2543" s="167" t="s">
        <v>712</v>
      </c>
      <c r="Q2543" s="166"/>
      <c r="R2543" s="167"/>
      <c r="S2543" s="919"/>
      <c r="T2543" s="921"/>
      <c r="V2543" s="190"/>
      <c r="W2543" s="115" t="s">
        <v>76</v>
      </c>
      <c r="X2543" s="190"/>
      <c r="Y2543" s="115" t="s">
        <v>77</v>
      </c>
      <c r="Z2543" s="190"/>
      <c r="AA2543" s="115" t="s">
        <v>78</v>
      </c>
      <c r="AO2543" s="166"/>
    </row>
    <row r="2544" spans="2:41" ht="3.6" customHeight="1" outlineLevel="1" x14ac:dyDescent="0.45">
      <c r="B2544" s="167"/>
      <c r="I2544" s="166"/>
      <c r="J2544" s="167"/>
      <c r="M2544" s="166"/>
      <c r="N2544" s="167"/>
      <c r="Q2544" s="166"/>
      <c r="R2544" s="167"/>
      <c r="AO2544" s="166"/>
    </row>
    <row r="2545" spans="2:43" ht="3.6" customHeight="1" outlineLevel="1" x14ac:dyDescent="0.45">
      <c r="B2545" s="167"/>
      <c r="I2545" s="166"/>
      <c r="J2545" s="167"/>
      <c r="M2545" s="166"/>
      <c r="N2545" s="173"/>
      <c r="O2545" s="172"/>
      <c r="P2545" s="172"/>
      <c r="Q2545" s="172"/>
      <c r="R2545" s="984" t="str">
        <f>ASC(変更_3!J374)</f>
        <v/>
      </c>
      <c r="S2545" s="984" t="str">
        <f>ASC(変更_3!K374)</f>
        <v/>
      </c>
      <c r="T2545" s="172"/>
      <c r="U2545" s="984" t="str">
        <f>ASC(変更_3!M374)</f>
        <v/>
      </c>
      <c r="V2545" s="173"/>
      <c r="W2545" s="172"/>
      <c r="X2545" s="172"/>
      <c r="Y2545" s="172"/>
      <c r="Z2545" s="172"/>
      <c r="AA2545" s="171"/>
      <c r="AB2545" s="173"/>
      <c r="AC2545" s="172"/>
      <c r="AD2545" s="172"/>
      <c r="AE2545" s="172"/>
      <c r="AF2545" s="172"/>
      <c r="AG2545" s="171"/>
      <c r="AH2545" s="977"/>
      <c r="AI2545" s="980"/>
      <c r="AJ2545" s="172"/>
      <c r="AK2545" s="944"/>
      <c r="AL2545" s="173"/>
      <c r="AM2545" s="172"/>
      <c r="AN2545" s="172"/>
      <c r="AO2545" s="171"/>
    </row>
    <row r="2546" spans="2:43" ht="13.35" customHeight="1" outlineLevel="1" x14ac:dyDescent="0.45">
      <c r="B2546" s="167"/>
      <c r="I2546" s="166"/>
      <c r="J2546" s="167"/>
      <c r="M2546" s="166"/>
      <c r="N2546" s="167" t="s">
        <v>711</v>
      </c>
      <c r="R2546" s="985"/>
      <c r="S2546" s="985"/>
      <c r="T2546" s="115" t="s">
        <v>65</v>
      </c>
      <c r="U2546" s="985"/>
      <c r="V2546" s="167" t="s">
        <v>64</v>
      </c>
      <c r="AA2546" s="166"/>
      <c r="AB2546" s="167" t="s">
        <v>710</v>
      </c>
      <c r="AH2546" s="978"/>
      <c r="AI2546" s="981"/>
      <c r="AJ2546" s="115" t="s">
        <v>65</v>
      </c>
      <c r="AK2546" s="945"/>
      <c r="AL2546" s="167" t="s">
        <v>64</v>
      </c>
      <c r="AO2546" s="166"/>
      <c r="AQ2546" s="115" t="s">
        <v>738</v>
      </c>
    </row>
    <row r="2547" spans="2:43" ht="3.6" customHeight="1" outlineLevel="1" x14ac:dyDescent="0.45">
      <c r="B2547" s="167"/>
      <c r="I2547" s="166"/>
      <c r="J2547" s="167"/>
      <c r="M2547" s="166"/>
      <c r="N2547" s="167"/>
      <c r="R2547" s="986"/>
      <c r="S2547" s="986"/>
      <c r="T2547" s="160"/>
      <c r="U2547" s="986"/>
      <c r="V2547" s="161"/>
      <c r="W2547" s="160"/>
      <c r="X2547" s="160"/>
      <c r="Y2547" s="160"/>
      <c r="Z2547" s="160"/>
      <c r="AA2547" s="159"/>
      <c r="AB2547" s="161"/>
      <c r="AC2547" s="160"/>
      <c r="AD2547" s="160"/>
      <c r="AE2547" s="160"/>
      <c r="AF2547" s="160"/>
      <c r="AH2547" s="979"/>
      <c r="AI2547" s="982"/>
      <c r="AJ2547" s="160"/>
      <c r="AK2547" s="946"/>
      <c r="AL2547" s="161"/>
      <c r="AM2547" s="160"/>
      <c r="AN2547" s="160"/>
      <c r="AO2547" s="159"/>
    </row>
    <row r="2548" spans="2:43" ht="3.6" customHeight="1" outlineLevel="1" x14ac:dyDescent="0.45">
      <c r="B2548" s="167"/>
      <c r="I2548" s="166"/>
      <c r="J2548" s="167"/>
      <c r="N2548" s="173"/>
      <c r="O2548" s="172"/>
      <c r="P2548" s="172"/>
      <c r="Q2548" s="171"/>
      <c r="R2548" s="977"/>
      <c r="S2548" s="980"/>
      <c r="T2548" s="172"/>
      <c r="U2548" s="944"/>
      <c r="V2548" s="173"/>
      <c r="W2548" s="172"/>
      <c r="X2548" s="172"/>
      <c r="Y2548" s="172"/>
      <c r="Z2548" s="169"/>
      <c r="AA2548" s="174"/>
      <c r="AD2548" s="172"/>
      <c r="AE2548" s="172"/>
      <c r="AF2548" s="172"/>
      <c r="AG2548" s="175"/>
      <c r="AH2548" s="175"/>
      <c r="AI2548" s="175"/>
      <c r="AJ2548" s="175"/>
      <c r="AK2548" s="175"/>
      <c r="AL2548" s="172"/>
      <c r="AM2548" s="175"/>
      <c r="AN2548" s="175"/>
      <c r="AO2548" s="171"/>
    </row>
    <row r="2549" spans="2:43" ht="13.35" customHeight="1" outlineLevel="1" x14ac:dyDescent="0.45">
      <c r="B2549" s="167"/>
      <c r="I2549" s="166"/>
      <c r="J2549" s="167"/>
      <c r="N2549" s="167" t="s">
        <v>709</v>
      </c>
      <c r="Q2549" s="166"/>
      <c r="R2549" s="978"/>
      <c r="S2549" s="981"/>
      <c r="T2549" s="115" t="s">
        <v>65</v>
      </c>
      <c r="U2549" s="945"/>
      <c r="V2549" s="167" t="s">
        <v>64</v>
      </c>
      <c r="Z2549" s="169"/>
      <c r="AA2549" s="168"/>
      <c r="AG2549" s="169"/>
      <c r="AH2549" s="169"/>
      <c r="AI2549" s="169"/>
      <c r="AJ2549" s="169"/>
      <c r="AK2549" s="169"/>
      <c r="AM2549" s="169"/>
      <c r="AN2549" s="169"/>
      <c r="AO2549" s="166"/>
    </row>
    <row r="2550" spans="2:43" ht="3.6" customHeight="1" outlineLevel="1" x14ac:dyDescent="0.45">
      <c r="B2550" s="167"/>
      <c r="I2550" s="166"/>
      <c r="J2550" s="167"/>
      <c r="N2550" s="161"/>
      <c r="O2550" s="160"/>
      <c r="P2550" s="160"/>
      <c r="Q2550" s="159"/>
      <c r="R2550" s="979"/>
      <c r="S2550" s="982"/>
      <c r="T2550" s="160"/>
      <c r="U2550" s="946"/>
      <c r="V2550" s="161"/>
      <c r="W2550" s="160"/>
      <c r="X2550" s="160"/>
      <c r="Y2550" s="160"/>
      <c r="Z2550" s="163"/>
      <c r="AA2550" s="162"/>
      <c r="AB2550" s="160"/>
      <c r="AC2550" s="160"/>
      <c r="AD2550" s="160"/>
      <c r="AE2550" s="160"/>
      <c r="AF2550" s="160"/>
      <c r="AG2550" s="163"/>
      <c r="AH2550" s="163"/>
      <c r="AI2550" s="163"/>
      <c r="AJ2550" s="163"/>
      <c r="AK2550" s="163"/>
      <c r="AL2550" s="160"/>
      <c r="AM2550" s="163"/>
      <c r="AN2550" s="163"/>
      <c r="AO2550" s="159"/>
    </row>
    <row r="2551" spans="2:43" ht="3.6" customHeight="1" outlineLevel="1" x14ac:dyDescent="0.45">
      <c r="B2551" s="167"/>
      <c r="I2551" s="166"/>
      <c r="J2551" s="167"/>
      <c r="M2551" s="166"/>
      <c r="N2551" s="167"/>
      <c r="Q2551" s="166"/>
      <c r="R2551" s="922" t="str">
        <f>ASC(変更_3!L378)</f>
        <v/>
      </c>
      <c r="S2551" s="923"/>
      <c r="T2551" s="923"/>
      <c r="U2551" s="924"/>
      <c r="V2551" s="911" t="str">
        <f>ASC(変更_3!P378)</f>
        <v/>
      </c>
      <c r="W2551" s="913"/>
      <c r="X2551" s="911" t="str">
        <f>ASC(変更_3!R378)</f>
        <v/>
      </c>
      <c r="Y2551" s="912"/>
      <c r="Z2551" s="912"/>
      <c r="AA2551" s="913"/>
      <c r="AB2551" s="167"/>
      <c r="AO2551" s="166"/>
    </row>
    <row r="2552" spans="2:43" ht="13.35" customHeight="1" outlineLevel="1" x14ac:dyDescent="0.45">
      <c r="B2552" s="167"/>
      <c r="I2552" s="166"/>
      <c r="J2552" s="167"/>
      <c r="M2552" s="166"/>
      <c r="N2552" s="167" t="s">
        <v>707</v>
      </c>
      <c r="Q2552" s="166"/>
      <c r="R2552" s="911"/>
      <c r="S2552" s="912"/>
      <c r="T2552" s="912"/>
      <c r="U2552" s="913"/>
      <c r="V2552" s="911"/>
      <c r="W2552" s="913"/>
      <c r="X2552" s="911"/>
      <c r="Y2552" s="912"/>
      <c r="Z2552" s="912"/>
      <c r="AA2552" s="913"/>
      <c r="AB2552" s="191" t="s">
        <v>706</v>
      </c>
      <c r="AO2552" s="166"/>
    </row>
    <row r="2553" spans="2:43" ht="3.6" customHeight="1" outlineLevel="1" x14ac:dyDescent="0.45">
      <c r="B2553" s="167"/>
      <c r="I2553" s="166"/>
      <c r="J2553" s="167"/>
      <c r="M2553" s="166"/>
      <c r="N2553" s="167"/>
      <c r="Q2553" s="166"/>
      <c r="R2553" s="914"/>
      <c r="S2553" s="915"/>
      <c r="T2553" s="915"/>
      <c r="U2553" s="916"/>
      <c r="V2553" s="914"/>
      <c r="W2553" s="916"/>
      <c r="X2553" s="914"/>
      <c r="Y2553" s="915"/>
      <c r="Z2553" s="915"/>
      <c r="AA2553" s="916"/>
      <c r="AB2553" s="161"/>
      <c r="AC2553" s="160"/>
      <c r="AD2553" s="160"/>
      <c r="AE2553" s="160"/>
      <c r="AF2553" s="160"/>
      <c r="AG2553" s="160"/>
      <c r="AH2553" s="160"/>
      <c r="AI2553" s="160"/>
      <c r="AJ2553" s="160"/>
      <c r="AK2553" s="160"/>
      <c r="AL2553" s="160"/>
      <c r="AM2553" s="160"/>
      <c r="AN2553" s="160"/>
      <c r="AO2553" s="159"/>
    </row>
    <row r="2554" spans="2:43" ht="3.6" customHeight="1" outlineLevel="1" x14ac:dyDescent="0.45">
      <c r="B2554" s="167"/>
      <c r="I2554" s="166"/>
      <c r="J2554" s="167"/>
      <c r="M2554" s="166"/>
      <c r="N2554" s="173"/>
      <c r="O2554" s="172"/>
      <c r="P2554" s="172"/>
      <c r="Q2554" s="172"/>
      <c r="R2554" s="173"/>
      <c r="S2554" s="172"/>
      <c r="T2554" s="172"/>
      <c r="U2554" s="172"/>
      <c r="V2554" s="172"/>
      <c r="W2554" s="172"/>
      <c r="X2554" s="172"/>
      <c r="Y2554" s="172"/>
      <c r="Z2554" s="172"/>
      <c r="AA2554" s="171"/>
      <c r="AB2554" s="173"/>
      <c r="AI2554" s="166"/>
      <c r="AJ2554" s="173"/>
      <c r="AK2554" s="172"/>
      <c r="AL2554" s="172"/>
      <c r="AM2554" s="172"/>
      <c r="AN2554" s="172"/>
      <c r="AO2554" s="171"/>
    </row>
    <row r="2555" spans="2:43" ht="13.35" customHeight="1" outlineLevel="1" x14ac:dyDescent="0.45">
      <c r="B2555" s="167"/>
      <c r="I2555" s="166"/>
      <c r="J2555" s="167"/>
      <c r="M2555" s="166"/>
      <c r="N2555" s="167" t="s">
        <v>705</v>
      </c>
      <c r="R2555" s="167"/>
      <c r="S2555" s="917" t="str">
        <f>IF(変更_3!J380&lt;&gt;"",変更_3!J380,"")</f>
        <v/>
      </c>
      <c r="T2555" s="918"/>
      <c r="V2555" s="182" t="str">
        <f>ASC(変更_3!L380)</f>
        <v/>
      </c>
      <c r="W2555" s="115" t="s">
        <v>76</v>
      </c>
      <c r="X2555" s="182" t="str">
        <f>ASC(変更_3!N380)</f>
        <v/>
      </c>
      <c r="Y2555" s="115" t="s">
        <v>77</v>
      </c>
      <c r="Z2555" s="182" t="str">
        <f>ASC(変更_3!P380)</f>
        <v/>
      </c>
      <c r="AA2555" s="115" t="s">
        <v>78</v>
      </c>
      <c r="AB2555" s="167" t="s">
        <v>704</v>
      </c>
      <c r="AI2555" s="166"/>
      <c r="AJ2555" s="167"/>
      <c r="AK2555" s="919"/>
      <c r="AL2555" s="920"/>
      <c r="AM2555" s="920"/>
      <c r="AN2555" s="920"/>
      <c r="AO2555" s="921"/>
    </row>
    <row r="2556" spans="2:43" ht="3.6" customHeight="1" outlineLevel="1" x14ac:dyDescent="0.45">
      <c r="B2556" s="167"/>
      <c r="I2556" s="166"/>
      <c r="J2556" s="167"/>
      <c r="M2556" s="166"/>
      <c r="N2556" s="167"/>
      <c r="R2556" s="161"/>
      <c r="S2556" s="160"/>
      <c r="T2556" s="160"/>
      <c r="U2556" s="160"/>
      <c r="V2556" s="160"/>
      <c r="W2556" s="160"/>
      <c r="X2556" s="160"/>
      <c r="Y2556" s="160"/>
      <c r="Z2556" s="160"/>
      <c r="AA2556" s="159"/>
      <c r="AB2556" s="161"/>
      <c r="AC2556" s="160"/>
      <c r="AD2556" s="160"/>
      <c r="AE2556" s="160"/>
      <c r="AF2556" s="160"/>
      <c r="AG2556" s="160"/>
      <c r="AH2556" s="160"/>
      <c r="AI2556" s="159"/>
      <c r="AJ2556" s="161"/>
      <c r="AK2556" s="160"/>
      <c r="AL2556" s="160"/>
      <c r="AM2556" s="160"/>
      <c r="AN2556" s="160"/>
      <c r="AO2556" s="159"/>
    </row>
    <row r="2557" spans="2:43" ht="3.6" customHeight="1" outlineLevel="1" x14ac:dyDescent="0.45">
      <c r="B2557" s="167"/>
      <c r="I2557" s="166"/>
      <c r="J2557" s="167"/>
      <c r="M2557" s="166"/>
      <c r="N2557" s="173"/>
      <c r="O2557" s="172"/>
      <c r="P2557" s="172"/>
      <c r="Q2557" s="171"/>
      <c r="R2557" s="922" t="str">
        <f>IF(変更_3!U377="☑","研修中","")</f>
        <v/>
      </c>
      <c r="S2557" s="923"/>
      <c r="T2557" s="923"/>
      <c r="U2557" s="923"/>
      <c r="V2557" s="923"/>
      <c r="W2557" s="923"/>
      <c r="X2557" s="923"/>
      <c r="Y2557" s="923"/>
      <c r="Z2557" s="923"/>
      <c r="AA2557" s="923"/>
      <c r="AB2557" s="923"/>
      <c r="AC2557" s="923"/>
      <c r="AD2557" s="923"/>
      <c r="AE2557" s="923"/>
      <c r="AF2557" s="923"/>
      <c r="AG2557" s="923"/>
      <c r="AH2557" s="923"/>
      <c r="AI2557" s="923"/>
      <c r="AJ2557" s="923"/>
      <c r="AK2557" s="923"/>
      <c r="AL2557" s="923"/>
      <c r="AM2557" s="923"/>
      <c r="AN2557" s="923"/>
      <c r="AO2557" s="924"/>
    </row>
    <row r="2558" spans="2:43" ht="13.35" customHeight="1" outlineLevel="1" x14ac:dyDescent="0.45">
      <c r="B2558" s="167"/>
      <c r="I2558" s="166"/>
      <c r="J2558" s="167"/>
      <c r="M2558" s="166"/>
      <c r="N2558" s="167" t="s">
        <v>703</v>
      </c>
      <c r="Q2558" s="166"/>
      <c r="R2558" s="911"/>
      <c r="S2558" s="912"/>
      <c r="T2558" s="912"/>
      <c r="U2558" s="912"/>
      <c r="V2558" s="912"/>
      <c r="W2558" s="912"/>
      <c r="X2558" s="912"/>
      <c r="Y2558" s="912"/>
      <c r="Z2558" s="912"/>
      <c r="AA2558" s="912"/>
      <c r="AB2558" s="912"/>
      <c r="AC2558" s="912"/>
      <c r="AD2558" s="912"/>
      <c r="AE2558" s="912"/>
      <c r="AF2558" s="912"/>
      <c r="AG2558" s="912"/>
      <c r="AH2558" s="912"/>
      <c r="AI2558" s="912"/>
      <c r="AJ2558" s="912"/>
      <c r="AK2558" s="912"/>
      <c r="AL2558" s="912"/>
      <c r="AM2558" s="912"/>
      <c r="AN2558" s="912"/>
      <c r="AO2558" s="913"/>
    </row>
    <row r="2559" spans="2:43" ht="3.6" customHeight="1" outlineLevel="1" x14ac:dyDescent="0.45">
      <c r="B2559" s="167"/>
      <c r="I2559" s="166"/>
      <c r="J2559" s="167"/>
      <c r="M2559" s="166"/>
      <c r="N2559" s="161"/>
      <c r="O2559" s="160"/>
      <c r="P2559" s="160"/>
      <c r="Q2559" s="159"/>
      <c r="R2559" s="914"/>
      <c r="S2559" s="915"/>
      <c r="T2559" s="915"/>
      <c r="U2559" s="915"/>
      <c r="V2559" s="915"/>
      <c r="W2559" s="915"/>
      <c r="X2559" s="915"/>
      <c r="Y2559" s="915"/>
      <c r="Z2559" s="915"/>
      <c r="AA2559" s="915"/>
      <c r="AB2559" s="915"/>
      <c r="AC2559" s="915"/>
      <c r="AD2559" s="915"/>
      <c r="AE2559" s="915"/>
      <c r="AF2559" s="915"/>
      <c r="AG2559" s="915"/>
      <c r="AH2559" s="915"/>
      <c r="AI2559" s="915"/>
      <c r="AJ2559" s="915"/>
      <c r="AK2559" s="915"/>
      <c r="AL2559" s="915"/>
      <c r="AM2559" s="915"/>
      <c r="AN2559" s="915"/>
      <c r="AO2559" s="916"/>
    </row>
    <row r="2560" spans="2:43" ht="3.6" customHeight="1" outlineLevel="1" x14ac:dyDescent="0.45">
      <c r="B2560" s="167"/>
      <c r="I2560" s="166"/>
      <c r="J2560" s="173"/>
      <c r="K2560" s="172"/>
      <c r="L2560" s="172"/>
      <c r="M2560" s="171"/>
      <c r="N2560" s="173"/>
      <c r="O2560" s="172"/>
      <c r="P2560" s="172"/>
      <c r="Q2560" s="171"/>
      <c r="R2560" s="173"/>
      <c r="S2560" s="172"/>
      <c r="T2560" s="172"/>
      <c r="U2560" s="172"/>
      <c r="V2560" s="172"/>
      <c r="W2560" s="172"/>
      <c r="X2560" s="172"/>
      <c r="Y2560" s="172"/>
      <c r="Z2560" s="172"/>
      <c r="AA2560" s="171"/>
      <c r="AB2560" s="173"/>
      <c r="AC2560" s="172"/>
      <c r="AD2560" s="172"/>
      <c r="AE2560" s="171"/>
      <c r="AF2560" s="172"/>
      <c r="AG2560" s="172"/>
      <c r="AH2560" s="172"/>
      <c r="AI2560" s="172"/>
      <c r="AJ2560" s="172"/>
      <c r="AK2560" s="172"/>
      <c r="AL2560" s="172"/>
      <c r="AM2560" s="172"/>
      <c r="AN2560" s="172"/>
      <c r="AO2560" s="171"/>
    </row>
    <row r="2561" spans="2:41" ht="13.35" customHeight="1" outlineLevel="1" x14ac:dyDescent="0.45">
      <c r="B2561" s="167"/>
      <c r="I2561" s="166"/>
      <c r="J2561" s="167"/>
      <c r="M2561" s="166"/>
      <c r="N2561" s="167" t="s">
        <v>717</v>
      </c>
      <c r="Q2561" s="166"/>
      <c r="R2561" s="167"/>
      <c r="S2561" s="917" t="str">
        <f>IF(OR(許可申請_2!I357&lt;&gt;"",変更_3!AL369&lt;&gt;""),コードマスタ!C4,"")</f>
        <v/>
      </c>
      <c r="T2561" s="943"/>
      <c r="U2561" s="943"/>
      <c r="V2561" s="943"/>
      <c r="W2561" s="943"/>
      <c r="X2561" s="943"/>
      <c r="Y2561" s="943"/>
      <c r="Z2561" s="943"/>
      <c r="AA2561" s="918"/>
      <c r="AB2561" s="167" t="s">
        <v>615</v>
      </c>
      <c r="AE2561" s="166"/>
      <c r="AF2561" s="167"/>
      <c r="AG2561" s="917" t="str">
        <f>IF(OR(許可申請_2!I366="☑",変更_3!AL377="☑"),コードマスタ!D3,IF(OR(許可申請_2!N366="☑",許可申請_2!T366="☑",変更_3!AQ377="☑",変更_3!AW377="☑"),コードマスタ!D4,""))</f>
        <v/>
      </c>
      <c r="AH2561" s="943"/>
      <c r="AI2561" s="943"/>
      <c r="AJ2561" s="943"/>
      <c r="AK2561" s="943"/>
      <c r="AL2561" s="943"/>
      <c r="AM2561" s="943"/>
      <c r="AN2561" s="943"/>
      <c r="AO2561" s="918"/>
    </row>
    <row r="2562" spans="2:41" ht="3.6" customHeight="1" outlineLevel="1" x14ac:dyDescent="0.45">
      <c r="B2562" s="167"/>
      <c r="I2562" s="166"/>
      <c r="J2562" s="167"/>
      <c r="M2562" s="166"/>
      <c r="N2562" s="161"/>
      <c r="O2562" s="160"/>
      <c r="P2562" s="160"/>
      <c r="Q2562" s="159"/>
      <c r="R2562" s="161"/>
      <c r="S2562" s="160"/>
      <c r="T2562" s="160"/>
      <c r="U2562" s="160"/>
      <c r="V2562" s="160"/>
      <c r="W2562" s="160"/>
      <c r="X2562" s="160"/>
      <c r="Y2562" s="160"/>
      <c r="Z2562" s="160"/>
      <c r="AA2562" s="159"/>
      <c r="AB2562" s="161"/>
      <c r="AC2562" s="160"/>
      <c r="AD2562" s="160"/>
      <c r="AE2562" s="159"/>
      <c r="AF2562" s="160"/>
      <c r="AG2562" s="160"/>
      <c r="AH2562" s="160"/>
      <c r="AI2562" s="160"/>
      <c r="AJ2562" s="160"/>
      <c r="AK2562" s="160"/>
      <c r="AL2562" s="160"/>
      <c r="AM2562" s="160"/>
      <c r="AN2562" s="160"/>
      <c r="AO2562" s="159"/>
    </row>
    <row r="2563" spans="2:41" ht="3.6" customHeight="1" outlineLevel="1" x14ac:dyDescent="0.45">
      <c r="B2563" s="167"/>
      <c r="I2563" s="166"/>
      <c r="J2563" s="167"/>
      <c r="M2563" s="166"/>
      <c r="N2563" s="173"/>
      <c r="O2563" s="172"/>
      <c r="P2563" s="172"/>
      <c r="Q2563" s="171"/>
      <c r="R2563" s="173"/>
      <c r="S2563" s="172"/>
      <c r="T2563" s="172"/>
      <c r="U2563" s="172"/>
      <c r="V2563" s="172"/>
      <c r="W2563" s="172"/>
      <c r="X2563" s="172"/>
      <c r="Y2563" s="172"/>
      <c r="Z2563" s="172"/>
      <c r="AA2563" s="171"/>
      <c r="AB2563" s="173"/>
      <c r="AC2563" s="172"/>
      <c r="AD2563" s="172"/>
      <c r="AE2563" s="171"/>
      <c r="AF2563" s="173"/>
      <c r="AG2563" s="172"/>
      <c r="AH2563" s="172"/>
      <c r="AI2563" s="172"/>
      <c r="AJ2563" s="172"/>
      <c r="AK2563" s="172"/>
      <c r="AL2563" s="172"/>
      <c r="AM2563" s="172"/>
      <c r="AN2563" s="172"/>
      <c r="AO2563" s="171"/>
    </row>
    <row r="2564" spans="2:41" ht="13.35" customHeight="1" outlineLevel="1" x14ac:dyDescent="0.45">
      <c r="B2564" s="167"/>
      <c r="I2564" s="166"/>
      <c r="J2564" s="167"/>
      <c r="M2564" s="166"/>
      <c r="N2564" s="167" t="s">
        <v>716</v>
      </c>
      <c r="Q2564" s="166"/>
      <c r="R2564" s="167"/>
      <c r="S2564" s="919"/>
      <c r="T2564" s="921"/>
      <c r="V2564" s="190"/>
      <c r="W2564" s="115" t="s">
        <v>76</v>
      </c>
      <c r="X2564" s="190"/>
      <c r="Y2564" s="115" t="s">
        <v>77</v>
      </c>
      <c r="Z2564" s="190"/>
      <c r="AA2564" s="166" t="s">
        <v>78</v>
      </c>
      <c r="AB2564" s="167" t="s">
        <v>715</v>
      </c>
      <c r="AE2564" s="166"/>
      <c r="AF2564" s="167"/>
      <c r="AG2564" s="919"/>
      <c r="AH2564" s="921"/>
      <c r="AJ2564" s="190"/>
      <c r="AK2564" s="115" t="s">
        <v>76</v>
      </c>
      <c r="AL2564" s="190"/>
      <c r="AM2564" s="115" t="s">
        <v>77</v>
      </c>
      <c r="AN2564" s="190"/>
      <c r="AO2564" s="166" t="s">
        <v>78</v>
      </c>
    </row>
    <row r="2565" spans="2:41" ht="3.6" customHeight="1" outlineLevel="1" x14ac:dyDescent="0.45">
      <c r="B2565" s="167"/>
      <c r="I2565" s="166"/>
      <c r="J2565" s="167"/>
      <c r="M2565" s="166"/>
      <c r="N2565" s="161"/>
      <c r="O2565" s="160"/>
      <c r="P2565" s="160"/>
      <c r="Q2565" s="159"/>
      <c r="R2565" s="161"/>
      <c r="S2565" s="160"/>
      <c r="T2565" s="160"/>
      <c r="U2565" s="160"/>
      <c r="V2565" s="160"/>
      <c r="W2565" s="160"/>
      <c r="X2565" s="160"/>
      <c r="Y2565" s="160"/>
      <c r="Z2565" s="160"/>
      <c r="AA2565" s="159"/>
      <c r="AB2565" s="161"/>
      <c r="AC2565" s="160"/>
      <c r="AD2565" s="160"/>
      <c r="AE2565" s="159"/>
      <c r="AF2565" s="161"/>
      <c r="AG2565" s="160"/>
      <c r="AH2565" s="160"/>
      <c r="AI2565" s="160"/>
      <c r="AJ2565" s="160"/>
      <c r="AK2565" s="160"/>
      <c r="AL2565" s="160"/>
      <c r="AM2565" s="160"/>
      <c r="AN2565" s="160"/>
      <c r="AO2565" s="159"/>
    </row>
    <row r="2566" spans="2:41" ht="3.6" customHeight="1" outlineLevel="1" x14ac:dyDescent="0.45">
      <c r="B2566" s="167"/>
      <c r="I2566" s="166"/>
      <c r="J2566" s="167"/>
      <c r="M2566" s="166"/>
      <c r="N2566" s="173"/>
      <c r="O2566" s="172"/>
      <c r="P2566" s="172"/>
      <c r="Q2566" s="171"/>
      <c r="R2566" s="922" t="str">
        <f>許可申請_2!I357&amp;変更_3!AL369</f>
        <v/>
      </c>
      <c r="S2566" s="923"/>
      <c r="T2566" s="923"/>
      <c r="U2566" s="923"/>
      <c r="V2566" s="923"/>
      <c r="W2566" s="923"/>
      <c r="X2566" s="923"/>
      <c r="Y2566" s="923"/>
      <c r="Z2566" s="923"/>
      <c r="AA2566" s="923"/>
      <c r="AB2566" s="923"/>
      <c r="AC2566" s="923"/>
      <c r="AD2566" s="923"/>
      <c r="AE2566" s="923"/>
      <c r="AF2566" s="923"/>
      <c r="AG2566" s="923"/>
      <c r="AH2566" s="923"/>
      <c r="AI2566" s="923"/>
      <c r="AJ2566" s="924"/>
      <c r="AK2566" s="172"/>
      <c r="AL2566" s="172"/>
      <c r="AM2566" s="172"/>
      <c r="AN2566" s="172"/>
      <c r="AO2566" s="171"/>
    </row>
    <row r="2567" spans="2:41" ht="13.35" customHeight="1" outlineLevel="1" x14ac:dyDescent="0.45">
      <c r="B2567" s="167"/>
      <c r="I2567" s="166"/>
      <c r="J2567" s="167"/>
      <c r="M2567" s="166"/>
      <c r="N2567" s="167" t="s">
        <v>50</v>
      </c>
      <c r="Q2567" s="166"/>
      <c r="R2567" s="911"/>
      <c r="S2567" s="912"/>
      <c r="T2567" s="912"/>
      <c r="U2567" s="912"/>
      <c r="V2567" s="912"/>
      <c r="W2567" s="912"/>
      <c r="X2567" s="912"/>
      <c r="Y2567" s="912"/>
      <c r="Z2567" s="912"/>
      <c r="AA2567" s="912"/>
      <c r="AB2567" s="912"/>
      <c r="AC2567" s="912"/>
      <c r="AD2567" s="912"/>
      <c r="AE2567" s="912"/>
      <c r="AF2567" s="912"/>
      <c r="AG2567" s="912"/>
      <c r="AH2567" s="912"/>
      <c r="AI2567" s="912"/>
      <c r="AJ2567" s="913"/>
      <c r="AL2567" s="189" t="s">
        <v>651</v>
      </c>
      <c r="AM2567" s="115" t="s">
        <v>714</v>
      </c>
      <c r="AO2567" s="166"/>
    </row>
    <row r="2568" spans="2:41" ht="3.6" customHeight="1" outlineLevel="1" x14ac:dyDescent="0.45">
      <c r="B2568" s="167"/>
      <c r="I2568" s="166"/>
      <c r="J2568" s="167"/>
      <c r="M2568" s="166"/>
      <c r="N2568" s="161"/>
      <c r="O2568" s="160"/>
      <c r="P2568" s="160"/>
      <c r="Q2568" s="159"/>
      <c r="R2568" s="914"/>
      <c r="S2568" s="915"/>
      <c r="T2568" s="915"/>
      <c r="U2568" s="915"/>
      <c r="V2568" s="915"/>
      <c r="W2568" s="915"/>
      <c r="X2568" s="915"/>
      <c r="Y2568" s="915"/>
      <c r="Z2568" s="915"/>
      <c r="AA2568" s="915"/>
      <c r="AB2568" s="915"/>
      <c r="AC2568" s="915"/>
      <c r="AD2568" s="915"/>
      <c r="AE2568" s="915"/>
      <c r="AF2568" s="915"/>
      <c r="AG2568" s="915"/>
      <c r="AH2568" s="915"/>
      <c r="AI2568" s="915"/>
      <c r="AJ2568" s="916"/>
      <c r="AK2568" s="160"/>
      <c r="AL2568" s="160"/>
      <c r="AM2568" s="160"/>
      <c r="AN2568" s="160"/>
      <c r="AO2568" s="159"/>
    </row>
    <row r="2569" spans="2:41" ht="3.6" customHeight="1" outlineLevel="1" x14ac:dyDescent="0.45">
      <c r="B2569" s="167"/>
      <c r="I2569" s="166"/>
      <c r="J2569" s="167"/>
      <c r="M2569" s="166"/>
      <c r="N2569" s="173"/>
      <c r="O2569" s="172"/>
      <c r="P2569" s="172"/>
      <c r="Q2569" s="171"/>
      <c r="R2569" s="922" t="str">
        <f>ASC(PHONETIC(許可申請_2!I356))&amp;ASC(PHONETIC(変更_3!AL368))</f>
        <v/>
      </c>
      <c r="S2569" s="923"/>
      <c r="T2569" s="923"/>
      <c r="U2569" s="923"/>
      <c r="V2569" s="923"/>
      <c r="W2569" s="923"/>
      <c r="X2569" s="923"/>
      <c r="Y2569" s="923"/>
      <c r="Z2569" s="923"/>
      <c r="AA2569" s="923"/>
      <c r="AB2569" s="923"/>
      <c r="AC2569" s="923"/>
      <c r="AD2569" s="923"/>
      <c r="AE2569" s="923"/>
      <c r="AF2569" s="923"/>
      <c r="AG2569" s="923"/>
      <c r="AH2569" s="923"/>
      <c r="AI2569" s="923"/>
      <c r="AJ2569" s="923"/>
      <c r="AK2569" s="923"/>
      <c r="AL2569" s="923"/>
      <c r="AM2569" s="923"/>
      <c r="AN2569" s="923"/>
      <c r="AO2569" s="924"/>
    </row>
    <row r="2570" spans="2:41" ht="13.35" customHeight="1" outlineLevel="1" x14ac:dyDescent="0.45">
      <c r="B2570" s="167"/>
      <c r="I2570" s="166"/>
      <c r="J2570" s="167"/>
      <c r="M2570" s="166"/>
      <c r="N2570" s="167" t="s">
        <v>713</v>
      </c>
      <c r="Q2570" s="166"/>
      <c r="R2570" s="911"/>
      <c r="S2570" s="912"/>
      <c r="T2570" s="912"/>
      <c r="U2570" s="912"/>
      <c r="V2570" s="912"/>
      <c r="W2570" s="912"/>
      <c r="X2570" s="912"/>
      <c r="Y2570" s="912"/>
      <c r="Z2570" s="912"/>
      <c r="AA2570" s="912"/>
      <c r="AB2570" s="912"/>
      <c r="AC2570" s="912"/>
      <c r="AD2570" s="912"/>
      <c r="AE2570" s="912"/>
      <c r="AF2570" s="912"/>
      <c r="AG2570" s="912"/>
      <c r="AH2570" s="912"/>
      <c r="AI2570" s="912"/>
      <c r="AJ2570" s="912"/>
      <c r="AK2570" s="912"/>
      <c r="AL2570" s="912"/>
      <c r="AM2570" s="912"/>
      <c r="AN2570" s="912"/>
      <c r="AO2570" s="913"/>
    </row>
    <row r="2571" spans="2:41" ht="3.6" customHeight="1" outlineLevel="1" x14ac:dyDescent="0.45">
      <c r="B2571" s="167"/>
      <c r="I2571" s="166"/>
      <c r="J2571" s="167"/>
      <c r="M2571" s="166"/>
      <c r="N2571" s="167"/>
      <c r="Q2571" s="166"/>
      <c r="R2571" s="914"/>
      <c r="S2571" s="915"/>
      <c r="T2571" s="915"/>
      <c r="U2571" s="915"/>
      <c r="V2571" s="915"/>
      <c r="W2571" s="915"/>
      <c r="X2571" s="915"/>
      <c r="Y2571" s="915"/>
      <c r="Z2571" s="915"/>
      <c r="AA2571" s="915"/>
      <c r="AB2571" s="915"/>
      <c r="AC2571" s="915"/>
      <c r="AD2571" s="915"/>
      <c r="AE2571" s="915"/>
      <c r="AF2571" s="915"/>
      <c r="AG2571" s="915"/>
      <c r="AH2571" s="915"/>
      <c r="AI2571" s="915"/>
      <c r="AJ2571" s="915"/>
      <c r="AK2571" s="915"/>
      <c r="AL2571" s="915"/>
      <c r="AM2571" s="915"/>
      <c r="AN2571" s="915"/>
      <c r="AO2571" s="916"/>
    </row>
    <row r="2572" spans="2:41" ht="3.6" customHeight="1" outlineLevel="1" x14ac:dyDescent="0.45">
      <c r="B2572" s="167"/>
      <c r="I2572" s="166"/>
      <c r="J2572" s="167"/>
      <c r="N2572" s="173"/>
      <c r="O2572" s="172"/>
      <c r="P2572" s="172"/>
      <c r="Q2572" s="171"/>
      <c r="U2572" s="934" t="str">
        <f>ASC(許可申請_2!L358)&amp;ASC(変更_3!AO370)</f>
        <v/>
      </c>
      <c r="V2572" s="935"/>
      <c r="W2572" s="935"/>
      <c r="X2572" s="962"/>
      <c r="Y2572" s="172"/>
      <c r="Z2572" s="965" t="str">
        <f>ASC(許可申請_2!O358)&amp;ASC(変更_3!AR370)</f>
        <v/>
      </c>
      <c r="AA2572" s="935"/>
      <c r="AB2572" s="935"/>
      <c r="AC2572" s="936"/>
      <c r="AG2572" s="922" t="str">
        <f>許可申請_2!L359&amp;変更_3!AO371</f>
        <v/>
      </c>
      <c r="AH2572" s="923"/>
      <c r="AI2572" s="923"/>
      <c r="AJ2572" s="923"/>
      <c r="AK2572" s="923"/>
      <c r="AL2572" s="923"/>
      <c r="AM2572" s="923"/>
      <c r="AN2572" s="923"/>
      <c r="AO2572" s="924"/>
    </row>
    <row r="2573" spans="2:41" ht="13.35" customHeight="1" outlineLevel="1" x14ac:dyDescent="0.45">
      <c r="B2573" s="167"/>
      <c r="I2573" s="166"/>
      <c r="J2573" s="167"/>
      <c r="N2573" s="167"/>
      <c r="Q2573" s="166"/>
      <c r="R2573" s="115" t="s">
        <v>612</v>
      </c>
      <c r="U2573" s="937"/>
      <c r="V2573" s="938"/>
      <c r="W2573" s="938"/>
      <c r="X2573" s="963"/>
      <c r="Y2573" s="179" t="s">
        <v>611</v>
      </c>
      <c r="Z2573" s="966"/>
      <c r="AA2573" s="938"/>
      <c r="AB2573" s="938"/>
      <c r="AC2573" s="939"/>
      <c r="AD2573" s="115" t="s">
        <v>610</v>
      </c>
      <c r="AG2573" s="911"/>
      <c r="AH2573" s="912"/>
      <c r="AI2573" s="912"/>
      <c r="AJ2573" s="912"/>
      <c r="AK2573" s="912"/>
      <c r="AL2573" s="912"/>
      <c r="AM2573" s="912"/>
      <c r="AN2573" s="912"/>
      <c r="AO2573" s="913"/>
    </row>
    <row r="2574" spans="2:41" ht="3.6" customHeight="1" outlineLevel="1" x14ac:dyDescent="0.45">
      <c r="B2574" s="167"/>
      <c r="I2574" s="166"/>
      <c r="J2574" s="167"/>
      <c r="N2574" s="167"/>
      <c r="Q2574" s="166"/>
      <c r="R2574" s="160"/>
      <c r="S2574" s="160"/>
      <c r="T2574" s="160"/>
      <c r="U2574" s="940"/>
      <c r="V2574" s="941"/>
      <c r="W2574" s="941"/>
      <c r="X2574" s="964"/>
      <c r="Y2574" s="160"/>
      <c r="Z2574" s="967"/>
      <c r="AA2574" s="941"/>
      <c r="AB2574" s="941"/>
      <c r="AC2574" s="942"/>
      <c r="AD2574" s="160"/>
      <c r="AE2574" s="160"/>
      <c r="AF2574" s="160"/>
      <c r="AG2574" s="914"/>
      <c r="AH2574" s="915"/>
      <c r="AI2574" s="915"/>
      <c r="AJ2574" s="915"/>
      <c r="AK2574" s="915"/>
      <c r="AL2574" s="915"/>
      <c r="AM2574" s="915"/>
      <c r="AN2574" s="915"/>
      <c r="AO2574" s="916"/>
    </row>
    <row r="2575" spans="2:41" ht="3.6" customHeight="1" outlineLevel="1" x14ac:dyDescent="0.45">
      <c r="B2575" s="167"/>
      <c r="I2575" s="166"/>
      <c r="J2575" s="167"/>
      <c r="N2575" s="167"/>
      <c r="Q2575" s="166"/>
      <c r="R2575" s="172"/>
      <c r="S2575" s="172"/>
      <c r="T2575" s="171"/>
      <c r="U2575" s="922" t="str">
        <f>許可申請_2!T359&amp;変更_3!AW371</f>
        <v/>
      </c>
      <c r="V2575" s="923"/>
      <c r="W2575" s="923"/>
      <c r="X2575" s="923"/>
      <c r="Y2575" s="923"/>
      <c r="Z2575" s="923"/>
      <c r="AA2575" s="923"/>
      <c r="AB2575" s="923"/>
      <c r="AC2575" s="924"/>
      <c r="AD2575" s="173"/>
      <c r="AE2575" s="172"/>
      <c r="AF2575" s="171"/>
      <c r="AG2575" s="922" t="str">
        <f>許可申請_2!L360&amp;変更_3!AO372</f>
        <v/>
      </c>
      <c r="AH2575" s="923"/>
      <c r="AI2575" s="923"/>
      <c r="AJ2575" s="923"/>
      <c r="AK2575" s="923"/>
      <c r="AL2575" s="923"/>
      <c r="AM2575" s="923"/>
      <c r="AN2575" s="923"/>
      <c r="AO2575" s="924"/>
    </row>
    <row r="2576" spans="2:41" ht="13.35" customHeight="1" outlineLevel="1" x14ac:dyDescent="0.45">
      <c r="B2576" s="167"/>
      <c r="I2576" s="166"/>
      <c r="J2576" s="167"/>
      <c r="N2576" s="167" t="s">
        <v>48</v>
      </c>
      <c r="Q2576" s="166"/>
      <c r="R2576" s="115" t="s">
        <v>609</v>
      </c>
      <c r="T2576" s="166"/>
      <c r="U2576" s="911"/>
      <c r="V2576" s="912"/>
      <c r="W2576" s="912"/>
      <c r="X2576" s="912"/>
      <c r="Y2576" s="912"/>
      <c r="Z2576" s="912"/>
      <c r="AA2576" s="912"/>
      <c r="AB2576" s="912"/>
      <c r="AC2576" s="913"/>
      <c r="AD2576" s="167" t="s">
        <v>8536</v>
      </c>
      <c r="AF2576" s="166"/>
      <c r="AG2576" s="911"/>
      <c r="AH2576" s="912"/>
      <c r="AI2576" s="912"/>
      <c r="AJ2576" s="912"/>
      <c r="AK2576" s="912"/>
      <c r="AL2576" s="912"/>
      <c r="AM2576" s="912"/>
      <c r="AN2576" s="912"/>
      <c r="AO2576" s="913"/>
    </row>
    <row r="2577" spans="2:43" ht="3.6" customHeight="1" outlineLevel="1" x14ac:dyDescent="0.45">
      <c r="B2577" s="167"/>
      <c r="I2577" s="166"/>
      <c r="J2577" s="167"/>
      <c r="N2577" s="167"/>
      <c r="Q2577" s="166"/>
      <c r="R2577" s="160"/>
      <c r="S2577" s="160"/>
      <c r="T2577" s="159"/>
      <c r="U2577" s="914"/>
      <c r="V2577" s="915"/>
      <c r="W2577" s="915"/>
      <c r="X2577" s="915"/>
      <c r="Y2577" s="915"/>
      <c r="Z2577" s="915"/>
      <c r="AA2577" s="915"/>
      <c r="AB2577" s="915"/>
      <c r="AC2577" s="916"/>
      <c r="AD2577" s="161"/>
      <c r="AE2577" s="160"/>
      <c r="AF2577" s="159"/>
      <c r="AG2577" s="914"/>
      <c r="AH2577" s="915"/>
      <c r="AI2577" s="915"/>
      <c r="AJ2577" s="915"/>
      <c r="AK2577" s="915"/>
      <c r="AL2577" s="915"/>
      <c r="AM2577" s="915"/>
      <c r="AN2577" s="915"/>
      <c r="AO2577" s="916"/>
    </row>
    <row r="2578" spans="2:43" ht="3.6" customHeight="1" outlineLevel="1" x14ac:dyDescent="0.45">
      <c r="B2578" s="167"/>
      <c r="I2578" s="166"/>
      <c r="J2578" s="167"/>
      <c r="N2578" s="167"/>
      <c r="Q2578" s="166"/>
      <c r="R2578" s="172"/>
      <c r="S2578" s="172"/>
      <c r="T2578" s="171"/>
      <c r="U2578" s="922" t="str">
        <f>許可申請_2!T360&amp;変更_3!AW372</f>
        <v/>
      </c>
      <c r="V2578" s="923"/>
      <c r="W2578" s="923"/>
      <c r="X2578" s="923"/>
      <c r="Y2578" s="923"/>
      <c r="Z2578" s="923"/>
      <c r="AA2578" s="923"/>
      <c r="AB2578" s="923"/>
      <c r="AC2578" s="924"/>
      <c r="AD2578" s="173"/>
      <c r="AE2578" s="172"/>
      <c r="AF2578" s="171"/>
      <c r="AG2578" s="922" t="str">
        <f>許可申請_2!L361&amp;変更_3!AO373</f>
        <v/>
      </c>
      <c r="AH2578" s="923"/>
      <c r="AI2578" s="923"/>
      <c r="AJ2578" s="923"/>
      <c r="AK2578" s="923"/>
      <c r="AL2578" s="923"/>
      <c r="AM2578" s="923"/>
      <c r="AN2578" s="923"/>
      <c r="AO2578" s="924"/>
    </row>
    <row r="2579" spans="2:43" ht="13.35" customHeight="1" outlineLevel="1" x14ac:dyDescent="0.45">
      <c r="B2579" s="167"/>
      <c r="I2579" s="166"/>
      <c r="J2579" s="167"/>
      <c r="N2579" s="167"/>
      <c r="Q2579" s="166"/>
      <c r="R2579" s="115" t="s">
        <v>608</v>
      </c>
      <c r="T2579" s="166"/>
      <c r="U2579" s="911"/>
      <c r="V2579" s="912"/>
      <c r="W2579" s="912"/>
      <c r="X2579" s="912"/>
      <c r="Y2579" s="912"/>
      <c r="Z2579" s="912"/>
      <c r="AA2579" s="912"/>
      <c r="AB2579" s="912"/>
      <c r="AC2579" s="913"/>
      <c r="AD2579" s="167" t="s">
        <v>607</v>
      </c>
      <c r="AF2579" s="166"/>
      <c r="AG2579" s="911"/>
      <c r="AH2579" s="912"/>
      <c r="AI2579" s="912"/>
      <c r="AJ2579" s="912"/>
      <c r="AK2579" s="912"/>
      <c r="AL2579" s="912"/>
      <c r="AM2579" s="912"/>
      <c r="AN2579" s="912"/>
      <c r="AO2579" s="913"/>
    </row>
    <row r="2580" spans="2:43" ht="3.6" customHeight="1" outlineLevel="1" x14ac:dyDescent="0.45">
      <c r="B2580" s="167"/>
      <c r="I2580" s="166"/>
      <c r="J2580" s="167"/>
      <c r="N2580" s="161"/>
      <c r="O2580" s="160"/>
      <c r="P2580" s="160"/>
      <c r="Q2580" s="159"/>
      <c r="R2580" s="160"/>
      <c r="S2580" s="160"/>
      <c r="T2580" s="159"/>
      <c r="U2580" s="914"/>
      <c r="V2580" s="915"/>
      <c r="W2580" s="915"/>
      <c r="X2580" s="915"/>
      <c r="Y2580" s="915"/>
      <c r="Z2580" s="915"/>
      <c r="AA2580" s="915"/>
      <c r="AB2580" s="915"/>
      <c r="AC2580" s="916"/>
      <c r="AD2580" s="161"/>
      <c r="AE2580" s="160"/>
      <c r="AF2580" s="159"/>
      <c r="AG2580" s="914"/>
      <c r="AH2580" s="915"/>
      <c r="AI2580" s="915"/>
      <c r="AJ2580" s="915"/>
      <c r="AK2580" s="915"/>
      <c r="AL2580" s="915"/>
      <c r="AM2580" s="915"/>
      <c r="AN2580" s="915"/>
      <c r="AO2580" s="916"/>
    </row>
    <row r="2581" spans="2:43" ht="3.6" customHeight="1" outlineLevel="1" x14ac:dyDescent="0.45">
      <c r="B2581" s="167"/>
      <c r="I2581" s="166"/>
      <c r="J2581" s="167"/>
      <c r="M2581" s="166"/>
      <c r="N2581" s="167"/>
      <c r="Q2581" s="166"/>
      <c r="R2581" s="173"/>
      <c r="S2581" s="172"/>
      <c r="T2581" s="172"/>
      <c r="U2581" s="172"/>
      <c r="V2581" s="172"/>
      <c r="W2581" s="172"/>
      <c r="X2581" s="172"/>
      <c r="Y2581" s="172"/>
      <c r="Z2581" s="172"/>
      <c r="AA2581" s="172"/>
      <c r="AB2581" s="172"/>
      <c r="AC2581" s="172"/>
      <c r="AD2581" s="172"/>
      <c r="AE2581" s="172"/>
      <c r="AF2581" s="172"/>
      <c r="AG2581" s="172"/>
      <c r="AH2581" s="172"/>
      <c r="AI2581" s="172"/>
      <c r="AJ2581" s="172"/>
      <c r="AK2581" s="172"/>
      <c r="AL2581" s="172"/>
      <c r="AM2581" s="172"/>
      <c r="AN2581" s="172"/>
      <c r="AO2581" s="171"/>
    </row>
    <row r="2582" spans="2:43" ht="13.35" customHeight="1" outlineLevel="1" x14ac:dyDescent="0.45">
      <c r="B2582" s="167"/>
      <c r="I2582" s="166"/>
      <c r="J2582" s="167"/>
      <c r="M2582" s="166"/>
      <c r="N2582" s="167" t="s">
        <v>712</v>
      </c>
      <c r="Q2582" s="166"/>
      <c r="R2582" s="167"/>
      <c r="S2582" s="919"/>
      <c r="T2582" s="921"/>
      <c r="V2582" s="190"/>
      <c r="W2582" s="115" t="s">
        <v>76</v>
      </c>
      <c r="X2582" s="190"/>
      <c r="Y2582" s="115" t="s">
        <v>77</v>
      </c>
      <c r="Z2582" s="190"/>
      <c r="AA2582" s="115" t="s">
        <v>78</v>
      </c>
      <c r="AO2582" s="166"/>
    </row>
    <row r="2583" spans="2:43" ht="3.6" customHeight="1" outlineLevel="1" x14ac:dyDescent="0.45">
      <c r="B2583" s="167"/>
      <c r="I2583" s="166"/>
      <c r="J2583" s="167"/>
      <c r="M2583" s="166"/>
      <c r="N2583" s="167"/>
      <c r="Q2583" s="166"/>
      <c r="R2583" s="167"/>
      <c r="AO2583" s="166"/>
    </row>
    <row r="2584" spans="2:43" ht="3.6" customHeight="1" outlineLevel="1" x14ac:dyDescent="0.45">
      <c r="B2584" s="167"/>
      <c r="I2584" s="166"/>
      <c r="J2584" s="167"/>
      <c r="M2584" s="166"/>
      <c r="N2584" s="173"/>
      <c r="O2584" s="172"/>
      <c r="P2584" s="172"/>
      <c r="Q2584" s="172"/>
      <c r="R2584" s="984" t="str">
        <f>ASC(許可申請_2!I362)&amp;ASC(変更_3!AL374)</f>
        <v/>
      </c>
      <c r="S2584" s="984" t="str">
        <f>ASC(許可申請_2!J362)&amp;ASC(変更_3!AM374)</f>
        <v/>
      </c>
      <c r="T2584" s="172"/>
      <c r="U2584" s="984" t="str">
        <f>ASC(許可申請_2!L362)&amp;ASC(変更_3!AO374)</f>
        <v/>
      </c>
      <c r="V2584" s="173"/>
      <c r="W2584" s="172"/>
      <c r="X2584" s="172"/>
      <c r="Y2584" s="172"/>
      <c r="Z2584" s="172"/>
      <c r="AA2584" s="171"/>
      <c r="AB2584" s="173"/>
      <c r="AC2584" s="172"/>
      <c r="AD2584" s="172"/>
      <c r="AE2584" s="172"/>
      <c r="AF2584" s="172"/>
      <c r="AG2584" s="171"/>
      <c r="AH2584" s="977"/>
      <c r="AI2584" s="980"/>
      <c r="AJ2584" s="172"/>
      <c r="AK2584" s="944"/>
      <c r="AL2584" s="173"/>
      <c r="AM2584" s="172"/>
      <c r="AN2584" s="172"/>
      <c r="AO2584" s="171"/>
    </row>
    <row r="2585" spans="2:43" ht="13.35" customHeight="1" outlineLevel="1" x14ac:dyDescent="0.45">
      <c r="B2585" s="167"/>
      <c r="I2585" s="166"/>
      <c r="J2585" s="167"/>
      <c r="M2585" s="166"/>
      <c r="N2585" s="167" t="s">
        <v>711</v>
      </c>
      <c r="R2585" s="985"/>
      <c r="S2585" s="985"/>
      <c r="T2585" s="115" t="s">
        <v>65</v>
      </c>
      <c r="U2585" s="985"/>
      <c r="V2585" s="167" t="s">
        <v>64</v>
      </c>
      <c r="AA2585" s="166"/>
      <c r="AB2585" s="167" t="s">
        <v>710</v>
      </c>
      <c r="AH2585" s="978"/>
      <c r="AI2585" s="981"/>
      <c r="AJ2585" s="115" t="s">
        <v>65</v>
      </c>
      <c r="AK2585" s="945"/>
      <c r="AL2585" s="167" t="s">
        <v>64</v>
      </c>
      <c r="AO2585" s="166"/>
      <c r="AQ2585" s="115" t="s">
        <v>738</v>
      </c>
    </row>
    <row r="2586" spans="2:43" ht="3.6" customHeight="1" outlineLevel="1" x14ac:dyDescent="0.45">
      <c r="B2586" s="167"/>
      <c r="I2586" s="166"/>
      <c r="J2586" s="167"/>
      <c r="M2586" s="166"/>
      <c r="N2586" s="167"/>
      <c r="R2586" s="986"/>
      <c r="S2586" s="986"/>
      <c r="T2586" s="160"/>
      <c r="U2586" s="986"/>
      <c r="V2586" s="161"/>
      <c r="W2586" s="160"/>
      <c r="X2586" s="160"/>
      <c r="Y2586" s="160"/>
      <c r="Z2586" s="160"/>
      <c r="AA2586" s="159"/>
      <c r="AB2586" s="161"/>
      <c r="AC2586" s="160"/>
      <c r="AD2586" s="160"/>
      <c r="AE2586" s="160"/>
      <c r="AF2586" s="160"/>
      <c r="AH2586" s="979"/>
      <c r="AI2586" s="982"/>
      <c r="AJ2586" s="160"/>
      <c r="AK2586" s="946"/>
      <c r="AL2586" s="161"/>
      <c r="AM2586" s="160"/>
      <c r="AN2586" s="160"/>
      <c r="AO2586" s="159"/>
    </row>
    <row r="2587" spans="2:43" ht="3.6" customHeight="1" outlineLevel="1" x14ac:dyDescent="0.45">
      <c r="B2587" s="167"/>
      <c r="I2587" s="166"/>
      <c r="J2587" s="167"/>
      <c r="N2587" s="173"/>
      <c r="O2587" s="172"/>
      <c r="P2587" s="172"/>
      <c r="Q2587" s="171"/>
      <c r="R2587" s="977"/>
      <c r="S2587" s="980"/>
      <c r="T2587" s="172"/>
      <c r="U2587" s="944"/>
      <c r="V2587" s="173"/>
      <c r="W2587" s="172"/>
      <c r="X2587" s="172"/>
      <c r="Y2587" s="172"/>
      <c r="Z2587" s="169"/>
      <c r="AA2587" s="174"/>
      <c r="AD2587" s="172"/>
      <c r="AE2587" s="172"/>
      <c r="AF2587" s="172"/>
      <c r="AG2587" s="175"/>
      <c r="AH2587" s="175"/>
      <c r="AI2587" s="175"/>
      <c r="AJ2587" s="175"/>
      <c r="AK2587" s="175"/>
      <c r="AL2587" s="172"/>
      <c r="AM2587" s="175"/>
      <c r="AN2587" s="175"/>
      <c r="AO2587" s="171"/>
    </row>
    <row r="2588" spans="2:43" ht="13.35" customHeight="1" outlineLevel="1" x14ac:dyDescent="0.45">
      <c r="B2588" s="167"/>
      <c r="I2588" s="166"/>
      <c r="J2588" s="167"/>
      <c r="N2588" s="167" t="s">
        <v>709</v>
      </c>
      <c r="Q2588" s="166"/>
      <c r="R2588" s="978"/>
      <c r="S2588" s="981"/>
      <c r="T2588" s="115" t="s">
        <v>65</v>
      </c>
      <c r="U2588" s="945"/>
      <c r="V2588" s="167" t="s">
        <v>64</v>
      </c>
      <c r="Z2588" s="169"/>
      <c r="AA2588" s="168"/>
      <c r="AG2588" s="169"/>
      <c r="AH2588" s="169"/>
      <c r="AI2588" s="169"/>
      <c r="AJ2588" s="169"/>
      <c r="AK2588" s="169"/>
      <c r="AM2588" s="169"/>
      <c r="AN2588" s="169"/>
      <c r="AO2588" s="166"/>
    </row>
    <row r="2589" spans="2:43" ht="3.6" customHeight="1" outlineLevel="1" x14ac:dyDescent="0.45">
      <c r="B2589" s="167"/>
      <c r="I2589" s="166"/>
      <c r="J2589" s="167"/>
      <c r="N2589" s="161"/>
      <c r="O2589" s="160"/>
      <c r="P2589" s="160"/>
      <c r="Q2589" s="159"/>
      <c r="R2589" s="979"/>
      <c r="S2589" s="982"/>
      <c r="T2589" s="160"/>
      <c r="U2589" s="946"/>
      <c r="V2589" s="161"/>
      <c r="W2589" s="160"/>
      <c r="X2589" s="160"/>
      <c r="Y2589" s="160"/>
      <c r="Z2589" s="163"/>
      <c r="AA2589" s="162"/>
      <c r="AB2589" s="160"/>
      <c r="AC2589" s="160"/>
      <c r="AD2589" s="160"/>
      <c r="AE2589" s="160"/>
      <c r="AF2589" s="160"/>
      <c r="AG2589" s="163"/>
      <c r="AH2589" s="163"/>
      <c r="AI2589" s="163"/>
      <c r="AJ2589" s="163"/>
      <c r="AK2589" s="163"/>
      <c r="AL2589" s="160"/>
      <c r="AM2589" s="163"/>
      <c r="AN2589" s="163"/>
      <c r="AO2589" s="159"/>
    </row>
    <row r="2590" spans="2:43" ht="3.6" customHeight="1" outlineLevel="1" x14ac:dyDescent="0.45">
      <c r="B2590" s="167"/>
      <c r="I2590" s="166"/>
      <c r="J2590" s="167"/>
      <c r="M2590" s="166"/>
      <c r="N2590" s="167"/>
      <c r="Q2590" s="166"/>
      <c r="R2590" s="922" t="str">
        <f>ASC(許可申請_2!K367)&amp;ASC(変更_3!AN378)</f>
        <v/>
      </c>
      <c r="S2590" s="923"/>
      <c r="T2590" s="923"/>
      <c r="U2590" s="924"/>
      <c r="V2590" s="911" t="str">
        <f>ASC(許可申請_2!O367)&amp;ASC(変更_3!AR378)</f>
        <v/>
      </c>
      <c r="W2590" s="913"/>
      <c r="X2590" s="911" t="str">
        <f>ASC(許可申請_2!Q367)&amp;ASC(変更_3!AT378)</f>
        <v/>
      </c>
      <c r="Y2590" s="912"/>
      <c r="Z2590" s="912"/>
      <c r="AA2590" s="913"/>
      <c r="AB2590" s="167"/>
      <c r="AO2590" s="166"/>
    </row>
    <row r="2591" spans="2:43" ht="13.35" customHeight="1" outlineLevel="1" x14ac:dyDescent="0.45">
      <c r="B2591" s="167"/>
      <c r="I2591" s="166"/>
      <c r="J2591" s="167" t="s">
        <v>737</v>
      </c>
      <c r="M2591" s="166"/>
      <c r="N2591" s="167" t="s">
        <v>707</v>
      </c>
      <c r="Q2591" s="166"/>
      <c r="R2591" s="911"/>
      <c r="S2591" s="912"/>
      <c r="T2591" s="912"/>
      <c r="U2591" s="913"/>
      <c r="V2591" s="911"/>
      <c r="W2591" s="913"/>
      <c r="X2591" s="911"/>
      <c r="Y2591" s="912"/>
      <c r="Z2591" s="912"/>
      <c r="AA2591" s="913"/>
      <c r="AB2591" s="191" t="s">
        <v>706</v>
      </c>
      <c r="AO2591" s="166"/>
    </row>
    <row r="2592" spans="2:43" ht="3.6" customHeight="1" outlineLevel="1" x14ac:dyDescent="0.45">
      <c r="B2592" s="167"/>
      <c r="I2592" s="166"/>
      <c r="J2592" s="167"/>
      <c r="M2592" s="166"/>
      <c r="N2592" s="167"/>
      <c r="Q2592" s="166"/>
      <c r="R2592" s="914"/>
      <c r="S2592" s="915"/>
      <c r="T2592" s="915"/>
      <c r="U2592" s="916"/>
      <c r="V2592" s="914"/>
      <c r="W2592" s="916"/>
      <c r="X2592" s="914"/>
      <c r="Y2592" s="915"/>
      <c r="Z2592" s="915"/>
      <c r="AA2592" s="916"/>
      <c r="AB2592" s="161"/>
      <c r="AC2592" s="160"/>
      <c r="AD2592" s="160"/>
      <c r="AE2592" s="160"/>
      <c r="AF2592" s="160"/>
      <c r="AG2592" s="160"/>
      <c r="AH2592" s="160"/>
      <c r="AI2592" s="160"/>
      <c r="AJ2592" s="160"/>
      <c r="AK2592" s="160"/>
      <c r="AL2592" s="160"/>
      <c r="AM2592" s="160"/>
      <c r="AN2592" s="160"/>
      <c r="AO2592" s="159"/>
    </row>
    <row r="2593" spans="2:41" ht="3.6" customHeight="1" outlineLevel="1" x14ac:dyDescent="0.45">
      <c r="B2593" s="167"/>
      <c r="I2593" s="166"/>
      <c r="J2593" s="167"/>
      <c r="M2593" s="166"/>
      <c r="N2593" s="173"/>
      <c r="O2593" s="172"/>
      <c r="P2593" s="172"/>
      <c r="Q2593" s="172"/>
      <c r="R2593" s="173"/>
      <c r="S2593" s="172"/>
      <c r="T2593" s="172"/>
      <c r="U2593" s="172"/>
      <c r="V2593" s="172"/>
      <c r="W2593" s="172"/>
      <c r="X2593" s="172"/>
      <c r="Y2593" s="172"/>
      <c r="Z2593" s="172"/>
      <c r="AA2593" s="171"/>
      <c r="AB2593" s="173"/>
      <c r="AI2593" s="166"/>
      <c r="AJ2593" s="173"/>
      <c r="AK2593" s="172"/>
      <c r="AL2593" s="172"/>
      <c r="AM2593" s="172"/>
      <c r="AN2593" s="172"/>
      <c r="AO2593" s="171"/>
    </row>
    <row r="2594" spans="2:41" ht="13.35" customHeight="1" outlineLevel="1" x14ac:dyDescent="0.45">
      <c r="B2594" s="167"/>
      <c r="I2594" s="166"/>
      <c r="J2594" s="167"/>
      <c r="M2594" s="166"/>
      <c r="N2594" s="167" t="s">
        <v>705</v>
      </c>
      <c r="R2594" s="167"/>
      <c r="S2594" s="917" t="str">
        <f>許可申請_2!I369&amp;変更_3!AL380</f>
        <v/>
      </c>
      <c r="T2594" s="918"/>
      <c r="V2594" s="182" t="str">
        <f>ASC(許可申請_2!K369)&amp;ASC(変更_3!AN380)</f>
        <v/>
      </c>
      <c r="W2594" s="115" t="s">
        <v>76</v>
      </c>
      <c r="X2594" s="182" t="str">
        <f>ASC(許可申請_2!M369)&amp;ASC(変更_3!AP380)</f>
        <v/>
      </c>
      <c r="Y2594" s="115" t="s">
        <v>77</v>
      </c>
      <c r="Z2594" s="182" t="str">
        <f>ASC(許可申請_2!O369)&amp;ASC(変更_3!AR380)</f>
        <v/>
      </c>
      <c r="AA2594" s="115" t="s">
        <v>78</v>
      </c>
      <c r="AB2594" s="167" t="s">
        <v>704</v>
      </c>
      <c r="AI2594" s="166"/>
      <c r="AJ2594" s="167"/>
      <c r="AK2594" s="919"/>
      <c r="AL2594" s="920"/>
      <c r="AM2594" s="920"/>
      <c r="AN2594" s="920"/>
      <c r="AO2594" s="921"/>
    </row>
    <row r="2595" spans="2:41" ht="3.6" customHeight="1" outlineLevel="1" x14ac:dyDescent="0.45">
      <c r="B2595" s="167"/>
      <c r="I2595" s="166"/>
      <c r="J2595" s="167"/>
      <c r="M2595" s="166"/>
      <c r="N2595" s="167"/>
      <c r="R2595" s="161"/>
      <c r="S2595" s="160"/>
      <c r="T2595" s="160"/>
      <c r="U2595" s="160"/>
      <c r="V2595" s="160"/>
      <c r="W2595" s="160"/>
      <c r="X2595" s="160"/>
      <c r="Y2595" s="160"/>
      <c r="Z2595" s="160"/>
      <c r="AA2595" s="159"/>
      <c r="AB2595" s="161"/>
      <c r="AC2595" s="160"/>
      <c r="AD2595" s="160"/>
      <c r="AE2595" s="160"/>
      <c r="AF2595" s="160"/>
      <c r="AG2595" s="160"/>
      <c r="AH2595" s="160"/>
      <c r="AI2595" s="159"/>
      <c r="AJ2595" s="161"/>
      <c r="AK2595" s="160"/>
      <c r="AL2595" s="160"/>
      <c r="AM2595" s="160"/>
      <c r="AN2595" s="160"/>
      <c r="AO2595" s="159"/>
    </row>
    <row r="2596" spans="2:41" ht="3.6" customHeight="1" outlineLevel="1" x14ac:dyDescent="0.45">
      <c r="B2596" s="167"/>
      <c r="I2596" s="166"/>
      <c r="J2596" s="167"/>
      <c r="M2596" s="166"/>
      <c r="N2596" s="173"/>
      <c r="O2596" s="172"/>
      <c r="P2596" s="172"/>
      <c r="Q2596" s="171"/>
      <c r="R2596" s="922" t="str">
        <f>IF(OR(許可申請_2!T366="☑",変更_3!AW377="☑"),"研修中","")</f>
        <v/>
      </c>
      <c r="S2596" s="923"/>
      <c r="T2596" s="923"/>
      <c r="U2596" s="923"/>
      <c r="V2596" s="923"/>
      <c r="W2596" s="923"/>
      <c r="X2596" s="923"/>
      <c r="Y2596" s="923"/>
      <c r="Z2596" s="923"/>
      <c r="AA2596" s="923"/>
      <c r="AB2596" s="923"/>
      <c r="AC2596" s="923"/>
      <c r="AD2596" s="923"/>
      <c r="AE2596" s="923"/>
      <c r="AF2596" s="923"/>
      <c r="AG2596" s="923"/>
      <c r="AH2596" s="923"/>
      <c r="AI2596" s="923"/>
      <c r="AJ2596" s="923"/>
      <c r="AK2596" s="923"/>
      <c r="AL2596" s="923"/>
      <c r="AM2596" s="923"/>
      <c r="AN2596" s="923"/>
      <c r="AO2596" s="924"/>
    </row>
    <row r="2597" spans="2:41" ht="13.35" customHeight="1" outlineLevel="1" x14ac:dyDescent="0.45">
      <c r="B2597" s="167"/>
      <c r="I2597" s="166"/>
      <c r="J2597" s="167"/>
      <c r="M2597" s="166"/>
      <c r="N2597" s="167" t="s">
        <v>703</v>
      </c>
      <c r="Q2597" s="166"/>
      <c r="R2597" s="911"/>
      <c r="S2597" s="912"/>
      <c r="T2597" s="912"/>
      <c r="U2597" s="912"/>
      <c r="V2597" s="912"/>
      <c r="W2597" s="912"/>
      <c r="X2597" s="912"/>
      <c r="Y2597" s="912"/>
      <c r="Z2597" s="912"/>
      <c r="AA2597" s="912"/>
      <c r="AB2597" s="912"/>
      <c r="AC2597" s="912"/>
      <c r="AD2597" s="912"/>
      <c r="AE2597" s="912"/>
      <c r="AF2597" s="912"/>
      <c r="AG2597" s="912"/>
      <c r="AH2597" s="912"/>
      <c r="AI2597" s="912"/>
      <c r="AJ2597" s="912"/>
      <c r="AK2597" s="912"/>
      <c r="AL2597" s="912"/>
      <c r="AM2597" s="912"/>
      <c r="AN2597" s="912"/>
      <c r="AO2597" s="913"/>
    </row>
    <row r="2598" spans="2:41" ht="3.6" customHeight="1" outlineLevel="1" x14ac:dyDescent="0.45">
      <c r="B2598" s="167"/>
      <c r="I2598" s="166"/>
      <c r="J2598" s="167"/>
      <c r="M2598" s="166"/>
      <c r="N2598" s="161"/>
      <c r="O2598" s="160"/>
      <c r="P2598" s="160"/>
      <c r="Q2598" s="159"/>
      <c r="R2598" s="914"/>
      <c r="S2598" s="915"/>
      <c r="T2598" s="915"/>
      <c r="U2598" s="915"/>
      <c r="V2598" s="915"/>
      <c r="W2598" s="915"/>
      <c r="X2598" s="915"/>
      <c r="Y2598" s="915"/>
      <c r="Z2598" s="915"/>
      <c r="AA2598" s="915"/>
      <c r="AB2598" s="915"/>
      <c r="AC2598" s="915"/>
      <c r="AD2598" s="915"/>
      <c r="AE2598" s="915"/>
      <c r="AF2598" s="915"/>
      <c r="AG2598" s="915"/>
      <c r="AH2598" s="915"/>
      <c r="AI2598" s="915"/>
      <c r="AJ2598" s="915"/>
      <c r="AK2598" s="915"/>
      <c r="AL2598" s="915"/>
      <c r="AM2598" s="915"/>
      <c r="AN2598" s="915"/>
      <c r="AO2598" s="916"/>
    </row>
    <row r="2599" spans="2:41" ht="3.6" customHeight="1" outlineLevel="1" x14ac:dyDescent="0.45">
      <c r="B2599" s="167"/>
      <c r="I2599" s="166"/>
      <c r="J2599" s="167"/>
      <c r="M2599" s="166"/>
      <c r="N2599" s="173"/>
      <c r="O2599" s="172"/>
      <c r="P2599" s="172"/>
      <c r="Q2599" s="171"/>
      <c r="R2599" s="167"/>
      <c r="W2599" s="166"/>
      <c r="X2599" s="167"/>
      <c r="AB2599" s="166"/>
      <c r="AC2599" s="925"/>
      <c r="AD2599" s="926"/>
      <c r="AE2599" s="926"/>
      <c r="AF2599" s="926"/>
      <c r="AG2599" s="926"/>
      <c r="AH2599" s="926"/>
      <c r="AI2599" s="926"/>
      <c r="AJ2599" s="926"/>
      <c r="AK2599" s="926"/>
      <c r="AL2599" s="926"/>
      <c r="AM2599" s="926"/>
      <c r="AN2599" s="926"/>
      <c r="AO2599" s="927"/>
    </row>
    <row r="2600" spans="2:41" ht="13.35" customHeight="1" outlineLevel="1" x14ac:dyDescent="0.45">
      <c r="B2600" s="167"/>
      <c r="I2600" s="166"/>
      <c r="J2600" s="167"/>
      <c r="M2600" s="166"/>
      <c r="N2600" s="167" t="s">
        <v>702</v>
      </c>
      <c r="Q2600" s="166"/>
      <c r="R2600" s="167"/>
      <c r="S2600" s="189" t="s">
        <v>651</v>
      </c>
      <c r="T2600" s="115" t="s">
        <v>105</v>
      </c>
      <c r="W2600" s="166"/>
      <c r="X2600" s="167" t="s">
        <v>701</v>
      </c>
      <c r="AB2600" s="166"/>
      <c r="AC2600" s="928"/>
      <c r="AD2600" s="929"/>
      <c r="AE2600" s="929"/>
      <c r="AF2600" s="929"/>
      <c r="AG2600" s="929"/>
      <c r="AH2600" s="929"/>
      <c r="AI2600" s="929"/>
      <c r="AJ2600" s="929"/>
      <c r="AK2600" s="929"/>
      <c r="AL2600" s="929"/>
      <c r="AM2600" s="929"/>
      <c r="AN2600" s="929"/>
      <c r="AO2600" s="930"/>
    </row>
    <row r="2601" spans="2:41" ht="3.6" customHeight="1" outlineLevel="1" x14ac:dyDescent="0.45">
      <c r="B2601" s="167"/>
      <c r="I2601" s="166"/>
      <c r="J2601" s="167"/>
      <c r="M2601" s="166"/>
      <c r="N2601" s="161"/>
      <c r="O2601" s="160"/>
      <c r="P2601" s="160"/>
      <c r="Q2601" s="159"/>
      <c r="R2601" s="161"/>
      <c r="S2601" s="160"/>
      <c r="T2601" s="160"/>
      <c r="U2601" s="160"/>
      <c r="V2601" s="160"/>
      <c r="W2601" s="159"/>
      <c r="X2601" s="161"/>
      <c r="Y2601" s="160"/>
      <c r="Z2601" s="160"/>
      <c r="AA2601" s="160"/>
      <c r="AB2601" s="159"/>
      <c r="AC2601" s="931"/>
      <c r="AD2601" s="932"/>
      <c r="AE2601" s="932"/>
      <c r="AF2601" s="932"/>
      <c r="AG2601" s="932"/>
      <c r="AH2601" s="932"/>
      <c r="AI2601" s="932"/>
      <c r="AJ2601" s="932"/>
      <c r="AK2601" s="932"/>
      <c r="AL2601" s="932"/>
      <c r="AM2601" s="932"/>
      <c r="AN2601" s="932"/>
      <c r="AO2601" s="933"/>
    </row>
    <row r="2602" spans="2:41" ht="3.6" customHeight="1" outlineLevel="1" x14ac:dyDescent="0.45">
      <c r="B2602" s="167"/>
      <c r="I2602" s="166"/>
      <c r="J2602" s="167"/>
      <c r="M2602" s="166"/>
      <c r="N2602" s="173"/>
      <c r="O2602" s="172"/>
      <c r="P2602" s="172"/>
      <c r="Q2602" s="171"/>
      <c r="R2602" s="173"/>
      <c r="S2602" s="172"/>
      <c r="T2602" s="172"/>
      <c r="U2602" s="172"/>
      <c r="V2602" s="172"/>
      <c r="W2602" s="172"/>
      <c r="X2602" s="172"/>
      <c r="Y2602" s="172"/>
      <c r="Z2602" s="172"/>
      <c r="AA2602" s="171"/>
      <c r="AB2602" s="173"/>
      <c r="AC2602" s="172"/>
      <c r="AD2602" s="172"/>
      <c r="AE2602" s="171"/>
      <c r="AF2602" s="173"/>
      <c r="AG2602" s="172"/>
      <c r="AH2602" s="172"/>
      <c r="AI2602" s="172"/>
      <c r="AJ2602" s="172"/>
      <c r="AK2602" s="172"/>
      <c r="AL2602" s="172"/>
      <c r="AM2602" s="172"/>
      <c r="AN2602" s="172"/>
      <c r="AO2602" s="171"/>
    </row>
    <row r="2603" spans="2:41" ht="13.35" customHeight="1" outlineLevel="1" x14ac:dyDescent="0.45">
      <c r="B2603" s="167"/>
      <c r="I2603" s="166"/>
      <c r="J2603" s="167"/>
      <c r="M2603" s="166"/>
      <c r="N2603" s="167" t="s">
        <v>700</v>
      </c>
      <c r="Q2603" s="166"/>
      <c r="R2603" s="167"/>
      <c r="S2603" s="919"/>
      <c r="T2603" s="921"/>
      <c r="V2603" s="190"/>
      <c r="W2603" s="115" t="s">
        <v>76</v>
      </c>
      <c r="X2603" s="190"/>
      <c r="Y2603" s="115" t="s">
        <v>77</v>
      </c>
      <c r="Z2603" s="190"/>
      <c r="AA2603" s="115" t="s">
        <v>78</v>
      </c>
      <c r="AB2603" s="167" t="s">
        <v>699</v>
      </c>
      <c r="AE2603" s="166"/>
      <c r="AF2603" s="167"/>
      <c r="AG2603" s="919"/>
      <c r="AH2603" s="921"/>
      <c r="AJ2603" s="190"/>
      <c r="AK2603" s="115" t="s">
        <v>76</v>
      </c>
      <c r="AL2603" s="190"/>
      <c r="AM2603" s="115" t="s">
        <v>77</v>
      </c>
      <c r="AN2603" s="190"/>
      <c r="AO2603" s="166" t="s">
        <v>78</v>
      </c>
    </row>
    <row r="2604" spans="2:41" ht="3.6" customHeight="1" outlineLevel="1" x14ac:dyDescent="0.45">
      <c r="B2604" s="167"/>
      <c r="I2604" s="166"/>
      <c r="J2604" s="167"/>
      <c r="M2604" s="166"/>
      <c r="N2604" s="161"/>
      <c r="O2604" s="160"/>
      <c r="P2604" s="160"/>
      <c r="Q2604" s="159"/>
      <c r="R2604" s="161"/>
      <c r="S2604" s="160"/>
      <c r="T2604" s="160"/>
      <c r="U2604" s="160"/>
      <c r="V2604" s="160"/>
      <c r="W2604" s="160"/>
      <c r="X2604" s="160"/>
      <c r="Y2604" s="160"/>
      <c r="Z2604" s="160"/>
      <c r="AA2604" s="159"/>
      <c r="AB2604" s="161"/>
      <c r="AC2604" s="160"/>
      <c r="AD2604" s="160"/>
      <c r="AE2604" s="159"/>
      <c r="AF2604" s="161"/>
      <c r="AG2604" s="160"/>
      <c r="AH2604" s="160"/>
      <c r="AI2604" s="160"/>
      <c r="AJ2604" s="160"/>
      <c r="AK2604" s="160"/>
      <c r="AL2604" s="160"/>
      <c r="AM2604" s="160"/>
      <c r="AN2604" s="160"/>
      <c r="AO2604" s="159"/>
    </row>
    <row r="2605" spans="2:41" ht="3.6" customHeight="1" outlineLevel="1" x14ac:dyDescent="0.45">
      <c r="B2605" s="167"/>
      <c r="I2605" s="166"/>
      <c r="J2605" s="167"/>
      <c r="M2605" s="166"/>
      <c r="N2605" s="173"/>
      <c r="O2605" s="172"/>
      <c r="P2605" s="172"/>
      <c r="Q2605" s="171"/>
      <c r="R2605" s="925"/>
      <c r="S2605" s="926"/>
      <c r="T2605" s="926"/>
      <c r="U2605" s="926"/>
      <c r="V2605" s="926"/>
      <c r="W2605" s="926"/>
      <c r="X2605" s="926"/>
      <c r="Y2605" s="926"/>
      <c r="Z2605" s="926"/>
      <c r="AA2605" s="926"/>
      <c r="AB2605" s="926"/>
      <c r="AC2605" s="926"/>
      <c r="AD2605" s="926"/>
      <c r="AE2605" s="926"/>
      <c r="AF2605" s="926"/>
      <c r="AG2605" s="926"/>
      <c r="AH2605" s="926"/>
      <c r="AI2605" s="926"/>
      <c r="AJ2605" s="926"/>
      <c r="AK2605" s="926"/>
      <c r="AL2605" s="926"/>
      <c r="AM2605" s="926"/>
      <c r="AN2605" s="926"/>
      <c r="AO2605" s="927"/>
    </row>
    <row r="2606" spans="2:41" ht="13.35" customHeight="1" outlineLevel="1" x14ac:dyDescent="0.45">
      <c r="B2606" s="167"/>
      <c r="I2606" s="166"/>
      <c r="J2606" s="167"/>
      <c r="M2606" s="166"/>
      <c r="N2606" s="167" t="s">
        <v>698</v>
      </c>
      <c r="Q2606" s="166"/>
      <c r="R2606" s="928"/>
      <c r="S2606" s="929"/>
      <c r="T2606" s="929"/>
      <c r="U2606" s="929"/>
      <c r="V2606" s="929"/>
      <c r="W2606" s="929"/>
      <c r="X2606" s="929"/>
      <c r="Y2606" s="929"/>
      <c r="Z2606" s="929"/>
      <c r="AA2606" s="929"/>
      <c r="AB2606" s="929"/>
      <c r="AC2606" s="929"/>
      <c r="AD2606" s="929"/>
      <c r="AE2606" s="929"/>
      <c r="AF2606" s="929"/>
      <c r="AG2606" s="929"/>
      <c r="AH2606" s="929"/>
      <c r="AI2606" s="929"/>
      <c r="AJ2606" s="929"/>
      <c r="AK2606" s="929"/>
      <c r="AL2606" s="929"/>
      <c r="AM2606" s="929"/>
      <c r="AN2606" s="929"/>
      <c r="AO2606" s="930"/>
    </row>
    <row r="2607" spans="2:41" ht="3.6" customHeight="1" outlineLevel="1" x14ac:dyDescent="0.45">
      <c r="B2607" s="167"/>
      <c r="I2607" s="166"/>
      <c r="J2607" s="167"/>
      <c r="M2607" s="166"/>
      <c r="N2607" s="167"/>
      <c r="Q2607" s="166"/>
      <c r="R2607" s="931"/>
      <c r="S2607" s="932"/>
      <c r="T2607" s="932"/>
      <c r="U2607" s="932"/>
      <c r="V2607" s="932"/>
      <c r="W2607" s="932"/>
      <c r="X2607" s="932"/>
      <c r="Y2607" s="932"/>
      <c r="Z2607" s="932"/>
      <c r="AA2607" s="932"/>
      <c r="AB2607" s="932"/>
      <c r="AC2607" s="932"/>
      <c r="AD2607" s="932"/>
      <c r="AE2607" s="932"/>
      <c r="AF2607" s="932"/>
      <c r="AG2607" s="932"/>
      <c r="AH2607" s="932"/>
      <c r="AI2607" s="932"/>
      <c r="AJ2607" s="932"/>
      <c r="AK2607" s="932"/>
      <c r="AL2607" s="932"/>
      <c r="AM2607" s="932"/>
      <c r="AN2607" s="932"/>
      <c r="AO2607" s="933"/>
    </row>
    <row r="2608" spans="2:41" ht="3.6" customHeight="1" outlineLevel="1" x14ac:dyDescent="0.45">
      <c r="B2608" s="167"/>
      <c r="I2608" s="166"/>
      <c r="J2608" s="167"/>
      <c r="N2608" s="173"/>
      <c r="O2608" s="172"/>
      <c r="P2608" s="172"/>
      <c r="Q2608" s="171"/>
      <c r="R2608" s="172"/>
      <c r="S2608" s="172"/>
      <c r="T2608" s="172"/>
      <c r="U2608" s="172"/>
      <c r="X2608" s="175"/>
      <c r="Y2608" s="176"/>
      <c r="Z2608" s="175"/>
      <c r="AA2608" s="175"/>
      <c r="AB2608" s="175"/>
      <c r="AC2608" s="175"/>
      <c r="AD2608" s="176"/>
      <c r="AE2608" s="175"/>
      <c r="AF2608" s="172"/>
      <c r="AG2608" s="172"/>
      <c r="AH2608" s="947"/>
      <c r="AI2608" s="948"/>
      <c r="AJ2608" s="948"/>
      <c r="AK2608" s="948"/>
      <c r="AL2608" s="948"/>
      <c r="AM2608" s="948"/>
      <c r="AN2608" s="948"/>
      <c r="AO2608" s="949"/>
    </row>
    <row r="2609" spans="2:41" ht="13.35" customHeight="1" outlineLevel="1" x14ac:dyDescent="0.45">
      <c r="B2609" s="167"/>
      <c r="I2609" s="166"/>
      <c r="J2609" s="167"/>
      <c r="N2609" s="167" t="s">
        <v>697</v>
      </c>
      <c r="Q2609" s="166"/>
      <c r="R2609" s="115" t="s">
        <v>696</v>
      </c>
      <c r="X2609" s="169"/>
      <c r="Y2609" s="170"/>
      <c r="Z2609" s="189" t="s">
        <v>651</v>
      </c>
      <c r="AA2609" s="115" t="s">
        <v>695</v>
      </c>
      <c r="AB2609" s="169"/>
      <c r="AC2609" s="169"/>
      <c r="AD2609" s="170" t="s">
        <v>694</v>
      </c>
      <c r="AE2609" s="169"/>
      <c r="AH2609" s="950"/>
      <c r="AI2609" s="951"/>
      <c r="AJ2609" s="951"/>
      <c r="AK2609" s="951"/>
      <c r="AL2609" s="951"/>
      <c r="AM2609" s="951"/>
      <c r="AN2609" s="951"/>
      <c r="AO2609" s="952"/>
    </row>
    <row r="2610" spans="2:41" ht="3.6" customHeight="1" outlineLevel="1" x14ac:dyDescent="0.45">
      <c r="B2610" s="167"/>
      <c r="I2610" s="166"/>
      <c r="J2610" s="167"/>
      <c r="N2610" s="167"/>
      <c r="Q2610" s="166"/>
      <c r="R2610" s="160"/>
      <c r="S2610" s="160"/>
      <c r="T2610" s="160"/>
      <c r="U2610" s="160"/>
      <c r="X2610" s="163"/>
      <c r="Y2610" s="164"/>
      <c r="Z2610" s="163"/>
      <c r="AA2610" s="163"/>
      <c r="AB2610" s="163"/>
      <c r="AC2610" s="163"/>
      <c r="AD2610" s="164"/>
      <c r="AE2610" s="163"/>
      <c r="AF2610" s="160"/>
      <c r="AG2610" s="160"/>
      <c r="AH2610" s="953"/>
      <c r="AI2610" s="954"/>
      <c r="AJ2610" s="954"/>
      <c r="AK2610" s="954"/>
      <c r="AL2610" s="954"/>
      <c r="AM2610" s="954"/>
      <c r="AN2610" s="954"/>
      <c r="AO2610" s="955"/>
    </row>
    <row r="2611" spans="2:41" ht="3.6" customHeight="1" outlineLevel="1" x14ac:dyDescent="0.45">
      <c r="B2611" s="167"/>
      <c r="I2611" s="166"/>
      <c r="J2611" s="167"/>
      <c r="N2611" s="167"/>
      <c r="Q2611" s="166"/>
      <c r="R2611" s="172"/>
      <c r="S2611" s="172"/>
      <c r="T2611" s="172"/>
      <c r="U2611" s="172"/>
      <c r="V2611" s="944"/>
      <c r="W2611" s="956"/>
      <c r="X2611" s="956"/>
      <c r="Y2611" s="956"/>
      <c r="Z2611" s="956"/>
      <c r="AA2611" s="956"/>
      <c r="AB2611" s="956"/>
      <c r="AC2611" s="956"/>
      <c r="AD2611" s="956"/>
      <c r="AE2611" s="956"/>
      <c r="AF2611" s="956"/>
      <c r="AG2611" s="956"/>
      <c r="AH2611" s="956"/>
      <c r="AI2611" s="956"/>
      <c r="AJ2611" s="956"/>
      <c r="AK2611" s="956"/>
      <c r="AL2611" s="956"/>
      <c r="AM2611" s="956"/>
      <c r="AN2611" s="956"/>
      <c r="AO2611" s="957"/>
    </row>
    <row r="2612" spans="2:41" ht="13.35" customHeight="1" outlineLevel="1" x14ac:dyDescent="0.45">
      <c r="B2612" s="167"/>
      <c r="I2612" s="166"/>
      <c r="J2612" s="167"/>
      <c r="N2612" s="167" t="s">
        <v>693</v>
      </c>
      <c r="Q2612" s="166"/>
      <c r="R2612" s="115" t="s">
        <v>692</v>
      </c>
      <c r="V2612" s="945"/>
      <c r="W2612" s="958"/>
      <c r="X2612" s="958"/>
      <c r="Y2612" s="958"/>
      <c r="Z2612" s="958"/>
      <c r="AA2612" s="958"/>
      <c r="AB2612" s="958"/>
      <c r="AC2612" s="958"/>
      <c r="AD2612" s="958"/>
      <c r="AE2612" s="958"/>
      <c r="AF2612" s="958"/>
      <c r="AG2612" s="958"/>
      <c r="AH2612" s="958"/>
      <c r="AI2612" s="958"/>
      <c r="AJ2612" s="958"/>
      <c r="AK2612" s="958"/>
      <c r="AL2612" s="958"/>
      <c r="AM2612" s="958"/>
      <c r="AN2612" s="958"/>
      <c r="AO2612" s="959"/>
    </row>
    <row r="2613" spans="2:41" ht="3.6" customHeight="1" outlineLevel="1" x14ac:dyDescent="0.45">
      <c r="B2613" s="167"/>
      <c r="I2613" s="166"/>
      <c r="J2613" s="167"/>
      <c r="N2613" s="167"/>
      <c r="Q2613" s="166"/>
      <c r="V2613" s="946"/>
      <c r="W2613" s="960"/>
      <c r="X2613" s="960"/>
      <c r="Y2613" s="960"/>
      <c r="Z2613" s="960"/>
      <c r="AA2613" s="960"/>
      <c r="AB2613" s="960"/>
      <c r="AC2613" s="960"/>
      <c r="AD2613" s="960"/>
      <c r="AE2613" s="960"/>
      <c r="AF2613" s="960"/>
      <c r="AG2613" s="960"/>
      <c r="AH2613" s="960"/>
      <c r="AI2613" s="960"/>
      <c r="AJ2613" s="960"/>
      <c r="AK2613" s="960"/>
      <c r="AL2613" s="960"/>
      <c r="AM2613" s="960"/>
      <c r="AN2613" s="960"/>
      <c r="AO2613" s="961"/>
    </row>
    <row r="2614" spans="2:41" ht="3.6" customHeight="1" outlineLevel="1" x14ac:dyDescent="0.45">
      <c r="B2614" s="167"/>
      <c r="I2614" s="166"/>
      <c r="J2614" s="167"/>
      <c r="N2614" s="167"/>
      <c r="R2614" s="173"/>
      <c r="S2614" s="172"/>
      <c r="T2614" s="172"/>
      <c r="U2614" s="171"/>
      <c r="X2614" s="166"/>
      <c r="Y2614" s="925"/>
      <c r="Z2614" s="926"/>
      <c r="AA2614" s="927"/>
      <c r="AB2614" s="171"/>
      <c r="AC2614" s="925"/>
      <c r="AD2614" s="926"/>
      <c r="AE2614" s="927"/>
      <c r="AF2614" s="167"/>
      <c r="AH2614" s="166"/>
      <c r="AI2614" s="925"/>
      <c r="AJ2614" s="926"/>
      <c r="AK2614" s="926"/>
      <c r="AL2614" s="926"/>
      <c r="AM2614" s="926"/>
      <c r="AN2614" s="926"/>
      <c r="AO2614" s="927"/>
    </row>
    <row r="2615" spans="2:41" ht="13.35" customHeight="1" outlineLevel="1" x14ac:dyDescent="0.45">
      <c r="B2615" s="167"/>
      <c r="I2615" s="166"/>
      <c r="J2615" s="167"/>
      <c r="N2615" s="167"/>
      <c r="R2615" s="167"/>
      <c r="U2615" s="166"/>
      <c r="V2615" s="115" t="s">
        <v>612</v>
      </c>
      <c r="X2615" s="166"/>
      <c r="Y2615" s="928"/>
      <c r="Z2615" s="929"/>
      <c r="AA2615" s="930"/>
      <c r="AB2615" s="555" t="s">
        <v>611</v>
      </c>
      <c r="AC2615" s="928"/>
      <c r="AD2615" s="929"/>
      <c r="AE2615" s="930"/>
      <c r="AF2615" s="167" t="s">
        <v>610</v>
      </c>
      <c r="AH2615" s="166"/>
      <c r="AI2615" s="928"/>
      <c r="AJ2615" s="929"/>
      <c r="AK2615" s="929"/>
      <c r="AL2615" s="929"/>
      <c r="AM2615" s="929"/>
      <c r="AN2615" s="929"/>
      <c r="AO2615" s="930"/>
    </row>
    <row r="2616" spans="2:41" ht="3.6" customHeight="1" outlineLevel="1" x14ac:dyDescent="0.45">
      <c r="B2616" s="167"/>
      <c r="I2616" s="166"/>
      <c r="J2616" s="167"/>
      <c r="N2616" s="167"/>
      <c r="R2616" s="167"/>
      <c r="U2616" s="166"/>
      <c r="V2616" s="160"/>
      <c r="W2616" s="160"/>
      <c r="X2616" s="159"/>
      <c r="Y2616" s="931"/>
      <c r="Z2616" s="932"/>
      <c r="AA2616" s="933"/>
      <c r="AB2616" s="159"/>
      <c r="AC2616" s="931"/>
      <c r="AD2616" s="932"/>
      <c r="AE2616" s="933"/>
      <c r="AF2616" s="161"/>
      <c r="AG2616" s="160"/>
      <c r="AH2616" s="159"/>
      <c r="AI2616" s="931"/>
      <c r="AJ2616" s="932"/>
      <c r="AK2616" s="932"/>
      <c r="AL2616" s="932"/>
      <c r="AM2616" s="932"/>
      <c r="AN2616" s="932"/>
      <c r="AO2616" s="933"/>
    </row>
    <row r="2617" spans="2:41" ht="3.6" customHeight="1" outlineLevel="1" x14ac:dyDescent="0.45">
      <c r="B2617" s="167"/>
      <c r="I2617" s="166"/>
      <c r="J2617" s="167"/>
      <c r="N2617" s="167"/>
      <c r="R2617" s="167"/>
      <c r="U2617" s="166"/>
      <c r="V2617" s="172"/>
      <c r="W2617" s="172"/>
      <c r="X2617" s="171"/>
      <c r="Y2617" s="925"/>
      <c r="Z2617" s="926"/>
      <c r="AA2617" s="926"/>
      <c r="AB2617" s="926"/>
      <c r="AC2617" s="926"/>
      <c r="AD2617" s="926"/>
      <c r="AE2617" s="927"/>
      <c r="AF2617" s="173"/>
      <c r="AG2617" s="172"/>
      <c r="AH2617" s="171"/>
      <c r="AI2617" s="925"/>
      <c r="AJ2617" s="926"/>
      <c r="AK2617" s="926"/>
      <c r="AL2617" s="926"/>
      <c r="AM2617" s="926"/>
      <c r="AN2617" s="926"/>
      <c r="AO2617" s="927"/>
    </row>
    <row r="2618" spans="2:41" ht="13.35" customHeight="1" outlineLevel="1" x14ac:dyDescent="0.45">
      <c r="B2618" s="167"/>
      <c r="I2618" s="166"/>
      <c r="J2618" s="167"/>
      <c r="N2618" s="167"/>
      <c r="R2618" s="167" t="s">
        <v>691</v>
      </c>
      <c r="U2618" s="166"/>
      <c r="V2618" s="115" t="s">
        <v>609</v>
      </c>
      <c r="X2618" s="166"/>
      <c r="Y2618" s="928"/>
      <c r="Z2618" s="929"/>
      <c r="AA2618" s="929"/>
      <c r="AB2618" s="929"/>
      <c r="AC2618" s="929"/>
      <c r="AD2618" s="929"/>
      <c r="AE2618" s="930"/>
      <c r="AF2618" s="167" t="s">
        <v>8536</v>
      </c>
      <c r="AH2618" s="166"/>
      <c r="AI2618" s="928"/>
      <c r="AJ2618" s="929"/>
      <c r="AK2618" s="929"/>
      <c r="AL2618" s="929"/>
      <c r="AM2618" s="929"/>
      <c r="AN2618" s="929"/>
      <c r="AO2618" s="930"/>
    </row>
    <row r="2619" spans="2:41" ht="3.6" customHeight="1" outlineLevel="1" x14ac:dyDescent="0.45">
      <c r="B2619" s="167"/>
      <c r="I2619" s="166"/>
      <c r="J2619" s="167"/>
      <c r="N2619" s="167"/>
      <c r="R2619" s="167"/>
      <c r="U2619" s="166"/>
      <c r="V2619" s="160"/>
      <c r="W2619" s="160"/>
      <c r="X2619" s="159"/>
      <c r="Y2619" s="931"/>
      <c r="Z2619" s="932"/>
      <c r="AA2619" s="932"/>
      <c r="AB2619" s="932"/>
      <c r="AC2619" s="932"/>
      <c r="AD2619" s="932"/>
      <c r="AE2619" s="933"/>
      <c r="AF2619" s="161"/>
      <c r="AG2619" s="160"/>
      <c r="AH2619" s="159"/>
      <c r="AI2619" s="931"/>
      <c r="AJ2619" s="932"/>
      <c r="AK2619" s="932"/>
      <c r="AL2619" s="932"/>
      <c r="AM2619" s="932"/>
      <c r="AN2619" s="932"/>
      <c r="AO2619" s="933"/>
    </row>
    <row r="2620" spans="2:41" ht="3.6" customHeight="1" outlineLevel="1" x14ac:dyDescent="0.45">
      <c r="B2620" s="167"/>
      <c r="I2620" s="166"/>
      <c r="J2620" s="167"/>
      <c r="N2620" s="167"/>
      <c r="R2620" s="167"/>
      <c r="U2620" s="166"/>
      <c r="V2620" s="172"/>
      <c r="W2620" s="172"/>
      <c r="X2620" s="171"/>
      <c r="Y2620" s="925"/>
      <c r="Z2620" s="926"/>
      <c r="AA2620" s="926"/>
      <c r="AB2620" s="926"/>
      <c r="AC2620" s="926"/>
      <c r="AD2620" s="926"/>
      <c r="AE2620" s="927"/>
      <c r="AF2620" s="173"/>
      <c r="AG2620" s="172"/>
      <c r="AH2620" s="171"/>
      <c r="AI2620" s="925"/>
      <c r="AJ2620" s="926"/>
      <c r="AK2620" s="926"/>
      <c r="AL2620" s="926"/>
      <c r="AM2620" s="926"/>
      <c r="AN2620" s="926"/>
      <c r="AO2620" s="927"/>
    </row>
    <row r="2621" spans="2:41" ht="13.35" customHeight="1" outlineLevel="1" x14ac:dyDescent="0.45">
      <c r="B2621" s="167"/>
      <c r="I2621" s="166"/>
      <c r="J2621" s="167"/>
      <c r="N2621" s="167"/>
      <c r="R2621" s="167"/>
      <c r="U2621" s="166"/>
      <c r="V2621" s="115" t="s">
        <v>608</v>
      </c>
      <c r="X2621" s="166"/>
      <c r="Y2621" s="928"/>
      <c r="Z2621" s="929"/>
      <c r="AA2621" s="929"/>
      <c r="AB2621" s="929"/>
      <c r="AC2621" s="929"/>
      <c r="AD2621" s="929"/>
      <c r="AE2621" s="930"/>
      <c r="AF2621" s="167" t="s">
        <v>607</v>
      </c>
      <c r="AH2621" s="166"/>
      <c r="AI2621" s="928"/>
      <c r="AJ2621" s="929"/>
      <c r="AK2621" s="929"/>
      <c r="AL2621" s="929"/>
      <c r="AM2621" s="929"/>
      <c r="AN2621" s="929"/>
      <c r="AO2621" s="930"/>
    </row>
    <row r="2622" spans="2:41" ht="3.6" customHeight="1" outlineLevel="1" x14ac:dyDescent="0.45">
      <c r="B2622" s="167"/>
      <c r="I2622" s="166"/>
      <c r="J2622" s="161"/>
      <c r="K2622" s="160"/>
      <c r="L2622" s="160"/>
      <c r="M2622" s="160"/>
      <c r="N2622" s="161"/>
      <c r="O2622" s="160"/>
      <c r="P2622" s="160"/>
      <c r="Q2622" s="160"/>
      <c r="R2622" s="161"/>
      <c r="S2622" s="160"/>
      <c r="T2622" s="160"/>
      <c r="U2622" s="159"/>
      <c r="V2622" s="160"/>
      <c r="W2622" s="160"/>
      <c r="X2622" s="159"/>
      <c r="Y2622" s="931"/>
      <c r="Z2622" s="932"/>
      <c r="AA2622" s="932"/>
      <c r="AB2622" s="932"/>
      <c r="AC2622" s="932"/>
      <c r="AD2622" s="932"/>
      <c r="AE2622" s="933"/>
      <c r="AF2622" s="161"/>
      <c r="AG2622" s="160"/>
      <c r="AH2622" s="159"/>
      <c r="AI2622" s="931"/>
      <c r="AJ2622" s="932"/>
      <c r="AK2622" s="932"/>
      <c r="AL2622" s="932"/>
      <c r="AM2622" s="932"/>
      <c r="AN2622" s="932"/>
      <c r="AO2622" s="933"/>
    </row>
    <row r="2623" spans="2:41" ht="3.6" customHeight="1" outlineLevel="1" x14ac:dyDescent="0.45">
      <c r="B2623" s="167"/>
      <c r="J2623" s="173"/>
      <c r="K2623" s="172"/>
      <c r="L2623" s="172"/>
      <c r="M2623" s="171"/>
      <c r="N2623" s="173"/>
      <c r="O2623" s="172"/>
      <c r="P2623" s="172"/>
      <c r="Q2623" s="171"/>
      <c r="R2623" s="173"/>
      <c r="S2623" s="172"/>
      <c r="T2623" s="172"/>
      <c r="U2623" s="172"/>
      <c r="V2623" s="172"/>
      <c r="W2623" s="172"/>
      <c r="X2623" s="172"/>
      <c r="Y2623" s="172"/>
      <c r="Z2623" s="172"/>
      <c r="AA2623" s="171"/>
      <c r="AB2623" s="173"/>
      <c r="AC2623" s="172"/>
      <c r="AD2623" s="172"/>
      <c r="AE2623" s="171"/>
      <c r="AF2623" s="172"/>
      <c r="AG2623" s="172"/>
      <c r="AH2623" s="172"/>
      <c r="AI2623" s="172"/>
      <c r="AJ2623" s="172"/>
      <c r="AK2623" s="172"/>
      <c r="AL2623" s="172"/>
      <c r="AM2623" s="172"/>
      <c r="AN2623" s="172"/>
      <c r="AO2623" s="171"/>
    </row>
    <row r="2624" spans="2:41" ht="13.35" customHeight="1" outlineLevel="1" x14ac:dyDescent="0.45">
      <c r="B2624" s="167"/>
      <c r="J2624" s="167"/>
      <c r="M2624" s="166"/>
      <c r="N2624" s="167" t="s">
        <v>717</v>
      </c>
      <c r="Q2624" s="166"/>
      <c r="R2624" s="167"/>
      <c r="S2624" s="917" t="str">
        <f>IF(変更_3!J384&lt;&gt;"",コードマスタ!C4,"")</f>
        <v/>
      </c>
      <c r="T2624" s="943"/>
      <c r="U2624" s="943"/>
      <c r="V2624" s="943"/>
      <c r="W2624" s="943"/>
      <c r="X2624" s="943"/>
      <c r="Y2624" s="943"/>
      <c r="Z2624" s="943"/>
      <c r="AA2624" s="918"/>
      <c r="AB2624" s="167" t="s">
        <v>615</v>
      </c>
      <c r="AE2624" s="166"/>
      <c r="AF2624" s="167"/>
      <c r="AG2624" s="917" t="str">
        <f>IF(変更_3!J392="☑",コードマスタ!D3,IF(OR(変更_3!O392="☑",変更_3!U392="☑"),コードマスタ!D4,""))</f>
        <v/>
      </c>
      <c r="AH2624" s="943"/>
      <c r="AI2624" s="943"/>
      <c r="AJ2624" s="943"/>
      <c r="AK2624" s="943"/>
      <c r="AL2624" s="943"/>
      <c r="AM2624" s="943"/>
      <c r="AN2624" s="943"/>
      <c r="AO2624" s="918"/>
    </row>
    <row r="2625" spans="2:41" ht="3.6" customHeight="1" outlineLevel="1" x14ac:dyDescent="0.45">
      <c r="B2625" s="167"/>
      <c r="J2625" s="167"/>
      <c r="M2625" s="166"/>
      <c r="N2625" s="161"/>
      <c r="O2625" s="160"/>
      <c r="P2625" s="160"/>
      <c r="Q2625" s="159"/>
      <c r="R2625" s="161"/>
      <c r="S2625" s="160"/>
      <c r="T2625" s="160"/>
      <c r="U2625" s="160"/>
      <c r="V2625" s="160"/>
      <c r="W2625" s="160"/>
      <c r="X2625" s="160"/>
      <c r="Y2625" s="160"/>
      <c r="Z2625" s="160"/>
      <c r="AA2625" s="159"/>
      <c r="AB2625" s="161"/>
      <c r="AC2625" s="160"/>
      <c r="AD2625" s="160"/>
      <c r="AE2625" s="159"/>
      <c r="AF2625" s="160"/>
      <c r="AG2625" s="160"/>
      <c r="AH2625" s="160"/>
      <c r="AI2625" s="160"/>
      <c r="AJ2625" s="160"/>
      <c r="AK2625" s="160"/>
      <c r="AL2625" s="160"/>
      <c r="AM2625" s="160"/>
      <c r="AN2625" s="160"/>
      <c r="AO2625" s="159"/>
    </row>
    <row r="2626" spans="2:41" ht="3.6" customHeight="1" outlineLevel="1" x14ac:dyDescent="0.45">
      <c r="B2626" s="167"/>
      <c r="J2626" s="167"/>
      <c r="M2626" s="166"/>
      <c r="N2626" s="173"/>
      <c r="O2626" s="172"/>
      <c r="P2626" s="172"/>
      <c r="Q2626" s="171"/>
      <c r="R2626" s="173"/>
      <c r="S2626" s="172"/>
      <c r="T2626" s="172"/>
      <c r="U2626" s="172"/>
      <c r="V2626" s="172"/>
      <c r="W2626" s="172"/>
      <c r="X2626" s="172"/>
      <c r="Y2626" s="172"/>
      <c r="Z2626" s="172"/>
      <c r="AA2626" s="171"/>
      <c r="AB2626" s="173"/>
      <c r="AC2626" s="172"/>
      <c r="AD2626" s="172"/>
      <c r="AE2626" s="171"/>
      <c r="AF2626" s="173"/>
      <c r="AG2626" s="172"/>
      <c r="AH2626" s="172"/>
      <c r="AI2626" s="172"/>
      <c r="AJ2626" s="172"/>
      <c r="AK2626" s="172"/>
      <c r="AL2626" s="172"/>
      <c r="AM2626" s="172"/>
      <c r="AN2626" s="172"/>
      <c r="AO2626" s="171"/>
    </row>
    <row r="2627" spans="2:41" ht="13.35" customHeight="1" outlineLevel="1" x14ac:dyDescent="0.45">
      <c r="B2627" s="167"/>
      <c r="J2627" s="167"/>
      <c r="M2627" s="166"/>
      <c r="N2627" s="167" t="s">
        <v>716</v>
      </c>
      <c r="Q2627" s="166"/>
      <c r="R2627" s="167"/>
      <c r="S2627" s="919"/>
      <c r="T2627" s="921"/>
      <c r="V2627" s="190"/>
      <c r="W2627" s="115" t="s">
        <v>76</v>
      </c>
      <c r="X2627" s="190"/>
      <c r="Y2627" s="115" t="s">
        <v>77</v>
      </c>
      <c r="Z2627" s="190"/>
      <c r="AA2627" s="166" t="s">
        <v>78</v>
      </c>
      <c r="AB2627" s="167" t="s">
        <v>715</v>
      </c>
      <c r="AE2627" s="166"/>
      <c r="AF2627" s="167"/>
      <c r="AG2627" s="919"/>
      <c r="AH2627" s="921"/>
      <c r="AJ2627" s="190"/>
      <c r="AK2627" s="115" t="s">
        <v>76</v>
      </c>
      <c r="AL2627" s="190"/>
      <c r="AM2627" s="115" t="s">
        <v>77</v>
      </c>
      <c r="AN2627" s="190"/>
      <c r="AO2627" s="166" t="s">
        <v>78</v>
      </c>
    </row>
    <row r="2628" spans="2:41" ht="3.6" customHeight="1" outlineLevel="1" x14ac:dyDescent="0.45">
      <c r="B2628" s="167"/>
      <c r="J2628" s="167"/>
      <c r="M2628" s="166"/>
      <c r="N2628" s="161"/>
      <c r="O2628" s="160"/>
      <c r="P2628" s="160"/>
      <c r="Q2628" s="159"/>
      <c r="R2628" s="161"/>
      <c r="S2628" s="160"/>
      <c r="T2628" s="160"/>
      <c r="U2628" s="160"/>
      <c r="V2628" s="160"/>
      <c r="W2628" s="160"/>
      <c r="X2628" s="160"/>
      <c r="Y2628" s="160"/>
      <c r="Z2628" s="160"/>
      <c r="AA2628" s="159"/>
      <c r="AB2628" s="161"/>
      <c r="AC2628" s="160"/>
      <c r="AD2628" s="160"/>
      <c r="AE2628" s="159"/>
      <c r="AF2628" s="161"/>
      <c r="AG2628" s="160"/>
      <c r="AH2628" s="160"/>
      <c r="AI2628" s="160"/>
      <c r="AJ2628" s="160"/>
      <c r="AK2628" s="160"/>
      <c r="AL2628" s="160"/>
      <c r="AM2628" s="160"/>
      <c r="AN2628" s="160"/>
      <c r="AO2628" s="159"/>
    </row>
    <row r="2629" spans="2:41" ht="3.6" customHeight="1" outlineLevel="1" x14ac:dyDescent="0.45">
      <c r="B2629" s="167"/>
      <c r="J2629" s="167"/>
      <c r="M2629" s="166"/>
      <c r="N2629" s="173"/>
      <c r="O2629" s="172"/>
      <c r="P2629" s="172"/>
      <c r="Q2629" s="171"/>
      <c r="R2629" s="922" t="str">
        <f>IF(変更_3!J384&lt;&gt;"",変更_3!J384,"")</f>
        <v/>
      </c>
      <c r="S2629" s="923"/>
      <c r="T2629" s="923"/>
      <c r="U2629" s="923"/>
      <c r="V2629" s="923"/>
      <c r="W2629" s="923"/>
      <c r="X2629" s="923"/>
      <c r="Y2629" s="923"/>
      <c r="Z2629" s="923"/>
      <c r="AA2629" s="923"/>
      <c r="AB2629" s="923"/>
      <c r="AC2629" s="923"/>
      <c r="AD2629" s="923"/>
      <c r="AE2629" s="923"/>
      <c r="AF2629" s="923"/>
      <c r="AG2629" s="923"/>
      <c r="AH2629" s="923"/>
      <c r="AI2629" s="923"/>
      <c r="AJ2629" s="924"/>
      <c r="AK2629" s="172"/>
      <c r="AL2629" s="172"/>
      <c r="AM2629" s="172"/>
      <c r="AN2629" s="172"/>
      <c r="AO2629" s="171"/>
    </row>
    <row r="2630" spans="2:41" ht="13.35" customHeight="1" outlineLevel="1" x14ac:dyDescent="0.45">
      <c r="B2630" s="167"/>
      <c r="J2630" s="167"/>
      <c r="M2630" s="166"/>
      <c r="N2630" s="167" t="s">
        <v>50</v>
      </c>
      <c r="Q2630" s="166"/>
      <c r="R2630" s="911"/>
      <c r="S2630" s="912"/>
      <c r="T2630" s="912"/>
      <c r="U2630" s="912"/>
      <c r="V2630" s="912"/>
      <c r="W2630" s="912"/>
      <c r="X2630" s="912"/>
      <c r="Y2630" s="912"/>
      <c r="Z2630" s="912"/>
      <c r="AA2630" s="912"/>
      <c r="AB2630" s="912"/>
      <c r="AC2630" s="912"/>
      <c r="AD2630" s="912"/>
      <c r="AE2630" s="912"/>
      <c r="AF2630" s="912"/>
      <c r="AG2630" s="912"/>
      <c r="AH2630" s="912"/>
      <c r="AI2630" s="912"/>
      <c r="AJ2630" s="913"/>
      <c r="AL2630" s="189" t="s">
        <v>651</v>
      </c>
      <c r="AM2630" s="115" t="s">
        <v>714</v>
      </c>
      <c r="AO2630" s="166"/>
    </row>
    <row r="2631" spans="2:41" ht="3.6" customHeight="1" outlineLevel="1" x14ac:dyDescent="0.45">
      <c r="B2631" s="167"/>
      <c r="J2631" s="167"/>
      <c r="M2631" s="166"/>
      <c r="N2631" s="161"/>
      <c r="O2631" s="160"/>
      <c r="P2631" s="160"/>
      <c r="Q2631" s="159"/>
      <c r="R2631" s="914"/>
      <c r="S2631" s="915"/>
      <c r="T2631" s="915"/>
      <c r="U2631" s="915"/>
      <c r="V2631" s="915"/>
      <c r="W2631" s="915"/>
      <c r="X2631" s="915"/>
      <c r="Y2631" s="915"/>
      <c r="Z2631" s="915"/>
      <c r="AA2631" s="915"/>
      <c r="AB2631" s="915"/>
      <c r="AC2631" s="915"/>
      <c r="AD2631" s="915"/>
      <c r="AE2631" s="915"/>
      <c r="AF2631" s="915"/>
      <c r="AG2631" s="915"/>
      <c r="AH2631" s="915"/>
      <c r="AI2631" s="915"/>
      <c r="AJ2631" s="916"/>
      <c r="AK2631" s="160"/>
      <c r="AL2631" s="160"/>
      <c r="AM2631" s="160"/>
      <c r="AN2631" s="160"/>
      <c r="AO2631" s="159"/>
    </row>
    <row r="2632" spans="2:41" ht="3.6" customHeight="1" outlineLevel="1" x14ac:dyDescent="0.45">
      <c r="B2632" s="167"/>
      <c r="J2632" s="167"/>
      <c r="M2632" s="166"/>
      <c r="N2632" s="173"/>
      <c r="O2632" s="172"/>
      <c r="P2632" s="172"/>
      <c r="Q2632" s="171"/>
      <c r="R2632" s="922" t="str">
        <f>ASC(PHONETIC(変更_3!J383))</f>
        <v/>
      </c>
      <c r="S2632" s="923"/>
      <c r="T2632" s="923"/>
      <c r="U2632" s="923"/>
      <c r="V2632" s="923"/>
      <c r="W2632" s="923"/>
      <c r="X2632" s="923"/>
      <c r="Y2632" s="923"/>
      <c r="Z2632" s="923"/>
      <c r="AA2632" s="923"/>
      <c r="AB2632" s="923"/>
      <c r="AC2632" s="923"/>
      <c r="AD2632" s="923"/>
      <c r="AE2632" s="923"/>
      <c r="AF2632" s="923"/>
      <c r="AG2632" s="923"/>
      <c r="AH2632" s="923"/>
      <c r="AI2632" s="923"/>
      <c r="AJ2632" s="923"/>
      <c r="AK2632" s="923"/>
      <c r="AL2632" s="923"/>
      <c r="AM2632" s="923"/>
      <c r="AN2632" s="923"/>
      <c r="AO2632" s="924"/>
    </row>
    <row r="2633" spans="2:41" ht="13.35" customHeight="1" outlineLevel="1" x14ac:dyDescent="0.45">
      <c r="B2633" s="167"/>
      <c r="J2633" s="167"/>
      <c r="M2633" s="166"/>
      <c r="N2633" s="167" t="s">
        <v>713</v>
      </c>
      <c r="Q2633" s="166"/>
      <c r="R2633" s="911"/>
      <c r="S2633" s="912"/>
      <c r="T2633" s="912"/>
      <c r="U2633" s="912"/>
      <c r="V2633" s="912"/>
      <c r="W2633" s="912"/>
      <c r="X2633" s="912"/>
      <c r="Y2633" s="912"/>
      <c r="Z2633" s="912"/>
      <c r="AA2633" s="912"/>
      <c r="AB2633" s="912"/>
      <c r="AC2633" s="912"/>
      <c r="AD2633" s="912"/>
      <c r="AE2633" s="912"/>
      <c r="AF2633" s="912"/>
      <c r="AG2633" s="912"/>
      <c r="AH2633" s="912"/>
      <c r="AI2633" s="912"/>
      <c r="AJ2633" s="912"/>
      <c r="AK2633" s="912"/>
      <c r="AL2633" s="912"/>
      <c r="AM2633" s="912"/>
      <c r="AN2633" s="912"/>
      <c r="AO2633" s="913"/>
    </row>
    <row r="2634" spans="2:41" ht="3.6" customHeight="1" outlineLevel="1" x14ac:dyDescent="0.45">
      <c r="B2634" s="167"/>
      <c r="J2634" s="167"/>
      <c r="M2634" s="166"/>
      <c r="N2634" s="167"/>
      <c r="Q2634" s="166"/>
      <c r="R2634" s="914"/>
      <c r="S2634" s="915"/>
      <c r="T2634" s="915"/>
      <c r="U2634" s="915"/>
      <c r="V2634" s="915"/>
      <c r="W2634" s="915"/>
      <c r="X2634" s="915"/>
      <c r="Y2634" s="915"/>
      <c r="Z2634" s="915"/>
      <c r="AA2634" s="915"/>
      <c r="AB2634" s="915"/>
      <c r="AC2634" s="915"/>
      <c r="AD2634" s="915"/>
      <c r="AE2634" s="915"/>
      <c r="AF2634" s="915"/>
      <c r="AG2634" s="915"/>
      <c r="AH2634" s="915"/>
      <c r="AI2634" s="915"/>
      <c r="AJ2634" s="915"/>
      <c r="AK2634" s="915"/>
      <c r="AL2634" s="915"/>
      <c r="AM2634" s="915"/>
      <c r="AN2634" s="915"/>
      <c r="AO2634" s="916"/>
    </row>
    <row r="2635" spans="2:41" ht="3.6" customHeight="1" outlineLevel="1" x14ac:dyDescent="0.45">
      <c r="B2635" s="167"/>
      <c r="J2635" s="167"/>
      <c r="N2635" s="173"/>
      <c r="O2635" s="172"/>
      <c r="P2635" s="172"/>
      <c r="Q2635" s="171"/>
      <c r="U2635" s="934" t="str">
        <f>ASC(変更_3!M385)</f>
        <v/>
      </c>
      <c r="V2635" s="935"/>
      <c r="W2635" s="935"/>
      <c r="X2635" s="962"/>
      <c r="Y2635" s="172"/>
      <c r="Z2635" s="965" t="str">
        <f>ASC(変更_3!P385)</f>
        <v/>
      </c>
      <c r="AA2635" s="935"/>
      <c r="AB2635" s="935"/>
      <c r="AC2635" s="936"/>
      <c r="AG2635" s="922" t="str">
        <f>IF(変更_3!M386&lt;&gt;"",変更_3!M386,"")</f>
        <v/>
      </c>
      <c r="AH2635" s="923"/>
      <c r="AI2635" s="923"/>
      <c r="AJ2635" s="923"/>
      <c r="AK2635" s="923"/>
      <c r="AL2635" s="923"/>
      <c r="AM2635" s="923"/>
      <c r="AN2635" s="923"/>
      <c r="AO2635" s="924"/>
    </row>
    <row r="2636" spans="2:41" ht="13.35" customHeight="1" outlineLevel="1" x14ac:dyDescent="0.45">
      <c r="B2636" s="167"/>
      <c r="J2636" s="167"/>
      <c r="N2636" s="167"/>
      <c r="Q2636" s="166"/>
      <c r="R2636" s="115" t="s">
        <v>612</v>
      </c>
      <c r="U2636" s="937"/>
      <c r="V2636" s="938"/>
      <c r="W2636" s="938"/>
      <c r="X2636" s="963"/>
      <c r="Y2636" s="179" t="s">
        <v>611</v>
      </c>
      <c r="Z2636" s="966"/>
      <c r="AA2636" s="938"/>
      <c r="AB2636" s="938"/>
      <c r="AC2636" s="939"/>
      <c r="AD2636" s="115" t="s">
        <v>610</v>
      </c>
      <c r="AG2636" s="911"/>
      <c r="AH2636" s="912"/>
      <c r="AI2636" s="912"/>
      <c r="AJ2636" s="912"/>
      <c r="AK2636" s="912"/>
      <c r="AL2636" s="912"/>
      <c r="AM2636" s="912"/>
      <c r="AN2636" s="912"/>
      <c r="AO2636" s="913"/>
    </row>
    <row r="2637" spans="2:41" ht="3.6" customHeight="1" outlineLevel="1" x14ac:dyDescent="0.45">
      <c r="B2637" s="167"/>
      <c r="J2637" s="167"/>
      <c r="N2637" s="167"/>
      <c r="Q2637" s="166"/>
      <c r="R2637" s="160"/>
      <c r="S2637" s="160"/>
      <c r="T2637" s="160"/>
      <c r="U2637" s="940"/>
      <c r="V2637" s="941"/>
      <c r="W2637" s="941"/>
      <c r="X2637" s="964"/>
      <c r="Y2637" s="160"/>
      <c r="Z2637" s="967"/>
      <c r="AA2637" s="941"/>
      <c r="AB2637" s="941"/>
      <c r="AC2637" s="942"/>
      <c r="AD2637" s="160"/>
      <c r="AE2637" s="160"/>
      <c r="AF2637" s="160"/>
      <c r="AG2637" s="914"/>
      <c r="AH2637" s="915"/>
      <c r="AI2637" s="915"/>
      <c r="AJ2637" s="915"/>
      <c r="AK2637" s="915"/>
      <c r="AL2637" s="915"/>
      <c r="AM2637" s="915"/>
      <c r="AN2637" s="915"/>
      <c r="AO2637" s="916"/>
    </row>
    <row r="2638" spans="2:41" ht="3.6" customHeight="1" outlineLevel="1" x14ac:dyDescent="0.45">
      <c r="B2638" s="167"/>
      <c r="J2638" s="167"/>
      <c r="N2638" s="167"/>
      <c r="Q2638" s="166"/>
      <c r="R2638" s="172"/>
      <c r="S2638" s="172"/>
      <c r="T2638" s="171"/>
      <c r="U2638" s="922" t="str">
        <f>IF(変更_3!U386&lt;&gt;"",変更_3!U386,"")</f>
        <v/>
      </c>
      <c r="V2638" s="923"/>
      <c r="W2638" s="923"/>
      <c r="X2638" s="923"/>
      <c r="Y2638" s="923"/>
      <c r="Z2638" s="923"/>
      <c r="AA2638" s="923"/>
      <c r="AB2638" s="923"/>
      <c r="AC2638" s="924"/>
      <c r="AD2638" s="173"/>
      <c r="AE2638" s="172"/>
      <c r="AF2638" s="171"/>
      <c r="AG2638" s="922" t="str">
        <f>IF(変更_3!M387&lt;&gt;"",変更_3!M387,"")</f>
        <v/>
      </c>
      <c r="AH2638" s="923"/>
      <c r="AI2638" s="923"/>
      <c r="AJ2638" s="923"/>
      <c r="AK2638" s="923"/>
      <c r="AL2638" s="923"/>
      <c r="AM2638" s="923"/>
      <c r="AN2638" s="923"/>
      <c r="AO2638" s="924"/>
    </row>
    <row r="2639" spans="2:41" ht="13.35" customHeight="1" outlineLevel="1" x14ac:dyDescent="0.45">
      <c r="B2639" s="167"/>
      <c r="J2639" s="167" t="s">
        <v>736</v>
      </c>
      <c r="N2639" s="167" t="s">
        <v>48</v>
      </c>
      <c r="Q2639" s="166"/>
      <c r="R2639" s="115" t="s">
        <v>609</v>
      </c>
      <c r="T2639" s="166"/>
      <c r="U2639" s="911"/>
      <c r="V2639" s="912"/>
      <c r="W2639" s="912"/>
      <c r="X2639" s="912"/>
      <c r="Y2639" s="912"/>
      <c r="Z2639" s="912"/>
      <c r="AA2639" s="912"/>
      <c r="AB2639" s="912"/>
      <c r="AC2639" s="913"/>
      <c r="AD2639" s="167" t="s">
        <v>8536</v>
      </c>
      <c r="AF2639" s="166"/>
      <c r="AG2639" s="911"/>
      <c r="AH2639" s="912"/>
      <c r="AI2639" s="912"/>
      <c r="AJ2639" s="912"/>
      <c r="AK2639" s="912"/>
      <c r="AL2639" s="912"/>
      <c r="AM2639" s="912"/>
      <c r="AN2639" s="912"/>
      <c r="AO2639" s="913"/>
    </row>
    <row r="2640" spans="2:41" ht="3.6" customHeight="1" outlineLevel="1" x14ac:dyDescent="0.45">
      <c r="B2640" s="167"/>
      <c r="J2640" s="167"/>
      <c r="N2640" s="167"/>
      <c r="Q2640" s="166"/>
      <c r="R2640" s="160"/>
      <c r="S2640" s="160"/>
      <c r="T2640" s="159"/>
      <c r="U2640" s="914"/>
      <c r="V2640" s="915"/>
      <c r="W2640" s="915"/>
      <c r="X2640" s="915"/>
      <c r="Y2640" s="915"/>
      <c r="Z2640" s="915"/>
      <c r="AA2640" s="915"/>
      <c r="AB2640" s="915"/>
      <c r="AC2640" s="916"/>
      <c r="AD2640" s="161"/>
      <c r="AE2640" s="160"/>
      <c r="AF2640" s="159"/>
      <c r="AG2640" s="914"/>
      <c r="AH2640" s="915"/>
      <c r="AI2640" s="915"/>
      <c r="AJ2640" s="915"/>
      <c r="AK2640" s="915"/>
      <c r="AL2640" s="915"/>
      <c r="AM2640" s="915"/>
      <c r="AN2640" s="915"/>
      <c r="AO2640" s="916"/>
    </row>
    <row r="2641" spans="2:41" ht="3.6" customHeight="1" outlineLevel="1" x14ac:dyDescent="0.45">
      <c r="B2641" s="167"/>
      <c r="J2641" s="167"/>
      <c r="N2641" s="167"/>
      <c r="Q2641" s="166"/>
      <c r="R2641" s="172"/>
      <c r="S2641" s="172"/>
      <c r="T2641" s="171"/>
      <c r="U2641" s="922" t="str">
        <f>IF(変更_3!U387&lt;&gt;"",変更_3!U387,"")</f>
        <v/>
      </c>
      <c r="V2641" s="923"/>
      <c r="W2641" s="923"/>
      <c r="X2641" s="923"/>
      <c r="Y2641" s="923"/>
      <c r="Z2641" s="923"/>
      <c r="AA2641" s="923"/>
      <c r="AB2641" s="923"/>
      <c r="AC2641" s="924"/>
      <c r="AD2641" s="173"/>
      <c r="AE2641" s="172"/>
      <c r="AF2641" s="171"/>
      <c r="AG2641" s="922" t="str">
        <f>IF(変更_3!M388&lt;&gt;"",変更_3!M388,"")</f>
        <v/>
      </c>
      <c r="AH2641" s="923"/>
      <c r="AI2641" s="923"/>
      <c r="AJ2641" s="923"/>
      <c r="AK2641" s="923"/>
      <c r="AL2641" s="923"/>
      <c r="AM2641" s="923"/>
      <c r="AN2641" s="923"/>
      <c r="AO2641" s="924"/>
    </row>
    <row r="2642" spans="2:41" ht="13.35" customHeight="1" outlineLevel="1" x14ac:dyDescent="0.45">
      <c r="B2642" s="167"/>
      <c r="J2642" s="167"/>
      <c r="K2642" s="115" t="s">
        <v>718</v>
      </c>
      <c r="N2642" s="167"/>
      <c r="Q2642" s="166"/>
      <c r="R2642" s="115" t="s">
        <v>608</v>
      </c>
      <c r="T2642" s="166"/>
      <c r="U2642" s="911"/>
      <c r="V2642" s="912"/>
      <c r="W2642" s="912"/>
      <c r="X2642" s="912"/>
      <c r="Y2642" s="912"/>
      <c r="Z2642" s="912"/>
      <c r="AA2642" s="912"/>
      <c r="AB2642" s="912"/>
      <c r="AC2642" s="913"/>
      <c r="AD2642" s="167" t="s">
        <v>607</v>
      </c>
      <c r="AF2642" s="166"/>
      <c r="AG2642" s="911"/>
      <c r="AH2642" s="912"/>
      <c r="AI2642" s="912"/>
      <c r="AJ2642" s="912"/>
      <c r="AK2642" s="912"/>
      <c r="AL2642" s="912"/>
      <c r="AM2642" s="912"/>
      <c r="AN2642" s="912"/>
      <c r="AO2642" s="913"/>
    </row>
    <row r="2643" spans="2:41" ht="3.6" customHeight="1" outlineLevel="1" x14ac:dyDescent="0.45">
      <c r="B2643" s="167"/>
      <c r="J2643" s="167"/>
      <c r="N2643" s="161"/>
      <c r="O2643" s="160"/>
      <c r="P2643" s="160"/>
      <c r="Q2643" s="159"/>
      <c r="R2643" s="160"/>
      <c r="S2643" s="160"/>
      <c r="T2643" s="159"/>
      <c r="U2643" s="914"/>
      <c r="V2643" s="915"/>
      <c r="W2643" s="915"/>
      <c r="X2643" s="915"/>
      <c r="Y2643" s="915"/>
      <c r="Z2643" s="915"/>
      <c r="AA2643" s="915"/>
      <c r="AB2643" s="915"/>
      <c r="AC2643" s="916"/>
      <c r="AD2643" s="161"/>
      <c r="AE2643" s="160"/>
      <c r="AF2643" s="159"/>
      <c r="AG2643" s="914"/>
      <c r="AH2643" s="915"/>
      <c r="AI2643" s="915"/>
      <c r="AJ2643" s="915"/>
      <c r="AK2643" s="915"/>
      <c r="AL2643" s="915"/>
      <c r="AM2643" s="915"/>
      <c r="AN2643" s="915"/>
      <c r="AO2643" s="916"/>
    </row>
    <row r="2644" spans="2:41" ht="3.6" customHeight="1" outlineLevel="1" x14ac:dyDescent="0.45">
      <c r="B2644" s="167"/>
      <c r="J2644" s="167"/>
      <c r="M2644" s="166"/>
      <c r="N2644" s="167"/>
      <c r="Q2644" s="166"/>
      <c r="R2644" s="173"/>
      <c r="S2644" s="172"/>
      <c r="T2644" s="172"/>
      <c r="U2644" s="172"/>
      <c r="V2644" s="172"/>
      <c r="W2644" s="172"/>
      <c r="X2644" s="172"/>
      <c r="Y2644" s="172"/>
      <c r="Z2644" s="172"/>
      <c r="AA2644" s="172"/>
      <c r="AB2644" s="172"/>
      <c r="AC2644" s="172"/>
      <c r="AD2644" s="172"/>
      <c r="AE2644" s="172"/>
      <c r="AF2644" s="172"/>
      <c r="AG2644" s="172"/>
      <c r="AH2644" s="172"/>
      <c r="AI2644" s="172"/>
      <c r="AJ2644" s="172"/>
      <c r="AK2644" s="172"/>
      <c r="AL2644" s="172"/>
      <c r="AM2644" s="172"/>
      <c r="AN2644" s="172"/>
      <c r="AO2644" s="171"/>
    </row>
    <row r="2645" spans="2:41" ht="13.35" customHeight="1" outlineLevel="1" x14ac:dyDescent="0.45">
      <c r="B2645" s="167"/>
      <c r="J2645" s="167"/>
      <c r="M2645" s="166"/>
      <c r="N2645" s="167" t="s">
        <v>712</v>
      </c>
      <c r="Q2645" s="166"/>
      <c r="R2645" s="167"/>
      <c r="S2645" s="919"/>
      <c r="T2645" s="921"/>
      <c r="V2645" s="190"/>
      <c r="W2645" s="115" t="s">
        <v>76</v>
      </c>
      <c r="X2645" s="190"/>
      <c r="Y2645" s="115" t="s">
        <v>77</v>
      </c>
      <c r="Z2645" s="190"/>
      <c r="AA2645" s="115" t="s">
        <v>78</v>
      </c>
      <c r="AO2645" s="166"/>
    </row>
    <row r="2646" spans="2:41" ht="3.6" customHeight="1" outlineLevel="1" x14ac:dyDescent="0.45">
      <c r="B2646" s="167"/>
      <c r="J2646" s="167"/>
      <c r="M2646" s="166"/>
      <c r="N2646" s="167"/>
      <c r="Q2646" s="166"/>
      <c r="R2646" s="167"/>
      <c r="AO2646" s="166"/>
    </row>
    <row r="2647" spans="2:41" ht="3.6" customHeight="1" outlineLevel="1" x14ac:dyDescent="0.45">
      <c r="B2647" s="167"/>
      <c r="J2647" s="167"/>
      <c r="M2647" s="166"/>
      <c r="N2647" s="173"/>
      <c r="O2647" s="172"/>
      <c r="P2647" s="172"/>
      <c r="Q2647" s="172"/>
      <c r="R2647" s="984" t="str">
        <f>ASC(変更_3!J389)</f>
        <v/>
      </c>
      <c r="S2647" s="984" t="str">
        <f>ASC(変更_3!K389)</f>
        <v/>
      </c>
      <c r="T2647" s="172"/>
      <c r="U2647" s="984" t="str">
        <f>ASC(変更_3!M389)</f>
        <v/>
      </c>
      <c r="V2647" s="173"/>
      <c r="W2647" s="172"/>
      <c r="X2647" s="172"/>
      <c r="Y2647" s="172"/>
      <c r="Z2647" s="172"/>
      <c r="AA2647" s="171"/>
      <c r="AB2647" s="173"/>
      <c r="AC2647" s="172"/>
      <c r="AD2647" s="172"/>
      <c r="AE2647" s="172"/>
      <c r="AF2647" s="172"/>
      <c r="AG2647" s="171"/>
      <c r="AH2647" s="977"/>
      <c r="AI2647" s="980"/>
      <c r="AJ2647" s="172"/>
      <c r="AK2647" s="944"/>
      <c r="AL2647" s="173"/>
      <c r="AM2647" s="172"/>
      <c r="AN2647" s="172"/>
      <c r="AO2647" s="171"/>
    </row>
    <row r="2648" spans="2:41" ht="13.35" customHeight="1" outlineLevel="1" x14ac:dyDescent="0.45">
      <c r="B2648" s="167"/>
      <c r="J2648" s="167"/>
      <c r="M2648" s="166"/>
      <c r="N2648" s="167" t="s">
        <v>711</v>
      </c>
      <c r="R2648" s="985"/>
      <c r="S2648" s="985"/>
      <c r="T2648" s="115" t="s">
        <v>65</v>
      </c>
      <c r="U2648" s="985"/>
      <c r="V2648" s="167" t="s">
        <v>64</v>
      </c>
      <c r="AA2648" s="166"/>
      <c r="AB2648" s="167" t="s">
        <v>710</v>
      </c>
      <c r="AH2648" s="978"/>
      <c r="AI2648" s="981"/>
      <c r="AJ2648" s="115" t="s">
        <v>65</v>
      </c>
      <c r="AK2648" s="945"/>
      <c r="AL2648" s="167" t="s">
        <v>64</v>
      </c>
      <c r="AO2648" s="166"/>
    </row>
    <row r="2649" spans="2:41" ht="3.6" customHeight="1" outlineLevel="1" x14ac:dyDescent="0.45">
      <c r="B2649" s="167"/>
      <c r="J2649" s="167"/>
      <c r="M2649" s="166"/>
      <c r="N2649" s="167"/>
      <c r="R2649" s="986"/>
      <c r="S2649" s="986"/>
      <c r="T2649" s="160"/>
      <c r="U2649" s="986"/>
      <c r="V2649" s="161"/>
      <c r="W2649" s="160"/>
      <c r="X2649" s="160"/>
      <c r="Y2649" s="160"/>
      <c r="Z2649" s="160"/>
      <c r="AA2649" s="159"/>
      <c r="AB2649" s="161"/>
      <c r="AC2649" s="160"/>
      <c r="AD2649" s="160"/>
      <c r="AE2649" s="160"/>
      <c r="AF2649" s="160"/>
      <c r="AH2649" s="979"/>
      <c r="AI2649" s="982"/>
      <c r="AJ2649" s="160"/>
      <c r="AK2649" s="946"/>
      <c r="AL2649" s="161"/>
      <c r="AM2649" s="160"/>
      <c r="AN2649" s="160"/>
      <c r="AO2649" s="159"/>
    </row>
    <row r="2650" spans="2:41" ht="3.6" customHeight="1" outlineLevel="1" x14ac:dyDescent="0.45">
      <c r="B2650" s="167"/>
      <c r="J2650" s="167"/>
      <c r="M2650" s="166"/>
      <c r="N2650" s="173"/>
      <c r="O2650" s="172"/>
      <c r="P2650" s="172"/>
      <c r="Q2650" s="171"/>
      <c r="R2650" s="977"/>
      <c r="S2650" s="980"/>
      <c r="T2650" s="172"/>
      <c r="U2650" s="944"/>
      <c r="V2650" s="173"/>
      <c r="W2650" s="172"/>
      <c r="X2650" s="172"/>
      <c r="Y2650" s="172"/>
      <c r="Z2650" s="169"/>
      <c r="AA2650" s="174"/>
      <c r="AD2650" s="172"/>
      <c r="AE2650" s="172"/>
      <c r="AF2650" s="172"/>
      <c r="AG2650" s="175"/>
      <c r="AH2650" s="175"/>
      <c r="AI2650" s="175"/>
      <c r="AJ2650" s="175"/>
      <c r="AK2650" s="175"/>
      <c r="AL2650" s="172"/>
      <c r="AM2650" s="175"/>
      <c r="AN2650" s="175"/>
      <c r="AO2650" s="171"/>
    </row>
    <row r="2651" spans="2:41" ht="13.35" customHeight="1" outlineLevel="1" x14ac:dyDescent="0.45">
      <c r="B2651" s="167"/>
      <c r="J2651" s="167"/>
      <c r="M2651" s="166"/>
      <c r="N2651" s="167" t="s">
        <v>709</v>
      </c>
      <c r="Q2651" s="166"/>
      <c r="R2651" s="978"/>
      <c r="S2651" s="981"/>
      <c r="T2651" s="115" t="s">
        <v>65</v>
      </c>
      <c r="U2651" s="945"/>
      <c r="V2651" s="167" t="s">
        <v>64</v>
      </c>
      <c r="Z2651" s="169"/>
      <c r="AA2651" s="168"/>
      <c r="AG2651" s="169"/>
      <c r="AH2651" s="169"/>
      <c r="AI2651" s="169"/>
      <c r="AJ2651" s="169"/>
      <c r="AK2651" s="169"/>
      <c r="AM2651" s="169"/>
      <c r="AN2651" s="169"/>
      <c r="AO2651" s="166"/>
    </row>
    <row r="2652" spans="2:41" ht="3.6" customHeight="1" outlineLevel="1" x14ac:dyDescent="0.45">
      <c r="B2652" s="167"/>
      <c r="J2652" s="167"/>
      <c r="M2652" s="166"/>
      <c r="N2652" s="161"/>
      <c r="O2652" s="160"/>
      <c r="P2652" s="160"/>
      <c r="Q2652" s="159"/>
      <c r="R2652" s="979"/>
      <c r="S2652" s="982"/>
      <c r="T2652" s="160"/>
      <c r="U2652" s="946"/>
      <c r="V2652" s="161"/>
      <c r="W2652" s="160"/>
      <c r="X2652" s="160"/>
      <c r="Y2652" s="160"/>
      <c r="Z2652" s="163"/>
      <c r="AA2652" s="162"/>
      <c r="AB2652" s="160"/>
      <c r="AC2652" s="160"/>
      <c r="AD2652" s="160"/>
      <c r="AE2652" s="160"/>
      <c r="AF2652" s="160"/>
      <c r="AG2652" s="163"/>
      <c r="AH2652" s="163"/>
      <c r="AI2652" s="163"/>
      <c r="AJ2652" s="163"/>
      <c r="AK2652" s="163"/>
      <c r="AL2652" s="160"/>
      <c r="AM2652" s="163"/>
      <c r="AN2652" s="163"/>
      <c r="AO2652" s="159"/>
    </row>
    <row r="2653" spans="2:41" ht="3.6" customHeight="1" outlineLevel="1" x14ac:dyDescent="0.45">
      <c r="B2653" s="167"/>
      <c r="J2653" s="167"/>
      <c r="M2653" s="166"/>
      <c r="N2653" s="167"/>
      <c r="Q2653" s="166"/>
      <c r="R2653" s="922" t="str">
        <f>ASC(変更_3!L393)</f>
        <v/>
      </c>
      <c r="S2653" s="923"/>
      <c r="T2653" s="923"/>
      <c r="U2653" s="924"/>
      <c r="V2653" s="911" t="str">
        <f>ASC(変更_3!P393)</f>
        <v/>
      </c>
      <c r="W2653" s="913"/>
      <c r="X2653" s="911" t="str">
        <f>ASC(変更_3!R393)</f>
        <v/>
      </c>
      <c r="Y2653" s="912"/>
      <c r="Z2653" s="912"/>
      <c r="AA2653" s="913"/>
      <c r="AB2653" s="167"/>
      <c r="AO2653" s="166"/>
    </row>
    <row r="2654" spans="2:41" ht="13.35" customHeight="1" outlineLevel="1" x14ac:dyDescent="0.45">
      <c r="B2654" s="167"/>
      <c r="J2654" s="167"/>
      <c r="M2654" s="166"/>
      <c r="N2654" s="167" t="s">
        <v>707</v>
      </c>
      <c r="Q2654" s="166"/>
      <c r="R2654" s="911"/>
      <c r="S2654" s="912"/>
      <c r="T2654" s="912"/>
      <c r="U2654" s="913"/>
      <c r="V2654" s="911"/>
      <c r="W2654" s="913"/>
      <c r="X2654" s="911"/>
      <c r="Y2654" s="912"/>
      <c r="Z2654" s="912"/>
      <c r="AA2654" s="913"/>
      <c r="AB2654" s="191" t="s">
        <v>706</v>
      </c>
      <c r="AO2654" s="166"/>
    </row>
    <row r="2655" spans="2:41" ht="3.6" customHeight="1" outlineLevel="1" x14ac:dyDescent="0.45">
      <c r="B2655" s="167"/>
      <c r="J2655" s="167"/>
      <c r="M2655" s="166"/>
      <c r="N2655" s="167"/>
      <c r="Q2655" s="166"/>
      <c r="R2655" s="914"/>
      <c r="S2655" s="915"/>
      <c r="T2655" s="915"/>
      <c r="U2655" s="916"/>
      <c r="V2655" s="914"/>
      <c r="W2655" s="916"/>
      <c r="X2655" s="914"/>
      <c r="Y2655" s="915"/>
      <c r="Z2655" s="915"/>
      <c r="AA2655" s="916"/>
      <c r="AB2655" s="161"/>
      <c r="AC2655" s="160"/>
      <c r="AD2655" s="160"/>
      <c r="AE2655" s="160"/>
      <c r="AF2655" s="160"/>
      <c r="AG2655" s="160"/>
      <c r="AH2655" s="160"/>
      <c r="AI2655" s="160"/>
      <c r="AJ2655" s="160"/>
      <c r="AK2655" s="160"/>
      <c r="AL2655" s="160"/>
      <c r="AM2655" s="160"/>
      <c r="AN2655" s="160"/>
      <c r="AO2655" s="159"/>
    </row>
    <row r="2656" spans="2:41" ht="3.6" customHeight="1" outlineLevel="1" x14ac:dyDescent="0.45">
      <c r="B2656" s="167"/>
      <c r="J2656" s="167"/>
      <c r="M2656" s="166"/>
      <c r="N2656" s="173"/>
      <c r="O2656" s="172"/>
      <c r="P2656" s="172"/>
      <c r="Q2656" s="172"/>
      <c r="R2656" s="173"/>
      <c r="S2656" s="172"/>
      <c r="T2656" s="172"/>
      <c r="U2656" s="172"/>
      <c r="V2656" s="172"/>
      <c r="W2656" s="172"/>
      <c r="X2656" s="172"/>
      <c r="Y2656" s="172"/>
      <c r="Z2656" s="172"/>
      <c r="AA2656" s="171"/>
      <c r="AB2656" s="173"/>
      <c r="AI2656" s="166"/>
      <c r="AJ2656" s="173"/>
      <c r="AK2656" s="172"/>
      <c r="AL2656" s="172"/>
      <c r="AM2656" s="172"/>
      <c r="AN2656" s="172"/>
      <c r="AO2656" s="171"/>
    </row>
    <row r="2657" spans="2:41" ht="13.35" customHeight="1" outlineLevel="1" x14ac:dyDescent="0.45">
      <c r="B2657" s="167"/>
      <c r="J2657" s="167"/>
      <c r="M2657" s="166"/>
      <c r="N2657" s="167" t="s">
        <v>705</v>
      </c>
      <c r="R2657" s="167"/>
      <c r="S2657" s="917" t="str">
        <f>IF(変更_3!J395&lt;&gt;"",変更_3!J395,"")</f>
        <v/>
      </c>
      <c r="T2657" s="918"/>
      <c r="V2657" s="182" t="str">
        <f>ASC(変更_3!L395)</f>
        <v/>
      </c>
      <c r="W2657" s="115" t="s">
        <v>76</v>
      </c>
      <c r="X2657" s="182" t="str">
        <f>ASC(変更_3!N395)</f>
        <v/>
      </c>
      <c r="Y2657" s="115" t="s">
        <v>77</v>
      </c>
      <c r="Z2657" s="182" t="str">
        <f>ASC(変更_3!P395)</f>
        <v/>
      </c>
      <c r="AA2657" s="115" t="s">
        <v>78</v>
      </c>
      <c r="AB2657" s="167" t="s">
        <v>704</v>
      </c>
      <c r="AI2657" s="166"/>
      <c r="AJ2657" s="167"/>
      <c r="AK2657" s="919"/>
      <c r="AL2657" s="920"/>
      <c r="AM2657" s="920"/>
      <c r="AN2657" s="920"/>
      <c r="AO2657" s="921"/>
    </row>
    <row r="2658" spans="2:41" ht="3.6" customHeight="1" outlineLevel="1" x14ac:dyDescent="0.45">
      <c r="B2658" s="167"/>
      <c r="J2658" s="167"/>
      <c r="M2658" s="166"/>
      <c r="N2658" s="167"/>
      <c r="R2658" s="161"/>
      <c r="S2658" s="160"/>
      <c r="T2658" s="160"/>
      <c r="U2658" s="160"/>
      <c r="V2658" s="160"/>
      <c r="W2658" s="160"/>
      <c r="X2658" s="160"/>
      <c r="Y2658" s="160"/>
      <c r="Z2658" s="160"/>
      <c r="AA2658" s="159"/>
      <c r="AB2658" s="161"/>
      <c r="AC2658" s="160"/>
      <c r="AD2658" s="160"/>
      <c r="AE2658" s="160"/>
      <c r="AF2658" s="160"/>
      <c r="AG2658" s="160"/>
      <c r="AH2658" s="160"/>
      <c r="AI2658" s="159"/>
      <c r="AJ2658" s="161"/>
      <c r="AK2658" s="160"/>
      <c r="AL2658" s="160"/>
      <c r="AM2658" s="160"/>
      <c r="AN2658" s="160"/>
      <c r="AO2658" s="159"/>
    </row>
    <row r="2659" spans="2:41" ht="3.6" customHeight="1" outlineLevel="1" x14ac:dyDescent="0.45">
      <c r="B2659" s="167"/>
      <c r="J2659" s="167"/>
      <c r="M2659" s="166"/>
      <c r="N2659" s="173"/>
      <c r="O2659" s="172"/>
      <c r="P2659" s="172"/>
      <c r="Q2659" s="171"/>
      <c r="R2659" s="922" t="str">
        <f>IF(変更_3!U392="☑","研修中","")</f>
        <v/>
      </c>
      <c r="S2659" s="923"/>
      <c r="T2659" s="923"/>
      <c r="U2659" s="923"/>
      <c r="V2659" s="923"/>
      <c r="W2659" s="923"/>
      <c r="X2659" s="923"/>
      <c r="Y2659" s="923"/>
      <c r="Z2659" s="923"/>
      <c r="AA2659" s="923"/>
      <c r="AB2659" s="923"/>
      <c r="AC2659" s="923"/>
      <c r="AD2659" s="923"/>
      <c r="AE2659" s="923"/>
      <c r="AF2659" s="923"/>
      <c r="AG2659" s="923"/>
      <c r="AH2659" s="923"/>
      <c r="AI2659" s="923"/>
      <c r="AJ2659" s="923"/>
      <c r="AK2659" s="923"/>
      <c r="AL2659" s="923"/>
      <c r="AM2659" s="923"/>
      <c r="AN2659" s="923"/>
      <c r="AO2659" s="924"/>
    </row>
    <row r="2660" spans="2:41" ht="13.35" customHeight="1" outlineLevel="1" x14ac:dyDescent="0.45">
      <c r="B2660" s="167"/>
      <c r="J2660" s="167"/>
      <c r="M2660" s="166"/>
      <c r="N2660" s="167" t="s">
        <v>703</v>
      </c>
      <c r="Q2660" s="166"/>
      <c r="R2660" s="911"/>
      <c r="S2660" s="912"/>
      <c r="T2660" s="912"/>
      <c r="U2660" s="912"/>
      <c r="V2660" s="912"/>
      <c r="W2660" s="912"/>
      <c r="X2660" s="912"/>
      <c r="Y2660" s="912"/>
      <c r="Z2660" s="912"/>
      <c r="AA2660" s="912"/>
      <c r="AB2660" s="912"/>
      <c r="AC2660" s="912"/>
      <c r="AD2660" s="912"/>
      <c r="AE2660" s="912"/>
      <c r="AF2660" s="912"/>
      <c r="AG2660" s="912"/>
      <c r="AH2660" s="912"/>
      <c r="AI2660" s="912"/>
      <c r="AJ2660" s="912"/>
      <c r="AK2660" s="912"/>
      <c r="AL2660" s="912"/>
      <c r="AM2660" s="912"/>
      <c r="AN2660" s="912"/>
      <c r="AO2660" s="913"/>
    </row>
    <row r="2661" spans="2:41" ht="3.6" customHeight="1" outlineLevel="1" x14ac:dyDescent="0.45">
      <c r="B2661" s="167"/>
      <c r="I2661" s="166"/>
      <c r="J2661" s="167"/>
      <c r="M2661" s="166"/>
      <c r="N2661" s="161"/>
      <c r="O2661" s="160"/>
      <c r="P2661" s="160"/>
      <c r="Q2661" s="159"/>
      <c r="R2661" s="914"/>
      <c r="S2661" s="915"/>
      <c r="T2661" s="915"/>
      <c r="U2661" s="915"/>
      <c r="V2661" s="915"/>
      <c r="W2661" s="915"/>
      <c r="X2661" s="915"/>
      <c r="Y2661" s="915"/>
      <c r="Z2661" s="915"/>
      <c r="AA2661" s="915"/>
      <c r="AB2661" s="915"/>
      <c r="AC2661" s="915"/>
      <c r="AD2661" s="915"/>
      <c r="AE2661" s="915"/>
      <c r="AF2661" s="915"/>
      <c r="AG2661" s="915"/>
      <c r="AH2661" s="915"/>
      <c r="AI2661" s="915"/>
      <c r="AJ2661" s="915"/>
      <c r="AK2661" s="915"/>
      <c r="AL2661" s="915"/>
      <c r="AM2661" s="915"/>
      <c r="AN2661" s="915"/>
      <c r="AO2661" s="916"/>
    </row>
    <row r="2662" spans="2:41" ht="3.6" customHeight="1" outlineLevel="1" x14ac:dyDescent="0.45">
      <c r="B2662" s="167"/>
      <c r="J2662" s="173"/>
      <c r="K2662" s="172"/>
      <c r="L2662" s="172"/>
      <c r="M2662" s="171"/>
      <c r="N2662" s="173"/>
      <c r="O2662" s="172"/>
      <c r="P2662" s="172"/>
      <c r="Q2662" s="171"/>
      <c r="R2662" s="173"/>
      <c r="S2662" s="172"/>
      <c r="T2662" s="172"/>
      <c r="U2662" s="172"/>
      <c r="V2662" s="172"/>
      <c r="W2662" s="172"/>
      <c r="X2662" s="172"/>
      <c r="Y2662" s="172"/>
      <c r="Z2662" s="172"/>
      <c r="AA2662" s="171"/>
      <c r="AB2662" s="173"/>
      <c r="AC2662" s="172"/>
      <c r="AD2662" s="172"/>
      <c r="AE2662" s="171"/>
      <c r="AF2662" s="172"/>
      <c r="AG2662" s="172"/>
      <c r="AH2662" s="172"/>
      <c r="AI2662" s="172"/>
      <c r="AJ2662" s="172"/>
      <c r="AK2662" s="172"/>
      <c r="AL2662" s="172"/>
      <c r="AM2662" s="172"/>
      <c r="AN2662" s="172"/>
      <c r="AO2662" s="171"/>
    </row>
    <row r="2663" spans="2:41" ht="13.35" customHeight="1" outlineLevel="1" x14ac:dyDescent="0.45">
      <c r="B2663" s="167"/>
      <c r="J2663" s="167"/>
      <c r="M2663" s="166"/>
      <c r="N2663" s="167" t="s">
        <v>717</v>
      </c>
      <c r="Q2663" s="166"/>
      <c r="R2663" s="167"/>
      <c r="S2663" s="917" t="str">
        <f>IF(OR(許可申請_2!I373&lt;&gt;"",変更_3!AL384&lt;&gt;""),コードマスタ!C4,"")</f>
        <v/>
      </c>
      <c r="T2663" s="943"/>
      <c r="U2663" s="943"/>
      <c r="V2663" s="943"/>
      <c r="W2663" s="943"/>
      <c r="X2663" s="943"/>
      <c r="Y2663" s="943"/>
      <c r="Z2663" s="943"/>
      <c r="AA2663" s="918"/>
      <c r="AB2663" s="167" t="s">
        <v>615</v>
      </c>
      <c r="AE2663" s="166"/>
      <c r="AF2663" s="167"/>
      <c r="AG2663" s="917" t="str">
        <f>IF(OR(許可申請_2!I382="☑",変更_3!AL392="☑"),コードマスタ!D3,IF(OR(許可申請_2!N382="☑",許可申請_2!T382="☑",変更_3!AQ392="☑",変更_3!AW392="☑"),コードマスタ!D4,""))</f>
        <v/>
      </c>
      <c r="AH2663" s="943"/>
      <c r="AI2663" s="943"/>
      <c r="AJ2663" s="943"/>
      <c r="AK2663" s="943"/>
      <c r="AL2663" s="943"/>
      <c r="AM2663" s="943"/>
      <c r="AN2663" s="943"/>
      <c r="AO2663" s="918"/>
    </row>
    <row r="2664" spans="2:41" ht="3.6" customHeight="1" outlineLevel="1" x14ac:dyDescent="0.45">
      <c r="B2664" s="167"/>
      <c r="J2664" s="167"/>
      <c r="M2664" s="166"/>
      <c r="N2664" s="161"/>
      <c r="O2664" s="160"/>
      <c r="P2664" s="160"/>
      <c r="Q2664" s="159"/>
      <c r="R2664" s="161"/>
      <c r="S2664" s="160"/>
      <c r="T2664" s="160"/>
      <c r="U2664" s="160"/>
      <c r="V2664" s="160"/>
      <c r="W2664" s="160"/>
      <c r="X2664" s="160"/>
      <c r="Y2664" s="160"/>
      <c r="Z2664" s="160"/>
      <c r="AA2664" s="159"/>
      <c r="AB2664" s="161"/>
      <c r="AC2664" s="160"/>
      <c r="AD2664" s="160"/>
      <c r="AE2664" s="159"/>
      <c r="AF2664" s="160"/>
      <c r="AG2664" s="160"/>
      <c r="AH2664" s="160"/>
      <c r="AI2664" s="160"/>
      <c r="AJ2664" s="160"/>
      <c r="AK2664" s="160"/>
      <c r="AL2664" s="160"/>
      <c r="AM2664" s="160"/>
      <c r="AN2664" s="160"/>
      <c r="AO2664" s="159"/>
    </row>
    <row r="2665" spans="2:41" ht="3.6" customHeight="1" outlineLevel="1" x14ac:dyDescent="0.45">
      <c r="B2665" s="167"/>
      <c r="J2665" s="167"/>
      <c r="M2665" s="166"/>
      <c r="N2665" s="173"/>
      <c r="O2665" s="172"/>
      <c r="P2665" s="172"/>
      <c r="Q2665" s="171"/>
      <c r="R2665" s="173"/>
      <c r="S2665" s="172"/>
      <c r="T2665" s="172"/>
      <c r="U2665" s="172"/>
      <c r="V2665" s="172"/>
      <c r="W2665" s="172"/>
      <c r="X2665" s="172"/>
      <c r="Y2665" s="172"/>
      <c r="Z2665" s="172"/>
      <c r="AA2665" s="171"/>
      <c r="AB2665" s="173"/>
      <c r="AC2665" s="172"/>
      <c r="AD2665" s="172"/>
      <c r="AE2665" s="171"/>
      <c r="AF2665" s="173"/>
      <c r="AG2665" s="172"/>
      <c r="AH2665" s="172"/>
      <c r="AI2665" s="172"/>
      <c r="AJ2665" s="172"/>
      <c r="AK2665" s="172"/>
      <c r="AL2665" s="172"/>
      <c r="AM2665" s="172"/>
      <c r="AN2665" s="172"/>
      <c r="AO2665" s="171"/>
    </row>
    <row r="2666" spans="2:41" ht="13.35" customHeight="1" outlineLevel="1" x14ac:dyDescent="0.45">
      <c r="B2666" s="167"/>
      <c r="J2666" s="167"/>
      <c r="M2666" s="166"/>
      <c r="N2666" s="167" t="s">
        <v>716</v>
      </c>
      <c r="Q2666" s="166"/>
      <c r="R2666" s="167"/>
      <c r="S2666" s="919"/>
      <c r="T2666" s="921"/>
      <c r="V2666" s="190"/>
      <c r="W2666" s="115" t="s">
        <v>76</v>
      </c>
      <c r="X2666" s="190"/>
      <c r="Y2666" s="115" t="s">
        <v>77</v>
      </c>
      <c r="Z2666" s="190"/>
      <c r="AA2666" s="166" t="s">
        <v>78</v>
      </c>
      <c r="AB2666" s="167" t="s">
        <v>715</v>
      </c>
      <c r="AE2666" s="166"/>
      <c r="AF2666" s="167"/>
      <c r="AG2666" s="919"/>
      <c r="AH2666" s="921"/>
      <c r="AJ2666" s="190"/>
      <c r="AK2666" s="115" t="s">
        <v>76</v>
      </c>
      <c r="AL2666" s="190"/>
      <c r="AM2666" s="115" t="s">
        <v>77</v>
      </c>
      <c r="AN2666" s="190"/>
      <c r="AO2666" s="166" t="s">
        <v>78</v>
      </c>
    </row>
    <row r="2667" spans="2:41" ht="3.6" customHeight="1" outlineLevel="1" x14ac:dyDescent="0.45">
      <c r="B2667" s="167"/>
      <c r="J2667" s="167"/>
      <c r="M2667" s="166"/>
      <c r="N2667" s="161"/>
      <c r="O2667" s="160"/>
      <c r="P2667" s="160"/>
      <c r="Q2667" s="159"/>
      <c r="R2667" s="161"/>
      <c r="S2667" s="160"/>
      <c r="T2667" s="160"/>
      <c r="U2667" s="160"/>
      <c r="V2667" s="160"/>
      <c r="W2667" s="160"/>
      <c r="X2667" s="160"/>
      <c r="Y2667" s="160"/>
      <c r="Z2667" s="160"/>
      <c r="AA2667" s="159"/>
      <c r="AB2667" s="161"/>
      <c r="AC2667" s="160"/>
      <c r="AD2667" s="160"/>
      <c r="AE2667" s="159"/>
      <c r="AF2667" s="161"/>
      <c r="AG2667" s="160"/>
      <c r="AH2667" s="160"/>
      <c r="AI2667" s="160"/>
      <c r="AJ2667" s="160"/>
      <c r="AK2667" s="160"/>
      <c r="AL2667" s="160"/>
      <c r="AM2667" s="160"/>
      <c r="AN2667" s="160"/>
      <c r="AO2667" s="159"/>
    </row>
    <row r="2668" spans="2:41" ht="3.6" customHeight="1" outlineLevel="1" x14ac:dyDescent="0.45">
      <c r="B2668" s="167"/>
      <c r="J2668" s="167"/>
      <c r="M2668" s="166"/>
      <c r="N2668" s="173"/>
      <c r="O2668" s="172"/>
      <c r="P2668" s="172"/>
      <c r="Q2668" s="171"/>
      <c r="R2668" s="922" t="str">
        <f>許可申請_2!I373&amp;変更_3!AL384</f>
        <v/>
      </c>
      <c r="S2668" s="923"/>
      <c r="T2668" s="923"/>
      <c r="U2668" s="923"/>
      <c r="V2668" s="923"/>
      <c r="W2668" s="923"/>
      <c r="X2668" s="923"/>
      <c r="Y2668" s="923"/>
      <c r="Z2668" s="923"/>
      <c r="AA2668" s="923"/>
      <c r="AB2668" s="923"/>
      <c r="AC2668" s="923"/>
      <c r="AD2668" s="923"/>
      <c r="AE2668" s="923"/>
      <c r="AF2668" s="923"/>
      <c r="AG2668" s="923"/>
      <c r="AH2668" s="923"/>
      <c r="AI2668" s="923"/>
      <c r="AJ2668" s="924"/>
      <c r="AK2668" s="172"/>
      <c r="AL2668" s="172"/>
      <c r="AM2668" s="172"/>
      <c r="AN2668" s="172"/>
      <c r="AO2668" s="171"/>
    </row>
    <row r="2669" spans="2:41" ht="13.35" customHeight="1" outlineLevel="1" x14ac:dyDescent="0.45">
      <c r="B2669" s="167"/>
      <c r="J2669" s="167"/>
      <c r="M2669" s="166"/>
      <c r="N2669" s="167" t="s">
        <v>50</v>
      </c>
      <c r="Q2669" s="166"/>
      <c r="R2669" s="911"/>
      <c r="S2669" s="912"/>
      <c r="T2669" s="912"/>
      <c r="U2669" s="912"/>
      <c r="V2669" s="912"/>
      <c r="W2669" s="912"/>
      <c r="X2669" s="912"/>
      <c r="Y2669" s="912"/>
      <c r="Z2669" s="912"/>
      <c r="AA2669" s="912"/>
      <c r="AB2669" s="912"/>
      <c r="AC2669" s="912"/>
      <c r="AD2669" s="912"/>
      <c r="AE2669" s="912"/>
      <c r="AF2669" s="912"/>
      <c r="AG2669" s="912"/>
      <c r="AH2669" s="912"/>
      <c r="AI2669" s="912"/>
      <c r="AJ2669" s="913"/>
      <c r="AL2669" s="189" t="s">
        <v>651</v>
      </c>
      <c r="AM2669" s="115" t="s">
        <v>714</v>
      </c>
      <c r="AO2669" s="166"/>
    </row>
    <row r="2670" spans="2:41" ht="3.6" customHeight="1" outlineLevel="1" x14ac:dyDescent="0.45">
      <c r="B2670" s="167"/>
      <c r="J2670" s="167"/>
      <c r="M2670" s="166"/>
      <c r="N2670" s="161"/>
      <c r="O2670" s="160"/>
      <c r="P2670" s="160"/>
      <c r="Q2670" s="159"/>
      <c r="R2670" s="914"/>
      <c r="S2670" s="915"/>
      <c r="T2670" s="915"/>
      <c r="U2670" s="915"/>
      <c r="V2670" s="915"/>
      <c r="W2670" s="915"/>
      <c r="X2670" s="915"/>
      <c r="Y2670" s="915"/>
      <c r="Z2670" s="915"/>
      <c r="AA2670" s="915"/>
      <c r="AB2670" s="915"/>
      <c r="AC2670" s="915"/>
      <c r="AD2670" s="915"/>
      <c r="AE2670" s="915"/>
      <c r="AF2670" s="915"/>
      <c r="AG2670" s="915"/>
      <c r="AH2670" s="915"/>
      <c r="AI2670" s="915"/>
      <c r="AJ2670" s="916"/>
      <c r="AK2670" s="160"/>
      <c r="AL2670" s="160"/>
      <c r="AM2670" s="160"/>
      <c r="AN2670" s="160"/>
      <c r="AO2670" s="159"/>
    </row>
    <row r="2671" spans="2:41" ht="3.6" customHeight="1" outlineLevel="1" x14ac:dyDescent="0.45">
      <c r="B2671" s="167"/>
      <c r="J2671" s="167"/>
      <c r="M2671" s="166"/>
      <c r="N2671" s="173"/>
      <c r="O2671" s="172"/>
      <c r="P2671" s="172"/>
      <c r="Q2671" s="171"/>
      <c r="R2671" s="922" t="str">
        <f>ASC(PHONETIC(許可申請_2!I372))&amp;ASC(PHONETIC(変更_3!AL383))</f>
        <v/>
      </c>
      <c r="S2671" s="923"/>
      <c r="T2671" s="923"/>
      <c r="U2671" s="923"/>
      <c r="V2671" s="923"/>
      <c r="W2671" s="923"/>
      <c r="X2671" s="923"/>
      <c r="Y2671" s="923"/>
      <c r="Z2671" s="923"/>
      <c r="AA2671" s="923"/>
      <c r="AB2671" s="923"/>
      <c r="AC2671" s="923"/>
      <c r="AD2671" s="923"/>
      <c r="AE2671" s="923"/>
      <c r="AF2671" s="923"/>
      <c r="AG2671" s="923"/>
      <c r="AH2671" s="923"/>
      <c r="AI2671" s="923"/>
      <c r="AJ2671" s="923"/>
      <c r="AK2671" s="923"/>
      <c r="AL2671" s="923"/>
      <c r="AM2671" s="923"/>
      <c r="AN2671" s="923"/>
      <c r="AO2671" s="924"/>
    </row>
    <row r="2672" spans="2:41" ht="13.35" customHeight="1" outlineLevel="1" x14ac:dyDescent="0.45">
      <c r="B2672" s="167"/>
      <c r="J2672" s="167"/>
      <c r="M2672" s="166"/>
      <c r="N2672" s="167" t="s">
        <v>713</v>
      </c>
      <c r="Q2672" s="166"/>
      <c r="R2672" s="911"/>
      <c r="S2672" s="912"/>
      <c r="T2672" s="912"/>
      <c r="U2672" s="912"/>
      <c r="V2672" s="912"/>
      <c r="W2672" s="912"/>
      <c r="X2672" s="912"/>
      <c r="Y2672" s="912"/>
      <c r="Z2672" s="912"/>
      <c r="AA2672" s="912"/>
      <c r="AB2672" s="912"/>
      <c r="AC2672" s="912"/>
      <c r="AD2672" s="912"/>
      <c r="AE2672" s="912"/>
      <c r="AF2672" s="912"/>
      <c r="AG2672" s="912"/>
      <c r="AH2672" s="912"/>
      <c r="AI2672" s="912"/>
      <c r="AJ2672" s="912"/>
      <c r="AK2672" s="912"/>
      <c r="AL2672" s="912"/>
      <c r="AM2672" s="912"/>
      <c r="AN2672" s="912"/>
      <c r="AO2672" s="913"/>
    </row>
    <row r="2673" spans="2:41" ht="3.6" customHeight="1" outlineLevel="1" x14ac:dyDescent="0.45">
      <c r="B2673" s="167"/>
      <c r="J2673" s="167"/>
      <c r="M2673" s="166"/>
      <c r="N2673" s="167"/>
      <c r="Q2673" s="166"/>
      <c r="R2673" s="914"/>
      <c r="S2673" s="915"/>
      <c r="T2673" s="915"/>
      <c r="U2673" s="915"/>
      <c r="V2673" s="915"/>
      <c r="W2673" s="915"/>
      <c r="X2673" s="915"/>
      <c r="Y2673" s="915"/>
      <c r="Z2673" s="915"/>
      <c r="AA2673" s="915"/>
      <c r="AB2673" s="915"/>
      <c r="AC2673" s="915"/>
      <c r="AD2673" s="915"/>
      <c r="AE2673" s="915"/>
      <c r="AF2673" s="915"/>
      <c r="AG2673" s="915"/>
      <c r="AH2673" s="915"/>
      <c r="AI2673" s="915"/>
      <c r="AJ2673" s="915"/>
      <c r="AK2673" s="915"/>
      <c r="AL2673" s="915"/>
      <c r="AM2673" s="915"/>
      <c r="AN2673" s="915"/>
      <c r="AO2673" s="916"/>
    </row>
    <row r="2674" spans="2:41" ht="3.6" customHeight="1" outlineLevel="1" x14ac:dyDescent="0.45">
      <c r="B2674" s="167"/>
      <c r="J2674" s="167"/>
      <c r="N2674" s="173"/>
      <c r="O2674" s="172"/>
      <c r="P2674" s="172"/>
      <c r="Q2674" s="171"/>
      <c r="U2674" s="934" t="str">
        <f>ASC(許可申請_2!L374)&amp;ASC(変更_3!AO385)</f>
        <v/>
      </c>
      <c r="V2674" s="935"/>
      <c r="W2674" s="935"/>
      <c r="X2674" s="962"/>
      <c r="Y2674" s="172"/>
      <c r="Z2674" s="965" t="str">
        <f>ASC(許可申請_2!O374)&amp;ASC(変更_3!AR385)</f>
        <v/>
      </c>
      <c r="AA2674" s="935"/>
      <c r="AB2674" s="935"/>
      <c r="AC2674" s="936"/>
      <c r="AG2674" s="922" t="str">
        <f>許可申請_2!L375&amp;変更_3!AO386</f>
        <v/>
      </c>
      <c r="AH2674" s="923"/>
      <c r="AI2674" s="923"/>
      <c r="AJ2674" s="923"/>
      <c r="AK2674" s="923"/>
      <c r="AL2674" s="923"/>
      <c r="AM2674" s="923"/>
      <c r="AN2674" s="923"/>
      <c r="AO2674" s="924"/>
    </row>
    <row r="2675" spans="2:41" ht="13.35" customHeight="1" outlineLevel="1" x14ac:dyDescent="0.45">
      <c r="B2675" s="167"/>
      <c r="J2675" s="167"/>
      <c r="N2675" s="167"/>
      <c r="Q2675" s="166"/>
      <c r="R2675" s="115" t="s">
        <v>612</v>
      </c>
      <c r="U2675" s="937"/>
      <c r="V2675" s="938"/>
      <c r="W2675" s="938"/>
      <c r="X2675" s="963"/>
      <c r="Y2675" s="179" t="s">
        <v>611</v>
      </c>
      <c r="Z2675" s="966"/>
      <c r="AA2675" s="938"/>
      <c r="AB2675" s="938"/>
      <c r="AC2675" s="939"/>
      <c r="AD2675" s="115" t="s">
        <v>610</v>
      </c>
      <c r="AG2675" s="911"/>
      <c r="AH2675" s="912"/>
      <c r="AI2675" s="912"/>
      <c r="AJ2675" s="912"/>
      <c r="AK2675" s="912"/>
      <c r="AL2675" s="912"/>
      <c r="AM2675" s="912"/>
      <c r="AN2675" s="912"/>
      <c r="AO2675" s="913"/>
    </row>
    <row r="2676" spans="2:41" ht="3.6" customHeight="1" outlineLevel="1" x14ac:dyDescent="0.45">
      <c r="B2676" s="167"/>
      <c r="J2676" s="167"/>
      <c r="N2676" s="167"/>
      <c r="Q2676" s="166"/>
      <c r="R2676" s="160"/>
      <c r="S2676" s="160"/>
      <c r="T2676" s="160"/>
      <c r="U2676" s="940"/>
      <c r="V2676" s="941"/>
      <c r="W2676" s="941"/>
      <c r="X2676" s="964"/>
      <c r="Y2676" s="160"/>
      <c r="Z2676" s="967"/>
      <c r="AA2676" s="941"/>
      <c r="AB2676" s="941"/>
      <c r="AC2676" s="942"/>
      <c r="AD2676" s="160"/>
      <c r="AE2676" s="160"/>
      <c r="AF2676" s="160"/>
      <c r="AG2676" s="914"/>
      <c r="AH2676" s="915"/>
      <c r="AI2676" s="915"/>
      <c r="AJ2676" s="915"/>
      <c r="AK2676" s="915"/>
      <c r="AL2676" s="915"/>
      <c r="AM2676" s="915"/>
      <c r="AN2676" s="915"/>
      <c r="AO2676" s="916"/>
    </row>
    <row r="2677" spans="2:41" ht="3.6" customHeight="1" outlineLevel="1" x14ac:dyDescent="0.45">
      <c r="B2677" s="167"/>
      <c r="J2677" s="167"/>
      <c r="N2677" s="167"/>
      <c r="Q2677" s="166"/>
      <c r="R2677" s="172"/>
      <c r="S2677" s="172"/>
      <c r="T2677" s="171"/>
      <c r="U2677" s="922" t="str">
        <f>許可申請_2!T375&amp;変更_3!AW386</f>
        <v/>
      </c>
      <c r="V2677" s="923"/>
      <c r="W2677" s="923"/>
      <c r="X2677" s="923"/>
      <c r="Y2677" s="923"/>
      <c r="Z2677" s="923"/>
      <c r="AA2677" s="923"/>
      <c r="AB2677" s="923"/>
      <c r="AC2677" s="924"/>
      <c r="AD2677" s="173"/>
      <c r="AE2677" s="172"/>
      <c r="AF2677" s="171"/>
      <c r="AG2677" s="922" t="str">
        <f>許可申請_2!L376&amp;変更_3!AO387</f>
        <v/>
      </c>
      <c r="AH2677" s="923"/>
      <c r="AI2677" s="923"/>
      <c r="AJ2677" s="923"/>
      <c r="AK2677" s="923"/>
      <c r="AL2677" s="923"/>
      <c r="AM2677" s="923"/>
      <c r="AN2677" s="923"/>
      <c r="AO2677" s="924"/>
    </row>
    <row r="2678" spans="2:41" ht="13.35" customHeight="1" outlineLevel="1" x14ac:dyDescent="0.45">
      <c r="B2678" s="167"/>
      <c r="J2678" s="167"/>
      <c r="N2678" s="167" t="s">
        <v>48</v>
      </c>
      <c r="Q2678" s="166"/>
      <c r="R2678" s="115" t="s">
        <v>609</v>
      </c>
      <c r="T2678" s="166"/>
      <c r="U2678" s="911"/>
      <c r="V2678" s="912"/>
      <c r="W2678" s="912"/>
      <c r="X2678" s="912"/>
      <c r="Y2678" s="912"/>
      <c r="Z2678" s="912"/>
      <c r="AA2678" s="912"/>
      <c r="AB2678" s="912"/>
      <c r="AC2678" s="913"/>
      <c r="AD2678" s="167" t="s">
        <v>8536</v>
      </c>
      <c r="AF2678" s="166"/>
      <c r="AG2678" s="911"/>
      <c r="AH2678" s="912"/>
      <c r="AI2678" s="912"/>
      <c r="AJ2678" s="912"/>
      <c r="AK2678" s="912"/>
      <c r="AL2678" s="912"/>
      <c r="AM2678" s="912"/>
      <c r="AN2678" s="912"/>
      <c r="AO2678" s="913"/>
    </row>
    <row r="2679" spans="2:41" ht="3.6" customHeight="1" outlineLevel="1" x14ac:dyDescent="0.45">
      <c r="B2679" s="167"/>
      <c r="J2679" s="167"/>
      <c r="N2679" s="167"/>
      <c r="Q2679" s="166"/>
      <c r="R2679" s="160"/>
      <c r="S2679" s="160"/>
      <c r="T2679" s="159"/>
      <c r="U2679" s="914"/>
      <c r="V2679" s="915"/>
      <c r="W2679" s="915"/>
      <c r="X2679" s="915"/>
      <c r="Y2679" s="915"/>
      <c r="Z2679" s="915"/>
      <c r="AA2679" s="915"/>
      <c r="AB2679" s="915"/>
      <c r="AC2679" s="916"/>
      <c r="AD2679" s="161"/>
      <c r="AE2679" s="160"/>
      <c r="AF2679" s="159"/>
      <c r="AG2679" s="914"/>
      <c r="AH2679" s="915"/>
      <c r="AI2679" s="915"/>
      <c r="AJ2679" s="915"/>
      <c r="AK2679" s="915"/>
      <c r="AL2679" s="915"/>
      <c r="AM2679" s="915"/>
      <c r="AN2679" s="915"/>
      <c r="AO2679" s="916"/>
    </row>
    <row r="2680" spans="2:41" ht="3.6" customHeight="1" outlineLevel="1" x14ac:dyDescent="0.45">
      <c r="B2680" s="167"/>
      <c r="J2680" s="167"/>
      <c r="N2680" s="167"/>
      <c r="Q2680" s="166"/>
      <c r="R2680" s="172"/>
      <c r="S2680" s="172"/>
      <c r="T2680" s="171"/>
      <c r="U2680" s="922" t="str">
        <f>許可申請_2!T376&amp;変更_3!AW387</f>
        <v/>
      </c>
      <c r="V2680" s="923"/>
      <c r="W2680" s="923"/>
      <c r="X2680" s="923"/>
      <c r="Y2680" s="923"/>
      <c r="Z2680" s="923"/>
      <c r="AA2680" s="923"/>
      <c r="AB2680" s="923"/>
      <c r="AC2680" s="924"/>
      <c r="AD2680" s="173"/>
      <c r="AE2680" s="172"/>
      <c r="AF2680" s="171"/>
      <c r="AG2680" s="922" t="str">
        <f>許可申請_2!L377&amp;変更_3!AO388</f>
        <v/>
      </c>
      <c r="AH2680" s="923"/>
      <c r="AI2680" s="923"/>
      <c r="AJ2680" s="923"/>
      <c r="AK2680" s="923"/>
      <c r="AL2680" s="923"/>
      <c r="AM2680" s="923"/>
      <c r="AN2680" s="923"/>
      <c r="AO2680" s="924"/>
    </row>
    <row r="2681" spans="2:41" ht="13.35" customHeight="1" outlineLevel="1" x14ac:dyDescent="0.45">
      <c r="B2681" s="167"/>
      <c r="J2681" s="167"/>
      <c r="N2681" s="167"/>
      <c r="Q2681" s="166"/>
      <c r="R2681" s="115" t="s">
        <v>608</v>
      </c>
      <c r="T2681" s="166"/>
      <c r="U2681" s="911"/>
      <c r="V2681" s="912"/>
      <c r="W2681" s="912"/>
      <c r="X2681" s="912"/>
      <c r="Y2681" s="912"/>
      <c r="Z2681" s="912"/>
      <c r="AA2681" s="912"/>
      <c r="AB2681" s="912"/>
      <c r="AC2681" s="913"/>
      <c r="AD2681" s="167" t="s">
        <v>607</v>
      </c>
      <c r="AF2681" s="166"/>
      <c r="AG2681" s="911"/>
      <c r="AH2681" s="912"/>
      <c r="AI2681" s="912"/>
      <c r="AJ2681" s="912"/>
      <c r="AK2681" s="912"/>
      <c r="AL2681" s="912"/>
      <c r="AM2681" s="912"/>
      <c r="AN2681" s="912"/>
      <c r="AO2681" s="913"/>
    </row>
    <row r="2682" spans="2:41" ht="3.6" customHeight="1" outlineLevel="1" x14ac:dyDescent="0.45">
      <c r="B2682" s="167"/>
      <c r="J2682" s="167"/>
      <c r="N2682" s="161"/>
      <c r="O2682" s="160"/>
      <c r="P2682" s="160"/>
      <c r="Q2682" s="159"/>
      <c r="R2682" s="160"/>
      <c r="S2682" s="160"/>
      <c r="T2682" s="159"/>
      <c r="U2682" s="914"/>
      <c r="V2682" s="915"/>
      <c r="W2682" s="915"/>
      <c r="X2682" s="915"/>
      <c r="Y2682" s="915"/>
      <c r="Z2682" s="915"/>
      <c r="AA2682" s="915"/>
      <c r="AB2682" s="915"/>
      <c r="AC2682" s="916"/>
      <c r="AD2682" s="161"/>
      <c r="AE2682" s="160"/>
      <c r="AF2682" s="159"/>
      <c r="AG2682" s="914"/>
      <c r="AH2682" s="915"/>
      <c r="AI2682" s="915"/>
      <c r="AJ2682" s="915"/>
      <c r="AK2682" s="915"/>
      <c r="AL2682" s="915"/>
      <c r="AM2682" s="915"/>
      <c r="AN2682" s="915"/>
      <c r="AO2682" s="916"/>
    </row>
    <row r="2683" spans="2:41" ht="3.6" customHeight="1" outlineLevel="1" x14ac:dyDescent="0.45">
      <c r="B2683" s="167"/>
      <c r="J2683" s="167"/>
      <c r="M2683" s="166"/>
      <c r="N2683" s="167"/>
      <c r="Q2683" s="166"/>
      <c r="R2683" s="173"/>
      <c r="S2683" s="172"/>
      <c r="T2683" s="172"/>
      <c r="U2683" s="172"/>
      <c r="V2683" s="172"/>
      <c r="W2683" s="172"/>
      <c r="X2683" s="172"/>
      <c r="Y2683" s="172"/>
      <c r="Z2683" s="172"/>
      <c r="AA2683" s="172"/>
      <c r="AB2683" s="172"/>
      <c r="AC2683" s="172"/>
      <c r="AD2683" s="172"/>
      <c r="AE2683" s="172"/>
      <c r="AF2683" s="172"/>
      <c r="AG2683" s="172"/>
      <c r="AH2683" s="172"/>
      <c r="AI2683" s="172"/>
      <c r="AJ2683" s="172"/>
      <c r="AK2683" s="172"/>
      <c r="AL2683" s="172"/>
      <c r="AM2683" s="172"/>
      <c r="AN2683" s="172"/>
      <c r="AO2683" s="171"/>
    </row>
    <row r="2684" spans="2:41" ht="13.35" customHeight="1" outlineLevel="1" x14ac:dyDescent="0.45">
      <c r="B2684" s="167"/>
      <c r="J2684" s="167"/>
      <c r="M2684" s="166"/>
      <c r="N2684" s="167" t="s">
        <v>712</v>
      </c>
      <c r="Q2684" s="166"/>
      <c r="R2684" s="167"/>
      <c r="S2684" s="919"/>
      <c r="T2684" s="921"/>
      <c r="V2684" s="190"/>
      <c r="W2684" s="115" t="s">
        <v>76</v>
      </c>
      <c r="X2684" s="190"/>
      <c r="Y2684" s="115" t="s">
        <v>77</v>
      </c>
      <c r="Z2684" s="190"/>
      <c r="AA2684" s="115" t="s">
        <v>78</v>
      </c>
      <c r="AO2684" s="166"/>
    </row>
    <row r="2685" spans="2:41" ht="3.6" customHeight="1" outlineLevel="1" x14ac:dyDescent="0.45">
      <c r="B2685" s="167"/>
      <c r="J2685" s="167"/>
      <c r="M2685" s="166"/>
      <c r="N2685" s="167"/>
      <c r="Q2685" s="166"/>
      <c r="R2685" s="167"/>
      <c r="AO2685" s="166"/>
    </row>
    <row r="2686" spans="2:41" ht="3.6" customHeight="1" outlineLevel="1" x14ac:dyDescent="0.45">
      <c r="B2686" s="167"/>
      <c r="J2686" s="167"/>
      <c r="M2686" s="166"/>
      <c r="N2686" s="173"/>
      <c r="O2686" s="172"/>
      <c r="P2686" s="172"/>
      <c r="Q2686" s="172"/>
      <c r="R2686" s="984" t="str">
        <f>ASC(許可申請_2!I378)&amp;ASC(変更_3!AL389)</f>
        <v/>
      </c>
      <c r="S2686" s="984" t="str">
        <f>ASC(許可申請_2!J378)&amp;ASC(変更_3!AM389)</f>
        <v/>
      </c>
      <c r="T2686" s="172"/>
      <c r="U2686" s="984" t="str">
        <f>ASC(許可申請_2!L378)&amp;ASC(変更_3!AO389)</f>
        <v/>
      </c>
      <c r="V2686" s="173"/>
      <c r="W2686" s="172"/>
      <c r="X2686" s="172"/>
      <c r="Y2686" s="172"/>
      <c r="Z2686" s="172"/>
      <c r="AA2686" s="171"/>
      <c r="AB2686" s="173"/>
      <c r="AC2686" s="172"/>
      <c r="AD2686" s="172"/>
      <c r="AE2686" s="172"/>
      <c r="AF2686" s="172"/>
      <c r="AG2686" s="171"/>
      <c r="AH2686" s="977"/>
      <c r="AI2686" s="980"/>
      <c r="AJ2686" s="172"/>
      <c r="AK2686" s="944"/>
      <c r="AL2686" s="173"/>
      <c r="AM2686" s="172"/>
      <c r="AN2686" s="172"/>
      <c r="AO2686" s="171"/>
    </row>
    <row r="2687" spans="2:41" ht="13.35" customHeight="1" outlineLevel="1" x14ac:dyDescent="0.45">
      <c r="B2687" s="167"/>
      <c r="J2687" s="167"/>
      <c r="M2687" s="166"/>
      <c r="N2687" s="167" t="s">
        <v>711</v>
      </c>
      <c r="R2687" s="985"/>
      <c r="S2687" s="985"/>
      <c r="T2687" s="115" t="s">
        <v>65</v>
      </c>
      <c r="U2687" s="985"/>
      <c r="V2687" s="167" t="s">
        <v>64</v>
      </c>
      <c r="AA2687" s="166"/>
      <c r="AB2687" s="167" t="s">
        <v>710</v>
      </c>
      <c r="AH2687" s="978"/>
      <c r="AI2687" s="981"/>
      <c r="AJ2687" s="115" t="s">
        <v>65</v>
      </c>
      <c r="AK2687" s="945"/>
      <c r="AL2687" s="167" t="s">
        <v>64</v>
      </c>
      <c r="AO2687" s="166"/>
    </row>
    <row r="2688" spans="2:41" ht="3.6" customHeight="1" outlineLevel="1" x14ac:dyDescent="0.45">
      <c r="B2688" s="167"/>
      <c r="J2688" s="167"/>
      <c r="M2688" s="166"/>
      <c r="N2688" s="167"/>
      <c r="R2688" s="986"/>
      <c r="S2688" s="986"/>
      <c r="T2688" s="160"/>
      <c r="U2688" s="986"/>
      <c r="V2688" s="161"/>
      <c r="W2688" s="160"/>
      <c r="X2688" s="160"/>
      <c r="Y2688" s="160"/>
      <c r="Z2688" s="160"/>
      <c r="AA2688" s="159"/>
      <c r="AB2688" s="161"/>
      <c r="AC2688" s="160"/>
      <c r="AD2688" s="160"/>
      <c r="AE2688" s="160"/>
      <c r="AF2688" s="160"/>
      <c r="AH2688" s="979"/>
      <c r="AI2688" s="982"/>
      <c r="AJ2688" s="160"/>
      <c r="AK2688" s="946"/>
      <c r="AL2688" s="161"/>
      <c r="AM2688" s="160"/>
      <c r="AN2688" s="160"/>
      <c r="AO2688" s="159"/>
    </row>
    <row r="2689" spans="2:41" ht="3.6" customHeight="1" outlineLevel="1" x14ac:dyDescent="0.45">
      <c r="B2689" s="167"/>
      <c r="J2689" s="167"/>
      <c r="M2689" s="166"/>
      <c r="N2689" s="173"/>
      <c r="O2689" s="172"/>
      <c r="P2689" s="172"/>
      <c r="Q2689" s="171"/>
      <c r="R2689" s="977"/>
      <c r="S2689" s="980"/>
      <c r="T2689" s="172"/>
      <c r="U2689" s="944"/>
      <c r="V2689" s="173"/>
      <c r="W2689" s="172"/>
      <c r="X2689" s="172"/>
      <c r="Y2689" s="172"/>
      <c r="Z2689" s="169"/>
      <c r="AA2689" s="174"/>
      <c r="AD2689" s="172"/>
      <c r="AE2689" s="172"/>
      <c r="AF2689" s="172"/>
      <c r="AG2689" s="175"/>
      <c r="AH2689" s="175"/>
      <c r="AI2689" s="175"/>
      <c r="AJ2689" s="175"/>
      <c r="AK2689" s="175"/>
      <c r="AL2689" s="172"/>
      <c r="AM2689" s="175"/>
      <c r="AN2689" s="175"/>
      <c r="AO2689" s="171"/>
    </row>
    <row r="2690" spans="2:41" ht="13.35" customHeight="1" outlineLevel="1" x14ac:dyDescent="0.45">
      <c r="B2690" s="167"/>
      <c r="J2690" s="167"/>
      <c r="M2690" s="166"/>
      <c r="N2690" s="167" t="s">
        <v>709</v>
      </c>
      <c r="Q2690" s="166"/>
      <c r="R2690" s="978"/>
      <c r="S2690" s="981"/>
      <c r="T2690" s="115" t="s">
        <v>65</v>
      </c>
      <c r="U2690" s="945"/>
      <c r="V2690" s="167" t="s">
        <v>64</v>
      </c>
      <c r="Z2690" s="169"/>
      <c r="AA2690" s="168"/>
      <c r="AG2690" s="169"/>
      <c r="AH2690" s="169"/>
      <c r="AI2690" s="169"/>
      <c r="AJ2690" s="169"/>
      <c r="AK2690" s="169"/>
      <c r="AM2690" s="169"/>
      <c r="AN2690" s="169"/>
      <c r="AO2690" s="166"/>
    </row>
    <row r="2691" spans="2:41" ht="3.6" customHeight="1" outlineLevel="1" x14ac:dyDescent="0.45">
      <c r="B2691" s="167"/>
      <c r="J2691" s="167"/>
      <c r="M2691" s="166"/>
      <c r="N2691" s="161"/>
      <c r="O2691" s="160"/>
      <c r="P2691" s="160"/>
      <c r="Q2691" s="159"/>
      <c r="R2691" s="979"/>
      <c r="S2691" s="982"/>
      <c r="T2691" s="160"/>
      <c r="U2691" s="946"/>
      <c r="V2691" s="161"/>
      <c r="W2691" s="160"/>
      <c r="X2691" s="160"/>
      <c r="Y2691" s="160"/>
      <c r="Z2691" s="163"/>
      <c r="AA2691" s="162"/>
      <c r="AB2691" s="160"/>
      <c r="AC2691" s="160"/>
      <c r="AD2691" s="160"/>
      <c r="AE2691" s="160"/>
      <c r="AF2691" s="160"/>
      <c r="AG2691" s="163"/>
      <c r="AH2691" s="163"/>
      <c r="AI2691" s="163"/>
      <c r="AJ2691" s="163"/>
      <c r="AK2691" s="163"/>
      <c r="AL2691" s="160"/>
      <c r="AM2691" s="163"/>
      <c r="AN2691" s="163"/>
      <c r="AO2691" s="159"/>
    </row>
    <row r="2692" spans="2:41" ht="3.6" customHeight="1" outlineLevel="1" x14ac:dyDescent="0.45">
      <c r="B2692" s="167"/>
      <c r="J2692" s="167"/>
      <c r="M2692" s="166"/>
      <c r="N2692" s="167"/>
      <c r="Q2692" s="166"/>
      <c r="R2692" s="922" t="str">
        <f>ASC(許可申請_2!K383)&amp;ASC(変更_3!AN393)</f>
        <v/>
      </c>
      <c r="S2692" s="923"/>
      <c r="T2692" s="923"/>
      <c r="U2692" s="924"/>
      <c r="V2692" s="911" t="str">
        <f>ASC(許可申請_2!O383)&amp;ASC(変更_3!AR393)</f>
        <v/>
      </c>
      <c r="W2692" s="913"/>
      <c r="X2692" s="911" t="str">
        <f>ASC(許可申請_2!Q383)&amp;ASC(変更_3!AT393)</f>
        <v/>
      </c>
      <c r="Y2692" s="912"/>
      <c r="Z2692" s="912"/>
      <c r="AA2692" s="913"/>
      <c r="AB2692" s="167"/>
      <c r="AO2692" s="166"/>
    </row>
    <row r="2693" spans="2:41" ht="13.35" customHeight="1" outlineLevel="1" x14ac:dyDescent="0.45">
      <c r="B2693" s="167"/>
      <c r="J2693" s="167" t="s">
        <v>736</v>
      </c>
      <c r="M2693" s="166"/>
      <c r="N2693" s="167" t="s">
        <v>707</v>
      </c>
      <c r="Q2693" s="166"/>
      <c r="R2693" s="911"/>
      <c r="S2693" s="912"/>
      <c r="T2693" s="912"/>
      <c r="U2693" s="913"/>
      <c r="V2693" s="911"/>
      <c r="W2693" s="913"/>
      <c r="X2693" s="911"/>
      <c r="Y2693" s="912"/>
      <c r="Z2693" s="912"/>
      <c r="AA2693" s="913"/>
      <c r="AB2693" s="191" t="s">
        <v>706</v>
      </c>
      <c r="AO2693" s="166"/>
    </row>
    <row r="2694" spans="2:41" ht="3.6" customHeight="1" outlineLevel="1" x14ac:dyDescent="0.45">
      <c r="B2694" s="167"/>
      <c r="J2694" s="167"/>
      <c r="M2694" s="166"/>
      <c r="N2694" s="167"/>
      <c r="Q2694" s="166"/>
      <c r="R2694" s="914"/>
      <c r="S2694" s="915"/>
      <c r="T2694" s="915"/>
      <c r="U2694" s="916"/>
      <c r="V2694" s="914"/>
      <c r="W2694" s="916"/>
      <c r="X2694" s="914"/>
      <c r="Y2694" s="915"/>
      <c r="Z2694" s="915"/>
      <c r="AA2694" s="916"/>
      <c r="AB2694" s="161"/>
      <c r="AC2694" s="160"/>
      <c r="AD2694" s="160"/>
      <c r="AE2694" s="160"/>
      <c r="AF2694" s="160"/>
      <c r="AG2694" s="160"/>
      <c r="AH2694" s="160"/>
      <c r="AI2694" s="160"/>
      <c r="AJ2694" s="160"/>
      <c r="AK2694" s="160"/>
      <c r="AL2694" s="160"/>
      <c r="AM2694" s="160"/>
      <c r="AN2694" s="160"/>
      <c r="AO2694" s="159"/>
    </row>
    <row r="2695" spans="2:41" ht="3.6" customHeight="1" outlineLevel="1" x14ac:dyDescent="0.45">
      <c r="B2695" s="167"/>
      <c r="J2695" s="167"/>
      <c r="M2695" s="166"/>
      <c r="N2695" s="173"/>
      <c r="O2695" s="172"/>
      <c r="P2695" s="172"/>
      <c r="Q2695" s="172"/>
      <c r="R2695" s="173"/>
      <c r="S2695" s="172"/>
      <c r="T2695" s="172"/>
      <c r="U2695" s="172"/>
      <c r="V2695" s="172"/>
      <c r="W2695" s="172"/>
      <c r="X2695" s="172"/>
      <c r="Y2695" s="172"/>
      <c r="Z2695" s="172"/>
      <c r="AA2695" s="171"/>
      <c r="AB2695" s="173"/>
      <c r="AI2695" s="166"/>
      <c r="AJ2695" s="173"/>
      <c r="AK2695" s="172"/>
      <c r="AL2695" s="172"/>
      <c r="AM2695" s="172"/>
      <c r="AN2695" s="172"/>
      <c r="AO2695" s="171"/>
    </row>
    <row r="2696" spans="2:41" ht="13.35" customHeight="1" outlineLevel="1" x14ac:dyDescent="0.45">
      <c r="B2696" s="167"/>
      <c r="J2696" s="167"/>
      <c r="M2696" s="166"/>
      <c r="N2696" s="167" t="s">
        <v>705</v>
      </c>
      <c r="R2696" s="167"/>
      <c r="S2696" s="917" t="str">
        <f>許可申請_2!I385&amp;変更_3!AL395</f>
        <v/>
      </c>
      <c r="T2696" s="918"/>
      <c r="V2696" s="182" t="str">
        <f>ASC(許可申請_2!K385)&amp;ASC(変更_3!AN395)</f>
        <v/>
      </c>
      <c r="W2696" s="115" t="s">
        <v>76</v>
      </c>
      <c r="X2696" s="182" t="str">
        <f>ASC(許可申請_2!M385)&amp;ASC(変更_3!AP395)</f>
        <v/>
      </c>
      <c r="Y2696" s="115" t="s">
        <v>77</v>
      </c>
      <c r="Z2696" s="182" t="str">
        <f>ASC(許可申請_2!O385)&amp;ASC(変更_3!AR395)</f>
        <v/>
      </c>
      <c r="AA2696" s="115" t="s">
        <v>78</v>
      </c>
      <c r="AB2696" s="167" t="s">
        <v>704</v>
      </c>
      <c r="AI2696" s="166"/>
      <c r="AJ2696" s="167"/>
      <c r="AK2696" s="919"/>
      <c r="AL2696" s="920"/>
      <c r="AM2696" s="920"/>
      <c r="AN2696" s="920"/>
      <c r="AO2696" s="921"/>
    </row>
    <row r="2697" spans="2:41" ht="3.6" customHeight="1" outlineLevel="1" x14ac:dyDescent="0.45">
      <c r="B2697" s="167"/>
      <c r="J2697" s="167"/>
      <c r="M2697" s="166"/>
      <c r="N2697" s="167"/>
      <c r="R2697" s="161"/>
      <c r="S2697" s="160"/>
      <c r="T2697" s="160"/>
      <c r="U2697" s="160"/>
      <c r="V2697" s="160"/>
      <c r="W2697" s="160"/>
      <c r="X2697" s="160"/>
      <c r="Y2697" s="160"/>
      <c r="Z2697" s="160"/>
      <c r="AA2697" s="159"/>
      <c r="AB2697" s="161"/>
      <c r="AC2697" s="160"/>
      <c r="AD2697" s="160"/>
      <c r="AE2697" s="160"/>
      <c r="AF2697" s="160"/>
      <c r="AG2697" s="160"/>
      <c r="AH2697" s="160"/>
      <c r="AI2697" s="159"/>
      <c r="AJ2697" s="161"/>
      <c r="AK2697" s="160"/>
      <c r="AL2697" s="160"/>
      <c r="AM2697" s="160"/>
      <c r="AN2697" s="160"/>
      <c r="AO2697" s="159"/>
    </row>
    <row r="2698" spans="2:41" ht="3.6" customHeight="1" outlineLevel="1" x14ac:dyDescent="0.45">
      <c r="B2698" s="167"/>
      <c r="J2698" s="167"/>
      <c r="M2698" s="166"/>
      <c r="N2698" s="173"/>
      <c r="O2698" s="172"/>
      <c r="P2698" s="172"/>
      <c r="Q2698" s="171"/>
      <c r="R2698" s="922" t="str">
        <f>IF(OR(許可申請_2!T382="☑",変更_3!AW392="☑"),"研修中","")</f>
        <v/>
      </c>
      <c r="S2698" s="923"/>
      <c r="T2698" s="923"/>
      <c r="U2698" s="923"/>
      <c r="V2698" s="923"/>
      <c r="W2698" s="923"/>
      <c r="X2698" s="923"/>
      <c r="Y2698" s="923"/>
      <c r="Z2698" s="923"/>
      <c r="AA2698" s="923"/>
      <c r="AB2698" s="923"/>
      <c r="AC2698" s="923"/>
      <c r="AD2698" s="923"/>
      <c r="AE2698" s="923"/>
      <c r="AF2698" s="923"/>
      <c r="AG2698" s="923"/>
      <c r="AH2698" s="923"/>
      <c r="AI2698" s="923"/>
      <c r="AJ2698" s="923"/>
      <c r="AK2698" s="923"/>
      <c r="AL2698" s="923"/>
      <c r="AM2698" s="923"/>
      <c r="AN2698" s="923"/>
      <c r="AO2698" s="924"/>
    </row>
    <row r="2699" spans="2:41" ht="13.35" customHeight="1" outlineLevel="1" x14ac:dyDescent="0.45">
      <c r="B2699" s="167"/>
      <c r="J2699" s="167"/>
      <c r="M2699" s="166"/>
      <c r="N2699" s="167" t="s">
        <v>703</v>
      </c>
      <c r="Q2699" s="166"/>
      <c r="R2699" s="911"/>
      <c r="S2699" s="912"/>
      <c r="T2699" s="912"/>
      <c r="U2699" s="912"/>
      <c r="V2699" s="912"/>
      <c r="W2699" s="912"/>
      <c r="X2699" s="912"/>
      <c r="Y2699" s="912"/>
      <c r="Z2699" s="912"/>
      <c r="AA2699" s="912"/>
      <c r="AB2699" s="912"/>
      <c r="AC2699" s="912"/>
      <c r="AD2699" s="912"/>
      <c r="AE2699" s="912"/>
      <c r="AF2699" s="912"/>
      <c r="AG2699" s="912"/>
      <c r="AH2699" s="912"/>
      <c r="AI2699" s="912"/>
      <c r="AJ2699" s="912"/>
      <c r="AK2699" s="912"/>
      <c r="AL2699" s="912"/>
      <c r="AM2699" s="912"/>
      <c r="AN2699" s="912"/>
      <c r="AO2699" s="913"/>
    </row>
    <row r="2700" spans="2:41" ht="3.6" customHeight="1" outlineLevel="1" x14ac:dyDescent="0.45">
      <c r="B2700" s="167"/>
      <c r="J2700" s="167"/>
      <c r="M2700" s="166"/>
      <c r="N2700" s="161"/>
      <c r="O2700" s="160"/>
      <c r="P2700" s="160"/>
      <c r="Q2700" s="159"/>
      <c r="R2700" s="914"/>
      <c r="S2700" s="915"/>
      <c r="T2700" s="915"/>
      <c r="U2700" s="915"/>
      <c r="V2700" s="915"/>
      <c r="W2700" s="915"/>
      <c r="X2700" s="915"/>
      <c r="Y2700" s="915"/>
      <c r="Z2700" s="915"/>
      <c r="AA2700" s="915"/>
      <c r="AB2700" s="915"/>
      <c r="AC2700" s="915"/>
      <c r="AD2700" s="915"/>
      <c r="AE2700" s="915"/>
      <c r="AF2700" s="915"/>
      <c r="AG2700" s="915"/>
      <c r="AH2700" s="915"/>
      <c r="AI2700" s="915"/>
      <c r="AJ2700" s="915"/>
      <c r="AK2700" s="915"/>
      <c r="AL2700" s="915"/>
      <c r="AM2700" s="915"/>
      <c r="AN2700" s="915"/>
      <c r="AO2700" s="916"/>
    </row>
    <row r="2701" spans="2:41" ht="3.6" customHeight="1" outlineLevel="1" x14ac:dyDescent="0.45">
      <c r="B2701" s="167"/>
      <c r="J2701" s="167"/>
      <c r="M2701" s="166"/>
      <c r="N2701" s="173"/>
      <c r="O2701" s="172"/>
      <c r="P2701" s="172"/>
      <c r="Q2701" s="171"/>
      <c r="R2701" s="167"/>
      <c r="W2701" s="166"/>
      <c r="X2701" s="167"/>
      <c r="AB2701" s="166"/>
      <c r="AC2701" s="925"/>
      <c r="AD2701" s="926"/>
      <c r="AE2701" s="926"/>
      <c r="AF2701" s="926"/>
      <c r="AG2701" s="926"/>
      <c r="AH2701" s="926"/>
      <c r="AI2701" s="926"/>
      <c r="AJ2701" s="926"/>
      <c r="AK2701" s="926"/>
      <c r="AL2701" s="926"/>
      <c r="AM2701" s="926"/>
      <c r="AN2701" s="926"/>
      <c r="AO2701" s="927"/>
    </row>
    <row r="2702" spans="2:41" ht="13.35" customHeight="1" outlineLevel="1" x14ac:dyDescent="0.45">
      <c r="B2702" s="167"/>
      <c r="J2702" s="167"/>
      <c r="M2702" s="166"/>
      <c r="N2702" s="167" t="s">
        <v>702</v>
      </c>
      <c r="Q2702" s="166"/>
      <c r="R2702" s="167"/>
      <c r="S2702" s="189" t="s">
        <v>651</v>
      </c>
      <c r="T2702" s="115" t="s">
        <v>105</v>
      </c>
      <c r="W2702" s="166"/>
      <c r="X2702" s="167" t="s">
        <v>701</v>
      </c>
      <c r="AB2702" s="166"/>
      <c r="AC2702" s="928"/>
      <c r="AD2702" s="929"/>
      <c r="AE2702" s="929"/>
      <c r="AF2702" s="929"/>
      <c r="AG2702" s="929"/>
      <c r="AH2702" s="929"/>
      <c r="AI2702" s="929"/>
      <c r="AJ2702" s="929"/>
      <c r="AK2702" s="929"/>
      <c r="AL2702" s="929"/>
      <c r="AM2702" s="929"/>
      <c r="AN2702" s="929"/>
      <c r="AO2702" s="930"/>
    </row>
    <row r="2703" spans="2:41" ht="3.6" customHeight="1" outlineLevel="1" x14ac:dyDescent="0.45">
      <c r="B2703" s="167"/>
      <c r="J2703" s="167"/>
      <c r="M2703" s="166"/>
      <c r="N2703" s="161"/>
      <c r="O2703" s="160"/>
      <c r="P2703" s="160"/>
      <c r="Q2703" s="159"/>
      <c r="R2703" s="161"/>
      <c r="S2703" s="160"/>
      <c r="T2703" s="160"/>
      <c r="U2703" s="160"/>
      <c r="V2703" s="160"/>
      <c r="W2703" s="159"/>
      <c r="X2703" s="161"/>
      <c r="Y2703" s="160"/>
      <c r="Z2703" s="160"/>
      <c r="AA2703" s="160"/>
      <c r="AB2703" s="159"/>
      <c r="AC2703" s="931"/>
      <c r="AD2703" s="932"/>
      <c r="AE2703" s="932"/>
      <c r="AF2703" s="932"/>
      <c r="AG2703" s="932"/>
      <c r="AH2703" s="932"/>
      <c r="AI2703" s="932"/>
      <c r="AJ2703" s="932"/>
      <c r="AK2703" s="932"/>
      <c r="AL2703" s="932"/>
      <c r="AM2703" s="932"/>
      <c r="AN2703" s="932"/>
      <c r="AO2703" s="933"/>
    </row>
    <row r="2704" spans="2:41" ht="3.6" customHeight="1" outlineLevel="1" x14ac:dyDescent="0.45">
      <c r="B2704" s="167"/>
      <c r="J2704" s="167"/>
      <c r="M2704" s="166"/>
      <c r="N2704" s="173"/>
      <c r="O2704" s="172"/>
      <c r="P2704" s="172"/>
      <c r="Q2704" s="171"/>
      <c r="R2704" s="173"/>
      <c r="S2704" s="172"/>
      <c r="T2704" s="172"/>
      <c r="U2704" s="172"/>
      <c r="V2704" s="172"/>
      <c r="W2704" s="172"/>
      <c r="X2704" s="172"/>
      <c r="Y2704" s="172"/>
      <c r="Z2704" s="172"/>
      <c r="AA2704" s="171"/>
      <c r="AB2704" s="173"/>
      <c r="AC2704" s="172"/>
      <c r="AD2704" s="172"/>
      <c r="AE2704" s="171"/>
      <c r="AF2704" s="173"/>
      <c r="AG2704" s="172"/>
      <c r="AH2704" s="172"/>
      <c r="AI2704" s="172"/>
      <c r="AJ2704" s="172"/>
      <c r="AK2704" s="172"/>
      <c r="AL2704" s="172"/>
      <c r="AM2704" s="172"/>
      <c r="AN2704" s="172"/>
      <c r="AO2704" s="171"/>
    </row>
    <row r="2705" spans="2:41" ht="13.35" customHeight="1" outlineLevel="1" x14ac:dyDescent="0.45">
      <c r="B2705" s="167"/>
      <c r="J2705" s="167"/>
      <c r="M2705" s="166"/>
      <c r="N2705" s="167" t="s">
        <v>700</v>
      </c>
      <c r="Q2705" s="166"/>
      <c r="R2705" s="167"/>
      <c r="S2705" s="919"/>
      <c r="T2705" s="921"/>
      <c r="V2705" s="190"/>
      <c r="W2705" s="115" t="s">
        <v>76</v>
      </c>
      <c r="X2705" s="190"/>
      <c r="Y2705" s="115" t="s">
        <v>77</v>
      </c>
      <c r="Z2705" s="190"/>
      <c r="AA2705" s="115" t="s">
        <v>78</v>
      </c>
      <c r="AB2705" s="167" t="s">
        <v>699</v>
      </c>
      <c r="AE2705" s="166"/>
      <c r="AF2705" s="167"/>
      <c r="AG2705" s="919"/>
      <c r="AH2705" s="921"/>
      <c r="AJ2705" s="190"/>
      <c r="AK2705" s="115" t="s">
        <v>76</v>
      </c>
      <c r="AL2705" s="190"/>
      <c r="AM2705" s="115" t="s">
        <v>77</v>
      </c>
      <c r="AN2705" s="190"/>
      <c r="AO2705" s="166" t="s">
        <v>78</v>
      </c>
    </row>
    <row r="2706" spans="2:41" ht="3.6" customHeight="1" outlineLevel="1" x14ac:dyDescent="0.45">
      <c r="B2706" s="167"/>
      <c r="J2706" s="167"/>
      <c r="M2706" s="166"/>
      <c r="N2706" s="161"/>
      <c r="O2706" s="160"/>
      <c r="P2706" s="160"/>
      <c r="Q2706" s="159"/>
      <c r="R2706" s="161"/>
      <c r="S2706" s="160"/>
      <c r="T2706" s="160"/>
      <c r="U2706" s="160"/>
      <c r="V2706" s="160"/>
      <c r="W2706" s="160"/>
      <c r="X2706" s="160"/>
      <c r="Y2706" s="160"/>
      <c r="Z2706" s="160"/>
      <c r="AA2706" s="159"/>
      <c r="AB2706" s="161"/>
      <c r="AC2706" s="160"/>
      <c r="AD2706" s="160"/>
      <c r="AE2706" s="159"/>
      <c r="AF2706" s="161"/>
      <c r="AG2706" s="160"/>
      <c r="AH2706" s="160"/>
      <c r="AI2706" s="160"/>
      <c r="AJ2706" s="160"/>
      <c r="AK2706" s="160"/>
      <c r="AL2706" s="160"/>
      <c r="AM2706" s="160"/>
      <c r="AN2706" s="160"/>
      <c r="AO2706" s="159"/>
    </row>
    <row r="2707" spans="2:41" ht="3.6" customHeight="1" outlineLevel="1" x14ac:dyDescent="0.45">
      <c r="B2707" s="167"/>
      <c r="J2707" s="167"/>
      <c r="M2707" s="166"/>
      <c r="N2707" s="173"/>
      <c r="O2707" s="172"/>
      <c r="P2707" s="172"/>
      <c r="Q2707" s="171"/>
      <c r="R2707" s="925"/>
      <c r="S2707" s="926"/>
      <c r="T2707" s="926"/>
      <c r="U2707" s="926"/>
      <c r="V2707" s="926"/>
      <c r="W2707" s="926"/>
      <c r="X2707" s="926"/>
      <c r="Y2707" s="926"/>
      <c r="Z2707" s="926"/>
      <c r="AA2707" s="926"/>
      <c r="AB2707" s="926"/>
      <c r="AC2707" s="926"/>
      <c r="AD2707" s="926"/>
      <c r="AE2707" s="926"/>
      <c r="AF2707" s="926"/>
      <c r="AG2707" s="926"/>
      <c r="AH2707" s="926"/>
      <c r="AI2707" s="926"/>
      <c r="AJ2707" s="926"/>
      <c r="AK2707" s="926"/>
      <c r="AL2707" s="926"/>
      <c r="AM2707" s="926"/>
      <c r="AN2707" s="926"/>
      <c r="AO2707" s="927"/>
    </row>
    <row r="2708" spans="2:41" ht="13.35" customHeight="1" outlineLevel="1" x14ac:dyDescent="0.45">
      <c r="B2708" s="167"/>
      <c r="J2708" s="167"/>
      <c r="M2708" s="166"/>
      <c r="N2708" s="167" t="s">
        <v>698</v>
      </c>
      <c r="Q2708" s="166"/>
      <c r="R2708" s="928"/>
      <c r="S2708" s="929"/>
      <c r="T2708" s="929"/>
      <c r="U2708" s="929"/>
      <c r="V2708" s="929"/>
      <c r="W2708" s="929"/>
      <c r="X2708" s="929"/>
      <c r="Y2708" s="929"/>
      <c r="Z2708" s="929"/>
      <c r="AA2708" s="929"/>
      <c r="AB2708" s="929"/>
      <c r="AC2708" s="929"/>
      <c r="AD2708" s="929"/>
      <c r="AE2708" s="929"/>
      <c r="AF2708" s="929"/>
      <c r="AG2708" s="929"/>
      <c r="AH2708" s="929"/>
      <c r="AI2708" s="929"/>
      <c r="AJ2708" s="929"/>
      <c r="AK2708" s="929"/>
      <c r="AL2708" s="929"/>
      <c r="AM2708" s="929"/>
      <c r="AN2708" s="929"/>
      <c r="AO2708" s="930"/>
    </row>
    <row r="2709" spans="2:41" ht="3.6" customHeight="1" outlineLevel="1" x14ac:dyDescent="0.45">
      <c r="B2709" s="167"/>
      <c r="J2709" s="167"/>
      <c r="M2709" s="166"/>
      <c r="N2709" s="167"/>
      <c r="Q2709" s="166"/>
      <c r="R2709" s="931"/>
      <c r="S2709" s="932"/>
      <c r="T2709" s="932"/>
      <c r="U2709" s="932"/>
      <c r="V2709" s="932"/>
      <c r="W2709" s="932"/>
      <c r="X2709" s="932"/>
      <c r="Y2709" s="932"/>
      <c r="Z2709" s="932"/>
      <c r="AA2709" s="932"/>
      <c r="AB2709" s="932"/>
      <c r="AC2709" s="932"/>
      <c r="AD2709" s="932"/>
      <c r="AE2709" s="932"/>
      <c r="AF2709" s="932"/>
      <c r="AG2709" s="932"/>
      <c r="AH2709" s="932"/>
      <c r="AI2709" s="932"/>
      <c r="AJ2709" s="932"/>
      <c r="AK2709" s="932"/>
      <c r="AL2709" s="932"/>
      <c r="AM2709" s="932"/>
      <c r="AN2709" s="932"/>
      <c r="AO2709" s="933"/>
    </row>
    <row r="2710" spans="2:41" ht="3.6" customHeight="1" outlineLevel="1" x14ac:dyDescent="0.45">
      <c r="B2710" s="167"/>
      <c r="J2710" s="167"/>
      <c r="N2710" s="173"/>
      <c r="O2710" s="172"/>
      <c r="P2710" s="172"/>
      <c r="Q2710" s="171"/>
      <c r="R2710" s="172"/>
      <c r="S2710" s="172"/>
      <c r="T2710" s="172"/>
      <c r="U2710" s="172"/>
      <c r="X2710" s="175"/>
      <c r="Y2710" s="176"/>
      <c r="Z2710" s="175"/>
      <c r="AA2710" s="175"/>
      <c r="AB2710" s="175"/>
      <c r="AC2710" s="175"/>
      <c r="AD2710" s="176"/>
      <c r="AE2710" s="175"/>
      <c r="AF2710" s="172"/>
      <c r="AG2710" s="172"/>
      <c r="AH2710" s="947"/>
      <c r="AI2710" s="948"/>
      <c r="AJ2710" s="948"/>
      <c r="AK2710" s="948"/>
      <c r="AL2710" s="948"/>
      <c r="AM2710" s="948"/>
      <c r="AN2710" s="948"/>
      <c r="AO2710" s="949"/>
    </row>
    <row r="2711" spans="2:41" ht="13.35" customHeight="1" outlineLevel="1" x14ac:dyDescent="0.45">
      <c r="B2711" s="167"/>
      <c r="J2711" s="167"/>
      <c r="N2711" s="167" t="s">
        <v>697</v>
      </c>
      <c r="Q2711" s="166"/>
      <c r="R2711" s="115" t="s">
        <v>696</v>
      </c>
      <c r="X2711" s="169"/>
      <c r="Y2711" s="170"/>
      <c r="Z2711" s="189" t="s">
        <v>651</v>
      </c>
      <c r="AA2711" s="115" t="s">
        <v>695</v>
      </c>
      <c r="AB2711" s="169"/>
      <c r="AC2711" s="169"/>
      <c r="AD2711" s="170" t="s">
        <v>694</v>
      </c>
      <c r="AE2711" s="169"/>
      <c r="AH2711" s="950"/>
      <c r="AI2711" s="951"/>
      <c r="AJ2711" s="951"/>
      <c r="AK2711" s="951"/>
      <c r="AL2711" s="951"/>
      <c r="AM2711" s="951"/>
      <c r="AN2711" s="951"/>
      <c r="AO2711" s="952"/>
    </row>
    <row r="2712" spans="2:41" ht="3.6" customHeight="1" outlineLevel="1" x14ac:dyDescent="0.45">
      <c r="B2712" s="167"/>
      <c r="J2712" s="167"/>
      <c r="N2712" s="167"/>
      <c r="Q2712" s="166"/>
      <c r="R2712" s="160"/>
      <c r="S2712" s="160"/>
      <c r="T2712" s="160"/>
      <c r="U2712" s="160"/>
      <c r="X2712" s="163"/>
      <c r="Y2712" s="164"/>
      <c r="Z2712" s="163"/>
      <c r="AA2712" s="163"/>
      <c r="AB2712" s="163"/>
      <c r="AC2712" s="163"/>
      <c r="AD2712" s="164"/>
      <c r="AE2712" s="163"/>
      <c r="AF2712" s="160"/>
      <c r="AG2712" s="160"/>
      <c r="AH2712" s="953"/>
      <c r="AI2712" s="954"/>
      <c r="AJ2712" s="954"/>
      <c r="AK2712" s="954"/>
      <c r="AL2712" s="954"/>
      <c r="AM2712" s="954"/>
      <c r="AN2712" s="954"/>
      <c r="AO2712" s="955"/>
    </row>
    <row r="2713" spans="2:41" ht="3.6" customHeight="1" outlineLevel="1" x14ac:dyDescent="0.45">
      <c r="B2713" s="167"/>
      <c r="J2713" s="167"/>
      <c r="N2713" s="167"/>
      <c r="Q2713" s="166"/>
      <c r="R2713" s="172"/>
      <c r="S2713" s="172"/>
      <c r="T2713" s="172"/>
      <c r="U2713" s="172"/>
      <c r="V2713" s="944"/>
      <c r="W2713" s="956"/>
      <c r="X2713" s="956"/>
      <c r="Y2713" s="956"/>
      <c r="Z2713" s="956"/>
      <c r="AA2713" s="956"/>
      <c r="AB2713" s="956"/>
      <c r="AC2713" s="956"/>
      <c r="AD2713" s="956"/>
      <c r="AE2713" s="956"/>
      <c r="AF2713" s="956"/>
      <c r="AG2713" s="956"/>
      <c r="AH2713" s="956"/>
      <c r="AI2713" s="956"/>
      <c r="AJ2713" s="956"/>
      <c r="AK2713" s="956"/>
      <c r="AL2713" s="956"/>
      <c r="AM2713" s="956"/>
      <c r="AN2713" s="956"/>
      <c r="AO2713" s="957"/>
    </row>
    <row r="2714" spans="2:41" ht="13.35" customHeight="1" outlineLevel="1" x14ac:dyDescent="0.45">
      <c r="B2714" s="167"/>
      <c r="J2714" s="167"/>
      <c r="N2714" s="167" t="s">
        <v>693</v>
      </c>
      <c r="Q2714" s="166"/>
      <c r="R2714" s="115" t="s">
        <v>692</v>
      </c>
      <c r="V2714" s="945"/>
      <c r="W2714" s="958"/>
      <c r="X2714" s="958"/>
      <c r="Y2714" s="958"/>
      <c r="Z2714" s="958"/>
      <c r="AA2714" s="958"/>
      <c r="AB2714" s="958"/>
      <c r="AC2714" s="958"/>
      <c r="AD2714" s="958"/>
      <c r="AE2714" s="958"/>
      <c r="AF2714" s="958"/>
      <c r="AG2714" s="958"/>
      <c r="AH2714" s="958"/>
      <c r="AI2714" s="958"/>
      <c r="AJ2714" s="958"/>
      <c r="AK2714" s="958"/>
      <c r="AL2714" s="958"/>
      <c r="AM2714" s="958"/>
      <c r="AN2714" s="958"/>
      <c r="AO2714" s="959"/>
    </row>
    <row r="2715" spans="2:41" ht="3.6" customHeight="1" outlineLevel="1" x14ac:dyDescent="0.45">
      <c r="B2715" s="167"/>
      <c r="J2715" s="167"/>
      <c r="N2715" s="167"/>
      <c r="Q2715" s="166"/>
      <c r="V2715" s="946"/>
      <c r="W2715" s="960"/>
      <c r="X2715" s="960"/>
      <c r="Y2715" s="960"/>
      <c r="Z2715" s="960"/>
      <c r="AA2715" s="960"/>
      <c r="AB2715" s="960"/>
      <c r="AC2715" s="960"/>
      <c r="AD2715" s="960"/>
      <c r="AE2715" s="960"/>
      <c r="AF2715" s="960"/>
      <c r="AG2715" s="960"/>
      <c r="AH2715" s="960"/>
      <c r="AI2715" s="960"/>
      <c r="AJ2715" s="960"/>
      <c r="AK2715" s="960"/>
      <c r="AL2715" s="960"/>
      <c r="AM2715" s="960"/>
      <c r="AN2715" s="960"/>
      <c r="AO2715" s="961"/>
    </row>
    <row r="2716" spans="2:41" ht="3.6" customHeight="1" outlineLevel="1" x14ac:dyDescent="0.45">
      <c r="B2716" s="167"/>
      <c r="J2716" s="167"/>
      <c r="N2716" s="167"/>
      <c r="R2716" s="173"/>
      <c r="S2716" s="172"/>
      <c r="T2716" s="172"/>
      <c r="U2716" s="171"/>
      <c r="X2716" s="166"/>
      <c r="Y2716" s="925"/>
      <c r="Z2716" s="926"/>
      <c r="AA2716" s="927"/>
      <c r="AB2716" s="171"/>
      <c r="AC2716" s="925"/>
      <c r="AD2716" s="926"/>
      <c r="AE2716" s="927"/>
      <c r="AF2716" s="167"/>
      <c r="AH2716" s="166"/>
      <c r="AI2716" s="925"/>
      <c r="AJ2716" s="926"/>
      <c r="AK2716" s="926"/>
      <c r="AL2716" s="926"/>
      <c r="AM2716" s="926"/>
      <c r="AN2716" s="926"/>
      <c r="AO2716" s="927"/>
    </row>
    <row r="2717" spans="2:41" ht="13.35" customHeight="1" outlineLevel="1" x14ac:dyDescent="0.45">
      <c r="B2717" s="167"/>
      <c r="J2717" s="167"/>
      <c r="N2717" s="167"/>
      <c r="R2717" s="167"/>
      <c r="U2717" s="166"/>
      <c r="V2717" s="115" t="s">
        <v>612</v>
      </c>
      <c r="X2717" s="166"/>
      <c r="Y2717" s="928"/>
      <c r="Z2717" s="929"/>
      <c r="AA2717" s="930"/>
      <c r="AB2717" s="555" t="s">
        <v>611</v>
      </c>
      <c r="AC2717" s="928"/>
      <c r="AD2717" s="929"/>
      <c r="AE2717" s="930"/>
      <c r="AF2717" s="167" t="s">
        <v>610</v>
      </c>
      <c r="AH2717" s="166"/>
      <c r="AI2717" s="928"/>
      <c r="AJ2717" s="929"/>
      <c r="AK2717" s="929"/>
      <c r="AL2717" s="929"/>
      <c r="AM2717" s="929"/>
      <c r="AN2717" s="929"/>
      <c r="AO2717" s="930"/>
    </row>
    <row r="2718" spans="2:41" ht="3.6" customHeight="1" outlineLevel="1" x14ac:dyDescent="0.45">
      <c r="B2718" s="167"/>
      <c r="J2718" s="167"/>
      <c r="N2718" s="167"/>
      <c r="R2718" s="167"/>
      <c r="U2718" s="166"/>
      <c r="V2718" s="160"/>
      <c r="W2718" s="160"/>
      <c r="X2718" s="159"/>
      <c r="Y2718" s="931"/>
      <c r="Z2718" s="932"/>
      <c r="AA2718" s="933"/>
      <c r="AB2718" s="159"/>
      <c r="AC2718" s="931"/>
      <c r="AD2718" s="932"/>
      <c r="AE2718" s="933"/>
      <c r="AF2718" s="161"/>
      <c r="AG2718" s="160"/>
      <c r="AH2718" s="159"/>
      <c r="AI2718" s="931"/>
      <c r="AJ2718" s="932"/>
      <c r="AK2718" s="932"/>
      <c r="AL2718" s="932"/>
      <c r="AM2718" s="932"/>
      <c r="AN2718" s="932"/>
      <c r="AO2718" s="933"/>
    </row>
    <row r="2719" spans="2:41" ht="3.6" customHeight="1" outlineLevel="1" x14ac:dyDescent="0.45">
      <c r="B2719" s="167"/>
      <c r="J2719" s="167"/>
      <c r="N2719" s="167"/>
      <c r="R2719" s="167"/>
      <c r="U2719" s="166"/>
      <c r="V2719" s="172"/>
      <c r="W2719" s="172"/>
      <c r="X2719" s="171"/>
      <c r="Y2719" s="925"/>
      <c r="Z2719" s="926"/>
      <c r="AA2719" s="926"/>
      <c r="AB2719" s="926"/>
      <c r="AC2719" s="926"/>
      <c r="AD2719" s="926"/>
      <c r="AE2719" s="927"/>
      <c r="AF2719" s="173"/>
      <c r="AG2719" s="172"/>
      <c r="AH2719" s="171"/>
      <c r="AI2719" s="925"/>
      <c r="AJ2719" s="926"/>
      <c r="AK2719" s="926"/>
      <c r="AL2719" s="926"/>
      <c r="AM2719" s="926"/>
      <c r="AN2719" s="926"/>
      <c r="AO2719" s="927"/>
    </row>
    <row r="2720" spans="2:41" ht="13.35" customHeight="1" outlineLevel="1" x14ac:dyDescent="0.45">
      <c r="B2720" s="167"/>
      <c r="J2720" s="167"/>
      <c r="N2720" s="167"/>
      <c r="R2720" s="167" t="s">
        <v>691</v>
      </c>
      <c r="U2720" s="166"/>
      <c r="V2720" s="115" t="s">
        <v>609</v>
      </c>
      <c r="X2720" s="166"/>
      <c r="Y2720" s="928"/>
      <c r="Z2720" s="929"/>
      <c r="AA2720" s="929"/>
      <c r="AB2720" s="929"/>
      <c r="AC2720" s="929"/>
      <c r="AD2720" s="929"/>
      <c r="AE2720" s="930"/>
      <c r="AF2720" s="167" t="s">
        <v>8536</v>
      </c>
      <c r="AH2720" s="166"/>
      <c r="AI2720" s="928"/>
      <c r="AJ2720" s="929"/>
      <c r="AK2720" s="929"/>
      <c r="AL2720" s="929"/>
      <c r="AM2720" s="929"/>
      <c r="AN2720" s="929"/>
      <c r="AO2720" s="930"/>
    </row>
    <row r="2721" spans="2:41" ht="3.6" customHeight="1" outlineLevel="1" x14ac:dyDescent="0.45">
      <c r="B2721" s="167"/>
      <c r="J2721" s="167"/>
      <c r="N2721" s="167"/>
      <c r="R2721" s="167"/>
      <c r="U2721" s="166"/>
      <c r="V2721" s="160"/>
      <c r="W2721" s="160"/>
      <c r="X2721" s="159"/>
      <c r="Y2721" s="931"/>
      <c r="Z2721" s="932"/>
      <c r="AA2721" s="932"/>
      <c r="AB2721" s="932"/>
      <c r="AC2721" s="932"/>
      <c r="AD2721" s="932"/>
      <c r="AE2721" s="933"/>
      <c r="AF2721" s="161"/>
      <c r="AG2721" s="160"/>
      <c r="AH2721" s="159"/>
      <c r="AI2721" s="931"/>
      <c r="AJ2721" s="932"/>
      <c r="AK2721" s="932"/>
      <c r="AL2721" s="932"/>
      <c r="AM2721" s="932"/>
      <c r="AN2721" s="932"/>
      <c r="AO2721" s="933"/>
    </row>
    <row r="2722" spans="2:41" ht="3.6" customHeight="1" outlineLevel="1" x14ac:dyDescent="0.45">
      <c r="B2722" s="167"/>
      <c r="J2722" s="167"/>
      <c r="N2722" s="167"/>
      <c r="R2722" s="167"/>
      <c r="U2722" s="166"/>
      <c r="V2722" s="172"/>
      <c r="W2722" s="172"/>
      <c r="X2722" s="171"/>
      <c r="Y2722" s="925"/>
      <c r="Z2722" s="926"/>
      <c r="AA2722" s="926"/>
      <c r="AB2722" s="926"/>
      <c r="AC2722" s="926"/>
      <c r="AD2722" s="926"/>
      <c r="AE2722" s="927"/>
      <c r="AF2722" s="173"/>
      <c r="AG2722" s="172"/>
      <c r="AH2722" s="171"/>
      <c r="AI2722" s="925"/>
      <c r="AJ2722" s="926"/>
      <c r="AK2722" s="926"/>
      <c r="AL2722" s="926"/>
      <c r="AM2722" s="926"/>
      <c r="AN2722" s="926"/>
      <c r="AO2722" s="927"/>
    </row>
    <row r="2723" spans="2:41" ht="13.35" customHeight="1" outlineLevel="1" x14ac:dyDescent="0.45">
      <c r="B2723" s="167"/>
      <c r="J2723" s="167"/>
      <c r="N2723" s="167"/>
      <c r="R2723" s="167"/>
      <c r="U2723" s="166"/>
      <c r="V2723" s="115" t="s">
        <v>608</v>
      </c>
      <c r="X2723" s="166"/>
      <c r="Y2723" s="928"/>
      <c r="Z2723" s="929"/>
      <c r="AA2723" s="929"/>
      <c r="AB2723" s="929"/>
      <c r="AC2723" s="929"/>
      <c r="AD2723" s="929"/>
      <c r="AE2723" s="930"/>
      <c r="AF2723" s="167" t="s">
        <v>607</v>
      </c>
      <c r="AH2723" s="166"/>
      <c r="AI2723" s="928"/>
      <c r="AJ2723" s="929"/>
      <c r="AK2723" s="929"/>
      <c r="AL2723" s="929"/>
      <c r="AM2723" s="929"/>
      <c r="AN2723" s="929"/>
      <c r="AO2723" s="930"/>
    </row>
    <row r="2724" spans="2:41" ht="3.6" customHeight="1" outlineLevel="1" x14ac:dyDescent="0.45">
      <c r="B2724" s="167"/>
      <c r="J2724" s="161"/>
      <c r="K2724" s="160"/>
      <c r="L2724" s="160"/>
      <c r="M2724" s="160"/>
      <c r="N2724" s="161"/>
      <c r="O2724" s="160"/>
      <c r="P2724" s="160"/>
      <c r="Q2724" s="160"/>
      <c r="R2724" s="161"/>
      <c r="S2724" s="160"/>
      <c r="T2724" s="160"/>
      <c r="U2724" s="159"/>
      <c r="V2724" s="160"/>
      <c r="W2724" s="160"/>
      <c r="X2724" s="159"/>
      <c r="Y2724" s="931"/>
      <c r="Z2724" s="932"/>
      <c r="AA2724" s="932"/>
      <c r="AB2724" s="932"/>
      <c r="AC2724" s="932"/>
      <c r="AD2724" s="932"/>
      <c r="AE2724" s="933"/>
      <c r="AF2724" s="161"/>
      <c r="AG2724" s="160"/>
      <c r="AH2724" s="159"/>
      <c r="AI2724" s="931"/>
      <c r="AJ2724" s="932"/>
      <c r="AK2724" s="932"/>
      <c r="AL2724" s="932"/>
      <c r="AM2724" s="932"/>
      <c r="AN2724" s="932"/>
      <c r="AO2724" s="933"/>
    </row>
    <row r="2725" spans="2:41" ht="3.6" customHeight="1" outlineLevel="1" x14ac:dyDescent="0.45">
      <c r="B2725" s="167"/>
      <c r="J2725" s="173"/>
      <c r="K2725" s="172"/>
      <c r="L2725" s="172"/>
      <c r="M2725" s="171"/>
      <c r="N2725" s="173"/>
      <c r="O2725" s="172"/>
      <c r="P2725" s="172"/>
      <c r="Q2725" s="171"/>
      <c r="R2725" s="173"/>
      <c r="S2725" s="172"/>
      <c r="T2725" s="172"/>
      <c r="U2725" s="172"/>
      <c r="V2725" s="172"/>
      <c r="W2725" s="172"/>
      <c r="X2725" s="172"/>
      <c r="Y2725" s="172"/>
      <c r="Z2725" s="172"/>
      <c r="AA2725" s="171"/>
      <c r="AB2725" s="173"/>
      <c r="AC2725" s="172"/>
      <c r="AD2725" s="172"/>
      <c r="AE2725" s="171"/>
      <c r="AF2725" s="172"/>
      <c r="AG2725" s="172"/>
      <c r="AH2725" s="172"/>
      <c r="AI2725" s="172"/>
      <c r="AJ2725" s="172"/>
      <c r="AK2725" s="172"/>
      <c r="AL2725" s="172"/>
      <c r="AM2725" s="172"/>
      <c r="AN2725" s="172"/>
      <c r="AO2725" s="171"/>
    </row>
    <row r="2726" spans="2:41" ht="13.35" customHeight="1" outlineLevel="1" x14ac:dyDescent="0.45">
      <c r="B2726" s="167"/>
      <c r="J2726" s="167"/>
      <c r="M2726" s="166"/>
      <c r="N2726" s="167" t="s">
        <v>717</v>
      </c>
      <c r="Q2726" s="166"/>
      <c r="R2726" s="167"/>
      <c r="S2726" s="917" t="str">
        <f>IF(変更_3!J403&lt;&gt;"",コードマスタ!C4,"")</f>
        <v/>
      </c>
      <c r="T2726" s="943"/>
      <c r="U2726" s="943"/>
      <c r="V2726" s="943"/>
      <c r="W2726" s="943"/>
      <c r="X2726" s="943"/>
      <c r="Y2726" s="943"/>
      <c r="Z2726" s="943"/>
      <c r="AA2726" s="918"/>
      <c r="AB2726" s="167" t="s">
        <v>615</v>
      </c>
      <c r="AE2726" s="166"/>
      <c r="AF2726" s="167"/>
      <c r="AG2726" s="917" t="str">
        <f>IF(変更_3!J411="☑",コードマスタ!D3,IF(OR(変更_3!O411="☑",変更_3!U411="☑"),コードマスタ!D4,""))</f>
        <v/>
      </c>
      <c r="AH2726" s="943"/>
      <c r="AI2726" s="943"/>
      <c r="AJ2726" s="943"/>
      <c r="AK2726" s="943"/>
      <c r="AL2726" s="943"/>
      <c r="AM2726" s="943"/>
      <c r="AN2726" s="943"/>
      <c r="AO2726" s="918"/>
    </row>
    <row r="2727" spans="2:41" ht="3.6" customHeight="1" outlineLevel="1" x14ac:dyDescent="0.45">
      <c r="B2727" s="167"/>
      <c r="J2727" s="167"/>
      <c r="M2727" s="166"/>
      <c r="N2727" s="161"/>
      <c r="O2727" s="160"/>
      <c r="P2727" s="160"/>
      <c r="Q2727" s="159"/>
      <c r="R2727" s="161"/>
      <c r="S2727" s="160"/>
      <c r="T2727" s="160"/>
      <c r="U2727" s="160"/>
      <c r="V2727" s="160"/>
      <c r="W2727" s="160"/>
      <c r="X2727" s="160"/>
      <c r="Y2727" s="160"/>
      <c r="Z2727" s="160"/>
      <c r="AA2727" s="159"/>
      <c r="AB2727" s="161"/>
      <c r="AC2727" s="160"/>
      <c r="AD2727" s="160"/>
      <c r="AE2727" s="159"/>
      <c r="AF2727" s="160"/>
      <c r="AG2727" s="160"/>
      <c r="AH2727" s="160"/>
      <c r="AI2727" s="160"/>
      <c r="AJ2727" s="160"/>
      <c r="AK2727" s="160"/>
      <c r="AL2727" s="160"/>
      <c r="AM2727" s="160"/>
      <c r="AN2727" s="160"/>
      <c r="AO2727" s="159"/>
    </row>
    <row r="2728" spans="2:41" ht="3.6" customHeight="1" outlineLevel="1" x14ac:dyDescent="0.45">
      <c r="B2728" s="167"/>
      <c r="J2728" s="167"/>
      <c r="M2728" s="166"/>
      <c r="N2728" s="173"/>
      <c r="O2728" s="172"/>
      <c r="P2728" s="172"/>
      <c r="Q2728" s="171"/>
      <c r="R2728" s="173"/>
      <c r="S2728" s="172"/>
      <c r="T2728" s="172"/>
      <c r="U2728" s="172"/>
      <c r="V2728" s="172"/>
      <c r="W2728" s="172"/>
      <c r="X2728" s="172"/>
      <c r="Y2728" s="172"/>
      <c r="Z2728" s="172"/>
      <c r="AA2728" s="171"/>
      <c r="AB2728" s="173"/>
      <c r="AC2728" s="172"/>
      <c r="AD2728" s="172"/>
      <c r="AE2728" s="171"/>
      <c r="AF2728" s="173"/>
      <c r="AG2728" s="172"/>
      <c r="AH2728" s="172"/>
      <c r="AI2728" s="172"/>
      <c r="AJ2728" s="172"/>
      <c r="AK2728" s="172"/>
      <c r="AL2728" s="172"/>
      <c r="AM2728" s="172"/>
      <c r="AN2728" s="172"/>
      <c r="AO2728" s="171"/>
    </row>
    <row r="2729" spans="2:41" ht="13.35" customHeight="1" outlineLevel="1" x14ac:dyDescent="0.45">
      <c r="B2729" s="167"/>
      <c r="J2729" s="167"/>
      <c r="M2729" s="166"/>
      <c r="N2729" s="167" t="s">
        <v>716</v>
      </c>
      <c r="Q2729" s="166"/>
      <c r="R2729" s="167"/>
      <c r="S2729" s="919"/>
      <c r="T2729" s="921"/>
      <c r="V2729" s="190"/>
      <c r="W2729" s="115" t="s">
        <v>76</v>
      </c>
      <c r="X2729" s="190"/>
      <c r="Y2729" s="115" t="s">
        <v>77</v>
      </c>
      <c r="Z2729" s="190"/>
      <c r="AA2729" s="166" t="s">
        <v>78</v>
      </c>
      <c r="AB2729" s="167" t="s">
        <v>715</v>
      </c>
      <c r="AE2729" s="166"/>
      <c r="AF2729" s="167"/>
      <c r="AG2729" s="919"/>
      <c r="AH2729" s="921"/>
      <c r="AJ2729" s="190"/>
      <c r="AK2729" s="115" t="s">
        <v>76</v>
      </c>
      <c r="AL2729" s="190"/>
      <c r="AM2729" s="115" t="s">
        <v>77</v>
      </c>
      <c r="AN2729" s="190"/>
      <c r="AO2729" s="166" t="s">
        <v>78</v>
      </c>
    </row>
    <row r="2730" spans="2:41" ht="3.6" customHeight="1" outlineLevel="1" x14ac:dyDescent="0.45">
      <c r="B2730" s="167"/>
      <c r="J2730" s="167"/>
      <c r="M2730" s="166"/>
      <c r="N2730" s="161"/>
      <c r="O2730" s="160"/>
      <c r="P2730" s="160"/>
      <c r="Q2730" s="159"/>
      <c r="R2730" s="161"/>
      <c r="S2730" s="160"/>
      <c r="T2730" s="160"/>
      <c r="U2730" s="160"/>
      <c r="V2730" s="160"/>
      <c r="W2730" s="160"/>
      <c r="X2730" s="160"/>
      <c r="Y2730" s="160"/>
      <c r="Z2730" s="160"/>
      <c r="AA2730" s="159"/>
      <c r="AB2730" s="161"/>
      <c r="AC2730" s="160"/>
      <c r="AD2730" s="160"/>
      <c r="AE2730" s="159"/>
      <c r="AF2730" s="161"/>
      <c r="AG2730" s="160"/>
      <c r="AH2730" s="160"/>
      <c r="AI2730" s="160"/>
      <c r="AJ2730" s="160"/>
      <c r="AK2730" s="160"/>
      <c r="AL2730" s="160"/>
      <c r="AM2730" s="160"/>
      <c r="AN2730" s="160"/>
      <c r="AO2730" s="159"/>
    </row>
    <row r="2731" spans="2:41" ht="3.6" customHeight="1" outlineLevel="1" x14ac:dyDescent="0.45">
      <c r="B2731" s="167"/>
      <c r="J2731" s="167"/>
      <c r="M2731" s="166"/>
      <c r="N2731" s="173"/>
      <c r="O2731" s="172"/>
      <c r="P2731" s="172"/>
      <c r="Q2731" s="171"/>
      <c r="R2731" s="922" t="str">
        <f>IF(変更_3!J403&lt;&gt;"",変更_3!J403,"")</f>
        <v/>
      </c>
      <c r="S2731" s="923"/>
      <c r="T2731" s="923"/>
      <c r="U2731" s="923"/>
      <c r="V2731" s="923"/>
      <c r="W2731" s="923"/>
      <c r="X2731" s="923"/>
      <c r="Y2731" s="923"/>
      <c r="Z2731" s="923"/>
      <c r="AA2731" s="923"/>
      <c r="AB2731" s="923"/>
      <c r="AC2731" s="923"/>
      <c r="AD2731" s="923"/>
      <c r="AE2731" s="923"/>
      <c r="AF2731" s="923"/>
      <c r="AG2731" s="923"/>
      <c r="AH2731" s="923"/>
      <c r="AI2731" s="923"/>
      <c r="AJ2731" s="924"/>
      <c r="AK2731" s="172"/>
      <c r="AL2731" s="172"/>
      <c r="AM2731" s="172"/>
      <c r="AN2731" s="172"/>
      <c r="AO2731" s="171"/>
    </row>
    <row r="2732" spans="2:41" ht="13.35" customHeight="1" outlineLevel="1" x14ac:dyDescent="0.45">
      <c r="B2732" s="167"/>
      <c r="J2732" s="167"/>
      <c r="M2732" s="166"/>
      <c r="N2732" s="167" t="s">
        <v>50</v>
      </c>
      <c r="Q2732" s="166"/>
      <c r="R2732" s="911"/>
      <c r="S2732" s="912"/>
      <c r="T2732" s="912"/>
      <c r="U2732" s="912"/>
      <c r="V2732" s="912"/>
      <c r="W2732" s="912"/>
      <c r="X2732" s="912"/>
      <c r="Y2732" s="912"/>
      <c r="Z2732" s="912"/>
      <c r="AA2732" s="912"/>
      <c r="AB2732" s="912"/>
      <c r="AC2732" s="912"/>
      <c r="AD2732" s="912"/>
      <c r="AE2732" s="912"/>
      <c r="AF2732" s="912"/>
      <c r="AG2732" s="912"/>
      <c r="AH2732" s="912"/>
      <c r="AI2732" s="912"/>
      <c r="AJ2732" s="913"/>
      <c r="AL2732" s="189" t="s">
        <v>651</v>
      </c>
      <c r="AM2732" s="115" t="s">
        <v>714</v>
      </c>
      <c r="AO2732" s="166"/>
    </row>
    <row r="2733" spans="2:41" ht="3.6" customHeight="1" outlineLevel="1" x14ac:dyDescent="0.45">
      <c r="B2733" s="167"/>
      <c r="J2733" s="167"/>
      <c r="M2733" s="166"/>
      <c r="N2733" s="161"/>
      <c r="O2733" s="160"/>
      <c r="P2733" s="160"/>
      <c r="Q2733" s="159"/>
      <c r="R2733" s="914"/>
      <c r="S2733" s="915"/>
      <c r="T2733" s="915"/>
      <c r="U2733" s="915"/>
      <c r="V2733" s="915"/>
      <c r="W2733" s="915"/>
      <c r="X2733" s="915"/>
      <c r="Y2733" s="915"/>
      <c r="Z2733" s="915"/>
      <c r="AA2733" s="915"/>
      <c r="AB2733" s="915"/>
      <c r="AC2733" s="915"/>
      <c r="AD2733" s="915"/>
      <c r="AE2733" s="915"/>
      <c r="AF2733" s="915"/>
      <c r="AG2733" s="915"/>
      <c r="AH2733" s="915"/>
      <c r="AI2733" s="915"/>
      <c r="AJ2733" s="916"/>
      <c r="AK2733" s="160"/>
      <c r="AL2733" s="160"/>
      <c r="AM2733" s="160"/>
      <c r="AN2733" s="160"/>
      <c r="AO2733" s="159"/>
    </row>
    <row r="2734" spans="2:41" ht="3.6" customHeight="1" outlineLevel="1" x14ac:dyDescent="0.45">
      <c r="B2734" s="167"/>
      <c r="J2734" s="167"/>
      <c r="M2734" s="166"/>
      <c r="N2734" s="173"/>
      <c r="O2734" s="172"/>
      <c r="P2734" s="172"/>
      <c r="Q2734" s="171"/>
      <c r="R2734" s="922" t="str">
        <f>ASC(PHONETIC(変更_3!J402))</f>
        <v/>
      </c>
      <c r="S2734" s="923"/>
      <c r="T2734" s="923"/>
      <c r="U2734" s="923"/>
      <c r="V2734" s="923"/>
      <c r="W2734" s="923"/>
      <c r="X2734" s="923"/>
      <c r="Y2734" s="923"/>
      <c r="Z2734" s="923"/>
      <c r="AA2734" s="923"/>
      <c r="AB2734" s="923"/>
      <c r="AC2734" s="923"/>
      <c r="AD2734" s="923"/>
      <c r="AE2734" s="923"/>
      <c r="AF2734" s="923"/>
      <c r="AG2734" s="923"/>
      <c r="AH2734" s="923"/>
      <c r="AI2734" s="923"/>
      <c r="AJ2734" s="923"/>
      <c r="AK2734" s="923"/>
      <c r="AL2734" s="923"/>
      <c r="AM2734" s="923"/>
      <c r="AN2734" s="923"/>
      <c r="AO2734" s="924"/>
    </row>
    <row r="2735" spans="2:41" ht="13.35" customHeight="1" outlineLevel="1" x14ac:dyDescent="0.45">
      <c r="B2735" s="167"/>
      <c r="J2735" s="167"/>
      <c r="M2735" s="166"/>
      <c r="N2735" s="167" t="s">
        <v>713</v>
      </c>
      <c r="Q2735" s="166"/>
      <c r="R2735" s="911"/>
      <c r="S2735" s="912"/>
      <c r="T2735" s="912"/>
      <c r="U2735" s="912"/>
      <c r="V2735" s="912"/>
      <c r="W2735" s="912"/>
      <c r="X2735" s="912"/>
      <c r="Y2735" s="912"/>
      <c r="Z2735" s="912"/>
      <c r="AA2735" s="912"/>
      <c r="AB2735" s="912"/>
      <c r="AC2735" s="912"/>
      <c r="AD2735" s="912"/>
      <c r="AE2735" s="912"/>
      <c r="AF2735" s="912"/>
      <c r="AG2735" s="912"/>
      <c r="AH2735" s="912"/>
      <c r="AI2735" s="912"/>
      <c r="AJ2735" s="912"/>
      <c r="AK2735" s="912"/>
      <c r="AL2735" s="912"/>
      <c r="AM2735" s="912"/>
      <c r="AN2735" s="912"/>
      <c r="AO2735" s="913"/>
    </row>
    <row r="2736" spans="2:41" ht="3.6" customHeight="1" outlineLevel="1" x14ac:dyDescent="0.45">
      <c r="B2736" s="167"/>
      <c r="J2736" s="167"/>
      <c r="M2736" s="166"/>
      <c r="N2736" s="167"/>
      <c r="Q2736" s="166"/>
      <c r="R2736" s="914"/>
      <c r="S2736" s="915"/>
      <c r="T2736" s="915"/>
      <c r="U2736" s="915"/>
      <c r="V2736" s="915"/>
      <c r="W2736" s="915"/>
      <c r="X2736" s="915"/>
      <c r="Y2736" s="915"/>
      <c r="Z2736" s="915"/>
      <c r="AA2736" s="915"/>
      <c r="AB2736" s="915"/>
      <c r="AC2736" s="915"/>
      <c r="AD2736" s="915"/>
      <c r="AE2736" s="915"/>
      <c r="AF2736" s="915"/>
      <c r="AG2736" s="915"/>
      <c r="AH2736" s="915"/>
      <c r="AI2736" s="915"/>
      <c r="AJ2736" s="915"/>
      <c r="AK2736" s="915"/>
      <c r="AL2736" s="915"/>
      <c r="AM2736" s="915"/>
      <c r="AN2736" s="915"/>
      <c r="AO2736" s="916"/>
    </row>
    <row r="2737" spans="2:41" ht="3.6" customHeight="1" outlineLevel="1" x14ac:dyDescent="0.45">
      <c r="B2737" s="167"/>
      <c r="J2737" s="167"/>
      <c r="N2737" s="173"/>
      <c r="O2737" s="172"/>
      <c r="P2737" s="172"/>
      <c r="Q2737" s="171"/>
      <c r="U2737" s="934" t="str">
        <f>ASC(変更_3!M404)</f>
        <v/>
      </c>
      <c r="V2737" s="935"/>
      <c r="W2737" s="935"/>
      <c r="X2737" s="962"/>
      <c r="Y2737" s="172"/>
      <c r="Z2737" s="965" t="str">
        <f>ASC(変更_3!P404)</f>
        <v/>
      </c>
      <c r="AA2737" s="935"/>
      <c r="AB2737" s="935"/>
      <c r="AC2737" s="936"/>
      <c r="AG2737" s="922" t="str">
        <f>IF(変更_3!M405&lt;&gt;"",変更_3!M405,"")</f>
        <v/>
      </c>
      <c r="AH2737" s="923"/>
      <c r="AI2737" s="923"/>
      <c r="AJ2737" s="923"/>
      <c r="AK2737" s="923"/>
      <c r="AL2737" s="923"/>
      <c r="AM2737" s="923"/>
      <c r="AN2737" s="923"/>
      <c r="AO2737" s="924"/>
    </row>
    <row r="2738" spans="2:41" ht="13.35" customHeight="1" outlineLevel="1" x14ac:dyDescent="0.45">
      <c r="B2738" s="167"/>
      <c r="J2738" s="167"/>
      <c r="N2738" s="167"/>
      <c r="Q2738" s="166"/>
      <c r="R2738" s="115" t="s">
        <v>612</v>
      </c>
      <c r="U2738" s="937"/>
      <c r="V2738" s="938"/>
      <c r="W2738" s="938"/>
      <c r="X2738" s="963"/>
      <c r="Y2738" s="179" t="s">
        <v>611</v>
      </c>
      <c r="Z2738" s="966"/>
      <c r="AA2738" s="938"/>
      <c r="AB2738" s="938"/>
      <c r="AC2738" s="939"/>
      <c r="AD2738" s="115" t="s">
        <v>610</v>
      </c>
      <c r="AG2738" s="911"/>
      <c r="AH2738" s="912"/>
      <c r="AI2738" s="912"/>
      <c r="AJ2738" s="912"/>
      <c r="AK2738" s="912"/>
      <c r="AL2738" s="912"/>
      <c r="AM2738" s="912"/>
      <c r="AN2738" s="912"/>
      <c r="AO2738" s="913"/>
    </row>
    <row r="2739" spans="2:41" ht="3.6" customHeight="1" outlineLevel="1" x14ac:dyDescent="0.45">
      <c r="B2739" s="167"/>
      <c r="J2739" s="167"/>
      <c r="N2739" s="167"/>
      <c r="Q2739" s="166"/>
      <c r="R2739" s="160"/>
      <c r="S2739" s="160"/>
      <c r="T2739" s="160"/>
      <c r="U2739" s="940"/>
      <c r="V2739" s="941"/>
      <c r="W2739" s="941"/>
      <c r="X2739" s="964"/>
      <c r="Y2739" s="160"/>
      <c r="Z2739" s="967"/>
      <c r="AA2739" s="941"/>
      <c r="AB2739" s="941"/>
      <c r="AC2739" s="942"/>
      <c r="AD2739" s="160"/>
      <c r="AE2739" s="160"/>
      <c r="AF2739" s="160"/>
      <c r="AG2739" s="914"/>
      <c r="AH2739" s="915"/>
      <c r="AI2739" s="915"/>
      <c r="AJ2739" s="915"/>
      <c r="AK2739" s="915"/>
      <c r="AL2739" s="915"/>
      <c r="AM2739" s="915"/>
      <c r="AN2739" s="915"/>
      <c r="AO2739" s="916"/>
    </row>
    <row r="2740" spans="2:41" ht="3.6" customHeight="1" outlineLevel="1" x14ac:dyDescent="0.45">
      <c r="B2740" s="167"/>
      <c r="J2740" s="167"/>
      <c r="N2740" s="167"/>
      <c r="Q2740" s="166"/>
      <c r="R2740" s="172"/>
      <c r="S2740" s="172"/>
      <c r="T2740" s="171"/>
      <c r="U2740" s="922" t="str">
        <f>IF(変更_3!U405&lt;&gt;"",変更_3!U405,"")</f>
        <v/>
      </c>
      <c r="V2740" s="923"/>
      <c r="W2740" s="923"/>
      <c r="X2740" s="923"/>
      <c r="Y2740" s="923"/>
      <c r="Z2740" s="923"/>
      <c r="AA2740" s="923"/>
      <c r="AB2740" s="923"/>
      <c r="AC2740" s="924"/>
      <c r="AD2740" s="173"/>
      <c r="AE2740" s="172"/>
      <c r="AF2740" s="171"/>
      <c r="AG2740" s="922" t="str">
        <f>IF(変更_3!M406&lt;&gt;"",変更_3!M406,"")</f>
        <v/>
      </c>
      <c r="AH2740" s="923"/>
      <c r="AI2740" s="923"/>
      <c r="AJ2740" s="923"/>
      <c r="AK2740" s="923"/>
      <c r="AL2740" s="923"/>
      <c r="AM2740" s="923"/>
      <c r="AN2740" s="923"/>
      <c r="AO2740" s="924"/>
    </row>
    <row r="2741" spans="2:41" ht="13.35" customHeight="1" outlineLevel="1" x14ac:dyDescent="0.45">
      <c r="B2741" s="167"/>
      <c r="J2741" s="167" t="s">
        <v>735</v>
      </c>
      <c r="N2741" s="167" t="s">
        <v>48</v>
      </c>
      <c r="Q2741" s="166"/>
      <c r="R2741" s="115" t="s">
        <v>609</v>
      </c>
      <c r="T2741" s="166"/>
      <c r="U2741" s="911"/>
      <c r="V2741" s="912"/>
      <c r="W2741" s="912"/>
      <c r="X2741" s="912"/>
      <c r="Y2741" s="912"/>
      <c r="Z2741" s="912"/>
      <c r="AA2741" s="912"/>
      <c r="AB2741" s="912"/>
      <c r="AC2741" s="913"/>
      <c r="AD2741" s="167" t="s">
        <v>8536</v>
      </c>
      <c r="AF2741" s="166"/>
      <c r="AG2741" s="911"/>
      <c r="AH2741" s="912"/>
      <c r="AI2741" s="912"/>
      <c r="AJ2741" s="912"/>
      <c r="AK2741" s="912"/>
      <c r="AL2741" s="912"/>
      <c r="AM2741" s="912"/>
      <c r="AN2741" s="912"/>
      <c r="AO2741" s="913"/>
    </row>
    <row r="2742" spans="2:41" ht="3.6" customHeight="1" outlineLevel="1" x14ac:dyDescent="0.45">
      <c r="B2742" s="167"/>
      <c r="J2742" s="167"/>
      <c r="N2742" s="167"/>
      <c r="Q2742" s="166"/>
      <c r="R2742" s="160"/>
      <c r="S2742" s="160"/>
      <c r="T2742" s="159"/>
      <c r="U2742" s="914"/>
      <c r="V2742" s="915"/>
      <c r="W2742" s="915"/>
      <c r="X2742" s="915"/>
      <c r="Y2742" s="915"/>
      <c r="Z2742" s="915"/>
      <c r="AA2742" s="915"/>
      <c r="AB2742" s="915"/>
      <c r="AC2742" s="916"/>
      <c r="AD2742" s="161"/>
      <c r="AE2742" s="160"/>
      <c r="AF2742" s="159"/>
      <c r="AG2742" s="914"/>
      <c r="AH2742" s="915"/>
      <c r="AI2742" s="915"/>
      <c r="AJ2742" s="915"/>
      <c r="AK2742" s="915"/>
      <c r="AL2742" s="915"/>
      <c r="AM2742" s="915"/>
      <c r="AN2742" s="915"/>
      <c r="AO2742" s="916"/>
    </row>
    <row r="2743" spans="2:41" ht="3.6" customHeight="1" outlineLevel="1" x14ac:dyDescent="0.45">
      <c r="B2743" s="167"/>
      <c r="J2743" s="167"/>
      <c r="N2743" s="167"/>
      <c r="Q2743" s="166"/>
      <c r="R2743" s="172"/>
      <c r="S2743" s="172"/>
      <c r="T2743" s="171"/>
      <c r="U2743" s="922" t="str">
        <f>IF(変更_3!U406&lt;&gt;"",変更_3!U406,"")</f>
        <v/>
      </c>
      <c r="V2743" s="923"/>
      <c r="W2743" s="923"/>
      <c r="X2743" s="923"/>
      <c r="Y2743" s="923"/>
      <c r="Z2743" s="923"/>
      <c r="AA2743" s="923"/>
      <c r="AB2743" s="923"/>
      <c r="AC2743" s="924"/>
      <c r="AD2743" s="173"/>
      <c r="AE2743" s="172"/>
      <c r="AF2743" s="171"/>
      <c r="AG2743" s="922" t="str">
        <f>IF(変更_3!M407&lt;&gt;"",変更_3!M407,"")</f>
        <v/>
      </c>
      <c r="AH2743" s="923"/>
      <c r="AI2743" s="923"/>
      <c r="AJ2743" s="923"/>
      <c r="AK2743" s="923"/>
      <c r="AL2743" s="923"/>
      <c r="AM2743" s="923"/>
      <c r="AN2743" s="923"/>
      <c r="AO2743" s="924"/>
    </row>
    <row r="2744" spans="2:41" ht="13.35" customHeight="1" outlineLevel="1" x14ac:dyDescent="0.45">
      <c r="B2744" s="167"/>
      <c r="J2744" s="167"/>
      <c r="K2744" s="115" t="s">
        <v>718</v>
      </c>
      <c r="N2744" s="167"/>
      <c r="Q2744" s="166"/>
      <c r="R2744" s="115" t="s">
        <v>608</v>
      </c>
      <c r="T2744" s="166"/>
      <c r="U2744" s="911"/>
      <c r="V2744" s="912"/>
      <c r="W2744" s="912"/>
      <c r="X2744" s="912"/>
      <c r="Y2744" s="912"/>
      <c r="Z2744" s="912"/>
      <c r="AA2744" s="912"/>
      <c r="AB2744" s="912"/>
      <c r="AC2744" s="913"/>
      <c r="AD2744" s="167" t="s">
        <v>607</v>
      </c>
      <c r="AF2744" s="166"/>
      <c r="AG2744" s="911"/>
      <c r="AH2744" s="912"/>
      <c r="AI2744" s="912"/>
      <c r="AJ2744" s="912"/>
      <c r="AK2744" s="912"/>
      <c r="AL2744" s="912"/>
      <c r="AM2744" s="912"/>
      <c r="AN2744" s="912"/>
      <c r="AO2744" s="913"/>
    </row>
    <row r="2745" spans="2:41" ht="3.6" customHeight="1" outlineLevel="1" x14ac:dyDescent="0.45">
      <c r="B2745" s="167"/>
      <c r="J2745" s="167"/>
      <c r="N2745" s="161"/>
      <c r="O2745" s="160"/>
      <c r="P2745" s="160"/>
      <c r="Q2745" s="159"/>
      <c r="R2745" s="160"/>
      <c r="S2745" s="160"/>
      <c r="T2745" s="159"/>
      <c r="U2745" s="914"/>
      <c r="V2745" s="915"/>
      <c r="W2745" s="915"/>
      <c r="X2745" s="915"/>
      <c r="Y2745" s="915"/>
      <c r="Z2745" s="915"/>
      <c r="AA2745" s="915"/>
      <c r="AB2745" s="915"/>
      <c r="AC2745" s="916"/>
      <c r="AD2745" s="161"/>
      <c r="AE2745" s="160"/>
      <c r="AF2745" s="159"/>
      <c r="AG2745" s="914"/>
      <c r="AH2745" s="915"/>
      <c r="AI2745" s="915"/>
      <c r="AJ2745" s="915"/>
      <c r="AK2745" s="915"/>
      <c r="AL2745" s="915"/>
      <c r="AM2745" s="915"/>
      <c r="AN2745" s="915"/>
      <c r="AO2745" s="916"/>
    </row>
    <row r="2746" spans="2:41" ht="3.6" customHeight="1" outlineLevel="1" x14ac:dyDescent="0.45">
      <c r="B2746" s="167"/>
      <c r="J2746" s="167"/>
      <c r="M2746" s="166"/>
      <c r="N2746" s="167"/>
      <c r="Q2746" s="166"/>
      <c r="R2746" s="173"/>
      <c r="S2746" s="172"/>
      <c r="T2746" s="172"/>
      <c r="U2746" s="172"/>
      <c r="V2746" s="172"/>
      <c r="W2746" s="172"/>
      <c r="X2746" s="172"/>
      <c r="Y2746" s="172"/>
      <c r="Z2746" s="172"/>
      <c r="AA2746" s="172"/>
      <c r="AB2746" s="172"/>
      <c r="AC2746" s="172"/>
      <c r="AD2746" s="172"/>
      <c r="AE2746" s="172"/>
      <c r="AF2746" s="172"/>
      <c r="AG2746" s="172"/>
      <c r="AH2746" s="172"/>
      <c r="AI2746" s="172"/>
      <c r="AJ2746" s="172"/>
      <c r="AK2746" s="172"/>
      <c r="AL2746" s="172"/>
      <c r="AM2746" s="172"/>
      <c r="AN2746" s="172"/>
      <c r="AO2746" s="171"/>
    </row>
    <row r="2747" spans="2:41" ht="13.35" customHeight="1" outlineLevel="1" x14ac:dyDescent="0.45">
      <c r="B2747" s="167"/>
      <c r="J2747" s="167"/>
      <c r="M2747" s="166"/>
      <c r="N2747" s="167" t="s">
        <v>712</v>
      </c>
      <c r="Q2747" s="166"/>
      <c r="R2747" s="167"/>
      <c r="S2747" s="919"/>
      <c r="T2747" s="921"/>
      <c r="V2747" s="190"/>
      <c r="W2747" s="115" t="s">
        <v>76</v>
      </c>
      <c r="X2747" s="190"/>
      <c r="Y2747" s="115" t="s">
        <v>77</v>
      </c>
      <c r="Z2747" s="190"/>
      <c r="AA2747" s="115" t="s">
        <v>78</v>
      </c>
      <c r="AO2747" s="166"/>
    </row>
    <row r="2748" spans="2:41" ht="3.6" customHeight="1" outlineLevel="1" x14ac:dyDescent="0.45">
      <c r="B2748" s="167"/>
      <c r="J2748" s="167"/>
      <c r="M2748" s="166"/>
      <c r="N2748" s="167"/>
      <c r="Q2748" s="166"/>
      <c r="R2748" s="167"/>
      <c r="AO2748" s="166"/>
    </row>
    <row r="2749" spans="2:41" ht="3.6" customHeight="1" outlineLevel="1" x14ac:dyDescent="0.45">
      <c r="B2749" s="167"/>
      <c r="J2749" s="167"/>
      <c r="M2749" s="166"/>
      <c r="N2749" s="173"/>
      <c r="O2749" s="172"/>
      <c r="P2749" s="172"/>
      <c r="Q2749" s="172"/>
      <c r="R2749" s="984" t="str">
        <f>ASC(変更_3!J408)</f>
        <v/>
      </c>
      <c r="S2749" s="984" t="str">
        <f>ASC(変更_3!K408)</f>
        <v/>
      </c>
      <c r="T2749" s="172"/>
      <c r="U2749" s="984" t="str">
        <f>ASC(変更_3!M408)</f>
        <v/>
      </c>
      <c r="V2749" s="173"/>
      <c r="W2749" s="172"/>
      <c r="X2749" s="172"/>
      <c r="Y2749" s="172"/>
      <c r="Z2749" s="172"/>
      <c r="AA2749" s="171"/>
      <c r="AB2749" s="173"/>
      <c r="AC2749" s="172"/>
      <c r="AD2749" s="172"/>
      <c r="AE2749" s="172"/>
      <c r="AF2749" s="172"/>
      <c r="AG2749" s="171"/>
      <c r="AH2749" s="977"/>
      <c r="AI2749" s="980"/>
      <c r="AJ2749" s="172"/>
      <c r="AK2749" s="944"/>
      <c r="AL2749" s="173"/>
      <c r="AM2749" s="172"/>
      <c r="AN2749" s="172"/>
      <c r="AO2749" s="171"/>
    </row>
    <row r="2750" spans="2:41" ht="13.35" customHeight="1" outlineLevel="1" x14ac:dyDescent="0.45">
      <c r="B2750" s="167"/>
      <c r="J2750" s="167"/>
      <c r="M2750" s="166"/>
      <c r="N2750" s="167" t="s">
        <v>711</v>
      </c>
      <c r="R2750" s="985"/>
      <c r="S2750" s="985"/>
      <c r="T2750" s="115" t="s">
        <v>65</v>
      </c>
      <c r="U2750" s="985"/>
      <c r="V2750" s="167" t="s">
        <v>64</v>
      </c>
      <c r="AA2750" s="166"/>
      <c r="AB2750" s="167" t="s">
        <v>710</v>
      </c>
      <c r="AH2750" s="978"/>
      <c r="AI2750" s="981"/>
      <c r="AJ2750" s="115" t="s">
        <v>65</v>
      </c>
      <c r="AK2750" s="945"/>
      <c r="AL2750" s="167" t="s">
        <v>64</v>
      </c>
      <c r="AO2750" s="166"/>
    </row>
    <row r="2751" spans="2:41" ht="3.6" customHeight="1" outlineLevel="1" x14ac:dyDescent="0.45">
      <c r="B2751" s="167"/>
      <c r="J2751" s="167"/>
      <c r="M2751" s="166"/>
      <c r="N2751" s="167"/>
      <c r="R2751" s="986"/>
      <c r="S2751" s="986"/>
      <c r="T2751" s="160"/>
      <c r="U2751" s="986"/>
      <c r="V2751" s="161"/>
      <c r="W2751" s="160"/>
      <c r="X2751" s="160"/>
      <c r="Y2751" s="160"/>
      <c r="Z2751" s="160"/>
      <c r="AA2751" s="159"/>
      <c r="AB2751" s="161"/>
      <c r="AC2751" s="160"/>
      <c r="AD2751" s="160"/>
      <c r="AE2751" s="160"/>
      <c r="AF2751" s="160"/>
      <c r="AH2751" s="979"/>
      <c r="AI2751" s="982"/>
      <c r="AJ2751" s="160"/>
      <c r="AK2751" s="946"/>
      <c r="AL2751" s="161"/>
      <c r="AM2751" s="160"/>
      <c r="AN2751" s="160"/>
      <c r="AO2751" s="159"/>
    </row>
    <row r="2752" spans="2:41" ht="3.6" customHeight="1" outlineLevel="1" x14ac:dyDescent="0.45">
      <c r="B2752" s="167"/>
      <c r="J2752" s="167"/>
      <c r="M2752" s="166"/>
      <c r="N2752" s="173"/>
      <c r="O2752" s="172"/>
      <c r="P2752" s="172"/>
      <c r="Q2752" s="171"/>
      <c r="R2752" s="977"/>
      <c r="S2752" s="980"/>
      <c r="T2752" s="172"/>
      <c r="U2752" s="944"/>
      <c r="V2752" s="173"/>
      <c r="W2752" s="172"/>
      <c r="X2752" s="172"/>
      <c r="Y2752" s="172"/>
      <c r="Z2752" s="169"/>
      <c r="AA2752" s="174"/>
      <c r="AD2752" s="172"/>
      <c r="AE2752" s="172"/>
      <c r="AF2752" s="172"/>
      <c r="AG2752" s="175"/>
      <c r="AH2752" s="175"/>
      <c r="AI2752" s="175"/>
      <c r="AJ2752" s="175"/>
      <c r="AK2752" s="175"/>
      <c r="AL2752" s="172"/>
      <c r="AM2752" s="175"/>
      <c r="AN2752" s="175"/>
      <c r="AO2752" s="171"/>
    </row>
    <row r="2753" spans="2:41" ht="13.35" customHeight="1" outlineLevel="1" x14ac:dyDescent="0.45">
      <c r="B2753" s="167"/>
      <c r="J2753" s="167"/>
      <c r="M2753" s="166"/>
      <c r="N2753" s="167" t="s">
        <v>709</v>
      </c>
      <c r="Q2753" s="166"/>
      <c r="R2753" s="978"/>
      <c r="S2753" s="981"/>
      <c r="T2753" s="115" t="s">
        <v>65</v>
      </c>
      <c r="U2753" s="945"/>
      <c r="V2753" s="167" t="s">
        <v>64</v>
      </c>
      <c r="Z2753" s="169"/>
      <c r="AA2753" s="168"/>
      <c r="AG2753" s="169"/>
      <c r="AH2753" s="169"/>
      <c r="AI2753" s="169"/>
      <c r="AJ2753" s="169"/>
      <c r="AK2753" s="169"/>
      <c r="AM2753" s="169"/>
      <c r="AN2753" s="169"/>
      <c r="AO2753" s="166"/>
    </row>
    <row r="2754" spans="2:41" ht="3.6" customHeight="1" outlineLevel="1" x14ac:dyDescent="0.45">
      <c r="B2754" s="167"/>
      <c r="J2754" s="167"/>
      <c r="M2754" s="166"/>
      <c r="N2754" s="161"/>
      <c r="O2754" s="160"/>
      <c r="P2754" s="160"/>
      <c r="Q2754" s="159"/>
      <c r="R2754" s="979"/>
      <c r="S2754" s="982"/>
      <c r="T2754" s="160"/>
      <c r="U2754" s="946"/>
      <c r="V2754" s="161"/>
      <c r="W2754" s="160"/>
      <c r="X2754" s="160"/>
      <c r="Y2754" s="160"/>
      <c r="Z2754" s="163"/>
      <c r="AA2754" s="162"/>
      <c r="AB2754" s="160"/>
      <c r="AC2754" s="160"/>
      <c r="AD2754" s="160"/>
      <c r="AE2754" s="160"/>
      <c r="AF2754" s="160"/>
      <c r="AG2754" s="163"/>
      <c r="AH2754" s="163"/>
      <c r="AI2754" s="163"/>
      <c r="AJ2754" s="163"/>
      <c r="AK2754" s="163"/>
      <c r="AL2754" s="160"/>
      <c r="AM2754" s="163"/>
      <c r="AN2754" s="163"/>
      <c r="AO2754" s="159"/>
    </row>
    <row r="2755" spans="2:41" ht="3.6" customHeight="1" outlineLevel="1" x14ac:dyDescent="0.45">
      <c r="B2755" s="167"/>
      <c r="J2755" s="167"/>
      <c r="M2755" s="166"/>
      <c r="N2755" s="167"/>
      <c r="Q2755" s="166"/>
      <c r="R2755" s="922" t="str">
        <f>ASC(変更_3!L412)</f>
        <v/>
      </c>
      <c r="S2755" s="923"/>
      <c r="T2755" s="923"/>
      <c r="U2755" s="924"/>
      <c r="V2755" s="911" t="str">
        <f>ASC(変更_3!P412)</f>
        <v/>
      </c>
      <c r="W2755" s="913"/>
      <c r="X2755" s="911" t="str">
        <f>ASC(変更_3!R412)</f>
        <v/>
      </c>
      <c r="Y2755" s="912"/>
      <c r="Z2755" s="912"/>
      <c r="AA2755" s="913"/>
      <c r="AB2755" s="167"/>
      <c r="AO2755" s="166"/>
    </row>
    <row r="2756" spans="2:41" ht="13.35" customHeight="1" outlineLevel="1" x14ac:dyDescent="0.45">
      <c r="B2756" s="167"/>
      <c r="J2756" s="167"/>
      <c r="M2756" s="166"/>
      <c r="N2756" s="167" t="s">
        <v>707</v>
      </c>
      <c r="Q2756" s="166"/>
      <c r="R2756" s="911"/>
      <c r="S2756" s="912"/>
      <c r="T2756" s="912"/>
      <c r="U2756" s="913"/>
      <c r="V2756" s="911"/>
      <c r="W2756" s="913"/>
      <c r="X2756" s="911"/>
      <c r="Y2756" s="912"/>
      <c r="Z2756" s="912"/>
      <c r="AA2756" s="913"/>
      <c r="AB2756" s="191" t="s">
        <v>706</v>
      </c>
      <c r="AO2756" s="166"/>
    </row>
    <row r="2757" spans="2:41" ht="3.6" customHeight="1" outlineLevel="1" x14ac:dyDescent="0.45">
      <c r="B2757" s="167"/>
      <c r="J2757" s="167"/>
      <c r="M2757" s="166"/>
      <c r="N2757" s="167"/>
      <c r="Q2757" s="166"/>
      <c r="R2757" s="914"/>
      <c r="S2757" s="915"/>
      <c r="T2757" s="915"/>
      <c r="U2757" s="916"/>
      <c r="V2757" s="914"/>
      <c r="W2757" s="916"/>
      <c r="X2757" s="914"/>
      <c r="Y2757" s="915"/>
      <c r="Z2757" s="915"/>
      <c r="AA2757" s="916"/>
      <c r="AB2757" s="161"/>
      <c r="AC2757" s="160"/>
      <c r="AD2757" s="160"/>
      <c r="AE2757" s="160"/>
      <c r="AF2757" s="160"/>
      <c r="AG2757" s="160"/>
      <c r="AH2757" s="160"/>
      <c r="AI2757" s="160"/>
      <c r="AJ2757" s="160"/>
      <c r="AK2757" s="160"/>
      <c r="AL2757" s="160"/>
      <c r="AM2757" s="160"/>
      <c r="AN2757" s="160"/>
      <c r="AO2757" s="159"/>
    </row>
    <row r="2758" spans="2:41" ht="3.6" customHeight="1" outlineLevel="1" x14ac:dyDescent="0.45">
      <c r="B2758" s="167"/>
      <c r="J2758" s="167"/>
      <c r="M2758" s="166"/>
      <c r="N2758" s="173"/>
      <c r="O2758" s="172"/>
      <c r="P2758" s="172"/>
      <c r="Q2758" s="172"/>
      <c r="R2758" s="173"/>
      <c r="S2758" s="172"/>
      <c r="T2758" s="172"/>
      <c r="U2758" s="172"/>
      <c r="V2758" s="172"/>
      <c r="W2758" s="172"/>
      <c r="X2758" s="172"/>
      <c r="Y2758" s="172"/>
      <c r="Z2758" s="172"/>
      <c r="AA2758" s="171"/>
      <c r="AB2758" s="173"/>
      <c r="AI2758" s="166"/>
      <c r="AJ2758" s="173"/>
      <c r="AK2758" s="172"/>
      <c r="AL2758" s="172"/>
      <c r="AM2758" s="172"/>
      <c r="AN2758" s="172"/>
      <c r="AO2758" s="171"/>
    </row>
    <row r="2759" spans="2:41" ht="13.35" customHeight="1" outlineLevel="1" x14ac:dyDescent="0.45">
      <c r="B2759" s="167"/>
      <c r="J2759" s="167"/>
      <c r="M2759" s="166"/>
      <c r="N2759" s="167" t="s">
        <v>705</v>
      </c>
      <c r="R2759" s="167"/>
      <c r="S2759" s="917" t="str">
        <f>IF(変更_3!J414&lt;&gt;"",変更_3!J414,"")</f>
        <v/>
      </c>
      <c r="T2759" s="918"/>
      <c r="V2759" s="182" t="str">
        <f>ASC(変更_3!L414)</f>
        <v/>
      </c>
      <c r="W2759" s="115" t="s">
        <v>76</v>
      </c>
      <c r="X2759" s="182" t="str">
        <f>ASC(変更_3!N414)</f>
        <v/>
      </c>
      <c r="Y2759" s="115" t="s">
        <v>77</v>
      </c>
      <c r="Z2759" s="182" t="str">
        <f>ASC(変更_3!P414)</f>
        <v/>
      </c>
      <c r="AA2759" s="115" t="s">
        <v>78</v>
      </c>
      <c r="AB2759" s="167" t="s">
        <v>704</v>
      </c>
      <c r="AI2759" s="166"/>
      <c r="AJ2759" s="167"/>
      <c r="AK2759" s="919"/>
      <c r="AL2759" s="920"/>
      <c r="AM2759" s="920"/>
      <c r="AN2759" s="920"/>
      <c r="AO2759" s="921"/>
    </row>
    <row r="2760" spans="2:41" ht="3.6" customHeight="1" outlineLevel="1" x14ac:dyDescent="0.45">
      <c r="B2760" s="167"/>
      <c r="J2760" s="167"/>
      <c r="M2760" s="166"/>
      <c r="N2760" s="167"/>
      <c r="R2760" s="161"/>
      <c r="S2760" s="160"/>
      <c r="T2760" s="160"/>
      <c r="U2760" s="160"/>
      <c r="V2760" s="160"/>
      <c r="W2760" s="160"/>
      <c r="X2760" s="160"/>
      <c r="Y2760" s="160"/>
      <c r="Z2760" s="160"/>
      <c r="AA2760" s="159"/>
      <c r="AB2760" s="161"/>
      <c r="AC2760" s="160"/>
      <c r="AD2760" s="160"/>
      <c r="AE2760" s="160"/>
      <c r="AF2760" s="160"/>
      <c r="AG2760" s="160"/>
      <c r="AH2760" s="160"/>
      <c r="AI2760" s="159"/>
      <c r="AJ2760" s="161"/>
      <c r="AK2760" s="160"/>
      <c r="AL2760" s="160"/>
      <c r="AM2760" s="160"/>
      <c r="AN2760" s="160"/>
      <c r="AO2760" s="159"/>
    </row>
    <row r="2761" spans="2:41" ht="3.6" customHeight="1" outlineLevel="1" x14ac:dyDescent="0.45">
      <c r="B2761" s="167"/>
      <c r="J2761" s="167"/>
      <c r="M2761" s="166"/>
      <c r="N2761" s="173"/>
      <c r="O2761" s="172"/>
      <c r="P2761" s="172"/>
      <c r="Q2761" s="171"/>
      <c r="R2761" s="922" t="str">
        <f>IF(変更_3!U411="☑","研修中","")</f>
        <v/>
      </c>
      <c r="S2761" s="923"/>
      <c r="T2761" s="923"/>
      <c r="U2761" s="923"/>
      <c r="V2761" s="923"/>
      <c r="W2761" s="923"/>
      <c r="X2761" s="923"/>
      <c r="Y2761" s="923"/>
      <c r="Z2761" s="923"/>
      <c r="AA2761" s="923"/>
      <c r="AB2761" s="923"/>
      <c r="AC2761" s="923"/>
      <c r="AD2761" s="923"/>
      <c r="AE2761" s="923"/>
      <c r="AF2761" s="923"/>
      <c r="AG2761" s="923"/>
      <c r="AH2761" s="923"/>
      <c r="AI2761" s="923"/>
      <c r="AJ2761" s="923"/>
      <c r="AK2761" s="923"/>
      <c r="AL2761" s="923"/>
      <c r="AM2761" s="923"/>
      <c r="AN2761" s="923"/>
      <c r="AO2761" s="924"/>
    </row>
    <row r="2762" spans="2:41" ht="13.35" customHeight="1" outlineLevel="1" x14ac:dyDescent="0.45">
      <c r="B2762" s="167"/>
      <c r="J2762" s="167"/>
      <c r="M2762" s="166"/>
      <c r="N2762" s="167" t="s">
        <v>703</v>
      </c>
      <c r="Q2762" s="166"/>
      <c r="R2762" s="911"/>
      <c r="S2762" s="912"/>
      <c r="T2762" s="912"/>
      <c r="U2762" s="912"/>
      <c r="V2762" s="912"/>
      <c r="W2762" s="912"/>
      <c r="X2762" s="912"/>
      <c r="Y2762" s="912"/>
      <c r="Z2762" s="912"/>
      <c r="AA2762" s="912"/>
      <c r="AB2762" s="912"/>
      <c r="AC2762" s="912"/>
      <c r="AD2762" s="912"/>
      <c r="AE2762" s="912"/>
      <c r="AF2762" s="912"/>
      <c r="AG2762" s="912"/>
      <c r="AH2762" s="912"/>
      <c r="AI2762" s="912"/>
      <c r="AJ2762" s="912"/>
      <c r="AK2762" s="912"/>
      <c r="AL2762" s="912"/>
      <c r="AM2762" s="912"/>
      <c r="AN2762" s="912"/>
      <c r="AO2762" s="913"/>
    </row>
    <row r="2763" spans="2:41" ht="3.6" customHeight="1" outlineLevel="1" x14ac:dyDescent="0.45">
      <c r="B2763" s="167"/>
      <c r="I2763" s="166"/>
      <c r="J2763" s="167"/>
      <c r="M2763" s="166"/>
      <c r="N2763" s="161"/>
      <c r="O2763" s="160"/>
      <c r="P2763" s="160"/>
      <c r="Q2763" s="159"/>
      <c r="R2763" s="914"/>
      <c r="S2763" s="915"/>
      <c r="T2763" s="915"/>
      <c r="U2763" s="915"/>
      <c r="V2763" s="915"/>
      <c r="W2763" s="915"/>
      <c r="X2763" s="915"/>
      <c r="Y2763" s="915"/>
      <c r="Z2763" s="915"/>
      <c r="AA2763" s="915"/>
      <c r="AB2763" s="915"/>
      <c r="AC2763" s="915"/>
      <c r="AD2763" s="915"/>
      <c r="AE2763" s="915"/>
      <c r="AF2763" s="915"/>
      <c r="AG2763" s="915"/>
      <c r="AH2763" s="915"/>
      <c r="AI2763" s="915"/>
      <c r="AJ2763" s="915"/>
      <c r="AK2763" s="915"/>
      <c r="AL2763" s="915"/>
      <c r="AM2763" s="915"/>
      <c r="AN2763" s="915"/>
      <c r="AO2763" s="916"/>
    </row>
    <row r="2764" spans="2:41" ht="3.6" customHeight="1" outlineLevel="1" x14ac:dyDescent="0.45">
      <c r="B2764" s="167"/>
      <c r="J2764" s="173"/>
      <c r="K2764" s="172"/>
      <c r="L2764" s="172"/>
      <c r="M2764" s="171"/>
      <c r="N2764" s="173"/>
      <c r="O2764" s="172"/>
      <c r="P2764" s="172"/>
      <c r="Q2764" s="171"/>
      <c r="R2764" s="173"/>
      <c r="S2764" s="172"/>
      <c r="T2764" s="172"/>
      <c r="U2764" s="172"/>
      <c r="V2764" s="172"/>
      <c r="W2764" s="172"/>
      <c r="X2764" s="172"/>
      <c r="Y2764" s="172"/>
      <c r="Z2764" s="172"/>
      <c r="AA2764" s="171"/>
      <c r="AB2764" s="173"/>
      <c r="AC2764" s="172"/>
      <c r="AD2764" s="172"/>
      <c r="AE2764" s="171"/>
      <c r="AF2764" s="172"/>
      <c r="AG2764" s="172"/>
      <c r="AH2764" s="172"/>
      <c r="AI2764" s="172"/>
      <c r="AJ2764" s="172"/>
      <c r="AK2764" s="172"/>
      <c r="AL2764" s="172"/>
      <c r="AM2764" s="172"/>
      <c r="AN2764" s="172"/>
      <c r="AO2764" s="171"/>
    </row>
    <row r="2765" spans="2:41" ht="13.35" customHeight="1" outlineLevel="1" x14ac:dyDescent="0.45">
      <c r="B2765" s="167"/>
      <c r="J2765" s="167"/>
      <c r="M2765" s="166"/>
      <c r="N2765" s="167" t="s">
        <v>717</v>
      </c>
      <c r="Q2765" s="166"/>
      <c r="R2765" s="167"/>
      <c r="S2765" s="917" t="str">
        <f>IF(OR(許可申請_2!I393&lt;&gt;"",変更_3!AL403&lt;&gt;""),コードマスタ!C4,"")</f>
        <v/>
      </c>
      <c r="T2765" s="943"/>
      <c r="U2765" s="943"/>
      <c r="V2765" s="943"/>
      <c r="W2765" s="943"/>
      <c r="X2765" s="943"/>
      <c r="Y2765" s="943"/>
      <c r="Z2765" s="943"/>
      <c r="AA2765" s="918"/>
      <c r="AB2765" s="167" t="s">
        <v>615</v>
      </c>
      <c r="AE2765" s="166"/>
      <c r="AF2765" s="167"/>
      <c r="AG2765" s="917" t="str">
        <f>IF(OR(許可申請_2!I402="☑",変更_3!AL411="☑"),コードマスタ!D3,IF(OR(許可申請_2!N402="☑",許可申請_2!T402="☑",変更_3!AQ411="☑",変更_3!AW411="☑"),コードマスタ!D4,""))</f>
        <v/>
      </c>
      <c r="AH2765" s="943"/>
      <c r="AI2765" s="943"/>
      <c r="AJ2765" s="943"/>
      <c r="AK2765" s="943"/>
      <c r="AL2765" s="943"/>
      <c r="AM2765" s="943"/>
      <c r="AN2765" s="943"/>
      <c r="AO2765" s="918"/>
    </row>
    <row r="2766" spans="2:41" ht="3.6" customHeight="1" outlineLevel="1" x14ac:dyDescent="0.45">
      <c r="B2766" s="167"/>
      <c r="J2766" s="167"/>
      <c r="M2766" s="166"/>
      <c r="N2766" s="161"/>
      <c r="O2766" s="160"/>
      <c r="P2766" s="160"/>
      <c r="Q2766" s="159"/>
      <c r="R2766" s="161"/>
      <c r="S2766" s="160"/>
      <c r="T2766" s="160"/>
      <c r="U2766" s="160"/>
      <c r="V2766" s="160"/>
      <c r="W2766" s="160"/>
      <c r="X2766" s="160"/>
      <c r="Y2766" s="160"/>
      <c r="Z2766" s="160"/>
      <c r="AA2766" s="159"/>
      <c r="AB2766" s="161"/>
      <c r="AC2766" s="160"/>
      <c r="AD2766" s="160"/>
      <c r="AE2766" s="159"/>
      <c r="AF2766" s="160"/>
      <c r="AG2766" s="160"/>
      <c r="AH2766" s="160"/>
      <c r="AI2766" s="160"/>
      <c r="AJ2766" s="160"/>
      <c r="AK2766" s="160"/>
      <c r="AL2766" s="160"/>
      <c r="AM2766" s="160"/>
      <c r="AN2766" s="160"/>
      <c r="AO2766" s="159"/>
    </row>
    <row r="2767" spans="2:41" ht="3.6" customHeight="1" outlineLevel="1" x14ac:dyDescent="0.45">
      <c r="B2767" s="167"/>
      <c r="J2767" s="167"/>
      <c r="M2767" s="166"/>
      <c r="N2767" s="173"/>
      <c r="O2767" s="172"/>
      <c r="P2767" s="172"/>
      <c r="Q2767" s="171"/>
      <c r="R2767" s="173"/>
      <c r="S2767" s="172"/>
      <c r="T2767" s="172"/>
      <c r="U2767" s="172"/>
      <c r="V2767" s="172"/>
      <c r="W2767" s="172"/>
      <c r="X2767" s="172"/>
      <c r="Y2767" s="172"/>
      <c r="Z2767" s="172"/>
      <c r="AA2767" s="171"/>
      <c r="AB2767" s="173"/>
      <c r="AC2767" s="172"/>
      <c r="AD2767" s="172"/>
      <c r="AE2767" s="171"/>
      <c r="AF2767" s="173"/>
      <c r="AG2767" s="172"/>
      <c r="AH2767" s="172"/>
      <c r="AI2767" s="172"/>
      <c r="AJ2767" s="172"/>
      <c r="AK2767" s="172"/>
      <c r="AL2767" s="172"/>
      <c r="AM2767" s="172"/>
      <c r="AN2767" s="172"/>
      <c r="AO2767" s="171"/>
    </row>
    <row r="2768" spans="2:41" ht="13.35" customHeight="1" outlineLevel="1" x14ac:dyDescent="0.45">
      <c r="B2768" s="167"/>
      <c r="J2768" s="167"/>
      <c r="M2768" s="166"/>
      <c r="N2768" s="167" t="s">
        <v>716</v>
      </c>
      <c r="Q2768" s="166"/>
      <c r="R2768" s="167"/>
      <c r="S2768" s="919"/>
      <c r="T2768" s="921"/>
      <c r="V2768" s="190"/>
      <c r="W2768" s="115" t="s">
        <v>76</v>
      </c>
      <c r="X2768" s="190"/>
      <c r="Y2768" s="115" t="s">
        <v>77</v>
      </c>
      <c r="Z2768" s="190"/>
      <c r="AA2768" s="166" t="s">
        <v>78</v>
      </c>
      <c r="AB2768" s="167" t="s">
        <v>715</v>
      </c>
      <c r="AE2768" s="166"/>
      <c r="AF2768" s="167"/>
      <c r="AG2768" s="919"/>
      <c r="AH2768" s="921"/>
      <c r="AJ2768" s="190"/>
      <c r="AK2768" s="115" t="s">
        <v>76</v>
      </c>
      <c r="AL2768" s="190"/>
      <c r="AM2768" s="115" t="s">
        <v>77</v>
      </c>
      <c r="AN2768" s="190"/>
      <c r="AO2768" s="166" t="s">
        <v>78</v>
      </c>
    </row>
    <row r="2769" spans="2:41" ht="3.6" customHeight="1" outlineLevel="1" x14ac:dyDescent="0.45">
      <c r="B2769" s="167"/>
      <c r="J2769" s="167"/>
      <c r="M2769" s="166"/>
      <c r="N2769" s="161"/>
      <c r="O2769" s="160"/>
      <c r="P2769" s="160"/>
      <c r="Q2769" s="159"/>
      <c r="R2769" s="161"/>
      <c r="S2769" s="160"/>
      <c r="T2769" s="160"/>
      <c r="U2769" s="160"/>
      <c r="V2769" s="160"/>
      <c r="W2769" s="160"/>
      <c r="X2769" s="160"/>
      <c r="Y2769" s="160"/>
      <c r="Z2769" s="160"/>
      <c r="AA2769" s="159"/>
      <c r="AB2769" s="161"/>
      <c r="AC2769" s="160"/>
      <c r="AD2769" s="160"/>
      <c r="AE2769" s="159"/>
      <c r="AF2769" s="161"/>
      <c r="AG2769" s="160"/>
      <c r="AH2769" s="160"/>
      <c r="AI2769" s="160"/>
      <c r="AJ2769" s="160"/>
      <c r="AK2769" s="160"/>
      <c r="AL2769" s="160"/>
      <c r="AM2769" s="160"/>
      <c r="AN2769" s="160"/>
      <c r="AO2769" s="159"/>
    </row>
    <row r="2770" spans="2:41" ht="3.6" customHeight="1" outlineLevel="1" x14ac:dyDescent="0.45">
      <c r="B2770" s="167"/>
      <c r="J2770" s="167"/>
      <c r="M2770" s="166"/>
      <c r="N2770" s="173"/>
      <c r="O2770" s="172"/>
      <c r="P2770" s="172"/>
      <c r="Q2770" s="171"/>
      <c r="R2770" s="922" t="str">
        <f>許可申請_2!I393&amp;変更_3!AL403</f>
        <v/>
      </c>
      <c r="S2770" s="923"/>
      <c r="T2770" s="923"/>
      <c r="U2770" s="923"/>
      <c r="V2770" s="923"/>
      <c r="W2770" s="923"/>
      <c r="X2770" s="923"/>
      <c r="Y2770" s="923"/>
      <c r="Z2770" s="923"/>
      <c r="AA2770" s="923"/>
      <c r="AB2770" s="923"/>
      <c r="AC2770" s="923"/>
      <c r="AD2770" s="923"/>
      <c r="AE2770" s="923"/>
      <c r="AF2770" s="923"/>
      <c r="AG2770" s="923"/>
      <c r="AH2770" s="923"/>
      <c r="AI2770" s="923"/>
      <c r="AJ2770" s="924"/>
      <c r="AK2770" s="172"/>
      <c r="AL2770" s="172"/>
      <c r="AM2770" s="172"/>
      <c r="AN2770" s="172"/>
      <c r="AO2770" s="171"/>
    </row>
    <row r="2771" spans="2:41" ht="13.35" customHeight="1" outlineLevel="1" x14ac:dyDescent="0.45">
      <c r="B2771" s="167"/>
      <c r="J2771" s="167"/>
      <c r="M2771" s="166"/>
      <c r="N2771" s="167" t="s">
        <v>50</v>
      </c>
      <c r="Q2771" s="166"/>
      <c r="R2771" s="911"/>
      <c r="S2771" s="912"/>
      <c r="T2771" s="912"/>
      <c r="U2771" s="912"/>
      <c r="V2771" s="912"/>
      <c r="W2771" s="912"/>
      <c r="X2771" s="912"/>
      <c r="Y2771" s="912"/>
      <c r="Z2771" s="912"/>
      <c r="AA2771" s="912"/>
      <c r="AB2771" s="912"/>
      <c r="AC2771" s="912"/>
      <c r="AD2771" s="912"/>
      <c r="AE2771" s="912"/>
      <c r="AF2771" s="912"/>
      <c r="AG2771" s="912"/>
      <c r="AH2771" s="912"/>
      <c r="AI2771" s="912"/>
      <c r="AJ2771" s="913"/>
      <c r="AL2771" s="189" t="s">
        <v>651</v>
      </c>
      <c r="AM2771" s="115" t="s">
        <v>714</v>
      </c>
      <c r="AO2771" s="166"/>
    </row>
    <row r="2772" spans="2:41" ht="3.6" customHeight="1" outlineLevel="1" x14ac:dyDescent="0.45">
      <c r="B2772" s="167"/>
      <c r="J2772" s="167"/>
      <c r="M2772" s="166"/>
      <c r="N2772" s="161"/>
      <c r="O2772" s="160"/>
      <c r="P2772" s="160"/>
      <c r="Q2772" s="159"/>
      <c r="R2772" s="914"/>
      <c r="S2772" s="915"/>
      <c r="T2772" s="915"/>
      <c r="U2772" s="915"/>
      <c r="V2772" s="915"/>
      <c r="W2772" s="915"/>
      <c r="X2772" s="915"/>
      <c r="Y2772" s="915"/>
      <c r="Z2772" s="915"/>
      <c r="AA2772" s="915"/>
      <c r="AB2772" s="915"/>
      <c r="AC2772" s="915"/>
      <c r="AD2772" s="915"/>
      <c r="AE2772" s="915"/>
      <c r="AF2772" s="915"/>
      <c r="AG2772" s="915"/>
      <c r="AH2772" s="915"/>
      <c r="AI2772" s="915"/>
      <c r="AJ2772" s="916"/>
      <c r="AK2772" s="160"/>
      <c r="AL2772" s="160"/>
      <c r="AM2772" s="160"/>
      <c r="AN2772" s="160"/>
      <c r="AO2772" s="159"/>
    </row>
    <row r="2773" spans="2:41" ht="3.6" customHeight="1" outlineLevel="1" x14ac:dyDescent="0.45">
      <c r="B2773" s="167"/>
      <c r="J2773" s="167"/>
      <c r="M2773" s="166"/>
      <c r="N2773" s="173"/>
      <c r="O2773" s="172"/>
      <c r="P2773" s="172"/>
      <c r="Q2773" s="171"/>
      <c r="R2773" s="922" t="str">
        <f>ASC(PHONETIC(許可申請_2!I392))&amp;ASC(PHONETIC(変更_3!AL402))</f>
        <v/>
      </c>
      <c r="S2773" s="923"/>
      <c r="T2773" s="923"/>
      <c r="U2773" s="923"/>
      <c r="V2773" s="923"/>
      <c r="W2773" s="923"/>
      <c r="X2773" s="923"/>
      <c r="Y2773" s="923"/>
      <c r="Z2773" s="923"/>
      <c r="AA2773" s="923"/>
      <c r="AB2773" s="923"/>
      <c r="AC2773" s="923"/>
      <c r="AD2773" s="923"/>
      <c r="AE2773" s="923"/>
      <c r="AF2773" s="923"/>
      <c r="AG2773" s="923"/>
      <c r="AH2773" s="923"/>
      <c r="AI2773" s="923"/>
      <c r="AJ2773" s="923"/>
      <c r="AK2773" s="923"/>
      <c r="AL2773" s="923"/>
      <c r="AM2773" s="923"/>
      <c r="AN2773" s="923"/>
      <c r="AO2773" s="924"/>
    </row>
    <row r="2774" spans="2:41" ht="13.35" customHeight="1" outlineLevel="1" x14ac:dyDescent="0.45">
      <c r="B2774" s="167"/>
      <c r="J2774" s="167"/>
      <c r="M2774" s="166"/>
      <c r="N2774" s="167" t="s">
        <v>713</v>
      </c>
      <c r="Q2774" s="166"/>
      <c r="R2774" s="911"/>
      <c r="S2774" s="912"/>
      <c r="T2774" s="912"/>
      <c r="U2774" s="912"/>
      <c r="V2774" s="912"/>
      <c r="W2774" s="912"/>
      <c r="X2774" s="912"/>
      <c r="Y2774" s="912"/>
      <c r="Z2774" s="912"/>
      <c r="AA2774" s="912"/>
      <c r="AB2774" s="912"/>
      <c r="AC2774" s="912"/>
      <c r="AD2774" s="912"/>
      <c r="AE2774" s="912"/>
      <c r="AF2774" s="912"/>
      <c r="AG2774" s="912"/>
      <c r="AH2774" s="912"/>
      <c r="AI2774" s="912"/>
      <c r="AJ2774" s="912"/>
      <c r="AK2774" s="912"/>
      <c r="AL2774" s="912"/>
      <c r="AM2774" s="912"/>
      <c r="AN2774" s="912"/>
      <c r="AO2774" s="913"/>
    </row>
    <row r="2775" spans="2:41" ht="3.6" customHeight="1" outlineLevel="1" x14ac:dyDescent="0.45">
      <c r="B2775" s="167"/>
      <c r="J2775" s="167"/>
      <c r="M2775" s="166"/>
      <c r="N2775" s="167"/>
      <c r="Q2775" s="166"/>
      <c r="R2775" s="914"/>
      <c r="S2775" s="915"/>
      <c r="T2775" s="915"/>
      <c r="U2775" s="915"/>
      <c r="V2775" s="915"/>
      <c r="W2775" s="915"/>
      <c r="X2775" s="915"/>
      <c r="Y2775" s="915"/>
      <c r="Z2775" s="915"/>
      <c r="AA2775" s="915"/>
      <c r="AB2775" s="915"/>
      <c r="AC2775" s="915"/>
      <c r="AD2775" s="915"/>
      <c r="AE2775" s="915"/>
      <c r="AF2775" s="915"/>
      <c r="AG2775" s="915"/>
      <c r="AH2775" s="915"/>
      <c r="AI2775" s="915"/>
      <c r="AJ2775" s="915"/>
      <c r="AK2775" s="915"/>
      <c r="AL2775" s="915"/>
      <c r="AM2775" s="915"/>
      <c r="AN2775" s="915"/>
      <c r="AO2775" s="916"/>
    </row>
    <row r="2776" spans="2:41" ht="3.6" customHeight="1" outlineLevel="1" x14ac:dyDescent="0.45">
      <c r="B2776" s="167"/>
      <c r="J2776" s="167"/>
      <c r="N2776" s="173"/>
      <c r="O2776" s="172"/>
      <c r="P2776" s="172"/>
      <c r="Q2776" s="171"/>
      <c r="U2776" s="934" t="str">
        <f>ASC(許可申請_2!L394)&amp;ASC(変更_3!AO404)</f>
        <v/>
      </c>
      <c r="V2776" s="935"/>
      <c r="W2776" s="935"/>
      <c r="X2776" s="962"/>
      <c r="Y2776" s="172"/>
      <c r="Z2776" s="965" t="str">
        <f>ASC(許可申請_2!O394)&amp;ASC(変更_3!AR404)</f>
        <v/>
      </c>
      <c r="AA2776" s="935"/>
      <c r="AB2776" s="935"/>
      <c r="AC2776" s="936"/>
      <c r="AG2776" s="922" t="str">
        <f>許可申請_2!L395&amp;変更_3!AO405</f>
        <v/>
      </c>
      <c r="AH2776" s="923"/>
      <c r="AI2776" s="923"/>
      <c r="AJ2776" s="923"/>
      <c r="AK2776" s="923"/>
      <c r="AL2776" s="923"/>
      <c r="AM2776" s="923"/>
      <c r="AN2776" s="923"/>
      <c r="AO2776" s="924"/>
    </row>
    <row r="2777" spans="2:41" ht="13.35" customHeight="1" outlineLevel="1" x14ac:dyDescent="0.45">
      <c r="B2777" s="167"/>
      <c r="J2777" s="167"/>
      <c r="N2777" s="167"/>
      <c r="Q2777" s="166"/>
      <c r="R2777" s="115" t="s">
        <v>612</v>
      </c>
      <c r="U2777" s="937"/>
      <c r="V2777" s="938"/>
      <c r="W2777" s="938"/>
      <c r="X2777" s="963"/>
      <c r="Y2777" s="179" t="s">
        <v>611</v>
      </c>
      <c r="Z2777" s="966"/>
      <c r="AA2777" s="938"/>
      <c r="AB2777" s="938"/>
      <c r="AC2777" s="939"/>
      <c r="AD2777" s="115" t="s">
        <v>610</v>
      </c>
      <c r="AG2777" s="911"/>
      <c r="AH2777" s="912"/>
      <c r="AI2777" s="912"/>
      <c r="AJ2777" s="912"/>
      <c r="AK2777" s="912"/>
      <c r="AL2777" s="912"/>
      <c r="AM2777" s="912"/>
      <c r="AN2777" s="912"/>
      <c r="AO2777" s="913"/>
    </row>
    <row r="2778" spans="2:41" ht="3.6" customHeight="1" outlineLevel="1" x14ac:dyDescent="0.45">
      <c r="B2778" s="167"/>
      <c r="J2778" s="167"/>
      <c r="N2778" s="167"/>
      <c r="Q2778" s="166"/>
      <c r="R2778" s="160"/>
      <c r="S2778" s="160"/>
      <c r="T2778" s="160"/>
      <c r="U2778" s="940"/>
      <c r="V2778" s="941"/>
      <c r="W2778" s="941"/>
      <c r="X2778" s="964"/>
      <c r="Y2778" s="160"/>
      <c r="Z2778" s="967"/>
      <c r="AA2778" s="941"/>
      <c r="AB2778" s="941"/>
      <c r="AC2778" s="942"/>
      <c r="AD2778" s="160"/>
      <c r="AE2778" s="160"/>
      <c r="AF2778" s="160"/>
      <c r="AG2778" s="914"/>
      <c r="AH2778" s="915"/>
      <c r="AI2778" s="915"/>
      <c r="AJ2778" s="915"/>
      <c r="AK2778" s="915"/>
      <c r="AL2778" s="915"/>
      <c r="AM2778" s="915"/>
      <c r="AN2778" s="915"/>
      <c r="AO2778" s="916"/>
    </row>
    <row r="2779" spans="2:41" ht="3.6" customHeight="1" outlineLevel="1" x14ac:dyDescent="0.45">
      <c r="B2779" s="167"/>
      <c r="J2779" s="167"/>
      <c r="N2779" s="167"/>
      <c r="Q2779" s="166"/>
      <c r="R2779" s="172"/>
      <c r="S2779" s="172"/>
      <c r="T2779" s="171"/>
      <c r="U2779" s="922" t="str">
        <f>許可申請_2!T395&amp;変更_3!AW405</f>
        <v/>
      </c>
      <c r="V2779" s="923"/>
      <c r="W2779" s="923"/>
      <c r="X2779" s="923"/>
      <c r="Y2779" s="923"/>
      <c r="Z2779" s="923"/>
      <c r="AA2779" s="923"/>
      <c r="AB2779" s="923"/>
      <c r="AC2779" s="924"/>
      <c r="AD2779" s="173"/>
      <c r="AE2779" s="172"/>
      <c r="AF2779" s="171"/>
      <c r="AG2779" s="922" t="str">
        <f>許可申請_2!L396&amp;変更_3!AO406</f>
        <v/>
      </c>
      <c r="AH2779" s="923"/>
      <c r="AI2779" s="923"/>
      <c r="AJ2779" s="923"/>
      <c r="AK2779" s="923"/>
      <c r="AL2779" s="923"/>
      <c r="AM2779" s="923"/>
      <c r="AN2779" s="923"/>
      <c r="AO2779" s="924"/>
    </row>
    <row r="2780" spans="2:41" ht="13.35" customHeight="1" outlineLevel="1" x14ac:dyDescent="0.45">
      <c r="B2780" s="167"/>
      <c r="J2780" s="167"/>
      <c r="N2780" s="167" t="s">
        <v>48</v>
      </c>
      <c r="Q2780" s="166"/>
      <c r="R2780" s="115" t="s">
        <v>609</v>
      </c>
      <c r="T2780" s="166"/>
      <c r="U2780" s="911"/>
      <c r="V2780" s="912"/>
      <c r="W2780" s="912"/>
      <c r="X2780" s="912"/>
      <c r="Y2780" s="912"/>
      <c r="Z2780" s="912"/>
      <c r="AA2780" s="912"/>
      <c r="AB2780" s="912"/>
      <c r="AC2780" s="913"/>
      <c r="AD2780" s="167" t="s">
        <v>8536</v>
      </c>
      <c r="AF2780" s="166"/>
      <c r="AG2780" s="911"/>
      <c r="AH2780" s="912"/>
      <c r="AI2780" s="912"/>
      <c r="AJ2780" s="912"/>
      <c r="AK2780" s="912"/>
      <c r="AL2780" s="912"/>
      <c r="AM2780" s="912"/>
      <c r="AN2780" s="912"/>
      <c r="AO2780" s="913"/>
    </row>
    <row r="2781" spans="2:41" ht="3.6" customHeight="1" outlineLevel="1" x14ac:dyDescent="0.45">
      <c r="B2781" s="167"/>
      <c r="J2781" s="167"/>
      <c r="N2781" s="167"/>
      <c r="Q2781" s="166"/>
      <c r="R2781" s="160"/>
      <c r="S2781" s="160"/>
      <c r="T2781" s="159"/>
      <c r="U2781" s="914"/>
      <c r="V2781" s="915"/>
      <c r="W2781" s="915"/>
      <c r="X2781" s="915"/>
      <c r="Y2781" s="915"/>
      <c r="Z2781" s="915"/>
      <c r="AA2781" s="915"/>
      <c r="AB2781" s="915"/>
      <c r="AC2781" s="916"/>
      <c r="AD2781" s="161"/>
      <c r="AE2781" s="160"/>
      <c r="AF2781" s="159"/>
      <c r="AG2781" s="914"/>
      <c r="AH2781" s="915"/>
      <c r="AI2781" s="915"/>
      <c r="AJ2781" s="915"/>
      <c r="AK2781" s="915"/>
      <c r="AL2781" s="915"/>
      <c r="AM2781" s="915"/>
      <c r="AN2781" s="915"/>
      <c r="AO2781" s="916"/>
    </row>
    <row r="2782" spans="2:41" ht="3.6" customHeight="1" outlineLevel="1" x14ac:dyDescent="0.45">
      <c r="B2782" s="167"/>
      <c r="J2782" s="167"/>
      <c r="N2782" s="167"/>
      <c r="Q2782" s="166"/>
      <c r="R2782" s="172"/>
      <c r="S2782" s="172"/>
      <c r="T2782" s="171"/>
      <c r="U2782" s="922" t="str">
        <f>許可申請_2!T396&amp;変更_3!AW406</f>
        <v/>
      </c>
      <c r="V2782" s="923"/>
      <c r="W2782" s="923"/>
      <c r="X2782" s="923"/>
      <c r="Y2782" s="923"/>
      <c r="Z2782" s="923"/>
      <c r="AA2782" s="923"/>
      <c r="AB2782" s="923"/>
      <c r="AC2782" s="924"/>
      <c r="AD2782" s="173"/>
      <c r="AE2782" s="172"/>
      <c r="AF2782" s="171"/>
      <c r="AG2782" s="922" t="str">
        <f>許可申請_2!L397&amp;変更_3!AO407</f>
        <v/>
      </c>
      <c r="AH2782" s="923"/>
      <c r="AI2782" s="923"/>
      <c r="AJ2782" s="923"/>
      <c r="AK2782" s="923"/>
      <c r="AL2782" s="923"/>
      <c r="AM2782" s="923"/>
      <c r="AN2782" s="923"/>
      <c r="AO2782" s="924"/>
    </row>
    <row r="2783" spans="2:41" ht="13.35" customHeight="1" outlineLevel="1" x14ac:dyDescent="0.45">
      <c r="B2783" s="167"/>
      <c r="J2783" s="167"/>
      <c r="N2783" s="167"/>
      <c r="Q2783" s="166"/>
      <c r="R2783" s="115" t="s">
        <v>608</v>
      </c>
      <c r="T2783" s="166"/>
      <c r="U2783" s="911"/>
      <c r="V2783" s="912"/>
      <c r="W2783" s="912"/>
      <c r="X2783" s="912"/>
      <c r="Y2783" s="912"/>
      <c r="Z2783" s="912"/>
      <c r="AA2783" s="912"/>
      <c r="AB2783" s="912"/>
      <c r="AC2783" s="913"/>
      <c r="AD2783" s="167" t="s">
        <v>607</v>
      </c>
      <c r="AF2783" s="166"/>
      <c r="AG2783" s="911"/>
      <c r="AH2783" s="912"/>
      <c r="AI2783" s="912"/>
      <c r="AJ2783" s="912"/>
      <c r="AK2783" s="912"/>
      <c r="AL2783" s="912"/>
      <c r="AM2783" s="912"/>
      <c r="AN2783" s="912"/>
      <c r="AO2783" s="913"/>
    </row>
    <row r="2784" spans="2:41" ht="3.6" customHeight="1" outlineLevel="1" x14ac:dyDescent="0.45">
      <c r="B2784" s="167"/>
      <c r="J2784" s="167"/>
      <c r="N2784" s="161"/>
      <c r="O2784" s="160"/>
      <c r="P2784" s="160"/>
      <c r="Q2784" s="159"/>
      <c r="R2784" s="160"/>
      <c r="S2784" s="160"/>
      <c r="T2784" s="159"/>
      <c r="U2784" s="914"/>
      <c r="V2784" s="915"/>
      <c r="W2784" s="915"/>
      <c r="X2784" s="915"/>
      <c r="Y2784" s="915"/>
      <c r="Z2784" s="915"/>
      <c r="AA2784" s="915"/>
      <c r="AB2784" s="915"/>
      <c r="AC2784" s="916"/>
      <c r="AD2784" s="161"/>
      <c r="AE2784" s="160"/>
      <c r="AF2784" s="159"/>
      <c r="AG2784" s="914"/>
      <c r="AH2784" s="915"/>
      <c r="AI2784" s="915"/>
      <c r="AJ2784" s="915"/>
      <c r="AK2784" s="915"/>
      <c r="AL2784" s="915"/>
      <c r="AM2784" s="915"/>
      <c r="AN2784" s="915"/>
      <c r="AO2784" s="916"/>
    </row>
    <row r="2785" spans="2:41" ht="3.6" customHeight="1" outlineLevel="1" x14ac:dyDescent="0.45">
      <c r="B2785" s="167"/>
      <c r="J2785" s="167"/>
      <c r="M2785" s="166"/>
      <c r="N2785" s="167"/>
      <c r="Q2785" s="166"/>
      <c r="R2785" s="173"/>
      <c r="S2785" s="172"/>
      <c r="T2785" s="172"/>
      <c r="U2785" s="172"/>
      <c r="V2785" s="172"/>
      <c r="W2785" s="172"/>
      <c r="X2785" s="172"/>
      <c r="Y2785" s="172"/>
      <c r="Z2785" s="172"/>
      <c r="AA2785" s="172"/>
      <c r="AB2785" s="172"/>
      <c r="AC2785" s="172"/>
      <c r="AD2785" s="172"/>
      <c r="AE2785" s="172"/>
      <c r="AF2785" s="172"/>
      <c r="AG2785" s="172"/>
      <c r="AH2785" s="172"/>
      <c r="AI2785" s="172"/>
      <c r="AJ2785" s="172"/>
      <c r="AK2785" s="172"/>
      <c r="AL2785" s="172"/>
      <c r="AM2785" s="172"/>
      <c r="AN2785" s="172"/>
      <c r="AO2785" s="171"/>
    </row>
    <row r="2786" spans="2:41" ht="13.35" customHeight="1" outlineLevel="1" x14ac:dyDescent="0.45">
      <c r="B2786" s="167"/>
      <c r="J2786" s="167"/>
      <c r="M2786" s="166"/>
      <c r="N2786" s="167" t="s">
        <v>712</v>
      </c>
      <c r="Q2786" s="166"/>
      <c r="R2786" s="167"/>
      <c r="S2786" s="919"/>
      <c r="T2786" s="921"/>
      <c r="V2786" s="190"/>
      <c r="W2786" s="115" t="s">
        <v>76</v>
      </c>
      <c r="X2786" s="190"/>
      <c r="Y2786" s="115" t="s">
        <v>77</v>
      </c>
      <c r="Z2786" s="190"/>
      <c r="AA2786" s="115" t="s">
        <v>78</v>
      </c>
      <c r="AO2786" s="166"/>
    </row>
    <row r="2787" spans="2:41" ht="3.6" customHeight="1" outlineLevel="1" x14ac:dyDescent="0.45">
      <c r="B2787" s="167"/>
      <c r="J2787" s="167"/>
      <c r="M2787" s="166"/>
      <c r="N2787" s="167"/>
      <c r="Q2787" s="166"/>
      <c r="R2787" s="167"/>
      <c r="AO2787" s="166"/>
    </row>
    <row r="2788" spans="2:41" ht="3.6" customHeight="1" outlineLevel="1" x14ac:dyDescent="0.45">
      <c r="B2788" s="167"/>
      <c r="J2788" s="167"/>
      <c r="M2788" s="166"/>
      <c r="N2788" s="173"/>
      <c r="O2788" s="172"/>
      <c r="P2788" s="172"/>
      <c r="Q2788" s="172"/>
      <c r="R2788" s="984" t="str">
        <f>ASC(許可申請_2!I398)&amp;ASC(変更_3!AL408)</f>
        <v/>
      </c>
      <c r="S2788" s="984" t="str">
        <f>ASC(許可申請_2!J398)&amp;ASC(変更_3!AM408)</f>
        <v/>
      </c>
      <c r="T2788" s="172"/>
      <c r="U2788" s="984" t="str">
        <f>ASC(許可申請_2!L398)&amp;ASC(変更_3!AO408)</f>
        <v/>
      </c>
      <c r="V2788" s="173"/>
      <c r="W2788" s="172"/>
      <c r="X2788" s="172"/>
      <c r="Y2788" s="172"/>
      <c r="Z2788" s="172"/>
      <c r="AA2788" s="171"/>
      <c r="AB2788" s="173"/>
      <c r="AC2788" s="172"/>
      <c r="AD2788" s="172"/>
      <c r="AE2788" s="172"/>
      <c r="AF2788" s="172"/>
      <c r="AG2788" s="171"/>
      <c r="AH2788" s="977"/>
      <c r="AI2788" s="980"/>
      <c r="AJ2788" s="172"/>
      <c r="AK2788" s="944"/>
      <c r="AL2788" s="173"/>
      <c r="AM2788" s="172"/>
      <c r="AN2788" s="172"/>
      <c r="AO2788" s="171"/>
    </row>
    <row r="2789" spans="2:41" ht="13.35" customHeight="1" outlineLevel="1" x14ac:dyDescent="0.45">
      <c r="B2789" s="167"/>
      <c r="J2789" s="167"/>
      <c r="M2789" s="166"/>
      <c r="N2789" s="167" t="s">
        <v>711</v>
      </c>
      <c r="R2789" s="985"/>
      <c r="S2789" s="985"/>
      <c r="T2789" s="115" t="s">
        <v>65</v>
      </c>
      <c r="U2789" s="985"/>
      <c r="V2789" s="167" t="s">
        <v>64</v>
      </c>
      <c r="AA2789" s="166"/>
      <c r="AB2789" s="167" t="s">
        <v>710</v>
      </c>
      <c r="AH2789" s="978"/>
      <c r="AI2789" s="981"/>
      <c r="AJ2789" s="115" t="s">
        <v>65</v>
      </c>
      <c r="AK2789" s="945"/>
      <c r="AL2789" s="167" t="s">
        <v>64</v>
      </c>
      <c r="AO2789" s="166"/>
    </row>
    <row r="2790" spans="2:41" ht="3.6" customHeight="1" outlineLevel="1" x14ac:dyDescent="0.45">
      <c r="B2790" s="167"/>
      <c r="J2790" s="167"/>
      <c r="M2790" s="166"/>
      <c r="N2790" s="167"/>
      <c r="R2790" s="986"/>
      <c r="S2790" s="986"/>
      <c r="T2790" s="160"/>
      <c r="U2790" s="986"/>
      <c r="V2790" s="161"/>
      <c r="W2790" s="160"/>
      <c r="X2790" s="160"/>
      <c r="Y2790" s="160"/>
      <c r="Z2790" s="160"/>
      <c r="AA2790" s="159"/>
      <c r="AB2790" s="161"/>
      <c r="AC2790" s="160"/>
      <c r="AD2790" s="160"/>
      <c r="AE2790" s="160"/>
      <c r="AF2790" s="160"/>
      <c r="AH2790" s="979"/>
      <c r="AI2790" s="982"/>
      <c r="AJ2790" s="160"/>
      <c r="AK2790" s="946"/>
      <c r="AL2790" s="161"/>
      <c r="AM2790" s="160"/>
      <c r="AN2790" s="160"/>
      <c r="AO2790" s="159"/>
    </row>
    <row r="2791" spans="2:41" ht="3.6" customHeight="1" outlineLevel="1" x14ac:dyDescent="0.45">
      <c r="B2791" s="167"/>
      <c r="J2791" s="167"/>
      <c r="M2791" s="166"/>
      <c r="N2791" s="173"/>
      <c r="O2791" s="172"/>
      <c r="P2791" s="172"/>
      <c r="Q2791" s="171"/>
      <c r="R2791" s="977"/>
      <c r="S2791" s="980"/>
      <c r="T2791" s="172"/>
      <c r="U2791" s="944"/>
      <c r="V2791" s="173"/>
      <c r="W2791" s="172"/>
      <c r="X2791" s="172"/>
      <c r="Y2791" s="172"/>
      <c r="Z2791" s="169"/>
      <c r="AA2791" s="174"/>
      <c r="AD2791" s="172"/>
      <c r="AE2791" s="172"/>
      <c r="AF2791" s="172"/>
      <c r="AG2791" s="175"/>
      <c r="AH2791" s="175"/>
      <c r="AI2791" s="175"/>
      <c r="AJ2791" s="175"/>
      <c r="AK2791" s="175"/>
      <c r="AL2791" s="172"/>
      <c r="AM2791" s="175"/>
      <c r="AN2791" s="175"/>
      <c r="AO2791" s="171"/>
    </row>
    <row r="2792" spans="2:41" ht="13.35" customHeight="1" outlineLevel="1" x14ac:dyDescent="0.45">
      <c r="B2792" s="167"/>
      <c r="J2792" s="167"/>
      <c r="M2792" s="166"/>
      <c r="N2792" s="167" t="s">
        <v>709</v>
      </c>
      <c r="Q2792" s="166"/>
      <c r="R2792" s="978"/>
      <c r="S2792" s="981"/>
      <c r="T2792" s="115" t="s">
        <v>65</v>
      </c>
      <c r="U2792" s="945"/>
      <c r="V2792" s="167" t="s">
        <v>64</v>
      </c>
      <c r="Z2792" s="169"/>
      <c r="AA2792" s="168"/>
      <c r="AG2792" s="169"/>
      <c r="AH2792" s="169"/>
      <c r="AI2792" s="169"/>
      <c r="AJ2792" s="169"/>
      <c r="AK2792" s="169"/>
      <c r="AM2792" s="169"/>
      <c r="AN2792" s="169"/>
      <c r="AO2792" s="166"/>
    </row>
    <row r="2793" spans="2:41" ht="3.6" customHeight="1" outlineLevel="1" x14ac:dyDescent="0.45">
      <c r="B2793" s="167"/>
      <c r="J2793" s="167"/>
      <c r="M2793" s="166"/>
      <c r="N2793" s="161"/>
      <c r="O2793" s="160"/>
      <c r="P2793" s="160"/>
      <c r="Q2793" s="159"/>
      <c r="R2793" s="979"/>
      <c r="S2793" s="982"/>
      <c r="T2793" s="160"/>
      <c r="U2793" s="946"/>
      <c r="V2793" s="161"/>
      <c r="W2793" s="160"/>
      <c r="X2793" s="160"/>
      <c r="Y2793" s="160"/>
      <c r="Z2793" s="163"/>
      <c r="AA2793" s="162"/>
      <c r="AB2793" s="160"/>
      <c r="AC2793" s="160"/>
      <c r="AD2793" s="160"/>
      <c r="AE2793" s="160"/>
      <c r="AF2793" s="160"/>
      <c r="AG2793" s="163"/>
      <c r="AH2793" s="163"/>
      <c r="AI2793" s="163"/>
      <c r="AJ2793" s="163"/>
      <c r="AK2793" s="163"/>
      <c r="AL2793" s="160"/>
      <c r="AM2793" s="163"/>
      <c r="AN2793" s="163"/>
      <c r="AO2793" s="159"/>
    </row>
    <row r="2794" spans="2:41" ht="3.6" customHeight="1" outlineLevel="1" x14ac:dyDescent="0.45">
      <c r="B2794" s="167"/>
      <c r="J2794" s="167"/>
      <c r="M2794" s="166"/>
      <c r="N2794" s="167"/>
      <c r="Q2794" s="166"/>
      <c r="R2794" s="922" t="str">
        <f>ASC(許可申請_2!K403)&amp;ASC(変更_3!AN412)</f>
        <v/>
      </c>
      <c r="S2794" s="923"/>
      <c r="T2794" s="923"/>
      <c r="U2794" s="924"/>
      <c r="V2794" s="911" t="str">
        <f>ASC(許可申請_2!O403)&amp;ASC(変更_3!AR412)</f>
        <v/>
      </c>
      <c r="W2794" s="913"/>
      <c r="X2794" s="911" t="str">
        <f>ASC(許可申請_2!Q403)&amp;ASC(変更_3!AT412)</f>
        <v/>
      </c>
      <c r="Y2794" s="912"/>
      <c r="Z2794" s="912"/>
      <c r="AA2794" s="913"/>
      <c r="AB2794" s="167"/>
      <c r="AO2794" s="166"/>
    </row>
    <row r="2795" spans="2:41" ht="13.35" customHeight="1" outlineLevel="1" x14ac:dyDescent="0.45">
      <c r="B2795" s="167"/>
      <c r="J2795" s="167" t="s">
        <v>735</v>
      </c>
      <c r="M2795" s="166"/>
      <c r="N2795" s="167" t="s">
        <v>707</v>
      </c>
      <c r="Q2795" s="166"/>
      <c r="R2795" s="911"/>
      <c r="S2795" s="912"/>
      <c r="T2795" s="912"/>
      <c r="U2795" s="913"/>
      <c r="V2795" s="911"/>
      <c r="W2795" s="913"/>
      <c r="X2795" s="911"/>
      <c r="Y2795" s="912"/>
      <c r="Z2795" s="912"/>
      <c r="AA2795" s="913"/>
      <c r="AB2795" s="191" t="s">
        <v>706</v>
      </c>
      <c r="AO2795" s="166"/>
    </row>
    <row r="2796" spans="2:41" ht="3.6" customHeight="1" outlineLevel="1" x14ac:dyDescent="0.45">
      <c r="B2796" s="167"/>
      <c r="J2796" s="167"/>
      <c r="M2796" s="166"/>
      <c r="N2796" s="167"/>
      <c r="Q2796" s="166"/>
      <c r="R2796" s="914"/>
      <c r="S2796" s="915"/>
      <c r="T2796" s="915"/>
      <c r="U2796" s="916"/>
      <c r="V2796" s="914"/>
      <c r="W2796" s="916"/>
      <c r="X2796" s="914"/>
      <c r="Y2796" s="915"/>
      <c r="Z2796" s="915"/>
      <c r="AA2796" s="916"/>
      <c r="AB2796" s="161"/>
      <c r="AC2796" s="160"/>
      <c r="AD2796" s="160"/>
      <c r="AE2796" s="160"/>
      <c r="AF2796" s="160"/>
      <c r="AG2796" s="160"/>
      <c r="AH2796" s="160"/>
      <c r="AI2796" s="160"/>
      <c r="AJ2796" s="160"/>
      <c r="AK2796" s="160"/>
      <c r="AL2796" s="160"/>
      <c r="AM2796" s="160"/>
      <c r="AN2796" s="160"/>
      <c r="AO2796" s="159"/>
    </row>
    <row r="2797" spans="2:41" ht="3.6" customHeight="1" outlineLevel="1" x14ac:dyDescent="0.45">
      <c r="B2797" s="167"/>
      <c r="J2797" s="167"/>
      <c r="M2797" s="166"/>
      <c r="N2797" s="173"/>
      <c r="O2797" s="172"/>
      <c r="P2797" s="172"/>
      <c r="Q2797" s="172"/>
      <c r="R2797" s="173"/>
      <c r="S2797" s="172"/>
      <c r="T2797" s="172"/>
      <c r="U2797" s="172"/>
      <c r="V2797" s="172"/>
      <c r="W2797" s="172"/>
      <c r="X2797" s="172"/>
      <c r="Y2797" s="172"/>
      <c r="Z2797" s="172"/>
      <c r="AA2797" s="171"/>
      <c r="AB2797" s="173"/>
      <c r="AI2797" s="166"/>
      <c r="AJ2797" s="173"/>
      <c r="AK2797" s="172"/>
      <c r="AL2797" s="172"/>
      <c r="AM2797" s="172"/>
      <c r="AN2797" s="172"/>
      <c r="AO2797" s="171"/>
    </row>
    <row r="2798" spans="2:41" ht="13.35" customHeight="1" outlineLevel="1" x14ac:dyDescent="0.45">
      <c r="B2798" s="167"/>
      <c r="J2798" s="167"/>
      <c r="M2798" s="166"/>
      <c r="N2798" s="167" t="s">
        <v>705</v>
      </c>
      <c r="R2798" s="167"/>
      <c r="S2798" s="917" t="str">
        <f>許可申請_2!I405&amp;変更_3!AL414</f>
        <v/>
      </c>
      <c r="T2798" s="918"/>
      <c r="V2798" s="182" t="str">
        <f>ASC(許可申請_2!K405)&amp;ASC(変更_3!AN414)</f>
        <v/>
      </c>
      <c r="W2798" s="115" t="s">
        <v>76</v>
      </c>
      <c r="X2798" s="182" t="str">
        <f>ASC(許可申請_2!M405)&amp;ASC(変更_3!AP414)</f>
        <v/>
      </c>
      <c r="Y2798" s="115" t="s">
        <v>77</v>
      </c>
      <c r="Z2798" s="182" t="str">
        <f>ASC(許可申請_2!O405)&amp;ASC(変更_3!AR414)</f>
        <v/>
      </c>
      <c r="AA2798" s="115" t="s">
        <v>78</v>
      </c>
      <c r="AB2798" s="167" t="s">
        <v>704</v>
      </c>
      <c r="AI2798" s="166"/>
      <c r="AJ2798" s="167"/>
      <c r="AK2798" s="919"/>
      <c r="AL2798" s="920"/>
      <c r="AM2798" s="920"/>
      <c r="AN2798" s="920"/>
      <c r="AO2798" s="921"/>
    </row>
    <row r="2799" spans="2:41" ht="3.6" customHeight="1" outlineLevel="1" x14ac:dyDescent="0.45">
      <c r="B2799" s="167"/>
      <c r="J2799" s="167"/>
      <c r="M2799" s="166"/>
      <c r="N2799" s="167"/>
      <c r="R2799" s="161"/>
      <c r="S2799" s="160"/>
      <c r="T2799" s="160"/>
      <c r="U2799" s="160"/>
      <c r="V2799" s="160"/>
      <c r="W2799" s="160"/>
      <c r="X2799" s="160"/>
      <c r="Y2799" s="160"/>
      <c r="Z2799" s="160"/>
      <c r="AA2799" s="159"/>
      <c r="AB2799" s="161"/>
      <c r="AC2799" s="160"/>
      <c r="AD2799" s="160"/>
      <c r="AE2799" s="160"/>
      <c r="AF2799" s="160"/>
      <c r="AG2799" s="160"/>
      <c r="AH2799" s="160"/>
      <c r="AI2799" s="159"/>
      <c r="AJ2799" s="161"/>
      <c r="AK2799" s="160"/>
      <c r="AL2799" s="160"/>
      <c r="AM2799" s="160"/>
      <c r="AN2799" s="160"/>
      <c r="AO2799" s="159"/>
    </row>
    <row r="2800" spans="2:41" ht="3.6" customHeight="1" outlineLevel="1" x14ac:dyDescent="0.45">
      <c r="B2800" s="167"/>
      <c r="J2800" s="167"/>
      <c r="M2800" s="166"/>
      <c r="N2800" s="173"/>
      <c r="O2800" s="172"/>
      <c r="P2800" s="172"/>
      <c r="Q2800" s="171"/>
      <c r="R2800" s="922" t="str">
        <f>IF(OR(許可申請_2!T402="☑",変更_3!AW411="☑"),"研修中","")</f>
        <v/>
      </c>
      <c r="S2800" s="923"/>
      <c r="T2800" s="923"/>
      <c r="U2800" s="923"/>
      <c r="V2800" s="923"/>
      <c r="W2800" s="923"/>
      <c r="X2800" s="923"/>
      <c r="Y2800" s="923"/>
      <c r="Z2800" s="923"/>
      <c r="AA2800" s="923"/>
      <c r="AB2800" s="923"/>
      <c r="AC2800" s="923"/>
      <c r="AD2800" s="923"/>
      <c r="AE2800" s="923"/>
      <c r="AF2800" s="923"/>
      <c r="AG2800" s="923"/>
      <c r="AH2800" s="923"/>
      <c r="AI2800" s="923"/>
      <c r="AJ2800" s="923"/>
      <c r="AK2800" s="923"/>
      <c r="AL2800" s="923"/>
      <c r="AM2800" s="923"/>
      <c r="AN2800" s="923"/>
      <c r="AO2800" s="924"/>
    </row>
    <row r="2801" spans="2:41" ht="13.35" customHeight="1" outlineLevel="1" x14ac:dyDescent="0.45">
      <c r="B2801" s="167"/>
      <c r="J2801" s="167"/>
      <c r="M2801" s="166"/>
      <c r="N2801" s="167" t="s">
        <v>703</v>
      </c>
      <c r="Q2801" s="166"/>
      <c r="R2801" s="911"/>
      <c r="S2801" s="912"/>
      <c r="T2801" s="912"/>
      <c r="U2801" s="912"/>
      <c r="V2801" s="912"/>
      <c r="W2801" s="912"/>
      <c r="X2801" s="912"/>
      <c r="Y2801" s="912"/>
      <c r="Z2801" s="912"/>
      <c r="AA2801" s="912"/>
      <c r="AB2801" s="912"/>
      <c r="AC2801" s="912"/>
      <c r="AD2801" s="912"/>
      <c r="AE2801" s="912"/>
      <c r="AF2801" s="912"/>
      <c r="AG2801" s="912"/>
      <c r="AH2801" s="912"/>
      <c r="AI2801" s="912"/>
      <c r="AJ2801" s="912"/>
      <c r="AK2801" s="912"/>
      <c r="AL2801" s="912"/>
      <c r="AM2801" s="912"/>
      <c r="AN2801" s="912"/>
      <c r="AO2801" s="913"/>
    </row>
    <row r="2802" spans="2:41" ht="3.6" customHeight="1" outlineLevel="1" x14ac:dyDescent="0.45">
      <c r="B2802" s="167"/>
      <c r="J2802" s="167"/>
      <c r="M2802" s="166"/>
      <c r="N2802" s="161"/>
      <c r="O2802" s="160"/>
      <c r="P2802" s="160"/>
      <c r="Q2802" s="159"/>
      <c r="R2802" s="914"/>
      <c r="S2802" s="915"/>
      <c r="T2802" s="915"/>
      <c r="U2802" s="915"/>
      <c r="V2802" s="915"/>
      <c r="W2802" s="915"/>
      <c r="X2802" s="915"/>
      <c r="Y2802" s="915"/>
      <c r="Z2802" s="915"/>
      <c r="AA2802" s="915"/>
      <c r="AB2802" s="915"/>
      <c r="AC2802" s="915"/>
      <c r="AD2802" s="915"/>
      <c r="AE2802" s="915"/>
      <c r="AF2802" s="915"/>
      <c r="AG2802" s="915"/>
      <c r="AH2802" s="915"/>
      <c r="AI2802" s="915"/>
      <c r="AJ2802" s="915"/>
      <c r="AK2802" s="915"/>
      <c r="AL2802" s="915"/>
      <c r="AM2802" s="915"/>
      <c r="AN2802" s="915"/>
      <c r="AO2802" s="916"/>
    </row>
    <row r="2803" spans="2:41" ht="3.6" customHeight="1" outlineLevel="1" x14ac:dyDescent="0.45">
      <c r="B2803" s="167"/>
      <c r="J2803" s="167"/>
      <c r="M2803" s="166"/>
      <c r="N2803" s="173"/>
      <c r="O2803" s="172"/>
      <c r="P2803" s="172"/>
      <c r="Q2803" s="171"/>
      <c r="R2803" s="167"/>
      <c r="W2803" s="166"/>
      <c r="X2803" s="167"/>
      <c r="AB2803" s="166"/>
      <c r="AC2803" s="925"/>
      <c r="AD2803" s="926"/>
      <c r="AE2803" s="926"/>
      <c r="AF2803" s="926"/>
      <c r="AG2803" s="926"/>
      <c r="AH2803" s="926"/>
      <c r="AI2803" s="926"/>
      <c r="AJ2803" s="926"/>
      <c r="AK2803" s="926"/>
      <c r="AL2803" s="926"/>
      <c r="AM2803" s="926"/>
      <c r="AN2803" s="926"/>
      <c r="AO2803" s="927"/>
    </row>
    <row r="2804" spans="2:41" ht="13.35" customHeight="1" outlineLevel="1" x14ac:dyDescent="0.45">
      <c r="B2804" s="167"/>
      <c r="J2804" s="167"/>
      <c r="M2804" s="166"/>
      <c r="N2804" s="167" t="s">
        <v>702</v>
      </c>
      <c r="Q2804" s="166"/>
      <c r="R2804" s="167"/>
      <c r="S2804" s="189" t="s">
        <v>651</v>
      </c>
      <c r="T2804" s="115" t="s">
        <v>105</v>
      </c>
      <c r="W2804" s="166"/>
      <c r="X2804" s="167" t="s">
        <v>701</v>
      </c>
      <c r="AB2804" s="166"/>
      <c r="AC2804" s="928"/>
      <c r="AD2804" s="929"/>
      <c r="AE2804" s="929"/>
      <c r="AF2804" s="929"/>
      <c r="AG2804" s="929"/>
      <c r="AH2804" s="929"/>
      <c r="AI2804" s="929"/>
      <c r="AJ2804" s="929"/>
      <c r="AK2804" s="929"/>
      <c r="AL2804" s="929"/>
      <c r="AM2804" s="929"/>
      <c r="AN2804" s="929"/>
      <c r="AO2804" s="930"/>
    </row>
    <row r="2805" spans="2:41" ht="3.6" customHeight="1" outlineLevel="1" x14ac:dyDescent="0.45">
      <c r="B2805" s="167"/>
      <c r="J2805" s="167"/>
      <c r="M2805" s="166"/>
      <c r="N2805" s="161"/>
      <c r="O2805" s="160"/>
      <c r="P2805" s="160"/>
      <c r="Q2805" s="159"/>
      <c r="R2805" s="161"/>
      <c r="S2805" s="160"/>
      <c r="T2805" s="160"/>
      <c r="U2805" s="160"/>
      <c r="V2805" s="160"/>
      <c r="W2805" s="159"/>
      <c r="X2805" s="161"/>
      <c r="Y2805" s="160"/>
      <c r="Z2805" s="160"/>
      <c r="AA2805" s="160"/>
      <c r="AB2805" s="159"/>
      <c r="AC2805" s="931"/>
      <c r="AD2805" s="932"/>
      <c r="AE2805" s="932"/>
      <c r="AF2805" s="932"/>
      <c r="AG2805" s="932"/>
      <c r="AH2805" s="932"/>
      <c r="AI2805" s="932"/>
      <c r="AJ2805" s="932"/>
      <c r="AK2805" s="932"/>
      <c r="AL2805" s="932"/>
      <c r="AM2805" s="932"/>
      <c r="AN2805" s="932"/>
      <c r="AO2805" s="933"/>
    </row>
    <row r="2806" spans="2:41" ht="3.6" customHeight="1" outlineLevel="1" x14ac:dyDescent="0.45">
      <c r="B2806" s="167"/>
      <c r="J2806" s="167"/>
      <c r="M2806" s="166"/>
      <c r="N2806" s="173"/>
      <c r="O2806" s="172"/>
      <c r="P2806" s="172"/>
      <c r="Q2806" s="171"/>
      <c r="R2806" s="173"/>
      <c r="S2806" s="172"/>
      <c r="T2806" s="172"/>
      <c r="U2806" s="172"/>
      <c r="V2806" s="172"/>
      <c r="W2806" s="172"/>
      <c r="X2806" s="172"/>
      <c r="Y2806" s="172"/>
      <c r="Z2806" s="172"/>
      <c r="AA2806" s="171"/>
      <c r="AB2806" s="173"/>
      <c r="AC2806" s="172"/>
      <c r="AD2806" s="172"/>
      <c r="AE2806" s="171"/>
      <c r="AF2806" s="173"/>
      <c r="AG2806" s="172"/>
      <c r="AH2806" s="172"/>
      <c r="AI2806" s="172"/>
      <c r="AJ2806" s="172"/>
      <c r="AK2806" s="172"/>
      <c r="AL2806" s="172"/>
      <c r="AM2806" s="172"/>
      <c r="AN2806" s="172"/>
      <c r="AO2806" s="171"/>
    </row>
    <row r="2807" spans="2:41" ht="13.35" customHeight="1" outlineLevel="1" x14ac:dyDescent="0.45">
      <c r="B2807" s="167"/>
      <c r="J2807" s="167"/>
      <c r="M2807" s="166"/>
      <c r="N2807" s="167" t="s">
        <v>700</v>
      </c>
      <c r="Q2807" s="166"/>
      <c r="R2807" s="167"/>
      <c r="S2807" s="919"/>
      <c r="T2807" s="921"/>
      <c r="V2807" s="190"/>
      <c r="W2807" s="115" t="s">
        <v>76</v>
      </c>
      <c r="X2807" s="190"/>
      <c r="Y2807" s="115" t="s">
        <v>77</v>
      </c>
      <c r="Z2807" s="190"/>
      <c r="AA2807" s="115" t="s">
        <v>78</v>
      </c>
      <c r="AB2807" s="167" t="s">
        <v>699</v>
      </c>
      <c r="AE2807" s="166"/>
      <c r="AF2807" s="167"/>
      <c r="AG2807" s="919"/>
      <c r="AH2807" s="921"/>
      <c r="AJ2807" s="190"/>
      <c r="AK2807" s="115" t="s">
        <v>76</v>
      </c>
      <c r="AL2807" s="190"/>
      <c r="AM2807" s="115" t="s">
        <v>77</v>
      </c>
      <c r="AN2807" s="190"/>
      <c r="AO2807" s="166" t="s">
        <v>78</v>
      </c>
    </row>
    <row r="2808" spans="2:41" ht="3.6" customHeight="1" outlineLevel="1" x14ac:dyDescent="0.45">
      <c r="B2808" s="167"/>
      <c r="J2808" s="167"/>
      <c r="M2808" s="166"/>
      <c r="N2808" s="161"/>
      <c r="O2808" s="160"/>
      <c r="P2808" s="160"/>
      <c r="Q2808" s="159"/>
      <c r="R2808" s="161"/>
      <c r="S2808" s="160"/>
      <c r="T2808" s="160"/>
      <c r="U2808" s="160"/>
      <c r="V2808" s="160"/>
      <c r="W2808" s="160"/>
      <c r="X2808" s="160"/>
      <c r="Y2808" s="160"/>
      <c r="Z2808" s="160"/>
      <c r="AA2808" s="159"/>
      <c r="AB2808" s="161"/>
      <c r="AC2808" s="160"/>
      <c r="AD2808" s="160"/>
      <c r="AE2808" s="159"/>
      <c r="AF2808" s="161"/>
      <c r="AG2808" s="160"/>
      <c r="AH2808" s="160"/>
      <c r="AI2808" s="160"/>
      <c r="AJ2808" s="160"/>
      <c r="AK2808" s="160"/>
      <c r="AL2808" s="160"/>
      <c r="AM2808" s="160"/>
      <c r="AN2808" s="160"/>
      <c r="AO2808" s="159"/>
    </row>
    <row r="2809" spans="2:41" ht="3.6" customHeight="1" outlineLevel="1" x14ac:dyDescent="0.45">
      <c r="B2809" s="167"/>
      <c r="J2809" s="167"/>
      <c r="M2809" s="166"/>
      <c r="N2809" s="173"/>
      <c r="O2809" s="172"/>
      <c r="P2809" s="172"/>
      <c r="Q2809" s="171"/>
      <c r="R2809" s="925"/>
      <c r="S2809" s="926"/>
      <c r="T2809" s="926"/>
      <c r="U2809" s="926"/>
      <c r="V2809" s="926"/>
      <c r="W2809" s="926"/>
      <c r="X2809" s="926"/>
      <c r="Y2809" s="926"/>
      <c r="Z2809" s="926"/>
      <c r="AA2809" s="926"/>
      <c r="AB2809" s="926"/>
      <c r="AC2809" s="926"/>
      <c r="AD2809" s="926"/>
      <c r="AE2809" s="926"/>
      <c r="AF2809" s="926"/>
      <c r="AG2809" s="926"/>
      <c r="AH2809" s="926"/>
      <c r="AI2809" s="926"/>
      <c r="AJ2809" s="926"/>
      <c r="AK2809" s="926"/>
      <c r="AL2809" s="926"/>
      <c r="AM2809" s="926"/>
      <c r="AN2809" s="926"/>
      <c r="AO2809" s="927"/>
    </row>
    <row r="2810" spans="2:41" ht="13.35" customHeight="1" outlineLevel="1" x14ac:dyDescent="0.45">
      <c r="B2810" s="167"/>
      <c r="J2810" s="167"/>
      <c r="M2810" s="166"/>
      <c r="N2810" s="167" t="s">
        <v>698</v>
      </c>
      <c r="Q2810" s="166"/>
      <c r="R2810" s="928"/>
      <c r="S2810" s="929"/>
      <c r="T2810" s="929"/>
      <c r="U2810" s="929"/>
      <c r="V2810" s="929"/>
      <c r="W2810" s="929"/>
      <c r="X2810" s="929"/>
      <c r="Y2810" s="929"/>
      <c r="Z2810" s="929"/>
      <c r="AA2810" s="929"/>
      <c r="AB2810" s="929"/>
      <c r="AC2810" s="929"/>
      <c r="AD2810" s="929"/>
      <c r="AE2810" s="929"/>
      <c r="AF2810" s="929"/>
      <c r="AG2810" s="929"/>
      <c r="AH2810" s="929"/>
      <c r="AI2810" s="929"/>
      <c r="AJ2810" s="929"/>
      <c r="AK2810" s="929"/>
      <c r="AL2810" s="929"/>
      <c r="AM2810" s="929"/>
      <c r="AN2810" s="929"/>
      <c r="AO2810" s="930"/>
    </row>
    <row r="2811" spans="2:41" ht="3.6" customHeight="1" outlineLevel="1" x14ac:dyDescent="0.45">
      <c r="B2811" s="167"/>
      <c r="J2811" s="167"/>
      <c r="M2811" s="166"/>
      <c r="N2811" s="167"/>
      <c r="Q2811" s="166"/>
      <c r="R2811" s="931"/>
      <c r="S2811" s="932"/>
      <c r="T2811" s="932"/>
      <c r="U2811" s="932"/>
      <c r="V2811" s="932"/>
      <c r="W2811" s="932"/>
      <c r="X2811" s="932"/>
      <c r="Y2811" s="932"/>
      <c r="Z2811" s="932"/>
      <c r="AA2811" s="932"/>
      <c r="AB2811" s="932"/>
      <c r="AC2811" s="932"/>
      <c r="AD2811" s="932"/>
      <c r="AE2811" s="932"/>
      <c r="AF2811" s="932"/>
      <c r="AG2811" s="932"/>
      <c r="AH2811" s="932"/>
      <c r="AI2811" s="932"/>
      <c r="AJ2811" s="932"/>
      <c r="AK2811" s="932"/>
      <c r="AL2811" s="932"/>
      <c r="AM2811" s="932"/>
      <c r="AN2811" s="932"/>
      <c r="AO2811" s="933"/>
    </row>
    <row r="2812" spans="2:41" ht="3.6" customHeight="1" outlineLevel="1" x14ac:dyDescent="0.45">
      <c r="B2812" s="167"/>
      <c r="J2812" s="167"/>
      <c r="N2812" s="173"/>
      <c r="O2812" s="172"/>
      <c r="P2812" s="172"/>
      <c r="Q2812" s="171"/>
      <c r="R2812" s="172"/>
      <c r="S2812" s="172"/>
      <c r="T2812" s="172"/>
      <c r="U2812" s="172"/>
      <c r="X2812" s="175"/>
      <c r="Y2812" s="176"/>
      <c r="Z2812" s="175"/>
      <c r="AA2812" s="175"/>
      <c r="AB2812" s="175"/>
      <c r="AC2812" s="175"/>
      <c r="AD2812" s="176"/>
      <c r="AE2812" s="175"/>
      <c r="AF2812" s="172"/>
      <c r="AG2812" s="172"/>
      <c r="AH2812" s="947"/>
      <c r="AI2812" s="948"/>
      <c r="AJ2812" s="948"/>
      <c r="AK2812" s="948"/>
      <c r="AL2812" s="948"/>
      <c r="AM2812" s="948"/>
      <c r="AN2812" s="948"/>
      <c r="AO2812" s="949"/>
    </row>
    <row r="2813" spans="2:41" ht="13.35" customHeight="1" outlineLevel="1" x14ac:dyDescent="0.45">
      <c r="B2813" s="167"/>
      <c r="J2813" s="167"/>
      <c r="N2813" s="167" t="s">
        <v>697</v>
      </c>
      <c r="Q2813" s="166"/>
      <c r="R2813" s="115" t="s">
        <v>696</v>
      </c>
      <c r="X2813" s="169"/>
      <c r="Y2813" s="170"/>
      <c r="Z2813" s="189" t="s">
        <v>651</v>
      </c>
      <c r="AA2813" s="115" t="s">
        <v>695</v>
      </c>
      <c r="AB2813" s="169"/>
      <c r="AC2813" s="169"/>
      <c r="AD2813" s="170" t="s">
        <v>694</v>
      </c>
      <c r="AE2813" s="169"/>
      <c r="AH2813" s="950"/>
      <c r="AI2813" s="951"/>
      <c r="AJ2813" s="951"/>
      <c r="AK2813" s="951"/>
      <c r="AL2813" s="951"/>
      <c r="AM2813" s="951"/>
      <c r="AN2813" s="951"/>
      <c r="AO2813" s="952"/>
    </row>
    <row r="2814" spans="2:41" ht="3.6" customHeight="1" outlineLevel="1" x14ac:dyDescent="0.45">
      <c r="B2814" s="167"/>
      <c r="J2814" s="167"/>
      <c r="N2814" s="167"/>
      <c r="Q2814" s="166"/>
      <c r="R2814" s="160"/>
      <c r="S2814" s="160"/>
      <c r="T2814" s="160"/>
      <c r="U2814" s="160"/>
      <c r="X2814" s="163"/>
      <c r="Y2814" s="164"/>
      <c r="Z2814" s="163"/>
      <c r="AA2814" s="163"/>
      <c r="AB2814" s="163"/>
      <c r="AC2814" s="163"/>
      <c r="AD2814" s="164"/>
      <c r="AE2814" s="163"/>
      <c r="AF2814" s="160"/>
      <c r="AG2814" s="160"/>
      <c r="AH2814" s="953"/>
      <c r="AI2814" s="954"/>
      <c r="AJ2814" s="954"/>
      <c r="AK2814" s="954"/>
      <c r="AL2814" s="954"/>
      <c r="AM2814" s="954"/>
      <c r="AN2814" s="954"/>
      <c r="AO2814" s="955"/>
    </row>
    <row r="2815" spans="2:41" ht="3.6" customHeight="1" outlineLevel="1" x14ac:dyDescent="0.45">
      <c r="B2815" s="167"/>
      <c r="J2815" s="167"/>
      <c r="N2815" s="167"/>
      <c r="Q2815" s="166"/>
      <c r="R2815" s="172"/>
      <c r="S2815" s="172"/>
      <c r="T2815" s="172"/>
      <c r="U2815" s="172"/>
      <c r="V2815" s="944"/>
      <c r="W2815" s="956"/>
      <c r="X2815" s="956"/>
      <c r="Y2815" s="956"/>
      <c r="Z2815" s="956"/>
      <c r="AA2815" s="956"/>
      <c r="AB2815" s="956"/>
      <c r="AC2815" s="956"/>
      <c r="AD2815" s="956"/>
      <c r="AE2815" s="956"/>
      <c r="AF2815" s="956"/>
      <c r="AG2815" s="956"/>
      <c r="AH2815" s="956"/>
      <c r="AI2815" s="956"/>
      <c r="AJ2815" s="956"/>
      <c r="AK2815" s="956"/>
      <c r="AL2815" s="956"/>
      <c r="AM2815" s="956"/>
      <c r="AN2815" s="956"/>
      <c r="AO2815" s="957"/>
    </row>
    <row r="2816" spans="2:41" ht="13.35" customHeight="1" outlineLevel="1" x14ac:dyDescent="0.45">
      <c r="B2816" s="167"/>
      <c r="J2816" s="167"/>
      <c r="N2816" s="167" t="s">
        <v>693</v>
      </c>
      <c r="Q2816" s="166"/>
      <c r="R2816" s="115" t="s">
        <v>692</v>
      </c>
      <c r="V2816" s="945"/>
      <c r="W2816" s="958"/>
      <c r="X2816" s="958"/>
      <c r="Y2816" s="958"/>
      <c r="Z2816" s="958"/>
      <c r="AA2816" s="958"/>
      <c r="AB2816" s="958"/>
      <c r="AC2816" s="958"/>
      <c r="AD2816" s="958"/>
      <c r="AE2816" s="958"/>
      <c r="AF2816" s="958"/>
      <c r="AG2816" s="958"/>
      <c r="AH2816" s="958"/>
      <c r="AI2816" s="958"/>
      <c r="AJ2816" s="958"/>
      <c r="AK2816" s="958"/>
      <c r="AL2816" s="958"/>
      <c r="AM2816" s="958"/>
      <c r="AN2816" s="958"/>
      <c r="AO2816" s="959"/>
    </row>
    <row r="2817" spans="2:41" ht="3.6" customHeight="1" outlineLevel="1" x14ac:dyDescent="0.45">
      <c r="B2817" s="167"/>
      <c r="J2817" s="167"/>
      <c r="N2817" s="167"/>
      <c r="Q2817" s="166"/>
      <c r="V2817" s="946"/>
      <c r="W2817" s="960"/>
      <c r="X2817" s="960"/>
      <c r="Y2817" s="960"/>
      <c r="Z2817" s="960"/>
      <c r="AA2817" s="960"/>
      <c r="AB2817" s="960"/>
      <c r="AC2817" s="960"/>
      <c r="AD2817" s="960"/>
      <c r="AE2817" s="960"/>
      <c r="AF2817" s="960"/>
      <c r="AG2817" s="960"/>
      <c r="AH2817" s="960"/>
      <c r="AI2817" s="960"/>
      <c r="AJ2817" s="960"/>
      <c r="AK2817" s="960"/>
      <c r="AL2817" s="960"/>
      <c r="AM2817" s="960"/>
      <c r="AN2817" s="960"/>
      <c r="AO2817" s="961"/>
    </row>
    <row r="2818" spans="2:41" ht="3.6" customHeight="1" outlineLevel="1" x14ac:dyDescent="0.45">
      <c r="B2818" s="167"/>
      <c r="J2818" s="167"/>
      <c r="N2818" s="167"/>
      <c r="R2818" s="173"/>
      <c r="S2818" s="172"/>
      <c r="T2818" s="172"/>
      <c r="U2818" s="171"/>
      <c r="X2818" s="166"/>
      <c r="Y2818" s="925"/>
      <c r="Z2818" s="926"/>
      <c r="AA2818" s="927"/>
      <c r="AB2818" s="171"/>
      <c r="AC2818" s="925"/>
      <c r="AD2818" s="926"/>
      <c r="AE2818" s="927"/>
      <c r="AF2818" s="167"/>
      <c r="AH2818" s="166"/>
      <c r="AI2818" s="925"/>
      <c r="AJ2818" s="926"/>
      <c r="AK2818" s="926"/>
      <c r="AL2818" s="926"/>
      <c r="AM2818" s="926"/>
      <c r="AN2818" s="926"/>
      <c r="AO2818" s="927"/>
    </row>
    <row r="2819" spans="2:41" ht="13.35" customHeight="1" outlineLevel="1" x14ac:dyDescent="0.45">
      <c r="B2819" s="167"/>
      <c r="J2819" s="167"/>
      <c r="N2819" s="167"/>
      <c r="R2819" s="167"/>
      <c r="U2819" s="166"/>
      <c r="V2819" s="115" t="s">
        <v>612</v>
      </c>
      <c r="X2819" s="166"/>
      <c r="Y2819" s="928"/>
      <c r="Z2819" s="929"/>
      <c r="AA2819" s="930"/>
      <c r="AB2819" s="555" t="s">
        <v>611</v>
      </c>
      <c r="AC2819" s="928"/>
      <c r="AD2819" s="929"/>
      <c r="AE2819" s="930"/>
      <c r="AF2819" s="167" t="s">
        <v>610</v>
      </c>
      <c r="AH2819" s="166"/>
      <c r="AI2819" s="928"/>
      <c r="AJ2819" s="929"/>
      <c r="AK2819" s="929"/>
      <c r="AL2819" s="929"/>
      <c r="AM2819" s="929"/>
      <c r="AN2819" s="929"/>
      <c r="AO2819" s="930"/>
    </row>
    <row r="2820" spans="2:41" ht="3.6" customHeight="1" outlineLevel="1" x14ac:dyDescent="0.45">
      <c r="B2820" s="167"/>
      <c r="J2820" s="167"/>
      <c r="N2820" s="167"/>
      <c r="R2820" s="167"/>
      <c r="U2820" s="166"/>
      <c r="V2820" s="160"/>
      <c r="W2820" s="160"/>
      <c r="X2820" s="159"/>
      <c r="Y2820" s="931"/>
      <c r="Z2820" s="932"/>
      <c r="AA2820" s="933"/>
      <c r="AB2820" s="159"/>
      <c r="AC2820" s="931"/>
      <c r="AD2820" s="932"/>
      <c r="AE2820" s="933"/>
      <c r="AF2820" s="161"/>
      <c r="AG2820" s="160"/>
      <c r="AH2820" s="159"/>
      <c r="AI2820" s="931"/>
      <c r="AJ2820" s="932"/>
      <c r="AK2820" s="932"/>
      <c r="AL2820" s="932"/>
      <c r="AM2820" s="932"/>
      <c r="AN2820" s="932"/>
      <c r="AO2820" s="933"/>
    </row>
    <row r="2821" spans="2:41" ht="3.6" customHeight="1" outlineLevel="1" x14ac:dyDescent="0.45">
      <c r="B2821" s="167"/>
      <c r="J2821" s="167"/>
      <c r="N2821" s="167"/>
      <c r="R2821" s="167"/>
      <c r="U2821" s="166"/>
      <c r="V2821" s="172"/>
      <c r="W2821" s="172"/>
      <c r="X2821" s="171"/>
      <c r="Y2821" s="925"/>
      <c r="Z2821" s="926"/>
      <c r="AA2821" s="926"/>
      <c r="AB2821" s="926"/>
      <c r="AC2821" s="926"/>
      <c r="AD2821" s="926"/>
      <c r="AE2821" s="927"/>
      <c r="AF2821" s="173"/>
      <c r="AG2821" s="172"/>
      <c r="AH2821" s="171"/>
      <c r="AI2821" s="925"/>
      <c r="AJ2821" s="926"/>
      <c r="AK2821" s="926"/>
      <c r="AL2821" s="926"/>
      <c r="AM2821" s="926"/>
      <c r="AN2821" s="926"/>
      <c r="AO2821" s="927"/>
    </row>
    <row r="2822" spans="2:41" ht="13.35" customHeight="1" outlineLevel="1" x14ac:dyDescent="0.45">
      <c r="B2822" s="167"/>
      <c r="J2822" s="167"/>
      <c r="N2822" s="167"/>
      <c r="R2822" s="167" t="s">
        <v>691</v>
      </c>
      <c r="U2822" s="166"/>
      <c r="V2822" s="115" t="s">
        <v>609</v>
      </c>
      <c r="X2822" s="166"/>
      <c r="Y2822" s="928"/>
      <c r="Z2822" s="929"/>
      <c r="AA2822" s="929"/>
      <c r="AB2822" s="929"/>
      <c r="AC2822" s="929"/>
      <c r="AD2822" s="929"/>
      <c r="AE2822" s="930"/>
      <c r="AF2822" s="167" t="s">
        <v>8536</v>
      </c>
      <c r="AH2822" s="166"/>
      <c r="AI2822" s="928"/>
      <c r="AJ2822" s="929"/>
      <c r="AK2822" s="929"/>
      <c r="AL2822" s="929"/>
      <c r="AM2822" s="929"/>
      <c r="AN2822" s="929"/>
      <c r="AO2822" s="930"/>
    </row>
    <row r="2823" spans="2:41" ht="3.6" customHeight="1" outlineLevel="1" x14ac:dyDescent="0.45">
      <c r="B2823" s="167"/>
      <c r="J2823" s="167"/>
      <c r="N2823" s="167"/>
      <c r="R2823" s="167"/>
      <c r="U2823" s="166"/>
      <c r="V2823" s="160"/>
      <c r="W2823" s="160"/>
      <c r="X2823" s="159"/>
      <c r="Y2823" s="931"/>
      <c r="Z2823" s="932"/>
      <c r="AA2823" s="932"/>
      <c r="AB2823" s="932"/>
      <c r="AC2823" s="932"/>
      <c r="AD2823" s="932"/>
      <c r="AE2823" s="933"/>
      <c r="AF2823" s="161"/>
      <c r="AG2823" s="160"/>
      <c r="AH2823" s="159"/>
      <c r="AI2823" s="931"/>
      <c r="AJ2823" s="932"/>
      <c r="AK2823" s="932"/>
      <c r="AL2823" s="932"/>
      <c r="AM2823" s="932"/>
      <c r="AN2823" s="932"/>
      <c r="AO2823" s="933"/>
    </row>
    <row r="2824" spans="2:41" ht="3.6" customHeight="1" outlineLevel="1" x14ac:dyDescent="0.45">
      <c r="B2824" s="167"/>
      <c r="J2824" s="167"/>
      <c r="N2824" s="167"/>
      <c r="R2824" s="167"/>
      <c r="U2824" s="166"/>
      <c r="V2824" s="172"/>
      <c r="W2824" s="172"/>
      <c r="X2824" s="171"/>
      <c r="Y2824" s="925"/>
      <c r="Z2824" s="926"/>
      <c r="AA2824" s="926"/>
      <c r="AB2824" s="926"/>
      <c r="AC2824" s="926"/>
      <c r="AD2824" s="926"/>
      <c r="AE2824" s="927"/>
      <c r="AF2824" s="173"/>
      <c r="AG2824" s="172"/>
      <c r="AH2824" s="171"/>
      <c r="AI2824" s="925"/>
      <c r="AJ2824" s="926"/>
      <c r="AK2824" s="926"/>
      <c r="AL2824" s="926"/>
      <c r="AM2824" s="926"/>
      <c r="AN2824" s="926"/>
      <c r="AO2824" s="927"/>
    </row>
    <row r="2825" spans="2:41" ht="13.35" customHeight="1" outlineLevel="1" x14ac:dyDescent="0.45">
      <c r="B2825" s="167"/>
      <c r="J2825" s="167"/>
      <c r="N2825" s="167"/>
      <c r="R2825" s="167"/>
      <c r="U2825" s="166"/>
      <c r="V2825" s="115" t="s">
        <v>608</v>
      </c>
      <c r="X2825" s="166"/>
      <c r="Y2825" s="928"/>
      <c r="Z2825" s="929"/>
      <c r="AA2825" s="929"/>
      <c r="AB2825" s="929"/>
      <c r="AC2825" s="929"/>
      <c r="AD2825" s="929"/>
      <c r="AE2825" s="930"/>
      <c r="AF2825" s="167" t="s">
        <v>607</v>
      </c>
      <c r="AH2825" s="166"/>
      <c r="AI2825" s="928"/>
      <c r="AJ2825" s="929"/>
      <c r="AK2825" s="929"/>
      <c r="AL2825" s="929"/>
      <c r="AM2825" s="929"/>
      <c r="AN2825" s="929"/>
      <c r="AO2825" s="930"/>
    </row>
    <row r="2826" spans="2:41" ht="3.6" customHeight="1" outlineLevel="1" x14ac:dyDescent="0.45">
      <c r="B2826" s="167"/>
      <c r="J2826" s="161"/>
      <c r="K2826" s="160"/>
      <c r="L2826" s="160"/>
      <c r="M2826" s="160"/>
      <c r="N2826" s="161"/>
      <c r="O2826" s="160"/>
      <c r="P2826" s="160"/>
      <c r="Q2826" s="160"/>
      <c r="R2826" s="161"/>
      <c r="S2826" s="160"/>
      <c r="T2826" s="160"/>
      <c r="U2826" s="159"/>
      <c r="V2826" s="160"/>
      <c r="W2826" s="160"/>
      <c r="X2826" s="159"/>
      <c r="Y2826" s="931"/>
      <c r="Z2826" s="932"/>
      <c r="AA2826" s="932"/>
      <c r="AB2826" s="932"/>
      <c r="AC2826" s="932"/>
      <c r="AD2826" s="932"/>
      <c r="AE2826" s="933"/>
      <c r="AF2826" s="161"/>
      <c r="AG2826" s="160"/>
      <c r="AH2826" s="159"/>
      <c r="AI2826" s="931"/>
      <c r="AJ2826" s="932"/>
      <c r="AK2826" s="932"/>
      <c r="AL2826" s="932"/>
      <c r="AM2826" s="932"/>
      <c r="AN2826" s="932"/>
      <c r="AO2826" s="933"/>
    </row>
    <row r="2827" spans="2:41" ht="3.6" customHeight="1" outlineLevel="1" x14ac:dyDescent="0.45">
      <c r="B2827" s="167"/>
      <c r="J2827" s="173"/>
      <c r="K2827" s="172"/>
      <c r="L2827" s="172"/>
      <c r="M2827" s="171"/>
      <c r="N2827" s="173"/>
      <c r="O2827" s="172"/>
      <c r="P2827" s="172"/>
      <c r="Q2827" s="171"/>
      <c r="R2827" s="173"/>
      <c r="S2827" s="172"/>
      <c r="T2827" s="172"/>
      <c r="U2827" s="172"/>
      <c r="V2827" s="172"/>
      <c r="W2827" s="172"/>
      <c r="X2827" s="172"/>
      <c r="Y2827" s="172"/>
      <c r="Z2827" s="172"/>
      <c r="AA2827" s="171"/>
      <c r="AB2827" s="173"/>
      <c r="AC2827" s="172"/>
      <c r="AD2827" s="172"/>
      <c r="AE2827" s="171"/>
      <c r="AF2827" s="172"/>
      <c r="AG2827" s="172"/>
      <c r="AH2827" s="172"/>
      <c r="AI2827" s="172"/>
      <c r="AJ2827" s="172"/>
      <c r="AK2827" s="172"/>
      <c r="AL2827" s="172"/>
      <c r="AM2827" s="172"/>
      <c r="AN2827" s="172"/>
      <c r="AO2827" s="171"/>
    </row>
    <row r="2828" spans="2:41" ht="13.35" customHeight="1" outlineLevel="1" x14ac:dyDescent="0.45">
      <c r="B2828" s="167"/>
      <c r="J2828" s="167"/>
      <c r="M2828" s="166"/>
      <c r="N2828" s="167" t="s">
        <v>717</v>
      </c>
      <c r="Q2828" s="166"/>
      <c r="R2828" s="167"/>
      <c r="S2828" s="917" t="str">
        <f>IF(変更_3!J418&lt;&gt;"",コードマスタ!C4,"")</f>
        <v/>
      </c>
      <c r="T2828" s="943"/>
      <c r="U2828" s="943"/>
      <c r="V2828" s="943"/>
      <c r="W2828" s="943"/>
      <c r="X2828" s="943"/>
      <c r="Y2828" s="943"/>
      <c r="Z2828" s="943"/>
      <c r="AA2828" s="918"/>
      <c r="AB2828" s="167" t="s">
        <v>615</v>
      </c>
      <c r="AE2828" s="166"/>
      <c r="AF2828" s="167"/>
      <c r="AG2828" s="917" t="str">
        <f>IF(変更_3!J426="☑",コードマスタ!D3,IF(OR(変更_3!O426="☑",変更_3!U426="☑"),コードマスタ!D4,""))</f>
        <v/>
      </c>
      <c r="AH2828" s="943"/>
      <c r="AI2828" s="943"/>
      <c r="AJ2828" s="943"/>
      <c r="AK2828" s="943"/>
      <c r="AL2828" s="943"/>
      <c r="AM2828" s="943"/>
      <c r="AN2828" s="943"/>
      <c r="AO2828" s="918"/>
    </row>
    <row r="2829" spans="2:41" ht="3.6" customHeight="1" outlineLevel="1" x14ac:dyDescent="0.45">
      <c r="B2829" s="167"/>
      <c r="J2829" s="167"/>
      <c r="M2829" s="166"/>
      <c r="N2829" s="161"/>
      <c r="O2829" s="160"/>
      <c r="P2829" s="160"/>
      <c r="Q2829" s="159"/>
      <c r="R2829" s="161"/>
      <c r="S2829" s="160"/>
      <c r="T2829" s="160"/>
      <c r="U2829" s="160"/>
      <c r="V2829" s="160"/>
      <c r="W2829" s="160"/>
      <c r="X2829" s="160"/>
      <c r="Y2829" s="160"/>
      <c r="Z2829" s="160"/>
      <c r="AA2829" s="159"/>
      <c r="AB2829" s="161"/>
      <c r="AC2829" s="160"/>
      <c r="AD2829" s="160"/>
      <c r="AE2829" s="159"/>
      <c r="AF2829" s="160"/>
      <c r="AG2829" s="160"/>
      <c r="AH2829" s="160"/>
      <c r="AI2829" s="160"/>
      <c r="AJ2829" s="160"/>
      <c r="AK2829" s="160"/>
      <c r="AL2829" s="160"/>
      <c r="AM2829" s="160"/>
      <c r="AN2829" s="160"/>
      <c r="AO2829" s="159"/>
    </row>
    <row r="2830" spans="2:41" ht="3.6" customHeight="1" outlineLevel="1" x14ac:dyDescent="0.45">
      <c r="B2830" s="167"/>
      <c r="J2830" s="167"/>
      <c r="M2830" s="166"/>
      <c r="N2830" s="173"/>
      <c r="O2830" s="172"/>
      <c r="P2830" s="172"/>
      <c r="Q2830" s="171"/>
      <c r="R2830" s="173"/>
      <c r="S2830" s="172"/>
      <c r="T2830" s="172"/>
      <c r="U2830" s="172"/>
      <c r="V2830" s="172"/>
      <c r="W2830" s="172"/>
      <c r="X2830" s="172"/>
      <c r="Y2830" s="172"/>
      <c r="Z2830" s="172"/>
      <c r="AA2830" s="171"/>
      <c r="AB2830" s="173"/>
      <c r="AC2830" s="172"/>
      <c r="AD2830" s="172"/>
      <c r="AE2830" s="171"/>
      <c r="AF2830" s="173"/>
      <c r="AG2830" s="172"/>
      <c r="AH2830" s="172"/>
      <c r="AI2830" s="172"/>
      <c r="AJ2830" s="172"/>
      <c r="AK2830" s="172"/>
      <c r="AL2830" s="172"/>
      <c r="AM2830" s="172"/>
      <c r="AN2830" s="172"/>
      <c r="AO2830" s="171"/>
    </row>
    <row r="2831" spans="2:41" ht="13.35" customHeight="1" outlineLevel="1" x14ac:dyDescent="0.45">
      <c r="B2831" s="167"/>
      <c r="J2831" s="167"/>
      <c r="M2831" s="166"/>
      <c r="N2831" s="167" t="s">
        <v>716</v>
      </c>
      <c r="Q2831" s="166"/>
      <c r="R2831" s="167"/>
      <c r="S2831" s="919"/>
      <c r="T2831" s="921"/>
      <c r="V2831" s="190"/>
      <c r="W2831" s="115" t="s">
        <v>76</v>
      </c>
      <c r="X2831" s="190"/>
      <c r="Y2831" s="115" t="s">
        <v>77</v>
      </c>
      <c r="Z2831" s="190"/>
      <c r="AA2831" s="166" t="s">
        <v>78</v>
      </c>
      <c r="AB2831" s="167" t="s">
        <v>715</v>
      </c>
      <c r="AE2831" s="166"/>
      <c r="AF2831" s="167"/>
      <c r="AG2831" s="919"/>
      <c r="AH2831" s="921"/>
      <c r="AJ2831" s="190"/>
      <c r="AK2831" s="115" t="s">
        <v>76</v>
      </c>
      <c r="AL2831" s="190"/>
      <c r="AM2831" s="115" t="s">
        <v>77</v>
      </c>
      <c r="AN2831" s="190"/>
      <c r="AO2831" s="166" t="s">
        <v>78</v>
      </c>
    </row>
    <row r="2832" spans="2:41" ht="3.6" customHeight="1" outlineLevel="1" x14ac:dyDescent="0.45">
      <c r="B2832" s="167"/>
      <c r="J2832" s="167"/>
      <c r="M2832" s="166"/>
      <c r="N2832" s="161"/>
      <c r="O2832" s="160"/>
      <c r="P2832" s="160"/>
      <c r="Q2832" s="159"/>
      <c r="R2832" s="161"/>
      <c r="S2832" s="160"/>
      <c r="T2832" s="160"/>
      <c r="U2832" s="160"/>
      <c r="V2832" s="160"/>
      <c r="W2832" s="160"/>
      <c r="X2832" s="160"/>
      <c r="Y2832" s="160"/>
      <c r="Z2832" s="160"/>
      <c r="AA2832" s="159"/>
      <c r="AB2832" s="161"/>
      <c r="AC2832" s="160"/>
      <c r="AD2832" s="160"/>
      <c r="AE2832" s="159"/>
      <c r="AF2832" s="161"/>
      <c r="AG2832" s="160"/>
      <c r="AH2832" s="160"/>
      <c r="AI2832" s="160"/>
      <c r="AJ2832" s="160"/>
      <c r="AK2832" s="160"/>
      <c r="AL2832" s="160"/>
      <c r="AM2832" s="160"/>
      <c r="AN2832" s="160"/>
      <c r="AO2832" s="159"/>
    </row>
    <row r="2833" spans="2:41" ht="3.6" customHeight="1" outlineLevel="1" x14ac:dyDescent="0.45">
      <c r="B2833" s="167"/>
      <c r="J2833" s="167"/>
      <c r="M2833" s="166"/>
      <c r="N2833" s="173"/>
      <c r="O2833" s="172"/>
      <c r="P2833" s="172"/>
      <c r="Q2833" s="171"/>
      <c r="R2833" s="922" t="str">
        <f>IF(変更_3!J418&lt;&gt;"",変更_3!J418,"")</f>
        <v/>
      </c>
      <c r="S2833" s="923"/>
      <c r="T2833" s="923"/>
      <c r="U2833" s="923"/>
      <c r="V2833" s="923"/>
      <c r="W2833" s="923"/>
      <c r="X2833" s="923"/>
      <c r="Y2833" s="923"/>
      <c r="Z2833" s="923"/>
      <c r="AA2833" s="923"/>
      <c r="AB2833" s="923"/>
      <c r="AC2833" s="923"/>
      <c r="AD2833" s="923"/>
      <c r="AE2833" s="923"/>
      <c r="AF2833" s="923"/>
      <c r="AG2833" s="923"/>
      <c r="AH2833" s="923"/>
      <c r="AI2833" s="923"/>
      <c r="AJ2833" s="924"/>
      <c r="AK2833" s="172"/>
      <c r="AL2833" s="172"/>
      <c r="AM2833" s="172"/>
      <c r="AN2833" s="172"/>
      <c r="AO2833" s="171"/>
    </row>
    <row r="2834" spans="2:41" ht="13.35" customHeight="1" outlineLevel="1" x14ac:dyDescent="0.45">
      <c r="B2834" s="167"/>
      <c r="J2834" s="167"/>
      <c r="M2834" s="166"/>
      <c r="N2834" s="167" t="s">
        <v>50</v>
      </c>
      <c r="Q2834" s="166"/>
      <c r="R2834" s="911"/>
      <c r="S2834" s="912"/>
      <c r="T2834" s="912"/>
      <c r="U2834" s="912"/>
      <c r="V2834" s="912"/>
      <c r="W2834" s="912"/>
      <c r="X2834" s="912"/>
      <c r="Y2834" s="912"/>
      <c r="Z2834" s="912"/>
      <c r="AA2834" s="912"/>
      <c r="AB2834" s="912"/>
      <c r="AC2834" s="912"/>
      <c r="AD2834" s="912"/>
      <c r="AE2834" s="912"/>
      <c r="AF2834" s="912"/>
      <c r="AG2834" s="912"/>
      <c r="AH2834" s="912"/>
      <c r="AI2834" s="912"/>
      <c r="AJ2834" s="913"/>
      <c r="AL2834" s="189" t="s">
        <v>651</v>
      </c>
      <c r="AM2834" s="115" t="s">
        <v>714</v>
      </c>
      <c r="AO2834" s="166"/>
    </row>
    <row r="2835" spans="2:41" ht="3.6" customHeight="1" outlineLevel="1" x14ac:dyDescent="0.45">
      <c r="B2835" s="167"/>
      <c r="J2835" s="167"/>
      <c r="M2835" s="166"/>
      <c r="N2835" s="161"/>
      <c r="O2835" s="160"/>
      <c r="P2835" s="160"/>
      <c r="Q2835" s="159"/>
      <c r="R2835" s="914"/>
      <c r="S2835" s="915"/>
      <c r="T2835" s="915"/>
      <c r="U2835" s="915"/>
      <c r="V2835" s="915"/>
      <c r="W2835" s="915"/>
      <c r="X2835" s="915"/>
      <c r="Y2835" s="915"/>
      <c r="Z2835" s="915"/>
      <c r="AA2835" s="915"/>
      <c r="AB2835" s="915"/>
      <c r="AC2835" s="915"/>
      <c r="AD2835" s="915"/>
      <c r="AE2835" s="915"/>
      <c r="AF2835" s="915"/>
      <c r="AG2835" s="915"/>
      <c r="AH2835" s="915"/>
      <c r="AI2835" s="915"/>
      <c r="AJ2835" s="916"/>
      <c r="AK2835" s="160"/>
      <c r="AL2835" s="160"/>
      <c r="AM2835" s="160"/>
      <c r="AN2835" s="160"/>
      <c r="AO2835" s="159"/>
    </row>
    <row r="2836" spans="2:41" ht="3.6" customHeight="1" outlineLevel="1" x14ac:dyDescent="0.45">
      <c r="B2836" s="167"/>
      <c r="J2836" s="167"/>
      <c r="M2836" s="166"/>
      <c r="N2836" s="173"/>
      <c r="O2836" s="172"/>
      <c r="P2836" s="172"/>
      <c r="Q2836" s="171"/>
      <c r="R2836" s="922" t="str">
        <f>ASC(PHONETIC(変更_3!J417))</f>
        <v/>
      </c>
      <c r="S2836" s="923"/>
      <c r="T2836" s="923"/>
      <c r="U2836" s="923"/>
      <c r="V2836" s="923"/>
      <c r="W2836" s="923"/>
      <c r="X2836" s="923"/>
      <c r="Y2836" s="923"/>
      <c r="Z2836" s="923"/>
      <c r="AA2836" s="923"/>
      <c r="AB2836" s="923"/>
      <c r="AC2836" s="923"/>
      <c r="AD2836" s="923"/>
      <c r="AE2836" s="923"/>
      <c r="AF2836" s="923"/>
      <c r="AG2836" s="923"/>
      <c r="AH2836" s="923"/>
      <c r="AI2836" s="923"/>
      <c r="AJ2836" s="923"/>
      <c r="AK2836" s="923"/>
      <c r="AL2836" s="923"/>
      <c r="AM2836" s="923"/>
      <c r="AN2836" s="923"/>
      <c r="AO2836" s="924"/>
    </row>
    <row r="2837" spans="2:41" ht="13.35" customHeight="1" outlineLevel="1" x14ac:dyDescent="0.45">
      <c r="B2837" s="167"/>
      <c r="J2837" s="167"/>
      <c r="M2837" s="166"/>
      <c r="N2837" s="167" t="s">
        <v>713</v>
      </c>
      <c r="Q2837" s="166"/>
      <c r="R2837" s="911"/>
      <c r="S2837" s="912"/>
      <c r="T2837" s="912"/>
      <c r="U2837" s="912"/>
      <c r="V2837" s="912"/>
      <c r="W2837" s="912"/>
      <c r="X2837" s="912"/>
      <c r="Y2837" s="912"/>
      <c r="Z2837" s="912"/>
      <c r="AA2837" s="912"/>
      <c r="AB2837" s="912"/>
      <c r="AC2837" s="912"/>
      <c r="AD2837" s="912"/>
      <c r="AE2837" s="912"/>
      <c r="AF2837" s="912"/>
      <c r="AG2837" s="912"/>
      <c r="AH2837" s="912"/>
      <c r="AI2837" s="912"/>
      <c r="AJ2837" s="912"/>
      <c r="AK2837" s="912"/>
      <c r="AL2837" s="912"/>
      <c r="AM2837" s="912"/>
      <c r="AN2837" s="912"/>
      <c r="AO2837" s="913"/>
    </row>
    <row r="2838" spans="2:41" ht="3.6" customHeight="1" outlineLevel="1" x14ac:dyDescent="0.45">
      <c r="B2838" s="167"/>
      <c r="J2838" s="167"/>
      <c r="M2838" s="166"/>
      <c r="N2838" s="167"/>
      <c r="Q2838" s="166"/>
      <c r="R2838" s="914"/>
      <c r="S2838" s="915"/>
      <c r="T2838" s="915"/>
      <c r="U2838" s="915"/>
      <c r="V2838" s="915"/>
      <c r="W2838" s="915"/>
      <c r="X2838" s="915"/>
      <c r="Y2838" s="915"/>
      <c r="Z2838" s="915"/>
      <c r="AA2838" s="915"/>
      <c r="AB2838" s="915"/>
      <c r="AC2838" s="915"/>
      <c r="AD2838" s="915"/>
      <c r="AE2838" s="915"/>
      <c r="AF2838" s="915"/>
      <c r="AG2838" s="915"/>
      <c r="AH2838" s="915"/>
      <c r="AI2838" s="915"/>
      <c r="AJ2838" s="915"/>
      <c r="AK2838" s="915"/>
      <c r="AL2838" s="915"/>
      <c r="AM2838" s="915"/>
      <c r="AN2838" s="915"/>
      <c r="AO2838" s="916"/>
    </row>
    <row r="2839" spans="2:41" ht="3.6" customHeight="1" outlineLevel="1" x14ac:dyDescent="0.45">
      <c r="B2839" s="167"/>
      <c r="J2839" s="167"/>
      <c r="N2839" s="173"/>
      <c r="O2839" s="172"/>
      <c r="P2839" s="172"/>
      <c r="Q2839" s="171"/>
      <c r="U2839" s="934" t="str">
        <f>ASC(変更_3!M419)</f>
        <v/>
      </c>
      <c r="V2839" s="935"/>
      <c r="W2839" s="935"/>
      <c r="X2839" s="962"/>
      <c r="Y2839" s="172"/>
      <c r="Z2839" s="965" t="str">
        <f>ASC(変更_3!P419)</f>
        <v/>
      </c>
      <c r="AA2839" s="935"/>
      <c r="AB2839" s="935"/>
      <c r="AC2839" s="936"/>
      <c r="AG2839" s="922" t="str">
        <f>IF(変更_3!M420&lt;&gt;"",変更_3!M420,"")</f>
        <v/>
      </c>
      <c r="AH2839" s="923"/>
      <c r="AI2839" s="923"/>
      <c r="AJ2839" s="923"/>
      <c r="AK2839" s="923"/>
      <c r="AL2839" s="923"/>
      <c r="AM2839" s="923"/>
      <c r="AN2839" s="923"/>
      <c r="AO2839" s="924"/>
    </row>
    <row r="2840" spans="2:41" ht="13.35" customHeight="1" outlineLevel="1" x14ac:dyDescent="0.45">
      <c r="B2840" s="167"/>
      <c r="J2840" s="167"/>
      <c r="N2840" s="167"/>
      <c r="Q2840" s="166"/>
      <c r="R2840" s="115" t="s">
        <v>612</v>
      </c>
      <c r="U2840" s="937"/>
      <c r="V2840" s="938"/>
      <c r="W2840" s="938"/>
      <c r="X2840" s="963"/>
      <c r="Y2840" s="179" t="s">
        <v>611</v>
      </c>
      <c r="Z2840" s="966"/>
      <c r="AA2840" s="938"/>
      <c r="AB2840" s="938"/>
      <c r="AC2840" s="939"/>
      <c r="AD2840" s="115" t="s">
        <v>610</v>
      </c>
      <c r="AG2840" s="911"/>
      <c r="AH2840" s="912"/>
      <c r="AI2840" s="912"/>
      <c r="AJ2840" s="912"/>
      <c r="AK2840" s="912"/>
      <c r="AL2840" s="912"/>
      <c r="AM2840" s="912"/>
      <c r="AN2840" s="912"/>
      <c r="AO2840" s="913"/>
    </row>
    <row r="2841" spans="2:41" ht="3.6" customHeight="1" outlineLevel="1" x14ac:dyDescent="0.45">
      <c r="B2841" s="167"/>
      <c r="J2841" s="167"/>
      <c r="N2841" s="167"/>
      <c r="Q2841" s="166"/>
      <c r="R2841" s="160"/>
      <c r="S2841" s="160"/>
      <c r="T2841" s="160"/>
      <c r="U2841" s="940"/>
      <c r="V2841" s="941"/>
      <c r="W2841" s="941"/>
      <c r="X2841" s="964"/>
      <c r="Y2841" s="160"/>
      <c r="Z2841" s="967"/>
      <c r="AA2841" s="941"/>
      <c r="AB2841" s="941"/>
      <c r="AC2841" s="942"/>
      <c r="AD2841" s="160"/>
      <c r="AE2841" s="160"/>
      <c r="AF2841" s="160"/>
      <c r="AG2841" s="914"/>
      <c r="AH2841" s="915"/>
      <c r="AI2841" s="915"/>
      <c r="AJ2841" s="915"/>
      <c r="AK2841" s="915"/>
      <c r="AL2841" s="915"/>
      <c r="AM2841" s="915"/>
      <c r="AN2841" s="915"/>
      <c r="AO2841" s="916"/>
    </row>
    <row r="2842" spans="2:41" ht="3.6" customHeight="1" outlineLevel="1" x14ac:dyDescent="0.45">
      <c r="B2842" s="167"/>
      <c r="J2842" s="167"/>
      <c r="N2842" s="167"/>
      <c r="Q2842" s="166"/>
      <c r="R2842" s="172"/>
      <c r="S2842" s="172"/>
      <c r="T2842" s="171"/>
      <c r="U2842" s="922" t="str">
        <f>IF(変更_3!U420&lt;&gt;"",変更_3!U420,"")</f>
        <v/>
      </c>
      <c r="V2842" s="923"/>
      <c r="W2842" s="923"/>
      <c r="X2842" s="923"/>
      <c r="Y2842" s="923"/>
      <c r="Z2842" s="923"/>
      <c r="AA2842" s="923"/>
      <c r="AB2842" s="923"/>
      <c r="AC2842" s="924"/>
      <c r="AD2842" s="173"/>
      <c r="AE2842" s="172"/>
      <c r="AF2842" s="171"/>
      <c r="AG2842" s="922" t="str">
        <f>IF(変更_3!M421&lt;&gt;"",変更_3!M421,"")</f>
        <v/>
      </c>
      <c r="AH2842" s="923"/>
      <c r="AI2842" s="923"/>
      <c r="AJ2842" s="923"/>
      <c r="AK2842" s="923"/>
      <c r="AL2842" s="923"/>
      <c r="AM2842" s="923"/>
      <c r="AN2842" s="923"/>
      <c r="AO2842" s="924"/>
    </row>
    <row r="2843" spans="2:41" ht="13.35" customHeight="1" outlineLevel="1" x14ac:dyDescent="0.45">
      <c r="B2843" s="167"/>
      <c r="J2843" s="167" t="s">
        <v>734</v>
      </c>
      <c r="N2843" s="167" t="s">
        <v>48</v>
      </c>
      <c r="Q2843" s="166"/>
      <c r="R2843" s="115" t="s">
        <v>609</v>
      </c>
      <c r="T2843" s="166"/>
      <c r="U2843" s="911"/>
      <c r="V2843" s="912"/>
      <c r="W2843" s="912"/>
      <c r="X2843" s="912"/>
      <c r="Y2843" s="912"/>
      <c r="Z2843" s="912"/>
      <c r="AA2843" s="912"/>
      <c r="AB2843" s="912"/>
      <c r="AC2843" s="913"/>
      <c r="AD2843" s="167" t="s">
        <v>8536</v>
      </c>
      <c r="AF2843" s="166"/>
      <c r="AG2843" s="911"/>
      <c r="AH2843" s="912"/>
      <c r="AI2843" s="912"/>
      <c r="AJ2843" s="912"/>
      <c r="AK2843" s="912"/>
      <c r="AL2843" s="912"/>
      <c r="AM2843" s="912"/>
      <c r="AN2843" s="912"/>
      <c r="AO2843" s="913"/>
    </row>
    <row r="2844" spans="2:41" ht="3.6" customHeight="1" outlineLevel="1" x14ac:dyDescent="0.45">
      <c r="B2844" s="167"/>
      <c r="J2844" s="167"/>
      <c r="N2844" s="167"/>
      <c r="Q2844" s="166"/>
      <c r="R2844" s="160"/>
      <c r="S2844" s="160"/>
      <c r="T2844" s="159"/>
      <c r="U2844" s="914"/>
      <c r="V2844" s="915"/>
      <c r="W2844" s="915"/>
      <c r="X2844" s="915"/>
      <c r="Y2844" s="915"/>
      <c r="Z2844" s="915"/>
      <c r="AA2844" s="915"/>
      <c r="AB2844" s="915"/>
      <c r="AC2844" s="916"/>
      <c r="AD2844" s="161"/>
      <c r="AE2844" s="160"/>
      <c r="AF2844" s="159"/>
      <c r="AG2844" s="914"/>
      <c r="AH2844" s="915"/>
      <c r="AI2844" s="915"/>
      <c r="AJ2844" s="915"/>
      <c r="AK2844" s="915"/>
      <c r="AL2844" s="915"/>
      <c r="AM2844" s="915"/>
      <c r="AN2844" s="915"/>
      <c r="AO2844" s="916"/>
    </row>
    <row r="2845" spans="2:41" ht="3.6" customHeight="1" outlineLevel="1" x14ac:dyDescent="0.45">
      <c r="B2845" s="167"/>
      <c r="J2845" s="167"/>
      <c r="N2845" s="167"/>
      <c r="Q2845" s="166"/>
      <c r="R2845" s="172"/>
      <c r="S2845" s="172"/>
      <c r="T2845" s="171"/>
      <c r="U2845" s="922" t="str">
        <f>IF(変更_3!U421&lt;&gt;"",変更_3!U421,"")</f>
        <v/>
      </c>
      <c r="V2845" s="923"/>
      <c r="W2845" s="923"/>
      <c r="X2845" s="923"/>
      <c r="Y2845" s="923"/>
      <c r="Z2845" s="923"/>
      <c r="AA2845" s="923"/>
      <c r="AB2845" s="923"/>
      <c r="AC2845" s="924"/>
      <c r="AD2845" s="173"/>
      <c r="AE2845" s="172"/>
      <c r="AF2845" s="171"/>
      <c r="AG2845" s="922" t="str">
        <f>IF(変更_3!M422&lt;&gt;"",変更_3!M422,"")</f>
        <v/>
      </c>
      <c r="AH2845" s="923"/>
      <c r="AI2845" s="923"/>
      <c r="AJ2845" s="923"/>
      <c r="AK2845" s="923"/>
      <c r="AL2845" s="923"/>
      <c r="AM2845" s="923"/>
      <c r="AN2845" s="923"/>
      <c r="AO2845" s="924"/>
    </row>
    <row r="2846" spans="2:41" ht="13.35" customHeight="1" outlineLevel="1" x14ac:dyDescent="0.45">
      <c r="B2846" s="167"/>
      <c r="J2846" s="167"/>
      <c r="K2846" s="115" t="s">
        <v>718</v>
      </c>
      <c r="N2846" s="167"/>
      <c r="Q2846" s="166"/>
      <c r="R2846" s="115" t="s">
        <v>608</v>
      </c>
      <c r="T2846" s="166"/>
      <c r="U2846" s="911"/>
      <c r="V2846" s="912"/>
      <c r="W2846" s="912"/>
      <c r="X2846" s="912"/>
      <c r="Y2846" s="912"/>
      <c r="Z2846" s="912"/>
      <c r="AA2846" s="912"/>
      <c r="AB2846" s="912"/>
      <c r="AC2846" s="913"/>
      <c r="AD2846" s="167" t="s">
        <v>607</v>
      </c>
      <c r="AF2846" s="166"/>
      <c r="AG2846" s="911"/>
      <c r="AH2846" s="912"/>
      <c r="AI2846" s="912"/>
      <c r="AJ2846" s="912"/>
      <c r="AK2846" s="912"/>
      <c r="AL2846" s="912"/>
      <c r="AM2846" s="912"/>
      <c r="AN2846" s="912"/>
      <c r="AO2846" s="913"/>
    </row>
    <row r="2847" spans="2:41" ht="3.6" customHeight="1" outlineLevel="1" x14ac:dyDescent="0.45">
      <c r="B2847" s="167"/>
      <c r="J2847" s="167"/>
      <c r="N2847" s="161"/>
      <c r="O2847" s="160"/>
      <c r="P2847" s="160"/>
      <c r="Q2847" s="159"/>
      <c r="R2847" s="160"/>
      <c r="S2847" s="160"/>
      <c r="T2847" s="159"/>
      <c r="U2847" s="914"/>
      <c r="V2847" s="915"/>
      <c r="W2847" s="915"/>
      <c r="X2847" s="915"/>
      <c r="Y2847" s="915"/>
      <c r="Z2847" s="915"/>
      <c r="AA2847" s="915"/>
      <c r="AB2847" s="915"/>
      <c r="AC2847" s="916"/>
      <c r="AD2847" s="161"/>
      <c r="AE2847" s="160"/>
      <c r="AF2847" s="159"/>
      <c r="AG2847" s="914"/>
      <c r="AH2847" s="915"/>
      <c r="AI2847" s="915"/>
      <c r="AJ2847" s="915"/>
      <c r="AK2847" s="915"/>
      <c r="AL2847" s="915"/>
      <c r="AM2847" s="915"/>
      <c r="AN2847" s="915"/>
      <c r="AO2847" s="916"/>
    </row>
    <row r="2848" spans="2:41" ht="3.6" customHeight="1" outlineLevel="1" x14ac:dyDescent="0.45">
      <c r="B2848" s="167"/>
      <c r="J2848" s="167"/>
      <c r="M2848" s="166"/>
      <c r="N2848" s="167"/>
      <c r="Q2848" s="166"/>
      <c r="R2848" s="173"/>
      <c r="S2848" s="172"/>
      <c r="T2848" s="172"/>
      <c r="U2848" s="172"/>
      <c r="V2848" s="172"/>
      <c r="W2848" s="172"/>
      <c r="X2848" s="172"/>
      <c r="Y2848" s="172"/>
      <c r="Z2848" s="172"/>
      <c r="AA2848" s="172"/>
      <c r="AB2848" s="172"/>
      <c r="AC2848" s="172"/>
      <c r="AD2848" s="172"/>
      <c r="AE2848" s="172"/>
      <c r="AF2848" s="172"/>
      <c r="AG2848" s="172"/>
      <c r="AH2848" s="172"/>
      <c r="AI2848" s="172"/>
      <c r="AJ2848" s="172"/>
      <c r="AK2848" s="172"/>
      <c r="AL2848" s="172"/>
      <c r="AM2848" s="172"/>
      <c r="AN2848" s="172"/>
      <c r="AO2848" s="171"/>
    </row>
    <row r="2849" spans="2:41" ht="13.35" customHeight="1" outlineLevel="1" x14ac:dyDescent="0.45">
      <c r="B2849" s="167"/>
      <c r="J2849" s="167"/>
      <c r="M2849" s="166"/>
      <c r="N2849" s="167" t="s">
        <v>712</v>
      </c>
      <c r="Q2849" s="166"/>
      <c r="R2849" s="167"/>
      <c r="S2849" s="919"/>
      <c r="T2849" s="921"/>
      <c r="V2849" s="190"/>
      <c r="W2849" s="115" t="s">
        <v>76</v>
      </c>
      <c r="X2849" s="190"/>
      <c r="Y2849" s="115" t="s">
        <v>77</v>
      </c>
      <c r="Z2849" s="190"/>
      <c r="AA2849" s="115" t="s">
        <v>78</v>
      </c>
      <c r="AO2849" s="166"/>
    </row>
    <row r="2850" spans="2:41" ht="3.6" customHeight="1" outlineLevel="1" x14ac:dyDescent="0.45">
      <c r="B2850" s="167"/>
      <c r="J2850" s="167"/>
      <c r="M2850" s="166"/>
      <c r="N2850" s="167"/>
      <c r="Q2850" s="166"/>
      <c r="R2850" s="167"/>
      <c r="AO2850" s="166"/>
    </row>
    <row r="2851" spans="2:41" ht="3.6" customHeight="1" outlineLevel="1" x14ac:dyDescent="0.45">
      <c r="B2851" s="167"/>
      <c r="J2851" s="167"/>
      <c r="M2851" s="166"/>
      <c r="N2851" s="173"/>
      <c r="O2851" s="172"/>
      <c r="P2851" s="172"/>
      <c r="Q2851" s="172"/>
      <c r="R2851" s="984" t="str">
        <f>ASC(変更_3!J423)</f>
        <v/>
      </c>
      <c r="S2851" s="984" t="str">
        <f>ASC(変更_3!K423)</f>
        <v/>
      </c>
      <c r="T2851" s="172"/>
      <c r="U2851" s="984" t="str">
        <f>ASC(変更_3!M423)</f>
        <v/>
      </c>
      <c r="V2851" s="173"/>
      <c r="W2851" s="172"/>
      <c r="X2851" s="172"/>
      <c r="Y2851" s="172"/>
      <c r="Z2851" s="172"/>
      <c r="AA2851" s="171"/>
      <c r="AB2851" s="173"/>
      <c r="AC2851" s="172"/>
      <c r="AD2851" s="172"/>
      <c r="AE2851" s="172"/>
      <c r="AF2851" s="172"/>
      <c r="AG2851" s="171"/>
      <c r="AH2851" s="977"/>
      <c r="AI2851" s="980"/>
      <c r="AJ2851" s="172"/>
      <c r="AK2851" s="944"/>
      <c r="AL2851" s="173"/>
      <c r="AM2851" s="172"/>
      <c r="AN2851" s="172"/>
      <c r="AO2851" s="171"/>
    </row>
    <row r="2852" spans="2:41" ht="13.35" customHeight="1" outlineLevel="1" x14ac:dyDescent="0.45">
      <c r="B2852" s="167"/>
      <c r="J2852" s="167"/>
      <c r="M2852" s="166"/>
      <c r="N2852" s="167" t="s">
        <v>711</v>
      </c>
      <c r="R2852" s="985"/>
      <c r="S2852" s="985"/>
      <c r="T2852" s="115" t="s">
        <v>65</v>
      </c>
      <c r="U2852" s="985"/>
      <c r="V2852" s="167" t="s">
        <v>64</v>
      </c>
      <c r="AA2852" s="166"/>
      <c r="AB2852" s="167" t="s">
        <v>710</v>
      </c>
      <c r="AH2852" s="978"/>
      <c r="AI2852" s="981"/>
      <c r="AJ2852" s="115" t="s">
        <v>65</v>
      </c>
      <c r="AK2852" s="945"/>
      <c r="AL2852" s="167" t="s">
        <v>64</v>
      </c>
      <c r="AO2852" s="166"/>
    </row>
    <row r="2853" spans="2:41" ht="3.6" customHeight="1" outlineLevel="1" x14ac:dyDescent="0.45">
      <c r="B2853" s="167"/>
      <c r="J2853" s="167"/>
      <c r="M2853" s="166"/>
      <c r="N2853" s="167"/>
      <c r="R2853" s="986"/>
      <c r="S2853" s="986"/>
      <c r="T2853" s="160"/>
      <c r="U2853" s="986"/>
      <c r="V2853" s="161"/>
      <c r="W2853" s="160"/>
      <c r="X2853" s="160"/>
      <c r="Y2853" s="160"/>
      <c r="Z2853" s="160"/>
      <c r="AA2853" s="159"/>
      <c r="AB2853" s="161"/>
      <c r="AC2853" s="160"/>
      <c r="AD2853" s="160"/>
      <c r="AE2853" s="160"/>
      <c r="AF2853" s="160"/>
      <c r="AH2853" s="979"/>
      <c r="AI2853" s="982"/>
      <c r="AJ2853" s="160"/>
      <c r="AK2853" s="946"/>
      <c r="AL2853" s="161"/>
      <c r="AM2853" s="160"/>
      <c r="AN2853" s="160"/>
      <c r="AO2853" s="159"/>
    </row>
    <row r="2854" spans="2:41" ht="3.6" customHeight="1" outlineLevel="1" x14ac:dyDescent="0.45">
      <c r="B2854" s="167"/>
      <c r="J2854" s="167"/>
      <c r="M2854" s="166"/>
      <c r="N2854" s="173"/>
      <c r="O2854" s="172"/>
      <c r="P2854" s="172"/>
      <c r="Q2854" s="171"/>
      <c r="R2854" s="977"/>
      <c r="S2854" s="980"/>
      <c r="T2854" s="172"/>
      <c r="U2854" s="944"/>
      <c r="V2854" s="173"/>
      <c r="W2854" s="172"/>
      <c r="X2854" s="172"/>
      <c r="Y2854" s="172"/>
      <c r="Z2854" s="169"/>
      <c r="AA2854" s="174"/>
      <c r="AD2854" s="172"/>
      <c r="AE2854" s="172"/>
      <c r="AF2854" s="172"/>
      <c r="AG2854" s="175"/>
      <c r="AH2854" s="175"/>
      <c r="AI2854" s="175"/>
      <c r="AJ2854" s="175"/>
      <c r="AK2854" s="175"/>
      <c r="AL2854" s="172"/>
      <c r="AM2854" s="175"/>
      <c r="AN2854" s="175"/>
      <c r="AO2854" s="171"/>
    </row>
    <row r="2855" spans="2:41" ht="13.35" customHeight="1" outlineLevel="1" x14ac:dyDescent="0.45">
      <c r="B2855" s="167"/>
      <c r="J2855" s="167"/>
      <c r="M2855" s="166"/>
      <c r="N2855" s="167" t="s">
        <v>709</v>
      </c>
      <c r="Q2855" s="166"/>
      <c r="R2855" s="978"/>
      <c r="S2855" s="981"/>
      <c r="T2855" s="115" t="s">
        <v>65</v>
      </c>
      <c r="U2855" s="945"/>
      <c r="V2855" s="167" t="s">
        <v>64</v>
      </c>
      <c r="Z2855" s="169"/>
      <c r="AA2855" s="168"/>
      <c r="AG2855" s="169"/>
      <c r="AH2855" s="169"/>
      <c r="AI2855" s="169"/>
      <c r="AJ2855" s="169"/>
      <c r="AK2855" s="169"/>
      <c r="AM2855" s="169"/>
      <c r="AN2855" s="169"/>
      <c r="AO2855" s="166"/>
    </row>
    <row r="2856" spans="2:41" ht="3.6" customHeight="1" outlineLevel="1" x14ac:dyDescent="0.45">
      <c r="B2856" s="167"/>
      <c r="J2856" s="167"/>
      <c r="M2856" s="166"/>
      <c r="N2856" s="161"/>
      <c r="O2856" s="160"/>
      <c r="P2856" s="160"/>
      <c r="Q2856" s="159"/>
      <c r="R2856" s="979"/>
      <c r="S2856" s="982"/>
      <c r="T2856" s="160"/>
      <c r="U2856" s="946"/>
      <c r="V2856" s="161"/>
      <c r="W2856" s="160"/>
      <c r="X2856" s="160"/>
      <c r="Y2856" s="160"/>
      <c r="Z2856" s="163"/>
      <c r="AA2856" s="162"/>
      <c r="AB2856" s="160"/>
      <c r="AC2856" s="160"/>
      <c r="AD2856" s="160"/>
      <c r="AE2856" s="160"/>
      <c r="AF2856" s="160"/>
      <c r="AG2856" s="163"/>
      <c r="AH2856" s="163"/>
      <c r="AI2856" s="163"/>
      <c r="AJ2856" s="163"/>
      <c r="AK2856" s="163"/>
      <c r="AL2856" s="160"/>
      <c r="AM2856" s="163"/>
      <c r="AN2856" s="163"/>
      <c r="AO2856" s="159"/>
    </row>
    <row r="2857" spans="2:41" ht="3.6" customHeight="1" outlineLevel="1" x14ac:dyDescent="0.45">
      <c r="B2857" s="167"/>
      <c r="J2857" s="167"/>
      <c r="M2857" s="166"/>
      <c r="N2857" s="167"/>
      <c r="Q2857" s="166"/>
      <c r="R2857" s="922" t="str">
        <f>ASC(変更_3!L427)</f>
        <v/>
      </c>
      <c r="S2857" s="923"/>
      <c r="T2857" s="923"/>
      <c r="U2857" s="924"/>
      <c r="V2857" s="911" t="str">
        <f>ASC(変更_3!P427)</f>
        <v/>
      </c>
      <c r="W2857" s="913"/>
      <c r="X2857" s="911" t="str">
        <f>ASC(変更_3!R427)</f>
        <v/>
      </c>
      <c r="Y2857" s="912"/>
      <c r="Z2857" s="912"/>
      <c r="AA2857" s="913"/>
      <c r="AB2857" s="167"/>
      <c r="AO2857" s="166"/>
    </row>
    <row r="2858" spans="2:41" ht="13.35" customHeight="1" outlineLevel="1" x14ac:dyDescent="0.45">
      <c r="B2858" s="167"/>
      <c r="J2858" s="167"/>
      <c r="M2858" s="166"/>
      <c r="N2858" s="167" t="s">
        <v>707</v>
      </c>
      <c r="Q2858" s="166"/>
      <c r="R2858" s="911"/>
      <c r="S2858" s="912"/>
      <c r="T2858" s="912"/>
      <c r="U2858" s="913"/>
      <c r="V2858" s="911"/>
      <c r="W2858" s="913"/>
      <c r="X2858" s="911"/>
      <c r="Y2858" s="912"/>
      <c r="Z2858" s="912"/>
      <c r="AA2858" s="913"/>
      <c r="AB2858" s="191" t="s">
        <v>706</v>
      </c>
      <c r="AO2858" s="166"/>
    </row>
    <row r="2859" spans="2:41" ht="3.6" customHeight="1" outlineLevel="1" x14ac:dyDescent="0.45">
      <c r="B2859" s="167"/>
      <c r="J2859" s="167"/>
      <c r="M2859" s="166"/>
      <c r="N2859" s="167"/>
      <c r="Q2859" s="166"/>
      <c r="R2859" s="914"/>
      <c r="S2859" s="915"/>
      <c r="T2859" s="915"/>
      <c r="U2859" s="916"/>
      <c r="V2859" s="914"/>
      <c r="W2859" s="916"/>
      <c r="X2859" s="914"/>
      <c r="Y2859" s="915"/>
      <c r="Z2859" s="915"/>
      <c r="AA2859" s="916"/>
      <c r="AB2859" s="161"/>
      <c r="AC2859" s="160"/>
      <c r="AD2859" s="160"/>
      <c r="AE2859" s="160"/>
      <c r="AF2859" s="160"/>
      <c r="AG2859" s="160"/>
      <c r="AH2859" s="160"/>
      <c r="AI2859" s="160"/>
      <c r="AJ2859" s="160"/>
      <c r="AK2859" s="160"/>
      <c r="AL2859" s="160"/>
      <c r="AM2859" s="160"/>
      <c r="AN2859" s="160"/>
      <c r="AO2859" s="159"/>
    </row>
    <row r="2860" spans="2:41" ht="3.6" customHeight="1" outlineLevel="1" x14ac:dyDescent="0.45">
      <c r="B2860" s="167"/>
      <c r="J2860" s="167"/>
      <c r="M2860" s="166"/>
      <c r="N2860" s="173"/>
      <c r="O2860" s="172"/>
      <c r="P2860" s="172"/>
      <c r="Q2860" s="172"/>
      <c r="R2860" s="173"/>
      <c r="S2860" s="172"/>
      <c r="T2860" s="172"/>
      <c r="U2860" s="172"/>
      <c r="V2860" s="172"/>
      <c r="W2860" s="172"/>
      <c r="X2860" s="172"/>
      <c r="Y2860" s="172"/>
      <c r="Z2860" s="172"/>
      <c r="AA2860" s="171"/>
      <c r="AB2860" s="173"/>
      <c r="AI2860" s="166"/>
      <c r="AJ2860" s="173"/>
      <c r="AK2860" s="172"/>
      <c r="AL2860" s="172"/>
      <c r="AM2860" s="172"/>
      <c r="AN2860" s="172"/>
      <c r="AO2860" s="171"/>
    </row>
    <row r="2861" spans="2:41" ht="13.35" customHeight="1" outlineLevel="1" x14ac:dyDescent="0.45">
      <c r="B2861" s="167"/>
      <c r="J2861" s="167"/>
      <c r="M2861" s="166"/>
      <c r="N2861" s="167" t="s">
        <v>705</v>
      </c>
      <c r="R2861" s="167"/>
      <c r="S2861" s="917" t="str">
        <f>IF(変更_3!J429&lt;&gt;"",変更_3!J429,"")</f>
        <v/>
      </c>
      <c r="T2861" s="918"/>
      <c r="V2861" s="182" t="str">
        <f>ASC(変更_3!L429)</f>
        <v/>
      </c>
      <c r="W2861" s="115" t="s">
        <v>76</v>
      </c>
      <c r="X2861" s="182" t="str">
        <f>ASC(変更_3!N429)</f>
        <v/>
      </c>
      <c r="Y2861" s="115" t="s">
        <v>77</v>
      </c>
      <c r="Z2861" s="182" t="str">
        <f>ASC(変更_3!P429)</f>
        <v/>
      </c>
      <c r="AA2861" s="115" t="s">
        <v>78</v>
      </c>
      <c r="AB2861" s="167" t="s">
        <v>704</v>
      </c>
      <c r="AI2861" s="166"/>
      <c r="AJ2861" s="167"/>
      <c r="AK2861" s="919"/>
      <c r="AL2861" s="920"/>
      <c r="AM2861" s="920"/>
      <c r="AN2861" s="920"/>
      <c r="AO2861" s="921"/>
    </row>
    <row r="2862" spans="2:41" ht="3.6" customHeight="1" outlineLevel="1" x14ac:dyDescent="0.45">
      <c r="B2862" s="167"/>
      <c r="J2862" s="167"/>
      <c r="M2862" s="166"/>
      <c r="N2862" s="167"/>
      <c r="R2862" s="161"/>
      <c r="S2862" s="160"/>
      <c r="T2862" s="160"/>
      <c r="U2862" s="160"/>
      <c r="V2862" s="160"/>
      <c r="W2862" s="160"/>
      <c r="X2862" s="160"/>
      <c r="Y2862" s="160"/>
      <c r="Z2862" s="160"/>
      <c r="AA2862" s="159"/>
      <c r="AB2862" s="161"/>
      <c r="AC2862" s="160"/>
      <c r="AD2862" s="160"/>
      <c r="AE2862" s="160"/>
      <c r="AF2862" s="160"/>
      <c r="AG2862" s="160"/>
      <c r="AH2862" s="160"/>
      <c r="AI2862" s="159"/>
      <c r="AJ2862" s="161"/>
      <c r="AK2862" s="160"/>
      <c r="AL2862" s="160"/>
      <c r="AM2862" s="160"/>
      <c r="AN2862" s="160"/>
      <c r="AO2862" s="159"/>
    </row>
    <row r="2863" spans="2:41" ht="3.6" customHeight="1" outlineLevel="1" x14ac:dyDescent="0.45">
      <c r="B2863" s="167"/>
      <c r="J2863" s="167"/>
      <c r="M2863" s="166"/>
      <c r="N2863" s="173"/>
      <c r="O2863" s="172"/>
      <c r="P2863" s="172"/>
      <c r="Q2863" s="171"/>
      <c r="R2863" s="922" t="str">
        <f>IF(変更_3!U426="☑","研修中","")</f>
        <v/>
      </c>
      <c r="S2863" s="923"/>
      <c r="T2863" s="923"/>
      <c r="U2863" s="923"/>
      <c r="V2863" s="923"/>
      <c r="W2863" s="923"/>
      <c r="X2863" s="923"/>
      <c r="Y2863" s="923"/>
      <c r="Z2863" s="923"/>
      <c r="AA2863" s="923"/>
      <c r="AB2863" s="923"/>
      <c r="AC2863" s="923"/>
      <c r="AD2863" s="923"/>
      <c r="AE2863" s="923"/>
      <c r="AF2863" s="923"/>
      <c r="AG2863" s="923"/>
      <c r="AH2863" s="923"/>
      <c r="AI2863" s="923"/>
      <c r="AJ2863" s="923"/>
      <c r="AK2863" s="923"/>
      <c r="AL2863" s="923"/>
      <c r="AM2863" s="923"/>
      <c r="AN2863" s="923"/>
      <c r="AO2863" s="924"/>
    </row>
    <row r="2864" spans="2:41" ht="13.35" customHeight="1" outlineLevel="1" x14ac:dyDescent="0.45">
      <c r="B2864" s="167"/>
      <c r="J2864" s="167"/>
      <c r="M2864" s="166"/>
      <c r="N2864" s="167" t="s">
        <v>703</v>
      </c>
      <c r="Q2864" s="166"/>
      <c r="R2864" s="911"/>
      <c r="S2864" s="912"/>
      <c r="T2864" s="912"/>
      <c r="U2864" s="912"/>
      <c r="V2864" s="912"/>
      <c r="W2864" s="912"/>
      <c r="X2864" s="912"/>
      <c r="Y2864" s="912"/>
      <c r="Z2864" s="912"/>
      <c r="AA2864" s="912"/>
      <c r="AB2864" s="912"/>
      <c r="AC2864" s="912"/>
      <c r="AD2864" s="912"/>
      <c r="AE2864" s="912"/>
      <c r="AF2864" s="912"/>
      <c r="AG2864" s="912"/>
      <c r="AH2864" s="912"/>
      <c r="AI2864" s="912"/>
      <c r="AJ2864" s="912"/>
      <c r="AK2864" s="912"/>
      <c r="AL2864" s="912"/>
      <c r="AM2864" s="912"/>
      <c r="AN2864" s="912"/>
      <c r="AO2864" s="913"/>
    </row>
    <row r="2865" spans="2:41" ht="3.6" customHeight="1" outlineLevel="1" x14ac:dyDescent="0.45">
      <c r="B2865" s="167"/>
      <c r="I2865" s="166"/>
      <c r="J2865" s="167"/>
      <c r="M2865" s="166"/>
      <c r="N2865" s="161"/>
      <c r="O2865" s="160"/>
      <c r="P2865" s="160"/>
      <c r="Q2865" s="159"/>
      <c r="R2865" s="914"/>
      <c r="S2865" s="915"/>
      <c r="T2865" s="915"/>
      <c r="U2865" s="915"/>
      <c r="V2865" s="915"/>
      <c r="W2865" s="915"/>
      <c r="X2865" s="915"/>
      <c r="Y2865" s="915"/>
      <c r="Z2865" s="915"/>
      <c r="AA2865" s="915"/>
      <c r="AB2865" s="915"/>
      <c r="AC2865" s="915"/>
      <c r="AD2865" s="915"/>
      <c r="AE2865" s="915"/>
      <c r="AF2865" s="915"/>
      <c r="AG2865" s="915"/>
      <c r="AH2865" s="915"/>
      <c r="AI2865" s="915"/>
      <c r="AJ2865" s="915"/>
      <c r="AK2865" s="915"/>
      <c r="AL2865" s="915"/>
      <c r="AM2865" s="915"/>
      <c r="AN2865" s="915"/>
      <c r="AO2865" s="916"/>
    </row>
    <row r="2866" spans="2:41" ht="3.6" customHeight="1" outlineLevel="1" x14ac:dyDescent="0.45">
      <c r="B2866" s="167"/>
      <c r="J2866" s="173"/>
      <c r="K2866" s="172"/>
      <c r="L2866" s="172"/>
      <c r="M2866" s="171"/>
      <c r="N2866" s="173"/>
      <c r="O2866" s="172"/>
      <c r="P2866" s="172"/>
      <c r="Q2866" s="171"/>
      <c r="R2866" s="173"/>
      <c r="S2866" s="172"/>
      <c r="T2866" s="172"/>
      <c r="U2866" s="172"/>
      <c r="V2866" s="172"/>
      <c r="W2866" s="172"/>
      <c r="X2866" s="172"/>
      <c r="Y2866" s="172"/>
      <c r="Z2866" s="172"/>
      <c r="AA2866" s="171"/>
      <c r="AB2866" s="173"/>
      <c r="AC2866" s="172"/>
      <c r="AD2866" s="172"/>
      <c r="AE2866" s="171"/>
      <c r="AF2866" s="172"/>
      <c r="AG2866" s="172"/>
      <c r="AH2866" s="172"/>
      <c r="AI2866" s="172"/>
      <c r="AJ2866" s="172"/>
      <c r="AK2866" s="172"/>
      <c r="AL2866" s="172"/>
      <c r="AM2866" s="172"/>
      <c r="AN2866" s="172"/>
      <c r="AO2866" s="171"/>
    </row>
    <row r="2867" spans="2:41" ht="13.35" customHeight="1" outlineLevel="1" x14ac:dyDescent="0.45">
      <c r="B2867" s="167"/>
      <c r="J2867" s="167"/>
      <c r="M2867" s="166"/>
      <c r="N2867" s="167" t="s">
        <v>717</v>
      </c>
      <c r="Q2867" s="166"/>
      <c r="R2867" s="167"/>
      <c r="S2867" s="917" t="str">
        <f>IF(OR(許可申請_2!I409&lt;&gt;"",変更_3!AL418&lt;&gt;""),コードマスタ!C4,"")</f>
        <v/>
      </c>
      <c r="T2867" s="943"/>
      <c r="U2867" s="943"/>
      <c r="V2867" s="943"/>
      <c r="W2867" s="943"/>
      <c r="X2867" s="943"/>
      <c r="Y2867" s="943"/>
      <c r="Z2867" s="943"/>
      <c r="AA2867" s="918"/>
      <c r="AB2867" s="167" t="s">
        <v>615</v>
      </c>
      <c r="AE2867" s="166"/>
      <c r="AF2867" s="167"/>
      <c r="AG2867" s="917" t="str">
        <f>IF(OR(許可申請_2!I418="☑",変更_3!AL426="☑"),コードマスタ!D3,IF(OR(許可申請_2!N418="☑",許可申請_2!T418="☑",変更_3!AQ426="☑",変更_3!AW426="☑"),コードマスタ!D4,""))</f>
        <v/>
      </c>
      <c r="AH2867" s="943"/>
      <c r="AI2867" s="943"/>
      <c r="AJ2867" s="943"/>
      <c r="AK2867" s="943"/>
      <c r="AL2867" s="943"/>
      <c r="AM2867" s="943"/>
      <c r="AN2867" s="943"/>
      <c r="AO2867" s="918"/>
    </row>
    <row r="2868" spans="2:41" ht="3.6" customHeight="1" outlineLevel="1" x14ac:dyDescent="0.45">
      <c r="B2868" s="167"/>
      <c r="J2868" s="167"/>
      <c r="M2868" s="166"/>
      <c r="N2868" s="161"/>
      <c r="O2868" s="160"/>
      <c r="P2868" s="160"/>
      <c r="Q2868" s="159"/>
      <c r="R2868" s="161"/>
      <c r="S2868" s="160"/>
      <c r="T2868" s="160"/>
      <c r="U2868" s="160"/>
      <c r="V2868" s="160"/>
      <c r="W2868" s="160"/>
      <c r="X2868" s="160"/>
      <c r="Y2868" s="160"/>
      <c r="Z2868" s="160"/>
      <c r="AA2868" s="159"/>
      <c r="AB2868" s="161"/>
      <c r="AC2868" s="160"/>
      <c r="AD2868" s="160"/>
      <c r="AE2868" s="159"/>
      <c r="AF2868" s="160"/>
      <c r="AG2868" s="160"/>
      <c r="AH2868" s="160"/>
      <c r="AI2868" s="160"/>
      <c r="AJ2868" s="160"/>
      <c r="AK2868" s="160"/>
      <c r="AL2868" s="160"/>
      <c r="AM2868" s="160"/>
      <c r="AN2868" s="160"/>
      <c r="AO2868" s="159"/>
    </row>
    <row r="2869" spans="2:41" ht="3.6" customHeight="1" outlineLevel="1" x14ac:dyDescent="0.45">
      <c r="B2869" s="167"/>
      <c r="J2869" s="167"/>
      <c r="M2869" s="166"/>
      <c r="N2869" s="173"/>
      <c r="O2869" s="172"/>
      <c r="P2869" s="172"/>
      <c r="Q2869" s="171"/>
      <c r="R2869" s="173"/>
      <c r="S2869" s="172"/>
      <c r="T2869" s="172"/>
      <c r="U2869" s="172"/>
      <c r="V2869" s="172"/>
      <c r="W2869" s="172"/>
      <c r="X2869" s="172"/>
      <c r="Y2869" s="172"/>
      <c r="Z2869" s="172"/>
      <c r="AA2869" s="171"/>
      <c r="AB2869" s="173"/>
      <c r="AC2869" s="172"/>
      <c r="AD2869" s="172"/>
      <c r="AE2869" s="171"/>
      <c r="AF2869" s="173"/>
      <c r="AG2869" s="172"/>
      <c r="AH2869" s="172"/>
      <c r="AI2869" s="172"/>
      <c r="AJ2869" s="172"/>
      <c r="AK2869" s="172"/>
      <c r="AL2869" s="172"/>
      <c r="AM2869" s="172"/>
      <c r="AN2869" s="172"/>
      <c r="AO2869" s="171"/>
    </row>
    <row r="2870" spans="2:41" ht="13.35" customHeight="1" outlineLevel="1" x14ac:dyDescent="0.45">
      <c r="B2870" s="167"/>
      <c r="J2870" s="167"/>
      <c r="M2870" s="166"/>
      <c r="N2870" s="167" t="s">
        <v>716</v>
      </c>
      <c r="Q2870" s="166"/>
      <c r="R2870" s="167"/>
      <c r="S2870" s="919"/>
      <c r="T2870" s="921"/>
      <c r="V2870" s="190"/>
      <c r="W2870" s="115" t="s">
        <v>76</v>
      </c>
      <c r="X2870" s="190"/>
      <c r="Y2870" s="115" t="s">
        <v>77</v>
      </c>
      <c r="Z2870" s="190"/>
      <c r="AA2870" s="166" t="s">
        <v>78</v>
      </c>
      <c r="AB2870" s="167" t="s">
        <v>715</v>
      </c>
      <c r="AE2870" s="166"/>
      <c r="AF2870" s="167"/>
      <c r="AG2870" s="919"/>
      <c r="AH2870" s="921"/>
      <c r="AJ2870" s="190"/>
      <c r="AK2870" s="115" t="s">
        <v>76</v>
      </c>
      <c r="AL2870" s="190"/>
      <c r="AM2870" s="115" t="s">
        <v>77</v>
      </c>
      <c r="AN2870" s="190"/>
      <c r="AO2870" s="166" t="s">
        <v>78</v>
      </c>
    </row>
    <row r="2871" spans="2:41" ht="3.6" customHeight="1" outlineLevel="1" x14ac:dyDescent="0.45">
      <c r="B2871" s="167"/>
      <c r="J2871" s="167"/>
      <c r="M2871" s="166"/>
      <c r="N2871" s="161"/>
      <c r="O2871" s="160"/>
      <c r="P2871" s="160"/>
      <c r="Q2871" s="159"/>
      <c r="R2871" s="161"/>
      <c r="S2871" s="160"/>
      <c r="T2871" s="160"/>
      <c r="U2871" s="160"/>
      <c r="V2871" s="160"/>
      <c r="W2871" s="160"/>
      <c r="X2871" s="160"/>
      <c r="Y2871" s="160"/>
      <c r="Z2871" s="160"/>
      <c r="AA2871" s="159"/>
      <c r="AB2871" s="161"/>
      <c r="AC2871" s="160"/>
      <c r="AD2871" s="160"/>
      <c r="AE2871" s="159"/>
      <c r="AF2871" s="161"/>
      <c r="AG2871" s="160"/>
      <c r="AH2871" s="160"/>
      <c r="AI2871" s="160"/>
      <c r="AJ2871" s="160"/>
      <c r="AK2871" s="160"/>
      <c r="AL2871" s="160"/>
      <c r="AM2871" s="160"/>
      <c r="AN2871" s="160"/>
      <c r="AO2871" s="159"/>
    </row>
    <row r="2872" spans="2:41" ht="3.6" customHeight="1" outlineLevel="1" x14ac:dyDescent="0.45">
      <c r="B2872" s="167"/>
      <c r="J2872" s="167"/>
      <c r="M2872" s="166"/>
      <c r="N2872" s="173"/>
      <c r="O2872" s="172"/>
      <c r="P2872" s="172"/>
      <c r="Q2872" s="171"/>
      <c r="R2872" s="922" t="str">
        <f>許可申請_2!I409&amp;変更_3!AL418</f>
        <v/>
      </c>
      <c r="S2872" s="923"/>
      <c r="T2872" s="923"/>
      <c r="U2872" s="923"/>
      <c r="V2872" s="923"/>
      <c r="W2872" s="923"/>
      <c r="X2872" s="923"/>
      <c r="Y2872" s="923"/>
      <c r="Z2872" s="923"/>
      <c r="AA2872" s="923"/>
      <c r="AB2872" s="923"/>
      <c r="AC2872" s="923"/>
      <c r="AD2872" s="923"/>
      <c r="AE2872" s="923"/>
      <c r="AF2872" s="923"/>
      <c r="AG2872" s="923"/>
      <c r="AH2872" s="923"/>
      <c r="AI2872" s="923"/>
      <c r="AJ2872" s="924"/>
      <c r="AK2872" s="172"/>
      <c r="AL2872" s="172"/>
      <c r="AM2872" s="172"/>
      <c r="AN2872" s="172"/>
      <c r="AO2872" s="171"/>
    </row>
    <row r="2873" spans="2:41" ht="13.35" customHeight="1" outlineLevel="1" x14ac:dyDescent="0.45">
      <c r="B2873" s="167"/>
      <c r="J2873" s="167"/>
      <c r="M2873" s="166"/>
      <c r="N2873" s="167" t="s">
        <v>50</v>
      </c>
      <c r="Q2873" s="166"/>
      <c r="R2873" s="911"/>
      <c r="S2873" s="912"/>
      <c r="T2873" s="912"/>
      <c r="U2873" s="912"/>
      <c r="V2873" s="912"/>
      <c r="W2873" s="912"/>
      <c r="X2873" s="912"/>
      <c r="Y2873" s="912"/>
      <c r="Z2873" s="912"/>
      <c r="AA2873" s="912"/>
      <c r="AB2873" s="912"/>
      <c r="AC2873" s="912"/>
      <c r="AD2873" s="912"/>
      <c r="AE2873" s="912"/>
      <c r="AF2873" s="912"/>
      <c r="AG2873" s="912"/>
      <c r="AH2873" s="912"/>
      <c r="AI2873" s="912"/>
      <c r="AJ2873" s="913"/>
      <c r="AL2873" s="189" t="s">
        <v>651</v>
      </c>
      <c r="AM2873" s="115" t="s">
        <v>714</v>
      </c>
      <c r="AO2873" s="166"/>
    </row>
    <row r="2874" spans="2:41" ht="3.6" customHeight="1" outlineLevel="1" x14ac:dyDescent="0.45">
      <c r="B2874" s="167"/>
      <c r="J2874" s="167"/>
      <c r="M2874" s="166"/>
      <c r="N2874" s="161"/>
      <c r="O2874" s="160"/>
      <c r="P2874" s="160"/>
      <c r="Q2874" s="159"/>
      <c r="R2874" s="914"/>
      <c r="S2874" s="915"/>
      <c r="T2874" s="915"/>
      <c r="U2874" s="915"/>
      <c r="V2874" s="915"/>
      <c r="W2874" s="915"/>
      <c r="X2874" s="915"/>
      <c r="Y2874" s="915"/>
      <c r="Z2874" s="915"/>
      <c r="AA2874" s="915"/>
      <c r="AB2874" s="915"/>
      <c r="AC2874" s="915"/>
      <c r="AD2874" s="915"/>
      <c r="AE2874" s="915"/>
      <c r="AF2874" s="915"/>
      <c r="AG2874" s="915"/>
      <c r="AH2874" s="915"/>
      <c r="AI2874" s="915"/>
      <c r="AJ2874" s="916"/>
      <c r="AK2874" s="160"/>
      <c r="AL2874" s="160"/>
      <c r="AM2874" s="160"/>
      <c r="AN2874" s="160"/>
      <c r="AO2874" s="159"/>
    </row>
    <row r="2875" spans="2:41" ht="3.6" customHeight="1" outlineLevel="1" x14ac:dyDescent="0.45">
      <c r="B2875" s="167"/>
      <c r="J2875" s="167"/>
      <c r="M2875" s="166"/>
      <c r="N2875" s="173"/>
      <c r="O2875" s="172"/>
      <c r="P2875" s="172"/>
      <c r="Q2875" s="171"/>
      <c r="R2875" s="922" t="str">
        <f>ASC(PHONETIC(許可申請_2!I408))&amp;ASC(PHONETIC(変更_3!AL417))</f>
        <v/>
      </c>
      <c r="S2875" s="923"/>
      <c r="T2875" s="923"/>
      <c r="U2875" s="923"/>
      <c r="V2875" s="923"/>
      <c r="W2875" s="923"/>
      <c r="X2875" s="923"/>
      <c r="Y2875" s="923"/>
      <c r="Z2875" s="923"/>
      <c r="AA2875" s="923"/>
      <c r="AB2875" s="923"/>
      <c r="AC2875" s="923"/>
      <c r="AD2875" s="923"/>
      <c r="AE2875" s="923"/>
      <c r="AF2875" s="923"/>
      <c r="AG2875" s="923"/>
      <c r="AH2875" s="923"/>
      <c r="AI2875" s="923"/>
      <c r="AJ2875" s="923"/>
      <c r="AK2875" s="923"/>
      <c r="AL2875" s="923"/>
      <c r="AM2875" s="923"/>
      <c r="AN2875" s="923"/>
      <c r="AO2875" s="924"/>
    </row>
    <row r="2876" spans="2:41" ht="13.35" customHeight="1" outlineLevel="1" x14ac:dyDescent="0.45">
      <c r="B2876" s="167"/>
      <c r="J2876" s="167"/>
      <c r="M2876" s="166"/>
      <c r="N2876" s="167" t="s">
        <v>713</v>
      </c>
      <c r="Q2876" s="166"/>
      <c r="R2876" s="911"/>
      <c r="S2876" s="912"/>
      <c r="T2876" s="912"/>
      <c r="U2876" s="912"/>
      <c r="V2876" s="912"/>
      <c r="W2876" s="912"/>
      <c r="X2876" s="912"/>
      <c r="Y2876" s="912"/>
      <c r="Z2876" s="912"/>
      <c r="AA2876" s="912"/>
      <c r="AB2876" s="912"/>
      <c r="AC2876" s="912"/>
      <c r="AD2876" s="912"/>
      <c r="AE2876" s="912"/>
      <c r="AF2876" s="912"/>
      <c r="AG2876" s="912"/>
      <c r="AH2876" s="912"/>
      <c r="AI2876" s="912"/>
      <c r="AJ2876" s="912"/>
      <c r="AK2876" s="912"/>
      <c r="AL2876" s="912"/>
      <c r="AM2876" s="912"/>
      <c r="AN2876" s="912"/>
      <c r="AO2876" s="913"/>
    </row>
    <row r="2877" spans="2:41" ht="3.6" customHeight="1" outlineLevel="1" x14ac:dyDescent="0.45">
      <c r="B2877" s="167"/>
      <c r="J2877" s="167"/>
      <c r="M2877" s="166"/>
      <c r="N2877" s="167"/>
      <c r="Q2877" s="166"/>
      <c r="R2877" s="914"/>
      <c r="S2877" s="915"/>
      <c r="T2877" s="915"/>
      <c r="U2877" s="915"/>
      <c r="V2877" s="915"/>
      <c r="W2877" s="915"/>
      <c r="X2877" s="915"/>
      <c r="Y2877" s="915"/>
      <c r="Z2877" s="915"/>
      <c r="AA2877" s="915"/>
      <c r="AB2877" s="915"/>
      <c r="AC2877" s="915"/>
      <c r="AD2877" s="915"/>
      <c r="AE2877" s="915"/>
      <c r="AF2877" s="915"/>
      <c r="AG2877" s="915"/>
      <c r="AH2877" s="915"/>
      <c r="AI2877" s="915"/>
      <c r="AJ2877" s="915"/>
      <c r="AK2877" s="915"/>
      <c r="AL2877" s="915"/>
      <c r="AM2877" s="915"/>
      <c r="AN2877" s="915"/>
      <c r="AO2877" s="916"/>
    </row>
    <row r="2878" spans="2:41" ht="3.6" customHeight="1" outlineLevel="1" x14ac:dyDescent="0.45">
      <c r="B2878" s="167"/>
      <c r="J2878" s="167"/>
      <c r="N2878" s="173"/>
      <c r="O2878" s="172"/>
      <c r="P2878" s="172"/>
      <c r="Q2878" s="171"/>
      <c r="U2878" s="934" t="str">
        <f>ASC(許可申請_2!L410)&amp;ASC(変更_3!AO419)</f>
        <v/>
      </c>
      <c r="V2878" s="935"/>
      <c r="W2878" s="935"/>
      <c r="X2878" s="962"/>
      <c r="Y2878" s="172"/>
      <c r="Z2878" s="965" t="str">
        <f>ASC(許可申請_2!O410)&amp;ASC(変更_3!AR419)</f>
        <v/>
      </c>
      <c r="AA2878" s="935"/>
      <c r="AB2878" s="935"/>
      <c r="AC2878" s="936"/>
      <c r="AG2878" s="922" t="str">
        <f>許可申請_2!L411&amp;変更_3!AO420</f>
        <v/>
      </c>
      <c r="AH2878" s="923"/>
      <c r="AI2878" s="923"/>
      <c r="AJ2878" s="923"/>
      <c r="AK2878" s="923"/>
      <c r="AL2878" s="923"/>
      <c r="AM2878" s="923"/>
      <c r="AN2878" s="923"/>
      <c r="AO2878" s="924"/>
    </row>
    <row r="2879" spans="2:41" ht="13.35" customHeight="1" outlineLevel="1" x14ac:dyDescent="0.45">
      <c r="B2879" s="167"/>
      <c r="J2879" s="167"/>
      <c r="N2879" s="167"/>
      <c r="Q2879" s="166"/>
      <c r="R2879" s="115" t="s">
        <v>612</v>
      </c>
      <c r="U2879" s="937"/>
      <c r="V2879" s="938"/>
      <c r="W2879" s="938"/>
      <c r="X2879" s="963"/>
      <c r="Y2879" s="179" t="s">
        <v>611</v>
      </c>
      <c r="Z2879" s="966"/>
      <c r="AA2879" s="938"/>
      <c r="AB2879" s="938"/>
      <c r="AC2879" s="939"/>
      <c r="AD2879" s="115" t="s">
        <v>610</v>
      </c>
      <c r="AG2879" s="911"/>
      <c r="AH2879" s="912"/>
      <c r="AI2879" s="912"/>
      <c r="AJ2879" s="912"/>
      <c r="AK2879" s="912"/>
      <c r="AL2879" s="912"/>
      <c r="AM2879" s="912"/>
      <c r="AN2879" s="912"/>
      <c r="AO2879" s="913"/>
    </row>
    <row r="2880" spans="2:41" ht="3.6" customHeight="1" outlineLevel="1" x14ac:dyDescent="0.45">
      <c r="B2880" s="167"/>
      <c r="J2880" s="167"/>
      <c r="N2880" s="167"/>
      <c r="Q2880" s="166"/>
      <c r="R2880" s="160"/>
      <c r="S2880" s="160"/>
      <c r="T2880" s="160"/>
      <c r="U2880" s="940"/>
      <c r="V2880" s="941"/>
      <c r="W2880" s="941"/>
      <c r="X2880" s="964"/>
      <c r="Y2880" s="160"/>
      <c r="Z2880" s="967"/>
      <c r="AA2880" s="941"/>
      <c r="AB2880" s="941"/>
      <c r="AC2880" s="942"/>
      <c r="AD2880" s="160"/>
      <c r="AE2880" s="160"/>
      <c r="AF2880" s="160"/>
      <c r="AG2880" s="914"/>
      <c r="AH2880" s="915"/>
      <c r="AI2880" s="915"/>
      <c r="AJ2880" s="915"/>
      <c r="AK2880" s="915"/>
      <c r="AL2880" s="915"/>
      <c r="AM2880" s="915"/>
      <c r="AN2880" s="915"/>
      <c r="AO2880" s="916"/>
    </row>
    <row r="2881" spans="2:41" ht="3.6" customHeight="1" outlineLevel="1" x14ac:dyDescent="0.45">
      <c r="B2881" s="167"/>
      <c r="J2881" s="167"/>
      <c r="N2881" s="167"/>
      <c r="Q2881" s="166"/>
      <c r="R2881" s="172"/>
      <c r="S2881" s="172"/>
      <c r="T2881" s="171"/>
      <c r="U2881" s="922" t="str">
        <f>許可申請_2!T411&amp;変更_3!AW420</f>
        <v/>
      </c>
      <c r="V2881" s="923"/>
      <c r="W2881" s="923"/>
      <c r="X2881" s="923"/>
      <c r="Y2881" s="923"/>
      <c r="Z2881" s="923"/>
      <c r="AA2881" s="923"/>
      <c r="AB2881" s="923"/>
      <c r="AC2881" s="924"/>
      <c r="AD2881" s="173"/>
      <c r="AE2881" s="172"/>
      <c r="AF2881" s="171"/>
      <c r="AG2881" s="922" t="str">
        <f>許可申請_2!L412&amp;変更_3!AO421</f>
        <v/>
      </c>
      <c r="AH2881" s="923"/>
      <c r="AI2881" s="923"/>
      <c r="AJ2881" s="923"/>
      <c r="AK2881" s="923"/>
      <c r="AL2881" s="923"/>
      <c r="AM2881" s="923"/>
      <c r="AN2881" s="923"/>
      <c r="AO2881" s="924"/>
    </row>
    <row r="2882" spans="2:41" ht="13.35" customHeight="1" outlineLevel="1" x14ac:dyDescent="0.45">
      <c r="B2882" s="167"/>
      <c r="J2882" s="167"/>
      <c r="N2882" s="167" t="s">
        <v>48</v>
      </c>
      <c r="Q2882" s="166"/>
      <c r="R2882" s="115" t="s">
        <v>609</v>
      </c>
      <c r="T2882" s="166"/>
      <c r="U2882" s="911"/>
      <c r="V2882" s="912"/>
      <c r="W2882" s="912"/>
      <c r="X2882" s="912"/>
      <c r="Y2882" s="912"/>
      <c r="Z2882" s="912"/>
      <c r="AA2882" s="912"/>
      <c r="AB2882" s="912"/>
      <c r="AC2882" s="913"/>
      <c r="AD2882" s="167" t="s">
        <v>8536</v>
      </c>
      <c r="AF2882" s="166"/>
      <c r="AG2882" s="911"/>
      <c r="AH2882" s="912"/>
      <c r="AI2882" s="912"/>
      <c r="AJ2882" s="912"/>
      <c r="AK2882" s="912"/>
      <c r="AL2882" s="912"/>
      <c r="AM2882" s="912"/>
      <c r="AN2882" s="912"/>
      <c r="AO2882" s="913"/>
    </row>
    <row r="2883" spans="2:41" ht="3.6" customHeight="1" outlineLevel="1" x14ac:dyDescent="0.45">
      <c r="B2883" s="167"/>
      <c r="J2883" s="167"/>
      <c r="N2883" s="167"/>
      <c r="Q2883" s="166"/>
      <c r="R2883" s="160"/>
      <c r="S2883" s="160"/>
      <c r="T2883" s="159"/>
      <c r="U2883" s="914"/>
      <c r="V2883" s="915"/>
      <c r="W2883" s="915"/>
      <c r="X2883" s="915"/>
      <c r="Y2883" s="915"/>
      <c r="Z2883" s="915"/>
      <c r="AA2883" s="915"/>
      <c r="AB2883" s="915"/>
      <c r="AC2883" s="916"/>
      <c r="AD2883" s="161"/>
      <c r="AE2883" s="160"/>
      <c r="AF2883" s="159"/>
      <c r="AG2883" s="914"/>
      <c r="AH2883" s="915"/>
      <c r="AI2883" s="915"/>
      <c r="AJ2883" s="915"/>
      <c r="AK2883" s="915"/>
      <c r="AL2883" s="915"/>
      <c r="AM2883" s="915"/>
      <c r="AN2883" s="915"/>
      <c r="AO2883" s="916"/>
    </row>
    <row r="2884" spans="2:41" ht="3.6" customHeight="1" outlineLevel="1" x14ac:dyDescent="0.45">
      <c r="B2884" s="167"/>
      <c r="J2884" s="167"/>
      <c r="N2884" s="167"/>
      <c r="Q2884" s="166"/>
      <c r="R2884" s="172"/>
      <c r="S2884" s="172"/>
      <c r="T2884" s="171"/>
      <c r="U2884" s="922" t="str">
        <f>許可申請_2!T412&amp;変更_3!AW421</f>
        <v/>
      </c>
      <c r="V2884" s="923"/>
      <c r="W2884" s="923"/>
      <c r="X2884" s="923"/>
      <c r="Y2884" s="923"/>
      <c r="Z2884" s="923"/>
      <c r="AA2884" s="923"/>
      <c r="AB2884" s="923"/>
      <c r="AC2884" s="924"/>
      <c r="AD2884" s="173"/>
      <c r="AE2884" s="172"/>
      <c r="AF2884" s="171"/>
      <c r="AG2884" s="922" t="str">
        <f>許可申請_2!L413&amp;変更_3!AO422</f>
        <v/>
      </c>
      <c r="AH2884" s="923"/>
      <c r="AI2884" s="923"/>
      <c r="AJ2884" s="923"/>
      <c r="AK2884" s="923"/>
      <c r="AL2884" s="923"/>
      <c r="AM2884" s="923"/>
      <c r="AN2884" s="923"/>
      <c r="AO2884" s="924"/>
    </row>
    <row r="2885" spans="2:41" ht="13.35" customHeight="1" outlineLevel="1" x14ac:dyDescent="0.45">
      <c r="B2885" s="167"/>
      <c r="J2885" s="167"/>
      <c r="N2885" s="167"/>
      <c r="Q2885" s="166"/>
      <c r="R2885" s="115" t="s">
        <v>608</v>
      </c>
      <c r="T2885" s="166"/>
      <c r="U2885" s="911"/>
      <c r="V2885" s="912"/>
      <c r="W2885" s="912"/>
      <c r="X2885" s="912"/>
      <c r="Y2885" s="912"/>
      <c r="Z2885" s="912"/>
      <c r="AA2885" s="912"/>
      <c r="AB2885" s="912"/>
      <c r="AC2885" s="913"/>
      <c r="AD2885" s="167" t="s">
        <v>607</v>
      </c>
      <c r="AF2885" s="166"/>
      <c r="AG2885" s="911"/>
      <c r="AH2885" s="912"/>
      <c r="AI2885" s="912"/>
      <c r="AJ2885" s="912"/>
      <c r="AK2885" s="912"/>
      <c r="AL2885" s="912"/>
      <c r="AM2885" s="912"/>
      <c r="AN2885" s="912"/>
      <c r="AO2885" s="913"/>
    </row>
    <row r="2886" spans="2:41" ht="3.6" customHeight="1" outlineLevel="1" x14ac:dyDescent="0.45">
      <c r="B2886" s="167"/>
      <c r="J2886" s="167"/>
      <c r="N2886" s="161"/>
      <c r="O2886" s="160"/>
      <c r="P2886" s="160"/>
      <c r="Q2886" s="159"/>
      <c r="R2886" s="160"/>
      <c r="S2886" s="160"/>
      <c r="T2886" s="159"/>
      <c r="U2886" s="914"/>
      <c r="V2886" s="915"/>
      <c r="W2886" s="915"/>
      <c r="X2886" s="915"/>
      <c r="Y2886" s="915"/>
      <c r="Z2886" s="915"/>
      <c r="AA2886" s="915"/>
      <c r="AB2886" s="915"/>
      <c r="AC2886" s="916"/>
      <c r="AD2886" s="161"/>
      <c r="AE2886" s="160"/>
      <c r="AF2886" s="159"/>
      <c r="AG2886" s="914"/>
      <c r="AH2886" s="915"/>
      <c r="AI2886" s="915"/>
      <c r="AJ2886" s="915"/>
      <c r="AK2886" s="915"/>
      <c r="AL2886" s="915"/>
      <c r="AM2886" s="915"/>
      <c r="AN2886" s="915"/>
      <c r="AO2886" s="916"/>
    </row>
    <row r="2887" spans="2:41" ht="3.6" customHeight="1" outlineLevel="1" x14ac:dyDescent="0.45">
      <c r="B2887" s="167"/>
      <c r="J2887" s="167"/>
      <c r="M2887" s="166"/>
      <c r="N2887" s="167"/>
      <c r="Q2887" s="166"/>
      <c r="R2887" s="173"/>
      <c r="S2887" s="172"/>
      <c r="T2887" s="172"/>
      <c r="U2887" s="172"/>
      <c r="V2887" s="172"/>
      <c r="W2887" s="172"/>
      <c r="X2887" s="172"/>
      <c r="Y2887" s="172"/>
      <c r="Z2887" s="172"/>
      <c r="AA2887" s="172"/>
      <c r="AB2887" s="172"/>
      <c r="AC2887" s="172"/>
      <c r="AD2887" s="172"/>
      <c r="AE2887" s="172"/>
      <c r="AF2887" s="172"/>
      <c r="AG2887" s="172"/>
      <c r="AH2887" s="172"/>
      <c r="AI2887" s="172"/>
      <c r="AJ2887" s="172"/>
      <c r="AK2887" s="172"/>
      <c r="AL2887" s="172"/>
      <c r="AM2887" s="172"/>
      <c r="AN2887" s="172"/>
      <c r="AO2887" s="171"/>
    </row>
    <row r="2888" spans="2:41" ht="13.35" customHeight="1" outlineLevel="1" x14ac:dyDescent="0.45">
      <c r="B2888" s="167"/>
      <c r="J2888" s="167"/>
      <c r="M2888" s="166"/>
      <c r="N2888" s="167" t="s">
        <v>712</v>
      </c>
      <c r="Q2888" s="166"/>
      <c r="R2888" s="167"/>
      <c r="S2888" s="919"/>
      <c r="T2888" s="921"/>
      <c r="V2888" s="190"/>
      <c r="W2888" s="115" t="s">
        <v>76</v>
      </c>
      <c r="X2888" s="190"/>
      <c r="Y2888" s="115" t="s">
        <v>77</v>
      </c>
      <c r="Z2888" s="190"/>
      <c r="AA2888" s="115" t="s">
        <v>78</v>
      </c>
      <c r="AO2888" s="166"/>
    </row>
    <row r="2889" spans="2:41" ht="3.6" customHeight="1" outlineLevel="1" x14ac:dyDescent="0.45">
      <c r="B2889" s="167"/>
      <c r="J2889" s="167"/>
      <c r="M2889" s="166"/>
      <c r="N2889" s="167"/>
      <c r="Q2889" s="166"/>
      <c r="R2889" s="167"/>
      <c r="AO2889" s="166"/>
    </row>
    <row r="2890" spans="2:41" ht="3.6" customHeight="1" outlineLevel="1" x14ac:dyDescent="0.45">
      <c r="B2890" s="167"/>
      <c r="J2890" s="167"/>
      <c r="M2890" s="166"/>
      <c r="N2890" s="173"/>
      <c r="O2890" s="172"/>
      <c r="P2890" s="172"/>
      <c r="Q2890" s="172"/>
      <c r="R2890" s="984" t="str">
        <f>ASC(許可申請_2!I414)&amp;ASC(変更_3!AL423)</f>
        <v/>
      </c>
      <c r="S2890" s="984" t="str">
        <f>ASC(許可申請_2!J414)&amp;ASC(変更_3!AM423)</f>
        <v/>
      </c>
      <c r="T2890" s="172"/>
      <c r="U2890" s="984" t="str">
        <f>ASC(許可申請_2!L414)&amp;ASC(変更_3!AO423)</f>
        <v/>
      </c>
      <c r="V2890" s="173"/>
      <c r="W2890" s="172"/>
      <c r="X2890" s="172"/>
      <c r="Y2890" s="172"/>
      <c r="Z2890" s="172"/>
      <c r="AA2890" s="171"/>
      <c r="AB2890" s="173"/>
      <c r="AC2890" s="172"/>
      <c r="AD2890" s="172"/>
      <c r="AE2890" s="172"/>
      <c r="AF2890" s="172"/>
      <c r="AG2890" s="171"/>
      <c r="AH2890" s="977"/>
      <c r="AI2890" s="980"/>
      <c r="AJ2890" s="172"/>
      <c r="AK2890" s="944"/>
      <c r="AL2890" s="173"/>
      <c r="AM2890" s="172"/>
      <c r="AN2890" s="172"/>
      <c r="AO2890" s="171"/>
    </row>
    <row r="2891" spans="2:41" ht="13.35" customHeight="1" outlineLevel="1" x14ac:dyDescent="0.45">
      <c r="B2891" s="167"/>
      <c r="J2891" s="167"/>
      <c r="M2891" s="166"/>
      <c r="N2891" s="167" t="s">
        <v>711</v>
      </c>
      <c r="R2891" s="985"/>
      <c r="S2891" s="985"/>
      <c r="T2891" s="115" t="s">
        <v>65</v>
      </c>
      <c r="U2891" s="985"/>
      <c r="V2891" s="167" t="s">
        <v>64</v>
      </c>
      <c r="AA2891" s="166"/>
      <c r="AB2891" s="167" t="s">
        <v>710</v>
      </c>
      <c r="AH2891" s="978"/>
      <c r="AI2891" s="981"/>
      <c r="AJ2891" s="115" t="s">
        <v>65</v>
      </c>
      <c r="AK2891" s="945"/>
      <c r="AL2891" s="167" t="s">
        <v>64</v>
      </c>
      <c r="AO2891" s="166"/>
    </row>
    <row r="2892" spans="2:41" ht="3.6" customHeight="1" outlineLevel="1" x14ac:dyDescent="0.45">
      <c r="B2892" s="167"/>
      <c r="J2892" s="167"/>
      <c r="M2892" s="166"/>
      <c r="N2892" s="167"/>
      <c r="R2892" s="986"/>
      <c r="S2892" s="986"/>
      <c r="T2892" s="160"/>
      <c r="U2892" s="986"/>
      <c r="V2892" s="161"/>
      <c r="W2892" s="160"/>
      <c r="X2892" s="160"/>
      <c r="Y2892" s="160"/>
      <c r="Z2892" s="160"/>
      <c r="AA2892" s="159"/>
      <c r="AB2892" s="161"/>
      <c r="AC2892" s="160"/>
      <c r="AD2892" s="160"/>
      <c r="AE2892" s="160"/>
      <c r="AF2892" s="160"/>
      <c r="AH2892" s="979"/>
      <c r="AI2892" s="982"/>
      <c r="AJ2892" s="160"/>
      <c r="AK2892" s="946"/>
      <c r="AL2892" s="161"/>
      <c r="AM2892" s="160"/>
      <c r="AN2892" s="160"/>
      <c r="AO2892" s="159"/>
    </row>
    <row r="2893" spans="2:41" ht="3.6" customHeight="1" outlineLevel="1" x14ac:dyDescent="0.45">
      <c r="B2893" s="167"/>
      <c r="J2893" s="167"/>
      <c r="M2893" s="166"/>
      <c r="N2893" s="173"/>
      <c r="O2893" s="172"/>
      <c r="P2893" s="172"/>
      <c r="Q2893" s="171"/>
      <c r="R2893" s="977"/>
      <c r="S2893" s="980"/>
      <c r="T2893" s="172"/>
      <c r="U2893" s="944"/>
      <c r="V2893" s="173"/>
      <c r="W2893" s="172"/>
      <c r="X2893" s="172"/>
      <c r="Y2893" s="172"/>
      <c r="Z2893" s="169"/>
      <c r="AA2893" s="174"/>
      <c r="AD2893" s="172"/>
      <c r="AE2893" s="172"/>
      <c r="AF2893" s="172"/>
      <c r="AG2893" s="175"/>
      <c r="AH2893" s="175"/>
      <c r="AI2893" s="175"/>
      <c r="AJ2893" s="175"/>
      <c r="AK2893" s="175"/>
      <c r="AL2893" s="172"/>
      <c r="AM2893" s="175"/>
      <c r="AN2893" s="175"/>
      <c r="AO2893" s="171"/>
    </row>
    <row r="2894" spans="2:41" ht="13.35" customHeight="1" outlineLevel="1" x14ac:dyDescent="0.45">
      <c r="B2894" s="167"/>
      <c r="J2894" s="167"/>
      <c r="M2894" s="166"/>
      <c r="N2894" s="167" t="s">
        <v>709</v>
      </c>
      <c r="Q2894" s="166"/>
      <c r="R2894" s="978"/>
      <c r="S2894" s="981"/>
      <c r="T2894" s="115" t="s">
        <v>65</v>
      </c>
      <c r="U2894" s="945"/>
      <c r="V2894" s="167" t="s">
        <v>64</v>
      </c>
      <c r="Z2894" s="169"/>
      <c r="AA2894" s="168"/>
      <c r="AG2894" s="169"/>
      <c r="AH2894" s="169"/>
      <c r="AI2894" s="169"/>
      <c r="AJ2894" s="169"/>
      <c r="AK2894" s="169"/>
      <c r="AM2894" s="169"/>
      <c r="AN2894" s="169"/>
      <c r="AO2894" s="166"/>
    </row>
    <row r="2895" spans="2:41" ht="3.6" customHeight="1" outlineLevel="1" x14ac:dyDescent="0.45">
      <c r="B2895" s="167"/>
      <c r="J2895" s="167"/>
      <c r="M2895" s="166"/>
      <c r="N2895" s="161"/>
      <c r="O2895" s="160"/>
      <c r="P2895" s="160"/>
      <c r="Q2895" s="159"/>
      <c r="R2895" s="979"/>
      <c r="S2895" s="982"/>
      <c r="T2895" s="160"/>
      <c r="U2895" s="946"/>
      <c r="V2895" s="161"/>
      <c r="W2895" s="160"/>
      <c r="X2895" s="160"/>
      <c r="Y2895" s="160"/>
      <c r="Z2895" s="163"/>
      <c r="AA2895" s="162"/>
      <c r="AB2895" s="160"/>
      <c r="AC2895" s="160"/>
      <c r="AD2895" s="160"/>
      <c r="AE2895" s="160"/>
      <c r="AF2895" s="160"/>
      <c r="AG2895" s="163"/>
      <c r="AH2895" s="163"/>
      <c r="AI2895" s="163"/>
      <c r="AJ2895" s="163"/>
      <c r="AK2895" s="163"/>
      <c r="AL2895" s="160"/>
      <c r="AM2895" s="163"/>
      <c r="AN2895" s="163"/>
      <c r="AO2895" s="159"/>
    </row>
    <row r="2896" spans="2:41" ht="3.6" customHeight="1" outlineLevel="1" x14ac:dyDescent="0.45">
      <c r="B2896" s="167"/>
      <c r="J2896" s="167"/>
      <c r="M2896" s="166"/>
      <c r="N2896" s="167"/>
      <c r="Q2896" s="166"/>
      <c r="R2896" s="922" t="str">
        <f>ASC(許可申請_2!K419)&amp;ASC(変更_3!AN427)</f>
        <v/>
      </c>
      <c r="S2896" s="923"/>
      <c r="T2896" s="923"/>
      <c r="U2896" s="924"/>
      <c r="V2896" s="911" t="str">
        <f>ASC(許可申請_2!O419)&amp;ASC(変更_3!AR427)</f>
        <v/>
      </c>
      <c r="W2896" s="913"/>
      <c r="X2896" s="911" t="str">
        <f>ASC(許可申請_2!Q419)&amp;ASC(変更_3!AT427)</f>
        <v/>
      </c>
      <c r="Y2896" s="912"/>
      <c r="Z2896" s="912"/>
      <c r="AA2896" s="913"/>
      <c r="AB2896" s="167"/>
      <c r="AO2896" s="166"/>
    </row>
    <row r="2897" spans="2:41" ht="13.35" customHeight="1" outlineLevel="1" x14ac:dyDescent="0.45">
      <c r="B2897" s="167"/>
      <c r="J2897" s="167" t="s">
        <v>734</v>
      </c>
      <c r="M2897" s="166"/>
      <c r="N2897" s="167" t="s">
        <v>707</v>
      </c>
      <c r="Q2897" s="166"/>
      <c r="R2897" s="911"/>
      <c r="S2897" s="912"/>
      <c r="T2897" s="912"/>
      <c r="U2897" s="913"/>
      <c r="V2897" s="911"/>
      <c r="W2897" s="913"/>
      <c r="X2897" s="911"/>
      <c r="Y2897" s="912"/>
      <c r="Z2897" s="912"/>
      <c r="AA2897" s="913"/>
      <c r="AB2897" s="191" t="s">
        <v>706</v>
      </c>
      <c r="AO2897" s="166"/>
    </row>
    <row r="2898" spans="2:41" ht="3.6" customHeight="1" outlineLevel="1" x14ac:dyDescent="0.45">
      <c r="B2898" s="167"/>
      <c r="J2898" s="167"/>
      <c r="M2898" s="166"/>
      <c r="N2898" s="167"/>
      <c r="Q2898" s="166"/>
      <c r="R2898" s="914"/>
      <c r="S2898" s="915"/>
      <c r="T2898" s="915"/>
      <c r="U2898" s="916"/>
      <c r="V2898" s="914"/>
      <c r="W2898" s="916"/>
      <c r="X2898" s="914"/>
      <c r="Y2898" s="915"/>
      <c r="Z2898" s="915"/>
      <c r="AA2898" s="916"/>
      <c r="AB2898" s="161"/>
      <c r="AC2898" s="160"/>
      <c r="AD2898" s="160"/>
      <c r="AE2898" s="160"/>
      <c r="AF2898" s="160"/>
      <c r="AG2898" s="160"/>
      <c r="AH2898" s="160"/>
      <c r="AI2898" s="160"/>
      <c r="AJ2898" s="160"/>
      <c r="AK2898" s="160"/>
      <c r="AL2898" s="160"/>
      <c r="AM2898" s="160"/>
      <c r="AN2898" s="160"/>
      <c r="AO2898" s="159"/>
    </row>
    <row r="2899" spans="2:41" ht="3.6" customHeight="1" outlineLevel="1" x14ac:dyDescent="0.45">
      <c r="B2899" s="167"/>
      <c r="J2899" s="167"/>
      <c r="M2899" s="166"/>
      <c r="N2899" s="173"/>
      <c r="O2899" s="172"/>
      <c r="P2899" s="172"/>
      <c r="Q2899" s="172"/>
      <c r="R2899" s="173"/>
      <c r="S2899" s="172"/>
      <c r="T2899" s="172"/>
      <c r="U2899" s="172"/>
      <c r="V2899" s="172"/>
      <c r="W2899" s="172"/>
      <c r="X2899" s="172"/>
      <c r="Y2899" s="172"/>
      <c r="Z2899" s="172"/>
      <c r="AA2899" s="171"/>
      <c r="AB2899" s="173"/>
      <c r="AI2899" s="166"/>
      <c r="AJ2899" s="173"/>
      <c r="AK2899" s="172"/>
      <c r="AL2899" s="172"/>
      <c r="AM2899" s="172"/>
      <c r="AN2899" s="172"/>
      <c r="AO2899" s="171"/>
    </row>
    <row r="2900" spans="2:41" ht="13.35" customHeight="1" outlineLevel="1" x14ac:dyDescent="0.45">
      <c r="B2900" s="167"/>
      <c r="J2900" s="167"/>
      <c r="M2900" s="166"/>
      <c r="N2900" s="167" t="s">
        <v>705</v>
      </c>
      <c r="R2900" s="167"/>
      <c r="S2900" s="917" t="str">
        <f>許可申請_2!I421&amp;変更_3!AL429</f>
        <v/>
      </c>
      <c r="T2900" s="918"/>
      <c r="V2900" s="182" t="str">
        <f>ASC(許可申請_2!K421)&amp;ASC(変更_3!AN429)</f>
        <v/>
      </c>
      <c r="W2900" s="115" t="s">
        <v>76</v>
      </c>
      <c r="X2900" s="182" t="str">
        <f>ASC(許可申請_2!M421)&amp;ASC(変更_3!AP429)</f>
        <v/>
      </c>
      <c r="Y2900" s="115" t="s">
        <v>77</v>
      </c>
      <c r="Z2900" s="182" t="str">
        <f>ASC(許可申請_2!O421)&amp;ASC(変更_3!AR429)</f>
        <v/>
      </c>
      <c r="AA2900" s="115" t="s">
        <v>78</v>
      </c>
      <c r="AB2900" s="167" t="s">
        <v>704</v>
      </c>
      <c r="AI2900" s="166"/>
      <c r="AJ2900" s="167"/>
      <c r="AK2900" s="919"/>
      <c r="AL2900" s="920"/>
      <c r="AM2900" s="920"/>
      <c r="AN2900" s="920"/>
      <c r="AO2900" s="921"/>
    </row>
    <row r="2901" spans="2:41" ht="3.6" customHeight="1" outlineLevel="1" x14ac:dyDescent="0.45">
      <c r="B2901" s="167"/>
      <c r="J2901" s="167"/>
      <c r="M2901" s="166"/>
      <c r="N2901" s="167"/>
      <c r="R2901" s="161"/>
      <c r="S2901" s="160"/>
      <c r="T2901" s="160"/>
      <c r="U2901" s="160"/>
      <c r="V2901" s="160"/>
      <c r="W2901" s="160"/>
      <c r="X2901" s="160"/>
      <c r="Y2901" s="160"/>
      <c r="Z2901" s="160"/>
      <c r="AA2901" s="159"/>
      <c r="AB2901" s="161"/>
      <c r="AC2901" s="160"/>
      <c r="AD2901" s="160"/>
      <c r="AE2901" s="160"/>
      <c r="AF2901" s="160"/>
      <c r="AG2901" s="160"/>
      <c r="AH2901" s="160"/>
      <c r="AI2901" s="159"/>
      <c r="AJ2901" s="161"/>
      <c r="AK2901" s="160"/>
      <c r="AL2901" s="160"/>
      <c r="AM2901" s="160"/>
      <c r="AN2901" s="160"/>
      <c r="AO2901" s="159"/>
    </row>
    <row r="2902" spans="2:41" ht="3.6" customHeight="1" outlineLevel="1" x14ac:dyDescent="0.45">
      <c r="B2902" s="167"/>
      <c r="J2902" s="167"/>
      <c r="M2902" s="166"/>
      <c r="N2902" s="173"/>
      <c r="O2902" s="172"/>
      <c r="P2902" s="172"/>
      <c r="Q2902" s="171"/>
      <c r="R2902" s="922" t="str">
        <f>IF(OR(許可申請_2!T418="☑",変更_3!AW426="☑"),"研修中","")</f>
        <v/>
      </c>
      <c r="S2902" s="923"/>
      <c r="T2902" s="923"/>
      <c r="U2902" s="923"/>
      <c r="V2902" s="923"/>
      <c r="W2902" s="923"/>
      <c r="X2902" s="923"/>
      <c r="Y2902" s="923"/>
      <c r="Z2902" s="923"/>
      <c r="AA2902" s="923"/>
      <c r="AB2902" s="923"/>
      <c r="AC2902" s="923"/>
      <c r="AD2902" s="923"/>
      <c r="AE2902" s="923"/>
      <c r="AF2902" s="923"/>
      <c r="AG2902" s="923"/>
      <c r="AH2902" s="923"/>
      <c r="AI2902" s="923"/>
      <c r="AJ2902" s="923"/>
      <c r="AK2902" s="923"/>
      <c r="AL2902" s="923"/>
      <c r="AM2902" s="923"/>
      <c r="AN2902" s="923"/>
      <c r="AO2902" s="924"/>
    </row>
    <row r="2903" spans="2:41" ht="13.35" customHeight="1" outlineLevel="1" x14ac:dyDescent="0.45">
      <c r="B2903" s="167"/>
      <c r="J2903" s="167"/>
      <c r="M2903" s="166"/>
      <c r="N2903" s="167" t="s">
        <v>703</v>
      </c>
      <c r="Q2903" s="166"/>
      <c r="R2903" s="911"/>
      <c r="S2903" s="912"/>
      <c r="T2903" s="912"/>
      <c r="U2903" s="912"/>
      <c r="V2903" s="912"/>
      <c r="W2903" s="912"/>
      <c r="X2903" s="912"/>
      <c r="Y2903" s="912"/>
      <c r="Z2903" s="912"/>
      <c r="AA2903" s="912"/>
      <c r="AB2903" s="912"/>
      <c r="AC2903" s="912"/>
      <c r="AD2903" s="912"/>
      <c r="AE2903" s="912"/>
      <c r="AF2903" s="912"/>
      <c r="AG2903" s="912"/>
      <c r="AH2903" s="912"/>
      <c r="AI2903" s="912"/>
      <c r="AJ2903" s="912"/>
      <c r="AK2903" s="912"/>
      <c r="AL2903" s="912"/>
      <c r="AM2903" s="912"/>
      <c r="AN2903" s="912"/>
      <c r="AO2903" s="913"/>
    </row>
    <row r="2904" spans="2:41" ht="3.6" customHeight="1" outlineLevel="1" x14ac:dyDescent="0.45">
      <c r="B2904" s="167"/>
      <c r="J2904" s="167"/>
      <c r="M2904" s="166"/>
      <c r="N2904" s="161"/>
      <c r="O2904" s="160"/>
      <c r="P2904" s="160"/>
      <c r="Q2904" s="159"/>
      <c r="R2904" s="914"/>
      <c r="S2904" s="915"/>
      <c r="T2904" s="915"/>
      <c r="U2904" s="915"/>
      <c r="V2904" s="915"/>
      <c r="W2904" s="915"/>
      <c r="X2904" s="915"/>
      <c r="Y2904" s="915"/>
      <c r="Z2904" s="915"/>
      <c r="AA2904" s="915"/>
      <c r="AB2904" s="915"/>
      <c r="AC2904" s="915"/>
      <c r="AD2904" s="915"/>
      <c r="AE2904" s="915"/>
      <c r="AF2904" s="915"/>
      <c r="AG2904" s="915"/>
      <c r="AH2904" s="915"/>
      <c r="AI2904" s="915"/>
      <c r="AJ2904" s="915"/>
      <c r="AK2904" s="915"/>
      <c r="AL2904" s="915"/>
      <c r="AM2904" s="915"/>
      <c r="AN2904" s="915"/>
      <c r="AO2904" s="916"/>
    </row>
    <row r="2905" spans="2:41" ht="3.6" customHeight="1" outlineLevel="1" x14ac:dyDescent="0.45">
      <c r="B2905" s="167"/>
      <c r="J2905" s="167"/>
      <c r="M2905" s="166"/>
      <c r="N2905" s="173"/>
      <c r="O2905" s="172"/>
      <c r="P2905" s="172"/>
      <c r="Q2905" s="171"/>
      <c r="R2905" s="167"/>
      <c r="W2905" s="166"/>
      <c r="X2905" s="167"/>
      <c r="AB2905" s="166"/>
      <c r="AC2905" s="925"/>
      <c r="AD2905" s="926"/>
      <c r="AE2905" s="926"/>
      <c r="AF2905" s="926"/>
      <c r="AG2905" s="926"/>
      <c r="AH2905" s="926"/>
      <c r="AI2905" s="926"/>
      <c r="AJ2905" s="926"/>
      <c r="AK2905" s="926"/>
      <c r="AL2905" s="926"/>
      <c r="AM2905" s="926"/>
      <c r="AN2905" s="926"/>
      <c r="AO2905" s="927"/>
    </row>
    <row r="2906" spans="2:41" ht="13.35" customHeight="1" outlineLevel="1" x14ac:dyDescent="0.45">
      <c r="B2906" s="167"/>
      <c r="J2906" s="167"/>
      <c r="M2906" s="166"/>
      <c r="N2906" s="167" t="s">
        <v>702</v>
      </c>
      <c r="Q2906" s="166"/>
      <c r="R2906" s="167"/>
      <c r="S2906" s="189" t="s">
        <v>651</v>
      </c>
      <c r="T2906" s="115" t="s">
        <v>105</v>
      </c>
      <c r="W2906" s="166"/>
      <c r="X2906" s="167" t="s">
        <v>701</v>
      </c>
      <c r="AB2906" s="166"/>
      <c r="AC2906" s="928"/>
      <c r="AD2906" s="929"/>
      <c r="AE2906" s="929"/>
      <c r="AF2906" s="929"/>
      <c r="AG2906" s="929"/>
      <c r="AH2906" s="929"/>
      <c r="AI2906" s="929"/>
      <c r="AJ2906" s="929"/>
      <c r="AK2906" s="929"/>
      <c r="AL2906" s="929"/>
      <c r="AM2906" s="929"/>
      <c r="AN2906" s="929"/>
      <c r="AO2906" s="930"/>
    </row>
    <row r="2907" spans="2:41" ht="3.6" customHeight="1" outlineLevel="1" x14ac:dyDescent="0.45">
      <c r="B2907" s="167"/>
      <c r="J2907" s="167"/>
      <c r="M2907" s="166"/>
      <c r="N2907" s="161"/>
      <c r="O2907" s="160"/>
      <c r="P2907" s="160"/>
      <c r="Q2907" s="159"/>
      <c r="R2907" s="161"/>
      <c r="S2907" s="160"/>
      <c r="T2907" s="160"/>
      <c r="U2907" s="160"/>
      <c r="V2907" s="160"/>
      <c r="W2907" s="159"/>
      <c r="X2907" s="161"/>
      <c r="Y2907" s="160"/>
      <c r="Z2907" s="160"/>
      <c r="AA2907" s="160"/>
      <c r="AB2907" s="159"/>
      <c r="AC2907" s="931"/>
      <c r="AD2907" s="932"/>
      <c r="AE2907" s="932"/>
      <c r="AF2907" s="932"/>
      <c r="AG2907" s="932"/>
      <c r="AH2907" s="932"/>
      <c r="AI2907" s="932"/>
      <c r="AJ2907" s="932"/>
      <c r="AK2907" s="932"/>
      <c r="AL2907" s="932"/>
      <c r="AM2907" s="932"/>
      <c r="AN2907" s="932"/>
      <c r="AO2907" s="933"/>
    </row>
    <row r="2908" spans="2:41" ht="3.6" customHeight="1" outlineLevel="1" x14ac:dyDescent="0.45">
      <c r="B2908" s="167"/>
      <c r="J2908" s="167"/>
      <c r="M2908" s="166"/>
      <c r="N2908" s="173"/>
      <c r="O2908" s="172"/>
      <c r="P2908" s="172"/>
      <c r="Q2908" s="171"/>
      <c r="R2908" s="173"/>
      <c r="S2908" s="172"/>
      <c r="T2908" s="172"/>
      <c r="U2908" s="172"/>
      <c r="V2908" s="172"/>
      <c r="W2908" s="172"/>
      <c r="X2908" s="172"/>
      <c r="Y2908" s="172"/>
      <c r="Z2908" s="172"/>
      <c r="AA2908" s="171"/>
      <c r="AB2908" s="173"/>
      <c r="AC2908" s="172"/>
      <c r="AD2908" s="172"/>
      <c r="AE2908" s="171"/>
      <c r="AF2908" s="173"/>
      <c r="AG2908" s="172"/>
      <c r="AH2908" s="172"/>
      <c r="AI2908" s="172"/>
      <c r="AJ2908" s="172"/>
      <c r="AK2908" s="172"/>
      <c r="AL2908" s="172"/>
      <c r="AM2908" s="172"/>
      <c r="AN2908" s="172"/>
      <c r="AO2908" s="171"/>
    </row>
    <row r="2909" spans="2:41" ht="13.35" customHeight="1" outlineLevel="1" x14ac:dyDescent="0.45">
      <c r="B2909" s="167"/>
      <c r="J2909" s="167"/>
      <c r="M2909" s="166"/>
      <c r="N2909" s="167" t="s">
        <v>700</v>
      </c>
      <c r="Q2909" s="166"/>
      <c r="R2909" s="167"/>
      <c r="S2909" s="919"/>
      <c r="T2909" s="921"/>
      <c r="V2909" s="190"/>
      <c r="W2909" s="115" t="s">
        <v>76</v>
      </c>
      <c r="X2909" s="190"/>
      <c r="Y2909" s="115" t="s">
        <v>77</v>
      </c>
      <c r="Z2909" s="190"/>
      <c r="AA2909" s="115" t="s">
        <v>78</v>
      </c>
      <c r="AB2909" s="167" t="s">
        <v>699</v>
      </c>
      <c r="AE2909" s="166"/>
      <c r="AF2909" s="167"/>
      <c r="AG2909" s="919"/>
      <c r="AH2909" s="921"/>
      <c r="AJ2909" s="190"/>
      <c r="AK2909" s="115" t="s">
        <v>76</v>
      </c>
      <c r="AL2909" s="190"/>
      <c r="AM2909" s="115" t="s">
        <v>77</v>
      </c>
      <c r="AN2909" s="190"/>
      <c r="AO2909" s="166" t="s">
        <v>78</v>
      </c>
    </row>
    <row r="2910" spans="2:41" ht="3.6" customHeight="1" outlineLevel="1" x14ac:dyDescent="0.45">
      <c r="B2910" s="167"/>
      <c r="J2910" s="167"/>
      <c r="M2910" s="166"/>
      <c r="N2910" s="161"/>
      <c r="O2910" s="160"/>
      <c r="P2910" s="160"/>
      <c r="Q2910" s="159"/>
      <c r="R2910" s="161"/>
      <c r="S2910" s="160"/>
      <c r="T2910" s="160"/>
      <c r="U2910" s="160"/>
      <c r="V2910" s="160"/>
      <c r="W2910" s="160"/>
      <c r="X2910" s="160"/>
      <c r="Y2910" s="160"/>
      <c r="Z2910" s="160"/>
      <c r="AA2910" s="159"/>
      <c r="AB2910" s="161"/>
      <c r="AC2910" s="160"/>
      <c r="AD2910" s="160"/>
      <c r="AE2910" s="159"/>
      <c r="AF2910" s="161"/>
      <c r="AG2910" s="160"/>
      <c r="AH2910" s="160"/>
      <c r="AI2910" s="160"/>
      <c r="AJ2910" s="160"/>
      <c r="AK2910" s="160"/>
      <c r="AL2910" s="160"/>
      <c r="AM2910" s="160"/>
      <c r="AN2910" s="160"/>
      <c r="AO2910" s="159"/>
    </row>
    <row r="2911" spans="2:41" ht="3.6" customHeight="1" outlineLevel="1" x14ac:dyDescent="0.45">
      <c r="B2911" s="167"/>
      <c r="J2911" s="167"/>
      <c r="M2911" s="166"/>
      <c r="N2911" s="173"/>
      <c r="O2911" s="172"/>
      <c r="P2911" s="172"/>
      <c r="Q2911" s="171"/>
      <c r="R2911" s="925"/>
      <c r="S2911" s="926"/>
      <c r="T2911" s="926"/>
      <c r="U2911" s="926"/>
      <c r="V2911" s="926"/>
      <c r="W2911" s="926"/>
      <c r="X2911" s="926"/>
      <c r="Y2911" s="926"/>
      <c r="Z2911" s="926"/>
      <c r="AA2911" s="926"/>
      <c r="AB2911" s="926"/>
      <c r="AC2911" s="926"/>
      <c r="AD2911" s="926"/>
      <c r="AE2911" s="926"/>
      <c r="AF2911" s="926"/>
      <c r="AG2911" s="926"/>
      <c r="AH2911" s="926"/>
      <c r="AI2911" s="926"/>
      <c r="AJ2911" s="926"/>
      <c r="AK2911" s="926"/>
      <c r="AL2911" s="926"/>
      <c r="AM2911" s="926"/>
      <c r="AN2911" s="926"/>
      <c r="AO2911" s="927"/>
    </row>
    <row r="2912" spans="2:41" ht="13.35" customHeight="1" outlineLevel="1" x14ac:dyDescent="0.45">
      <c r="B2912" s="167"/>
      <c r="J2912" s="167"/>
      <c r="M2912" s="166"/>
      <c r="N2912" s="167" t="s">
        <v>698</v>
      </c>
      <c r="Q2912" s="166"/>
      <c r="R2912" s="928"/>
      <c r="S2912" s="929"/>
      <c r="T2912" s="929"/>
      <c r="U2912" s="929"/>
      <c r="V2912" s="929"/>
      <c r="W2912" s="929"/>
      <c r="X2912" s="929"/>
      <c r="Y2912" s="929"/>
      <c r="Z2912" s="929"/>
      <c r="AA2912" s="929"/>
      <c r="AB2912" s="929"/>
      <c r="AC2912" s="929"/>
      <c r="AD2912" s="929"/>
      <c r="AE2912" s="929"/>
      <c r="AF2912" s="929"/>
      <c r="AG2912" s="929"/>
      <c r="AH2912" s="929"/>
      <c r="AI2912" s="929"/>
      <c r="AJ2912" s="929"/>
      <c r="AK2912" s="929"/>
      <c r="AL2912" s="929"/>
      <c r="AM2912" s="929"/>
      <c r="AN2912" s="929"/>
      <c r="AO2912" s="930"/>
    </row>
    <row r="2913" spans="2:41" ht="3.6" customHeight="1" outlineLevel="1" x14ac:dyDescent="0.45">
      <c r="B2913" s="167"/>
      <c r="J2913" s="167"/>
      <c r="M2913" s="166"/>
      <c r="N2913" s="167"/>
      <c r="Q2913" s="166"/>
      <c r="R2913" s="931"/>
      <c r="S2913" s="932"/>
      <c r="T2913" s="932"/>
      <c r="U2913" s="932"/>
      <c r="V2913" s="932"/>
      <c r="W2913" s="932"/>
      <c r="X2913" s="932"/>
      <c r="Y2913" s="932"/>
      <c r="Z2913" s="932"/>
      <c r="AA2913" s="932"/>
      <c r="AB2913" s="932"/>
      <c r="AC2913" s="932"/>
      <c r="AD2913" s="932"/>
      <c r="AE2913" s="932"/>
      <c r="AF2913" s="932"/>
      <c r="AG2913" s="932"/>
      <c r="AH2913" s="932"/>
      <c r="AI2913" s="932"/>
      <c r="AJ2913" s="932"/>
      <c r="AK2913" s="932"/>
      <c r="AL2913" s="932"/>
      <c r="AM2913" s="932"/>
      <c r="AN2913" s="932"/>
      <c r="AO2913" s="933"/>
    </row>
    <row r="2914" spans="2:41" ht="3.6" customHeight="1" outlineLevel="1" x14ac:dyDescent="0.45">
      <c r="B2914" s="167"/>
      <c r="J2914" s="167"/>
      <c r="N2914" s="173"/>
      <c r="O2914" s="172"/>
      <c r="P2914" s="172"/>
      <c r="Q2914" s="171"/>
      <c r="R2914" s="172"/>
      <c r="S2914" s="172"/>
      <c r="T2914" s="172"/>
      <c r="U2914" s="172"/>
      <c r="X2914" s="175"/>
      <c r="Y2914" s="176"/>
      <c r="Z2914" s="175"/>
      <c r="AA2914" s="175"/>
      <c r="AB2914" s="175"/>
      <c r="AC2914" s="175"/>
      <c r="AD2914" s="176"/>
      <c r="AE2914" s="175"/>
      <c r="AF2914" s="172"/>
      <c r="AG2914" s="172"/>
      <c r="AH2914" s="947"/>
      <c r="AI2914" s="948"/>
      <c r="AJ2914" s="948"/>
      <c r="AK2914" s="948"/>
      <c r="AL2914" s="948"/>
      <c r="AM2914" s="948"/>
      <c r="AN2914" s="948"/>
      <c r="AO2914" s="949"/>
    </row>
    <row r="2915" spans="2:41" ht="13.35" customHeight="1" outlineLevel="1" x14ac:dyDescent="0.45">
      <c r="B2915" s="167"/>
      <c r="J2915" s="167"/>
      <c r="N2915" s="167" t="s">
        <v>697</v>
      </c>
      <c r="Q2915" s="166"/>
      <c r="R2915" s="115" t="s">
        <v>696</v>
      </c>
      <c r="X2915" s="169"/>
      <c r="Y2915" s="170"/>
      <c r="Z2915" s="189" t="s">
        <v>651</v>
      </c>
      <c r="AA2915" s="115" t="s">
        <v>695</v>
      </c>
      <c r="AB2915" s="169"/>
      <c r="AC2915" s="169"/>
      <c r="AD2915" s="170" t="s">
        <v>694</v>
      </c>
      <c r="AE2915" s="169"/>
      <c r="AH2915" s="950"/>
      <c r="AI2915" s="951"/>
      <c r="AJ2915" s="951"/>
      <c r="AK2915" s="951"/>
      <c r="AL2915" s="951"/>
      <c r="AM2915" s="951"/>
      <c r="AN2915" s="951"/>
      <c r="AO2915" s="952"/>
    </row>
    <row r="2916" spans="2:41" ht="3.6" customHeight="1" outlineLevel="1" x14ac:dyDescent="0.45">
      <c r="B2916" s="167"/>
      <c r="J2916" s="167"/>
      <c r="N2916" s="167"/>
      <c r="Q2916" s="166"/>
      <c r="R2916" s="160"/>
      <c r="S2916" s="160"/>
      <c r="T2916" s="160"/>
      <c r="U2916" s="160"/>
      <c r="X2916" s="163"/>
      <c r="Y2916" s="164"/>
      <c r="Z2916" s="163"/>
      <c r="AA2916" s="163"/>
      <c r="AB2916" s="163"/>
      <c r="AC2916" s="163"/>
      <c r="AD2916" s="164"/>
      <c r="AE2916" s="163"/>
      <c r="AF2916" s="160"/>
      <c r="AG2916" s="160"/>
      <c r="AH2916" s="953"/>
      <c r="AI2916" s="954"/>
      <c r="AJ2916" s="954"/>
      <c r="AK2916" s="954"/>
      <c r="AL2916" s="954"/>
      <c r="AM2916" s="954"/>
      <c r="AN2916" s="954"/>
      <c r="AO2916" s="955"/>
    </row>
    <row r="2917" spans="2:41" ht="3.6" customHeight="1" outlineLevel="1" x14ac:dyDescent="0.45">
      <c r="B2917" s="167"/>
      <c r="J2917" s="167"/>
      <c r="N2917" s="167"/>
      <c r="Q2917" s="166"/>
      <c r="R2917" s="172"/>
      <c r="S2917" s="172"/>
      <c r="T2917" s="172"/>
      <c r="U2917" s="172"/>
      <c r="V2917" s="944"/>
      <c r="W2917" s="956"/>
      <c r="X2917" s="956"/>
      <c r="Y2917" s="956"/>
      <c r="Z2917" s="956"/>
      <c r="AA2917" s="956"/>
      <c r="AB2917" s="956"/>
      <c r="AC2917" s="956"/>
      <c r="AD2917" s="956"/>
      <c r="AE2917" s="956"/>
      <c r="AF2917" s="956"/>
      <c r="AG2917" s="956"/>
      <c r="AH2917" s="956"/>
      <c r="AI2917" s="956"/>
      <c r="AJ2917" s="956"/>
      <c r="AK2917" s="956"/>
      <c r="AL2917" s="956"/>
      <c r="AM2917" s="956"/>
      <c r="AN2917" s="956"/>
      <c r="AO2917" s="957"/>
    </row>
    <row r="2918" spans="2:41" ht="13.35" customHeight="1" outlineLevel="1" x14ac:dyDescent="0.45">
      <c r="B2918" s="167"/>
      <c r="J2918" s="167"/>
      <c r="N2918" s="167" t="s">
        <v>693</v>
      </c>
      <c r="Q2918" s="166"/>
      <c r="R2918" s="115" t="s">
        <v>692</v>
      </c>
      <c r="V2918" s="945"/>
      <c r="W2918" s="958"/>
      <c r="X2918" s="958"/>
      <c r="Y2918" s="958"/>
      <c r="Z2918" s="958"/>
      <c r="AA2918" s="958"/>
      <c r="AB2918" s="958"/>
      <c r="AC2918" s="958"/>
      <c r="AD2918" s="958"/>
      <c r="AE2918" s="958"/>
      <c r="AF2918" s="958"/>
      <c r="AG2918" s="958"/>
      <c r="AH2918" s="958"/>
      <c r="AI2918" s="958"/>
      <c r="AJ2918" s="958"/>
      <c r="AK2918" s="958"/>
      <c r="AL2918" s="958"/>
      <c r="AM2918" s="958"/>
      <c r="AN2918" s="958"/>
      <c r="AO2918" s="959"/>
    </row>
    <row r="2919" spans="2:41" ht="3.6" customHeight="1" outlineLevel="1" x14ac:dyDescent="0.45">
      <c r="B2919" s="167"/>
      <c r="J2919" s="167"/>
      <c r="N2919" s="167"/>
      <c r="Q2919" s="166"/>
      <c r="V2919" s="946"/>
      <c r="W2919" s="960"/>
      <c r="X2919" s="960"/>
      <c r="Y2919" s="960"/>
      <c r="Z2919" s="960"/>
      <c r="AA2919" s="960"/>
      <c r="AB2919" s="960"/>
      <c r="AC2919" s="960"/>
      <c r="AD2919" s="960"/>
      <c r="AE2919" s="960"/>
      <c r="AF2919" s="960"/>
      <c r="AG2919" s="960"/>
      <c r="AH2919" s="960"/>
      <c r="AI2919" s="960"/>
      <c r="AJ2919" s="960"/>
      <c r="AK2919" s="960"/>
      <c r="AL2919" s="960"/>
      <c r="AM2919" s="960"/>
      <c r="AN2919" s="960"/>
      <c r="AO2919" s="961"/>
    </row>
    <row r="2920" spans="2:41" ht="3.6" customHeight="1" outlineLevel="1" x14ac:dyDescent="0.45">
      <c r="B2920" s="167"/>
      <c r="J2920" s="167"/>
      <c r="N2920" s="167"/>
      <c r="R2920" s="173"/>
      <c r="S2920" s="172"/>
      <c r="T2920" s="172"/>
      <c r="U2920" s="171"/>
      <c r="X2920" s="166"/>
      <c r="Y2920" s="925"/>
      <c r="Z2920" s="926"/>
      <c r="AA2920" s="927"/>
      <c r="AB2920" s="171"/>
      <c r="AC2920" s="925"/>
      <c r="AD2920" s="926"/>
      <c r="AE2920" s="927"/>
      <c r="AF2920" s="167"/>
      <c r="AH2920" s="166"/>
      <c r="AI2920" s="925"/>
      <c r="AJ2920" s="926"/>
      <c r="AK2920" s="926"/>
      <c r="AL2920" s="926"/>
      <c r="AM2920" s="926"/>
      <c r="AN2920" s="926"/>
      <c r="AO2920" s="927"/>
    </row>
    <row r="2921" spans="2:41" ht="13.35" customHeight="1" outlineLevel="1" x14ac:dyDescent="0.45">
      <c r="B2921" s="167"/>
      <c r="J2921" s="167"/>
      <c r="N2921" s="167"/>
      <c r="R2921" s="167"/>
      <c r="U2921" s="166"/>
      <c r="V2921" s="115" t="s">
        <v>612</v>
      </c>
      <c r="X2921" s="166"/>
      <c r="Y2921" s="928"/>
      <c r="Z2921" s="929"/>
      <c r="AA2921" s="930"/>
      <c r="AB2921" s="555" t="s">
        <v>611</v>
      </c>
      <c r="AC2921" s="928"/>
      <c r="AD2921" s="929"/>
      <c r="AE2921" s="930"/>
      <c r="AF2921" s="167" t="s">
        <v>610</v>
      </c>
      <c r="AH2921" s="166"/>
      <c r="AI2921" s="928"/>
      <c r="AJ2921" s="929"/>
      <c r="AK2921" s="929"/>
      <c r="AL2921" s="929"/>
      <c r="AM2921" s="929"/>
      <c r="AN2921" s="929"/>
      <c r="AO2921" s="930"/>
    </row>
    <row r="2922" spans="2:41" ht="3.6" customHeight="1" outlineLevel="1" x14ac:dyDescent="0.45">
      <c r="B2922" s="167"/>
      <c r="J2922" s="167"/>
      <c r="N2922" s="167"/>
      <c r="R2922" s="167"/>
      <c r="U2922" s="166"/>
      <c r="V2922" s="160"/>
      <c r="W2922" s="160"/>
      <c r="X2922" s="159"/>
      <c r="Y2922" s="931"/>
      <c r="Z2922" s="932"/>
      <c r="AA2922" s="933"/>
      <c r="AB2922" s="159"/>
      <c r="AC2922" s="931"/>
      <c r="AD2922" s="932"/>
      <c r="AE2922" s="933"/>
      <c r="AF2922" s="161"/>
      <c r="AG2922" s="160"/>
      <c r="AH2922" s="159"/>
      <c r="AI2922" s="931"/>
      <c r="AJ2922" s="932"/>
      <c r="AK2922" s="932"/>
      <c r="AL2922" s="932"/>
      <c r="AM2922" s="932"/>
      <c r="AN2922" s="932"/>
      <c r="AO2922" s="933"/>
    </row>
    <row r="2923" spans="2:41" ht="3.6" customHeight="1" outlineLevel="1" x14ac:dyDescent="0.45">
      <c r="B2923" s="167"/>
      <c r="J2923" s="167"/>
      <c r="N2923" s="167"/>
      <c r="R2923" s="167"/>
      <c r="U2923" s="166"/>
      <c r="V2923" s="172"/>
      <c r="W2923" s="172"/>
      <c r="X2923" s="171"/>
      <c r="Y2923" s="925"/>
      <c r="Z2923" s="926"/>
      <c r="AA2923" s="926"/>
      <c r="AB2923" s="926"/>
      <c r="AC2923" s="926"/>
      <c r="AD2923" s="926"/>
      <c r="AE2923" s="927"/>
      <c r="AF2923" s="173"/>
      <c r="AG2923" s="172"/>
      <c r="AH2923" s="171"/>
      <c r="AI2923" s="925"/>
      <c r="AJ2923" s="926"/>
      <c r="AK2923" s="926"/>
      <c r="AL2923" s="926"/>
      <c r="AM2923" s="926"/>
      <c r="AN2923" s="926"/>
      <c r="AO2923" s="927"/>
    </row>
    <row r="2924" spans="2:41" ht="13.35" customHeight="1" outlineLevel="1" x14ac:dyDescent="0.45">
      <c r="B2924" s="167"/>
      <c r="J2924" s="167"/>
      <c r="N2924" s="167"/>
      <c r="R2924" s="167" t="s">
        <v>691</v>
      </c>
      <c r="U2924" s="166"/>
      <c r="V2924" s="115" t="s">
        <v>609</v>
      </c>
      <c r="X2924" s="166"/>
      <c r="Y2924" s="928"/>
      <c r="Z2924" s="929"/>
      <c r="AA2924" s="929"/>
      <c r="AB2924" s="929"/>
      <c r="AC2924" s="929"/>
      <c r="AD2924" s="929"/>
      <c r="AE2924" s="930"/>
      <c r="AF2924" s="167" t="s">
        <v>8536</v>
      </c>
      <c r="AH2924" s="166"/>
      <c r="AI2924" s="928"/>
      <c r="AJ2924" s="929"/>
      <c r="AK2924" s="929"/>
      <c r="AL2924" s="929"/>
      <c r="AM2924" s="929"/>
      <c r="AN2924" s="929"/>
      <c r="AO2924" s="930"/>
    </row>
    <row r="2925" spans="2:41" ht="3.6" customHeight="1" outlineLevel="1" x14ac:dyDescent="0.45">
      <c r="B2925" s="167"/>
      <c r="J2925" s="167"/>
      <c r="N2925" s="167"/>
      <c r="R2925" s="167"/>
      <c r="U2925" s="166"/>
      <c r="V2925" s="160"/>
      <c r="W2925" s="160"/>
      <c r="X2925" s="159"/>
      <c r="Y2925" s="931"/>
      <c r="Z2925" s="932"/>
      <c r="AA2925" s="932"/>
      <c r="AB2925" s="932"/>
      <c r="AC2925" s="932"/>
      <c r="AD2925" s="932"/>
      <c r="AE2925" s="933"/>
      <c r="AF2925" s="161"/>
      <c r="AG2925" s="160"/>
      <c r="AH2925" s="159"/>
      <c r="AI2925" s="931"/>
      <c r="AJ2925" s="932"/>
      <c r="AK2925" s="932"/>
      <c r="AL2925" s="932"/>
      <c r="AM2925" s="932"/>
      <c r="AN2925" s="932"/>
      <c r="AO2925" s="933"/>
    </row>
    <row r="2926" spans="2:41" ht="3.6" customHeight="1" outlineLevel="1" x14ac:dyDescent="0.45">
      <c r="B2926" s="167"/>
      <c r="J2926" s="167"/>
      <c r="N2926" s="167"/>
      <c r="R2926" s="167"/>
      <c r="U2926" s="166"/>
      <c r="V2926" s="172"/>
      <c r="W2926" s="172"/>
      <c r="X2926" s="171"/>
      <c r="Y2926" s="925"/>
      <c r="Z2926" s="926"/>
      <c r="AA2926" s="926"/>
      <c r="AB2926" s="926"/>
      <c r="AC2926" s="926"/>
      <c r="AD2926" s="926"/>
      <c r="AE2926" s="927"/>
      <c r="AF2926" s="173"/>
      <c r="AG2926" s="172"/>
      <c r="AH2926" s="171"/>
      <c r="AI2926" s="925"/>
      <c r="AJ2926" s="926"/>
      <c r="AK2926" s="926"/>
      <c r="AL2926" s="926"/>
      <c r="AM2926" s="926"/>
      <c r="AN2926" s="926"/>
      <c r="AO2926" s="927"/>
    </row>
    <row r="2927" spans="2:41" ht="13.35" customHeight="1" outlineLevel="1" x14ac:dyDescent="0.45">
      <c r="B2927" s="167"/>
      <c r="J2927" s="167"/>
      <c r="N2927" s="167"/>
      <c r="R2927" s="167"/>
      <c r="U2927" s="166"/>
      <c r="V2927" s="115" t="s">
        <v>608</v>
      </c>
      <c r="X2927" s="166"/>
      <c r="Y2927" s="928"/>
      <c r="Z2927" s="929"/>
      <c r="AA2927" s="929"/>
      <c r="AB2927" s="929"/>
      <c r="AC2927" s="929"/>
      <c r="AD2927" s="929"/>
      <c r="AE2927" s="930"/>
      <c r="AF2927" s="167" t="s">
        <v>607</v>
      </c>
      <c r="AH2927" s="166"/>
      <c r="AI2927" s="928"/>
      <c r="AJ2927" s="929"/>
      <c r="AK2927" s="929"/>
      <c r="AL2927" s="929"/>
      <c r="AM2927" s="929"/>
      <c r="AN2927" s="929"/>
      <c r="AO2927" s="930"/>
    </row>
    <row r="2928" spans="2:41" ht="3.6" customHeight="1" outlineLevel="1" x14ac:dyDescent="0.45">
      <c r="B2928" s="167"/>
      <c r="J2928" s="161"/>
      <c r="K2928" s="160"/>
      <c r="L2928" s="160"/>
      <c r="M2928" s="160"/>
      <c r="N2928" s="161"/>
      <c r="O2928" s="160"/>
      <c r="P2928" s="160"/>
      <c r="Q2928" s="160"/>
      <c r="R2928" s="161"/>
      <c r="S2928" s="160"/>
      <c r="T2928" s="160"/>
      <c r="U2928" s="159"/>
      <c r="V2928" s="160"/>
      <c r="W2928" s="160"/>
      <c r="X2928" s="159"/>
      <c r="Y2928" s="931"/>
      <c r="Z2928" s="932"/>
      <c r="AA2928" s="932"/>
      <c r="AB2928" s="932"/>
      <c r="AC2928" s="932"/>
      <c r="AD2928" s="932"/>
      <c r="AE2928" s="933"/>
      <c r="AF2928" s="161"/>
      <c r="AG2928" s="160"/>
      <c r="AH2928" s="159"/>
      <c r="AI2928" s="931"/>
      <c r="AJ2928" s="932"/>
      <c r="AK2928" s="932"/>
      <c r="AL2928" s="932"/>
      <c r="AM2928" s="932"/>
      <c r="AN2928" s="932"/>
      <c r="AO2928" s="933"/>
    </row>
    <row r="2929" spans="2:41" ht="3.6" customHeight="1" outlineLevel="1" x14ac:dyDescent="0.45">
      <c r="B2929" s="167"/>
      <c r="J2929" s="173"/>
      <c r="K2929" s="172"/>
      <c r="L2929" s="172"/>
      <c r="M2929" s="171"/>
      <c r="N2929" s="173"/>
      <c r="O2929" s="172"/>
      <c r="P2929" s="172"/>
      <c r="Q2929" s="171"/>
      <c r="R2929" s="173"/>
      <c r="S2929" s="172"/>
      <c r="T2929" s="172"/>
      <c r="U2929" s="172"/>
      <c r="V2929" s="172"/>
      <c r="W2929" s="172"/>
      <c r="X2929" s="172"/>
      <c r="Y2929" s="172"/>
      <c r="Z2929" s="172"/>
      <c r="AA2929" s="171"/>
      <c r="AB2929" s="173"/>
      <c r="AC2929" s="172"/>
      <c r="AD2929" s="172"/>
      <c r="AE2929" s="171"/>
      <c r="AF2929" s="172"/>
      <c r="AG2929" s="172"/>
      <c r="AH2929" s="172"/>
      <c r="AI2929" s="172"/>
      <c r="AJ2929" s="172"/>
      <c r="AK2929" s="172"/>
      <c r="AL2929" s="172"/>
      <c r="AM2929" s="172"/>
      <c r="AN2929" s="172"/>
      <c r="AO2929" s="171"/>
    </row>
    <row r="2930" spans="2:41" ht="13.35" customHeight="1" outlineLevel="1" x14ac:dyDescent="0.45">
      <c r="B2930" s="167"/>
      <c r="J2930" s="167"/>
      <c r="M2930" s="166"/>
      <c r="N2930" s="167" t="s">
        <v>717</v>
      </c>
      <c r="Q2930" s="166"/>
      <c r="R2930" s="167"/>
      <c r="S2930" s="917" t="str">
        <f>IF(変更_3!J437&lt;&gt;"",コードマスタ!C4,"")</f>
        <v/>
      </c>
      <c r="T2930" s="943"/>
      <c r="U2930" s="943"/>
      <c r="V2930" s="943"/>
      <c r="W2930" s="943"/>
      <c r="X2930" s="943"/>
      <c r="Y2930" s="943"/>
      <c r="Z2930" s="943"/>
      <c r="AA2930" s="918"/>
      <c r="AB2930" s="167" t="s">
        <v>615</v>
      </c>
      <c r="AE2930" s="166"/>
      <c r="AF2930" s="167"/>
      <c r="AG2930" s="917" t="str">
        <f>IF(変更_3!J445="☑",コードマスタ!D3,IF(OR(変更_3!O445="☑",変更_3!U445="☑"),コードマスタ!D4,""))</f>
        <v/>
      </c>
      <c r="AH2930" s="943"/>
      <c r="AI2930" s="943"/>
      <c r="AJ2930" s="943"/>
      <c r="AK2930" s="943"/>
      <c r="AL2930" s="943"/>
      <c r="AM2930" s="943"/>
      <c r="AN2930" s="943"/>
      <c r="AO2930" s="918"/>
    </row>
    <row r="2931" spans="2:41" ht="3.6" customHeight="1" outlineLevel="1" x14ac:dyDescent="0.45">
      <c r="B2931" s="167"/>
      <c r="J2931" s="167"/>
      <c r="M2931" s="166"/>
      <c r="N2931" s="161"/>
      <c r="O2931" s="160"/>
      <c r="P2931" s="160"/>
      <c r="Q2931" s="159"/>
      <c r="R2931" s="161"/>
      <c r="S2931" s="160"/>
      <c r="T2931" s="160"/>
      <c r="U2931" s="160"/>
      <c r="V2931" s="160"/>
      <c r="W2931" s="160"/>
      <c r="X2931" s="160"/>
      <c r="Y2931" s="160"/>
      <c r="Z2931" s="160"/>
      <c r="AA2931" s="159"/>
      <c r="AB2931" s="161"/>
      <c r="AC2931" s="160"/>
      <c r="AD2931" s="160"/>
      <c r="AE2931" s="159"/>
      <c r="AF2931" s="160"/>
      <c r="AG2931" s="160"/>
      <c r="AH2931" s="160"/>
      <c r="AI2931" s="160"/>
      <c r="AJ2931" s="160"/>
      <c r="AK2931" s="160"/>
      <c r="AL2931" s="160"/>
      <c r="AM2931" s="160"/>
      <c r="AN2931" s="160"/>
      <c r="AO2931" s="159"/>
    </row>
    <row r="2932" spans="2:41" ht="3.6" customHeight="1" outlineLevel="1" x14ac:dyDescent="0.45">
      <c r="B2932" s="167"/>
      <c r="J2932" s="167"/>
      <c r="M2932" s="166"/>
      <c r="N2932" s="173"/>
      <c r="O2932" s="172"/>
      <c r="P2932" s="172"/>
      <c r="Q2932" s="171"/>
      <c r="R2932" s="173"/>
      <c r="S2932" s="172"/>
      <c r="T2932" s="172"/>
      <c r="U2932" s="172"/>
      <c r="V2932" s="172"/>
      <c r="W2932" s="172"/>
      <c r="X2932" s="172"/>
      <c r="Y2932" s="172"/>
      <c r="Z2932" s="172"/>
      <c r="AA2932" s="171"/>
      <c r="AB2932" s="173"/>
      <c r="AC2932" s="172"/>
      <c r="AD2932" s="172"/>
      <c r="AE2932" s="171"/>
      <c r="AF2932" s="173"/>
      <c r="AG2932" s="172"/>
      <c r="AH2932" s="172"/>
      <c r="AI2932" s="172"/>
      <c r="AJ2932" s="172"/>
      <c r="AK2932" s="172"/>
      <c r="AL2932" s="172"/>
      <c r="AM2932" s="172"/>
      <c r="AN2932" s="172"/>
      <c r="AO2932" s="171"/>
    </row>
    <row r="2933" spans="2:41" ht="13.35" customHeight="1" outlineLevel="1" x14ac:dyDescent="0.45">
      <c r="B2933" s="167"/>
      <c r="J2933" s="167"/>
      <c r="M2933" s="166"/>
      <c r="N2933" s="167" t="s">
        <v>716</v>
      </c>
      <c r="Q2933" s="166"/>
      <c r="R2933" s="167"/>
      <c r="S2933" s="919"/>
      <c r="T2933" s="921"/>
      <c r="V2933" s="190"/>
      <c r="W2933" s="115" t="s">
        <v>76</v>
      </c>
      <c r="X2933" s="190"/>
      <c r="Y2933" s="115" t="s">
        <v>77</v>
      </c>
      <c r="Z2933" s="190"/>
      <c r="AA2933" s="166" t="s">
        <v>78</v>
      </c>
      <c r="AB2933" s="167" t="s">
        <v>715</v>
      </c>
      <c r="AE2933" s="166"/>
      <c r="AF2933" s="167"/>
      <c r="AG2933" s="919"/>
      <c r="AH2933" s="921"/>
      <c r="AJ2933" s="190"/>
      <c r="AK2933" s="115" t="s">
        <v>76</v>
      </c>
      <c r="AL2933" s="190"/>
      <c r="AM2933" s="115" t="s">
        <v>77</v>
      </c>
      <c r="AN2933" s="190"/>
      <c r="AO2933" s="166" t="s">
        <v>78</v>
      </c>
    </row>
    <row r="2934" spans="2:41" ht="3.6" customHeight="1" outlineLevel="1" x14ac:dyDescent="0.45">
      <c r="B2934" s="167"/>
      <c r="J2934" s="167"/>
      <c r="M2934" s="166"/>
      <c r="N2934" s="161"/>
      <c r="O2934" s="160"/>
      <c r="P2934" s="160"/>
      <c r="Q2934" s="159"/>
      <c r="R2934" s="161"/>
      <c r="S2934" s="160"/>
      <c r="T2934" s="160"/>
      <c r="U2934" s="160"/>
      <c r="V2934" s="160"/>
      <c r="W2934" s="160"/>
      <c r="X2934" s="160"/>
      <c r="Y2934" s="160"/>
      <c r="Z2934" s="160"/>
      <c r="AA2934" s="159"/>
      <c r="AB2934" s="161"/>
      <c r="AC2934" s="160"/>
      <c r="AD2934" s="160"/>
      <c r="AE2934" s="159"/>
      <c r="AF2934" s="161"/>
      <c r="AG2934" s="160"/>
      <c r="AH2934" s="160"/>
      <c r="AI2934" s="160"/>
      <c r="AJ2934" s="160"/>
      <c r="AK2934" s="160"/>
      <c r="AL2934" s="160"/>
      <c r="AM2934" s="160"/>
      <c r="AN2934" s="160"/>
      <c r="AO2934" s="159"/>
    </row>
    <row r="2935" spans="2:41" ht="3.6" customHeight="1" outlineLevel="1" x14ac:dyDescent="0.45">
      <c r="B2935" s="167"/>
      <c r="J2935" s="167"/>
      <c r="M2935" s="166"/>
      <c r="N2935" s="173"/>
      <c r="O2935" s="172"/>
      <c r="P2935" s="172"/>
      <c r="Q2935" s="171"/>
      <c r="R2935" s="922" t="str">
        <f>IF(変更_3!J437&lt;&gt;"",変更_3!J437,"")</f>
        <v/>
      </c>
      <c r="S2935" s="923"/>
      <c r="T2935" s="923"/>
      <c r="U2935" s="923"/>
      <c r="V2935" s="923"/>
      <c r="W2935" s="923"/>
      <c r="X2935" s="923"/>
      <c r="Y2935" s="923"/>
      <c r="Z2935" s="923"/>
      <c r="AA2935" s="923"/>
      <c r="AB2935" s="923"/>
      <c r="AC2935" s="923"/>
      <c r="AD2935" s="923"/>
      <c r="AE2935" s="923"/>
      <c r="AF2935" s="923"/>
      <c r="AG2935" s="923"/>
      <c r="AH2935" s="923"/>
      <c r="AI2935" s="923"/>
      <c r="AJ2935" s="924"/>
      <c r="AK2935" s="172"/>
      <c r="AL2935" s="172"/>
      <c r="AM2935" s="172"/>
      <c r="AN2935" s="172"/>
      <c r="AO2935" s="171"/>
    </row>
    <row r="2936" spans="2:41" ht="13.35" customHeight="1" outlineLevel="1" x14ac:dyDescent="0.45">
      <c r="B2936" s="167"/>
      <c r="J2936" s="167"/>
      <c r="M2936" s="166"/>
      <c r="N2936" s="167" t="s">
        <v>50</v>
      </c>
      <c r="Q2936" s="166"/>
      <c r="R2936" s="911"/>
      <c r="S2936" s="912"/>
      <c r="T2936" s="912"/>
      <c r="U2936" s="912"/>
      <c r="V2936" s="912"/>
      <c r="W2936" s="912"/>
      <c r="X2936" s="912"/>
      <c r="Y2936" s="912"/>
      <c r="Z2936" s="912"/>
      <c r="AA2936" s="912"/>
      <c r="AB2936" s="912"/>
      <c r="AC2936" s="912"/>
      <c r="AD2936" s="912"/>
      <c r="AE2936" s="912"/>
      <c r="AF2936" s="912"/>
      <c r="AG2936" s="912"/>
      <c r="AH2936" s="912"/>
      <c r="AI2936" s="912"/>
      <c r="AJ2936" s="913"/>
      <c r="AL2936" s="189" t="s">
        <v>651</v>
      </c>
      <c r="AM2936" s="115" t="s">
        <v>714</v>
      </c>
      <c r="AO2936" s="166"/>
    </row>
    <row r="2937" spans="2:41" ht="3.6" customHeight="1" outlineLevel="1" x14ac:dyDescent="0.45">
      <c r="B2937" s="167"/>
      <c r="J2937" s="167"/>
      <c r="M2937" s="166"/>
      <c r="N2937" s="161"/>
      <c r="O2937" s="160"/>
      <c r="P2937" s="160"/>
      <c r="Q2937" s="159"/>
      <c r="R2937" s="914"/>
      <c r="S2937" s="915"/>
      <c r="T2937" s="915"/>
      <c r="U2937" s="915"/>
      <c r="V2937" s="915"/>
      <c r="W2937" s="915"/>
      <c r="X2937" s="915"/>
      <c r="Y2937" s="915"/>
      <c r="Z2937" s="915"/>
      <c r="AA2937" s="915"/>
      <c r="AB2937" s="915"/>
      <c r="AC2937" s="915"/>
      <c r="AD2937" s="915"/>
      <c r="AE2937" s="915"/>
      <c r="AF2937" s="915"/>
      <c r="AG2937" s="915"/>
      <c r="AH2937" s="915"/>
      <c r="AI2937" s="915"/>
      <c r="AJ2937" s="916"/>
      <c r="AK2937" s="160"/>
      <c r="AL2937" s="160"/>
      <c r="AM2937" s="160"/>
      <c r="AN2937" s="160"/>
      <c r="AO2937" s="159"/>
    </row>
    <row r="2938" spans="2:41" ht="3.6" customHeight="1" outlineLevel="1" x14ac:dyDescent="0.45">
      <c r="B2938" s="167"/>
      <c r="J2938" s="167"/>
      <c r="M2938" s="166"/>
      <c r="N2938" s="173"/>
      <c r="O2938" s="172"/>
      <c r="P2938" s="172"/>
      <c r="Q2938" s="171"/>
      <c r="R2938" s="922" t="str">
        <f>ASC(PHONETIC(変更_3!J436))</f>
        <v/>
      </c>
      <c r="S2938" s="923"/>
      <c r="T2938" s="923"/>
      <c r="U2938" s="923"/>
      <c r="V2938" s="923"/>
      <c r="W2938" s="923"/>
      <c r="X2938" s="923"/>
      <c r="Y2938" s="923"/>
      <c r="Z2938" s="923"/>
      <c r="AA2938" s="923"/>
      <c r="AB2938" s="923"/>
      <c r="AC2938" s="923"/>
      <c r="AD2938" s="923"/>
      <c r="AE2938" s="923"/>
      <c r="AF2938" s="923"/>
      <c r="AG2938" s="923"/>
      <c r="AH2938" s="923"/>
      <c r="AI2938" s="923"/>
      <c r="AJ2938" s="923"/>
      <c r="AK2938" s="923"/>
      <c r="AL2938" s="923"/>
      <c r="AM2938" s="923"/>
      <c r="AN2938" s="923"/>
      <c r="AO2938" s="924"/>
    </row>
    <row r="2939" spans="2:41" ht="13.35" customHeight="1" outlineLevel="1" x14ac:dyDescent="0.45">
      <c r="B2939" s="167"/>
      <c r="J2939" s="167"/>
      <c r="M2939" s="166"/>
      <c r="N2939" s="167" t="s">
        <v>713</v>
      </c>
      <c r="Q2939" s="166"/>
      <c r="R2939" s="911"/>
      <c r="S2939" s="912"/>
      <c r="T2939" s="912"/>
      <c r="U2939" s="912"/>
      <c r="V2939" s="912"/>
      <c r="W2939" s="912"/>
      <c r="X2939" s="912"/>
      <c r="Y2939" s="912"/>
      <c r="Z2939" s="912"/>
      <c r="AA2939" s="912"/>
      <c r="AB2939" s="912"/>
      <c r="AC2939" s="912"/>
      <c r="AD2939" s="912"/>
      <c r="AE2939" s="912"/>
      <c r="AF2939" s="912"/>
      <c r="AG2939" s="912"/>
      <c r="AH2939" s="912"/>
      <c r="AI2939" s="912"/>
      <c r="AJ2939" s="912"/>
      <c r="AK2939" s="912"/>
      <c r="AL2939" s="912"/>
      <c r="AM2939" s="912"/>
      <c r="AN2939" s="912"/>
      <c r="AO2939" s="913"/>
    </row>
    <row r="2940" spans="2:41" ht="3.6" customHeight="1" outlineLevel="1" x14ac:dyDescent="0.45">
      <c r="B2940" s="167"/>
      <c r="J2940" s="167"/>
      <c r="M2940" s="166"/>
      <c r="N2940" s="167"/>
      <c r="Q2940" s="166"/>
      <c r="R2940" s="914"/>
      <c r="S2940" s="915"/>
      <c r="T2940" s="915"/>
      <c r="U2940" s="915"/>
      <c r="V2940" s="915"/>
      <c r="W2940" s="915"/>
      <c r="X2940" s="915"/>
      <c r="Y2940" s="915"/>
      <c r="Z2940" s="915"/>
      <c r="AA2940" s="915"/>
      <c r="AB2940" s="915"/>
      <c r="AC2940" s="915"/>
      <c r="AD2940" s="915"/>
      <c r="AE2940" s="915"/>
      <c r="AF2940" s="915"/>
      <c r="AG2940" s="915"/>
      <c r="AH2940" s="915"/>
      <c r="AI2940" s="915"/>
      <c r="AJ2940" s="915"/>
      <c r="AK2940" s="915"/>
      <c r="AL2940" s="915"/>
      <c r="AM2940" s="915"/>
      <c r="AN2940" s="915"/>
      <c r="AO2940" s="916"/>
    </row>
    <row r="2941" spans="2:41" ht="3.6" customHeight="1" outlineLevel="1" x14ac:dyDescent="0.45">
      <c r="B2941" s="167"/>
      <c r="J2941" s="167"/>
      <c r="N2941" s="173"/>
      <c r="O2941" s="172"/>
      <c r="P2941" s="172"/>
      <c r="Q2941" s="171"/>
      <c r="U2941" s="934" t="str">
        <f>ASC(変更_3!M438)</f>
        <v/>
      </c>
      <c r="V2941" s="935"/>
      <c r="W2941" s="935"/>
      <c r="X2941" s="962"/>
      <c r="Y2941" s="172"/>
      <c r="Z2941" s="965" t="str">
        <f>ASC(変更_3!P438)</f>
        <v/>
      </c>
      <c r="AA2941" s="935"/>
      <c r="AB2941" s="935"/>
      <c r="AC2941" s="936"/>
      <c r="AG2941" s="922" t="str">
        <f>IF(変更_3!M439&lt;&gt;"",変更_3!M439,"")</f>
        <v/>
      </c>
      <c r="AH2941" s="923"/>
      <c r="AI2941" s="923"/>
      <c r="AJ2941" s="923"/>
      <c r="AK2941" s="923"/>
      <c r="AL2941" s="923"/>
      <c r="AM2941" s="923"/>
      <c r="AN2941" s="923"/>
      <c r="AO2941" s="924"/>
    </row>
    <row r="2942" spans="2:41" ht="13.35" customHeight="1" outlineLevel="1" x14ac:dyDescent="0.45">
      <c r="B2942" s="167"/>
      <c r="J2942" s="167"/>
      <c r="N2942" s="167"/>
      <c r="Q2942" s="166"/>
      <c r="R2942" s="115" t="s">
        <v>612</v>
      </c>
      <c r="U2942" s="937"/>
      <c r="V2942" s="938"/>
      <c r="W2942" s="938"/>
      <c r="X2942" s="963"/>
      <c r="Y2942" s="179" t="s">
        <v>611</v>
      </c>
      <c r="Z2942" s="966"/>
      <c r="AA2942" s="938"/>
      <c r="AB2942" s="938"/>
      <c r="AC2942" s="939"/>
      <c r="AD2942" s="115" t="s">
        <v>610</v>
      </c>
      <c r="AG2942" s="911"/>
      <c r="AH2942" s="912"/>
      <c r="AI2942" s="912"/>
      <c r="AJ2942" s="912"/>
      <c r="AK2942" s="912"/>
      <c r="AL2942" s="912"/>
      <c r="AM2942" s="912"/>
      <c r="AN2942" s="912"/>
      <c r="AO2942" s="913"/>
    </row>
    <row r="2943" spans="2:41" ht="3.6" customHeight="1" outlineLevel="1" x14ac:dyDescent="0.45">
      <c r="B2943" s="167"/>
      <c r="J2943" s="167"/>
      <c r="N2943" s="167"/>
      <c r="Q2943" s="166"/>
      <c r="R2943" s="160"/>
      <c r="S2943" s="160"/>
      <c r="T2943" s="160"/>
      <c r="U2943" s="940"/>
      <c r="V2943" s="941"/>
      <c r="W2943" s="941"/>
      <c r="X2943" s="964"/>
      <c r="Y2943" s="160"/>
      <c r="Z2943" s="967"/>
      <c r="AA2943" s="941"/>
      <c r="AB2943" s="941"/>
      <c r="AC2943" s="942"/>
      <c r="AD2943" s="160"/>
      <c r="AE2943" s="160"/>
      <c r="AF2943" s="160"/>
      <c r="AG2943" s="914"/>
      <c r="AH2943" s="915"/>
      <c r="AI2943" s="915"/>
      <c r="AJ2943" s="915"/>
      <c r="AK2943" s="915"/>
      <c r="AL2943" s="915"/>
      <c r="AM2943" s="915"/>
      <c r="AN2943" s="915"/>
      <c r="AO2943" s="916"/>
    </row>
    <row r="2944" spans="2:41" ht="3.6" customHeight="1" outlineLevel="1" x14ac:dyDescent="0.45">
      <c r="B2944" s="167"/>
      <c r="J2944" s="167"/>
      <c r="N2944" s="167"/>
      <c r="Q2944" s="166"/>
      <c r="R2944" s="172"/>
      <c r="S2944" s="172"/>
      <c r="T2944" s="171"/>
      <c r="U2944" s="922" t="str">
        <f>IF(変更_3!U439&lt;&gt;"",変更_3!U439,"")</f>
        <v/>
      </c>
      <c r="V2944" s="923"/>
      <c r="W2944" s="923"/>
      <c r="X2944" s="923"/>
      <c r="Y2944" s="923"/>
      <c r="Z2944" s="923"/>
      <c r="AA2944" s="923"/>
      <c r="AB2944" s="923"/>
      <c r="AC2944" s="924"/>
      <c r="AD2944" s="173"/>
      <c r="AE2944" s="172"/>
      <c r="AF2944" s="171"/>
      <c r="AG2944" s="922" t="str">
        <f>IF(変更_3!M440&lt;&gt;"",変更_3!M440,"")</f>
        <v/>
      </c>
      <c r="AH2944" s="923"/>
      <c r="AI2944" s="923"/>
      <c r="AJ2944" s="923"/>
      <c r="AK2944" s="923"/>
      <c r="AL2944" s="923"/>
      <c r="AM2944" s="923"/>
      <c r="AN2944" s="923"/>
      <c r="AO2944" s="924"/>
    </row>
    <row r="2945" spans="2:41" ht="13.35" customHeight="1" outlineLevel="1" x14ac:dyDescent="0.45">
      <c r="B2945" s="167"/>
      <c r="J2945" s="167" t="s">
        <v>733</v>
      </c>
      <c r="N2945" s="167" t="s">
        <v>48</v>
      </c>
      <c r="Q2945" s="166"/>
      <c r="R2945" s="115" t="s">
        <v>609</v>
      </c>
      <c r="T2945" s="166"/>
      <c r="U2945" s="911"/>
      <c r="V2945" s="912"/>
      <c r="W2945" s="912"/>
      <c r="X2945" s="912"/>
      <c r="Y2945" s="912"/>
      <c r="Z2945" s="912"/>
      <c r="AA2945" s="912"/>
      <c r="AB2945" s="912"/>
      <c r="AC2945" s="913"/>
      <c r="AD2945" s="167" t="s">
        <v>8536</v>
      </c>
      <c r="AF2945" s="166"/>
      <c r="AG2945" s="911"/>
      <c r="AH2945" s="912"/>
      <c r="AI2945" s="912"/>
      <c r="AJ2945" s="912"/>
      <c r="AK2945" s="912"/>
      <c r="AL2945" s="912"/>
      <c r="AM2945" s="912"/>
      <c r="AN2945" s="912"/>
      <c r="AO2945" s="913"/>
    </row>
    <row r="2946" spans="2:41" ht="3.6" customHeight="1" outlineLevel="1" x14ac:dyDescent="0.45">
      <c r="B2946" s="167"/>
      <c r="J2946" s="167"/>
      <c r="N2946" s="167"/>
      <c r="Q2946" s="166"/>
      <c r="R2946" s="160"/>
      <c r="S2946" s="160"/>
      <c r="T2946" s="159"/>
      <c r="U2946" s="914"/>
      <c r="V2946" s="915"/>
      <c r="W2946" s="915"/>
      <c r="X2946" s="915"/>
      <c r="Y2946" s="915"/>
      <c r="Z2946" s="915"/>
      <c r="AA2946" s="915"/>
      <c r="AB2946" s="915"/>
      <c r="AC2946" s="916"/>
      <c r="AD2946" s="161"/>
      <c r="AE2946" s="160"/>
      <c r="AF2946" s="159"/>
      <c r="AG2946" s="914"/>
      <c r="AH2946" s="915"/>
      <c r="AI2946" s="915"/>
      <c r="AJ2946" s="915"/>
      <c r="AK2946" s="915"/>
      <c r="AL2946" s="915"/>
      <c r="AM2946" s="915"/>
      <c r="AN2946" s="915"/>
      <c r="AO2946" s="916"/>
    </row>
    <row r="2947" spans="2:41" ht="3.6" customHeight="1" outlineLevel="1" x14ac:dyDescent="0.45">
      <c r="B2947" s="167"/>
      <c r="J2947" s="167"/>
      <c r="N2947" s="167"/>
      <c r="Q2947" s="166"/>
      <c r="R2947" s="172"/>
      <c r="S2947" s="172"/>
      <c r="T2947" s="171"/>
      <c r="U2947" s="922" t="str">
        <f>IF(変更_3!U440&lt;&gt;"",変更_3!U440,"")</f>
        <v/>
      </c>
      <c r="V2947" s="923"/>
      <c r="W2947" s="923"/>
      <c r="X2947" s="923"/>
      <c r="Y2947" s="923"/>
      <c r="Z2947" s="923"/>
      <c r="AA2947" s="923"/>
      <c r="AB2947" s="923"/>
      <c r="AC2947" s="924"/>
      <c r="AD2947" s="173"/>
      <c r="AE2947" s="172"/>
      <c r="AF2947" s="171"/>
      <c r="AG2947" s="922" t="str">
        <f>IF(変更_3!M441&lt;&gt;"",変更_3!M441,"")</f>
        <v/>
      </c>
      <c r="AH2947" s="923"/>
      <c r="AI2947" s="923"/>
      <c r="AJ2947" s="923"/>
      <c r="AK2947" s="923"/>
      <c r="AL2947" s="923"/>
      <c r="AM2947" s="923"/>
      <c r="AN2947" s="923"/>
      <c r="AO2947" s="924"/>
    </row>
    <row r="2948" spans="2:41" ht="13.35" customHeight="1" outlineLevel="1" x14ac:dyDescent="0.45">
      <c r="B2948" s="167"/>
      <c r="J2948" s="167"/>
      <c r="K2948" s="115" t="s">
        <v>718</v>
      </c>
      <c r="N2948" s="167"/>
      <c r="Q2948" s="166"/>
      <c r="R2948" s="115" t="s">
        <v>608</v>
      </c>
      <c r="T2948" s="166"/>
      <c r="U2948" s="911"/>
      <c r="V2948" s="912"/>
      <c r="W2948" s="912"/>
      <c r="X2948" s="912"/>
      <c r="Y2948" s="912"/>
      <c r="Z2948" s="912"/>
      <c r="AA2948" s="912"/>
      <c r="AB2948" s="912"/>
      <c r="AC2948" s="913"/>
      <c r="AD2948" s="167" t="s">
        <v>607</v>
      </c>
      <c r="AF2948" s="166"/>
      <c r="AG2948" s="911"/>
      <c r="AH2948" s="912"/>
      <c r="AI2948" s="912"/>
      <c r="AJ2948" s="912"/>
      <c r="AK2948" s="912"/>
      <c r="AL2948" s="912"/>
      <c r="AM2948" s="912"/>
      <c r="AN2948" s="912"/>
      <c r="AO2948" s="913"/>
    </row>
    <row r="2949" spans="2:41" ht="3.6" customHeight="1" outlineLevel="1" x14ac:dyDescent="0.45">
      <c r="B2949" s="167"/>
      <c r="J2949" s="167"/>
      <c r="N2949" s="161"/>
      <c r="O2949" s="160"/>
      <c r="P2949" s="160"/>
      <c r="Q2949" s="159"/>
      <c r="R2949" s="160"/>
      <c r="S2949" s="160"/>
      <c r="T2949" s="159"/>
      <c r="U2949" s="914"/>
      <c r="V2949" s="915"/>
      <c r="W2949" s="915"/>
      <c r="X2949" s="915"/>
      <c r="Y2949" s="915"/>
      <c r="Z2949" s="915"/>
      <c r="AA2949" s="915"/>
      <c r="AB2949" s="915"/>
      <c r="AC2949" s="916"/>
      <c r="AD2949" s="161"/>
      <c r="AE2949" s="160"/>
      <c r="AF2949" s="159"/>
      <c r="AG2949" s="914"/>
      <c r="AH2949" s="915"/>
      <c r="AI2949" s="915"/>
      <c r="AJ2949" s="915"/>
      <c r="AK2949" s="915"/>
      <c r="AL2949" s="915"/>
      <c r="AM2949" s="915"/>
      <c r="AN2949" s="915"/>
      <c r="AO2949" s="916"/>
    </row>
    <row r="2950" spans="2:41" ht="3.6" customHeight="1" outlineLevel="1" x14ac:dyDescent="0.45">
      <c r="B2950" s="167"/>
      <c r="J2950" s="167"/>
      <c r="M2950" s="166"/>
      <c r="N2950" s="167"/>
      <c r="Q2950" s="166"/>
      <c r="R2950" s="173"/>
      <c r="S2950" s="172"/>
      <c r="T2950" s="172"/>
      <c r="U2950" s="172"/>
      <c r="V2950" s="172"/>
      <c r="W2950" s="172"/>
      <c r="X2950" s="172"/>
      <c r="Y2950" s="172"/>
      <c r="Z2950" s="172"/>
      <c r="AA2950" s="172"/>
      <c r="AB2950" s="172"/>
      <c r="AC2950" s="172"/>
      <c r="AD2950" s="172"/>
      <c r="AE2950" s="172"/>
      <c r="AF2950" s="172"/>
      <c r="AG2950" s="172"/>
      <c r="AH2950" s="172"/>
      <c r="AI2950" s="172"/>
      <c r="AJ2950" s="172"/>
      <c r="AK2950" s="172"/>
      <c r="AL2950" s="172"/>
      <c r="AM2950" s="172"/>
      <c r="AN2950" s="172"/>
      <c r="AO2950" s="171"/>
    </row>
    <row r="2951" spans="2:41" ht="13.35" customHeight="1" outlineLevel="1" x14ac:dyDescent="0.45">
      <c r="B2951" s="167"/>
      <c r="J2951" s="167"/>
      <c r="M2951" s="166"/>
      <c r="N2951" s="167" t="s">
        <v>712</v>
      </c>
      <c r="Q2951" s="166"/>
      <c r="R2951" s="167"/>
      <c r="S2951" s="919"/>
      <c r="T2951" s="921"/>
      <c r="V2951" s="190"/>
      <c r="W2951" s="115" t="s">
        <v>76</v>
      </c>
      <c r="X2951" s="190"/>
      <c r="Y2951" s="115" t="s">
        <v>77</v>
      </c>
      <c r="Z2951" s="190"/>
      <c r="AA2951" s="115" t="s">
        <v>78</v>
      </c>
      <c r="AO2951" s="166"/>
    </row>
    <row r="2952" spans="2:41" ht="3.6" customHeight="1" outlineLevel="1" x14ac:dyDescent="0.45">
      <c r="B2952" s="167"/>
      <c r="J2952" s="167"/>
      <c r="M2952" s="166"/>
      <c r="N2952" s="167"/>
      <c r="Q2952" s="166"/>
      <c r="R2952" s="167"/>
      <c r="AO2952" s="166"/>
    </row>
    <row r="2953" spans="2:41" ht="3.6" customHeight="1" outlineLevel="1" x14ac:dyDescent="0.45">
      <c r="B2953" s="167"/>
      <c r="J2953" s="167"/>
      <c r="M2953" s="166"/>
      <c r="N2953" s="173"/>
      <c r="O2953" s="172"/>
      <c r="P2953" s="172"/>
      <c r="Q2953" s="172"/>
      <c r="R2953" s="984" t="str">
        <f>ASC(変更_3!J442)</f>
        <v/>
      </c>
      <c r="S2953" s="984" t="str">
        <f>ASC(変更_3!K442)</f>
        <v/>
      </c>
      <c r="T2953" s="172"/>
      <c r="U2953" s="984" t="str">
        <f>ASC(変更_3!M442)</f>
        <v/>
      </c>
      <c r="V2953" s="173"/>
      <c r="W2953" s="172"/>
      <c r="X2953" s="172"/>
      <c r="Y2953" s="172"/>
      <c r="Z2953" s="172"/>
      <c r="AA2953" s="171"/>
      <c r="AB2953" s="173"/>
      <c r="AC2953" s="172"/>
      <c r="AD2953" s="172"/>
      <c r="AE2953" s="172"/>
      <c r="AF2953" s="172"/>
      <c r="AG2953" s="171"/>
      <c r="AH2953" s="977"/>
      <c r="AI2953" s="980"/>
      <c r="AJ2953" s="172"/>
      <c r="AK2953" s="944"/>
      <c r="AL2953" s="173"/>
      <c r="AM2953" s="172"/>
      <c r="AN2953" s="172"/>
      <c r="AO2953" s="171"/>
    </row>
    <row r="2954" spans="2:41" ht="13.35" customHeight="1" outlineLevel="1" x14ac:dyDescent="0.45">
      <c r="B2954" s="167"/>
      <c r="J2954" s="167"/>
      <c r="M2954" s="166"/>
      <c r="N2954" s="167" t="s">
        <v>711</v>
      </c>
      <c r="R2954" s="985"/>
      <c r="S2954" s="985"/>
      <c r="T2954" s="115" t="s">
        <v>65</v>
      </c>
      <c r="U2954" s="985"/>
      <c r="V2954" s="167" t="s">
        <v>64</v>
      </c>
      <c r="AA2954" s="166"/>
      <c r="AB2954" s="167" t="s">
        <v>710</v>
      </c>
      <c r="AH2954" s="978"/>
      <c r="AI2954" s="981"/>
      <c r="AJ2954" s="115" t="s">
        <v>65</v>
      </c>
      <c r="AK2954" s="945"/>
      <c r="AL2954" s="167" t="s">
        <v>64</v>
      </c>
      <c r="AO2954" s="166"/>
    </row>
    <row r="2955" spans="2:41" ht="3.6" customHeight="1" outlineLevel="1" x14ac:dyDescent="0.45">
      <c r="B2955" s="167"/>
      <c r="J2955" s="167"/>
      <c r="M2955" s="166"/>
      <c r="N2955" s="167"/>
      <c r="R2955" s="986"/>
      <c r="S2955" s="986"/>
      <c r="T2955" s="160"/>
      <c r="U2955" s="986"/>
      <c r="V2955" s="161"/>
      <c r="W2955" s="160"/>
      <c r="X2955" s="160"/>
      <c r="Y2955" s="160"/>
      <c r="Z2955" s="160"/>
      <c r="AA2955" s="159"/>
      <c r="AB2955" s="161"/>
      <c r="AC2955" s="160"/>
      <c r="AD2955" s="160"/>
      <c r="AE2955" s="160"/>
      <c r="AF2955" s="160"/>
      <c r="AH2955" s="979"/>
      <c r="AI2955" s="982"/>
      <c r="AJ2955" s="160"/>
      <c r="AK2955" s="946"/>
      <c r="AL2955" s="161"/>
      <c r="AM2955" s="160"/>
      <c r="AN2955" s="160"/>
      <c r="AO2955" s="159"/>
    </row>
    <row r="2956" spans="2:41" ht="3.6" customHeight="1" outlineLevel="1" x14ac:dyDescent="0.45">
      <c r="B2956" s="167"/>
      <c r="J2956" s="167"/>
      <c r="M2956" s="166"/>
      <c r="N2956" s="173"/>
      <c r="O2956" s="172"/>
      <c r="P2956" s="172"/>
      <c r="Q2956" s="171"/>
      <c r="R2956" s="977"/>
      <c r="S2956" s="980"/>
      <c r="T2956" s="172"/>
      <c r="U2956" s="944"/>
      <c r="V2956" s="173"/>
      <c r="W2956" s="172"/>
      <c r="X2956" s="172"/>
      <c r="Y2956" s="172"/>
      <c r="Z2956" s="169"/>
      <c r="AA2956" s="174"/>
      <c r="AD2956" s="172"/>
      <c r="AE2956" s="172"/>
      <c r="AF2956" s="172"/>
      <c r="AG2956" s="175"/>
      <c r="AH2956" s="175"/>
      <c r="AI2956" s="175"/>
      <c r="AJ2956" s="175"/>
      <c r="AK2956" s="175"/>
      <c r="AL2956" s="172"/>
      <c r="AM2956" s="175"/>
      <c r="AN2956" s="175"/>
      <c r="AO2956" s="171"/>
    </row>
    <row r="2957" spans="2:41" ht="13.35" customHeight="1" outlineLevel="1" x14ac:dyDescent="0.45">
      <c r="B2957" s="167"/>
      <c r="J2957" s="167"/>
      <c r="M2957" s="166"/>
      <c r="N2957" s="167" t="s">
        <v>709</v>
      </c>
      <c r="Q2957" s="166"/>
      <c r="R2957" s="978"/>
      <c r="S2957" s="981"/>
      <c r="T2957" s="115" t="s">
        <v>65</v>
      </c>
      <c r="U2957" s="945"/>
      <c r="V2957" s="167" t="s">
        <v>64</v>
      </c>
      <c r="Z2957" s="169"/>
      <c r="AA2957" s="168"/>
      <c r="AG2957" s="169"/>
      <c r="AH2957" s="169"/>
      <c r="AI2957" s="169"/>
      <c r="AJ2957" s="169"/>
      <c r="AK2957" s="169"/>
      <c r="AM2957" s="169"/>
      <c r="AN2957" s="169"/>
      <c r="AO2957" s="166"/>
    </row>
    <row r="2958" spans="2:41" ht="3.6" customHeight="1" outlineLevel="1" x14ac:dyDescent="0.45">
      <c r="B2958" s="167"/>
      <c r="J2958" s="167"/>
      <c r="M2958" s="166"/>
      <c r="N2958" s="161"/>
      <c r="O2958" s="160"/>
      <c r="P2958" s="160"/>
      <c r="Q2958" s="159"/>
      <c r="R2958" s="979"/>
      <c r="S2958" s="982"/>
      <c r="T2958" s="160"/>
      <c r="U2958" s="946"/>
      <c r="V2958" s="161"/>
      <c r="W2958" s="160"/>
      <c r="X2958" s="160"/>
      <c r="Y2958" s="160"/>
      <c r="Z2958" s="163"/>
      <c r="AA2958" s="162"/>
      <c r="AB2958" s="160"/>
      <c r="AC2958" s="160"/>
      <c r="AD2958" s="160"/>
      <c r="AE2958" s="160"/>
      <c r="AF2958" s="160"/>
      <c r="AG2958" s="163"/>
      <c r="AH2958" s="163"/>
      <c r="AI2958" s="163"/>
      <c r="AJ2958" s="163"/>
      <c r="AK2958" s="163"/>
      <c r="AL2958" s="160"/>
      <c r="AM2958" s="163"/>
      <c r="AN2958" s="163"/>
      <c r="AO2958" s="159"/>
    </row>
    <row r="2959" spans="2:41" ht="3.6" customHeight="1" outlineLevel="1" x14ac:dyDescent="0.45">
      <c r="B2959" s="167"/>
      <c r="J2959" s="167"/>
      <c r="M2959" s="166"/>
      <c r="N2959" s="167"/>
      <c r="Q2959" s="166"/>
      <c r="R2959" s="922" t="str">
        <f>ASC(変更_3!L446)</f>
        <v/>
      </c>
      <c r="S2959" s="923"/>
      <c r="T2959" s="923"/>
      <c r="U2959" s="924"/>
      <c r="V2959" s="911" t="str">
        <f>ASC(変更_3!P446)</f>
        <v/>
      </c>
      <c r="W2959" s="913"/>
      <c r="X2959" s="911" t="str">
        <f>ASC(変更_3!R446)</f>
        <v/>
      </c>
      <c r="Y2959" s="912"/>
      <c r="Z2959" s="912"/>
      <c r="AA2959" s="913"/>
      <c r="AB2959" s="167"/>
      <c r="AO2959" s="166"/>
    </row>
    <row r="2960" spans="2:41" ht="13.35" customHeight="1" outlineLevel="1" x14ac:dyDescent="0.45">
      <c r="B2960" s="167"/>
      <c r="J2960" s="167"/>
      <c r="M2960" s="166"/>
      <c r="N2960" s="167" t="s">
        <v>707</v>
      </c>
      <c r="Q2960" s="166"/>
      <c r="R2960" s="911"/>
      <c r="S2960" s="912"/>
      <c r="T2960" s="912"/>
      <c r="U2960" s="913"/>
      <c r="V2960" s="911"/>
      <c r="W2960" s="913"/>
      <c r="X2960" s="911"/>
      <c r="Y2960" s="912"/>
      <c r="Z2960" s="912"/>
      <c r="AA2960" s="913"/>
      <c r="AB2960" s="191" t="s">
        <v>706</v>
      </c>
      <c r="AO2960" s="166"/>
    </row>
    <row r="2961" spans="2:41" ht="3.6" customHeight="1" outlineLevel="1" x14ac:dyDescent="0.45">
      <c r="B2961" s="167"/>
      <c r="J2961" s="167"/>
      <c r="M2961" s="166"/>
      <c r="N2961" s="167"/>
      <c r="Q2961" s="166"/>
      <c r="R2961" s="914"/>
      <c r="S2961" s="915"/>
      <c r="T2961" s="915"/>
      <c r="U2961" s="916"/>
      <c r="V2961" s="914"/>
      <c r="W2961" s="916"/>
      <c r="X2961" s="914"/>
      <c r="Y2961" s="915"/>
      <c r="Z2961" s="915"/>
      <c r="AA2961" s="916"/>
      <c r="AB2961" s="161"/>
      <c r="AC2961" s="160"/>
      <c r="AD2961" s="160"/>
      <c r="AE2961" s="160"/>
      <c r="AF2961" s="160"/>
      <c r="AG2961" s="160"/>
      <c r="AH2961" s="160"/>
      <c r="AI2961" s="160"/>
      <c r="AJ2961" s="160"/>
      <c r="AK2961" s="160"/>
      <c r="AL2961" s="160"/>
      <c r="AM2961" s="160"/>
      <c r="AN2961" s="160"/>
      <c r="AO2961" s="159"/>
    </row>
    <row r="2962" spans="2:41" ht="3.6" customHeight="1" outlineLevel="1" x14ac:dyDescent="0.45">
      <c r="B2962" s="167"/>
      <c r="J2962" s="167"/>
      <c r="M2962" s="166"/>
      <c r="N2962" s="173"/>
      <c r="O2962" s="172"/>
      <c r="P2962" s="172"/>
      <c r="Q2962" s="172"/>
      <c r="R2962" s="173"/>
      <c r="S2962" s="172"/>
      <c r="T2962" s="172"/>
      <c r="U2962" s="172"/>
      <c r="V2962" s="172"/>
      <c r="W2962" s="172"/>
      <c r="X2962" s="172"/>
      <c r="Y2962" s="172"/>
      <c r="Z2962" s="172"/>
      <c r="AA2962" s="171"/>
      <c r="AB2962" s="173"/>
      <c r="AI2962" s="166"/>
      <c r="AJ2962" s="173"/>
      <c r="AK2962" s="172"/>
      <c r="AL2962" s="172"/>
      <c r="AM2962" s="172"/>
      <c r="AN2962" s="172"/>
      <c r="AO2962" s="171"/>
    </row>
    <row r="2963" spans="2:41" ht="13.35" customHeight="1" outlineLevel="1" x14ac:dyDescent="0.45">
      <c r="B2963" s="167"/>
      <c r="J2963" s="167"/>
      <c r="M2963" s="166"/>
      <c r="N2963" s="167" t="s">
        <v>705</v>
      </c>
      <c r="R2963" s="167"/>
      <c r="S2963" s="917" t="str">
        <f>IF(変更_3!J448&lt;&gt;"",変更_3!J448,"")</f>
        <v/>
      </c>
      <c r="T2963" s="918"/>
      <c r="V2963" s="182" t="str">
        <f>ASC(変更_3!L448)</f>
        <v/>
      </c>
      <c r="W2963" s="115" t="s">
        <v>76</v>
      </c>
      <c r="X2963" s="182" t="str">
        <f>ASC(変更_3!N448)</f>
        <v/>
      </c>
      <c r="Y2963" s="115" t="s">
        <v>77</v>
      </c>
      <c r="Z2963" s="182" t="str">
        <f>ASC(変更_3!P448)</f>
        <v/>
      </c>
      <c r="AA2963" s="115" t="s">
        <v>78</v>
      </c>
      <c r="AB2963" s="167" t="s">
        <v>704</v>
      </c>
      <c r="AI2963" s="166"/>
      <c r="AJ2963" s="167"/>
      <c r="AK2963" s="919"/>
      <c r="AL2963" s="920"/>
      <c r="AM2963" s="920"/>
      <c r="AN2963" s="920"/>
      <c r="AO2963" s="921"/>
    </row>
    <row r="2964" spans="2:41" ht="3.6" customHeight="1" outlineLevel="1" x14ac:dyDescent="0.45">
      <c r="B2964" s="167"/>
      <c r="J2964" s="167"/>
      <c r="M2964" s="166"/>
      <c r="N2964" s="167"/>
      <c r="R2964" s="161"/>
      <c r="S2964" s="160"/>
      <c r="T2964" s="160"/>
      <c r="U2964" s="160"/>
      <c r="V2964" s="160"/>
      <c r="W2964" s="160"/>
      <c r="X2964" s="160"/>
      <c r="Y2964" s="160"/>
      <c r="Z2964" s="160"/>
      <c r="AA2964" s="159"/>
      <c r="AB2964" s="161"/>
      <c r="AC2964" s="160"/>
      <c r="AD2964" s="160"/>
      <c r="AE2964" s="160"/>
      <c r="AF2964" s="160"/>
      <c r="AG2964" s="160"/>
      <c r="AH2964" s="160"/>
      <c r="AI2964" s="159"/>
      <c r="AJ2964" s="161"/>
      <c r="AK2964" s="160"/>
      <c r="AL2964" s="160"/>
      <c r="AM2964" s="160"/>
      <c r="AN2964" s="160"/>
      <c r="AO2964" s="159"/>
    </row>
    <row r="2965" spans="2:41" ht="3.6" customHeight="1" outlineLevel="1" x14ac:dyDescent="0.45">
      <c r="B2965" s="167"/>
      <c r="J2965" s="167"/>
      <c r="M2965" s="166"/>
      <c r="N2965" s="173"/>
      <c r="O2965" s="172"/>
      <c r="P2965" s="172"/>
      <c r="Q2965" s="171"/>
      <c r="R2965" s="922" t="str">
        <f>IF(変更_3!U445="☑","研修中","")</f>
        <v/>
      </c>
      <c r="S2965" s="923"/>
      <c r="T2965" s="923"/>
      <c r="U2965" s="923"/>
      <c r="V2965" s="923"/>
      <c r="W2965" s="923"/>
      <c r="X2965" s="923"/>
      <c r="Y2965" s="923"/>
      <c r="Z2965" s="923"/>
      <c r="AA2965" s="923"/>
      <c r="AB2965" s="923"/>
      <c r="AC2965" s="923"/>
      <c r="AD2965" s="923"/>
      <c r="AE2965" s="923"/>
      <c r="AF2965" s="923"/>
      <c r="AG2965" s="923"/>
      <c r="AH2965" s="923"/>
      <c r="AI2965" s="923"/>
      <c r="AJ2965" s="923"/>
      <c r="AK2965" s="923"/>
      <c r="AL2965" s="923"/>
      <c r="AM2965" s="923"/>
      <c r="AN2965" s="923"/>
      <c r="AO2965" s="924"/>
    </row>
    <row r="2966" spans="2:41" ht="13.35" customHeight="1" outlineLevel="1" x14ac:dyDescent="0.45">
      <c r="B2966" s="167"/>
      <c r="J2966" s="167"/>
      <c r="M2966" s="166"/>
      <c r="N2966" s="167" t="s">
        <v>703</v>
      </c>
      <c r="Q2966" s="166"/>
      <c r="R2966" s="911"/>
      <c r="S2966" s="912"/>
      <c r="T2966" s="912"/>
      <c r="U2966" s="912"/>
      <c r="V2966" s="912"/>
      <c r="W2966" s="912"/>
      <c r="X2966" s="912"/>
      <c r="Y2966" s="912"/>
      <c r="Z2966" s="912"/>
      <c r="AA2966" s="912"/>
      <c r="AB2966" s="912"/>
      <c r="AC2966" s="912"/>
      <c r="AD2966" s="912"/>
      <c r="AE2966" s="912"/>
      <c r="AF2966" s="912"/>
      <c r="AG2966" s="912"/>
      <c r="AH2966" s="912"/>
      <c r="AI2966" s="912"/>
      <c r="AJ2966" s="912"/>
      <c r="AK2966" s="912"/>
      <c r="AL2966" s="912"/>
      <c r="AM2966" s="912"/>
      <c r="AN2966" s="912"/>
      <c r="AO2966" s="913"/>
    </row>
    <row r="2967" spans="2:41" ht="3.6" customHeight="1" outlineLevel="1" x14ac:dyDescent="0.45">
      <c r="B2967" s="167"/>
      <c r="I2967" s="166"/>
      <c r="J2967" s="167"/>
      <c r="M2967" s="166"/>
      <c r="N2967" s="161"/>
      <c r="O2967" s="160"/>
      <c r="P2967" s="160"/>
      <c r="Q2967" s="159"/>
      <c r="R2967" s="914"/>
      <c r="S2967" s="915"/>
      <c r="T2967" s="915"/>
      <c r="U2967" s="915"/>
      <c r="V2967" s="915"/>
      <c r="W2967" s="915"/>
      <c r="X2967" s="915"/>
      <c r="Y2967" s="915"/>
      <c r="Z2967" s="915"/>
      <c r="AA2967" s="915"/>
      <c r="AB2967" s="915"/>
      <c r="AC2967" s="915"/>
      <c r="AD2967" s="915"/>
      <c r="AE2967" s="915"/>
      <c r="AF2967" s="915"/>
      <c r="AG2967" s="915"/>
      <c r="AH2967" s="915"/>
      <c r="AI2967" s="915"/>
      <c r="AJ2967" s="915"/>
      <c r="AK2967" s="915"/>
      <c r="AL2967" s="915"/>
      <c r="AM2967" s="915"/>
      <c r="AN2967" s="915"/>
      <c r="AO2967" s="916"/>
    </row>
    <row r="2968" spans="2:41" ht="3.6" customHeight="1" outlineLevel="1" x14ac:dyDescent="0.45">
      <c r="B2968" s="167"/>
      <c r="J2968" s="173"/>
      <c r="K2968" s="172"/>
      <c r="L2968" s="172"/>
      <c r="M2968" s="171"/>
      <c r="N2968" s="173"/>
      <c r="O2968" s="172"/>
      <c r="P2968" s="172"/>
      <c r="Q2968" s="171"/>
      <c r="R2968" s="173"/>
      <c r="S2968" s="172"/>
      <c r="T2968" s="172"/>
      <c r="U2968" s="172"/>
      <c r="V2968" s="172"/>
      <c r="W2968" s="172"/>
      <c r="X2968" s="172"/>
      <c r="Y2968" s="172"/>
      <c r="Z2968" s="172"/>
      <c r="AA2968" s="171"/>
      <c r="AB2968" s="173"/>
      <c r="AC2968" s="172"/>
      <c r="AD2968" s="172"/>
      <c r="AE2968" s="171"/>
      <c r="AF2968" s="172"/>
      <c r="AG2968" s="172"/>
      <c r="AH2968" s="172"/>
      <c r="AI2968" s="172"/>
      <c r="AJ2968" s="172"/>
      <c r="AK2968" s="172"/>
      <c r="AL2968" s="172"/>
      <c r="AM2968" s="172"/>
      <c r="AN2968" s="172"/>
      <c r="AO2968" s="171"/>
    </row>
    <row r="2969" spans="2:41" ht="13.35" customHeight="1" outlineLevel="1" x14ac:dyDescent="0.45">
      <c r="B2969" s="167"/>
      <c r="J2969" s="167"/>
      <c r="M2969" s="166"/>
      <c r="N2969" s="167" t="s">
        <v>717</v>
      </c>
      <c r="Q2969" s="166"/>
      <c r="R2969" s="167"/>
      <c r="S2969" s="917" t="str">
        <f>IF(OR(許可申請_2!I429&lt;&gt;"",変更_3!AL437&lt;&gt;""),コードマスタ!C4,"")</f>
        <v/>
      </c>
      <c r="T2969" s="943"/>
      <c r="U2969" s="943"/>
      <c r="V2969" s="943"/>
      <c r="W2969" s="943"/>
      <c r="X2969" s="943"/>
      <c r="Y2969" s="943"/>
      <c r="Z2969" s="943"/>
      <c r="AA2969" s="918"/>
      <c r="AB2969" s="167" t="s">
        <v>615</v>
      </c>
      <c r="AE2969" s="166"/>
      <c r="AF2969" s="167"/>
      <c r="AG2969" s="917" t="str">
        <f>IF(OR(許可申請_2!I438="☑",変更_3!AL445="☑"),コードマスタ!D3,IF(OR(許可申請_2!N438="☑",許可申請_2!T438="☑",変更_3!AQ445="☑",変更_3!AW445="☑"),コードマスタ!D4,""))</f>
        <v/>
      </c>
      <c r="AH2969" s="943"/>
      <c r="AI2969" s="943"/>
      <c r="AJ2969" s="943"/>
      <c r="AK2969" s="943"/>
      <c r="AL2969" s="943"/>
      <c r="AM2969" s="943"/>
      <c r="AN2969" s="943"/>
      <c r="AO2969" s="918"/>
    </row>
    <row r="2970" spans="2:41" ht="3.6" customHeight="1" outlineLevel="1" x14ac:dyDescent="0.45">
      <c r="B2970" s="167"/>
      <c r="J2970" s="167"/>
      <c r="M2970" s="166"/>
      <c r="N2970" s="161"/>
      <c r="O2970" s="160"/>
      <c r="P2970" s="160"/>
      <c r="Q2970" s="159"/>
      <c r="R2970" s="161"/>
      <c r="S2970" s="160"/>
      <c r="T2970" s="160"/>
      <c r="U2970" s="160"/>
      <c r="V2970" s="160"/>
      <c r="W2970" s="160"/>
      <c r="X2970" s="160"/>
      <c r="Y2970" s="160"/>
      <c r="Z2970" s="160"/>
      <c r="AA2970" s="159"/>
      <c r="AB2970" s="161"/>
      <c r="AC2970" s="160"/>
      <c r="AD2970" s="160"/>
      <c r="AE2970" s="159"/>
      <c r="AF2970" s="160"/>
      <c r="AG2970" s="160"/>
      <c r="AH2970" s="160"/>
      <c r="AI2970" s="160"/>
      <c r="AJ2970" s="160"/>
      <c r="AK2970" s="160"/>
      <c r="AL2970" s="160"/>
      <c r="AM2970" s="160"/>
      <c r="AN2970" s="160"/>
      <c r="AO2970" s="159"/>
    </row>
    <row r="2971" spans="2:41" ht="3.6" customHeight="1" outlineLevel="1" x14ac:dyDescent="0.45">
      <c r="B2971" s="167"/>
      <c r="J2971" s="167"/>
      <c r="M2971" s="166"/>
      <c r="N2971" s="173"/>
      <c r="O2971" s="172"/>
      <c r="P2971" s="172"/>
      <c r="Q2971" s="171"/>
      <c r="R2971" s="173"/>
      <c r="S2971" s="172"/>
      <c r="T2971" s="172"/>
      <c r="U2971" s="172"/>
      <c r="V2971" s="172"/>
      <c r="W2971" s="172"/>
      <c r="X2971" s="172"/>
      <c r="Y2971" s="172"/>
      <c r="Z2971" s="172"/>
      <c r="AA2971" s="171"/>
      <c r="AB2971" s="173"/>
      <c r="AC2971" s="172"/>
      <c r="AD2971" s="172"/>
      <c r="AE2971" s="171"/>
      <c r="AF2971" s="173"/>
      <c r="AG2971" s="172"/>
      <c r="AH2971" s="172"/>
      <c r="AI2971" s="172"/>
      <c r="AJ2971" s="172"/>
      <c r="AK2971" s="172"/>
      <c r="AL2971" s="172"/>
      <c r="AM2971" s="172"/>
      <c r="AN2971" s="172"/>
      <c r="AO2971" s="171"/>
    </row>
    <row r="2972" spans="2:41" ht="13.35" customHeight="1" outlineLevel="1" x14ac:dyDescent="0.45">
      <c r="B2972" s="167"/>
      <c r="J2972" s="167"/>
      <c r="M2972" s="166"/>
      <c r="N2972" s="167" t="s">
        <v>716</v>
      </c>
      <c r="Q2972" s="166"/>
      <c r="R2972" s="167"/>
      <c r="S2972" s="919"/>
      <c r="T2972" s="921"/>
      <c r="V2972" s="190"/>
      <c r="W2972" s="115" t="s">
        <v>76</v>
      </c>
      <c r="X2972" s="190"/>
      <c r="Y2972" s="115" t="s">
        <v>77</v>
      </c>
      <c r="Z2972" s="190"/>
      <c r="AA2972" s="166" t="s">
        <v>78</v>
      </c>
      <c r="AB2972" s="167" t="s">
        <v>715</v>
      </c>
      <c r="AE2972" s="166"/>
      <c r="AF2972" s="167"/>
      <c r="AG2972" s="919"/>
      <c r="AH2972" s="921"/>
      <c r="AJ2972" s="190"/>
      <c r="AK2972" s="115" t="s">
        <v>76</v>
      </c>
      <c r="AL2972" s="190"/>
      <c r="AM2972" s="115" t="s">
        <v>77</v>
      </c>
      <c r="AN2972" s="190"/>
      <c r="AO2972" s="166" t="s">
        <v>78</v>
      </c>
    </row>
    <row r="2973" spans="2:41" ht="3.6" customHeight="1" outlineLevel="1" x14ac:dyDescent="0.45">
      <c r="B2973" s="167"/>
      <c r="J2973" s="167"/>
      <c r="M2973" s="166"/>
      <c r="N2973" s="161"/>
      <c r="O2973" s="160"/>
      <c r="P2973" s="160"/>
      <c r="Q2973" s="159"/>
      <c r="R2973" s="161"/>
      <c r="S2973" s="160"/>
      <c r="T2973" s="160"/>
      <c r="U2973" s="160"/>
      <c r="V2973" s="160"/>
      <c r="W2973" s="160"/>
      <c r="X2973" s="160"/>
      <c r="Y2973" s="160"/>
      <c r="Z2973" s="160"/>
      <c r="AA2973" s="159"/>
      <c r="AB2973" s="161"/>
      <c r="AC2973" s="160"/>
      <c r="AD2973" s="160"/>
      <c r="AE2973" s="159"/>
      <c r="AF2973" s="161"/>
      <c r="AG2973" s="160"/>
      <c r="AH2973" s="160"/>
      <c r="AI2973" s="160"/>
      <c r="AJ2973" s="160"/>
      <c r="AK2973" s="160"/>
      <c r="AL2973" s="160"/>
      <c r="AM2973" s="160"/>
      <c r="AN2973" s="160"/>
      <c r="AO2973" s="159"/>
    </row>
    <row r="2974" spans="2:41" ht="3.6" customHeight="1" outlineLevel="1" x14ac:dyDescent="0.45">
      <c r="B2974" s="167"/>
      <c r="J2974" s="167"/>
      <c r="M2974" s="166"/>
      <c r="N2974" s="173"/>
      <c r="O2974" s="172"/>
      <c r="P2974" s="172"/>
      <c r="Q2974" s="171"/>
      <c r="R2974" s="922" t="str">
        <f>許可申請_2!I429&amp;変更_3!AL437</f>
        <v/>
      </c>
      <c r="S2974" s="923"/>
      <c r="T2974" s="923"/>
      <c r="U2974" s="923"/>
      <c r="V2974" s="923"/>
      <c r="W2974" s="923"/>
      <c r="X2974" s="923"/>
      <c r="Y2974" s="923"/>
      <c r="Z2974" s="923"/>
      <c r="AA2974" s="923"/>
      <c r="AB2974" s="923"/>
      <c r="AC2974" s="923"/>
      <c r="AD2974" s="923"/>
      <c r="AE2974" s="923"/>
      <c r="AF2974" s="923"/>
      <c r="AG2974" s="923"/>
      <c r="AH2974" s="923"/>
      <c r="AI2974" s="923"/>
      <c r="AJ2974" s="924"/>
      <c r="AK2974" s="172"/>
      <c r="AL2974" s="172"/>
      <c r="AM2974" s="172"/>
      <c r="AN2974" s="172"/>
      <c r="AO2974" s="171"/>
    </row>
    <row r="2975" spans="2:41" ht="13.35" customHeight="1" outlineLevel="1" x14ac:dyDescent="0.45">
      <c r="B2975" s="167"/>
      <c r="J2975" s="167"/>
      <c r="M2975" s="166"/>
      <c r="N2975" s="167" t="s">
        <v>50</v>
      </c>
      <c r="Q2975" s="166"/>
      <c r="R2975" s="911"/>
      <c r="S2975" s="912"/>
      <c r="T2975" s="912"/>
      <c r="U2975" s="912"/>
      <c r="V2975" s="912"/>
      <c r="W2975" s="912"/>
      <c r="X2975" s="912"/>
      <c r="Y2975" s="912"/>
      <c r="Z2975" s="912"/>
      <c r="AA2975" s="912"/>
      <c r="AB2975" s="912"/>
      <c r="AC2975" s="912"/>
      <c r="AD2975" s="912"/>
      <c r="AE2975" s="912"/>
      <c r="AF2975" s="912"/>
      <c r="AG2975" s="912"/>
      <c r="AH2975" s="912"/>
      <c r="AI2975" s="912"/>
      <c r="AJ2975" s="913"/>
      <c r="AL2975" s="189" t="s">
        <v>651</v>
      </c>
      <c r="AM2975" s="115" t="s">
        <v>714</v>
      </c>
      <c r="AO2975" s="166"/>
    </row>
    <row r="2976" spans="2:41" ht="3.6" customHeight="1" outlineLevel="1" x14ac:dyDescent="0.45">
      <c r="B2976" s="167"/>
      <c r="J2976" s="167"/>
      <c r="M2976" s="166"/>
      <c r="N2976" s="161"/>
      <c r="O2976" s="160"/>
      <c r="P2976" s="160"/>
      <c r="Q2976" s="159"/>
      <c r="R2976" s="914"/>
      <c r="S2976" s="915"/>
      <c r="T2976" s="915"/>
      <c r="U2976" s="915"/>
      <c r="V2976" s="915"/>
      <c r="W2976" s="915"/>
      <c r="X2976" s="915"/>
      <c r="Y2976" s="915"/>
      <c r="Z2976" s="915"/>
      <c r="AA2976" s="915"/>
      <c r="AB2976" s="915"/>
      <c r="AC2976" s="915"/>
      <c r="AD2976" s="915"/>
      <c r="AE2976" s="915"/>
      <c r="AF2976" s="915"/>
      <c r="AG2976" s="915"/>
      <c r="AH2976" s="915"/>
      <c r="AI2976" s="915"/>
      <c r="AJ2976" s="916"/>
      <c r="AK2976" s="160"/>
      <c r="AL2976" s="160"/>
      <c r="AM2976" s="160"/>
      <c r="AN2976" s="160"/>
      <c r="AO2976" s="159"/>
    </row>
    <row r="2977" spans="2:41" ht="3.6" customHeight="1" outlineLevel="1" x14ac:dyDescent="0.45">
      <c r="B2977" s="167"/>
      <c r="J2977" s="167"/>
      <c r="M2977" s="166"/>
      <c r="N2977" s="173"/>
      <c r="O2977" s="172"/>
      <c r="P2977" s="172"/>
      <c r="Q2977" s="171"/>
      <c r="R2977" s="922" t="str">
        <f>ASC(PHONETIC(許可申請_2!I428))&amp;ASC(PHONETIC(変更_3!AL436))</f>
        <v/>
      </c>
      <c r="S2977" s="923"/>
      <c r="T2977" s="923"/>
      <c r="U2977" s="923"/>
      <c r="V2977" s="923"/>
      <c r="W2977" s="923"/>
      <c r="X2977" s="923"/>
      <c r="Y2977" s="923"/>
      <c r="Z2977" s="923"/>
      <c r="AA2977" s="923"/>
      <c r="AB2977" s="923"/>
      <c r="AC2977" s="923"/>
      <c r="AD2977" s="923"/>
      <c r="AE2977" s="923"/>
      <c r="AF2977" s="923"/>
      <c r="AG2977" s="923"/>
      <c r="AH2977" s="923"/>
      <c r="AI2977" s="923"/>
      <c r="AJ2977" s="923"/>
      <c r="AK2977" s="923"/>
      <c r="AL2977" s="923"/>
      <c r="AM2977" s="923"/>
      <c r="AN2977" s="923"/>
      <c r="AO2977" s="924"/>
    </row>
    <row r="2978" spans="2:41" ht="13.35" customHeight="1" outlineLevel="1" x14ac:dyDescent="0.45">
      <c r="B2978" s="167"/>
      <c r="J2978" s="167"/>
      <c r="M2978" s="166"/>
      <c r="N2978" s="167" t="s">
        <v>713</v>
      </c>
      <c r="Q2978" s="166"/>
      <c r="R2978" s="911"/>
      <c r="S2978" s="912"/>
      <c r="T2978" s="912"/>
      <c r="U2978" s="912"/>
      <c r="V2978" s="912"/>
      <c r="W2978" s="912"/>
      <c r="X2978" s="912"/>
      <c r="Y2978" s="912"/>
      <c r="Z2978" s="912"/>
      <c r="AA2978" s="912"/>
      <c r="AB2978" s="912"/>
      <c r="AC2978" s="912"/>
      <c r="AD2978" s="912"/>
      <c r="AE2978" s="912"/>
      <c r="AF2978" s="912"/>
      <c r="AG2978" s="912"/>
      <c r="AH2978" s="912"/>
      <c r="AI2978" s="912"/>
      <c r="AJ2978" s="912"/>
      <c r="AK2978" s="912"/>
      <c r="AL2978" s="912"/>
      <c r="AM2978" s="912"/>
      <c r="AN2978" s="912"/>
      <c r="AO2978" s="913"/>
    </row>
    <row r="2979" spans="2:41" ht="3.6" customHeight="1" outlineLevel="1" x14ac:dyDescent="0.45">
      <c r="B2979" s="167"/>
      <c r="J2979" s="167"/>
      <c r="M2979" s="166"/>
      <c r="N2979" s="167"/>
      <c r="Q2979" s="166"/>
      <c r="R2979" s="914"/>
      <c r="S2979" s="915"/>
      <c r="T2979" s="915"/>
      <c r="U2979" s="915"/>
      <c r="V2979" s="915"/>
      <c r="W2979" s="915"/>
      <c r="X2979" s="915"/>
      <c r="Y2979" s="915"/>
      <c r="Z2979" s="915"/>
      <c r="AA2979" s="915"/>
      <c r="AB2979" s="915"/>
      <c r="AC2979" s="915"/>
      <c r="AD2979" s="915"/>
      <c r="AE2979" s="915"/>
      <c r="AF2979" s="915"/>
      <c r="AG2979" s="915"/>
      <c r="AH2979" s="915"/>
      <c r="AI2979" s="915"/>
      <c r="AJ2979" s="915"/>
      <c r="AK2979" s="915"/>
      <c r="AL2979" s="915"/>
      <c r="AM2979" s="915"/>
      <c r="AN2979" s="915"/>
      <c r="AO2979" s="916"/>
    </row>
    <row r="2980" spans="2:41" ht="3.6" customHeight="1" outlineLevel="1" x14ac:dyDescent="0.45">
      <c r="B2980" s="167"/>
      <c r="J2980" s="167"/>
      <c r="N2980" s="173"/>
      <c r="O2980" s="172"/>
      <c r="P2980" s="172"/>
      <c r="Q2980" s="171"/>
      <c r="U2980" s="934" t="str">
        <f>ASC(許可申請_2!L430)&amp;ASC(変更_3!AO438)</f>
        <v/>
      </c>
      <c r="V2980" s="935"/>
      <c r="W2980" s="935"/>
      <c r="X2980" s="962"/>
      <c r="Y2980" s="172"/>
      <c r="Z2980" s="965" t="str">
        <f>ASC(許可申請_2!O430)&amp;ASC(変更_3!AR438)</f>
        <v/>
      </c>
      <c r="AA2980" s="935"/>
      <c r="AB2980" s="935"/>
      <c r="AC2980" s="936"/>
      <c r="AG2980" s="922" t="str">
        <f>許可申請_2!L431&amp;変更_3!AO439</f>
        <v/>
      </c>
      <c r="AH2980" s="923"/>
      <c r="AI2980" s="923"/>
      <c r="AJ2980" s="923"/>
      <c r="AK2980" s="923"/>
      <c r="AL2980" s="923"/>
      <c r="AM2980" s="923"/>
      <c r="AN2980" s="923"/>
      <c r="AO2980" s="924"/>
    </row>
    <row r="2981" spans="2:41" ht="13.35" customHeight="1" outlineLevel="1" x14ac:dyDescent="0.45">
      <c r="B2981" s="167"/>
      <c r="J2981" s="167"/>
      <c r="N2981" s="167"/>
      <c r="Q2981" s="166"/>
      <c r="R2981" s="115" t="s">
        <v>612</v>
      </c>
      <c r="U2981" s="937"/>
      <c r="V2981" s="938"/>
      <c r="W2981" s="938"/>
      <c r="X2981" s="963"/>
      <c r="Y2981" s="179" t="s">
        <v>611</v>
      </c>
      <c r="Z2981" s="966"/>
      <c r="AA2981" s="938"/>
      <c r="AB2981" s="938"/>
      <c r="AC2981" s="939"/>
      <c r="AD2981" s="115" t="s">
        <v>610</v>
      </c>
      <c r="AG2981" s="911"/>
      <c r="AH2981" s="912"/>
      <c r="AI2981" s="912"/>
      <c r="AJ2981" s="912"/>
      <c r="AK2981" s="912"/>
      <c r="AL2981" s="912"/>
      <c r="AM2981" s="912"/>
      <c r="AN2981" s="912"/>
      <c r="AO2981" s="913"/>
    </row>
    <row r="2982" spans="2:41" ht="3.6" customHeight="1" outlineLevel="1" x14ac:dyDescent="0.45">
      <c r="B2982" s="167"/>
      <c r="J2982" s="167"/>
      <c r="N2982" s="167"/>
      <c r="Q2982" s="166"/>
      <c r="R2982" s="160"/>
      <c r="S2982" s="160"/>
      <c r="T2982" s="160"/>
      <c r="U2982" s="940"/>
      <c r="V2982" s="941"/>
      <c r="W2982" s="941"/>
      <c r="X2982" s="964"/>
      <c r="Y2982" s="160"/>
      <c r="Z2982" s="967"/>
      <c r="AA2982" s="941"/>
      <c r="AB2982" s="941"/>
      <c r="AC2982" s="942"/>
      <c r="AD2982" s="160"/>
      <c r="AE2982" s="160"/>
      <c r="AF2982" s="160"/>
      <c r="AG2982" s="914"/>
      <c r="AH2982" s="915"/>
      <c r="AI2982" s="915"/>
      <c r="AJ2982" s="915"/>
      <c r="AK2982" s="915"/>
      <c r="AL2982" s="915"/>
      <c r="AM2982" s="915"/>
      <c r="AN2982" s="915"/>
      <c r="AO2982" s="916"/>
    </row>
    <row r="2983" spans="2:41" ht="3.6" customHeight="1" outlineLevel="1" x14ac:dyDescent="0.45">
      <c r="B2983" s="167"/>
      <c r="J2983" s="167"/>
      <c r="N2983" s="167"/>
      <c r="Q2983" s="166"/>
      <c r="R2983" s="172"/>
      <c r="S2983" s="172"/>
      <c r="T2983" s="171"/>
      <c r="U2983" s="922" t="str">
        <f>許可申請_2!T431&amp;変更_3!AW439</f>
        <v/>
      </c>
      <c r="V2983" s="923"/>
      <c r="W2983" s="923"/>
      <c r="X2983" s="923"/>
      <c r="Y2983" s="923"/>
      <c r="Z2983" s="923"/>
      <c r="AA2983" s="923"/>
      <c r="AB2983" s="923"/>
      <c r="AC2983" s="924"/>
      <c r="AD2983" s="173"/>
      <c r="AE2983" s="172"/>
      <c r="AF2983" s="171"/>
      <c r="AG2983" s="922" t="str">
        <f>許可申請_2!L432&amp;変更_3!AO440</f>
        <v/>
      </c>
      <c r="AH2983" s="923"/>
      <c r="AI2983" s="923"/>
      <c r="AJ2983" s="923"/>
      <c r="AK2983" s="923"/>
      <c r="AL2983" s="923"/>
      <c r="AM2983" s="923"/>
      <c r="AN2983" s="923"/>
      <c r="AO2983" s="924"/>
    </row>
    <row r="2984" spans="2:41" ht="13.35" customHeight="1" outlineLevel="1" x14ac:dyDescent="0.45">
      <c r="B2984" s="167"/>
      <c r="J2984" s="167"/>
      <c r="N2984" s="167" t="s">
        <v>48</v>
      </c>
      <c r="Q2984" s="166"/>
      <c r="R2984" s="115" t="s">
        <v>609</v>
      </c>
      <c r="T2984" s="166"/>
      <c r="U2984" s="911"/>
      <c r="V2984" s="912"/>
      <c r="W2984" s="912"/>
      <c r="X2984" s="912"/>
      <c r="Y2984" s="912"/>
      <c r="Z2984" s="912"/>
      <c r="AA2984" s="912"/>
      <c r="AB2984" s="912"/>
      <c r="AC2984" s="913"/>
      <c r="AD2984" s="167" t="s">
        <v>8536</v>
      </c>
      <c r="AF2984" s="166"/>
      <c r="AG2984" s="911"/>
      <c r="AH2984" s="912"/>
      <c r="AI2984" s="912"/>
      <c r="AJ2984" s="912"/>
      <c r="AK2984" s="912"/>
      <c r="AL2984" s="912"/>
      <c r="AM2984" s="912"/>
      <c r="AN2984" s="912"/>
      <c r="AO2984" s="913"/>
    </row>
    <row r="2985" spans="2:41" ht="3.6" customHeight="1" outlineLevel="1" x14ac:dyDescent="0.45">
      <c r="B2985" s="167"/>
      <c r="J2985" s="167"/>
      <c r="N2985" s="167"/>
      <c r="Q2985" s="166"/>
      <c r="R2985" s="160"/>
      <c r="S2985" s="160"/>
      <c r="T2985" s="159"/>
      <c r="U2985" s="914"/>
      <c r="V2985" s="915"/>
      <c r="W2985" s="915"/>
      <c r="X2985" s="915"/>
      <c r="Y2985" s="915"/>
      <c r="Z2985" s="915"/>
      <c r="AA2985" s="915"/>
      <c r="AB2985" s="915"/>
      <c r="AC2985" s="916"/>
      <c r="AD2985" s="161"/>
      <c r="AE2985" s="160"/>
      <c r="AF2985" s="159"/>
      <c r="AG2985" s="914"/>
      <c r="AH2985" s="915"/>
      <c r="AI2985" s="915"/>
      <c r="AJ2985" s="915"/>
      <c r="AK2985" s="915"/>
      <c r="AL2985" s="915"/>
      <c r="AM2985" s="915"/>
      <c r="AN2985" s="915"/>
      <c r="AO2985" s="916"/>
    </row>
    <row r="2986" spans="2:41" ht="3.6" customHeight="1" outlineLevel="1" x14ac:dyDescent="0.45">
      <c r="B2986" s="167"/>
      <c r="J2986" s="167"/>
      <c r="N2986" s="167"/>
      <c r="Q2986" s="166"/>
      <c r="R2986" s="172"/>
      <c r="S2986" s="172"/>
      <c r="T2986" s="171"/>
      <c r="U2986" s="922" t="str">
        <f>許可申請_2!T432&amp;変更_3!AW440</f>
        <v/>
      </c>
      <c r="V2986" s="923"/>
      <c r="W2986" s="923"/>
      <c r="X2986" s="923"/>
      <c r="Y2986" s="923"/>
      <c r="Z2986" s="923"/>
      <c r="AA2986" s="923"/>
      <c r="AB2986" s="923"/>
      <c r="AC2986" s="924"/>
      <c r="AD2986" s="173"/>
      <c r="AE2986" s="172"/>
      <c r="AF2986" s="171"/>
      <c r="AG2986" s="922" t="str">
        <f>許可申請_2!L433&amp;変更_3!AO441</f>
        <v/>
      </c>
      <c r="AH2986" s="923"/>
      <c r="AI2986" s="923"/>
      <c r="AJ2986" s="923"/>
      <c r="AK2986" s="923"/>
      <c r="AL2986" s="923"/>
      <c r="AM2986" s="923"/>
      <c r="AN2986" s="923"/>
      <c r="AO2986" s="924"/>
    </row>
    <row r="2987" spans="2:41" ht="13.35" customHeight="1" outlineLevel="1" x14ac:dyDescent="0.45">
      <c r="B2987" s="167"/>
      <c r="J2987" s="167"/>
      <c r="N2987" s="167"/>
      <c r="Q2987" s="166"/>
      <c r="R2987" s="115" t="s">
        <v>608</v>
      </c>
      <c r="T2987" s="166"/>
      <c r="U2987" s="911"/>
      <c r="V2987" s="912"/>
      <c r="W2987" s="912"/>
      <c r="X2987" s="912"/>
      <c r="Y2987" s="912"/>
      <c r="Z2987" s="912"/>
      <c r="AA2987" s="912"/>
      <c r="AB2987" s="912"/>
      <c r="AC2987" s="913"/>
      <c r="AD2987" s="167" t="s">
        <v>607</v>
      </c>
      <c r="AF2987" s="166"/>
      <c r="AG2987" s="911"/>
      <c r="AH2987" s="912"/>
      <c r="AI2987" s="912"/>
      <c r="AJ2987" s="912"/>
      <c r="AK2987" s="912"/>
      <c r="AL2987" s="912"/>
      <c r="AM2987" s="912"/>
      <c r="AN2987" s="912"/>
      <c r="AO2987" s="913"/>
    </row>
    <row r="2988" spans="2:41" ht="3.6" customHeight="1" outlineLevel="1" x14ac:dyDescent="0.45">
      <c r="B2988" s="167"/>
      <c r="J2988" s="167"/>
      <c r="N2988" s="161"/>
      <c r="O2988" s="160"/>
      <c r="P2988" s="160"/>
      <c r="Q2988" s="159"/>
      <c r="R2988" s="160"/>
      <c r="S2988" s="160"/>
      <c r="T2988" s="159"/>
      <c r="U2988" s="914"/>
      <c r="V2988" s="915"/>
      <c r="W2988" s="915"/>
      <c r="X2988" s="915"/>
      <c r="Y2988" s="915"/>
      <c r="Z2988" s="915"/>
      <c r="AA2988" s="915"/>
      <c r="AB2988" s="915"/>
      <c r="AC2988" s="916"/>
      <c r="AD2988" s="161"/>
      <c r="AE2988" s="160"/>
      <c r="AF2988" s="159"/>
      <c r="AG2988" s="914"/>
      <c r="AH2988" s="915"/>
      <c r="AI2988" s="915"/>
      <c r="AJ2988" s="915"/>
      <c r="AK2988" s="915"/>
      <c r="AL2988" s="915"/>
      <c r="AM2988" s="915"/>
      <c r="AN2988" s="915"/>
      <c r="AO2988" s="916"/>
    </row>
    <row r="2989" spans="2:41" ht="3.6" customHeight="1" outlineLevel="1" x14ac:dyDescent="0.45">
      <c r="B2989" s="167"/>
      <c r="J2989" s="167"/>
      <c r="M2989" s="166"/>
      <c r="N2989" s="167"/>
      <c r="Q2989" s="166"/>
      <c r="R2989" s="173"/>
      <c r="S2989" s="172"/>
      <c r="T2989" s="172"/>
      <c r="U2989" s="172"/>
      <c r="V2989" s="172"/>
      <c r="W2989" s="172"/>
      <c r="X2989" s="172"/>
      <c r="Y2989" s="172"/>
      <c r="Z2989" s="172"/>
      <c r="AA2989" s="172"/>
      <c r="AB2989" s="172"/>
      <c r="AC2989" s="172"/>
      <c r="AD2989" s="172"/>
      <c r="AE2989" s="172"/>
      <c r="AF2989" s="172"/>
      <c r="AG2989" s="172"/>
      <c r="AH2989" s="172"/>
      <c r="AI2989" s="172"/>
      <c r="AJ2989" s="172"/>
      <c r="AK2989" s="172"/>
      <c r="AL2989" s="172"/>
      <c r="AM2989" s="172"/>
      <c r="AN2989" s="172"/>
      <c r="AO2989" s="171"/>
    </row>
    <row r="2990" spans="2:41" ht="13.35" customHeight="1" outlineLevel="1" x14ac:dyDescent="0.45">
      <c r="B2990" s="167"/>
      <c r="J2990" s="167"/>
      <c r="M2990" s="166"/>
      <c r="N2990" s="167" t="s">
        <v>712</v>
      </c>
      <c r="Q2990" s="166"/>
      <c r="R2990" s="167"/>
      <c r="S2990" s="919"/>
      <c r="T2990" s="921"/>
      <c r="V2990" s="190"/>
      <c r="W2990" s="115" t="s">
        <v>76</v>
      </c>
      <c r="X2990" s="190"/>
      <c r="Y2990" s="115" t="s">
        <v>77</v>
      </c>
      <c r="Z2990" s="190"/>
      <c r="AA2990" s="115" t="s">
        <v>78</v>
      </c>
      <c r="AO2990" s="166"/>
    </row>
    <row r="2991" spans="2:41" ht="3.6" customHeight="1" outlineLevel="1" x14ac:dyDescent="0.45">
      <c r="B2991" s="167"/>
      <c r="J2991" s="167"/>
      <c r="M2991" s="166"/>
      <c r="N2991" s="167"/>
      <c r="Q2991" s="166"/>
      <c r="R2991" s="167"/>
      <c r="AO2991" s="166"/>
    </row>
    <row r="2992" spans="2:41" ht="3.6" customHeight="1" outlineLevel="1" x14ac:dyDescent="0.45">
      <c r="B2992" s="167"/>
      <c r="J2992" s="167"/>
      <c r="M2992" s="166"/>
      <c r="N2992" s="173"/>
      <c r="O2992" s="172"/>
      <c r="P2992" s="172"/>
      <c r="Q2992" s="172"/>
      <c r="R2992" s="984" t="str">
        <f>ASC(許可申請_2!I434)&amp;ASC(変更_3!AL442)</f>
        <v/>
      </c>
      <c r="S2992" s="984" t="str">
        <f>ASC(許可申請_2!J434)&amp;ASC(変更_3!AM442)</f>
        <v/>
      </c>
      <c r="T2992" s="172"/>
      <c r="U2992" s="984" t="str">
        <f>ASC(許可申請_2!L434)&amp;ASC(変更_3!AO442)</f>
        <v/>
      </c>
      <c r="V2992" s="173"/>
      <c r="W2992" s="172"/>
      <c r="X2992" s="172"/>
      <c r="Y2992" s="172"/>
      <c r="Z2992" s="172"/>
      <c r="AA2992" s="171"/>
      <c r="AB2992" s="173"/>
      <c r="AC2992" s="172"/>
      <c r="AD2992" s="172"/>
      <c r="AE2992" s="172"/>
      <c r="AF2992" s="172"/>
      <c r="AG2992" s="171"/>
      <c r="AH2992" s="977"/>
      <c r="AI2992" s="980"/>
      <c r="AJ2992" s="172"/>
      <c r="AK2992" s="944"/>
      <c r="AL2992" s="173"/>
      <c r="AM2992" s="172"/>
      <c r="AN2992" s="172"/>
      <c r="AO2992" s="171"/>
    </row>
    <row r="2993" spans="2:41" ht="13.35" customHeight="1" outlineLevel="1" x14ac:dyDescent="0.45">
      <c r="B2993" s="167"/>
      <c r="J2993" s="167"/>
      <c r="M2993" s="166"/>
      <c r="N2993" s="167" t="s">
        <v>711</v>
      </c>
      <c r="R2993" s="985"/>
      <c r="S2993" s="985"/>
      <c r="T2993" s="115" t="s">
        <v>65</v>
      </c>
      <c r="U2993" s="985"/>
      <c r="V2993" s="167" t="s">
        <v>64</v>
      </c>
      <c r="AA2993" s="166"/>
      <c r="AB2993" s="167" t="s">
        <v>710</v>
      </c>
      <c r="AH2993" s="978"/>
      <c r="AI2993" s="981"/>
      <c r="AJ2993" s="115" t="s">
        <v>65</v>
      </c>
      <c r="AK2993" s="945"/>
      <c r="AL2993" s="167" t="s">
        <v>64</v>
      </c>
      <c r="AO2993" s="166"/>
    </row>
    <row r="2994" spans="2:41" ht="3.6" customHeight="1" outlineLevel="1" x14ac:dyDescent="0.45">
      <c r="B2994" s="167"/>
      <c r="J2994" s="167"/>
      <c r="M2994" s="166"/>
      <c r="N2994" s="167"/>
      <c r="R2994" s="986"/>
      <c r="S2994" s="986"/>
      <c r="T2994" s="160"/>
      <c r="U2994" s="986"/>
      <c r="V2994" s="161"/>
      <c r="W2994" s="160"/>
      <c r="X2994" s="160"/>
      <c r="Y2994" s="160"/>
      <c r="Z2994" s="160"/>
      <c r="AA2994" s="159"/>
      <c r="AB2994" s="161"/>
      <c r="AC2994" s="160"/>
      <c r="AD2994" s="160"/>
      <c r="AE2994" s="160"/>
      <c r="AF2994" s="160"/>
      <c r="AH2994" s="979"/>
      <c r="AI2994" s="982"/>
      <c r="AJ2994" s="160"/>
      <c r="AK2994" s="946"/>
      <c r="AL2994" s="161"/>
      <c r="AM2994" s="160"/>
      <c r="AN2994" s="160"/>
      <c r="AO2994" s="159"/>
    </row>
    <row r="2995" spans="2:41" ht="3.6" customHeight="1" outlineLevel="1" x14ac:dyDescent="0.45">
      <c r="B2995" s="167"/>
      <c r="J2995" s="167"/>
      <c r="M2995" s="166"/>
      <c r="N2995" s="173"/>
      <c r="O2995" s="172"/>
      <c r="P2995" s="172"/>
      <c r="Q2995" s="171"/>
      <c r="R2995" s="977"/>
      <c r="S2995" s="980"/>
      <c r="T2995" s="172"/>
      <c r="U2995" s="944"/>
      <c r="V2995" s="173"/>
      <c r="W2995" s="172"/>
      <c r="X2995" s="172"/>
      <c r="Y2995" s="172"/>
      <c r="Z2995" s="169"/>
      <c r="AA2995" s="174"/>
      <c r="AD2995" s="172"/>
      <c r="AE2995" s="172"/>
      <c r="AF2995" s="172"/>
      <c r="AG2995" s="175"/>
      <c r="AH2995" s="175"/>
      <c r="AI2995" s="175"/>
      <c r="AJ2995" s="175"/>
      <c r="AK2995" s="175"/>
      <c r="AL2995" s="172"/>
      <c r="AM2995" s="175"/>
      <c r="AN2995" s="175"/>
      <c r="AO2995" s="171"/>
    </row>
    <row r="2996" spans="2:41" ht="13.35" customHeight="1" outlineLevel="1" x14ac:dyDescent="0.45">
      <c r="B2996" s="167"/>
      <c r="J2996" s="167"/>
      <c r="M2996" s="166"/>
      <c r="N2996" s="167" t="s">
        <v>709</v>
      </c>
      <c r="Q2996" s="166"/>
      <c r="R2996" s="978"/>
      <c r="S2996" s="981"/>
      <c r="T2996" s="115" t="s">
        <v>65</v>
      </c>
      <c r="U2996" s="945"/>
      <c r="V2996" s="167" t="s">
        <v>64</v>
      </c>
      <c r="Z2996" s="169"/>
      <c r="AA2996" s="168"/>
      <c r="AG2996" s="169"/>
      <c r="AH2996" s="169"/>
      <c r="AI2996" s="169"/>
      <c r="AJ2996" s="169"/>
      <c r="AK2996" s="169"/>
      <c r="AM2996" s="169"/>
      <c r="AN2996" s="169"/>
      <c r="AO2996" s="166"/>
    </row>
    <row r="2997" spans="2:41" ht="3.6" customHeight="1" outlineLevel="1" x14ac:dyDescent="0.45">
      <c r="B2997" s="167"/>
      <c r="J2997" s="167"/>
      <c r="M2997" s="166"/>
      <c r="N2997" s="161"/>
      <c r="O2997" s="160"/>
      <c r="P2997" s="160"/>
      <c r="Q2997" s="159"/>
      <c r="R2997" s="979"/>
      <c r="S2997" s="982"/>
      <c r="T2997" s="160"/>
      <c r="U2997" s="946"/>
      <c r="V2997" s="161"/>
      <c r="W2997" s="160"/>
      <c r="X2997" s="160"/>
      <c r="Y2997" s="160"/>
      <c r="Z2997" s="163"/>
      <c r="AA2997" s="162"/>
      <c r="AB2997" s="160"/>
      <c r="AC2997" s="160"/>
      <c r="AD2997" s="160"/>
      <c r="AE2997" s="160"/>
      <c r="AF2997" s="160"/>
      <c r="AG2997" s="163"/>
      <c r="AH2997" s="163"/>
      <c r="AI2997" s="163"/>
      <c r="AJ2997" s="163"/>
      <c r="AK2997" s="163"/>
      <c r="AL2997" s="160"/>
      <c r="AM2997" s="163"/>
      <c r="AN2997" s="163"/>
      <c r="AO2997" s="159"/>
    </row>
    <row r="2998" spans="2:41" ht="3.6" customHeight="1" outlineLevel="1" x14ac:dyDescent="0.45">
      <c r="B2998" s="167"/>
      <c r="J2998" s="167"/>
      <c r="M2998" s="166"/>
      <c r="N2998" s="167"/>
      <c r="Q2998" s="166"/>
      <c r="R2998" s="922" t="str">
        <f>ASC(許可申請_2!K439)&amp;ASC(変更_3!AN446)</f>
        <v/>
      </c>
      <c r="S2998" s="923"/>
      <c r="T2998" s="923"/>
      <c r="U2998" s="924"/>
      <c r="V2998" s="911" t="str">
        <f>ASC(許可申請_2!O439)&amp;ASC(変更_3!AR446)</f>
        <v/>
      </c>
      <c r="W2998" s="913"/>
      <c r="X2998" s="911" t="str">
        <f>ASC(許可申請_2!Q439)&amp;ASC(変更_3!AT446)</f>
        <v/>
      </c>
      <c r="Y2998" s="912"/>
      <c r="Z2998" s="912"/>
      <c r="AA2998" s="913"/>
      <c r="AB2998" s="167"/>
      <c r="AO2998" s="166"/>
    </row>
    <row r="2999" spans="2:41" ht="13.35" customHeight="1" outlineLevel="1" x14ac:dyDescent="0.45">
      <c r="B2999" s="167"/>
      <c r="J2999" s="167" t="s">
        <v>733</v>
      </c>
      <c r="M2999" s="166"/>
      <c r="N2999" s="167" t="s">
        <v>707</v>
      </c>
      <c r="Q2999" s="166"/>
      <c r="R2999" s="911"/>
      <c r="S2999" s="912"/>
      <c r="T2999" s="912"/>
      <c r="U2999" s="913"/>
      <c r="V2999" s="911"/>
      <c r="W2999" s="913"/>
      <c r="X2999" s="911"/>
      <c r="Y2999" s="912"/>
      <c r="Z2999" s="912"/>
      <c r="AA2999" s="913"/>
      <c r="AB2999" s="191" t="s">
        <v>706</v>
      </c>
      <c r="AO2999" s="166"/>
    </row>
    <row r="3000" spans="2:41" ht="3.6" customHeight="1" outlineLevel="1" x14ac:dyDescent="0.45">
      <c r="B3000" s="167"/>
      <c r="J3000" s="167"/>
      <c r="M3000" s="166"/>
      <c r="N3000" s="167"/>
      <c r="Q3000" s="166"/>
      <c r="R3000" s="914"/>
      <c r="S3000" s="915"/>
      <c r="T3000" s="915"/>
      <c r="U3000" s="916"/>
      <c r="V3000" s="914"/>
      <c r="W3000" s="916"/>
      <c r="X3000" s="914"/>
      <c r="Y3000" s="915"/>
      <c r="Z3000" s="915"/>
      <c r="AA3000" s="916"/>
      <c r="AB3000" s="161"/>
      <c r="AC3000" s="160"/>
      <c r="AD3000" s="160"/>
      <c r="AE3000" s="160"/>
      <c r="AF3000" s="160"/>
      <c r="AG3000" s="160"/>
      <c r="AH3000" s="160"/>
      <c r="AI3000" s="160"/>
      <c r="AJ3000" s="160"/>
      <c r="AK3000" s="160"/>
      <c r="AL3000" s="160"/>
      <c r="AM3000" s="160"/>
      <c r="AN3000" s="160"/>
      <c r="AO3000" s="159"/>
    </row>
    <row r="3001" spans="2:41" ht="3.6" customHeight="1" outlineLevel="1" x14ac:dyDescent="0.45">
      <c r="B3001" s="167"/>
      <c r="J3001" s="167"/>
      <c r="M3001" s="166"/>
      <c r="N3001" s="173"/>
      <c r="O3001" s="172"/>
      <c r="P3001" s="172"/>
      <c r="Q3001" s="172"/>
      <c r="R3001" s="173"/>
      <c r="S3001" s="172"/>
      <c r="T3001" s="172"/>
      <c r="U3001" s="172"/>
      <c r="V3001" s="172"/>
      <c r="W3001" s="172"/>
      <c r="X3001" s="172"/>
      <c r="Y3001" s="172"/>
      <c r="Z3001" s="172"/>
      <c r="AA3001" s="171"/>
      <c r="AB3001" s="173"/>
      <c r="AI3001" s="166"/>
      <c r="AJ3001" s="173"/>
      <c r="AK3001" s="172"/>
      <c r="AL3001" s="172"/>
      <c r="AM3001" s="172"/>
      <c r="AN3001" s="172"/>
      <c r="AO3001" s="171"/>
    </row>
    <row r="3002" spans="2:41" ht="13.35" customHeight="1" outlineLevel="1" x14ac:dyDescent="0.45">
      <c r="B3002" s="167"/>
      <c r="J3002" s="167"/>
      <c r="M3002" s="166"/>
      <c r="N3002" s="167" t="s">
        <v>705</v>
      </c>
      <c r="R3002" s="167"/>
      <c r="S3002" s="917" t="str">
        <f>許可申請_2!I441&amp;変更_3!AL448</f>
        <v/>
      </c>
      <c r="T3002" s="918"/>
      <c r="V3002" s="182" t="str">
        <f>ASC(許可申請_2!K441)&amp;ASC(変更_3!AN448)</f>
        <v/>
      </c>
      <c r="W3002" s="115" t="s">
        <v>76</v>
      </c>
      <c r="X3002" s="182" t="str">
        <f>ASC(許可申請_2!M441)&amp;ASC(変更_3!AP448)</f>
        <v/>
      </c>
      <c r="Y3002" s="115" t="s">
        <v>77</v>
      </c>
      <c r="Z3002" s="182" t="str">
        <f>ASC(許可申請_2!O441)&amp;ASC(変更_3!AR448)</f>
        <v/>
      </c>
      <c r="AA3002" s="115" t="s">
        <v>78</v>
      </c>
      <c r="AB3002" s="167" t="s">
        <v>704</v>
      </c>
      <c r="AI3002" s="166"/>
      <c r="AJ3002" s="167"/>
      <c r="AK3002" s="919"/>
      <c r="AL3002" s="920"/>
      <c r="AM3002" s="920"/>
      <c r="AN3002" s="920"/>
      <c r="AO3002" s="921"/>
    </row>
    <row r="3003" spans="2:41" ht="3.6" customHeight="1" outlineLevel="1" x14ac:dyDescent="0.45">
      <c r="B3003" s="167"/>
      <c r="J3003" s="167"/>
      <c r="M3003" s="166"/>
      <c r="N3003" s="167"/>
      <c r="R3003" s="161"/>
      <c r="S3003" s="160"/>
      <c r="T3003" s="160"/>
      <c r="U3003" s="160"/>
      <c r="V3003" s="160"/>
      <c r="W3003" s="160"/>
      <c r="X3003" s="160"/>
      <c r="Y3003" s="160"/>
      <c r="Z3003" s="160"/>
      <c r="AA3003" s="159"/>
      <c r="AB3003" s="161"/>
      <c r="AC3003" s="160"/>
      <c r="AD3003" s="160"/>
      <c r="AE3003" s="160"/>
      <c r="AF3003" s="160"/>
      <c r="AG3003" s="160"/>
      <c r="AH3003" s="160"/>
      <c r="AI3003" s="159"/>
      <c r="AJ3003" s="161"/>
      <c r="AK3003" s="160"/>
      <c r="AL3003" s="160"/>
      <c r="AM3003" s="160"/>
      <c r="AN3003" s="160"/>
      <c r="AO3003" s="159"/>
    </row>
    <row r="3004" spans="2:41" ht="3.6" customHeight="1" outlineLevel="1" x14ac:dyDescent="0.45">
      <c r="B3004" s="167"/>
      <c r="J3004" s="167"/>
      <c r="M3004" s="166"/>
      <c r="N3004" s="173"/>
      <c r="O3004" s="172"/>
      <c r="P3004" s="172"/>
      <c r="Q3004" s="171"/>
      <c r="R3004" s="922" t="str">
        <f>IF(OR(許可申請_2!T438="☑",変更_3!AW445="☑"),"研修中","")</f>
        <v/>
      </c>
      <c r="S3004" s="923"/>
      <c r="T3004" s="923"/>
      <c r="U3004" s="923"/>
      <c r="V3004" s="923"/>
      <c r="W3004" s="923"/>
      <c r="X3004" s="923"/>
      <c r="Y3004" s="923"/>
      <c r="Z3004" s="923"/>
      <c r="AA3004" s="923"/>
      <c r="AB3004" s="923"/>
      <c r="AC3004" s="923"/>
      <c r="AD3004" s="923"/>
      <c r="AE3004" s="923"/>
      <c r="AF3004" s="923"/>
      <c r="AG3004" s="923"/>
      <c r="AH3004" s="923"/>
      <c r="AI3004" s="923"/>
      <c r="AJ3004" s="923"/>
      <c r="AK3004" s="923"/>
      <c r="AL3004" s="923"/>
      <c r="AM3004" s="923"/>
      <c r="AN3004" s="923"/>
      <c r="AO3004" s="924"/>
    </row>
    <row r="3005" spans="2:41" ht="13.35" customHeight="1" outlineLevel="1" x14ac:dyDescent="0.45">
      <c r="B3005" s="167"/>
      <c r="J3005" s="167"/>
      <c r="M3005" s="166"/>
      <c r="N3005" s="167" t="s">
        <v>703</v>
      </c>
      <c r="Q3005" s="166"/>
      <c r="R3005" s="911"/>
      <c r="S3005" s="912"/>
      <c r="T3005" s="912"/>
      <c r="U3005" s="912"/>
      <c r="V3005" s="912"/>
      <c r="W3005" s="912"/>
      <c r="X3005" s="912"/>
      <c r="Y3005" s="912"/>
      <c r="Z3005" s="912"/>
      <c r="AA3005" s="912"/>
      <c r="AB3005" s="912"/>
      <c r="AC3005" s="912"/>
      <c r="AD3005" s="912"/>
      <c r="AE3005" s="912"/>
      <c r="AF3005" s="912"/>
      <c r="AG3005" s="912"/>
      <c r="AH3005" s="912"/>
      <c r="AI3005" s="912"/>
      <c r="AJ3005" s="912"/>
      <c r="AK3005" s="912"/>
      <c r="AL3005" s="912"/>
      <c r="AM3005" s="912"/>
      <c r="AN3005" s="912"/>
      <c r="AO3005" s="913"/>
    </row>
    <row r="3006" spans="2:41" ht="3.6" customHeight="1" outlineLevel="1" x14ac:dyDescent="0.45">
      <c r="B3006" s="167"/>
      <c r="J3006" s="167"/>
      <c r="M3006" s="166"/>
      <c r="N3006" s="161"/>
      <c r="O3006" s="160"/>
      <c r="P3006" s="160"/>
      <c r="Q3006" s="159"/>
      <c r="R3006" s="914"/>
      <c r="S3006" s="915"/>
      <c r="T3006" s="915"/>
      <c r="U3006" s="915"/>
      <c r="V3006" s="915"/>
      <c r="W3006" s="915"/>
      <c r="X3006" s="915"/>
      <c r="Y3006" s="915"/>
      <c r="Z3006" s="915"/>
      <c r="AA3006" s="915"/>
      <c r="AB3006" s="915"/>
      <c r="AC3006" s="915"/>
      <c r="AD3006" s="915"/>
      <c r="AE3006" s="915"/>
      <c r="AF3006" s="915"/>
      <c r="AG3006" s="915"/>
      <c r="AH3006" s="915"/>
      <c r="AI3006" s="915"/>
      <c r="AJ3006" s="915"/>
      <c r="AK3006" s="915"/>
      <c r="AL3006" s="915"/>
      <c r="AM3006" s="915"/>
      <c r="AN3006" s="915"/>
      <c r="AO3006" s="916"/>
    </row>
    <row r="3007" spans="2:41" ht="3.6" customHeight="1" outlineLevel="1" x14ac:dyDescent="0.45">
      <c r="B3007" s="167"/>
      <c r="J3007" s="167"/>
      <c r="M3007" s="166"/>
      <c r="N3007" s="173"/>
      <c r="O3007" s="172"/>
      <c r="P3007" s="172"/>
      <c r="Q3007" s="171"/>
      <c r="R3007" s="167"/>
      <c r="W3007" s="166"/>
      <c r="X3007" s="167"/>
      <c r="AB3007" s="166"/>
      <c r="AC3007" s="925"/>
      <c r="AD3007" s="926"/>
      <c r="AE3007" s="926"/>
      <c r="AF3007" s="926"/>
      <c r="AG3007" s="926"/>
      <c r="AH3007" s="926"/>
      <c r="AI3007" s="926"/>
      <c r="AJ3007" s="926"/>
      <c r="AK3007" s="926"/>
      <c r="AL3007" s="926"/>
      <c r="AM3007" s="926"/>
      <c r="AN3007" s="926"/>
      <c r="AO3007" s="927"/>
    </row>
    <row r="3008" spans="2:41" ht="13.35" customHeight="1" outlineLevel="1" x14ac:dyDescent="0.45">
      <c r="B3008" s="167"/>
      <c r="J3008" s="167"/>
      <c r="M3008" s="166"/>
      <c r="N3008" s="167" t="s">
        <v>702</v>
      </c>
      <c r="Q3008" s="166"/>
      <c r="R3008" s="167"/>
      <c r="S3008" s="189" t="s">
        <v>651</v>
      </c>
      <c r="T3008" s="115" t="s">
        <v>105</v>
      </c>
      <c r="W3008" s="166"/>
      <c r="X3008" s="167" t="s">
        <v>701</v>
      </c>
      <c r="AB3008" s="166"/>
      <c r="AC3008" s="928"/>
      <c r="AD3008" s="929"/>
      <c r="AE3008" s="929"/>
      <c r="AF3008" s="929"/>
      <c r="AG3008" s="929"/>
      <c r="AH3008" s="929"/>
      <c r="AI3008" s="929"/>
      <c r="AJ3008" s="929"/>
      <c r="AK3008" s="929"/>
      <c r="AL3008" s="929"/>
      <c r="AM3008" s="929"/>
      <c r="AN3008" s="929"/>
      <c r="AO3008" s="930"/>
    </row>
    <row r="3009" spans="2:41" ht="3.6" customHeight="1" outlineLevel="1" x14ac:dyDescent="0.45">
      <c r="B3009" s="167"/>
      <c r="J3009" s="167"/>
      <c r="M3009" s="166"/>
      <c r="N3009" s="161"/>
      <c r="O3009" s="160"/>
      <c r="P3009" s="160"/>
      <c r="Q3009" s="159"/>
      <c r="R3009" s="161"/>
      <c r="S3009" s="160"/>
      <c r="T3009" s="160"/>
      <c r="U3009" s="160"/>
      <c r="V3009" s="160"/>
      <c r="W3009" s="159"/>
      <c r="X3009" s="161"/>
      <c r="Y3009" s="160"/>
      <c r="Z3009" s="160"/>
      <c r="AA3009" s="160"/>
      <c r="AB3009" s="159"/>
      <c r="AC3009" s="931"/>
      <c r="AD3009" s="932"/>
      <c r="AE3009" s="932"/>
      <c r="AF3009" s="932"/>
      <c r="AG3009" s="932"/>
      <c r="AH3009" s="932"/>
      <c r="AI3009" s="932"/>
      <c r="AJ3009" s="932"/>
      <c r="AK3009" s="932"/>
      <c r="AL3009" s="932"/>
      <c r="AM3009" s="932"/>
      <c r="AN3009" s="932"/>
      <c r="AO3009" s="933"/>
    </row>
    <row r="3010" spans="2:41" ht="3.6" customHeight="1" outlineLevel="1" x14ac:dyDescent="0.45">
      <c r="B3010" s="167"/>
      <c r="J3010" s="167"/>
      <c r="M3010" s="166"/>
      <c r="N3010" s="173"/>
      <c r="O3010" s="172"/>
      <c r="P3010" s="172"/>
      <c r="Q3010" s="171"/>
      <c r="R3010" s="173"/>
      <c r="S3010" s="172"/>
      <c r="T3010" s="172"/>
      <c r="U3010" s="172"/>
      <c r="V3010" s="172"/>
      <c r="W3010" s="172"/>
      <c r="X3010" s="172"/>
      <c r="Y3010" s="172"/>
      <c r="Z3010" s="172"/>
      <c r="AA3010" s="171"/>
      <c r="AB3010" s="173"/>
      <c r="AC3010" s="172"/>
      <c r="AD3010" s="172"/>
      <c r="AE3010" s="171"/>
      <c r="AF3010" s="173"/>
      <c r="AG3010" s="172"/>
      <c r="AH3010" s="172"/>
      <c r="AI3010" s="172"/>
      <c r="AJ3010" s="172"/>
      <c r="AK3010" s="172"/>
      <c r="AL3010" s="172"/>
      <c r="AM3010" s="172"/>
      <c r="AN3010" s="172"/>
      <c r="AO3010" s="171"/>
    </row>
    <row r="3011" spans="2:41" ht="13.35" customHeight="1" outlineLevel="1" x14ac:dyDescent="0.45">
      <c r="B3011" s="167"/>
      <c r="J3011" s="167"/>
      <c r="M3011" s="166"/>
      <c r="N3011" s="167" t="s">
        <v>700</v>
      </c>
      <c r="Q3011" s="166"/>
      <c r="R3011" s="167"/>
      <c r="S3011" s="919"/>
      <c r="T3011" s="921"/>
      <c r="V3011" s="190"/>
      <c r="W3011" s="115" t="s">
        <v>76</v>
      </c>
      <c r="X3011" s="190"/>
      <c r="Y3011" s="115" t="s">
        <v>77</v>
      </c>
      <c r="Z3011" s="190"/>
      <c r="AA3011" s="115" t="s">
        <v>78</v>
      </c>
      <c r="AB3011" s="167" t="s">
        <v>699</v>
      </c>
      <c r="AE3011" s="166"/>
      <c r="AF3011" s="167"/>
      <c r="AG3011" s="919"/>
      <c r="AH3011" s="921"/>
      <c r="AJ3011" s="190"/>
      <c r="AK3011" s="115" t="s">
        <v>76</v>
      </c>
      <c r="AL3011" s="190"/>
      <c r="AM3011" s="115" t="s">
        <v>77</v>
      </c>
      <c r="AN3011" s="190"/>
      <c r="AO3011" s="166" t="s">
        <v>78</v>
      </c>
    </row>
    <row r="3012" spans="2:41" ht="3.6" customHeight="1" outlineLevel="1" x14ac:dyDescent="0.45">
      <c r="B3012" s="167"/>
      <c r="J3012" s="167"/>
      <c r="M3012" s="166"/>
      <c r="N3012" s="161"/>
      <c r="O3012" s="160"/>
      <c r="P3012" s="160"/>
      <c r="Q3012" s="159"/>
      <c r="R3012" s="161"/>
      <c r="S3012" s="160"/>
      <c r="T3012" s="160"/>
      <c r="U3012" s="160"/>
      <c r="V3012" s="160"/>
      <c r="W3012" s="160"/>
      <c r="X3012" s="160"/>
      <c r="Y3012" s="160"/>
      <c r="Z3012" s="160"/>
      <c r="AA3012" s="159"/>
      <c r="AB3012" s="161"/>
      <c r="AC3012" s="160"/>
      <c r="AD3012" s="160"/>
      <c r="AE3012" s="159"/>
      <c r="AF3012" s="161"/>
      <c r="AG3012" s="160"/>
      <c r="AH3012" s="160"/>
      <c r="AI3012" s="160"/>
      <c r="AJ3012" s="160"/>
      <c r="AK3012" s="160"/>
      <c r="AL3012" s="160"/>
      <c r="AM3012" s="160"/>
      <c r="AN3012" s="160"/>
      <c r="AO3012" s="159"/>
    </row>
    <row r="3013" spans="2:41" ht="3.6" customHeight="1" outlineLevel="1" x14ac:dyDescent="0.45">
      <c r="B3013" s="167"/>
      <c r="J3013" s="167"/>
      <c r="M3013" s="166"/>
      <c r="N3013" s="173"/>
      <c r="O3013" s="172"/>
      <c r="P3013" s="172"/>
      <c r="Q3013" s="171"/>
      <c r="R3013" s="925"/>
      <c r="S3013" s="926"/>
      <c r="T3013" s="926"/>
      <c r="U3013" s="926"/>
      <c r="V3013" s="926"/>
      <c r="W3013" s="926"/>
      <c r="X3013" s="926"/>
      <c r="Y3013" s="926"/>
      <c r="Z3013" s="926"/>
      <c r="AA3013" s="926"/>
      <c r="AB3013" s="926"/>
      <c r="AC3013" s="926"/>
      <c r="AD3013" s="926"/>
      <c r="AE3013" s="926"/>
      <c r="AF3013" s="926"/>
      <c r="AG3013" s="926"/>
      <c r="AH3013" s="926"/>
      <c r="AI3013" s="926"/>
      <c r="AJ3013" s="926"/>
      <c r="AK3013" s="926"/>
      <c r="AL3013" s="926"/>
      <c r="AM3013" s="926"/>
      <c r="AN3013" s="926"/>
      <c r="AO3013" s="927"/>
    </row>
    <row r="3014" spans="2:41" ht="13.35" customHeight="1" outlineLevel="1" x14ac:dyDescent="0.45">
      <c r="B3014" s="167"/>
      <c r="J3014" s="167"/>
      <c r="M3014" s="166"/>
      <c r="N3014" s="167" t="s">
        <v>698</v>
      </c>
      <c r="Q3014" s="166"/>
      <c r="R3014" s="928"/>
      <c r="S3014" s="929"/>
      <c r="T3014" s="929"/>
      <c r="U3014" s="929"/>
      <c r="V3014" s="929"/>
      <c r="W3014" s="929"/>
      <c r="X3014" s="929"/>
      <c r="Y3014" s="929"/>
      <c r="Z3014" s="929"/>
      <c r="AA3014" s="929"/>
      <c r="AB3014" s="929"/>
      <c r="AC3014" s="929"/>
      <c r="AD3014" s="929"/>
      <c r="AE3014" s="929"/>
      <c r="AF3014" s="929"/>
      <c r="AG3014" s="929"/>
      <c r="AH3014" s="929"/>
      <c r="AI3014" s="929"/>
      <c r="AJ3014" s="929"/>
      <c r="AK3014" s="929"/>
      <c r="AL3014" s="929"/>
      <c r="AM3014" s="929"/>
      <c r="AN3014" s="929"/>
      <c r="AO3014" s="930"/>
    </row>
    <row r="3015" spans="2:41" ht="3.6" customHeight="1" outlineLevel="1" x14ac:dyDescent="0.45">
      <c r="B3015" s="167"/>
      <c r="J3015" s="167"/>
      <c r="M3015" s="166"/>
      <c r="N3015" s="167"/>
      <c r="Q3015" s="166"/>
      <c r="R3015" s="931"/>
      <c r="S3015" s="932"/>
      <c r="T3015" s="932"/>
      <c r="U3015" s="932"/>
      <c r="V3015" s="932"/>
      <c r="W3015" s="932"/>
      <c r="X3015" s="932"/>
      <c r="Y3015" s="932"/>
      <c r="Z3015" s="932"/>
      <c r="AA3015" s="932"/>
      <c r="AB3015" s="932"/>
      <c r="AC3015" s="932"/>
      <c r="AD3015" s="932"/>
      <c r="AE3015" s="932"/>
      <c r="AF3015" s="932"/>
      <c r="AG3015" s="932"/>
      <c r="AH3015" s="932"/>
      <c r="AI3015" s="932"/>
      <c r="AJ3015" s="932"/>
      <c r="AK3015" s="932"/>
      <c r="AL3015" s="932"/>
      <c r="AM3015" s="932"/>
      <c r="AN3015" s="932"/>
      <c r="AO3015" s="933"/>
    </row>
    <row r="3016" spans="2:41" ht="3.6" customHeight="1" outlineLevel="1" x14ac:dyDescent="0.45">
      <c r="B3016" s="167"/>
      <c r="J3016" s="167"/>
      <c r="N3016" s="173"/>
      <c r="O3016" s="172"/>
      <c r="P3016" s="172"/>
      <c r="Q3016" s="171"/>
      <c r="R3016" s="172"/>
      <c r="S3016" s="172"/>
      <c r="T3016" s="172"/>
      <c r="U3016" s="172"/>
      <c r="X3016" s="175"/>
      <c r="Y3016" s="176"/>
      <c r="Z3016" s="175"/>
      <c r="AA3016" s="175"/>
      <c r="AB3016" s="175"/>
      <c r="AC3016" s="175"/>
      <c r="AD3016" s="176"/>
      <c r="AE3016" s="175"/>
      <c r="AF3016" s="172"/>
      <c r="AG3016" s="172"/>
      <c r="AH3016" s="947"/>
      <c r="AI3016" s="948"/>
      <c r="AJ3016" s="948"/>
      <c r="AK3016" s="948"/>
      <c r="AL3016" s="948"/>
      <c r="AM3016" s="948"/>
      <c r="AN3016" s="948"/>
      <c r="AO3016" s="949"/>
    </row>
    <row r="3017" spans="2:41" ht="13.35" customHeight="1" outlineLevel="1" x14ac:dyDescent="0.45">
      <c r="B3017" s="167"/>
      <c r="J3017" s="167"/>
      <c r="N3017" s="167" t="s">
        <v>697</v>
      </c>
      <c r="Q3017" s="166"/>
      <c r="R3017" s="115" t="s">
        <v>696</v>
      </c>
      <c r="X3017" s="169"/>
      <c r="Y3017" s="170"/>
      <c r="Z3017" s="189" t="s">
        <v>651</v>
      </c>
      <c r="AA3017" s="115" t="s">
        <v>695</v>
      </c>
      <c r="AB3017" s="169"/>
      <c r="AC3017" s="169"/>
      <c r="AD3017" s="170" t="s">
        <v>694</v>
      </c>
      <c r="AE3017" s="169"/>
      <c r="AH3017" s="950"/>
      <c r="AI3017" s="951"/>
      <c r="AJ3017" s="951"/>
      <c r="AK3017" s="951"/>
      <c r="AL3017" s="951"/>
      <c r="AM3017" s="951"/>
      <c r="AN3017" s="951"/>
      <c r="AO3017" s="952"/>
    </row>
    <row r="3018" spans="2:41" ht="3.6" customHeight="1" outlineLevel="1" x14ac:dyDescent="0.45">
      <c r="B3018" s="167"/>
      <c r="J3018" s="167"/>
      <c r="N3018" s="167"/>
      <c r="Q3018" s="166"/>
      <c r="R3018" s="160"/>
      <c r="S3018" s="160"/>
      <c r="T3018" s="160"/>
      <c r="U3018" s="160"/>
      <c r="X3018" s="163"/>
      <c r="Y3018" s="164"/>
      <c r="Z3018" s="163"/>
      <c r="AA3018" s="163"/>
      <c r="AB3018" s="163"/>
      <c r="AC3018" s="163"/>
      <c r="AD3018" s="164"/>
      <c r="AE3018" s="163"/>
      <c r="AF3018" s="160"/>
      <c r="AG3018" s="160"/>
      <c r="AH3018" s="953"/>
      <c r="AI3018" s="954"/>
      <c r="AJ3018" s="954"/>
      <c r="AK3018" s="954"/>
      <c r="AL3018" s="954"/>
      <c r="AM3018" s="954"/>
      <c r="AN3018" s="954"/>
      <c r="AO3018" s="955"/>
    </row>
    <row r="3019" spans="2:41" ht="3.6" customHeight="1" outlineLevel="1" x14ac:dyDescent="0.45">
      <c r="B3019" s="167"/>
      <c r="J3019" s="167"/>
      <c r="N3019" s="167"/>
      <c r="Q3019" s="166"/>
      <c r="R3019" s="172"/>
      <c r="S3019" s="172"/>
      <c r="T3019" s="172"/>
      <c r="U3019" s="172"/>
      <c r="V3019" s="944"/>
      <c r="W3019" s="956"/>
      <c r="X3019" s="956"/>
      <c r="Y3019" s="956"/>
      <c r="Z3019" s="956"/>
      <c r="AA3019" s="956"/>
      <c r="AB3019" s="956"/>
      <c r="AC3019" s="956"/>
      <c r="AD3019" s="956"/>
      <c r="AE3019" s="956"/>
      <c r="AF3019" s="956"/>
      <c r="AG3019" s="956"/>
      <c r="AH3019" s="956"/>
      <c r="AI3019" s="956"/>
      <c r="AJ3019" s="956"/>
      <c r="AK3019" s="956"/>
      <c r="AL3019" s="956"/>
      <c r="AM3019" s="956"/>
      <c r="AN3019" s="956"/>
      <c r="AO3019" s="957"/>
    </row>
    <row r="3020" spans="2:41" ht="13.35" customHeight="1" outlineLevel="1" x14ac:dyDescent="0.45">
      <c r="B3020" s="167"/>
      <c r="J3020" s="167"/>
      <c r="N3020" s="167" t="s">
        <v>693</v>
      </c>
      <c r="Q3020" s="166"/>
      <c r="R3020" s="115" t="s">
        <v>692</v>
      </c>
      <c r="V3020" s="945"/>
      <c r="W3020" s="958"/>
      <c r="X3020" s="958"/>
      <c r="Y3020" s="958"/>
      <c r="Z3020" s="958"/>
      <c r="AA3020" s="958"/>
      <c r="AB3020" s="958"/>
      <c r="AC3020" s="958"/>
      <c r="AD3020" s="958"/>
      <c r="AE3020" s="958"/>
      <c r="AF3020" s="958"/>
      <c r="AG3020" s="958"/>
      <c r="AH3020" s="958"/>
      <c r="AI3020" s="958"/>
      <c r="AJ3020" s="958"/>
      <c r="AK3020" s="958"/>
      <c r="AL3020" s="958"/>
      <c r="AM3020" s="958"/>
      <c r="AN3020" s="958"/>
      <c r="AO3020" s="959"/>
    </row>
    <row r="3021" spans="2:41" ht="3.6" customHeight="1" outlineLevel="1" x14ac:dyDescent="0.45">
      <c r="B3021" s="167"/>
      <c r="J3021" s="167"/>
      <c r="N3021" s="167"/>
      <c r="Q3021" s="166"/>
      <c r="V3021" s="946"/>
      <c r="W3021" s="960"/>
      <c r="X3021" s="960"/>
      <c r="Y3021" s="960"/>
      <c r="Z3021" s="960"/>
      <c r="AA3021" s="960"/>
      <c r="AB3021" s="960"/>
      <c r="AC3021" s="960"/>
      <c r="AD3021" s="960"/>
      <c r="AE3021" s="960"/>
      <c r="AF3021" s="960"/>
      <c r="AG3021" s="960"/>
      <c r="AH3021" s="960"/>
      <c r="AI3021" s="960"/>
      <c r="AJ3021" s="960"/>
      <c r="AK3021" s="960"/>
      <c r="AL3021" s="960"/>
      <c r="AM3021" s="960"/>
      <c r="AN3021" s="960"/>
      <c r="AO3021" s="961"/>
    </row>
    <row r="3022" spans="2:41" ht="3.6" customHeight="1" outlineLevel="1" x14ac:dyDescent="0.45">
      <c r="B3022" s="167"/>
      <c r="J3022" s="167"/>
      <c r="N3022" s="167"/>
      <c r="R3022" s="173"/>
      <c r="S3022" s="172"/>
      <c r="T3022" s="172"/>
      <c r="U3022" s="171"/>
      <c r="X3022" s="166"/>
      <c r="Y3022" s="925"/>
      <c r="Z3022" s="926"/>
      <c r="AA3022" s="927"/>
      <c r="AB3022" s="171"/>
      <c r="AC3022" s="925"/>
      <c r="AD3022" s="926"/>
      <c r="AE3022" s="927"/>
      <c r="AF3022" s="167"/>
      <c r="AH3022" s="166"/>
      <c r="AI3022" s="925"/>
      <c r="AJ3022" s="926"/>
      <c r="AK3022" s="926"/>
      <c r="AL3022" s="926"/>
      <c r="AM3022" s="926"/>
      <c r="AN3022" s="926"/>
      <c r="AO3022" s="927"/>
    </row>
    <row r="3023" spans="2:41" ht="13.35" customHeight="1" outlineLevel="1" x14ac:dyDescent="0.45">
      <c r="B3023" s="167"/>
      <c r="J3023" s="167"/>
      <c r="N3023" s="167"/>
      <c r="R3023" s="167"/>
      <c r="U3023" s="166"/>
      <c r="V3023" s="115" t="s">
        <v>612</v>
      </c>
      <c r="X3023" s="166"/>
      <c r="Y3023" s="928"/>
      <c r="Z3023" s="929"/>
      <c r="AA3023" s="930"/>
      <c r="AB3023" s="555" t="s">
        <v>611</v>
      </c>
      <c r="AC3023" s="928"/>
      <c r="AD3023" s="929"/>
      <c r="AE3023" s="930"/>
      <c r="AF3023" s="167" t="s">
        <v>610</v>
      </c>
      <c r="AH3023" s="166"/>
      <c r="AI3023" s="928"/>
      <c r="AJ3023" s="929"/>
      <c r="AK3023" s="929"/>
      <c r="AL3023" s="929"/>
      <c r="AM3023" s="929"/>
      <c r="AN3023" s="929"/>
      <c r="AO3023" s="930"/>
    </row>
    <row r="3024" spans="2:41" ht="3.6" customHeight="1" outlineLevel="1" x14ac:dyDescent="0.45">
      <c r="B3024" s="167"/>
      <c r="J3024" s="167"/>
      <c r="N3024" s="167"/>
      <c r="R3024" s="167"/>
      <c r="U3024" s="166"/>
      <c r="V3024" s="160"/>
      <c r="W3024" s="160"/>
      <c r="X3024" s="159"/>
      <c r="Y3024" s="931"/>
      <c r="Z3024" s="932"/>
      <c r="AA3024" s="933"/>
      <c r="AB3024" s="159"/>
      <c r="AC3024" s="931"/>
      <c r="AD3024" s="932"/>
      <c r="AE3024" s="933"/>
      <c r="AF3024" s="161"/>
      <c r="AG3024" s="160"/>
      <c r="AH3024" s="159"/>
      <c r="AI3024" s="931"/>
      <c r="AJ3024" s="932"/>
      <c r="AK3024" s="932"/>
      <c r="AL3024" s="932"/>
      <c r="AM3024" s="932"/>
      <c r="AN3024" s="932"/>
      <c r="AO3024" s="933"/>
    </row>
    <row r="3025" spans="2:41" ht="3.6" customHeight="1" outlineLevel="1" x14ac:dyDescent="0.45">
      <c r="B3025" s="167"/>
      <c r="J3025" s="167"/>
      <c r="N3025" s="167"/>
      <c r="R3025" s="167"/>
      <c r="U3025" s="166"/>
      <c r="V3025" s="172"/>
      <c r="W3025" s="172"/>
      <c r="X3025" s="171"/>
      <c r="Y3025" s="925"/>
      <c r="Z3025" s="926"/>
      <c r="AA3025" s="926"/>
      <c r="AB3025" s="926"/>
      <c r="AC3025" s="926"/>
      <c r="AD3025" s="926"/>
      <c r="AE3025" s="927"/>
      <c r="AF3025" s="173"/>
      <c r="AG3025" s="172"/>
      <c r="AH3025" s="171"/>
      <c r="AI3025" s="925"/>
      <c r="AJ3025" s="926"/>
      <c r="AK3025" s="926"/>
      <c r="AL3025" s="926"/>
      <c r="AM3025" s="926"/>
      <c r="AN3025" s="926"/>
      <c r="AO3025" s="927"/>
    </row>
    <row r="3026" spans="2:41" ht="13.35" customHeight="1" outlineLevel="1" x14ac:dyDescent="0.45">
      <c r="B3026" s="167"/>
      <c r="J3026" s="167"/>
      <c r="N3026" s="167"/>
      <c r="R3026" s="167" t="s">
        <v>691</v>
      </c>
      <c r="U3026" s="166"/>
      <c r="V3026" s="115" t="s">
        <v>609</v>
      </c>
      <c r="X3026" s="166"/>
      <c r="Y3026" s="928"/>
      <c r="Z3026" s="929"/>
      <c r="AA3026" s="929"/>
      <c r="AB3026" s="929"/>
      <c r="AC3026" s="929"/>
      <c r="AD3026" s="929"/>
      <c r="AE3026" s="930"/>
      <c r="AF3026" s="167" t="s">
        <v>8536</v>
      </c>
      <c r="AH3026" s="166"/>
      <c r="AI3026" s="928"/>
      <c r="AJ3026" s="929"/>
      <c r="AK3026" s="929"/>
      <c r="AL3026" s="929"/>
      <c r="AM3026" s="929"/>
      <c r="AN3026" s="929"/>
      <c r="AO3026" s="930"/>
    </row>
    <row r="3027" spans="2:41" ht="3.6" customHeight="1" outlineLevel="1" x14ac:dyDescent="0.45">
      <c r="B3027" s="167"/>
      <c r="J3027" s="167"/>
      <c r="N3027" s="167"/>
      <c r="R3027" s="167"/>
      <c r="U3027" s="166"/>
      <c r="V3027" s="160"/>
      <c r="W3027" s="160"/>
      <c r="X3027" s="159"/>
      <c r="Y3027" s="931"/>
      <c r="Z3027" s="932"/>
      <c r="AA3027" s="932"/>
      <c r="AB3027" s="932"/>
      <c r="AC3027" s="932"/>
      <c r="AD3027" s="932"/>
      <c r="AE3027" s="933"/>
      <c r="AF3027" s="161"/>
      <c r="AG3027" s="160"/>
      <c r="AH3027" s="159"/>
      <c r="AI3027" s="931"/>
      <c r="AJ3027" s="932"/>
      <c r="AK3027" s="932"/>
      <c r="AL3027" s="932"/>
      <c r="AM3027" s="932"/>
      <c r="AN3027" s="932"/>
      <c r="AO3027" s="933"/>
    </row>
    <row r="3028" spans="2:41" ht="3.6" customHeight="1" outlineLevel="1" x14ac:dyDescent="0.45">
      <c r="B3028" s="167"/>
      <c r="J3028" s="167"/>
      <c r="N3028" s="167"/>
      <c r="R3028" s="167"/>
      <c r="U3028" s="166"/>
      <c r="V3028" s="172"/>
      <c r="W3028" s="172"/>
      <c r="X3028" s="171"/>
      <c r="Y3028" s="925"/>
      <c r="Z3028" s="926"/>
      <c r="AA3028" s="926"/>
      <c r="AB3028" s="926"/>
      <c r="AC3028" s="926"/>
      <c r="AD3028" s="926"/>
      <c r="AE3028" s="927"/>
      <c r="AF3028" s="173"/>
      <c r="AG3028" s="172"/>
      <c r="AH3028" s="171"/>
      <c r="AI3028" s="925"/>
      <c r="AJ3028" s="926"/>
      <c r="AK3028" s="926"/>
      <c r="AL3028" s="926"/>
      <c r="AM3028" s="926"/>
      <c r="AN3028" s="926"/>
      <c r="AO3028" s="927"/>
    </row>
    <row r="3029" spans="2:41" ht="13.35" customHeight="1" outlineLevel="1" x14ac:dyDescent="0.45">
      <c r="B3029" s="167"/>
      <c r="J3029" s="167"/>
      <c r="N3029" s="167"/>
      <c r="R3029" s="167"/>
      <c r="U3029" s="166"/>
      <c r="V3029" s="115" t="s">
        <v>608</v>
      </c>
      <c r="X3029" s="166"/>
      <c r="Y3029" s="928"/>
      <c r="Z3029" s="929"/>
      <c r="AA3029" s="929"/>
      <c r="AB3029" s="929"/>
      <c r="AC3029" s="929"/>
      <c r="AD3029" s="929"/>
      <c r="AE3029" s="930"/>
      <c r="AF3029" s="167" t="s">
        <v>607</v>
      </c>
      <c r="AH3029" s="166"/>
      <c r="AI3029" s="928"/>
      <c r="AJ3029" s="929"/>
      <c r="AK3029" s="929"/>
      <c r="AL3029" s="929"/>
      <c r="AM3029" s="929"/>
      <c r="AN3029" s="929"/>
      <c r="AO3029" s="930"/>
    </row>
    <row r="3030" spans="2:41" ht="3.6" customHeight="1" outlineLevel="1" x14ac:dyDescent="0.45">
      <c r="B3030" s="167"/>
      <c r="J3030" s="161"/>
      <c r="K3030" s="160"/>
      <c r="L3030" s="160"/>
      <c r="M3030" s="160"/>
      <c r="N3030" s="161"/>
      <c r="O3030" s="160"/>
      <c r="P3030" s="160"/>
      <c r="Q3030" s="160"/>
      <c r="R3030" s="161"/>
      <c r="S3030" s="160"/>
      <c r="T3030" s="160"/>
      <c r="U3030" s="159"/>
      <c r="V3030" s="160"/>
      <c r="W3030" s="160"/>
      <c r="X3030" s="159"/>
      <c r="Y3030" s="931"/>
      <c r="Z3030" s="932"/>
      <c r="AA3030" s="932"/>
      <c r="AB3030" s="932"/>
      <c r="AC3030" s="932"/>
      <c r="AD3030" s="932"/>
      <c r="AE3030" s="933"/>
      <c r="AF3030" s="161"/>
      <c r="AG3030" s="160"/>
      <c r="AH3030" s="159"/>
      <c r="AI3030" s="931"/>
      <c r="AJ3030" s="932"/>
      <c r="AK3030" s="932"/>
      <c r="AL3030" s="932"/>
      <c r="AM3030" s="932"/>
      <c r="AN3030" s="932"/>
      <c r="AO3030" s="933"/>
    </row>
    <row r="3031" spans="2:41" ht="3.6" customHeight="1" outlineLevel="1" x14ac:dyDescent="0.45">
      <c r="B3031" s="167"/>
      <c r="J3031" s="173"/>
      <c r="K3031" s="172"/>
      <c r="L3031" s="172"/>
      <c r="M3031" s="171"/>
      <c r="N3031" s="173"/>
      <c r="O3031" s="172"/>
      <c r="P3031" s="172"/>
      <c r="Q3031" s="171"/>
      <c r="R3031" s="173"/>
      <c r="S3031" s="172"/>
      <c r="T3031" s="172"/>
      <c r="U3031" s="172"/>
      <c r="V3031" s="172"/>
      <c r="W3031" s="172"/>
      <c r="X3031" s="172"/>
      <c r="Y3031" s="172"/>
      <c r="Z3031" s="172"/>
      <c r="AA3031" s="171"/>
      <c r="AB3031" s="173"/>
      <c r="AC3031" s="172"/>
      <c r="AD3031" s="172"/>
      <c r="AE3031" s="171"/>
      <c r="AF3031" s="172"/>
      <c r="AG3031" s="172"/>
      <c r="AH3031" s="172"/>
      <c r="AI3031" s="172"/>
      <c r="AJ3031" s="172"/>
      <c r="AK3031" s="172"/>
      <c r="AL3031" s="172"/>
      <c r="AM3031" s="172"/>
      <c r="AN3031" s="172"/>
      <c r="AO3031" s="171"/>
    </row>
    <row r="3032" spans="2:41" ht="13.35" customHeight="1" outlineLevel="1" x14ac:dyDescent="0.45">
      <c r="B3032" s="167"/>
      <c r="J3032" s="167"/>
      <c r="M3032" s="166"/>
      <c r="N3032" s="167" t="s">
        <v>717</v>
      </c>
      <c r="Q3032" s="166"/>
      <c r="R3032" s="167"/>
      <c r="S3032" s="917" t="str">
        <f>IF(変更_3!J452&lt;&gt;"",コードマスタ!C4,"")</f>
        <v/>
      </c>
      <c r="T3032" s="943"/>
      <c r="U3032" s="943"/>
      <c r="V3032" s="943"/>
      <c r="W3032" s="943"/>
      <c r="X3032" s="943"/>
      <c r="Y3032" s="943"/>
      <c r="Z3032" s="943"/>
      <c r="AA3032" s="918"/>
      <c r="AB3032" s="167" t="s">
        <v>615</v>
      </c>
      <c r="AE3032" s="166"/>
      <c r="AF3032" s="167"/>
      <c r="AG3032" s="917" t="str">
        <f>IF(変更_3!J460="☑",コードマスタ!D3,IF(OR(変更_3!O460="☑",変更_3!U460="☑"),コードマスタ!D4,""))</f>
        <v/>
      </c>
      <c r="AH3032" s="943"/>
      <c r="AI3032" s="943"/>
      <c r="AJ3032" s="943"/>
      <c r="AK3032" s="943"/>
      <c r="AL3032" s="943"/>
      <c r="AM3032" s="943"/>
      <c r="AN3032" s="943"/>
      <c r="AO3032" s="918"/>
    </row>
    <row r="3033" spans="2:41" ht="3.6" customHeight="1" outlineLevel="1" x14ac:dyDescent="0.45">
      <c r="B3033" s="167"/>
      <c r="J3033" s="167"/>
      <c r="M3033" s="166"/>
      <c r="N3033" s="161"/>
      <c r="O3033" s="160"/>
      <c r="P3033" s="160"/>
      <c r="Q3033" s="159"/>
      <c r="R3033" s="161"/>
      <c r="S3033" s="160"/>
      <c r="T3033" s="160"/>
      <c r="U3033" s="160"/>
      <c r="V3033" s="160"/>
      <c r="W3033" s="160"/>
      <c r="X3033" s="160"/>
      <c r="Y3033" s="160"/>
      <c r="Z3033" s="160"/>
      <c r="AA3033" s="159"/>
      <c r="AB3033" s="161"/>
      <c r="AC3033" s="160"/>
      <c r="AD3033" s="160"/>
      <c r="AE3033" s="159"/>
      <c r="AF3033" s="160"/>
      <c r="AG3033" s="160"/>
      <c r="AH3033" s="160"/>
      <c r="AI3033" s="160"/>
      <c r="AJ3033" s="160"/>
      <c r="AK3033" s="160"/>
      <c r="AL3033" s="160"/>
      <c r="AM3033" s="160"/>
      <c r="AN3033" s="160"/>
      <c r="AO3033" s="159"/>
    </row>
    <row r="3034" spans="2:41" ht="3.6" customHeight="1" outlineLevel="1" x14ac:dyDescent="0.45">
      <c r="B3034" s="167"/>
      <c r="J3034" s="167"/>
      <c r="M3034" s="166"/>
      <c r="N3034" s="173"/>
      <c r="O3034" s="172"/>
      <c r="P3034" s="172"/>
      <c r="Q3034" s="171"/>
      <c r="R3034" s="173"/>
      <c r="S3034" s="172"/>
      <c r="T3034" s="172"/>
      <c r="U3034" s="172"/>
      <c r="V3034" s="172"/>
      <c r="W3034" s="172"/>
      <c r="X3034" s="172"/>
      <c r="Y3034" s="172"/>
      <c r="Z3034" s="172"/>
      <c r="AA3034" s="171"/>
      <c r="AB3034" s="173"/>
      <c r="AC3034" s="172"/>
      <c r="AD3034" s="172"/>
      <c r="AE3034" s="171"/>
      <c r="AF3034" s="173"/>
      <c r="AG3034" s="172"/>
      <c r="AH3034" s="172"/>
      <c r="AI3034" s="172"/>
      <c r="AJ3034" s="172"/>
      <c r="AK3034" s="172"/>
      <c r="AL3034" s="172"/>
      <c r="AM3034" s="172"/>
      <c r="AN3034" s="172"/>
      <c r="AO3034" s="171"/>
    </row>
    <row r="3035" spans="2:41" ht="13.35" customHeight="1" outlineLevel="1" x14ac:dyDescent="0.45">
      <c r="B3035" s="167"/>
      <c r="J3035" s="167"/>
      <c r="M3035" s="166"/>
      <c r="N3035" s="167" t="s">
        <v>716</v>
      </c>
      <c r="Q3035" s="166"/>
      <c r="R3035" s="167"/>
      <c r="S3035" s="919"/>
      <c r="T3035" s="921"/>
      <c r="V3035" s="190"/>
      <c r="W3035" s="115" t="s">
        <v>76</v>
      </c>
      <c r="X3035" s="190"/>
      <c r="Y3035" s="115" t="s">
        <v>77</v>
      </c>
      <c r="Z3035" s="190"/>
      <c r="AA3035" s="166" t="s">
        <v>78</v>
      </c>
      <c r="AB3035" s="167" t="s">
        <v>715</v>
      </c>
      <c r="AE3035" s="166"/>
      <c r="AF3035" s="167"/>
      <c r="AG3035" s="919"/>
      <c r="AH3035" s="921"/>
      <c r="AJ3035" s="190"/>
      <c r="AK3035" s="115" t="s">
        <v>76</v>
      </c>
      <c r="AL3035" s="190"/>
      <c r="AM3035" s="115" t="s">
        <v>77</v>
      </c>
      <c r="AN3035" s="190"/>
      <c r="AO3035" s="166" t="s">
        <v>78</v>
      </c>
    </row>
    <row r="3036" spans="2:41" ht="3.6" customHeight="1" outlineLevel="1" x14ac:dyDescent="0.45">
      <c r="B3036" s="167"/>
      <c r="J3036" s="167"/>
      <c r="M3036" s="166"/>
      <c r="N3036" s="161"/>
      <c r="O3036" s="160"/>
      <c r="P3036" s="160"/>
      <c r="Q3036" s="159"/>
      <c r="R3036" s="161"/>
      <c r="S3036" s="160"/>
      <c r="T3036" s="160"/>
      <c r="U3036" s="160"/>
      <c r="V3036" s="160"/>
      <c r="W3036" s="160"/>
      <c r="X3036" s="160"/>
      <c r="Y3036" s="160"/>
      <c r="Z3036" s="160"/>
      <c r="AA3036" s="159"/>
      <c r="AB3036" s="161"/>
      <c r="AC3036" s="160"/>
      <c r="AD3036" s="160"/>
      <c r="AE3036" s="159"/>
      <c r="AF3036" s="161"/>
      <c r="AG3036" s="160"/>
      <c r="AH3036" s="160"/>
      <c r="AI3036" s="160"/>
      <c r="AJ3036" s="160"/>
      <c r="AK3036" s="160"/>
      <c r="AL3036" s="160"/>
      <c r="AM3036" s="160"/>
      <c r="AN3036" s="160"/>
      <c r="AO3036" s="159"/>
    </row>
    <row r="3037" spans="2:41" ht="3.6" customHeight="1" outlineLevel="1" x14ac:dyDescent="0.45">
      <c r="B3037" s="167"/>
      <c r="J3037" s="167"/>
      <c r="M3037" s="166"/>
      <c r="N3037" s="173"/>
      <c r="O3037" s="172"/>
      <c r="P3037" s="172"/>
      <c r="Q3037" s="171"/>
      <c r="R3037" s="922" t="str">
        <f>IF(変更_3!J452&lt;&gt;"",変更_3!J452,"")</f>
        <v/>
      </c>
      <c r="S3037" s="923"/>
      <c r="T3037" s="923"/>
      <c r="U3037" s="923"/>
      <c r="V3037" s="923"/>
      <c r="W3037" s="923"/>
      <c r="X3037" s="923"/>
      <c r="Y3037" s="923"/>
      <c r="Z3037" s="923"/>
      <c r="AA3037" s="923"/>
      <c r="AB3037" s="923"/>
      <c r="AC3037" s="923"/>
      <c r="AD3037" s="923"/>
      <c r="AE3037" s="923"/>
      <c r="AF3037" s="923"/>
      <c r="AG3037" s="923"/>
      <c r="AH3037" s="923"/>
      <c r="AI3037" s="923"/>
      <c r="AJ3037" s="924"/>
      <c r="AK3037" s="172"/>
      <c r="AL3037" s="172"/>
      <c r="AM3037" s="172"/>
      <c r="AN3037" s="172"/>
      <c r="AO3037" s="171"/>
    </row>
    <row r="3038" spans="2:41" ht="13.35" customHeight="1" outlineLevel="1" x14ac:dyDescent="0.45">
      <c r="B3038" s="167"/>
      <c r="J3038" s="167"/>
      <c r="M3038" s="166"/>
      <c r="N3038" s="167" t="s">
        <v>50</v>
      </c>
      <c r="Q3038" s="166"/>
      <c r="R3038" s="911"/>
      <c r="S3038" s="912"/>
      <c r="T3038" s="912"/>
      <c r="U3038" s="912"/>
      <c r="V3038" s="912"/>
      <c r="W3038" s="912"/>
      <c r="X3038" s="912"/>
      <c r="Y3038" s="912"/>
      <c r="Z3038" s="912"/>
      <c r="AA3038" s="912"/>
      <c r="AB3038" s="912"/>
      <c r="AC3038" s="912"/>
      <c r="AD3038" s="912"/>
      <c r="AE3038" s="912"/>
      <c r="AF3038" s="912"/>
      <c r="AG3038" s="912"/>
      <c r="AH3038" s="912"/>
      <c r="AI3038" s="912"/>
      <c r="AJ3038" s="913"/>
      <c r="AL3038" s="189" t="s">
        <v>651</v>
      </c>
      <c r="AM3038" s="115" t="s">
        <v>714</v>
      </c>
      <c r="AO3038" s="166"/>
    </row>
    <row r="3039" spans="2:41" ht="3.6" customHeight="1" outlineLevel="1" x14ac:dyDescent="0.45">
      <c r="B3039" s="167"/>
      <c r="J3039" s="167"/>
      <c r="M3039" s="166"/>
      <c r="N3039" s="161"/>
      <c r="O3039" s="160"/>
      <c r="P3039" s="160"/>
      <c r="Q3039" s="159"/>
      <c r="R3039" s="914"/>
      <c r="S3039" s="915"/>
      <c r="T3039" s="915"/>
      <c r="U3039" s="915"/>
      <c r="V3039" s="915"/>
      <c r="W3039" s="915"/>
      <c r="X3039" s="915"/>
      <c r="Y3039" s="915"/>
      <c r="Z3039" s="915"/>
      <c r="AA3039" s="915"/>
      <c r="AB3039" s="915"/>
      <c r="AC3039" s="915"/>
      <c r="AD3039" s="915"/>
      <c r="AE3039" s="915"/>
      <c r="AF3039" s="915"/>
      <c r="AG3039" s="915"/>
      <c r="AH3039" s="915"/>
      <c r="AI3039" s="915"/>
      <c r="AJ3039" s="916"/>
      <c r="AK3039" s="160"/>
      <c r="AL3039" s="160"/>
      <c r="AM3039" s="160"/>
      <c r="AN3039" s="160"/>
      <c r="AO3039" s="159"/>
    </row>
    <row r="3040" spans="2:41" ht="3.6" customHeight="1" outlineLevel="1" x14ac:dyDescent="0.45">
      <c r="B3040" s="167"/>
      <c r="J3040" s="167"/>
      <c r="M3040" s="166"/>
      <c r="N3040" s="173"/>
      <c r="O3040" s="172"/>
      <c r="P3040" s="172"/>
      <c r="Q3040" s="171"/>
      <c r="R3040" s="922" t="str">
        <f>ASC(PHONETIC(変更_3!J451))</f>
        <v/>
      </c>
      <c r="S3040" s="923"/>
      <c r="T3040" s="923"/>
      <c r="U3040" s="923"/>
      <c r="V3040" s="923"/>
      <c r="W3040" s="923"/>
      <c r="X3040" s="923"/>
      <c r="Y3040" s="923"/>
      <c r="Z3040" s="923"/>
      <c r="AA3040" s="923"/>
      <c r="AB3040" s="923"/>
      <c r="AC3040" s="923"/>
      <c r="AD3040" s="923"/>
      <c r="AE3040" s="923"/>
      <c r="AF3040" s="923"/>
      <c r="AG3040" s="923"/>
      <c r="AH3040" s="923"/>
      <c r="AI3040" s="923"/>
      <c r="AJ3040" s="923"/>
      <c r="AK3040" s="923"/>
      <c r="AL3040" s="923"/>
      <c r="AM3040" s="923"/>
      <c r="AN3040" s="923"/>
      <c r="AO3040" s="924"/>
    </row>
    <row r="3041" spans="2:41" ht="13.35" customHeight="1" outlineLevel="1" x14ac:dyDescent="0.45">
      <c r="B3041" s="167"/>
      <c r="J3041" s="167"/>
      <c r="M3041" s="166"/>
      <c r="N3041" s="167" t="s">
        <v>713</v>
      </c>
      <c r="Q3041" s="166"/>
      <c r="R3041" s="911"/>
      <c r="S3041" s="912"/>
      <c r="T3041" s="912"/>
      <c r="U3041" s="912"/>
      <c r="V3041" s="912"/>
      <c r="W3041" s="912"/>
      <c r="X3041" s="912"/>
      <c r="Y3041" s="912"/>
      <c r="Z3041" s="912"/>
      <c r="AA3041" s="912"/>
      <c r="AB3041" s="912"/>
      <c r="AC3041" s="912"/>
      <c r="AD3041" s="912"/>
      <c r="AE3041" s="912"/>
      <c r="AF3041" s="912"/>
      <c r="AG3041" s="912"/>
      <c r="AH3041" s="912"/>
      <c r="AI3041" s="912"/>
      <c r="AJ3041" s="912"/>
      <c r="AK3041" s="912"/>
      <c r="AL3041" s="912"/>
      <c r="AM3041" s="912"/>
      <c r="AN3041" s="912"/>
      <c r="AO3041" s="913"/>
    </row>
    <row r="3042" spans="2:41" ht="3.6" customHeight="1" outlineLevel="1" x14ac:dyDescent="0.45">
      <c r="B3042" s="167"/>
      <c r="J3042" s="167"/>
      <c r="M3042" s="166"/>
      <c r="N3042" s="167"/>
      <c r="Q3042" s="166"/>
      <c r="R3042" s="914"/>
      <c r="S3042" s="915"/>
      <c r="T3042" s="915"/>
      <c r="U3042" s="915"/>
      <c r="V3042" s="915"/>
      <c r="W3042" s="915"/>
      <c r="X3042" s="915"/>
      <c r="Y3042" s="915"/>
      <c r="Z3042" s="915"/>
      <c r="AA3042" s="915"/>
      <c r="AB3042" s="915"/>
      <c r="AC3042" s="915"/>
      <c r="AD3042" s="915"/>
      <c r="AE3042" s="915"/>
      <c r="AF3042" s="915"/>
      <c r="AG3042" s="915"/>
      <c r="AH3042" s="915"/>
      <c r="AI3042" s="915"/>
      <c r="AJ3042" s="915"/>
      <c r="AK3042" s="915"/>
      <c r="AL3042" s="915"/>
      <c r="AM3042" s="915"/>
      <c r="AN3042" s="915"/>
      <c r="AO3042" s="916"/>
    </row>
    <row r="3043" spans="2:41" ht="3.6" customHeight="1" outlineLevel="1" x14ac:dyDescent="0.45">
      <c r="B3043" s="167"/>
      <c r="J3043" s="167"/>
      <c r="N3043" s="173"/>
      <c r="O3043" s="172"/>
      <c r="P3043" s="172"/>
      <c r="Q3043" s="171"/>
      <c r="U3043" s="934" t="str">
        <f>ASC(変更_3!M453)</f>
        <v/>
      </c>
      <c r="V3043" s="935"/>
      <c r="W3043" s="935"/>
      <c r="X3043" s="962"/>
      <c r="Y3043" s="172"/>
      <c r="Z3043" s="965" t="str">
        <f>ASC(変更_3!P453)</f>
        <v/>
      </c>
      <c r="AA3043" s="935"/>
      <c r="AB3043" s="935"/>
      <c r="AC3043" s="936"/>
      <c r="AG3043" s="922" t="str">
        <f>IF(変更_3!M454&lt;&gt;"",変更_3!M454,"")</f>
        <v/>
      </c>
      <c r="AH3043" s="923"/>
      <c r="AI3043" s="923"/>
      <c r="AJ3043" s="923"/>
      <c r="AK3043" s="923"/>
      <c r="AL3043" s="923"/>
      <c r="AM3043" s="923"/>
      <c r="AN3043" s="923"/>
      <c r="AO3043" s="924"/>
    </row>
    <row r="3044" spans="2:41" ht="13.35" customHeight="1" outlineLevel="1" x14ac:dyDescent="0.45">
      <c r="B3044" s="167"/>
      <c r="J3044" s="167"/>
      <c r="N3044" s="167"/>
      <c r="Q3044" s="166"/>
      <c r="R3044" s="115" t="s">
        <v>612</v>
      </c>
      <c r="U3044" s="937"/>
      <c r="V3044" s="938"/>
      <c r="W3044" s="938"/>
      <c r="X3044" s="963"/>
      <c r="Y3044" s="179" t="s">
        <v>611</v>
      </c>
      <c r="Z3044" s="966"/>
      <c r="AA3044" s="938"/>
      <c r="AB3044" s="938"/>
      <c r="AC3044" s="939"/>
      <c r="AD3044" s="115" t="s">
        <v>610</v>
      </c>
      <c r="AG3044" s="911"/>
      <c r="AH3044" s="912"/>
      <c r="AI3044" s="912"/>
      <c r="AJ3044" s="912"/>
      <c r="AK3044" s="912"/>
      <c r="AL3044" s="912"/>
      <c r="AM3044" s="912"/>
      <c r="AN3044" s="912"/>
      <c r="AO3044" s="913"/>
    </row>
    <row r="3045" spans="2:41" ht="3.6" customHeight="1" outlineLevel="1" x14ac:dyDescent="0.45">
      <c r="B3045" s="167"/>
      <c r="J3045" s="167"/>
      <c r="N3045" s="167"/>
      <c r="Q3045" s="166"/>
      <c r="R3045" s="160"/>
      <c r="S3045" s="160"/>
      <c r="T3045" s="160"/>
      <c r="U3045" s="940"/>
      <c r="V3045" s="941"/>
      <c r="W3045" s="941"/>
      <c r="X3045" s="964"/>
      <c r="Y3045" s="160"/>
      <c r="Z3045" s="967"/>
      <c r="AA3045" s="941"/>
      <c r="AB3045" s="941"/>
      <c r="AC3045" s="942"/>
      <c r="AD3045" s="160"/>
      <c r="AE3045" s="160"/>
      <c r="AF3045" s="160"/>
      <c r="AG3045" s="914"/>
      <c r="AH3045" s="915"/>
      <c r="AI3045" s="915"/>
      <c r="AJ3045" s="915"/>
      <c r="AK3045" s="915"/>
      <c r="AL3045" s="915"/>
      <c r="AM3045" s="915"/>
      <c r="AN3045" s="915"/>
      <c r="AO3045" s="916"/>
    </row>
    <row r="3046" spans="2:41" ht="3.6" customHeight="1" outlineLevel="1" x14ac:dyDescent="0.45">
      <c r="B3046" s="167"/>
      <c r="J3046" s="167"/>
      <c r="N3046" s="167"/>
      <c r="Q3046" s="166"/>
      <c r="R3046" s="172"/>
      <c r="S3046" s="172"/>
      <c r="T3046" s="171"/>
      <c r="U3046" s="922" t="str">
        <f>IF(変更_3!U454&lt;&gt;"",変更_3!U454,"")</f>
        <v/>
      </c>
      <c r="V3046" s="923"/>
      <c r="W3046" s="923"/>
      <c r="X3046" s="923"/>
      <c r="Y3046" s="923"/>
      <c r="Z3046" s="923"/>
      <c r="AA3046" s="923"/>
      <c r="AB3046" s="923"/>
      <c r="AC3046" s="924"/>
      <c r="AD3046" s="173"/>
      <c r="AE3046" s="172"/>
      <c r="AF3046" s="171"/>
      <c r="AG3046" s="922" t="str">
        <f>IF(変更_3!M455&lt;&gt;"",変更_3!M455,"")</f>
        <v/>
      </c>
      <c r="AH3046" s="923"/>
      <c r="AI3046" s="923"/>
      <c r="AJ3046" s="923"/>
      <c r="AK3046" s="923"/>
      <c r="AL3046" s="923"/>
      <c r="AM3046" s="923"/>
      <c r="AN3046" s="923"/>
      <c r="AO3046" s="924"/>
    </row>
    <row r="3047" spans="2:41" ht="13.35" customHeight="1" outlineLevel="1" x14ac:dyDescent="0.45">
      <c r="B3047" s="167"/>
      <c r="J3047" s="167" t="s">
        <v>732</v>
      </c>
      <c r="N3047" s="167" t="s">
        <v>48</v>
      </c>
      <c r="Q3047" s="166"/>
      <c r="R3047" s="115" t="s">
        <v>609</v>
      </c>
      <c r="T3047" s="166"/>
      <c r="U3047" s="911"/>
      <c r="V3047" s="912"/>
      <c r="W3047" s="912"/>
      <c r="X3047" s="912"/>
      <c r="Y3047" s="912"/>
      <c r="Z3047" s="912"/>
      <c r="AA3047" s="912"/>
      <c r="AB3047" s="912"/>
      <c r="AC3047" s="913"/>
      <c r="AD3047" s="167" t="s">
        <v>8536</v>
      </c>
      <c r="AF3047" s="166"/>
      <c r="AG3047" s="911"/>
      <c r="AH3047" s="912"/>
      <c r="AI3047" s="912"/>
      <c r="AJ3047" s="912"/>
      <c r="AK3047" s="912"/>
      <c r="AL3047" s="912"/>
      <c r="AM3047" s="912"/>
      <c r="AN3047" s="912"/>
      <c r="AO3047" s="913"/>
    </row>
    <row r="3048" spans="2:41" ht="3.6" customHeight="1" outlineLevel="1" x14ac:dyDescent="0.45">
      <c r="B3048" s="167"/>
      <c r="J3048" s="167"/>
      <c r="N3048" s="167"/>
      <c r="Q3048" s="166"/>
      <c r="R3048" s="160"/>
      <c r="S3048" s="160"/>
      <c r="T3048" s="159"/>
      <c r="U3048" s="914"/>
      <c r="V3048" s="915"/>
      <c r="W3048" s="915"/>
      <c r="X3048" s="915"/>
      <c r="Y3048" s="915"/>
      <c r="Z3048" s="915"/>
      <c r="AA3048" s="915"/>
      <c r="AB3048" s="915"/>
      <c r="AC3048" s="916"/>
      <c r="AD3048" s="161"/>
      <c r="AE3048" s="160"/>
      <c r="AF3048" s="159"/>
      <c r="AG3048" s="914"/>
      <c r="AH3048" s="915"/>
      <c r="AI3048" s="915"/>
      <c r="AJ3048" s="915"/>
      <c r="AK3048" s="915"/>
      <c r="AL3048" s="915"/>
      <c r="AM3048" s="915"/>
      <c r="AN3048" s="915"/>
      <c r="AO3048" s="916"/>
    </row>
    <row r="3049" spans="2:41" ht="3.6" customHeight="1" outlineLevel="1" x14ac:dyDescent="0.45">
      <c r="B3049" s="167"/>
      <c r="J3049" s="167"/>
      <c r="N3049" s="167"/>
      <c r="Q3049" s="166"/>
      <c r="R3049" s="172"/>
      <c r="S3049" s="172"/>
      <c r="T3049" s="171"/>
      <c r="U3049" s="922" t="str">
        <f>IF(変更_3!U455&lt;&gt;"",変更_3!U455,"")</f>
        <v/>
      </c>
      <c r="V3049" s="923"/>
      <c r="W3049" s="923"/>
      <c r="X3049" s="923"/>
      <c r="Y3049" s="923"/>
      <c r="Z3049" s="923"/>
      <c r="AA3049" s="923"/>
      <c r="AB3049" s="923"/>
      <c r="AC3049" s="924"/>
      <c r="AD3049" s="173"/>
      <c r="AE3049" s="172"/>
      <c r="AF3049" s="171"/>
      <c r="AG3049" s="922" t="str">
        <f>IF(変更_3!M456&lt;&gt;"",変更_3!M456,"")</f>
        <v/>
      </c>
      <c r="AH3049" s="923"/>
      <c r="AI3049" s="923"/>
      <c r="AJ3049" s="923"/>
      <c r="AK3049" s="923"/>
      <c r="AL3049" s="923"/>
      <c r="AM3049" s="923"/>
      <c r="AN3049" s="923"/>
      <c r="AO3049" s="924"/>
    </row>
    <row r="3050" spans="2:41" ht="13.35" customHeight="1" outlineLevel="1" x14ac:dyDescent="0.45">
      <c r="B3050" s="167"/>
      <c r="J3050" s="167"/>
      <c r="K3050" s="115" t="s">
        <v>718</v>
      </c>
      <c r="N3050" s="167"/>
      <c r="Q3050" s="166"/>
      <c r="R3050" s="115" t="s">
        <v>608</v>
      </c>
      <c r="T3050" s="166"/>
      <c r="U3050" s="911"/>
      <c r="V3050" s="912"/>
      <c r="W3050" s="912"/>
      <c r="X3050" s="912"/>
      <c r="Y3050" s="912"/>
      <c r="Z3050" s="912"/>
      <c r="AA3050" s="912"/>
      <c r="AB3050" s="912"/>
      <c r="AC3050" s="913"/>
      <c r="AD3050" s="167" t="s">
        <v>607</v>
      </c>
      <c r="AF3050" s="166"/>
      <c r="AG3050" s="911"/>
      <c r="AH3050" s="912"/>
      <c r="AI3050" s="912"/>
      <c r="AJ3050" s="912"/>
      <c r="AK3050" s="912"/>
      <c r="AL3050" s="912"/>
      <c r="AM3050" s="912"/>
      <c r="AN3050" s="912"/>
      <c r="AO3050" s="913"/>
    </row>
    <row r="3051" spans="2:41" ht="3.6" customHeight="1" outlineLevel="1" x14ac:dyDescent="0.45">
      <c r="B3051" s="167"/>
      <c r="J3051" s="167"/>
      <c r="N3051" s="161"/>
      <c r="O3051" s="160"/>
      <c r="P3051" s="160"/>
      <c r="Q3051" s="159"/>
      <c r="R3051" s="160"/>
      <c r="S3051" s="160"/>
      <c r="T3051" s="159"/>
      <c r="U3051" s="914"/>
      <c r="V3051" s="915"/>
      <c r="W3051" s="915"/>
      <c r="X3051" s="915"/>
      <c r="Y3051" s="915"/>
      <c r="Z3051" s="915"/>
      <c r="AA3051" s="915"/>
      <c r="AB3051" s="915"/>
      <c r="AC3051" s="916"/>
      <c r="AD3051" s="161"/>
      <c r="AE3051" s="160"/>
      <c r="AF3051" s="159"/>
      <c r="AG3051" s="914"/>
      <c r="AH3051" s="915"/>
      <c r="AI3051" s="915"/>
      <c r="AJ3051" s="915"/>
      <c r="AK3051" s="915"/>
      <c r="AL3051" s="915"/>
      <c r="AM3051" s="915"/>
      <c r="AN3051" s="915"/>
      <c r="AO3051" s="916"/>
    </row>
    <row r="3052" spans="2:41" ht="3.6" customHeight="1" outlineLevel="1" x14ac:dyDescent="0.45">
      <c r="B3052" s="167"/>
      <c r="J3052" s="167"/>
      <c r="M3052" s="166"/>
      <c r="N3052" s="167"/>
      <c r="Q3052" s="166"/>
      <c r="R3052" s="173"/>
      <c r="S3052" s="172"/>
      <c r="T3052" s="172"/>
      <c r="U3052" s="172"/>
      <c r="V3052" s="172"/>
      <c r="W3052" s="172"/>
      <c r="X3052" s="172"/>
      <c r="Y3052" s="172"/>
      <c r="Z3052" s="172"/>
      <c r="AA3052" s="172"/>
      <c r="AB3052" s="172"/>
      <c r="AC3052" s="172"/>
      <c r="AD3052" s="172"/>
      <c r="AE3052" s="172"/>
      <c r="AF3052" s="172"/>
      <c r="AG3052" s="172"/>
      <c r="AH3052" s="172"/>
      <c r="AI3052" s="172"/>
      <c r="AJ3052" s="172"/>
      <c r="AK3052" s="172"/>
      <c r="AL3052" s="172"/>
      <c r="AM3052" s="172"/>
      <c r="AN3052" s="172"/>
      <c r="AO3052" s="171"/>
    </row>
    <row r="3053" spans="2:41" ht="13.35" customHeight="1" outlineLevel="1" x14ac:dyDescent="0.45">
      <c r="B3053" s="167"/>
      <c r="J3053" s="167"/>
      <c r="M3053" s="166"/>
      <c r="N3053" s="167" t="s">
        <v>712</v>
      </c>
      <c r="Q3053" s="166"/>
      <c r="R3053" s="167"/>
      <c r="S3053" s="919"/>
      <c r="T3053" s="921"/>
      <c r="V3053" s="190"/>
      <c r="W3053" s="115" t="s">
        <v>76</v>
      </c>
      <c r="X3053" s="190"/>
      <c r="Y3053" s="115" t="s">
        <v>77</v>
      </c>
      <c r="Z3053" s="190"/>
      <c r="AA3053" s="115" t="s">
        <v>78</v>
      </c>
      <c r="AO3053" s="166"/>
    </row>
    <row r="3054" spans="2:41" ht="3.6" customHeight="1" outlineLevel="1" x14ac:dyDescent="0.45">
      <c r="B3054" s="167"/>
      <c r="J3054" s="167"/>
      <c r="M3054" s="166"/>
      <c r="N3054" s="167"/>
      <c r="Q3054" s="166"/>
      <c r="R3054" s="167"/>
      <c r="AO3054" s="166"/>
    </row>
    <row r="3055" spans="2:41" ht="3.6" customHeight="1" outlineLevel="1" x14ac:dyDescent="0.45">
      <c r="B3055" s="167"/>
      <c r="J3055" s="167"/>
      <c r="M3055" s="166"/>
      <c r="N3055" s="173"/>
      <c r="O3055" s="172"/>
      <c r="P3055" s="172"/>
      <c r="Q3055" s="172"/>
      <c r="R3055" s="984" t="str">
        <f>ASC(変更_3!J457)</f>
        <v/>
      </c>
      <c r="S3055" s="984" t="str">
        <f>ASC(変更_3!K457)</f>
        <v/>
      </c>
      <c r="T3055" s="172"/>
      <c r="U3055" s="984" t="str">
        <f>ASC(変更_3!M457)</f>
        <v/>
      </c>
      <c r="V3055" s="173"/>
      <c r="W3055" s="172"/>
      <c r="X3055" s="172"/>
      <c r="Y3055" s="172"/>
      <c r="Z3055" s="172"/>
      <c r="AA3055" s="171"/>
      <c r="AB3055" s="173"/>
      <c r="AC3055" s="172"/>
      <c r="AD3055" s="172"/>
      <c r="AE3055" s="172"/>
      <c r="AF3055" s="172"/>
      <c r="AG3055" s="171"/>
      <c r="AH3055" s="977"/>
      <c r="AI3055" s="980"/>
      <c r="AJ3055" s="172"/>
      <c r="AK3055" s="944"/>
      <c r="AL3055" s="173"/>
      <c r="AM3055" s="172"/>
      <c r="AN3055" s="172"/>
      <c r="AO3055" s="171"/>
    </row>
    <row r="3056" spans="2:41" ht="13.35" customHeight="1" outlineLevel="1" x14ac:dyDescent="0.45">
      <c r="B3056" s="167"/>
      <c r="J3056" s="167"/>
      <c r="M3056" s="166"/>
      <c r="N3056" s="167" t="s">
        <v>711</v>
      </c>
      <c r="R3056" s="985"/>
      <c r="S3056" s="985"/>
      <c r="T3056" s="115" t="s">
        <v>65</v>
      </c>
      <c r="U3056" s="985"/>
      <c r="V3056" s="167" t="s">
        <v>64</v>
      </c>
      <c r="AA3056" s="166"/>
      <c r="AB3056" s="167" t="s">
        <v>710</v>
      </c>
      <c r="AH3056" s="978"/>
      <c r="AI3056" s="981"/>
      <c r="AJ3056" s="115" t="s">
        <v>65</v>
      </c>
      <c r="AK3056" s="945"/>
      <c r="AL3056" s="167" t="s">
        <v>64</v>
      </c>
      <c r="AO3056" s="166"/>
    </row>
    <row r="3057" spans="2:41" ht="3.6" customHeight="1" outlineLevel="1" x14ac:dyDescent="0.45">
      <c r="B3057" s="167"/>
      <c r="J3057" s="167"/>
      <c r="M3057" s="166"/>
      <c r="N3057" s="167"/>
      <c r="R3057" s="986"/>
      <c r="S3057" s="986"/>
      <c r="T3057" s="160"/>
      <c r="U3057" s="986"/>
      <c r="V3057" s="161"/>
      <c r="W3057" s="160"/>
      <c r="X3057" s="160"/>
      <c r="Y3057" s="160"/>
      <c r="Z3057" s="160"/>
      <c r="AA3057" s="159"/>
      <c r="AB3057" s="161"/>
      <c r="AC3057" s="160"/>
      <c r="AD3057" s="160"/>
      <c r="AE3057" s="160"/>
      <c r="AF3057" s="160"/>
      <c r="AH3057" s="979"/>
      <c r="AI3057" s="982"/>
      <c r="AJ3057" s="160"/>
      <c r="AK3057" s="946"/>
      <c r="AL3057" s="161"/>
      <c r="AM3057" s="160"/>
      <c r="AN3057" s="160"/>
      <c r="AO3057" s="159"/>
    </row>
    <row r="3058" spans="2:41" ht="3.6" customHeight="1" outlineLevel="1" x14ac:dyDescent="0.45">
      <c r="B3058" s="167"/>
      <c r="J3058" s="167"/>
      <c r="M3058" s="166"/>
      <c r="N3058" s="173"/>
      <c r="O3058" s="172"/>
      <c r="P3058" s="172"/>
      <c r="Q3058" s="171"/>
      <c r="R3058" s="977"/>
      <c r="S3058" s="980"/>
      <c r="T3058" s="172"/>
      <c r="U3058" s="944"/>
      <c r="V3058" s="173"/>
      <c r="W3058" s="172"/>
      <c r="X3058" s="172"/>
      <c r="Y3058" s="172"/>
      <c r="Z3058" s="169"/>
      <c r="AA3058" s="174"/>
      <c r="AD3058" s="172"/>
      <c r="AE3058" s="172"/>
      <c r="AF3058" s="172"/>
      <c r="AG3058" s="175"/>
      <c r="AH3058" s="175"/>
      <c r="AI3058" s="175"/>
      <c r="AJ3058" s="175"/>
      <c r="AK3058" s="175"/>
      <c r="AL3058" s="172"/>
      <c r="AM3058" s="175"/>
      <c r="AN3058" s="175"/>
      <c r="AO3058" s="171"/>
    </row>
    <row r="3059" spans="2:41" ht="13.35" customHeight="1" outlineLevel="1" x14ac:dyDescent="0.45">
      <c r="B3059" s="167"/>
      <c r="J3059" s="167"/>
      <c r="M3059" s="166"/>
      <c r="N3059" s="167" t="s">
        <v>709</v>
      </c>
      <c r="Q3059" s="166"/>
      <c r="R3059" s="978"/>
      <c r="S3059" s="981"/>
      <c r="T3059" s="115" t="s">
        <v>65</v>
      </c>
      <c r="U3059" s="945"/>
      <c r="V3059" s="167" t="s">
        <v>64</v>
      </c>
      <c r="Z3059" s="169"/>
      <c r="AA3059" s="168"/>
      <c r="AG3059" s="169"/>
      <c r="AH3059" s="169"/>
      <c r="AI3059" s="169"/>
      <c r="AJ3059" s="169"/>
      <c r="AK3059" s="169"/>
      <c r="AM3059" s="169"/>
      <c r="AN3059" s="169"/>
      <c r="AO3059" s="166"/>
    </row>
    <row r="3060" spans="2:41" ht="3.6" customHeight="1" outlineLevel="1" x14ac:dyDescent="0.45">
      <c r="B3060" s="167"/>
      <c r="J3060" s="167"/>
      <c r="M3060" s="166"/>
      <c r="N3060" s="161"/>
      <c r="O3060" s="160"/>
      <c r="P3060" s="160"/>
      <c r="Q3060" s="159"/>
      <c r="R3060" s="979"/>
      <c r="S3060" s="982"/>
      <c r="T3060" s="160"/>
      <c r="U3060" s="946"/>
      <c r="V3060" s="161"/>
      <c r="W3060" s="160"/>
      <c r="X3060" s="160"/>
      <c r="Y3060" s="160"/>
      <c r="Z3060" s="163"/>
      <c r="AA3060" s="162"/>
      <c r="AB3060" s="160"/>
      <c r="AC3060" s="160"/>
      <c r="AD3060" s="160"/>
      <c r="AE3060" s="160"/>
      <c r="AF3060" s="160"/>
      <c r="AG3060" s="163"/>
      <c r="AH3060" s="163"/>
      <c r="AI3060" s="163"/>
      <c r="AJ3060" s="163"/>
      <c r="AK3060" s="163"/>
      <c r="AL3060" s="160"/>
      <c r="AM3060" s="163"/>
      <c r="AN3060" s="163"/>
      <c r="AO3060" s="159"/>
    </row>
    <row r="3061" spans="2:41" ht="3.6" customHeight="1" outlineLevel="1" x14ac:dyDescent="0.45">
      <c r="B3061" s="167"/>
      <c r="J3061" s="167"/>
      <c r="M3061" s="166"/>
      <c r="N3061" s="167"/>
      <c r="Q3061" s="166"/>
      <c r="R3061" s="922" t="str">
        <f>ASC(変更_3!L461)</f>
        <v/>
      </c>
      <c r="S3061" s="923"/>
      <c r="T3061" s="923"/>
      <c r="U3061" s="924"/>
      <c r="V3061" s="911" t="str">
        <f>ASC(変更_3!P461)</f>
        <v/>
      </c>
      <c r="W3061" s="913"/>
      <c r="X3061" s="911" t="str">
        <f>ASC(変更_3!R461)</f>
        <v/>
      </c>
      <c r="Y3061" s="912"/>
      <c r="Z3061" s="912"/>
      <c r="AA3061" s="913"/>
      <c r="AB3061" s="167"/>
      <c r="AO3061" s="166"/>
    </row>
    <row r="3062" spans="2:41" ht="13.35" customHeight="1" outlineLevel="1" x14ac:dyDescent="0.45">
      <c r="B3062" s="167"/>
      <c r="J3062" s="167"/>
      <c r="M3062" s="166"/>
      <c r="N3062" s="167" t="s">
        <v>707</v>
      </c>
      <c r="Q3062" s="166"/>
      <c r="R3062" s="911"/>
      <c r="S3062" s="912"/>
      <c r="T3062" s="912"/>
      <c r="U3062" s="913"/>
      <c r="V3062" s="911"/>
      <c r="W3062" s="913"/>
      <c r="X3062" s="911"/>
      <c r="Y3062" s="912"/>
      <c r="Z3062" s="912"/>
      <c r="AA3062" s="913"/>
      <c r="AB3062" s="191" t="s">
        <v>706</v>
      </c>
      <c r="AO3062" s="166"/>
    </row>
    <row r="3063" spans="2:41" ht="3.6" customHeight="1" outlineLevel="1" x14ac:dyDescent="0.45">
      <c r="B3063" s="167"/>
      <c r="J3063" s="167"/>
      <c r="M3063" s="166"/>
      <c r="N3063" s="167"/>
      <c r="Q3063" s="166"/>
      <c r="R3063" s="914"/>
      <c r="S3063" s="915"/>
      <c r="T3063" s="915"/>
      <c r="U3063" s="916"/>
      <c r="V3063" s="914"/>
      <c r="W3063" s="916"/>
      <c r="X3063" s="914"/>
      <c r="Y3063" s="915"/>
      <c r="Z3063" s="915"/>
      <c r="AA3063" s="916"/>
      <c r="AB3063" s="161"/>
      <c r="AC3063" s="160"/>
      <c r="AD3063" s="160"/>
      <c r="AE3063" s="160"/>
      <c r="AF3063" s="160"/>
      <c r="AG3063" s="160"/>
      <c r="AH3063" s="160"/>
      <c r="AI3063" s="160"/>
      <c r="AJ3063" s="160"/>
      <c r="AK3063" s="160"/>
      <c r="AL3063" s="160"/>
      <c r="AM3063" s="160"/>
      <c r="AN3063" s="160"/>
      <c r="AO3063" s="159"/>
    </row>
    <row r="3064" spans="2:41" ht="3.6" customHeight="1" outlineLevel="1" x14ac:dyDescent="0.45">
      <c r="B3064" s="167"/>
      <c r="J3064" s="167"/>
      <c r="M3064" s="166"/>
      <c r="N3064" s="173"/>
      <c r="O3064" s="172"/>
      <c r="P3064" s="172"/>
      <c r="Q3064" s="172"/>
      <c r="R3064" s="173"/>
      <c r="S3064" s="172"/>
      <c r="T3064" s="172"/>
      <c r="U3064" s="172"/>
      <c r="V3064" s="172"/>
      <c r="W3064" s="172"/>
      <c r="X3064" s="172"/>
      <c r="Y3064" s="172"/>
      <c r="Z3064" s="172"/>
      <c r="AA3064" s="171"/>
      <c r="AB3064" s="173"/>
      <c r="AI3064" s="166"/>
      <c r="AJ3064" s="173"/>
      <c r="AK3064" s="172"/>
      <c r="AL3064" s="172"/>
      <c r="AM3064" s="172"/>
      <c r="AN3064" s="172"/>
      <c r="AO3064" s="171"/>
    </row>
    <row r="3065" spans="2:41" ht="13.35" customHeight="1" outlineLevel="1" x14ac:dyDescent="0.45">
      <c r="B3065" s="167"/>
      <c r="J3065" s="167"/>
      <c r="M3065" s="166"/>
      <c r="N3065" s="167" t="s">
        <v>705</v>
      </c>
      <c r="R3065" s="167"/>
      <c r="S3065" s="917" t="str">
        <f>IF(変更_3!J463&lt;&gt;"",変更_3!J463,"")</f>
        <v/>
      </c>
      <c r="T3065" s="918"/>
      <c r="V3065" s="182" t="str">
        <f>ASC(変更_3!L463)</f>
        <v/>
      </c>
      <c r="W3065" s="115" t="s">
        <v>76</v>
      </c>
      <c r="X3065" s="182" t="str">
        <f>ASC(変更_3!N463)</f>
        <v/>
      </c>
      <c r="Y3065" s="115" t="s">
        <v>77</v>
      </c>
      <c r="Z3065" s="182" t="str">
        <f>ASC(変更_3!P463)</f>
        <v/>
      </c>
      <c r="AA3065" s="115" t="s">
        <v>78</v>
      </c>
      <c r="AB3065" s="167" t="s">
        <v>704</v>
      </c>
      <c r="AI3065" s="166"/>
      <c r="AJ3065" s="167"/>
      <c r="AK3065" s="919"/>
      <c r="AL3065" s="920"/>
      <c r="AM3065" s="920"/>
      <c r="AN3065" s="920"/>
      <c r="AO3065" s="921"/>
    </row>
    <row r="3066" spans="2:41" ht="3.6" customHeight="1" outlineLevel="1" x14ac:dyDescent="0.45">
      <c r="B3066" s="167"/>
      <c r="J3066" s="167"/>
      <c r="M3066" s="166"/>
      <c r="N3066" s="167"/>
      <c r="R3066" s="161"/>
      <c r="S3066" s="160"/>
      <c r="T3066" s="160"/>
      <c r="U3066" s="160"/>
      <c r="V3066" s="160"/>
      <c r="W3066" s="160"/>
      <c r="X3066" s="160"/>
      <c r="Y3066" s="160"/>
      <c r="Z3066" s="160"/>
      <c r="AA3066" s="159"/>
      <c r="AB3066" s="161"/>
      <c r="AC3066" s="160"/>
      <c r="AD3066" s="160"/>
      <c r="AE3066" s="160"/>
      <c r="AF3066" s="160"/>
      <c r="AG3066" s="160"/>
      <c r="AH3066" s="160"/>
      <c r="AI3066" s="159"/>
      <c r="AJ3066" s="161"/>
      <c r="AK3066" s="160"/>
      <c r="AL3066" s="160"/>
      <c r="AM3066" s="160"/>
      <c r="AN3066" s="160"/>
      <c r="AO3066" s="159"/>
    </row>
    <row r="3067" spans="2:41" ht="3.6" customHeight="1" outlineLevel="1" x14ac:dyDescent="0.45">
      <c r="B3067" s="167"/>
      <c r="J3067" s="167"/>
      <c r="M3067" s="166"/>
      <c r="N3067" s="173"/>
      <c r="O3067" s="172"/>
      <c r="P3067" s="172"/>
      <c r="Q3067" s="171"/>
      <c r="R3067" s="922" t="str">
        <f>IF(変更_3!U460="☑","研修中","")</f>
        <v/>
      </c>
      <c r="S3067" s="923"/>
      <c r="T3067" s="923"/>
      <c r="U3067" s="923"/>
      <c r="V3067" s="923"/>
      <c r="W3067" s="923"/>
      <c r="X3067" s="923"/>
      <c r="Y3067" s="923"/>
      <c r="Z3067" s="923"/>
      <c r="AA3067" s="923"/>
      <c r="AB3067" s="923"/>
      <c r="AC3067" s="923"/>
      <c r="AD3067" s="923"/>
      <c r="AE3067" s="923"/>
      <c r="AF3067" s="923"/>
      <c r="AG3067" s="923"/>
      <c r="AH3067" s="923"/>
      <c r="AI3067" s="923"/>
      <c r="AJ3067" s="923"/>
      <c r="AK3067" s="923"/>
      <c r="AL3067" s="923"/>
      <c r="AM3067" s="923"/>
      <c r="AN3067" s="923"/>
      <c r="AO3067" s="924"/>
    </row>
    <row r="3068" spans="2:41" ht="13.35" customHeight="1" outlineLevel="1" x14ac:dyDescent="0.45">
      <c r="B3068" s="167"/>
      <c r="J3068" s="167"/>
      <c r="M3068" s="166"/>
      <c r="N3068" s="167" t="s">
        <v>703</v>
      </c>
      <c r="Q3068" s="166"/>
      <c r="R3068" s="911"/>
      <c r="S3068" s="912"/>
      <c r="T3068" s="912"/>
      <c r="U3068" s="912"/>
      <c r="V3068" s="912"/>
      <c r="W3068" s="912"/>
      <c r="X3068" s="912"/>
      <c r="Y3068" s="912"/>
      <c r="Z3068" s="912"/>
      <c r="AA3068" s="912"/>
      <c r="AB3068" s="912"/>
      <c r="AC3068" s="912"/>
      <c r="AD3068" s="912"/>
      <c r="AE3068" s="912"/>
      <c r="AF3068" s="912"/>
      <c r="AG3068" s="912"/>
      <c r="AH3068" s="912"/>
      <c r="AI3068" s="912"/>
      <c r="AJ3068" s="912"/>
      <c r="AK3068" s="912"/>
      <c r="AL3068" s="912"/>
      <c r="AM3068" s="912"/>
      <c r="AN3068" s="912"/>
      <c r="AO3068" s="913"/>
    </row>
    <row r="3069" spans="2:41" ht="3.6" customHeight="1" outlineLevel="1" x14ac:dyDescent="0.45">
      <c r="B3069" s="167"/>
      <c r="I3069" s="166"/>
      <c r="J3069" s="167"/>
      <c r="M3069" s="166"/>
      <c r="N3069" s="161"/>
      <c r="O3069" s="160"/>
      <c r="P3069" s="160"/>
      <c r="Q3069" s="159"/>
      <c r="R3069" s="914"/>
      <c r="S3069" s="915"/>
      <c r="T3069" s="915"/>
      <c r="U3069" s="915"/>
      <c r="V3069" s="915"/>
      <c r="W3069" s="915"/>
      <c r="X3069" s="915"/>
      <c r="Y3069" s="915"/>
      <c r="Z3069" s="915"/>
      <c r="AA3069" s="915"/>
      <c r="AB3069" s="915"/>
      <c r="AC3069" s="915"/>
      <c r="AD3069" s="915"/>
      <c r="AE3069" s="915"/>
      <c r="AF3069" s="915"/>
      <c r="AG3069" s="915"/>
      <c r="AH3069" s="915"/>
      <c r="AI3069" s="915"/>
      <c r="AJ3069" s="915"/>
      <c r="AK3069" s="915"/>
      <c r="AL3069" s="915"/>
      <c r="AM3069" s="915"/>
      <c r="AN3069" s="915"/>
      <c r="AO3069" s="916"/>
    </row>
    <row r="3070" spans="2:41" ht="3.6" customHeight="1" outlineLevel="1" x14ac:dyDescent="0.45">
      <c r="B3070" s="167"/>
      <c r="J3070" s="173"/>
      <c r="K3070" s="172"/>
      <c r="L3070" s="172"/>
      <c r="M3070" s="171"/>
      <c r="N3070" s="173"/>
      <c r="O3070" s="172"/>
      <c r="P3070" s="172"/>
      <c r="Q3070" s="171"/>
      <c r="R3070" s="173"/>
      <c r="S3070" s="172"/>
      <c r="T3070" s="172"/>
      <c r="U3070" s="172"/>
      <c r="V3070" s="172"/>
      <c r="W3070" s="172"/>
      <c r="X3070" s="172"/>
      <c r="Y3070" s="172"/>
      <c r="Z3070" s="172"/>
      <c r="AA3070" s="171"/>
      <c r="AB3070" s="173"/>
      <c r="AC3070" s="172"/>
      <c r="AD3070" s="172"/>
      <c r="AE3070" s="171"/>
      <c r="AF3070" s="172"/>
      <c r="AG3070" s="172"/>
      <c r="AH3070" s="172"/>
      <c r="AI3070" s="172"/>
      <c r="AJ3070" s="172"/>
      <c r="AK3070" s="172"/>
      <c r="AL3070" s="172"/>
      <c r="AM3070" s="172"/>
      <c r="AN3070" s="172"/>
      <c r="AO3070" s="171"/>
    </row>
    <row r="3071" spans="2:41" ht="13.35" customHeight="1" outlineLevel="1" x14ac:dyDescent="0.45">
      <c r="B3071" s="167"/>
      <c r="J3071" s="167"/>
      <c r="M3071" s="166"/>
      <c r="N3071" s="167" t="s">
        <v>717</v>
      </c>
      <c r="Q3071" s="166"/>
      <c r="R3071" s="167"/>
      <c r="S3071" s="917" t="str">
        <f>IF(OR(許可申請_2!I445&lt;&gt;"",変更_3!AL452&lt;&gt;""),コードマスタ!C4,"")</f>
        <v/>
      </c>
      <c r="T3071" s="943"/>
      <c r="U3071" s="943"/>
      <c r="V3071" s="943"/>
      <c r="W3071" s="943"/>
      <c r="X3071" s="943"/>
      <c r="Y3071" s="943"/>
      <c r="Z3071" s="943"/>
      <c r="AA3071" s="918"/>
      <c r="AB3071" s="167" t="s">
        <v>615</v>
      </c>
      <c r="AE3071" s="166"/>
      <c r="AF3071" s="167"/>
      <c r="AG3071" s="917" t="str">
        <f>IF(OR(許可申請_2!I454="☑",変更_3!AL460="☑"),コードマスタ!D3,IF(OR(許可申請_2!N454="☑",許可申請_2!T454="☑",変更_3!AQ460="☑",変更_3!AW460="☑"),コードマスタ!D4,""))</f>
        <v/>
      </c>
      <c r="AH3071" s="943"/>
      <c r="AI3071" s="943"/>
      <c r="AJ3071" s="943"/>
      <c r="AK3071" s="943"/>
      <c r="AL3071" s="943"/>
      <c r="AM3071" s="943"/>
      <c r="AN3071" s="943"/>
      <c r="AO3071" s="918"/>
    </row>
    <row r="3072" spans="2:41" ht="3.6" customHeight="1" outlineLevel="1" x14ac:dyDescent="0.45">
      <c r="B3072" s="167"/>
      <c r="J3072" s="167"/>
      <c r="M3072" s="166"/>
      <c r="N3072" s="161"/>
      <c r="O3072" s="160"/>
      <c r="P3072" s="160"/>
      <c r="Q3072" s="159"/>
      <c r="R3072" s="161"/>
      <c r="S3072" s="160"/>
      <c r="T3072" s="160"/>
      <c r="U3072" s="160"/>
      <c r="V3072" s="160"/>
      <c r="W3072" s="160"/>
      <c r="X3072" s="160"/>
      <c r="Y3072" s="160"/>
      <c r="Z3072" s="160"/>
      <c r="AA3072" s="159"/>
      <c r="AB3072" s="161"/>
      <c r="AC3072" s="160"/>
      <c r="AD3072" s="160"/>
      <c r="AE3072" s="159"/>
      <c r="AF3072" s="160"/>
      <c r="AG3072" s="160"/>
      <c r="AH3072" s="160"/>
      <c r="AI3072" s="160"/>
      <c r="AJ3072" s="160"/>
      <c r="AK3072" s="160"/>
      <c r="AL3072" s="160"/>
      <c r="AM3072" s="160"/>
      <c r="AN3072" s="160"/>
      <c r="AO3072" s="159"/>
    </row>
    <row r="3073" spans="2:41" ht="3.6" customHeight="1" outlineLevel="1" x14ac:dyDescent="0.45">
      <c r="B3073" s="167"/>
      <c r="J3073" s="167"/>
      <c r="M3073" s="166"/>
      <c r="N3073" s="173"/>
      <c r="O3073" s="172"/>
      <c r="P3073" s="172"/>
      <c r="Q3073" s="171"/>
      <c r="R3073" s="173"/>
      <c r="S3073" s="172"/>
      <c r="T3073" s="172"/>
      <c r="U3073" s="172"/>
      <c r="V3073" s="172"/>
      <c r="W3073" s="172"/>
      <c r="X3073" s="172"/>
      <c r="Y3073" s="172"/>
      <c r="Z3073" s="172"/>
      <c r="AA3073" s="171"/>
      <c r="AB3073" s="173"/>
      <c r="AC3073" s="172"/>
      <c r="AD3073" s="172"/>
      <c r="AE3073" s="171"/>
      <c r="AF3073" s="173"/>
      <c r="AG3073" s="172"/>
      <c r="AH3073" s="172"/>
      <c r="AI3073" s="172"/>
      <c r="AJ3073" s="172"/>
      <c r="AK3073" s="172"/>
      <c r="AL3073" s="172"/>
      <c r="AM3073" s="172"/>
      <c r="AN3073" s="172"/>
      <c r="AO3073" s="171"/>
    </row>
    <row r="3074" spans="2:41" ht="13.35" customHeight="1" outlineLevel="1" x14ac:dyDescent="0.45">
      <c r="B3074" s="167"/>
      <c r="J3074" s="167"/>
      <c r="M3074" s="166"/>
      <c r="N3074" s="167" t="s">
        <v>716</v>
      </c>
      <c r="Q3074" s="166"/>
      <c r="R3074" s="167"/>
      <c r="S3074" s="919"/>
      <c r="T3074" s="921"/>
      <c r="V3074" s="190"/>
      <c r="W3074" s="115" t="s">
        <v>76</v>
      </c>
      <c r="X3074" s="190"/>
      <c r="Y3074" s="115" t="s">
        <v>77</v>
      </c>
      <c r="Z3074" s="190"/>
      <c r="AA3074" s="166" t="s">
        <v>78</v>
      </c>
      <c r="AB3074" s="167" t="s">
        <v>715</v>
      </c>
      <c r="AE3074" s="166"/>
      <c r="AF3074" s="167"/>
      <c r="AG3074" s="919"/>
      <c r="AH3074" s="921"/>
      <c r="AJ3074" s="190"/>
      <c r="AK3074" s="115" t="s">
        <v>76</v>
      </c>
      <c r="AL3074" s="190"/>
      <c r="AM3074" s="115" t="s">
        <v>77</v>
      </c>
      <c r="AN3074" s="190"/>
      <c r="AO3074" s="166" t="s">
        <v>78</v>
      </c>
    </row>
    <row r="3075" spans="2:41" ht="3.6" customHeight="1" outlineLevel="1" x14ac:dyDescent="0.45">
      <c r="B3075" s="167"/>
      <c r="J3075" s="167"/>
      <c r="M3075" s="166"/>
      <c r="N3075" s="161"/>
      <c r="O3075" s="160"/>
      <c r="P3075" s="160"/>
      <c r="Q3075" s="159"/>
      <c r="R3075" s="161"/>
      <c r="S3075" s="160"/>
      <c r="T3075" s="160"/>
      <c r="U3075" s="160"/>
      <c r="V3075" s="160"/>
      <c r="W3075" s="160"/>
      <c r="X3075" s="160"/>
      <c r="Y3075" s="160"/>
      <c r="Z3075" s="160"/>
      <c r="AA3075" s="159"/>
      <c r="AB3075" s="161"/>
      <c r="AC3075" s="160"/>
      <c r="AD3075" s="160"/>
      <c r="AE3075" s="159"/>
      <c r="AF3075" s="161"/>
      <c r="AG3075" s="160"/>
      <c r="AH3075" s="160"/>
      <c r="AI3075" s="160"/>
      <c r="AJ3075" s="160"/>
      <c r="AK3075" s="160"/>
      <c r="AL3075" s="160"/>
      <c r="AM3075" s="160"/>
      <c r="AN3075" s="160"/>
      <c r="AO3075" s="159"/>
    </row>
    <row r="3076" spans="2:41" ht="3.6" customHeight="1" outlineLevel="1" x14ac:dyDescent="0.45">
      <c r="B3076" s="167"/>
      <c r="J3076" s="167"/>
      <c r="M3076" s="166"/>
      <c r="N3076" s="173"/>
      <c r="O3076" s="172"/>
      <c r="P3076" s="172"/>
      <c r="Q3076" s="171"/>
      <c r="R3076" s="922" t="str">
        <f>許可申請_2!I445&amp;変更_3!AL452</f>
        <v/>
      </c>
      <c r="S3076" s="923"/>
      <c r="T3076" s="923"/>
      <c r="U3076" s="923"/>
      <c r="V3076" s="923"/>
      <c r="W3076" s="923"/>
      <c r="X3076" s="923"/>
      <c r="Y3076" s="923"/>
      <c r="Z3076" s="923"/>
      <c r="AA3076" s="923"/>
      <c r="AB3076" s="923"/>
      <c r="AC3076" s="923"/>
      <c r="AD3076" s="923"/>
      <c r="AE3076" s="923"/>
      <c r="AF3076" s="923"/>
      <c r="AG3076" s="923"/>
      <c r="AH3076" s="923"/>
      <c r="AI3076" s="923"/>
      <c r="AJ3076" s="924"/>
      <c r="AK3076" s="172"/>
      <c r="AL3076" s="172"/>
      <c r="AM3076" s="172"/>
      <c r="AN3076" s="172"/>
      <c r="AO3076" s="171"/>
    </row>
    <row r="3077" spans="2:41" ht="13.35" customHeight="1" outlineLevel="1" x14ac:dyDescent="0.45">
      <c r="B3077" s="167"/>
      <c r="J3077" s="167"/>
      <c r="M3077" s="166"/>
      <c r="N3077" s="167" t="s">
        <v>50</v>
      </c>
      <c r="Q3077" s="166"/>
      <c r="R3077" s="911"/>
      <c r="S3077" s="912"/>
      <c r="T3077" s="912"/>
      <c r="U3077" s="912"/>
      <c r="V3077" s="912"/>
      <c r="W3077" s="912"/>
      <c r="X3077" s="912"/>
      <c r="Y3077" s="912"/>
      <c r="Z3077" s="912"/>
      <c r="AA3077" s="912"/>
      <c r="AB3077" s="912"/>
      <c r="AC3077" s="912"/>
      <c r="AD3077" s="912"/>
      <c r="AE3077" s="912"/>
      <c r="AF3077" s="912"/>
      <c r="AG3077" s="912"/>
      <c r="AH3077" s="912"/>
      <c r="AI3077" s="912"/>
      <c r="AJ3077" s="913"/>
      <c r="AL3077" s="189" t="s">
        <v>651</v>
      </c>
      <c r="AM3077" s="115" t="s">
        <v>714</v>
      </c>
      <c r="AO3077" s="166"/>
    </row>
    <row r="3078" spans="2:41" ht="3.6" customHeight="1" outlineLevel="1" x14ac:dyDescent="0.45">
      <c r="B3078" s="167"/>
      <c r="J3078" s="167"/>
      <c r="M3078" s="166"/>
      <c r="N3078" s="161"/>
      <c r="O3078" s="160"/>
      <c r="P3078" s="160"/>
      <c r="Q3078" s="159"/>
      <c r="R3078" s="914"/>
      <c r="S3078" s="915"/>
      <c r="T3078" s="915"/>
      <c r="U3078" s="915"/>
      <c r="V3078" s="915"/>
      <c r="W3078" s="915"/>
      <c r="X3078" s="915"/>
      <c r="Y3078" s="915"/>
      <c r="Z3078" s="915"/>
      <c r="AA3078" s="915"/>
      <c r="AB3078" s="915"/>
      <c r="AC3078" s="915"/>
      <c r="AD3078" s="915"/>
      <c r="AE3078" s="915"/>
      <c r="AF3078" s="915"/>
      <c r="AG3078" s="915"/>
      <c r="AH3078" s="915"/>
      <c r="AI3078" s="915"/>
      <c r="AJ3078" s="916"/>
      <c r="AK3078" s="160"/>
      <c r="AL3078" s="160"/>
      <c r="AM3078" s="160"/>
      <c r="AN3078" s="160"/>
      <c r="AO3078" s="159"/>
    </row>
    <row r="3079" spans="2:41" ht="3.6" customHeight="1" outlineLevel="1" x14ac:dyDescent="0.45">
      <c r="B3079" s="167"/>
      <c r="J3079" s="167"/>
      <c r="M3079" s="166"/>
      <c r="N3079" s="173"/>
      <c r="O3079" s="172"/>
      <c r="P3079" s="172"/>
      <c r="Q3079" s="171"/>
      <c r="R3079" s="922" t="str">
        <f>ASC(PHONETIC(許可申請_2!I444))&amp;ASC(PHONETIC(変更_3!AL451))</f>
        <v/>
      </c>
      <c r="S3079" s="923"/>
      <c r="T3079" s="923"/>
      <c r="U3079" s="923"/>
      <c r="V3079" s="923"/>
      <c r="W3079" s="923"/>
      <c r="X3079" s="923"/>
      <c r="Y3079" s="923"/>
      <c r="Z3079" s="923"/>
      <c r="AA3079" s="923"/>
      <c r="AB3079" s="923"/>
      <c r="AC3079" s="923"/>
      <c r="AD3079" s="923"/>
      <c r="AE3079" s="923"/>
      <c r="AF3079" s="923"/>
      <c r="AG3079" s="923"/>
      <c r="AH3079" s="923"/>
      <c r="AI3079" s="923"/>
      <c r="AJ3079" s="923"/>
      <c r="AK3079" s="923"/>
      <c r="AL3079" s="923"/>
      <c r="AM3079" s="923"/>
      <c r="AN3079" s="923"/>
      <c r="AO3079" s="924"/>
    </row>
    <row r="3080" spans="2:41" ht="13.35" customHeight="1" outlineLevel="1" x14ac:dyDescent="0.45">
      <c r="B3080" s="167"/>
      <c r="J3080" s="167"/>
      <c r="M3080" s="166"/>
      <c r="N3080" s="167" t="s">
        <v>713</v>
      </c>
      <c r="Q3080" s="166"/>
      <c r="R3080" s="911"/>
      <c r="S3080" s="912"/>
      <c r="T3080" s="912"/>
      <c r="U3080" s="912"/>
      <c r="V3080" s="912"/>
      <c r="W3080" s="912"/>
      <c r="X3080" s="912"/>
      <c r="Y3080" s="912"/>
      <c r="Z3080" s="912"/>
      <c r="AA3080" s="912"/>
      <c r="AB3080" s="912"/>
      <c r="AC3080" s="912"/>
      <c r="AD3080" s="912"/>
      <c r="AE3080" s="912"/>
      <c r="AF3080" s="912"/>
      <c r="AG3080" s="912"/>
      <c r="AH3080" s="912"/>
      <c r="AI3080" s="912"/>
      <c r="AJ3080" s="912"/>
      <c r="AK3080" s="912"/>
      <c r="AL3080" s="912"/>
      <c r="AM3080" s="912"/>
      <c r="AN3080" s="912"/>
      <c r="AO3080" s="913"/>
    </row>
    <row r="3081" spans="2:41" ht="3.6" customHeight="1" outlineLevel="1" x14ac:dyDescent="0.45">
      <c r="B3081" s="167"/>
      <c r="J3081" s="167"/>
      <c r="M3081" s="166"/>
      <c r="N3081" s="167"/>
      <c r="Q3081" s="166"/>
      <c r="R3081" s="914"/>
      <c r="S3081" s="915"/>
      <c r="T3081" s="915"/>
      <c r="U3081" s="915"/>
      <c r="V3081" s="915"/>
      <c r="W3081" s="915"/>
      <c r="X3081" s="915"/>
      <c r="Y3081" s="915"/>
      <c r="Z3081" s="915"/>
      <c r="AA3081" s="915"/>
      <c r="AB3081" s="915"/>
      <c r="AC3081" s="915"/>
      <c r="AD3081" s="915"/>
      <c r="AE3081" s="915"/>
      <c r="AF3081" s="915"/>
      <c r="AG3081" s="915"/>
      <c r="AH3081" s="915"/>
      <c r="AI3081" s="915"/>
      <c r="AJ3081" s="915"/>
      <c r="AK3081" s="915"/>
      <c r="AL3081" s="915"/>
      <c r="AM3081" s="915"/>
      <c r="AN3081" s="915"/>
      <c r="AO3081" s="916"/>
    </row>
    <row r="3082" spans="2:41" ht="3.6" customHeight="1" outlineLevel="1" x14ac:dyDescent="0.45">
      <c r="B3082" s="167"/>
      <c r="J3082" s="167"/>
      <c r="N3082" s="173"/>
      <c r="O3082" s="172"/>
      <c r="P3082" s="172"/>
      <c r="Q3082" s="171"/>
      <c r="U3082" s="934" t="str">
        <f>ASC(許可申請_2!L446)&amp;ASC(変更_3!AO453)</f>
        <v/>
      </c>
      <c r="V3082" s="935"/>
      <c r="W3082" s="935"/>
      <c r="X3082" s="962"/>
      <c r="Y3082" s="172"/>
      <c r="Z3082" s="965" t="str">
        <f>ASC(許可申請_2!O446)&amp;ASC(変更_3!AR453)</f>
        <v/>
      </c>
      <c r="AA3082" s="935"/>
      <c r="AB3082" s="935"/>
      <c r="AC3082" s="936"/>
      <c r="AG3082" s="922" t="str">
        <f>許可申請_2!L447&amp;変更_3!AO454</f>
        <v/>
      </c>
      <c r="AH3082" s="923"/>
      <c r="AI3082" s="923"/>
      <c r="AJ3082" s="923"/>
      <c r="AK3082" s="923"/>
      <c r="AL3082" s="923"/>
      <c r="AM3082" s="923"/>
      <c r="AN3082" s="923"/>
      <c r="AO3082" s="924"/>
    </row>
    <row r="3083" spans="2:41" ht="13.35" customHeight="1" outlineLevel="1" x14ac:dyDescent="0.45">
      <c r="B3083" s="167"/>
      <c r="J3083" s="167"/>
      <c r="N3083" s="167"/>
      <c r="Q3083" s="166"/>
      <c r="R3083" s="115" t="s">
        <v>612</v>
      </c>
      <c r="U3083" s="937"/>
      <c r="V3083" s="938"/>
      <c r="W3083" s="938"/>
      <c r="X3083" s="963"/>
      <c r="Y3083" s="179" t="s">
        <v>611</v>
      </c>
      <c r="Z3083" s="966"/>
      <c r="AA3083" s="938"/>
      <c r="AB3083" s="938"/>
      <c r="AC3083" s="939"/>
      <c r="AD3083" s="115" t="s">
        <v>610</v>
      </c>
      <c r="AG3083" s="911"/>
      <c r="AH3083" s="912"/>
      <c r="AI3083" s="912"/>
      <c r="AJ3083" s="912"/>
      <c r="AK3083" s="912"/>
      <c r="AL3083" s="912"/>
      <c r="AM3083" s="912"/>
      <c r="AN3083" s="912"/>
      <c r="AO3083" s="913"/>
    </row>
    <row r="3084" spans="2:41" ht="3.6" customHeight="1" outlineLevel="1" x14ac:dyDescent="0.45">
      <c r="B3084" s="167"/>
      <c r="J3084" s="167"/>
      <c r="N3084" s="167"/>
      <c r="Q3084" s="166"/>
      <c r="R3084" s="160"/>
      <c r="S3084" s="160"/>
      <c r="T3084" s="160"/>
      <c r="U3084" s="940"/>
      <c r="V3084" s="941"/>
      <c r="W3084" s="941"/>
      <c r="X3084" s="964"/>
      <c r="Y3084" s="160"/>
      <c r="Z3084" s="967"/>
      <c r="AA3084" s="941"/>
      <c r="AB3084" s="941"/>
      <c r="AC3084" s="942"/>
      <c r="AD3084" s="160"/>
      <c r="AE3084" s="160"/>
      <c r="AF3084" s="160"/>
      <c r="AG3084" s="914"/>
      <c r="AH3084" s="915"/>
      <c r="AI3084" s="915"/>
      <c r="AJ3084" s="915"/>
      <c r="AK3084" s="915"/>
      <c r="AL3084" s="915"/>
      <c r="AM3084" s="915"/>
      <c r="AN3084" s="915"/>
      <c r="AO3084" s="916"/>
    </row>
    <row r="3085" spans="2:41" ht="3.6" customHeight="1" outlineLevel="1" x14ac:dyDescent="0.45">
      <c r="B3085" s="167"/>
      <c r="J3085" s="167"/>
      <c r="N3085" s="167"/>
      <c r="Q3085" s="166"/>
      <c r="R3085" s="172"/>
      <c r="S3085" s="172"/>
      <c r="T3085" s="171"/>
      <c r="U3085" s="922" t="str">
        <f>許可申請_2!T447&amp;変更_3!AW454</f>
        <v/>
      </c>
      <c r="V3085" s="923"/>
      <c r="W3085" s="923"/>
      <c r="X3085" s="923"/>
      <c r="Y3085" s="923"/>
      <c r="Z3085" s="923"/>
      <c r="AA3085" s="923"/>
      <c r="AB3085" s="923"/>
      <c r="AC3085" s="924"/>
      <c r="AD3085" s="173"/>
      <c r="AE3085" s="172"/>
      <c r="AF3085" s="171"/>
      <c r="AG3085" s="922" t="str">
        <f>許可申請_2!L448&amp;変更_3!AO455</f>
        <v/>
      </c>
      <c r="AH3085" s="923"/>
      <c r="AI3085" s="923"/>
      <c r="AJ3085" s="923"/>
      <c r="AK3085" s="923"/>
      <c r="AL3085" s="923"/>
      <c r="AM3085" s="923"/>
      <c r="AN3085" s="923"/>
      <c r="AO3085" s="924"/>
    </row>
    <row r="3086" spans="2:41" ht="13.35" customHeight="1" outlineLevel="1" x14ac:dyDescent="0.45">
      <c r="B3086" s="167"/>
      <c r="J3086" s="167"/>
      <c r="N3086" s="167" t="s">
        <v>48</v>
      </c>
      <c r="Q3086" s="166"/>
      <c r="R3086" s="115" t="s">
        <v>609</v>
      </c>
      <c r="T3086" s="166"/>
      <c r="U3086" s="911"/>
      <c r="V3086" s="912"/>
      <c r="W3086" s="912"/>
      <c r="X3086" s="912"/>
      <c r="Y3086" s="912"/>
      <c r="Z3086" s="912"/>
      <c r="AA3086" s="912"/>
      <c r="AB3086" s="912"/>
      <c r="AC3086" s="913"/>
      <c r="AD3086" s="167" t="s">
        <v>8536</v>
      </c>
      <c r="AF3086" s="166"/>
      <c r="AG3086" s="911"/>
      <c r="AH3086" s="912"/>
      <c r="AI3086" s="912"/>
      <c r="AJ3086" s="912"/>
      <c r="AK3086" s="912"/>
      <c r="AL3086" s="912"/>
      <c r="AM3086" s="912"/>
      <c r="AN3086" s="912"/>
      <c r="AO3086" s="913"/>
    </row>
    <row r="3087" spans="2:41" ht="3.6" customHeight="1" outlineLevel="1" x14ac:dyDescent="0.45">
      <c r="B3087" s="167"/>
      <c r="J3087" s="167"/>
      <c r="N3087" s="167"/>
      <c r="Q3087" s="166"/>
      <c r="R3087" s="160"/>
      <c r="S3087" s="160"/>
      <c r="T3087" s="159"/>
      <c r="U3087" s="914"/>
      <c r="V3087" s="915"/>
      <c r="W3087" s="915"/>
      <c r="X3087" s="915"/>
      <c r="Y3087" s="915"/>
      <c r="Z3087" s="915"/>
      <c r="AA3087" s="915"/>
      <c r="AB3087" s="915"/>
      <c r="AC3087" s="916"/>
      <c r="AD3087" s="161"/>
      <c r="AE3087" s="160"/>
      <c r="AF3087" s="159"/>
      <c r="AG3087" s="914"/>
      <c r="AH3087" s="915"/>
      <c r="AI3087" s="915"/>
      <c r="AJ3087" s="915"/>
      <c r="AK3087" s="915"/>
      <c r="AL3087" s="915"/>
      <c r="AM3087" s="915"/>
      <c r="AN3087" s="915"/>
      <c r="AO3087" s="916"/>
    </row>
    <row r="3088" spans="2:41" ht="3.6" customHeight="1" outlineLevel="1" x14ac:dyDescent="0.45">
      <c r="B3088" s="167"/>
      <c r="J3088" s="167"/>
      <c r="N3088" s="167"/>
      <c r="Q3088" s="166"/>
      <c r="R3088" s="172"/>
      <c r="S3088" s="172"/>
      <c r="T3088" s="171"/>
      <c r="U3088" s="922" t="str">
        <f>許可申請_2!T448&amp;変更_3!AW455</f>
        <v/>
      </c>
      <c r="V3088" s="923"/>
      <c r="W3088" s="923"/>
      <c r="X3088" s="923"/>
      <c r="Y3088" s="923"/>
      <c r="Z3088" s="923"/>
      <c r="AA3088" s="923"/>
      <c r="AB3088" s="923"/>
      <c r="AC3088" s="924"/>
      <c r="AD3088" s="173"/>
      <c r="AE3088" s="172"/>
      <c r="AF3088" s="171"/>
      <c r="AG3088" s="922" t="str">
        <f>許可申請_2!L449&amp;変更_3!AO456</f>
        <v/>
      </c>
      <c r="AH3088" s="923"/>
      <c r="AI3088" s="923"/>
      <c r="AJ3088" s="923"/>
      <c r="AK3088" s="923"/>
      <c r="AL3088" s="923"/>
      <c r="AM3088" s="923"/>
      <c r="AN3088" s="923"/>
      <c r="AO3088" s="924"/>
    </row>
    <row r="3089" spans="2:41" ht="13.35" customHeight="1" outlineLevel="1" x14ac:dyDescent="0.45">
      <c r="B3089" s="167"/>
      <c r="J3089" s="167"/>
      <c r="N3089" s="167"/>
      <c r="Q3089" s="166"/>
      <c r="R3089" s="115" t="s">
        <v>608</v>
      </c>
      <c r="T3089" s="166"/>
      <c r="U3089" s="911"/>
      <c r="V3089" s="912"/>
      <c r="W3089" s="912"/>
      <c r="X3089" s="912"/>
      <c r="Y3089" s="912"/>
      <c r="Z3089" s="912"/>
      <c r="AA3089" s="912"/>
      <c r="AB3089" s="912"/>
      <c r="AC3089" s="913"/>
      <c r="AD3089" s="167" t="s">
        <v>607</v>
      </c>
      <c r="AF3089" s="166"/>
      <c r="AG3089" s="911"/>
      <c r="AH3089" s="912"/>
      <c r="AI3089" s="912"/>
      <c r="AJ3089" s="912"/>
      <c r="AK3089" s="912"/>
      <c r="AL3089" s="912"/>
      <c r="AM3089" s="912"/>
      <c r="AN3089" s="912"/>
      <c r="AO3089" s="913"/>
    </row>
    <row r="3090" spans="2:41" ht="3.6" customHeight="1" outlineLevel="1" x14ac:dyDescent="0.45">
      <c r="B3090" s="167"/>
      <c r="J3090" s="167"/>
      <c r="N3090" s="161"/>
      <c r="O3090" s="160"/>
      <c r="P3090" s="160"/>
      <c r="Q3090" s="159"/>
      <c r="R3090" s="160"/>
      <c r="S3090" s="160"/>
      <c r="T3090" s="159"/>
      <c r="U3090" s="914"/>
      <c r="V3090" s="915"/>
      <c r="W3090" s="915"/>
      <c r="X3090" s="915"/>
      <c r="Y3090" s="915"/>
      <c r="Z3090" s="915"/>
      <c r="AA3090" s="915"/>
      <c r="AB3090" s="915"/>
      <c r="AC3090" s="916"/>
      <c r="AD3090" s="161"/>
      <c r="AE3090" s="160"/>
      <c r="AF3090" s="159"/>
      <c r="AG3090" s="914"/>
      <c r="AH3090" s="915"/>
      <c r="AI3090" s="915"/>
      <c r="AJ3090" s="915"/>
      <c r="AK3090" s="915"/>
      <c r="AL3090" s="915"/>
      <c r="AM3090" s="915"/>
      <c r="AN3090" s="915"/>
      <c r="AO3090" s="916"/>
    </row>
    <row r="3091" spans="2:41" ht="3.6" customHeight="1" outlineLevel="1" x14ac:dyDescent="0.45">
      <c r="B3091" s="167"/>
      <c r="J3091" s="167"/>
      <c r="M3091" s="166"/>
      <c r="N3091" s="167"/>
      <c r="Q3091" s="166"/>
      <c r="R3091" s="173"/>
      <c r="S3091" s="172"/>
      <c r="T3091" s="172"/>
      <c r="U3091" s="172"/>
      <c r="V3091" s="172"/>
      <c r="W3091" s="172"/>
      <c r="X3091" s="172"/>
      <c r="Y3091" s="172"/>
      <c r="Z3091" s="172"/>
      <c r="AA3091" s="172"/>
      <c r="AB3091" s="172"/>
      <c r="AC3091" s="172"/>
      <c r="AD3091" s="172"/>
      <c r="AE3091" s="172"/>
      <c r="AF3091" s="172"/>
      <c r="AG3091" s="172"/>
      <c r="AH3091" s="172"/>
      <c r="AI3091" s="172"/>
      <c r="AJ3091" s="172"/>
      <c r="AK3091" s="172"/>
      <c r="AL3091" s="172"/>
      <c r="AM3091" s="172"/>
      <c r="AN3091" s="172"/>
      <c r="AO3091" s="171"/>
    </row>
    <row r="3092" spans="2:41" ht="13.35" customHeight="1" outlineLevel="1" x14ac:dyDescent="0.45">
      <c r="B3092" s="167"/>
      <c r="J3092" s="167"/>
      <c r="M3092" s="166"/>
      <c r="N3092" s="167" t="s">
        <v>712</v>
      </c>
      <c r="Q3092" s="166"/>
      <c r="R3092" s="167"/>
      <c r="S3092" s="919"/>
      <c r="T3092" s="921"/>
      <c r="V3092" s="190"/>
      <c r="W3092" s="115" t="s">
        <v>76</v>
      </c>
      <c r="X3092" s="190"/>
      <c r="Y3092" s="115" t="s">
        <v>77</v>
      </c>
      <c r="Z3092" s="190"/>
      <c r="AA3092" s="115" t="s">
        <v>78</v>
      </c>
      <c r="AO3092" s="166"/>
    </row>
    <row r="3093" spans="2:41" ht="3.6" customHeight="1" outlineLevel="1" x14ac:dyDescent="0.45">
      <c r="B3093" s="167"/>
      <c r="J3093" s="167"/>
      <c r="M3093" s="166"/>
      <c r="N3093" s="167"/>
      <c r="Q3093" s="166"/>
      <c r="R3093" s="167"/>
      <c r="AO3093" s="166"/>
    </row>
    <row r="3094" spans="2:41" ht="3.6" customHeight="1" outlineLevel="1" x14ac:dyDescent="0.45">
      <c r="B3094" s="167"/>
      <c r="J3094" s="167"/>
      <c r="M3094" s="166"/>
      <c r="N3094" s="173"/>
      <c r="O3094" s="172"/>
      <c r="P3094" s="172"/>
      <c r="Q3094" s="172"/>
      <c r="R3094" s="984" t="str">
        <f>ASC(許可申請_2!I450)&amp;ASC(変更_3!AL457)</f>
        <v/>
      </c>
      <c r="S3094" s="984" t="str">
        <f>ASC(許可申請_2!J450)&amp;ASC(変更_3!AM457)</f>
        <v/>
      </c>
      <c r="T3094" s="172"/>
      <c r="U3094" s="984" t="str">
        <f>ASC(許可申請_2!L450)&amp;ASC(変更_3!AO457)</f>
        <v/>
      </c>
      <c r="V3094" s="173"/>
      <c r="W3094" s="172"/>
      <c r="X3094" s="172"/>
      <c r="Y3094" s="172"/>
      <c r="Z3094" s="172"/>
      <c r="AA3094" s="171"/>
      <c r="AB3094" s="173"/>
      <c r="AC3094" s="172"/>
      <c r="AD3094" s="172"/>
      <c r="AE3094" s="172"/>
      <c r="AF3094" s="172"/>
      <c r="AG3094" s="171"/>
      <c r="AH3094" s="977"/>
      <c r="AI3094" s="980"/>
      <c r="AJ3094" s="172"/>
      <c r="AK3094" s="944"/>
      <c r="AL3094" s="173"/>
      <c r="AM3094" s="172"/>
      <c r="AN3094" s="172"/>
      <c r="AO3094" s="171"/>
    </row>
    <row r="3095" spans="2:41" ht="13.35" customHeight="1" outlineLevel="1" x14ac:dyDescent="0.45">
      <c r="B3095" s="167"/>
      <c r="J3095" s="167"/>
      <c r="M3095" s="166"/>
      <c r="N3095" s="167" t="s">
        <v>711</v>
      </c>
      <c r="R3095" s="985"/>
      <c r="S3095" s="985"/>
      <c r="T3095" s="115" t="s">
        <v>65</v>
      </c>
      <c r="U3095" s="985"/>
      <c r="V3095" s="167" t="s">
        <v>64</v>
      </c>
      <c r="AA3095" s="166"/>
      <c r="AB3095" s="167" t="s">
        <v>710</v>
      </c>
      <c r="AH3095" s="978"/>
      <c r="AI3095" s="981"/>
      <c r="AJ3095" s="115" t="s">
        <v>65</v>
      </c>
      <c r="AK3095" s="945"/>
      <c r="AL3095" s="167" t="s">
        <v>64</v>
      </c>
      <c r="AO3095" s="166"/>
    </row>
    <row r="3096" spans="2:41" ht="3.6" customHeight="1" outlineLevel="1" x14ac:dyDescent="0.45">
      <c r="B3096" s="167"/>
      <c r="J3096" s="167"/>
      <c r="M3096" s="166"/>
      <c r="N3096" s="167"/>
      <c r="R3096" s="986"/>
      <c r="S3096" s="986"/>
      <c r="T3096" s="160"/>
      <c r="U3096" s="986"/>
      <c r="V3096" s="161"/>
      <c r="W3096" s="160"/>
      <c r="X3096" s="160"/>
      <c r="Y3096" s="160"/>
      <c r="Z3096" s="160"/>
      <c r="AA3096" s="159"/>
      <c r="AB3096" s="161"/>
      <c r="AC3096" s="160"/>
      <c r="AD3096" s="160"/>
      <c r="AE3096" s="160"/>
      <c r="AF3096" s="160"/>
      <c r="AH3096" s="979"/>
      <c r="AI3096" s="982"/>
      <c r="AJ3096" s="160"/>
      <c r="AK3096" s="946"/>
      <c r="AL3096" s="161"/>
      <c r="AM3096" s="160"/>
      <c r="AN3096" s="160"/>
      <c r="AO3096" s="159"/>
    </row>
    <row r="3097" spans="2:41" ht="3.6" customHeight="1" outlineLevel="1" x14ac:dyDescent="0.45">
      <c r="B3097" s="167"/>
      <c r="J3097" s="167"/>
      <c r="M3097" s="166"/>
      <c r="N3097" s="173"/>
      <c r="O3097" s="172"/>
      <c r="P3097" s="172"/>
      <c r="Q3097" s="171"/>
      <c r="R3097" s="977"/>
      <c r="S3097" s="980"/>
      <c r="T3097" s="172"/>
      <c r="U3097" s="944"/>
      <c r="V3097" s="173"/>
      <c r="W3097" s="172"/>
      <c r="X3097" s="172"/>
      <c r="Y3097" s="172"/>
      <c r="Z3097" s="169"/>
      <c r="AA3097" s="174"/>
      <c r="AD3097" s="172"/>
      <c r="AE3097" s="172"/>
      <c r="AF3097" s="172"/>
      <c r="AG3097" s="175"/>
      <c r="AH3097" s="175"/>
      <c r="AI3097" s="175"/>
      <c r="AJ3097" s="175"/>
      <c r="AK3097" s="175"/>
      <c r="AL3097" s="172"/>
      <c r="AM3097" s="175"/>
      <c r="AN3097" s="175"/>
      <c r="AO3097" s="171"/>
    </row>
    <row r="3098" spans="2:41" ht="13.35" customHeight="1" outlineLevel="1" x14ac:dyDescent="0.45">
      <c r="B3098" s="167"/>
      <c r="J3098" s="167"/>
      <c r="M3098" s="166"/>
      <c r="N3098" s="167" t="s">
        <v>709</v>
      </c>
      <c r="Q3098" s="166"/>
      <c r="R3098" s="978"/>
      <c r="S3098" s="981"/>
      <c r="T3098" s="115" t="s">
        <v>65</v>
      </c>
      <c r="U3098" s="945"/>
      <c r="V3098" s="167" t="s">
        <v>64</v>
      </c>
      <c r="Z3098" s="169"/>
      <c r="AA3098" s="168"/>
      <c r="AG3098" s="169"/>
      <c r="AH3098" s="169"/>
      <c r="AI3098" s="169"/>
      <c r="AJ3098" s="169"/>
      <c r="AK3098" s="169"/>
      <c r="AM3098" s="169"/>
      <c r="AN3098" s="169"/>
      <c r="AO3098" s="166"/>
    </row>
    <row r="3099" spans="2:41" ht="3.6" customHeight="1" outlineLevel="1" x14ac:dyDescent="0.45">
      <c r="B3099" s="167"/>
      <c r="J3099" s="167"/>
      <c r="M3099" s="166"/>
      <c r="N3099" s="161"/>
      <c r="O3099" s="160"/>
      <c r="P3099" s="160"/>
      <c r="Q3099" s="159"/>
      <c r="R3099" s="979"/>
      <c r="S3099" s="982"/>
      <c r="T3099" s="160"/>
      <c r="U3099" s="946"/>
      <c r="V3099" s="161"/>
      <c r="W3099" s="160"/>
      <c r="X3099" s="160"/>
      <c r="Y3099" s="160"/>
      <c r="Z3099" s="163"/>
      <c r="AA3099" s="162"/>
      <c r="AB3099" s="160"/>
      <c r="AC3099" s="160"/>
      <c r="AD3099" s="160"/>
      <c r="AE3099" s="160"/>
      <c r="AF3099" s="160"/>
      <c r="AG3099" s="163"/>
      <c r="AH3099" s="163"/>
      <c r="AI3099" s="163"/>
      <c r="AJ3099" s="163"/>
      <c r="AK3099" s="163"/>
      <c r="AL3099" s="160"/>
      <c r="AM3099" s="163"/>
      <c r="AN3099" s="163"/>
      <c r="AO3099" s="159"/>
    </row>
    <row r="3100" spans="2:41" ht="3.6" customHeight="1" outlineLevel="1" x14ac:dyDescent="0.45">
      <c r="B3100" s="167"/>
      <c r="J3100" s="167"/>
      <c r="M3100" s="166"/>
      <c r="N3100" s="167"/>
      <c r="Q3100" s="166"/>
      <c r="R3100" s="922" t="str">
        <f>ASC(許可申請_2!K455)&amp;ASC(変更_3!AN461)</f>
        <v/>
      </c>
      <c r="S3100" s="923"/>
      <c r="T3100" s="923"/>
      <c r="U3100" s="924"/>
      <c r="V3100" s="911" t="str">
        <f>ASC(許可申請_2!O455)&amp;ASC(変更_3!AR461)</f>
        <v/>
      </c>
      <c r="W3100" s="913"/>
      <c r="X3100" s="911" t="str">
        <f>ASC(許可申請_2!Q455)&amp;ASC(変更_3!AT461)</f>
        <v/>
      </c>
      <c r="Y3100" s="912"/>
      <c r="Z3100" s="912"/>
      <c r="AA3100" s="913"/>
      <c r="AB3100" s="167"/>
      <c r="AO3100" s="166"/>
    </row>
    <row r="3101" spans="2:41" ht="13.35" customHeight="1" outlineLevel="1" x14ac:dyDescent="0.45">
      <c r="B3101" s="167"/>
      <c r="J3101" s="167" t="s">
        <v>732</v>
      </c>
      <c r="M3101" s="166"/>
      <c r="N3101" s="167" t="s">
        <v>707</v>
      </c>
      <c r="Q3101" s="166"/>
      <c r="R3101" s="911"/>
      <c r="S3101" s="912"/>
      <c r="T3101" s="912"/>
      <c r="U3101" s="913"/>
      <c r="V3101" s="911"/>
      <c r="W3101" s="913"/>
      <c r="X3101" s="911"/>
      <c r="Y3101" s="912"/>
      <c r="Z3101" s="912"/>
      <c r="AA3101" s="913"/>
      <c r="AB3101" s="191" t="s">
        <v>706</v>
      </c>
      <c r="AO3101" s="166"/>
    </row>
    <row r="3102" spans="2:41" ht="3.6" customHeight="1" outlineLevel="1" x14ac:dyDescent="0.45">
      <c r="B3102" s="167"/>
      <c r="J3102" s="167"/>
      <c r="M3102" s="166"/>
      <c r="N3102" s="167"/>
      <c r="Q3102" s="166"/>
      <c r="R3102" s="914"/>
      <c r="S3102" s="915"/>
      <c r="T3102" s="915"/>
      <c r="U3102" s="916"/>
      <c r="V3102" s="914"/>
      <c r="W3102" s="916"/>
      <c r="X3102" s="914"/>
      <c r="Y3102" s="915"/>
      <c r="Z3102" s="915"/>
      <c r="AA3102" s="916"/>
      <c r="AB3102" s="161"/>
      <c r="AC3102" s="160"/>
      <c r="AD3102" s="160"/>
      <c r="AE3102" s="160"/>
      <c r="AF3102" s="160"/>
      <c r="AG3102" s="160"/>
      <c r="AH3102" s="160"/>
      <c r="AI3102" s="160"/>
      <c r="AJ3102" s="160"/>
      <c r="AK3102" s="160"/>
      <c r="AL3102" s="160"/>
      <c r="AM3102" s="160"/>
      <c r="AN3102" s="160"/>
      <c r="AO3102" s="159"/>
    </row>
    <row r="3103" spans="2:41" ht="3.6" customHeight="1" outlineLevel="1" x14ac:dyDescent="0.45">
      <c r="B3103" s="167"/>
      <c r="J3103" s="167"/>
      <c r="M3103" s="166"/>
      <c r="N3103" s="173"/>
      <c r="O3103" s="172"/>
      <c r="P3103" s="172"/>
      <c r="Q3103" s="172"/>
      <c r="R3103" s="173"/>
      <c r="S3103" s="172"/>
      <c r="T3103" s="172"/>
      <c r="U3103" s="172"/>
      <c r="V3103" s="172"/>
      <c r="W3103" s="172"/>
      <c r="X3103" s="172"/>
      <c r="Y3103" s="172"/>
      <c r="Z3103" s="172"/>
      <c r="AA3103" s="171"/>
      <c r="AB3103" s="173"/>
      <c r="AI3103" s="166"/>
      <c r="AJ3103" s="173"/>
      <c r="AK3103" s="172"/>
      <c r="AL3103" s="172"/>
      <c r="AM3103" s="172"/>
      <c r="AN3103" s="172"/>
      <c r="AO3103" s="171"/>
    </row>
    <row r="3104" spans="2:41" ht="13.35" customHeight="1" outlineLevel="1" x14ac:dyDescent="0.45">
      <c r="B3104" s="167"/>
      <c r="J3104" s="167"/>
      <c r="M3104" s="166"/>
      <c r="N3104" s="167" t="s">
        <v>705</v>
      </c>
      <c r="R3104" s="167"/>
      <c r="S3104" s="917" t="str">
        <f>許可申請_2!I457&amp;変更_3!AL463</f>
        <v/>
      </c>
      <c r="T3104" s="918"/>
      <c r="V3104" s="182" t="str">
        <f>ASC(許可申請_2!K457)&amp;ASC(変更_3!AN463)</f>
        <v/>
      </c>
      <c r="W3104" s="115" t="s">
        <v>76</v>
      </c>
      <c r="X3104" s="182" t="str">
        <f>ASC(許可申請_2!M457)&amp;ASC(変更_3!AP463)</f>
        <v/>
      </c>
      <c r="Y3104" s="115" t="s">
        <v>77</v>
      </c>
      <c r="Z3104" s="182" t="str">
        <f>ASC(許可申請_2!O457)&amp;ASC(変更_3!AR463)</f>
        <v/>
      </c>
      <c r="AA3104" s="115" t="s">
        <v>78</v>
      </c>
      <c r="AB3104" s="167" t="s">
        <v>704</v>
      </c>
      <c r="AI3104" s="166"/>
      <c r="AJ3104" s="167"/>
      <c r="AK3104" s="919"/>
      <c r="AL3104" s="920"/>
      <c r="AM3104" s="920"/>
      <c r="AN3104" s="920"/>
      <c r="AO3104" s="921"/>
    </row>
    <row r="3105" spans="2:41" ht="3.6" customHeight="1" outlineLevel="1" x14ac:dyDescent="0.45">
      <c r="B3105" s="167"/>
      <c r="J3105" s="167"/>
      <c r="M3105" s="166"/>
      <c r="N3105" s="167"/>
      <c r="R3105" s="161"/>
      <c r="S3105" s="160"/>
      <c r="T3105" s="160"/>
      <c r="U3105" s="160"/>
      <c r="V3105" s="160"/>
      <c r="W3105" s="160"/>
      <c r="X3105" s="160"/>
      <c r="Y3105" s="160"/>
      <c r="Z3105" s="160"/>
      <c r="AA3105" s="159"/>
      <c r="AB3105" s="161"/>
      <c r="AC3105" s="160"/>
      <c r="AD3105" s="160"/>
      <c r="AE3105" s="160"/>
      <c r="AF3105" s="160"/>
      <c r="AG3105" s="160"/>
      <c r="AH3105" s="160"/>
      <c r="AI3105" s="159"/>
      <c r="AJ3105" s="161"/>
      <c r="AK3105" s="160"/>
      <c r="AL3105" s="160"/>
      <c r="AM3105" s="160"/>
      <c r="AN3105" s="160"/>
      <c r="AO3105" s="159"/>
    </row>
    <row r="3106" spans="2:41" ht="3.6" customHeight="1" outlineLevel="1" x14ac:dyDescent="0.45">
      <c r="B3106" s="167"/>
      <c r="J3106" s="167"/>
      <c r="M3106" s="166"/>
      <c r="N3106" s="173"/>
      <c r="O3106" s="172"/>
      <c r="P3106" s="172"/>
      <c r="Q3106" s="171"/>
      <c r="R3106" s="922" t="str">
        <f>IF(OR(許可申請_2!T454="☑",変更_3!AW460="☑"),"研修中","")</f>
        <v/>
      </c>
      <c r="S3106" s="923"/>
      <c r="T3106" s="923"/>
      <c r="U3106" s="923"/>
      <c r="V3106" s="923"/>
      <c r="W3106" s="923"/>
      <c r="X3106" s="923"/>
      <c r="Y3106" s="923"/>
      <c r="Z3106" s="923"/>
      <c r="AA3106" s="923"/>
      <c r="AB3106" s="923"/>
      <c r="AC3106" s="923"/>
      <c r="AD3106" s="923"/>
      <c r="AE3106" s="923"/>
      <c r="AF3106" s="923"/>
      <c r="AG3106" s="923"/>
      <c r="AH3106" s="923"/>
      <c r="AI3106" s="923"/>
      <c r="AJ3106" s="923"/>
      <c r="AK3106" s="923"/>
      <c r="AL3106" s="923"/>
      <c r="AM3106" s="923"/>
      <c r="AN3106" s="923"/>
      <c r="AO3106" s="924"/>
    </row>
    <row r="3107" spans="2:41" ht="13.35" customHeight="1" outlineLevel="1" x14ac:dyDescent="0.45">
      <c r="B3107" s="167"/>
      <c r="J3107" s="167"/>
      <c r="M3107" s="166"/>
      <c r="N3107" s="167" t="s">
        <v>703</v>
      </c>
      <c r="Q3107" s="166"/>
      <c r="R3107" s="911"/>
      <c r="S3107" s="912"/>
      <c r="T3107" s="912"/>
      <c r="U3107" s="912"/>
      <c r="V3107" s="912"/>
      <c r="W3107" s="912"/>
      <c r="X3107" s="912"/>
      <c r="Y3107" s="912"/>
      <c r="Z3107" s="912"/>
      <c r="AA3107" s="912"/>
      <c r="AB3107" s="912"/>
      <c r="AC3107" s="912"/>
      <c r="AD3107" s="912"/>
      <c r="AE3107" s="912"/>
      <c r="AF3107" s="912"/>
      <c r="AG3107" s="912"/>
      <c r="AH3107" s="912"/>
      <c r="AI3107" s="912"/>
      <c r="AJ3107" s="912"/>
      <c r="AK3107" s="912"/>
      <c r="AL3107" s="912"/>
      <c r="AM3107" s="912"/>
      <c r="AN3107" s="912"/>
      <c r="AO3107" s="913"/>
    </row>
    <row r="3108" spans="2:41" ht="3.6" customHeight="1" outlineLevel="1" x14ac:dyDescent="0.45">
      <c r="B3108" s="167"/>
      <c r="J3108" s="167"/>
      <c r="M3108" s="166"/>
      <c r="N3108" s="161"/>
      <c r="O3108" s="160"/>
      <c r="P3108" s="160"/>
      <c r="Q3108" s="159"/>
      <c r="R3108" s="914"/>
      <c r="S3108" s="915"/>
      <c r="T3108" s="915"/>
      <c r="U3108" s="915"/>
      <c r="V3108" s="915"/>
      <c r="W3108" s="915"/>
      <c r="X3108" s="915"/>
      <c r="Y3108" s="915"/>
      <c r="Z3108" s="915"/>
      <c r="AA3108" s="915"/>
      <c r="AB3108" s="915"/>
      <c r="AC3108" s="915"/>
      <c r="AD3108" s="915"/>
      <c r="AE3108" s="915"/>
      <c r="AF3108" s="915"/>
      <c r="AG3108" s="915"/>
      <c r="AH3108" s="915"/>
      <c r="AI3108" s="915"/>
      <c r="AJ3108" s="915"/>
      <c r="AK3108" s="915"/>
      <c r="AL3108" s="915"/>
      <c r="AM3108" s="915"/>
      <c r="AN3108" s="915"/>
      <c r="AO3108" s="916"/>
    </row>
    <row r="3109" spans="2:41" ht="3.6" customHeight="1" outlineLevel="1" x14ac:dyDescent="0.45">
      <c r="B3109" s="167"/>
      <c r="J3109" s="167"/>
      <c r="M3109" s="166"/>
      <c r="N3109" s="173"/>
      <c r="O3109" s="172"/>
      <c r="P3109" s="172"/>
      <c r="Q3109" s="171"/>
      <c r="R3109" s="167"/>
      <c r="W3109" s="166"/>
      <c r="X3109" s="167"/>
      <c r="AB3109" s="166"/>
      <c r="AC3109" s="925"/>
      <c r="AD3109" s="926"/>
      <c r="AE3109" s="926"/>
      <c r="AF3109" s="926"/>
      <c r="AG3109" s="926"/>
      <c r="AH3109" s="926"/>
      <c r="AI3109" s="926"/>
      <c r="AJ3109" s="926"/>
      <c r="AK3109" s="926"/>
      <c r="AL3109" s="926"/>
      <c r="AM3109" s="926"/>
      <c r="AN3109" s="926"/>
      <c r="AO3109" s="927"/>
    </row>
    <row r="3110" spans="2:41" ht="13.35" customHeight="1" outlineLevel="1" x14ac:dyDescent="0.45">
      <c r="B3110" s="167"/>
      <c r="J3110" s="167"/>
      <c r="M3110" s="166"/>
      <c r="N3110" s="167" t="s">
        <v>702</v>
      </c>
      <c r="Q3110" s="166"/>
      <c r="R3110" s="167"/>
      <c r="S3110" s="189" t="s">
        <v>651</v>
      </c>
      <c r="T3110" s="115" t="s">
        <v>105</v>
      </c>
      <c r="W3110" s="166"/>
      <c r="X3110" s="167" t="s">
        <v>701</v>
      </c>
      <c r="AB3110" s="166"/>
      <c r="AC3110" s="928"/>
      <c r="AD3110" s="929"/>
      <c r="AE3110" s="929"/>
      <c r="AF3110" s="929"/>
      <c r="AG3110" s="929"/>
      <c r="AH3110" s="929"/>
      <c r="AI3110" s="929"/>
      <c r="AJ3110" s="929"/>
      <c r="AK3110" s="929"/>
      <c r="AL3110" s="929"/>
      <c r="AM3110" s="929"/>
      <c r="AN3110" s="929"/>
      <c r="AO3110" s="930"/>
    </row>
    <row r="3111" spans="2:41" ht="3.6" customHeight="1" outlineLevel="1" x14ac:dyDescent="0.45">
      <c r="B3111" s="167"/>
      <c r="J3111" s="167"/>
      <c r="M3111" s="166"/>
      <c r="N3111" s="161"/>
      <c r="O3111" s="160"/>
      <c r="P3111" s="160"/>
      <c r="Q3111" s="159"/>
      <c r="R3111" s="161"/>
      <c r="S3111" s="160"/>
      <c r="T3111" s="160"/>
      <c r="U3111" s="160"/>
      <c r="V3111" s="160"/>
      <c r="W3111" s="159"/>
      <c r="X3111" s="161"/>
      <c r="Y3111" s="160"/>
      <c r="Z3111" s="160"/>
      <c r="AA3111" s="160"/>
      <c r="AB3111" s="159"/>
      <c r="AC3111" s="931"/>
      <c r="AD3111" s="932"/>
      <c r="AE3111" s="932"/>
      <c r="AF3111" s="932"/>
      <c r="AG3111" s="932"/>
      <c r="AH3111" s="932"/>
      <c r="AI3111" s="932"/>
      <c r="AJ3111" s="932"/>
      <c r="AK3111" s="932"/>
      <c r="AL3111" s="932"/>
      <c r="AM3111" s="932"/>
      <c r="AN3111" s="932"/>
      <c r="AO3111" s="933"/>
    </row>
    <row r="3112" spans="2:41" ht="3.6" customHeight="1" outlineLevel="1" x14ac:dyDescent="0.45">
      <c r="B3112" s="167"/>
      <c r="J3112" s="167"/>
      <c r="M3112" s="166"/>
      <c r="N3112" s="173"/>
      <c r="O3112" s="172"/>
      <c r="P3112" s="172"/>
      <c r="Q3112" s="171"/>
      <c r="R3112" s="173"/>
      <c r="S3112" s="172"/>
      <c r="T3112" s="172"/>
      <c r="U3112" s="172"/>
      <c r="V3112" s="172"/>
      <c r="W3112" s="172"/>
      <c r="X3112" s="172"/>
      <c r="Y3112" s="172"/>
      <c r="Z3112" s="172"/>
      <c r="AA3112" s="171"/>
      <c r="AB3112" s="173"/>
      <c r="AC3112" s="172"/>
      <c r="AD3112" s="172"/>
      <c r="AE3112" s="171"/>
      <c r="AF3112" s="173"/>
      <c r="AG3112" s="172"/>
      <c r="AH3112" s="172"/>
      <c r="AI3112" s="172"/>
      <c r="AJ3112" s="172"/>
      <c r="AK3112" s="172"/>
      <c r="AL3112" s="172"/>
      <c r="AM3112" s="172"/>
      <c r="AN3112" s="172"/>
      <c r="AO3112" s="171"/>
    </row>
    <row r="3113" spans="2:41" ht="13.35" customHeight="1" outlineLevel="1" x14ac:dyDescent="0.45">
      <c r="B3113" s="167"/>
      <c r="J3113" s="167"/>
      <c r="M3113" s="166"/>
      <c r="N3113" s="167" t="s">
        <v>700</v>
      </c>
      <c r="Q3113" s="166"/>
      <c r="R3113" s="167"/>
      <c r="S3113" s="919"/>
      <c r="T3113" s="921"/>
      <c r="V3113" s="190"/>
      <c r="W3113" s="115" t="s">
        <v>76</v>
      </c>
      <c r="X3113" s="190"/>
      <c r="Y3113" s="115" t="s">
        <v>77</v>
      </c>
      <c r="Z3113" s="190"/>
      <c r="AA3113" s="115" t="s">
        <v>78</v>
      </c>
      <c r="AB3113" s="167" t="s">
        <v>699</v>
      </c>
      <c r="AE3113" s="166"/>
      <c r="AF3113" s="167"/>
      <c r="AG3113" s="919"/>
      <c r="AH3113" s="921"/>
      <c r="AJ3113" s="190"/>
      <c r="AK3113" s="115" t="s">
        <v>76</v>
      </c>
      <c r="AL3113" s="190"/>
      <c r="AM3113" s="115" t="s">
        <v>77</v>
      </c>
      <c r="AN3113" s="190"/>
      <c r="AO3113" s="166" t="s">
        <v>78</v>
      </c>
    </row>
    <row r="3114" spans="2:41" ht="3.6" customHeight="1" outlineLevel="1" x14ac:dyDescent="0.45">
      <c r="B3114" s="167"/>
      <c r="J3114" s="167"/>
      <c r="M3114" s="166"/>
      <c r="N3114" s="161"/>
      <c r="O3114" s="160"/>
      <c r="P3114" s="160"/>
      <c r="Q3114" s="159"/>
      <c r="R3114" s="161"/>
      <c r="S3114" s="160"/>
      <c r="T3114" s="160"/>
      <c r="U3114" s="160"/>
      <c r="V3114" s="160"/>
      <c r="W3114" s="160"/>
      <c r="X3114" s="160"/>
      <c r="Y3114" s="160"/>
      <c r="Z3114" s="160"/>
      <c r="AA3114" s="159"/>
      <c r="AB3114" s="161"/>
      <c r="AC3114" s="160"/>
      <c r="AD3114" s="160"/>
      <c r="AE3114" s="159"/>
      <c r="AF3114" s="161"/>
      <c r="AG3114" s="160"/>
      <c r="AH3114" s="160"/>
      <c r="AI3114" s="160"/>
      <c r="AJ3114" s="160"/>
      <c r="AK3114" s="160"/>
      <c r="AL3114" s="160"/>
      <c r="AM3114" s="160"/>
      <c r="AN3114" s="160"/>
      <c r="AO3114" s="159"/>
    </row>
    <row r="3115" spans="2:41" ht="3.6" customHeight="1" outlineLevel="1" x14ac:dyDescent="0.45">
      <c r="B3115" s="167"/>
      <c r="J3115" s="167"/>
      <c r="M3115" s="166"/>
      <c r="N3115" s="173"/>
      <c r="O3115" s="172"/>
      <c r="P3115" s="172"/>
      <c r="Q3115" s="171"/>
      <c r="R3115" s="925"/>
      <c r="S3115" s="926"/>
      <c r="T3115" s="926"/>
      <c r="U3115" s="926"/>
      <c r="V3115" s="926"/>
      <c r="W3115" s="926"/>
      <c r="X3115" s="926"/>
      <c r="Y3115" s="926"/>
      <c r="Z3115" s="926"/>
      <c r="AA3115" s="926"/>
      <c r="AB3115" s="926"/>
      <c r="AC3115" s="926"/>
      <c r="AD3115" s="926"/>
      <c r="AE3115" s="926"/>
      <c r="AF3115" s="926"/>
      <c r="AG3115" s="926"/>
      <c r="AH3115" s="926"/>
      <c r="AI3115" s="926"/>
      <c r="AJ3115" s="926"/>
      <c r="AK3115" s="926"/>
      <c r="AL3115" s="926"/>
      <c r="AM3115" s="926"/>
      <c r="AN3115" s="926"/>
      <c r="AO3115" s="927"/>
    </row>
    <row r="3116" spans="2:41" ht="13.35" customHeight="1" outlineLevel="1" x14ac:dyDescent="0.45">
      <c r="B3116" s="167"/>
      <c r="J3116" s="167"/>
      <c r="M3116" s="166"/>
      <c r="N3116" s="167" t="s">
        <v>698</v>
      </c>
      <c r="Q3116" s="166"/>
      <c r="R3116" s="928"/>
      <c r="S3116" s="929"/>
      <c r="T3116" s="929"/>
      <c r="U3116" s="929"/>
      <c r="V3116" s="929"/>
      <c r="W3116" s="929"/>
      <c r="X3116" s="929"/>
      <c r="Y3116" s="929"/>
      <c r="Z3116" s="929"/>
      <c r="AA3116" s="929"/>
      <c r="AB3116" s="929"/>
      <c r="AC3116" s="929"/>
      <c r="AD3116" s="929"/>
      <c r="AE3116" s="929"/>
      <c r="AF3116" s="929"/>
      <c r="AG3116" s="929"/>
      <c r="AH3116" s="929"/>
      <c r="AI3116" s="929"/>
      <c r="AJ3116" s="929"/>
      <c r="AK3116" s="929"/>
      <c r="AL3116" s="929"/>
      <c r="AM3116" s="929"/>
      <c r="AN3116" s="929"/>
      <c r="AO3116" s="930"/>
    </row>
    <row r="3117" spans="2:41" ht="3.6" customHeight="1" outlineLevel="1" x14ac:dyDescent="0.45">
      <c r="B3117" s="167"/>
      <c r="J3117" s="167"/>
      <c r="M3117" s="166"/>
      <c r="N3117" s="167"/>
      <c r="Q3117" s="166"/>
      <c r="R3117" s="931"/>
      <c r="S3117" s="932"/>
      <c r="T3117" s="932"/>
      <c r="U3117" s="932"/>
      <c r="V3117" s="932"/>
      <c r="W3117" s="932"/>
      <c r="X3117" s="932"/>
      <c r="Y3117" s="932"/>
      <c r="Z3117" s="932"/>
      <c r="AA3117" s="932"/>
      <c r="AB3117" s="932"/>
      <c r="AC3117" s="932"/>
      <c r="AD3117" s="932"/>
      <c r="AE3117" s="932"/>
      <c r="AF3117" s="932"/>
      <c r="AG3117" s="932"/>
      <c r="AH3117" s="932"/>
      <c r="AI3117" s="932"/>
      <c r="AJ3117" s="932"/>
      <c r="AK3117" s="932"/>
      <c r="AL3117" s="932"/>
      <c r="AM3117" s="932"/>
      <c r="AN3117" s="932"/>
      <c r="AO3117" s="933"/>
    </row>
    <row r="3118" spans="2:41" ht="3.6" customHeight="1" outlineLevel="1" x14ac:dyDescent="0.45">
      <c r="B3118" s="167"/>
      <c r="J3118" s="167"/>
      <c r="N3118" s="173"/>
      <c r="O3118" s="172"/>
      <c r="P3118" s="172"/>
      <c r="Q3118" s="171"/>
      <c r="R3118" s="172"/>
      <c r="S3118" s="172"/>
      <c r="T3118" s="172"/>
      <c r="U3118" s="172"/>
      <c r="X3118" s="175"/>
      <c r="Y3118" s="176"/>
      <c r="Z3118" s="175"/>
      <c r="AA3118" s="175"/>
      <c r="AB3118" s="175"/>
      <c r="AC3118" s="175"/>
      <c r="AD3118" s="176"/>
      <c r="AE3118" s="175"/>
      <c r="AF3118" s="172"/>
      <c r="AG3118" s="172"/>
      <c r="AH3118" s="947"/>
      <c r="AI3118" s="948"/>
      <c r="AJ3118" s="948"/>
      <c r="AK3118" s="948"/>
      <c r="AL3118" s="948"/>
      <c r="AM3118" s="948"/>
      <c r="AN3118" s="948"/>
      <c r="AO3118" s="949"/>
    </row>
    <row r="3119" spans="2:41" ht="13.35" customHeight="1" outlineLevel="1" x14ac:dyDescent="0.45">
      <c r="B3119" s="167"/>
      <c r="J3119" s="167"/>
      <c r="N3119" s="167" t="s">
        <v>697</v>
      </c>
      <c r="Q3119" s="166"/>
      <c r="R3119" s="115" t="s">
        <v>696</v>
      </c>
      <c r="X3119" s="169"/>
      <c r="Y3119" s="170"/>
      <c r="Z3119" s="189" t="s">
        <v>651</v>
      </c>
      <c r="AA3119" s="115" t="s">
        <v>695</v>
      </c>
      <c r="AB3119" s="169"/>
      <c r="AC3119" s="169"/>
      <c r="AD3119" s="170" t="s">
        <v>694</v>
      </c>
      <c r="AE3119" s="169"/>
      <c r="AH3119" s="950"/>
      <c r="AI3119" s="951"/>
      <c r="AJ3119" s="951"/>
      <c r="AK3119" s="951"/>
      <c r="AL3119" s="951"/>
      <c r="AM3119" s="951"/>
      <c r="AN3119" s="951"/>
      <c r="AO3119" s="952"/>
    </row>
    <row r="3120" spans="2:41" ht="3.6" customHeight="1" outlineLevel="1" x14ac:dyDescent="0.45">
      <c r="B3120" s="167"/>
      <c r="J3120" s="167"/>
      <c r="N3120" s="167"/>
      <c r="Q3120" s="166"/>
      <c r="R3120" s="160"/>
      <c r="S3120" s="160"/>
      <c r="T3120" s="160"/>
      <c r="U3120" s="160"/>
      <c r="X3120" s="163"/>
      <c r="Y3120" s="164"/>
      <c r="Z3120" s="163"/>
      <c r="AA3120" s="163"/>
      <c r="AB3120" s="163"/>
      <c r="AC3120" s="163"/>
      <c r="AD3120" s="164"/>
      <c r="AE3120" s="163"/>
      <c r="AF3120" s="160"/>
      <c r="AG3120" s="160"/>
      <c r="AH3120" s="953"/>
      <c r="AI3120" s="954"/>
      <c r="AJ3120" s="954"/>
      <c r="AK3120" s="954"/>
      <c r="AL3120" s="954"/>
      <c r="AM3120" s="954"/>
      <c r="AN3120" s="954"/>
      <c r="AO3120" s="955"/>
    </row>
    <row r="3121" spans="2:41" ht="3.6" customHeight="1" outlineLevel="1" x14ac:dyDescent="0.45">
      <c r="B3121" s="167"/>
      <c r="J3121" s="167"/>
      <c r="N3121" s="167"/>
      <c r="Q3121" s="166"/>
      <c r="R3121" s="172"/>
      <c r="S3121" s="172"/>
      <c r="T3121" s="172"/>
      <c r="U3121" s="172"/>
      <c r="V3121" s="944"/>
      <c r="W3121" s="956"/>
      <c r="X3121" s="956"/>
      <c r="Y3121" s="956"/>
      <c r="Z3121" s="956"/>
      <c r="AA3121" s="956"/>
      <c r="AB3121" s="956"/>
      <c r="AC3121" s="956"/>
      <c r="AD3121" s="956"/>
      <c r="AE3121" s="956"/>
      <c r="AF3121" s="956"/>
      <c r="AG3121" s="956"/>
      <c r="AH3121" s="956"/>
      <c r="AI3121" s="956"/>
      <c r="AJ3121" s="956"/>
      <c r="AK3121" s="956"/>
      <c r="AL3121" s="956"/>
      <c r="AM3121" s="956"/>
      <c r="AN3121" s="956"/>
      <c r="AO3121" s="957"/>
    </row>
    <row r="3122" spans="2:41" ht="13.35" customHeight="1" outlineLevel="1" x14ac:dyDescent="0.45">
      <c r="B3122" s="167"/>
      <c r="J3122" s="167"/>
      <c r="N3122" s="167" t="s">
        <v>693</v>
      </c>
      <c r="Q3122" s="166"/>
      <c r="R3122" s="115" t="s">
        <v>692</v>
      </c>
      <c r="V3122" s="945"/>
      <c r="W3122" s="958"/>
      <c r="X3122" s="958"/>
      <c r="Y3122" s="958"/>
      <c r="Z3122" s="958"/>
      <c r="AA3122" s="958"/>
      <c r="AB3122" s="958"/>
      <c r="AC3122" s="958"/>
      <c r="AD3122" s="958"/>
      <c r="AE3122" s="958"/>
      <c r="AF3122" s="958"/>
      <c r="AG3122" s="958"/>
      <c r="AH3122" s="958"/>
      <c r="AI3122" s="958"/>
      <c r="AJ3122" s="958"/>
      <c r="AK3122" s="958"/>
      <c r="AL3122" s="958"/>
      <c r="AM3122" s="958"/>
      <c r="AN3122" s="958"/>
      <c r="AO3122" s="959"/>
    </row>
    <row r="3123" spans="2:41" ht="3.6" customHeight="1" outlineLevel="1" x14ac:dyDescent="0.45">
      <c r="B3123" s="167"/>
      <c r="J3123" s="167"/>
      <c r="N3123" s="167"/>
      <c r="Q3123" s="166"/>
      <c r="V3123" s="946"/>
      <c r="W3123" s="960"/>
      <c r="X3123" s="960"/>
      <c r="Y3123" s="960"/>
      <c r="Z3123" s="960"/>
      <c r="AA3123" s="960"/>
      <c r="AB3123" s="960"/>
      <c r="AC3123" s="960"/>
      <c r="AD3123" s="960"/>
      <c r="AE3123" s="960"/>
      <c r="AF3123" s="960"/>
      <c r="AG3123" s="960"/>
      <c r="AH3123" s="960"/>
      <c r="AI3123" s="960"/>
      <c r="AJ3123" s="960"/>
      <c r="AK3123" s="960"/>
      <c r="AL3123" s="960"/>
      <c r="AM3123" s="960"/>
      <c r="AN3123" s="960"/>
      <c r="AO3123" s="961"/>
    </row>
    <row r="3124" spans="2:41" ht="3.6" customHeight="1" outlineLevel="1" x14ac:dyDescent="0.45">
      <c r="B3124" s="167"/>
      <c r="J3124" s="167"/>
      <c r="N3124" s="167"/>
      <c r="R3124" s="173"/>
      <c r="S3124" s="172"/>
      <c r="T3124" s="172"/>
      <c r="U3124" s="171"/>
      <c r="X3124" s="166"/>
      <c r="Y3124" s="925"/>
      <c r="Z3124" s="926"/>
      <c r="AA3124" s="927"/>
      <c r="AB3124" s="171"/>
      <c r="AC3124" s="925"/>
      <c r="AD3124" s="926"/>
      <c r="AE3124" s="927"/>
      <c r="AF3124" s="167"/>
      <c r="AH3124" s="166"/>
      <c r="AI3124" s="925"/>
      <c r="AJ3124" s="926"/>
      <c r="AK3124" s="926"/>
      <c r="AL3124" s="926"/>
      <c r="AM3124" s="926"/>
      <c r="AN3124" s="926"/>
      <c r="AO3124" s="927"/>
    </row>
    <row r="3125" spans="2:41" ht="13.35" customHeight="1" outlineLevel="1" x14ac:dyDescent="0.45">
      <c r="B3125" s="167"/>
      <c r="J3125" s="167"/>
      <c r="N3125" s="167"/>
      <c r="R3125" s="167"/>
      <c r="U3125" s="166"/>
      <c r="V3125" s="115" t="s">
        <v>612</v>
      </c>
      <c r="X3125" s="166"/>
      <c r="Y3125" s="928"/>
      <c r="Z3125" s="929"/>
      <c r="AA3125" s="930"/>
      <c r="AB3125" s="555" t="s">
        <v>611</v>
      </c>
      <c r="AC3125" s="928"/>
      <c r="AD3125" s="929"/>
      <c r="AE3125" s="930"/>
      <c r="AF3125" s="167" t="s">
        <v>610</v>
      </c>
      <c r="AH3125" s="166"/>
      <c r="AI3125" s="928"/>
      <c r="AJ3125" s="929"/>
      <c r="AK3125" s="929"/>
      <c r="AL3125" s="929"/>
      <c r="AM3125" s="929"/>
      <c r="AN3125" s="929"/>
      <c r="AO3125" s="930"/>
    </row>
    <row r="3126" spans="2:41" ht="3.6" customHeight="1" outlineLevel="1" x14ac:dyDescent="0.45">
      <c r="B3126" s="167"/>
      <c r="J3126" s="167"/>
      <c r="N3126" s="167"/>
      <c r="R3126" s="167"/>
      <c r="U3126" s="166"/>
      <c r="V3126" s="160"/>
      <c r="W3126" s="160"/>
      <c r="X3126" s="159"/>
      <c r="Y3126" s="931"/>
      <c r="Z3126" s="932"/>
      <c r="AA3126" s="933"/>
      <c r="AB3126" s="159"/>
      <c r="AC3126" s="931"/>
      <c r="AD3126" s="932"/>
      <c r="AE3126" s="933"/>
      <c r="AF3126" s="161"/>
      <c r="AG3126" s="160"/>
      <c r="AH3126" s="159"/>
      <c r="AI3126" s="931"/>
      <c r="AJ3126" s="932"/>
      <c r="AK3126" s="932"/>
      <c r="AL3126" s="932"/>
      <c r="AM3126" s="932"/>
      <c r="AN3126" s="932"/>
      <c r="AO3126" s="933"/>
    </row>
    <row r="3127" spans="2:41" ht="3.6" customHeight="1" outlineLevel="1" x14ac:dyDescent="0.45">
      <c r="B3127" s="167"/>
      <c r="J3127" s="167"/>
      <c r="N3127" s="167"/>
      <c r="R3127" s="167"/>
      <c r="U3127" s="166"/>
      <c r="V3127" s="172"/>
      <c r="W3127" s="172"/>
      <c r="X3127" s="171"/>
      <c r="Y3127" s="925"/>
      <c r="Z3127" s="926"/>
      <c r="AA3127" s="926"/>
      <c r="AB3127" s="926"/>
      <c r="AC3127" s="926"/>
      <c r="AD3127" s="926"/>
      <c r="AE3127" s="927"/>
      <c r="AF3127" s="173"/>
      <c r="AG3127" s="172"/>
      <c r="AH3127" s="171"/>
      <c r="AI3127" s="925"/>
      <c r="AJ3127" s="926"/>
      <c r="AK3127" s="926"/>
      <c r="AL3127" s="926"/>
      <c r="AM3127" s="926"/>
      <c r="AN3127" s="926"/>
      <c r="AO3127" s="927"/>
    </row>
    <row r="3128" spans="2:41" ht="13.35" customHeight="1" outlineLevel="1" x14ac:dyDescent="0.45">
      <c r="B3128" s="167"/>
      <c r="J3128" s="167"/>
      <c r="N3128" s="167"/>
      <c r="R3128" s="167" t="s">
        <v>691</v>
      </c>
      <c r="U3128" s="166"/>
      <c r="V3128" s="115" t="s">
        <v>609</v>
      </c>
      <c r="X3128" s="166"/>
      <c r="Y3128" s="928"/>
      <c r="Z3128" s="929"/>
      <c r="AA3128" s="929"/>
      <c r="AB3128" s="929"/>
      <c r="AC3128" s="929"/>
      <c r="AD3128" s="929"/>
      <c r="AE3128" s="930"/>
      <c r="AF3128" s="167" t="s">
        <v>8536</v>
      </c>
      <c r="AH3128" s="166"/>
      <c r="AI3128" s="928"/>
      <c r="AJ3128" s="929"/>
      <c r="AK3128" s="929"/>
      <c r="AL3128" s="929"/>
      <c r="AM3128" s="929"/>
      <c r="AN3128" s="929"/>
      <c r="AO3128" s="930"/>
    </row>
    <row r="3129" spans="2:41" ht="3.6" customHeight="1" outlineLevel="1" x14ac:dyDescent="0.45">
      <c r="B3129" s="167"/>
      <c r="J3129" s="167"/>
      <c r="N3129" s="167"/>
      <c r="R3129" s="167"/>
      <c r="U3129" s="166"/>
      <c r="V3129" s="160"/>
      <c r="W3129" s="160"/>
      <c r="X3129" s="159"/>
      <c r="Y3129" s="931"/>
      <c r="Z3129" s="932"/>
      <c r="AA3129" s="932"/>
      <c r="AB3129" s="932"/>
      <c r="AC3129" s="932"/>
      <c r="AD3129" s="932"/>
      <c r="AE3129" s="933"/>
      <c r="AF3129" s="161"/>
      <c r="AG3129" s="160"/>
      <c r="AH3129" s="159"/>
      <c r="AI3129" s="931"/>
      <c r="AJ3129" s="932"/>
      <c r="AK3129" s="932"/>
      <c r="AL3129" s="932"/>
      <c r="AM3129" s="932"/>
      <c r="AN3129" s="932"/>
      <c r="AO3129" s="933"/>
    </row>
    <row r="3130" spans="2:41" ht="3.6" customHeight="1" outlineLevel="1" x14ac:dyDescent="0.45">
      <c r="B3130" s="167"/>
      <c r="J3130" s="167"/>
      <c r="N3130" s="167"/>
      <c r="R3130" s="167"/>
      <c r="U3130" s="166"/>
      <c r="V3130" s="172"/>
      <c r="W3130" s="172"/>
      <c r="X3130" s="171"/>
      <c r="Y3130" s="925"/>
      <c r="Z3130" s="926"/>
      <c r="AA3130" s="926"/>
      <c r="AB3130" s="926"/>
      <c r="AC3130" s="926"/>
      <c r="AD3130" s="926"/>
      <c r="AE3130" s="927"/>
      <c r="AF3130" s="173"/>
      <c r="AG3130" s="172"/>
      <c r="AH3130" s="171"/>
      <c r="AI3130" s="925"/>
      <c r="AJ3130" s="926"/>
      <c r="AK3130" s="926"/>
      <c r="AL3130" s="926"/>
      <c r="AM3130" s="926"/>
      <c r="AN3130" s="926"/>
      <c r="AO3130" s="927"/>
    </row>
    <row r="3131" spans="2:41" ht="13.35" customHeight="1" outlineLevel="1" x14ac:dyDescent="0.45">
      <c r="B3131" s="167"/>
      <c r="J3131" s="167"/>
      <c r="N3131" s="167"/>
      <c r="R3131" s="167"/>
      <c r="U3131" s="166"/>
      <c r="V3131" s="115" t="s">
        <v>608</v>
      </c>
      <c r="X3131" s="166"/>
      <c r="Y3131" s="928"/>
      <c r="Z3131" s="929"/>
      <c r="AA3131" s="929"/>
      <c r="AB3131" s="929"/>
      <c r="AC3131" s="929"/>
      <c r="AD3131" s="929"/>
      <c r="AE3131" s="930"/>
      <c r="AF3131" s="167" t="s">
        <v>607</v>
      </c>
      <c r="AH3131" s="166"/>
      <c r="AI3131" s="928"/>
      <c r="AJ3131" s="929"/>
      <c r="AK3131" s="929"/>
      <c r="AL3131" s="929"/>
      <c r="AM3131" s="929"/>
      <c r="AN3131" s="929"/>
      <c r="AO3131" s="930"/>
    </row>
    <row r="3132" spans="2:41" ht="3.6" customHeight="1" outlineLevel="1" x14ac:dyDescent="0.45">
      <c r="B3132" s="167"/>
      <c r="J3132" s="161"/>
      <c r="K3132" s="160"/>
      <c r="L3132" s="160"/>
      <c r="M3132" s="160"/>
      <c r="N3132" s="161"/>
      <c r="O3132" s="160"/>
      <c r="P3132" s="160"/>
      <c r="Q3132" s="160"/>
      <c r="R3132" s="161"/>
      <c r="S3132" s="160"/>
      <c r="T3132" s="160"/>
      <c r="U3132" s="159"/>
      <c r="V3132" s="160"/>
      <c r="W3132" s="160"/>
      <c r="X3132" s="159"/>
      <c r="Y3132" s="931"/>
      <c r="Z3132" s="932"/>
      <c r="AA3132" s="932"/>
      <c r="AB3132" s="932"/>
      <c r="AC3132" s="932"/>
      <c r="AD3132" s="932"/>
      <c r="AE3132" s="933"/>
      <c r="AF3132" s="161"/>
      <c r="AG3132" s="160"/>
      <c r="AH3132" s="159"/>
      <c r="AI3132" s="931"/>
      <c r="AJ3132" s="932"/>
      <c r="AK3132" s="932"/>
      <c r="AL3132" s="932"/>
      <c r="AM3132" s="932"/>
      <c r="AN3132" s="932"/>
      <c r="AO3132" s="933"/>
    </row>
    <row r="3133" spans="2:41" ht="3.6" customHeight="1" outlineLevel="1" x14ac:dyDescent="0.45">
      <c r="B3133" s="167"/>
      <c r="J3133" s="173"/>
      <c r="K3133" s="172"/>
      <c r="L3133" s="172"/>
      <c r="M3133" s="171"/>
      <c r="N3133" s="173"/>
      <c r="O3133" s="172"/>
      <c r="P3133" s="172"/>
      <c r="Q3133" s="171"/>
      <c r="R3133" s="173"/>
      <c r="S3133" s="172"/>
      <c r="T3133" s="172"/>
      <c r="U3133" s="172"/>
      <c r="V3133" s="172"/>
      <c r="W3133" s="172"/>
      <c r="X3133" s="172"/>
      <c r="Y3133" s="172"/>
      <c r="Z3133" s="172"/>
      <c r="AA3133" s="171"/>
      <c r="AB3133" s="173"/>
      <c r="AC3133" s="172"/>
      <c r="AD3133" s="172"/>
      <c r="AE3133" s="171"/>
      <c r="AF3133" s="172"/>
      <c r="AG3133" s="172"/>
      <c r="AH3133" s="172"/>
      <c r="AI3133" s="172"/>
      <c r="AJ3133" s="172"/>
      <c r="AK3133" s="172"/>
      <c r="AL3133" s="172"/>
      <c r="AM3133" s="172"/>
      <c r="AN3133" s="172"/>
      <c r="AO3133" s="171"/>
    </row>
    <row r="3134" spans="2:41" ht="13.35" customHeight="1" outlineLevel="1" x14ac:dyDescent="0.45">
      <c r="B3134" s="167"/>
      <c r="J3134" s="167"/>
      <c r="M3134" s="166"/>
      <c r="N3134" s="167" t="s">
        <v>717</v>
      </c>
      <c r="Q3134" s="166"/>
      <c r="R3134" s="167"/>
      <c r="S3134" s="917" t="str">
        <f>IF(変更_3!J471&lt;&gt;"",コードマスタ!C4,"")</f>
        <v/>
      </c>
      <c r="T3134" s="943"/>
      <c r="U3134" s="943"/>
      <c r="V3134" s="943"/>
      <c r="W3134" s="943"/>
      <c r="X3134" s="943"/>
      <c r="Y3134" s="943"/>
      <c r="Z3134" s="943"/>
      <c r="AA3134" s="918"/>
      <c r="AB3134" s="167" t="s">
        <v>615</v>
      </c>
      <c r="AE3134" s="166"/>
      <c r="AF3134" s="167"/>
      <c r="AG3134" s="917" t="str">
        <f>IF(変更_3!J479="☑",コードマスタ!D3,IF(OR(変更_3!O479="☑",変更_3!U479="☑"),コードマスタ!D4,""))</f>
        <v/>
      </c>
      <c r="AH3134" s="943"/>
      <c r="AI3134" s="943"/>
      <c r="AJ3134" s="943"/>
      <c r="AK3134" s="943"/>
      <c r="AL3134" s="943"/>
      <c r="AM3134" s="943"/>
      <c r="AN3134" s="943"/>
      <c r="AO3134" s="918"/>
    </row>
    <row r="3135" spans="2:41" ht="3.6" customHeight="1" outlineLevel="1" x14ac:dyDescent="0.45">
      <c r="B3135" s="167"/>
      <c r="J3135" s="167"/>
      <c r="M3135" s="166"/>
      <c r="N3135" s="161"/>
      <c r="O3135" s="160"/>
      <c r="P3135" s="160"/>
      <c r="Q3135" s="159"/>
      <c r="R3135" s="161"/>
      <c r="S3135" s="160"/>
      <c r="T3135" s="160"/>
      <c r="U3135" s="160"/>
      <c r="V3135" s="160"/>
      <c r="W3135" s="160"/>
      <c r="X3135" s="160"/>
      <c r="Y3135" s="160"/>
      <c r="Z3135" s="160"/>
      <c r="AA3135" s="159"/>
      <c r="AB3135" s="161"/>
      <c r="AC3135" s="160"/>
      <c r="AD3135" s="160"/>
      <c r="AE3135" s="159"/>
      <c r="AF3135" s="160"/>
      <c r="AG3135" s="160"/>
      <c r="AH3135" s="160"/>
      <c r="AI3135" s="160"/>
      <c r="AJ3135" s="160"/>
      <c r="AK3135" s="160"/>
      <c r="AL3135" s="160"/>
      <c r="AM3135" s="160"/>
      <c r="AN3135" s="160"/>
      <c r="AO3135" s="159"/>
    </row>
    <row r="3136" spans="2:41" ht="3.6" customHeight="1" outlineLevel="1" x14ac:dyDescent="0.45">
      <c r="B3136" s="167"/>
      <c r="J3136" s="167"/>
      <c r="M3136" s="166"/>
      <c r="N3136" s="173"/>
      <c r="O3136" s="172"/>
      <c r="P3136" s="172"/>
      <c r="Q3136" s="171"/>
      <c r="R3136" s="173"/>
      <c r="S3136" s="172"/>
      <c r="T3136" s="172"/>
      <c r="U3136" s="172"/>
      <c r="V3136" s="172"/>
      <c r="W3136" s="172"/>
      <c r="X3136" s="172"/>
      <c r="Y3136" s="172"/>
      <c r="Z3136" s="172"/>
      <c r="AA3136" s="171"/>
      <c r="AB3136" s="173"/>
      <c r="AC3136" s="172"/>
      <c r="AD3136" s="172"/>
      <c r="AE3136" s="171"/>
      <c r="AF3136" s="173"/>
      <c r="AG3136" s="172"/>
      <c r="AH3136" s="172"/>
      <c r="AI3136" s="172"/>
      <c r="AJ3136" s="172"/>
      <c r="AK3136" s="172"/>
      <c r="AL3136" s="172"/>
      <c r="AM3136" s="172"/>
      <c r="AN3136" s="172"/>
      <c r="AO3136" s="171"/>
    </row>
    <row r="3137" spans="2:41" ht="13.35" customHeight="1" outlineLevel="1" x14ac:dyDescent="0.45">
      <c r="B3137" s="167"/>
      <c r="J3137" s="167"/>
      <c r="M3137" s="166"/>
      <c r="N3137" s="167" t="s">
        <v>716</v>
      </c>
      <c r="Q3137" s="166"/>
      <c r="R3137" s="167"/>
      <c r="S3137" s="919"/>
      <c r="T3137" s="921"/>
      <c r="V3137" s="190"/>
      <c r="W3137" s="115" t="s">
        <v>76</v>
      </c>
      <c r="X3137" s="190"/>
      <c r="Y3137" s="115" t="s">
        <v>77</v>
      </c>
      <c r="Z3137" s="190"/>
      <c r="AA3137" s="166" t="s">
        <v>78</v>
      </c>
      <c r="AB3137" s="167" t="s">
        <v>715</v>
      </c>
      <c r="AE3137" s="166"/>
      <c r="AF3137" s="167"/>
      <c r="AG3137" s="919"/>
      <c r="AH3137" s="921"/>
      <c r="AJ3137" s="190"/>
      <c r="AK3137" s="115" t="s">
        <v>76</v>
      </c>
      <c r="AL3137" s="190"/>
      <c r="AM3137" s="115" t="s">
        <v>77</v>
      </c>
      <c r="AN3137" s="190"/>
      <c r="AO3137" s="166" t="s">
        <v>78</v>
      </c>
    </row>
    <row r="3138" spans="2:41" ht="3.6" customHeight="1" outlineLevel="1" x14ac:dyDescent="0.45">
      <c r="B3138" s="167"/>
      <c r="J3138" s="167"/>
      <c r="M3138" s="166"/>
      <c r="N3138" s="161"/>
      <c r="O3138" s="160"/>
      <c r="P3138" s="160"/>
      <c r="Q3138" s="159"/>
      <c r="R3138" s="161"/>
      <c r="S3138" s="160"/>
      <c r="T3138" s="160"/>
      <c r="U3138" s="160"/>
      <c r="V3138" s="160"/>
      <c r="W3138" s="160"/>
      <c r="X3138" s="160"/>
      <c r="Y3138" s="160"/>
      <c r="Z3138" s="160"/>
      <c r="AA3138" s="159"/>
      <c r="AB3138" s="161"/>
      <c r="AC3138" s="160"/>
      <c r="AD3138" s="160"/>
      <c r="AE3138" s="159"/>
      <c r="AF3138" s="161"/>
      <c r="AG3138" s="160"/>
      <c r="AH3138" s="160"/>
      <c r="AI3138" s="160"/>
      <c r="AJ3138" s="160"/>
      <c r="AK3138" s="160"/>
      <c r="AL3138" s="160"/>
      <c r="AM3138" s="160"/>
      <c r="AN3138" s="160"/>
      <c r="AO3138" s="159"/>
    </row>
    <row r="3139" spans="2:41" ht="3.6" customHeight="1" outlineLevel="1" x14ac:dyDescent="0.45">
      <c r="B3139" s="167"/>
      <c r="J3139" s="167"/>
      <c r="M3139" s="166"/>
      <c r="N3139" s="173"/>
      <c r="O3139" s="172"/>
      <c r="P3139" s="172"/>
      <c r="Q3139" s="171"/>
      <c r="R3139" s="922" t="str">
        <f>IF(変更_3!J471&lt;&gt;"",変更_3!J471,"")</f>
        <v/>
      </c>
      <c r="S3139" s="923"/>
      <c r="T3139" s="923"/>
      <c r="U3139" s="923"/>
      <c r="V3139" s="923"/>
      <c r="W3139" s="923"/>
      <c r="X3139" s="923"/>
      <c r="Y3139" s="923"/>
      <c r="Z3139" s="923"/>
      <c r="AA3139" s="923"/>
      <c r="AB3139" s="923"/>
      <c r="AC3139" s="923"/>
      <c r="AD3139" s="923"/>
      <c r="AE3139" s="923"/>
      <c r="AF3139" s="923"/>
      <c r="AG3139" s="923"/>
      <c r="AH3139" s="923"/>
      <c r="AI3139" s="923"/>
      <c r="AJ3139" s="924"/>
      <c r="AK3139" s="172"/>
      <c r="AL3139" s="172"/>
      <c r="AM3139" s="172"/>
      <c r="AN3139" s="172"/>
      <c r="AO3139" s="171"/>
    </row>
    <row r="3140" spans="2:41" ht="13.35" customHeight="1" outlineLevel="1" x14ac:dyDescent="0.45">
      <c r="B3140" s="167"/>
      <c r="J3140" s="167"/>
      <c r="M3140" s="166"/>
      <c r="N3140" s="167" t="s">
        <v>50</v>
      </c>
      <c r="Q3140" s="166"/>
      <c r="R3140" s="911"/>
      <c r="S3140" s="912"/>
      <c r="T3140" s="912"/>
      <c r="U3140" s="912"/>
      <c r="V3140" s="912"/>
      <c r="W3140" s="912"/>
      <c r="X3140" s="912"/>
      <c r="Y3140" s="912"/>
      <c r="Z3140" s="912"/>
      <c r="AA3140" s="912"/>
      <c r="AB3140" s="912"/>
      <c r="AC3140" s="912"/>
      <c r="AD3140" s="912"/>
      <c r="AE3140" s="912"/>
      <c r="AF3140" s="912"/>
      <c r="AG3140" s="912"/>
      <c r="AH3140" s="912"/>
      <c r="AI3140" s="912"/>
      <c r="AJ3140" s="913"/>
      <c r="AL3140" s="189" t="s">
        <v>651</v>
      </c>
      <c r="AM3140" s="115" t="s">
        <v>714</v>
      </c>
      <c r="AO3140" s="166"/>
    </row>
    <row r="3141" spans="2:41" ht="3.6" customHeight="1" outlineLevel="1" x14ac:dyDescent="0.45">
      <c r="B3141" s="167"/>
      <c r="J3141" s="167"/>
      <c r="M3141" s="166"/>
      <c r="N3141" s="161"/>
      <c r="O3141" s="160"/>
      <c r="P3141" s="160"/>
      <c r="Q3141" s="159"/>
      <c r="R3141" s="914"/>
      <c r="S3141" s="915"/>
      <c r="T3141" s="915"/>
      <c r="U3141" s="915"/>
      <c r="V3141" s="915"/>
      <c r="W3141" s="915"/>
      <c r="X3141" s="915"/>
      <c r="Y3141" s="915"/>
      <c r="Z3141" s="915"/>
      <c r="AA3141" s="915"/>
      <c r="AB3141" s="915"/>
      <c r="AC3141" s="915"/>
      <c r="AD3141" s="915"/>
      <c r="AE3141" s="915"/>
      <c r="AF3141" s="915"/>
      <c r="AG3141" s="915"/>
      <c r="AH3141" s="915"/>
      <c r="AI3141" s="915"/>
      <c r="AJ3141" s="916"/>
      <c r="AK3141" s="160"/>
      <c r="AL3141" s="160"/>
      <c r="AM3141" s="160"/>
      <c r="AN3141" s="160"/>
      <c r="AO3141" s="159"/>
    </row>
    <row r="3142" spans="2:41" ht="3.6" customHeight="1" outlineLevel="1" x14ac:dyDescent="0.45">
      <c r="B3142" s="167"/>
      <c r="J3142" s="167"/>
      <c r="M3142" s="166"/>
      <c r="N3142" s="173"/>
      <c r="O3142" s="172"/>
      <c r="P3142" s="172"/>
      <c r="Q3142" s="171"/>
      <c r="R3142" s="922" t="str">
        <f>ASC(PHONETIC(変更_3!J470))</f>
        <v/>
      </c>
      <c r="S3142" s="923"/>
      <c r="T3142" s="923"/>
      <c r="U3142" s="923"/>
      <c r="V3142" s="923"/>
      <c r="W3142" s="923"/>
      <c r="X3142" s="923"/>
      <c r="Y3142" s="923"/>
      <c r="Z3142" s="923"/>
      <c r="AA3142" s="923"/>
      <c r="AB3142" s="923"/>
      <c r="AC3142" s="923"/>
      <c r="AD3142" s="923"/>
      <c r="AE3142" s="923"/>
      <c r="AF3142" s="923"/>
      <c r="AG3142" s="923"/>
      <c r="AH3142" s="923"/>
      <c r="AI3142" s="923"/>
      <c r="AJ3142" s="923"/>
      <c r="AK3142" s="923"/>
      <c r="AL3142" s="923"/>
      <c r="AM3142" s="923"/>
      <c r="AN3142" s="923"/>
      <c r="AO3142" s="924"/>
    </row>
    <row r="3143" spans="2:41" ht="13.35" customHeight="1" outlineLevel="1" x14ac:dyDescent="0.45">
      <c r="B3143" s="167"/>
      <c r="J3143" s="167"/>
      <c r="M3143" s="166"/>
      <c r="N3143" s="167" t="s">
        <v>713</v>
      </c>
      <c r="Q3143" s="166"/>
      <c r="R3143" s="911"/>
      <c r="S3143" s="912"/>
      <c r="T3143" s="912"/>
      <c r="U3143" s="912"/>
      <c r="V3143" s="912"/>
      <c r="W3143" s="912"/>
      <c r="X3143" s="912"/>
      <c r="Y3143" s="912"/>
      <c r="Z3143" s="912"/>
      <c r="AA3143" s="912"/>
      <c r="AB3143" s="912"/>
      <c r="AC3143" s="912"/>
      <c r="AD3143" s="912"/>
      <c r="AE3143" s="912"/>
      <c r="AF3143" s="912"/>
      <c r="AG3143" s="912"/>
      <c r="AH3143" s="912"/>
      <c r="AI3143" s="912"/>
      <c r="AJ3143" s="912"/>
      <c r="AK3143" s="912"/>
      <c r="AL3143" s="912"/>
      <c r="AM3143" s="912"/>
      <c r="AN3143" s="912"/>
      <c r="AO3143" s="913"/>
    </row>
    <row r="3144" spans="2:41" ht="3.6" customHeight="1" outlineLevel="1" x14ac:dyDescent="0.45">
      <c r="B3144" s="167"/>
      <c r="J3144" s="167"/>
      <c r="M3144" s="166"/>
      <c r="N3144" s="167"/>
      <c r="Q3144" s="166"/>
      <c r="R3144" s="914"/>
      <c r="S3144" s="915"/>
      <c r="T3144" s="915"/>
      <c r="U3144" s="915"/>
      <c r="V3144" s="915"/>
      <c r="W3144" s="915"/>
      <c r="X3144" s="915"/>
      <c r="Y3144" s="915"/>
      <c r="Z3144" s="915"/>
      <c r="AA3144" s="915"/>
      <c r="AB3144" s="915"/>
      <c r="AC3144" s="915"/>
      <c r="AD3144" s="915"/>
      <c r="AE3144" s="915"/>
      <c r="AF3144" s="915"/>
      <c r="AG3144" s="915"/>
      <c r="AH3144" s="915"/>
      <c r="AI3144" s="915"/>
      <c r="AJ3144" s="915"/>
      <c r="AK3144" s="915"/>
      <c r="AL3144" s="915"/>
      <c r="AM3144" s="915"/>
      <c r="AN3144" s="915"/>
      <c r="AO3144" s="916"/>
    </row>
    <row r="3145" spans="2:41" ht="3.6" customHeight="1" outlineLevel="1" x14ac:dyDescent="0.45">
      <c r="B3145" s="167"/>
      <c r="J3145" s="167"/>
      <c r="N3145" s="173"/>
      <c r="O3145" s="172"/>
      <c r="P3145" s="172"/>
      <c r="Q3145" s="171"/>
      <c r="U3145" s="934" t="str">
        <f>ASC(変更_3!M472)</f>
        <v/>
      </c>
      <c r="V3145" s="935"/>
      <c r="W3145" s="935"/>
      <c r="X3145" s="962"/>
      <c r="Y3145" s="172"/>
      <c r="Z3145" s="965" t="str">
        <f>ASC(変更_3!P472)</f>
        <v/>
      </c>
      <c r="AA3145" s="935"/>
      <c r="AB3145" s="935"/>
      <c r="AC3145" s="936"/>
      <c r="AG3145" s="922" t="str">
        <f>IF(変更_3!M473&lt;&gt;"",変更_3!M473,"")</f>
        <v/>
      </c>
      <c r="AH3145" s="923"/>
      <c r="AI3145" s="923"/>
      <c r="AJ3145" s="923"/>
      <c r="AK3145" s="923"/>
      <c r="AL3145" s="923"/>
      <c r="AM3145" s="923"/>
      <c r="AN3145" s="923"/>
      <c r="AO3145" s="924"/>
    </row>
    <row r="3146" spans="2:41" ht="13.35" customHeight="1" outlineLevel="1" x14ac:dyDescent="0.45">
      <c r="B3146" s="167"/>
      <c r="J3146" s="167"/>
      <c r="N3146" s="167"/>
      <c r="Q3146" s="166"/>
      <c r="R3146" s="115" t="s">
        <v>612</v>
      </c>
      <c r="U3146" s="937"/>
      <c r="V3146" s="938"/>
      <c r="W3146" s="938"/>
      <c r="X3146" s="963"/>
      <c r="Y3146" s="179" t="s">
        <v>611</v>
      </c>
      <c r="Z3146" s="966"/>
      <c r="AA3146" s="938"/>
      <c r="AB3146" s="938"/>
      <c r="AC3146" s="939"/>
      <c r="AD3146" s="115" t="s">
        <v>610</v>
      </c>
      <c r="AG3146" s="911"/>
      <c r="AH3146" s="912"/>
      <c r="AI3146" s="912"/>
      <c r="AJ3146" s="912"/>
      <c r="AK3146" s="912"/>
      <c r="AL3146" s="912"/>
      <c r="AM3146" s="912"/>
      <c r="AN3146" s="912"/>
      <c r="AO3146" s="913"/>
    </row>
    <row r="3147" spans="2:41" ht="3.6" customHeight="1" outlineLevel="1" x14ac:dyDescent="0.45">
      <c r="B3147" s="167"/>
      <c r="J3147" s="167"/>
      <c r="N3147" s="167"/>
      <c r="Q3147" s="166"/>
      <c r="R3147" s="160"/>
      <c r="S3147" s="160"/>
      <c r="T3147" s="160"/>
      <c r="U3147" s="940"/>
      <c r="V3147" s="941"/>
      <c r="W3147" s="941"/>
      <c r="X3147" s="964"/>
      <c r="Y3147" s="160"/>
      <c r="Z3147" s="967"/>
      <c r="AA3147" s="941"/>
      <c r="AB3147" s="941"/>
      <c r="AC3147" s="942"/>
      <c r="AD3147" s="160"/>
      <c r="AE3147" s="160"/>
      <c r="AF3147" s="160"/>
      <c r="AG3147" s="914"/>
      <c r="AH3147" s="915"/>
      <c r="AI3147" s="915"/>
      <c r="AJ3147" s="915"/>
      <c r="AK3147" s="915"/>
      <c r="AL3147" s="915"/>
      <c r="AM3147" s="915"/>
      <c r="AN3147" s="915"/>
      <c r="AO3147" s="916"/>
    </row>
    <row r="3148" spans="2:41" ht="3.6" customHeight="1" outlineLevel="1" x14ac:dyDescent="0.45">
      <c r="B3148" s="167"/>
      <c r="J3148" s="167"/>
      <c r="N3148" s="167"/>
      <c r="Q3148" s="166"/>
      <c r="R3148" s="172"/>
      <c r="S3148" s="172"/>
      <c r="T3148" s="171"/>
      <c r="U3148" s="922" t="str">
        <f>IF(変更_3!U473&lt;&gt;"",変更_3!U473,"")</f>
        <v/>
      </c>
      <c r="V3148" s="923"/>
      <c r="W3148" s="923"/>
      <c r="X3148" s="923"/>
      <c r="Y3148" s="923"/>
      <c r="Z3148" s="923"/>
      <c r="AA3148" s="923"/>
      <c r="AB3148" s="923"/>
      <c r="AC3148" s="924"/>
      <c r="AD3148" s="173"/>
      <c r="AE3148" s="172"/>
      <c r="AF3148" s="171"/>
      <c r="AG3148" s="922" t="str">
        <f>IF(変更_3!M474&lt;&gt;"",変更_3!M474,"")</f>
        <v/>
      </c>
      <c r="AH3148" s="923"/>
      <c r="AI3148" s="923"/>
      <c r="AJ3148" s="923"/>
      <c r="AK3148" s="923"/>
      <c r="AL3148" s="923"/>
      <c r="AM3148" s="923"/>
      <c r="AN3148" s="923"/>
      <c r="AO3148" s="924"/>
    </row>
    <row r="3149" spans="2:41" ht="13.35" customHeight="1" outlineLevel="1" x14ac:dyDescent="0.45">
      <c r="B3149" s="167"/>
      <c r="J3149" s="167" t="s">
        <v>731</v>
      </c>
      <c r="N3149" s="167" t="s">
        <v>48</v>
      </c>
      <c r="Q3149" s="166"/>
      <c r="R3149" s="115" t="s">
        <v>609</v>
      </c>
      <c r="T3149" s="166"/>
      <c r="U3149" s="911"/>
      <c r="V3149" s="912"/>
      <c r="W3149" s="912"/>
      <c r="X3149" s="912"/>
      <c r="Y3149" s="912"/>
      <c r="Z3149" s="912"/>
      <c r="AA3149" s="912"/>
      <c r="AB3149" s="912"/>
      <c r="AC3149" s="913"/>
      <c r="AD3149" s="167" t="s">
        <v>8536</v>
      </c>
      <c r="AF3149" s="166"/>
      <c r="AG3149" s="911"/>
      <c r="AH3149" s="912"/>
      <c r="AI3149" s="912"/>
      <c r="AJ3149" s="912"/>
      <c r="AK3149" s="912"/>
      <c r="AL3149" s="912"/>
      <c r="AM3149" s="912"/>
      <c r="AN3149" s="912"/>
      <c r="AO3149" s="913"/>
    </row>
    <row r="3150" spans="2:41" ht="3.6" customHeight="1" outlineLevel="1" x14ac:dyDescent="0.45">
      <c r="B3150" s="167"/>
      <c r="J3150" s="167"/>
      <c r="N3150" s="167"/>
      <c r="Q3150" s="166"/>
      <c r="R3150" s="160"/>
      <c r="S3150" s="160"/>
      <c r="T3150" s="159"/>
      <c r="U3150" s="914"/>
      <c r="V3150" s="915"/>
      <c r="W3150" s="915"/>
      <c r="X3150" s="915"/>
      <c r="Y3150" s="915"/>
      <c r="Z3150" s="915"/>
      <c r="AA3150" s="915"/>
      <c r="AB3150" s="915"/>
      <c r="AC3150" s="916"/>
      <c r="AD3150" s="161"/>
      <c r="AE3150" s="160"/>
      <c r="AF3150" s="159"/>
      <c r="AG3150" s="914"/>
      <c r="AH3150" s="915"/>
      <c r="AI3150" s="915"/>
      <c r="AJ3150" s="915"/>
      <c r="AK3150" s="915"/>
      <c r="AL3150" s="915"/>
      <c r="AM3150" s="915"/>
      <c r="AN3150" s="915"/>
      <c r="AO3150" s="916"/>
    </row>
    <row r="3151" spans="2:41" ht="3.6" customHeight="1" outlineLevel="1" x14ac:dyDescent="0.45">
      <c r="B3151" s="167"/>
      <c r="J3151" s="167"/>
      <c r="N3151" s="167"/>
      <c r="Q3151" s="166"/>
      <c r="R3151" s="172"/>
      <c r="S3151" s="172"/>
      <c r="T3151" s="171"/>
      <c r="U3151" s="922" t="str">
        <f>IF(変更_3!U474&lt;&gt;"",変更_3!U474,"")</f>
        <v/>
      </c>
      <c r="V3151" s="923"/>
      <c r="W3151" s="923"/>
      <c r="X3151" s="923"/>
      <c r="Y3151" s="923"/>
      <c r="Z3151" s="923"/>
      <c r="AA3151" s="923"/>
      <c r="AB3151" s="923"/>
      <c r="AC3151" s="924"/>
      <c r="AD3151" s="173"/>
      <c r="AE3151" s="172"/>
      <c r="AF3151" s="171"/>
      <c r="AG3151" s="922" t="str">
        <f>IF(変更_3!M475&lt;&gt;"",変更_3!M475,"")</f>
        <v/>
      </c>
      <c r="AH3151" s="923"/>
      <c r="AI3151" s="923"/>
      <c r="AJ3151" s="923"/>
      <c r="AK3151" s="923"/>
      <c r="AL3151" s="923"/>
      <c r="AM3151" s="923"/>
      <c r="AN3151" s="923"/>
      <c r="AO3151" s="924"/>
    </row>
    <row r="3152" spans="2:41" ht="13.35" customHeight="1" outlineLevel="1" x14ac:dyDescent="0.45">
      <c r="B3152" s="167"/>
      <c r="J3152" s="167"/>
      <c r="K3152" s="115" t="s">
        <v>718</v>
      </c>
      <c r="N3152" s="167"/>
      <c r="Q3152" s="166"/>
      <c r="R3152" s="115" t="s">
        <v>608</v>
      </c>
      <c r="T3152" s="166"/>
      <c r="U3152" s="911"/>
      <c r="V3152" s="912"/>
      <c r="W3152" s="912"/>
      <c r="X3152" s="912"/>
      <c r="Y3152" s="912"/>
      <c r="Z3152" s="912"/>
      <c r="AA3152" s="912"/>
      <c r="AB3152" s="912"/>
      <c r="AC3152" s="913"/>
      <c r="AD3152" s="167" t="s">
        <v>607</v>
      </c>
      <c r="AF3152" s="166"/>
      <c r="AG3152" s="911"/>
      <c r="AH3152" s="912"/>
      <c r="AI3152" s="912"/>
      <c r="AJ3152" s="912"/>
      <c r="AK3152" s="912"/>
      <c r="AL3152" s="912"/>
      <c r="AM3152" s="912"/>
      <c r="AN3152" s="912"/>
      <c r="AO3152" s="913"/>
    </row>
    <row r="3153" spans="2:41" ht="3.6" customHeight="1" outlineLevel="1" x14ac:dyDescent="0.45">
      <c r="B3153" s="167"/>
      <c r="J3153" s="167"/>
      <c r="N3153" s="161"/>
      <c r="O3153" s="160"/>
      <c r="P3153" s="160"/>
      <c r="Q3153" s="159"/>
      <c r="R3153" s="160"/>
      <c r="S3153" s="160"/>
      <c r="T3153" s="159"/>
      <c r="U3153" s="914"/>
      <c r="V3153" s="915"/>
      <c r="W3153" s="915"/>
      <c r="X3153" s="915"/>
      <c r="Y3153" s="915"/>
      <c r="Z3153" s="915"/>
      <c r="AA3153" s="915"/>
      <c r="AB3153" s="915"/>
      <c r="AC3153" s="916"/>
      <c r="AD3153" s="161"/>
      <c r="AE3153" s="160"/>
      <c r="AF3153" s="159"/>
      <c r="AG3153" s="914"/>
      <c r="AH3153" s="915"/>
      <c r="AI3153" s="915"/>
      <c r="AJ3153" s="915"/>
      <c r="AK3153" s="915"/>
      <c r="AL3153" s="915"/>
      <c r="AM3153" s="915"/>
      <c r="AN3153" s="915"/>
      <c r="AO3153" s="916"/>
    </row>
    <row r="3154" spans="2:41" ht="3.6" customHeight="1" outlineLevel="1" x14ac:dyDescent="0.45">
      <c r="B3154" s="167"/>
      <c r="J3154" s="167"/>
      <c r="M3154" s="166"/>
      <c r="N3154" s="167"/>
      <c r="Q3154" s="166"/>
      <c r="R3154" s="173"/>
      <c r="S3154" s="172"/>
      <c r="T3154" s="172"/>
      <c r="U3154" s="172"/>
      <c r="V3154" s="172"/>
      <c r="W3154" s="172"/>
      <c r="X3154" s="172"/>
      <c r="Y3154" s="172"/>
      <c r="Z3154" s="172"/>
      <c r="AA3154" s="172"/>
      <c r="AB3154" s="172"/>
      <c r="AC3154" s="172"/>
      <c r="AD3154" s="172"/>
      <c r="AE3154" s="172"/>
      <c r="AF3154" s="172"/>
      <c r="AG3154" s="172"/>
      <c r="AH3154" s="172"/>
      <c r="AI3154" s="172"/>
      <c r="AJ3154" s="172"/>
      <c r="AK3154" s="172"/>
      <c r="AL3154" s="172"/>
      <c r="AM3154" s="172"/>
      <c r="AN3154" s="172"/>
      <c r="AO3154" s="171"/>
    </row>
    <row r="3155" spans="2:41" ht="13.35" customHeight="1" outlineLevel="1" x14ac:dyDescent="0.45">
      <c r="B3155" s="167"/>
      <c r="J3155" s="167"/>
      <c r="M3155" s="166"/>
      <c r="N3155" s="167" t="s">
        <v>712</v>
      </c>
      <c r="Q3155" s="166"/>
      <c r="R3155" s="167"/>
      <c r="S3155" s="919"/>
      <c r="T3155" s="921"/>
      <c r="V3155" s="190"/>
      <c r="W3155" s="115" t="s">
        <v>76</v>
      </c>
      <c r="X3155" s="190"/>
      <c r="Y3155" s="115" t="s">
        <v>77</v>
      </c>
      <c r="Z3155" s="190"/>
      <c r="AA3155" s="115" t="s">
        <v>78</v>
      </c>
      <c r="AO3155" s="166"/>
    </row>
    <row r="3156" spans="2:41" ht="3.6" customHeight="1" outlineLevel="1" x14ac:dyDescent="0.45">
      <c r="B3156" s="167"/>
      <c r="J3156" s="167"/>
      <c r="M3156" s="166"/>
      <c r="N3156" s="167"/>
      <c r="Q3156" s="166"/>
      <c r="R3156" s="167"/>
      <c r="AO3156" s="166"/>
    </row>
    <row r="3157" spans="2:41" ht="3.6" customHeight="1" outlineLevel="1" x14ac:dyDescent="0.45">
      <c r="B3157" s="167"/>
      <c r="J3157" s="167"/>
      <c r="M3157" s="166"/>
      <c r="N3157" s="173"/>
      <c r="O3157" s="172"/>
      <c r="P3157" s="172"/>
      <c r="Q3157" s="172"/>
      <c r="R3157" s="984" t="str">
        <f>ASC(変更_3!J476)</f>
        <v/>
      </c>
      <c r="S3157" s="984" t="str">
        <f>ASC(変更_3!K476)</f>
        <v/>
      </c>
      <c r="T3157" s="172"/>
      <c r="U3157" s="984" t="str">
        <f>ASC(変更_3!M476)</f>
        <v/>
      </c>
      <c r="V3157" s="173"/>
      <c r="W3157" s="172"/>
      <c r="X3157" s="172"/>
      <c r="Y3157" s="172"/>
      <c r="Z3157" s="172"/>
      <c r="AA3157" s="171"/>
      <c r="AB3157" s="173"/>
      <c r="AC3157" s="172"/>
      <c r="AD3157" s="172"/>
      <c r="AE3157" s="172"/>
      <c r="AF3157" s="172"/>
      <c r="AG3157" s="171"/>
      <c r="AH3157" s="977"/>
      <c r="AI3157" s="980"/>
      <c r="AJ3157" s="172"/>
      <c r="AK3157" s="944"/>
      <c r="AL3157" s="173"/>
      <c r="AM3157" s="172"/>
      <c r="AN3157" s="172"/>
      <c r="AO3157" s="171"/>
    </row>
    <row r="3158" spans="2:41" ht="13.35" customHeight="1" outlineLevel="1" x14ac:dyDescent="0.45">
      <c r="B3158" s="167"/>
      <c r="J3158" s="167"/>
      <c r="M3158" s="166"/>
      <c r="N3158" s="167" t="s">
        <v>711</v>
      </c>
      <c r="R3158" s="985"/>
      <c r="S3158" s="985"/>
      <c r="T3158" s="115" t="s">
        <v>65</v>
      </c>
      <c r="U3158" s="985"/>
      <c r="V3158" s="167" t="s">
        <v>64</v>
      </c>
      <c r="AA3158" s="166"/>
      <c r="AB3158" s="167" t="s">
        <v>710</v>
      </c>
      <c r="AH3158" s="978"/>
      <c r="AI3158" s="981"/>
      <c r="AJ3158" s="115" t="s">
        <v>65</v>
      </c>
      <c r="AK3158" s="945"/>
      <c r="AL3158" s="167" t="s">
        <v>64</v>
      </c>
      <c r="AO3158" s="166"/>
    </row>
    <row r="3159" spans="2:41" ht="3.6" customHeight="1" outlineLevel="1" x14ac:dyDescent="0.45">
      <c r="B3159" s="167"/>
      <c r="J3159" s="167"/>
      <c r="M3159" s="166"/>
      <c r="N3159" s="167"/>
      <c r="R3159" s="986"/>
      <c r="S3159" s="986"/>
      <c r="T3159" s="160"/>
      <c r="U3159" s="986"/>
      <c r="V3159" s="161"/>
      <c r="W3159" s="160"/>
      <c r="X3159" s="160"/>
      <c r="Y3159" s="160"/>
      <c r="Z3159" s="160"/>
      <c r="AA3159" s="159"/>
      <c r="AB3159" s="161"/>
      <c r="AC3159" s="160"/>
      <c r="AD3159" s="160"/>
      <c r="AE3159" s="160"/>
      <c r="AF3159" s="160"/>
      <c r="AH3159" s="979"/>
      <c r="AI3159" s="982"/>
      <c r="AJ3159" s="160"/>
      <c r="AK3159" s="946"/>
      <c r="AL3159" s="161"/>
      <c r="AM3159" s="160"/>
      <c r="AN3159" s="160"/>
      <c r="AO3159" s="159"/>
    </row>
    <row r="3160" spans="2:41" ht="3.6" customHeight="1" outlineLevel="1" x14ac:dyDescent="0.45">
      <c r="B3160" s="167"/>
      <c r="J3160" s="167"/>
      <c r="M3160" s="166"/>
      <c r="N3160" s="173"/>
      <c r="O3160" s="172"/>
      <c r="P3160" s="172"/>
      <c r="Q3160" s="171"/>
      <c r="R3160" s="977"/>
      <c r="S3160" s="980"/>
      <c r="T3160" s="172"/>
      <c r="U3160" s="944"/>
      <c r="V3160" s="173"/>
      <c r="W3160" s="172"/>
      <c r="X3160" s="172"/>
      <c r="Y3160" s="172"/>
      <c r="Z3160" s="169"/>
      <c r="AA3160" s="174"/>
      <c r="AD3160" s="172"/>
      <c r="AE3160" s="172"/>
      <c r="AF3160" s="172"/>
      <c r="AG3160" s="175"/>
      <c r="AH3160" s="175"/>
      <c r="AI3160" s="175"/>
      <c r="AJ3160" s="175"/>
      <c r="AK3160" s="175"/>
      <c r="AL3160" s="172"/>
      <c r="AM3160" s="175"/>
      <c r="AN3160" s="175"/>
      <c r="AO3160" s="171"/>
    </row>
    <row r="3161" spans="2:41" ht="13.35" customHeight="1" outlineLevel="1" x14ac:dyDescent="0.45">
      <c r="B3161" s="167"/>
      <c r="J3161" s="167"/>
      <c r="M3161" s="166"/>
      <c r="N3161" s="167" t="s">
        <v>709</v>
      </c>
      <c r="Q3161" s="166"/>
      <c r="R3161" s="978"/>
      <c r="S3161" s="981"/>
      <c r="T3161" s="115" t="s">
        <v>65</v>
      </c>
      <c r="U3161" s="945"/>
      <c r="V3161" s="167" t="s">
        <v>64</v>
      </c>
      <c r="Z3161" s="169"/>
      <c r="AA3161" s="168"/>
      <c r="AG3161" s="169"/>
      <c r="AH3161" s="169"/>
      <c r="AI3161" s="169"/>
      <c r="AJ3161" s="169"/>
      <c r="AK3161" s="169"/>
      <c r="AM3161" s="169"/>
      <c r="AN3161" s="169"/>
      <c r="AO3161" s="166"/>
    </row>
    <row r="3162" spans="2:41" ht="3.6" customHeight="1" outlineLevel="1" x14ac:dyDescent="0.45">
      <c r="B3162" s="167"/>
      <c r="J3162" s="167"/>
      <c r="M3162" s="166"/>
      <c r="N3162" s="161"/>
      <c r="O3162" s="160"/>
      <c r="P3162" s="160"/>
      <c r="Q3162" s="159"/>
      <c r="R3162" s="979"/>
      <c r="S3162" s="982"/>
      <c r="T3162" s="160"/>
      <c r="U3162" s="946"/>
      <c r="V3162" s="161"/>
      <c r="W3162" s="160"/>
      <c r="X3162" s="160"/>
      <c r="Y3162" s="160"/>
      <c r="Z3162" s="163"/>
      <c r="AA3162" s="162"/>
      <c r="AB3162" s="160"/>
      <c r="AC3162" s="160"/>
      <c r="AD3162" s="160"/>
      <c r="AE3162" s="160"/>
      <c r="AF3162" s="160"/>
      <c r="AG3162" s="163"/>
      <c r="AH3162" s="163"/>
      <c r="AI3162" s="163"/>
      <c r="AJ3162" s="163"/>
      <c r="AK3162" s="163"/>
      <c r="AL3162" s="160"/>
      <c r="AM3162" s="163"/>
      <c r="AN3162" s="163"/>
      <c r="AO3162" s="159"/>
    </row>
    <row r="3163" spans="2:41" ht="3.6" customHeight="1" outlineLevel="1" x14ac:dyDescent="0.45">
      <c r="B3163" s="167"/>
      <c r="J3163" s="167"/>
      <c r="M3163" s="166"/>
      <c r="N3163" s="167"/>
      <c r="Q3163" s="166"/>
      <c r="R3163" s="922" t="str">
        <f>ASC(変更_3!L480)</f>
        <v/>
      </c>
      <c r="S3163" s="923"/>
      <c r="T3163" s="923"/>
      <c r="U3163" s="924"/>
      <c r="V3163" s="911" t="str">
        <f>ASC(変更_3!P480)</f>
        <v/>
      </c>
      <c r="W3163" s="913"/>
      <c r="X3163" s="911" t="str">
        <f>ASC(変更_3!R480)</f>
        <v/>
      </c>
      <c r="Y3163" s="912"/>
      <c r="Z3163" s="912"/>
      <c r="AA3163" s="913"/>
      <c r="AB3163" s="167"/>
      <c r="AO3163" s="166"/>
    </row>
    <row r="3164" spans="2:41" ht="13.35" customHeight="1" outlineLevel="1" x14ac:dyDescent="0.45">
      <c r="B3164" s="167"/>
      <c r="J3164" s="167"/>
      <c r="M3164" s="166"/>
      <c r="N3164" s="167" t="s">
        <v>707</v>
      </c>
      <c r="Q3164" s="166"/>
      <c r="R3164" s="911"/>
      <c r="S3164" s="912"/>
      <c r="T3164" s="912"/>
      <c r="U3164" s="913"/>
      <c r="V3164" s="911"/>
      <c r="W3164" s="913"/>
      <c r="X3164" s="911"/>
      <c r="Y3164" s="912"/>
      <c r="Z3164" s="912"/>
      <c r="AA3164" s="913"/>
      <c r="AB3164" s="191" t="s">
        <v>706</v>
      </c>
      <c r="AO3164" s="166"/>
    </row>
    <row r="3165" spans="2:41" ht="3.6" customHeight="1" outlineLevel="1" x14ac:dyDescent="0.45">
      <c r="B3165" s="167"/>
      <c r="J3165" s="167"/>
      <c r="M3165" s="166"/>
      <c r="N3165" s="167"/>
      <c r="Q3165" s="166"/>
      <c r="R3165" s="914"/>
      <c r="S3165" s="915"/>
      <c r="T3165" s="915"/>
      <c r="U3165" s="916"/>
      <c r="V3165" s="914"/>
      <c r="W3165" s="916"/>
      <c r="X3165" s="914"/>
      <c r="Y3165" s="915"/>
      <c r="Z3165" s="915"/>
      <c r="AA3165" s="916"/>
      <c r="AB3165" s="161"/>
      <c r="AC3165" s="160"/>
      <c r="AD3165" s="160"/>
      <c r="AE3165" s="160"/>
      <c r="AF3165" s="160"/>
      <c r="AG3165" s="160"/>
      <c r="AH3165" s="160"/>
      <c r="AI3165" s="160"/>
      <c r="AJ3165" s="160"/>
      <c r="AK3165" s="160"/>
      <c r="AL3165" s="160"/>
      <c r="AM3165" s="160"/>
      <c r="AN3165" s="160"/>
      <c r="AO3165" s="159"/>
    </row>
    <row r="3166" spans="2:41" ht="3.6" customHeight="1" outlineLevel="1" x14ac:dyDescent="0.45">
      <c r="B3166" s="167"/>
      <c r="J3166" s="167"/>
      <c r="M3166" s="166"/>
      <c r="N3166" s="173"/>
      <c r="O3166" s="172"/>
      <c r="P3166" s="172"/>
      <c r="Q3166" s="172"/>
      <c r="R3166" s="173"/>
      <c r="S3166" s="172"/>
      <c r="T3166" s="172"/>
      <c r="U3166" s="172"/>
      <c r="V3166" s="172"/>
      <c r="W3166" s="172"/>
      <c r="X3166" s="172"/>
      <c r="Y3166" s="172"/>
      <c r="Z3166" s="172"/>
      <c r="AA3166" s="171"/>
      <c r="AB3166" s="173"/>
      <c r="AI3166" s="166"/>
      <c r="AJ3166" s="173"/>
      <c r="AK3166" s="172"/>
      <c r="AL3166" s="172"/>
      <c r="AM3166" s="172"/>
      <c r="AN3166" s="172"/>
      <c r="AO3166" s="171"/>
    </row>
    <row r="3167" spans="2:41" ht="13.35" customHeight="1" outlineLevel="1" x14ac:dyDescent="0.45">
      <c r="B3167" s="167"/>
      <c r="J3167" s="167"/>
      <c r="M3167" s="166"/>
      <c r="N3167" s="167" t="s">
        <v>705</v>
      </c>
      <c r="R3167" s="167"/>
      <c r="S3167" s="917" t="str">
        <f>IF(変更_3!J482&lt;&gt;"",変更_3!J482,"")</f>
        <v/>
      </c>
      <c r="T3167" s="918"/>
      <c r="V3167" s="182" t="str">
        <f>ASC(変更_3!L482)</f>
        <v/>
      </c>
      <c r="W3167" s="115" t="s">
        <v>76</v>
      </c>
      <c r="X3167" s="182" t="str">
        <f>ASC(変更_3!N482)</f>
        <v/>
      </c>
      <c r="Y3167" s="115" t="s">
        <v>77</v>
      </c>
      <c r="Z3167" s="182" t="str">
        <f>ASC(変更_3!P482)</f>
        <v/>
      </c>
      <c r="AA3167" s="115" t="s">
        <v>78</v>
      </c>
      <c r="AB3167" s="167" t="s">
        <v>704</v>
      </c>
      <c r="AI3167" s="166"/>
      <c r="AJ3167" s="167"/>
      <c r="AK3167" s="919"/>
      <c r="AL3167" s="920"/>
      <c r="AM3167" s="920"/>
      <c r="AN3167" s="920"/>
      <c r="AO3167" s="921"/>
    </row>
    <row r="3168" spans="2:41" ht="3.6" customHeight="1" outlineLevel="1" x14ac:dyDescent="0.45">
      <c r="B3168" s="167"/>
      <c r="J3168" s="167"/>
      <c r="M3168" s="166"/>
      <c r="N3168" s="167"/>
      <c r="R3168" s="161"/>
      <c r="S3168" s="160"/>
      <c r="T3168" s="160"/>
      <c r="U3168" s="160"/>
      <c r="V3168" s="160"/>
      <c r="W3168" s="160"/>
      <c r="X3168" s="160"/>
      <c r="Y3168" s="160"/>
      <c r="Z3168" s="160"/>
      <c r="AA3168" s="159"/>
      <c r="AB3168" s="161"/>
      <c r="AC3168" s="160"/>
      <c r="AD3168" s="160"/>
      <c r="AE3168" s="160"/>
      <c r="AF3168" s="160"/>
      <c r="AG3168" s="160"/>
      <c r="AH3168" s="160"/>
      <c r="AI3168" s="159"/>
      <c r="AJ3168" s="161"/>
      <c r="AK3168" s="160"/>
      <c r="AL3168" s="160"/>
      <c r="AM3168" s="160"/>
      <c r="AN3168" s="160"/>
      <c r="AO3168" s="159"/>
    </row>
    <row r="3169" spans="2:41" ht="3.6" customHeight="1" outlineLevel="1" x14ac:dyDescent="0.45">
      <c r="B3169" s="167"/>
      <c r="J3169" s="167"/>
      <c r="M3169" s="166"/>
      <c r="N3169" s="173"/>
      <c r="O3169" s="172"/>
      <c r="P3169" s="172"/>
      <c r="Q3169" s="171"/>
      <c r="R3169" s="922" t="str">
        <f>IF(変更_3!U479="☑","研修中","")</f>
        <v/>
      </c>
      <c r="S3169" s="923"/>
      <c r="T3169" s="923"/>
      <c r="U3169" s="923"/>
      <c r="V3169" s="923"/>
      <c r="W3169" s="923"/>
      <c r="X3169" s="923"/>
      <c r="Y3169" s="923"/>
      <c r="Z3169" s="923"/>
      <c r="AA3169" s="923"/>
      <c r="AB3169" s="923"/>
      <c r="AC3169" s="923"/>
      <c r="AD3169" s="923"/>
      <c r="AE3169" s="923"/>
      <c r="AF3169" s="923"/>
      <c r="AG3169" s="923"/>
      <c r="AH3169" s="923"/>
      <c r="AI3169" s="923"/>
      <c r="AJ3169" s="923"/>
      <c r="AK3169" s="923"/>
      <c r="AL3169" s="923"/>
      <c r="AM3169" s="923"/>
      <c r="AN3169" s="923"/>
      <c r="AO3169" s="924"/>
    </row>
    <row r="3170" spans="2:41" ht="13.35" customHeight="1" outlineLevel="1" x14ac:dyDescent="0.45">
      <c r="B3170" s="167"/>
      <c r="J3170" s="167"/>
      <c r="M3170" s="166"/>
      <c r="N3170" s="167" t="s">
        <v>703</v>
      </c>
      <c r="Q3170" s="166"/>
      <c r="R3170" s="911"/>
      <c r="S3170" s="912"/>
      <c r="T3170" s="912"/>
      <c r="U3170" s="912"/>
      <c r="V3170" s="912"/>
      <c r="W3170" s="912"/>
      <c r="X3170" s="912"/>
      <c r="Y3170" s="912"/>
      <c r="Z3170" s="912"/>
      <c r="AA3170" s="912"/>
      <c r="AB3170" s="912"/>
      <c r="AC3170" s="912"/>
      <c r="AD3170" s="912"/>
      <c r="AE3170" s="912"/>
      <c r="AF3170" s="912"/>
      <c r="AG3170" s="912"/>
      <c r="AH3170" s="912"/>
      <c r="AI3170" s="912"/>
      <c r="AJ3170" s="912"/>
      <c r="AK3170" s="912"/>
      <c r="AL3170" s="912"/>
      <c r="AM3170" s="912"/>
      <c r="AN3170" s="912"/>
      <c r="AO3170" s="913"/>
    </row>
    <row r="3171" spans="2:41" ht="3.6" customHeight="1" outlineLevel="1" x14ac:dyDescent="0.45">
      <c r="B3171" s="167"/>
      <c r="I3171" s="166"/>
      <c r="J3171" s="167"/>
      <c r="M3171" s="166"/>
      <c r="N3171" s="161"/>
      <c r="O3171" s="160"/>
      <c r="P3171" s="160"/>
      <c r="Q3171" s="159"/>
      <c r="R3171" s="914"/>
      <c r="S3171" s="915"/>
      <c r="T3171" s="915"/>
      <c r="U3171" s="915"/>
      <c r="V3171" s="915"/>
      <c r="W3171" s="915"/>
      <c r="X3171" s="915"/>
      <c r="Y3171" s="915"/>
      <c r="Z3171" s="915"/>
      <c r="AA3171" s="915"/>
      <c r="AB3171" s="915"/>
      <c r="AC3171" s="915"/>
      <c r="AD3171" s="915"/>
      <c r="AE3171" s="915"/>
      <c r="AF3171" s="915"/>
      <c r="AG3171" s="915"/>
      <c r="AH3171" s="915"/>
      <c r="AI3171" s="915"/>
      <c r="AJ3171" s="915"/>
      <c r="AK3171" s="915"/>
      <c r="AL3171" s="915"/>
      <c r="AM3171" s="915"/>
      <c r="AN3171" s="915"/>
      <c r="AO3171" s="916"/>
    </row>
    <row r="3172" spans="2:41" ht="3.6" customHeight="1" outlineLevel="1" x14ac:dyDescent="0.45">
      <c r="B3172" s="167"/>
      <c r="J3172" s="173"/>
      <c r="K3172" s="172"/>
      <c r="L3172" s="172"/>
      <c r="M3172" s="171"/>
      <c r="N3172" s="173"/>
      <c r="O3172" s="172"/>
      <c r="P3172" s="172"/>
      <c r="Q3172" s="171"/>
      <c r="R3172" s="173"/>
      <c r="S3172" s="172"/>
      <c r="T3172" s="172"/>
      <c r="U3172" s="172"/>
      <c r="V3172" s="172"/>
      <c r="W3172" s="172"/>
      <c r="X3172" s="172"/>
      <c r="Y3172" s="172"/>
      <c r="Z3172" s="172"/>
      <c r="AA3172" s="171"/>
      <c r="AB3172" s="173"/>
      <c r="AC3172" s="172"/>
      <c r="AD3172" s="172"/>
      <c r="AE3172" s="171"/>
      <c r="AF3172" s="172"/>
      <c r="AG3172" s="172"/>
      <c r="AH3172" s="172"/>
      <c r="AI3172" s="172"/>
      <c r="AJ3172" s="172"/>
      <c r="AK3172" s="172"/>
      <c r="AL3172" s="172"/>
      <c r="AM3172" s="172"/>
      <c r="AN3172" s="172"/>
      <c r="AO3172" s="171"/>
    </row>
    <row r="3173" spans="2:41" ht="13.35" customHeight="1" outlineLevel="1" x14ac:dyDescent="0.45">
      <c r="B3173" s="167"/>
      <c r="J3173" s="167"/>
      <c r="M3173" s="166"/>
      <c r="N3173" s="167" t="s">
        <v>717</v>
      </c>
      <c r="Q3173" s="166"/>
      <c r="R3173" s="167"/>
      <c r="S3173" s="917" t="str">
        <f>IF(OR(許可申請_2!I465&lt;&gt;"",変更_3!AL471&lt;&gt;""),コードマスタ!C4,"")</f>
        <v/>
      </c>
      <c r="T3173" s="943"/>
      <c r="U3173" s="943"/>
      <c r="V3173" s="943"/>
      <c r="W3173" s="943"/>
      <c r="X3173" s="943"/>
      <c r="Y3173" s="943"/>
      <c r="Z3173" s="943"/>
      <c r="AA3173" s="918"/>
      <c r="AB3173" s="167" t="s">
        <v>615</v>
      </c>
      <c r="AE3173" s="166"/>
      <c r="AF3173" s="167"/>
      <c r="AG3173" s="917" t="str">
        <f>IF(OR(許可申請_2!I474="☑",変更_3!AL479="☑"),コードマスタ!D3,IF(OR(許可申請_2!N474="☑",許可申請_2!T474="☑",変更_3!AQ479="☑",変更_3!AW479="☑"),コードマスタ!D4,""))</f>
        <v/>
      </c>
      <c r="AH3173" s="943"/>
      <c r="AI3173" s="943"/>
      <c r="AJ3173" s="943"/>
      <c r="AK3173" s="943"/>
      <c r="AL3173" s="943"/>
      <c r="AM3173" s="943"/>
      <c r="AN3173" s="943"/>
      <c r="AO3173" s="918"/>
    </row>
    <row r="3174" spans="2:41" ht="3.6" customHeight="1" outlineLevel="1" x14ac:dyDescent="0.45">
      <c r="B3174" s="167"/>
      <c r="J3174" s="167"/>
      <c r="M3174" s="166"/>
      <c r="N3174" s="161"/>
      <c r="O3174" s="160"/>
      <c r="P3174" s="160"/>
      <c r="Q3174" s="159"/>
      <c r="R3174" s="161"/>
      <c r="S3174" s="160"/>
      <c r="T3174" s="160"/>
      <c r="U3174" s="160"/>
      <c r="V3174" s="160"/>
      <c r="W3174" s="160"/>
      <c r="X3174" s="160"/>
      <c r="Y3174" s="160"/>
      <c r="Z3174" s="160"/>
      <c r="AA3174" s="159"/>
      <c r="AB3174" s="161"/>
      <c r="AC3174" s="160"/>
      <c r="AD3174" s="160"/>
      <c r="AE3174" s="159"/>
      <c r="AF3174" s="160"/>
      <c r="AG3174" s="160"/>
      <c r="AH3174" s="160"/>
      <c r="AI3174" s="160"/>
      <c r="AJ3174" s="160"/>
      <c r="AK3174" s="160"/>
      <c r="AL3174" s="160"/>
      <c r="AM3174" s="160"/>
      <c r="AN3174" s="160"/>
      <c r="AO3174" s="159"/>
    </row>
    <row r="3175" spans="2:41" ht="3.6" customHeight="1" outlineLevel="1" x14ac:dyDescent="0.45">
      <c r="B3175" s="167"/>
      <c r="J3175" s="167"/>
      <c r="M3175" s="166"/>
      <c r="N3175" s="173"/>
      <c r="O3175" s="172"/>
      <c r="P3175" s="172"/>
      <c r="Q3175" s="171"/>
      <c r="R3175" s="173"/>
      <c r="S3175" s="172"/>
      <c r="T3175" s="172"/>
      <c r="U3175" s="172"/>
      <c r="V3175" s="172"/>
      <c r="W3175" s="172"/>
      <c r="X3175" s="172"/>
      <c r="Y3175" s="172"/>
      <c r="Z3175" s="172"/>
      <c r="AA3175" s="171"/>
      <c r="AB3175" s="173"/>
      <c r="AC3175" s="172"/>
      <c r="AD3175" s="172"/>
      <c r="AE3175" s="171"/>
      <c r="AF3175" s="173"/>
      <c r="AG3175" s="172"/>
      <c r="AH3175" s="172"/>
      <c r="AI3175" s="172"/>
      <c r="AJ3175" s="172"/>
      <c r="AK3175" s="172"/>
      <c r="AL3175" s="172"/>
      <c r="AM3175" s="172"/>
      <c r="AN3175" s="172"/>
      <c r="AO3175" s="171"/>
    </row>
    <row r="3176" spans="2:41" ht="13.35" customHeight="1" outlineLevel="1" x14ac:dyDescent="0.45">
      <c r="B3176" s="167"/>
      <c r="J3176" s="167"/>
      <c r="M3176" s="166"/>
      <c r="N3176" s="167" t="s">
        <v>716</v>
      </c>
      <c r="Q3176" s="166"/>
      <c r="R3176" s="167"/>
      <c r="S3176" s="919"/>
      <c r="T3176" s="921"/>
      <c r="V3176" s="190"/>
      <c r="W3176" s="115" t="s">
        <v>76</v>
      </c>
      <c r="X3176" s="190"/>
      <c r="Y3176" s="115" t="s">
        <v>77</v>
      </c>
      <c r="Z3176" s="190"/>
      <c r="AA3176" s="166" t="s">
        <v>78</v>
      </c>
      <c r="AB3176" s="167" t="s">
        <v>715</v>
      </c>
      <c r="AE3176" s="166"/>
      <c r="AF3176" s="167"/>
      <c r="AG3176" s="919"/>
      <c r="AH3176" s="921"/>
      <c r="AJ3176" s="190"/>
      <c r="AK3176" s="115" t="s">
        <v>76</v>
      </c>
      <c r="AL3176" s="190"/>
      <c r="AM3176" s="115" t="s">
        <v>77</v>
      </c>
      <c r="AN3176" s="190"/>
      <c r="AO3176" s="166" t="s">
        <v>78</v>
      </c>
    </row>
    <row r="3177" spans="2:41" ht="3.6" customHeight="1" outlineLevel="1" x14ac:dyDescent="0.45">
      <c r="B3177" s="167"/>
      <c r="J3177" s="167"/>
      <c r="M3177" s="166"/>
      <c r="N3177" s="161"/>
      <c r="O3177" s="160"/>
      <c r="P3177" s="160"/>
      <c r="Q3177" s="159"/>
      <c r="R3177" s="161"/>
      <c r="S3177" s="160"/>
      <c r="T3177" s="160"/>
      <c r="U3177" s="160"/>
      <c r="V3177" s="160"/>
      <c r="W3177" s="160"/>
      <c r="X3177" s="160"/>
      <c r="Y3177" s="160"/>
      <c r="Z3177" s="160"/>
      <c r="AA3177" s="159"/>
      <c r="AB3177" s="161"/>
      <c r="AC3177" s="160"/>
      <c r="AD3177" s="160"/>
      <c r="AE3177" s="159"/>
      <c r="AF3177" s="161"/>
      <c r="AG3177" s="160"/>
      <c r="AH3177" s="160"/>
      <c r="AI3177" s="160"/>
      <c r="AJ3177" s="160"/>
      <c r="AK3177" s="160"/>
      <c r="AL3177" s="160"/>
      <c r="AM3177" s="160"/>
      <c r="AN3177" s="160"/>
      <c r="AO3177" s="159"/>
    </row>
    <row r="3178" spans="2:41" ht="3.6" customHeight="1" outlineLevel="1" x14ac:dyDescent="0.45">
      <c r="B3178" s="167"/>
      <c r="J3178" s="167"/>
      <c r="M3178" s="166"/>
      <c r="N3178" s="173"/>
      <c r="O3178" s="172"/>
      <c r="P3178" s="172"/>
      <c r="Q3178" s="171"/>
      <c r="R3178" s="922" t="str">
        <f>許可申請_2!I465&amp;変更_3!AL471</f>
        <v/>
      </c>
      <c r="S3178" s="923"/>
      <c r="T3178" s="923"/>
      <c r="U3178" s="923"/>
      <c r="V3178" s="923"/>
      <c r="W3178" s="923"/>
      <c r="X3178" s="923"/>
      <c r="Y3178" s="923"/>
      <c r="Z3178" s="923"/>
      <c r="AA3178" s="923"/>
      <c r="AB3178" s="923"/>
      <c r="AC3178" s="923"/>
      <c r="AD3178" s="923"/>
      <c r="AE3178" s="923"/>
      <c r="AF3178" s="923"/>
      <c r="AG3178" s="923"/>
      <c r="AH3178" s="923"/>
      <c r="AI3178" s="923"/>
      <c r="AJ3178" s="924"/>
      <c r="AK3178" s="172"/>
      <c r="AL3178" s="172"/>
      <c r="AM3178" s="172"/>
      <c r="AN3178" s="172"/>
      <c r="AO3178" s="171"/>
    </row>
    <row r="3179" spans="2:41" ht="13.35" customHeight="1" outlineLevel="1" x14ac:dyDescent="0.45">
      <c r="B3179" s="167"/>
      <c r="J3179" s="167"/>
      <c r="M3179" s="166"/>
      <c r="N3179" s="167" t="s">
        <v>50</v>
      </c>
      <c r="Q3179" s="166"/>
      <c r="R3179" s="911"/>
      <c r="S3179" s="912"/>
      <c r="T3179" s="912"/>
      <c r="U3179" s="912"/>
      <c r="V3179" s="912"/>
      <c r="W3179" s="912"/>
      <c r="X3179" s="912"/>
      <c r="Y3179" s="912"/>
      <c r="Z3179" s="912"/>
      <c r="AA3179" s="912"/>
      <c r="AB3179" s="912"/>
      <c r="AC3179" s="912"/>
      <c r="AD3179" s="912"/>
      <c r="AE3179" s="912"/>
      <c r="AF3179" s="912"/>
      <c r="AG3179" s="912"/>
      <c r="AH3179" s="912"/>
      <c r="AI3179" s="912"/>
      <c r="AJ3179" s="913"/>
      <c r="AL3179" s="189" t="s">
        <v>651</v>
      </c>
      <c r="AM3179" s="115" t="s">
        <v>714</v>
      </c>
      <c r="AO3179" s="166"/>
    </row>
    <row r="3180" spans="2:41" ht="3.6" customHeight="1" outlineLevel="1" x14ac:dyDescent="0.45">
      <c r="B3180" s="167"/>
      <c r="J3180" s="167"/>
      <c r="M3180" s="166"/>
      <c r="N3180" s="161"/>
      <c r="O3180" s="160"/>
      <c r="P3180" s="160"/>
      <c r="Q3180" s="159"/>
      <c r="R3180" s="914"/>
      <c r="S3180" s="915"/>
      <c r="T3180" s="915"/>
      <c r="U3180" s="915"/>
      <c r="V3180" s="915"/>
      <c r="W3180" s="915"/>
      <c r="X3180" s="915"/>
      <c r="Y3180" s="915"/>
      <c r="Z3180" s="915"/>
      <c r="AA3180" s="915"/>
      <c r="AB3180" s="915"/>
      <c r="AC3180" s="915"/>
      <c r="AD3180" s="915"/>
      <c r="AE3180" s="915"/>
      <c r="AF3180" s="915"/>
      <c r="AG3180" s="915"/>
      <c r="AH3180" s="915"/>
      <c r="AI3180" s="915"/>
      <c r="AJ3180" s="916"/>
      <c r="AK3180" s="160"/>
      <c r="AL3180" s="160"/>
      <c r="AM3180" s="160"/>
      <c r="AN3180" s="160"/>
      <c r="AO3180" s="159"/>
    </row>
    <row r="3181" spans="2:41" ht="3.6" customHeight="1" outlineLevel="1" x14ac:dyDescent="0.45">
      <c r="B3181" s="167"/>
      <c r="J3181" s="167"/>
      <c r="M3181" s="166"/>
      <c r="N3181" s="173"/>
      <c r="O3181" s="172"/>
      <c r="P3181" s="172"/>
      <c r="Q3181" s="171"/>
      <c r="R3181" s="922" t="str">
        <f>ASC(PHONETIC(許可申請_2!I464))&amp;ASC(PHONETIC(変更_3!AL470))</f>
        <v/>
      </c>
      <c r="S3181" s="923"/>
      <c r="T3181" s="923"/>
      <c r="U3181" s="923"/>
      <c r="V3181" s="923"/>
      <c r="W3181" s="923"/>
      <c r="X3181" s="923"/>
      <c r="Y3181" s="923"/>
      <c r="Z3181" s="923"/>
      <c r="AA3181" s="923"/>
      <c r="AB3181" s="923"/>
      <c r="AC3181" s="923"/>
      <c r="AD3181" s="923"/>
      <c r="AE3181" s="923"/>
      <c r="AF3181" s="923"/>
      <c r="AG3181" s="923"/>
      <c r="AH3181" s="923"/>
      <c r="AI3181" s="923"/>
      <c r="AJ3181" s="923"/>
      <c r="AK3181" s="923"/>
      <c r="AL3181" s="923"/>
      <c r="AM3181" s="923"/>
      <c r="AN3181" s="923"/>
      <c r="AO3181" s="924"/>
    </row>
    <row r="3182" spans="2:41" ht="13.35" customHeight="1" outlineLevel="1" x14ac:dyDescent="0.45">
      <c r="B3182" s="167"/>
      <c r="J3182" s="167"/>
      <c r="M3182" s="166"/>
      <c r="N3182" s="167" t="s">
        <v>713</v>
      </c>
      <c r="Q3182" s="166"/>
      <c r="R3182" s="911"/>
      <c r="S3182" s="912"/>
      <c r="T3182" s="912"/>
      <c r="U3182" s="912"/>
      <c r="V3182" s="912"/>
      <c r="W3182" s="912"/>
      <c r="X3182" s="912"/>
      <c r="Y3182" s="912"/>
      <c r="Z3182" s="912"/>
      <c r="AA3182" s="912"/>
      <c r="AB3182" s="912"/>
      <c r="AC3182" s="912"/>
      <c r="AD3182" s="912"/>
      <c r="AE3182" s="912"/>
      <c r="AF3182" s="912"/>
      <c r="AG3182" s="912"/>
      <c r="AH3182" s="912"/>
      <c r="AI3182" s="912"/>
      <c r="AJ3182" s="912"/>
      <c r="AK3182" s="912"/>
      <c r="AL3182" s="912"/>
      <c r="AM3182" s="912"/>
      <c r="AN3182" s="912"/>
      <c r="AO3182" s="913"/>
    </row>
    <row r="3183" spans="2:41" ht="3.6" customHeight="1" outlineLevel="1" x14ac:dyDescent="0.45">
      <c r="B3183" s="167"/>
      <c r="J3183" s="167"/>
      <c r="M3183" s="166"/>
      <c r="N3183" s="167"/>
      <c r="Q3183" s="166"/>
      <c r="R3183" s="914"/>
      <c r="S3183" s="915"/>
      <c r="T3183" s="915"/>
      <c r="U3183" s="915"/>
      <c r="V3183" s="915"/>
      <c r="W3183" s="915"/>
      <c r="X3183" s="915"/>
      <c r="Y3183" s="915"/>
      <c r="Z3183" s="915"/>
      <c r="AA3183" s="915"/>
      <c r="AB3183" s="915"/>
      <c r="AC3183" s="915"/>
      <c r="AD3183" s="915"/>
      <c r="AE3183" s="915"/>
      <c r="AF3183" s="915"/>
      <c r="AG3183" s="915"/>
      <c r="AH3183" s="915"/>
      <c r="AI3183" s="915"/>
      <c r="AJ3183" s="915"/>
      <c r="AK3183" s="915"/>
      <c r="AL3183" s="915"/>
      <c r="AM3183" s="915"/>
      <c r="AN3183" s="915"/>
      <c r="AO3183" s="916"/>
    </row>
    <row r="3184" spans="2:41" ht="3.6" customHeight="1" outlineLevel="1" x14ac:dyDescent="0.45">
      <c r="B3184" s="167"/>
      <c r="J3184" s="167"/>
      <c r="N3184" s="173"/>
      <c r="O3184" s="172"/>
      <c r="P3184" s="172"/>
      <c r="Q3184" s="171"/>
      <c r="U3184" s="934" t="str">
        <f>ASC(許可申請_2!L466)&amp;ASC(変更_3!AO472)</f>
        <v/>
      </c>
      <c r="V3184" s="935"/>
      <c r="W3184" s="935"/>
      <c r="X3184" s="962"/>
      <c r="Y3184" s="172"/>
      <c r="Z3184" s="965" t="str">
        <f>ASC(許可申請_2!O466)&amp;ASC(変更_3!AR472)</f>
        <v/>
      </c>
      <c r="AA3184" s="935"/>
      <c r="AB3184" s="935"/>
      <c r="AC3184" s="936"/>
      <c r="AG3184" s="922" t="str">
        <f>許可申請_2!L467&amp;変更_3!AO473</f>
        <v/>
      </c>
      <c r="AH3184" s="923"/>
      <c r="AI3184" s="923"/>
      <c r="AJ3184" s="923"/>
      <c r="AK3184" s="923"/>
      <c r="AL3184" s="923"/>
      <c r="AM3184" s="923"/>
      <c r="AN3184" s="923"/>
      <c r="AO3184" s="924"/>
    </row>
    <row r="3185" spans="2:41" ht="13.35" customHeight="1" outlineLevel="1" x14ac:dyDescent="0.45">
      <c r="B3185" s="167"/>
      <c r="J3185" s="167"/>
      <c r="N3185" s="167"/>
      <c r="Q3185" s="166"/>
      <c r="R3185" s="115" t="s">
        <v>612</v>
      </c>
      <c r="U3185" s="937"/>
      <c r="V3185" s="938"/>
      <c r="W3185" s="938"/>
      <c r="X3185" s="963"/>
      <c r="Y3185" s="179" t="s">
        <v>611</v>
      </c>
      <c r="Z3185" s="966"/>
      <c r="AA3185" s="938"/>
      <c r="AB3185" s="938"/>
      <c r="AC3185" s="939"/>
      <c r="AD3185" s="115" t="s">
        <v>610</v>
      </c>
      <c r="AG3185" s="911"/>
      <c r="AH3185" s="912"/>
      <c r="AI3185" s="912"/>
      <c r="AJ3185" s="912"/>
      <c r="AK3185" s="912"/>
      <c r="AL3185" s="912"/>
      <c r="AM3185" s="912"/>
      <c r="AN3185" s="912"/>
      <c r="AO3185" s="913"/>
    </row>
    <row r="3186" spans="2:41" ht="3.6" customHeight="1" outlineLevel="1" x14ac:dyDescent="0.45">
      <c r="B3186" s="167"/>
      <c r="J3186" s="167"/>
      <c r="N3186" s="167"/>
      <c r="Q3186" s="166"/>
      <c r="R3186" s="160"/>
      <c r="S3186" s="160"/>
      <c r="T3186" s="160"/>
      <c r="U3186" s="940"/>
      <c r="V3186" s="941"/>
      <c r="W3186" s="941"/>
      <c r="X3186" s="964"/>
      <c r="Y3186" s="160"/>
      <c r="Z3186" s="967"/>
      <c r="AA3186" s="941"/>
      <c r="AB3186" s="941"/>
      <c r="AC3186" s="942"/>
      <c r="AD3186" s="160"/>
      <c r="AE3186" s="160"/>
      <c r="AF3186" s="160"/>
      <c r="AG3186" s="914"/>
      <c r="AH3186" s="915"/>
      <c r="AI3186" s="915"/>
      <c r="AJ3186" s="915"/>
      <c r="AK3186" s="915"/>
      <c r="AL3186" s="915"/>
      <c r="AM3186" s="915"/>
      <c r="AN3186" s="915"/>
      <c r="AO3186" s="916"/>
    </row>
    <row r="3187" spans="2:41" ht="3.6" customHeight="1" outlineLevel="1" x14ac:dyDescent="0.45">
      <c r="B3187" s="167"/>
      <c r="J3187" s="167"/>
      <c r="N3187" s="167"/>
      <c r="Q3187" s="166"/>
      <c r="R3187" s="172"/>
      <c r="S3187" s="172"/>
      <c r="T3187" s="171"/>
      <c r="U3187" s="922" t="str">
        <f>許可申請_2!T467&amp;変更_3!AW473</f>
        <v/>
      </c>
      <c r="V3187" s="923"/>
      <c r="W3187" s="923"/>
      <c r="X3187" s="923"/>
      <c r="Y3187" s="923"/>
      <c r="Z3187" s="923"/>
      <c r="AA3187" s="923"/>
      <c r="AB3187" s="923"/>
      <c r="AC3187" s="924"/>
      <c r="AD3187" s="173"/>
      <c r="AE3187" s="172"/>
      <c r="AF3187" s="171"/>
      <c r="AG3187" s="922" t="str">
        <f>許可申請_2!L468&amp;変更_3!AO474</f>
        <v/>
      </c>
      <c r="AH3187" s="923"/>
      <c r="AI3187" s="923"/>
      <c r="AJ3187" s="923"/>
      <c r="AK3187" s="923"/>
      <c r="AL3187" s="923"/>
      <c r="AM3187" s="923"/>
      <c r="AN3187" s="923"/>
      <c r="AO3187" s="924"/>
    </row>
    <row r="3188" spans="2:41" ht="13.35" customHeight="1" outlineLevel="1" x14ac:dyDescent="0.45">
      <c r="B3188" s="167"/>
      <c r="J3188" s="167"/>
      <c r="N3188" s="167" t="s">
        <v>48</v>
      </c>
      <c r="Q3188" s="166"/>
      <c r="R3188" s="115" t="s">
        <v>609</v>
      </c>
      <c r="T3188" s="166"/>
      <c r="U3188" s="911"/>
      <c r="V3188" s="912"/>
      <c r="W3188" s="912"/>
      <c r="X3188" s="912"/>
      <c r="Y3188" s="912"/>
      <c r="Z3188" s="912"/>
      <c r="AA3188" s="912"/>
      <c r="AB3188" s="912"/>
      <c r="AC3188" s="913"/>
      <c r="AD3188" s="167" t="s">
        <v>8536</v>
      </c>
      <c r="AF3188" s="166"/>
      <c r="AG3188" s="911"/>
      <c r="AH3188" s="912"/>
      <c r="AI3188" s="912"/>
      <c r="AJ3188" s="912"/>
      <c r="AK3188" s="912"/>
      <c r="AL3188" s="912"/>
      <c r="AM3188" s="912"/>
      <c r="AN3188" s="912"/>
      <c r="AO3188" s="913"/>
    </row>
    <row r="3189" spans="2:41" ht="3.6" customHeight="1" outlineLevel="1" x14ac:dyDescent="0.45">
      <c r="B3189" s="167"/>
      <c r="J3189" s="167"/>
      <c r="N3189" s="167"/>
      <c r="Q3189" s="166"/>
      <c r="R3189" s="160"/>
      <c r="S3189" s="160"/>
      <c r="T3189" s="159"/>
      <c r="U3189" s="914"/>
      <c r="V3189" s="915"/>
      <c r="W3189" s="915"/>
      <c r="X3189" s="915"/>
      <c r="Y3189" s="915"/>
      <c r="Z3189" s="915"/>
      <c r="AA3189" s="915"/>
      <c r="AB3189" s="915"/>
      <c r="AC3189" s="916"/>
      <c r="AD3189" s="161"/>
      <c r="AE3189" s="160"/>
      <c r="AF3189" s="159"/>
      <c r="AG3189" s="914"/>
      <c r="AH3189" s="915"/>
      <c r="AI3189" s="915"/>
      <c r="AJ3189" s="915"/>
      <c r="AK3189" s="915"/>
      <c r="AL3189" s="915"/>
      <c r="AM3189" s="915"/>
      <c r="AN3189" s="915"/>
      <c r="AO3189" s="916"/>
    </row>
    <row r="3190" spans="2:41" ht="3.6" customHeight="1" outlineLevel="1" x14ac:dyDescent="0.45">
      <c r="B3190" s="167"/>
      <c r="J3190" s="167"/>
      <c r="N3190" s="167"/>
      <c r="Q3190" s="166"/>
      <c r="R3190" s="172"/>
      <c r="S3190" s="172"/>
      <c r="T3190" s="171"/>
      <c r="U3190" s="922" t="str">
        <f>許可申請_2!T468&amp;変更_3!AW474</f>
        <v/>
      </c>
      <c r="V3190" s="923"/>
      <c r="W3190" s="923"/>
      <c r="X3190" s="923"/>
      <c r="Y3190" s="923"/>
      <c r="Z3190" s="923"/>
      <c r="AA3190" s="923"/>
      <c r="AB3190" s="923"/>
      <c r="AC3190" s="924"/>
      <c r="AD3190" s="173"/>
      <c r="AE3190" s="172"/>
      <c r="AF3190" s="171"/>
      <c r="AG3190" s="922" t="str">
        <f>許可申請_2!L469&amp;変更_3!AO475</f>
        <v/>
      </c>
      <c r="AH3190" s="923"/>
      <c r="AI3190" s="923"/>
      <c r="AJ3190" s="923"/>
      <c r="AK3190" s="923"/>
      <c r="AL3190" s="923"/>
      <c r="AM3190" s="923"/>
      <c r="AN3190" s="923"/>
      <c r="AO3190" s="924"/>
    </row>
    <row r="3191" spans="2:41" ht="13.35" customHeight="1" outlineLevel="1" x14ac:dyDescent="0.45">
      <c r="B3191" s="167"/>
      <c r="J3191" s="167"/>
      <c r="N3191" s="167"/>
      <c r="Q3191" s="166"/>
      <c r="R3191" s="115" t="s">
        <v>608</v>
      </c>
      <c r="T3191" s="166"/>
      <c r="U3191" s="911"/>
      <c r="V3191" s="912"/>
      <c r="W3191" s="912"/>
      <c r="X3191" s="912"/>
      <c r="Y3191" s="912"/>
      <c r="Z3191" s="912"/>
      <c r="AA3191" s="912"/>
      <c r="AB3191" s="912"/>
      <c r="AC3191" s="913"/>
      <c r="AD3191" s="167" t="s">
        <v>607</v>
      </c>
      <c r="AF3191" s="166"/>
      <c r="AG3191" s="911"/>
      <c r="AH3191" s="912"/>
      <c r="AI3191" s="912"/>
      <c r="AJ3191" s="912"/>
      <c r="AK3191" s="912"/>
      <c r="AL3191" s="912"/>
      <c r="AM3191" s="912"/>
      <c r="AN3191" s="912"/>
      <c r="AO3191" s="913"/>
    </row>
    <row r="3192" spans="2:41" ht="3.6" customHeight="1" outlineLevel="1" x14ac:dyDescent="0.45">
      <c r="B3192" s="167"/>
      <c r="J3192" s="167"/>
      <c r="N3192" s="161"/>
      <c r="O3192" s="160"/>
      <c r="P3192" s="160"/>
      <c r="Q3192" s="159"/>
      <c r="R3192" s="160"/>
      <c r="S3192" s="160"/>
      <c r="T3192" s="159"/>
      <c r="U3192" s="914"/>
      <c r="V3192" s="915"/>
      <c r="W3192" s="915"/>
      <c r="X3192" s="915"/>
      <c r="Y3192" s="915"/>
      <c r="Z3192" s="915"/>
      <c r="AA3192" s="915"/>
      <c r="AB3192" s="915"/>
      <c r="AC3192" s="916"/>
      <c r="AD3192" s="161"/>
      <c r="AE3192" s="160"/>
      <c r="AF3192" s="159"/>
      <c r="AG3192" s="914"/>
      <c r="AH3192" s="915"/>
      <c r="AI3192" s="915"/>
      <c r="AJ3192" s="915"/>
      <c r="AK3192" s="915"/>
      <c r="AL3192" s="915"/>
      <c r="AM3192" s="915"/>
      <c r="AN3192" s="915"/>
      <c r="AO3192" s="916"/>
    </row>
    <row r="3193" spans="2:41" ht="3.6" customHeight="1" outlineLevel="1" x14ac:dyDescent="0.45">
      <c r="B3193" s="167"/>
      <c r="J3193" s="167"/>
      <c r="M3193" s="166"/>
      <c r="N3193" s="167"/>
      <c r="Q3193" s="166"/>
      <c r="R3193" s="173"/>
      <c r="S3193" s="172"/>
      <c r="T3193" s="172"/>
      <c r="U3193" s="172"/>
      <c r="V3193" s="172"/>
      <c r="W3193" s="172"/>
      <c r="X3193" s="172"/>
      <c r="Y3193" s="172"/>
      <c r="Z3193" s="172"/>
      <c r="AA3193" s="172"/>
      <c r="AB3193" s="172"/>
      <c r="AC3193" s="172"/>
      <c r="AD3193" s="172"/>
      <c r="AE3193" s="172"/>
      <c r="AF3193" s="172"/>
      <c r="AG3193" s="172"/>
      <c r="AH3193" s="172"/>
      <c r="AI3193" s="172"/>
      <c r="AJ3193" s="172"/>
      <c r="AK3193" s="172"/>
      <c r="AL3193" s="172"/>
      <c r="AM3193" s="172"/>
      <c r="AN3193" s="172"/>
      <c r="AO3193" s="171"/>
    </row>
    <row r="3194" spans="2:41" ht="13.35" customHeight="1" outlineLevel="1" x14ac:dyDescent="0.45">
      <c r="B3194" s="167"/>
      <c r="J3194" s="167"/>
      <c r="M3194" s="166"/>
      <c r="N3194" s="167" t="s">
        <v>712</v>
      </c>
      <c r="Q3194" s="166"/>
      <c r="R3194" s="167"/>
      <c r="S3194" s="919"/>
      <c r="T3194" s="921"/>
      <c r="V3194" s="190"/>
      <c r="W3194" s="115" t="s">
        <v>76</v>
      </c>
      <c r="X3194" s="190"/>
      <c r="Y3194" s="115" t="s">
        <v>77</v>
      </c>
      <c r="Z3194" s="190"/>
      <c r="AA3194" s="115" t="s">
        <v>78</v>
      </c>
      <c r="AO3194" s="166"/>
    </row>
    <row r="3195" spans="2:41" ht="3.6" customHeight="1" outlineLevel="1" x14ac:dyDescent="0.45">
      <c r="B3195" s="167"/>
      <c r="J3195" s="167"/>
      <c r="M3195" s="166"/>
      <c r="N3195" s="167"/>
      <c r="Q3195" s="166"/>
      <c r="R3195" s="167"/>
      <c r="AO3195" s="166"/>
    </row>
    <row r="3196" spans="2:41" ht="3.6" customHeight="1" outlineLevel="1" x14ac:dyDescent="0.45">
      <c r="B3196" s="167"/>
      <c r="J3196" s="167"/>
      <c r="M3196" s="166"/>
      <c r="N3196" s="173"/>
      <c r="O3196" s="172"/>
      <c r="P3196" s="172"/>
      <c r="Q3196" s="172"/>
      <c r="R3196" s="984" t="str">
        <f>ASC(許可申請_2!I470)&amp;ASC(変更_3!AL476)</f>
        <v/>
      </c>
      <c r="S3196" s="984" t="str">
        <f>ASC(許可申請_2!J470)&amp;ASC(変更_3!AM476)</f>
        <v/>
      </c>
      <c r="T3196" s="172"/>
      <c r="U3196" s="984" t="str">
        <f>ASC(許可申請_2!L470)&amp;ASC(変更_3!AO476)</f>
        <v/>
      </c>
      <c r="V3196" s="173"/>
      <c r="W3196" s="172"/>
      <c r="X3196" s="172"/>
      <c r="Y3196" s="172"/>
      <c r="Z3196" s="172"/>
      <c r="AA3196" s="171"/>
      <c r="AB3196" s="173"/>
      <c r="AC3196" s="172"/>
      <c r="AD3196" s="172"/>
      <c r="AE3196" s="172"/>
      <c r="AF3196" s="172"/>
      <c r="AG3196" s="171"/>
      <c r="AH3196" s="977"/>
      <c r="AI3196" s="980"/>
      <c r="AJ3196" s="172"/>
      <c r="AK3196" s="944"/>
      <c r="AL3196" s="173"/>
      <c r="AM3196" s="172"/>
      <c r="AN3196" s="172"/>
      <c r="AO3196" s="171"/>
    </row>
    <row r="3197" spans="2:41" ht="13.35" customHeight="1" outlineLevel="1" x14ac:dyDescent="0.45">
      <c r="B3197" s="167"/>
      <c r="J3197" s="167"/>
      <c r="M3197" s="166"/>
      <c r="N3197" s="167" t="s">
        <v>711</v>
      </c>
      <c r="R3197" s="985"/>
      <c r="S3197" s="985"/>
      <c r="T3197" s="115" t="s">
        <v>65</v>
      </c>
      <c r="U3197" s="985"/>
      <c r="V3197" s="167" t="s">
        <v>64</v>
      </c>
      <c r="AA3197" s="166"/>
      <c r="AB3197" s="167" t="s">
        <v>710</v>
      </c>
      <c r="AH3197" s="978"/>
      <c r="AI3197" s="981"/>
      <c r="AJ3197" s="115" t="s">
        <v>65</v>
      </c>
      <c r="AK3197" s="945"/>
      <c r="AL3197" s="167" t="s">
        <v>64</v>
      </c>
      <c r="AO3197" s="166"/>
    </row>
    <row r="3198" spans="2:41" ht="3.6" customHeight="1" outlineLevel="1" x14ac:dyDescent="0.45">
      <c r="B3198" s="167"/>
      <c r="J3198" s="167"/>
      <c r="M3198" s="166"/>
      <c r="N3198" s="167"/>
      <c r="R3198" s="986"/>
      <c r="S3198" s="986"/>
      <c r="T3198" s="160"/>
      <c r="U3198" s="986"/>
      <c r="V3198" s="161"/>
      <c r="W3198" s="160"/>
      <c r="X3198" s="160"/>
      <c r="Y3198" s="160"/>
      <c r="Z3198" s="160"/>
      <c r="AA3198" s="159"/>
      <c r="AB3198" s="161"/>
      <c r="AC3198" s="160"/>
      <c r="AD3198" s="160"/>
      <c r="AE3198" s="160"/>
      <c r="AF3198" s="160"/>
      <c r="AH3198" s="979"/>
      <c r="AI3198" s="982"/>
      <c r="AJ3198" s="160"/>
      <c r="AK3198" s="946"/>
      <c r="AL3198" s="161"/>
      <c r="AM3198" s="160"/>
      <c r="AN3198" s="160"/>
      <c r="AO3198" s="159"/>
    </row>
    <row r="3199" spans="2:41" ht="3.6" customHeight="1" outlineLevel="1" x14ac:dyDescent="0.45">
      <c r="B3199" s="167"/>
      <c r="J3199" s="167"/>
      <c r="M3199" s="166"/>
      <c r="N3199" s="173"/>
      <c r="O3199" s="172"/>
      <c r="P3199" s="172"/>
      <c r="Q3199" s="171"/>
      <c r="R3199" s="977"/>
      <c r="S3199" s="980"/>
      <c r="T3199" s="172"/>
      <c r="U3199" s="944"/>
      <c r="V3199" s="173"/>
      <c r="W3199" s="172"/>
      <c r="X3199" s="172"/>
      <c r="Y3199" s="172"/>
      <c r="Z3199" s="169"/>
      <c r="AA3199" s="174"/>
      <c r="AD3199" s="172"/>
      <c r="AE3199" s="172"/>
      <c r="AF3199" s="172"/>
      <c r="AG3199" s="175"/>
      <c r="AH3199" s="175"/>
      <c r="AI3199" s="175"/>
      <c r="AJ3199" s="175"/>
      <c r="AK3199" s="175"/>
      <c r="AL3199" s="172"/>
      <c r="AM3199" s="175"/>
      <c r="AN3199" s="175"/>
      <c r="AO3199" s="171"/>
    </row>
    <row r="3200" spans="2:41" ht="13.35" customHeight="1" outlineLevel="1" x14ac:dyDescent="0.45">
      <c r="B3200" s="167"/>
      <c r="J3200" s="167"/>
      <c r="M3200" s="166"/>
      <c r="N3200" s="167" t="s">
        <v>709</v>
      </c>
      <c r="Q3200" s="166"/>
      <c r="R3200" s="978"/>
      <c r="S3200" s="981"/>
      <c r="T3200" s="115" t="s">
        <v>65</v>
      </c>
      <c r="U3200" s="945"/>
      <c r="V3200" s="167" t="s">
        <v>64</v>
      </c>
      <c r="Z3200" s="169"/>
      <c r="AA3200" s="168"/>
      <c r="AG3200" s="169"/>
      <c r="AH3200" s="169"/>
      <c r="AI3200" s="169"/>
      <c r="AJ3200" s="169"/>
      <c r="AK3200" s="169"/>
      <c r="AM3200" s="169"/>
      <c r="AN3200" s="169"/>
      <c r="AO3200" s="166"/>
    </row>
    <row r="3201" spans="2:41" ht="3.6" customHeight="1" outlineLevel="1" x14ac:dyDescent="0.45">
      <c r="B3201" s="167"/>
      <c r="J3201" s="167"/>
      <c r="M3201" s="166"/>
      <c r="N3201" s="161"/>
      <c r="O3201" s="160"/>
      <c r="P3201" s="160"/>
      <c r="Q3201" s="159"/>
      <c r="R3201" s="979"/>
      <c r="S3201" s="982"/>
      <c r="T3201" s="160"/>
      <c r="U3201" s="946"/>
      <c r="V3201" s="161"/>
      <c r="W3201" s="160"/>
      <c r="X3201" s="160"/>
      <c r="Y3201" s="160"/>
      <c r="Z3201" s="163"/>
      <c r="AA3201" s="162"/>
      <c r="AB3201" s="160"/>
      <c r="AC3201" s="160"/>
      <c r="AD3201" s="160"/>
      <c r="AE3201" s="160"/>
      <c r="AF3201" s="160"/>
      <c r="AG3201" s="163"/>
      <c r="AH3201" s="163"/>
      <c r="AI3201" s="163"/>
      <c r="AJ3201" s="163"/>
      <c r="AK3201" s="163"/>
      <c r="AL3201" s="160"/>
      <c r="AM3201" s="163"/>
      <c r="AN3201" s="163"/>
      <c r="AO3201" s="159"/>
    </row>
    <row r="3202" spans="2:41" ht="3.6" customHeight="1" outlineLevel="1" x14ac:dyDescent="0.45">
      <c r="B3202" s="167"/>
      <c r="J3202" s="167"/>
      <c r="M3202" s="166"/>
      <c r="N3202" s="167"/>
      <c r="Q3202" s="166"/>
      <c r="R3202" s="922" t="str">
        <f>ASC(許可申請_2!K475)&amp;ASC(変更_3!AN480)</f>
        <v/>
      </c>
      <c r="S3202" s="923"/>
      <c r="T3202" s="923"/>
      <c r="U3202" s="924"/>
      <c r="V3202" s="911" t="str">
        <f>ASC(許可申請_2!O475)&amp;ASC(変更_3!AR480)</f>
        <v/>
      </c>
      <c r="W3202" s="913"/>
      <c r="X3202" s="911" t="str">
        <f>ASC(許可申請_2!Q475)&amp;ASC(変更_3!AT480)</f>
        <v/>
      </c>
      <c r="Y3202" s="912"/>
      <c r="Z3202" s="912"/>
      <c r="AA3202" s="913"/>
      <c r="AB3202" s="167"/>
      <c r="AO3202" s="166"/>
    </row>
    <row r="3203" spans="2:41" ht="13.35" customHeight="1" outlineLevel="1" x14ac:dyDescent="0.45">
      <c r="B3203" s="167"/>
      <c r="J3203" s="167" t="s">
        <v>731</v>
      </c>
      <c r="M3203" s="166"/>
      <c r="N3203" s="167" t="s">
        <v>707</v>
      </c>
      <c r="Q3203" s="166"/>
      <c r="R3203" s="911"/>
      <c r="S3203" s="912"/>
      <c r="T3203" s="912"/>
      <c r="U3203" s="913"/>
      <c r="V3203" s="911"/>
      <c r="W3203" s="913"/>
      <c r="X3203" s="911"/>
      <c r="Y3203" s="912"/>
      <c r="Z3203" s="912"/>
      <c r="AA3203" s="913"/>
      <c r="AB3203" s="191" t="s">
        <v>706</v>
      </c>
      <c r="AO3203" s="166"/>
    </row>
    <row r="3204" spans="2:41" ht="3.6" customHeight="1" outlineLevel="1" x14ac:dyDescent="0.45">
      <c r="B3204" s="167"/>
      <c r="J3204" s="167"/>
      <c r="M3204" s="166"/>
      <c r="N3204" s="167"/>
      <c r="Q3204" s="166"/>
      <c r="R3204" s="914"/>
      <c r="S3204" s="915"/>
      <c r="T3204" s="915"/>
      <c r="U3204" s="916"/>
      <c r="V3204" s="914"/>
      <c r="W3204" s="916"/>
      <c r="X3204" s="914"/>
      <c r="Y3204" s="915"/>
      <c r="Z3204" s="915"/>
      <c r="AA3204" s="916"/>
      <c r="AB3204" s="161"/>
      <c r="AC3204" s="160"/>
      <c r="AD3204" s="160"/>
      <c r="AE3204" s="160"/>
      <c r="AF3204" s="160"/>
      <c r="AG3204" s="160"/>
      <c r="AH3204" s="160"/>
      <c r="AI3204" s="160"/>
      <c r="AJ3204" s="160"/>
      <c r="AK3204" s="160"/>
      <c r="AL3204" s="160"/>
      <c r="AM3204" s="160"/>
      <c r="AN3204" s="160"/>
      <c r="AO3204" s="159"/>
    </row>
    <row r="3205" spans="2:41" ht="3.6" customHeight="1" outlineLevel="1" x14ac:dyDescent="0.45">
      <c r="B3205" s="167"/>
      <c r="J3205" s="167"/>
      <c r="M3205" s="166"/>
      <c r="N3205" s="173"/>
      <c r="O3205" s="172"/>
      <c r="P3205" s="172"/>
      <c r="Q3205" s="172"/>
      <c r="R3205" s="173"/>
      <c r="S3205" s="172"/>
      <c r="T3205" s="172"/>
      <c r="U3205" s="172"/>
      <c r="V3205" s="172"/>
      <c r="W3205" s="172"/>
      <c r="X3205" s="172"/>
      <c r="Y3205" s="172"/>
      <c r="Z3205" s="172"/>
      <c r="AA3205" s="171"/>
      <c r="AB3205" s="173"/>
      <c r="AI3205" s="166"/>
      <c r="AJ3205" s="173"/>
      <c r="AK3205" s="172"/>
      <c r="AL3205" s="172"/>
      <c r="AM3205" s="172"/>
      <c r="AN3205" s="172"/>
      <c r="AO3205" s="171"/>
    </row>
    <row r="3206" spans="2:41" ht="13.35" customHeight="1" outlineLevel="1" x14ac:dyDescent="0.45">
      <c r="B3206" s="167"/>
      <c r="J3206" s="167"/>
      <c r="M3206" s="166"/>
      <c r="N3206" s="167" t="s">
        <v>705</v>
      </c>
      <c r="R3206" s="167"/>
      <c r="S3206" s="917" t="str">
        <f>許可申請_2!I477&amp;変更_3!AL482</f>
        <v/>
      </c>
      <c r="T3206" s="918"/>
      <c r="V3206" s="182" t="str">
        <f>ASC(許可申請_2!K477)&amp;ASC(変更_3!AN482)</f>
        <v/>
      </c>
      <c r="W3206" s="115" t="s">
        <v>76</v>
      </c>
      <c r="X3206" s="182" t="str">
        <f>ASC(許可申請_2!M477)&amp;ASC(変更_3!AP482)</f>
        <v/>
      </c>
      <c r="Y3206" s="115" t="s">
        <v>77</v>
      </c>
      <c r="Z3206" s="182" t="str">
        <f>ASC(許可申請_2!O477)&amp;ASC(変更_3!AR482)</f>
        <v/>
      </c>
      <c r="AA3206" s="115" t="s">
        <v>78</v>
      </c>
      <c r="AB3206" s="167" t="s">
        <v>704</v>
      </c>
      <c r="AI3206" s="166"/>
      <c r="AJ3206" s="167"/>
      <c r="AK3206" s="919"/>
      <c r="AL3206" s="920"/>
      <c r="AM3206" s="920"/>
      <c r="AN3206" s="920"/>
      <c r="AO3206" s="921"/>
    </row>
    <row r="3207" spans="2:41" ht="3.6" customHeight="1" outlineLevel="1" x14ac:dyDescent="0.45">
      <c r="B3207" s="167"/>
      <c r="J3207" s="167"/>
      <c r="M3207" s="166"/>
      <c r="N3207" s="167"/>
      <c r="R3207" s="161"/>
      <c r="S3207" s="160"/>
      <c r="T3207" s="160"/>
      <c r="U3207" s="160"/>
      <c r="V3207" s="160"/>
      <c r="W3207" s="160"/>
      <c r="X3207" s="160"/>
      <c r="Y3207" s="160"/>
      <c r="Z3207" s="160"/>
      <c r="AA3207" s="159"/>
      <c r="AB3207" s="161"/>
      <c r="AC3207" s="160"/>
      <c r="AD3207" s="160"/>
      <c r="AE3207" s="160"/>
      <c r="AF3207" s="160"/>
      <c r="AG3207" s="160"/>
      <c r="AH3207" s="160"/>
      <c r="AI3207" s="159"/>
      <c r="AJ3207" s="161"/>
      <c r="AK3207" s="160"/>
      <c r="AL3207" s="160"/>
      <c r="AM3207" s="160"/>
      <c r="AN3207" s="160"/>
      <c r="AO3207" s="159"/>
    </row>
    <row r="3208" spans="2:41" ht="3.6" customHeight="1" outlineLevel="1" x14ac:dyDescent="0.45">
      <c r="B3208" s="167"/>
      <c r="J3208" s="167"/>
      <c r="M3208" s="166"/>
      <c r="N3208" s="173"/>
      <c r="O3208" s="172"/>
      <c r="P3208" s="172"/>
      <c r="Q3208" s="171"/>
      <c r="R3208" s="922" t="str">
        <f>IF(OR(許可申請_2!T474="☑",変更_3!AW479="☑"),"研修中","")</f>
        <v/>
      </c>
      <c r="S3208" s="923"/>
      <c r="T3208" s="923"/>
      <c r="U3208" s="923"/>
      <c r="V3208" s="923"/>
      <c r="W3208" s="923"/>
      <c r="X3208" s="923"/>
      <c r="Y3208" s="923"/>
      <c r="Z3208" s="923"/>
      <c r="AA3208" s="923"/>
      <c r="AB3208" s="923"/>
      <c r="AC3208" s="923"/>
      <c r="AD3208" s="923"/>
      <c r="AE3208" s="923"/>
      <c r="AF3208" s="923"/>
      <c r="AG3208" s="923"/>
      <c r="AH3208" s="923"/>
      <c r="AI3208" s="923"/>
      <c r="AJ3208" s="923"/>
      <c r="AK3208" s="923"/>
      <c r="AL3208" s="923"/>
      <c r="AM3208" s="923"/>
      <c r="AN3208" s="923"/>
      <c r="AO3208" s="924"/>
    </row>
    <row r="3209" spans="2:41" ht="13.35" customHeight="1" outlineLevel="1" x14ac:dyDescent="0.45">
      <c r="B3209" s="167"/>
      <c r="J3209" s="167"/>
      <c r="M3209" s="166"/>
      <c r="N3209" s="167" t="s">
        <v>703</v>
      </c>
      <c r="Q3209" s="166"/>
      <c r="R3209" s="911"/>
      <c r="S3209" s="912"/>
      <c r="T3209" s="912"/>
      <c r="U3209" s="912"/>
      <c r="V3209" s="912"/>
      <c r="W3209" s="912"/>
      <c r="X3209" s="912"/>
      <c r="Y3209" s="912"/>
      <c r="Z3209" s="912"/>
      <c r="AA3209" s="912"/>
      <c r="AB3209" s="912"/>
      <c r="AC3209" s="912"/>
      <c r="AD3209" s="912"/>
      <c r="AE3209" s="912"/>
      <c r="AF3209" s="912"/>
      <c r="AG3209" s="912"/>
      <c r="AH3209" s="912"/>
      <c r="AI3209" s="912"/>
      <c r="AJ3209" s="912"/>
      <c r="AK3209" s="912"/>
      <c r="AL3209" s="912"/>
      <c r="AM3209" s="912"/>
      <c r="AN3209" s="912"/>
      <c r="AO3209" s="913"/>
    </row>
    <row r="3210" spans="2:41" ht="3.6" customHeight="1" outlineLevel="1" x14ac:dyDescent="0.45">
      <c r="B3210" s="167"/>
      <c r="J3210" s="167"/>
      <c r="M3210" s="166"/>
      <c r="N3210" s="161"/>
      <c r="O3210" s="160"/>
      <c r="P3210" s="160"/>
      <c r="Q3210" s="159"/>
      <c r="R3210" s="914"/>
      <c r="S3210" s="915"/>
      <c r="T3210" s="915"/>
      <c r="U3210" s="915"/>
      <c r="V3210" s="915"/>
      <c r="W3210" s="915"/>
      <c r="X3210" s="915"/>
      <c r="Y3210" s="915"/>
      <c r="Z3210" s="915"/>
      <c r="AA3210" s="915"/>
      <c r="AB3210" s="915"/>
      <c r="AC3210" s="915"/>
      <c r="AD3210" s="915"/>
      <c r="AE3210" s="915"/>
      <c r="AF3210" s="915"/>
      <c r="AG3210" s="915"/>
      <c r="AH3210" s="915"/>
      <c r="AI3210" s="915"/>
      <c r="AJ3210" s="915"/>
      <c r="AK3210" s="915"/>
      <c r="AL3210" s="915"/>
      <c r="AM3210" s="915"/>
      <c r="AN3210" s="915"/>
      <c r="AO3210" s="916"/>
    </row>
    <row r="3211" spans="2:41" ht="3.6" customHeight="1" outlineLevel="1" x14ac:dyDescent="0.45">
      <c r="B3211" s="167"/>
      <c r="J3211" s="167"/>
      <c r="M3211" s="166"/>
      <c r="N3211" s="173"/>
      <c r="O3211" s="172"/>
      <c r="P3211" s="172"/>
      <c r="Q3211" s="171"/>
      <c r="R3211" s="167"/>
      <c r="W3211" s="166"/>
      <c r="X3211" s="167"/>
      <c r="AB3211" s="166"/>
      <c r="AC3211" s="925"/>
      <c r="AD3211" s="926"/>
      <c r="AE3211" s="926"/>
      <c r="AF3211" s="926"/>
      <c r="AG3211" s="926"/>
      <c r="AH3211" s="926"/>
      <c r="AI3211" s="926"/>
      <c r="AJ3211" s="926"/>
      <c r="AK3211" s="926"/>
      <c r="AL3211" s="926"/>
      <c r="AM3211" s="926"/>
      <c r="AN3211" s="926"/>
      <c r="AO3211" s="927"/>
    </row>
    <row r="3212" spans="2:41" ht="13.35" customHeight="1" outlineLevel="1" x14ac:dyDescent="0.45">
      <c r="B3212" s="167"/>
      <c r="J3212" s="167"/>
      <c r="M3212" s="166"/>
      <c r="N3212" s="167" t="s">
        <v>702</v>
      </c>
      <c r="Q3212" s="166"/>
      <c r="R3212" s="167"/>
      <c r="S3212" s="189" t="s">
        <v>651</v>
      </c>
      <c r="T3212" s="115" t="s">
        <v>105</v>
      </c>
      <c r="W3212" s="166"/>
      <c r="X3212" s="167" t="s">
        <v>701</v>
      </c>
      <c r="AB3212" s="166"/>
      <c r="AC3212" s="928"/>
      <c r="AD3212" s="929"/>
      <c r="AE3212" s="929"/>
      <c r="AF3212" s="929"/>
      <c r="AG3212" s="929"/>
      <c r="AH3212" s="929"/>
      <c r="AI3212" s="929"/>
      <c r="AJ3212" s="929"/>
      <c r="AK3212" s="929"/>
      <c r="AL3212" s="929"/>
      <c r="AM3212" s="929"/>
      <c r="AN3212" s="929"/>
      <c r="AO3212" s="930"/>
    </row>
    <row r="3213" spans="2:41" ht="3.6" customHeight="1" outlineLevel="1" x14ac:dyDescent="0.45">
      <c r="B3213" s="167"/>
      <c r="J3213" s="167"/>
      <c r="M3213" s="166"/>
      <c r="N3213" s="161"/>
      <c r="O3213" s="160"/>
      <c r="P3213" s="160"/>
      <c r="Q3213" s="159"/>
      <c r="R3213" s="161"/>
      <c r="S3213" s="160"/>
      <c r="T3213" s="160"/>
      <c r="U3213" s="160"/>
      <c r="V3213" s="160"/>
      <c r="W3213" s="159"/>
      <c r="X3213" s="161"/>
      <c r="Y3213" s="160"/>
      <c r="Z3213" s="160"/>
      <c r="AA3213" s="160"/>
      <c r="AB3213" s="159"/>
      <c r="AC3213" s="931"/>
      <c r="AD3213" s="932"/>
      <c r="AE3213" s="932"/>
      <c r="AF3213" s="932"/>
      <c r="AG3213" s="932"/>
      <c r="AH3213" s="932"/>
      <c r="AI3213" s="932"/>
      <c r="AJ3213" s="932"/>
      <c r="AK3213" s="932"/>
      <c r="AL3213" s="932"/>
      <c r="AM3213" s="932"/>
      <c r="AN3213" s="932"/>
      <c r="AO3213" s="933"/>
    </row>
    <row r="3214" spans="2:41" ht="3.6" customHeight="1" outlineLevel="1" x14ac:dyDescent="0.45">
      <c r="B3214" s="167"/>
      <c r="J3214" s="167"/>
      <c r="M3214" s="166"/>
      <c r="N3214" s="173"/>
      <c r="O3214" s="172"/>
      <c r="P3214" s="172"/>
      <c r="Q3214" s="171"/>
      <c r="R3214" s="173"/>
      <c r="S3214" s="172"/>
      <c r="T3214" s="172"/>
      <c r="U3214" s="172"/>
      <c r="V3214" s="172"/>
      <c r="W3214" s="172"/>
      <c r="X3214" s="172"/>
      <c r="Y3214" s="172"/>
      <c r="Z3214" s="172"/>
      <c r="AA3214" s="171"/>
      <c r="AB3214" s="173"/>
      <c r="AC3214" s="172"/>
      <c r="AD3214" s="172"/>
      <c r="AE3214" s="171"/>
      <c r="AF3214" s="173"/>
      <c r="AG3214" s="172"/>
      <c r="AH3214" s="172"/>
      <c r="AI3214" s="172"/>
      <c r="AJ3214" s="172"/>
      <c r="AK3214" s="172"/>
      <c r="AL3214" s="172"/>
      <c r="AM3214" s="172"/>
      <c r="AN3214" s="172"/>
      <c r="AO3214" s="171"/>
    </row>
    <row r="3215" spans="2:41" ht="13.35" customHeight="1" outlineLevel="1" x14ac:dyDescent="0.45">
      <c r="B3215" s="167"/>
      <c r="J3215" s="167"/>
      <c r="M3215" s="166"/>
      <c r="N3215" s="167" t="s">
        <v>700</v>
      </c>
      <c r="Q3215" s="166"/>
      <c r="R3215" s="167"/>
      <c r="S3215" s="919"/>
      <c r="T3215" s="921"/>
      <c r="V3215" s="190"/>
      <c r="W3215" s="115" t="s">
        <v>76</v>
      </c>
      <c r="X3215" s="190"/>
      <c r="Y3215" s="115" t="s">
        <v>77</v>
      </c>
      <c r="Z3215" s="190"/>
      <c r="AA3215" s="115" t="s">
        <v>78</v>
      </c>
      <c r="AB3215" s="167" t="s">
        <v>699</v>
      </c>
      <c r="AE3215" s="166"/>
      <c r="AF3215" s="167"/>
      <c r="AG3215" s="919"/>
      <c r="AH3215" s="921"/>
      <c r="AJ3215" s="190"/>
      <c r="AK3215" s="115" t="s">
        <v>76</v>
      </c>
      <c r="AL3215" s="190"/>
      <c r="AM3215" s="115" t="s">
        <v>77</v>
      </c>
      <c r="AN3215" s="190"/>
      <c r="AO3215" s="166" t="s">
        <v>78</v>
      </c>
    </row>
    <row r="3216" spans="2:41" ht="3.6" customHeight="1" outlineLevel="1" x14ac:dyDescent="0.45">
      <c r="B3216" s="167"/>
      <c r="J3216" s="167"/>
      <c r="M3216" s="166"/>
      <c r="N3216" s="161"/>
      <c r="O3216" s="160"/>
      <c r="P3216" s="160"/>
      <c r="Q3216" s="159"/>
      <c r="R3216" s="161"/>
      <c r="S3216" s="160"/>
      <c r="T3216" s="160"/>
      <c r="U3216" s="160"/>
      <c r="V3216" s="160"/>
      <c r="W3216" s="160"/>
      <c r="X3216" s="160"/>
      <c r="Y3216" s="160"/>
      <c r="Z3216" s="160"/>
      <c r="AA3216" s="159"/>
      <c r="AB3216" s="161"/>
      <c r="AC3216" s="160"/>
      <c r="AD3216" s="160"/>
      <c r="AE3216" s="159"/>
      <c r="AF3216" s="161"/>
      <c r="AG3216" s="160"/>
      <c r="AH3216" s="160"/>
      <c r="AI3216" s="160"/>
      <c r="AJ3216" s="160"/>
      <c r="AK3216" s="160"/>
      <c r="AL3216" s="160"/>
      <c r="AM3216" s="160"/>
      <c r="AN3216" s="160"/>
      <c r="AO3216" s="159"/>
    </row>
    <row r="3217" spans="2:41" ht="3.6" customHeight="1" outlineLevel="1" x14ac:dyDescent="0.45">
      <c r="B3217" s="167"/>
      <c r="J3217" s="167"/>
      <c r="M3217" s="166"/>
      <c r="N3217" s="173"/>
      <c r="O3217" s="172"/>
      <c r="P3217" s="172"/>
      <c r="Q3217" s="171"/>
      <c r="R3217" s="925"/>
      <c r="S3217" s="926"/>
      <c r="T3217" s="926"/>
      <c r="U3217" s="926"/>
      <c r="V3217" s="926"/>
      <c r="W3217" s="926"/>
      <c r="X3217" s="926"/>
      <c r="Y3217" s="926"/>
      <c r="Z3217" s="926"/>
      <c r="AA3217" s="926"/>
      <c r="AB3217" s="926"/>
      <c r="AC3217" s="926"/>
      <c r="AD3217" s="926"/>
      <c r="AE3217" s="926"/>
      <c r="AF3217" s="926"/>
      <c r="AG3217" s="926"/>
      <c r="AH3217" s="926"/>
      <c r="AI3217" s="926"/>
      <c r="AJ3217" s="926"/>
      <c r="AK3217" s="926"/>
      <c r="AL3217" s="926"/>
      <c r="AM3217" s="926"/>
      <c r="AN3217" s="926"/>
      <c r="AO3217" s="927"/>
    </row>
    <row r="3218" spans="2:41" ht="13.35" customHeight="1" outlineLevel="1" x14ac:dyDescent="0.45">
      <c r="B3218" s="167"/>
      <c r="J3218" s="167"/>
      <c r="M3218" s="166"/>
      <c r="N3218" s="167" t="s">
        <v>698</v>
      </c>
      <c r="Q3218" s="166"/>
      <c r="R3218" s="928"/>
      <c r="S3218" s="929"/>
      <c r="T3218" s="929"/>
      <c r="U3218" s="929"/>
      <c r="V3218" s="929"/>
      <c r="W3218" s="929"/>
      <c r="X3218" s="929"/>
      <c r="Y3218" s="929"/>
      <c r="Z3218" s="929"/>
      <c r="AA3218" s="929"/>
      <c r="AB3218" s="929"/>
      <c r="AC3218" s="929"/>
      <c r="AD3218" s="929"/>
      <c r="AE3218" s="929"/>
      <c r="AF3218" s="929"/>
      <c r="AG3218" s="929"/>
      <c r="AH3218" s="929"/>
      <c r="AI3218" s="929"/>
      <c r="AJ3218" s="929"/>
      <c r="AK3218" s="929"/>
      <c r="AL3218" s="929"/>
      <c r="AM3218" s="929"/>
      <c r="AN3218" s="929"/>
      <c r="AO3218" s="930"/>
    </row>
    <row r="3219" spans="2:41" ht="3.6" customHeight="1" outlineLevel="1" x14ac:dyDescent="0.45">
      <c r="B3219" s="167"/>
      <c r="J3219" s="167"/>
      <c r="M3219" s="166"/>
      <c r="N3219" s="167"/>
      <c r="Q3219" s="166"/>
      <c r="R3219" s="931"/>
      <c r="S3219" s="932"/>
      <c r="T3219" s="932"/>
      <c r="U3219" s="932"/>
      <c r="V3219" s="932"/>
      <c r="W3219" s="932"/>
      <c r="X3219" s="932"/>
      <c r="Y3219" s="932"/>
      <c r="Z3219" s="932"/>
      <c r="AA3219" s="932"/>
      <c r="AB3219" s="932"/>
      <c r="AC3219" s="932"/>
      <c r="AD3219" s="932"/>
      <c r="AE3219" s="932"/>
      <c r="AF3219" s="932"/>
      <c r="AG3219" s="932"/>
      <c r="AH3219" s="932"/>
      <c r="AI3219" s="932"/>
      <c r="AJ3219" s="932"/>
      <c r="AK3219" s="932"/>
      <c r="AL3219" s="932"/>
      <c r="AM3219" s="932"/>
      <c r="AN3219" s="932"/>
      <c r="AO3219" s="933"/>
    </row>
    <row r="3220" spans="2:41" ht="3.6" customHeight="1" outlineLevel="1" x14ac:dyDescent="0.45">
      <c r="B3220" s="167"/>
      <c r="J3220" s="167"/>
      <c r="N3220" s="173"/>
      <c r="O3220" s="172"/>
      <c r="P3220" s="172"/>
      <c r="Q3220" s="171"/>
      <c r="R3220" s="172"/>
      <c r="S3220" s="172"/>
      <c r="T3220" s="172"/>
      <c r="U3220" s="172"/>
      <c r="X3220" s="175"/>
      <c r="Y3220" s="176"/>
      <c r="Z3220" s="175"/>
      <c r="AA3220" s="175"/>
      <c r="AB3220" s="175"/>
      <c r="AC3220" s="175"/>
      <c r="AD3220" s="176"/>
      <c r="AE3220" s="175"/>
      <c r="AF3220" s="172"/>
      <c r="AG3220" s="172"/>
      <c r="AH3220" s="947"/>
      <c r="AI3220" s="948"/>
      <c r="AJ3220" s="948"/>
      <c r="AK3220" s="948"/>
      <c r="AL3220" s="948"/>
      <c r="AM3220" s="948"/>
      <c r="AN3220" s="948"/>
      <c r="AO3220" s="949"/>
    </row>
    <row r="3221" spans="2:41" ht="13.35" customHeight="1" outlineLevel="1" x14ac:dyDescent="0.45">
      <c r="B3221" s="167"/>
      <c r="J3221" s="167"/>
      <c r="N3221" s="167" t="s">
        <v>697</v>
      </c>
      <c r="Q3221" s="166"/>
      <c r="R3221" s="115" t="s">
        <v>696</v>
      </c>
      <c r="X3221" s="169"/>
      <c r="Y3221" s="170"/>
      <c r="Z3221" s="189" t="s">
        <v>651</v>
      </c>
      <c r="AA3221" s="115" t="s">
        <v>695</v>
      </c>
      <c r="AB3221" s="169"/>
      <c r="AC3221" s="169"/>
      <c r="AD3221" s="170" t="s">
        <v>694</v>
      </c>
      <c r="AE3221" s="169"/>
      <c r="AH3221" s="950"/>
      <c r="AI3221" s="951"/>
      <c r="AJ3221" s="951"/>
      <c r="AK3221" s="951"/>
      <c r="AL3221" s="951"/>
      <c r="AM3221" s="951"/>
      <c r="AN3221" s="951"/>
      <c r="AO3221" s="952"/>
    </row>
    <row r="3222" spans="2:41" ht="3.6" customHeight="1" outlineLevel="1" x14ac:dyDescent="0.45">
      <c r="B3222" s="167"/>
      <c r="J3222" s="167"/>
      <c r="N3222" s="167"/>
      <c r="Q3222" s="166"/>
      <c r="R3222" s="160"/>
      <c r="S3222" s="160"/>
      <c r="T3222" s="160"/>
      <c r="U3222" s="160"/>
      <c r="X3222" s="163"/>
      <c r="Y3222" s="164"/>
      <c r="Z3222" s="163"/>
      <c r="AA3222" s="163"/>
      <c r="AB3222" s="163"/>
      <c r="AC3222" s="163"/>
      <c r="AD3222" s="164"/>
      <c r="AE3222" s="163"/>
      <c r="AF3222" s="160"/>
      <c r="AG3222" s="160"/>
      <c r="AH3222" s="953"/>
      <c r="AI3222" s="954"/>
      <c r="AJ3222" s="954"/>
      <c r="AK3222" s="954"/>
      <c r="AL3222" s="954"/>
      <c r="AM3222" s="954"/>
      <c r="AN3222" s="954"/>
      <c r="AO3222" s="955"/>
    </row>
    <row r="3223" spans="2:41" ht="3.6" customHeight="1" outlineLevel="1" x14ac:dyDescent="0.45">
      <c r="B3223" s="167"/>
      <c r="J3223" s="167"/>
      <c r="N3223" s="167"/>
      <c r="Q3223" s="166"/>
      <c r="R3223" s="172"/>
      <c r="S3223" s="172"/>
      <c r="T3223" s="172"/>
      <c r="U3223" s="172"/>
      <c r="V3223" s="944"/>
      <c r="W3223" s="956"/>
      <c r="X3223" s="956"/>
      <c r="Y3223" s="956"/>
      <c r="Z3223" s="956"/>
      <c r="AA3223" s="956"/>
      <c r="AB3223" s="956"/>
      <c r="AC3223" s="956"/>
      <c r="AD3223" s="956"/>
      <c r="AE3223" s="956"/>
      <c r="AF3223" s="956"/>
      <c r="AG3223" s="956"/>
      <c r="AH3223" s="956"/>
      <c r="AI3223" s="956"/>
      <c r="AJ3223" s="956"/>
      <c r="AK3223" s="956"/>
      <c r="AL3223" s="956"/>
      <c r="AM3223" s="956"/>
      <c r="AN3223" s="956"/>
      <c r="AO3223" s="957"/>
    </row>
    <row r="3224" spans="2:41" ht="13.35" customHeight="1" outlineLevel="1" x14ac:dyDescent="0.45">
      <c r="B3224" s="167"/>
      <c r="J3224" s="167"/>
      <c r="N3224" s="167" t="s">
        <v>693</v>
      </c>
      <c r="Q3224" s="166"/>
      <c r="R3224" s="115" t="s">
        <v>692</v>
      </c>
      <c r="V3224" s="945"/>
      <c r="W3224" s="958"/>
      <c r="X3224" s="958"/>
      <c r="Y3224" s="958"/>
      <c r="Z3224" s="958"/>
      <c r="AA3224" s="958"/>
      <c r="AB3224" s="958"/>
      <c r="AC3224" s="958"/>
      <c r="AD3224" s="958"/>
      <c r="AE3224" s="958"/>
      <c r="AF3224" s="958"/>
      <c r="AG3224" s="958"/>
      <c r="AH3224" s="958"/>
      <c r="AI3224" s="958"/>
      <c r="AJ3224" s="958"/>
      <c r="AK3224" s="958"/>
      <c r="AL3224" s="958"/>
      <c r="AM3224" s="958"/>
      <c r="AN3224" s="958"/>
      <c r="AO3224" s="959"/>
    </row>
    <row r="3225" spans="2:41" ht="3.6" customHeight="1" outlineLevel="1" x14ac:dyDescent="0.45">
      <c r="B3225" s="167"/>
      <c r="J3225" s="167"/>
      <c r="N3225" s="167"/>
      <c r="Q3225" s="166"/>
      <c r="V3225" s="946"/>
      <c r="W3225" s="960"/>
      <c r="X3225" s="960"/>
      <c r="Y3225" s="960"/>
      <c r="Z3225" s="960"/>
      <c r="AA3225" s="960"/>
      <c r="AB3225" s="960"/>
      <c r="AC3225" s="960"/>
      <c r="AD3225" s="960"/>
      <c r="AE3225" s="960"/>
      <c r="AF3225" s="960"/>
      <c r="AG3225" s="960"/>
      <c r="AH3225" s="960"/>
      <c r="AI3225" s="960"/>
      <c r="AJ3225" s="960"/>
      <c r="AK3225" s="960"/>
      <c r="AL3225" s="960"/>
      <c r="AM3225" s="960"/>
      <c r="AN3225" s="960"/>
      <c r="AO3225" s="961"/>
    </row>
    <row r="3226" spans="2:41" ht="3.6" customHeight="1" outlineLevel="1" x14ac:dyDescent="0.45">
      <c r="B3226" s="167"/>
      <c r="J3226" s="167"/>
      <c r="N3226" s="167"/>
      <c r="R3226" s="173"/>
      <c r="S3226" s="172"/>
      <c r="T3226" s="172"/>
      <c r="U3226" s="171"/>
      <c r="X3226" s="166"/>
      <c r="Y3226" s="925"/>
      <c r="Z3226" s="926"/>
      <c r="AA3226" s="927"/>
      <c r="AB3226" s="171"/>
      <c r="AC3226" s="925"/>
      <c r="AD3226" s="926"/>
      <c r="AE3226" s="927"/>
      <c r="AF3226" s="167"/>
      <c r="AH3226" s="166"/>
      <c r="AI3226" s="925"/>
      <c r="AJ3226" s="926"/>
      <c r="AK3226" s="926"/>
      <c r="AL3226" s="926"/>
      <c r="AM3226" s="926"/>
      <c r="AN3226" s="926"/>
      <c r="AO3226" s="927"/>
    </row>
    <row r="3227" spans="2:41" ht="13.35" customHeight="1" outlineLevel="1" x14ac:dyDescent="0.45">
      <c r="B3227" s="167"/>
      <c r="J3227" s="167"/>
      <c r="N3227" s="167"/>
      <c r="R3227" s="167"/>
      <c r="U3227" s="166"/>
      <c r="V3227" s="115" t="s">
        <v>612</v>
      </c>
      <c r="X3227" s="166"/>
      <c r="Y3227" s="928"/>
      <c r="Z3227" s="929"/>
      <c r="AA3227" s="930"/>
      <c r="AB3227" s="555" t="s">
        <v>611</v>
      </c>
      <c r="AC3227" s="928"/>
      <c r="AD3227" s="929"/>
      <c r="AE3227" s="930"/>
      <c r="AF3227" s="167" t="s">
        <v>610</v>
      </c>
      <c r="AH3227" s="166"/>
      <c r="AI3227" s="928"/>
      <c r="AJ3227" s="929"/>
      <c r="AK3227" s="929"/>
      <c r="AL3227" s="929"/>
      <c r="AM3227" s="929"/>
      <c r="AN3227" s="929"/>
      <c r="AO3227" s="930"/>
    </row>
    <row r="3228" spans="2:41" ht="3.6" customHeight="1" outlineLevel="1" x14ac:dyDescent="0.45">
      <c r="B3228" s="167"/>
      <c r="J3228" s="167"/>
      <c r="N3228" s="167"/>
      <c r="R3228" s="167"/>
      <c r="U3228" s="166"/>
      <c r="V3228" s="160"/>
      <c r="W3228" s="160"/>
      <c r="X3228" s="159"/>
      <c r="Y3228" s="931"/>
      <c r="Z3228" s="932"/>
      <c r="AA3228" s="933"/>
      <c r="AB3228" s="159"/>
      <c r="AC3228" s="931"/>
      <c r="AD3228" s="932"/>
      <c r="AE3228" s="933"/>
      <c r="AF3228" s="161"/>
      <c r="AG3228" s="160"/>
      <c r="AH3228" s="159"/>
      <c r="AI3228" s="931"/>
      <c r="AJ3228" s="932"/>
      <c r="AK3228" s="932"/>
      <c r="AL3228" s="932"/>
      <c r="AM3228" s="932"/>
      <c r="AN3228" s="932"/>
      <c r="AO3228" s="933"/>
    </row>
    <row r="3229" spans="2:41" ht="3.6" customHeight="1" outlineLevel="1" x14ac:dyDescent="0.45">
      <c r="B3229" s="167"/>
      <c r="J3229" s="167"/>
      <c r="N3229" s="167"/>
      <c r="R3229" s="167"/>
      <c r="U3229" s="166"/>
      <c r="V3229" s="172"/>
      <c r="W3229" s="172"/>
      <c r="X3229" s="171"/>
      <c r="Y3229" s="925"/>
      <c r="Z3229" s="926"/>
      <c r="AA3229" s="926"/>
      <c r="AB3229" s="926"/>
      <c r="AC3229" s="926"/>
      <c r="AD3229" s="926"/>
      <c r="AE3229" s="927"/>
      <c r="AF3229" s="173"/>
      <c r="AG3229" s="172"/>
      <c r="AH3229" s="171"/>
      <c r="AI3229" s="925"/>
      <c r="AJ3229" s="926"/>
      <c r="AK3229" s="926"/>
      <c r="AL3229" s="926"/>
      <c r="AM3229" s="926"/>
      <c r="AN3229" s="926"/>
      <c r="AO3229" s="927"/>
    </row>
    <row r="3230" spans="2:41" ht="13.35" customHeight="1" outlineLevel="1" x14ac:dyDescent="0.45">
      <c r="B3230" s="167"/>
      <c r="J3230" s="167"/>
      <c r="N3230" s="167"/>
      <c r="R3230" s="167" t="s">
        <v>691</v>
      </c>
      <c r="U3230" s="166"/>
      <c r="V3230" s="115" t="s">
        <v>609</v>
      </c>
      <c r="X3230" s="166"/>
      <c r="Y3230" s="928"/>
      <c r="Z3230" s="929"/>
      <c r="AA3230" s="929"/>
      <c r="AB3230" s="929"/>
      <c r="AC3230" s="929"/>
      <c r="AD3230" s="929"/>
      <c r="AE3230" s="930"/>
      <c r="AF3230" s="167" t="s">
        <v>8536</v>
      </c>
      <c r="AH3230" s="166"/>
      <c r="AI3230" s="928"/>
      <c r="AJ3230" s="929"/>
      <c r="AK3230" s="929"/>
      <c r="AL3230" s="929"/>
      <c r="AM3230" s="929"/>
      <c r="AN3230" s="929"/>
      <c r="AO3230" s="930"/>
    </row>
    <row r="3231" spans="2:41" ht="3.6" customHeight="1" outlineLevel="1" x14ac:dyDescent="0.45">
      <c r="B3231" s="167"/>
      <c r="J3231" s="167"/>
      <c r="N3231" s="167"/>
      <c r="R3231" s="167"/>
      <c r="U3231" s="166"/>
      <c r="V3231" s="160"/>
      <c r="W3231" s="160"/>
      <c r="X3231" s="159"/>
      <c r="Y3231" s="931"/>
      <c r="Z3231" s="932"/>
      <c r="AA3231" s="932"/>
      <c r="AB3231" s="932"/>
      <c r="AC3231" s="932"/>
      <c r="AD3231" s="932"/>
      <c r="AE3231" s="933"/>
      <c r="AF3231" s="161"/>
      <c r="AG3231" s="160"/>
      <c r="AH3231" s="159"/>
      <c r="AI3231" s="931"/>
      <c r="AJ3231" s="932"/>
      <c r="AK3231" s="932"/>
      <c r="AL3231" s="932"/>
      <c r="AM3231" s="932"/>
      <c r="AN3231" s="932"/>
      <c r="AO3231" s="933"/>
    </row>
    <row r="3232" spans="2:41" ht="3.6" customHeight="1" outlineLevel="1" x14ac:dyDescent="0.45">
      <c r="B3232" s="167"/>
      <c r="J3232" s="167"/>
      <c r="N3232" s="167"/>
      <c r="R3232" s="167"/>
      <c r="U3232" s="166"/>
      <c r="V3232" s="172"/>
      <c r="W3232" s="172"/>
      <c r="X3232" s="171"/>
      <c r="Y3232" s="925"/>
      <c r="Z3232" s="926"/>
      <c r="AA3232" s="926"/>
      <c r="AB3232" s="926"/>
      <c r="AC3232" s="926"/>
      <c r="AD3232" s="926"/>
      <c r="AE3232" s="927"/>
      <c r="AF3232" s="173"/>
      <c r="AG3232" s="172"/>
      <c r="AH3232" s="171"/>
      <c r="AI3232" s="925"/>
      <c r="AJ3232" s="926"/>
      <c r="AK3232" s="926"/>
      <c r="AL3232" s="926"/>
      <c r="AM3232" s="926"/>
      <c r="AN3232" s="926"/>
      <c r="AO3232" s="927"/>
    </row>
    <row r="3233" spans="2:41" ht="13.35" customHeight="1" outlineLevel="1" x14ac:dyDescent="0.45">
      <c r="B3233" s="167"/>
      <c r="J3233" s="167"/>
      <c r="N3233" s="167"/>
      <c r="R3233" s="167"/>
      <c r="U3233" s="166"/>
      <c r="V3233" s="115" t="s">
        <v>608</v>
      </c>
      <c r="X3233" s="166"/>
      <c r="Y3233" s="928"/>
      <c r="Z3233" s="929"/>
      <c r="AA3233" s="929"/>
      <c r="AB3233" s="929"/>
      <c r="AC3233" s="929"/>
      <c r="AD3233" s="929"/>
      <c r="AE3233" s="930"/>
      <c r="AF3233" s="167" t="s">
        <v>607</v>
      </c>
      <c r="AH3233" s="166"/>
      <c r="AI3233" s="928"/>
      <c r="AJ3233" s="929"/>
      <c r="AK3233" s="929"/>
      <c r="AL3233" s="929"/>
      <c r="AM3233" s="929"/>
      <c r="AN3233" s="929"/>
      <c r="AO3233" s="930"/>
    </row>
    <row r="3234" spans="2:41" ht="3.6" customHeight="1" outlineLevel="1" x14ac:dyDescent="0.45">
      <c r="B3234" s="167"/>
      <c r="J3234" s="161"/>
      <c r="K3234" s="160"/>
      <c r="L3234" s="160"/>
      <c r="M3234" s="160"/>
      <c r="N3234" s="161"/>
      <c r="O3234" s="160"/>
      <c r="P3234" s="160"/>
      <c r="Q3234" s="160"/>
      <c r="R3234" s="161"/>
      <c r="S3234" s="160"/>
      <c r="T3234" s="160"/>
      <c r="U3234" s="159"/>
      <c r="V3234" s="160"/>
      <c r="W3234" s="160"/>
      <c r="X3234" s="159"/>
      <c r="Y3234" s="931"/>
      <c r="Z3234" s="932"/>
      <c r="AA3234" s="932"/>
      <c r="AB3234" s="932"/>
      <c r="AC3234" s="932"/>
      <c r="AD3234" s="932"/>
      <c r="AE3234" s="933"/>
      <c r="AF3234" s="161"/>
      <c r="AG3234" s="160"/>
      <c r="AH3234" s="159"/>
      <c r="AI3234" s="931"/>
      <c r="AJ3234" s="932"/>
      <c r="AK3234" s="932"/>
      <c r="AL3234" s="932"/>
      <c r="AM3234" s="932"/>
      <c r="AN3234" s="932"/>
      <c r="AO3234" s="933"/>
    </row>
    <row r="3235" spans="2:41" ht="3.6" customHeight="1" outlineLevel="1" x14ac:dyDescent="0.45">
      <c r="B3235" s="167"/>
      <c r="J3235" s="173"/>
      <c r="K3235" s="172"/>
      <c r="L3235" s="172"/>
      <c r="M3235" s="171"/>
      <c r="N3235" s="173"/>
      <c r="O3235" s="172"/>
      <c r="P3235" s="172"/>
      <c r="Q3235" s="171"/>
      <c r="R3235" s="173"/>
      <c r="S3235" s="172"/>
      <c r="T3235" s="172"/>
      <c r="U3235" s="172"/>
      <c r="V3235" s="172"/>
      <c r="W3235" s="172"/>
      <c r="X3235" s="172"/>
      <c r="Y3235" s="172"/>
      <c r="Z3235" s="172"/>
      <c r="AA3235" s="171"/>
      <c r="AB3235" s="173"/>
      <c r="AC3235" s="172"/>
      <c r="AD3235" s="172"/>
      <c r="AE3235" s="171"/>
      <c r="AF3235" s="172"/>
      <c r="AG3235" s="172"/>
      <c r="AH3235" s="172"/>
      <c r="AI3235" s="172"/>
      <c r="AJ3235" s="172"/>
      <c r="AK3235" s="172"/>
      <c r="AL3235" s="172"/>
      <c r="AM3235" s="172"/>
      <c r="AN3235" s="172"/>
      <c r="AO3235" s="171"/>
    </row>
    <row r="3236" spans="2:41" ht="13.35" customHeight="1" outlineLevel="1" x14ac:dyDescent="0.45">
      <c r="B3236" s="167"/>
      <c r="J3236" s="167"/>
      <c r="M3236" s="166"/>
      <c r="N3236" s="167" t="s">
        <v>717</v>
      </c>
      <c r="Q3236" s="166"/>
      <c r="R3236" s="167"/>
      <c r="S3236" s="917" t="str">
        <f>IF(変更_3!J486&lt;&gt;"",コードマスタ!C4,"")</f>
        <v/>
      </c>
      <c r="T3236" s="943"/>
      <c r="U3236" s="943"/>
      <c r="V3236" s="943"/>
      <c r="W3236" s="943"/>
      <c r="X3236" s="943"/>
      <c r="Y3236" s="943"/>
      <c r="Z3236" s="943"/>
      <c r="AA3236" s="918"/>
      <c r="AB3236" s="167" t="s">
        <v>615</v>
      </c>
      <c r="AE3236" s="166"/>
      <c r="AF3236" s="167"/>
      <c r="AG3236" s="917" t="str">
        <f>IF(変更_3!J494="☑",コードマスタ!D3,IF(OR(変更_3!O494="☑",変更_3!U494="☑"),コードマスタ!D4,""))</f>
        <v/>
      </c>
      <c r="AH3236" s="943"/>
      <c r="AI3236" s="943"/>
      <c r="AJ3236" s="943"/>
      <c r="AK3236" s="943"/>
      <c r="AL3236" s="943"/>
      <c r="AM3236" s="943"/>
      <c r="AN3236" s="943"/>
      <c r="AO3236" s="918"/>
    </row>
    <row r="3237" spans="2:41" ht="3.6" customHeight="1" outlineLevel="1" x14ac:dyDescent="0.45">
      <c r="B3237" s="167"/>
      <c r="J3237" s="167"/>
      <c r="M3237" s="166"/>
      <c r="N3237" s="161"/>
      <c r="O3237" s="160"/>
      <c r="P3237" s="160"/>
      <c r="Q3237" s="159"/>
      <c r="R3237" s="161"/>
      <c r="S3237" s="160"/>
      <c r="T3237" s="160"/>
      <c r="U3237" s="160"/>
      <c r="V3237" s="160"/>
      <c r="W3237" s="160"/>
      <c r="X3237" s="160"/>
      <c r="Y3237" s="160"/>
      <c r="Z3237" s="160"/>
      <c r="AA3237" s="159"/>
      <c r="AB3237" s="161"/>
      <c r="AC3237" s="160"/>
      <c r="AD3237" s="160"/>
      <c r="AE3237" s="159"/>
      <c r="AF3237" s="160"/>
      <c r="AG3237" s="160"/>
      <c r="AH3237" s="160"/>
      <c r="AI3237" s="160"/>
      <c r="AJ3237" s="160"/>
      <c r="AK3237" s="160"/>
      <c r="AL3237" s="160"/>
      <c r="AM3237" s="160"/>
      <c r="AN3237" s="160"/>
      <c r="AO3237" s="159"/>
    </row>
    <row r="3238" spans="2:41" ht="3.6" customHeight="1" outlineLevel="1" x14ac:dyDescent="0.45">
      <c r="B3238" s="167"/>
      <c r="J3238" s="167"/>
      <c r="M3238" s="166"/>
      <c r="N3238" s="173"/>
      <c r="O3238" s="172"/>
      <c r="P3238" s="172"/>
      <c r="Q3238" s="171"/>
      <c r="R3238" s="173"/>
      <c r="S3238" s="172"/>
      <c r="T3238" s="172"/>
      <c r="U3238" s="172"/>
      <c r="V3238" s="172"/>
      <c r="W3238" s="172"/>
      <c r="X3238" s="172"/>
      <c r="Y3238" s="172"/>
      <c r="Z3238" s="172"/>
      <c r="AA3238" s="171"/>
      <c r="AB3238" s="173"/>
      <c r="AC3238" s="172"/>
      <c r="AD3238" s="172"/>
      <c r="AE3238" s="171"/>
      <c r="AF3238" s="173"/>
      <c r="AG3238" s="172"/>
      <c r="AH3238" s="172"/>
      <c r="AI3238" s="172"/>
      <c r="AJ3238" s="172"/>
      <c r="AK3238" s="172"/>
      <c r="AL3238" s="172"/>
      <c r="AM3238" s="172"/>
      <c r="AN3238" s="172"/>
      <c r="AO3238" s="171"/>
    </row>
    <row r="3239" spans="2:41" ht="13.35" customHeight="1" outlineLevel="1" x14ac:dyDescent="0.45">
      <c r="B3239" s="167"/>
      <c r="J3239" s="167"/>
      <c r="M3239" s="166"/>
      <c r="N3239" s="167" t="s">
        <v>716</v>
      </c>
      <c r="Q3239" s="166"/>
      <c r="R3239" s="167"/>
      <c r="S3239" s="919"/>
      <c r="T3239" s="921"/>
      <c r="V3239" s="190"/>
      <c r="W3239" s="115" t="s">
        <v>76</v>
      </c>
      <c r="X3239" s="190"/>
      <c r="Y3239" s="115" t="s">
        <v>77</v>
      </c>
      <c r="Z3239" s="190"/>
      <c r="AA3239" s="166" t="s">
        <v>78</v>
      </c>
      <c r="AB3239" s="167" t="s">
        <v>715</v>
      </c>
      <c r="AE3239" s="166"/>
      <c r="AF3239" s="167"/>
      <c r="AG3239" s="919"/>
      <c r="AH3239" s="921"/>
      <c r="AJ3239" s="190"/>
      <c r="AK3239" s="115" t="s">
        <v>76</v>
      </c>
      <c r="AL3239" s="190"/>
      <c r="AM3239" s="115" t="s">
        <v>77</v>
      </c>
      <c r="AN3239" s="190"/>
      <c r="AO3239" s="166" t="s">
        <v>78</v>
      </c>
    </row>
    <row r="3240" spans="2:41" ht="3.6" customHeight="1" outlineLevel="1" x14ac:dyDescent="0.45">
      <c r="B3240" s="167"/>
      <c r="J3240" s="167"/>
      <c r="M3240" s="166"/>
      <c r="N3240" s="161"/>
      <c r="O3240" s="160"/>
      <c r="P3240" s="160"/>
      <c r="Q3240" s="159"/>
      <c r="R3240" s="161"/>
      <c r="S3240" s="160"/>
      <c r="T3240" s="160"/>
      <c r="U3240" s="160"/>
      <c r="V3240" s="160"/>
      <c r="W3240" s="160"/>
      <c r="X3240" s="160"/>
      <c r="Y3240" s="160"/>
      <c r="Z3240" s="160"/>
      <c r="AA3240" s="159"/>
      <c r="AB3240" s="161"/>
      <c r="AC3240" s="160"/>
      <c r="AD3240" s="160"/>
      <c r="AE3240" s="159"/>
      <c r="AF3240" s="161"/>
      <c r="AG3240" s="160"/>
      <c r="AH3240" s="160"/>
      <c r="AI3240" s="160"/>
      <c r="AJ3240" s="160"/>
      <c r="AK3240" s="160"/>
      <c r="AL3240" s="160"/>
      <c r="AM3240" s="160"/>
      <c r="AN3240" s="160"/>
      <c r="AO3240" s="159"/>
    </row>
    <row r="3241" spans="2:41" ht="3.6" customHeight="1" outlineLevel="1" x14ac:dyDescent="0.45">
      <c r="B3241" s="167"/>
      <c r="J3241" s="167"/>
      <c r="M3241" s="166"/>
      <c r="N3241" s="173"/>
      <c r="O3241" s="172"/>
      <c r="P3241" s="172"/>
      <c r="Q3241" s="171"/>
      <c r="R3241" s="922" t="str">
        <f>IF(変更_3!J486&lt;&gt;"",変更_3!J486,"")</f>
        <v/>
      </c>
      <c r="S3241" s="923"/>
      <c r="T3241" s="923"/>
      <c r="U3241" s="923"/>
      <c r="V3241" s="923"/>
      <c r="W3241" s="923"/>
      <c r="X3241" s="923"/>
      <c r="Y3241" s="923"/>
      <c r="Z3241" s="923"/>
      <c r="AA3241" s="923"/>
      <c r="AB3241" s="923"/>
      <c r="AC3241" s="923"/>
      <c r="AD3241" s="923"/>
      <c r="AE3241" s="923"/>
      <c r="AF3241" s="923"/>
      <c r="AG3241" s="923"/>
      <c r="AH3241" s="923"/>
      <c r="AI3241" s="923"/>
      <c r="AJ3241" s="924"/>
      <c r="AK3241" s="172"/>
      <c r="AL3241" s="172"/>
      <c r="AM3241" s="172"/>
      <c r="AN3241" s="172"/>
      <c r="AO3241" s="171"/>
    </row>
    <row r="3242" spans="2:41" ht="13.35" customHeight="1" outlineLevel="1" x14ac:dyDescent="0.45">
      <c r="B3242" s="167"/>
      <c r="J3242" s="167"/>
      <c r="M3242" s="166"/>
      <c r="N3242" s="167" t="s">
        <v>50</v>
      </c>
      <c r="Q3242" s="166"/>
      <c r="R3242" s="911"/>
      <c r="S3242" s="912"/>
      <c r="T3242" s="912"/>
      <c r="U3242" s="912"/>
      <c r="V3242" s="912"/>
      <c r="W3242" s="912"/>
      <c r="X3242" s="912"/>
      <c r="Y3242" s="912"/>
      <c r="Z3242" s="912"/>
      <c r="AA3242" s="912"/>
      <c r="AB3242" s="912"/>
      <c r="AC3242" s="912"/>
      <c r="AD3242" s="912"/>
      <c r="AE3242" s="912"/>
      <c r="AF3242" s="912"/>
      <c r="AG3242" s="912"/>
      <c r="AH3242" s="912"/>
      <c r="AI3242" s="912"/>
      <c r="AJ3242" s="913"/>
      <c r="AL3242" s="189" t="s">
        <v>651</v>
      </c>
      <c r="AM3242" s="115" t="s">
        <v>714</v>
      </c>
      <c r="AO3242" s="166"/>
    </row>
    <row r="3243" spans="2:41" ht="3.6" customHeight="1" outlineLevel="1" x14ac:dyDescent="0.45">
      <c r="B3243" s="167"/>
      <c r="J3243" s="167"/>
      <c r="M3243" s="166"/>
      <c r="N3243" s="161"/>
      <c r="O3243" s="160"/>
      <c r="P3243" s="160"/>
      <c r="Q3243" s="159"/>
      <c r="R3243" s="914"/>
      <c r="S3243" s="915"/>
      <c r="T3243" s="915"/>
      <c r="U3243" s="915"/>
      <c r="V3243" s="915"/>
      <c r="W3243" s="915"/>
      <c r="X3243" s="915"/>
      <c r="Y3243" s="915"/>
      <c r="Z3243" s="915"/>
      <c r="AA3243" s="915"/>
      <c r="AB3243" s="915"/>
      <c r="AC3243" s="915"/>
      <c r="AD3243" s="915"/>
      <c r="AE3243" s="915"/>
      <c r="AF3243" s="915"/>
      <c r="AG3243" s="915"/>
      <c r="AH3243" s="915"/>
      <c r="AI3243" s="915"/>
      <c r="AJ3243" s="916"/>
      <c r="AK3243" s="160"/>
      <c r="AL3243" s="160"/>
      <c r="AM3243" s="160"/>
      <c r="AN3243" s="160"/>
      <c r="AO3243" s="159"/>
    </row>
    <row r="3244" spans="2:41" ht="3.6" customHeight="1" outlineLevel="1" x14ac:dyDescent="0.45">
      <c r="B3244" s="167"/>
      <c r="J3244" s="167"/>
      <c r="M3244" s="166"/>
      <c r="N3244" s="173"/>
      <c r="O3244" s="172"/>
      <c r="P3244" s="172"/>
      <c r="Q3244" s="171"/>
      <c r="R3244" s="922" t="str">
        <f>ASC(PHONETIC(変更_3!J485))</f>
        <v/>
      </c>
      <c r="S3244" s="923"/>
      <c r="T3244" s="923"/>
      <c r="U3244" s="923"/>
      <c r="V3244" s="923"/>
      <c r="W3244" s="923"/>
      <c r="X3244" s="923"/>
      <c r="Y3244" s="923"/>
      <c r="Z3244" s="923"/>
      <c r="AA3244" s="923"/>
      <c r="AB3244" s="923"/>
      <c r="AC3244" s="923"/>
      <c r="AD3244" s="923"/>
      <c r="AE3244" s="923"/>
      <c r="AF3244" s="923"/>
      <c r="AG3244" s="923"/>
      <c r="AH3244" s="923"/>
      <c r="AI3244" s="923"/>
      <c r="AJ3244" s="923"/>
      <c r="AK3244" s="923"/>
      <c r="AL3244" s="923"/>
      <c r="AM3244" s="923"/>
      <c r="AN3244" s="923"/>
      <c r="AO3244" s="924"/>
    </row>
    <row r="3245" spans="2:41" ht="13.35" customHeight="1" outlineLevel="1" x14ac:dyDescent="0.45">
      <c r="B3245" s="167"/>
      <c r="J3245" s="167"/>
      <c r="M3245" s="166"/>
      <c r="N3245" s="167" t="s">
        <v>713</v>
      </c>
      <c r="Q3245" s="166"/>
      <c r="R3245" s="911"/>
      <c r="S3245" s="912"/>
      <c r="T3245" s="912"/>
      <c r="U3245" s="912"/>
      <c r="V3245" s="912"/>
      <c r="W3245" s="912"/>
      <c r="X3245" s="912"/>
      <c r="Y3245" s="912"/>
      <c r="Z3245" s="912"/>
      <c r="AA3245" s="912"/>
      <c r="AB3245" s="912"/>
      <c r="AC3245" s="912"/>
      <c r="AD3245" s="912"/>
      <c r="AE3245" s="912"/>
      <c r="AF3245" s="912"/>
      <c r="AG3245" s="912"/>
      <c r="AH3245" s="912"/>
      <c r="AI3245" s="912"/>
      <c r="AJ3245" s="912"/>
      <c r="AK3245" s="912"/>
      <c r="AL3245" s="912"/>
      <c r="AM3245" s="912"/>
      <c r="AN3245" s="912"/>
      <c r="AO3245" s="913"/>
    </row>
    <row r="3246" spans="2:41" ht="3.6" customHeight="1" outlineLevel="1" x14ac:dyDescent="0.45">
      <c r="B3246" s="167"/>
      <c r="J3246" s="167"/>
      <c r="M3246" s="166"/>
      <c r="N3246" s="167"/>
      <c r="Q3246" s="166"/>
      <c r="R3246" s="914"/>
      <c r="S3246" s="915"/>
      <c r="T3246" s="915"/>
      <c r="U3246" s="915"/>
      <c r="V3246" s="915"/>
      <c r="W3246" s="915"/>
      <c r="X3246" s="915"/>
      <c r="Y3246" s="915"/>
      <c r="Z3246" s="915"/>
      <c r="AA3246" s="915"/>
      <c r="AB3246" s="915"/>
      <c r="AC3246" s="915"/>
      <c r="AD3246" s="915"/>
      <c r="AE3246" s="915"/>
      <c r="AF3246" s="915"/>
      <c r="AG3246" s="915"/>
      <c r="AH3246" s="915"/>
      <c r="AI3246" s="915"/>
      <c r="AJ3246" s="915"/>
      <c r="AK3246" s="915"/>
      <c r="AL3246" s="915"/>
      <c r="AM3246" s="915"/>
      <c r="AN3246" s="915"/>
      <c r="AO3246" s="916"/>
    </row>
    <row r="3247" spans="2:41" ht="3.6" customHeight="1" outlineLevel="1" x14ac:dyDescent="0.45">
      <c r="B3247" s="167"/>
      <c r="J3247" s="167"/>
      <c r="N3247" s="173"/>
      <c r="O3247" s="172"/>
      <c r="P3247" s="172"/>
      <c r="Q3247" s="171"/>
      <c r="U3247" s="934" t="str">
        <f>ASC(変更_3!M487)</f>
        <v/>
      </c>
      <c r="V3247" s="935"/>
      <c r="W3247" s="935"/>
      <c r="X3247" s="962"/>
      <c r="Y3247" s="172"/>
      <c r="Z3247" s="965" t="str">
        <f>ASC(変更_3!P487)</f>
        <v/>
      </c>
      <c r="AA3247" s="935"/>
      <c r="AB3247" s="935"/>
      <c r="AC3247" s="936"/>
      <c r="AG3247" s="922" t="str">
        <f>IF(変更_3!M488&lt;&gt;"",変更_3!M488,"")</f>
        <v/>
      </c>
      <c r="AH3247" s="923"/>
      <c r="AI3247" s="923"/>
      <c r="AJ3247" s="923"/>
      <c r="AK3247" s="923"/>
      <c r="AL3247" s="923"/>
      <c r="AM3247" s="923"/>
      <c r="AN3247" s="923"/>
      <c r="AO3247" s="924"/>
    </row>
    <row r="3248" spans="2:41" ht="13.35" customHeight="1" outlineLevel="1" x14ac:dyDescent="0.45">
      <c r="B3248" s="167"/>
      <c r="J3248" s="167"/>
      <c r="N3248" s="167"/>
      <c r="Q3248" s="166"/>
      <c r="R3248" s="115" t="s">
        <v>612</v>
      </c>
      <c r="U3248" s="937"/>
      <c r="V3248" s="938"/>
      <c r="W3248" s="938"/>
      <c r="X3248" s="963"/>
      <c r="Y3248" s="179" t="s">
        <v>611</v>
      </c>
      <c r="Z3248" s="966"/>
      <c r="AA3248" s="938"/>
      <c r="AB3248" s="938"/>
      <c r="AC3248" s="939"/>
      <c r="AD3248" s="115" t="s">
        <v>610</v>
      </c>
      <c r="AG3248" s="911"/>
      <c r="AH3248" s="912"/>
      <c r="AI3248" s="912"/>
      <c r="AJ3248" s="912"/>
      <c r="AK3248" s="912"/>
      <c r="AL3248" s="912"/>
      <c r="AM3248" s="912"/>
      <c r="AN3248" s="912"/>
      <c r="AO3248" s="913"/>
    </row>
    <row r="3249" spans="2:41" ht="3.6" customHeight="1" outlineLevel="1" x14ac:dyDescent="0.45">
      <c r="B3249" s="167"/>
      <c r="J3249" s="167"/>
      <c r="N3249" s="167"/>
      <c r="Q3249" s="166"/>
      <c r="R3249" s="160"/>
      <c r="S3249" s="160"/>
      <c r="T3249" s="160"/>
      <c r="U3249" s="940"/>
      <c r="V3249" s="941"/>
      <c r="W3249" s="941"/>
      <c r="X3249" s="964"/>
      <c r="Y3249" s="160"/>
      <c r="Z3249" s="967"/>
      <c r="AA3249" s="941"/>
      <c r="AB3249" s="941"/>
      <c r="AC3249" s="942"/>
      <c r="AD3249" s="160"/>
      <c r="AE3249" s="160"/>
      <c r="AF3249" s="160"/>
      <c r="AG3249" s="914"/>
      <c r="AH3249" s="915"/>
      <c r="AI3249" s="915"/>
      <c r="AJ3249" s="915"/>
      <c r="AK3249" s="915"/>
      <c r="AL3249" s="915"/>
      <c r="AM3249" s="915"/>
      <c r="AN3249" s="915"/>
      <c r="AO3249" s="916"/>
    </row>
    <row r="3250" spans="2:41" ht="3.6" customHeight="1" outlineLevel="1" x14ac:dyDescent="0.45">
      <c r="B3250" s="167"/>
      <c r="J3250" s="167"/>
      <c r="N3250" s="167"/>
      <c r="Q3250" s="166"/>
      <c r="R3250" s="172"/>
      <c r="S3250" s="172"/>
      <c r="T3250" s="171"/>
      <c r="U3250" s="922" t="str">
        <f>IF(変更_3!U488&lt;&gt;"",変更_3!U488,"")</f>
        <v/>
      </c>
      <c r="V3250" s="923"/>
      <c r="W3250" s="923"/>
      <c r="X3250" s="923"/>
      <c r="Y3250" s="923"/>
      <c r="Z3250" s="923"/>
      <c r="AA3250" s="923"/>
      <c r="AB3250" s="923"/>
      <c r="AC3250" s="924"/>
      <c r="AD3250" s="173"/>
      <c r="AE3250" s="172"/>
      <c r="AF3250" s="171"/>
      <c r="AG3250" s="922" t="str">
        <f>IF(変更_3!M489&lt;&gt;"",変更_3!M489,"")</f>
        <v/>
      </c>
      <c r="AH3250" s="923"/>
      <c r="AI3250" s="923"/>
      <c r="AJ3250" s="923"/>
      <c r="AK3250" s="923"/>
      <c r="AL3250" s="923"/>
      <c r="AM3250" s="923"/>
      <c r="AN3250" s="923"/>
      <c r="AO3250" s="924"/>
    </row>
    <row r="3251" spans="2:41" ht="13.35" customHeight="1" outlineLevel="1" x14ac:dyDescent="0.45">
      <c r="B3251" s="167"/>
      <c r="J3251" s="167" t="s">
        <v>730</v>
      </c>
      <c r="N3251" s="167" t="s">
        <v>48</v>
      </c>
      <c r="Q3251" s="166"/>
      <c r="R3251" s="115" t="s">
        <v>609</v>
      </c>
      <c r="T3251" s="166"/>
      <c r="U3251" s="911"/>
      <c r="V3251" s="912"/>
      <c r="W3251" s="912"/>
      <c r="X3251" s="912"/>
      <c r="Y3251" s="912"/>
      <c r="Z3251" s="912"/>
      <c r="AA3251" s="912"/>
      <c r="AB3251" s="912"/>
      <c r="AC3251" s="913"/>
      <c r="AD3251" s="167" t="s">
        <v>8536</v>
      </c>
      <c r="AF3251" s="166"/>
      <c r="AG3251" s="911"/>
      <c r="AH3251" s="912"/>
      <c r="AI3251" s="912"/>
      <c r="AJ3251" s="912"/>
      <c r="AK3251" s="912"/>
      <c r="AL3251" s="912"/>
      <c r="AM3251" s="912"/>
      <c r="AN3251" s="912"/>
      <c r="AO3251" s="913"/>
    </row>
    <row r="3252" spans="2:41" ht="3.6" customHeight="1" outlineLevel="1" x14ac:dyDescent="0.45">
      <c r="B3252" s="167"/>
      <c r="J3252" s="167"/>
      <c r="N3252" s="167"/>
      <c r="Q3252" s="166"/>
      <c r="R3252" s="160"/>
      <c r="S3252" s="160"/>
      <c r="T3252" s="159"/>
      <c r="U3252" s="914"/>
      <c r="V3252" s="915"/>
      <c r="W3252" s="915"/>
      <c r="X3252" s="915"/>
      <c r="Y3252" s="915"/>
      <c r="Z3252" s="915"/>
      <c r="AA3252" s="915"/>
      <c r="AB3252" s="915"/>
      <c r="AC3252" s="916"/>
      <c r="AD3252" s="161"/>
      <c r="AE3252" s="160"/>
      <c r="AF3252" s="159"/>
      <c r="AG3252" s="914"/>
      <c r="AH3252" s="915"/>
      <c r="AI3252" s="915"/>
      <c r="AJ3252" s="915"/>
      <c r="AK3252" s="915"/>
      <c r="AL3252" s="915"/>
      <c r="AM3252" s="915"/>
      <c r="AN3252" s="915"/>
      <c r="AO3252" s="916"/>
    </row>
    <row r="3253" spans="2:41" ht="3.6" customHeight="1" outlineLevel="1" x14ac:dyDescent="0.45">
      <c r="B3253" s="167"/>
      <c r="J3253" s="167"/>
      <c r="N3253" s="167"/>
      <c r="Q3253" s="166"/>
      <c r="R3253" s="172"/>
      <c r="S3253" s="172"/>
      <c r="T3253" s="171"/>
      <c r="U3253" s="922" t="str">
        <f>IF(変更_3!U489&lt;&gt;"",変更_3!U489,"")</f>
        <v/>
      </c>
      <c r="V3253" s="923"/>
      <c r="W3253" s="923"/>
      <c r="X3253" s="923"/>
      <c r="Y3253" s="923"/>
      <c r="Z3253" s="923"/>
      <c r="AA3253" s="923"/>
      <c r="AB3253" s="923"/>
      <c r="AC3253" s="924"/>
      <c r="AD3253" s="173"/>
      <c r="AE3253" s="172"/>
      <c r="AF3253" s="171"/>
      <c r="AG3253" s="922" t="str">
        <f>IF(変更_3!M490&lt;&gt;"",変更_3!M490,"")</f>
        <v/>
      </c>
      <c r="AH3253" s="923"/>
      <c r="AI3253" s="923"/>
      <c r="AJ3253" s="923"/>
      <c r="AK3253" s="923"/>
      <c r="AL3253" s="923"/>
      <c r="AM3253" s="923"/>
      <c r="AN3253" s="923"/>
      <c r="AO3253" s="924"/>
    </row>
    <row r="3254" spans="2:41" ht="13.35" customHeight="1" outlineLevel="1" x14ac:dyDescent="0.45">
      <c r="B3254" s="167"/>
      <c r="J3254" s="167"/>
      <c r="K3254" s="115" t="s">
        <v>718</v>
      </c>
      <c r="N3254" s="167"/>
      <c r="Q3254" s="166"/>
      <c r="R3254" s="115" t="s">
        <v>608</v>
      </c>
      <c r="T3254" s="166"/>
      <c r="U3254" s="911"/>
      <c r="V3254" s="912"/>
      <c r="W3254" s="912"/>
      <c r="X3254" s="912"/>
      <c r="Y3254" s="912"/>
      <c r="Z3254" s="912"/>
      <c r="AA3254" s="912"/>
      <c r="AB3254" s="912"/>
      <c r="AC3254" s="913"/>
      <c r="AD3254" s="167" t="s">
        <v>607</v>
      </c>
      <c r="AF3254" s="166"/>
      <c r="AG3254" s="911"/>
      <c r="AH3254" s="912"/>
      <c r="AI3254" s="912"/>
      <c r="AJ3254" s="912"/>
      <c r="AK3254" s="912"/>
      <c r="AL3254" s="912"/>
      <c r="AM3254" s="912"/>
      <c r="AN3254" s="912"/>
      <c r="AO3254" s="913"/>
    </row>
    <row r="3255" spans="2:41" ht="3.6" customHeight="1" outlineLevel="1" x14ac:dyDescent="0.45">
      <c r="B3255" s="167"/>
      <c r="J3255" s="167"/>
      <c r="N3255" s="161"/>
      <c r="O3255" s="160"/>
      <c r="P3255" s="160"/>
      <c r="Q3255" s="159"/>
      <c r="R3255" s="160"/>
      <c r="S3255" s="160"/>
      <c r="T3255" s="159"/>
      <c r="U3255" s="914"/>
      <c r="V3255" s="915"/>
      <c r="W3255" s="915"/>
      <c r="X3255" s="915"/>
      <c r="Y3255" s="915"/>
      <c r="Z3255" s="915"/>
      <c r="AA3255" s="915"/>
      <c r="AB3255" s="915"/>
      <c r="AC3255" s="916"/>
      <c r="AD3255" s="161"/>
      <c r="AE3255" s="160"/>
      <c r="AF3255" s="159"/>
      <c r="AG3255" s="914"/>
      <c r="AH3255" s="915"/>
      <c r="AI3255" s="915"/>
      <c r="AJ3255" s="915"/>
      <c r="AK3255" s="915"/>
      <c r="AL3255" s="915"/>
      <c r="AM3255" s="915"/>
      <c r="AN3255" s="915"/>
      <c r="AO3255" s="916"/>
    </row>
    <row r="3256" spans="2:41" ht="3.6" customHeight="1" outlineLevel="1" x14ac:dyDescent="0.45">
      <c r="B3256" s="167"/>
      <c r="J3256" s="167"/>
      <c r="M3256" s="166"/>
      <c r="N3256" s="167"/>
      <c r="Q3256" s="166"/>
      <c r="R3256" s="173"/>
      <c r="S3256" s="172"/>
      <c r="T3256" s="172"/>
      <c r="U3256" s="172"/>
      <c r="V3256" s="172"/>
      <c r="W3256" s="172"/>
      <c r="X3256" s="172"/>
      <c r="Y3256" s="172"/>
      <c r="Z3256" s="172"/>
      <c r="AA3256" s="172"/>
      <c r="AB3256" s="172"/>
      <c r="AC3256" s="172"/>
      <c r="AD3256" s="172"/>
      <c r="AE3256" s="172"/>
      <c r="AF3256" s="172"/>
      <c r="AG3256" s="172"/>
      <c r="AH3256" s="172"/>
      <c r="AI3256" s="172"/>
      <c r="AJ3256" s="172"/>
      <c r="AK3256" s="172"/>
      <c r="AL3256" s="172"/>
      <c r="AM3256" s="172"/>
      <c r="AN3256" s="172"/>
      <c r="AO3256" s="171"/>
    </row>
    <row r="3257" spans="2:41" ht="13.35" customHeight="1" outlineLevel="1" x14ac:dyDescent="0.45">
      <c r="B3257" s="167"/>
      <c r="J3257" s="167"/>
      <c r="M3257" s="166"/>
      <c r="N3257" s="167" t="s">
        <v>712</v>
      </c>
      <c r="Q3257" s="166"/>
      <c r="R3257" s="167"/>
      <c r="S3257" s="919"/>
      <c r="T3257" s="921"/>
      <c r="V3257" s="190"/>
      <c r="W3257" s="115" t="s">
        <v>76</v>
      </c>
      <c r="X3257" s="190"/>
      <c r="Y3257" s="115" t="s">
        <v>77</v>
      </c>
      <c r="Z3257" s="190"/>
      <c r="AA3257" s="115" t="s">
        <v>78</v>
      </c>
      <c r="AO3257" s="166"/>
    </row>
    <row r="3258" spans="2:41" ht="3.6" customHeight="1" outlineLevel="1" x14ac:dyDescent="0.45">
      <c r="B3258" s="167"/>
      <c r="J3258" s="167"/>
      <c r="M3258" s="166"/>
      <c r="N3258" s="167"/>
      <c r="Q3258" s="166"/>
      <c r="R3258" s="167"/>
      <c r="AO3258" s="166"/>
    </row>
    <row r="3259" spans="2:41" ht="3.6" customHeight="1" outlineLevel="1" x14ac:dyDescent="0.45">
      <c r="B3259" s="167"/>
      <c r="J3259" s="167"/>
      <c r="M3259" s="166"/>
      <c r="N3259" s="173"/>
      <c r="O3259" s="172"/>
      <c r="P3259" s="172"/>
      <c r="Q3259" s="172"/>
      <c r="R3259" s="984" t="str">
        <f>ASC(変更_3!J491)</f>
        <v/>
      </c>
      <c r="S3259" s="984" t="str">
        <f>ASC(変更_3!K491)</f>
        <v/>
      </c>
      <c r="T3259" s="172"/>
      <c r="U3259" s="984" t="str">
        <f>ASC(変更_3!M491)</f>
        <v/>
      </c>
      <c r="V3259" s="173"/>
      <c r="W3259" s="172"/>
      <c r="X3259" s="172"/>
      <c r="Y3259" s="172"/>
      <c r="Z3259" s="172"/>
      <c r="AA3259" s="171"/>
      <c r="AB3259" s="173"/>
      <c r="AC3259" s="172"/>
      <c r="AD3259" s="172"/>
      <c r="AE3259" s="172"/>
      <c r="AF3259" s="172"/>
      <c r="AG3259" s="171"/>
      <c r="AH3259" s="977"/>
      <c r="AI3259" s="980"/>
      <c r="AJ3259" s="172"/>
      <c r="AK3259" s="944"/>
      <c r="AL3259" s="173"/>
      <c r="AM3259" s="172"/>
      <c r="AN3259" s="172"/>
      <c r="AO3259" s="171"/>
    </row>
    <row r="3260" spans="2:41" ht="13.35" customHeight="1" outlineLevel="1" x14ac:dyDescent="0.45">
      <c r="B3260" s="167"/>
      <c r="J3260" s="167"/>
      <c r="M3260" s="166"/>
      <c r="N3260" s="167" t="s">
        <v>711</v>
      </c>
      <c r="R3260" s="985"/>
      <c r="S3260" s="985"/>
      <c r="T3260" s="115" t="s">
        <v>65</v>
      </c>
      <c r="U3260" s="985"/>
      <c r="V3260" s="167" t="s">
        <v>64</v>
      </c>
      <c r="AA3260" s="166"/>
      <c r="AB3260" s="167" t="s">
        <v>710</v>
      </c>
      <c r="AH3260" s="978"/>
      <c r="AI3260" s="981"/>
      <c r="AJ3260" s="115" t="s">
        <v>65</v>
      </c>
      <c r="AK3260" s="945"/>
      <c r="AL3260" s="167" t="s">
        <v>64</v>
      </c>
      <c r="AO3260" s="166"/>
    </row>
    <row r="3261" spans="2:41" ht="3.6" customHeight="1" outlineLevel="1" x14ac:dyDescent="0.45">
      <c r="B3261" s="167"/>
      <c r="J3261" s="167"/>
      <c r="M3261" s="166"/>
      <c r="N3261" s="167"/>
      <c r="R3261" s="986"/>
      <c r="S3261" s="986"/>
      <c r="T3261" s="160"/>
      <c r="U3261" s="986"/>
      <c r="V3261" s="161"/>
      <c r="W3261" s="160"/>
      <c r="X3261" s="160"/>
      <c r="Y3261" s="160"/>
      <c r="Z3261" s="160"/>
      <c r="AA3261" s="159"/>
      <c r="AB3261" s="161"/>
      <c r="AC3261" s="160"/>
      <c r="AD3261" s="160"/>
      <c r="AE3261" s="160"/>
      <c r="AF3261" s="160"/>
      <c r="AH3261" s="979"/>
      <c r="AI3261" s="982"/>
      <c r="AJ3261" s="160"/>
      <c r="AK3261" s="946"/>
      <c r="AL3261" s="161"/>
      <c r="AM3261" s="160"/>
      <c r="AN3261" s="160"/>
      <c r="AO3261" s="159"/>
    </row>
    <row r="3262" spans="2:41" ht="3.6" customHeight="1" outlineLevel="1" x14ac:dyDescent="0.45">
      <c r="B3262" s="167"/>
      <c r="J3262" s="167"/>
      <c r="M3262" s="166"/>
      <c r="N3262" s="173"/>
      <c r="O3262" s="172"/>
      <c r="P3262" s="172"/>
      <c r="Q3262" s="171"/>
      <c r="R3262" s="977"/>
      <c r="S3262" s="980"/>
      <c r="T3262" s="172"/>
      <c r="U3262" s="944"/>
      <c r="V3262" s="173"/>
      <c r="W3262" s="172"/>
      <c r="X3262" s="172"/>
      <c r="Y3262" s="172"/>
      <c r="Z3262" s="169"/>
      <c r="AA3262" s="174"/>
      <c r="AD3262" s="172"/>
      <c r="AE3262" s="172"/>
      <c r="AF3262" s="172"/>
      <c r="AG3262" s="175"/>
      <c r="AH3262" s="175"/>
      <c r="AI3262" s="175"/>
      <c r="AJ3262" s="175"/>
      <c r="AK3262" s="175"/>
      <c r="AL3262" s="172"/>
      <c r="AM3262" s="175"/>
      <c r="AN3262" s="175"/>
      <c r="AO3262" s="171"/>
    </row>
    <row r="3263" spans="2:41" ht="13.35" customHeight="1" outlineLevel="1" x14ac:dyDescent="0.45">
      <c r="B3263" s="167"/>
      <c r="J3263" s="167"/>
      <c r="M3263" s="166"/>
      <c r="N3263" s="167" t="s">
        <v>709</v>
      </c>
      <c r="Q3263" s="166"/>
      <c r="R3263" s="978"/>
      <c r="S3263" s="981"/>
      <c r="T3263" s="115" t="s">
        <v>65</v>
      </c>
      <c r="U3263" s="945"/>
      <c r="V3263" s="167" t="s">
        <v>64</v>
      </c>
      <c r="Z3263" s="169"/>
      <c r="AA3263" s="168"/>
      <c r="AG3263" s="169"/>
      <c r="AH3263" s="169"/>
      <c r="AI3263" s="169"/>
      <c r="AJ3263" s="169"/>
      <c r="AK3263" s="169"/>
      <c r="AM3263" s="169"/>
      <c r="AN3263" s="169"/>
      <c r="AO3263" s="166"/>
    </row>
    <row r="3264" spans="2:41" ht="3.6" customHeight="1" outlineLevel="1" x14ac:dyDescent="0.45">
      <c r="B3264" s="167"/>
      <c r="J3264" s="167"/>
      <c r="M3264" s="166"/>
      <c r="N3264" s="161"/>
      <c r="O3264" s="160"/>
      <c r="P3264" s="160"/>
      <c r="Q3264" s="159"/>
      <c r="R3264" s="979"/>
      <c r="S3264" s="982"/>
      <c r="T3264" s="160"/>
      <c r="U3264" s="946"/>
      <c r="V3264" s="161"/>
      <c r="W3264" s="160"/>
      <c r="X3264" s="160"/>
      <c r="Y3264" s="160"/>
      <c r="Z3264" s="163"/>
      <c r="AA3264" s="162"/>
      <c r="AB3264" s="160"/>
      <c r="AC3264" s="160"/>
      <c r="AD3264" s="160"/>
      <c r="AE3264" s="160"/>
      <c r="AF3264" s="160"/>
      <c r="AG3264" s="163"/>
      <c r="AH3264" s="163"/>
      <c r="AI3264" s="163"/>
      <c r="AJ3264" s="163"/>
      <c r="AK3264" s="163"/>
      <c r="AL3264" s="160"/>
      <c r="AM3264" s="163"/>
      <c r="AN3264" s="163"/>
      <c r="AO3264" s="159"/>
    </row>
    <row r="3265" spans="2:41" ht="3.6" customHeight="1" outlineLevel="1" x14ac:dyDescent="0.45">
      <c r="B3265" s="167"/>
      <c r="J3265" s="167"/>
      <c r="M3265" s="166"/>
      <c r="N3265" s="167"/>
      <c r="Q3265" s="166"/>
      <c r="R3265" s="922" t="str">
        <f>ASC(変更_3!L495)</f>
        <v/>
      </c>
      <c r="S3265" s="923"/>
      <c r="T3265" s="923"/>
      <c r="U3265" s="924"/>
      <c r="V3265" s="911" t="str">
        <f>ASC(変更_3!P495)</f>
        <v/>
      </c>
      <c r="W3265" s="913"/>
      <c r="X3265" s="911" t="str">
        <f>ASC(変更_3!R495)</f>
        <v/>
      </c>
      <c r="Y3265" s="912"/>
      <c r="Z3265" s="912"/>
      <c r="AA3265" s="913"/>
      <c r="AB3265" s="167"/>
      <c r="AO3265" s="166"/>
    </row>
    <row r="3266" spans="2:41" ht="13.35" customHeight="1" outlineLevel="1" x14ac:dyDescent="0.45">
      <c r="B3266" s="167"/>
      <c r="J3266" s="167"/>
      <c r="M3266" s="166"/>
      <c r="N3266" s="167" t="s">
        <v>707</v>
      </c>
      <c r="Q3266" s="166"/>
      <c r="R3266" s="911"/>
      <c r="S3266" s="912"/>
      <c r="T3266" s="912"/>
      <c r="U3266" s="913"/>
      <c r="V3266" s="911"/>
      <c r="W3266" s="913"/>
      <c r="X3266" s="911"/>
      <c r="Y3266" s="912"/>
      <c r="Z3266" s="912"/>
      <c r="AA3266" s="913"/>
      <c r="AB3266" s="191" t="s">
        <v>706</v>
      </c>
      <c r="AO3266" s="166"/>
    </row>
    <row r="3267" spans="2:41" ht="3.6" customHeight="1" outlineLevel="1" x14ac:dyDescent="0.45">
      <c r="B3267" s="167"/>
      <c r="J3267" s="167"/>
      <c r="M3267" s="166"/>
      <c r="N3267" s="167"/>
      <c r="Q3267" s="166"/>
      <c r="R3267" s="914"/>
      <c r="S3267" s="915"/>
      <c r="T3267" s="915"/>
      <c r="U3267" s="916"/>
      <c r="V3267" s="914"/>
      <c r="W3267" s="916"/>
      <c r="X3267" s="914"/>
      <c r="Y3267" s="915"/>
      <c r="Z3267" s="915"/>
      <c r="AA3267" s="916"/>
      <c r="AB3267" s="161"/>
      <c r="AC3267" s="160"/>
      <c r="AD3267" s="160"/>
      <c r="AE3267" s="160"/>
      <c r="AF3267" s="160"/>
      <c r="AG3267" s="160"/>
      <c r="AH3267" s="160"/>
      <c r="AI3267" s="160"/>
      <c r="AJ3267" s="160"/>
      <c r="AK3267" s="160"/>
      <c r="AL3267" s="160"/>
      <c r="AM3267" s="160"/>
      <c r="AN3267" s="160"/>
      <c r="AO3267" s="159"/>
    </row>
    <row r="3268" spans="2:41" ht="3.6" customHeight="1" outlineLevel="1" x14ac:dyDescent="0.45">
      <c r="B3268" s="167"/>
      <c r="J3268" s="167"/>
      <c r="M3268" s="166"/>
      <c r="N3268" s="173"/>
      <c r="O3268" s="172"/>
      <c r="P3268" s="172"/>
      <c r="Q3268" s="172"/>
      <c r="R3268" s="173"/>
      <c r="S3268" s="172"/>
      <c r="T3268" s="172"/>
      <c r="U3268" s="172"/>
      <c r="V3268" s="172"/>
      <c r="W3268" s="172"/>
      <c r="X3268" s="172"/>
      <c r="Y3268" s="172"/>
      <c r="Z3268" s="172"/>
      <c r="AA3268" s="171"/>
      <c r="AB3268" s="173"/>
      <c r="AI3268" s="166"/>
      <c r="AJ3268" s="173"/>
      <c r="AK3268" s="172"/>
      <c r="AL3268" s="172"/>
      <c r="AM3268" s="172"/>
      <c r="AN3268" s="172"/>
      <c r="AO3268" s="171"/>
    </row>
    <row r="3269" spans="2:41" ht="13.35" customHeight="1" outlineLevel="1" x14ac:dyDescent="0.45">
      <c r="B3269" s="167"/>
      <c r="J3269" s="167"/>
      <c r="M3269" s="166"/>
      <c r="N3269" s="167" t="s">
        <v>705</v>
      </c>
      <c r="R3269" s="167"/>
      <c r="S3269" s="917" t="str">
        <f>IF(変更_3!J497&lt;&gt;"",変更_3!J497,"")</f>
        <v/>
      </c>
      <c r="T3269" s="918"/>
      <c r="V3269" s="182" t="str">
        <f>ASC(変更_3!L497)</f>
        <v/>
      </c>
      <c r="W3269" s="115" t="s">
        <v>76</v>
      </c>
      <c r="X3269" s="182" t="str">
        <f>ASC(変更_3!N497)</f>
        <v/>
      </c>
      <c r="Y3269" s="115" t="s">
        <v>77</v>
      </c>
      <c r="Z3269" s="182" t="str">
        <f>ASC(変更_3!P497)</f>
        <v/>
      </c>
      <c r="AA3269" s="115" t="s">
        <v>78</v>
      </c>
      <c r="AB3269" s="167" t="s">
        <v>704</v>
      </c>
      <c r="AI3269" s="166"/>
      <c r="AJ3269" s="167"/>
      <c r="AK3269" s="919"/>
      <c r="AL3269" s="920"/>
      <c r="AM3269" s="920"/>
      <c r="AN3269" s="920"/>
      <c r="AO3269" s="921"/>
    </row>
    <row r="3270" spans="2:41" ht="3.6" customHeight="1" outlineLevel="1" x14ac:dyDescent="0.45">
      <c r="B3270" s="167"/>
      <c r="J3270" s="167"/>
      <c r="M3270" s="166"/>
      <c r="N3270" s="167"/>
      <c r="R3270" s="161"/>
      <c r="S3270" s="160"/>
      <c r="T3270" s="160"/>
      <c r="U3270" s="160"/>
      <c r="V3270" s="160"/>
      <c r="W3270" s="160"/>
      <c r="X3270" s="160"/>
      <c r="Y3270" s="160"/>
      <c r="Z3270" s="160"/>
      <c r="AA3270" s="159"/>
      <c r="AB3270" s="161"/>
      <c r="AC3270" s="160"/>
      <c r="AD3270" s="160"/>
      <c r="AE3270" s="160"/>
      <c r="AF3270" s="160"/>
      <c r="AG3270" s="160"/>
      <c r="AH3270" s="160"/>
      <c r="AI3270" s="159"/>
      <c r="AJ3270" s="161"/>
      <c r="AK3270" s="160"/>
      <c r="AL3270" s="160"/>
      <c r="AM3270" s="160"/>
      <c r="AN3270" s="160"/>
      <c r="AO3270" s="159"/>
    </row>
    <row r="3271" spans="2:41" ht="3.6" customHeight="1" outlineLevel="1" x14ac:dyDescent="0.45">
      <c r="B3271" s="167"/>
      <c r="J3271" s="167"/>
      <c r="M3271" s="166"/>
      <c r="N3271" s="173"/>
      <c r="O3271" s="172"/>
      <c r="P3271" s="172"/>
      <c r="Q3271" s="171"/>
      <c r="R3271" s="922" t="str">
        <f>IF(変更_3!U494="☑","研修中","")</f>
        <v/>
      </c>
      <c r="S3271" s="923"/>
      <c r="T3271" s="923"/>
      <c r="U3271" s="923"/>
      <c r="V3271" s="923"/>
      <c r="W3271" s="923"/>
      <c r="X3271" s="923"/>
      <c r="Y3271" s="923"/>
      <c r="Z3271" s="923"/>
      <c r="AA3271" s="923"/>
      <c r="AB3271" s="923"/>
      <c r="AC3271" s="923"/>
      <c r="AD3271" s="923"/>
      <c r="AE3271" s="923"/>
      <c r="AF3271" s="923"/>
      <c r="AG3271" s="923"/>
      <c r="AH3271" s="923"/>
      <c r="AI3271" s="923"/>
      <c r="AJ3271" s="923"/>
      <c r="AK3271" s="923"/>
      <c r="AL3271" s="923"/>
      <c r="AM3271" s="923"/>
      <c r="AN3271" s="923"/>
      <c r="AO3271" s="924"/>
    </row>
    <row r="3272" spans="2:41" ht="13.35" customHeight="1" outlineLevel="1" x14ac:dyDescent="0.45">
      <c r="B3272" s="167"/>
      <c r="J3272" s="167"/>
      <c r="M3272" s="166"/>
      <c r="N3272" s="167" t="s">
        <v>703</v>
      </c>
      <c r="Q3272" s="166"/>
      <c r="R3272" s="911"/>
      <c r="S3272" s="912"/>
      <c r="T3272" s="912"/>
      <c r="U3272" s="912"/>
      <c r="V3272" s="912"/>
      <c r="W3272" s="912"/>
      <c r="X3272" s="912"/>
      <c r="Y3272" s="912"/>
      <c r="Z3272" s="912"/>
      <c r="AA3272" s="912"/>
      <c r="AB3272" s="912"/>
      <c r="AC3272" s="912"/>
      <c r="AD3272" s="912"/>
      <c r="AE3272" s="912"/>
      <c r="AF3272" s="912"/>
      <c r="AG3272" s="912"/>
      <c r="AH3272" s="912"/>
      <c r="AI3272" s="912"/>
      <c r="AJ3272" s="912"/>
      <c r="AK3272" s="912"/>
      <c r="AL3272" s="912"/>
      <c r="AM3272" s="912"/>
      <c r="AN3272" s="912"/>
      <c r="AO3272" s="913"/>
    </row>
    <row r="3273" spans="2:41" ht="3.6" customHeight="1" outlineLevel="1" x14ac:dyDescent="0.45">
      <c r="B3273" s="167"/>
      <c r="I3273" s="166"/>
      <c r="J3273" s="167"/>
      <c r="M3273" s="166"/>
      <c r="N3273" s="161"/>
      <c r="O3273" s="160"/>
      <c r="P3273" s="160"/>
      <c r="Q3273" s="159"/>
      <c r="R3273" s="914"/>
      <c r="S3273" s="915"/>
      <c r="T3273" s="915"/>
      <c r="U3273" s="915"/>
      <c r="V3273" s="915"/>
      <c r="W3273" s="915"/>
      <c r="X3273" s="915"/>
      <c r="Y3273" s="915"/>
      <c r="Z3273" s="915"/>
      <c r="AA3273" s="915"/>
      <c r="AB3273" s="915"/>
      <c r="AC3273" s="915"/>
      <c r="AD3273" s="915"/>
      <c r="AE3273" s="915"/>
      <c r="AF3273" s="915"/>
      <c r="AG3273" s="915"/>
      <c r="AH3273" s="915"/>
      <c r="AI3273" s="915"/>
      <c r="AJ3273" s="915"/>
      <c r="AK3273" s="915"/>
      <c r="AL3273" s="915"/>
      <c r="AM3273" s="915"/>
      <c r="AN3273" s="915"/>
      <c r="AO3273" s="916"/>
    </row>
    <row r="3274" spans="2:41" ht="3.6" customHeight="1" outlineLevel="1" x14ac:dyDescent="0.45">
      <c r="B3274" s="167"/>
      <c r="J3274" s="173"/>
      <c r="K3274" s="172"/>
      <c r="L3274" s="172"/>
      <c r="M3274" s="171"/>
      <c r="N3274" s="173"/>
      <c r="O3274" s="172"/>
      <c r="P3274" s="172"/>
      <c r="Q3274" s="171"/>
      <c r="R3274" s="173"/>
      <c r="S3274" s="172"/>
      <c r="T3274" s="172"/>
      <c r="U3274" s="172"/>
      <c r="V3274" s="172"/>
      <c r="W3274" s="172"/>
      <c r="X3274" s="172"/>
      <c r="Y3274" s="172"/>
      <c r="Z3274" s="172"/>
      <c r="AA3274" s="171"/>
      <c r="AB3274" s="173"/>
      <c r="AC3274" s="172"/>
      <c r="AD3274" s="172"/>
      <c r="AE3274" s="171"/>
      <c r="AF3274" s="172"/>
      <c r="AG3274" s="172"/>
      <c r="AH3274" s="172"/>
      <c r="AI3274" s="172"/>
      <c r="AJ3274" s="172"/>
      <c r="AK3274" s="172"/>
      <c r="AL3274" s="172"/>
      <c r="AM3274" s="172"/>
      <c r="AN3274" s="172"/>
      <c r="AO3274" s="171"/>
    </row>
    <row r="3275" spans="2:41" ht="13.35" customHeight="1" outlineLevel="1" x14ac:dyDescent="0.45">
      <c r="B3275" s="167"/>
      <c r="J3275" s="167"/>
      <c r="M3275" s="166"/>
      <c r="N3275" s="167" t="s">
        <v>717</v>
      </c>
      <c r="Q3275" s="166"/>
      <c r="R3275" s="167"/>
      <c r="S3275" s="917" t="str">
        <f>IF(OR(許可申請_2!I481&lt;&gt;"",変更_3!AL486&lt;&gt;""),コードマスタ!C4,"")</f>
        <v/>
      </c>
      <c r="T3275" s="943"/>
      <c r="U3275" s="943"/>
      <c r="V3275" s="943"/>
      <c r="W3275" s="943"/>
      <c r="X3275" s="943"/>
      <c r="Y3275" s="943"/>
      <c r="Z3275" s="943"/>
      <c r="AA3275" s="918"/>
      <c r="AB3275" s="167" t="s">
        <v>615</v>
      </c>
      <c r="AE3275" s="166"/>
      <c r="AF3275" s="167"/>
      <c r="AG3275" s="917" t="str">
        <f>IF(OR(許可申請_2!I490="☑",変更_3!AL494="☑"),コードマスタ!D3,IF(OR(許可申請_2!N490="☑",許可申請_2!T490="☑",変更_3!AQ494="☑",変更_3!AW494="☑"),コードマスタ!D4,""))</f>
        <v/>
      </c>
      <c r="AH3275" s="943"/>
      <c r="AI3275" s="943"/>
      <c r="AJ3275" s="943"/>
      <c r="AK3275" s="943"/>
      <c r="AL3275" s="943"/>
      <c r="AM3275" s="943"/>
      <c r="AN3275" s="943"/>
      <c r="AO3275" s="918"/>
    </row>
    <row r="3276" spans="2:41" ht="3.6" customHeight="1" outlineLevel="1" x14ac:dyDescent="0.45">
      <c r="B3276" s="167"/>
      <c r="J3276" s="167"/>
      <c r="M3276" s="166"/>
      <c r="N3276" s="161"/>
      <c r="O3276" s="160"/>
      <c r="P3276" s="160"/>
      <c r="Q3276" s="159"/>
      <c r="R3276" s="161"/>
      <c r="S3276" s="160"/>
      <c r="T3276" s="160"/>
      <c r="U3276" s="160"/>
      <c r="V3276" s="160"/>
      <c r="W3276" s="160"/>
      <c r="X3276" s="160"/>
      <c r="Y3276" s="160"/>
      <c r="Z3276" s="160"/>
      <c r="AA3276" s="159"/>
      <c r="AB3276" s="161"/>
      <c r="AC3276" s="160"/>
      <c r="AD3276" s="160"/>
      <c r="AE3276" s="159"/>
      <c r="AF3276" s="160"/>
      <c r="AG3276" s="160"/>
      <c r="AH3276" s="160"/>
      <c r="AI3276" s="160"/>
      <c r="AJ3276" s="160"/>
      <c r="AK3276" s="160"/>
      <c r="AL3276" s="160"/>
      <c r="AM3276" s="160"/>
      <c r="AN3276" s="160"/>
      <c r="AO3276" s="159"/>
    </row>
    <row r="3277" spans="2:41" ht="3.6" customHeight="1" outlineLevel="1" x14ac:dyDescent="0.45">
      <c r="B3277" s="167"/>
      <c r="J3277" s="167"/>
      <c r="M3277" s="166"/>
      <c r="N3277" s="173"/>
      <c r="O3277" s="172"/>
      <c r="P3277" s="172"/>
      <c r="Q3277" s="171"/>
      <c r="R3277" s="173"/>
      <c r="S3277" s="172"/>
      <c r="T3277" s="172"/>
      <c r="U3277" s="172"/>
      <c r="V3277" s="172"/>
      <c r="W3277" s="172"/>
      <c r="X3277" s="172"/>
      <c r="Y3277" s="172"/>
      <c r="Z3277" s="172"/>
      <c r="AA3277" s="171"/>
      <c r="AB3277" s="173"/>
      <c r="AC3277" s="172"/>
      <c r="AD3277" s="172"/>
      <c r="AE3277" s="171"/>
      <c r="AF3277" s="173"/>
      <c r="AG3277" s="172"/>
      <c r="AH3277" s="172"/>
      <c r="AI3277" s="172"/>
      <c r="AJ3277" s="172"/>
      <c r="AK3277" s="172"/>
      <c r="AL3277" s="172"/>
      <c r="AM3277" s="172"/>
      <c r="AN3277" s="172"/>
      <c r="AO3277" s="171"/>
    </row>
    <row r="3278" spans="2:41" ht="13.35" customHeight="1" outlineLevel="1" x14ac:dyDescent="0.45">
      <c r="B3278" s="167"/>
      <c r="J3278" s="167"/>
      <c r="M3278" s="166"/>
      <c r="N3278" s="167" t="s">
        <v>716</v>
      </c>
      <c r="Q3278" s="166"/>
      <c r="R3278" s="167"/>
      <c r="S3278" s="919"/>
      <c r="T3278" s="921"/>
      <c r="V3278" s="190"/>
      <c r="W3278" s="115" t="s">
        <v>76</v>
      </c>
      <c r="X3278" s="190"/>
      <c r="Y3278" s="115" t="s">
        <v>77</v>
      </c>
      <c r="Z3278" s="190"/>
      <c r="AA3278" s="166" t="s">
        <v>78</v>
      </c>
      <c r="AB3278" s="167" t="s">
        <v>715</v>
      </c>
      <c r="AE3278" s="166"/>
      <c r="AF3278" s="167"/>
      <c r="AG3278" s="919"/>
      <c r="AH3278" s="921"/>
      <c r="AJ3278" s="190"/>
      <c r="AK3278" s="115" t="s">
        <v>76</v>
      </c>
      <c r="AL3278" s="190"/>
      <c r="AM3278" s="115" t="s">
        <v>77</v>
      </c>
      <c r="AN3278" s="190"/>
      <c r="AO3278" s="166" t="s">
        <v>78</v>
      </c>
    </row>
    <row r="3279" spans="2:41" ht="3.6" customHeight="1" outlineLevel="1" x14ac:dyDescent="0.45">
      <c r="B3279" s="167"/>
      <c r="J3279" s="167"/>
      <c r="M3279" s="166"/>
      <c r="N3279" s="161"/>
      <c r="O3279" s="160"/>
      <c r="P3279" s="160"/>
      <c r="Q3279" s="159"/>
      <c r="R3279" s="161"/>
      <c r="S3279" s="160"/>
      <c r="T3279" s="160"/>
      <c r="U3279" s="160"/>
      <c r="V3279" s="160"/>
      <c r="W3279" s="160"/>
      <c r="X3279" s="160"/>
      <c r="Y3279" s="160"/>
      <c r="Z3279" s="160"/>
      <c r="AA3279" s="159"/>
      <c r="AB3279" s="161"/>
      <c r="AC3279" s="160"/>
      <c r="AD3279" s="160"/>
      <c r="AE3279" s="159"/>
      <c r="AF3279" s="161"/>
      <c r="AG3279" s="160"/>
      <c r="AH3279" s="160"/>
      <c r="AI3279" s="160"/>
      <c r="AJ3279" s="160"/>
      <c r="AK3279" s="160"/>
      <c r="AL3279" s="160"/>
      <c r="AM3279" s="160"/>
      <c r="AN3279" s="160"/>
      <c r="AO3279" s="159"/>
    </row>
    <row r="3280" spans="2:41" ht="3.6" customHeight="1" outlineLevel="1" x14ac:dyDescent="0.45">
      <c r="B3280" s="167"/>
      <c r="J3280" s="167"/>
      <c r="M3280" s="166"/>
      <c r="N3280" s="173"/>
      <c r="O3280" s="172"/>
      <c r="P3280" s="172"/>
      <c r="Q3280" s="171"/>
      <c r="R3280" s="922" t="str">
        <f>許可申請_2!I481&amp;変更_3!AL486</f>
        <v/>
      </c>
      <c r="S3280" s="923"/>
      <c r="T3280" s="923"/>
      <c r="U3280" s="923"/>
      <c r="V3280" s="923"/>
      <c r="W3280" s="923"/>
      <c r="X3280" s="923"/>
      <c r="Y3280" s="923"/>
      <c r="Z3280" s="923"/>
      <c r="AA3280" s="923"/>
      <c r="AB3280" s="923"/>
      <c r="AC3280" s="923"/>
      <c r="AD3280" s="923"/>
      <c r="AE3280" s="923"/>
      <c r="AF3280" s="923"/>
      <c r="AG3280" s="923"/>
      <c r="AH3280" s="923"/>
      <c r="AI3280" s="923"/>
      <c r="AJ3280" s="924"/>
      <c r="AK3280" s="172"/>
      <c r="AL3280" s="172"/>
      <c r="AM3280" s="172"/>
      <c r="AN3280" s="172"/>
      <c r="AO3280" s="171"/>
    </row>
    <row r="3281" spans="2:41" ht="13.35" customHeight="1" outlineLevel="1" x14ac:dyDescent="0.45">
      <c r="B3281" s="167"/>
      <c r="J3281" s="167"/>
      <c r="M3281" s="166"/>
      <c r="N3281" s="167" t="s">
        <v>50</v>
      </c>
      <c r="Q3281" s="166"/>
      <c r="R3281" s="911"/>
      <c r="S3281" s="912"/>
      <c r="T3281" s="912"/>
      <c r="U3281" s="912"/>
      <c r="V3281" s="912"/>
      <c r="W3281" s="912"/>
      <c r="X3281" s="912"/>
      <c r="Y3281" s="912"/>
      <c r="Z3281" s="912"/>
      <c r="AA3281" s="912"/>
      <c r="AB3281" s="912"/>
      <c r="AC3281" s="912"/>
      <c r="AD3281" s="912"/>
      <c r="AE3281" s="912"/>
      <c r="AF3281" s="912"/>
      <c r="AG3281" s="912"/>
      <c r="AH3281" s="912"/>
      <c r="AI3281" s="912"/>
      <c r="AJ3281" s="913"/>
      <c r="AL3281" s="189" t="s">
        <v>651</v>
      </c>
      <c r="AM3281" s="115" t="s">
        <v>714</v>
      </c>
      <c r="AO3281" s="166"/>
    </row>
    <row r="3282" spans="2:41" ht="3.6" customHeight="1" outlineLevel="1" x14ac:dyDescent="0.45">
      <c r="B3282" s="167"/>
      <c r="J3282" s="167"/>
      <c r="M3282" s="166"/>
      <c r="N3282" s="161"/>
      <c r="O3282" s="160"/>
      <c r="P3282" s="160"/>
      <c r="Q3282" s="159"/>
      <c r="R3282" s="914"/>
      <c r="S3282" s="915"/>
      <c r="T3282" s="915"/>
      <c r="U3282" s="915"/>
      <c r="V3282" s="915"/>
      <c r="W3282" s="915"/>
      <c r="X3282" s="915"/>
      <c r="Y3282" s="915"/>
      <c r="Z3282" s="915"/>
      <c r="AA3282" s="915"/>
      <c r="AB3282" s="915"/>
      <c r="AC3282" s="915"/>
      <c r="AD3282" s="915"/>
      <c r="AE3282" s="915"/>
      <c r="AF3282" s="915"/>
      <c r="AG3282" s="915"/>
      <c r="AH3282" s="915"/>
      <c r="AI3282" s="915"/>
      <c r="AJ3282" s="916"/>
      <c r="AK3282" s="160"/>
      <c r="AL3282" s="160"/>
      <c r="AM3282" s="160"/>
      <c r="AN3282" s="160"/>
      <c r="AO3282" s="159"/>
    </row>
    <row r="3283" spans="2:41" ht="3.6" customHeight="1" outlineLevel="1" x14ac:dyDescent="0.45">
      <c r="B3283" s="167"/>
      <c r="J3283" s="167"/>
      <c r="M3283" s="166"/>
      <c r="N3283" s="173"/>
      <c r="O3283" s="172"/>
      <c r="P3283" s="172"/>
      <c r="Q3283" s="171"/>
      <c r="R3283" s="922" t="str">
        <f>ASC(PHONETIC(許可申請_2!I480))&amp;ASC(PHONETIC(変更_3!AL485))</f>
        <v/>
      </c>
      <c r="S3283" s="923"/>
      <c r="T3283" s="923"/>
      <c r="U3283" s="923"/>
      <c r="V3283" s="923"/>
      <c r="W3283" s="923"/>
      <c r="X3283" s="923"/>
      <c r="Y3283" s="923"/>
      <c r="Z3283" s="923"/>
      <c r="AA3283" s="923"/>
      <c r="AB3283" s="923"/>
      <c r="AC3283" s="923"/>
      <c r="AD3283" s="923"/>
      <c r="AE3283" s="923"/>
      <c r="AF3283" s="923"/>
      <c r="AG3283" s="923"/>
      <c r="AH3283" s="923"/>
      <c r="AI3283" s="923"/>
      <c r="AJ3283" s="923"/>
      <c r="AK3283" s="923"/>
      <c r="AL3283" s="923"/>
      <c r="AM3283" s="923"/>
      <c r="AN3283" s="923"/>
      <c r="AO3283" s="924"/>
    </row>
    <row r="3284" spans="2:41" ht="13.35" customHeight="1" outlineLevel="1" x14ac:dyDescent="0.45">
      <c r="B3284" s="167"/>
      <c r="J3284" s="167"/>
      <c r="M3284" s="166"/>
      <c r="N3284" s="167" t="s">
        <v>713</v>
      </c>
      <c r="Q3284" s="166"/>
      <c r="R3284" s="911"/>
      <c r="S3284" s="912"/>
      <c r="T3284" s="912"/>
      <c r="U3284" s="912"/>
      <c r="V3284" s="912"/>
      <c r="W3284" s="912"/>
      <c r="X3284" s="912"/>
      <c r="Y3284" s="912"/>
      <c r="Z3284" s="912"/>
      <c r="AA3284" s="912"/>
      <c r="AB3284" s="912"/>
      <c r="AC3284" s="912"/>
      <c r="AD3284" s="912"/>
      <c r="AE3284" s="912"/>
      <c r="AF3284" s="912"/>
      <c r="AG3284" s="912"/>
      <c r="AH3284" s="912"/>
      <c r="AI3284" s="912"/>
      <c r="AJ3284" s="912"/>
      <c r="AK3284" s="912"/>
      <c r="AL3284" s="912"/>
      <c r="AM3284" s="912"/>
      <c r="AN3284" s="912"/>
      <c r="AO3284" s="913"/>
    </row>
    <row r="3285" spans="2:41" ht="3.6" customHeight="1" outlineLevel="1" x14ac:dyDescent="0.45">
      <c r="B3285" s="167"/>
      <c r="J3285" s="167"/>
      <c r="M3285" s="166"/>
      <c r="N3285" s="167"/>
      <c r="Q3285" s="166"/>
      <c r="R3285" s="914"/>
      <c r="S3285" s="915"/>
      <c r="T3285" s="915"/>
      <c r="U3285" s="915"/>
      <c r="V3285" s="915"/>
      <c r="W3285" s="915"/>
      <c r="X3285" s="915"/>
      <c r="Y3285" s="915"/>
      <c r="Z3285" s="915"/>
      <c r="AA3285" s="915"/>
      <c r="AB3285" s="915"/>
      <c r="AC3285" s="915"/>
      <c r="AD3285" s="915"/>
      <c r="AE3285" s="915"/>
      <c r="AF3285" s="915"/>
      <c r="AG3285" s="915"/>
      <c r="AH3285" s="915"/>
      <c r="AI3285" s="915"/>
      <c r="AJ3285" s="915"/>
      <c r="AK3285" s="915"/>
      <c r="AL3285" s="915"/>
      <c r="AM3285" s="915"/>
      <c r="AN3285" s="915"/>
      <c r="AO3285" s="916"/>
    </row>
    <row r="3286" spans="2:41" ht="3.6" customHeight="1" outlineLevel="1" x14ac:dyDescent="0.45">
      <c r="B3286" s="167"/>
      <c r="J3286" s="167"/>
      <c r="N3286" s="173"/>
      <c r="O3286" s="172"/>
      <c r="P3286" s="172"/>
      <c r="Q3286" s="171"/>
      <c r="U3286" s="934" t="str">
        <f>ASC(許可申請_2!L482)&amp;ASC(変更_3!AO487)</f>
        <v/>
      </c>
      <c r="V3286" s="935"/>
      <c r="W3286" s="935"/>
      <c r="X3286" s="962"/>
      <c r="Y3286" s="172"/>
      <c r="Z3286" s="965" t="str">
        <f>ASC(許可申請_2!O482)&amp;ASC(変更_3!AR487)</f>
        <v/>
      </c>
      <c r="AA3286" s="935"/>
      <c r="AB3286" s="935"/>
      <c r="AC3286" s="936"/>
      <c r="AG3286" s="922" t="str">
        <f>許可申請_2!L483&amp;変更_3!AO488</f>
        <v/>
      </c>
      <c r="AH3286" s="923"/>
      <c r="AI3286" s="923"/>
      <c r="AJ3286" s="923"/>
      <c r="AK3286" s="923"/>
      <c r="AL3286" s="923"/>
      <c r="AM3286" s="923"/>
      <c r="AN3286" s="923"/>
      <c r="AO3286" s="924"/>
    </row>
    <row r="3287" spans="2:41" ht="13.35" customHeight="1" outlineLevel="1" x14ac:dyDescent="0.45">
      <c r="B3287" s="167"/>
      <c r="J3287" s="167"/>
      <c r="N3287" s="167"/>
      <c r="Q3287" s="166"/>
      <c r="R3287" s="115" t="s">
        <v>612</v>
      </c>
      <c r="U3287" s="937"/>
      <c r="V3287" s="938"/>
      <c r="W3287" s="938"/>
      <c r="X3287" s="963"/>
      <c r="Y3287" s="179" t="s">
        <v>611</v>
      </c>
      <c r="Z3287" s="966"/>
      <c r="AA3287" s="938"/>
      <c r="AB3287" s="938"/>
      <c r="AC3287" s="939"/>
      <c r="AD3287" s="115" t="s">
        <v>610</v>
      </c>
      <c r="AG3287" s="911"/>
      <c r="AH3287" s="912"/>
      <c r="AI3287" s="912"/>
      <c r="AJ3287" s="912"/>
      <c r="AK3287" s="912"/>
      <c r="AL3287" s="912"/>
      <c r="AM3287" s="912"/>
      <c r="AN3287" s="912"/>
      <c r="AO3287" s="913"/>
    </row>
    <row r="3288" spans="2:41" ht="3.6" customHeight="1" outlineLevel="1" x14ac:dyDescent="0.45">
      <c r="B3288" s="167"/>
      <c r="J3288" s="167"/>
      <c r="N3288" s="167"/>
      <c r="Q3288" s="166"/>
      <c r="R3288" s="160"/>
      <c r="S3288" s="160"/>
      <c r="T3288" s="160"/>
      <c r="U3288" s="940"/>
      <c r="V3288" s="941"/>
      <c r="W3288" s="941"/>
      <c r="X3288" s="964"/>
      <c r="Y3288" s="160"/>
      <c r="Z3288" s="967"/>
      <c r="AA3288" s="941"/>
      <c r="AB3288" s="941"/>
      <c r="AC3288" s="942"/>
      <c r="AD3288" s="160"/>
      <c r="AE3288" s="160"/>
      <c r="AF3288" s="160"/>
      <c r="AG3288" s="914"/>
      <c r="AH3288" s="915"/>
      <c r="AI3288" s="915"/>
      <c r="AJ3288" s="915"/>
      <c r="AK3288" s="915"/>
      <c r="AL3288" s="915"/>
      <c r="AM3288" s="915"/>
      <c r="AN3288" s="915"/>
      <c r="AO3288" s="916"/>
    </row>
    <row r="3289" spans="2:41" ht="3.6" customHeight="1" outlineLevel="1" x14ac:dyDescent="0.45">
      <c r="B3289" s="167"/>
      <c r="J3289" s="167"/>
      <c r="N3289" s="167"/>
      <c r="Q3289" s="166"/>
      <c r="R3289" s="172"/>
      <c r="S3289" s="172"/>
      <c r="T3289" s="171"/>
      <c r="U3289" s="922" t="str">
        <f>許可申請_2!T483&amp;変更_3!AW488</f>
        <v/>
      </c>
      <c r="V3289" s="923"/>
      <c r="W3289" s="923"/>
      <c r="X3289" s="923"/>
      <c r="Y3289" s="923"/>
      <c r="Z3289" s="923"/>
      <c r="AA3289" s="923"/>
      <c r="AB3289" s="923"/>
      <c r="AC3289" s="924"/>
      <c r="AD3289" s="173"/>
      <c r="AE3289" s="172"/>
      <c r="AF3289" s="171"/>
      <c r="AG3289" s="922" t="str">
        <f>許可申請_2!L484&amp;変更_3!AO489</f>
        <v/>
      </c>
      <c r="AH3289" s="923"/>
      <c r="AI3289" s="923"/>
      <c r="AJ3289" s="923"/>
      <c r="AK3289" s="923"/>
      <c r="AL3289" s="923"/>
      <c r="AM3289" s="923"/>
      <c r="AN3289" s="923"/>
      <c r="AO3289" s="924"/>
    </row>
    <row r="3290" spans="2:41" ht="13.35" customHeight="1" outlineLevel="1" x14ac:dyDescent="0.45">
      <c r="B3290" s="167"/>
      <c r="J3290" s="167"/>
      <c r="N3290" s="167" t="s">
        <v>48</v>
      </c>
      <c r="Q3290" s="166"/>
      <c r="R3290" s="115" t="s">
        <v>609</v>
      </c>
      <c r="T3290" s="166"/>
      <c r="U3290" s="911"/>
      <c r="V3290" s="912"/>
      <c r="W3290" s="912"/>
      <c r="X3290" s="912"/>
      <c r="Y3290" s="912"/>
      <c r="Z3290" s="912"/>
      <c r="AA3290" s="912"/>
      <c r="AB3290" s="912"/>
      <c r="AC3290" s="913"/>
      <c r="AD3290" s="167" t="s">
        <v>8536</v>
      </c>
      <c r="AF3290" s="166"/>
      <c r="AG3290" s="911"/>
      <c r="AH3290" s="912"/>
      <c r="AI3290" s="912"/>
      <c r="AJ3290" s="912"/>
      <c r="AK3290" s="912"/>
      <c r="AL3290" s="912"/>
      <c r="AM3290" s="912"/>
      <c r="AN3290" s="912"/>
      <c r="AO3290" s="913"/>
    </row>
    <row r="3291" spans="2:41" ht="3.6" customHeight="1" outlineLevel="1" x14ac:dyDescent="0.45">
      <c r="B3291" s="167"/>
      <c r="J3291" s="167"/>
      <c r="N3291" s="167"/>
      <c r="Q3291" s="166"/>
      <c r="R3291" s="160"/>
      <c r="S3291" s="160"/>
      <c r="T3291" s="159"/>
      <c r="U3291" s="914"/>
      <c r="V3291" s="915"/>
      <c r="W3291" s="915"/>
      <c r="X3291" s="915"/>
      <c r="Y3291" s="915"/>
      <c r="Z3291" s="915"/>
      <c r="AA3291" s="915"/>
      <c r="AB3291" s="915"/>
      <c r="AC3291" s="916"/>
      <c r="AD3291" s="161"/>
      <c r="AE3291" s="160"/>
      <c r="AF3291" s="159"/>
      <c r="AG3291" s="914"/>
      <c r="AH3291" s="915"/>
      <c r="AI3291" s="915"/>
      <c r="AJ3291" s="915"/>
      <c r="AK3291" s="915"/>
      <c r="AL3291" s="915"/>
      <c r="AM3291" s="915"/>
      <c r="AN3291" s="915"/>
      <c r="AO3291" s="916"/>
    </row>
    <row r="3292" spans="2:41" ht="3.6" customHeight="1" outlineLevel="1" x14ac:dyDescent="0.45">
      <c r="B3292" s="167"/>
      <c r="J3292" s="167"/>
      <c r="N3292" s="167"/>
      <c r="Q3292" s="166"/>
      <c r="R3292" s="172"/>
      <c r="S3292" s="172"/>
      <c r="T3292" s="171"/>
      <c r="U3292" s="922" t="str">
        <f>許可申請_2!T484&amp;変更_3!AW489</f>
        <v/>
      </c>
      <c r="V3292" s="923"/>
      <c r="W3292" s="923"/>
      <c r="X3292" s="923"/>
      <c r="Y3292" s="923"/>
      <c r="Z3292" s="923"/>
      <c r="AA3292" s="923"/>
      <c r="AB3292" s="923"/>
      <c r="AC3292" s="924"/>
      <c r="AD3292" s="173"/>
      <c r="AE3292" s="172"/>
      <c r="AF3292" s="171"/>
      <c r="AG3292" s="922" t="str">
        <f>許可申請_2!L485&amp;変更_3!AO490</f>
        <v/>
      </c>
      <c r="AH3292" s="923"/>
      <c r="AI3292" s="923"/>
      <c r="AJ3292" s="923"/>
      <c r="AK3292" s="923"/>
      <c r="AL3292" s="923"/>
      <c r="AM3292" s="923"/>
      <c r="AN3292" s="923"/>
      <c r="AO3292" s="924"/>
    </row>
    <row r="3293" spans="2:41" ht="13.35" customHeight="1" outlineLevel="1" x14ac:dyDescent="0.45">
      <c r="B3293" s="167"/>
      <c r="J3293" s="167"/>
      <c r="N3293" s="167"/>
      <c r="Q3293" s="166"/>
      <c r="R3293" s="115" t="s">
        <v>608</v>
      </c>
      <c r="T3293" s="166"/>
      <c r="U3293" s="911"/>
      <c r="V3293" s="912"/>
      <c r="W3293" s="912"/>
      <c r="X3293" s="912"/>
      <c r="Y3293" s="912"/>
      <c r="Z3293" s="912"/>
      <c r="AA3293" s="912"/>
      <c r="AB3293" s="912"/>
      <c r="AC3293" s="913"/>
      <c r="AD3293" s="167" t="s">
        <v>607</v>
      </c>
      <c r="AF3293" s="166"/>
      <c r="AG3293" s="911"/>
      <c r="AH3293" s="912"/>
      <c r="AI3293" s="912"/>
      <c r="AJ3293" s="912"/>
      <c r="AK3293" s="912"/>
      <c r="AL3293" s="912"/>
      <c r="AM3293" s="912"/>
      <c r="AN3293" s="912"/>
      <c r="AO3293" s="913"/>
    </row>
    <row r="3294" spans="2:41" ht="3.6" customHeight="1" outlineLevel="1" x14ac:dyDescent="0.45">
      <c r="B3294" s="167"/>
      <c r="J3294" s="167"/>
      <c r="N3294" s="161"/>
      <c r="O3294" s="160"/>
      <c r="P3294" s="160"/>
      <c r="Q3294" s="159"/>
      <c r="R3294" s="160"/>
      <c r="S3294" s="160"/>
      <c r="T3294" s="159"/>
      <c r="U3294" s="914"/>
      <c r="V3294" s="915"/>
      <c r="W3294" s="915"/>
      <c r="X3294" s="915"/>
      <c r="Y3294" s="915"/>
      <c r="Z3294" s="915"/>
      <c r="AA3294" s="915"/>
      <c r="AB3294" s="915"/>
      <c r="AC3294" s="916"/>
      <c r="AD3294" s="161"/>
      <c r="AE3294" s="160"/>
      <c r="AF3294" s="159"/>
      <c r="AG3294" s="914"/>
      <c r="AH3294" s="915"/>
      <c r="AI3294" s="915"/>
      <c r="AJ3294" s="915"/>
      <c r="AK3294" s="915"/>
      <c r="AL3294" s="915"/>
      <c r="AM3294" s="915"/>
      <c r="AN3294" s="915"/>
      <c r="AO3294" s="916"/>
    </row>
    <row r="3295" spans="2:41" ht="3.6" customHeight="1" outlineLevel="1" x14ac:dyDescent="0.45">
      <c r="B3295" s="167"/>
      <c r="J3295" s="167"/>
      <c r="M3295" s="166"/>
      <c r="N3295" s="167"/>
      <c r="Q3295" s="166"/>
      <c r="R3295" s="173"/>
      <c r="S3295" s="172"/>
      <c r="T3295" s="172"/>
      <c r="U3295" s="172"/>
      <c r="V3295" s="172"/>
      <c r="W3295" s="172"/>
      <c r="X3295" s="172"/>
      <c r="Y3295" s="172"/>
      <c r="Z3295" s="172"/>
      <c r="AA3295" s="172"/>
      <c r="AB3295" s="172"/>
      <c r="AC3295" s="172"/>
      <c r="AD3295" s="172"/>
      <c r="AE3295" s="172"/>
      <c r="AF3295" s="172"/>
      <c r="AG3295" s="172"/>
      <c r="AH3295" s="172"/>
      <c r="AI3295" s="172"/>
      <c r="AJ3295" s="172"/>
      <c r="AK3295" s="172"/>
      <c r="AL3295" s="172"/>
      <c r="AM3295" s="172"/>
      <c r="AN3295" s="172"/>
      <c r="AO3295" s="171"/>
    </row>
    <row r="3296" spans="2:41" ht="13.35" customHeight="1" outlineLevel="1" x14ac:dyDescent="0.45">
      <c r="B3296" s="167"/>
      <c r="J3296" s="167"/>
      <c r="M3296" s="166"/>
      <c r="N3296" s="167" t="s">
        <v>712</v>
      </c>
      <c r="Q3296" s="166"/>
      <c r="R3296" s="167"/>
      <c r="S3296" s="919"/>
      <c r="T3296" s="921"/>
      <c r="V3296" s="190"/>
      <c r="W3296" s="115" t="s">
        <v>76</v>
      </c>
      <c r="X3296" s="190"/>
      <c r="Y3296" s="115" t="s">
        <v>77</v>
      </c>
      <c r="Z3296" s="190"/>
      <c r="AA3296" s="115" t="s">
        <v>78</v>
      </c>
      <c r="AO3296" s="166"/>
    </row>
    <row r="3297" spans="2:41" ht="3.6" customHeight="1" outlineLevel="1" x14ac:dyDescent="0.45">
      <c r="B3297" s="167"/>
      <c r="J3297" s="167"/>
      <c r="M3297" s="166"/>
      <c r="N3297" s="167"/>
      <c r="Q3297" s="166"/>
      <c r="R3297" s="167"/>
      <c r="AO3297" s="166"/>
    </row>
    <row r="3298" spans="2:41" ht="3.6" customHeight="1" outlineLevel="1" x14ac:dyDescent="0.45">
      <c r="B3298" s="167"/>
      <c r="J3298" s="167"/>
      <c r="M3298" s="166"/>
      <c r="N3298" s="173"/>
      <c r="O3298" s="172"/>
      <c r="P3298" s="172"/>
      <c r="Q3298" s="172"/>
      <c r="R3298" s="984" t="str">
        <f>ASC(許可申請_2!I486)&amp;ASC(変更_3!AL491)</f>
        <v/>
      </c>
      <c r="S3298" s="984" t="str">
        <f>ASC(許可申請_2!J486)&amp;ASC(変更_3!AM491)</f>
        <v/>
      </c>
      <c r="T3298" s="172"/>
      <c r="U3298" s="984" t="str">
        <f>ASC(許可申請_2!L486)&amp;ASC(変更_3!AO491)</f>
        <v/>
      </c>
      <c r="V3298" s="173"/>
      <c r="W3298" s="172"/>
      <c r="X3298" s="172"/>
      <c r="Y3298" s="172"/>
      <c r="Z3298" s="172"/>
      <c r="AA3298" s="171"/>
      <c r="AB3298" s="173"/>
      <c r="AC3298" s="172"/>
      <c r="AD3298" s="172"/>
      <c r="AE3298" s="172"/>
      <c r="AF3298" s="172"/>
      <c r="AG3298" s="171"/>
      <c r="AH3298" s="977"/>
      <c r="AI3298" s="980"/>
      <c r="AJ3298" s="172"/>
      <c r="AK3298" s="944"/>
      <c r="AL3298" s="173"/>
      <c r="AM3298" s="172"/>
      <c r="AN3298" s="172"/>
      <c r="AO3298" s="171"/>
    </row>
    <row r="3299" spans="2:41" ht="13.35" customHeight="1" outlineLevel="1" x14ac:dyDescent="0.45">
      <c r="B3299" s="167"/>
      <c r="J3299" s="167"/>
      <c r="M3299" s="166"/>
      <c r="N3299" s="167" t="s">
        <v>711</v>
      </c>
      <c r="R3299" s="985"/>
      <c r="S3299" s="985"/>
      <c r="T3299" s="115" t="s">
        <v>65</v>
      </c>
      <c r="U3299" s="985"/>
      <c r="V3299" s="167" t="s">
        <v>64</v>
      </c>
      <c r="AA3299" s="166"/>
      <c r="AB3299" s="167" t="s">
        <v>710</v>
      </c>
      <c r="AH3299" s="978"/>
      <c r="AI3299" s="981"/>
      <c r="AJ3299" s="115" t="s">
        <v>65</v>
      </c>
      <c r="AK3299" s="945"/>
      <c r="AL3299" s="167" t="s">
        <v>64</v>
      </c>
      <c r="AO3299" s="166"/>
    </row>
    <row r="3300" spans="2:41" ht="3.6" customHeight="1" outlineLevel="1" x14ac:dyDescent="0.45">
      <c r="B3300" s="167"/>
      <c r="J3300" s="167"/>
      <c r="M3300" s="166"/>
      <c r="N3300" s="167"/>
      <c r="R3300" s="986"/>
      <c r="S3300" s="986"/>
      <c r="T3300" s="160"/>
      <c r="U3300" s="986"/>
      <c r="V3300" s="161"/>
      <c r="W3300" s="160"/>
      <c r="X3300" s="160"/>
      <c r="Y3300" s="160"/>
      <c r="Z3300" s="160"/>
      <c r="AA3300" s="159"/>
      <c r="AB3300" s="161"/>
      <c r="AC3300" s="160"/>
      <c r="AD3300" s="160"/>
      <c r="AE3300" s="160"/>
      <c r="AF3300" s="160"/>
      <c r="AH3300" s="979"/>
      <c r="AI3300" s="982"/>
      <c r="AJ3300" s="160"/>
      <c r="AK3300" s="946"/>
      <c r="AL3300" s="161"/>
      <c r="AM3300" s="160"/>
      <c r="AN3300" s="160"/>
      <c r="AO3300" s="159"/>
    </row>
    <row r="3301" spans="2:41" ht="3.6" customHeight="1" outlineLevel="1" x14ac:dyDescent="0.45">
      <c r="B3301" s="167"/>
      <c r="J3301" s="167"/>
      <c r="M3301" s="166"/>
      <c r="N3301" s="173"/>
      <c r="O3301" s="172"/>
      <c r="P3301" s="172"/>
      <c r="Q3301" s="171"/>
      <c r="R3301" s="977"/>
      <c r="S3301" s="980"/>
      <c r="T3301" s="172"/>
      <c r="U3301" s="944"/>
      <c r="V3301" s="173"/>
      <c r="W3301" s="172"/>
      <c r="X3301" s="172"/>
      <c r="Y3301" s="172"/>
      <c r="Z3301" s="169"/>
      <c r="AA3301" s="174"/>
      <c r="AD3301" s="172"/>
      <c r="AE3301" s="172"/>
      <c r="AF3301" s="172"/>
      <c r="AG3301" s="175"/>
      <c r="AH3301" s="175"/>
      <c r="AI3301" s="175"/>
      <c r="AJ3301" s="175"/>
      <c r="AK3301" s="175"/>
      <c r="AL3301" s="172"/>
      <c r="AM3301" s="175"/>
      <c r="AN3301" s="175"/>
      <c r="AO3301" s="171"/>
    </row>
    <row r="3302" spans="2:41" ht="13.35" customHeight="1" outlineLevel="1" x14ac:dyDescent="0.45">
      <c r="B3302" s="167"/>
      <c r="J3302" s="167"/>
      <c r="M3302" s="166"/>
      <c r="N3302" s="167" t="s">
        <v>709</v>
      </c>
      <c r="Q3302" s="166"/>
      <c r="R3302" s="978"/>
      <c r="S3302" s="981"/>
      <c r="T3302" s="115" t="s">
        <v>65</v>
      </c>
      <c r="U3302" s="945"/>
      <c r="V3302" s="167" t="s">
        <v>64</v>
      </c>
      <c r="Z3302" s="169"/>
      <c r="AA3302" s="168"/>
      <c r="AG3302" s="169"/>
      <c r="AH3302" s="169"/>
      <c r="AI3302" s="169"/>
      <c r="AJ3302" s="169"/>
      <c r="AK3302" s="169"/>
      <c r="AM3302" s="169"/>
      <c r="AN3302" s="169"/>
      <c r="AO3302" s="166"/>
    </row>
    <row r="3303" spans="2:41" ht="3.6" customHeight="1" outlineLevel="1" x14ac:dyDescent="0.45">
      <c r="B3303" s="167"/>
      <c r="J3303" s="167"/>
      <c r="M3303" s="166"/>
      <c r="N3303" s="161"/>
      <c r="O3303" s="160"/>
      <c r="P3303" s="160"/>
      <c r="Q3303" s="159"/>
      <c r="R3303" s="979"/>
      <c r="S3303" s="982"/>
      <c r="T3303" s="160"/>
      <c r="U3303" s="946"/>
      <c r="V3303" s="161"/>
      <c r="W3303" s="160"/>
      <c r="X3303" s="160"/>
      <c r="Y3303" s="160"/>
      <c r="Z3303" s="163"/>
      <c r="AA3303" s="162"/>
      <c r="AB3303" s="160"/>
      <c r="AC3303" s="160"/>
      <c r="AD3303" s="160"/>
      <c r="AE3303" s="160"/>
      <c r="AF3303" s="160"/>
      <c r="AG3303" s="163"/>
      <c r="AH3303" s="163"/>
      <c r="AI3303" s="163"/>
      <c r="AJ3303" s="163"/>
      <c r="AK3303" s="163"/>
      <c r="AL3303" s="160"/>
      <c r="AM3303" s="163"/>
      <c r="AN3303" s="163"/>
      <c r="AO3303" s="159"/>
    </row>
    <row r="3304" spans="2:41" ht="3.6" customHeight="1" outlineLevel="1" x14ac:dyDescent="0.45">
      <c r="B3304" s="167"/>
      <c r="J3304" s="167"/>
      <c r="M3304" s="166"/>
      <c r="N3304" s="167"/>
      <c r="Q3304" s="166"/>
      <c r="R3304" s="922" t="str">
        <f>ASC(許可申請_2!K491)&amp;ASC(変更_3!AN495)</f>
        <v/>
      </c>
      <c r="S3304" s="923"/>
      <c r="T3304" s="923"/>
      <c r="U3304" s="924"/>
      <c r="V3304" s="911" t="str">
        <f>ASC(許可申請_2!O491)&amp;ASC(変更_3!AR495)</f>
        <v/>
      </c>
      <c r="W3304" s="913"/>
      <c r="X3304" s="911" t="str">
        <f>ASC(許可申請_2!Q491)&amp;ASC(変更_3!AT495)</f>
        <v/>
      </c>
      <c r="Y3304" s="912"/>
      <c r="Z3304" s="912"/>
      <c r="AA3304" s="913"/>
      <c r="AB3304" s="167"/>
      <c r="AO3304" s="166"/>
    </row>
    <row r="3305" spans="2:41" ht="13.35" customHeight="1" outlineLevel="1" x14ac:dyDescent="0.45">
      <c r="B3305" s="167"/>
      <c r="J3305" s="167" t="s">
        <v>730</v>
      </c>
      <c r="M3305" s="166"/>
      <c r="N3305" s="167" t="s">
        <v>707</v>
      </c>
      <c r="Q3305" s="166"/>
      <c r="R3305" s="911"/>
      <c r="S3305" s="912"/>
      <c r="T3305" s="912"/>
      <c r="U3305" s="913"/>
      <c r="V3305" s="911"/>
      <c r="W3305" s="913"/>
      <c r="X3305" s="911"/>
      <c r="Y3305" s="912"/>
      <c r="Z3305" s="912"/>
      <c r="AA3305" s="913"/>
      <c r="AB3305" s="191" t="s">
        <v>706</v>
      </c>
      <c r="AO3305" s="166"/>
    </row>
    <row r="3306" spans="2:41" ht="3.6" customHeight="1" outlineLevel="1" x14ac:dyDescent="0.45">
      <c r="B3306" s="167"/>
      <c r="J3306" s="167"/>
      <c r="M3306" s="166"/>
      <c r="N3306" s="167"/>
      <c r="Q3306" s="166"/>
      <c r="R3306" s="914"/>
      <c r="S3306" s="915"/>
      <c r="T3306" s="915"/>
      <c r="U3306" s="916"/>
      <c r="V3306" s="914"/>
      <c r="W3306" s="916"/>
      <c r="X3306" s="914"/>
      <c r="Y3306" s="915"/>
      <c r="Z3306" s="915"/>
      <c r="AA3306" s="916"/>
      <c r="AB3306" s="161"/>
      <c r="AC3306" s="160"/>
      <c r="AD3306" s="160"/>
      <c r="AE3306" s="160"/>
      <c r="AF3306" s="160"/>
      <c r="AG3306" s="160"/>
      <c r="AH3306" s="160"/>
      <c r="AI3306" s="160"/>
      <c r="AJ3306" s="160"/>
      <c r="AK3306" s="160"/>
      <c r="AL3306" s="160"/>
      <c r="AM3306" s="160"/>
      <c r="AN3306" s="160"/>
      <c r="AO3306" s="159"/>
    </row>
    <row r="3307" spans="2:41" ht="3.6" customHeight="1" outlineLevel="1" x14ac:dyDescent="0.45">
      <c r="B3307" s="167"/>
      <c r="J3307" s="167"/>
      <c r="M3307" s="166"/>
      <c r="N3307" s="173"/>
      <c r="O3307" s="172"/>
      <c r="P3307" s="172"/>
      <c r="Q3307" s="172"/>
      <c r="R3307" s="173"/>
      <c r="S3307" s="172"/>
      <c r="T3307" s="172"/>
      <c r="U3307" s="172"/>
      <c r="V3307" s="172"/>
      <c r="W3307" s="172"/>
      <c r="X3307" s="172"/>
      <c r="Y3307" s="172"/>
      <c r="Z3307" s="172"/>
      <c r="AA3307" s="171"/>
      <c r="AB3307" s="173"/>
      <c r="AI3307" s="166"/>
      <c r="AJ3307" s="173"/>
      <c r="AK3307" s="172"/>
      <c r="AL3307" s="172"/>
      <c r="AM3307" s="172"/>
      <c r="AN3307" s="172"/>
      <c r="AO3307" s="171"/>
    </row>
    <row r="3308" spans="2:41" ht="13.35" customHeight="1" outlineLevel="1" x14ac:dyDescent="0.45">
      <c r="B3308" s="167"/>
      <c r="J3308" s="167"/>
      <c r="M3308" s="166"/>
      <c r="N3308" s="167" t="s">
        <v>705</v>
      </c>
      <c r="R3308" s="167"/>
      <c r="S3308" s="917" t="str">
        <f>許可申請_2!I493&amp;変更_3!AL497</f>
        <v/>
      </c>
      <c r="T3308" s="918"/>
      <c r="V3308" s="182" t="str">
        <f>ASC(許可申請_2!K493)&amp;ASC(変更_3!AN497)</f>
        <v/>
      </c>
      <c r="W3308" s="115" t="s">
        <v>76</v>
      </c>
      <c r="X3308" s="182" t="str">
        <f>ASC(許可申請_2!M493)&amp;ASC(変更_3!AP497)</f>
        <v/>
      </c>
      <c r="Y3308" s="115" t="s">
        <v>77</v>
      </c>
      <c r="Z3308" s="182" t="str">
        <f>ASC(許可申請_2!O493)&amp;ASC(変更_3!AR497)</f>
        <v/>
      </c>
      <c r="AA3308" s="115" t="s">
        <v>78</v>
      </c>
      <c r="AB3308" s="167" t="s">
        <v>704</v>
      </c>
      <c r="AI3308" s="166"/>
      <c r="AJ3308" s="167"/>
      <c r="AK3308" s="919"/>
      <c r="AL3308" s="920"/>
      <c r="AM3308" s="920"/>
      <c r="AN3308" s="920"/>
      <c r="AO3308" s="921"/>
    </row>
    <row r="3309" spans="2:41" ht="3.6" customHeight="1" outlineLevel="1" x14ac:dyDescent="0.45">
      <c r="B3309" s="167"/>
      <c r="J3309" s="167"/>
      <c r="M3309" s="166"/>
      <c r="N3309" s="167"/>
      <c r="R3309" s="161"/>
      <c r="S3309" s="160"/>
      <c r="T3309" s="160"/>
      <c r="U3309" s="160"/>
      <c r="V3309" s="160"/>
      <c r="W3309" s="160"/>
      <c r="X3309" s="160"/>
      <c r="Y3309" s="160"/>
      <c r="Z3309" s="160"/>
      <c r="AA3309" s="159"/>
      <c r="AB3309" s="161"/>
      <c r="AC3309" s="160"/>
      <c r="AD3309" s="160"/>
      <c r="AE3309" s="160"/>
      <c r="AF3309" s="160"/>
      <c r="AG3309" s="160"/>
      <c r="AH3309" s="160"/>
      <c r="AI3309" s="159"/>
      <c r="AJ3309" s="161"/>
      <c r="AK3309" s="160"/>
      <c r="AL3309" s="160"/>
      <c r="AM3309" s="160"/>
      <c r="AN3309" s="160"/>
      <c r="AO3309" s="159"/>
    </row>
    <row r="3310" spans="2:41" ht="3.6" customHeight="1" outlineLevel="1" x14ac:dyDescent="0.45">
      <c r="B3310" s="167"/>
      <c r="J3310" s="167"/>
      <c r="M3310" s="166"/>
      <c r="N3310" s="173"/>
      <c r="O3310" s="172"/>
      <c r="P3310" s="172"/>
      <c r="Q3310" s="171"/>
      <c r="R3310" s="922" t="str">
        <f>IF(OR(許可申請_2!T490="☑",変更_3!AW494="☑"),"研修中","")</f>
        <v/>
      </c>
      <c r="S3310" s="923"/>
      <c r="T3310" s="923"/>
      <c r="U3310" s="923"/>
      <c r="V3310" s="923"/>
      <c r="W3310" s="923"/>
      <c r="X3310" s="923"/>
      <c r="Y3310" s="923"/>
      <c r="Z3310" s="923"/>
      <c r="AA3310" s="923"/>
      <c r="AB3310" s="923"/>
      <c r="AC3310" s="923"/>
      <c r="AD3310" s="923"/>
      <c r="AE3310" s="923"/>
      <c r="AF3310" s="923"/>
      <c r="AG3310" s="923"/>
      <c r="AH3310" s="923"/>
      <c r="AI3310" s="923"/>
      <c r="AJ3310" s="923"/>
      <c r="AK3310" s="923"/>
      <c r="AL3310" s="923"/>
      <c r="AM3310" s="923"/>
      <c r="AN3310" s="923"/>
      <c r="AO3310" s="924"/>
    </row>
    <row r="3311" spans="2:41" ht="13.35" customHeight="1" outlineLevel="1" x14ac:dyDescent="0.45">
      <c r="B3311" s="167"/>
      <c r="J3311" s="167"/>
      <c r="M3311" s="166"/>
      <c r="N3311" s="167" t="s">
        <v>703</v>
      </c>
      <c r="Q3311" s="166"/>
      <c r="R3311" s="911"/>
      <c r="S3311" s="912"/>
      <c r="T3311" s="912"/>
      <c r="U3311" s="912"/>
      <c r="V3311" s="912"/>
      <c r="W3311" s="912"/>
      <c r="X3311" s="912"/>
      <c r="Y3311" s="912"/>
      <c r="Z3311" s="912"/>
      <c r="AA3311" s="912"/>
      <c r="AB3311" s="912"/>
      <c r="AC3311" s="912"/>
      <c r="AD3311" s="912"/>
      <c r="AE3311" s="912"/>
      <c r="AF3311" s="912"/>
      <c r="AG3311" s="912"/>
      <c r="AH3311" s="912"/>
      <c r="AI3311" s="912"/>
      <c r="AJ3311" s="912"/>
      <c r="AK3311" s="912"/>
      <c r="AL3311" s="912"/>
      <c r="AM3311" s="912"/>
      <c r="AN3311" s="912"/>
      <c r="AO3311" s="913"/>
    </row>
    <row r="3312" spans="2:41" ht="3.6" customHeight="1" outlineLevel="1" x14ac:dyDescent="0.45">
      <c r="B3312" s="167"/>
      <c r="J3312" s="167"/>
      <c r="M3312" s="166"/>
      <c r="N3312" s="161"/>
      <c r="O3312" s="160"/>
      <c r="P3312" s="160"/>
      <c r="Q3312" s="159"/>
      <c r="R3312" s="914"/>
      <c r="S3312" s="915"/>
      <c r="T3312" s="915"/>
      <c r="U3312" s="915"/>
      <c r="V3312" s="915"/>
      <c r="W3312" s="915"/>
      <c r="X3312" s="915"/>
      <c r="Y3312" s="915"/>
      <c r="Z3312" s="915"/>
      <c r="AA3312" s="915"/>
      <c r="AB3312" s="915"/>
      <c r="AC3312" s="915"/>
      <c r="AD3312" s="915"/>
      <c r="AE3312" s="915"/>
      <c r="AF3312" s="915"/>
      <c r="AG3312" s="915"/>
      <c r="AH3312" s="915"/>
      <c r="AI3312" s="915"/>
      <c r="AJ3312" s="915"/>
      <c r="AK3312" s="915"/>
      <c r="AL3312" s="915"/>
      <c r="AM3312" s="915"/>
      <c r="AN3312" s="915"/>
      <c r="AO3312" s="916"/>
    </row>
    <row r="3313" spans="2:41" ht="3.6" customHeight="1" outlineLevel="1" x14ac:dyDescent="0.45">
      <c r="B3313" s="167"/>
      <c r="J3313" s="167"/>
      <c r="M3313" s="166"/>
      <c r="N3313" s="173"/>
      <c r="O3313" s="172"/>
      <c r="P3313" s="172"/>
      <c r="Q3313" s="171"/>
      <c r="R3313" s="167"/>
      <c r="W3313" s="166"/>
      <c r="X3313" s="167"/>
      <c r="AB3313" s="166"/>
      <c r="AC3313" s="925"/>
      <c r="AD3313" s="926"/>
      <c r="AE3313" s="926"/>
      <c r="AF3313" s="926"/>
      <c r="AG3313" s="926"/>
      <c r="AH3313" s="926"/>
      <c r="AI3313" s="926"/>
      <c r="AJ3313" s="926"/>
      <c r="AK3313" s="926"/>
      <c r="AL3313" s="926"/>
      <c r="AM3313" s="926"/>
      <c r="AN3313" s="926"/>
      <c r="AO3313" s="927"/>
    </row>
    <row r="3314" spans="2:41" ht="13.35" customHeight="1" outlineLevel="1" x14ac:dyDescent="0.45">
      <c r="B3314" s="167"/>
      <c r="J3314" s="167"/>
      <c r="M3314" s="166"/>
      <c r="N3314" s="167" t="s">
        <v>702</v>
      </c>
      <c r="Q3314" s="166"/>
      <c r="R3314" s="167"/>
      <c r="S3314" s="189" t="s">
        <v>651</v>
      </c>
      <c r="T3314" s="115" t="s">
        <v>105</v>
      </c>
      <c r="W3314" s="166"/>
      <c r="X3314" s="167" t="s">
        <v>701</v>
      </c>
      <c r="AB3314" s="166"/>
      <c r="AC3314" s="928"/>
      <c r="AD3314" s="929"/>
      <c r="AE3314" s="929"/>
      <c r="AF3314" s="929"/>
      <c r="AG3314" s="929"/>
      <c r="AH3314" s="929"/>
      <c r="AI3314" s="929"/>
      <c r="AJ3314" s="929"/>
      <c r="AK3314" s="929"/>
      <c r="AL3314" s="929"/>
      <c r="AM3314" s="929"/>
      <c r="AN3314" s="929"/>
      <c r="AO3314" s="930"/>
    </row>
    <row r="3315" spans="2:41" ht="3.6" customHeight="1" outlineLevel="1" x14ac:dyDescent="0.45">
      <c r="B3315" s="167"/>
      <c r="J3315" s="167"/>
      <c r="M3315" s="166"/>
      <c r="N3315" s="161"/>
      <c r="O3315" s="160"/>
      <c r="P3315" s="160"/>
      <c r="Q3315" s="159"/>
      <c r="R3315" s="161"/>
      <c r="S3315" s="160"/>
      <c r="T3315" s="160"/>
      <c r="U3315" s="160"/>
      <c r="V3315" s="160"/>
      <c r="W3315" s="159"/>
      <c r="X3315" s="161"/>
      <c r="Y3315" s="160"/>
      <c r="Z3315" s="160"/>
      <c r="AA3315" s="160"/>
      <c r="AB3315" s="159"/>
      <c r="AC3315" s="931"/>
      <c r="AD3315" s="932"/>
      <c r="AE3315" s="932"/>
      <c r="AF3315" s="932"/>
      <c r="AG3315" s="932"/>
      <c r="AH3315" s="932"/>
      <c r="AI3315" s="932"/>
      <c r="AJ3315" s="932"/>
      <c r="AK3315" s="932"/>
      <c r="AL3315" s="932"/>
      <c r="AM3315" s="932"/>
      <c r="AN3315" s="932"/>
      <c r="AO3315" s="933"/>
    </row>
    <row r="3316" spans="2:41" ht="3.6" customHeight="1" outlineLevel="1" x14ac:dyDescent="0.45">
      <c r="B3316" s="167"/>
      <c r="J3316" s="167"/>
      <c r="M3316" s="166"/>
      <c r="N3316" s="173"/>
      <c r="O3316" s="172"/>
      <c r="P3316" s="172"/>
      <c r="Q3316" s="171"/>
      <c r="R3316" s="173"/>
      <c r="S3316" s="172"/>
      <c r="T3316" s="172"/>
      <c r="U3316" s="172"/>
      <c r="V3316" s="172"/>
      <c r="W3316" s="172"/>
      <c r="X3316" s="172"/>
      <c r="Y3316" s="172"/>
      <c r="Z3316" s="172"/>
      <c r="AA3316" s="171"/>
      <c r="AB3316" s="173"/>
      <c r="AC3316" s="172"/>
      <c r="AD3316" s="172"/>
      <c r="AE3316" s="171"/>
      <c r="AF3316" s="173"/>
      <c r="AG3316" s="172"/>
      <c r="AH3316" s="172"/>
      <c r="AI3316" s="172"/>
      <c r="AJ3316" s="172"/>
      <c r="AK3316" s="172"/>
      <c r="AL3316" s="172"/>
      <c r="AM3316" s="172"/>
      <c r="AN3316" s="172"/>
      <c r="AO3316" s="171"/>
    </row>
    <row r="3317" spans="2:41" ht="13.35" customHeight="1" outlineLevel="1" x14ac:dyDescent="0.45">
      <c r="B3317" s="167"/>
      <c r="J3317" s="167"/>
      <c r="M3317" s="166"/>
      <c r="N3317" s="167" t="s">
        <v>700</v>
      </c>
      <c r="Q3317" s="166"/>
      <c r="R3317" s="167"/>
      <c r="S3317" s="919"/>
      <c r="T3317" s="921"/>
      <c r="V3317" s="190"/>
      <c r="W3317" s="115" t="s">
        <v>76</v>
      </c>
      <c r="X3317" s="190"/>
      <c r="Y3317" s="115" t="s">
        <v>77</v>
      </c>
      <c r="Z3317" s="190"/>
      <c r="AA3317" s="115" t="s">
        <v>78</v>
      </c>
      <c r="AB3317" s="167" t="s">
        <v>699</v>
      </c>
      <c r="AE3317" s="166"/>
      <c r="AF3317" s="167"/>
      <c r="AG3317" s="919"/>
      <c r="AH3317" s="921"/>
      <c r="AJ3317" s="190"/>
      <c r="AK3317" s="115" t="s">
        <v>76</v>
      </c>
      <c r="AL3317" s="190"/>
      <c r="AM3317" s="115" t="s">
        <v>77</v>
      </c>
      <c r="AN3317" s="190"/>
      <c r="AO3317" s="166" t="s">
        <v>78</v>
      </c>
    </row>
    <row r="3318" spans="2:41" ht="3.6" customHeight="1" outlineLevel="1" x14ac:dyDescent="0.45">
      <c r="B3318" s="167"/>
      <c r="J3318" s="167"/>
      <c r="M3318" s="166"/>
      <c r="N3318" s="161"/>
      <c r="O3318" s="160"/>
      <c r="P3318" s="160"/>
      <c r="Q3318" s="159"/>
      <c r="R3318" s="161"/>
      <c r="S3318" s="160"/>
      <c r="T3318" s="160"/>
      <c r="U3318" s="160"/>
      <c r="V3318" s="160"/>
      <c r="W3318" s="160"/>
      <c r="X3318" s="160"/>
      <c r="Y3318" s="160"/>
      <c r="Z3318" s="160"/>
      <c r="AA3318" s="159"/>
      <c r="AB3318" s="161"/>
      <c r="AC3318" s="160"/>
      <c r="AD3318" s="160"/>
      <c r="AE3318" s="159"/>
      <c r="AF3318" s="161"/>
      <c r="AG3318" s="160"/>
      <c r="AH3318" s="160"/>
      <c r="AI3318" s="160"/>
      <c r="AJ3318" s="160"/>
      <c r="AK3318" s="160"/>
      <c r="AL3318" s="160"/>
      <c r="AM3318" s="160"/>
      <c r="AN3318" s="160"/>
      <c r="AO3318" s="159"/>
    </row>
    <row r="3319" spans="2:41" ht="3.6" customHeight="1" outlineLevel="1" x14ac:dyDescent="0.45">
      <c r="B3319" s="167"/>
      <c r="J3319" s="167"/>
      <c r="M3319" s="166"/>
      <c r="N3319" s="173"/>
      <c r="O3319" s="172"/>
      <c r="P3319" s="172"/>
      <c r="Q3319" s="171"/>
      <c r="R3319" s="925"/>
      <c r="S3319" s="926"/>
      <c r="T3319" s="926"/>
      <c r="U3319" s="926"/>
      <c r="V3319" s="926"/>
      <c r="W3319" s="926"/>
      <c r="X3319" s="926"/>
      <c r="Y3319" s="926"/>
      <c r="Z3319" s="926"/>
      <c r="AA3319" s="926"/>
      <c r="AB3319" s="926"/>
      <c r="AC3319" s="926"/>
      <c r="AD3319" s="926"/>
      <c r="AE3319" s="926"/>
      <c r="AF3319" s="926"/>
      <c r="AG3319" s="926"/>
      <c r="AH3319" s="926"/>
      <c r="AI3319" s="926"/>
      <c r="AJ3319" s="926"/>
      <c r="AK3319" s="926"/>
      <c r="AL3319" s="926"/>
      <c r="AM3319" s="926"/>
      <c r="AN3319" s="926"/>
      <c r="AO3319" s="927"/>
    </row>
    <row r="3320" spans="2:41" ht="13.35" customHeight="1" outlineLevel="1" x14ac:dyDescent="0.45">
      <c r="B3320" s="167"/>
      <c r="J3320" s="167"/>
      <c r="M3320" s="166"/>
      <c r="N3320" s="167" t="s">
        <v>698</v>
      </c>
      <c r="Q3320" s="166"/>
      <c r="R3320" s="928"/>
      <c r="S3320" s="929"/>
      <c r="T3320" s="929"/>
      <c r="U3320" s="929"/>
      <c r="V3320" s="929"/>
      <c r="W3320" s="929"/>
      <c r="X3320" s="929"/>
      <c r="Y3320" s="929"/>
      <c r="Z3320" s="929"/>
      <c r="AA3320" s="929"/>
      <c r="AB3320" s="929"/>
      <c r="AC3320" s="929"/>
      <c r="AD3320" s="929"/>
      <c r="AE3320" s="929"/>
      <c r="AF3320" s="929"/>
      <c r="AG3320" s="929"/>
      <c r="AH3320" s="929"/>
      <c r="AI3320" s="929"/>
      <c r="AJ3320" s="929"/>
      <c r="AK3320" s="929"/>
      <c r="AL3320" s="929"/>
      <c r="AM3320" s="929"/>
      <c r="AN3320" s="929"/>
      <c r="AO3320" s="930"/>
    </row>
    <row r="3321" spans="2:41" ht="3.6" customHeight="1" outlineLevel="1" x14ac:dyDescent="0.45">
      <c r="B3321" s="167"/>
      <c r="J3321" s="167"/>
      <c r="M3321" s="166"/>
      <c r="N3321" s="167"/>
      <c r="Q3321" s="166"/>
      <c r="R3321" s="931"/>
      <c r="S3321" s="932"/>
      <c r="T3321" s="932"/>
      <c r="U3321" s="932"/>
      <c r="V3321" s="932"/>
      <c r="W3321" s="932"/>
      <c r="X3321" s="932"/>
      <c r="Y3321" s="932"/>
      <c r="Z3321" s="932"/>
      <c r="AA3321" s="932"/>
      <c r="AB3321" s="932"/>
      <c r="AC3321" s="932"/>
      <c r="AD3321" s="932"/>
      <c r="AE3321" s="932"/>
      <c r="AF3321" s="932"/>
      <c r="AG3321" s="932"/>
      <c r="AH3321" s="932"/>
      <c r="AI3321" s="932"/>
      <c r="AJ3321" s="932"/>
      <c r="AK3321" s="932"/>
      <c r="AL3321" s="932"/>
      <c r="AM3321" s="932"/>
      <c r="AN3321" s="932"/>
      <c r="AO3321" s="933"/>
    </row>
    <row r="3322" spans="2:41" ht="3.6" customHeight="1" outlineLevel="1" x14ac:dyDescent="0.45">
      <c r="B3322" s="167"/>
      <c r="J3322" s="167"/>
      <c r="N3322" s="173"/>
      <c r="O3322" s="172"/>
      <c r="P3322" s="172"/>
      <c r="Q3322" s="171"/>
      <c r="R3322" s="172"/>
      <c r="S3322" s="172"/>
      <c r="T3322" s="172"/>
      <c r="U3322" s="172"/>
      <c r="X3322" s="175"/>
      <c r="Y3322" s="176"/>
      <c r="Z3322" s="175"/>
      <c r="AA3322" s="175"/>
      <c r="AB3322" s="175"/>
      <c r="AC3322" s="175"/>
      <c r="AD3322" s="176"/>
      <c r="AE3322" s="175"/>
      <c r="AF3322" s="172"/>
      <c r="AG3322" s="172"/>
      <c r="AH3322" s="947"/>
      <c r="AI3322" s="948"/>
      <c r="AJ3322" s="948"/>
      <c r="AK3322" s="948"/>
      <c r="AL3322" s="948"/>
      <c r="AM3322" s="948"/>
      <c r="AN3322" s="948"/>
      <c r="AO3322" s="949"/>
    </row>
    <row r="3323" spans="2:41" ht="13.35" customHeight="1" outlineLevel="1" x14ac:dyDescent="0.45">
      <c r="B3323" s="167"/>
      <c r="J3323" s="167"/>
      <c r="N3323" s="167" t="s">
        <v>697</v>
      </c>
      <c r="Q3323" s="166"/>
      <c r="R3323" s="115" t="s">
        <v>696</v>
      </c>
      <c r="X3323" s="169"/>
      <c r="Y3323" s="170"/>
      <c r="Z3323" s="189" t="s">
        <v>651</v>
      </c>
      <c r="AA3323" s="115" t="s">
        <v>695</v>
      </c>
      <c r="AB3323" s="169"/>
      <c r="AC3323" s="169"/>
      <c r="AD3323" s="170" t="s">
        <v>694</v>
      </c>
      <c r="AE3323" s="169"/>
      <c r="AH3323" s="950"/>
      <c r="AI3323" s="951"/>
      <c r="AJ3323" s="951"/>
      <c r="AK3323" s="951"/>
      <c r="AL3323" s="951"/>
      <c r="AM3323" s="951"/>
      <c r="AN3323" s="951"/>
      <c r="AO3323" s="952"/>
    </row>
    <row r="3324" spans="2:41" ht="3.6" customHeight="1" outlineLevel="1" x14ac:dyDescent="0.45">
      <c r="B3324" s="167"/>
      <c r="J3324" s="167"/>
      <c r="N3324" s="167"/>
      <c r="Q3324" s="166"/>
      <c r="R3324" s="160"/>
      <c r="S3324" s="160"/>
      <c r="T3324" s="160"/>
      <c r="U3324" s="160"/>
      <c r="X3324" s="163"/>
      <c r="Y3324" s="164"/>
      <c r="Z3324" s="163"/>
      <c r="AA3324" s="163"/>
      <c r="AB3324" s="163"/>
      <c r="AC3324" s="163"/>
      <c r="AD3324" s="164"/>
      <c r="AE3324" s="163"/>
      <c r="AF3324" s="160"/>
      <c r="AG3324" s="160"/>
      <c r="AH3324" s="953"/>
      <c r="AI3324" s="954"/>
      <c r="AJ3324" s="954"/>
      <c r="AK3324" s="954"/>
      <c r="AL3324" s="954"/>
      <c r="AM3324" s="954"/>
      <c r="AN3324" s="954"/>
      <c r="AO3324" s="955"/>
    </row>
    <row r="3325" spans="2:41" ht="3.6" customHeight="1" outlineLevel="1" x14ac:dyDescent="0.45">
      <c r="B3325" s="167"/>
      <c r="J3325" s="167"/>
      <c r="N3325" s="167"/>
      <c r="Q3325" s="166"/>
      <c r="R3325" s="172"/>
      <c r="S3325" s="172"/>
      <c r="T3325" s="172"/>
      <c r="U3325" s="172"/>
      <c r="V3325" s="944"/>
      <c r="W3325" s="956"/>
      <c r="X3325" s="956"/>
      <c r="Y3325" s="956"/>
      <c r="Z3325" s="956"/>
      <c r="AA3325" s="956"/>
      <c r="AB3325" s="956"/>
      <c r="AC3325" s="956"/>
      <c r="AD3325" s="956"/>
      <c r="AE3325" s="956"/>
      <c r="AF3325" s="956"/>
      <c r="AG3325" s="956"/>
      <c r="AH3325" s="956"/>
      <c r="AI3325" s="956"/>
      <c r="AJ3325" s="956"/>
      <c r="AK3325" s="956"/>
      <c r="AL3325" s="956"/>
      <c r="AM3325" s="956"/>
      <c r="AN3325" s="956"/>
      <c r="AO3325" s="957"/>
    </row>
    <row r="3326" spans="2:41" ht="13.35" customHeight="1" outlineLevel="1" x14ac:dyDescent="0.45">
      <c r="B3326" s="167"/>
      <c r="J3326" s="167"/>
      <c r="N3326" s="167" t="s">
        <v>693</v>
      </c>
      <c r="Q3326" s="166"/>
      <c r="R3326" s="115" t="s">
        <v>692</v>
      </c>
      <c r="V3326" s="945"/>
      <c r="W3326" s="958"/>
      <c r="X3326" s="958"/>
      <c r="Y3326" s="958"/>
      <c r="Z3326" s="958"/>
      <c r="AA3326" s="958"/>
      <c r="AB3326" s="958"/>
      <c r="AC3326" s="958"/>
      <c r="AD3326" s="958"/>
      <c r="AE3326" s="958"/>
      <c r="AF3326" s="958"/>
      <c r="AG3326" s="958"/>
      <c r="AH3326" s="958"/>
      <c r="AI3326" s="958"/>
      <c r="AJ3326" s="958"/>
      <c r="AK3326" s="958"/>
      <c r="AL3326" s="958"/>
      <c r="AM3326" s="958"/>
      <c r="AN3326" s="958"/>
      <c r="AO3326" s="959"/>
    </row>
    <row r="3327" spans="2:41" ht="3.6" customHeight="1" outlineLevel="1" x14ac:dyDescent="0.45">
      <c r="B3327" s="167"/>
      <c r="J3327" s="167"/>
      <c r="N3327" s="167"/>
      <c r="Q3327" s="166"/>
      <c r="V3327" s="946"/>
      <c r="W3327" s="960"/>
      <c r="X3327" s="960"/>
      <c r="Y3327" s="960"/>
      <c r="Z3327" s="960"/>
      <c r="AA3327" s="960"/>
      <c r="AB3327" s="960"/>
      <c r="AC3327" s="960"/>
      <c r="AD3327" s="960"/>
      <c r="AE3327" s="960"/>
      <c r="AF3327" s="960"/>
      <c r="AG3327" s="960"/>
      <c r="AH3327" s="960"/>
      <c r="AI3327" s="960"/>
      <c r="AJ3327" s="960"/>
      <c r="AK3327" s="960"/>
      <c r="AL3327" s="960"/>
      <c r="AM3327" s="960"/>
      <c r="AN3327" s="960"/>
      <c r="AO3327" s="961"/>
    </row>
    <row r="3328" spans="2:41" ht="3.6" customHeight="1" outlineLevel="1" x14ac:dyDescent="0.45">
      <c r="B3328" s="167"/>
      <c r="J3328" s="167"/>
      <c r="N3328" s="167"/>
      <c r="R3328" s="173"/>
      <c r="S3328" s="172"/>
      <c r="T3328" s="172"/>
      <c r="U3328" s="171"/>
      <c r="X3328" s="166"/>
      <c r="Y3328" s="925"/>
      <c r="Z3328" s="926"/>
      <c r="AA3328" s="927"/>
      <c r="AB3328" s="171"/>
      <c r="AC3328" s="925"/>
      <c r="AD3328" s="926"/>
      <c r="AE3328" s="927"/>
      <c r="AF3328" s="167"/>
      <c r="AH3328" s="166"/>
      <c r="AI3328" s="925"/>
      <c r="AJ3328" s="926"/>
      <c r="AK3328" s="926"/>
      <c r="AL3328" s="926"/>
      <c r="AM3328" s="926"/>
      <c r="AN3328" s="926"/>
      <c r="AO3328" s="927"/>
    </row>
    <row r="3329" spans="2:41" ht="13.35" customHeight="1" outlineLevel="1" x14ac:dyDescent="0.45">
      <c r="B3329" s="167"/>
      <c r="J3329" s="167"/>
      <c r="N3329" s="167"/>
      <c r="R3329" s="167"/>
      <c r="U3329" s="166"/>
      <c r="V3329" s="115" t="s">
        <v>612</v>
      </c>
      <c r="X3329" s="166"/>
      <c r="Y3329" s="928"/>
      <c r="Z3329" s="929"/>
      <c r="AA3329" s="930"/>
      <c r="AB3329" s="555" t="s">
        <v>611</v>
      </c>
      <c r="AC3329" s="928"/>
      <c r="AD3329" s="929"/>
      <c r="AE3329" s="930"/>
      <c r="AF3329" s="167" t="s">
        <v>610</v>
      </c>
      <c r="AH3329" s="166"/>
      <c r="AI3329" s="928"/>
      <c r="AJ3329" s="929"/>
      <c r="AK3329" s="929"/>
      <c r="AL3329" s="929"/>
      <c r="AM3329" s="929"/>
      <c r="AN3329" s="929"/>
      <c r="AO3329" s="930"/>
    </row>
    <row r="3330" spans="2:41" ht="3.6" customHeight="1" outlineLevel="1" x14ac:dyDescent="0.45">
      <c r="B3330" s="167"/>
      <c r="J3330" s="167"/>
      <c r="N3330" s="167"/>
      <c r="R3330" s="167"/>
      <c r="U3330" s="166"/>
      <c r="V3330" s="160"/>
      <c r="W3330" s="160"/>
      <c r="X3330" s="159"/>
      <c r="Y3330" s="931"/>
      <c r="Z3330" s="932"/>
      <c r="AA3330" s="933"/>
      <c r="AB3330" s="159"/>
      <c r="AC3330" s="931"/>
      <c r="AD3330" s="932"/>
      <c r="AE3330" s="933"/>
      <c r="AF3330" s="161"/>
      <c r="AG3330" s="160"/>
      <c r="AH3330" s="159"/>
      <c r="AI3330" s="931"/>
      <c r="AJ3330" s="932"/>
      <c r="AK3330" s="932"/>
      <c r="AL3330" s="932"/>
      <c r="AM3330" s="932"/>
      <c r="AN3330" s="932"/>
      <c r="AO3330" s="933"/>
    </row>
    <row r="3331" spans="2:41" ht="3.6" customHeight="1" outlineLevel="1" x14ac:dyDescent="0.45">
      <c r="B3331" s="167"/>
      <c r="J3331" s="167"/>
      <c r="N3331" s="167"/>
      <c r="R3331" s="167"/>
      <c r="U3331" s="166"/>
      <c r="V3331" s="172"/>
      <c r="W3331" s="172"/>
      <c r="X3331" s="171"/>
      <c r="Y3331" s="925"/>
      <c r="Z3331" s="926"/>
      <c r="AA3331" s="926"/>
      <c r="AB3331" s="926"/>
      <c r="AC3331" s="926"/>
      <c r="AD3331" s="926"/>
      <c r="AE3331" s="927"/>
      <c r="AF3331" s="173"/>
      <c r="AG3331" s="172"/>
      <c r="AH3331" s="171"/>
      <c r="AI3331" s="925"/>
      <c r="AJ3331" s="926"/>
      <c r="AK3331" s="926"/>
      <c r="AL3331" s="926"/>
      <c r="AM3331" s="926"/>
      <c r="AN3331" s="926"/>
      <c r="AO3331" s="927"/>
    </row>
    <row r="3332" spans="2:41" ht="13.35" customHeight="1" outlineLevel="1" x14ac:dyDescent="0.45">
      <c r="B3332" s="167"/>
      <c r="J3332" s="167"/>
      <c r="N3332" s="167"/>
      <c r="R3332" s="167" t="s">
        <v>691</v>
      </c>
      <c r="U3332" s="166"/>
      <c r="V3332" s="115" t="s">
        <v>609</v>
      </c>
      <c r="X3332" s="166"/>
      <c r="Y3332" s="928"/>
      <c r="Z3332" s="929"/>
      <c r="AA3332" s="929"/>
      <c r="AB3332" s="929"/>
      <c r="AC3332" s="929"/>
      <c r="AD3332" s="929"/>
      <c r="AE3332" s="930"/>
      <c r="AF3332" s="167" t="s">
        <v>8536</v>
      </c>
      <c r="AH3332" s="166"/>
      <c r="AI3332" s="928"/>
      <c r="AJ3332" s="929"/>
      <c r="AK3332" s="929"/>
      <c r="AL3332" s="929"/>
      <c r="AM3332" s="929"/>
      <c r="AN3332" s="929"/>
      <c r="AO3332" s="930"/>
    </row>
    <row r="3333" spans="2:41" ht="3.6" customHeight="1" outlineLevel="1" x14ac:dyDescent="0.45">
      <c r="B3333" s="167"/>
      <c r="J3333" s="167"/>
      <c r="N3333" s="167"/>
      <c r="R3333" s="167"/>
      <c r="U3333" s="166"/>
      <c r="V3333" s="160"/>
      <c r="W3333" s="160"/>
      <c r="X3333" s="159"/>
      <c r="Y3333" s="931"/>
      <c r="Z3333" s="932"/>
      <c r="AA3333" s="932"/>
      <c r="AB3333" s="932"/>
      <c r="AC3333" s="932"/>
      <c r="AD3333" s="932"/>
      <c r="AE3333" s="933"/>
      <c r="AF3333" s="161"/>
      <c r="AG3333" s="160"/>
      <c r="AH3333" s="159"/>
      <c r="AI3333" s="931"/>
      <c r="AJ3333" s="932"/>
      <c r="AK3333" s="932"/>
      <c r="AL3333" s="932"/>
      <c r="AM3333" s="932"/>
      <c r="AN3333" s="932"/>
      <c r="AO3333" s="933"/>
    </row>
    <row r="3334" spans="2:41" ht="3.6" customHeight="1" outlineLevel="1" x14ac:dyDescent="0.45">
      <c r="B3334" s="167"/>
      <c r="J3334" s="167"/>
      <c r="N3334" s="167"/>
      <c r="R3334" s="167"/>
      <c r="U3334" s="166"/>
      <c r="V3334" s="172"/>
      <c r="W3334" s="172"/>
      <c r="X3334" s="171"/>
      <c r="Y3334" s="925"/>
      <c r="Z3334" s="926"/>
      <c r="AA3334" s="926"/>
      <c r="AB3334" s="926"/>
      <c r="AC3334" s="926"/>
      <c r="AD3334" s="926"/>
      <c r="AE3334" s="927"/>
      <c r="AF3334" s="173"/>
      <c r="AG3334" s="172"/>
      <c r="AH3334" s="171"/>
      <c r="AI3334" s="925"/>
      <c r="AJ3334" s="926"/>
      <c r="AK3334" s="926"/>
      <c r="AL3334" s="926"/>
      <c r="AM3334" s="926"/>
      <c r="AN3334" s="926"/>
      <c r="AO3334" s="927"/>
    </row>
    <row r="3335" spans="2:41" ht="13.35" customHeight="1" outlineLevel="1" x14ac:dyDescent="0.45">
      <c r="B3335" s="167"/>
      <c r="J3335" s="167"/>
      <c r="N3335" s="167"/>
      <c r="R3335" s="167"/>
      <c r="U3335" s="166"/>
      <c r="V3335" s="115" t="s">
        <v>608</v>
      </c>
      <c r="X3335" s="166"/>
      <c r="Y3335" s="928"/>
      <c r="Z3335" s="929"/>
      <c r="AA3335" s="929"/>
      <c r="AB3335" s="929"/>
      <c r="AC3335" s="929"/>
      <c r="AD3335" s="929"/>
      <c r="AE3335" s="930"/>
      <c r="AF3335" s="167" t="s">
        <v>607</v>
      </c>
      <c r="AH3335" s="166"/>
      <c r="AI3335" s="928"/>
      <c r="AJ3335" s="929"/>
      <c r="AK3335" s="929"/>
      <c r="AL3335" s="929"/>
      <c r="AM3335" s="929"/>
      <c r="AN3335" s="929"/>
      <c r="AO3335" s="930"/>
    </row>
    <row r="3336" spans="2:41" ht="3.6" customHeight="1" outlineLevel="1" x14ac:dyDescent="0.45">
      <c r="B3336" s="167"/>
      <c r="J3336" s="161"/>
      <c r="K3336" s="160"/>
      <c r="L3336" s="160"/>
      <c r="M3336" s="160"/>
      <c r="N3336" s="161"/>
      <c r="O3336" s="160"/>
      <c r="P3336" s="160"/>
      <c r="Q3336" s="160"/>
      <c r="R3336" s="161"/>
      <c r="S3336" s="160"/>
      <c r="T3336" s="160"/>
      <c r="U3336" s="159"/>
      <c r="V3336" s="160"/>
      <c r="W3336" s="160"/>
      <c r="X3336" s="159"/>
      <c r="Y3336" s="931"/>
      <c r="Z3336" s="932"/>
      <c r="AA3336" s="932"/>
      <c r="AB3336" s="932"/>
      <c r="AC3336" s="932"/>
      <c r="AD3336" s="932"/>
      <c r="AE3336" s="933"/>
      <c r="AF3336" s="161"/>
      <c r="AG3336" s="160"/>
      <c r="AH3336" s="159"/>
      <c r="AI3336" s="931"/>
      <c r="AJ3336" s="932"/>
      <c r="AK3336" s="932"/>
      <c r="AL3336" s="932"/>
      <c r="AM3336" s="932"/>
      <c r="AN3336" s="932"/>
      <c r="AO3336" s="933"/>
    </row>
    <row r="3337" spans="2:41" ht="3.6" customHeight="1" outlineLevel="1" x14ac:dyDescent="0.45">
      <c r="B3337" s="167"/>
      <c r="J3337" s="173"/>
      <c r="K3337" s="172"/>
      <c r="L3337" s="172"/>
      <c r="M3337" s="171"/>
      <c r="N3337" s="173"/>
      <c r="O3337" s="172"/>
      <c r="P3337" s="172"/>
      <c r="Q3337" s="171"/>
      <c r="R3337" s="173"/>
      <c r="S3337" s="172"/>
      <c r="T3337" s="172"/>
      <c r="U3337" s="172"/>
      <c r="V3337" s="172"/>
      <c r="W3337" s="172"/>
      <c r="X3337" s="172"/>
      <c r="Y3337" s="172"/>
      <c r="Z3337" s="172"/>
      <c r="AA3337" s="171"/>
      <c r="AB3337" s="173"/>
      <c r="AC3337" s="172"/>
      <c r="AD3337" s="172"/>
      <c r="AE3337" s="171"/>
      <c r="AF3337" s="172"/>
      <c r="AG3337" s="172"/>
      <c r="AH3337" s="172"/>
      <c r="AI3337" s="172"/>
      <c r="AJ3337" s="172"/>
      <c r="AK3337" s="172"/>
      <c r="AL3337" s="172"/>
      <c r="AM3337" s="172"/>
      <c r="AN3337" s="172"/>
      <c r="AO3337" s="171"/>
    </row>
    <row r="3338" spans="2:41" ht="13.35" customHeight="1" outlineLevel="1" x14ac:dyDescent="0.45">
      <c r="B3338" s="167"/>
      <c r="J3338" s="167"/>
      <c r="M3338" s="166"/>
      <c r="N3338" s="167" t="s">
        <v>717</v>
      </c>
      <c r="Q3338" s="166"/>
      <c r="R3338" s="167"/>
      <c r="S3338" s="917" t="str">
        <f>IF(変更_3!J505&lt;&gt;"",コードマスタ!C4,"")</f>
        <v/>
      </c>
      <c r="T3338" s="943"/>
      <c r="U3338" s="943"/>
      <c r="V3338" s="943"/>
      <c r="W3338" s="943"/>
      <c r="X3338" s="943"/>
      <c r="Y3338" s="943"/>
      <c r="Z3338" s="943"/>
      <c r="AA3338" s="918"/>
      <c r="AB3338" s="167" t="s">
        <v>615</v>
      </c>
      <c r="AE3338" s="166"/>
      <c r="AF3338" s="167"/>
      <c r="AG3338" s="917" t="str">
        <f>IF(変更_3!J513="☑",コードマスタ!D3,IF(OR(変更_3!O513="☑",変更_3!U513="☑"),コードマスタ!D4,""))</f>
        <v/>
      </c>
      <c r="AH3338" s="943"/>
      <c r="AI3338" s="943"/>
      <c r="AJ3338" s="943"/>
      <c r="AK3338" s="943"/>
      <c r="AL3338" s="943"/>
      <c r="AM3338" s="943"/>
      <c r="AN3338" s="943"/>
      <c r="AO3338" s="918"/>
    </row>
    <row r="3339" spans="2:41" ht="3.6" customHeight="1" outlineLevel="1" x14ac:dyDescent="0.45">
      <c r="B3339" s="167"/>
      <c r="J3339" s="167"/>
      <c r="M3339" s="166"/>
      <c r="N3339" s="161"/>
      <c r="O3339" s="160"/>
      <c r="P3339" s="160"/>
      <c r="Q3339" s="159"/>
      <c r="R3339" s="161"/>
      <c r="S3339" s="160"/>
      <c r="T3339" s="160"/>
      <c r="U3339" s="160"/>
      <c r="V3339" s="160"/>
      <c r="W3339" s="160"/>
      <c r="X3339" s="160"/>
      <c r="Y3339" s="160"/>
      <c r="Z3339" s="160"/>
      <c r="AA3339" s="159"/>
      <c r="AB3339" s="161"/>
      <c r="AC3339" s="160"/>
      <c r="AD3339" s="160"/>
      <c r="AE3339" s="159"/>
      <c r="AF3339" s="160"/>
      <c r="AG3339" s="160"/>
      <c r="AH3339" s="160"/>
      <c r="AI3339" s="160"/>
      <c r="AJ3339" s="160"/>
      <c r="AK3339" s="160"/>
      <c r="AL3339" s="160"/>
      <c r="AM3339" s="160"/>
      <c r="AN3339" s="160"/>
      <c r="AO3339" s="159"/>
    </row>
    <row r="3340" spans="2:41" ht="3.6" customHeight="1" outlineLevel="1" x14ac:dyDescent="0.45">
      <c r="B3340" s="167"/>
      <c r="J3340" s="167"/>
      <c r="M3340" s="166"/>
      <c r="N3340" s="173"/>
      <c r="O3340" s="172"/>
      <c r="P3340" s="172"/>
      <c r="Q3340" s="171"/>
      <c r="R3340" s="173"/>
      <c r="S3340" s="172"/>
      <c r="T3340" s="172"/>
      <c r="U3340" s="172"/>
      <c r="V3340" s="172"/>
      <c r="W3340" s="172"/>
      <c r="X3340" s="172"/>
      <c r="Y3340" s="172"/>
      <c r="Z3340" s="172"/>
      <c r="AA3340" s="171"/>
      <c r="AB3340" s="173"/>
      <c r="AC3340" s="172"/>
      <c r="AD3340" s="172"/>
      <c r="AE3340" s="171"/>
      <c r="AF3340" s="173"/>
      <c r="AG3340" s="172"/>
      <c r="AH3340" s="172"/>
      <c r="AI3340" s="172"/>
      <c r="AJ3340" s="172"/>
      <c r="AK3340" s="172"/>
      <c r="AL3340" s="172"/>
      <c r="AM3340" s="172"/>
      <c r="AN3340" s="172"/>
      <c r="AO3340" s="171"/>
    </row>
    <row r="3341" spans="2:41" ht="13.35" customHeight="1" outlineLevel="1" x14ac:dyDescent="0.45">
      <c r="B3341" s="167"/>
      <c r="J3341" s="167"/>
      <c r="M3341" s="166"/>
      <c r="N3341" s="167" t="s">
        <v>716</v>
      </c>
      <c r="Q3341" s="166"/>
      <c r="R3341" s="167"/>
      <c r="S3341" s="919"/>
      <c r="T3341" s="921"/>
      <c r="V3341" s="190"/>
      <c r="W3341" s="115" t="s">
        <v>76</v>
      </c>
      <c r="X3341" s="190"/>
      <c r="Y3341" s="115" t="s">
        <v>77</v>
      </c>
      <c r="Z3341" s="190"/>
      <c r="AA3341" s="166" t="s">
        <v>78</v>
      </c>
      <c r="AB3341" s="167" t="s">
        <v>715</v>
      </c>
      <c r="AE3341" s="166"/>
      <c r="AF3341" s="167"/>
      <c r="AG3341" s="919"/>
      <c r="AH3341" s="921"/>
      <c r="AJ3341" s="190"/>
      <c r="AK3341" s="115" t="s">
        <v>76</v>
      </c>
      <c r="AL3341" s="190"/>
      <c r="AM3341" s="115" t="s">
        <v>77</v>
      </c>
      <c r="AN3341" s="190"/>
      <c r="AO3341" s="166" t="s">
        <v>78</v>
      </c>
    </row>
    <row r="3342" spans="2:41" ht="3.6" customHeight="1" outlineLevel="1" x14ac:dyDescent="0.45">
      <c r="B3342" s="167"/>
      <c r="J3342" s="167"/>
      <c r="M3342" s="166"/>
      <c r="N3342" s="161"/>
      <c r="O3342" s="160"/>
      <c r="P3342" s="160"/>
      <c r="Q3342" s="159"/>
      <c r="R3342" s="161"/>
      <c r="S3342" s="160"/>
      <c r="T3342" s="160"/>
      <c r="U3342" s="160"/>
      <c r="V3342" s="160"/>
      <c r="W3342" s="160"/>
      <c r="X3342" s="160"/>
      <c r="Y3342" s="160"/>
      <c r="Z3342" s="160"/>
      <c r="AA3342" s="159"/>
      <c r="AB3342" s="161"/>
      <c r="AC3342" s="160"/>
      <c r="AD3342" s="160"/>
      <c r="AE3342" s="159"/>
      <c r="AF3342" s="161"/>
      <c r="AG3342" s="160"/>
      <c r="AH3342" s="160"/>
      <c r="AI3342" s="160"/>
      <c r="AJ3342" s="160"/>
      <c r="AK3342" s="160"/>
      <c r="AL3342" s="160"/>
      <c r="AM3342" s="160"/>
      <c r="AN3342" s="160"/>
      <c r="AO3342" s="159"/>
    </row>
    <row r="3343" spans="2:41" ht="3.6" customHeight="1" outlineLevel="1" x14ac:dyDescent="0.45">
      <c r="B3343" s="167"/>
      <c r="J3343" s="167"/>
      <c r="M3343" s="166"/>
      <c r="N3343" s="173"/>
      <c r="O3343" s="172"/>
      <c r="P3343" s="172"/>
      <c r="Q3343" s="171"/>
      <c r="R3343" s="922" t="str">
        <f>IF(変更_3!J505&lt;&gt;"",変更_3!J505,"")</f>
        <v/>
      </c>
      <c r="S3343" s="923"/>
      <c r="T3343" s="923"/>
      <c r="U3343" s="923"/>
      <c r="V3343" s="923"/>
      <c r="W3343" s="923"/>
      <c r="X3343" s="923"/>
      <c r="Y3343" s="923"/>
      <c r="Z3343" s="923"/>
      <c r="AA3343" s="923"/>
      <c r="AB3343" s="923"/>
      <c r="AC3343" s="923"/>
      <c r="AD3343" s="923"/>
      <c r="AE3343" s="923"/>
      <c r="AF3343" s="923"/>
      <c r="AG3343" s="923"/>
      <c r="AH3343" s="923"/>
      <c r="AI3343" s="923"/>
      <c r="AJ3343" s="924"/>
      <c r="AK3343" s="172"/>
      <c r="AL3343" s="172"/>
      <c r="AM3343" s="172"/>
      <c r="AN3343" s="172"/>
      <c r="AO3343" s="171"/>
    </row>
    <row r="3344" spans="2:41" ht="13.35" customHeight="1" outlineLevel="1" x14ac:dyDescent="0.45">
      <c r="B3344" s="167"/>
      <c r="J3344" s="167"/>
      <c r="M3344" s="166"/>
      <c r="N3344" s="167" t="s">
        <v>50</v>
      </c>
      <c r="Q3344" s="166"/>
      <c r="R3344" s="911"/>
      <c r="S3344" s="912"/>
      <c r="T3344" s="912"/>
      <c r="U3344" s="912"/>
      <c r="V3344" s="912"/>
      <c r="W3344" s="912"/>
      <c r="X3344" s="912"/>
      <c r="Y3344" s="912"/>
      <c r="Z3344" s="912"/>
      <c r="AA3344" s="912"/>
      <c r="AB3344" s="912"/>
      <c r="AC3344" s="912"/>
      <c r="AD3344" s="912"/>
      <c r="AE3344" s="912"/>
      <c r="AF3344" s="912"/>
      <c r="AG3344" s="912"/>
      <c r="AH3344" s="912"/>
      <c r="AI3344" s="912"/>
      <c r="AJ3344" s="913"/>
      <c r="AL3344" s="189" t="s">
        <v>651</v>
      </c>
      <c r="AM3344" s="115" t="s">
        <v>714</v>
      </c>
      <c r="AO3344" s="166"/>
    </row>
    <row r="3345" spans="2:41" ht="3.6" customHeight="1" outlineLevel="1" x14ac:dyDescent="0.45">
      <c r="B3345" s="167"/>
      <c r="J3345" s="167"/>
      <c r="M3345" s="166"/>
      <c r="N3345" s="161"/>
      <c r="O3345" s="160"/>
      <c r="P3345" s="160"/>
      <c r="Q3345" s="159"/>
      <c r="R3345" s="914"/>
      <c r="S3345" s="915"/>
      <c r="T3345" s="915"/>
      <c r="U3345" s="915"/>
      <c r="V3345" s="915"/>
      <c r="W3345" s="915"/>
      <c r="X3345" s="915"/>
      <c r="Y3345" s="915"/>
      <c r="Z3345" s="915"/>
      <c r="AA3345" s="915"/>
      <c r="AB3345" s="915"/>
      <c r="AC3345" s="915"/>
      <c r="AD3345" s="915"/>
      <c r="AE3345" s="915"/>
      <c r="AF3345" s="915"/>
      <c r="AG3345" s="915"/>
      <c r="AH3345" s="915"/>
      <c r="AI3345" s="915"/>
      <c r="AJ3345" s="916"/>
      <c r="AK3345" s="160"/>
      <c r="AL3345" s="160"/>
      <c r="AM3345" s="160"/>
      <c r="AN3345" s="160"/>
      <c r="AO3345" s="159"/>
    </row>
    <row r="3346" spans="2:41" ht="3.6" customHeight="1" outlineLevel="1" x14ac:dyDescent="0.45">
      <c r="B3346" s="167"/>
      <c r="J3346" s="167"/>
      <c r="M3346" s="166"/>
      <c r="N3346" s="173"/>
      <c r="O3346" s="172"/>
      <c r="P3346" s="172"/>
      <c r="Q3346" s="171"/>
      <c r="R3346" s="922" t="str">
        <f>ASC(PHONETIC(変更_3!J504))</f>
        <v/>
      </c>
      <c r="S3346" s="923"/>
      <c r="T3346" s="923"/>
      <c r="U3346" s="923"/>
      <c r="V3346" s="923"/>
      <c r="W3346" s="923"/>
      <c r="X3346" s="923"/>
      <c r="Y3346" s="923"/>
      <c r="Z3346" s="923"/>
      <c r="AA3346" s="923"/>
      <c r="AB3346" s="923"/>
      <c r="AC3346" s="923"/>
      <c r="AD3346" s="923"/>
      <c r="AE3346" s="923"/>
      <c r="AF3346" s="923"/>
      <c r="AG3346" s="923"/>
      <c r="AH3346" s="923"/>
      <c r="AI3346" s="923"/>
      <c r="AJ3346" s="923"/>
      <c r="AK3346" s="923"/>
      <c r="AL3346" s="923"/>
      <c r="AM3346" s="923"/>
      <c r="AN3346" s="923"/>
      <c r="AO3346" s="924"/>
    </row>
    <row r="3347" spans="2:41" ht="13.35" customHeight="1" outlineLevel="1" x14ac:dyDescent="0.45">
      <c r="B3347" s="167"/>
      <c r="J3347" s="167"/>
      <c r="M3347" s="166"/>
      <c r="N3347" s="167" t="s">
        <v>713</v>
      </c>
      <c r="Q3347" s="166"/>
      <c r="R3347" s="911"/>
      <c r="S3347" s="912"/>
      <c r="T3347" s="912"/>
      <c r="U3347" s="912"/>
      <c r="V3347" s="912"/>
      <c r="W3347" s="912"/>
      <c r="X3347" s="912"/>
      <c r="Y3347" s="912"/>
      <c r="Z3347" s="912"/>
      <c r="AA3347" s="912"/>
      <c r="AB3347" s="912"/>
      <c r="AC3347" s="912"/>
      <c r="AD3347" s="912"/>
      <c r="AE3347" s="912"/>
      <c r="AF3347" s="912"/>
      <c r="AG3347" s="912"/>
      <c r="AH3347" s="912"/>
      <c r="AI3347" s="912"/>
      <c r="AJ3347" s="912"/>
      <c r="AK3347" s="912"/>
      <c r="AL3347" s="912"/>
      <c r="AM3347" s="912"/>
      <c r="AN3347" s="912"/>
      <c r="AO3347" s="913"/>
    </row>
    <row r="3348" spans="2:41" ht="3.6" customHeight="1" outlineLevel="1" x14ac:dyDescent="0.45">
      <c r="B3348" s="167"/>
      <c r="J3348" s="167"/>
      <c r="M3348" s="166"/>
      <c r="N3348" s="167"/>
      <c r="Q3348" s="166"/>
      <c r="R3348" s="914"/>
      <c r="S3348" s="915"/>
      <c r="T3348" s="915"/>
      <c r="U3348" s="915"/>
      <c r="V3348" s="915"/>
      <c r="W3348" s="915"/>
      <c r="X3348" s="915"/>
      <c r="Y3348" s="915"/>
      <c r="Z3348" s="915"/>
      <c r="AA3348" s="915"/>
      <c r="AB3348" s="915"/>
      <c r="AC3348" s="915"/>
      <c r="AD3348" s="915"/>
      <c r="AE3348" s="915"/>
      <c r="AF3348" s="915"/>
      <c r="AG3348" s="915"/>
      <c r="AH3348" s="915"/>
      <c r="AI3348" s="915"/>
      <c r="AJ3348" s="915"/>
      <c r="AK3348" s="915"/>
      <c r="AL3348" s="915"/>
      <c r="AM3348" s="915"/>
      <c r="AN3348" s="915"/>
      <c r="AO3348" s="916"/>
    </row>
    <row r="3349" spans="2:41" ht="3.6" customHeight="1" outlineLevel="1" x14ac:dyDescent="0.45">
      <c r="B3349" s="167"/>
      <c r="J3349" s="167"/>
      <c r="N3349" s="173"/>
      <c r="O3349" s="172"/>
      <c r="P3349" s="172"/>
      <c r="Q3349" s="171"/>
      <c r="U3349" s="934" t="str">
        <f>ASC(変更_3!M506)</f>
        <v/>
      </c>
      <c r="V3349" s="935"/>
      <c r="W3349" s="935"/>
      <c r="X3349" s="962"/>
      <c r="Y3349" s="172"/>
      <c r="Z3349" s="965" t="str">
        <f>ASC(変更_3!P506)</f>
        <v/>
      </c>
      <c r="AA3349" s="935"/>
      <c r="AB3349" s="935"/>
      <c r="AC3349" s="936"/>
      <c r="AG3349" s="922" t="str">
        <f>IF(変更_3!M507&lt;&gt;"",変更_3!M507,"")</f>
        <v/>
      </c>
      <c r="AH3349" s="923"/>
      <c r="AI3349" s="923"/>
      <c r="AJ3349" s="923"/>
      <c r="AK3349" s="923"/>
      <c r="AL3349" s="923"/>
      <c r="AM3349" s="923"/>
      <c r="AN3349" s="923"/>
      <c r="AO3349" s="924"/>
    </row>
    <row r="3350" spans="2:41" ht="13.35" customHeight="1" outlineLevel="1" x14ac:dyDescent="0.45">
      <c r="B3350" s="167"/>
      <c r="J3350" s="167"/>
      <c r="N3350" s="167"/>
      <c r="Q3350" s="166"/>
      <c r="R3350" s="115" t="s">
        <v>612</v>
      </c>
      <c r="U3350" s="937"/>
      <c r="V3350" s="938"/>
      <c r="W3350" s="938"/>
      <c r="X3350" s="963"/>
      <c r="Y3350" s="179" t="s">
        <v>611</v>
      </c>
      <c r="Z3350" s="966"/>
      <c r="AA3350" s="938"/>
      <c r="AB3350" s="938"/>
      <c r="AC3350" s="939"/>
      <c r="AD3350" s="115" t="s">
        <v>610</v>
      </c>
      <c r="AG3350" s="911"/>
      <c r="AH3350" s="912"/>
      <c r="AI3350" s="912"/>
      <c r="AJ3350" s="912"/>
      <c r="AK3350" s="912"/>
      <c r="AL3350" s="912"/>
      <c r="AM3350" s="912"/>
      <c r="AN3350" s="912"/>
      <c r="AO3350" s="913"/>
    </row>
    <row r="3351" spans="2:41" ht="3.6" customHeight="1" outlineLevel="1" x14ac:dyDescent="0.45">
      <c r="B3351" s="167"/>
      <c r="J3351" s="167"/>
      <c r="N3351" s="167"/>
      <c r="Q3351" s="166"/>
      <c r="R3351" s="160"/>
      <c r="S3351" s="160"/>
      <c r="T3351" s="160"/>
      <c r="U3351" s="940"/>
      <c r="V3351" s="941"/>
      <c r="W3351" s="941"/>
      <c r="X3351" s="964"/>
      <c r="Y3351" s="160"/>
      <c r="Z3351" s="967"/>
      <c r="AA3351" s="941"/>
      <c r="AB3351" s="941"/>
      <c r="AC3351" s="942"/>
      <c r="AD3351" s="160"/>
      <c r="AE3351" s="160"/>
      <c r="AF3351" s="160"/>
      <c r="AG3351" s="914"/>
      <c r="AH3351" s="915"/>
      <c r="AI3351" s="915"/>
      <c r="AJ3351" s="915"/>
      <c r="AK3351" s="915"/>
      <c r="AL3351" s="915"/>
      <c r="AM3351" s="915"/>
      <c r="AN3351" s="915"/>
      <c r="AO3351" s="916"/>
    </row>
    <row r="3352" spans="2:41" ht="3.6" customHeight="1" outlineLevel="1" x14ac:dyDescent="0.45">
      <c r="B3352" s="167"/>
      <c r="J3352" s="167"/>
      <c r="N3352" s="167"/>
      <c r="Q3352" s="166"/>
      <c r="R3352" s="172"/>
      <c r="S3352" s="172"/>
      <c r="T3352" s="171"/>
      <c r="U3352" s="922" t="str">
        <f>IF(変更_3!U507&lt;&gt;"",変更_3!U507,"")</f>
        <v/>
      </c>
      <c r="V3352" s="923"/>
      <c r="W3352" s="923"/>
      <c r="X3352" s="923"/>
      <c r="Y3352" s="923"/>
      <c r="Z3352" s="923"/>
      <c r="AA3352" s="923"/>
      <c r="AB3352" s="923"/>
      <c r="AC3352" s="924"/>
      <c r="AD3352" s="173"/>
      <c r="AE3352" s="172"/>
      <c r="AF3352" s="171"/>
      <c r="AG3352" s="922" t="str">
        <f>IF(変更_3!M508&lt;&gt;"",変更_3!M508,"")</f>
        <v/>
      </c>
      <c r="AH3352" s="923"/>
      <c r="AI3352" s="923"/>
      <c r="AJ3352" s="923"/>
      <c r="AK3352" s="923"/>
      <c r="AL3352" s="923"/>
      <c r="AM3352" s="923"/>
      <c r="AN3352" s="923"/>
      <c r="AO3352" s="924"/>
    </row>
    <row r="3353" spans="2:41" ht="13.35" customHeight="1" outlineLevel="1" x14ac:dyDescent="0.45">
      <c r="B3353" s="167"/>
      <c r="J3353" s="167" t="s">
        <v>729</v>
      </c>
      <c r="N3353" s="167" t="s">
        <v>48</v>
      </c>
      <c r="Q3353" s="166"/>
      <c r="R3353" s="115" t="s">
        <v>609</v>
      </c>
      <c r="T3353" s="166"/>
      <c r="U3353" s="911"/>
      <c r="V3353" s="912"/>
      <c r="W3353" s="912"/>
      <c r="X3353" s="912"/>
      <c r="Y3353" s="912"/>
      <c r="Z3353" s="912"/>
      <c r="AA3353" s="912"/>
      <c r="AB3353" s="912"/>
      <c r="AC3353" s="913"/>
      <c r="AD3353" s="167" t="s">
        <v>8536</v>
      </c>
      <c r="AF3353" s="166"/>
      <c r="AG3353" s="911"/>
      <c r="AH3353" s="912"/>
      <c r="AI3353" s="912"/>
      <c r="AJ3353" s="912"/>
      <c r="AK3353" s="912"/>
      <c r="AL3353" s="912"/>
      <c r="AM3353" s="912"/>
      <c r="AN3353" s="912"/>
      <c r="AO3353" s="913"/>
    </row>
    <row r="3354" spans="2:41" ht="3.6" customHeight="1" outlineLevel="1" x14ac:dyDescent="0.45">
      <c r="B3354" s="167"/>
      <c r="J3354" s="167"/>
      <c r="N3354" s="167"/>
      <c r="Q3354" s="166"/>
      <c r="R3354" s="160"/>
      <c r="S3354" s="160"/>
      <c r="T3354" s="159"/>
      <c r="U3354" s="914"/>
      <c r="V3354" s="915"/>
      <c r="W3354" s="915"/>
      <c r="X3354" s="915"/>
      <c r="Y3354" s="915"/>
      <c r="Z3354" s="915"/>
      <c r="AA3354" s="915"/>
      <c r="AB3354" s="915"/>
      <c r="AC3354" s="916"/>
      <c r="AD3354" s="161"/>
      <c r="AE3354" s="160"/>
      <c r="AF3354" s="159"/>
      <c r="AG3354" s="914"/>
      <c r="AH3354" s="915"/>
      <c r="AI3354" s="915"/>
      <c r="AJ3354" s="915"/>
      <c r="AK3354" s="915"/>
      <c r="AL3354" s="915"/>
      <c r="AM3354" s="915"/>
      <c r="AN3354" s="915"/>
      <c r="AO3354" s="916"/>
    </row>
    <row r="3355" spans="2:41" ht="3.6" customHeight="1" outlineLevel="1" x14ac:dyDescent="0.45">
      <c r="B3355" s="167"/>
      <c r="J3355" s="167"/>
      <c r="N3355" s="167"/>
      <c r="Q3355" s="166"/>
      <c r="R3355" s="172"/>
      <c r="S3355" s="172"/>
      <c r="T3355" s="171"/>
      <c r="U3355" s="922" t="str">
        <f>IF(変更_3!U508&lt;&gt;"",変更_3!U508,"")</f>
        <v/>
      </c>
      <c r="V3355" s="923"/>
      <c r="W3355" s="923"/>
      <c r="X3355" s="923"/>
      <c r="Y3355" s="923"/>
      <c r="Z3355" s="923"/>
      <c r="AA3355" s="923"/>
      <c r="AB3355" s="923"/>
      <c r="AC3355" s="924"/>
      <c r="AD3355" s="173"/>
      <c r="AE3355" s="172"/>
      <c r="AF3355" s="171"/>
      <c r="AG3355" s="922" t="str">
        <f>IF(変更_3!M509&lt;&gt;"",変更_3!M509,"")</f>
        <v/>
      </c>
      <c r="AH3355" s="923"/>
      <c r="AI3355" s="923"/>
      <c r="AJ3355" s="923"/>
      <c r="AK3355" s="923"/>
      <c r="AL3355" s="923"/>
      <c r="AM3355" s="923"/>
      <c r="AN3355" s="923"/>
      <c r="AO3355" s="924"/>
    </row>
    <row r="3356" spans="2:41" ht="13.35" customHeight="1" outlineLevel="1" x14ac:dyDescent="0.45">
      <c r="B3356" s="167"/>
      <c r="J3356" s="167"/>
      <c r="K3356" s="115" t="s">
        <v>718</v>
      </c>
      <c r="N3356" s="167"/>
      <c r="Q3356" s="166"/>
      <c r="R3356" s="115" t="s">
        <v>608</v>
      </c>
      <c r="T3356" s="166"/>
      <c r="U3356" s="911"/>
      <c r="V3356" s="912"/>
      <c r="W3356" s="912"/>
      <c r="X3356" s="912"/>
      <c r="Y3356" s="912"/>
      <c r="Z3356" s="912"/>
      <c r="AA3356" s="912"/>
      <c r="AB3356" s="912"/>
      <c r="AC3356" s="913"/>
      <c r="AD3356" s="167" t="s">
        <v>607</v>
      </c>
      <c r="AF3356" s="166"/>
      <c r="AG3356" s="911"/>
      <c r="AH3356" s="912"/>
      <c r="AI3356" s="912"/>
      <c r="AJ3356" s="912"/>
      <c r="AK3356" s="912"/>
      <c r="AL3356" s="912"/>
      <c r="AM3356" s="912"/>
      <c r="AN3356" s="912"/>
      <c r="AO3356" s="913"/>
    </row>
    <row r="3357" spans="2:41" ht="3.6" customHeight="1" outlineLevel="1" x14ac:dyDescent="0.45">
      <c r="B3357" s="167"/>
      <c r="J3357" s="167"/>
      <c r="N3357" s="161"/>
      <c r="O3357" s="160"/>
      <c r="P3357" s="160"/>
      <c r="Q3357" s="159"/>
      <c r="R3357" s="160"/>
      <c r="S3357" s="160"/>
      <c r="T3357" s="159"/>
      <c r="U3357" s="914"/>
      <c r="V3357" s="915"/>
      <c r="W3357" s="915"/>
      <c r="X3357" s="915"/>
      <c r="Y3357" s="915"/>
      <c r="Z3357" s="915"/>
      <c r="AA3357" s="915"/>
      <c r="AB3357" s="915"/>
      <c r="AC3357" s="916"/>
      <c r="AD3357" s="161"/>
      <c r="AE3357" s="160"/>
      <c r="AF3357" s="159"/>
      <c r="AG3357" s="914"/>
      <c r="AH3357" s="915"/>
      <c r="AI3357" s="915"/>
      <c r="AJ3357" s="915"/>
      <c r="AK3357" s="915"/>
      <c r="AL3357" s="915"/>
      <c r="AM3357" s="915"/>
      <c r="AN3357" s="915"/>
      <c r="AO3357" s="916"/>
    </row>
    <row r="3358" spans="2:41" ht="3.6" customHeight="1" outlineLevel="1" x14ac:dyDescent="0.45">
      <c r="B3358" s="167"/>
      <c r="J3358" s="167"/>
      <c r="M3358" s="166"/>
      <c r="N3358" s="167"/>
      <c r="Q3358" s="166"/>
      <c r="R3358" s="173"/>
      <c r="S3358" s="172"/>
      <c r="T3358" s="172"/>
      <c r="U3358" s="172"/>
      <c r="V3358" s="172"/>
      <c r="W3358" s="172"/>
      <c r="X3358" s="172"/>
      <c r="Y3358" s="172"/>
      <c r="Z3358" s="172"/>
      <c r="AA3358" s="172"/>
      <c r="AB3358" s="172"/>
      <c r="AC3358" s="172"/>
      <c r="AD3358" s="172"/>
      <c r="AE3358" s="172"/>
      <c r="AF3358" s="172"/>
      <c r="AG3358" s="172"/>
      <c r="AH3358" s="172"/>
      <c r="AI3358" s="172"/>
      <c r="AJ3358" s="172"/>
      <c r="AK3358" s="172"/>
      <c r="AL3358" s="172"/>
      <c r="AM3358" s="172"/>
      <c r="AN3358" s="172"/>
      <c r="AO3358" s="171"/>
    </row>
    <row r="3359" spans="2:41" ht="13.35" customHeight="1" outlineLevel="1" x14ac:dyDescent="0.45">
      <c r="B3359" s="167"/>
      <c r="J3359" s="167"/>
      <c r="M3359" s="166"/>
      <c r="N3359" s="167" t="s">
        <v>712</v>
      </c>
      <c r="Q3359" s="166"/>
      <c r="R3359" s="167"/>
      <c r="S3359" s="919"/>
      <c r="T3359" s="921"/>
      <c r="V3359" s="190"/>
      <c r="W3359" s="115" t="s">
        <v>76</v>
      </c>
      <c r="X3359" s="190"/>
      <c r="Y3359" s="115" t="s">
        <v>77</v>
      </c>
      <c r="Z3359" s="190"/>
      <c r="AA3359" s="115" t="s">
        <v>78</v>
      </c>
      <c r="AO3359" s="166"/>
    </row>
    <row r="3360" spans="2:41" ht="3.6" customHeight="1" outlineLevel="1" x14ac:dyDescent="0.45">
      <c r="B3360" s="167"/>
      <c r="J3360" s="167"/>
      <c r="M3360" s="166"/>
      <c r="N3360" s="167"/>
      <c r="Q3360" s="166"/>
      <c r="R3360" s="167"/>
      <c r="AO3360" s="166"/>
    </row>
    <row r="3361" spans="2:41" ht="3.6" customHeight="1" outlineLevel="1" x14ac:dyDescent="0.45">
      <c r="B3361" s="167"/>
      <c r="J3361" s="167"/>
      <c r="M3361" s="166"/>
      <c r="N3361" s="173"/>
      <c r="O3361" s="172"/>
      <c r="P3361" s="172"/>
      <c r="Q3361" s="172"/>
      <c r="R3361" s="984" t="str">
        <f>ASC(変更_3!J510)</f>
        <v/>
      </c>
      <c r="S3361" s="984" t="str">
        <f>ASC(変更_3!K510)</f>
        <v/>
      </c>
      <c r="T3361" s="172"/>
      <c r="U3361" s="984" t="str">
        <f>ASC(変更_3!M510)</f>
        <v/>
      </c>
      <c r="V3361" s="173"/>
      <c r="W3361" s="172"/>
      <c r="X3361" s="172"/>
      <c r="Y3361" s="172"/>
      <c r="Z3361" s="172"/>
      <c r="AA3361" s="171"/>
      <c r="AB3361" s="173"/>
      <c r="AC3361" s="172"/>
      <c r="AD3361" s="172"/>
      <c r="AE3361" s="172"/>
      <c r="AF3361" s="172"/>
      <c r="AG3361" s="171"/>
      <c r="AH3361" s="977"/>
      <c r="AI3361" s="980"/>
      <c r="AJ3361" s="172"/>
      <c r="AK3361" s="944"/>
      <c r="AL3361" s="173"/>
      <c r="AM3361" s="172"/>
      <c r="AN3361" s="172"/>
      <c r="AO3361" s="171"/>
    </row>
    <row r="3362" spans="2:41" ht="13.35" customHeight="1" outlineLevel="1" x14ac:dyDescent="0.45">
      <c r="B3362" s="167"/>
      <c r="J3362" s="167"/>
      <c r="M3362" s="166"/>
      <c r="N3362" s="167" t="s">
        <v>711</v>
      </c>
      <c r="R3362" s="985"/>
      <c r="S3362" s="985"/>
      <c r="T3362" s="115" t="s">
        <v>65</v>
      </c>
      <c r="U3362" s="985"/>
      <c r="V3362" s="167" t="s">
        <v>64</v>
      </c>
      <c r="AA3362" s="166"/>
      <c r="AB3362" s="167" t="s">
        <v>710</v>
      </c>
      <c r="AH3362" s="978"/>
      <c r="AI3362" s="981"/>
      <c r="AJ3362" s="115" t="s">
        <v>65</v>
      </c>
      <c r="AK3362" s="945"/>
      <c r="AL3362" s="167" t="s">
        <v>64</v>
      </c>
      <c r="AO3362" s="166"/>
    </row>
    <row r="3363" spans="2:41" ht="3.6" customHeight="1" outlineLevel="1" x14ac:dyDescent="0.45">
      <c r="B3363" s="167"/>
      <c r="J3363" s="167"/>
      <c r="M3363" s="166"/>
      <c r="N3363" s="167"/>
      <c r="R3363" s="986"/>
      <c r="S3363" s="986"/>
      <c r="T3363" s="160"/>
      <c r="U3363" s="986"/>
      <c r="V3363" s="161"/>
      <c r="W3363" s="160"/>
      <c r="X3363" s="160"/>
      <c r="Y3363" s="160"/>
      <c r="Z3363" s="160"/>
      <c r="AA3363" s="159"/>
      <c r="AB3363" s="161"/>
      <c r="AC3363" s="160"/>
      <c r="AD3363" s="160"/>
      <c r="AE3363" s="160"/>
      <c r="AF3363" s="160"/>
      <c r="AH3363" s="979"/>
      <c r="AI3363" s="982"/>
      <c r="AJ3363" s="160"/>
      <c r="AK3363" s="946"/>
      <c r="AL3363" s="161"/>
      <c r="AM3363" s="160"/>
      <c r="AN3363" s="160"/>
      <c r="AO3363" s="159"/>
    </row>
    <row r="3364" spans="2:41" ht="3.6" customHeight="1" outlineLevel="1" x14ac:dyDescent="0.45">
      <c r="B3364" s="167"/>
      <c r="J3364" s="167"/>
      <c r="M3364" s="166"/>
      <c r="N3364" s="173"/>
      <c r="O3364" s="172"/>
      <c r="P3364" s="172"/>
      <c r="Q3364" s="171"/>
      <c r="R3364" s="977"/>
      <c r="S3364" s="980"/>
      <c r="T3364" s="172"/>
      <c r="U3364" s="944"/>
      <c r="V3364" s="173"/>
      <c r="W3364" s="172"/>
      <c r="X3364" s="172"/>
      <c r="Y3364" s="172"/>
      <c r="Z3364" s="169"/>
      <c r="AA3364" s="174"/>
      <c r="AD3364" s="172"/>
      <c r="AE3364" s="172"/>
      <c r="AF3364" s="172"/>
      <c r="AG3364" s="175"/>
      <c r="AH3364" s="175"/>
      <c r="AI3364" s="175"/>
      <c r="AJ3364" s="175"/>
      <c r="AK3364" s="175"/>
      <c r="AL3364" s="172"/>
      <c r="AM3364" s="175"/>
      <c r="AN3364" s="175"/>
      <c r="AO3364" s="171"/>
    </row>
    <row r="3365" spans="2:41" ht="13.35" customHeight="1" outlineLevel="1" x14ac:dyDescent="0.45">
      <c r="B3365" s="167"/>
      <c r="J3365" s="167"/>
      <c r="M3365" s="166"/>
      <c r="N3365" s="167" t="s">
        <v>709</v>
      </c>
      <c r="Q3365" s="166"/>
      <c r="R3365" s="978"/>
      <c r="S3365" s="981"/>
      <c r="T3365" s="115" t="s">
        <v>65</v>
      </c>
      <c r="U3365" s="945"/>
      <c r="V3365" s="167" t="s">
        <v>64</v>
      </c>
      <c r="Z3365" s="169"/>
      <c r="AA3365" s="168"/>
      <c r="AG3365" s="169"/>
      <c r="AH3365" s="169"/>
      <c r="AI3365" s="169"/>
      <c r="AJ3365" s="169"/>
      <c r="AK3365" s="169"/>
      <c r="AM3365" s="169"/>
      <c r="AN3365" s="169"/>
      <c r="AO3365" s="166"/>
    </row>
    <row r="3366" spans="2:41" ht="3.6" customHeight="1" outlineLevel="1" x14ac:dyDescent="0.45">
      <c r="B3366" s="167"/>
      <c r="J3366" s="167"/>
      <c r="M3366" s="166"/>
      <c r="N3366" s="161"/>
      <c r="O3366" s="160"/>
      <c r="P3366" s="160"/>
      <c r="Q3366" s="159"/>
      <c r="R3366" s="979"/>
      <c r="S3366" s="982"/>
      <c r="T3366" s="160"/>
      <c r="U3366" s="946"/>
      <c r="V3366" s="161"/>
      <c r="W3366" s="160"/>
      <c r="X3366" s="160"/>
      <c r="Y3366" s="160"/>
      <c r="Z3366" s="163"/>
      <c r="AA3366" s="162"/>
      <c r="AB3366" s="160"/>
      <c r="AC3366" s="160"/>
      <c r="AD3366" s="160"/>
      <c r="AE3366" s="160"/>
      <c r="AF3366" s="160"/>
      <c r="AG3366" s="163"/>
      <c r="AH3366" s="163"/>
      <c r="AI3366" s="163"/>
      <c r="AJ3366" s="163"/>
      <c r="AK3366" s="163"/>
      <c r="AL3366" s="160"/>
      <c r="AM3366" s="163"/>
      <c r="AN3366" s="163"/>
      <c r="AO3366" s="159"/>
    </row>
    <row r="3367" spans="2:41" ht="3.6" customHeight="1" outlineLevel="1" x14ac:dyDescent="0.45">
      <c r="B3367" s="167"/>
      <c r="J3367" s="167"/>
      <c r="M3367" s="166"/>
      <c r="N3367" s="167"/>
      <c r="Q3367" s="166"/>
      <c r="R3367" s="922" t="str">
        <f>ASC(変更_3!L514)</f>
        <v/>
      </c>
      <c r="S3367" s="923"/>
      <c r="T3367" s="923"/>
      <c r="U3367" s="924"/>
      <c r="V3367" s="911" t="str">
        <f>ASC(変更_3!P514)</f>
        <v/>
      </c>
      <c r="W3367" s="913"/>
      <c r="X3367" s="911" t="str">
        <f>ASC(変更_3!R514)</f>
        <v/>
      </c>
      <c r="Y3367" s="912"/>
      <c r="Z3367" s="912"/>
      <c r="AA3367" s="913"/>
      <c r="AB3367" s="167"/>
      <c r="AO3367" s="166"/>
    </row>
    <row r="3368" spans="2:41" ht="13.35" customHeight="1" outlineLevel="1" x14ac:dyDescent="0.45">
      <c r="B3368" s="167"/>
      <c r="J3368" s="167"/>
      <c r="M3368" s="166"/>
      <c r="N3368" s="167" t="s">
        <v>707</v>
      </c>
      <c r="Q3368" s="166"/>
      <c r="R3368" s="911"/>
      <c r="S3368" s="912"/>
      <c r="T3368" s="912"/>
      <c r="U3368" s="913"/>
      <c r="V3368" s="911"/>
      <c r="W3368" s="913"/>
      <c r="X3368" s="911"/>
      <c r="Y3368" s="912"/>
      <c r="Z3368" s="912"/>
      <c r="AA3368" s="913"/>
      <c r="AB3368" s="191" t="s">
        <v>706</v>
      </c>
      <c r="AO3368" s="166"/>
    </row>
    <row r="3369" spans="2:41" ht="3.6" customHeight="1" outlineLevel="1" x14ac:dyDescent="0.45">
      <c r="B3369" s="167"/>
      <c r="J3369" s="167"/>
      <c r="M3369" s="166"/>
      <c r="N3369" s="167"/>
      <c r="Q3369" s="166"/>
      <c r="R3369" s="914"/>
      <c r="S3369" s="915"/>
      <c r="T3369" s="915"/>
      <c r="U3369" s="916"/>
      <c r="V3369" s="914"/>
      <c r="W3369" s="916"/>
      <c r="X3369" s="914"/>
      <c r="Y3369" s="915"/>
      <c r="Z3369" s="915"/>
      <c r="AA3369" s="916"/>
      <c r="AB3369" s="161"/>
      <c r="AC3369" s="160"/>
      <c r="AD3369" s="160"/>
      <c r="AE3369" s="160"/>
      <c r="AF3369" s="160"/>
      <c r="AG3369" s="160"/>
      <c r="AH3369" s="160"/>
      <c r="AI3369" s="160"/>
      <c r="AJ3369" s="160"/>
      <c r="AK3369" s="160"/>
      <c r="AL3369" s="160"/>
      <c r="AM3369" s="160"/>
      <c r="AN3369" s="160"/>
      <c r="AO3369" s="159"/>
    </row>
    <row r="3370" spans="2:41" ht="3.6" customHeight="1" outlineLevel="1" x14ac:dyDescent="0.45">
      <c r="B3370" s="167"/>
      <c r="J3370" s="167"/>
      <c r="M3370" s="166"/>
      <c r="N3370" s="173"/>
      <c r="O3370" s="172"/>
      <c r="P3370" s="172"/>
      <c r="Q3370" s="172"/>
      <c r="R3370" s="173"/>
      <c r="S3370" s="172"/>
      <c r="T3370" s="172"/>
      <c r="U3370" s="172"/>
      <c r="V3370" s="172"/>
      <c r="W3370" s="172"/>
      <c r="X3370" s="172"/>
      <c r="Y3370" s="172"/>
      <c r="Z3370" s="172"/>
      <c r="AA3370" s="171"/>
      <c r="AB3370" s="173"/>
      <c r="AI3370" s="166"/>
      <c r="AJ3370" s="173"/>
      <c r="AK3370" s="172"/>
      <c r="AL3370" s="172"/>
      <c r="AM3370" s="172"/>
      <c r="AN3370" s="172"/>
      <c r="AO3370" s="171"/>
    </row>
    <row r="3371" spans="2:41" ht="13.35" customHeight="1" outlineLevel="1" x14ac:dyDescent="0.45">
      <c r="B3371" s="167"/>
      <c r="J3371" s="167"/>
      <c r="M3371" s="166"/>
      <c r="N3371" s="167" t="s">
        <v>705</v>
      </c>
      <c r="R3371" s="167"/>
      <c r="S3371" s="917" t="str">
        <f>IF(変更_3!J516&lt;&gt;"",変更_3!J516,"")</f>
        <v/>
      </c>
      <c r="T3371" s="918"/>
      <c r="V3371" s="182" t="str">
        <f>ASC(変更_3!L516)</f>
        <v/>
      </c>
      <c r="W3371" s="115" t="s">
        <v>76</v>
      </c>
      <c r="X3371" s="182" t="str">
        <f>ASC(変更_3!N516)</f>
        <v/>
      </c>
      <c r="Y3371" s="115" t="s">
        <v>77</v>
      </c>
      <c r="Z3371" s="182" t="str">
        <f>ASC(変更_3!P516)</f>
        <v/>
      </c>
      <c r="AA3371" s="115" t="s">
        <v>78</v>
      </c>
      <c r="AB3371" s="167" t="s">
        <v>704</v>
      </c>
      <c r="AI3371" s="166"/>
      <c r="AJ3371" s="167"/>
      <c r="AK3371" s="919"/>
      <c r="AL3371" s="920"/>
      <c r="AM3371" s="920"/>
      <c r="AN3371" s="920"/>
      <c r="AO3371" s="921"/>
    </row>
    <row r="3372" spans="2:41" ht="3.6" customHeight="1" outlineLevel="1" x14ac:dyDescent="0.45">
      <c r="B3372" s="167"/>
      <c r="J3372" s="167"/>
      <c r="M3372" s="166"/>
      <c r="N3372" s="167"/>
      <c r="R3372" s="161"/>
      <c r="S3372" s="160"/>
      <c r="T3372" s="160"/>
      <c r="U3372" s="160"/>
      <c r="V3372" s="160"/>
      <c r="W3372" s="160"/>
      <c r="X3372" s="160"/>
      <c r="Y3372" s="160"/>
      <c r="Z3372" s="160"/>
      <c r="AA3372" s="159"/>
      <c r="AB3372" s="161"/>
      <c r="AC3372" s="160"/>
      <c r="AD3372" s="160"/>
      <c r="AE3372" s="160"/>
      <c r="AF3372" s="160"/>
      <c r="AG3372" s="160"/>
      <c r="AH3372" s="160"/>
      <c r="AI3372" s="159"/>
      <c r="AJ3372" s="161"/>
      <c r="AK3372" s="160"/>
      <c r="AL3372" s="160"/>
      <c r="AM3372" s="160"/>
      <c r="AN3372" s="160"/>
      <c r="AO3372" s="159"/>
    </row>
    <row r="3373" spans="2:41" ht="3.6" customHeight="1" outlineLevel="1" x14ac:dyDescent="0.45">
      <c r="B3373" s="167"/>
      <c r="J3373" s="167"/>
      <c r="M3373" s="166"/>
      <c r="N3373" s="173"/>
      <c r="O3373" s="172"/>
      <c r="P3373" s="172"/>
      <c r="Q3373" s="171"/>
      <c r="R3373" s="922" t="str">
        <f>IF(変更_3!U513="☑","研修中","")</f>
        <v/>
      </c>
      <c r="S3373" s="923"/>
      <c r="T3373" s="923"/>
      <c r="U3373" s="923"/>
      <c r="V3373" s="923"/>
      <c r="W3373" s="923"/>
      <c r="X3373" s="923"/>
      <c r="Y3373" s="923"/>
      <c r="Z3373" s="923"/>
      <c r="AA3373" s="923"/>
      <c r="AB3373" s="923"/>
      <c r="AC3373" s="923"/>
      <c r="AD3373" s="923"/>
      <c r="AE3373" s="923"/>
      <c r="AF3373" s="923"/>
      <c r="AG3373" s="923"/>
      <c r="AH3373" s="923"/>
      <c r="AI3373" s="923"/>
      <c r="AJ3373" s="923"/>
      <c r="AK3373" s="923"/>
      <c r="AL3373" s="923"/>
      <c r="AM3373" s="923"/>
      <c r="AN3373" s="923"/>
      <c r="AO3373" s="924"/>
    </row>
    <row r="3374" spans="2:41" ht="13.35" customHeight="1" outlineLevel="1" x14ac:dyDescent="0.45">
      <c r="B3374" s="167"/>
      <c r="J3374" s="167"/>
      <c r="M3374" s="166"/>
      <c r="N3374" s="167" t="s">
        <v>703</v>
      </c>
      <c r="Q3374" s="166"/>
      <c r="R3374" s="911"/>
      <c r="S3374" s="912"/>
      <c r="T3374" s="912"/>
      <c r="U3374" s="912"/>
      <c r="V3374" s="912"/>
      <c r="W3374" s="912"/>
      <c r="X3374" s="912"/>
      <c r="Y3374" s="912"/>
      <c r="Z3374" s="912"/>
      <c r="AA3374" s="912"/>
      <c r="AB3374" s="912"/>
      <c r="AC3374" s="912"/>
      <c r="AD3374" s="912"/>
      <c r="AE3374" s="912"/>
      <c r="AF3374" s="912"/>
      <c r="AG3374" s="912"/>
      <c r="AH3374" s="912"/>
      <c r="AI3374" s="912"/>
      <c r="AJ3374" s="912"/>
      <c r="AK3374" s="912"/>
      <c r="AL3374" s="912"/>
      <c r="AM3374" s="912"/>
      <c r="AN3374" s="912"/>
      <c r="AO3374" s="913"/>
    </row>
    <row r="3375" spans="2:41" ht="3.6" customHeight="1" outlineLevel="1" x14ac:dyDescent="0.45">
      <c r="B3375" s="167"/>
      <c r="I3375" s="166"/>
      <c r="J3375" s="167"/>
      <c r="M3375" s="166"/>
      <c r="N3375" s="161"/>
      <c r="O3375" s="160"/>
      <c r="P3375" s="160"/>
      <c r="Q3375" s="159"/>
      <c r="R3375" s="914"/>
      <c r="S3375" s="915"/>
      <c r="T3375" s="915"/>
      <c r="U3375" s="915"/>
      <c r="V3375" s="915"/>
      <c r="W3375" s="915"/>
      <c r="X3375" s="915"/>
      <c r="Y3375" s="915"/>
      <c r="Z3375" s="915"/>
      <c r="AA3375" s="915"/>
      <c r="AB3375" s="915"/>
      <c r="AC3375" s="915"/>
      <c r="AD3375" s="915"/>
      <c r="AE3375" s="915"/>
      <c r="AF3375" s="915"/>
      <c r="AG3375" s="915"/>
      <c r="AH3375" s="915"/>
      <c r="AI3375" s="915"/>
      <c r="AJ3375" s="915"/>
      <c r="AK3375" s="915"/>
      <c r="AL3375" s="915"/>
      <c r="AM3375" s="915"/>
      <c r="AN3375" s="915"/>
      <c r="AO3375" s="916"/>
    </row>
    <row r="3376" spans="2:41" ht="3.6" customHeight="1" outlineLevel="1" x14ac:dyDescent="0.45">
      <c r="B3376" s="167"/>
      <c r="J3376" s="173"/>
      <c r="K3376" s="172"/>
      <c r="L3376" s="172"/>
      <c r="M3376" s="171"/>
      <c r="N3376" s="173"/>
      <c r="O3376" s="172"/>
      <c r="P3376" s="172"/>
      <c r="Q3376" s="171"/>
      <c r="R3376" s="173"/>
      <c r="S3376" s="172"/>
      <c r="T3376" s="172"/>
      <c r="U3376" s="172"/>
      <c r="V3376" s="172"/>
      <c r="W3376" s="172"/>
      <c r="X3376" s="172"/>
      <c r="Y3376" s="172"/>
      <c r="Z3376" s="172"/>
      <c r="AA3376" s="171"/>
      <c r="AB3376" s="173"/>
      <c r="AC3376" s="172"/>
      <c r="AD3376" s="172"/>
      <c r="AE3376" s="171"/>
      <c r="AF3376" s="172"/>
      <c r="AG3376" s="172"/>
      <c r="AH3376" s="172"/>
      <c r="AI3376" s="172"/>
      <c r="AJ3376" s="172"/>
      <c r="AK3376" s="172"/>
      <c r="AL3376" s="172"/>
      <c r="AM3376" s="172"/>
      <c r="AN3376" s="172"/>
      <c r="AO3376" s="171"/>
    </row>
    <row r="3377" spans="2:41" ht="13.35" customHeight="1" outlineLevel="1" x14ac:dyDescent="0.45">
      <c r="B3377" s="167"/>
      <c r="J3377" s="167"/>
      <c r="M3377" s="166"/>
      <c r="N3377" s="167" t="s">
        <v>717</v>
      </c>
      <c r="Q3377" s="166"/>
      <c r="R3377" s="167"/>
      <c r="S3377" s="917" t="str">
        <f>IF(OR(許可申請_2!I501&lt;&gt;"",変更_3!AL505&lt;&gt;""),コードマスタ!C4,"")</f>
        <v/>
      </c>
      <c r="T3377" s="943"/>
      <c r="U3377" s="943"/>
      <c r="V3377" s="943"/>
      <c r="W3377" s="943"/>
      <c r="X3377" s="943"/>
      <c r="Y3377" s="943"/>
      <c r="Z3377" s="943"/>
      <c r="AA3377" s="918"/>
      <c r="AB3377" s="167" t="s">
        <v>615</v>
      </c>
      <c r="AE3377" s="166"/>
      <c r="AF3377" s="167"/>
      <c r="AG3377" s="917" t="str">
        <f>IF(OR(許可申請_2!I510="☑",変更_3!AL513="☑"),コードマスタ!D3,IF(OR(許可申請_2!N510="☑",許可申請_2!T510="☑",変更_3!AQ513="☑",変更_3!AW513="☑"),コードマスタ!D4,""))</f>
        <v/>
      </c>
      <c r="AH3377" s="943"/>
      <c r="AI3377" s="943"/>
      <c r="AJ3377" s="943"/>
      <c r="AK3377" s="943"/>
      <c r="AL3377" s="943"/>
      <c r="AM3377" s="943"/>
      <c r="AN3377" s="943"/>
      <c r="AO3377" s="918"/>
    </row>
    <row r="3378" spans="2:41" ht="3.6" customHeight="1" outlineLevel="1" x14ac:dyDescent="0.45">
      <c r="B3378" s="167"/>
      <c r="J3378" s="167"/>
      <c r="M3378" s="166"/>
      <c r="N3378" s="161"/>
      <c r="O3378" s="160"/>
      <c r="P3378" s="160"/>
      <c r="Q3378" s="159"/>
      <c r="R3378" s="161"/>
      <c r="S3378" s="160"/>
      <c r="T3378" s="160"/>
      <c r="U3378" s="160"/>
      <c r="V3378" s="160"/>
      <c r="W3378" s="160"/>
      <c r="X3378" s="160"/>
      <c r="Y3378" s="160"/>
      <c r="Z3378" s="160"/>
      <c r="AA3378" s="159"/>
      <c r="AB3378" s="161"/>
      <c r="AC3378" s="160"/>
      <c r="AD3378" s="160"/>
      <c r="AE3378" s="159"/>
      <c r="AF3378" s="160"/>
      <c r="AG3378" s="160"/>
      <c r="AH3378" s="160"/>
      <c r="AI3378" s="160"/>
      <c r="AJ3378" s="160"/>
      <c r="AK3378" s="160"/>
      <c r="AL3378" s="160"/>
      <c r="AM3378" s="160"/>
      <c r="AN3378" s="160"/>
      <c r="AO3378" s="159"/>
    </row>
    <row r="3379" spans="2:41" ht="3.6" customHeight="1" outlineLevel="1" x14ac:dyDescent="0.45">
      <c r="B3379" s="167"/>
      <c r="J3379" s="167"/>
      <c r="M3379" s="166"/>
      <c r="N3379" s="173"/>
      <c r="O3379" s="172"/>
      <c r="P3379" s="172"/>
      <c r="Q3379" s="171"/>
      <c r="R3379" s="173"/>
      <c r="S3379" s="172"/>
      <c r="T3379" s="172"/>
      <c r="U3379" s="172"/>
      <c r="V3379" s="172"/>
      <c r="W3379" s="172"/>
      <c r="X3379" s="172"/>
      <c r="Y3379" s="172"/>
      <c r="Z3379" s="172"/>
      <c r="AA3379" s="171"/>
      <c r="AB3379" s="173"/>
      <c r="AC3379" s="172"/>
      <c r="AD3379" s="172"/>
      <c r="AE3379" s="171"/>
      <c r="AF3379" s="173"/>
      <c r="AG3379" s="172"/>
      <c r="AH3379" s="172"/>
      <c r="AI3379" s="172"/>
      <c r="AJ3379" s="172"/>
      <c r="AK3379" s="172"/>
      <c r="AL3379" s="172"/>
      <c r="AM3379" s="172"/>
      <c r="AN3379" s="172"/>
      <c r="AO3379" s="171"/>
    </row>
    <row r="3380" spans="2:41" ht="13.35" customHeight="1" outlineLevel="1" x14ac:dyDescent="0.45">
      <c r="B3380" s="167"/>
      <c r="J3380" s="167"/>
      <c r="M3380" s="166"/>
      <c r="N3380" s="167" t="s">
        <v>716</v>
      </c>
      <c r="Q3380" s="166"/>
      <c r="R3380" s="167"/>
      <c r="S3380" s="919"/>
      <c r="T3380" s="921"/>
      <c r="V3380" s="190"/>
      <c r="W3380" s="115" t="s">
        <v>76</v>
      </c>
      <c r="X3380" s="190"/>
      <c r="Y3380" s="115" t="s">
        <v>77</v>
      </c>
      <c r="Z3380" s="190"/>
      <c r="AA3380" s="166" t="s">
        <v>78</v>
      </c>
      <c r="AB3380" s="167" t="s">
        <v>715</v>
      </c>
      <c r="AE3380" s="166"/>
      <c r="AF3380" s="167"/>
      <c r="AG3380" s="919"/>
      <c r="AH3380" s="921"/>
      <c r="AJ3380" s="190"/>
      <c r="AK3380" s="115" t="s">
        <v>76</v>
      </c>
      <c r="AL3380" s="190"/>
      <c r="AM3380" s="115" t="s">
        <v>77</v>
      </c>
      <c r="AN3380" s="190"/>
      <c r="AO3380" s="166" t="s">
        <v>78</v>
      </c>
    </row>
    <row r="3381" spans="2:41" ht="3.6" customHeight="1" outlineLevel="1" x14ac:dyDescent="0.45">
      <c r="B3381" s="167"/>
      <c r="J3381" s="167"/>
      <c r="M3381" s="166"/>
      <c r="N3381" s="161"/>
      <c r="O3381" s="160"/>
      <c r="P3381" s="160"/>
      <c r="Q3381" s="159"/>
      <c r="R3381" s="161"/>
      <c r="S3381" s="160"/>
      <c r="T3381" s="160"/>
      <c r="U3381" s="160"/>
      <c r="V3381" s="160"/>
      <c r="W3381" s="160"/>
      <c r="X3381" s="160"/>
      <c r="Y3381" s="160"/>
      <c r="Z3381" s="160"/>
      <c r="AA3381" s="159"/>
      <c r="AB3381" s="161"/>
      <c r="AC3381" s="160"/>
      <c r="AD3381" s="160"/>
      <c r="AE3381" s="159"/>
      <c r="AF3381" s="161"/>
      <c r="AG3381" s="160"/>
      <c r="AH3381" s="160"/>
      <c r="AI3381" s="160"/>
      <c r="AJ3381" s="160"/>
      <c r="AK3381" s="160"/>
      <c r="AL3381" s="160"/>
      <c r="AM3381" s="160"/>
      <c r="AN3381" s="160"/>
      <c r="AO3381" s="159"/>
    </row>
    <row r="3382" spans="2:41" ht="3.6" customHeight="1" outlineLevel="1" x14ac:dyDescent="0.45">
      <c r="B3382" s="167"/>
      <c r="J3382" s="167"/>
      <c r="M3382" s="166"/>
      <c r="N3382" s="173"/>
      <c r="O3382" s="172"/>
      <c r="P3382" s="172"/>
      <c r="Q3382" s="171"/>
      <c r="R3382" s="922" t="str">
        <f>許可申請_2!I501&amp;変更_3!AL505</f>
        <v/>
      </c>
      <c r="S3382" s="923"/>
      <c r="T3382" s="923"/>
      <c r="U3382" s="923"/>
      <c r="V3382" s="923"/>
      <c r="W3382" s="923"/>
      <c r="X3382" s="923"/>
      <c r="Y3382" s="923"/>
      <c r="Z3382" s="923"/>
      <c r="AA3382" s="923"/>
      <c r="AB3382" s="923"/>
      <c r="AC3382" s="923"/>
      <c r="AD3382" s="923"/>
      <c r="AE3382" s="923"/>
      <c r="AF3382" s="923"/>
      <c r="AG3382" s="923"/>
      <c r="AH3382" s="923"/>
      <c r="AI3382" s="923"/>
      <c r="AJ3382" s="924"/>
      <c r="AK3382" s="172"/>
      <c r="AL3382" s="172"/>
      <c r="AM3382" s="172"/>
      <c r="AN3382" s="172"/>
      <c r="AO3382" s="171"/>
    </row>
    <row r="3383" spans="2:41" ht="13.35" customHeight="1" outlineLevel="1" x14ac:dyDescent="0.45">
      <c r="B3383" s="167"/>
      <c r="J3383" s="167"/>
      <c r="M3383" s="166"/>
      <c r="N3383" s="167" t="s">
        <v>50</v>
      </c>
      <c r="Q3383" s="166"/>
      <c r="R3383" s="911"/>
      <c r="S3383" s="912"/>
      <c r="T3383" s="912"/>
      <c r="U3383" s="912"/>
      <c r="V3383" s="912"/>
      <c r="W3383" s="912"/>
      <c r="X3383" s="912"/>
      <c r="Y3383" s="912"/>
      <c r="Z3383" s="912"/>
      <c r="AA3383" s="912"/>
      <c r="AB3383" s="912"/>
      <c r="AC3383" s="912"/>
      <c r="AD3383" s="912"/>
      <c r="AE3383" s="912"/>
      <c r="AF3383" s="912"/>
      <c r="AG3383" s="912"/>
      <c r="AH3383" s="912"/>
      <c r="AI3383" s="912"/>
      <c r="AJ3383" s="913"/>
      <c r="AL3383" s="189" t="s">
        <v>651</v>
      </c>
      <c r="AM3383" s="115" t="s">
        <v>714</v>
      </c>
      <c r="AO3383" s="166"/>
    </row>
    <row r="3384" spans="2:41" ht="3.6" customHeight="1" outlineLevel="1" x14ac:dyDescent="0.45">
      <c r="B3384" s="167"/>
      <c r="J3384" s="167"/>
      <c r="M3384" s="166"/>
      <c r="N3384" s="161"/>
      <c r="O3384" s="160"/>
      <c r="P3384" s="160"/>
      <c r="Q3384" s="159"/>
      <c r="R3384" s="914"/>
      <c r="S3384" s="915"/>
      <c r="T3384" s="915"/>
      <c r="U3384" s="915"/>
      <c r="V3384" s="915"/>
      <c r="W3384" s="915"/>
      <c r="X3384" s="915"/>
      <c r="Y3384" s="915"/>
      <c r="Z3384" s="915"/>
      <c r="AA3384" s="915"/>
      <c r="AB3384" s="915"/>
      <c r="AC3384" s="915"/>
      <c r="AD3384" s="915"/>
      <c r="AE3384" s="915"/>
      <c r="AF3384" s="915"/>
      <c r="AG3384" s="915"/>
      <c r="AH3384" s="915"/>
      <c r="AI3384" s="915"/>
      <c r="AJ3384" s="916"/>
      <c r="AK3384" s="160"/>
      <c r="AL3384" s="160"/>
      <c r="AM3384" s="160"/>
      <c r="AN3384" s="160"/>
      <c r="AO3384" s="159"/>
    </row>
    <row r="3385" spans="2:41" ht="3.6" customHeight="1" outlineLevel="1" x14ac:dyDescent="0.45">
      <c r="B3385" s="167"/>
      <c r="J3385" s="167"/>
      <c r="M3385" s="166"/>
      <c r="N3385" s="173"/>
      <c r="O3385" s="172"/>
      <c r="P3385" s="172"/>
      <c r="Q3385" s="171"/>
      <c r="R3385" s="922" t="str">
        <f>ASC(PHONETIC(許可申請_2!I500))&amp;ASC(PHONETIC(変更_3!AL504))</f>
        <v/>
      </c>
      <c r="S3385" s="923"/>
      <c r="T3385" s="923"/>
      <c r="U3385" s="923"/>
      <c r="V3385" s="923"/>
      <c r="W3385" s="923"/>
      <c r="X3385" s="923"/>
      <c r="Y3385" s="923"/>
      <c r="Z3385" s="923"/>
      <c r="AA3385" s="923"/>
      <c r="AB3385" s="923"/>
      <c r="AC3385" s="923"/>
      <c r="AD3385" s="923"/>
      <c r="AE3385" s="923"/>
      <c r="AF3385" s="923"/>
      <c r="AG3385" s="923"/>
      <c r="AH3385" s="923"/>
      <c r="AI3385" s="923"/>
      <c r="AJ3385" s="923"/>
      <c r="AK3385" s="923"/>
      <c r="AL3385" s="923"/>
      <c r="AM3385" s="923"/>
      <c r="AN3385" s="923"/>
      <c r="AO3385" s="924"/>
    </row>
    <row r="3386" spans="2:41" ht="13.35" customHeight="1" outlineLevel="1" x14ac:dyDescent="0.45">
      <c r="B3386" s="167"/>
      <c r="J3386" s="167"/>
      <c r="M3386" s="166"/>
      <c r="N3386" s="167" t="s">
        <v>713</v>
      </c>
      <c r="Q3386" s="166"/>
      <c r="R3386" s="911"/>
      <c r="S3386" s="912"/>
      <c r="T3386" s="912"/>
      <c r="U3386" s="912"/>
      <c r="V3386" s="912"/>
      <c r="W3386" s="912"/>
      <c r="X3386" s="912"/>
      <c r="Y3386" s="912"/>
      <c r="Z3386" s="912"/>
      <c r="AA3386" s="912"/>
      <c r="AB3386" s="912"/>
      <c r="AC3386" s="912"/>
      <c r="AD3386" s="912"/>
      <c r="AE3386" s="912"/>
      <c r="AF3386" s="912"/>
      <c r="AG3386" s="912"/>
      <c r="AH3386" s="912"/>
      <c r="AI3386" s="912"/>
      <c r="AJ3386" s="912"/>
      <c r="AK3386" s="912"/>
      <c r="AL3386" s="912"/>
      <c r="AM3386" s="912"/>
      <c r="AN3386" s="912"/>
      <c r="AO3386" s="913"/>
    </row>
    <row r="3387" spans="2:41" ht="3.6" customHeight="1" outlineLevel="1" x14ac:dyDescent="0.45">
      <c r="B3387" s="167"/>
      <c r="J3387" s="167"/>
      <c r="M3387" s="166"/>
      <c r="N3387" s="167"/>
      <c r="Q3387" s="166"/>
      <c r="R3387" s="914"/>
      <c r="S3387" s="915"/>
      <c r="T3387" s="915"/>
      <c r="U3387" s="915"/>
      <c r="V3387" s="915"/>
      <c r="W3387" s="915"/>
      <c r="X3387" s="915"/>
      <c r="Y3387" s="915"/>
      <c r="Z3387" s="915"/>
      <c r="AA3387" s="915"/>
      <c r="AB3387" s="915"/>
      <c r="AC3387" s="915"/>
      <c r="AD3387" s="915"/>
      <c r="AE3387" s="915"/>
      <c r="AF3387" s="915"/>
      <c r="AG3387" s="915"/>
      <c r="AH3387" s="915"/>
      <c r="AI3387" s="915"/>
      <c r="AJ3387" s="915"/>
      <c r="AK3387" s="915"/>
      <c r="AL3387" s="915"/>
      <c r="AM3387" s="915"/>
      <c r="AN3387" s="915"/>
      <c r="AO3387" s="916"/>
    </row>
    <row r="3388" spans="2:41" ht="3.6" customHeight="1" outlineLevel="1" x14ac:dyDescent="0.45">
      <c r="B3388" s="167"/>
      <c r="J3388" s="167"/>
      <c r="N3388" s="173"/>
      <c r="O3388" s="172"/>
      <c r="P3388" s="172"/>
      <c r="Q3388" s="171"/>
      <c r="U3388" s="934" t="str">
        <f>ASC(許可申請_2!L502)&amp;ASC(変更_3!AO506)</f>
        <v/>
      </c>
      <c r="V3388" s="935"/>
      <c r="W3388" s="935"/>
      <c r="X3388" s="962"/>
      <c r="Y3388" s="172"/>
      <c r="Z3388" s="965" t="str">
        <f>ASC(許可申請_2!O502)&amp;ASC(変更_3!AR506)</f>
        <v/>
      </c>
      <c r="AA3388" s="935"/>
      <c r="AB3388" s="935"/>
      <c r="AC3388" s="936"/>
      <c r="AG3388" s="922" t="str">
        <f>許可申請_2!L503&amp;変更_3!AO507</f>
        <v/>
      </c>
      <c r="AH3388" s="923"/>
      <c r="AI3388" s="923"/>
      <c r="AJ3388" s="923"/>
      <c r="AK3388" s="923"/>
      <c r="AL3388" s="923"/>
      <c r="AM3388" s="923"/>
      <c r="AN3388" s="923"/>
      <c r="AO3388" s="924"/>
    </row>
    <row r="3389" spans="2:41" ht="13.35" customHeight="1" outlineLevel="1" x14ac:dyDescent="0.45">
      <c r="B3389" s="167"/>
      <c r="J3389" s="167"/>
      <c r="N3389" s="167"/>
      <c r="Q3389" s="166"/>
      <c r="R3389" s="115" t="s">
        <v>612</v>
      </c>
      <c r="U3389" s="937"/>
      <c r="V3389" s="938"/>
      <c r="W3389" s="938"/>
      <c r="X3389" s="963"/>
      <c r="Y3389" s="179" t="s">
        <v>611</v>
      </c>
      <c r="Z3389" s="966"/>
      <c r="AA3389" s="938"/>
      <c r="AB3389" s="938"/>
      <c r="AC3389" s="939"/>
      <c r="AD3389" s="115" t="s">
        <v>610</v>
      </c>
      <c r="AG3389" s="911"/>
      <c r="AH3389" s="912"/>
      <c r="AI3389" s="912"/>
      <c r="AJ3389" s="912"/>
      <c r="AK3389" s="912"/>
      <c r="AL3389" s="912"/>
      <c r="AM3389" s="912"/>
      <c r="AN3389" s="912"/>
      <c r="AO3389" s="913"/>
    </row>
    <row r="3390" spans="2:41" ht="3.6" customHeight="1" outlineLevel="1" x14ac:dyDescent="0.45">
      <c r="B3390" s="167"/>
      <c r="J3390" s="167"/>
      <c r="N3390" s="167"/>
      <c r="Q3390" s="166"/>
      <c r="R3390" s="160"/>
      <c r="S3390" s="160"/>
      <c r="T3390" s="160"/>
      <c r="U3390" s="940"/>
      <c r="V3390" s="941"/>
      <c r="W3390" s="941"/>
      <c r="X3390" s="964"/>
      <c r="Y3390" s="160"/>
      <c r="Z3390" s="967"/>
      <c r="AA3390" s="941"/>
      <c r="AB3390" s="941"/>
      <c r="AC3390" s="942"/>
      <c r="AD3390" s="160"/>
      <c r="AE3390" s="160"/>
      <c r="AF3390" s="160"/>
      <c r="AG3390" s="914"/>
      <c r="AH3390" s="915"/>
      <c r="AI3390" s="915"/>
      <c r="AJ3390" s="915"/>
      <c r="AK3390" s="915"/>
      <c r="AL3390" s="915"/>
      <c r="AM3390" s="915"/>
      <c r="AN3390" s="915"/>
      <c r="AO3390" s="916"/>
    </row>
    <row r="3391" spans="2:41" ht="3.6" customHeight="1" outlineLevel="1" x14ac:dyDescent="0.45">
      <c r="B3391" s="167"/>
      <c r="J3391" s="167"/>
      <c r="N3391" s="167"/>
      <c r="Q3391" s="166"/>
      <c r="R3391" s="172"/>
      <c r="S3391" s="172"/>
      <c r="T3391" s="171"/>
      <c r="U3391" s="922" t="str">
        <f>許可申請_2!T503&amp;変更_3!AW507</f>
        <v/>
      </c>
      <c r="V3391" s="923"/>
      <c r="W3391" s="923"/>
      <c r="X3391" s="923"/>
      <c r="Y3391" s="923"/>
      <c r="Z3391" s="923"/>
      <c r="AA3391" s="923"/>
      <c r="AB3391" s="923"/>
      <c r="AC3391" s="924"/>
      <c r="AD3391" s="173"/>
      <c r="AE3391" s="172"/>
      <c r="AF3391" s="171"/>
      <c r="AG3391" s="922" t="str">
        <f>許可申請_2!L504&amp;変更_3!AO508</f>
        <v/>
      </c>
      <c r="AH3391" s="923"/>
      <c r="AI3391" s="923"/>
      <c r="AJ3391" s="923"/>
      <c r="AK3391" s="923"/>
      <c r="AL3391" s="923"/>
      <c r="AM3391" s="923"/>
      <c r="AN3391" s="923"/>
      <c r="AO3391" s="924"/>
    </row>
    <row r="3392" spans="2:41" ht="13.35" customHeight="1" outlineLevel="1" x14ac:dyDescent="0.45">
      <c r="B3392" s="167"/>
      <c r="J3392" s="167"/>
      <c r="N3392" s="167" t="s">
        <v>48</v>
      </c>
      <c r="Q3392" s="166"/>
      <c r="R3392" s="115" t="s">
        <v>609</v>
      </c>
      <c r="T3392" s="166"/>
      <c r="U3392" s="911"/>
      <c r="V3392" s="912"/>
      <c r="W3392" s="912"/>
      <c r="X3392" s="912"/>
      <c r="Y3392" s="912"/>
      <c r="Z3392" s="912"/>
      <c r="AA3392" s="912"/>
      <c r="AB3392" s="912"/>
      <c r="AC3392" s="913"/>
      <c r="AD3392" s="167" t="s">
        <v>8536</v>
      </c>
      <c r="AF3392" s="166"/>
      <c r="AG3392" s="911"/>
      <c r="AH3392" s="912"/>
      <c r="AI3392" s="912"/>
      <c r="AJ3392" s="912"/>
      <c r="AK3392" s="912"/>
      <c r="AL3392" s="912"/>
      <c r="AM3392" s="912"/>
      <c r="AN3392" s="912"/>
      <c r="AO3392" s="913"/>
    </row>
    <row r="3393" spans="2:41" ht="3.6" customHeight="1" outlineLevel="1" x14ac:dyDescent="0.45">
      <c r="B3393" s="167"/>
      <c r="J3393" s="167"/>
      <c r="N3393" s="167"/>
      <c r="Q3393" s="166"/>
      <c r="R3393" s="160"/>
      <c r="S3393" s="160"/>
      <c r="T3393" s="159"/>
      <c r="U3393" s="914"/>
      <c r="V3393" s="915"/>
      <c r="W3393" s="915"/>
      <c r="X3393" s="915"/>
      <c r="Y3393" s="915"/>
      <c r="Z3393" s="915"/>
      <c r="AA3393" s="915"/>
      <c r="AB3393" s="915"/>
      <c r="AC3393" s="916"/>
      <c r="AD3393" s="161"/>
      <c r="AE3393" s="160"/>
      <c r="AF3393" s="159"/>
      <c r="AG3393" s="914"/>
      <c r="AH3393" s="915"/>
      <c r="AI3393" s="915"/>
      <c r="AJ3393" s="915"/>
      <c r="AK3393" s="915"/>
      <c r="AL3393" s="915"/>
      <c r="AM3393" s="915"/>
      <c r="AN3393" s="915"/>
      <c r="AO3393" s="916"/>
    </row>
    <row r="3394" spans="2:41" ht="3.6" customHeight="1" outlineLevel="1" x14ac:dyDescent="0.45">
      <c r="B3394" s="167"/>
      <c r="J3394" s="167"/>
      <c r="N3394" s="167"/>
      <c r="Q3394" s="166"/>
      <c r="R3394" s="172"/>
      <c r="S3394" s="172"/>
      <c r="T3394" s="171"/>
      <c r="U3394" s="922" t="str">
        <f>許可申請_2!T504&amp;変更_3!AW508</f>
        <v/>
      </c>
      <c r="V3394" s="923"/>
      <c r="W3394" s="923"/>
      <c r="X3394" s="923"/>
      <c r="Y3394" s="923"/>
      <c r="Z3394" s="923"/>
      <c r="AA3394" s="923"/>
      <c r="AB3394" s="923"/>
      <c r="AC3394" s="924"/>
      <c r="AD3394" s="173"/>
      <c r="AE3394" s="172"/>
      <c r="AF3394" s="171"/>
      <c r="AG3394" s="922" t="str">
        <f>許可申請_2!L505&amp;変更_3!AO509</f>
        <v/>
      </c>
      <c r="AH3394" s="923"/>
      <c r="AI3394" s="923"/>
      <c r="AJ3394" s="923"/>
      <c r="AK3394" s="923"/>
      <c r="AL3394" s="923"/>
      <c r="AM3394" s="923"/>
      <c r="AN3394" s="923"/>
      <c r="AO3394" s="924"/>
    </row>
    <row r="3395" spans="2:41" ht="13.35" customHeight="1" outlineLevel="1" x14ac:dyDescent="0.45">
      <c r="B3395" s="167"/>
      <c r="J3395" s="167"/>
      <c r="N3395" s="167"/>
      <c r="Q3395" s="166"/>
      <c r="R3395" s="115" t="s">
        <v>608</v>
      </c>
      <c r="T3395" s="166"/>
      <c r="U3395" s="911"/>
      <c r="V3395" s="912"/>
      <c r="W3395" s="912"/>
      <c r="X3395" s="912"/>
      <c r="Y3395" s="912"/>
      <c r="Z3395" s="912"/>
      <c r="AA3395" s="912"/>
      <c r="AB3395" s="912"/>
      <c r="AC3395" s="913"/>
      <c r="AD3395" s="167" t="s">
        <v>607</v>
      </c>
      <c r="AF3395" s="166"/>
      <c r="AG3395" s="911"/>
      <c r="AH3395" s="912"/>
      <c r="AI3395" s="912"/>
      <c r="AJ3395" s="912"/>
      <c r="AK3395" s="912"/>
      <c r="AL3395" s="912"/>
      <c r="AM3395" s="912"/>
      <c r="AN3395" s="912"/>
      <c r="AO3395" s="913"/>
    </row>
    <row r="3396" spans="2:41" ht="3.6" customHeight="1" outlineLevel="1" x14ac:dyDescent="0.45">
      <c r="B3396" s="167"/>
      <c r="J3396" s="167"/>
      <c r="N3396" s="161"/>
      <c r="O3396" s="160"/>
      <c r="P3396" s="160"/>
      <c r="Q3396" s="159"/>
      <c r="R3396" s="160"/>
      <c r="S3396" s="160"/>
      <c r="T3396" s="159"/>
      <c r="U3396" s="914"/>
      <c r="V3396" s="915"/>
      <c r="W3396" s="915"/>
      <c r="X3396" s="915"/>
      <c r="Y3396" s="915"/>
      <c r="Z3396" s="915"/>
      <c r="AA3396" s="915"/>
      <c r="AB3396" s="915"/>
      <c r="AC3396" s="916"/>
      <c r="AD3396" s="161"/>
      <c r="AE3396" s="160"/>
      <c r="AF3396" s="159"/>
      <c r="AG3396" s="914"/>
      <c r="AH3396" s="915"/>
      <c r="AI3396" s="915"/>
      <c r="AJ3396" s="915"/>
      <c r="AK3396" s="915"/>
      <c r="AL3396" s="915"/>
      <c r="AM3396" s="915"/>
      <c r="AN3396" s="915"/>
      <c r="AO3396" s="916"/>
    </row>
    <row r="3397" spans="2:41" ht="3.6" customHeight="1" outlineLevel="1" x14ac:dyDescent="0.45">
      <c r="B3397" s="167"/>
      <c r="J3397" s="167"/>
      <c r="M3397" s="166"/>
      <c r="N3397" s="167"/>
      <c r="Q3397" s="166"/>
      <c r="R3397" s="173"/>
      <c r="S3397" s="172"/>
      <c r="T3397" s="172"/>
      <c r="U3397" s="172"/>
      <c r="V3397" s="172"/>
      <c r="W3397" s="172"/>
      <c r="X3397" s="172"/>
      <c r="Y3397" s="172"/>
      <c r="Z3397" s="172"/>
      <c r="AA3397" s="172"/>
      <c r="AB3397" s="172"/>
      <c r="AC3397" s="172"/>
      <c r="AD3397" s="172"/>
      <c r="AE3397" s="172"/>
      <c r="AF3397" s="172"/>
      <c r="AG3397" s="172"/>
      <c r="AH3397" s="172"/>
      <c r="AI3397" s="172"/>
      <c r="AJ3397" s="172"/>
      <c r="AK3397" s="172"/>
      <c r="AL3397" s="172"/>
      <c r="AM3397" s="172"/>
      <c r="AN3397" s="172"/>
      <c r="AO3397" s="171"/>
    </row>
    <row r="3398" spans="2:41" ht="13.35" customHeight="1" outlineLevel="1" x14ac:dyDescent="0.45">
      <c r="B3398" s="167"/>
      <c r="J3398" s="167"/>
      <c r="M3398" s="166"/>
      <c r="N3398" s="167" t="s">
        <v>712</v>
      </c>
      <c r="Q3398" s="166"/>
      <c r="R3398" s="167"/>
      <c r="S3398" s="919"/>
      <c r="T3398" s="921"/>
      <c r="V3398" s="190"/>
      <c r="W3398" s="115" t="s">
        <v>76</v>
      </c>
      <c r="X3398" s="190"/>
      <c r="Y3398" s="115" t="s">
        <v>77</v>
      </c>
      <c r="Z3398" s="190"/>
      <c r="AA3398" s="115" t="s">
        <v>78</v>
      </c>
      <c r="AO3398" s="166"/>
    </row>
    <row r="3399" spans="2:41" ht="3.6" customHeight="1" outlineLevel="1" x14ac:dyDescent="0.45">
      <c r="B3399" s="167"/>
      <c r="J3399" s="167"/>
      <c r="M3399" s="166"/>
      <c r="N3399" s="167"/>
      <c r="Q3399" s="166"/>
      <c r="R3399" s="167"/>
      <c r="AO3399" s="166"/>
    </row>
    <row r="3400" spans="2:41" ht="3.6" customHeight="1" outlineLevel="1" x14ac:dyDescent="0.45">
      <c r="B3400" s="167"/>
      <c r="J3400" s="167"/>
      <c r="M3400" s="166"/>
      <c r="N3400" s="173"/>
      <c r="O3400" s="172"/>
      <c r="P3400" s="172"/>
      <c r="Q3400" s="172"/>
      <c r="R3400" s="984" t="str">
        <f>ASC(許可申請_2!I506)&amp;ASC(変更_3!AL510)</f>
        <v/>
      </c>
      <c r="S3400" s="984" t="str">
        <f>ASC(許可申請_2!J506)&amp;ASC(変更_3!AM510)</f>
        <v/>
      </c>
      <c r="T3400" s="172"/>
      <c r="U3400" s="984" t="str">
        <f>ASC(許可申請_2!L506)&amp;ASC(変更_3!AO510)</f>
        <v/>
      </c>
      <c r="V3400" s="173"/>
      <c r="W3400" s="172"/>
      <c r="X3400" s="172"/>
      <c r="Y3400" s="172"/>
      <c r="Z3400" s="172"/>
      <c r="AA3400" s="171"/>
      <c r="AB3400" s="173"/>
      <c r="AC3400" s="172"/>
      <c r="AD3400" s="172"/>
      <c r="AE3400" s="172"/>
      <c r="AF3400" s="172"/>
      <c r="AG3400" s="171"/>
      <c r="AH3400" s="977"/>
      <c r="AI3400" s="980"/>
      <c r="AJ3400" s="172"/>
      <c r="AK3400" s="944"/>
      <c r="AL3400" s="173"/>
      <c r="AM3400" s="172"/>
      <c r="AN3400" s="172"/>
      <c r="AO3400" s="171"/>
    </row>
    <row r="3401" spans="2:41" ht="13.35" customHeight="1" outlineLevel="1" x14ac:dyDescent="0.45">
      <c r="B3401" s="167"/>
      <c r="J3401" s="167"/>
      <c r="M3401" s="166"/>
      <c r="N3401" s="167" t="s">
        <v>711</v>
      </c>
      <c r="R3401" s="985"/>
      <c r="S3401" s="985"/>
      <c r="T3401" s="115" t="s">
        <v>65</v>
      </c>
      <c r="U3401" s="985"/>
      <c r="V3401" s="167" t="s">
        <v>64</v>
      </c>
      <c r="AA3401" s="166"/>
      <c r="AB3401" s="167" t="s">
        <v>710</v>
      </c>
      <c r="AH3401" s="978"/>
      <c r="AI3401" s="981"/>
      <c r="AJ3401" s="115" t="s">
        <v>65</v>
      </c>
      <c r="AK3401" s="945"/>
      <c r="AL3401" s="167" t="s">
        <v>64</v>
      </c>
      <c r="AO3401" s="166"/>
    </row>
    <row r="3402" spans="2:41" ht="3.6" customHeight="1" outlineLevel="1" x14ac:dyDescent="0.45">
      <c r="B3402" s="167"/>
      <c r="J3402" s="167"/>
      <c r="M3402" s="166"/>
      <c r="N3402" s="167"/>
      <c r="R3402" s="986"/>
      <c r="S3402" s="986"/>
      <c r="T3402" s="160"/>
      <c r="U3402" s="986"/>
      <c r="V3402" s="161"/>
      <c r="W3402" s="160"/>
      <c r="X3402" s="160"/>
      <c r="Y3402" s="160"/>
      <c r="Z3402" s="160"/>
      <c r="AA3402" s="159"/>
      <c r="AB3402" s="161"/>
      <c r="AC3402" s="160"/>
      <c r="AD3402" s="160"/>
      <c r="AE3402" s="160"/>
      <c r="AF3402" s="160"/>
      <c r="AH3402" s="979"/>
      <c r="AI3402" s="982"/>
      <c r="AJ3402" s="160"/>
      <c r="AK3402" s="946"/>
      <c r="AL3402" s="161"/>
      <c r="AM3402" s="160"/>
      <c r="AN3402" s="160"/>
      <c r="AO3402" s="159"/>
    </row>
    <row r="3403" spans="2:41" ht="3.6" customHeight="1" outlineLevel="1" x14ac:dyDescent="0.45">
      <c r="B3403" s="167"/>
      <c r="J3403" s="167"/>
      <c r="M3403" s="166"/>
      <c r="N3403" s="173"/>
      <c r="O3403" s="172"/>
      <c r="P3403" s="172"/>
      <c r="Q3403" s="171"/>
      <c r="R3403" s="977"/>
      <c r="S3403" s="980"/>
      <c r="T3403" s="172"/>
      <c r="U3403" s="944"/>
      <c r="V3403" s="173"/>
      <c r="W3403" s="172"/>
      <c r="X3403" s="172"/>
      <c r="Y3403" s="172"/>
      <c r="Z3403" s="169"/>
      <c r="AA3403" s="174"/>
      <c r="AD3403" s="172"/>
      <c r="AE3403" s="172"/>
      <c r="AF3403" s="172"/>
      <c r="AG3403" s="175"/>
      <c r="AH3403" s="175"/>
      <c r="AI3403" s="175"/>
      <c r="AJ3403" s="175"/>
      <c r="AK3403" s="175"/>
      <c r="AL3403" s="172"/>
      <c r="AM3403" s="175"/>
      <c r="AN3403" s="175"/>
      <c r="AO3403" s="171"/>
    </row>
    <row r="3404" spans="2:41" ht="13.35" customHeight="1" outlineLevel="1" x14ac:dyDescent="0.45">
      <c r="B3404" s="167"/>
      <c r="J3404" s="167"/>
      <c r="M3404" s="166"/>
      <c r="N3404" s="167" t="s">
        <v>709</v>
      </c>
      <c r="Q3404" s="166"/>
      <c r="R3404" s="978"/>
      <c r="S3404" s="981"/>
      <c r="T3404" s="115" t="s">
        <v>65</v>
      </c>
      <c r="U3404" s="945"/>
      <c r="V3404" s="167" t="s">
        <v>64</v>
      </c>
      <c r="Z3404" s="169"/>
      <c r="AA3404" s="168"/>
      <c r="AG3404" s="169"/>
      <c r="AH3404" s="169"/>
      <c r="AI3404" s="169"/>
      <c r="AJ3404" s="169"/>
      <c r="AK3404" s="169"/>
      <c r="AM3404" s="169"/>
      <c r="AN3404" s="169"/>
      <c r="AO3404" s="166"/>
    </row>
    <row r="3405" spans="2:41" ht="3.6" customHeight="1" outlineLevel="1" x14ac:dyDescent="0.45">
      <c r="B3405" s="167"/>
      <c r="J3405" s="167"/>
      <c r="M3405" s="166"/>
      <c r="N3405" s="161"/>
      <c r="O3405" s="160"/>
      <c r="P3405" s="160"/>
      <c r="Q3405" s="159"/>
      <c r="R3405" s="979"/>
      <c r="S3405" s="982"/>
      <c r="T3405" s="160"/>
      <c r="U3405" s="946"/>
      <c r="V3405" s="161"/>
      <c r="W3405" s="160"/>
      <c r="X3405" s="160"/>
      <c r="Y3405" s="160"/>
      <c r="Z3405" s="163"/>
      <c r="AA3405" s="162"/>
      <c r="AB3405" s="160"/>
      <c r="AC3405" s="160"/>
      <c r="AD3405" s="160"/>
      <c r="AE3405" s="160"/>
      <c r="AF3405" s="160"/>
      <c r="AG3405" s="163"/>
      <c r="AH3405" s="163"/>
      <c r="AI3405" s="163"/>
      <c r="AJ3405" s="163"/>
      <c r="AK3405" s="163"/>
      <c r="AL3405" s="160"/>
      <c r="AM3405" s="163"/>
      <c r="AN3405" s="163"/>
      <c r="AO3405" s="159"/>
    </row>
    <row r="3406" spans="2:41" ht="3.6" customHeight="1" outlineLevel="1" x14ac:dyDescent="0.45">
      <c r="B3406" s="167"/>
      <c r="J3406" s="167"/>
      <c r="M3406" s="166"/>
      <c r="N3406" s="167"/>
      <c r="Q3406" s="166"/>
      <c r="R3406" s="922" t="str">
        <f>ASC(許可申請_2!K511)&amp;ASC(変更_3!AN514)</f>
        <v/>
      </c>
      <c r="S3406" s="923"/>
      <c r="T3406" s="923"/>
      <c r="U3406" s="924"/>
      <c r="V3406" s="911" t="str">
        <f>ASC(許可申請_2!O511)&amp;ASC(変更_3!AR514)</f>
        <v/>
      </c>
      <c r="W3406" s="913"/>
      <c r="X3406" s="911" t="str">
        <f>ASC(許可申請_2!Q511)&amp;ASC(変更_3!AT514)</f>
        <v/>
      </c>
      <c r="Y3406" s="912"/>
      <c r="Z3406" s="912"/>
      <c r="AA3406" s="913"/>
      <c r="AB3406" s="167"/>
      <c r="AO3406" s="166"/>
    </row>
    <row r="3407" spans="2:41" ht="13.35" customHeight="1" outlineLevel="1" x14ac:dyDescent="0.45">
      <c r="B3407" s="167"/>
      <c r="J3407" s="167" t="s">
        <v>729</v>
      </c>
      <c r="M3407" s="166"/>
      <c r="N3407" s="167" t="s">
        <v>707</v>
      </c>
      <c r="Q3407" s="166"/>
      <c r="R3407" s="911"/>
      <c r="S3407" s="912"/>
      <c r="T3407" s="912"/>
      <c r="U3407" s="913"/>
      <c r="V3407" s="911"/>
      <c r="W3407" s="913"/>
      <c r="X3407" s="911"/>
      <c r="Y3407" s="912"/>
      <c r="Z3407" s="912"/>
      <c r="AA3407" s="913"/>
      <c r="AB3407" s="191" t="s">
        <v>706</v>
      </c>
      <c r="AO3407" s="166"/>
    </row>
    <row r="3408" spans="2:41" ht="3.6" customHeight="1" outlineLevel="1" x14ac:dyDescent="0.45">
      <c r="B3408" s="167"/>
      <c r="J3408" s="167"/>
      <c r="M3408" s="166"/>
      <c r="N3408" s="167"/>
      <c r="Q3408" s="166"/>
      <c r="R3408" s="914"/>
      <c r="S3408" s="915"/>
      <c r="T3408" s="915"/>
      <c r="U3408" s="916"/>
      <c r="V3408" s="914"/>
      <c r="W3408" s="916"/>
      <c r="X3408" s="914"/>
      <c r="Y3408" s="915"/>
      <c r="Z3408" s="915"/>
      <c r="AA3408" s="916"/>
      <c r="AB3408" s="161"/>
      <c r="AC3408" s="160"/>
      <c r="AD3408" s="160"/>
      <c r="AE3408" s="160"/>
      <c r="AF3408" s="160"/>
      <c r="AG3408" s="160"/>
      <c r="AH3408" s="160"/>
      <c r="AI3408" s="160"/>
      <c r="AJ3408" s="160"/>
      <c r="AK3408" s="160"/>
      <c r="AL3408" s="160"/>
      <c r="AM3408" s="160"/>
      <c r="AN3408" s="160"/>
      <c r="AO3408" s="159"/>
    </row>
    <row r="3409" spans="2:41" ht="3.6" customHeight="1" outlineLevel="1" x14ac:dyDescent="0.45">
      <c r="B3409" s="167"/>
      <c r="J3409" s="167"/>
      <c r="M3409" s="166"/>
      <c r="N3409" s="173"/>
      <c r="O3409" s="172"/>
      <c r="P3409" s="172"/>
      <c r="Q3409" s="172"/>
      <c r="R3409" s="173"/>
      <c r="S3409" s="172"/>
      <c r="T3409" s="172"/>
      <c r="U3409" s="172"/>
      <c r="V3409" s="172"/>
      <c r="W3409" s="172"/>
      <c r="X3409" s="172"/>
      <c r="Y3409" s="172"/>
      <c r="Z3409" s="172"/>
      <c r="AA3409" s="171"/>
      <c r="AB3409" s="173"/>
      <c r="AI3409" s="166"/>
      <c r="AJ3409" s="173"/>
      <c r="AK3409" s="172"/>
      <c r="AL3409" s="172"/>
      <c r="AM3409" s="172"/>
      <c r="AN3409" s="172"/>
      <c r="AO3409" s="171"/>
    </row>
    <row r="3410" spans="2:41" ht="13.35" customHeight="1" outlineLevel="1" x14ac:dyDescent="0.45">
      <c r="B3410" s="167"/>
      <c r="J3410" s="167"/>
      <c r="M3410" s="166"/>
      <c r="N3410" s="167" t="s">
        <v>705</v>
      </c>
      <c r="R3410" s="167"/>
      <c r="S3410" s="917" t="str">
        <f>許可申請_2!I513&amp;変更_3!AL516</f>
        <v/>
      </c>
      <c r="T3410" s="918"/>
      <c r="V3410" s="182" t="str">
        <f>ASC(許可申請_2!K513)&amp;ASC(変更_3!AN516)</f>
        <v/>
      </c>
      <c r="W3410" s="115" t="s">
        <v>76</v>
      </c>
      <c r="X3410" s="182" t="str">
        <f>ASC(許可申請_2!M513)&amp;ASC(変更_3!AP516)</f>
        <v/>
      </c>
      <c r="Y3410" s="115" t="s">
        <v>77</v>
      </c>
      <c r="Z3410" s="182" t="str">
        <f>ASC(許可申請_2!O513)&amp;ASC(変更_3!AR516)</f>
        <v/>
      </c>
      <c r="AA3410" s="115" t="s">
        <v>78</v>
      </c>
      <c r="AB3410" s="167" t="s">
        <v>704</v>
      </c>
      <c r="AI3410" s="166"/>
      <c r="AJ3410" s="167"/>
      <c r="AK3410" s="919"/>
      <c r="AL3410" s="920"/>
      <c r="AM3410" s="920"/>
      <c r="AN3410" s="920"/>
      <c r="AO3410" s="921"/>
    </row>
    <row r="3411" spans="2:41" ht="3.6" customHeight="1" outlineLevel="1" x14ac:dyDescent="0.45">
      <c r="B3411" s="167"/>
      <c r="J3411" s="167"/>
      <c r="M3411" s="166"/>
      <c r="N3411" s="167"/>
      <c r="R3411" s="161"/>
      <c r="S3411" s="160"/>
      <c r="T3411" s="160"/>
      <c r="U3411" s="160"/>
      <c r="V3411" s="160"/>
      <c r="W3411" s="160"/>
      <c r="X3411" s="160"/>
      <c r="Y3411" s="160"/>
      <c r="Z3411" s="160"/>
      <c r="AA3411" s="159"/>
      <c r="AB3411" s="161"/>
      <c r="AC3411" s="160"/>
      <c r="AD3411" s="160"/>
      <c r="AE3411" s="160"/>
      <c r="AF3411" s="160"/>
      <c r="AG3411" s="160"/>
      <c r="AH3411" s="160"/>
      <c r="AI3411" s="159"/>
      <c r="AJ3411" s="161"/>
      <c r="AK3411" s="160"/>
      <c r="AL3411" s="160"/>
      <c r="AM3411" s="160"/>
      <c r="AN3411" s="160"/>
      <c r="AO3411" s="159"/>
    </row>
    <row r="3412" spans="2:41" ht="3.6" customHeight="1" outlineLevel="1" x14ac:dyDescent="0.45">
      <c r="B3412" s="167"/>
      <c r="J3412" s="167"/>
      <c r="M3412" s="166"/>
      <c r="N3412" s="173"/>
      <c r="O3412" s="172"/>
      <c r="P3412" s="172"/>
      <c r="Q3412" s="171"/>
      <c r="R3412" s="922" t="str">
        <f>IF(OR(許可申請_2!T510="☑",変更_3!AW513="☑"),"研修中","")</f>
        <v/>
      </c>
      <c r="S3412" s="923"/>
      <c r="T3412" s="923"/>
      <c r="U3412" s="923"/>
      <c r="V3412" s="923"/>
      <c r="W3412" s="923"/>
      <c r="X3412" s="923"/>
      <c r="Y3412" s="923"/>
      <c r="Z3412" s="923"/>
      <c r="AA3412" s="923"/>
      <c r="AB3412" s="923"/>
      <c r="AC3412" s="923"/>
      <c r="AD3412" s="923"/>
      <c r="AE3412" s="923"/>
      <c r="AF3412" s="923"/>
      <c r="AG3412" s="923"/>
      <c r="AH3412" s="923"/>
      <c r="AI3412" s="923"/>
      <c r="AJ3412" s="923"/>
      <c r="AK3412" s="923"/>
      <c r="AL3412" s="923"/>
      <c r="AM3412" s="923"/>
      <c r="AN3412" s="923"/>
      <c r="AO3412" s="924"/>
    </row>
    <row r="3413" spans="2:41" ht="13.35" customHeight="1" outlineLevel="1" x14ac:dyDescent="0.45">
      <c r="B3413" s="167"/>
      <c r="J3413" s="167"/>
      <c r="M3413" s="166"/>
      <c r="N3413" s="167" t="s">
        <v>703</v>
      </c>
      <c r="Q3413" s="166"/>
      <c r="R3413" s="911"/>
      <c r="S3413" s="912"/>
      <c r="T3413" s="912"/>
      <c r="U3413" s="912"/>
      <c r="V3413" s="912"/>
      <c r="W3413" s="912"/>
      <c r="X3413" s="912"/>
      <c r="Y3413" s="912"/>
      <c r="Z3413" s="912"/>
      <c r="AA3413" s="912"/>
      <c r="AB3413" s="912"/>
      <c r="AC3413" s="912"/>
      <c r="AD3413" s="912"/>
      <c r="AE3413" s="912"/>
      <c r="AF3413" s="912"/>
      <c r="AG3413" s="912"/>
      <c r="AH3413" s="912"/>
      <c r="AI3413" s="912"/>
      <c r="AJ3413" s="912"/>
      <c r="AK3413" s="912"/>
      <c r="AL3413" s="912"/>
      <c r="AM3413" s="912"/>
      <c r="AN3413" s="912"/>
      <c r="AO3413" s="913"/>
    </row>
    <row r="3414" spans="2:41" ht="3.6" customHeight="1" outlineLevel="1" x14ac:dyDescent="0.45">
      <c r="B3414" s="167"/>
      <c r="J3414" s="167"/>
      <c r="M3414" s="166"/>
      <c r="N3414" s="161"/>
      <c r="O3414" s="160"/>
      <c r="P3414" s="160"/>
      <c r="Q3414" s="159"/>
      <c r="R3414" s="914"/>
      <c r="S3414" s="915"/>
      <c r="T3414" s="915"/>
      <c r="U3414" s="915"/>
      <c r="V3414" s="915"/>
      <c r="W3414" s="915"/>
      <c r="X3414" s="915"/>
      <c r="Y3414" s="915"/>
      <c r="Z3414" s="915"/>
      <c r="AA3414" s="915"/>
      <c r="AB3414" s="915"/>
      <c r="AC3414" s="915"/>
      <c r="AD3414" s="915"/>
      <c r="AE3414" s="915"/>
      <c r="AF3414" s="915"/>
      <c r="AG3414" s="915"/>
      <c r="AH3414" s="915"/>
      <c r="AI3414" s="915"/>
      <c r="AJ3414" s="915"/>
      <c r="AK3414" s="915"/>
      <c r="AL3414" s="915"/>
      <c r="AM3414" s="915"/>
      <c r="AN3414" s="915"/>
      <c r="AO3414" s="916"/>
    </row>
    <row r="3415" spans="2:41" ht="3.6" customHeight="1" outlineLevel="1" x14ac:dyDescent="0.45">
      <c r="B3415" s="167"/>
      <c r="J3415" s="167"/>
      <c r="M3415" s="166"/>
      <c r="N3415" s="173"/>
      <c r="O3415" s="172"/>
      <c r="P3415" s="172"/>
      <c r="Q3415" s="171"/>
      <c r="R3415" s="167"/>
      <c r="W3415" s="166"/>
      <c r="X3415" s="167"/>
      <c r="AB3415" s="166"/>
      <c r="AC3415" s="925"/>
      <c r="AD3415" s="926"/>
      <c r="AE3415" s="926"/>
      <c r="AF3415" s="926"/>
      <c r="AG3415" s="926"/>
      <c r="AH3415" s="926"/>
      <c r="AI3415" s="926"/>
      <c r="AJ3415" s="926"/>
      <c r="AK3415" s="926"/>
      <c r="AL3415" s="926"/>
      <c r="AM3415" s="926"/>
      <c r="AN3415" s="926"/>
      <c r="AO3415" s="927"/>
    </row>
    <row r="3416" spans="2:41" ht="13.35" customHeight="1" outlineLevel="1" x14ac:dyDescent="0.45">
      <c r="B3416" s="167"/>
      <c r="J3416" s="167"/>
      <c r="M3416" s="166"/>
      <c r="N3416" s="167" t="s">
        <v>702</v>
      </c>
      <c r="Q3416" s="166"/>
      <c r="R3416" s="167"/>
      <c r="S3416" s="189" t="s">
        <v>651</v>
      </c>
      <c r="T3416" s="115" t="s">
        <v>105</v>
      </c>
      <c r="W3416" s="166"/>
      <c r="X3416" s="167" t="s">
        <v>701</v>
      </c>
      <c r="AB3416" s="166"/>
      <c r="AC3416" s="928"/>
      <c r="AD3416" s="929"/>
      <c r="AE3416" s="929"/>
      <c r="AF3416" s="929"/>
      <c r="AG3416" s="929"/>
      <c r="AH3416" s="929"/>
      <c r="AI3416" s="929"/>
      <c r="AJ3416" s="929"/>
      <c r="AK3416" s="929"/>
      <c r="AL3416" s="929"/>
      <c r="AM3416" s="929"/>
      <c r="AN3416" s="929"/>
      <c r="AO3416" s="930"/>
    </row>
    <row r="3417" spans="2:41" ht="3.6" customHeight="1" outlineLevel="1" x14ac:dyDescent="0.45">
      <c r="B3417" s="167"/>
      <c r="J3417" s="167"/>
      <c r="M3417" s="166"/>
      <c r="N3417" s="161"/>
      <c r="O3417" s="160"/>
      <c r="P3417" s="160"/>
      <c r="Q3417" s="159"/>
      <c r="R3417" s="161"/>
      <c r="S3417" s="160"/>
      <c r="T3417" s="160"/>
      <c r="U3417" s="160"/>
      <c r="V3417" s="160"/>
      <c r="W3417" s="159"/>
      <c r="X3417" s="161"/>
      <c r="Y3417" s="160"/>
      <c r="Z3417" s="160"/>
      <c r="AA3417" s="160"/>
      <c r="AB3417" s="159"/>
      <c r="AC3417" s="931"/>
      <c r="AD3417" s="932"/>
      <c r="AE3417" s="932"/>
      <c r="AF3417" s="932"/>
      <c r="AG3417" s="932"/>
      <c r="AH3417" s="932"/>
      <c r="AI3417" s="932"/>
      <c r="AJ3417" s="932"/>
      <c r="AK3417" s="932"/>
      <c r="AL3417" s="932"/>
      <c r="AM3417" s="932"/>
      <c r="AN3417" s="932"/>
      <c r="AO3417" s="933"/>
    </row>
    <row r="3418" spans="2:41" ht="3.6" customHeight="1" outlineLevel="1" x14ac:dyDescent="0.45">
      <c r="B3418" s="167"/>
      <c r="J3418" s="167"/>
      <c r="M3418" s="166"/>
      <c r="N3418" s="173"/>
      <c r="O3418" s="172"/>
      <c r="P3418" s="172"/>
      <c r="Q3418" s="171"/>
      <c r="R3418" s="173"/>
      <c r="S3418" s="172"/>
      <c r="T3418" s="172"/>
      <c r="U3418" s="172"/>
      <c r="V3418" s="172"/>
      <c r="W3418" s="172"/>
      <c r="X3418" s="172"/>
      <c r="Y3418" s="172"/>
      <c r="Z3418" s="172"/>
      <c r="AA3418" s="171"/>
      <c r="AB3418" s="173"/>
      <c r="AC3418" s="172"/>
      <c r="AD3418" s="172"/>
      <c r="AE3418" s="171"/>
      <c r="AF3418" s="173"/>
      <c r="AG3418" s="172"/>
      <c r="AH3418" s="172"/>
      <c r="AI3418" s="172"/>
      <c r="AJ3418" s="172"/>
      <c r="AK3418" s="172"/>
      <c r="AL3418" s="172"/>
      <c r="AM3418" s="172"/>
      <c r="AN3418" s="172"/>
      <c r="AO3418" s="171"/>
    </row>
    <row r="3419" spans="2:41" ht="13.35" customHeight="1" outlineLevel="1" x14ac:dyDescent="0.45">
      <c r="B3419" s="167"/>
      <c r="J3419" s="167"/>
      <c r="M3419" s="166"/>
      <c r="N3419" s="167" t="s">
        <v>700</v>
      </c>
      <c r="Q3419" s="166"/>
      <c r="R3419" s="167"/>
      <c r="S3419" s="919"/>
      <c r="T3419" s="921"/>
      <c r="V3419" s="190"/>
      <c r="W3419" s="115" t="s">
        <v>76</v>
      </c>
      <c r="X3419" s="190"/>
      <c r="Y3419" s="115" t="s">
        <v>77</v>
      </c>
      <c r="Z3419" s="190"/>
      <c r="AA3419" s="115" t="s">
        <v>78</v>
      </c>
      <c r="AB3419" s="167" t="s">
        <v>699</v>
      </c>
      <c r="AE3419" s="166"/>
      <c r="AF3419" s="167"/>
      <c r="AG3419" s="919"/>
      <c r="AH3419" s="921"/>
      <c r="AJ3419" s="190"/>
      <c r="AK3419" s="115" t="s">
        <v>76</v>
      </c>
      <c r="AL3419" s="190"/>
      <c r="AM3419" s="115" t="s">
        <v>77</v>
      </c>
      <c r="AN3419" s="190"/>
      <c r="AO3419" s="166" t="s">
        <v>78</v>
      </c>
    </row>
    <row r="3420" spans="2:41" ht="3.6" customHeight="1" outlineLevel="1" x14ac:dyDescent="0.45">
      <c r="B3420" s="167"/>
      <c r="J3420" s="167"/>
      <c r="M3420" s="166"/>
      <c r="N3420" s="161"/>
      <c r="O3420" s="160"/>
      <c r="P3420" s="160"/>
      <c r="Q3420" s="159"/>
      <c r="R3420" s="161"/>
      <c r="S3420" s="160"/>
      <c r="T3420" s="160"/>
      <c r="U3420" s="160"/>
      <c r="V3420" s="160"/>
      <c r="W3420" s="160"/>
      <c r="X3420" s="160"/>
      <c r="Y3420" s="160"/>
      <c r="Z3420" s="160"/>
      <c r="AA3420" s="159"/>
      <c r="AB3420" s="161"/>
      <c r="AC3420" s="160"/>
      <c r="AD3420" s="160"/>
      <c r="AE3420" s="159"/>
      <c r="AF3420" s="161"/>
      <c r="AG3420" s="160"/>
      <c r="AH3420" s="160"/>
      <c r="AI3420" s="160"/>
      <c r="AJ3420" s="160"/>
      <c r="AK3420" s="160"/>
      <c r="AL3420" s="160"/>
      <c r="AM3420" s="160"/>
      <c r="AN3420" s="160"/>
      <c r="AO3420" s="159"/>
    </row>
    <row r="3421" spans="2:41" ht="3.6" customHeight="1" outlineLevel="1" x14ac:dyDescent="0.45">
      <c r="B3421" s="167"/>
      <c r="J3421" s="167"/>
      <c r="M3421" s="166"/>
      <c r="N3421" s="173"/>
      <c r="O3421" s="172"/>
      <c r="P3421" s="172"/>
      <c r="Q3421" s="171"/>
      <c r="R3421" s="925"/>
      <c r="S3421" s="926"/>
      <c r="T3421" s="926"/>
      <c r="U3421" s="926"/>
      <c r="V3421" s="926"/>
      <c r="W3421" s="926"/>
      <c r="X3421" s="926"/>
      <c r="Y3421" s="926"/>
      <c r="Z3421" s="926"/>
      <c r="AA3421" s="926"/>
      <c r="AB3421" s="926"/>
      <c r="AC3421" s="926"/>
      <c r="AD3421" s="926"/>
      <c r="AE3421" s="926"/>
      <c r="AF3421" s="926"/>
      <c r="AG3421" s="926"/>
      <c r="AH3421" s="926"/>
      <c r="AI3421" s="926"/>
      <c r="AJ3421" s="926"/>
      <c r="AK3421" s="926"/>
      <c r="AL3421" s="926"/>
      <c r="AM3421" s="926"/>
      <c r="AN3421" s="926"/>
      <c r="AO3421" s="927"/>
    </row>
    <row r="3422" spans="2:41" ht="13.35" customHeight="1" outlineLevel="1" x14ac:dyDescent="0.45">
      <c r="B3422" s="167"/>
      <c r="J3422" s="167"/>
      <c r="M3422" s="166"/>
      <c r="N3422" s="167" t="s">
        <v>698</v>
      </c>
      <c r="Q3422" s="166"/>
      <c r="R3422" s="928"/>
      <c r="S3422" s="929"/>
      <c r="T3422" s="929"/>
      <c r="U3422" s="929"/>
      <c r="V3422" s="929"/>
      <c r="W3422" s="929"/>
      <c r="X3422" s="929"/>
      <c r="Y3422" s="929"/>
      <c r="Z3422" s="929"/>
      <c r="AA3422" s="929"/>
      <c r="AB3422" s="929"/>
      <c r="AC3422" s="929"/>
      <c r="AD3422" s="929"/>
      <c r="AE3422" s="929"/>
      <c r="AF3422" s="929"/>
      <c r="AG3422" s="929"/>
      <c r="AH3422" s="929"/>
      <c r="AI3422" s="929"/>
      <c r="AJ3422" s="929"/>
      <c r="AK3422" s="929"/>
      <c r="AL3422" s="929"/>
      <c r="AM3422" s="929"/>
      <c r="AN3422" s="929"/>
      <c r="AO3422" s="930"/>
    </row>
    <row r="3423" spans="2:41" ht="3.6" customHeight="1" outlineLevel="1" x14ac:dyDescent="0.45">
      <c r="B3423" s="167"/>
      <c r="J3423" s="167"/>
      <c r="M3423" s="166"/>
      <c r="N3423" s="167"/>
      <c r="Q3423" s="166"/>
      <c r="R3423" s="931"/>
      <c r="S3423" s="932"/>
      <c r="T3423" s="932"/>
      <c r="U3423" s="932"/>
      <c r="V3423" s="932"/>
      <c r="W3423" s="932"/>
      <c r="X3423" s="932"/>
      <c r="Y3423" s="932"/>
      <c r="Z3423" s="932"/>
      <c r="AA3423" s="932"/>
      <c r="AB3423" s="932"/>
      <c r="AC3423" s="932"/>
      <c r="AD3423" s="932"/>
      <c r="AE3423" s="932"/>
      <c r="AF3423" s="932"/>
      <c r="AG3423" s="932"/>
      <c r="AH3423" s="932"/>
      <c r="AI3423" s="932"/>
      <c r="AJ3423" s="932"/>
      <c r="AK3423" s="932"/>
      <c r="AL3423" s="932"/>
      <c r="AM3423" s="932"/>
      <c r="AN3423" s="932"/>
      <c r="AO3423" s="933"/>
    </row>
    <row r="3424" spans="2:41" ht="3.6" customHeight="1" outlineLevel="1" x14ac:dyDescent="0.45">
      <c r="B3424" s="167"/>
      <c r="J3424" s="167"/>
      <c r="N3424" s="173"/>
      <c r="O3424" s="172"/>
      <c r="P3424" s="172"/>
      <c r="Q3424" s="171"/>
      <c r="R3424" s="172"/>
      <c r="S3424" s="172"/>
      <c r="T3424" s="172"/>
      <c r="U3424" s="172"/>
      <c r="X3424" s="175"/>
      <c r="Y3424" s="176"/>
      <c r="Z3424" s="175"/>
      <c r="AA3424" s="175"/>
      <c r="AB3424" s="175"/>
      <c r="AC3424" s="175"/>
      <c r="AD3424" s="176"/>
      <c r="AE3424" s="175"/>
      <c r="AF3424" s="172"/>
      <c r="AG3424" s="172"/>
      <c r="AH3424" s="947"/>
      <c r="AI3424" s="948"/>
      <c r="AJ3424" s="948"/>
      <c r="AK3424" s="948"/>
      <c r="AL3424" s="948"/>
      <c r="AM3424" s="948"/>
      <c r="AN3424" s="948"/>
      <c r="AO3424" s="949"/>
    </row>
    <row r="3425" spans="2:41" ht="13.35" customHeight="1" outlineLevel="1" x14ac:dyDescent="0.45">
      <c r="B3425" s="167"/>
      <c r="J3425" s="167"/>
      <c r="N3425" s="167" t="s">
        <v>697</v>
      </c>
      <c r="Q3425" s="166"/>
      <c r="R3425" s="115" t="s">
        <v>696</v>
      </c>
      <c r="X3425" s="169"/>
      <c r="Y3425" s="170"/>
      <c r="Z3425" s="189" t="s">
        <v>651</v>
      </c>
      <c r="AA3425" s="115" t="s">
        <v>695</v>
      </c>
      <c r="AB3425" s="169"/>
      <c r="AC3425" s="169"/>
      <c r="AD3425" s="170" t="s">
        <v>694</v>
      </c>
      <c r="AE3425" s="169"/>
      <c r="AH3425" s="950"/>
      <c r="AI3425" s="951"/>
      <c r="AJ3425" s="951"/>
      <c r="AK3425" s="951"/>
      <c r="AL3425" s="951"/>
      <c r="AM3425" s="951"/>
      <c r="AN3425" s="951"/>
      <c r="AO3425" s="952"/>
    </row>
    <row r="3426" spans="2:41" ht="3.6" customHeight="1" outlineLevel="1" x14ac:dyDescent="0.45">
      <c r="B3426" s="167"/>
      <c r="J3426" s="167"/>
      <c r="N3426" s="167"/>
      <c r="Q3426" s="166"/>
      <c r="R3426" s="160"/>
      <c r="S3426" s="160"/>
      <c r="T3426" s="160"/>
      <c r="U3426" s="160"/>
      <c r="X3426" s="163"/>
      <c r="Y3426" s="164"/>
      <c r="Z3426" s="163"/>
      <c r="AA3426" s="163"/>
      <c r="AB3426" s="163"/>
      <c r="AC3426" s="163"/>
      <c r="AD3426" s="164"/>
      <c r="AE3426" s="163"/>
      <c r="AF3426" s="160"/>
      <c r="AG3426" s="160"/>
      <c r="AH3426" s="953"/>
      <c r="AI3426" s="954"/>
      <c r="AJ3426" s="954"/>
      <c r="AK3426" s="954"/>
      <c r="AL3426" s="954"/>
      <c r="AM3426" s="954"/>
      <c r="AN3426" s="954"/>
      <c r="AO3426" s="955"/>
    </row>
    <row r="3427" spans="2:41" ht="3.6" customHeight="1" outlineLevel="1" x14ac:dyDescent="0.45">
      <c r="B3427" s="167"/>
      <c r="J3427" s="167"/>
      <c r="N3427" s="167"/>
      <c r="Q3427" s="166"/>
      <c r="R3427" s="172"/>
      <c r="S3427" s="172"/>
      <c r="T3427" s="172"/>
      <c r="U3427" s="172"/>
      <c r="V3427" s="944"/>
      <c r="W3427" s="956"/>
      <c r="X3427" s="956"/>
      <c r="Y3427" s="956"/>
      <c r="Z3427" s="956"/>
      <c r="AA3427" s="956"/>
      <c r="AB3427" s="956"/>
      <c r="AC3427" s="956"/>
      <c r="AD3427" s="956"/>
      <c r="AE3427" s="956"/>
      <c r="AF3427" s="956"/>
      <c r="AG3427" s="956"/>
      <c r="AH3427" s="956"/>
      <c r="AI3427" s="956"/>
      <c r="AJ3427" s="956"/>
      <c r="AK3427" s="956"/>
      <c r="AL3427" s="956"/>
      <c r="AM3427" s="956"/>
      <c r="AN3427" s="956"/>
      <c r="AO3427" s="957"/>
    </row>
    <row r="3428" spans="2:41" ht="13.35" customHeight="1" outlineLevel="1" x14ac:dyDescent="0.45">
      <c r="B3428" s="167"/>
      <c r="J3428" s="167"/>
      <c r="N3428" s="167" t="s">
        <v>693</v>
      </c>
      <c r="Q3428" s="166"/>
      <c r="R3428" s="115" t="s">
        <v>692</v>
      </c>
      <c r="V3428" s="945"/>
      <c r="W3428" s="958"/>
      <c r="X3428" s="958"/>
      <c r="Y3428" s="958"/>
      <c r="Z3428" s="958"/>
      <c r="AA3428" s="958"/>
      <c r="AB3428" s="958"/>
      <c r="AC3428" s="958"/>
      <c r="AD3428" s="958"/>
      <c r="AE3428" s="958"/>
      <c r="AF3428" s="958"/>
      <c r="AG3428" s="958"/>
      <c r="AH3428" s="958"/>
      <c r="AI3428" s="958"/>
      <c r="AJ3428" s="958"/>
      <c r="AK3428" s="958"/>
      <c r="AL3428" s="958"/>
      <c r="AM3428" s="958"/>
      <c r="AN3428" s="958"/>
      <c r="AO3428" s="959"/>
    </row>
    <row r="3429" spans="2:41" ht="3.6" customHeight="1" outlineLevel="1" x14ac:dyDescent="0.45">
      <c r="B3429" s="167"/>
      <c r="J3429" s="167"/>
      <c r="N3429" s="167"/>
      <c r="Q3429" s="166"/>
      <c r="V3429" s="946"/>
      <c r="W3429" s="960"/>
      <c r="X3429" s="960"/>
      <c r="Y3429" s="960"/>
      <c r="Z3429" s="960"/>
      <c r="AA3429" s="960"/>
      <c r="AB3429" s="960"/>
      <c r="AC3429" s="960"/>
      <c r="AD3429" s="960"/>
      <c r="AE3429" s="960"/>
      <c r="AF3429" s="960"/>
      <c r="AG3429" s="960"/>
      <c r="AH3429" s="960"/>
      <c r="AI3429" s="960"/>
      <c r="AJ3429" s="960"/>
      <c r="AK3429" s="960"/>
      <c r="AL3429" s="960"/>
      <c r="AM3429" s="960"/>
      <c r="AN3429" s="960"/>
      <c r="AO3429" s="961"/>
    </row>
    <row r="3430" spans="2:41" ht="3.6" customHeight="1" outlineLevel="1" x14ac:dyDescent="0.45">
      <c r="B3430" s="167"/>
      <c r="J3430" s="167"/>
      <c r="N3430" s="167"/>
      <c r="R3430" s="173"/>
      <c r="S3430" s="172"/>
      <c r="T3430" s="172"/>
      <c r="U3430" s="171"/>
      <c r="X3430" s="166"/>
      <c r="Y3430" s="925"/>
      <c r="Z3430" s="926"/>
      <c r="AA3430" s="927"/>
      <c r="AB3430" s="171"/>
      <c r="AC3430" s="925"/>
      <c r="AD3430" s="926"/>
      <c r="AE3430" s="927"/>
      <c r="AF3430" s="167"/>
      <c r="AH3430" s="166"/>
      <c r="AI3430" s="925"/>
      <c r="AJ3430" s="926"/>
      <c r="AK3430" s="926"/>
      <c r="AL3430" s="926"/>
      <c r="AM3430" s="926"/>
      <c r="AN3430" s="926"/>
      <c r="AO3430" s="927"/>
    </row>
    <row r="3431" spans="2:41" ht="13.35" customHeight="1" outlineLevel="1" x14ac:dyDescent="0.45">
      <c r="B3431" s="167"/>
      <c r="J3431" s="167"/>
      <c r="N3431" s="167"/>
      <c r="R3431" s="167"/>
      <c r="U3431" s="166"/>
      <c r="V3431" s="115" t="s">
        <v>612</v>
      </c>
      <c r="X3431" s="166"/>
      <c r="Y3431" s="928"/>
      <c r="Z3431" s="929"/>
      <c r="AA3431" s="930"/>
      <c r="AB3431" s="555" t="s">
        <v>611</v>
      </c>
      <c r="AC3431" s="928"/>
      <c r="AD3431" s="929"/>
      <c r="AE3431" s="930"/>
      <c r="AF3431" s="167" t="s">
        <v>610</v>
      </c>
      <c r="AH3431" s="166"/>
      <c r="AI3431" s="928"/>
      <c r="AJ3431" s="929"/>
      <c r="AK3431" s="929"/>
      <c r="AL3431" s="929"/>
      <c r="AM3431" s="929"/>
      <c r="AN3431" s="929"/>
      <c r="AO3431" s="930"/>
    </row>
    <row r="3432" spans="2:41" ht="3.6" customHeight="1" outlineLevel="1" x14ac:dyDescent="0.45">
      <c r="B3432" s="167"/>
      <c r="J3432" s="167"/>
      <c r="N3432" s="167"/>
      <c r="R3432" s="167"/>
      <c r="U3432" s="166"/>
      <c r="V3432" s="160"/>
      <c r="W3432" s="160"/>
      <c r="X3432" s="159"/>
      <c r="Y3432" s="931"/>
      <c r="Z3432" s="932"/>
      <c r="AA3432" s="933"/>
      <c r="AB3432" s="159"/>
      <c r="AC3432" s="931"/>
      <c r="AD3432" s="932"/>
      <c r="AE3432" s="933"/>
      <c r="AF3432" s="161"/>
      <c r="AG3432" s="160"/>
      <c r="AH3432" s="159"/>
      <c r="AI3432" s="931"/>
      <c r="AJ3432" s="932"/>
      <c r="AK3432" s="932"/>
      <c r="AL3432" s="932"/>
      <c r="AM3432" s="932"/>
      <c r="AN3432" s="932"/>
      <c r="AO3432" s="933"/>
    </row>
    <row r="3433" spans="2:41" ht="3.6" customHeight="1" outlineLevel="1" x14ac:dyDescent="0.45">
      <c r="B3433" s="167"/>
      <c r="J3433" s="167"/>
      <c r="N3433" s="167"/>
      <c r="R3433" s="167"/>
      <c r="U3433" s="166"/>
      <c r="V3433" s="172"/>
      <c r="W3433" s="172"/>
      <c r="X3433" s="171"/>
      <c r="Y3433" s="925"/>
      <c r="Z3433" s="926"/>
      <c r="AA3433" s="926"/>
      <c r="AB3433" s="926"/>
      <c r="AC3433" s="926"/>
      <c r="AD3433" s="926"/>
      <c r="AE3433" s="927"/>
      <c r="AF3433" s="173"/>
      <c r="AG3433" s="172"/>
      <c r="AH3433" s="171"/>
      <c r="AI3433" s="925"/>
      <c r="AJ3433" s="926"/>
      <c r="AK3433" s="926"/>
      <c r="AL3433" s="926"/>
      <c r="AM3433" s="926"/>
      <c r="AN3433" s="926"/>
      <c r="AO3433" s="927"/>
    </row>
    <row r="3434" spans="2:41" ht="13.35" customHeight="1" outlineLevel="1" x14ac:dyDescent="0.45">
      <c r="B3434" s="167"/>
      <c r="J3434" s="167"/>
      <c r="N3434" s="167"/>
      <c r="R3434" s="167" t="s">
        <v>691</v>
      </c>
      <c r="U3434" s="166"/>
      <c r="V3434" s="115" t="s">
        <v>609</v>
      </c>
      <c r="X3434" s="166"/>
      <c r="Y3434" s="928"/>
      <c r="Z3434" s="929"/>
      <c r="AA3434" s="929"/>
      <c r="AB3434" s="929"/>
      <c r="AC3434" s="929"/>
      <c r="AD3434" s="929"/>
      <c r="AE3434" s="930"/>
      <c r="AF3434" s="167" t="s">
        <v>8536</v>
      </c>
      <c r="AH3434" s="166"/>
      <c r="AI3434" s="928"/>
      <c r="AJ3434" s="929"/>
      <c r="AK3434" s="929"/>
      <c r="AL3434" s="929"/>
      <c r="AM3434" s="929"/>
      <c r="AN3434" s="929"/>
      <c r="AO3434" s="930"/>
    </row>
    <row r="3435" spans="2:41" ht="3.6" customHeight="1" outlineLevel="1" x14ac:dyDescent="0.45">
      <c r="B3435" s="167"/>
      <c r="J3435" s="167"/>
      <c r="N3435" s="167"/>
      <c r="R3435" s="167"/>
      <c r="U3435" s="166"/>
      <c r="V3435" s="160"/>
      <c r="W3435" s="160"/>
      <c r="X3435" s="159"/>
      <c r="Y3435" s="931"/>
      <c r="Z3435" s="932"/>
      <c r="AA3435" s="932"/>
      <c r="AB3435" s="932"/>
      <c r="AC3435" s="932"/>
      <c r="AD3435" s="932"/>
      <c r="AE3435" s="933"/>
      <c r="AF3435" s="161"/>
      <c r="AG3435" s="160"/>
      <c r="AH3435" s="159"/>
      <c r="AI3435" s="931"/>
      <c r="AJ3435" s="932"/>
      <c r="AK3435" s="932"/>
      <c r="AL3435" s="932"/>
      <c r="AM3435" s="932"/>
      <c r="AN3435" s="932"/>
      <c r="AO3435" s="933"/>
    </row>
    <row r="3436" spans="2:41" ht="3.6" customHeight="1" outlineLevel="1" x14ac:dyDescent="0.45">
      <c r="B3436" s="167"/>
      <c r="J3436" s="167"/>
      <c r="N3436" s="167"/>
      <c r="R3436" s="167"/>
      <c r="U3436" s="166"/>
      <c r="V3436" s="172"/>
      <c r="W3436" s="172"/>
      <c r="X3436" s="171"/>
      <c r="Y3436" s="925"/>
      <c r="Z3436" s="926"/>
      <c r="AA3436" s="926"/>
      <c r="AB3436" s="926"/>
      <c r="AC3436" s="926"/>
      <c r="AD3436" s="926"/>
      <c r="AE3436" s="927"/>
      <c r="AF3436" s="173"/>
      <c r="AG3436" s="172"/>
      <c r="AH3436" s="171"/>
      <c r="AI3436" s="925"/>
      <c r="AJ3436" s="926"/>
      <c r="AK3436" s="926"/>
      <c r="AL3436" s="926"/>
      <c r="AM3436" s="926"/>
      <c r="AN3436" s="926"/>
      <c r="AO3436" s="927"/>
    </row>
    <row r="3437" spans="2:41" ht="13.35" customHeight="1" outlineLevel="1" x14ac:dyDescent="0.45">
      <c r="B3437" s="167"/>
      <c r="J3437" s="167"/>
      <c r="N3437" s="167"/>
      <c r="R3437" s="167"/>
      <c r="U3437" s="166"/>
      <c r="V3437" s="115" t="s">
        <v>608</v>
      </c>
      <c r="X3437" s="166"/>
      <c r="Y3437" s="928"/>
      <c r="Z3437" s="929"/>
      <c r="AA3437" s="929"/>
      <c r="AB3437" s="929"/>
      <c r="AC3437" s="929"/>
      <c r="AD3437" s="929"/>
      <c r="AE3437" s="930"/>
      <c r="AF3437" s="167" t="s">
        <v>607</v>
      </c>
      <c r="AH3437" s="166"/>
      <c r="AI3437" s="928"/>
      <c r="AJ3437" s="929"/>
      <c r="AK3437" s="929"/>
      <c r="AL3437" s="929"/>
      <c r="AM3437" s="929"/>
      <c r="AN3437" s="929"/>
      <c r="AO3437" s="930"/>
    </row>
    <row r="3438" spans="2:41" ht="3.6" customHeight="1" outlineLevel="1" x14ac:dyDescent="0.45">
      <c r="B3438" s="167"/>
      <c r="J3438" s="161"/>
      <c r="K3438" s="160"/>
      <c r="L3438" s="160"/>
      <c r="M3438" s="160"/>
      <c r="N3438" s="161"/>
      <c r="O3438" s="160"/>
      <c r="P3438" s="160"/>
      <c r="Q3438" s="160"/>
      <c r="R3438" s="161"/>
      <c r="S3438" s="160"/>
      <c r="T3438" s="160"/>
      <c r="U3438" s="159"/>
      <c r="V3438" s="160"/>
      <c r="W3438" s="160"/>
      <c r="X3438" s="159"/>
      <c r="Y3438" s="931"/>
      <c r="Z3438" s="932"/>
      <c r="AA3438" s="932"/>
      <c r="AB3438" s="932"/>
      <c r="AC3438" s="932"/>
      <c r="AD3438" s="932"/>
      <c r="AE3438" s="933"/>
      <c r="AF3438" s="161"/>
      <c r="AG3438" s="160"/>
      <c r="AH3438" s="159"/>
      <c r="AI3438" s="931"/>
      <c r="AJ3438" s="932"/>
      <c r="AK3438" s="932"/>
      <c r="AL3438" s="932"/>
      <c r="AM3438" s="932"/>
      <c r="AN3438" s="932"/>
      <c r="AO3438" s="933"/>
    </row>
    <row r="3439" spans="2:41" ht="3.6" customHeight="1" outlineLevel="1" x14ac:dyDescent="0.45">
      <c r="B3439" s="167"/>
      <c r="J3439" s="173"/>
      <c r="K3439" s="172"/>
      <c r="L3439" s="172"/>
      <c r="M3439" s="171"/>
      <c r="N3439" s="173"/>
      <c r="O3439" s="172"/>
      <c r="P3439" s="172"/>
      <c r="Q3439" s="171"/>
      <c r="R3439" s="173"/>
      <c r="S3439" s="172"/>
      <c r="T3439" s="172"/>
      <c r="U3439" s="172"/>
      <c r="V3439" s="172"/>
      <c r="W3439" s="172"/>
      <c r="X3439" s="172"/>
      <c r="Y3439" s="172"/>
      <c r="Z3439" s="172"/>
      <c r="AA3439" s="171"/>
      <c r="AB3439" s="173"/>
      <c r="AC3439" s="172"/>
      <c r="AD3439" s="172"/>
      <c r="AE3439" s="171"/>
      <c r="AF3439" s="172"/>
      <c r="AG3439" s="172"/>
      <c r="AH3439" s="172"/>
      <c r="AI3439" s="172"/>
      <c r="AJ3439" s="172"/>
      <c r="AK3439" s="172"/>
      <c r="AL3439" s="172"/>
      <c r="AM3439" s="172"/>
      <c r="AN3439" s="172"/>
      <c r="AO3439" s="171"/>
    </row>
    <row r="3440" spans="2:41" ht="13.35" customHeight="1" outlineLevel="1" x14ac:dyDescent="0.45">
      <c r="B3440" s="167"/>
      <c r="J3440" s="167"/>
      <c r="M3440" s="166"/>
      <c r="N3440" s="167" t="s">
        <v>717</v>
      </c>
      <c r="Q3440" s="166"/>
      <c r="R3440" s="167"/>
      <c r="S3440" s="917" t="str">
        <f>IF(変更_3!J520&lt;&gt;"",コードマスタ!C4,"")</f>
        <v/>
      </c>
      <c r="T3440" s="943"/>
      <c r="U3440" s="943"/>
      <c r="V3440" s="943"/>
      <c r="W3440" s="943"/>
      <c r="X3440" s="943"/>
      <c r="Y3440" s="943"/>
      <c r="Z3440" s="943"/>
      <c r="AA3440" s="918"/>
      <c r="AB3440" s="167" t="s">
        <v>615</v>
      </c>
      <c r="AE3440" s="166"/>
      <c r="AF3440" s="167"/>
      <c r="AG3440" s="917" t="str">
        <f>IF(変更_3!J528="☑",コードマスタ!D3,IF(OR(変更_3!O528="☑",変更_3!U528="☑"),コードマスタ!D4,""))</f>
        <v/>
      </c>
      <c r="AH3440" s="943"/>
      <c r="AI3440" s="943"/>
      <c r="AJ3440" s="943"/>
      <c r="AK3440" s="943"/>
      <c r="AL3440" s="943"/>
      <c r="AM3440" s="943"/>
      <c r="AN3440" s="943"/>
      <c r="AO3440" s="918"/>
    </row>
    <row r="3441" spans="2:41" ht="3.6" customHeight="1" outlineLevel="1" x14ac:dyDescent="0.45">
      <c r="B3441" s="167"/>
      <c r="J3441" s="167"/>
      <c r="M3441" s="166"/>
      <c r="N3441" s="161"/>
      <c r="O3441" s="160"/>
      <c r="P3441" s="160"/>
      <c r="Q3441" s="159"/>
      <c r="R3441" s="161"/>
      <c r="S3441" s="160"/>
      <c r="T3441" s="160"/>
      <c r="U3441" s="160"/>
      <c r="V3441" s="160"/>
      <c r="W3441" s="160"/>
      <c r="X3441" s="160"/>
      <c r="Y3441" s="160"/>
      <c r="Z3441" s="160"/>
      <c r="AA3441" s="159"/>
      <c r="AB3441" s="161"/>
      <c r="AC3441" s="160"/>
      <c r="AD3441" s="160"/>
      <c r="AE3441" s="159"/>
      <c r="AF3441" s="160"/>
      <c r="AG3441" s="160"/>
      <c r="AH3441" s="160"/>
      <c r="AI3441" s="160"/>
      <c r="AJ3441" s="160"/>
      <c r="AK3441" s="160"/>
      <c r="AL3441" s="160"/>
      <c r="AM3441" s="160"/>
      <c r="AN3441" s="160"/>
      <c r="AO3441" s="159"/>
    </row>
    <row r="3442" spans="2:41" ht="3.6" customHeight="1" outlineLevel="1" x14ac:dyDescent="0.45">
      <c r="B3442" s="167"/>
      <c r="J3442" s="167"/>
      <c r="M3442" s="166"/>
      <c r="N3442" s="173"/>
      <c r="O3442" s="172"/>
      <c r="P3442" s="172"/>
      <c r="Q3442" s="171"/>
      <c r="R3442" s="173"/>
      <c r="S3442" s="172"/>
      <c r="T3442" s="172"/>
      <c r="U3442" s="172"/>
      <c r="V3442" s="172"/>
      <c r="W3442" s="172"/>
      <c r="X3442" s="172"/>
      <c r="Y3442" s="172"/>
      <c r="Z3442" s="172"/>
      <c r="AA3442" s="171"/>
      <c r="AB3442" s="173"/>
      <c r="AC3442" s="172"/>
      <c r="AD3442" s="172"/>
      <c r="AE3442" s="171"/>
      <c r="AF3442" s="173"/>
      <c r="AG3442" s="172"/>
      <c r="AH3442" s="172"/>
      <c r="AI3442" s="172"/>
      <c r="AJ3442" s="172"/>
      <c r="AK3442" s="172"/>
      <c r="AL3442" s="172"/>
      <c r="AM3442" s="172"/>
      <c r="AN3442" s="172"/>
      <c r="AO3442" s="171"/>
    </row>
    <row r="3443" spans="2:41" ht="13.35" customHeight="1" outlineLevel="1" x14ac:dyDescent="0.45">
      <c r="B3443" s="167"/>
      <c r="J3443" s="167"/>
      <c r="M3443" s="166"/>
      <c r="N3443" s="167" t="s">
        <v>716</v>
      </c>
      <c r="Q3443" s="166"/>
      <c r="R3443" s="167"/>
      <c r="S3443" s="919"/>
      <c r="T3443" s="921"/>
      <c r="V3443" s="190"/>
      <c r="W3443" s="115" t="s">
        <v>76</v>
      </c>
      <c r="X3443" s="190"/>
      <c r="Y3443" s="115" t="s">
        <v>77</v>
      </c>
      <c r="Z3443" s="190"/>
      <c r="AA3443" s="166" t="s">
        <v>78</v>
      </c>
      <c r="AB3443" s="167" t="s">
        <v>715</v>
      </c>
      <c r="AE3443" s="166"/>
      <c r="AF3443" s="167"/>
      <c r="AG3443" s="919"/>
      <c r="AH3443" s="921"/>
      <c r="AJ3443" s="190"/>
      <c r="AK3443" s="115" t="s">
        <v>76</v>
      </c>
      <c r="AL3443" s="190"/>
      <c r="AM3443" s="115" t="s">
        <v>77</v>
      </c>
      <c r="AN3443" s="190"/>
      <c r="AO3443" s="166" t="s">
        <v>78</v>
      </c>
    </row>
    <row r="3444" spans="2:41" ht="3.6" customHeight="1" outlineLevel="1" x14ac:dyDescent="0.45">
      <c r="B3444" s="167"/>
      <c r="J3444" s="167"/>
      <c r="M3444" s="166"/>
      <c r="N3444" s="161"/>
      <c r="O3444" s="160"/>
      <c r="P3444" s="160"/>
      <c r="Q3444" s="159"/>
      <c r="R3444" s="161"/>
      <c r="S3444" s="160"/>
      <c r="T3444" s="160"/>
      <c r="U3444" s="160"/>
      <c r="V3444" s="160"/>
      <c r="W3444" s="160"/>
      <c r="X3444" s="160"/>
      <c r="Y3444" s="160"/>
      <c r="Z3444" s="160"/>
      <c r="AA3444" s="159"/>
      <c r="AB3444" s="161"/>
      <c r="AC3444" s="160"/>
      <c r="AD3444" s="160"/>
      <c r="AE3444" s="159"/>
      <c r="AF3444" s="161"/>
      <c r="AG3444" s="160"/>
      <c r="AH3444" s="160"/>
      <c r="AI3444" s="160"/>
      <c r="AJ3444" s="160"/>
      <c r="AK3444" s="160"/>
      <c r="AL3444" s="160"/>
      <c r="AM3444" s="160"/>
      <c r="AN3444" s="160"/>
      <c r="AO3444" s="159"/>
    </row>
    <row r="3445" spans="2:41" ht="3.6" customHeight="1" outlineLevel="1" x14ac:dyDescent="0.45">
      <c r="B3445" s="167"/>
      <c r="J3445" s="167"/>
      <c r="M3445" s="166"/>
      <c r="N3445" s="173"/>
      <c r="O3445" s="172"/>
      <c r="P3445" s="172"/>
      <c r="Q3445" s="171"/>
      <c r="R3445" s="922" t="str">
        <f>IF(変更_3!J520&lt;&gt;"",変更_3!J520,"")</f>
        <v/>
      </c>
      <c r="S3445" s="923"/>
      <c r="T3445" s="923"/>
      <c r="U3445" s="923"/>
      <c r="V3445" s="923"/>
      <c r="W3445" s="923"/>
      <c r="X3445" s="923"/>
      <c r="Y3445" s="923"/>
      <c r="Z3445" s="923"/>
      <c r="AA3445" s="923"/>
      <c r="AB3445" s="923"/>
      <c r="AC3445" s="923"/>
      <c r="AD3445" s="923"/>
      <c r="AE3445" s="923"/>
      <c r="AF3445" s="923"/>
      <c r="AG3445" s="923"/>
      <c r="AH3445" s="923"/>
      <c r="AI3445" s="923"/>
      <c r="AJ3445" s="924"/>
      <c r="AK3445" s="172"/>
      <c r="AL3445" s="172"/>
      <c r="AM3445" s="172"/>
      <c r="AN3445" s="172"/>
      <c r="AO3445" s="171"/>
    </row>
    <row r="3446" spans="2:41" ht="13.35" customHeight="1" outlineLevel="1" x14ac:dyDescent="0.45">
      <c r="B3446" s="167"/>
      <c r="J3446" s="167"/>
      <c r="M3446" s="166"/>
      <c r="N3446" s="167" t="s">
        <v>50</v>
      </c>
      <c r="Q3446" s="166"/>
      <c r="R3446" s="911"/>
      <c r="S3446" s="912"/>
      <c r="T3446" s="912"/>
      <c r="U3446" s="912"/>
      <c r="V3446" s="912"/>
      <c r="W3446" s="912"/>
      <c r="X3446" s="912"/>
      <c r="Y3446" s="912"/>
      <c r="Z3446" s="912"/>
      <c r="AA3446" s="912"/>
      <c r="AB3446" s="912"/>
      <c r="AC3446" s="912"/>
      <c r="AD3446" s="912"/>
      <c r="AE3446" s="912"/>
      <c r="AF3446" s="912"/>
      <c r="AG3446" s="912"/>
      <c r="AH3446" s="912"/>
      <c r="AI3446" s="912"/>
      <c r="AJ3446" s="913"/>
      <c r="AL3446" s="189" t="s">
        <v>651</v>
      </c>
      <c r="AM3446" s="115" t="s">
        <v>714</v>
      </c>
      <c r="AO3446" s="166"/>
    </row>
    <row r="3447" spans="2:41" ht="3.6" customHeight="1" outlineLevel="1" x14ac:dyDescent="0.45">
      <c r="B3447" s="167"/>
      <c r="J3447" s="167"/>
      <c r="M3447" s="166"/>
      <c r="N3447" s="161"/>
      <c r="O3447" s="160"/>
      <c r="P3447" s="160"/>
      <c r="Q3447" s="159"/>
      <c r="R3447" s="914"/>
      <c r="S3447" s="915"/>
      <c r="T3447" s="915"/>
      <c r="U3447" s="915"/>
      <c r="V3447" s="915"/>
      <c r="W3447" s="915"/>
      <c r="X3447" s="915"/>
      <c r="Y3447" s="915"/>
      <c r="Z3447" s="915"/>
      <c r="AA3447" s="915"/>
      <c r="AB3447" s="915"/>
      <c r="AC3447" s="915"/>
      <c r="AD3447" s="915"/>
      <c r="AE3447" s="915"/>
      <c r="AF3447" s="915"/>
      <c r="AG3447" s="915"/>
      <c r="AH3447" s="915"/>
      <c r="AI3447" s="915"/>
      <c r="AJ3447" s="916"/>
      <c r="AK3447" s="160"/>
      <c r="AL3447" s="160"/>
      <c r="AM3447" s="160"/>
      <c r="AN3447" s="160"/>
      <c r="AO3447" s="159"/>
    </row>
    <row r="3448" spans="2:41" ht="3.6" customHeight="1" outlineLevel="1" x14ac:dyDescent="0.45">
      <c r="B3448" s="167"/>
      <c r="J3448" s="167"/>
      <c r="M3448" s="166"/>
      <c r="N3448" s="173"/>
      <c r="O3448" s="172"/>
      <c r="P3448" s="172"/>
      <c r="Q3448" s="171"/>
      <c r="R3448" s="922" t="str">
        <f>ASC(PHONETIC(変更_3!J519))</f>
        <v/>
      </c>
      <c r="S3448" s="923"/>
      <c r="T3448" s="923"/>
      <c r="U3448" s="923"/>
      <c r="V3448" s="923"/>
      <c r="W3448" s="923"/>
      <c r="X3448" s="923"/>
      <c r="Y3448" s="923"/>
      <c r="Z3448" s="923"/>
      <c r="AA3448" s="923"/>
      <c r="AB3448" s="923"/>
      <c r="AC3448" s="923"/>
      <c r="AD3448" s="923"/>
      <c r="AE3448" s="923"/>
      <c r="AF3448" s="923"/>
      <c r="AG3448" s="923"/>
      <c r="AH3448" s="923"/>
      <c r="AI3448" s="923"/>
      <c r="AJ3448" s="923"/>
      <c r="AK3448" s="923"/>
      <c r="AL3448" s="923"/>
      <c r="AM3448" s="923"/>
      <c r="AN3448" s="923"/>
      <c r="AO3448" s="924"/>
    </row>
    <row r="3449" spans="2:41" ht="13.35" customHeight="1" outlineLevel="1" x14ac:dyDescent="0.45">
      <c r="B3449" s="167"/>
      <c r="J3449" s="167"/>
      <c r="M3449" s="166"/>
      <c r="N3449" s="167" t="s">
        <v>713</v>
      </c>
      <c r="Q3449" s="166"/>
      <c r="R3449" s="911"/>
      <c r="S3449" s="912"/>
      <c r="T3449" s="912"/>
      <c r="U3449" s="912"/>
      <c r="V3449" s="912"/>
      <c r="W3449" s="912"/>
      <c r="X3449" s="912"/>
      <c r="Y3449" s="912"/>
      <c r="Z3449" s="912"/>
      <c r="AA3449" s="912"/>
      <c r="AB3449" s="912"/>
      <c r="AC3449" s="912"/>
      <c r="AD3449" s="912"/>
      <c r="AE3449" s="912"/>
      <c r="AF3449" s="912"/>
      <c r="AG3449" s="912"/>
      <c r="AH3449" s="912"/>
      <c r="AI3449" s="912"/>
      <c r="AJ3449" s="912"/>
      <c r="AK3449" s="912"/>
      <c r="AL3449" s="912"/>
      <c r="AM3449" s="912"/>
      <c r="AN3449" s="912"/>
      <c r="AO3449" s="913"/>
    </row>
    <row r="3450" spans="2:41" ht="3.6" customHeight="1" outlineLevel="1" x14ac:dyDescent="0.45">
      <c r="B3450" s="167"/>
      <c r="J3450" s="167"/>
      <c r="M3450" s="166"/>
      <c r="N3450" s="167"/>
      <c r="Q3450" s="166"/>
      <c r="R3450" s="914"/>
      <c r="S3450" s="915"/>
      <c r="T3450" s="915"/>
      <c r="U3450" s="915"/>
      <c r="V3450" s="915"/>
      <c r="W3450" s="915"/>
      <c r="X3450" s="915"/>
      <c r="Y3450" s="915"/>
      <c r="Z3450" s="915"/>
      <c r="AA3450" s="915"/>
      <c r="AB3450" s="915"/>
      <c r="AC3450" s="915"/>
      <c r="AD3450" s="915"/>
      <c r="AE3450" s="915"/>
      <c r="AF3450" s="915"/>
      <c r="AG3450" s="915"/>
      <c r="AH3450" s="915"/>
      <c r="AI3450" s="915"/>
      <c r="AJ3450" s="915"/>
      <c r="AK3450" s="915"/>
      <c r="AL3450" s="915"/>
      <c r="AM3450" s="915"/>
      <c r="AN3450" s="915"/>
      <c r="AO3450" s="916"/>
    </row>
    <row r="3451" spans="2:41" ht="3.6" customHeight="1" outlineLevel="1" x14ac:dyDescent="0.45">
      <c r="B3451" s="167"/>
      <c r="J3451" s="167"/>
      <c r="N3451" s="173"/>
      <c r="O3451" s="172"/>
      <c r="P3451" s="172"/>
      <c r="Q3451" s="171"/>
      <c r="U3451" s="934" t="str">
        <f>ASC(変更_3!M521)</f>
        <v/>
      </c>
      <c r="V3451" s="935"/>
      <c r="W3451" s="935"/>
      <c r="X3451" s="962"/>
      <c r="Y3451" s="172"/>
      <c r="Z3451" s="965" t="str">
        <f>ASC(変更_3!P521)</f>
        <v/>
      </c>
      <c r="AA3451" s="935"/>
      <c r="AB3451" s="935"/>
      <c r="AC3451" s="936"/>
      <c r="AG3451" s="922" t="str">
        <f>IF(変更_3!M522&lt;&gt;"",変更_3!M522,"")</f>
        <v/>
      </c>
      <c r="AH3451" s="923"/>
      <c r="AI3451" s="923"/>
      <c r="AJ3451" s="923"/>
      <c r="AK3451" s="923"/>
      <c r="AL3451" s="923"/>
      <c r="AM3451" s="923"/>
      <c r="AN3451" s="923"/>
      <c r="AO3451" s="924"/>
    </row>
    <row r="3452" spans="2:41" ht="13.35" customHeight="1" outlineLevel="1" x14ac:dyDescent="0.45">
      <c r="B3452" s="167"/>
      <c r="J3452" s="167"/>
      <c r="N3452" s="167"/>
      <c r="Q3452" s="166"/>
      <c r="R3452" s="115" t="s">
        <v>612</v>
      </c>
      <c r="U3452" s="937"/>
      <c r="V3452" s="938"/>
      <c r="W3452" s="938"/>
      <c r="X3452" s="963"/>
      <c r="Y3452" s="179" t="s">
        <v>611</v>
      </c>
      <c r="Z3452" s="966"/>
      <c r="AA3452" s="938"/>
      <c r="AB3452" s="938"/>
      <c r="AC3452" s="939"/>
      <c r="AD3452" s="115" t="s">
        <v>610</v>
      </c>
      <c r="AG3452" s="911"/>
      <c r="AH3452" s="912"/>
      <c r="AI3452" s="912"/>
      <c r="AJ3452" s="912"/>
      <c r="AK3452" s="912"/>
      <c r="AL3452" s="912"/>
      <c r="AM3452" s="912"/>
      <c r="AN3452" s="912"/>
      <c r="AO3452" s="913"/>
    </row>
    <row r="3453" spans="2:41" ht="3.6" customHeight="1" outlineLevel="1" x14ac:dyDescent="0.45">
      <c r="B3453" s="167"/>
      <c r="J3453" s="167"/>
      <c r="N3453" s="167"/>
      <c r="Q3453" s="166"/>
      <c r="R3453" s="160"/>
      <c r="S3453" s="160"/>
      <c r="T3453" s="160"/>
      <c r="U3453" s="940"/>
      <c r="V3453" s="941"/>
      <c r="W3453" s="941"/>
      <c r="X3453" s="964"/>
      <c r="Y3453" s="160"/>
      <c r="Z3453" s="967"/>
      <c r="AA3453" s="941"/>
      <c r="AB3453" s="941"/>
      <c r="AC3453" s="942"/>
      <c r="AD3453" s="160"/>
      <c r="AE3453" s="160"/>
      <c r="AF3453" s="160"/>
      <c r="AG3453" s="914"/>
      <c r="AH3453" s="915"/>
      <c r="AI3453" s="915"/>
      <c r="AJ3453" s="915"/>
      <c r="AK3453" s="915"/>
      <c r="AL3453" s="915"/>
      <c r="AM3453" s="915"/>
      <c r="AN3453" s="915"/>
      <c r="AO3453" s="916"/>
    </row>
    <row r="3454" spans="2:41" ht="3.6" customHeight="1" outlineLevel="1" x14ac:dyDescent="0.45">
      <c r="B3454" s="167"/>
      <c r="J3454" s="167"/>
      <c r="N3454" s="167"/>
      <c r="Q3454" s="166"/>
      <c r="R3454" s="172"/>
      <c r="S3454" s="172"/>
      <c r="T3454" s="171"/>
      <c r="U3454" s="922" t="str">
        <f>IF(変更_3!U522&lt;&gt;"",変更_3!U522,"")</f>
        <v/>
      </c>
      <c r="V3454" s="923"/>
      <c r="W3454" s="923"/>
      <c r="X3454" s="923"/>
      <c r="Y3454" s="923"/>
      <c r="Z3454" s="923"/>
      <c r="AA3454" s="923"/>
      <c r="AB3454" s="923"/>
      <c r="AC3454" s="924"/>
      <c r="AD3454" s="173"/>
      <c r="AE3454" s="172"/>
      <c r="AF3454" s="171"/>
      <c r="AG3454" s="922" t="str">
        <f>IF(変更_3!M523&lt;&gt;"",変更_3!M523,"")</f>
        <v/>
      </c>
      <c r="AH3454" s="923"/>
      <c r="AI3454" s="923"/>
      <c r="AJ3454" s="923"/>
      <c r="AK3454" s="923"/>
      <c r="AL3454" s="923"/>
      <c r="AM3454" s="923"/>
      <c r="AN3454" s="923"/>
      <c r="AO3454" s="924"/>
    </row>
    <row r="3455" spans="2:41" ht="13.35" customHeight="1" outlineLevel="1" x14ac:dyDescent="0.45">
      <c r="B3455" s="167"/>
      <c r="J3455" s="167" t="s">
        <v>728</v>
      </c>
      <c r="N3455" s="167" t="s">
        <v>48</v>
      </c>
      <c r="Q3455" s="166"/>
      <c r="R3455" s="115" t="s">
        <v>609</v>
      </c>
      <c r="T3455" s="166"/>
      <c r="U3455" s="911"/>
      <c r="V3455" s="912"/>
      <c r="W3455" s="912"/>
      <c r="X3455" s="912"/>
      <c r="Y3455" s="912"/>
      <c r="Z3455" s="912"/>
      <c r="AA3455" s="912"/>
      <c r="AB3455" s="912"/>
      <c r="AC3455" s="913"/>
      <c r="AD3455" s="167" t="s">
        <v>8536</v>
      </c>
      <c r="AF3455" s="166"/>
      <c r="AG3455" s="911"/>
      <c r="AH3455" s="912"/>
      <c r="AI3455" s="912"/>
      <c r="AJ3455" s="912"/>
      <c r="AK3455" s="912"/>
      <c r="AL3455" s="912"/>
      <c r="AM3455" s="912"/>
      <c r="AN3455" s="912"/>
      <c r="AO3455" s="913"/>
    </row>
    <row r="3456" spans="2:41" ht="3.6" customHeight="1" outlineLevel="1" x14ac:dyDescent="0.45">
      <c r="B3456" s="167"/>
      <c r="J3456" s="167"/>
      <c r="N3456" s="167"/>
      <c r="Q3456" s="166"/>
      <c r="R3456" s="160"/>
      <c r="S3456" s="160"/>
      <c r="T3456" s="159"/>
      <c r="U3456" s="914"/>
      <c r="V3456" s="915"/>
      <c r="W3456" s="915"/>
      <c r="X3456" s="915"/>
      <c r="Y3456" s="915"/>
      <c r="Z3456" s="915"/>
      <c r="AA3456" s="915"/>
      <c r="AB3456" s="915"/>
      <c r="AC3456" s="916"/>
      <c r="AD3456" s="161"/>
      <c r="AE3456" s="160"/>
      <c r="AF3456" s="159"/>
      <c r="AG3456" s="914"/>
      <c r="AH3456" s="915"/>
      <c r="AI3456" s="915"/>
      <c r="AJ3456" s="915"/>
      <c r="AK3456" s="915"/>
      <c r="AL3456" s="915"/>
      <c r="AM3456" s="915"/>
      <c r="AN3456" s="915"/>
      <c r="AO3456" s="916"/>
    </row>
    <row r="3457" spans="2:41" ht="3.6" customHeight="1" outlineLevel="1" x14ac:dyDescent="0.45">
      <c r="B3457" s="167"/>
      <c r="J3457" s="167"/>
      <c r="N3457" s="167"/>
      <c r="Q3457" s="166"/>
      <c r="R3457" s="172"/>
      <c r="S3457" s="172"/>
      <c r="T3457" s="171"/>
      <c r="U3457" s="922" t="str">
        <f>IF(変更_3!U523&lt;&gt;"",変更_3!U523,"")</f>
        <v/>
      </c>
      <c r="V3457" s="923"/>
      <c r="W3457" s="923"/>
      <c r="X3457" s="923"/>
      <c r="Y3457" s="923"/>
      <c r="Z3457" s="923"/>
      <c r="AA3457" s="923"/>
      <c r="AB3457" s="923"/>
      <c r="AC3457" s="924"/>
      <c r="AD3457" s="173"/>
      <c r="AE3457" s="172"/>
      <c r="AF3457" s="171"/>
      <c r="AG3457" s="922" t="str">
        <f>IF(変更_3!M524&lt;&gt;"",変更_3!M524,"")</f>
        <v/>
      </c>
      <c r="AH3457" s="923"/>
      <c r="AI3457" s="923"/>
      <c r="AJ3457" s="923"/>
      <c r="AK3457" s="923"/>
      <c r="AL3457" s="923"/>
      <c r="AM3457" s="923"/>
      <c r="AN3457" s="923"/>
      <c r="AO3457" s="924"/>
    </row>
    <row r="3458" spans="2:41" ht="13.35" customHeight="1" outlineLevel="1" x14ac:dyDescent="0.45">
      <c r="B3458" s="167"/>
      <c r="J3458" s="167"/>
      <c r="K3458" s="115" t="s">
        <v>718</v>
      </c>
      <c r="N3458" s="167"/>
      <c r="Q3458" s="166"/>
      <c r="R3458" s="115" t="s">
        <v>608</v>
      </c>
      <c r="T3458" s="166"/>
      <c r="U3458" s="911"/>
      <c r="V3458" s="912"/>
      <c r="W3458" s="912"/>
      <c r="X3458" s="912"/>
      <c r="Y3458" s="912"/>
      <c r="Z3458" s="912"/>
      <c r="AA3458" s="912"/>
      <c r="AB3458" s="912"/>
      <c r="AC3458" s="913"/>
      <c r="AD3458" s="167" t="s">
        <v>607</v>
      </c>
      <c r="AF3458" s="166"/>
      <c r="AG3458" s="911"/>
      <c r="AH3458" s="912"/>
      <c r="AI3458" s="912"/>
      <c r="AJ3458" s="912"/>
      <c r="AK3458" s="912"/>
      <c r="AL3458" s="912"/>
      <c r="AM3458" s="912"/>
      <c r="AN3458" s="912"/>
      <c r="AO3458" s="913"/>
    </row>
    <row r="3459" spans="2:41" ht="3.6" customHeight="1" outlineLevel="1" x14ac:dyDescent="0.45">
      <c r="B3459" s="167"/>
      <c r="J3459" s="167"/>
      <c r="N3459" s="161"/>
      <c r="O3459" s="160"/>
      <c r="P3459" s="160"/>
      <c r="Q3459" s="159"/>
      <c r="R3459" s="160"/>
      <c r="S3459" s="160"/>
      <c r="T3459" s="159"/>
      <c r="U3459" s="914"/>
      <c r="V3459" s="915"/>
      <c r="W3459" s="915"/>
      <c r="X3459" s="915"/>
      <c r="Y3459" s="915"/>
      <c r="Z3459" s="915"/>
      <c r="AA3459" s="915"/>
      <c r="AB3459" s="915"/>
      <c r="AC3459" s="916"/>
      <c r="AD3459" s="161"/>
      <c r="AE3459" s="160"/>
      <c r="AF3459" s="159"/>
      <c r="AG3459" s="914"/>
      <c r="AH3459" s="915"/>
      <c r="AI3459" s="915"/>
      <c r="AJ3459" s="915"/>
      <c r="AK3459" s="915"/>
      <c r="AL3459" s="915"/>
      <c r="AM3459" s="915"/>
      <c r="AN3459" s="915"/>
      <c r="AO3459" s="916"/>
    </row>
    <row r="3460" spans="2:41" ht="3.6" customHeight="1" outlineLevel="1" x14ac:dyDescent="0.45">
      <c r="B3460" s="167"/>
      <c r="J3460" s="167"/>
      <c r="M3460" s="166"/>
      <c r="N3460" s="167"/>
      <c r="Q3460" s="166"/>
      <c r="R3460" s="173"/>
      <c r="S3460" s="172"/>
      <c r="T3460" s="172"/>
      <c r="U3460" s="172"/>
      <c r="V3460" s="172"/>
      <c r="W3460" s="172"/>
      <c r="X3460" s="172"/>
      <c r="Y3460" s="172"/>
      <c r="Z3460" s="172"/>
      <c r="AA3460" s="172"/>
      <c r="AB3460" s="172"/>
      <c r="AC3460" s="172"/>
      <c r="AD3460" s="172"/>
      <c r="AE3460" s="172"/>
      <c r="AF3460" s="172"/>
      <c r="AG3460" s="172"/>
      <c r="AH3460" s="172"/>
      <c r="AI3460" s="172"/>
      <c r="AJ3460" s="172"/>
      <c r="AK3460" s="172"/>
      <c r="AL3460" s="172"/>
      <c r="AM3460" s="172"/>
      <c r="AN3460" s="172"/>
      <c r="AO3460" s="171"/>
    </row>
    <row r="3461" spans="2:41" ht="13.35" customHeight="1" outlineLevel="1" x14ac:dyDescent="0.45">
      <c r="B3461" s="167"/>
      <c r="J3461" s="167"/>
      <c r="M3461" s="166"/>
      <c r="N3461" s="167" t="s">
        <v>712</v>
      </c>
      <c r="Q3461" s="166"/>
      <c r="R3461" s="167"/>
      <c r="S3461" s="919"/>
      <c r="T3461" s="921"/>
      <c r="V3461" s="190"/>
      <c r="W3461" s="115" t="s">
        <v>76</v>
      </c>
      <c r="X3461" s="190"/>
      <c r="Y3461" s="115" t="s">
        <v>77</v>
      </c>
      <c r="Z3461" s="190"/>
      <c r="AA3461" s="115" t="s">
        <v>78</v>
      </c>
      <c r="AO3461" s="166"/>
    </row>
    <row r="3462" spans="2:41" ht="3.6" customHeight="1" outlineLevel="1" x14ac:dyDescent="0.45">
      <c r="B3462" s="167"/>
      <c r="J3462" s="167"/>
      <c r="M3462" s="166"/>
      <c r="N3462" s="167"/>
      <c r="Q3462" s="166"/>
      <c r="R3462" s="167"/>
      <c r="AO3462" s="166"/>
    </row>
    <row r="3463" spans="2:41" ht="3.6" customHeight="1" outlineLevel="1" x14ac:dyDescent="0.45">
      <c r="B3463" s="167"/>
      <c r="J3463" s="167"/>
      <c r="M3463" s="166"/>
      <c r="N3463" s="173"/>
      <c r="O3463" s="172"/>
      <c r="P3463" s="172"/>
      <c r="Q3463" s="172"/>
      <c r="R3463" s="984" t="str">
        <f>ASC(変更_3!J525)</f>
        <v/>
      </c>
      <c r="S3463" s="984" t="str">
        <f>ASC(変更_3!K525)</f>
        <v/>
      </c>
      <c r="T3463" s="172"/>
      <c r="U3463" s="984" t="str">
        <f>ASC(変更_3!M525)</f>
        <v/>
      </c>
      <c r="V3463" s="173"/>
      <c r="W3463" s="172"/>
      <c r="X3463" s="172"/>
      <c r="Y3463" s="172"/>
      <c r="Z3463" s="172"/>
      <c r="AA3463" s="171"/>
      <c r="AB3463" s="173"/>
      <c r="AC3463" s="172"/>
      <c r="AD3463" s="172"/>
      <c r="AE3463" s="172"/>
      <c r="AF3463" s="172"/>
      <c r="AG3463" s="171"/>
      <c r="AH3463" s="977"/>
      <c r="AI3463" s="980"/>
      <c r="AJ3463" s="172"/>
      <c r="AK3463" s="944"/>
      <c r="AL3463" s="173"/>
      <c r="AM3463" s="172"/>
      <c r="AN3463" s="172"/>
      <c r="AO3463" s="171"/>
    </row>
    <row r="3464" spans="2:41" ht="13.35" customHeight="1" outlineLevel="1" x14ac:dyDescent="0.45">
      <c r="B3464" s="167"/>
      <c r="J3464" s="167"/>
      <c r="M3464" s="166"/>
      <c r="N3464" s="167" t="s">
        <v>711</v>
      </c>
      <c r="R3464" s="985"/>
      <c r="S3464" s="985"/>
      <c r="T3464" s="115" t="s">
        <v>65</v>
      </c>
      <c r="U3464" s="985"/>
      <c r="V3464" s="167" t="s">
        <v>64</v>
      </c>
      <c r="AA3464" s="166"/>
      <c r="AB3464" s="167" t="s">
        <v>710</v>
      </c>
      <c r="AH3464" s="978"/>
      <c r="AI3464" s="981"/>
      <c r="AJ3464" s="115" t="s">
        <v>65</v>
      </c>
      <c r="AK3464" s="945"/>
      <c r="AL3464" s="167" t="s">
        <v>64</v>
      </c>
      <c r="AO3464" s="166"/>
    </row>
    <row r="3465" spans="2:41" ht="3.6" customHeight="1" outlineLevel="1" x14ac:dyDescent="0.45">
      <c r="B3465" s="167"/>
      <c r="J3465" s="167"/>
      <c r="M3465" s="166"/>
      <c r="N3465" s="167"/>
      <c r="R3465" s="986"/>
      <c r="S3465" s="986"/>
      <c r="T3465" s="160"/>
      <c r="U3465" s="986"/>
      <c r="V3465" s="161"/>
      <c r="W3465" s="160"/>
      <c r="X3465" s="160"/>
      <c r="Y3465" s="160"/>
      <c r="Z3465" s="160"/>
      <c r="AA3465" s="159"/>
      <c r="AB3465" s="161"/>
      <c r="AC3465" s="160"/>
      <c r="AD3465" s="160"/>
      <c r="AE3465" s="160"/>
      <c r="AF3465" s="160"/>
      <c r="AH3465" s="979"/>
      <c r="AI3465" s="982"/>
      <c r="AJ3465" s="160"/>
      <c r="AK3465" s="946"/>
      <c r="AL3465" s="161"/>
      <c r="AM3465" s="160"/>
      <c r="AN3465" s="160"/>
      <c r="AO3465" s="159"/>
    </row>
    <row r="3466" spans="2:41" ht="3.6" customHeight="1" outlineLevel="1" x14ac:dyDescent="0.45">
      <c r="B3466" s="167"/>
      <c r="J3466" s="167"/>
      <c r="M3466" s="166"/>
      <c r="N3466" s="173"/>
      <c r="O3466" s="172"/>
      <c r="P3466" s="172"/>
      <c r="Q3466" s="171"/>
      <c r="R3466" s="977"/>
      <c r="S3466" s="980"/>
      <c r="T3466" s="172"/>
      <c r="U3466" s="944"/>
      <c r="V3466" s="173"/>
      <c r="W3466" s="172"/>
      <c r="X3466" s="172"/>
      <c r="Y3466" s="172"/>
      <c r="Z3466" s="169"/>
      <c r="AA3466" s="174"/>
      <c r="AD3466" s="172"/>
      <c r="AE3466" s="172"/>
      <c r="AF3466" s="172"/>
      <c r="AG3466" s="175"/>
      <c r="AH3466" s="175"/>
      <c r="AI3466" s="175"/>
      <c r="AJ3466" s="175"/>
      <c r="AK3466" s="175"/>
      <c r="AL3466" s="172"/>
      <c r="AM3466" s="175"/>
      <c r="AN3466" s="175"/>
      <c r="AO3466" s="171"/>
    </row>
    <row r="3467" spans="2:41" ht="13.35" customHeight="1" outlineLevel="1" x14ac:dyDescent="0.45">
      <c r="B3467" s="167"/>
      <c r="J3467" s="167"/>
      <c r="M3467" s="166"/>
      <c r="N3467" s="167" t="s">
        <v>709</v>
      </c>
      <c r="Q3467" s="166"/>
      <c r="R3467" s="978"/>
      <c r="S3467" s="981"/>
      <c r="T3467" s="115" t="s">
        <v>65</v>
      </c>
      <c r="U3467" s="945"/>
      <c r="V3467" s="167" t="s">
        <v>64</v>
      </c>
      <c r="Z3467" s="169"/>
      <c r="AA3467" s="168"/>
      <c r="AG3467" s="169"/>
      <c r="AH3467" s="169"/>
      <c r="AI3467" s="169"/>
      <c r="AJ3467" s="169"/>
      <c r="AK3467" s="169"/>
      <c r="AM3467" s="169"/>
      <c r="AN3467" s="169"/>
      <c r="AO3467" s="166"/>
    </row>
    <row r="3468" spans="2:41" ht="3.6" customHeight="1" outlineLevel="1" x14ac:dyDescent="0.45">
      <c r="B3468" s="167"/>
      <c r="J3468" s="167"/>
      <c r="M3468" s="166"/>
      <c r="N3468" s="161"/>
      <c r="O3468" s="160"/>
      <c r="P3468" s="160"/>
      <c r="Q3468" s="159"/>
      <c r="R3468" s="979"/>
      <c r="S3468" s="982"/>
      <c r="T3468" s="160"/>
      <c r="U3468" s="946"/>
      <c r="V3468" s="161"/>
      <c r="W3468" s="160"/>
      <c r="X3468" s="160"/>
      <c r="Y3468" s="160"/>
      <c r="Z3468" s="163"/>
      <c r="AA3468" s="162"/>
      <c r="AB3468" s="160"/>
      <c r="AC3468" s="160"/>
      <c r="AD3468" s="160"/>
      <c r="AE3468" s="160"/>
      <c r="AF3468" s="160"/>
      <c r="AG3468" s="163"/>
      <c r="AH3468" s="163"/>
      <c r="AI3468" s="163"/>
      <c r="AJ3468" s="163"/>
      <c r="AK3468" s="163"/>
      <c r="AL3468" s="160"/>
      <c r="AM3468" s="163"/>
      <c r="AN3468" s="163"/>
      <c r="AO3468" s="159"/>
    </row>
    <row r="3469" spans="2:41" ht="3.6" customHeight="1" outlineLevel="1" x14ac:dyDescent="0.45">
      <c r="B3469" s="167"/>
      <c r="J3469" s="167"/>
      <c r="M3469" s="166"/>
      <c r="N3469" s="167"/>
      <c r="Q3469" s="166"/>
      <c r="R3469" s="922" t="str">
        <f>ASC(変更_3!L529)</f>
        <v/>
      </c>
      <c r="S3469" s="923"/>
      <c r="T3469" s="923"/>
      <c r="U3469" s="924"/>
      <c r="V3469" s="911" t="str">
        <f>ASC(変更_3!P529)</f>
        <v/>
      </c>
      <c r="W3469" s="913"/>
      <c r="X3469" s="911" t="str">
        <f>ASC(変更_3!R529)</f>
        <v/>
      </c>
      <c r="Y3469" s="912"/>
      <c r="Z3469" s="912"/>
      <c r="AA3469" s="913"/>
      <c r="AB3469" s="167"/>
      <c r="AO3469" s="166"/>
    </row>
    <row r="3470" spans="2:41" ht="13.35" customHeight="1" outlineLevel="1" x14ac:dyDescent="0.45">
      <c r="B3470" s="167"/>
      <c r="J3470" s="167"/>
      <c r="M3470" s="166"/>
      <c r="N3470" s="167" t="s">
        <v>707</v>
      </c>
      <c r="Q3470" s="166"/>
      <c r="R3470" s="911"/>
      <c r="S3470" s="912"/>
      <c r="T3470" s="912"/>
      <c r="U3470" s="913"/>
      <c r="V3470" s="911"/>
      <c r="W3470" s="913"/>
      <c r="X3470" s="911"/>
      <c r="Y3470" s="912"/>
      <c r="Z3470" s="912"/>
      <c r="AA3470" s="913"/>
      <c r="AB3470" s="191" t="s">
        <v>706</v>
      </c>
      <c r="AO3470" s="166"/>
    </row>
    <row r="3471" spans="2:41" ht="3.6" customHeight="1" outlineLevel="1" x14ac:dyDescent="0.45">
      <c r="B3471" s="167"/>
      <c r="J3471" s="167"/>
      <c r="M3471" s="166"/>
      <c r="N3471" s="167"/>
      <c r="Q3471" s="166"/>
      <c r="R3471" s="914"/>
      <c r="S3471" s="915"/>
      <c r="T3471" s="915"/>
      <c r="U3471" s="916"/>
      <c r="V3471" s="914"/>
      <c r="W3471" s="916"/>
      <c r="X3471" s="914"/>
      <c r="Y3471" s="915"/>
      <c r="Z3471" s="915"/>
      <c r="AA3471" s="916"/>
      <c r="AB3471" s="161"/>
      <c r="AC3471" s="160"/>
      <c r="AD3471" s="160"/>
      <c r="AE3471" s="160"/>
      <c r="AF3471" s="160"/>
      <c r="AG3471" s="160"/>
      <c r="AH3471" s="160"/>
      <c r="AI3471" s="160"/>
      <c r="AJ3471" s="160"/>
      <c r="AK3471" s="160"/>
      <c r="AL3471" s="160"/>
      <c r="AM3471" s="160"/>
      <c r="AN3471" s="160"/>
      <c r="AO3471" s="159"/>
    </row>
    <row r="3472" spans="2:41" ht="3.6" customHeight="1" outlineLevel="1" x14ac:dyDescent="0.45">
      <c r="B3472" s="167"/>
      <c r="J3472" s="167"/>
      <c r="M3472" s="166"/>
      <c r="N3472" s="173"/>
      <c r="O3472" s="172"/>
      <c r="P3472" s="172"/>
      <c r="Q3472" s="172"/>
      <c r="R3472" s="173"/>
      <c r="S3472" s="172"/>
      <c r="T3472" s="172"/>
      <c r="U3472" s="172"/>
      <c r="V3472" s="172"/>
      <c r="W3472" s="172"/>
      <c r="X3472" s="172"/>
      <c r="Y3472" s="172"/>
      <c r="Z3472" s="172"/>
      <c r="AA3472" s="171"/>
      <c r="AB3472" s="173"/>
      <c r="AI3472" s="166"/>
      <c r="AJ3472" s="173"/>
      <c r="AK3472" s="172"/>
      <c r="AL3472" s="172"/>
      <c r="AM3472" s="172"/>
      <c r="AN3472" s="172"/>
      <c r="AO3472" s="171"/>
    </row>
    <row r="3473" spans="2:41" ht="13.35" customHeight="1" outlineLevel="1" x14ac:dyDescent="0.45">
      <c r="B3473" s="167"/>
      <c r="J3473" s="167"/>
      <c r="M3473" s="166"/>
      <c r="N3473" s="167" t="s">
        <v>705</v>
      </c>
      <c r="R3473" s="167"/>
      <c r="S3473" s="917" t="str">
        <f>IF(変更_3!J531&lt;&gt;"",変更_3!J531,"")</f>
        <v/>
      </c>
      <c r="T3473" s="918"/>
      <c r="V3473" s="182" t="str">
        <f>ASC(変更_3!L531)</f>
        <v/>
      </c>
      <c r="W3473" s="115" t="s">
        <v>76</v>
      </c>
      <c r="X3473" s="182" t="str">
        <f>ASC(変更_3!N531)</f>
        <v/>
      </c>
      <c r="Y3473" s="115" t="s">
        <v>77</v>
      </c>
      <c r="Z3473" s="182" t="str">
        <f>ASC(変更_3!P531)</f>
        <v/>
      </c>
      <c r="AA3473" s="115" t="s">
        <v>78</v>
      </c>
      <c r="AB3473" s="167" t="s">
        <v>704</v>
      </c>
      <c r="AI3473" s="166"/>
      <c r="AJ3473" s="167"/>
      <c r="AK3473" s="919"/>
      <c r="AL3473" s="920"/>
      <c r="AM3473" s="920"/>
      <c r="AN3473" s="920"/>
      <c r="AO3473" s="921"/>
    </row>
    <row r="3474" spans="2:41" ht="3.6" customHeight="1" outlineLevel="1" x14ac:dyDescent="0.45">
      <c r="B3474" s="167"/>
      <c r="J3474" s="167"/>
      <c r="M3474" s="166"/>
      <c r="N3474" s="167"/>
      <c r="R3474" s="161"/>
      <c r="S3474" s="160"/>
      <c r="T3474" s="160"/>
      <c r="U3474" s="160"/>
      <c r="V3474" s="160"/>
      <c r="W3474" s="160"/>
      <c r="X3474" s="160"/>
      <c r="Y3474" s="160"/>
      <c r="Z3474" s="160"/>
      <c r="AA3474" s="159"/>
      <c r="AB3474" s="161"/>
      <c r="AC3474" s="160"/>
      <c r="AD3474" s="160"/>
      <c r="AE3474" s="160"/>
      <c r="AF3474" s="160"/>
      <c r="AG3474" s="160"/>
      <c r="AH3474" s="160"/>
      <c r="AI3474" s="159"/>
      <c r="AJ3474" s="161"/>
      <c r="AK3474" s="160"/>
      <c r="AL3474" s="160"/>
      <c r="AM3474" s="160"/>
      <c r="AN3474" s="160"/>
      <c r="AO3474" s="159"/>
    </row>
    <row r="3475" spans="2:41" ht="3.6" customHeight="1" outlineLevel="1" x14ac:dyDescent="0.45">
      <c r="B3475" s="167"/>
      <c r="J3475" s="167"/>
      <c r="M3475" s="166"/>
      <c r="N3475" s="173"/>
      <c r="O3475" s="172"/>
      <c r="P3475" s="172"/>
      <c r="Q3475" s="171"/>
      <c r="R3475" s="922" t="str">
        <f>IF(変更_3!U528="☑","研修中","")</f>
        <v/>
      </c>
      <c r="S3475" s="923"/>
      <c r="T3475" s="923"/>
      <c r="U3475" s="923"/>
      <c r="V3475" s="923"/>
      <c r="W3475" s="923"/>
      <c r="X3475" s="923"/>
      <c r="Y3475" s="923"/>
      <c r="Z3475" s="923"/>
      <c r="AA3475" s="923"/>
      <c r="AB3475" s="923"/>
      <c r="AC3475" s="923"/>
      <c r="AD3475" s="923"/>
      <c r="AE3475" s="923"/>
      <c r="AF3475" s="923"/>
      <c r="AG3475" s="923"/>
      <c r="AH3475" s="923"/>
      <c r="AI3475" s="923"/>
      <c r="AJ3475" s="923"/>
      <c r="AK3475" s="923"/>
      <c r="AL3475" s="923"/>
      <c r="AM3475" s="923"/>
      <c r="AN3475" s="923"/>
      <c r="AO3475" s="924"/>
    </row>
    <row r="3476" spans="2:41" ht="13.35" customHeight="1" outlineLevel="1" x14ac:dyDescent="0.45">
      <c r="B3476" s="167"/>
      <c r="J3476" s="167"/>
      <c r="M3476" s="166"/>
      <c r="N3476" s="167" t="s">
        <v>703</v>
      </c>
      <c r="Q3476" s="166"/>
      <c r="R3476" s="911"/>
      <c r="S3476" s="912"/>
      <c r="T3476" s="912"/>
      <c r="U3476" s="912"/>
      <c r="V3476" s="912"/>
      <c r="W3476" s="912"/>
      <c r="X3476" s="912"/>
      <c r="Y3476" s="912"/>
      <c r="Z3476" s="912"/>
      <c r="AA3476" s="912"/>
      <c r="AB3476" s="912"/>
      <c r="AC3476" s="912"/>
      <c r="AD3476" s="912"/>
      <c r="AE3476" s="912"/>
      <c r="AF3476" s="912"/>
      <c r="AG3476" s="912"/>
      <c r="AH3476" s="912"/>
      <c r="AI3476" s="912"/>
      <c r="AJ3476" s="912"/>
      <c r="AK3476" s="912"/>
      <c r="AL3476" s="912"/>
      <c r="AM3476" s="912"/>
      <c r="AN3476" s="912"/>
      <c r="AO3476" s="913"/>
    </row>
    <row r="3477" spans="2:41" ht="3.6" customHeight="1" outlineLevel="1" x14ac:dyDescent="0.45">
      <c r="B3477" s="167"/>
      <c r="I3477" s="166"/>
      <c r="J3477" s="167"/>
      <c r="M3477" s="166"/>
      <c r="N3477" s="161"/>
      <c r="O3477" s="160"/>
      <c r="P3477" s="160"/>
      <c r="Q3477" s="159"/>
      <c r="R3477" s="914"/>
      <c r="S3477" s="915"/>
      <c r="T3477" s="915"/>
      <c r="U3477" s="915"/>
      <c r="V3477" s="915"/>
      <c r="W3477" s="915"/>
      <c r="X3477" s="915"/>
      <c r="Y3477" s="915"/>
      <c r="Z3477" s="915"/>
      <c r="AA3477" s="915"/>
      <c r="AB3477" s="915"/>
      <c r="AC3477" s="915"/>
      <c r="AD3477" s="915"/>
      <c r="AE3477" s="915"/>
      <c r="AF3477" s="915"/>
      <c r="AG3477" s="915"/>
      <c r="AH3477" s="915"/>
      <c r="AI3477" s="915"/>
      <c r="AJ3477" s="915"/>
      <c r="AK3477" s="915"/>
      <c r="AL3477" s="915"/>
      <c r="AM3477" s="915"/>
      <c r="AN3477" s="915"/>
      <c r="AO3477" s="916"/>
    </row>
    <row r="3478" spans="2:41" ht="3.6" customHeight="1" outlineLevel="1" x14ac:dyDescent="0.45">
      <c r="B3478" s="167"/>
      <c r="J3478" s="173"/>
      <c r="K3478" s="172"/>
      <c r="L3478" s="172"/>
      <c r="M3478" s="171"/>
      <c r="N3478" s="173"/>
      <c r="O3478" s="172"/>
      <c r="P3478" s="172"/>
      <c r="Q3478" s="171"/>
      <c r="R3478" s="173"/>
      <c r="S3478" s="172"/>
      <c r="T3478" s="172"/>
      <c r="U3478" s="172"/>
      <c r="V3478" s="172"/>
      <c r="W3478" s="172"/>
      <c r="X3478" s="172"/>
      <c r="Y3478" s="172"/>
      <c r="Z3478" s="172"/>
      <c r="AA3478" s="171"/>
      <c r="AB3478" s="173"/>
      <c r="AC3478" s="172"/>
      <c r="AD3478" s="172"/>
      <c r="AE3478" s="171"/>
      <c r="AF3478" s="172"/>
      <c r="AG3478" s="172"/>
      <c r="AH3478" s="172"/>
      <c r="AI3478" s="172"/>
      <c r="AJ3478" s="172"/>
      <c r="AK3478" s="172"/>
      <c r="AL3478" s="172"/>
      <c r="AM3478" s="172"/>
      <c r="AN3478" s="172"/>
      <c r="AO3478" s="171"/>
    </row>
    <row r="3479" spans="2:41" ht="13.35" customHeight="1" outlineLevel="1" x14ac:dyDescent="0.45">
      <c r="B3479" s="167"/>
      <c r="J3479" s="167"/>
      <c r="M3479" s="166"/>
      <c r="N3479" s="167" t="s">
        <v>717</v>
      </c>
      <c r="Q3479" s="166"/>
      <c r="R3479" s="167"/>
      <c r="S3479" s="917" t="str">
        <f>IF(OR(許可申請_2!I517&lt;&gt;"",変更_3!AL520&lt;&gt;""),コードマスタ!C4,"")</f>
        <v/>
      </c>
      <c r="T3479" s="943"/>
      <c r="U3479" s="943"/>
      <c r="V3479" s="943"/>
      <c r="W3479" s="943"/>
      <c r="X3479" s="943"/>
      <c r="Y3479" s="943"/>
      <c r="Z3479" s="943"/>
      <c r="AA3479" s="918"/>
      <c r="AB3479" s="167" t="s">
        <v>615</v>
      </c>
      <c r="AE3479" s="166"/>
      <c r="AF3479" s="167"/>
      <c r="AG3479" s="917" t="str">
        <f>IF(OR(許可申請_2!I526="☑",変更_3!AL528="☑"),コードマスタ!D3,IF(OR(許可申請_2!N526="☑",許可申請_2!T526="☑",変更_3!AQ528="☑",変更_3!AW528="☑"),コードマスタ!D4,""))</f>
        <v/>
      </c>
      <c r="AH3479" s="943"/>
      <c r="AI3479" s="943"/>
      <c r="AJ3479" s="943"/>
      <c r="AK3479" s="943"/>
      <c r="AL3479" s="943"/>
      <c r="AM3479" s="943"/>
      <c r="AN3479" s="943"/>
      <c r="AO3479" s="918"/>
    </row>
    <row r="3480" spans="2:41" ht="3.6" customHeight="1" outlineLevel="1" x14ac:dyDescent="0.45">
      <c r="B3480" s="167"/>
      <c r="J3480" s="167"/>
      <c r="M3480" s="166"/>
      <c r="N3480" s="161"/>
      <c r="O3480" s="160"/>
      <c r="P3480" s="160"/>
      <c r="Q3480" s="159"/>
      <c r="R3480" s="161"/>
      <c r="S3480" s="160"/>
      <c r="T3480" s="160"/>
      <c r="U3480" s="160"/>
      <c r="V3480" s="160"/>
      <c r="W3480" s="160"/>
      <c r="X3480" s="160"/>
      <c r="Y3480" s="160"/>
      <c r="Z3480" s="160"/>
      <c r="AA3480" s="159"/>
      <c r="AB3480" s="161"/>
      <c r="AC3480" s="160"/>
      <c r="AD3480" s="160"/>
      <c r="AE3480" s="159"/>
      <c r="AF3480" s="160"/>
      <c r="AG3480" s="160"/>
      <c r="AH3480" s="160"/>
      <c r="AI3480" s="160"/>
      <c r="AJ3480" s="160"/>
      <c r="AK3480" s="160"/>
      <c r="AL3480" s="160"/>
      <c r="AM3480" s="160"/>
      <c r="AN3480" s="160"/>
      <c r="AO3480" s="159"/>
    </row>
    <row r="3481" spans="2:41" ht="3.6" customHeight="1" outlineLevel="1" x14ac:dyDescent="0.45">
      <c r="B3481" s="167"/>
      <c r="J3481" s="167"/>
      <c r="M3481" s="166"/>
      <c r="N3481" s="173"/>
      <c r="O3481" s="172"/>
      <c r="P3481" s="172"/>
      <c r="Q3481" s="171"/>
      <c r="R3481" s="173"/>
      <c r="S3481" s="172"/>
      <c r="T3481" s="172"/>
      <c r="U3481" s="172"/>
      <c r="V3481" s="172"/>
      <c r="W3481" s="172"/>
      <c r="X3481" s="172"/>
      <c r="Y3481" s="172"/>
      <c r="Z3481" s="172"/>
      <c r="AA3481" s="171"/>
      <c r="AB3481" s="173"/>
      <c r="AC3481" s="172"/>
      <c r="AD3481" s="172"/>
      <c r="AE3481" s="171"/>
      <c r="AF3481" s="173"/>
      <c r="AG3481" s="172"/>
      <c r="AH3481" s="172"/>
      <c r="AI3481" s="172"/>
      <c r="AJ3481" s="172"/>
      <c r="AK3481" s="172"/>
      <c r="AL3481" s="172"/>
      <c r="AM3481" s="172"/>
      <c r="AN3481" s="172"/>
      <c r="AO3481" s="171"/>
    </row>
    <row r="3482" spans="2:41" ht="13.35" customHeight="1" outlineLevel="1" x14ac:dyDescent="0.45">
      <c r="B3482" s="167"/>
      <c r="J3482" s="167"/>
      <c r="M3482" s="166"/>
      <c r="N3482" s="167" t="s">
        <v>716</v>
      </c>
      <c r="Q3482" s="166"/>
      <c r="R3482" s="167"/>
      <c r="S3482" s="919"/>
      <c r="T3482" s="921"/>
      <c r="V3482" s="190"/>
      <c r="W3482" s="115" t="s">
        <v>76</v>
      </c>
      <c r="X3482" s="190"/>
      <c r="Y3482" s="115" t="s">
        <v>77</v>
      </c>
      <c r="Z3482" s="190"/>
      <c r="AA3482" s="166" t="s">
        <v>78</v>
      </c>
      <c r="AB3482" s="167" t="s">
        <v>715</v>
      </c>
      <c r="AE3482" s="166"/>
      <c r="AF3482" s="167"/>
      <c r="AG3482" s="919"/>
      <c r="AH3482" s="921"/>
      <c r="AJ3482" s="190"/>
      <c r="AK3482" s="115" t="s">
        <v>76</v>
      </c>
      <c r="AL3482" s="190"/>
      <c r="AM3482" s="115" t="s">
        <v>77</v>
      </c>
      <c r="AN3482" s="190"/>
      <c r="AO3482" s="166" t="s">
        <v>78</v>
      </c>
    </row>
    <row r="3483" spans="2:41" ht="3.6" customHeight="1" outlineLevel="1" x14ac:dyDescent="0.45">
      <c r="B3483" s="167"/>
      <c r="J3483" s="167"/>
      <c r="M3483" s="166"/>
      <c r="N3483" s="161"/>
      <c r="O3483" s="160"/>
      <c r="P3483" s="160"/>
      <c r="Q3483" s="159"/>
      <c r="R3483" s="161"/>
      <c r="S3483" s="160"/>
      <c r="T3483" s="160"/>
      <c r="U3483" s="160"/>
      <c r="V3483" s="160"/>
      <c r="W3483" s="160"/>
      <c r="X3483" s="160"/>
      <c r="Y3483" s="160"/>
      <c r="Z3483" s="160"/>
      <c r="AA3483" s="159"/>
      <c r="AB3483" s="161"/>
      <c r="AC3483" s="160"/>
      <c r="AD3483" s="160"/>
      <c r="AE3483" s="159"/>
      <c r="AF3483" s="161"/>
      <c r="AG3483" s="160"/>
      <c r="AH3483" s="160"/>
      <c r="AI3483" s="160"/>
      <c r="AJ3483" s="160"/>
      <c r="AK3483" s="160"/>
      <c r="AL3483" s="160"/>
      <c r="AM3483" s="160"/>
      <c r="AN3483" s="160"/>
      <c r="AO3483" s="159"/>
    </row>
    <row r="3484" spans="2:41" ht="3.6" customHeight="1" outlineLevel="1" x14ac:dyDescent="0.45">
      <c r="B3484" s="167"/>
      <c r="J3484" s="167"/>
      <c r="M3484" s="166"/>
      <c r="N3484" s="173"/>
      <c r="O3484" s="172"/>
      <c r="P3484" s="172"/>
      <c r="Q3484" s="171"/>
      <c r="R3484" s="922" t="str">
        <f>許可申請_2!I517&amp;変更_3!AL520</f>
        <v/>
      </c>
      <c r="S3484" s="923"/>
      <c r="T3484" s="923"/>
      <c r="U3484" s="923"/>
      <c r="V3484" s="923"/>
      <c r="W3484" s="923"/>
      <c r="X3484" s="923"/>
      <c r="Y3484" s="923"/>
      <c r="Z3484" s="923"/>
      <c r="AA3484" s="923"/>
      <c r="AB3484" s="923"/>
      <c r="AC3484" s="923"/>
      <c r="AD3484" s="923"/>
      <c r="AE3484" s="923"/>
      <c r="AF3484" s="923"/>
      <c r="AG3484" s="923"/>
      <c r="AH3484" s="923"/>
      <c r="AI3484" s="923"/>
      <c r="AJ3484" s="924"/>
      <c r="AK3484" s="172"/>
      <c r="AL3484" s="172"/>
      <c r="AM3484" s="172"/>
      <c r="AN3484" s="172"/>
      <c r="AO3484" s="171"/>
    </row>
    <row r="3485" spans="2:41" ht="13.35" customHeight="1" outlineLevel="1" x14ac:dyDescent="0.45">
      <c r="B3485" s="167"/>
      <c r="J3485" s="167"/>
      <c r="M3485" s="166"/>
      <c r="N3485" s="167" t="s">
        <v>50</v>
      </c>
      <c r="Q3485" s="166"/>
      <c r="R3485" s="911"/>
      <c r="S3485" s="912"/>
      <c r="T3485" s="912"/>
      <c r="U3485" s="912"/>
      <c r="V3485" s="912"/>
      <c r="W3485" s="912"/>
      <c r="X3485" s="912"/>
      <c r="Y3485" s="912"/>
      <c r="Z3485" s="912"/>
      <c r="AA3485" s="912"/>
      <c r="AB3485" s="912"/>
      <c r="AC3485" s="912"/>
      <c r="AD3485" s="912"/>
      <c r="AE3485" s="912"/>
      <c r="AF3485" s="912"/>
      <c r="AG3485" s="912"/>
      <c r="AH3485" s="912"/>
      <c r="AI3485" s="912"/>
      <c r="AJ3485" s="913"/>
      <c r="AL3485" s="189" t="s">
        <v>651</v>
      </c>
      <c r="AM3485" s="115" t="s">
        <v>714</v>
      </c>
      <c r="AO3485" s="166"/>
    </row>
    <row r="3486" spans="2:41" ht="3.6" customHeight="1" outlineLevel="1" x14ac:dyDescent="0.45">
      <c r="B3486" s="167"/>
      <c r="J3486" s="167"/>
      <c r="M3486" s="166"/>
      <c r="N3486" s="161"/>
      <c r="O3486" s="160"/>
      <c r="P3486" s="160"/>
      <c r="Q3486" s="159"/>
      <c r="R3486" s="914"/>
      <c r="S3486" s="915"/>
      <c r="T3486" s="915"/>
      <c r="U3486" s="915"/>
      <c r="V3486" s="915"/>
      <c r="W3486" s="915"/>
      <c r="X3486" s="915"/>
      <c r="Y3486" s="915"/>
      <c r="Z3486" s="915"/>
      <c r="AA3486" s="915"/>
      <c r="AB3486" s="915"/>
      <c r="AC3486" s="915"/>
      <c r="AD3486" s="915"/>
      <c r="AE3486" s="915"/>
      <c r="AF3486" s="915"/>
      <c r="AG3486" s="915"/>
      <c r="AH3486" s="915"/>
      <c r="AI3486" s="915"/>
      <c r="AJ3486" s="916"/>
      <c r="AK3486" s="160"/>
      <c r="AL3486" s="160"/>
      <c r="AM3486" s="160"/>
      <c r="AN3486" s="160"/>
      <c r="AO3486" s="159"/>
    </row>
    <row r="3487" spans="2:41" ht="3.6" customHeight="1" outlineLevel="1" x14ac:dyDescent="0.45">
      <c r="B3487" s="167"/>
      <c r="J3487" s="167"/>
      <c r="M3487" s="166"/>
      <c r="N3487" s="173"/>
      <c r="O3487" s="172"/>
      <c r="P3487" s="172"/>
      <c r="Q3487" s="171"/>
      <c r="R3487" s="922" t="str">
        <f>ASC(PHONETIC(許可申請_2!I516))&amp;ASC(PHONETIC(変更_3!AL519))</f>
        <v/>
      </c>
      <c r="S3487" s="923"/>
      <c r="T3487" s="923"/>
      <c r="U3487" s="923"/>
      <c r="V3487" s="923"/>
      <c r="W3487" s="923"/>
      <c r="X3487" s="923"/>
      <c r="Y3487" s="923"/>
      <c r="Z3487" s="923"/>
      <c r="AA3487" s="923"/>
      <c r="AB3487" s="923"/>
      <c r="AC3487" s="923"/>
      <c r="AD3487" s="923"/>
      <c r="AE3487" s="923"/>
      <c r="AF3487" s="923"/>
      <c r="AG3487" s="923"/>
      <c r="AH3487" s="923"/>
      <c r="AI3487" s="923"/>
      <c r="AJ3487" s="923"/>
      <c r="AK3487" s="923"/>
      <c r="AL3487" s="923"/>
      <c r="AM3487" s="923"/>
      <c r="AN3487" s="923"/>
      <c r="AO3487" s="924"/>
    </row>
    <row r="3488" spans="2:41" ht="13.35" customHeight="1" outlineLevel="1" x14ac:dyDescent="0.45">
      <c r="B3488" s="167"/>
      <c r="J3488" s="167"/>
      <c r="M3488" s="166"/>
      <c r="N3488" s="167" t="s">
        <v>713</v>
      </c>
      <c r="Q3488" s="166"/>
      <c r="R3488" s="911"/>
      <c r="S3488" s="912"/>
      <c r="T3488" s="912"/>
      <c r="U3488" s="912"/>
      <c r="V3488" s="912"/>
      <c r="W3488" s="912"/>
      <c r="X3488" s="912"/>
      <c r="Y3488" s="912"/>
      <c r="Z3488" s="912"/>
      <c r="AA3488" s="912"/>
      <c r="AB3488" s="912"/>
      <c r="AC3488" s="912"/>
      <c r="AD3488" s="912"/>
      <c r="AE3488" s="912"/>
      <c r="AF3488" s="912"/>
      <c r="AG3488" s="912"/>
      <c r="AH3488" s="912"/>
      <c r="AI3488" s="912"/>
      <c r="AJ3488" s="912"/>
      <c r="AK3488" s="912"/>
      <c r="AL3488" s="912"/>
      <c r="AM3488" s="912"/>
      <c r="AN3488" s="912"/>
      <c r="AO3488" s="913"/>
    </row>
    <row r="3489" spans="2:41" ht="3.6" customHeight="1" outlineLevel="1" x14ac:dyDescent="0.45">
      <c r="B3489" s="167"/>
      <c r="J3489" s="167"/>
      <c r="M3489" s="166"/>
      <c r="N3489" s="167"/>
      <c r="Q3489" s="166"/>
      <c r="R3489" s="914"/>
      <c r="S3489" s="915"/>
      <c r="T3489" s="915"/>
      <c r="U3489" s="915"/>
      <c r="V3489" s="915"/>
      <c r="W3489" s="915"/>
      <c r="X3489" s="915"/>
      <c r="Y3489" s="915"/>
      <c r="Z3489" s="915"/>
      <c r="AA3489" s="915"/>
      <c r="AB3489" s="915"/>
      <c r="AC3489" s="915"/>
      <c r="AD3489" s="915"/>
      <c r="AE3489" s="915"/>
      <c r="AF3489" s="915"/>
      <c r="AG3489" s="915"/>
      <c r="AH3489" s="915"/>
      <c r="AI3489" s="915"/>
      <c r="AJ3489" s="915"/>
      <c r="AK3489" s="915"/>
      <c r="AL3489" s="915"/>
      <c r="AM3489" s="915"/>
      <c r="AN3489" s="915"/>
      <c r="AO3489" s="916"/>
    </row>
    <row r="3490" spans="2:41" ht="3.6" customHeight="1" outlineLevel="1" x14ac:dyDescent="0.45">
      <c r="B3490" s="167"/>
      <c r="J3490" s="167"/>
      <c r="N3490" s="173"/>
      <c r="O3490" s="172"/>
      <c r="P3490" s="172"/>
      <c r="Q3490" s="171"/>
      <c r="U3490" s="934" t="str">
        <f>ASC(許可申請_2!L518)&amp;ASC(変更_3!AO521)</f>
        <v/>
      </c>
      <c r="V3490" s="935"/>
      <c r="W3490" s="935"/>
      <c r="X3490" s="962"/>
      <c r="Y3490" s="172"/>
      <c r="Z3490" s="965" t="str">
        <f>ASC(許可申請_2!O518)&amp;ASC(変更_3!AR521)</f>
        <v/>
      </c>
      <c r="AA3490" s="935"/>
      <c r="AB3490" s="935"/>
      <c r="AC3490" s="936"/>
      <c r="AG3490" s="922" t="str">
        <f>許可申請_2!L519&amp;変更_3!AO522</f>
        <v/>
      </c>
      <c r="AH3490" s="923"/>
      <c r="AI3490" s="923"/>
      <c r="AJ3490" s="923"/>
      <c r="AK3490" s="923"/>
      <c r="AL3490" s="923"/>
      <c r="AM3490" s="923"/>
      <c r="AN3490" s="923"/>
      <c r="AO3490" s="924"/>
    </row>
    <row r="3491" spans="2:41" ht="13.35" customHeight="1" outlineLevel="1" x14ac:dyDescent="0.45">
      <c r="B3491" s="167"/>
      <c r="J3491" s="167"/>
      <c r="N3491" s="167"/>
      <c r="Q3491" s="166"/>
      <c r="R3491" s="115" t="s">
        <v>612</v>
      </c>
      <c r="U3491" s="937"/>
      <c r="V3491" s="938"/>
      <c r="W3491" s="938"/>
      <c r="X3491" s="963"/>
      <c r="Y3491" s="179" t="s">
        <v>611</v>
      </c>
      <c r="Z3491" s="966"/>
      <c r="AA3491" s="938"/>
      <c r="AB3491" s="938"/>
      <c r="AC3491" s="939"/>
      <c r="AD3491" s="115" t="s">
        <v>610</v>
      </c>
      <c r="AG3491" s="911"/>
      <c r="AH3491" s="912"/>
      <c r="AI3491" s="912"/>
      <c r="AJ3491" s="912"/>
      <c r="AK3491" s="912"/>
      <c r="AL3491" s="912"/>
      <c r="AM3491" s="912"/>
      <c r="AN3491" s="912"/>
      <c r="AO3491" s="913"/>
    </row>
    <row r="3492" spans="2:41" ht="3.6" customHeight="1" outlineLevel="1" x14ac:dyDescent="0.45">
      <c r="B3492" s="167"/>
      <c r="J3492" s="167"/>
      <c r="N3492" s="167"/>
      <c r="Q3492" s="166"/>
      <c r="R3492" s="160"/>
      <c r="S3492" s="160"/>
      <c r="T3492" s="160"/>
      <c r="U3492" s="940"/>
      <c r="V3492" s="941"/>
      <c r="W3492" s="941"/>
      <c r="X3492" s="964"/>
      <c r="Y3492" s="160"/>
      <c r="Z3492" s="967"/>
      <c r="AA3492" s="941"/>
      <c r="AB3492" s="941"/>
      <c r="AC3492" s="942"/>
      <c r="AD3492" s="160"/>
      <c r="AE3492" s="160"/>
      <c r="AF3492" s="160"/>
      <c r="AG3492" s="914"/>
      <c r="AH3492" s="915"/>
      <c r="AI3492" s="915"/>
      <c r="AJ3492" s="915"/>
      <c r="AK3492" s="915"/>
      <c r="AL3492" s="915"/>
      <c r="AM3492" s="915"/>
      <c r="AN3492" s="915"/>
      <c r="AO3492" s="916"/>
    </row>
    <row r="3493" spans="2:41" ht="3.6" customHeight="1" outlineLevel="1" x14ac:dyDescent="0.45">
      <c r="B3493" s="167"/>
      <c r="J3493" s="167"/>
      <c r="N3493" s="167"/>
      <c r="Q3493" s="166"/>
      <c r="R3493" s="172"/>
      <c r="S3493" s="172"/>
      <c r="T3493" s="171"/>
      <c r="U3493" s="922" t="str">
        <f>許可申請_2!T519&amp;変更_3!AW522</f>
        <v/>
      </c>
      <c r="V3493" s="923"/>
      <c r="W3493" s="923"/>
      <c r="X3493" s="923"/>
      <c r="Y3493" s="923"/>
      <c r="Z3493" s="923"/>
      <c r="AA3493" s="923"/>
      <c r="AB3493" s="923"/>
      <c r="AC3493" s="924"/>
      <c r="AD3493" s="173"/>
      <c r="AE3493" s="172"/>
      <c r="AF3493" s="171"/>
      <c r="AG3493" s="922" t="str">
        <f>許可申請_2!L520&amp;変更_3!AO523</f>
        <v/>
      </c>
      <c r="AH3493" s="923"/>
      <c r="AI3493" s="923"/>
      <c r="AJ3493" s="923"/>
      <c r="AK3493" s="923"/>
      <c r="AL3493" s="923"/>
      <c r="AM3493" s="923"/>
      <c r="AN3493" s="923"/>
      <c r="AO3493" s="924"/>
    </row>
    <row r="3494" spans="2:41" ht="13.35" customHeight="1" outlineLevel="1" x14ac:dyDescent="0.45">
      <c r="B3494" s="167"/>
      <c r="J3494" s="167"/>
      <c r="N3494" s="167" t="s">
        <v>48</v>
      </c>
      <c r="Q3494" s="166"/>
      <c r="R3494" s="115" t="s">
        <v>609</v>
      </c>
      <c r="T3494" s="166"/>
      <c r="U3494" s="911"/>
      <c r="V3494" s="912"/>
      <c r="W3494" s="912"/>
      <c r="X3494" s="912"/>
      <c r="Y3494" s="912"/>
      <c r="Z3494" s="912"/>
      <c r="AA3494" s="912"/>
      <c r="AB3494" s="912"/>
      <c r="AC3494" s="913"/>
      <c r="AD3494" s="167" t="s">
        <v>8536</v>
      </c>
      <c r="AF3494" s="166"/>
      <c r="AG3494" s="911"/>
      <c r="AH3494" s="912"/>
      <c r="AI3494" s="912"/>
      <c r="AJ3494" s="912"/>
      <c r="AK3494" s="912"/>
      <c r="AL3494" s="912"/>
      <c r="AM3494" s="912"/>
      <c r="AN3494" s="912"/>
      <c r="AO3494" s="913"/>
    </row>
    <row r="3495" spans="2:41" ht="3.6" customHeight="1" outlineLevel="1" x14ac:dyDescent="0.45">
      <c r="B3495" s="167"/>
      <c r="J3495" s="167"/>
      <c r="N3495" s="167"/>
      <c r="Q3495" s="166"/>
      <c r="R3495" s="160"/>
      <c r="S3495" s="160"/>
      <c r="T3495" s="159"/>
      <c r="U3495" s="914"/>
      <c r="V3495" s="915"/>
      <c r="W3495" s="915"/>
      <c r="X3495" s="915"/>
      <c r="Y3495" s="915"/>
      <c r="Z3495" s="915"/>
      <c r="AA3495" s="915"/>
      <c r="AB3495" s="915"/>
      <c r="AC3495" s="916"/>
      <c r="AD3495" s="161"/>
      <c r="AE3495" s="160"/>
      <c r="AF3495" s="159"/>
      <c r="AG3495" s="914"/>
      <c r="AH3495" s="915"/>
      <c r="AI3495" s="915"/>
      <c r="AJ3495" s="915"/>
      <c r="AK3495" s="915"/>
      <c r="AL3495" s="915"/>
      <c r="AM3495" s="915"/>
      <c r="AN3495" s="915"/>
      <c r="AO3495" s="916"/>
    </row>
    <row r="3496" spans="2:41" ht="3.6" customHeight="1" outlineLevel="1" x14ac:dyDescent="0.45">
      <c r="B3496" s="167"/>
      <c r="J3496" s="167"/>
      <c r="N3496" s="167"/>
      <c r="Q3496" s="166"/>
      <c r="R3496" s="172"/>
      <c r="S3496" s="172"/>
      <c r="T3496" s="171"/>
      <c r="U3496" s="922" t="str">
        <f>許可申請_2!T520&amp;変更_3!AW523</f>
        <v/>
      </c>
      <c r="V3496" s="923"/>
      <c r="W3496" s="923"/>
      <c r="X3496" s="923"/>
      <c r="Y3496" s="923"/>
      <c r="Z3496" s="923"/>
      <c r="AA3496" s="923"/>
      <c r="AB3496" s="923"/>
      <c r="AC3496" s="924"/>
      <c r="AD3496" s="173"/>
      <c r="AE3496" s="172"/>
      <c r="AF3496" s="171"/>
      <c r="AG3496" s="922" t="str">
        <f>許可申請_2!L521&amp;変更_3!AO524</f>
        <v/>
      </c>
      <c r="AH3496" s="923"/>
      <c r="AI3496" s="923"/>
      <c r="AJ3496" s="923"/>
      <c r="AK3496" s="923"/>
      <c r="AL3496" s="923"/>
      <c r="AM3496" s="923"/>
      <c r="AN3496" s="923"/>
      <c r="AO3496" s="924"/>
    </row>
    <row r="3497" spans="2:41" ht="13.35" customHeight="1" outlineLevel="1" x14ac:dyDescent="0.45">
      <c r="B3497" s="167"/>
      <c r="J3497" s="167"/>
      <c r="N3497" s="167"/>
      <c r="Q3497" s="166"/>
      <c r="R3497" s="115" t="s">
        <v>608</v>
      </c>
      <c r="T3497" s="166"/>
      <c r="U3497" s="911"/>
      <c r="V3497" s="912"/>
      <c r="W3497" s="912"/>
      <c r="X3497" s="912"/>
      <c r="Y3497" s="912"/>
      <c r="Z3497" s="912"/>
      <c r="AA3497" s="912"/>
      <c r="AB3497" s="912"/>
      <c r="AC3497" s="913"/>
      <c r="AD3497" s="167" t="s">
        <v>607</v>
      </c>
      <c r="AF3497" s="166"/>
      <c r="AG3497" s="911"/>
      <c r="AH3497" s="912"/>
      <c r="AI3497" s="912"/>
      <c r="AJ3497" s="912"/>
      <c r="AK3497" s="912"/>
      <c r="AL3497" s="912"/>
      <c r="AM3497" s="912"/>
      <c r="AN3497" s="912"/>
      <c r="AO3497" s="913"/>
    </row>
    <row r="3498" spans="2:41" ht="3.6" customHeight="1" outlineLevel="1" x14ac:dyDescent="0.45">
      <c r="B3498" s="167"/>
      <c r="J3498" s="167"/>
      <c r="N3498" s="161"/>
      <c r="O3498" s="160"/>
      <c r="P3498" s="160"/>
      <c r="Q3498" s="159"/>
      <c r="R3498" s="160"/>
      <c r="S3498" s="160"/>
      <c r="T3498" s="159"/>
      <c r="U3498" s="914"/>
      <c r="V3498" s="915"/>
      <c r="W3498" s="915"/>
      <c r="X3498" s="915"/>
      <c r="Y3498" s="915"/>
      <c r="Z3498" s="915"/>
      <c r="AA3498" s="915"/>
      <c r="AB3498" s="915"/>
      <c r="AC3498" s="916"/>
      <c r="AD3498" s="161"/>
      <c r="AE3498" s="160"/>
      <c r="AF3498" s="159"/>
      <c r="AG3498" s="914"/>
      <c r="AH3498" s="915"/>
      <c r="AI3498" s="915"/>
      <c r="AJ3498" s="915"/>
      <c r="AK3498" s="915"/>
      <c r="AL3498" s="915"/>
      <c r="AM3498" s="915"/>
      <c r="AN3498" s="915"/>
      <c r="AO3498" s="916"/>
    </row>
    <row r="3499" spans="2:41" ht="3.6" customHeight="1" outlineLevel="1" x14ac:dyDescent="0.45">
      <c r="B3499" s="167"/>
      <c r="J3499" s="167"/>
      <c r="M3499" s="166"/>
      <c r="N3499" s="167"/>
      <c r="Q3499" s="166"/>
      <c r="R3499" s="173"/>
      <c r="S3499" s="172"/>
      <c r="T3499" s="172"/>
      <c r="U3499" s="172"/>
      <c r="V3499" s="172"/>
      <c r="W3499" s="172"/>
      <c r="X3499" s="172"/>
      <c r="Y3499" s="172"/>
      <c r="Z3499" s="172"/>
      <c r="AA3499" s="172"/>
      <c r="AB3499" s="172"/>
      <c r="AC3499" s="172"/>
      <c r="AD3499" s="172"/>
      <c r="AE3499" s="172"/>
      <c r="AF3499" s="172"/>
      <c r="AG3499" s="172"/>
      <c r="AH3499" s="172"/>
      <c r="AI3499" s="172"/>
      <c r="AJ3499" s="172"/>
      <c r="AK3499" s="172"/>
      <c r="AL3499" s="172"/>
      <c r="AM3499" s="172"/>
      <c r="AN3499" s="172"/>
      <c r="AO3499" s="171"/>
    </row>
    <row r="3500" spans="2:41" ht="13.35" customHeight="1" outlineLevel="1" x14ac:dyDescent="0.45">
      <c r="B3500" s="167"/>
      <c r="J3500" s="167"/>
      <c r="M3500" s="166"/>
      <c r="N3500" s="167" t="s">
        <v>712</v>
      </c>
      <c r="Q3500" s="166"/>
      <c r="R3500" s="167"/>
      <c r="S3500" s="919"/>
      <c r="T3500" s="921"/>
      <c r="V3500" s="190"/>
      <c r="W3500" s="115" t="s">
        <v>76</v>
      </c>
      <c r="X3500" s="190"/>
      <c r="Y3500" s="115" t="s">
        <v>77</v>
      </c>
      <c r="Z3500" s="190"/>
      <c r="AA3500" s="115" t="s">
        <v>78</v>
      </c>
      <c r="AO3500" s="166"/>
    </row>
    <row r="3501" spans="2:41" ht="3.6" customHeight="1" outlineLevel="1" x14ac:dyDescent="0.45">
      <c r="B3501" s="167"/>
      <c r="J3501" s="167"/>
      <c r="M3501" s="166"/>
      <c r="N3501" s="167"/>
      <c r="Q3501" s="166"/>
      <c r="R3501" s="167"/>
      <c r="AO3501" s="166"/>
    </row>
    <row r="3502" spans="2:41" ht="3.6" customHeight="1" outlineLevel="1" x14ac:dyDescent="0.45">
      <c r="B3502" s="167"/>
      <c r="J3502" s="167"/>
      <c r="M3502" s="166"/>
      <c r="N3502" s="173"/>
      <c r="O3502" s="172"/>
      <c r="P3502" s="172"/>
      <c r="Q3502" s="172"/>
      <c r="R3502" s="984" t="str">
        <f>ASC(許可申請_2!I522)&amp;ASC(変更_3!AL525)</f>
        <v/>
      </c>
      <c r="S3502" s="984" t="str">
        <f>ASC(許可申請_2!J522)&amp;ASC(変更_3!AM525)</f>
        <v/>
      </c>
      <c r="T3502" s="172"/>
      <c r="U3502" s="984" t="str">
        <f>ASC(許可申請_2!L522)&amp;ASC(変更_3!AO525)</f>
        <v/>
      </c>
      <c r="V3502" s="173"/>
      <c r="W3502" s="172"/>
      <c r="X3502" s="172"/>
      <c r="Y3502" s="172"/>
      <c r="Z3502" s="172"/>
      <c r="AA3502" s="171"/>
      <c r="AB3502" s="173"/>
      <c r="AC3502" s="172"/>
      <c r="AD3502" s="172"/>
      <c r="AE3502" s="172"/>
      <c r="AF3502" s="172"/>
      <c r="AG3502" s="171"/>
      <c r="AH3502" s="977"/>
      <c r="AI3502" s="980"/>
      <c r="AJ3502" s="172"/>
      <c r="AK3502" s="944"/>
      <c r="AL3502" s="173"/>
      <c r="AM3502" s="172"/>
      <c r="AN3502" s="172"/>
      <c r="AO3502" s="171"/>
    </row>
    <row r="3503" spans="2:41" ht="13.35" customHeight="1" outlineLevel="1" x14ac:dyDescent="0.45">
      <c r="B3503" s="167"/>
      <c r="J3503" s="167"/>
      <c r="M3503" s="166"/>
      <c r="N3503" s="167" t="s">
        <v>711</v>
      </c>
      <c r="R3503" s="985"/>
      <c r="S3503" s="985"/>
      <c r="T3503" s="115" t="s">
        <v>65</v>
      </c>
      <c r="U3503" s="985"/>
      <c r="V3503" s="167" t="s">
        <v>64</v>
      </c>
      <c r="AA3503" s="166"/>
      <c r="AB3503" s="167" t="s">
        <v>710</v>
      </c>
      <c r="AH3503" s="978"/>
      <c r="AI3503" s="981"/>
      <c r="AJ3503" s="115" t="s">
        <v>65</v>
      </c>
      <c r="AK3503" s="945"/>
      <c r="AL3503" s="167" t="s">
        <v>64</v>
      </c>
      <c r="AO3503" s="166"/>
    </row>
    <row r="3504" spans="2:41" ht="3.6" customHeight="1" outlineLevel="1" x14ac:dyDescent="0.45">
      <c r="B3504" s="167"/>
      <c r="J3504" s="167"/>
      <c r="M3504" s="166"/>
      <c r="N3504" s="167"/>
      <c r="R3504" s="986"/>
      <c r="S3504" s="986"/>
      <c r="T3504" s="160"/>
      <c r="U3504" s="986"/>
      <c r="V3504" s="161"/>
      <c r="W3504" s="160"/>
      <c r="X3504" s="160"/>
      <c r="Y3504" s="160"/>
      <c r="Z3504" s="160"/>
      <c r="AA3504" s="159"/>
      <c r="AB3504" s="161"/>
      <c r="AC3504" s="160"/>
      <c r="AD3504" s="160"/>
      <c r="AE3504" s="160"/>
      <c r="AF3504" s="160"/>
      <c r="AH3504" s="979"/>
      <c r="AI3504" s="982"/>
      <c r="AJ3504" s="160"/>
      <c r="AK3504" s="946"/>
      <c r="AL3504" s="161"/>
      <c r="AM3504" s="160"/>
      <c r="AN3504" s="160"/>
      <c r="AO3504" s="159"/>
    </row>
    <row r="3505" spans="2:41" ht="3.6" customHeight="1" outlineLevel="1" x14ac:dyDescent="0.45">
      <c r="B3505" s="167"/>
      <c r="J3505" s="167"/>
      <c r="M3505" s="166"/>
      <c r="N3505" s="173"/>
      <c r="O3505" s="172"/>
      <c r="P3505" s="172"/>
      <c r="Q3505" s="171"/>
      <c r="R3505" s="977"/>
      <c r="S3505" s="980"/>
      <c r="T3505" s="172"/>
      <c r="U3505" s="944"/>
      <c r="V3505" s="173"/>
      <c r="W3505" s="172"/>
      <c r="X3505" s="172"/>
      <c r="Y3505" s="172"/>
      <c r="Z3505" s="169"/>
      <c r="AA3505" s="174"/>
      <c r="AD3505" s="172"/>
      <c r="AE3505" s="172"/>
      <c r="AF3505" s="172"/>
      <c r="AG3505" s="175"/>
      <c r="AH3505" s="175"/>
      <c r="AI3505" s="175"/>
      <c r="AJ3505" s="175"/>
      <c r="AK3505" s="175"/>
      <c r="AL3505" s="172"/>
      <c r="AM3505" s="175"/>
      <c r="AN3505" s="175"/>
      <c r="AO3505" s="171"/>
    </row>
    <row r="3506" spans="2:41" ht="13.35" customHeight="1" outlineLevel="1" x14ac:dyDescent="0.45">
      <c r="B3506" s="167"/>
      <c r="J3506" s="167"/>
      <c r="M3506" s="166"/>
      <c r="N3506" s="167" t="s">
        <v>709</v>
      </c>
      <c r="Q3506" s="166"/>
      <c r="R3506" s="978"/>
      <c r="S3506" s="981"/>
      <c r="T3506" s="115" t="s">
        <v>65</v>
      </c>
      <c r="U3506" s="945"/>
      <c r="V3506" s="167" t="s">
        <v>64</v>
      </c>
      <c r="Z3506" s="169"/>
      <c r="AA3506" s="168"/>
      <c r="AG3506" s="169"/>
      <c r="AH3506" s="169"/>
      <c r="AI3506" s="169"/>
      <c r="AJ3506" s="169"/>
      <c r="AK3506" s="169"/>
      <c r="AM3506" s="169"/>
      <c r="AN3506" s="169"/>
      <c r="AO3506" s="166"/>
    </row>
    <row r="3507" spans="2:41" ht="3.6" customHeight="1" outlineLevel="1" x14ac:dyDescent="0.45">
      <c r="B3507" s="167"/>
      <c r="J3507" s="167"/>
      <c r="M3507" s="166"/>
      <c r="N3507" s="161"/>
      <c r="O3507" s="160"/>
      <c r="P3507" s="160"/>
      <c r="Q3507" s="159"/>
      <c r="R3507" s="979"/>
      <c r="S3507" s="982"/>
      <c r="T3507" s="160"/>
      <c r="U3507" s="946"/>
      <c r="V3507" s="161"/>
      <c r="W3507" s="160"/>
      <c r="X3507" s="160"/>
      <c r="Y3507" s="160"/>
      <c r="Z3507" s="163"/>
      <c r="AA3507" s="162"/>
      <c r="AB3507" s="160"/>
      <c r="AC3507" s="160"/>
      <c r="AD3507" s="160"/>
      <c r="AE3507" s="160"/>
      <c r="AF3507" s="160"/>
      <c r="AG3507" s="163"/>
      <c r="AH3507" s="163"/>
      <c r="AI3507" s="163"/>
      <c r="AJ3507" s="163"/>
      <c r="AK3507" s="163"/>
      <c r="AL3507" s="160"/>
      <c r="AM3507" s="163"/>
      <c r="AN3507" s="163"/>
      <c r="AO3507" s="159"/>
    </row>
    <row r="3508" spans="2:41" ht="3.6" customHeight="1" outlineLevel="1" x14ac:dyDescent="0.45">
      <c r="B3508" s="167"/>
      <c r="J3508" s="167"/>
      <c r="M3508" s="166"/>
      <c r="N3508" s="167"/>
      <c r="Q3508" s="166"/>
      <c r="R3508" s="922" t="str">
        <f>ASC(許可申請_2!K527)&amp;ASC(変更_3!AN529)</f>
        <v/>
      </c>
      <c r="S3508" s="923"/>
      <c r="T3508" s="923"/>
      <c r="U3508" s="924"/>
      <c r="V3508" s="911" t="str">
        <f>ASC(許可申請_2!O527)&amp;ASC(変更_3!AR529)</f>
        <v/>
      </c>
      <c r="W3508" s="913"/>
      <c r="X3508" s="911" t="str">
        <f>ASC(許可申請_2!Q527)&amp;ASC(変更_3!AT529)</f>
        <v/>
      </c>
      <c r="Y3508" s="912"/>
      <c r="Z3508" s="912"/>
      <c r="AA3508" s="913"/>
      <c r="AB3508" s="167"/>
      <c r="AO3508" s="166"/>
    </row>
    <row r="3509" spans="2:41" ht="13.35" customHeight="1" outlineLevel="1" x14ac:dyDescent="0.45">
      <c r="B3509" s="167"/>
      <c r="J3509" s="167" t="s">
        <v>728</v>
      </c>
      <c r="M3509" s="166"/>
      <c r="N3509" s="167" t="s">
        <v>707</v>
      </c>
      <c r="Q3509" s="166"/>
      <c r="R3509" s="911"/>
      <c r="S3509" s="912"/>
      <c r="T3509" s="912"/>
      <c r="U3509" s="913"/>
      <c r="V3509" s="911"/>
      <c r="W3509" s="913"/>
      <c r="X3509" s="911"/>
      <c r="Y3509" s="912"/>
      <c r="Z3509" s="912"/>
      <c r="AA3509" s="913"/>
      <c r="AB3509" s="191" t="s">
        <v>706</v>
      </c>
      <c r="AO3509" s="166"/>
    </row>
    <row r="3510" spans="2:41" ht="3.6" customHeight="1" outlineLevel="1" x14ac:dyDescent="0.45">
      <c r="B3510" s="167"/>
      <c r="J3510" s="167"/>
      <c r="M3510" s="166"/>
      <c r="N3510" s="167"/>
      <c r="Q3510" s="166"/>
      <c r="R3510" s="914"/>
      <c r="S3510" s="915"/>
      <c r="T3510" s="915"/>
      <c r="U3510" s="916"/>
      <c r="V3510" s="914"/>
      <c r="W3510" s="916"/>
      <c r="X3510" s="914"/>
      <c r="Y3510" s="915"/>
      <c r="Z3510" s="915"/>
      <c r="AA3510" s="916"/>
      <c r="AB3510" s="161"/>
      <c r="AC3510" s="160"/>
      <c r="AD3510" s="160"/>
      <c r="AE3510" s="160"/>
      <c r="AF3510" s="160"/>
      <c r="AG3510" s="160"/>
      <c r="AH3510" s="160"/>
      <c r="AI3510" s="160"/>
      <c r="AJ3510" s="160"/>
      <c r="AK3510" s="160"/>
      <c r="AL3510" s="160"/>
      <c r="AM3510" s="160"/>
      <c r="AN3510" s="160"/>
      <c r="AO3510" s="159"/>
    </row>
    <row r="3511" spans="2:41" ht="3.6" customHeight="1" outlineLevel="1" x14ac:dyDescent="0.45">
      <c r="B3511" s="167"/>
      <c r="J3511" s="167"/>
      <c r="M3511" s="166"/>
      <c r="N3511" s="173"/>
      <c r="O3511" s="172"/>
      <c r="P3511" s="172"/>
      <c r="Q3511" s="172"/>
      <c r="R3511" s="173"/>
      <c r="S3511" s="172"/>
      <c r="T3511" s="172"/>
      <c r="U3511" s="172"/>
      <c r="V3511" s="172"/>
      <c r="W3511" s="172"/>
      <c r="X3511" s="172"/>
      <c r="Y3511" s="172"/>
      <c r="Z3511" s="172"/>
      <c r="AA3511" s="171"/>
      <c r="AB3511" s="173"/>
      <c r="AI3511" s="166"/>
      <c r="AJ3511" s="173"/>
      <c r="AK3511" s="172"/>
      <c r="AL3511" s="172"/>
      <c r="AM3511" s="172"/>
      <c r="AN3511" s="172"/>
      <c r="AO3511" s="171"/>
    </row>
    <row r="3512" spans="2:41" ht="13.35" customHeight="1" outlineLevel="1" x14ac:dyDescent="0.45">
      <c r="B3512" s="167"/>
      <c r="J3512" s="167"/>
      <c r="M3512" s="166"/>
      <c r="N3512" s="167" t="s">
        <v>705</v>
      </c>
      <c r="R3512" s="167"/>
      <c r="S3512" s="917" t="str">
        <f>許可申請_2!I529&amp;変更_3!AL531</f>
        <v/>
      </c>
      <c r="T3512" s="918"/>
      <c r="V3512" s="182" t="str">
        <f>ASC(許可申請_2!K529)&amp;ASC(変更_3!AN531)</f>
        <v/>
      </c>
      <c r="W3512" s="115" t="s">
        <v>76</v>
      </c>
      <c r="X3512" s="182" t="str">
        <f>ASC(許可申請_2!M529)&amp;ASC(変更_3!AP531)</f>
        <v/>
      </c>
      <c r="Y3512" s="115" t="s">
        <v>77</v>
      </c>
      <c r="Z3512" s="182" t="str">
        <f>ASC(許可申請_2!O529)&amp;ASC(変更_3!AR531)</f>
        <v/>
      </c>
      <c r="AA3512" s="115" t="s">
        <v>78</v>
      </c>
      <c r="AB3512" s="167" t="s">
        <v>704</v>
      </c>
      <c r="AI3512" s="166"/>
      <c r="AJ3512" s="167"/>
      <c r="AK3512" s="919"/>
      <c r="AL3512" s="920"/>
      <c r="AM3512" s="920"/>
      <c r="AN3512" s="920"/>
      <c r="AO3512" s="921"/>
    </row>
    <row r="3513" spans="2:41" ht="3.6" customHeight="1" outlineLevel="1" x14ac:dyDescent="0.45">
      <c r="B3513" s="167"/>
      <c r="J3513" s="167"/>
      <c r="M3513" s="166"/>
      <c r="N3513" s="167"/>
      <c r="R3513" s="161"/>
      <c r="S3513" s="160"/>
      <c r="T3513" s="160"/>
      <c r="U3513" s="160"/>
      <c r="V3513" s="160"/>
      <c r="W3513" s="160"/>
      <c r="X3513" s="160"/>
      <c r="Y3513" s="160"/>
      <c r="Z3513" s="160"/>
      <c r="AA3513" s="159"/>
      <c r="AB3513" s="161"/>
      <c r="AC3513" s="160"/>
      <c r="AD3513" s="160"/>
      <c r="AE3513" s="160"/>
      <c r="AF3513" s="160"/>
      <c r="AG3513" s="160"/>
      <c r="AH3513" s="160"/>
      <c r="AI3513" s="159"/>
      <c r="AJ3513" s="161"/>
      <c r="AK3513" s="160"/>
      <c r="AL3513" s="160"/>
      <c r="AM3513" s="160"/>
      <c r="AN3513" s="160"/>
      <c r="AO3513" s="159"/>
    </row>
    <row r="3514" spans="2:41" ht="3.6" customHeight="1" outlineLevel="1" x14ac:dyDescent="0.45">
      <c r="B3514" s="167"/>
      <c r="J3514" s="167"/>
      <c r="M3514" s="166"/>
      <c r="N3514" s="173"/>
      <c r="O3514" s="172"/>
      <c r="P3514" s="172"/>
      <c r="Q3514" s="171"/>
      <c r="R3514" s="922" t="str">
        <f>IF(OR(許可申請_2!T526="☑",変更_3!AW528="☑"),"研修中","")</f>
        <v/>
      </c>
      <c r="S3514" s="923"/>
      <c r="T3514" s="923"/>
      <c r="U3514" s="923"/>
      <c r="V3514" s="923"/>
      <c r="W3514" s="923"/>
      <c r="X3514" s="923"/>
      <c r="Y3514" s="923"/>
      <c r="Z3514" s="923"/>
      <c r="AA3514" s="923"/>
      <c r="AB3514" s="923"/>
      <c r="AC3514" s="923"/>
      <c r="AD3514" s="923"/>
      <c r="AE3514" s="923"/>
      <c r="AF3514" s="923"/>
      <c r="AG3514" s="923"/>
      <c r="AH3514" s="923"/>
      <c r="AI3514" s="923"/>
      <c r="AJ3514" s="923"/>
      <c r="AK3514" s="923"/>
      <c r="AL3514" s="923"/>
      <c r="AM3514" s="923"/>
      <c r="AN3514" s="923"/>
      <c r="AO3514" s="924"/>
    </row>
    <row r="3515" spans="2:41" ht="13.35" customHeight="1" outlineLevel="1" x14ac:dyDescent="0.45">
      <c r="B3515" s="167"/>
      <c r="J3515" s="167"/>
      <c r="M3515" s="166"/>
      <c r="N3515" s="167" t="s">
        <v>703</v>
      </c>
      <c r="Q3515" s="166"/>
      <c r="R3515" s="911"/>
      <c r="S3515" s="912"/>
      <c r="T3515" s="912"/>
      <c r="U3515" s="912"/>
      <c r="V3515" s="912"/>
      <c r="W3515" s="912"/>
      <c r="X3515" s="912"/>
      <c r="Y3515" s="912"/>
      <c r="Z3515" s="912"/>
      <c r="AA3515" s="912"/>
      <c r="AB3515" s="912"/>
      <c r="AC3515" s="912"/>
      <c r="AD3515" s="912"/>
      <c r="AE3515" s="912"/>
      <c r="AF3515" s="912"/>
      <c r="AG3515" s="912"/>
      <c r="AH3515" s="912"/>
      <c r="AI3515" s="912"/>
      <c r="AJ3515" s="912"/>
      <c r="AK3515" s="912"/>
      <c r="AL3515" s="912"/>
      <c r="AM3515" s="912"/>
      <c r="AN3515" s="912"/>
      <c r="AO3515" s="913"/>
    </row>
    <row r="3516" spans="2:41" ht="3.6" customHeight="1" outlineLevel="1" x14ac:dyDescent="0.45">
      <c r="B3516" s="167"/>
      <c r="J3516" s="167"/>
      <c r="M3516" s="166"/>
      <c r="N3516" s="161"/>
      <c r="O3516" s="160"/>
      <c r="P3516" s="160"/>
      <c r="Q3516" s="159"/>
      <c r="R3516" s="914"/>
      <c r="S3516" s="915"/>
      <c r="T3516" s="915"/>
      <c r="U3516" s="915"/>
      <c r="V3516" s="915"/>
      <c r="W3516" s="915"/>
      <c r="X3516" s="915"/>
      <c r="Y3516" s="915"/>
      <c r="Z3516" s="915"/>
      <c r="AA3516" s="915"/>
      <c r="AB3516" s="915"/>
      <c r="AC3516" s="915"/>
      <c r="AD3516" s="915"/>
      <c r="AE3516" s="915"/>
      <c r="AF3516" s="915"/>
      <c r="AG3516" s="915"/>
      <c r="AH3516" s="915"/>
      <c r="AI3516" s="915"/>
      <c r="AJ3516" s="915"/>
      <c r="AK3516" s="915"/>
      <c r="AL3516" s="915"/>
      <c r="AM3516" s="915"/>
      <c r="AN3516" s="915"/>
      <c r="AO3516" s="916"/>
    </row>
    <row r="3517" spans="2:41" ht="3.6" customHeight="1" outlineLevel="1" x14ac:dyDescent="0.45">
      <c r="B3517" s="167"/>
      <c r="J3517" s="167"/>
      <c r="M3517" s="166"/>
      <c r="N3517" s="173"/>
      <c r="O3517" s="172"/>
      <c r="P3517" s="172"/>
      <c r="Q3517" s="171"/>
      <c r="R3517" s="167"/>
      <c r="W3517" s="166"/>
      <c r="X3517" s="167"/>
      <c r="AB3517" s="166"/>
      <c r="AC3517" s="925"/>
      <c r="AD3517" s="926"/>
      <c r="AE3517" s="926"/>
      <c r="AF3517" s="926"/>
      <c r="AG3517" s="926"/>
      <c r="AH3517" s="926"/>
      <c r="AI3517" s="926"/>
      <c r="AJ3517" s="926"/>
      <c r="AK3517" s="926"/>
      <c r="AL3517" s="926"/>
      <c r="AM3517" s="926"/>
      <c r="AN3517" s="926"/>
      <c r="AO3517" s="927"/>
    </row>
    <row r="3518" spans="2:41" ht="13.35" customHeight="1" outlineLevel="1" x14ac:dyDescent="0.45">
      <c r="B3518" s="167"/>
      <c r="J3518" s="167"/>
      <c r="M3518" s="166"/>
      <c r="N3518" s="167" t="s">
        <v>702</v>
      </c>
      <c r="Q3518" s="166"/>
      <c r="R3518" s="167"/>
      <c r="S3518" s="189" t="s">
        <v>651</v>
      </c>
      <c r="T3518" s="115" t="s">
        <v>105</v>
      </c>
      <c r="W3518" s="166"/>
      <c r="X3518" s="167" t="s">
        <v>701</v>
      </c>
      <c r="AB3518" s="166"/>
      <c r="AC3518" s="928"/>
      <c r="AD3518" s="929"/>
      <c r="AE3518" s="929"/>
      <c r="AF3518" s="929"/>
      <c r="AG3518" s="929"/>
      <c r="AH3518" s="929"/>
      <c r="AI3518" s="929"/>
      <c r="AJ3518" s="929"/>
      <c r="AK3518" s="929"/>
      <c r="AL3518" s="929"/>
      <c r="AM3518" s="929"/>
      <c r="AN3518" s="929"/>
      <c r="AO3518" s="930"/>
    </row>
    <row r="3519" spans="2:41" ht="3.6" customHeight="1" outlineLevel="1" x14ac:dyDescent="0.45">
      <c r="B3519" s="167"/>
      <c r="J3519" s="167"/>
      <c r="M3519" s="166"/>
      <c r="N3519" s="161"/>
      <c r="O3519" s="160"/>
      <c r="P3519" s="160"/>
      <c r="Q3519" s="159"/>
      <c r="R3519" s="161"/>
      <c r="S3519" s="160"/>
      <c r="T3519" s="160"/>
      <c r="U3519" s="160"/>
      <c r="V3519" s="160"/>
      <c r="W3519" s="159"/>
      <c r="X3519" s="161"/>
      <c r="Y3519" s="160"/>
      <c r="Z3519" s="160"/>
      <c r="AA3519" s="160"/>
      <c r="AB3519" s="159"/>
      <c r="AC3519" s="931"/>
      <c r="AD3519" s="932"/>
      <c r="AE3519" s="932"/>
      <c r="AF3519" s="932"/>
      <c r="AG3519" s="932"/>
      <c r="AH3519" s="932"/>
      <c r="AI3519" s="932"/>
      <c r="AJ3519" s="932"/>
      <c r="AK3519" s="932"/>
      <c r="AL3519" s="932"/>
      <c r="AM3519" s="932"/>
      <c r="AN3519" s="932"/>
      <c r="AO3519" s="933"/>
    </row>
    <row r="3520" spans="2:41" ht="3.6" customHeight="1" outlineLevel="1" x14ac:dyDescent="0.45">
      <c r="B3520" s="167"/>
      <c r="J3520" s="167"/>
      <c r="M3520" s="166"/>
      <c r="N3520" s="173"/>
      <c r="O3520" s="172"/>
      <c r="P3520" s="172"/>
      <c r="Q3520" s="171"/>
      <c r="R3520" s="173"/>
      <c r="S3520" s="172"/>
      <c r="T3520" s="172"/>
      <c r="U3520" s="172"/>
      <c r="V3520" s="172"/>
      <c r="W3520" s="172"/>
      <c r="X3520" s="172"/>
      <c r="Y3520" s="172"/>
      <c r="Z3520" s="172"/>
      <c r="AA3520" s="171"/>
      <c r="AB3520" s="173"/>
      <c r="AC3520" s="172"/>
      <c r="AD3520" s="172"/>
      <c r="AE3520" s="171"/>
      <c r="AF3520" s="173"/>
      <c r="AG3520" s="172"/>
      <c r="AH3520" s="172"/>
      <c r="AI3520" s="172"/>
      <c r="AJ3520" s="172"/>
      <c r="AK3520" s="172"/>
      <c r="AL3520" s="172"/>
      <c r="AM3520" s="172"/>
      <c r="AN3520" s="172"/>
      <c r="AO3520" s="171"/>
    </row>
    <row r="3521" spans="2:41" ht="13.35" customHeight="1" outlineLevel="1" x14ac:dyDescent="0.45">
      <c r="B3521" s="167"/>
      <c r="J3521" s="167"/>
      <c r="M3521" s="166"/>
      <c r="N3521" s="167" t="s">
        <v>700</v>
      </c>
      <c r="Q3521" s="166"/>
      <c r="R3521" s="167"/>
      <c r="S3521" s="919"/>
      <c r="T3521" s="921"/>
      <c r="V3521" s="190"/>
      <c r="W3521" s="115" t="s">
        <v>76</v>
      </c>
      <c r="X3521" s="190"/>
      <c r="Y3521" s="115" t="s">
        <v>77</v>
      </c>
      <c r="Z3521" s="190"/>
      <c r="AA3521" s="115" t="s">
        <v>78</v>
      </c>
      <c r="AB3521" s="167" t="s">
        <v>699</v>
      </c>
      <c r="AE3521" s="166"/>
      <c r="AF3521" s="167"/>
      <c r="AG3521" s="919"/>
      <c r="AH3521" s="921"/>
      <c r="AJ3521" s="190"/>
      <c r="AK3521" s="115" t="s">
        <v>76</v>
      </c>
      <c r="AL3521" s="190"/>
      <c r="AM3521" s="115" t="s">
        <v>77</v>
      </c>
      <c r="AN3521" s="190"/>
      <c r="AO3521" s="166" t="s">
        <v>78</v>
      </c>
    </row>
    <row r="3522" spans="2:41" ht="3.6" customHeight="1" outlineLevel="1" x14ac:dyDescent="0.45">
      <c r="B3522" s="167"/>
      <c r="J3522" s="167"/>
      <c r="M3522" s="166"/>
      <c r="N3522" s="161"/>
      <c r="O3522" s="160"/>
      <c r="P3522" s="160"/>
      <c r="Q3522" s="159"/>
      <c r="R3522" s="161"/>
      <c r="S3522" s="160"/>
      <c r="T3522" s="160"/>
      <c r="U3522" s="160"/>
      <c r="V3522" s="160"/>
      <c r="W3522" s="160"/>
      <c r="X3522" s="160"/>
      <c r="Y3522" s="160"/>
      <c r="Z3522" s="160"/>
      <c r="AA3522" s="159"/>
      <c r="AB3522" s="161"/>
      <c r="AC3522" s="160"/>
      <c r="AD3522" s="160"/>
      <c r="AE3522" s="159"/>
      <c r="AF3522" s="161"/>
      <c r="AG3522" s="160"/>
      <c r="AH3522" s="160"/>
      <c r="AI3522" s="160"/>
      <c r="AJ3522" s="160"/>
      <c r="AK3522" s="160"/>
      <c r="AL3522" s="160"/>
      <c r="AM3522" s="160"/>
      <c r="AN3522" s="160"/>
      <c r="AO3522" s="159"/>
    </row>
    <row r="3523" spans="2:41" ht="3.6" customHeight="1" outlineLevel="1" x14ac:dyDescent="0.45">
      <c r="B3523" s="167"/>
      <c r="J3523" s="167"/>
      <c r="M3523" s="166"/>
      <c r="N3523" s="173"/>
      <c r="O3523" s="172"/>
      <c r="P3523" s="172"/>
      <c r="Q3523" s="171"/>
      <c r="R3523" s="925"/>
      <c r="S3523" s="926"/>
      <c r="T3523" s="926"/>
      <c r="U3523" s="926"/>
      <c r="V3523" s="926"/>
      <c r="W3523" s="926"/>
      <c r="X3523" s="926"/>
      <c r="Y3523" s="926"/>
      <c r="Z3523" s="926"/>
      <c r="AA3523" s="926"/>
      <c r="AB3523" s="926"/>
      <c r="AC3523" s="926"/>
      <c r="AD3523" s="926"/>
      <c r="AE3523" s="926"/>
      <c r="AF3523" s="926"/>
      <c r="AG3523" s="926"/>
      <c r="AH3523" s="926"/>
      <c r="AI3523" s="926"/>
      <c r="AJ3523" s="926"/>
      <c r="AK3523" s="926"/>
      <c r="AL3523" s="926"/>
      <c r="AM3523" s="926"/>
      <c r="AN3523" s="926"/>
      <c r="AO3523" s="927"/>
    </row>
    <row r="3524" spans="2:41" ht="13.35" customHeight="1" outlineLevel="1" x14ac:dyDescent="0.45">
      <c r="B3524" s="167"/>
      <c r="J3524" s="167"/>
      <c r="M3524" s="166"/>
      <c r="N3524" s="167" t="s">
        <v>698</v>
      </c>
      <c r="Q3524" s="166"/>
      <c r="R3524" s="928"/>
      <c r="S3524" s="929"/>
      <c r="T3524" s="929"/>
      <c r="U3524" s="929"/>
      <c r="V3524" s="929"/>
      <c r="W3524" s="929"/>
      <c r="X3524" s="929"/>
      <c r="Y3524" s="929"/>
      <c r="Z3524" s="929"/>
      <c r="AA3524" s="929"/>
      <c r="AB3524" s="929"/>
      <c r="AC3524" s="929"/>
      <c r="AD3524" s="929"/>
      <c r="AE3524" s="929"/>
      <c r="AF3524" s="929"/>
      <c r="AG3524" s="929"/>
      <c r="AH3524" s="929"/>
      <c r="AI3524" s="929"/>
      <c r="AJ3524" s="929"/>
      <c r="AK3524" s="929"/>
      <c r="AL3524" s="929"/>
      <c r="AM3524" s="929"/>
      <c r="AN3524" s="929"/>
      <c r="AO3524" s="930"/>
    </row>
    <row r="3525" spans="2:41" ht="3.6" customHeight="1" outlineLevel="1" x14ac:dyDescent="0.45">
      <c r="B3525" s="167"/>
      <c r="J3525" s="167"/>
      <c r="M3525" s="166"/>
      <c r="N3525" s="167"/>
      <c r="Q3525" s="166"/>
      <c r="R3525" s="931"/>
      <c r="S3525" s="932"/>
      <c r="T3525" s="932"/>
      <c r="U3525" s="932"/>
      <c r="V3525" s="932"/>
      <c r="W3525" s="932"/>
      <c r="X3525" s="932"/>
      <c r="Y3525" s="932"/>
      <c r="Z3525" s="932"/>
      <c r="AA3525" s="932"/>
      <c r="AB3525" s="932"/>
      <c r="AC3525" s="932"/>
      <c r="AD3525" s="932"/>
      <c r="AE3525" s="932"/>
      <c r="AF3525" s="932"/>
      <c r="AG3525" s="932"/>
      <c r="AH3525" s="932"/>
      <c r="AI3525" s="932"/>
      <c r="AJ3525" s="932"/>
      <c r="AK3525" s="932"/>
      <c r="AL3525" s="932"/>
      <c r="AM3525" s="932"/>
      <c r="AN3525" s="932"/>
      <c r="AO3525" s="933"/>
    </row>
    <row r="3526" spans="2:41" ht="3.6" customHeight="1" outlineLevel="1" x14ac:dyDescent="0.45">
      <c r="B3526" s="167"/>
      <c r="J3526" s="167"/>
      <c r="N3526" s="173"/>
      <c r="O3526" s="172"/>
      <c r="P3526" s="172"/>
      <c r="Q3526" s="171"/>
      <c r="R3526" s="172"/>
      <c r="S3526" s="172"/>
      <c r="T3526" s="172"/>
      <c r="U3526" s="172"/>
      <c r="X3526" s="175"/>
      <c r="Y3526" s="176"/>
      <c r="Z3526" s="175"/>
      <c r="AA3526" s="175"/>
      <c r="AB3526" s="175"/>
      <c r="AC3526" s="175"/>
      <c r="AD3526" s="176"/>
      <c r="AE3526" s="175"/>
      <c r="AF3526" s="172"/>
      <c r="AG3526" s="172"/>
      <c r="AH3526" s="947"/>
      <c r="AI3526" s="948"/>
      <c r="AJ3526" s="948"/>
      <c r="AK3526" s="948"/>
      <c r="AL3526" s="948"/>
      <c r="AM3526" s="948"/>
      <c r="AN3526" s="948"/>
      <c r="AO3526" s="949"/>
    </row>
    <row r="3527" spans="2:41" ht="13.35" customHeight="1" outlineLevel="1" x14ac:dyDescent="0.45">
      <c r="B3527" s="167"/>
      <c r="J3527" s="167"/>
      <c r="N3527" s="167" t="s">
        <v>697</v>
      </c>
      <c r="Q3527" s="166"/>
      <c r="R3527" s="115" t="s">
        <v>696</v>
      </c>
      <c r="X3527" s="169"/>
      <c r="Y3527" s="170"/>
      <c r="Z3527" s="189" t="s">
        <v>651</v>
      </c>
      <c r="AA3527" s="115" t="s">
        <v>695</v>
      </c>
      <c r="AB3527" s="169"/>
      <c r="AC3527" s="169"/>
      <c r="AD3527" s="170" t="s">
        <v>694</v>
      </c>
      <c r="AE3527" s="169"/>
      <c r="AH3527" s="950"/>
      <c r="AI3527" s="951"/>
      <c r="AJ3527" s="951"/>
      <c r="AK3527" s="951"/>
      <c r="AL3527" s="951"/>
      <c r="AM3527" s="951"/>
      <c r="AN3527" s="951"/>
      <c r="AO3527" s="952"/>
    </row>
    <row r="3528" spans="2:41" ht="3.6" customHeight="1" outlineLevel="1" x14ac:dyDescent="0.45">
      <c r="B3528" s="167"/>
      <c r="J3528" s="167"/>
      <c r="N3528" s="167"/>
      <c r="Q3528" s="166"/>
      <c r="R3528" s="160"/>
      <c r="S3528" s="160"/>
      <c r="T3528" s="160"/>
      <c r="U3528" s="160"/>
      <c r="X3528" s="163"/>
      <c r="Y3528" s="164"/>
      <c r="Z3528" s="163"/>
      <c r="AA3528" s="163"/>
      <c r="AB3528" s="163"/>
      <c r="AC3528" s="163"/>
      <c r="AD3528" s="164"/>
      <c r="AE3528" s="163"/>
      <c r="AF3528" s="160"/>
      <c r="AG3528" s="160"/>
      <c r="AH3528" s="953"/>
      <c r="AI3528" s="954"/>
      <c r="AJ3528" s="954"/>
      <c r="AK3528" s="954"/>
      <c r="AL3528" s="954"/>
      <c r="AM3528" s="954"/>
      <c r="AN3528" s="954"/>
      <c r="AO3528" s="955"/>
    </row>
    <row r="3529" spans="2:41" ht="3.6" customHeight="1" outlineLevel="1" x14ac:dyDescent="0.45">
      <c r="B3529" s="167"/>
      <c r="J3529" s="167"/>
      <c r="N3529" s="167"/>
      <c r="Q3529" s="166"/>
      <c r="R3529" s="172"/>
      <c r="S3529" s="172"/>
      <c r="T3529" s="172"/>
      <c r="U3529" s="172"/>
      <c r="V3529" s="944"/>
      <c r="W3529" s="956"/>
      <c r="X3529" s="956"/>
      <c r="Y3529" s="956"/>
      <c r="Z3529" s="956"/>
      <c r="AA3529" s="956"/>
      <c r="AB3529" s="956"/>
      <c r="AC3529" s="956"/>
      <c r="AD3529" s="956"/>
      <c r="AE3529" s="956"/>
      <c r="AF3529" s="956"/>
      <c r="AG3529" s="956"/>
      <c r="AH3529" s="956"/>
      <c r="AI3529" s="956"/>
      <c r="AJ3529" s="956"/>
      <c r="AK3529" s="956"/>
      <c r="AL3529" s="956"/>
      <c r="AM3529" s="956"/>
      <c r="AN3529" s="956"/>
      <c r="AO3529" s="957"/>
    </row>
    <row r="3530" spans="2:41" ht="13.35" customHeight="1" outlineLevel="1" x14ac:dyDescent="0.45">
      <c r="B3530" s="167"/>
      <c r="J3530" s="167"/>
      <c r="N3530" s="167" t="s">
        <v>693</v>
      </c>
      <c r="Q3530" s="166"/>
      <c r="R3530" s="115" t="s">
        <v>692</v>
      </c>
      <c r="V3530" s="945"/>
      <c r="W3530" s="958"/>
      <c r="X3530" s="958"/>
      <c r="Y3530" s="958"/>
      <c r="Z3530" s="958"/>
      <c r="AA3530" s="958"/>
      <c r="AB3530" s="958"/>
      <c r="AC3530" s="958"/>
      <c r="AD3530" s="958"/>
      <c r="AE3530" s="958"/>
      <c r="AF3530" s="958"/>
      <c r="AG3530" s="958"/>
      <c r="AH3530" s="958"/>
      <c r="AI3530" s="958"/>
      <c r="AJ3530" s="958"/>
      <c r="AK3530" s="958"/>
      <c r="AL3530" s="958"/>
      <c r="AM3530" s="958"/>
      <c r="AN3530" s="958"/>
      <c r="AO3530" s="959"/>
    </row>
    <row r="3531" spans="2:41" ht="3.6" customHeight="1" outlineLevel="1" x14ac:dyDescent="0.45">
      <c r="B3531" s="167"/>
      <c r="J3531" s="167"/>
      <c r="N3531" s="167"/>
      <c r="Q3531" s="166"/>
      <c r="V3531" s="946"/>
      <c r="W3531" s="960"/>
      <c r="X3531" s="960"/>
      <c r="Y3531" s="960"/>
      <c r="Z3531" s="960"/>
      <c r="AA3531" s="960"/>
      <c r="AB3531" s="960"/>
      <c r="AC3531" s="960"/>
      <c r="AD3531" s="960"/>
      <c r="AE3531" s="960"/>
      <c r="AF3531" s="960"/>
      <c r="AG3531" s="960"/>
      <c r="AH3531" s="960"/>
      <c r="AI3531" s="960"/>
      <c r="AJ3531" s="960"/>
      <c r="AK3531" s="960"/>
      <c r="AL3531" s="960"/>
      <c r="AM3531" s="960"/>
      <c r="AN3531" s="960"/>
      <c r="AO3531" s="961"/>
    </row>
    <row r="3532" spans="2:41" ht="3.6" customHeight="1" outlineLevel="1" x14ac:dyDescent="0.45">
      <c r="B3532" s="167"/>
      <c r="J3532" s="167"/>
      <c r="N3532" s="167"/>
      <c r="R3532" s="173"/>
      <c r="S3532" s="172"/>
      <c r="T3532" s="172"/>
      <c r="U3532" s="171"/>
      <c r="X3532" s="166"/>
      <c r="Y3532" s="925"/>
      <c r="Z3532" s="926"/>
      <c r="AA3532" s="927"/>
      <c r="AB3532" s="171"/>
      <c r="AC3532" s="925"/>
      <c r="AD3532" s="926"/>
      <c r="AE3532" s="927"/>
      <c r="AF3532" s="167"/>
      <c r="AH3532" s="166"/>
      <c r="AI3532" s="925"/>
      <c r="AJ3532" s="926"/>
      <c r="AK3532" s="926"/>
      <c r="AL3532" s="926"/>
      <c r="AM3532" s="926"/>
      <c r="AN3532" s="926"/>
      <c r="AO3532" s="927"/>
    </row>
    <row r="3533" spans="2:41" ht="13.35" customHeight="1" outlineLevel="1" x14ac:dyDescent="0.45">
      <c r="B3533" s="167"/>
      <c r="J3533" s="167"/>
      <c r="N3533" s="167"/>
      <c r="R3533" s="167"/>
      <c r="U3533" s="166"/>
      <c r="V3533" s="115" t="s">
        <v>612</v>
      </c>
      <c r="X3533" s="166"/>
      <c r="Y3533" s="928"/>
      <c r="Z3533" s="929"/>
      <c r="AA3533" s="930"/>
      <c r="AB3533" s="555" t="s">
        <v>611</v>
      </c>
      <c r="AC3533" s="928"/>
      <c r="AD3533" s="929"/>
      <c r="AE3533" s="930"/>
      <c r="AF3533" s="167" t="s">
        <v>610</v>
      </c>
      <c r="AH3533" s="166"/>
      <c r="AI3533" s="928"/>
      <c r="AJ3533" s="929"/>
      <c r="AK3533" s="929"/>
      <c r="AL3533" s="929"/>
      <c r="AM3533" s="929"/>
      <c r="AN3533" s="929"/>
      <c r="AO3533" s="930"/>
    </row>
    <row r="3534" spans="2:41" ht="3.6" customHeight="1" outlineLevel="1" x14ac:dyDescent="0.45">
      <c r="B3534" s="167"/>
      <c r="J3534" s="167"/>
      <c r="N3534" s="167"/>
      <c r="R3534" s="167"/>
      <c r="U3534" s="166"/>
      <c r="V3534" s="160"/>
      <c r="W3534" s="160"/>
      <c r="X3534" s="159"/>
      <c r="Y3534" s="931"/>
      <c r="Z3534" s="932"/>
      <c r="AA3534" s="933"/>
      <c r="AB3534" s="159"/>
      <c r="AC3534" s="931"/>
      <c r="AD3534" s="932"/>
      <c r="AE3534" s="933"/>
      <c r="AF3534" s="161"/>
      <c r="AG3534" s="160"/>
      <c r="AH3534" s="159"/>
      <c r="AI3534" s="931"/>
      <c r="AJ3534" s="932"/>
      <c r="AK3534" s="932"/>
      <c r="AL3534" s="932"/>
      <c r="AM3534" s="932"/>
      <c r="AN3534" s="932"/>
      <c r="AO3534" s="933"/>
    </row>
    <row r="3535" spans="2:41" ht="3.6" customHeight="1" outlineLevel="1" x14ac:dyDescent="0.45">
      <c r="B3535" s="167"/>
      <c r="J3535" s="167"/>
      <c r="N3535" s="167"/>
      <c r="R3535" s="167"/>
      <c r="U3535" s="166"/>
      <c r="V3535" s="172"/>
      <c r="W3535" s="172"/>
      <c r="X3535" s="171"/>
      <c r="Y3535" s="925"/>
      <c r="Z3535" s="926"/>
      <c r="AA3535" s="926"/>
      <c r="AB3535" s="926"/>
      <c r="AC3535" s="926"/>
      <c r="AD3535" s="926"/>
      <c r="AE3535" s="927"/>
      <c r="AF3535" s="173"/>
      <c r="AG3535" s="172"/>
      <c r="AH3535" s="171"/>
      <c r="AI3535" s="925"/>
      <c r="AJ3535" s="926"/>
      <c r="AK3535" s="926"/>
      <c r="AL3535" s="926"/>
      <c r="AM3535" s="926"/>
      <c r="AN3535" s="926"/>
      <c r="AO3535" s="927"/>
    </row>
    <row r="3536" spans="2:41" ht="13.35" customHeight="1" outlineLevel="1" x14ac:dyDescent="0.45">
      <c r="B3536" s="167"/>
      <c r="J3536" s="167"/>
      <c r="N3536" s="167"/>
      <c r="R3536" s="167" t="s">
        <v>691</v>
      </c>
      <c r="U3536" s="166"/>
      <c r="V3536" s="115" t="s">
        <v>609</v>
      </c>
      <c r="X3536" s="166"/>
      <c r="Y3536" s="928"/>
      <c r="Z3536" s="929"/>
      <c r="AA3536" s="929"/>
      <c r="AB3536" s="929"/>
      <c r="AC3536" s="929"/>
      <c r="AD3536" s="929"/>
      <c r="AE3536" s="930"/>
      <c r="AF3536" s="167" t="s">
        <v>8536</v>
      </c>
      <c r="AH3536" s="166"/>
      <c r="AI3536" s="928"/>
      <c r="AJ3536" s="929"/>
      <c r="AK3536" s="929"/>
      <c r="AL3536" s="929"/>
      <c r="AM3536" s="929"/>
      <c r="AN3536" s="929"/>
      <c r="AO3536" s="930"/>
    </row>
    <row r="3537" spans="2:41" ht="3.6" customHeight="1" outlineLevel="1" x14ac:dyDescent="0.45">
      <c r="B3537" s="167"/>
      <c r="J3537" s="167"/>
      <c r="N3537" s="167"/>
      <c r="R3537" s="167"/>
      <c r="U3537" s="166"/>
      <c r="V3537" s="160"/>
      <c r="W3537" s="160"/>
      <c r="X3537" s="159"/>
      <c r="Y3537" s="931"/>
      <c r="Z3537" s="932"/>
      <c r="AA3537" s="932"/>
      <c r="AB3537" s="932"/>
      <c r="AC3537" s="932"/>
      <c r="AD3537" s="932"/>
      <c r="AE3537" s="933"/>
      <c r="AF3537" s="161"/>
      <c r="AG3537" s="160"/>
      <c r="AH3537" s="159"/>
      <c r="AI3537" s="931"/>
      <c r="AJ3537" s="932"/>
      <c r="AK3537" s="932"/>
      <c r="AL3537" s="932"/>
      <c r="AM3537" s="932"/>
      <c r="AN3537" s="932"/>
      <c r="AO3537" s="933"/>
    </row>
    <row r="3538" spans="2:41" ht="3.6" customHeight="1" outlineLevel="1" x14ac:dyDescent="0.45">
      <c r="B3538" s="167"/>
      <c r="J3538" s="167"/>
      <c r="N3538" s="167"/>
      <c r="R3538" s="167"/>
      <c r="U3538" s="166"/>
      <c r="V3538" s="172"/>
      <c r="W3538" s="172"/>
      <c r="X3538" s="171"/>
      <c r="Y3538" s="925"/>
      <c r="Z3538" s="926"/>
      <c r="AA3538" s="926"/>
      <c r="AB3538" s="926"/>
      <c r="AC3538" s="926"/>
      <c r="AD3538" s="926"/>
      <c r="AE3538" s="927"/>
      <c r="AF3538" s="173"/>
      <c r="AG3538" s="172"/>
      <c r="AH3538" s="171"/>
      <c r="AI3538" s="925"/>
      <c r="AJ3538" s="926"/>
      <c r="AK3538" s="926"/>
      <c r="AL3538" s="926"/>
      <c r="AM3538" s="926"/>
      <c r="AN3538" s="926"/>
      <c r="AO3538" s="927"/>
    </row>
    <row r="3539" spans="2:41" ht="13.35" customHeight="1" outlineLevel="1" x14ac:dyDescent="0.45">
      <c r="B3539" s="167"/>
      <c r="J3539" s="167"/>
      <c r="N3539" s="167"/>
      <c r="R3539" s="167"/>
      <c r="U3539" s="166"/>
      <c r="V3539" s="115" t="s">
        <v>608</v>
      </c>
      <c r="X3539" s="166"/>
      <c r="Y3539" s="928"/>
      <c r="Z3539" s="929"/>
      <c r="AA3539" s="929"/>
      <c r="AB3539" s="929"/>
      <c r="AC3539" s="929"/>
      <c r="AD3539" s="929"/>
      <c r="AE3539" s="930"/>
      <c r="AF3539" s="167" t="s">
        <v>607</v>
      </c>
      <c r="AH3539" s="166"/>
      <c r="AI3539" s="928"/>
      <c r="AJ3539" s="929"/>
      <c r="AK3539" s="929"/>
      <c r="AL3539" s="929"/>
      <c r="AM3539" s="929"/>
      <c r="AN3539" s="929"/>
      <c r="AO3539" s="930"/>
    </row>
    <row r="3540" spans="2:41" ht="3" customHeight="1" outlineLevel="1" x14ac:dyDescent="0.45">
      <c r="B3540" s="167"/>
      <c r="J3540" s="161"/>
      <c r="K3540" s="160"/>
      <c r="L3540" s="160"/>
      <c r="M3540" s="160"/>
      <c r="N3540" s="161"/>
      <c r="O3540" s="160"/>
      <c r="P3540" s="160"/>
      <c r="Q3540" s="160"/>
      <c r="R3540" s="161"/>
      <c r="S3540" s="160"/>
      <c r="T3540" s="160"/>
      <c r="U3540" s="159"/>
      <c r="V3540" s="160"/>
      <c r="W3540" s="160"/>
      <c r="X3540" s="159"/>
      <c r="Y3540" s="931"/>
      <c r="Z3540" s="932"/>
      <c r="AA3540" s="932"/>
      <c r="AB3540" s="932"/>
      <c r="AC3540" s="932"/>
      <c r="AD3540" s="932"/>
      <c r="AE3540" s="933"/>
      <c r="AF3540" s="161"/>
      <c r="AG3540" s="160"/>
      <c r="AH3540" s="159"/>
      <c r="AI3540" s="931"/>
      <c r="AJ3540" s="932"/>
      <c r="AK3540" s="932"/>
      <c r="AL3540" s="932"/>
      <c r="AM3540" s="932"/>
      <c r="AN3540" s="932"/>
      <c r="AO3540" s="933"/>
    </row>
    <row r="3541" spans="2:41" ht="3.6" customHeight="1" outlineLevel="1" x14ac:dyDescent="0.45">
      <c r="B3541" s="167"/>
      <c r="J3541" s="173"/>
      <c r="K3541" s="172"/>
      <c r="L3541" s="172"/>
      <c r="M3541" s="171"/>
      <c r="N3541" s="173"/>
      <c r="O3541" s="172"/>
      <c r="P3541" s="172"/>
      <c r="Q3541" s="171"/>
      <c r="R3541" s="173"/>
      <c r="S3541" s="172"/>
      <c r="T3541" s="172"/>
      <c r="U3541" s="172"/>
      <c r="V3541" s="172"/>
      <c r="W3541" s="172"/>
      <c r="X3541" s="172"/>
      <c r="Y3541" s="172"/>
      <c r="Z3541" s="172"/>
      <c r="AA3541" s="171"/>
      <c r="AB3541" s="173"/>
      <c r="AC3541" s="172"/>
      <c r="AD3541" s="172"/>
      <c r="AE3541" s="171"/>
      <c r="AF3541" s="172"/>
      <c r="AG3541" s="172"/>
      <c r="AH3541" s="172"/>
      <c r="AI3541" s="172"/>
      <c r="AJ3541" s="172"/>
      <c r="AK3541" s="172"/>
      <c r="AL3541" s="172"/>
      <c r="AM3541" s="172"/>
      <c r="AN3541" s="172"/>
      <c r="AO3541" s="171"/>
    </row>
    <row r="3542" spans="2:41" ht="13.35" customHeight="1" outlineLevel="1" x14ac:dyDescent="0.45">
      <c r="B3542" s="167"/>
      <c r="J3542" s="167"/>
      <c r="M3542" s="166"/>
      <c r="N3542" s="167" t="s">
        <v>717</v>
      </c>
      <c r="Q3542" s="166"/>
      <c r="R3542" s="167"/>
      <c r="S3542" s="917" t="str">
        <f>IF(変更_3!J539&lt;&gt;"",コードマスタ!C4,"")</f>
        <v/>
      </c>
      <c r="T3542" s="943"/>
      <c r="U3542" s="943"/>
      <c r="V3542" s="943"/>
      <c r="W3542" s="943"/>
      <c r="X3542" s="943"/>
      <c r="Y3542" s="943"/>
      <c r="Z3542" s="943"/>
      <c r="AA3542" s="918"/>
      <c r="AB3542" s="167" t="s">
        <v>615</v>
      </c>
      <c r="AE3542" s="166"/>
      <c r="AF3542" s="167"/>
      <c r="AG3542" s="917" t="str">
        <f>IF(変更_3!J547="☑",コードマスタ!D3,IF(OR(変更_3!O547="☑",変更_3!U547="☑"),コードマスタ!D4,""))</f>
        <v/>
      </c>
      <c r="AH3542" s="943"/>
      <c r="AI3542" s="943"/>
      <c r="AJ3542" s="943"/>
      <c r="AK3542" s="943"/>
      <c r="AL3542" s="943"/>
      <c r="AM3542" s="943"/>
      <c r="AN3542" s="943"/>
      <c r="AO3542" s="918"/>
    </row>
    <row r="3543" spans="2:41" ht="3.6" customHeight="1" outlineLevel="1" x14ac:dyDescent="0.45">
      <c r="B3543" s="167"/>
      <c r="J3543" s="167"/>
      <c r="M3543" s="166"/>
      <c r="N3543" s="161"/>
      <c r="O3543" s="160"/>
      <c r="P3543" s="160"/>
      <c r="Q3543" s="159"/>
      <c r="R3543" s="161"/>
      <c r="S3543" s="160"/>
      <c r="T3543" s="160"/>
      <c r="U3543" s="160"/>
      <c r="V3543" s="160"/>
      <c r="W3543" s="160"/>
      <c r="X3543" s="160"/>
      <c r="Y3543" s="160"/>
      <c r="Z3543" s="160"/>
      <c r="AA3543" s="159"/>
      <c r="AB3543" s="161"/>
      <c r="AC3543" s="160"/>
      <c r="AD3543" s="160"/>
      <c r="AE3543" s="159"/>
      <c r="AF3543" s="160"/>
      <c r="AG3543" s="160"/>
      <c r="AH3543" s="160"/>
      <c r="AI3543" s="160"/>
      <c r="AJ3543" s="160"/>
      <c r="AK3543" s="160"/>
      <c r="AL3543" s="160"/>
      <c r="AM3543" s="160"/>
      <c r="AN3543" s="160"/>
      <c r="AO3543" s="159"/>
    </row>
    <row r="3544" spans="2:41" ht="3.6" customHeight="1" outlineLevel="1" x14ac:dyDescent="0.45">
      <c r="B3544" s="167"/>
      <c r="J3544" s="167"/>
      <c r="M3544" s="166"/>
      <c r="N3544" s="173"/>
      <c r="O3544" s="172"/>
      <c r="P3544" s="172"/>
      <c r="Q3544" s="171"/>
      <c r="R3544" s="173"/>
      <c r="S3544" s="172"/>
      <c r="T3544" s="172"/>
      <c r="U3544" s="172"/>
      <c r="V3544" s="172"/>
      <c r="W3544" s="172"/>
      <c r="X3544" s="172"/>
      <c r="Y3544" s="172"/>
      <c r="Z3544" s="172"/>
      <c r="AA3544" s="171"/>
      <c r="AB3544" s="173"/>
      <c r="AC3544" s="172"/>
      <c r="AD3544" s="172"/>
      <c r="AE3544" s="171"/>
      <c r="AF3544" s="173"/>
      <c r="AG3544" s="172"/>
      <c r="AH3544" s="172"/>
      <c r="AI3544" s="172"/>
      <c r="AJ3544" s="172"/>
      <c r="AK3544" s="172"/>
      <c r="AL3544" s="172"/>
      <c r="AM3544" s="172"/>
      <c r="AN3544" s="172"/>
      <c r="AO3544" s="171"/>
    </row>
    <row r="3545" spans="2:41" ht="13.35" customHeight="1" outlineLevel="1" x14ac:dyDescent="0.45">
      <c r="B3545" s="167"/>
      <c r="J3545" s="167"/>
      <c r="M3545" s="166"/>
      <c r="N3545" s="167" t="s">
        <v>716</v>
      </c>
      <c r="Q3545" s="166"/>
      <c r="R3545" s="167"/>
      <c r="S3545" s="919"/>
      <c r="T3545" s="921"/>
      <c r="V3545" s="190"/>
      <c r="W3545" s="115" t="s">
        <v>76</v>
      </c>
      <c r="X3545" s="190"/>
      <c r="Y3545" s="115" t="s">
        <v>77</v>
      </c>
      <c r="Z3545" s="190"/>
      <c r="AA3545" s="166" t="s">
        <v>78</v>
      </c>
      <c r="AB3545" s="167" t="s">
        <v>715</v>
      </c>
      <c r="AE3545" s="166"/>
      <c r="AF3545" s="167"/>
      <c r="AG3545" s="919"/>
      <c r="AH3545" s="921"/>
      <c r="AJ3545" s="190"/>
      <c r="AK3545" s="115" t="s">
        <v>76</v>
      </c>
      <c r="AL3545" s="190"/>
      <c r="AM3545" s="115" t="s">
        <v>77</v>
      </c>
      <c r="AN3545" s="190"/>
      <c r="AO3545" s="166" t="s">
        <v>78</v>
      </c>
    </row>
    <row r="3546" spans="2:41" ht="3.6" customHeight="1" outlineLevel="1" x14ac:dyDescent="0.45">
      <c r="B3546" s="167"/>
      <c r="J3546" s="167"/>
      <c r="M3546" s="166"/>
      <c r="N3546" s="161"/>
      <c r="O3546" s="160"/>
      <c r="P3546" s="160"/>
      <c r="Q3546" s="159"/>
      <c r="R3546" s="161"/>
      <c r="S3546" s="160"/>
      <c r="T3546" s="160"/>
      <c r="U3546" s="160"/>
      <c r="V3546" s="160"/>
      <c r="W3546" s="160"/>
      <c r="X3546" s="160"/>
      <c r="Y3546" s="160"/>
      <c r="Z3546" s="160"/>
      <c r="AA3546" s="159"/>
      <c r="AB3546" s="161"/>
      <c r="AC3546" s="160"/>
      <c r="AD3546" s="160"/>
      <c r="AE3546" s="159"/>
      <c r="AF3546" s="161"/>
      <c r="AG3546" s="160"/>
      <c r="AH3546" s="160"/>
      <c r="AI3546" s="160"/>
      <c r="AJ3546" s="160"/>
      <c r="AK3546" s="160"/>
      <c r="AL3546" s="160"/>
      <c r="AM3546" s="160"/>
      <c r="AN3546" s="160"/>
      <c r="AO3546" s="159"/>
    </row>
    <row r="3547" spans="2:41" ht="3.6" customHeight="1" outlineLevel="1" x14ac:dyDescent="0.45">
      <c r="B3547" s="167"/>
      <c r="J3547" s="167"/>
      <c r="M3547" s="166"/>
      <c r="N3547" s="173"/>
      <c r="O3547" s="172"/>
      <c r="P3547" s="172"/>
      <c r="Q3547" s="171"/>
      <c r="R3547" s="922" t="str">
        <f>IF(変更_3!J539&lt;&gt;"",変更_3!J539,"")</f>
        <v/>
      </c>
      <c r="S3547" s="923"/>
      <c r="T3547" s="923"/>
      <c r="U3547" s="923"/>
      <c r="V3547" s="923"/>
      <c r="W3547" s="923"/>
      <c r="X3547" s="923"/>
      <c r="Y3547" s="923"/>
      <c r="Z3547" s="923"/>
      <c r="AA3547" s="923"/>
      <c r="AB3547" s="923"/>
      <c r="AC3547" s="923"/>
      <c r="AD3547" s="923"/>
      <c r="AE3547" s="923"/>
      <c r="AF3547" s="923"/>
      <c r="AG3547" s="923"/>
      <c r="AH3547" s="923"/>
      <c r="AI3547" s="923"/>
      <c r="AJ3547" s="924"/>
      <c r="AK3547" s="172"/>
      <c r="AL3547" s="172"/>
      <c r="AM3547" s="172"/>
      <c r="AN3547" s="172"/>
      <c r="AO3547" s="171"/>
    </row>
    <row r="3548" spans="2:41" ht="13.35" customHeight="1" outlineLevel="1" x14ac:dyDescent="0.45">
      <c r="B3548" s="167"/>
      <c r="J3548" s="167"/>
      <c r="M3548" s="166"/>
      <c r="N3548" s="167" t="s">
        <v>50</v>
      </c>
      <c r="Q3548" s="166"/>
      <c r="R3548" s="911"/>
      <c r="S3548" s="912"/>
      <c r="T3548" s="912"/>
      <c r="U3548" s="912"/>
      <c r="V3548" s="912"/>
      <c r="W3548" s="912"/>
      <c r="X3548" s="912"/>
      <c r="Y3548" s="912"/>
      <c r="Z3548" s="912"/>
      <c r="AA3548" s="912"/>
      <c r="AB3548" s="912"/>
      <c r="AC3548" s="912"/>
      <c r="AD3548" s="912"/>
      <c r="AE3548" s="912"/>
      <c r="AF3548" s="912"/>
      <c r="AG3548" s="912"/>
      <c r="AH3548" s="912"/>
      <c r="AI3548" s="912"/>
      <c r="AJ3548" s="913"/>
      <c r="AL3548" s="189" t="s">
        <v>651</v>
      </c>
      <c r="AM3548" s="115" t="s">
        <v>714</v>
      </c>
      <c r="AO3548" s="166"/>
    </row>
    <row r="3549" spans="2:41" ht="3.6" customHeight="1" outlineLevel="1" x14ac:dyDescent="0.45">
      <c r="B3549" s="167"/>
      <c r="J3549" s="167"/>
      <c r="M3549" s="166"/>
      <c r="N3549" s="161"/>
      <c r="O3549" s="160"/>
      <c r="P3549" s="160"/>
      <c r="Q3549" s="159"/>
      <c r="R3549" s="914"/>
      <c r="S3549" s="915"/>
      <c r="T3549" s="915"/>
      <c r="U3549" s="915"/>
      <c r="V3549" s="915"/>
      <c r="W3549" s="915"/>
      <c r="X3549" s="915"/>
      <c r="Y3549" s="915"/>
      <c r="Z3549" s="915"/>
      <c r="AA3549" s="915"/>
      <c r="AB3549" s="915"/>
      <c r="AC3549" s="915"/>
      <c r="AD3549" s="915"/>
      <c r="AE3549" s="915"/>
      <c r="AF3549" s="915"/>
      <c r="AG3549" s="915"/>
      <c r="AH3549" s="915"/>
      <c r="AI3549" s="915"/>
      <c r="AJ3549" s="916"/>
      <c r="AK3549" s="160"/>
      <c r="AL3549" s="160"/>
      <c r="AM3549" s="160"/>
      <c r="AN3549" s="160"/>
      <c r="AO3549" s="159"/>
    </row>
    <row r="3550" spans="2:41" ht="3.6" customHeight="1" outlineLevel="1" x14ac:dyDescent="0.45">
      <c r="B3550" s="167"/>
      <c r="J3550" s="167"/>
      <c r="M3550" s="166"/>
      <c r="N3550" s="173"/>
      <c r="O3550" s="172"/>
      <c r="P3550" s="172"/>
      <c r="Q3550" s="171"/>
      <c r="R3550" s="922" t="str">
        <f>ASC(PHONETIC(変更_3!J538))</f>
        <v/>
      </c>
      <c r="S3550" s="923"/>
      <c r="T3550" s="923"/>
      <c r="U3550" s="923"/>
      <c r="V3550" s="923"/>
      <c r="W3550" s="923"/>
      <c r="X3550" s="923"/>
      <c r="Y3550" s="923"/>
      <c r="Z3550" s="923"/>
      <c r="AA3550" s="923"/>
      <c r="AB3550" s="923"/>
      <c r="AC3550" s="923"/>
      <c r="AD3550" s="923"/>
      <c r="AE3550" s="923"/>
      <c r="AF3550" s="923"/>
      <c r="AG3550" s="923"/>
      <c r="AH3550" s="923"/>
      <c r="AI3550" s="923"/>
      <c r="AJ3550" s="923"/>
      <c r="AK3550" s="923"/>
      <c r="AL3550" s="923"/>
      <c r="AM3550" s="923"/>
      <c r="AN3550" s="923"/>
      <c r="AO3550" s="924"/>
    </row>
    <row r="3551" spans="2:41" ht="13.35" customHeight="1" outlineLevel="1" x14ac:dyDescent="0.45">
      <c r="B3551" s="167"/>
      <c r="J3551" s="167"/>
      <c r="M3551" s="166"/>
      <c r="N3551" s="167" t="s">
        <v>713</v>
      </c>
      <c r="Q3551" s="166"/>
      <c r="R3551" s="911"/>
      <c r="S3551" s="912"/>
      <c r="T3551" s="912"/>
      <c r="U3551" s="912"/>
      <c r="V3551" s="912"/>
      <c r="W3551" s="912"/>
      <c r="X3551" s="912"/>
      <c r="Y3551" s="912"/>
      <c r="Z3551" s="912"/>
      <c r="AA3551" s="912"/>
      <c r="AB3551" s="912"/>
      <c r="AC3551" s="912"/>
      <c r="AD3551" s="912"/>
      <c r="AE3551" s="912"/>
      <c r="AF3551" s="912"/>
      <c r="AG3551" s="912"/>
      <c r="AH3551" s="912"/>
      <c r="AI3551" s="912"/>
      <c r="AJ3551" s="912"/>
      <c r="AK3551" s="912"/>
      <c r="AL3551" s="912"/>
      <c r="AM3551" s="912"/>
      <c r="AN3551" s="912"/>
      <c r="AO3551" s="913"/>
    </row>
    <row r="3552" spans="2:41" ht="3.6" customHeight="1" outlineLevel="1" x14ac:dyDescent="0.45">
      <c r="B3552" s="167"/>
      <c r="J3552" s="167"/>
      <c r="M3552" s="166"/>
      <c r="N3552" s="167"/>
      <c r="Q3552" s="166"/>
      <c r="R3552" s="914"/>
      <c r="S3552" s="915"/>
      <c r="T3552" s="915"/>
      <c r="U3552" s="915"/>
      <c r="V3552" s="915"/>
      <c r="W3552" s="915"/>
      <c r="X3552" s="915"/>
      <c r="Y3552" s="915"/>
      <c r="Z3552" s="915"/>
      <c r="AA3552" s="915"/>
      <c r="AB3552" s="915"/>
      <c r="AC3552" s="915"/>
      <c r="AD3552" s="915"/>
      <c r="AE3552" s="915"/>
      <c r="AF3552" s="915"/>
      <c r="AG3552" s="915"/>
      <c r="AH3552" s="915"/>
      <c r="AI3552" s="915"/>
      <c r="AJ3552" s="915"/>
      <c r="AK3552" s="915"/>
      <c r="AL3552" s="915"/>
      <c r="AM3552" s="915"/>
      <c r="AN3552" s="915"/>
      <c r="AO3552" s="916"/>
    </row>
    <row r="3553" spans="2:41" ht="3.6" customHeight="1" outlineLevel="1" x14ac:dyDescent="0.45">
      <c r="B3553" s="167"/>
      <c r="J3553" s="167"/>
      <c r="N3553" s="173"/>
      <c r="O3553" s="172"/>
      <c r="P3553" s="172"/>
      <c r="Q3553" s="171"/>
      <c r="U3553" s="934" t="str">
        <f>ASC(変更_3!M540)</f>
        <v/>
      </c>
      <c r="V3553" s="935"/>
      <c r="W3553" s="935"/>
      <c r="X3553" s="962"/>
      <c r="Y3553" s="172"/>
      <c r="Z3553" s="965" t="str">
        <f>ASC(変更_3!P540)</f>
        <v/>
      </c>
      <c r="AA3553" s="935"/>
      <c r="AB3553" s="935"/>
      <c r="AC3553" s="936"/>
      <c r="AG3553" s="922" t="str">
        <f>IF(変更_3!M541&lt;&gt;"",変更_3!M541,"")</f>
        <v/>
      </c>
      <c r="AH3553" s="923"/>
      <c r="AI3553" s="923"/>
      <c r="AJ3553" s="923"/>
      <c r="AK3553" s="923"/>
      <c r="AL3553" s="923"/>
      <c r="AM3553" s="923"/>
      <c r="AN3553" s="923"/>
      <c r="AO3553" s="924"/>
    </row>
    <row r="3554" spans="2:41" ht="13.35" customHeight="1" outlineLevel="1" x14ac:dyDescent="0.45">
      <c r="B3554" s="167"/>
      <c r="J3554" s="167"/>
      <c r="N3554" s="167"/>
      <c r="Q3554" s="166"/>
      <c r="R3554" s="115" t="s">
        <v>612</v>
      </c>
      <c r="U3554" s="937"/>
      <c r="V3554" s="938"/>
      <c r="W3554" s="938"/>
      <c r="X3554" s="963"/>
      <c r="Y3554" s="179" t="s">
        <v>611</v>
      </c>
      <c r="Z3554" s="966"/>
      <c r="AA3554" s="938"/>
      <c r="AB3554" s="938"/>
      <c r="AC3554" s="939"/>
      <c r="AD3554" s="115" t="s">
        <v>610</v>
      </c>
      <c r="AG3554" s="911"/>
      <c r="AH3554" s="912"/>
      <c r="AI3554" s="912"/>
      <c r="AJ3554" s="912"/>
      <c r="AK3554" s="912"/>
      <c r="AL3554" s="912"/>
      <c r="AM3554" s="912"/>
      <c r="AN3554" s="912"/>
      <c r="AO3554" s="913"/>
    </row>
    <row r="3555" spans="2:41" ht="3.6" customHeight="1" outlineLevel="1" x14ac:dyDescent="0.45">
      <c r="B3555" s="167"/>
      <c r="J3555" s="167"/>
      <c r="N3555" s="167"/>
      <c r="Q3555" s="166"/>
      <c r="R3555" s="160"/>
      <c r="S3555" s="160"/>
      <c r="T3555" s="160"/>
      <c r="U3555" s="940"/>
      <c r="V3555" s="941"/>
      <c r="W3555" s="941"/>
      <c r="X3555" s="964"/>
      <c r="Y3555" s="160"/>
      <c r="Z3555" s="967"/>
      <c r="AA3555" s="941"/>
      <c r="AB3555" s="941"/>
      <c r="AC3555" s="942"/>
      <c r="AD3555" s="160"/>
      <c r="AE3555" s="160"/>
      <c r="AF3555" s="160"/>
      <c r="AG3555" s="914"/>
      <c r="AH3555" s="915"/>
      <c r="AI3555" s="915"/>
      <c r="AJ3555" s="915"/>
      <c r="AK3555" s="915"/>
      <c r="AL3555" s="915"/>
      <c r="AM3555" s="915"/>
      <c r="AN3555" s="915"/>
      <c r="AO3555" s="916"/>
    </row>
    <row r="3556" spans="2:41" ht="3.6" customHeight="1" outlineLevel="1" x14ac:dyDescent="0.45">
      <c r="B3556" s="167"/>
      <c r="J3556" s="167"/>
      <c r="N3556" s="167"/>
      <c r="Q3556" s="166"/>
      <c r="R3556" s="172"/>
      <c r="S3556" s="172"/>
      <c r="T3556" s="171"/>
      <c r="U3556" s="922" t="str">
        <f>IF(変更_3!U541&lt;&gt;"",変更_3!U541,"")</f>
        <v/>
      </c>
      <c r="V3556" s="923"/>
      <c r="W3556" s="923"/>
      <c r="X3556" s="923"/>
      <c r="Y3556" s="923"/>
      <c r="Z3556" s="923"/>
      <c r="AA3556" s="923"/>
      <c r="AB3556" s="923"/>
      <c r="AC3556" s="924"/>
      <c r="AD3556" s="173"/>
      <c r="AE3556" s="172"/>
      <c r="AF3556" s="171"/>
      <c r="AG3556" s="922" t="str">
        <f>IF(変更_3!M542&lt;&gt;"",変更_3!M542,"")</f>
        <v/>
      </c>
      <c r="AH3556" s="923"/>
      <c r="AI3556" s="923"/>
      <c r="AJ3556" s="923"/>
      <c r="AK3556" s="923"/>
      <c r="AL3556" s="923"/>
      <c r="AM3556" s="923"/>
      <c r="AN3556" s="923"/>
      <c r="AO3556" s="924"/>
    </row>
    <row r="3557" spans="2:41" ht="13.35" customHeight="1" outlineLevel="1" x14ac:dyDescent="0.45">
      <c r="B3557" s="167"/>
      <c r="J3557" s="167" t="s">
        <v>727</v>
      </c>
      <c r="N3557" s="167" t="s">
        <v>48</v>
      </c>
      <c r="Q3557" s="166"/>
      <c r="R3557" s="115" t="s">
        <v>609</v>
      </c>
      <c r="T3557" s="166"/>
      <c r="U3557" s="911"/>
      <c r="V3557" s="912"/>
      <c r="W3557" s="912"/>
      <c r="X3557" s="912"/>
      <c r="Y3557" s="912"/>
      <c r="Z3557" s="912"/>
      <c r="AA3557" s="912"/>
      <c r="AB3557" s="912"/>
      <c r="AC3557" s="913"/>
      <c r="AD3557" s="167" t="s">
        <v>8536</v>
      </c>
      <c r="AF3557" s="166"/>
      <c r="AG3557" s="911"/>
      <c r="AH3557" s="912"/>
      <c r="AI3557" s="912"/>
      <c r="AJ3557" s="912"/>
      <c r="AK3557" s="912"/>
      <c r="AL3557" s="912"/>
      <c r="AM3557" s="912"/>
      <c r="AN3557" s="912"/>
      <c r="AO3557" s="913"/>
    </row>
    <row r="3558" spans="2:41" ht="3.6" customHeight="1" outlineLevel="1" x14ac:dyDescent="0.45">
      <c r="B3558" s="167"/>
      <c r="J3558" s="167"/>
      <c r="N3558" s="167"/>
      <c r="Q3558" s="166"/>
      <c r="R3558" s="160"/>
      <c r="S3558" s="160"/>
      <c r="T3558" s="159"/>
      <c r="U3558" s="914"/>
      <c r="V3558" s="915"/>
      <c r="W3558" s="915"/>
      <c r="X3558" s="915"/>
      <c r="Y3558" s="915"/>
      <c r="Z3558" s="915"/>
      <c r="AA3558" s="915"/>
      <c r="AB3558" s="915"/>
      <c r="AC3558" s="916"/>
      <c r="AD3558" s="161"/>
      <c r="AE3558" s="160"/>
      <c r="AF3558" s="159"/>
      <c r="AG3558" s="914"/>
      <c r="AH3558" s="915"/>
      <c r="AI3558" s="915"/>
      <c r="AJ3558" s="915"/>
      <c r="AK3558" s="915"/>
      <c r="AL3558" s="915"/>
      <c r="AM3558" s="915"/>
      <c r="AN3558" s="915"/>
      <c r="AO3558" s="916"/>
    </row>
    <row r="3559" spans="2:41" ht="3.6" customHeight="1" outlineLevel="1" x14ac:dyDescent="0.45">
      <c r="B3559" s="167"/>
      <c r="J3559" s="167"/>
      <c r="N3559" s="167"/>
      <c r="Q3559" s="166"/>
      <c r="R3559" s="172"/>
      <c r="S3559" s="172"/>
      <c r="T3559" s="171"/>
      <c r="U3559" s="922" t="str">
        <f>IF(変更_3!U542&lt;&gt;"",変更_3!U542,"")</f>
        <v/>
      </c>
      <c r="V3559" s="923"/>
      <c r="W3559" s="923"/>
      <c r="X3559" s="923"/>
      <c r="Y3559" s="923"/>
      <c r="Z3559" s="923"/>
      <c r="AA3559" s="923"/>
      <c r="AB3559" s="923"/>
      <c r="AC3559" s="924"/>
      <c r="AD3559" s="173"/>
      <c r="AE3559" s="172"/>
      <c r="AF3559" s="171"/>
      <c r="AG3559" s="922" t="str">
        <f>IF(変更_3!M543&lt;&gt;"",変更_3!M543,"")</f>
        <v/>
      </c>
      <c r="AH3559" s="923"/>
      <c r="AI3559" s="923"/>
      <c r="AJ3559" s="923"/>
      <c r="AK3559" s="923"/>
      <c r="AL3559" s="923"/>
      <c r="AM3559" s="923"/>
      <c r="AN3559" s="923"/>
      <c r="AO3559" s="924"/>
    </row>
    <row r="3560" spans="2:41" ht="13.35" customHeight="1" outlineLevel="1" x14ac:dyDescent="0.45">
      <c r="B3560" s="167"/>
      <c r="J3560" s="167"/>
      <c r="K3560" s="115" t="s">
        <v>718</v>
      </c>
      <c r="N3560" s="167"/>
      <c r="Q3560" s="166"/>
      <c r="R3560" s="115" t="s">
        <v>608</v>
      </c>
      <c r="T3560" s="166"/>
      <c r="U3560" s="911"/>
      <c r="V3560" s="912"/>
      <c r="W3560" s="912"/>
      <c r="X3560" s="912"/>
      <c r="Y3560" s="912"/>
      <c r="Z3560" s="912"/>
      <c r="AA3560" s="912"/>
      <c r="AB3560" s="912"/>
      <c r="AC3560" s="913"/>
      <c r="AD3560" s="167" t="s">
        <v>607</v>
      </c>
      <c r="AF3560" s="166"/>
      <c r="AG3560" s="911"/>
      <c r="AH3560" s="912"/>
      <c r="AI3560" s="912"/>
      <c r="AJ3560" s="912"/>
      <c r="AK3560" s="912"/>
      <c r="AL3560" s="912"/>
      <c r="AM3560" s="912"/>
      <c r="AN3560" s="912"/>
      <c r="AO3560" s="913"/>
    </row>
    <row r="3561" spans="2:41" ht="3.6" customHeight="1" outlineLevel="1" x14ac:dyDescent="0.45">
      <c r="B3561" s="167"/>
      <c r="J3561" s="167"/>
      <c r="N3561" s="161"/>
      <c r="O3561" s="160"/>
      <c r="P3561" s="160"/>
      <c r="Q3561" s="159"/>
      <c r="R3561" s="160"/>
      <c r="S3561" s="160"/>
      <c r="T3561" s="159"/>
      <c r="U3561" s="914"/>
      <c r="V3561" s="915"/>
      <c r="W3561" s="915"/>
      <c r="X3561" s="915"/>
      <c r="Y3561" s="915"/>
      <c r="Z3561" s="915"/>
      <c r="AA3561" s="915"/>
      <c r="AB3561" s="915"/>
      <c r="AC3561" s="916"/>
      <c r="AD3561" s="161"/>
      <c r="AE3561" s="160"/>
      <c r="AF3561" s="159"/>
      <c r="AG3561" s="914"/>
      <c r="AH3561" s="915"/>
      <c r="AI3561" s="915"/>
      <c r="AJ3561" s="915"/>
      <c r="AK3561" s="915"/>
      <c r="AL3561" s="915"/>
      <c r="AM3561" s="915"/>
      <c r="AN3561" s="915"/>
      <c r="AO3561" s="916"/>
    </row>
    <row r="3562" spans="2:41" ht="3.6" customHeight="1" outlineLevel="1" x14ac:dyDescent="0.45">
      <c r="B3562" s="167"/>
      <c r="J3562" s="167"/>
      <c r="M3562" s="166"/>
      <c r="N3562" s="167"/>
      <c r="Q3562" s="166"/>
      <c r="R3562" s="173"/>
      <c r="S3562" s="172"/>
      <c r="T3562" s="172"/>
      <c r="U3562" s="172"/>
      <c r="V3562" s="172"/>
      <c r="W3562" s="172"/>
      <c r="X3562" s="172"/>
      <c r="Y3562" s="172"/>
      <c r="Z3562" s="172"/>
      <c r="AA3562" s="172"/>
      <c r="AB3562" s="172"/>
      <c r="AC3562" s="172"/>
      <c r="AD3562" s="172"/>
      <c r="AE3562" s="172"/>
      <c r="AF3562" s="172"/>
      <c r="AG3562" s="172"/>
      <c r="AH3562" s="172"/>
      <c r="AI3562" s="172"/>
      <c r="AJ3562" s="172"/>
      <c r="AK3562" s="172"/>
      <c r="AL3562" s="172"/>
      <c r="AM3562" s="172"/>
      <c r="AN3562" s="172"/>
      <c r="AO3562" s="171"/>
    </row>
    <row r="3563" spans="2:41" ht="13.35" customHeight="1" outlineLevel="1" x14ac:dyDescent="0.45">
      <c r="B3563" s="167"/>
      <c r="J3563" s="167"/>
      <c r="M3563" s="166"/>
      <c r="N3563" s="167" t="s">
        <v>712</v>
      </c>
      <c r="Q3563" s="166"/>
      <c r="R3563" s="167"/>
      <c r="S3563" s="919"/>
      <c r="T3563" s="921"/>
      <c r="V3563" s="190"/>
      <c r="W3563" s="115" t="s">
        <v>76</v>
      </c>
      <c r="X3563" s="190"/>
      <c r="Y3563" s="115" t="s">
        <v>77</v>
      </c>
      <c r="Z3563" s="190"/>
      <c r="AA3563" s="115" t="s">
        <v>78</v>
      </c>
      <c r="AO3563" s="166"/>
    </row>
    <row r="3564" spans="2:41" ht="3.6" customHeight="1" outlineLevel="1" x14ac:dyDescent="0.45">
      <c r="B3564" s="167"/>
      <c r="J3564" s="167"/>
      <c r="M3564" s="166"/>
      <c r="N3564" s="167"/>
      <c r="Q3564" s="166"/>
      <c r="R3564" s="167"/>
      <c r="AO3564" s="166"/>
    </row>
    <row r="3565" spans="2:41" ht="3.6" customHeight="1" outlineLevel="1" x14ac:dyDescent="0.45">
      <c r="B3565" s="167"/>
      <c r="J3565" s="167"/>
      <c r="M3565" s="166"/>
      <c r="N3565" s="173"/>
      <c r="O3565" s="172"/>
      <c r="P3565" s="172"/>
      <c r="Q3565" s="172"/>
      <c r="R3565" s="984" t="str">
        <f>ASC(変更_3!J544)</f>
        <v/>
      </c>
      <c r="S3565" s="984" t="str">
        <f>ASC(変更_3!K544)</f>
        <v/>
      </c>
      <c r="T3565" s="172"/>
      <c r="U3565" s="984" t="str">
        <f>ASC(変更_3!M544)</f>
        <v/>
      </c>
      <c r="V3565" s="173"/>
      <c r="W3565" s="172"/>
      <c r="X3565" s="172"/>
      <c r="Y3565" s="172"/>
      <c r="Z3565" s="172"/>
      <c r="AA3565" s="171"/>
      <c r="AB3565" s="173"/>
      <c r="AC3565" s="172"/>
      <c r="AD3565" s="172"/>
      <c r="AE3565" s="172"/>
      <c r="AF3565" s="172"/>
      <c r="AG3565" s="171"/>
      <c r="AH3565" s="977"/>
      <c r="AI3565" s="980"/>
      <c r="AJ3565" s="172"/>
      <c r="AK3565" s="944"/>
      <c r="AL3565" s="173"/>
      <c r="AM3565" s="172"/>
      <c r="AN3565" s="172"/>
      <c r="AO3565" s="171"/>
    </row>
    <row r="3566" spans="2:41" ht="13.35" customHeight="1" outlineLevel="1" x14ac:dyDescent="0.45">
      <c r="B3566" s="167"/>
      <c r="J3566" s="167"/>
      <c r="M3566" s="166"/>
      <c r="N3566" s="167" t="s">
        <v>711</v>
      </c>
      <c r="R3566" s="985"/>
      <c r="S3566" s="985"/>
      <c r="T3566" s="115" t="s">
        <v>65</v>
      </c>
      <c r="U3566" s="985"/>
      <c r="V3566" s="167" t="s">
        <v>64</v>
      </c>
      <c r="AA3566" s="166"/>
      <c r="AB3566" s="167" t="s">
        <v>710</v>
      </c>
      <c r="AH3566" s="978"/>
      <c r="AI3566" s="981"/>
      <c r="AJ3566" s="115" t="s">
        <v>65</v>
      </c>
      <c r="AK3566" s="945"/>
      <c r="AL3566" s="167" t="s">
        <v>64</v>
      </c>
      <c r="AO3566" s="166"/>
    </row>
    <row r="3567" spans="2:41" ht="3.6" customHeight="1" outlineLevel="1" x14ac:dyDescent="0.45">
      <c r="B3567" s="167"/>
      <c r="J3567" s="167"/>
      <c r="M3567" s="166"/>
      <c r="N3567" s="167"/>
      <c r="R3567" s="986"/>
      <c r="S3567" s="986"/>
      <c r="T3567" s="160"/>
      <c r="U3567" s="986"/>
      <c r="V3567" s="161"/>
      <c r="W3567" s="160"/>
      <c r="X3567" s="160"/>
      <c r="Y3567" s="160"/>
      <c r="Z3567" s="160"/>
      <c r="AA3567" s="159"/>
      <c r="AB3567" s="161"/>
      <c r="AC3567" s="160"/>
      <c r="AD3567" s="160"/>
      <c r="AE3567" s="160"/>
      <c r="AF3567" s="160"/>
      <c r="AH3567" s="979"/>
      <c r="AI3567" s="982"/>
      <c r="AJ3567" s="160"/>
      <c r="AK3567" s="946"/>
      <c r="AL3567" s="161"/>
      <c r="AM3567" s="160"/>
      <c r="AN3567" s="160"/>
      <c r="AO3567" s="159"/>
    </row>
    <row r="3568" spans="2:41" ht="3.6" customHeight="1" outlineLevel="1" x14ac:dyDescent="0.45">
      <c r="B3568" s="167"/>
      <c r="J3568" s="167"/>
      <c r="M3568" s="166"/>
      <c r="N3568" s="173"/>
      <c r="O3568" s="172"/>
      <c r="P3568" s="172"/>
      <c r="Q3568" s="171"/>
      <c r="R3568" s="977"/>
      <c r="S3568" s="980"/>
      <c r="T3568" s="172"/>
      <c r="U3568" s="944"/>
      <c r="V3568" s="173"/>
      <c r="W3568" s="172"/>
      <c r="X3568" s="172"/>
      <c r="Y3568" s="172"/>
      <c r="Z3568" s="169"/>
      <c r="AA3568" s="174"/>
      <c r="AD3568" s="172"/>
      <c r="AE3568" s="172"/>
      <c r="AF3568" s="172"/>
      <c r="AG3568" s="175"/>
      <c r="AH3568" s="175"/>
      <c r="AI3568" s="175"/>
      <c r="AJ3568" s="175"/>
      <c r="AK3568" s="175"/>
      <c r="AL3568" s="172"/>
      <c r="AM3568" s="175"/>
      <c r="AN3568" s="175"/>
      <c r="AO3568" s="171"/>
    </row>
    <row r="3569" spans="2:41" ht="13.35" customHeight="1" outlineLevel="1" x14ac:dyDescent="0.45">
      <c r="B3569" s="167"/>
      <c r="J3569" s="167"/>
      <c r="M3569" s="166"/>
      <c r="N3569" s="167" t="s">
        <v>709</v>
      </c>
      <c r="Q3569" s="166"/>
      <c r="R3569" s="978"/>
      <c r="S3569" s="981"/>
      <c r="T3569" s="115" t="s">
        <v>65</v>
      </c>
      <c r="U3569" s="945"/>
      <c r="V3569" s="167" t="s">
        <v>64</v>
      </c>
      <c r="Z3569" s="169"/>
      <c r="AA3569" s="168"/>
      <c r="AG3569" s="169"/>
      <c r="AH3569" s="169"/>
      <c r="AI3569" s="169"/>
      <c r="AJ3569" s="169"/>
      <c r="AK3569" s="169"/>
      <c r="AM3569" s="169"/>
      <c r="AN3569" s="169"/>
      <c r="AO3569" s="166"/>
    </row>
    <row r="3570" spans="2:41" ht="3.6" customHeight="1" outlineLevel="1" x14ac:dyDescent="0.45">
      <c r="B3570" s="167"/>
      <c r="J3570" s="167"/>
      <c r="M3570" s="166"/>
      <c r="N3570" s="161"/>
      <c r="O3570" s="160"/>
      <c r="P3570" s="160"/>
      <c r="Q3570" s="159"/>
      <c r="R3570" s="979"/>
      <c r="S3570" s="982"/>
      <c r="T3570" s="160"/>
      <c r="U3570" s="946"/>
      <c r="V3570" s="161"/>
      <c r="W3570" s="160"/>
      <c r="X3570" s="160"/>
      <c r="Y3570" s="160"/>
      <c r="Z3570" s="163"/>
      <c r="AA3570" s="162"/>
      <c r="AB3570" s="160"/>
      <c r="AC3570" s="160"/>
      <c r="AD3570" s="160"/>
      <c r="AE3570" s="160"/>
      <c r="AF3570" s="160"/>
      <c r="AG3570" s="163"/>
      <c r="AH3570" s="163"/>
      <c r="AI3570" s="163"/>
      <c r="AJ3570" s="163"/>
      <c r="AK3570" s="163"/>
      <c r="AL3570" s="160"/>
      <c r="AM3570" s="163"/>
      <c r="AN3570" s="163"/>
      <c r="AO3570" s="159"/>
    </row>
    <row r="3571" spans="2:41" ht="3.6" customHeight="1" outlineLevel="1" x14ac:dyDescent="0.45">
      <c r="B3571" s="167"/>
      <c r="J3571" s="167"/>
      <c r="M3571" s="166"/>
      <c r="N3571" s="167"/>
      <c r="Q3571" s="166"/>
      <c r="R3571" s="922" t="str">
        <f>ASC(変更_3!L548)</f>
        <v/>
      </c>
      <c r="S3571" s="923"/>
      <c r="T3571" s="923"/>
      <c r="U3571" s="924"/>
      <c r="V3571" s="911" t="str">
        <f>ASC(変更_3!P548)</f>
        <v/>
      </c>
      <c r="W3571" s="913"/>
      <c r="X3571" s="911" t="str">
        <f>ASC(変更_3!R548)</f>
        <v/>
      </c>
      <c r="Y3571" s="912"/>
      <c r="Z3571" s="912"/>
      <c r="AA3571" s="913"/>
      <c r="AB3571" s="167"/>
      <c r="AO3571" s="166"/>
    </row>
    <row r="3572" spans="2:41" ht="13.35" customHeight="1" outlineLevel="1" x14ac:dyDescent="0.45">
      <c r="B3572" s="167"/>
      <c r="J3572" s="167"/>
      <c r="M3572" s="166"/>
      <c r="N3572" s="167" t="s">
        <v>707</v>
      </c>
      <c r="Q3572" s="166"/>
      <c r="R3572" s="911"/>
      <c r="S3572" s="912"/>
      <c r="T3572" s="912"/>
      <c r="U3572" s="913"/>
      <c r="V3572" s="911"/>
      <c r="W3572" s="913"/>
      <c r="X3572" s="911"/>
      <c r="Y3572" s="912"/>
      <c r="Z3572" s="912"/>
      <c r="AA3572" s="913"/>
      <c r="AB3572" s="191" t="s">
        <v>706</v>
      </c>
      <c r="AO3572" s="166"/>
    </row>
    <row r="3573" spans="2:41" ht="3.6" customHeight="1" outlineLevel="1" x14ac:dyDescent="0.45">
      <c r="B3573" s="167"/>
      <c r="J3573" s="167"/>
      <c r="M3573" s="166"/>
      <c r="N3573" s="167"/>
      <c r="Q3573" s="166"/>
      <c r="R3573" s="914"/>
      <c r="S3573" s="915"/>
      <c r="T3573" s="915"/>
      <c r="U3573" s="916"/>
      <c r="V3573" s="914"/>
      <c r="W3573" s="916"/>
      <c r="X3573" s="914"/>
      <c r="Y3573" s="915"/>
      <c r="Z3573" s="915"/>
      <c r="AA3573" s="916"/>
      <c r="AB3573" s="161"/>
      <c r="AC3573" s="160"/>
      <c r="AD3573" s="160"/>
      <c r="AE3573" s="160"/>
      <c r="AF3573" s="160"/>
      <c r="AG3573" s="160"/>
      <c r="AH3573" s="160"/>
      <c r="AI3573" s="160"/>
      <c r="AJ3573" s="160"/>
      <c r="AK3573" s="160"/>
      <c r="AL3573" s="160"/>
      <c r="AM3573" s="160"/>
      <c r="AN3573" s="160"/>
      <c r="AO3573" s="159"/>
    </row>
    <row r="3574" spans="2:41" ht="3.6" customHeight="1" outlineLevel="1" x14ac:dyDescent="0.45">
      <c r="B3574" s="167"/>
      <c r="J3574" s="167"/>
      <c r="M3574" s="166"/>
      <c r="N3574" s="173"/>
      <c r="O3574" s="172"/>
      <c r="P3574" s="172"/>
      <c r="Q3574" s="172"/>
      <c r="R3574" s="173"/>
      <c r="S3574" s="172"/>
      <c r="T3574" s="172"/>
      <c r="U3574" s="172"/>
      <c r="V3574" s="172"/>
      <c r="W3574" s="172"/>
      <c r="X3574" s="172"/>
      <c r="Y3574" s="172"/>
      <c r="Z3574" s="172"/>
      <c r="AA3574" s="171"/>
      <c r="AB3574" s="173"/>
      <c r="AI3574" s="166"/>
      <c r="AJ3574" s="173"/>
      <c r="AK3574" s="172"/>
      <c r="AL3574" s="172"/>
      <c r="AM3574" s="172"/>
      <c r="AN3574" s="172"/>
      <c r="AO3574" s="171"/>
    </row>
    <row r="3575" spans="2:41" ht="13.35" customHeight="1" outlineLevel="1" x14ac:dyDescent="0.45">
      <c r="B3575" s="167"/>
      <c r="J3575" s="167"/>
      <c r="M3575" s="166"/>
      <c r="N3575" s="167" t="s">
        <v>705</v>
      </c>
      <c r="R3575" s="167"/>
      <c r="S3575" s="917" t="str">
        <f>IF(変更_3!J550&lt;&gt;"",変更_3!J550,"")</f>
        <v/>
      </c>
      <c r="T3575" s="918"/>
      <c r="V3575" s="182" t="str">
        <f>ASC(変更_3!L550)</f>
        <v/>
      </c>
      <c r="W3575" s="115" t="s">
        <v>76</v>
      </c>
      <c r="X3575" s="182" t="str">
        <f>ASC(変更_3!N550)</f>
        <v/>
      </c>
      <c r="Y3575" s="115" t="s">
        <v>77</v>
      </c>
      <c r="Z3575" s="182" t="str">
        <f>ASC(変更_3!P550)</f>
        <v/>
      </c>
      <c r="AA3575" s="115" t="s">
        <v>78</v>
      </c>
      <c r="AB3575" s="167" t="s">
        <v>704</v>
      </c>
      <c r="AI3575" s="166"/>
      <c r="AJ3575" s="167"/>
      <c r="AK3575" s="919"/>
      <c r="AL3575" s="920"/>
      <c r="AM3575" s="920"/>
      <c r="AN3575" s="920"/>
      <c r="AO3575" s="921"/>
    </row>
    <row r="3576" spans="2:41" ht="3.6" customHeight="1" outlineLevel="1" x14ac:dyDescent="0.45">
      <c r="B3576" s="167"/>
      <c r="J3576" s="167"/>
      <c r="M3576" s="166"/>
      <c r="N3576" s="167"/>
      <c r="R3576" s="161"/>
      <c r="S3576" s="160"/>
      <c r="T3576" s="160"/>
      <c r="U3576" s="160"/>
      <c r="V3576" s="160"/>
      <c r="W3576" s="160"/>
      <c r="X3576" s="160"/>
      <c r="Y3576" s="160"/>
      <c r="Z3576" s="160"/>
      <c r="AA3576" s="159"/>
      <c r="AB3576" s="161"/>
      <c r="AC3576" s="160"/>
      <c r="AD3576" s="160"/>
      <c r="AE3576" s="160"/>
      <c r="AF3576" s="160"/>
      <c r="AG3576" s="160"/>
      <c r="AH3576" s="160"/>
      <c r="AI3576" s="159"/>
      <c r="AJ3576" s="161"/>
      <c r="AK3576" s="160"/>
      <c r="AL3576" s="160"/>
      <c r="AM3576" s="160"/>
      <c r="AN3576" s="160"/>
      <c r="AO3576" s="159"/>
    </row>
    <row r="3577" spans="2:41" ht="3.6" customHeight="1" outlineLevel="1" x14ac:dyDescent="0.45">
      <c r="B3577" s="167"/>
      <c r="J3577" s="167"/>
      <c r="M3577" s="166"/>
      <c r="N3577" s="173"/>
      <c r="O3577" s="172"/>
      <c r="P3577" s="172"/>
      <c r="Q3577" s="171"/>
      <c r="R3577" s="922" t="str">
        <f>IF(変更_3!U547="☑","研修中","")</f>
        <v/>
      </c>
      <c r="S3577" s="923"/>
      <c r="T3577" s="923"/>
      <c r="U3577" s="923"/>
      <c r="V3577" s="923"/>
      <c r="W3577" s="923"/>
      <c r="X3577" s="923"/>
      <c r="Y3577" s="923"/>
      <c r="Z3577" s="923"/>
      <c r="AA3577" s="923"/>
      <c r="AB3577" s="923"/>
      <c r="AC3577" s="923"/>
      <c r="AD3577" s="923"/>
      <c r="AE3577" s="923"/>
      <c r="AF3577" s="923"/>
      <c r="AG3577" s="923"/>
      <c r="AH3577" s="923"/>
      <c r="AI3577" s="923"/>
      <c r="AJ3577" s="923"/>
      <c r="AK3577" s="923"/>
      <c r="AL3577" s="923"/>
      <c r="AM3577" s="923"/>
      <c r="AN3577" s="923"/>
      <c r="AO3577" s="924"/>
    </row>
    <row r="3578" spans="2:41" ht="13.35" customHeight="1" outlineLevel="1" x14ac:dyDescent="0.45">
      <c r="B3578" s="167"/>
      <c r="J3578" s="167"/>
      <c r="M3578" s="166"/>
      <c r="N3578" s="167" t="s">
        <v>703</v>
      </c>
      <c r="Q3578" s="166"/>
      <c r="R3578" s="911"/>
      <c r="S3578" s="912"/>
      <c r="T3578" s="912"/>
      <c r="U3578" s="912"/>
      <c r="V3578" s="912"/>
      <c r="W3578" s="912"/>
      <c r="X3578" s="912"/>
      <c r="Y3578" s="912"/>
      <c r="Z3578" s="912"/>
      <c r="AA3578" s="912"/>
      <c r="AB3578" s="912"/>
      <c r="AC3578" s="912"/>
      <c r="AD3578" s="912"/>
      <c r="AE3578" s="912"/>
      <c r="AF3578" s="912"/>
      <c r="AG3578" s="912"/>
      <c r="AH3578" s="912"/>
      <c r="AI3578" s="912"/>
      <c r="AJ3578" s="912"/>
      <c r="AK3578" s="912"/>
      <c r="AL3578" s="912"/>
      <c r="AM3578" s="912"/>
      <c r="AN3578" s="912"/>
      <c r="AO3578" s="913"/>
    </row>
    <row r="3579" spans="2:41" ht="3.6" customHeight="1" outlineLevel="1" x14ac:dyDescent="0.45">
      <c r="B3579" s="167"/>
      <c r="I3579" s="166"/>
      <c r="J3579" s="167"/>
      <c r="M3579" s="166"/>
      <c r="N3579" s="161"/>
      <c r="O3579" s="160"/>
      <c r="P3579" s="160"/>
      <c r="Q3579" s="159"/>
      <c r="R3579" s="914"/>
      <c r="S3579" s="915"/>
      <c r="T3579" s="915"/>
      <c r="U3579" s="915"/>
      <c r="V3579" s="915"/>
      <c r="W3579" s="915"/>
      <c r="X3579" s="915"/>
      <c r="Y3579" s="915"/>
      <c r="Z3579" s="915"/>
      <c r="AA3579" s="915"/>
      <c r="AB3579" s="915"/>
      <c r="AC3579" s="915"/>
      <c r="AD3579" s="915"/>
      <c r="AE3579" s="915"/>
      <c r="AF3579" s="915"/>
      <c r="AG3579" s="915"/>
      <c r="AH3579" s="915"/>
      <c r="AI3579" s="915"/>
      <c r="AJ3579" s="915"/>
      <c r="AK3579" s="915"/>
      <c r="AL3579" s="915"/>
      <c r="AM3579" s="915"/>
      <c r="AN3579" s="915"/>
      <c r="AO3579" s="916"/>
    </row>
    <row r="3580" spans="2:41" ht="3.6" customHeight="1" outlineLevel="1" x14ac:dyDescent="0.45">
      <c r="B3580" s="167"/>
      <c r="J3580" s="173"/>
      <c r="K3580" s="172"/>
      <c r="L3580" s="172"/>
      <c r="M3580" s="171"/>
      <c r="N3580" s="173"/>
      <c r="O3580" s="172"/>
      <c r="P3580" s="172"/>
      <c r="Q3580" s="171"/>
      <c r="R3580" s="173"/>
      <c r="S3580" s="172"/>
      <c r="T3580" s="172"/>
      <c r="U3580" s="172"/>
      <c r="V3580" s="172"/>
      <c r="W3580" s="172"/>
      <c r="X3580" s="172"/>
      <c r="Y3580" s="172"/>
      <c r="Z3580" s="172"/>
      <c r="AA3580" s="171"/>
      <c r="AB3580" s="173"/>
      <c r="AC3580" s="172"/>
      <c r="AD3580" s="172"/>
      <c r="AE3580" s="171"/>
      <c r="AF3580" s="172"/>
      <c r="AG3580" s="172"/>
      <c r="AH3580" s="172"/>
      <c r="AI3580" s="172"/>
      <c r="AJ3580" s="172"/>
      <c r="AK3580" s="172"/>
      <c r="AL3580" s="172"/>
      <c r="AM3580" s="172"/>
      <c r="AN3580" s="172"/>
      <c r="AO3580" s="171"/>
    </row>
    <row r="3581" spans="2:41" ht="13.35" customHeight="1" outlineLevel="1" x14ac:dyDescent="0.45">
      <c r="B3581" s="167"/>
      <c r="J3581" s="167"/>
      <c r="M3581" s="166"/>
      <c r="N3581" s="167" t="s">
        <v>717</v>
      </c>
      <c r="Q3581" s="166"/>
      <c r="R3581" s="167"/>
      <c r="S3581" s="917" t="str">
        <f>IF(OR(許可申請_2!I537&lt;&gt;"",変更_3!AL539&lt;&gt;""),コードマスタ!C4,"")</f>
        <v/>
      </c>
      <c r="T3581" s="943"/>
      <c r="U3581" s="943"/>
      <c r="V3581" s="943"/>
      <c r="W3581" s="943"/>
      <c r="X3581" s="943"/>
      <c r="Y3581" s="943"/>
      <c r="Z3581" s="943"/>
      <c r="AA3581" s="918"/>
      <c r="AB3581" s="167" t="s">
        <v>615</v>
      </c>
      <c r="AE3581" s="166"/>
      <c r="AF3581" s="167"/>
      <c r="AG3581" s="917" t="str">
        <f>IF(OR(許可申請_2!I546="☑",変更_3!AL547="☑"),コードマスタ!D3,IF(OR(許可申請_2!N546="☑",許可申請_2!T546="☑",変更_3!AQ547="☑",変更_3!AW547="☑"),コードマスタ!D4,""))</f>
        <v/>
      </c>
      <c r="AH3581" s="943"/>
      <c r="AI3581" s="943"/>
      <c r="AJ3581" s="943"/>
      <c r="AK3581" s="943"/>
      <c r="AL3581" s="943"/>
      <c r="AM3581" s="943"/>
      <c r="AN3581" s="943"/>
      <c r="AO3581" s="918"/>
    </row>
    <row r="3582" spans="2:41" ht="3.6" customHeight="1" outlineLevel="1" x14ac:dyDescent="0.45">
      <c r="B3582" s="167"/>
      <c r="J3582" s="167"/>
      <c r="M3582" s="166"/>
      <c r="N3582" s="161"/>
      <c r="O3582" s="160"/>
      <c r="P3582" s="160"/>
      <c r="Q3582" s="159"/>
      <c r="R3582" s="161"/>
      <c r="S3582" s="160"/>
      <c r="T3582" s="160"/>
      <c r="U3582" s="160"/>
      <c r="V3582" s="160"/>
      <c r="W3582" s="160"/>
      <c r="X3582" s="160"/>
      <c r="Y3582" s="160"/>
      <c r="Z3582" s="160"/>
      <c r="AA3582" s="159"/>
      <c r="AB3582" s="161"/>
      <c r="AC3582" s="160"/>
      <c r="AD3582" s="160"/>
      <c r="AE3582" s="159"/>
      <c r="AF3582" s="160"/>
      <c r="AG3582" s="160"/>
      <c r="AH3582" s="160"/>
      <c r="AI3582" s="160"/>
      <c r="AJ3582" s="160"/>
      <c r="AK3582" s="160"/>
      <c r="AL3582" s="160"/>
      <c r="AM3582" s="160"/>
      <c r="AN3582" s="160"/>
      <c r="AO3582" s="159"/>
    </row>
    <row r="3583" spans="2:41" ht="3.6" customHeight="1" outlineLevel="1" x14ac:dyDescent="0.45">
      <c r="B3583" s="167"/>
      <c r="J3583" s="167"/>
      <c r="M3583" s="166"/>
      <c r="N3583" s="173"/>
      <c r="O3583" s="172"/>
      <c r="P3583" s="172"/>
      <c r="Q3583" s="171"/>
      <c r="R3583" s="173"/>
      <c r="S3583" s="172"/>
      <c r="T3583" s="172"/>
      <c r="U3583" s="172"/>
      <c r="V3583" s="172"/>
      <c r="W3583" s="172"/>
      <c r="X3583" s="172"/>
      <c r="Y3583" s="172"/>
      <c r="Z3583" s="172"/>
      <c r="AA3583" s="171"/>
      <c r="AB3583" s="173"/>
      <c r="AC3583" s="172"/>
      <c r="AD3583" s="172"/>
      <c r="AE3583" s="171"/>
      <c r="AF3583" s="173"/>
      <c r="AG3583" s="172"/>
      <c r="AH3583" s="172"/>
      <c r="AI3583" s="172"/>
      <c r="AJ3583" s="172"/>
      <c r="AK3583" s="172"/>
      <c r="AL3583" s="172"/>
      <c r="AM3583" s="172"/>
      <c r="AN3583" s="172"/>
      <c r="AO3583" s="171"/>
    </row>
    <row r="3584" spans="2:41" ht="13.35" customHeight="1" outlineLevel="1" x14ac:dyDescent="0.45">
      <c r="B3584" s="167"/>
      <c r="J3584" s="167"/>
      <c r="M3584" s="166"/>
      <c r="N3584" s="167" t="s">
        <v>716</v>
      </c>
      <c r="Q3584" s="166"/>
      <c r="R3584" s="167"/>
      <c r="S3584" s="919"/>
      <c r="T3584" s="921"/>
      <c r="V3584" s="190"/>
      <c r="W3584" s="115" t="s">
        <v>76</v>
      </c>
      <c r="X3584" s="190"/>
      <c r="Y3584" s="115" t="s">
        <v>77</v>
      </c>
      <c r="Z3584" s="190"/>
      <c r="AA3584" s="166" t="s">
        <v>78</v>
      </c>
      <c r="AB3584" s="167" t="s">
        <v>715</v>
      </c>
      <c r="AE3584" s="166"/>
      <c r="AF3584" s="167"/>
      <c r="AG3584" s="919"/>
      <c r="AH3584" s="921"/>
      <c r="AJ3584" s="190"/>
      <c r="AK3584" s="115" t="s">
        <v>76</v>
      </c>
      <c r="AL3584" s="190"/>
      <c r="AM3584" s="115" t="s">
        <v>77</v>
      </c>
      <c r="AN3584" s="190"/>
      <c r="AO3584" s="166" t="s">
        <v>78</v>
      </c>
    </row>
    <row r="3585" spans="2:41" ht="3.6" customHeight="1" outlineLevel="1" x14ac:dyDescent="0.45">
      <c r="B3585" s="167"/>
      <c r="J3585" s="167"/>
      <c r="M3585" s="166"/>
      <c r="N3585" s="161"/>
      <c r="O3585" s="160"/>
      <c r="P3585" s="160"/>
      <c r="Q3585" s="159"/>
      <c r="R3585" s="161"/>
      <c r="S3585" s="160"/>
      <c r="T3585" s="160"/>
      <c r="U3585" s="160"/>
      <c r="V3585" s="160"/>
      <c r="W3585" s="160"/>
      <c r="X3585" s="160"/>
      <c r="Y3585" s="160"/>
      <c r="Z3585" s="160"/>
      <c r="AA3585" s="159"/>
      <c r="AB3585" s="161"/>
      <c r="AC3585" s="160"/>
      <c r="AD3585" s="160"/>
      <c r="AE3585" s="159"/>
      <c r="AF3585" s="161"/>
      <c r="AG3585" s="160"/>
      <c r="AH3585" s="160"/>
      <c r="AI3585" s="160"/>
      <c r="AJ3585" s="160"/>
      <c r="AK3585" s="160"/>
      <c r="AL3585" s="160"/>
      <c r="AM3585" s="160"/>
      <c r="AN3585" s="160"/>
      <c r="AO3585" s="159"/>
    </row>
    <row r="3586" spans="2:41" ht="3.6" customHeight="1" outlineLevel="1" x14ac:dyDescent="0.45">
      <c r="B3586" s="167"/>
      <c r="J3586" s="167"/>
      <c r="M3586" s="166"/>
      <c r="N3586" s="173"/>
      <c r="O3586" s="172"/>
      <c r="P3586" s="172"/>
      <c r="Q3586" s="171"/>
      <c r="R3586" s="922" t="str">
        <f>許可申請_2!I537&amp;変更_3!AL539</f>
        <v/>
      </c>
      <c r="S3586" s="923"/>
      <c r="T3586" s="923"/>
      <c r="U3586" s="923"/>
      <c r="V3586" s="923"/>
      <c r="W3586" s="923"/>
      <c r="X3586" s="923"/>
      <c r="Y3586" s="923"/>
      <c r="Z3586" s="923"/>
      <c r="AA3586" s="923"/>
      <c r="AB3586" s="923"/>
      <c r="AC3586" s="923"/>
      <c r="AD3586" s="923"/>
      <c r="AE3586" s="923"/>
      <c r="AF3586" s="923"/>
      <c r="AG3586" s="923"/>
      <c r="AH3586" s="923"/>
      <c r="AI3586" s="923"/>
      <c r="AJ3586" s="924"/>
      <c r="AK3586" s="172"/>
      <c r="AL3586" s="172"/>
      <c r="AM3586" s="172"/>
      <c r="AN3586" s="172"/>
      <c r="AO3586" s="171"/>
    </row>
    <row r="3587" spans="2:41" ht="13.35" customHeight="1" outlineLevel="1" x14ac:dyDescent="0.45">
      <c r="B3587" s="167"/>
      <c r="J3587" s="167"/>
      <c r="M3587" s="166"/>
      <c r="N3587" s="167" t="s">
        <v>50</v>
      </c>
      <c r="Q3587" s="166"/>
      <c r="R3587" s="911"/>
      <c r="S3587" s="912"/>
      <c r="T3587" s="912"/>
      <c r="U3587" s="912"/>
      <c r="V3587" s="912"/>
      <c r="W3587" s="912"/>
      <c r="X3587" s="912"/>
      <c r="Y3587" s="912"/>
      <c r="Z3587" s="912"/>
      <c r="AA3587" s="912"/>
      <c r="AB3587" s="912"/>
      <c r="AC3587" s="912"/>
      <c r="AD3587" s="912"/>
      <c r="AE3587" s="912"/>
      <c r="AF3587" s="912"/>
      <c r="AG3587" s="912"/>
      <c r="AH3587" s="912"/>
      <c r="AI3587" s="912"/>
      <c r="AJ3587" s="913"/>
      <c r="AL3587" s="189" t="s">
        <v>651</v>
      </c>
      <c r="AM3587" s="115" t="s">
        <v>714</v>
      </c>
      <c r="AO3587" s="166"/>
    </row>
    <row r="3588" spans="2:41" ht="3.6" customHeight="1" outlineLevel="1" x14ac:dyDescent="0.45">
      <c r="B3588" s="167"/>
      <c r="J3588" s="167"/>
      <c r="M3588" s="166"/>
      <c r="N3588" s="161"/>
      <c r="O3588" s="160"/>
      <c r="P3588" s="160"/>
      <c r="Q3588" s="159"/>
      <c r="R3588" s="914"/>
      <c r="S3588" s="915"/>
      <c r="T3588" s="915"/>
      <c r="U3588" s="915"/>
      <c r="V3588" s="915"/>
      <c r="W3588" s="915"/>
      <c r="X3588" s="915"/>
      <c r="Y3588" s="915"/>
      <c r="Z3588" s="915"/>
      <c r="AA3588" s="915"/>
      <c r="AB3588" s="915"/>
      <c r="AC3588" s="915"/>
      <c r="AD3588" s="915"/>
      <c r="AE3588" s="915"/>
      <c r="AF3588" s="915"/>
      <c r="AG3588" s="915"/>
      <c r="AH3588" s="915"/>
      <c r="AI3588" s="915"/>
      <c r="AJ3588" s="916"/>
      <c r="AK3588" s="160"/>
      <c r="AL3588" s="160"/>
      <c r="AM3588" s="160"/>
      <c r="AN3588" s="160"/>
      <c r="AO3588" s="159"/>
    </row>
    <row r="3589" spans="2:41" ht="3.6" customHeight="1" outlineLevel="1" x14ac:dyDescent="0.45">
      <c r="B3589" s="167"/>
      <c r="J3589" s="167"/>
      <c r="M3589" s="166"/>
      <c r="N3589" s="173"/>
      <c r="O3589" s="172"/>
      <c r="P3589" s="172"/>
      <c r="Q3589" s="171"/>
      <c r="R3589" s="922" t="str">
        <f>ASC(PHONETIC(許可申請_2!I536))&amp;ASC(PHONETIC(変更_3!AL538))</f>
        <v/>
      </c>
      <c r="S3589" s="923"/>
      <c r="T3589" s="923"/>
      <c r="U3589" s="923"/>
      <c r="V3589" s="923"/>
      <c r="W3589" s="923"/>
      <c r="X3589" s="923"/>
      <c r="Y3589" s="923"/>
      <c r="Z3589" s="923"/>
      <c r="AA3589" s="923"/>
      <c r="AB3589" s="923"/>
      <c r="AC3589" s="923"/>
      <c r="AD3589" s="923"/>
      <c r="AE3589" s="923"/>
      <c r="AF3589" s="923"/>
      <c r="AG3589" s="923"/>
      <c r="AH3589" s="923"/>
      <c r="AI3589" s="923"/>
      <c r="AJ3589" s="923"/>
      <c r="AK3589" s="923"/>
      <c r="AL3589" s="923"/>
      <c r="AM3589" s="923"/>
      <c r="AN3589" s="923"/>
      <c r="AO3589" s="924"/>
    </row>
    <row r="3590" spans="2:41" ht="13.35" customHeight="1" outlineLevel="1" x14ac:dyDescent="0.45">
      <c r="B3590" s="167"/>
      <c r="J3590" s="167"/>
      <c r="M3590" s="166"/>
      <c r="N3590" s="167" t="s">
        <v>713</v>
      </c>
      <c r="Q3590" s="166"/>
      <c r="R3590" s="911"/>
      <c r="S3590" s="912"/>
      <c r="T3590" s="912"/>
      <c r="U3590" s="912"/>
      <c r="V3590" s="912"/>
      <c r="W3590" s="912"/>
      <c r="X3590" s="912"/>
      <c r="Y3590" s="912"/>
      <c r="Z3590" s="912"/>
      <c r="AA3590" s="912"/>
      <c r="AB3590" s="912"/>
      <c r="AC3590" s="912"/>
      <c r="AD3590" s="912"/>
      <c r="AE3590" s="912"/>
      <c r="AF3590" s="912"/>
      <c r="AG3590" s="912"/>
      <c r="AH3590" s="912"/>
      <c r="AI3590" s="912"/>
      <c r="AJ3590" s="912"/>
      <c r="AK3590" s="912"/>
      <c r="AL3590" s="912"/>
      <c r="AM3590" s="912"/>
      <c r="AN3590" s="912"/>
      <c r="AO3590" s="913"/>
    </row>
    <row r="3591" spans="2:41" ht="3.6" customHeight="1" outlineLevel="1" x14ac:dyDescent="0.45">
      <c r="B3591" s="167"/>
      <c r="J3591" s="167"/>
      <c r="M3591" s="166"/>
      <c r="N3591" s="167"/>
      <c r="Q3591" s="166"/>
      <c r="R3591" s="914"/>
      <c r="S3591" s="915"/>
      <c r="T3591" s="915"/>
      <c r="U3591" s="915"/>
      <c r="V3591" s="915"/>
      <c r="W3591" s="915"/>
      <c r="X3591" s="915"/>
      <c r="Y3591" s="915"/>
      <c r="Z3591" s="915"/>
      <c r="AA3591" s="915"/>
      <c r="AB3591" s="915"/>
      <c r="AC3591" s="915"/>
      <c r="AD3591" s="915"/>
      <c r="AE3591" s="915"/>
      <c r="AF3591" s="915"/>
      <c r="AG3591" s="915"/>
      <c r="AH3591" s="915"/>
      <c r="AI3591" s="915"/>
      <c r="AJ3591" s="915"/>
      <c r="AK3591" s="915"/>
      <c r="AL3591" s="915"/>
      <c r="AM3591" s="915"/>
      <c r="AN3591" s="915"/>
      <c r="AO3591" s="916"/>
    </row>
    <row r="3592" spans="2:41" ht="3.6" customHeight="1" outlineLevel="1" x14ac:dyDescent="0.45">
      <c r="B3592" s="167"/>
      <c r="J3592" s="167"/>
      <c r="N3592" s="173"/>
      <c r="O3592" s="172"/>
      <c r="P3592" s="172"/>
      <c r="Q3592" s="171"/>
      <c r="U3592" s="934" t="str">
        <f>ASC(許可申請_2!L538)&amp;ASC(変更_3!AO540)</f>
        <v/>
      </c>
      <c r="V3592" s="935"/>
      <c r="W3592" s="935"/>
      <c r="X3592" s="962"/>
      <c r="Y3592" s="172"/>
      <c r="Z3592" s="965" t="str">
        <f>ASC(許可申請_2!O538)&amp;ASC(変更_3!AR540)</f>
        <v/>
      </c>
      <c r="AA3592" s="935"/>
      <c r="AB3592" s="935"/>
      <c r="AC3592" s="936"/>
      <c r="AG3592" s="922" t="str">
        <f>許可申請_2!L539&amp;変更_3!AO541</f>
        <v/>
      </c>
      <c r="AH3592" s="923"/>
      <c r="AI3592" s="923"/>
      <c r="AJ3592" s="923"/>
      <c r="AK3592" s="923"/>
      <c r="AL3592" s="923"/>
      <c r="AM3592" s="923"/>
      <c r="AN3592" s="923"/>
      <c r="AO3592" s="924"/>
    </row>
    <row r="3593" spans="2:41" ht="13.35" customHeight="1" outlineLevel="1" x14ac:dyDescent="0.45">
      <c r="B3593" s="167"/>
      <c r="J3593" s="167"/>
      <c r="N3593" s="167"/>
      <c r="Q3593" s="166"/>
      <c r="R3593" s="115" t="s">
        <v>612</v>
      </c>
      <c r="U3593" s="937"/>
      <c r="V3593" s="938"/>
      <c r="W3593" s="938"/>
      <c r="X3593" s="963"/>
      <c r="Y3593" s="179" t="s">
        <v>611</v>
      </c>
      <c r="Z3593" s="966"/>
      <c r="AA3593" s="938"/>
      <c r="AB3593" s="938"/>
      <c r="AC3593" s="939"/>
      <c r="AD3593" s="115" t="s">
        <v>610</v>
      </c>
      <c r="AG3593" s="911"/>
      <c r="AH3593" s="912"/>
      <c r="AI3593" s="912"/>
      <c r="AJ3593" s="912"/>
      <c r="AK3593" s="912"/>
      <c r="AL3593" s="912"/>
      <c r="AM3593" s="912"/>
      <c r="AN3593" s="912"/>
      <c r="AO3593" s="913"/>
    </row>
    <row r="3594" spans="2:41" ht="3.6" customHeight="1" outlineLevel="1" x14ac:dyDescent="0.45">
      <c r="B3594" s="167"/>
      <c r="J3594" s="167"/>
      <c r="N3594" s="167"/>
      <c r="Q3594" s="166"/>
      <c r="R3594" s="160"/>
      <c r="S3594" s="160"/>
      <c r="T3594" s="160"/>
      <c r="U3594" s="940"/>
      <c r="V3594" s="941"/>
      <c r="W3594" s="941"/>
      <c r="X3594" s="964"/>
      <c r="Y3594" s="160"/>
      <c r="Z3594" s="967"/>
      <c r="AA3594" s="941"/>
      <c r="AB3594" s="941"/>
      <c r="AC3594" s="942"/>
      <c r="AD3594" s="160"/>
      <c r="AE3594" s="160"/>
      <c r="AF3594" s="160"/>
      <c r="AG3594" s="914"/>
      <c r="AH3594" s="915"/>
      <c r="AI3594" s="915"/>
      <c r="AJ3594" s="915"/>
      <c r="AK3594" s="915"/>
      <c r="AL3594" s="915"/>
      <c r="AM3594" s="915"/>
      <c r="AN3594" s="915"/>
      <c r="AO3594" s="916"/>
    </row>
    <row r="3595" spans="2:41" ht="3.6" customHeight="1" outlineLevel="1" x14ac:dyDescent="0.45">
      <c r="B3595" s="167"/>
      <c r="J3595" s="167"/>
      <c r="N3595" s="167"/>
      <c r="Q3595" s="166"/>
      <c r="R3595" s="172"/>
      <c r="S3595" s="172"/>
      <c r="T3595" s="171"/>
      <c r="U3595" s="922" t="str">
        <f>許可申請_2!T539&amp;変更_3!AW541</f>
        <v/>
      </c>
      <c r="V3595" s="923"/>
      <c r="W3595" s="923"/>
      <c r="X3595" s="923"/>
      <c r="Y3595" s="923"/>
      <c r="Z3595" s="923"/>
      <c r="AA3595" s="923"/>
      <c r="AB3595" s="923"/>
      <c r="AC3595" s="924"/>
      <c r="AD3595" s="173"/>
      <c r="AE3595" s="172"/>
      <c r="AF3595" s="171"/>
      <c r="AG3595" s="922" t="str">
        <f>許可申請_2!L540&amp;変更_3!AO542</f>
        <v/>
      </c>
      <c r="AH3595" s="923"/>
      <c r="AI3595" s="923"/>
      <c r="AJ3595" s="923"/>
      <c r="AK3595" s="923"/>
      <c r="AL3595" s="923"/>
      <c r="AM3595" s="923"/>
      <c r="AN3595" s="923"/>
      <c r="AO3595" s="924"/>
    </row>
    <row r="3596" spans="2:41" ht="13.35" customHeight="1" outlineLevel="1" x14ac:dyDescent="0.45">
      <c r="B3596" s="167"/>
      <c r="J3596" s="167"/>
      <c r="N3596" s="167" t="s">
        <v>48</v>
      </c>
      <c r="Q3596" s="166"/>
      <c r="R3596" s="115" t="s">
        <v>609</v>
      </c>
      <c r="T3596" s="166"/>
      <c r="U3596" s="911"/>
      <c r="V3596" s="912"/>
      <c r="W3596" s="912"/>
      <c r="X3596" s="912"/>
      <c r="Y3596" s="912"/>
      <c r="Z3596" s="912"/>
      <c r="AA3596" s="912"/>
      <c r="AB3596" s="912"/>
      <c r="AC3596" s="913"/>
      <c r="AD3596" s="167" t="s">
        <v>8536</v>
      </c>
      <c r="AF3596" s="166"/>
      <c r="AG3596" s="911"/>
      <c r="AH3596" s="912"/>
      <c r="AI3596" s="912"/>
      <c r="AJ3596" s="912"/>
      <c r="AK3596" s="912"/>
      <c r="AL3596" s="912"/>
      <c r="AM3596" s="912"/>
      <c r="AN3596" s="912"/>
      <c r="AO3596" s="913"/>
    </row>
    <row r="3597" spans="2:41" ht="3.6" customHeight="1" outlineLevel="1" x14ac:dyDescent="0.45">
      <c r="B3597" s="167"/>
      <c r="J3597" s="167"/>
      <c r="N3597" s="167"/>
      <c r="Q3597" s="166"/>
      <c r="R3597" s="160"/>
      <c r="S3597" s="160"/>
      <c r="T3597" s="159"/>
      <c r="U3597" s="914"/>
      <c r="V3597" s="915"/>
      <c r="W3597" s="915"/>
      <c r="X3597" s="915"/>
      <c r="Y3597" s="915"/>
      <c r="Z3597" s="915"/>
      <c r="AA3597" s="915"/>
      <c r="AB3597" s="915"/>
      <c r="AC3597" s="916"/>
      <c r="AD3597" s="161"/>
      <c r="AE3597" s="160"/>
      <c r="AF3597" s="159"/>
      <c r="AG3597" s="914"/>
      <c r="AH3597" s="915"/>
      <c r="AI3597" s="915"/>
      <c r="AJ3597" s="915"/>
      <c r="AK3597" s="915"/>
      <c r="AL3597" s="915"/>
      <c r="AM3597" s="915"/>
      <c r="AN3597" s="915"/>
      <c r="AO3597" s="916"/>
    </row>
    <row r="3598" spans="2:41" ht="3.6" customHeight="1" outlineLevel="1" x14ac:dyDescent="0.45">
      <c r="B3598" s="167"/>
      <c r="J3598" s="167"/>
      <c r="N3598" s="167"/>
      <c r="Q3598" s="166"/>
      <c r="R3598" s="172"/>
      <c r="S3598" s="172"/>
      <c r="T3598" s="171"/>
      <c r="U3598" s="922" t="str">
        <f>許可申請_2!T540&amp;変更_3!AW542</f>
        <v/>
      </c>
      <c r="V3598" s="923"/>
      <c r="W3598" s="923"/>
      <c r="X3598" s="923"/>
      <c r="Y3598" s="923"/>
      <c r="Z3598" s="923"/>
      <c r="AA3598" s="923"/>
      <c r="AB3598" s="923"/>
      <c r="AC3598" s="924"/>
      <c r="AD3598" s="173"/>
      <c r="AE3598" s="172"/>
      <c r="AF3598" s="171"/>
      <c r="AG3598" s="922" t="str">
        <f>許可申請_2!L541&amp;変更_3!AO543</f>
        <v/>
      </c>
      <c r="AH3598" s="923"/>
      <c r="AI3598" s="923"/>
      <c r="AJ3598" s="923"/>
      <c r="AK3598" s="923"/>
      <c r="AL3598" s="923"/>
      <c r="AM3598" s="923"/>
      <c r="AN3598" s="923"/>
      <c r="AO3598" s="924"/>
    </row>
    <row r="3599" spans="2:41" ht="13.35" customHeight="1" outlineLevel="1" x14ac:dyDescent="0.45">
      <c r="B3599" s="167"/>
      <c r="J3599" s="167"/>
      <c r="N3599" s="167"/>
      <c r="Q3599" s="166"/>
      <c r="R3599" s="115" t="s">
        <v>608</v>
      </c>
      <c r="T3599" s="166"/>
      <c r="U3599" s="911"/>
      <c r="V3599" s="912"/>
      <c r="W3599" s="912"/>
      <c r="X3599" s="912"/>
      <c r="Y3599" s="912"/>
      <c r="Z3599" s="912"/>
      <c r="AA3599" s="912"/>
      <c r="AB3599" s="912"/>
      <c r="AC3599" s="913"/>
      <c r="AD3599" s="167" t="s">
        <v>607</v>
      </c>
      <c r="AF3599" s="166"/>
      <c r="AG3599" s="911"/>
      <c r="AH3599" s="912"/>
      <c r="AI3599" s="912"/>
      <c r="AJ3599" s="912"/>
      <c r="AK3599" s="912"/>
      <c r="AL3599" s="912"/>
      <c r="AM3599" s="912"/>
      <c r="AN3599" s="912"/>
      <c r="AO3599" s="913"/>
    </row>
    <row r="3600" spans="2:41" ht="3.6" customHeight="1" outlineLevel="1" x14ac:dyDescent="0.45">
      <c r="B3600" s="167"/>
      <c r="J3600" s="167"/>
      <c r="N3600" s="161"/>
      <c r="O3600" s="160"/>
      <c r="P3600" s="160"/>
      <c r="Q3600" s="159"/>
      <c r="R3600" s="160"/>
      <c r="S3600" s="160"/>
      <c r="T3600" s="159"/>
      <c r="U3600" s="914"/>
      <c r="V3600" s="915"/>
      <c r="W3600" s="915"/>
      <c r="X3600" s="915"/>
      <c r="Y3600" s="915"/>
      <c r="Z3600" s="915"/>
      <c r="AA3600" s="915"/>
      <c r="AB3600" s="915"/>
      <c r="AC3600" s="916"/>
      <c r="AD3600" s="161"/>
      <c r="AE3600" s="160"/>
      <c r="AF3600" s="159"/>
      <c r="AG3600" s="914"/>
      <c r="AH3600" s="915"/>
      <c r="AI3600" s="915"/>
      <c r="AJ3600" s="915"/>
      <c r="AK3600" s="915"/>
      <c r="AL3600" s="915"/>
      <c r="AM3600" s="915"/>
      <c r="AN3600" s="915"/>
      <c r="AO3600" s="916"/>
    </row>
    <row r="3601" spans="2:41" ht="3.6" customHeight="1" outlineLevel="1" x14ac:dyDescent="0.45">
      <c r="B3601" s="167"/>
      <c r="J3601" s="167"/>
      <c r="M3601" s="166"/>
      <c r="N3601" s="167"/>
      <c r="Q3601" s="166"/>
      <c r="R3601" s="173"/>
      <c r="S3601" s="172"/>
      <c r="T3601" s="172"/>
      <c r="U3601" s="172"/>
      <c r="V3601" s="172"/>
      <c r="W3601" s="172"/>
      <c r="X3601" s="172"/>
      <c r="Y3601" s="172"/>
      <c r="Z3601" s="172"/>
      <c r="AA3601" s="172"/>
      <c r="AB3601" s="172"/>
      <c r="AC3601" s="172"/>
      <c r="AD3601" s="172"/>
      <c r="AE3601" s="172"/>
      <c r="AF3601" s="172"/>
      <c r="AG3601" s="172"/>
      <c r="AH3601" s="172"/>
      <c r="AI3601" s="172"/>
      <c r="AJ3601" s="172"/>
      <c r="AK3601" s="172"/>
      <c r="AL3601" s="172"/>
      <c r="AM3601" s="172"/>
      <c r="AN3601" s="172"/>
      <c r="AO3601" s="171"/>
    </row>
    <row r="3602" spans="2:41" ht="13.35" customHeight="1" outlineLevel="1" x14ac:dyDescent="0.45">
      <c r="B3602" s="167"/>
      <c r="J3602" s="167"/>
      <c r="M3602" s="166"/>
      <c r="N3602" s="167" t="s">
        <v>712</v>
      </c>
      <c r="Q3602" s="166"/>
      <c r="R3602" s="167"/>
      <c r="S3602" s="919"/>
      <c r="T3602" s="921"/>
      <c r="V3602" s="190"/>
      <c r="W3602" s="115" t="s">
        <v>76</v>
      </c>
      <c r="X3602" s="190"/>
      <c r="Y3602" s="115" t="s">
        <v>77</v>
      </c>
      <c r="Z3602" s="190"/>
      <c r="AA3602" s="115" t="s">
        <v>78</v>
      </c>
      <c r="AO3602" s="166"/>
    </row>
    <row r="3603" spans="2:41" ht="3.6" customHeight="1" outlineLevel="1" x14ac:dyDescent="0.45">
      <c r="B3603" s="167"/>
      <c r="J3603" s="167"/>
      <c r="M3603" s="166"/>
      <c r="N3603" s="167"/>
      <c r="Q3603" s="166"/>
      <c r="R3603" s="167"/>
      <c r="AO3603" s="166"/>
    </row>
    <row r="3604" spans="2:41" ht="3.6" customHeight="1" outlineLevel="1" x14ac:dyDescent="0.45">
      <c r="B3604" s="167"/>
      <c r="J3604" s="167"/>
      <c r="M3604" s="166"/>
      <c r="N3604" s="173"/>
      <c r="O3604" s="172"/>
      <c r="P3604" s="172"/>
      <c r="Q3604" s="172"/>
      <c r="R3604" s="984" t="str">
        <f>ASC(許可申請_2!I542)&amp;ASC(変更_3!AL544)</f>
        <v/>
      </c>
      <c r="S3604" s="984" t="str">
        <f>ASC(許可申請_2!J542)&amp;ASC(変更_3!AM544)</f>
        <v/>
      </c>
      <c r="T3604" s="172"/>
      <c r="U3604" s="984" t="str">
        <f>ASC(許可申請_2!L542)&amp;ASC(変更_3!AO544)</f>
        <v/>
      </c>
      <c r="V3604" s="173"/>
      <c r="W3604" s="172"/>
      <c r="X3604" s="172"/>
      <c r="Y3604" s="172"/>
      <c r="Z3604" s="172"/>
      <c r="AA3604" s="171"/>
      <c r="AB3604" s="173"/>
      <c r="AC3604" s="172"/>
      <c r="AD3604" s="172"/>
      <c r="AE3604" s="172"/>
      <c r="AF3604" s="172"/>
      <c r="AG3604" s="171"/>
      <c r="AH3604" s="977"/>
      <c r="AI3604" s="980"/>
      <c r="AJ3604" s="172"/>
      <c r="AK3604" s="944"/>
      <c r="AL3604" s="173"/>
      <c r="AM3604" s="172"/>
      <c r="AN3604" s="172"/>
      <c r="AO3604" s="171"/>
    </row>
    <row r="3605" spans="2:41" ht="13.35" customHeight="1" outlineLevel="1" x14ac:dyDescent="0.45">
      <c r="B3605" s="167"/>
      <c r="J3605" s="167"/>
      <c r="M3605" s="166"/>
      <c r="N3605" s="167" t="s">
        <v>711</v>
      </c>
      <c r="R3605" s="985"/>
      <c r="S3605" s="985"/>
      <c r="T3605" s="115" t="s">
        <v>65</v>
      </c>
      <c r="U3605" s="985"/>
      <c r="V3605" s="167" t="s">
        <v>64</v>
      </c>
      <c r="AA3605" s="166"/>
      <c r="AB3605" s="167" t="s">
        <v>710</v>
      </c>
      <c r="AH3605" s="978"/>
      <c r="AI3605" s="981"/>
      <c r="AJ3605" s="115" t="s">
        <v>65</v>
      </c>
      <c r="AK3605" s="945"/>
      <c r="AL3605" s="167" t="s">
        <v>64</v>
      </c>
      <c r="AO3605" s="166"/>
    </row>
    <row r="3606" spans="2:41" ht="3.6" customHeight="1" outlineLevel="1" x14ac:dyDescent="0.45">
      <c r="B3606" s="167"/>
      <c r="J3606" s="167"/>
      <c r="M3606" s="166"/>
      <c r="N3606" s="167"/>
      <c r="R3606" s="986"/>
      <c r="S3606" s="986"/>
      <c r="T3606" s="160"/>
      <c r="U3606" s="986"/>
      <c r="V3606" s="161"/>
      <c r="W3606" s="160"/>
      <c r="X3606" s="160"/>
      <c r="Y3606" s="160"/>
      <c r="Z3606" s="160"/>
      <c r="AA3606" s="159"/>
      <c r="AB3606" s="161"/>
      <c r="AC3606" s="160"/>
      <c r="AD3606" s="160"/>
      <c r="AE3606" s="160"/>
      <c r="AF3606" s="160"/>
      <c r="AH3606" s="979"/>
      <c r="AI3606" s="982"/>
      <c r="AJ3606" s="160"/>
      <c r="AK3606" s="946"/>
      <c r="AL3606" s="161"/>
      <c r="AM3606" s="160"/>
      <c r="AN3606" s="160"/>
      <c r="AO3606" s="159"/>
    </row>
    <row r="3607" spans="2:41" ht="3.6" customHeight="1" outlineLevel="1" x14ac:dyDescent="0.45">
      <c r="B3607" s="167"/>
      <c r="J3607" s="167"/>
      <c r="M3607" s="166"/>
      <c r="N3607" s="173"/>
      <c r="O3607" s="172"/>
      <c r="P3607" s="172"/>
      <c r="Q3607" s="171"/>
      <c r="R3607" s="977"/>
      <c r="S3607" s="980"/>
      <c r="T3607" s="172"/>
      <c r="U3607" s="944"/>
      <c r="V3607" s="173"/>
      <c r="W3607" s="172"/>
      <c r="X3607" s="172"/>
      <c r="Y3607" s="172"/>
      <c r="Z3607" s="169"/>
      <c r="AA3607" s="174"/>
      <c r="AD3607" s="172"/>
      <c r="AE3607" s="172"/>
      <c r="AF3607" s="172"/>
      <c r="AG3607" s="175"/>
      <c r="AH3607" s="175"/>
      <c r="AI3607" s="175"/>
      <c r="AJ3607" s="175"/>
      <c r="AK3607" s="175"/>
      <c r="AL3607" s="172"/>
      <c r="AM3607" s="175"/>
      <c r="AN3607" s="175"/>
      <c r="AO3607" s="171"/>
    </row>
    <row r="3608" spans="2:41" ht="13.35" customHeight="1" outlineLevel="1" x14ac:dyDescent="0.45">
      <c r="B3608" s="167"/>
      <c r="J3608" s="167"/>
      <c r="M3608" s="166"/>
      <c r="N3608" s="167" t="s">
        <v>709</v>
      </c>
      <c r="Q3608" s="166"/>
      <c r="R3608" s="978"/>
      <c r="S3608" s="981"/>
      <c r="T3608" s="115" t="s">
        <v>65</v>
      </c>
      <c r="U3608" s="945"/>
      <c r="V3608" s="167" t="s">
        <v>64</v>
      </c>
      <c r="Z3608" s="169"/>
      <c r="AA3608" s="168"/>
      <c r="AG3608" s="169"/>
      <c r="AH3608" s="169"/>
      <c r="AI3608" s="169"/>
      <c r="AJ3608" s="169"/>
      <c r="AK3608" s="169"/>
      <c r="AM3608" s="169"/>
      <c r="AN3608" s="169"/>
      <c r="AO3608" s="166"/>
    </row>
    <row r="3609" spans="2:41" ht="3.6" customHeight="1" outlineLevel="1" x14ac:dyDescent="0.45">
      <c r="B3609" s="167"/>
      <c r="J3609" s="167"/>
      <c r="M3609" s="166"/>
      <c r="N3609" s="161"/>
      <c r="O3609" s="160"/>
      <c r="P3609" s="160"/>
      <c r="Q3609" s="159"/>
      <c r="R3609" s="979"/>
      <c r="S3609" s="982"/>
      <c r="T3609" s="160"/>
      <c r="U3609" s="946"/>
      <c r="V3609" s="161"/>
      <c r="W3609" s="160"/>
      <c r="X3609" s="160"/>
      <c r="Y3609" s="160"/>
      <c r="Z3609" s="163"/>
      <c r="AA3609" s="162"/>
      <c r="AB3609" s="160"/>
      <c r="AC3609" s="160"/>
      <c r="AD3609" s="160"/>
      <c r="AE3609" s="160"/>
      <c r="AF3609" s="160"/>
      <c r="AG3609" s="163"/>
      <c r="AH3609" s="163"/>
      <c r="AI3609" s="163"/>
      <c r="AJ3609" s="163"/>
      <c r="AK3609" s="163"/>
      <c r="AL3609" s="160"/>
      <c r="AM3609" s="163"/>
      <c r="AN3609" s="163"/>
      <c r="AO3609" s="159"/>
    </row>
    <row r="3610" spans="2:41" ht="3.6" customHeight="1" outlineLevel="1" x14ac:dyDescent="0.45">
      <c r="B3610" s="167"/>
      <c r="J3610" s="167"/>
      <c r="M3610" s="166"/>
      <c r="N3610" s="167"/>
      <c r="Q3610" s="166"/>
      <c r="R3610" s="922" t="str">
        <f>ASC(許可申請_2!K547)&amp;ASC(変更_3!AN548)</f>
        <v/>
      </c>
      <c r="S3610" s="923"/>
      <c r="T3610" s="923"/>
      <c r="U3610" s="924"/>
      <c r="V3610" s="911" t="str">
        <f>ASC(許可申請_2!O547)&amp;ASC(変更_3!AR548)</f>
        <v/>
      </c>
      <c r="W3610" s="913"/>
      <c r="X3610" s="911" t="str">
        <f>ASC(許可申請_2!Q547)&amp;ASC(変更_3!AT548)</f>
        <v/>
      </c>
      <c r="Y3610" s="912"/>
      <c r="Z3610" s="912"/>
      <c r="AA3610" s="913"/>
      <c r="AB3610" s="167"/>
      <c r="AO3610" s="166"/>
    </row>
    <row r="3611" spans="2:41" ht="13.35" customHeight="1" outlineLevel="1" x14ac:dyDescent="0.45">
      <c r="B3611" s="167"/>
      <c r="J3611" s="167" t="s">
        <v>727</v>
      </c>
      <c r="M3611" s="166"/>
      <c r="N3611" s="167" t="s">
        <v>707</v>
      </c>
      <c r="Q3611" s="166"/>
      <c r="R3611" s="911"/>
      <c r="S3611" s="912"/>
      <c r="T3611" s="912"/>
      <c r="U3611" s="913"/>
      <c r="V3611" s="911"/>
      <c r="W3611" s="913"/>
      <c r="X3611" s="911"/>
      <c r="Y3611" s="912"/>
      <c r="Z3611" s="912"/>
      <c r="AA3611" s="913"/>
      <c r="AB3611" s="191" t="s">
        <v>706</v>
      </c>
      <c r="AO3611" s="166"/>
    </row>
    <row r="3612" spans="2:41" ht="3.6" customHeight="1" outlineLevel="1" x14ac:dyDescent="0.45">
      <c r="B3612" s="167"/>
      <c r="J3612" s="167"/>
      <c r="M3612" s="166"/>
      <c r="N3612" s="167"/>
      <c r="Q3612" s="166"/>
      <c r="R3612" s="914"/>
      <c r="S3612" s="915"/>
      <c r="T3612" s="915"/>
      <c r="U3612" s="916"/>
      <c r="V3612" s="914"/>
      <c r="W3612" s="916"/>
      <c r="X3612" s="914"/>
      <c r="Y3612" s="915"/>
      <c r="Z3612" s="915"/>
      <c r="AA3612" s="916"/>
      <c r="AB3612" s="161"/>
      <c r="AC3612" s="160"/>
      <c r="AD3612" s="160"/>
      <c r="AE3612" s="160"/>
      <c r="AF3612" s="160"/>
      <c r="AG3612" s="160"/>
      <c r="AH3612" s="160"/>
      <c r="AI3612" s="160"/>
      <c r="AJ3612" s="160"/>
      <c r="AK3612" s="160"/>
      <c r="AL3612" s="160"/>
      <c r="AM3612" s="160"/>
      <c r="AN3612" s="160"/>
      <c r="AO3612" s="159"/>
    </row>
    <row r="3613" spans="2:41" ht="3.6" customHeight="1" outlineLevel="1" x14ac:dyDescent="0.45">
      <c r="B3613" s="167"/>
      <c r="J3613" s="167"/>
      <c r="M3613" s="166"/>
      <c r="N3613" s="173"/>
      <c r="O3613" s="172"/>
      <c r="P3613" s="172"/>
      <c r="Q3613" s="172"/>
      <c r="R3613" s="173"/>
      <c r="S3613" s="172"/>
      <c r="T3613" s="172"/>
      <c r="U3613" s="172"/>
      <c r="V3613" s="172"/>
      <c r="W3613" s="172"/>
      <c r="X3613" s="172"/>
      <c r="Y3613" s="172"/>
      <c r="Z3613" s="172"/>
      <c r="AA3613" s="171"/>
      <c r="AB3613" s="173"/>
      <c r="AI3613" s="166"/>
      <c r="AJ3613" s="173"/>
      <c r="AK3613" s="172"/>
      <c r="AL3613" s="172"/>
      <c r="AM3613" s="172"/>
      <c r="AN3613" s="172"/>
      <c r="AO3613" s="171"/>
    </row>
    <row r="3614" spans="2:41" ht="13.35" customHeight="1" outlineLevel="1" x14ac:dyDescent="0.45">
      <c r="B3614" s="167"/>
      <c r="J3614" s="167"/>
      <c r="M3614" s="166"/>
      <c r="N3614" s="167" t="s">
        <v>705</v>
      </c>
      <c r="R3614" s="167"/>
      <c r="S3614" s="917" t="str">
        <f>許可申請_2!I549&amp;変更_3!AL550</f>
        <v/>
      </c>
      <c r="T3614" s="918"/>
      <c r="V3614" s="182" t="str">
        <f>ASC(許可申請_2!K549)&amp;ASC(変更_3!AN550)</f>
        <v/>
      </c>
      <c r="W3614" s="115" t="s">
        <v>76</v>
      </c>
      <c r="X3614" s="182" t="str">
        <f>ASC(許可申請_2!M549)&amp;ASC(変更_3!AP550)</f>
        <v/>
      </c>
      <c r="Y3614" s="115" t="s">
        <v>77</v>
      </c>
      <c r="Z3614" s="182" t="str">
        <f>ASC(許可申請_2!O549)&amp;ASC(変更_3!AR550)</f>
        <v/>
      </c>
      <c r="AA3614" s="115" t="s">
        <v>78</v>
      </c>
      <c r="AB3614" s="167" t="s">
        <v>704</v>
      </c>
      <c r="AI3614" s="166"/>
      <c r="AJ3614" s="167"/>
      <c r="AK3614" s="919"/>
      <c r="AL3614" s="920"/>
      <c r="AM3614" s="920"/>
      <c r="AN3614" s="920"/>
      <c r="AO3614" s="921"/>
    </row>
    <row r="3615" spans="2:41" ht="3.6" customHeight="1" outlineLevel="1" x14ac:dyDescent="0.45">
      <c r="B3615" s="167"/>
      <c r="J3615" s="167"/>
      <c r="M3615" s="166"/>
      <c r="N3615" s="167"/>
      <c r="R3615" s="161"/>
      <c r="S3615" s="160"/>
      <c r="T3615" s="160"/>
      <c r="U3615" s="160"/>
      <c r="V3615" s="160"/>
      <c r="W3615" s="160"/>
      <c r="X3615" s="160"/>
      <c r="Y3615" s="160"/>
      <c r="Z3615" s="160"/>
      <c r="AA3615" s="159"/>
      <c r="AB3615" s="161"/>
      <c r="AC3615" s="160"/>
      <c r="AD3615" s="160"/>
      <c r="AE3615" s="160"/>
      <c r="AF3615" s="160"/>
      <c r="AG3615" s="160"/>
      <c r="AH3615" s="160"/>
      <c r="AI3615" s="159"/>
      <c r="AJ3615" s="161"/>
      <c r="AK3615" s="160"/>
      <c r="AL3615" s="160"/>
      <c r="AM3615" s="160"/>
      <c r="AN3615" s="160"/>
      <c r="AO3615" s="159"/>
    </row>
    <row r="3616" spans="2:41" ht="3.6" customHeight="1" outlineLevel="1" x14ac:dyDescent="0.45">
      <c r="B3616" s="167"/>
      <c r="J3616" s="167"/>
      <c r="M3616" s="166"/>
      <c r="N3616" s="173"/>
      <c r="O3616" s="172"/>
      <c r="P3616" s="172"/>
      <c r="Q3616" s="171"/>
      <c r="R3616" s="922" t="str">
        <f>IF(OR(許可申請_2!T546="☑",変更_3!AW547="☑"),"研修中","")</f>
        <v/>
      </c>
      <c r="S3616" s="923"/>
      <c r="T3616" s="923"/>
      <c r="U3616" s="923"/>
      <c r="V3616" s="923"/>
      <c r="W3616" s="923"/>
      <c r="X3616" s="923"/>
      <c r="Y3616" s="923"/>
      <c r="Z3616" s="923"/>
      <c r="AA3616" s="923"/>
      <c r="AB3616" s="923"/>
      <c r="AC3616" s="923"/>
      <c r="AD3616" s="923"/>
      <c r="AE3616" s="923"/>
      <c r="AF3616" s="923"/>
      <c r="AG3616" s="923"/>
      <c r="AH3616" s="923"/>
      <c r="AI3616" s="923"/>
      <c r="AJ3616" s="923"/>
      <c r="AK3616" s="923"/>
      <c r="AL3616" s="923"/>
      <c r="AM3616" s="923"/>
      <c r="AN3616" s="923"/>
      <c r="AO3616" s="924"/>
    </row>
    <row r="3617" spans="2:41" ht="13.35" customHeight="1" outlineLevel="1" x14ac:dyDescent="0.45">
      <c r="B3617" s="167"/>
      <c r="J3617" s="167"/>
      <c r="M3617" s="166"/>
      <c r="N3617" s="167" t="s">
        <v>703</v>
      </c>
      <c r="Q3617" s="166"/>
      <c r="R3617" s="911"/>
      <c r="S3617" s="912"/>
      <c r="T3617" s="912"/>
      <c r="U3617" s="912"/>
      <c r="V3617" s="912"/>
      <c r="W3617" s="912"/>
      <c r="X3617" s="912"/>
      <c r="Y3617" s="912"/>
      <c r="Z3617" s="912"/>
      <c r="AA3617" s="912"/>
      <c r="AB3617" s="912"/>
      <c r="AC3617" s="912"/>
      <c r="AD3617" s="912"/>
      <c r="AE3617" s="912"/>
      <c r="AF3617" s="912"/>
      <c r="AG3617" s="912"/>
      <c r="AH3617" s="912"/>
      <c r="AI3617" s="912"/>
      <c r="AJ3617" s="912"/>
      <c r="AK3617" s="912"/>
      <c r="AL3617" s="912"/>
      <c r="AM3617" s="912"/>
      <c r="AN3617" s="912"/>
      <c r="AO3617" s="913"/>
    </row>
    <row r="3618" spans="2:41" ht="3.6" customHeight="1" outlineLevel="1" x14ac:dyDescent="0.45">
      <c r="B3618" s="167"/>
      <c r="J3618" s="167"/>
      <c r="M3618" s="166"/>
      <c r="N3618" s="161"/>
      <c r="O3618" s="160"/>
      <c r="P3618" s="160"/>
      <c r="Q3618" s="159"/>
      <c r="R3618" s="914"/>
      <c r="S3618" s="915"/>
      <c r="T3618" s="915"/>
      <c r="U3618" s="915"/>
      <c r="V3618" s="915"/>
      <c r="W3618" s="915"/>
      <c r="X3618" s="915"/>
      <c r="Y3618" s="915"/>
      <c r="Z3618" s="915"/>
      <c r="AA3618" s="915"/>
      <c r="AB3618" s="915"/>
      <c r="AC3618" s="915"/>
      <c r="AD3618" s="915"/>
      <c r="AE3618" s="915"/>
      <c r="AF3618" s="915"/>
      <c r="AG3618" s="915"/>
      <c r="AH3618" s="915"/>
      <c r="AI3618" s="915"/>
      <c r="AJ3618" s="915"/>
      <c r="AK3618" s="915"/>
      <c r="AL3618" s="915"/>
      <c r="AM3618" s="915"/>
      <c r="AN3618" s="915"/>
      <c r="AO3618" s="916"/>
    </row>
    <row r="3619" spans="2:41" ht="3.6" customHeight="1" outlineLevel="1" x14ac:dyDescent="0.45">
      <c r="B3619" s="167"/>
      <c r="J3619" s="167"/>
      <c r="M3619" s="166"/>
      <c r="N3619" s="173"/>
      <c r="O3619" s="172"/>
      <c r="P3619" s="172"/>
      <c r="Q3619" s="171"/>
      <c r="R3619" s="167"/>
      <c r="W3619" s="166"/>
      <c r="X3619" s="167"/>
      <c r="AB3619" s="166"/>
      <c r="AC3619" s="925"/>
      <c r="AD3619" s="926"/>
      <c r="AE3619" s="926"/>
      <c r="AF3619" s="926"/>
      <c r="AG3619" s="926"/>
      <c r="AH3619" s="926"/>
      <c r="AI3619" s="926"/>
      <c r="AJ3619" s="926"/>
      <c r="AK3619" s="926"/>
      <c r="AL3619" s="926"/>
      <c r="AM3619" s="926"/>
      <c r="AN3619" s="926"/>
      <c r="AO3619" s="927"/>
    </row>
    <row r="3620" spans="2:41" ht="13.35" customHeight="1" outlineLevel="1" x14ac:dyDescent="0.45">
      <c r="B3620" s="167"/>
      <c r="J3620" s="167"/>
      <c r="M3620" s="166"/>
      <c r="N3620" s="167" t="s">
        <v>702</v>
      </c>
      <c r="Q3620" s="166"/>
      <c r="R3620" s="167"/>
      <c r="S3620" s="189" t="s">
        <v>651</v>
      </c>
      <c r="T3620" s="115" t="s">
        <v>105</v>
      </c>
      <c r="W3620" s="166"/>
      <c r="X3620" s="167" t="s">
        <v>701</v>
      </c>
      <c r="AB3620" s="166"/>
      <c r="AC3620" s="928"/>
      <c r="AD3620" s="929"/>
      <c r="AE3620" s="929"/>
      <c r="AF3620" s="929"/>
      <c r="AG3620" s="929"/>
      <c r="AH3620" s="929"/>
      <c r="AI3620" s="929"/>
      <c r="AJ3620" s="929"/>
      <c r="AK3620" s="929"/>
      <c r="AL3620" s="929"/>
      <c r="AM3620" s="929"/>
      <c r="AN3620" s="929"/>
      <c r="AO3620" s="930"/>
    </row>
    <row r="3621" spans="2:41" ht="3.6" customHeight="1" outlineLevel="1" x14ac:dyDescent="0.45">
      <c r="B3621" s="167"/>
      <c r="J3621" s="167"/>
      <c r="M3621" s="166"/>
      <c r="N3621" s="161"/>
      <c r="O3621" s="160"/>
      <c r="P3621" s="160"/>
      <c r="Q3621" s="159"/>
      <c r="R3621" s="161"/>
      <c r="S3621" s="160"/>
      <c r="T3621" s="160"/>
      <c r="U3621" s="160"/>
      <c r="V3621" s="160"/>
      <c r="W3621" s="159"/>
      <c r="X3621" s="161"/>
      <c r="Y3621" s="160"/>
      <c r="Z3621" s="160"/>
      <c r="AA3621" s="160"/>
      <c r="AB3621" s="159"/>
      <c r="AC3621" s="931"/>
      <c r="AD3621" s="932"/>
      <c r="AE3621" s="932"/>
      <c r="AF3621" s="932"/>
      <c r="AG3621" s="932"/>
      <c r="AH3621" s="932"/>
      <c r="AI3621" s="932"/>
      <c r="AJ3621" s="932"/>
      <c r="AK3621" s="932"/>
      <c r="AL3621" s="932"/>
      <c r="AM3621" s="932"/>
      <c r="AN3621" s="932"/>
      <c r="AO3621" s="933"/>
    </row>
    <row r="3622" spans="2:41" ht="3.6" customHeight="1" outlineLevel="1" x14ac:dyDescent="0.45">
      <c r="B3622" s="167"/>
      <c r="J3622" s="167"/>
      <c r="M3622" s="166"/>
      <c r="N3622" s="173"/>
      <c r="O3622" s="172"/>
      <c r="P3622" s="172"/>
      <c r="Q3622" s="171"/>
      <c r="R3622" s="173"/>
      <c r="S3622" s="172"/>
      <c r="T3622" s="172"/>
      <c r="U3622" s="172"/>
      <c r="V3622" s="172"/>
      <c r="W3622" s="172"/>
      <c r="X3622" s="172"/>
      <c r="Y3622" s="172"/>
      <c r="Z3622" s="172"/>
      <c r="AA3622" s="171"/>
      <c r="AB3622" s="173"/>
      <c r="AC3622" s="172"/>
      <c r="AD3622" s="172"/>
      <c r="AE3622" s="171"/>
      <c r="AF3622" s="173"/>
      <c r="AG3622" s="172"/>
      <c r="AH3622" s="172"/>
      <c r="AI3622" s="172"/>
      <c r="AJ3622" s="172"/>
      <c r="AK3622" s="172"/>
      <c r="AL3622" s="172"/>
      <c r="AM3622" s="172"/>
      <c r="AN3622" s="172"/>
      <c r="AO3622" s="171"/>
    </row>
    <row r="3623" spans="2:41" ht="13.35" customHeight="1" outlineLevel="1" x14ac:dyDescent="0.45">
      <c r="B3623" s="167"/>
      <c r="J3623" s="167"/>
      <c r="M3623" s="166"/>
      <c r="N3623" s="167" t="s">
        <v>700</v>
      </c>
      <c r="Q3623" s="166"/>
      <c r="R3623" s="167"/>
      <c r="S3623" s="919"/>
      <c r="T3623" s="921"/>
      <c r="V3623" s="190"/>
      <c r="W3623" s="115" t="s">
        <v>76</v>
      </c>
      <c r="X3623" s="190"/>
      <c r="Y3623" s="115" t="s">
        <v>77</v>
      </c>
      <c r="Z3623" s="190"/>
      <c r="AA3623" s="115" t="s">
        <v>78</v>
      </c>
      <c r="AB3623" s="167" t="s">
        <v>699</v>
      </c>
      <c r="AE3623" s="166"/>
      <c r="AF3623" s="167"/>
      <c r="AG3623" s="919"/>
      <c r="AH3623" s="921"/>
      <c r="AJ3623" s="190"/>
      <c r="AK3623" s="115" t="s">
        <v>76</v>
      </c>
      <c r="AL3623" s="190"/>
      <c r="AM3623" s="115" t="s">
        <v>77</v>
      </c>
      <c r="AN3623" s="190"/>
      <c r="AO3623" s="166" t="s">
        <v>78</v>
      </c>
    </row>
    <row r="3624" spans="2:41" ht="3.6" customHeight="1" outlineLevel="1" x14ac:dyDescent="0.45">
      <c r="B3624" s="167"/>
      <c r="J3624" s="167"/>
      <c r="M3624" s="166"/>
      <c r="N3624" s="161"/>
      <c r="O3624" s="160"/>
      <c r="P3624" s="160"/>
      <c r="Q3624" s="159"/>
      <c r="R3624" s="161"/>
      <c r="S3624" s="160"/>
      <c r="T3624" s="160"/>
      <c r="U3624" s="160"/>
      <c r="V3624" s="160"/>
      <c r="W3624" s="160"/>
      <c r="X3624" s="160"/>
      <c r="Y3624" s="160"/>
      <c r="Z3624" s="160"/>
      <c r="AA3624" s="159"/>
      <c r="AB3624" s="161"/>
      <c r="AC3624" s="160"/>
      <c r="AD3624" s="160"/>
      <c r="AE3624" s="159"/>
      <c r="AF3624" s="161"/>
      <c r="AG3624" s="160"/>
      <c r="AH3624" s="160"/>
      <c r="AI3624" s="160"/>
      <c r="AJ3624" s="160"/>
      <c r="AK3624" s="160"/>
      <c r="AL3624" s="160"/>
      <c r="AM3624" s="160"/>
      <c r="AN3624" s="160"/>
      <c r="AO3624" s="159"/>
    </row>
    <row r="3625" spans="2:41" ht="3.6" customHeight="1" outlineLevel="1" x14ac:dyDescent="0.45">
      <c r="B3625" s="167"/>
      <c r="J3625" s="167"/>
      <c r="M3625" s="166"/>
      <c r="N3625" s="173"/>
      <c r="O3625" s="172"/>
      <c r="P3625" s="172"/>
      <c r="Q3625" s="171"/>
      <c r="R3625" s="925"/>
      <c r="S3625" s="926"/>
      <c r="T3625" s="926"/>
      <c r="U3625" s="926"/>
      <c r="V3625" s="926"/>
      <c r="W3625" s="926"/>
      <c r="X3625" s="926"/>
      <c r="Y3625" s="926"/>
      <c r="Z3625" s="926"/>
      <c r="AA3625" s="926"/>
      <c r="AB3625" s="926"/>
      <c r="AC3625" s="926"/>
      <c r="AD3625" s="926"/>
      <c r="AE3625" s="926"/>
      <c r="AF3625" s="926"/>
      <c r="AG3625" s="926"/>
      <c r="AH3625" s="926"/>
      <c r="AI3625" s="926"/>
      <c r="AJ3625" s="926"/>
      <c r="AK3625" s="926"/>
      <c r="AL3625" s="926"/>
      <c r="AM3625" s="926"/>
      <c r="AN3625" s="926"/>
      <c r="AO3625" s="927"/>
    </row>
    <row r="3626" spans="2:41" ht="13.35" customHeight="1" outlineLevel="1" x14ac:dyDescent="0.45">
      <c r="B3626" s="167"/>
      <c r="J3626" s="167"/>
      <c r="M3626" s="166"/>
      <c r="N3626" s="167" t="s">
        <v>698</v>
      </c>
      <c r="Q3626" s="166"/>
      <c r="R3626" s="928"/>
      <c r="S3626" s="929"/>
      <c r="T3626" s="929"/>
      <c r="U3626" s="929"/>
      <c r="V3626" s="929"/>
      <c r="W3626" s="929"/>
      <c r="X3626" s="929"/>
      <c r="Y3626" s="929"/>
      <c r="Z3626" s="929"/>
      <c r="AA3626" s="929"/>
      <c r="AB3626" s="929"/>
      <c r="AC3626" s="929"/>
      <c r="AD3626" s="929"/>
      <c r="AE3626" s="929"/>
      <c r="AF3626" s="929"/>
      <c r="AG3626" s="929"/>
      <c r="AH3626" s="929"/>
      <c r="AI3626" s="929"/>
      <c r="AJ3626" s="929"/>
      <c r="AK3626" s="929"/>
      <c r="AL3626" s="929"/>
      <c r="AM3626" s="929"/>
      <c r="AN3626" s="929"/>
      <c r="AO3626" s="930"/>
    </row>
    <row r="3627" spans="2:41" ht="3.6" customHeight="1" outlineLevel="1" x14ac:dyDescent="0.45">
      <c r="B3627" s="167"/>
      <c r="J3627" s="167"/>
      <c r="M3627" s="166"/>
      <c r="N3627" s="167"/>
      <c r="Q3627" s="166"/>
      <c r="R3627" s="931"/>
      <c r="S3627" s="932"/>
      <c r="T3627" s="932"/>
      <c r="U3627" s="932"/>
      <c r="V3627" s="932"/>
      <c r="W3627" s="932"/>
      <c r="X3627" s="932"/>
      <c r="Y3627" s="932"/>
      <c r="Z3627" s="932"/>
      <c r="AA3627" s="932"/>
      <c r="AB3627" s="932"/>
      <c r="AC3627" s="932"/>
      <c r="AD3627" s="932"/>
      <c r="AE3627" s="932"/>
      <c r="AF3627" s="932"/>
      <c r="AG3627" s="932"/>
      <c r="AH3627" s="932"/>
      <c r="AI3627" s="932"/>
      <c r="AJ3627" s="932"/>
      <c r="AK3627" s="932"/>
      <c r="AL3627" s="932"/>
      <c r="AM3627" s="932"/>
      <c r="AN3627" s="932"/>
      <c r="AO3627" s="933"/>
    </row>
    <row r="3628" spans="2:41" ht="3.6" customHeight="1" outlineLevel="1" x14ac:dyDescent="0.45">
      <c r="B3628" s="167"/>
      <c r="J3628" s="167"/>
      <c r="N3628" s="173"/>
      <c r="O3628" s="172"/>
      <c r="P3628" s="172"/>
      <c r="Q3628" s="171"/>
      <c r="R3628" s="172"/>
      <c r="S3628" s="172"/>
      <c r="T3628" s="172"/>
      <c r="U3628" s="172"/>
      <c r="X3628" s="175"/>
      <c r="Y3628" s="176"/>
      <c r="Z3628" s="175"/>
      <c r="AA3628" s="175"/>
      <c r="AB3628" s="175"/>
      <c r="AC3628" s="175"/>
      <c r="AD3628" s="176"/>
      <c r="AE3628" s="175"/>
      <c r="AF3628" s="172"/>
      <c r="AG3628" s="172"/>
      <c r="AH3628" s="947"/>
      <c r="AI3628" s="948"/>
      <c r="AJ3628" s="948"/>
      <c r="AK3628" s="948"/>
      <c r="AL3628" s="948"/>
      <c r="AM3628" s="948"/>
      <c r="AN3628" s="948"/>
      <c r="AO3628" s="949"/>
    </row>
    <row r="3629" spans="2:41" ht="13.35" customHeight="1" outlineLevel="1" x14ac:dyDescent="0.45">
      <c r="B3629" s="167"/>
      <c r="J3629" s="167"/>
      <c r="N3629" s="167" t="s">
        <v>697</v>
      </c>
      <c r="Q3629" s="166"/>
      <c r="R3629" s="115" t="s">
        <v>696</v>
      </c>
      <c r="X3629" s="169"/>
      <c r="Y3629" s="170"/>
      <c r="Z3629" s="189" t="s">
        <v>651</v>
      </c>
      <c r="AA3629" s="115" t="s">
        <v>695</v>
      </c>
      <c r="AB3629" s="169"/>
      <c r="AC3629" s="169"/>
      <c r="AD3629" s="170" t="s">
        <v>694</v>
      </c>
      <c r="AE3629" s="169"/>
      <c r="AH3629" s="950"/>
      <c r="AI3629" s="951"/>
      <c r="AJ3629" s="951"/>
      <c r="AK3629" s="951"/>
      <c r="AL3629" s="951"/>
      <c r="AM3629" s="951"/>
      <c r="AN3629" s="951"/>
      <c r="AO3629" s="952"/>
    </row>
    <row r="3630" spans="2:41" ht="3.6" customHeight="1" outlineLevel="1" x14ac:dyDescent="0.45">
      <c r="B3630" s="167"/>
      <c r="J3630" s="167"/>
      <c r="N3630" s="167"/>
      <c r="Q3630" s="166"/>
      <c r="R3630" s="160"/>
      <c r="S3630" s="160"/>
      <c r="T3630" s="160"/>
      <c r="U3630" s="160"/>
      <c r="X3630" s="163"/>
      <c r="Y3630" s="164"/>
      <c r="Z3630" s="163"/>
      <c r="AA3630" s="163"/>
      <c r="AB3630" s="163"/>
      <c r="AC3630" s="163"/>
      <c r="AD3630" s="164"/>
      <c r="AE3630" s="163"/>
      <c r="AF3630" s="160"/>
      <c r="AG3630" s="160"/>
      <c r="AH3630" s="953"/>
      <c r="AI3630" s="954"/>
      <c r="AJ3630" s="954"/>
      <c r="AK3630" s="954"/>
      <c r="AL3630" s="954"/>
      <c r="AM3630" s="954"/>
      <c r="AN3630" s="954"/>
      <c r="AO3630" s="955"/>
    </row>
    <row r="3631" spans="2:41" ht="3.6" customHeight="1" outlineLevel="1" x14ac:dyDescent="0.45">
      <c r="B3631" s="167"/>
      <c r="J3631" s="167"/>
      <c r="N3631" s="167"/>
      <c r="Q3631" s="166"/>
      <c r="R3631" s="172"/>
      <c r="S3631" s="172"/>
      <c r="T3631" s="172"/>
      <c r="U3631" s="172"/>
      <c r="V3631" s="944"/>
      <c r="W3631" s="956"/>
      <c r="X3631" s="956"/>
      <c r="Y3631" s="956"/>
      <c r="Z3631" s="956"/>
      <c r="AA3631" s="956"/>
      <c r="AB3631" s="956"/>
      <c r="AC3631" s="956"/>
      <c r="AD3631" s="956"/>
      <c r="AE3631" s="956"/>
      <c r="AF3631" s="956"/>
      <c r="AG3631" s="956"/>
      <c r="AH3631" s="956"/>
      <c r="AI3631" s="956"/>
      <c r="AJ3631" s="956"/>
      <c r="AK3631" s="956"/>
      <c r="AL3631" s="956"/>
      <c r="AM3631" s="956"/>
      <c r="AN3631" s="956"/>
      <c r="AO3631" s="957"/>
    </row>
    <row r="3632" spans="2:41" ht="13.35" customHeight="1" outlineLevel="1" x14ac:dyDescent="0.45">
      <c r="B3632" s="167"/>
      <c r="J3632" s="167"/>
      <c r="N3632" s="167" t="s">
        <v>693</v>
      </c>
      <c r="Q3632" s="166"/>
      <c r="R3632" s="115" t="s">
        <v>692</v>
      </c>
      <c r="V3632" s="945"/>
      <c r="W3632" s="958"/>
      <c r="X3632" s="958"/>
      <c r="Y3632" s="958"/>
      <c r="Z3632" s="958"/>
      <c r="AA3632" s="958"/>
      <c r="AB3632" s="958"/>
      <c r="AC3632" s="958"/>
      <c r="AD3632" s="958"/>
      <c r="AE3632" s="958"/>
      <c r="AF3632" s="958"/>
      <c r="AG3632" s="958"/>
      <c r="AH3632" s="958"/>
      <c r="AI3632" s="958"/>
      <c r="AJ3632" s="958"/>
      <c r="AK3632" s="958"/>
      <c r="AL3632" s="958"/>
      <c r="AM3632" s="958"/>
      <c r="AN3632" s="958"/>
      <c r="AO3632" s="959"/>
    </row>
    <row r="3633" spans="2:41" ht="3.6" customHeight="1" outlineLevel="1" x14ac:dyDescent="0.45">
      <c r="B3633" s="167"/>
      <c r="J3633" s="167"/>
      <c r="N3633" s="167"/>
      <c r="Q3633" s="166"/>
      <c r="V3633" s="946"/>
      <c r="W3633" s="960"/>
      <c r="X3633" s="960"/>
      <c r="Y3633" s="960"/>
      <c r="Z3633" s="960"/>
      <c r="AA3633" s="960"/>
      <c r="AB3633" s="960"/>
      <c r="AC3633" s="960"/>
      <c r="AD3633" s="960"/>
      <c r="AE3633" s="960"/>
      <c r="AF3633" s="960"/>
      <c r="AG3633" s="960"/>
      <c r="AH3633" s="960"/>
      <c r="AI3633" s="960"/>
      <c r="AJ3633" s="960"/>
      <c r="AK3633" s="960"/>
      <c r="AL3633" s="960"/>
      <c r="AM3633" s="960"/>
      <c r="AN3633" s="960"/>
      <c r="AO3633" s="961"/>
    </row>
    <row r="3634" spans="2:41" ht="3.6" customHeight="1" outlineLevel="1" x14ac:dyDescent="0.45">
      <c r="B3634" s="167"/>
      <c r="J3634" s="167"/>
      <c r="N3634" s="167"/>
      <c r="R3634" s="173"/>
      <c r="S3634" s="172"/>
      <c r="T3634" s="172"/>
      <c r="U3634" s="171"/>
      <c r="X3634" s="166"/>
      <c r="Y3634" s="925"/>
      <c r="Z3634" s="926"/>
      <c r="AA3634" s="927"/>
      <c r="AB3634" s="171"/>
      <c r="AC3634" s="925"/>
      <c r="AD3634" s="926"/>
      <c r="AE3634" s="927"/>
      <c r="AF3634" s="167"/>
      <c r="AH3634" s="166"/>
      <c r="AI3634" s="925"/>
      <c r="AJ3634" s="926"/>
      <c r="AK3634" s="926"/>
      <c r="AL3634" s="926"/>
      <c r="AM3634" s="926"/>
      <c r="AN3634" s="926"/>
      <c r="AO3634" s="927"/>
    </row>
    <row r="3635" spans="2:41" ht="13.35" customHeight="1" outlineLevel="1" x14ac:dyDescent="0.45">
      <c r="B3635" s="167"/>
      <c r="J3635" s="167"/>
      <c r="N3635" s="167"/>
      <c r="R3635" s="167"/>
      <c r="U3635" s="166"/>
      <c r="V3635" s="115" t="s">
        <v>612</v>
      </c>
      <c r="X3635" s="166"/>
      <c r="Y3635" s="928"/>
      <c r="Z3635" s="929"/>
      <c r="AA3635" s="930"/>
      <c r="AB3635" s="555" t="s">
        <v>611</v>
      </c>
      <c r="AC3635" s="928"/>
      <c r="AD3635" s="929"/>
      <c r="AE3635" s="930"/>
      <c r="AF3635" s="167" t="s">
        <v>610</v>
      </c>
      <c r="AH3635" s="166"/>
      <c r="AI3635" s="928"/>
      <c r="AJ3635" s="929"/>
      <c r="AK3635" s="929"/>
      <c r="AL3635" s="929"/>
      <c r="AM3635" s="929"/>
      <c r="AN3635" s="929"/>
      <c r="AO3635" s="930"/>
    </row>
    <row r="3636" spans="2:41" ht="3.6" customHeight="1" outlineLevel="1" x14ac:dyDescent="0.45">
      <c r="B3636" s="167"/>
      <c r="J3636" s="167"/>
      <c r="N3636" s="167"/>
      <c r="R3636" s="167"/>
      <c r="U3636" s="166"/>
      <c r="V3636" s="160"/>
      <c r="W3636" s="160"/>
      <c r="X3636" s="159"/>
      <c r="Y3636" s="931"/>
      <c r="Z3636" s="932"/>
      <c r="AA3636" s="933"/>
      <c r="AB3636" s="159"/>
      <c r="AC3636" s="931"/>
      <c r="AD3636" s="932"/>
      <c r="AE3636" s="933"/>
      <c r="AF3636" s="161"/>
      <c r="AG3636" s="160"/>
      <c r="AH3636" s="159"/>
      <c r="AI3636" s="931"/>
      <c r="AJ3636" s="932"/>
      <c r="AK3636" s="932"/>
      <c r="AL3636" s="932"/>
      <c r="AM3636" s="932"/>
      <c r="AN3636" s="932"/>
      <c r="AO3636" s="933"/>
    </row>
    <row r="3637" spans="2:41" ht="3.6" customHeight="1" outlineLevel="1" x14ac:dyDescent="0.45">
      <c r="B3637" s="167"/>
      <c r="J3637" s="167"/>
      <c r="N3637" s="167"/>
      <c r="R3637" s="167"/>
      <c r="U3637" s="166"/>
      <c r="V3637" s="172"/>
      <c r="W3637" s="172"/>
      <c r="X3637" s="171"/>
      <c r="Y3637" s="925"/>
      <c r="Z3637" s="926"/>
      <c r="AA3637" s="926"/>
      <c r="AB3637" s="926"/>
      <c r="AC3637" s="926"/>
      <c r="AD3637" s="926"/>
      <c r="AE3637" s="927"/>
      <c r="AF3637" s="173"/>
      <c r="AG3637" s="172"/>
      <c r="AH3637" s="171"/>
      <c r="AI3637" s="925"/>
      <c r="AJ3637" s="926"/>
      <c r="AK3637" s="926"/>
      <c r="AL3637" s="926"/>
      <c r="AM3637" s="926"/>
      <c r="AN3637" s="926"/>
      <c r="AO3637" s="927"/>
    </row>
    <row r="3638" spans="2:41" ht="13.35" customHeight="1" outlineLevel="1" x14ac:dyDescent="0.45">
      <c r="B3638" s="167"/>
      <c r="J3638" s="167"/>
      <c r="N3638" s="167"/>
      <c r="R3638" s="167" t="s">
        <v>691</v>
      </c>
      <c r="U3638" s="166"/>
      <c r="V3638" s="115" t="s">
        <v>609</v>
      </c>
      <c r="X3638" s="166"/>
      <c r="Y3638" s="928"/>
      <c r="Z3638" s="929"/>
      <c r="AA3638" s="929"/>
      <c r="AB3638" s="929"/>
      <c r="AC3638" s="929"/>
      <c r="AD3638" s="929"/>
      <c r="AE3638" s="930"/>
      <c r="AF3638" s="167" t="s">
        <v>8536</v>
      </c>
      <c r="AH3638" s="166"/>
      <c r="AI3638" s="928"/>
      <c r="AJ3638" s="929"/>
      <c r="AK3638" s="929"/>
      <c r="AL3638" s="929"/>
      <c r="AM3638" s="929"/>
      <c r="AN3638" s="929"/>
      <c r="AO3638" s="930"/>
    </row>
    <row r="3639" spans="2:41" ht="3.6" customHeight="1" outlineLevel="1" x14ac:dyDescent="0.45">
      <c r="B3639" s="167"/>
      <c r="J3639" s="167"/>
      <c r="N3639" s="167"/>
      <c r="R3639" s="167"/>
      <c r="U3639" s="166"/>
      <c r="V3639" s="160"/>
      <c r="W3639" s="160"/>
      <c r="X3639" s="159"/>
      <c r="Y3639" s="931"/>
      <c r="Z3639" s="932"/>
      <c r="AA3639" s="932"/>
      <c r="AB3639" s="932"/>
      <c r="AC3639" s="932"/>
      <c r="AD3639" s="932"/>
      <c r="AE3639" s="933"/>
      <c r="AF3639" s="161"/>
      <c r="AG3639" s="160"/>
      <c r="AH3639" s="159"/>
      <c r="AI3639" s="931"/>
      <c r="AJ3639" s="932"/>
      <c r="AK3639" s="932"/>
      <c r="AL3639" s="932"/>
      <c r="AM3639" s="932"/>
      <c r="AN3639" s="932"/>
      <c r="AO3639" s="933"/>
    </row>
    <row r="3640" spans="2:41" ht="3.6" customHeight="1" outlineLevel="1" x14ac:dyDescent="0.45">
      <c r="B3640" s="167"/>
      <c r="J3640" s="167"/>
      <c r="N3640" s="167"/>
      <c r="R3640" s="167"/>
      <c r="U3640" s="166"/>
      <c r="V3640" s="172"/>
      <c r="W3640" s="172"/>
      <c r="X3640" s="171"/>
      <c r="Y3640" s="925"/>
      <c r="Z3640" s="926"/>
      <c r="AA3640" s="926"/>
      <c r="AB3640" s="926"/>
      <c r="AC3640" s="926"/>
      <c r="AD3640" s="926"/>
      <c r="AE3640" s="927"/>
      <c r="AF3640" s="173"/>
      <c r="AG3640" s="172"/>
      <c r="AH3640" s="171"/>
      <c r="AI3640" s="925"/>
      <c r="AJ3640" s="926"/>
      <c r="AK3640" s="926"/>
      <c r="AL3640" s="926"/>
      <c r="AM3640" s="926"/>
      <c r="AN3640" s="926"/>
      <c r="AO3640" s="927"/>
    </row>
    <row r="3641" spans="2:41" ht="13.35" customHeight="1" outlineLevel="1" x14ac:dyDescent="0.45">
      <c r="B3641" s="167"/>
      <c r="J3641" s="167"/>
      <c r="N3641" s="167"/>
      <c r="R3641" s="167"/>
      <c r="U3641" s="166"/>
      <c r="V3641" s="115" t="s">
        <v>608</v>
      </c>
      <c r="X3641" s="166"/>
      <c r="Y3641" s="928"/>
      <c r="Z3641" s="929"/>
      <c r="AA3641" s="929"/>
      <c r="AB3641" s="929"/>
      <c r="AC3641" s="929"/>
      <c r="AD3641" s="929"/>
      <c r="AE3641" s="930"/>
      <c r="AF3641" s="167" t="s">
        <v>607</v>
      </c>
      <c r="AH3641" s="166"/>
      <c r="AI3641" s="928"/>
      <c r="AJ3641" s="929"/>
      <c r="AK3641" s="929"/>
      <c r="AL3641" s="929"/>
      <c r="AM3641" s="929"/>
      <c r="AN3641" s="929"/>
      <c r="AO3641" s="930"/>
    </row>
    <row r="3642" spans="2:41" ht="3.6" customHeight="1" outlineLevel="1" x14ac:dyDescent="0.45">
      <c r="B3642" s="167"/>
      <c r="J3642" s="161"/>
      <c r="K3642" s="160"/>
      <c r="L3642" s="160"/>
      <c r="M3642" s="160"/>
      <c r="N3642" s="161"/>
      <c r="O3642" s="160"/>
      <c r="P3642" s="160"/>
      <c r="Q3642" s="160"/>
      <c r="R3642" s="161"/>
      <c r="S3642" s="160"/>
      <c r="T3642" s="160"/>
      <c r="U3642" s="159"/>
      <c r="V3642" s="160"/>
      <c r="W3642" s="160"/>
      <c r="X3642" s="159"/>
      <c r="Y3642" s="931"/>
      <c r="Z3642" s="932"/>
      <c r="AA3642" s="932"/>
      <c r="AB3642" s="932"/>
      <c r="AC3642" s="932"/>
      <c r="AD3642" s="932"/>
      <c r="AE3642" s="933"/>
      <c r="AF3642" s="161"/>
      <c r="AG3642" s="160"/>
      <c r="AH3642" s="159"/>
      <c r="AI3642" s="931"/>
      <c r="AJ3642" s="932"/>
      <c r="AK3642" s="932"/>
      <c r="AL3642" s="932"/>
      <c r="AM3642" s="932"/>
      <c r="AN3642" s="932"/>
      <c r="AO3642" s="933"/>
    </row>
    <row r="3643" spans="2:41" ht="3.6" customHeight="1" outlineLevel="1" x14ac:dyDescent="0.45">
      <c r="B3643" s="167"/>
      <c r="J3643" s="173"/>
      <c r="K3643" s="172"/>
      <c r="L3643" s="172"/>
      <c r="M3643" s="171"/>
      <c r="N3643" s="173"/>
      <c r="O3643" s="172"/>
      <c r="P3643" s="172"/>
      <c r="Q3643" s="171"/>
      <c r="R3643" s="173"/>
      <c r="S3643" s="172"/>
      <c r="T3643" s="172"/>
      <c r="U3643" s="172"/>
      <c r="V3643" s="172"/>
      <c r="W3643" s="172"/>
      <c r="X3643" s="172"/>
      <c r="Y3643" s="172"/>
      <c r="Z3643" s="172"/>
      <c r="AA3643" s="171"/>
      <c r="AB3643" s="173"/>
      <c r="AC3643" s="172"/>
      <c r="AD3643" s="172"/>
      <c r="AE3643" s="171"/>
      <c r="AF3643" s="172"/>
      <c r="AG3643" s="172"/>
      <c r="AH3643" s="172"/>
      <c r="AI3643" s="172"/>
      <c r="AJ3643" s="172"/>
      <c r="AK3643" s="172"/>
      <c r="AL3643" s="172"/>
      <c r="AM3643" s="172"/>
      <c r="AN3643" s="172"/>
      <c r="AO3643" s="171"/>
    </row>
    <row r="3644" spans="2:41" ht="13.35" customHeight="1" outlineLevel="1" x14ac:dyDescent="0.45">
      <c r="B3644" s="167"/>
      <c r="J3644" s="167"/>
      <c r="M3644" s="166"/>
      <c r="N3644" s="167" t="s">
        <v>717</v>
      </c>
      <c r="Q3644" s="166"/>
      <c r="R3644" s="167"/>
      <c r="S3644" s="917" t="str">
        <f>IF(変更_3!J554&lt;&gt;"",コードマスタ!C4,"")</f>
        <v/>
      </c>
      <c r="T3644" s="943"/>
      <c r="U3644" s="943"/>
      <c r="V3644" s="943"/>
      <c r="W3644" s="943"/>
      <c r="X3644" s="943"/>
      <c r="Y3644" s="943"/>
      <c r="Z3644" s="943"/>
      <c r="AA3644" s="918"/>
      <c r="AB3644" s="167" t="s">
        <v>615</v>
      </c>
      <c r="AE3644" s="166"/>
      <c r="AF3644" s="167"/>
      <c r="AG3644" s="917" t="str">
        <f>IF(変更_3!J562="☑",コードマスタ!D3,IF(OR(変更_3!O562="☑",変更_3!U562="☑"),コードマスタ!D4,""))</f>
        <v/>
      </c>
      <c r="AH3644" s="943"/>
      <c r="AI3644" s="943"/>
      <c r="AJ3644" s="943"/>
      <c r="AK3644" s="943"/>
      <c r="AL3644" s="943"/>
      <c r="AM3644" s="943"/>
      <c r="AN3644" s="943"/>
      <c r="AO3644" s="918"/>
    </row>
    <row r="3645" spans="2:41" ht="3.6" customHeight="1" outlineLevel="1" x14ac:dyDescent="0.45">
      <c r="B3645" s="167"/>
      <c r="J3645" s="167"/>
      <c r="M3645" s="166"/>
      <c r="N3645" s="161"/>
      <c r="O3645" s="160"/>
      <c r="P3645" s="160"/>
      <c r="Q3645" s="159"/>
      <c r="R3645" s="161"/>
      <c r="S3645" s="160"/>
      <c r="T3645" s="160"/>
      <c r="U3645" s="160"/>
      <c r="V3645" s="160"/>
      <c r="W3645" s="160"/>
      <c r="X3645" s="160"/>
      <c r="Y3645" s="160"/>
      <c r="Z3645" s="160"/>
      <c r="AA3645" s="159"/>
      <c r="AB3645" s="161"/>
      <c r="AC3645" s="160"/>
      <c r="AD3645" s="160"/>
      <c r="AE3645" s="159"/>
      <c r="AF3645" s="160"/>
      <c r="AG3645" s="160"/>
      <c r="AH3645" s="160"/>
      <c r="AI3645" s="160"/>
      <c r="AJ3645" s="160"/>
      <c r="AK3645" s="160"/>
      <c r="AL3645" s="160"/>
      <c r="AM3645" s="160"/>
      <c r="AN3645" s="160"/>
      <c r="AO3645" s="159"/>
    </row>
    <row r="3646" spans="2:41" ht="3.6" customHeight="1" outlineLevel="1" x14ac:dyDescent="0.45">
      <c r="B3646" s="167"/>
      <c r="J3646" s="167"/>
      <c r="M3646" s="166"/>
      <c r="N3646" s="173"/>
      <c r="O3646" s="172"/>
      <c r="P3646" s="172"/>
      <c r="Q3646" s="171"/>
      <c r="R3646" s="173"/>
      <c r="S3646" s="172"/>
      <c r="T3646" s="172"/>
      <c r="U3646" s="172"/>
      <c r="V3646" s="172"/>
      <c r="W3646" s="172"/>
      <c r="X3646" s="172"/>
      <c r="Y3646" s="172"/>
      <c r="Z3646" s="172"/>
      <c r="AA3646" s="171"/>
      <c r="AB3646" s="173"/>
      <c r="AC3646" s="172"/>
      <c r="AD3646" s="172"/>
      <c r="AE3646" s="171"/>
      <c r="AF3646" s="173"/>
      <c r="AG3646" s="172"/>
      <c r="AH3646" s="172"/>
      <c r="AI3646" s="172"/>
      <c r="AJ3646" s="172"/>
      <c r="AK3646" s="172"/>
      <c r="AL3646" s="172"/>
      <c r="AM3646" s="172"/>
      <c r="AN3646" s="172"/>
      <c r="AO3646" s="171"/>
    </row>
    <row r="3647" spans="2:41" ht="13.35" customHeight="1" outlineLevel="1" x14ac:dyDescent="0.45">
      <c r="B3647" s="167"/>
      <c r="J3647" s="167"/>
      <c r="M3647" s="166"/>
      <c r="N3647" s="167" t="s">
        <v>716</v>
      </c>
      <c r="Q3647" s="166"/>
      <c r="R3647" s="167"/>
      <c r="S3647" s="919"/>
      <c r="T3647" s="921"/>
      <c r="V3647" s="190"/>
      <c r="W3647" s="115" t="s">
        <v>76</v>
      </c>
      <c r="X3647" s="190"/>
      <c r="Y3647" s="115" t="s">
        <v>77</v>
      </c>
      <c r="Z3647" s="190"/>
      <c r="AA3647" s="166" t="s">
        <v>78</v>
      </c>
      <c r="AB3647" s="167" t="s">
        <v>715</v>
      </c>
      <c r="AE3647" s="166"/>
      <c r="AF3647" s="167"/>
      <c r="AG3647" s="919"/>
      <c r="AH3647" s="921"/>
      <c r="AJ3647" s="190"/>
      <c r="AK3647" s="115" t="s">
        <v>76</v>
      </c>
      <c r="AL3647" s="190"/>
      <c r="AM3647" s="115" t="s">
        <v>77</v>
      </c>
      <c r="AN3647" s="190"/>
      <c r="AO3647" s="166" t="s">
        <v>78</v>
      </c>
    </row>
    <row r="3648" spans="2:41" ht="3.6" customHeight="1" outlineLevel="1" x14ac:dyDescent="0.45">
      <c r="B3648" s="167"/>
      <c r="J3648" s="167"/>
      <c r="M3648" s="166"/>
      <c r="N3648" s="161"/>
      <c r="O3648" s="160"/>
      <c r="P3648" s="160"/>
      <c r="Q3648" s="159"/>
      <c r="R3648" s="161"/>
      <c r="S3648" s="160"/>
      <c r="T3648" s="160"/>
      <c r="U3648" s="160"/>
      <c r="V3648" s="160"/>
      <c r="W3648" s="160"/>
      <c r="X3648" s="160"/>
      <c r="Y3648" s="160"/>
      <c r="Z3648" s="160"/>
      <c r="AA3648" s="159"/>
      <c r="AB3648" s="161"/>
      <c r="AC3648" s="160"/>
      <c r="AD3648" s="160"/>
      <c r="AE3648" s="159"/>
      <c r="AF3648" s="161"/>
      <c r="AG3648" s="160"/>
      <c r="AH3648" s="160"/>
      <c r="AI3648" s="160"/>
      <c r="AJ3648" s="160"/>
      <c r="AK3648" s="160"/>
      <c r="AL3648" s="160"/>
      <c r="AM3648" s="160"/>
      <c r="AN3648" s="160"/>
      <c r="AO3648" s="159"/>
    </row>
    <row r="3649" spans="2:41" ht="3.6" customHeight="1" outlineLevel="1" x14ac:dyDescent="0.45">
      <c r="B3649" s="167"/>
      <c r="J3649" s="167"/>
      <c r="M3649" s="166"/>
      <c r="N3649" s="173"/>
      <c r="O3649" s="172"/>
      <c r="P3649" s="172"/>
      <c r="Q3649" s="171"/>
      <c r="R3649" s="922" t="str">
        <f>IF(変更_3!J554&lt;&gt;"",変更_3!J554,"")</f>
        <v/>
      </c>
      <c r="S3649" s="923"/>
      <c r="T3649" s="923"/>
      <c r="U3649" s="923"/>
      <c r="V3649" s="923"/>
      <c r="W3649" s="923"/>
      <c r="X3649" s="923"/>
      <c r="Y3649" s="923"/>
      <c r="Z3649" s="923"/>
      <c r="AA3649" s="923"/>
      <c r="AB3649" s="923"/>
      <c r="AC3649" s="923"/>
      <c r="AD3649" s="923"/>
      <c r="AE3649" s="923"/>
      <c r="AF3649" s="923"/>
      <c r="AG3649" s="923"/>
      <c r="AH3649" s="923"/>
      <c r="AI3649" s="923"/>
      <c r="AJ3649" s="924"/>
      <c r="AK3649" s="172"/>
      <c r="AL3649" s="172"/>
      <c r="AM3649" s="172"/>
      <c r="AN3649" s="172"/>
      <c r="AO3649" s="171"/>
    </row>
    <row r="3650" spans="2:41" ht="13.35" customHeight="1" outlineLevel="1" x14ac:dyDescent="0.45">
      <c r="B3650" s="167"/>
      <c r="J3650" s="167"/>
      <c r="M3650" s="166"/>
      <c r="N3650" s="167" t="s">
        <v>50</v>
      </c>
      <c r="Q3650" s="166"/>
      <c r="R3650" s="911"/>
      <c r="S3650" s="912"/>
      <c r="T3650" s="912"/>
      <c r="U3650" s="912"/>
      <c r="V3650" s="912"/>
      <c r="W3650" s="912"/>
      <c r="X3650" s="912"/>
      <c r="Y3650" s="912"/>
      <c r="Z3650" s="912"/>
      <c r="AA3650" s="912"/>
      <c r="AB3650" s="912"/>
      <c r="AC3650" s="912"/>
      <c r="AD3650" s="912"/>
      <c r="AE3650" s="912"/>
      <c r="AF3650" s="912"/>
      <c r="AG3650" s="912"/>
      <c r="AH3650" s="912"/>
      <c r="AI3650" s="912"/>
      <c r="AJ3650" s="913"/>
      <c r="AL3650" s="189" t="s">
        <v>651</v>
      </c>
      <c r="AM3650" s="115" t="s">
        <v>714</v>
      </c>
      <c r="AO3650" s="166"/>
    </row>
    <row r="3651" spans="2:41" ht="3.6" customHeight="1" outlineLevel="1" x14ac:dyDescent="0.45">
      <c r="B3651" s="167"/>
      <c r="J3651" s="167"/>
      <c r="M3651" s="166"/>
      <c r="N3651" s="161"/>
      <c r="O3651" s="160"/>
      <c r="P3651" s="160"/>
      <c r="Q3651" s="159"/>
      <c r="R3651" s="914"/>
      <c r="S3651" s="915"/>
      <c r="T3651" s="915"/>
      <c r="U3651" s="915"/>
      <c r="V3651" s="915"/>
      <c r="W3651" s="915"/>
      <c r="X3651" s="915"/>
      <c r="Y3651" s="915"/>
      <c r="Z3651" s="915"/>
      <c r="AA3651" s="915"/>
      <c r="AB3651" s="915"/>
      <c r="AC3651" s="915"/>
      <c r="AD3651" s="915"/>
      <c r="AE3651" s="915"/>
      <c r="AF3651" s="915"/>
      <c r="AG3651" s="915"/>
      <c r="AH3651" s="915"/>
      <c r="AI3651" s="915"/>
      <c r="AJ3651" s="916"/>
      <c r="AK3651" s="160"/>
      <c r="AL3651" s="160"/>
      <c r="AM3651" s="160"/>
      <c r="AN3651" s="160"/>
      <c r="AO3651" s="159"/>
    </row>
    <row r="3652" spans="2:41" ht="3.6" customHeight="1" outlineLevel="1" x14ac:dyDescent="0.45">
      <c r="B3652" s="167"/>
      <c r="J3652" s="167"/>
      <c r="M3652" s="166"/>
      <c r="N3652" s="173"/>
      <c r="O3652" s="172"/>
      <c r="P3652" s="172"/>
      <c r="Q3652" s="171"/>
      <c r="R3652" s="922" t="str">
        <f>ASC(PHONETIC(変更_3!J553))</f>
        <v/>
      </c>
      <c r="S3652" s="923"/>
      <c r="T3652" s="923"/>
      <c r="U3652" s="923"/>
      <c r="V3652" s="923"/>
      <c r="W3652" s="923"/>
      <c r="X3652" s="923"/>
      <c r="Y3652" s="923"/>
      <c r="Z3652" s="923"/>
      <c r="AA3652" s="923"/>
      <c r="AB3652" s="923"/>
      <c r="AC3652" s="923"/>
      <c r="AD3652" s="923"/>
      <c r="AE3652" s="923"/>
      <c r="AF3652" s="923"/>
      <c r="AG3652" s="923"/>
      <c r="AH3652" s="923"/>
      <c r="AI3652" s="923"/>
      <c r="AJ3652" s="923"/>
      <c r="AK3652" s="923"/>
      <c r="AL3652" s="923"/>
      <c r="AM3652" s="923"/>
      <c r="AN3652" s="923"/>
      <c r="AO3652" s="924"/>
    </row>
    <row r="3653" spans="2:41" ht="13.35" customHeight="1" outlineLevel="1" x14ac:dyDescent="0.45">
      <c r="B3653" s="167"/>
      <c r="J3653" s="167"/>
      <c r="M3653" s="166"/>
      <c r="N3653" s="167" t="s">
        <v>713</v>
      </c>
      <c r="Q3653" s="166"/>
      <c r="R3653" s="911"/>
      <c r="S3653" s="912"/>
      <c r="T3653" s="912"/>
      <c r="U3653" s="912"/>
      <c r="V3653" s="912"/>
      <c r="W3653" s="912"/>
      <c r="X3653" s="912"/>
      <c r="Y3653" s="912"/>
      <c r="Z3653" s="912"/>
      <c r="AA3653" s="912"/>
      <c r="AB3653" s="912"/>
      <c r="AC3653" s="912"/>
      <c r="AD3653" s="912"/>
      <c r="AE3653" s="912"/>
      <c r="AF3653" s="912"/>
      <c r="AG3653" s="912"/>
      <c r="AH3653" s="912"/>
      <c r="AI3653" s="912"/>
      <c r="AJ3653" s="912"/>
      <c r="AK3653" s="912"/>
      <c r="AL3653" s="912"/>
      <c r="AM3653" s="912"/>
      <c r="AN3653" s="912"/>
      <c r="AO3653" s="913"/>
    </row>
    <row r="3654" spans="2:41" ht="3.6" customHeight="1" outlineLevel="1" x14ac:dyDescent="0.45">
      <c r="B3654" s="167"/>
      <c r="J3654" s="167"/>
      <c r="M3654" s="166"/>
      <c r="N3654" s="167"/>
      <c r="Q3654" s="166"/>
      <c r="R3654" s="914"/>
      <c r="S3654" s="915"/>
      <c r="T3654" s="915"/>
      <c r="U3654" s="915"/>
      <c r="V3654" s="915"/>
      <c r="W3654" s="915"/>
      <c r="X3654" s="915"/>
      <c r="Y3654" s="915"/>
      <c r="Z3654" s="915"/>
      <c r="AA3654" s="915"/>
      <c r="AB3654" s="915"/>
      <c r="AC3654" s="915"/>
      <c r="AD3654" s="915"/>
      <c r="AE3654" s="915"/>
      <c r="AF3654" s="915"/>
      <c r="AG3654" s="915"/>
      <c r="AH3654" s="915"/>
      <c r="AI3654" s="915"/>
      <c r="AJ3654" s="915"/>
      <c r="AK3654" s="915"/>
      <c r="AL3654" s="915"/>
      <c r="AM3654" s="915"/>
      <c r="AN3654" s="915"/>
      <c r="AO3654" s="916"/>
    </row>
    <row r="3655" spans="2:41" ht="3.6" customHeight="1" outlineLevel="1" x14ac:dyDescent="0.45">
      <c r="B3655" s="167"/>
      <c r="J3655" s="167"/>
      <c r="N3655" s="173"/>
      <c r="O3655" s="172"/>
      <c r="P3655" s="172"/>
      <c r="Q3655" s="171"/>
      <c r="U3655" s="934" t="str">
        <f>ASC(変更_3!M555)</f>
        <v/>
      </c>
      <c r="V3655" s="935"/>
      <c r="W3655" s="935"/>
      <c r="X3655" s="962"/>
      <c r="Y3655" s="172"/>
      <c r="Z3655" s="965" t="str">
        <f>ASC(変更_3!P555)</f>
        <v/>
      </c>
      <c r="AA3655" s="935"/>
      <c r="AB3655" s="935"/>
      <c r="AC3655" s="936"/>
      <c r="AG3655" s="922" t="str">
        <f>IF(変更_3!M556&lt;&gt;"",変更_3!M556,"")</f>
        <v/>
      </c>
      <c r="AH3655" s="923"/>
      <c r="AI3655" s="923"/>
      <c r="AJ3655" s="923"/>
      <c r="AK3655" s="923"/>
      <c r="AL3655" s="923"/>
      <c r="AM3655" s="923"/>
      <c r="AN3655" s="923"/>
      <c r="AO3655" s="924"/>
    </row>
    <row r="3656" spans="2:41" ht="13.35" customHeight="1" outlineLevel="1" x14ac:dyDescent="0.45">
      <c r="B3656" s="167"/>
      <c r="J3656" s="167"/>
      <c r="N3656" s="167"/>
      <c r="Q3656" s="166"/>
      <c r="R3656" s="115" t="s">
        <v>612</v>
      </c>
      <c r="U3656" s="937"/>
      <c r="V3656" s="938"/>
      <c r="W3656" s="938"/>
      <c r="X3656" s="963"/>
      <c r="Y3656" s="179" t="s">
        <v>611</v>
      </c>
      <c r="Z3656" s="966"/>
      <c r="AA3656" s="938"/>
      <c r="AB3656" s="938"/>
      <c r="AC3656" s="939"/>
      <c r="AD3656" s="115" t="s">
        <v>610</v>
      </c>
      <c r="AG3656" s="911"/>
      <c r="AH3656" s="912"/>
      <c r="AI3656" s="912"/>
      <c r="AJ3656" s="912"/>
      <c r="AK3656" s="912"/>
      <c r="AL3656" s="912"/>
      <c r="AM3656" s="912"/>
      <c r="AN3656" s="912"/>
      <c r="AO3656" s="913"/>
    </row>
    <row r="3657" spans="2:41" ht="3.6" customHeight="1" outlineLevel="1" x14ac:dyDescent="0.45">
      <c r="B3657" s="167"/>
      <c r="J3657" s="167"/>
      <c r="N3657" s="167"/>
      <c r="Q3657" s="166"/>
      <c r="R3657" s="160"/>
      <c r="S3657" s="160"/>
      <c r="T3657" s="160"/>
      <c r="U3657" s="940"/>
      <c r="V3657" s="941"/>
      <c r="W3657" s="941"/>
      <c r="X3657" s="964"/>
      <c r="Y3657" s="160"/>
      <c r="Z3657" s="967"/>
      <c r="AA3657" s="941"/>
      <c r="AB3657" s="941"/>
      <c r="AC3657" s="942"/>
      <c r="AD3657" s="160"/>
      <c r="AE3657" s="160"/>
      <c r="AF3657" s="160"/>
      <c r="AG3657" s="914"/>
      <c r="AH3657" s="915"/>
      <c r="AI3657" s="915"/>
      <c r="AJ3657" s="915"/>
      <c r="AK3657" s="915"/>
      <c r="AL3657" s="915"/>
      <c r="AM3657" s="915"/>
      <c r="AN3657" s="915"/>
      <c r="AO3657" s="916"/>
    </row>
    <row r="3658" spans="2:41" ht="3.6" customHeight="1" outlineLevel="1" x14ac:dyDescent="0.45">
      <c r="B3658" s="167"/>
      <c r="J3658" s="167"/>
      <c r="N3658" s="167"/>
      <c r="Q3658" s="166"/>
      <c r="R3658" s="172"/>
      <c r="S3658" s="172"/>
      <c r="T3658" s="171"/>
      <c r="U3658" s="922" t="str">
        <f>IF(変更_3!U556&lt;&gt;"",変更_3!U556,"")</f>
        <v/>
      </c>
      <c r="V3658" s="923"/>
      <c r="W3658" s="923"/>
      <c r="X3658" s="923"/>
      <c r="Y3658" s="923"/>
      <c r="Z3658" s="923"/>
      <c r="AA3658" s="923"/>
      <c r="AB3658" s="923"/>
      <c r="AC3658" s="924"/>
      <c r="AD3658" s="173"/>
      <c r="AE3658" s="172"/>
      <c r="AF3658" s="171"/>
      <c r="AG3658" s="922" t="str">
        <f>IF(変更_3!M557&lt;&gt;"",変更_3!M557,"")</f>
        <v/>
      </c>
      <c r="AH3658" s="923"/>
      <c r="AI3658" s="923"/>
      <c r="AJ3658" s="923"/>
      <c r="AK3658" s="923"/>
      <c r="AL3658" s="923"/>
      <c r="AM3658" s="923"/>
      <c r="AN3658" s="923"/>
      <c r="AO3658" s="924"/>
    </row>
    <row r="3659" spans="2:41" ht="13.35" customHeight="1" outlineLevel="1" x14ac:dyDescent="0.45">
      <c r="B3659" s="167"/>
      <c r="J3659" s="167" t="s">
        <v>726</v>
      </c>
      <c r="N3659" s="167" t="s">
        <v>48</v>
      </c>
      <c r="Q3659" s="166"/>
      <c r="R3659" s="115" t="s">
        <v>609</v>
      </c>
      <c r="T3659" s="166"/>
      <c r="U3659" s="911"/>
      <c r="V3659" s="912"/>
      <c r="W3659" s="912"/>
      <c r="X3659" s="912"/>
      <c r="Y3659" s="912"/>
      <c r="Z3659" s="912"/>
      <c r="AA3659" s="912"/>
      <c r="AB3659" s="912"/>
      <c r="AC3659" s="913"/>
      <c r="AD3659" s="167" t="s">
        <v>8536</v>
      </c>
      <c r="AF3659" s="166"/>
      <c r="AG3659" s="911"/>
      <c r="AH3659" s="912"/>
      <c r="AI3659" s="912"/>
      <c r="AJ3659" s="912"/>
      <c r="AK3659" s="912"/>
      <c r="AL3659" s="912"/>
      <c r="AM3659" s="912"/>
      <c r="AN3659" s="912"/>
      <c r="AO3659" s="913"/>
    </row>
    <row r="3660" spans="2:41" ht="3.6" customHeight="1" outlineLevel="1" x14ac:dyDescent="0.45">
      <c r="B3660" s="167"/>
      <c r="J3660" s="167"/>
      <c r="N3660" s="167"/>
      <c r="Q3660" s="166"/>
      <c r="R3660" s="160"/>
      <c r="S3660" s="160"/>
      <c r="T3660" s="159"/>
      <c r="U3660" s="914"/>
      <c r="V3660" s="915"/>
      <c r="W3660" s="915"/>
      <c r="X3660" s="915"/>
      <c r="Y3660" s="915"/>
      <c r="Z3660" s="915"/>
      <c r="AA3660" s="915"/>
      <c r="AB3660" s="915"/>
      <c r="AC3660" s="916"/>
      <c r="AD3660" s="161"/>
      <c r="AE3660" s="160"/>
      <c r="AF3660" s="159"/>
      <c r="AG3660" s="914"/>
      <c r="AH3660" s="915"/>
      <c r="AI3660" s="915"/>
      <c r="AJ3660" s="915"/>
      <c r="AK3660" s="915"/>
      <c r="AL3660" s="915"/>
      <c r="AM3660" s="915"/>
      <c r="AN3660" s="915"/>
      <c r="AO3660" s="916"/>
    </row>
    <row r="3661" spans="2:41" ht="3.6" customHeight="1" outlineLevel="1" x14ac:dyDescent="0.45">
      <c r="B3661" s="167"/>
      <c r="J3661" s="167"/>
      <c r="N3661" s="167"/>
      <c r="Q3661" s="166"/>
      <c r="R3661" s="172"/>
      <c r="S3661" s="172"/>
      <c r="T3661" s="171"/>
      <c r="U3661" s="922" t="str">
        <f>IF(変更_3!U557&lt;&gt;"",変更_3!U557,"")</f>
        <v/>
      </c>
      <c r="V3661" s="923"/>
      <c r="W3661" s="923"/>
      <c r="X3661" s="923"/>
      <c r="Y3661" s="923"/>
      <c r="Z3661" s="923"/>
      <c r="AA3661" s="923"/>
      <c r="AB3661" s="923"/>
      <c r="AC3661" s="924"/>
      <c r="AD3661" s="173"/>
      <c r="AE3661" s="172"/>
      <c r="AF3661" s="171"/>
      <c r="AG3661" s="922" t="str">
        <f>IF(変更_3!M558&lt;&gt;"",変更_3!M558,"")</f>
        <v/>
      </c>
      <c r="AH3661" s="923"/>
      <c r="AI3661" s="923"/>
      <c r="AJ3661" s="923"/>
      <c r="AK3661" s="923"/>
      <c r="AL3661" s="923"/>
      <c r="AM3661" s="923"/>
      <c r="AN3661" s="923"/>
      <c r="AO3661" s="924"/>
    </row>
    <row r="3662" spans="2:41" ht="13.35" customHeight="1" outlineLevel="1" x14ac:dyDescent="0.45">
      <c r="B3662" s="167"/>
      <c r="J3662" s="167"/>
      <c r="K3662" s="115" t="s">
        <v>718</v>
      </c>
      <c r="N3662" s="167"/>
      <c r="Q3662" s="166"/>
      <c r="R3662" s="115" t="s">
        <v>608</v>
      </c>
      <c r="T3662" s="166"/>
      <c r="U3662" s="911"/>
      <c r="V3662" s="912"/>
      <c r="W3662" s="912"/>
      <c r="X3662" s="912"/>
      <c r="Y3662" s="912"/>
      <c r="Z3662" s="912"/>
      <c r="AA3662" s="912"/>
      <c r="AB3662" s="912"/>
      <c r="AC3662" s="913"/>
      <c r="AD3662" s="167" t="s">
        <v>607</v>
      </c>
      <c r="AF3662" s="166"/>
      <c r="AG3662" s="911"/>
      <c r="AH3662" s="912"/>
      <c r="AI3662" s="912"/>
      <c r="AJ3662" s="912"/>
      <c r="AK3662" s="912"/>
      <c r="AL3662" s="912"/>
      <c r="AM3662" s="912"/>
      <c r="AN3662" s="912"/>
      <c r="AO3662" s="913"/>
    </row>
    <row r="3663" spans="2:41" ht="3.6" customHeight="1" outlineLevel="1" x14ac:dyDescent="0.45">
      <c r="B3663" s="167"/>
      <c r="J3663" s="167"/>
      <c r="N3663" s="161"/>
      <c r="O3663" s="160"/>
      <c r="P3663" s="160"/>
      <c r="Q3663" s="159"/>
      <c r="R3663" s="160"/>
      <c r="S3663" s="160"/>
      <c r="T3663" s="159"/>
      <c r="U3663" s="914"/>
      <c r="V3663" s="915"/>
      <c r="W3663" s="915"/>
      <c r="X3663" s="915"/>
      <c r="Y3663" s="915"/>
      <c r="Z3663" s="915"/>
      <c r="AA3663" s="915"/>
      <c r="AB3663" s="915"/>
      <c r="AC3663" s="916"/>
      <c r="AD3663" s="161"/>
      <c r="AE3663" s="160"/>
      <c r="AF3663" s="159"/>
      <c r="AG3663" s="914"/>
      <c r="AH3663" s="915"/>
      <c r="AI3663" s="915"/>
      <c r="AJ3663" s="915"/>
      <c r="AK3663" s="915"/>
      <c r="AL3663" s="915"/>
      <c r="AM3663" s="915"/>
      <c r="AN3663" s="915"/>
      <c r="AO3663" s="916"/>
    </row>
    <row r="3664" spans="2:41" ht="3.6" customHeight="1" outlineLevel="1" x14ac:dyDescent="0.45">
      <c r="B3664" s="167"/>
      <c r="J3664" s="167"/>
      <c r="M3664" s="166"/>
      <c r="N3664" s="167"/>
      <c r="Q3664" s="166"/>
      <c r="R3664" s="173"/>
      <c r="S3664" s="172"/>
      <c r="T3664" s="172"/>
      <c r="U3664" s="172"/>
      <c r="V3664" s="172"/>
      <c r="W3664" s="172"/>
      <c r="X3664" s="172"/>
      <c r="Y3664" s="172"/>
      <c r="Z3664" s="172"/>
      <c r="AA3664" s="172"/>
      <c r="AB3664" s="172"/>
      <c r="AC3664" s="172"/>
      <c r="AD3664" s="172"/>
      <c r="AE3664" s="172"/>
      <c r="AF3664" s="172"/>
      <c r="AG3664" s="172"/>
      <c r="AH3664" s="172"/>
      <c r="AI3664" s="172"/>
      <c r="AJ3664" s="172"/>
      <c r="AK3664" s="172"/>
      <c r="AL3664" s="172"/>
      <c r="AM3664" s="172"/>
      <c r="AN3664" s="172"/>
      <c r="AO3664" s="171"/>
    </row>
    <row r="3665" spans="2:41" ht="13.35" customHeight="1" outlineLevel="1" x14ac:dyDescent="0.45">
      <c r="B3665" s="167"/>
      <c r="J3665" s="167"/>
      <c r="M3665" s="166"/>
      <c r="N3665" s="167" t="s">
        <v>712</v>
      </c>
      <c r="Q3665" s="166"/>
      <c r="R3665" s="167"/>
      <c r="S3665" s="919"/>
      <c r="T3665" s="921"/>
      <c r="V3665" s="190"/>
      <c r="W3665" s="115" t="s">
        <v>76</v>
      </c>
      <c r="X3665" s="190"/>
      <c r="Y3665" s="115" t="s">
        <v>77</v>
      </c>
      <c r="Z3665" s="190"/>
      <c r="AA3665" s="115" t="s">
        <v>78</v>
      </c>
      <c r="AO3665" s="166"/>
    </row>
    <row r="3666" spans="2:41" ht="3.6" customHeight="1" outlineLevel="1" x14ac:dyDescent="0.45">
      <c r="B3666" s="167"/>
      <c r="J3666" s="167"/>
      <c r="M3666" s="166"/>
      <c r="N3666" s="167"/>
      <c r="Q3666" s="166"/>
      <c r="R3666" s="167"/>
      <c r="AO3666" s="166"/>
    </row>
    <row r="3667" spans="2:41" ht="3.6" customHeight="1" outlineLevel="1" x14ac:dyDescent="0.45">
      <c r="B3667" s="167"/>
      <c r="J3667" s="167"/>
      <c r="M3667" s="166"/>
      <c r="N3667" s="173"/>
      <c r="O3667" s="172"/>
      <c r="P3667" s="172"/>
      <c r="Q3667" s="172"/>
      <c r="R3667" s="984" t="str">
        <f>ASC(変更_3!J559)</f>
        <v/>
      </c>
      <c r="S3667" s="984" t="str">
        <f>ASC(変更_3!K559)</f>
        <v/>
      </c>
      <c r="T3667" s="172"/>
      <c r="U3667" s="984" t="str">
        <f>ASC(変更_3!M559)</f>
        <v/>
      </c>
      <c r="V3667" s="173"/>
      <c r="W3667" s="172"/>
      <c r="X3667" s="172"/>
      <c r="Y3667" s="172"/>
      <c r="Z3667" s="172"/>
      <c r="AA3667" s="171"/>
      <c r="AB3667" s="173"/>
      <c r="AC3667" s="172"/>
      <c r="AD3667" s="172"/>
      <c r="AE3667" s="172"/>
      <c r="AF3667" s="172"/>
      <c r="AG3667" s="171"/>
      <c r="AH3667" s="977"/>
      <c r="AI3667" s="980"/>
      <c r="AJ3667" s="172"/>
      <c r="AK3667" s="944"/>
      <c r="AL3667" s="173"/>
      <c r="AM3667" s="172"/>
      <c r="AN3667" s="172"/>
      <c r="AO3667" s="171"/>
    </row>
    <row r="3668" spans="2:41" ht="13.35" customHeight="1" outlineLevel="1" x14ac:dyDescent="0.45">
      <c r="B3668" s="167"/>
      <c r="J3668" s="167"/>
      <c r="M3668" s="166"/>
      <c r="N3668" s="167" t="s">
        <v>711</v>
      </c>
      <c r="R3668" s="985"/>
      <c r="S3668" s="985"/>
      <c r="T3668" s="115" t="s">
        <v>65</v>
      </c>
      <c r="U3668" s="985"/>
      <c r="V3668" s="167" t="s">
        <v>64</v>
      </c>
      <c r="AA3668" s="166"/>
      <c r="AB3668" s="167" t="s">
        <v>710</v>
      </c>
      <c r="AH3668" s="978"/>
      <c r="AI3668" s="981"/>
      <c r="AJ3668" s="115" t="s">
        <v>65</v>
      </c>
      <c r="AK3668" s="945"/>
      <c r="AL3668" s="167" t="s">
        <v>64</v>
      </c>
      <c r="AO3668" s="166"/>
    </row>
    <row r="3669" spans="2:41" ht="3.6" customHeight="1" outlineLevel="1" x14ac:dyDescent="0.45">
      <c r="B3669" s="167"/>
      <c r="J3669" s="167"/>
      <c r="M3669" s="166"/>
      <c r="N3669" s="167"/>
      <c r="R3669" s="986"/>
      <c r="S3669" s="986"/>
      <c r="T3669" s="160"/>
      <c r="U3669" s="986"/>
      <c r="V3669" s="161"/>
      <c r="W3669" s="160"/>
      <c r="X3669" s="160"/>
      <c r="Y3669" s="160"/>
      <c r="Z3669" s="160"/>
      <c r="AA3669" s="159"/>
      <c r="AB3669" s="161"/>
      <c r="AC3669" s="160"/>
      <c r="AD3669" s="160"/>
      <c r="AE3669" s="160"/>
      <c r="AF3669" s="160"/>
      <c r="AH3669" s="979"/>
      <c r="AI3669" s="982"/>
      <c r="AJ3669" s="160"/>
      <c r="AK3669" s="946"/>
      <c r="AL3669" s="161"/>
      <c r="AM3669" s="160"/>
      <c r="AN3669" s="160"/>
      <c r="AO3669" s="159"/>
    </row>
    <row r="3670" spans="2:41" ht="3.6" customHeight="1" outlineLevel="1" x14ac:dyDescent="0.45">
      <c r="B3670" s="167"/>
      <c r="J3670" s="167"/>
      <c r="M3670" s="166"/>
      <c r="N3670" s="173"/>
      <c r="O3670" s="172"/>
      <c r="P3670" s="172"/>
      <c r="Q3670" s="171"/>
      <c r="R3670" s="977"/>
      <c r="S3670" s="980"/>
      <c r="T3670" s="172"/>
      <c r="U3670" s="944"/>
      <c r="V3670" s="173"/>
      <c r="W3670" s="172"/>
      <c r="X3670" s="172"/>
      <c r="Y3670" s="172"/>
      <c r="Z3670" s="169"/>
      <c r="AA3670" s="174"/>
      <c r="AD3670" s="172"/>
      <c r="AE3670" s="172"/>
      <c r="AF3670" s="172"/>
      <c r="AG3670" s="175"/>
      <c r="AH3670" s="175"/>
      <c r="AI3670" s="175"/>
      <c r="AJ3670" s="175"/>
      <c r="AK3670" s="175"/>
      <c r="AL3670" s="172"/>
      <c r="AM3670" s="175"/>
      <c r="AN3670" s="175"/>
      <c r="AO3670" s="171"/>
    </row>
    <row r="3671" spans="2:41" ht="13.35" customHeight="1" outlineLevel="1" x14ac:dyDescent="0.45">
      <c r="B3671" s="167"/>
      <c r="J3671" s="167"/>
      <c r="M3671" s="166"/>
      <c r="N3671" s="167" t="s">
        <v>709</v>
      </c>
      <c r="Q3671" s="166"/>
      <c r="R3671" s="978"/>
      <c r="S3671" s="981"/>
      <c r="T3671" s="115" t="s">
        <v>65</v>
      </c>
      <c r="U3671" s="945"/>
      <c r="V3671" s="167" t="s">
        <v>64</v>
      </c>
      <c r="Z3671" s="169"/>
      <c r="AA3671" s="168"/>
      <c r="AG3671" s="169"/>
      <c r="AH3671" s="169"/>
      <c r="AI3671" s="169"/>
      <c r="AJ3671" s="169"/>
      <c r="AK3671" s="169"/>
      <c r="AM3671" s="169"/>
      <c r="AN3671" s="169"/>
      <c r="AO3671" s="166"/>
    </row>
    <row r="3672" spans="2:41" ht="3.6" customHeight="1" outlineLevel="1" x14ac:dyDescent="0.45">
      <c r="B3672" s="167"/>
      <c r="J3672" s="167"/>
      <c r="M3672" s="166"/>
      <c r="N3672" s="161"/>
      <c r="O3672" s="160"/>
      <c r="P3672" s="160"/>
      <c r="Q3672" s="159"/>
      <c r="R3672" s="979"/>
      <c r="S3672" s="982"/>
      <c r="T3672" s="160"/>
      <c r="U3672" s="946"/>
      <c r="V3672" s="161"/>
      <c r="W3672" s="160"/>
      <c r="X3672" s="160"/>
      <c r="Y3672" s="160"/>
      <c r="Z3672" s="163"/>
      <c r="AA3672" s="162"/>
      <c r="AB3672" s="160"/>
      <c r="AC3672" s="160"/>
      <c r="AD3672" s="160"/>
      <c r="AE3672" s="160"/>
      <c r="AF3672" s="160"/>
      <c r="AG3672" s="163"/>
      <c r="AH3672" s="163"/>
      <c r="AI3672" s="163"/>
      <c r="AJ3672" s="163"/>
      <c r="AK3672" s="163"/>
      <c r="AL3672" s="160"/>
      <c r="AM3672" s="163"/>
      <c r="AN3672" s="163"/>
      <c r="AO3672" s="159"/>
    </row>
    <row r="3673" spans="2:41" ht="3.6" customHeight="1" outlineLevel="1" x14ac:dyDescent="0.45">
      <c r="B3673" s="167"/>
      <c r="J3673" s="167"/>
      <c r="M3673" s="166"/>
      <c r="N3673" s="167"/>
      <c r="Q3673" s="166"/>
      <c r="R3673" s="922" t="str">
        <f>ASC(変更_3!L563)</f>
        <v/>
      </c>
      <c r="S3673" s="923"/>
      <c r="T3673" s="923"/>
      <c r="U3673" s="924"/>
      <c r="V3673" s="911" t="str">
        <f>ASC(変更_3!P563)</f>
        <v/>
      </c>
      <c r="W3673" s="913"/>
      <c r="X3673" s="911" t="str">
        <f>ASC(変更_3!R563)</f>
        <v/>
      </c>
      <c r="Y3673" s="912"/>
      <c r="Z3673" s="912"/>
      <c r="AA3673" s="913"/>
      <c r="AB3673" s="167"/>
      <c r="AO3673" s="166"/>
    </row>
    <row r="3674" spans="2:41" ht="13.35" customHeight="1" outlineLevel="1" x14ac:dyDescent="0.45">
      <c r="B3674" s="167"/>
      <c r="J3674" s="167"/>
      <c r="M3674" s="166"/>
      <c r="N3674" s="167" t="s">
        <v>707</v>
      </c>
      <c r="Q3674" s="166"/>
      <c r="R3674" s="911"/>
      <c r="S3674" s="912"/>
      <c r="T3674" s="912"/>
      <c r="U3674" s="913"/>
      <c r="V3674" s="911"/>
      <c r="W3674" s="913"/>
      <c r="X3674" s="911"/>
      <c r="Y3674" s="912"/>
      <c r="Z3674" s="912"/>
      <c r="AA3674" s="913"/>
      <c r="AB3674" s="191" t="s">
        <v>706</v>
      </c>
      <c r="AO3674" s="166"/>
    </row>
    <row r="3675" spans="2:41" ht="3.6" customHeight="1" outlineLevel="1" x14ac:dyDescent="0.45">
      <c r="B3675" s="167"/>
      <c r="J3675" s="167"/>
      <c r="M3675" s="166"/>
      <c r="N3675" s="167"/>
      <c r="Q3675" s="166"/>
      <c r="R3675" s="914"/>
      <c r="S3675" s="915"/>
      <c r="T3675" s="915"/>
      <c r="U3675" s="916"/>
      <c r="V3675" s="914"/>
      <c r="W3675" s="916"/>
      <c r="X3675" s="914"/>
      <c r="Y3675" s="915"/>
      <c r="Z3675" s="915"/>
      <c r="AA3675" s="916"/>
      <c r="AB3675" s="161"/>
      <c r="AC3675" s="160"/>
      <c r="AD3675" s="160"/>
      <c r="AE3675" s="160"/>
      <c r="AF3675" s="160"/>
      <c r="AG3675" s="160"/>
      <c r="AH3675" s="160"/>
      <c r="AI3675" s="160"/>
      <c r="AJ3675" s="160"/>
      <c r="AK3675" s="160"/>
      <c r="AL3675" s="160"/>
      <c r="AM3675" s="160"/>
      <c r="AN3675" s="160"/>
      <c r="AO3675" s="159"/>
    </row>
    <row r="3676" spans="2:41" ht="3.6" customHeight="1" outlineLevel="1" x14ac:dyDescent="0.45">
      <c r="B3676" s="167"/>
      <c r="J3676" s="167"/>
      <c r="M3676" s="166"/>
      <c r="N3676" s="173"/>
      <c r="O3676" s="172"/>
      <c r="P3676" s="172"/>
      <c r="Q3676" s="172"/>
      <c r="R3676" s="173"/>
      <c r="S3676" s="172"/>
      <c r="T3676" s="172"/>
      <c r="U3676" s="172"/>
      <c r="V3676" s="172"/>
      <c r="W3676" s="172"/>
      <c r="X3676" s="172"/>
      <c r="Y3676" s="172"/>
      <c r="Z3676" s="172"/>
      <c r="AA3676" s="171"/>
      <c r="AB3676" s="173"/>
      <c r="AI3676" s="166"/>
      <c r="AJ3676" s="173"/>
      <c r="AK3676" s="172"/>
      <c r="AL3676" s="172"/>
      <c r="AM3676" s="172"/>
      <c r="AN3676" s="172"/>
      <c r="AO3676" s="171"/>
    </row>
    <row r="3677" spans="2:41" ht="13.35" customHeight="1" outlineLevel="1" x14ac:dyDescent="0.45">
      <c r="B3677" s="167"/>
      <c r="J3677" s="167"/>
      <c r="M3677" s="166"/>
      <c r="N3677" s="167" t="s">
        <v>705</v>
      </c>
      <c r="R3677" s="167"/>
      <c r="S3677" s="917" t="str">
        <f>IF(変更_3!J565&lt;&gt;"",変更_3!J565,"")</f>
        <v/>
      </c>
      <c r="T3677" s="918"/>
      <c r="V3677" s="182" t="str">
        <f>ASC(変更_3!L565)</f>
        <v/>
      </c>
      <c r="W3677" s="115" t="s">
        <v>76</v>
      </c>
      <c r="X3677" s="182" t="str">
        <f>ASC(変更_3!N565)</f>
        <v/>
      </c>
      <c r="Y3677" s="115" t="s">
        <v>77</v>
      </c>
      <c r="Z3677" s="182" t="str">
        <f>ASC(変更_3!P565)</f>
        <v/>
      </c>
      <c r="AA3677" s="115" t="s">
        <v>78</v>
      </c>
      <c r="AB3677" s="167" t="s">
        <v>704</v>
      </c>
      <c r="AI3677" s="166"/>
      <c r="AJ3677" s="167"/>
      <c r="AK3677" s="919"/>
      <c r="AL3677" s="920"/>
      <c r="AM3677" s="920"/>
      <c r="AN3677" s="920"/>
      <c r="AO3677" s="921"/>
    </row>
    <row r="3678" spans="2:41" ht="3.6" customHeight="1" outlineLevel="1" x14ac:dyDescent="0.45">
      <c r="B3678" s="167"/>
      <c r="J3678" s="167"/>
      <c r="M3678" s="166"/>
      <c r="N3678" s="167"/>
      <c r="R3678" s="161"/>
      <c r="S3678" s="160"/>
      <c r="T3678" s="160"/>
      <c r="U3678" s="160"/>
      <c r="V3678" s="160"/>
      <c r="W3678" s="160"/>
      <c r="X3678" s="160"/>
      <c r="Y3678" s="160"/>
      <c r="Z3678" s="160"/>
      <c r="AA3678" s="159"/>
      <c r="AB3678" s="161"/>
      <c r="AC3678" s="160"/>
      <c r="AD3678" s="160"/>
      <c r="AE3678" s="160"/>
      <c r="AF3678" s="160"/>
      <c r="AG3678" s="160"/>
      <c r="AH3678" s="160"/>
      <c r="AI3678" s="159"/>
      <c r="AJ3678" s="161"/>
      <c r="AK3678" s="160"/>
      <c r="AL3678" s="160"/>
      <c r="AM3678" s="160"/>
      <c r="AN3678" s="160"/>
      <c r="AO3678" s="159"/>
    </row>
    <row r="3679" spans="2:41" ht="3.6" customHeight="1" outlineLevel="1" x14ac:dyDescent="0.45">
      <c r="B3679" s="167"/>
      <c r="J3679" s="167"/>
      <c r="M3679" s="166"/>
      <c r="N3679" s="173"/>
      <c r="O3679" s="172"/>
      <c r="P3679" s="172"/>
      <c r="Q3679" s="171"/>
      <c r="R3679" s="922" t="str">
        <f>IF(変更_3!U562="☑","研修中","")</f>
        <v/>
      </c>
      <c r="S3679" s="923"/>
      <c r="T3679" s="923"/>
      <c r="U3679" s="923"/>
      <c r="V3679" s="923"/>
      <c r="W3679" s="923"/>
      <c r="X3679" s="923"/>
      <c r="Y3679" s="923"/>
      <c r="Z3679" s="923"/>
      <c r="AA3679" s="923"/>
      <c r="AB3679" s="923"/>
      <c r="AC3679" s="923"/>
      <c r="AD3679" s="923"/>
      <c r="AE3679" s="923"/>
      <c r="AF3679" s="923"/>
      <c r="AG3679" s="923"/>
      <c r="AH3679" s="923"/>
      <c r="AI3679" s="923"/>
      <c r="AJ3679" s="923"/>
      <c r="AK3679" s="923"/>
      <c r="AL3679" s="923"/>
      <c r="AM3679" s="923"/>
      <c r="AN3679" s="923"/>
      <c r="AO3679" s="924"/>
    </row>
    <row r="3680" spans="2:41" ht="13.35" customHeight="1" outlineLevel="1" x14ac:dyDescent="0.45">
      <c r="B3680" s="167"/>
      <c r="J3680" s="167"/>
      <c r="M3680" s="166"/>
      <c r="N3680" s="167" t="s">
        <v>703</v>
      </c>
      <c r="Q3680" s="166"/>
      <c r="R3680" s="911"/>
      <c r="S3680" s="912"/>
      <c r="T3680" s="912"/>
      <c r="U3680" s="912"/>
      <c r="V3680" s="912"/>
      <c r="W3680" s="912"/>
      <c r="X3680" s="912"/>
      <c r="Y3680" s="912"/>
      <c r="Z3680" s="912"/>
      <c r="AA3680" s="912"/>
      <c r="AB3680" s="912"/>
      <c r="AC3680" s="912"/>
      <c r="AD3680" s="912"/>
      <c r="AE3680" s="912"/>
      <c r="AF3680" s="912"/>
      <c r="AG3680" s="912"/>
      <c r="AH3680" s="912"/>
      <c r="AI3680" s="912"/>
      <c r="AJ3680" s="912"/>
      <c r="AK3680" s="912"/>
      <c r="AL3680" s="912"/>
      <c r="AM3680" s="912"/>
      <c r="AN3680" s="912"/>
      <c r="AO3680" s="913"/>
    </row>
    <row r="3681" spans="2:41" ht="3.6" customHeight="1" outlineLevel="1" x14ac:dyDescent="0.45">
      <c r="B3681" s="167"/>
      <c r="I3681" s="166"/>
      <c r="J3681" s="167"/>
      <c r="M3681" s="166"/>
      <c r="N3681" s="161"/>
      <c r="O3681" s="160"/>
      <c r="P3681" s="160"/>
      <c r="Q3681" s="159"/>
      <c r="R3681" s="914"/>
      <c r="S3681" s="915"/>
      <c r="T3681" s="915"/>
      <c r="U3681" s="915"/>
      <c r="V3681" s="915"/>
      <c r="W3681" s="915"/>
      <c r="X3681" s="915"/>
      <c r="Y3681" s="915"/>
      <c r="Z3681" s="915"/>
      <c r="AA3681" s="915"/>
      <c r="AB3681" s="915"/>
      <c r="AC3681" s="915"/>
      <c r="AD3681" s="915"/>
      <c r="AE3681" s="915"/>
      <c r="AF3681" s="915"/>
      <c r="AG3681" s="915"/>
      <c r="AH3681" s="915"/>
      <c r="AI3681" s="915"/>
      <c r="AJ3681" s="915"/>
      <c r="AK3681" s="915"/>
      <c r="AL3681" s="915"/>
      <c r="AM3681" s="915"/>
      <c r="AN3681" s="915"/>
      <c r="AO3681" s="916"/>
    </row>
    <row r="3682" spans="2:41" ht="3.6" customHeight="1" outlineLevel="1" x14ac:dyDescent="0.45">
      <c r="B3682" s="167"/>
      <c r="J3682" s="173"/>
      <c r="K3682" s="172"/>
      <c r="L3682" s="172"/>
      <c r="M3682" s="171"/>
      <c r="N3682" s="173"/>
      <c r="O3682" s="172"/>
      <c r="P3682" s="172"/>
      <c r="Q3682" s="171"/>
      <c r="R3682" s="173"/>
      <c r="S3682" s="172"/>
      <c r="T3682" s="172"/>
      <c r="U3682" s="172"/>
      <c r="V3682" s="172"/>
      <c r="W3682" s="172"/>
      <c r="X3682" s="172"/>
      <c r="Y3682" s="172"/>
      <c r="Z3682" s="172"/>
      <c r="AA3682" s="171"/>
      <c r="AB3682" s="173"/>
      <c r="AC3682" s="172"/>
      <c r="AD3682" s="172"/>
      <c r="AE3682" s="171"/>
      <c r="AF3682" s="172"/>
      <c r="AG3682" s="172"/>
      <c r="AH3682" s="172"/>
      <c r="AI3682" s="172"/>
      <c r="AJ3682" s="172"/>
      <c r="AK3682" s="172"/>
      <c r="AL3682" s="172"/>
      <c r="AM3682" s="172"/>
      <c r="AN3682" s="172"/>
      <c r="AO3682" s="171"/>
    </row>
    <row r="3683" spans="2:41" ht="13.35" customHeight="1" outlineLevel="1" x14ac:dyDescent="0.45">
      <c r="B3683" s="167"/>
      <c r="J3683" s="167"/>
      <c r="M3683" s="166"/>
      <c r="N3683" s="167" t="s">
        <v>717</v>
      </c>
      <c r="Q3683" s="166"/>
      <c r="R3683" s="167"/>
      <c r="S3683" s="917" t="str">
        <f>IF(OR(許可申請_2!I553&lt;&gt;"",変更_3!AL554&lt;&gt;""),コードマスタ!C4,"")</f>
        <v/>
      </c>
      <c r="T3683" s="943"/>
      <c r="U3683" s="943"/>
      <c r="V3683" s="943"/>
      <c r="W3683" s="943"/>
      <c r="X3683" s="943"/>
      <c r="Y3683" s="943"/>
      <c r="Z3683" s="943"/>
      <c r="AA3683" s="918"/>
      <c r="AB3683" s="167" t="s">
        <v>615</v>
      </c>
      <c r="AE3683" s="166"/>
      <c r="AF3683" s="167"/>
      <c r="AG3683" s="917" t="str">
        <f>IF(OR(許可申請_2!I562="☑",変更_3!AL562="☑"),コードマスタ!D3,IF(OR(許可申請_2!N562="☑",許可申請_2!T562="☑",変更_3!AQ562="☑",変更_3!AW562="☑"),コードマスタ!D4,""))</f>
        <v/>
      </c>
      <c r="AH3683" s="943"/>
      <c r="AI3683" s="943"/>
      <c r="AJ3683" s="943"/>
      <c r="AK3683" s="943"/>
      <c r="AL3683" s="943"/>
      <c r="AM3683" s="943"/>
      <c r="AN3683" s="943"/>
      <c r="AO3683" s="918"/>
    </row>
    <row r="3684" spans="2:41" ht="3.6" customHeight="1" outlineLevel="1" x14ac:dyDescent="0.45">
      <c r="B3684" s="167"/>
      <c r="J3684" s="167"/>
      <c r="M3684" s="166"/>
      <c r="N3684" s="161"/>
      <c r="O3684" s="160"/>
      <c r="P3684" s="160"/>
      <c r="Q3684" s="159"/>
      <c r="R3684" s="161"/>
      <c r="S3684" s="160"/>
      <c r="T3684" s="160"/>
      <c r="U3684" s="160"/>
      <c r="V3684" s="160"/>
      <c r="W3684" s="160"/>
      <c r="X3684" s="160"/>
      <c r="Y3684" s="160"/>
      <c r="Z3684" s="160"/>
      <c r="AA3684" s="159"/>
      <c r="AB3684" s="161"/>
      <c r="AC3684" s="160"/>
      <c r="AD3684" s="160"/>
      <c r="AE3684" s="159"/>
      <c r="AF3684" s="160"/>
      <c r="AG3684" s="160"/>
      <c r="AH3684" s="160"/>
      <c r="AI3684" s="160"/>
      <c r="AJ3684" s="160"/>
      <c r="AK3684" s="160"/>
      <c r="AL3684" s="160"/>
      <c r="AM3684" s="160"/>
      <c r="AN3684" s="160"/>
      <c r="AO3684" s="159"/>
    </row>
    <row r="3685" spans="2:41" ht="3.6" customHeight="1" outlineLevel="1" x14ac:dyDescent="0.45">
      <c r="B3685" s="167"/>
      <c r="J3685" s="167"/>
      <c r="M3685" s="166"/>
      <c r="N3685" s="173"/>
      <c r="O3685" s="172"/>
      <c r="P3685" s="172"/>
      <c r="Q3685" s="171"/>
      <c r="R3685" s="173"/>
      <c r="S3685" s="172"/>
      <c r="T3685" s="172"/>
      <c r="U3685" s="172"/>
      <c r="V3685" s="172"/>
      <c r="W3685" s="172"/>
      <c r="X3685" s="172"/>
      <c r="Y3685" s="172"/>
      <c r="Z3685" s="172"/>
      <c r="AA3685" s="171"/>
      <c r="AB3685" s="173"/>
      <c r="AC3685" s="172"/>
      <c r="AD3685" s="172"/>
      <c r="AE3685" s="171"/>
      <c r="AF3685" s="173"/>
      <c r="AG3685" s="172"/>
      <c r="AH3685" s="172"/>
      <c r="AI3685" s="172"/>
      <c r="AJ3685" s="172"/>
      <c r="AK3685" s="172"/>
      <c r="AL3685" s="172"/>
      <c r="AM3685" s="172"/>
      <c r="AN3685" s="172"/>
      <c r="AO3685" s="171"/>
    </row>
    <row r="3686" spans="2:41" ht="13.35" customHeight="1" outlineLevel="1" x14ac:dyDescent="0.45">
      <c r="B3686" s="167"/>
      <c r="J3686" s="167"/>
      <c r="M3686" s="166"/>
      <c r="N3686" s="167" t="s">
        <v>716</v>
      </c>
      <c r="Q3686" s="166"/>
      <c r="R3686" s="167"/>
      <c r="S3686" s="919"/>
      <c r="T3686" s="921"/>
      <c r="V3686" s="190"/>
      <c r="W3686" s="115" t="s">
        <v>76</v>
      </c>
      <c r="X3686" s="190"/>
      <c r="Y3686" s="115" t="s">
        <v>77</v>
      </c>
      <c r="Z3686" s="190"/>
      <c r="AA3686" s="166" t="s">
        <v>78</v>
      </c>
      <c r="AB3686" s="167" t="s">
        <v>715</v>
      </c>
      <c r="AE3686" s="166"/>
      <c r="AF3686" s="167"/>
      <c r="AG3686" s="919"/>
      <c r="AH3686" s="921"/>
      <c r="AJ3686" s="190"/>
      <c r="AK3686" s="115" t="s">
        <v>76</v>
      </c>
      <c r="AL3686" s="190"/>
      <c r="AM3686" s="115" t="s">
        <v>77</v>
      </c>
      <c r="AN3686" s="190"/>
      <c r="AO3686" s="166" t="s">
        <v>78</v>
      </c>
    </row>
    <row r="3687" spans="2:41" ht="3.6" customHeight="1" outlineLevel="1" x14ac:dyDescent="0.45">
      <c r="B3687" s="167"/>
      <c r="J3687" s="167"/>
      <c r="M3687" s="166"/>
      <c r="N3687" s="161"/>
      <c r="O3687" s="160"/>
      <c r="P3687" s="160"/>
      <c r="Q3687" s="159"/>
      <c r="R3687" s="161"/>
      <c r="S3687" s="160"/>
      <c r="T3687" s="160"/>
      <c r="U3687" s="160"/>
      <c r="V3687" s="160"/>
      <c r="W3687" s="160"/>
      <c r="X3687" s="160"/>
      <c r="Y3687" s="160"/>
      <c r="Z3687" s="160"/>
      <c r="AA3687" s="159"/>
      <c r="AB3687" s="161"/>
      <c r="AC3687" s="160"/>
      <c r="AD3687" s="160"/>
      <c r="AE3687" s="159"/>
      <c r="AF3687" s="161"/>
      <c r="AG3687" s="160"/>
      <c r="AH3687" s="160"/>
      <c r="AI3687" s="160"/>
      <c r="AJ3687" s="160"/>
      <c r="AK3687" s="160"/>
      <c r="AL3687" s="160"/>
      <c r="AM3687" s="160"/>
      <c r="AN3687" s="160"/>
      <c r="AO3687" s="159"/>
    </row>
    <row r="3688" spans="2:41" ht="3.6" customHeight="1" outlineLevel="1" x14ac:dyDescent="0.45">
      <c r="B3688" s="167"/>
      <c r="J3688" s="167"/>
      <c r="M3688" s="166"/>
      <c r="N3688" s="173"/>
      <c r="O3688" s="172"/>
      <c r="P3688" s="172"/>
      <c r="Q3688" s="171"/>
      <c r="R3688" s="922" t="str">
        <f>許可申請_2!I553&amp;変更_3!AL554</f>
        <v/>
      </c>
      <c r="S3688" s="923"/>
      <c r="T3688" s="923"/>
      <c r="U3688" s="923"/>
      <c r="V3688" s="923"/>
      <c r="W3688" s="923"/>
      <c r="X3688" s="923"/>
      <c r="Y3688" s="923"/>
      <c r="Z3688" s="923"/>
      <c r="AA3688" s="923"/>
      <c r="AB3688" s="923"/>
      <c r="AC3688" s="923"/>
      <c r="AD3688" s="923"/>
      <c r="AE3688" s="923"/>
      <c r="AF3688" s="923"/>
      <c r="AG3688" s="923"/>
      <c r="AH3688" s="923"/>
      <c r="AI3688" s="923"/>
      <c r="AJ3688" s="924"/>
      <c r="AK3688" s="172"/>
      <c r="AL3688" s="172"/>
      <c r="AM3688" s="172"/>
      <c r="AN3688" s="172"/>
      <c r="AO3688" s="171"/>
    </row>
    <row r="3689" spans="2:41" ht="13.35" customHeight="1" outlineLevel="1" x14ac:dyDescent="0.45">
      <c r="B3689" s="167"/>
      <c r="J3689" s="167"/>
      <c r="M3689" s="166"/>
      <c r="N3689" s="167" t="s">
        <v>50</v>
      </c>
      <c r="Q3689" s="166"/>
      <c r="R3689" s="911"/>
      <c r="S3689" s="912"/>
      <c r="T3689" s="912"/>
      <c r="U3689" s="912"/>
      <c r="V3689" s="912"/>
      <c r="W3689" s="912"/>
      <c r="X3689" s="912"/>
      <c r="Y3689" s="912"/>
      <c r="Z3689" s="912"/>
      <c r="AA3689" s="912"/>
      <c r="AB3689" s="912"/>
      <c r="AC3689" s="912"/>
      <c r="AD3689" s="912"/>
      <c r="AE3689" s="912"/>
      <c r="AF3689" s="912"/>
      <c r="AG3689" s="912"/>
      <c r="AH3689" s="912"/>
      <c r="AI3689" s="912"/>
      <c r="AJ3689" s="913"/>
      <c r="AL3689" s="189" t="s">
        <v>651</v>
      </c>
      <c r="AM3689" s="115" t="s">
        <v>714</v>
      </c>
      <c r="AO3689" s="166"/>
    </row>
    <row r="3690" spans="2:41" ht="3.6" customHeight="1" outlineLevel="1" x14ac:dyDescent="0.45">
      <c r="B3690" s="167"/>
      <c r="J3690" s="167"/>
      <c r="M3690" s="166"/>
      <c r="N3690" s="161"/>
      <c r="O3690" s="160"/>
      <c r="P3690" s="160"/>
      <c r="Q3690" s="159"/>
      <c r="R3690" s="914"/>
      <c r="S3690" s="915"/>
      <c r="T3690" s="915"/>
      <c r="U3690" s="915"/>
      <c r="V3690" s="915"/>
      <c r="W3690" s="915"/>
      <c r="X3690" s="915"/>
      <c r="Y3690" s="915"/>
      <c r="Z3690" s="915"/>
      <c r="AA3690" s="915"/>
      <c r="AB3690" s="915"/>
      <c r="AC3690" s="915"/>
      <c r="AD3690" s="915"/>
      <c r="AE3690" s="915"/>
      <c r="AF3690" s="915"/>
      <c r="AG3690" s="915"/>
      <c r="AH3690" s="915"/>
      <c r="AI3690" s="915"/>
      <c r="AJ3690" s="916"/>
      <c r="AK3690" s="160"/>
      <c r="AL3690" s="160"/>
      <c r="AM3690" s="160"/>
      <c r="AN3690" s="160"/>
      <c r="AO3690" s="159"/>
    </row>
    <row r="3691" spans="2:41" ht="3.6" customHeight="1" outlineLevel="1" x14ac:dyDescent="0.45">
      <c r="B3691" s="167"/>
      <c r="J3691" s="167"/>
      <c r="M3691" s="166"/>
      <c r="N3691" s="173"/>
      <c r="O3691" s="172"/>
      <c r="P3691" s="172"/>
      <c r="Q3691" s="171"/>
      <c r="R3691" s="922" t="str">
        <f>ASC(PHONETIC(許可申請_2!I552))&amp;ASC(PHONETIC(変更_3!AL553))</f>
        <v/>
      </c>
      <c r="S3691" s="923"/>
      <c r="T3691" s="923"/>
      <c r="U3691" s="923"/>
      <c r="V3691" s="923"/>
      <c r="W3691" s="923"/>
      <c r="X3691" s="923"/>
      <c r="Y3691" s="923"/>
      <c r="Z3691" s="923"/>
      <c r="AA3691" s="923"/>
      <c r="AB3691" s="923"/>
      <c r="AC3691" s="923"/>
      <c r="AD3691" s="923"/>
      <c r="AE3691" s="923"/>
      <c r="AF3691" s="923"/>
      <c r="AG3691" s="923"/>
      <c r="AH3691" s="923"/>
      <c r="AI3691" s="923"/>
      <c r="AJ3691" s="923"/>
      <c r="AK3691" s="923"/>
      <c r="AL3691" s="923"/>
      <c r="AM3691" s="923"/>
      <c r="AN3691" s="923"/>
      <c r="AO3691" s="924"/>
    </row>
    <row r="3692" spans="2:41" ht="13.35" customHeight="1" outlineLevel="1" x14ac:dyDescent="0.45">
      <c r="B3692" s="167"/>
      <c r="J3692" s="167"/>
      <c r="M3692" s="166"/>
      <c r="N3692" s="167" t="s">
        <v>713</v>
      </c>
      <c r="Q3692" s="166"/>
      <c r="R3692" s="911"/>
      <c r="S3692" s="912"/>
      <c r="T3692" s="912"/>
      <c r="U3692" s="912"/>
      <c r="V3692" s="912"/>
      <c r="W3692" s="912"/>
      <c r="X3692" s="912"/>
      <c r="Y3692" s="912"/>
      <c r="Z3692" s="912"/>
      <c r="AA3692" s="912"/>
      <c r="AB3692" s="912"/>
      <c r="AC3692" s="912"/>
      <c r="AD3692" s="912"/>
      <c r="AE3692" s="912"/>
      <c r="AF3692" s="912"/>
      <c r="AG3692" s="912"/>
      <c r="AH3692" s="912"/>
      <c r="AI3692" s="912"/>
      <c r="AJ3692" s="912"/>
      <c r="AK3692" s="912"/>
      <c r="AL3692" s="912"/>
      <c r="AM3692" s="912"/>
      <c r="AN3692" s="912"/>
      <c r="AO3692" s="913"/>
    </row>
    <row r="3693" spans="2:41" ht="3.6" customHeight="1" outlineLevel="1" x14ac:dyDescent="0.45">
      <c r="B3693" s="167"/>
      <c r="J3693" s="167"/>
      <c r="M3693" s="166"/>
      <c r="N3693" s="167"/>
      <c r="Q3693" s="166"/>
      <c r="R3693" s="914"/>
      <c r="S3693" s="915"/>
      <c r="T3693" s="915"/>
      <c r="U3693" s="915"/>
      <c r="V3693" s="915"/>
      <c r="W3693" s="915"/>
      <c r="X3693" s="915"/>
      <c r="Y3693" s="915"/>
      <c r="Z3693" s="915"/>
      <c r="AA3693" s="915"/>
      <c r="AB3693" s="915"/>
      <c r="AC3693" s="915"/>
      <c r="AD3693" s="915"/>
      <c r="AE3693" s="915"/>
      <c r="AF3693" s="915"/>
      <c r="AG3693" s="915"/>
      <c r="AH3693" s="915"/>
      <c r="AI3693" s="915"/>
      <c r="AJ3693" s="915"/>
      <c r="AK3693" s="915"/>
      <c r="AL3693" s="915"/>
      <c r="AM3693" s="915"/>
      <c r="AN3693" s="915"/>
      <c r="AO3693" s="916"/>
    </row>
    <row r="3694" spans="2:41" ht="3.6" customHeight="1" outlineLevel="1" x14ac:dyDescent="0.45">
      <c r="B3694" s="167"/>
      <c r="J3694" s="167"/>
      <c r="N3694" s="173"/>
      <c r="O3694" s="172"/>
      <c r="P3694" s="172"/>
      <c r="Q3694" s="171"/>
      <c r="U3694" s="934" t="str">
        <f>ASC(許可申請_2!L554)&amp;ASC(変更_3!AO555)</f>
        <v/>
      </c>
      <c r="V3694" s="935"/>
      <c r="W3694" s="935"/>
      <c r="X3694" s="962"/>
      <c r="Y3694" s="172"/>
      <c r="Z3694" s="965" t="str">
        <f>ASC(許可申請_2!O554)&amp;ASC(変更_3!AR555)</f>
        <v/>
      </c>
      <c r="AA3694" s="935"/>
      <c r="AB3694" s="935"/>
      <c r="AC3694" s="936"/>
      <c r="AG3694" s="922" t="str">
        <f>許可申請_2!L555&amp;変更_3!AO556</f>
        <v/>
      </c>
      <c r="AH3694" s="923"/>
      <c r="AI3694" s="923"/>
      <c r="AJ3694" s="923"/>
      <c r="AK3694" s="923"/>
      <c r="AL3694" s="923"/>
      <c r="AM3694" s="923"/>
      <c r="AN3694" s="923"/>
      <c r="AO3694" s="924"/>
    </row>
    <row r="3695" spans="2:41" ht="13.35" customHeight="1" outlineLevel="1" x14ac:dyDescent="0.45">
      <c r="B3695" s="167"/>
      <c r="J3695" s="167"/>
      <c r="N3695" s="167"/>
      <c r="Q3695" s="166"/>
      <c r="R3695" s="115" t="s">
        <v>612</v>
      </c>
      <c r="U3695" s="937"/>
      <c r="V3695" s="938"/>
      <c r="W3695" s="938"/>
      <c r="X3695" s="963"/>
      <c r="Y3695" s="179" t="s">
        <v>611</v>
      </c>
      <c r="Z3695" s="966"/>
      <c r="AA3695" s="938"/>
      <c r="AB3695" s="938"/>
      <c r="AC3695" s="939"/>
      <c r="AD3695" s="115" t="s">
        <v>610</v>
      </c>
      <c r="AG3695" s="911"/>
      <c r="AH3695" s="912"/>
      <c r="AI3695" s="912"/>
      <c r="AJ3695" s="912"/>
      <c r="AK3695" s="912"/>
      <c r="AL3695" s="912"/>
      <c r="AM3695" s="912"/>
      <c r="AN3695" s="912"/>
      <c r="AO3695" s="913"/>
    </row>
    <row r="3696" spans="2:41" ht="3.6" customHeight="1" outlineLevel="1" x14ac:dyDescent="0.45">
      <c r="B3696" s="167"/>
      <c r="J3696" s="167"/>
      <c r="N3696" s="167"/>
      <c r="Q3696" s="166"/>
      <c r="R3696" s="160"/>
      <c r="S3696" s="160"/>
      <c r="T3696" s="160"/>
      <c r="U3696" s="940"/>
      <c r="V3696" s="941"/>
      <c r="W3696" s="941"/>
      <c r="X3696" s="964"/>
      <c r="Y3696" s="160"/>
      <c r="Z3696" s="967"/>
      <c r="AA3696" s="941"/>
      <c r="AB3696" s="941"/>
      <c r="AC3696" s="942"/>
      <c r="AD3696" s="160"/>
      <c r="AE3696" s="160"/>
      <c r="AF3696" s="160"/>
      <c r="AG3696" s="914"/>
      <c r="AH3696" s="915"/>
      <c r="AI3696" s="915"/>
      <c r="AJ3696" s="915"/>
      <c r="AK3696" s="915"/>
      <c r="AL3696" s="915"/>
      <c r="AM3696" s="915"/>
      <c r="AN3696" s="915"/>
      <c r="AO3696" s="916"/>
    </row>
    <row r="3697" spans="2:41" ht="3.6" customHeight="1" outlineLevel="1" x14ac:dyDescent="0.45">
      <c r="B3697" s="167"/>
      <c r="J3697" s="167"/>
      <c r="N3697" s="167"/>
      <c r="Q3697" s="166"/>
      <c r="R3697" s="172"/>
      <c r="S3697" s="172"/>
      <c r="T3697" s="171"/>
      <c r="U3697" s="922" t="str">
        <f>許可申請_2!T555&amp;変更_3!AW556</f>
        <v/>
      </c>
      <c r="V3697" s="923"/>
      <c r="W3697" s="923"/>
      <c r="X3697" s="923"/>
      <c r="Y3697" s="923"/>
      <c r="Z3697" s="923"/>
      <c r="AA3697" s="923"/>
      <c r="AB3697" s="923"/>
      <c r="AC3697" s="924"/>
      <c r="AD3697" s="173"/>
      <c r="AE3697" s="172"/>
      <c r="AF3697" s="171"/>
      <c r="AG3697" s="922" t="str">
        <f>許可申請_2!L556&amp;変更_3!AO557</f>
        <v/>
      </c>
      <c r="AH3697" s="923"/>
      <c r="AI3697" s="923"/>
      <c r="AJ3697" s="923"/>
      <c r="AK3697" s="923"/>
      <c r="AL3697" s="923"/>
      <c r="AM3697" s="923"/>
      <c r="AN3697" s="923"/>
      <c r="AO3697" s="924"/>
    </row>
    <row r="3698" spans="2:41" ht="13.35" customHeight="1" outlineLevel="1" x14ac:dyDescent="0.45">
      <c r="B3698" s="167"/>
      <c r="J3698" s="167"/>
      <c r="N3698" s="167" t="s">
        <v>48</v>
      </c>
      <c r="Q3698" s="166"/>
      <c r="R3698" s="115" t="s">
        <v>609</v>
      </c>
      <c r="T3698" s="166"/>
      <c r="U3698" s="911"/>
      <c r="V3698" s="912"/>
      <c r="W3698" s="912"/>
      <c r="X3698" s="912"/>
      <c r="Y3698" s="912"/>
      <c r="Z3698" s="912"/>
      <c r="AA3698" s="912"/>
      <c r="AB3698" s="912"/>
      <c r="AC3698" s="913"/>
      <c r="AD3698" s="167" t="s">
        <v>8536</v>
      </c>
      <c r="AF3698" s="166"/>
      <c r="AG3698" s="911"/>
      <c r="AH3698" s="912"/>
      <c r="AI3698" s="912"/>
      <c r="AJ3698" s="912"/>
      <c r="AK3698" s="912"/>
      <c r="AL3698" s="912"/>
      <c r="AM3698" s="912"/>
      <c r="AN3698" s="912"/>
      <c r="AO3698" s="913"/>
    </row>
    <row r="3699" spans="2:41" ht="3.6" customHeight="1" outlineLevel="1" x14ac:dyDescent="0.45">
      <c r="B3699" s="167"/>
      <c r="J3699" s="167"/>
      <c r="N3699" s="167"/>
      <c r="Q3699" s="166"/>
      <c r="R3699" s="160"/>
      <c r="S3699" s="160"/>
      <c r="T3699" s="159"/>
      <c r="U3699" s="914"/>
      <c r="V3699" s="915"/>
      <c r="W3699" s="915"/>
      <c r="X3699" s="915"/>
      <c r="Y3699" s="915"/>
      <c r="Z3699" s="915"/>
      <c r="AA3699" s="915"/>
      <c r="AB3699" s="915"/>
      <c r="AC3699" s="916"/>
      <c r="AD3699" s="161"/>
      <c r="AE3699" s="160"/>
      <c r="AF3699" s="159"/>
      <c r="AG3699" s="914"/>
      <c r="AH3699" s="915"/>
      <c r="AI3699" s="915"/>
      <c r="AJ3699" s="915"/>
      <c r="AK3699" s="915"/>
      <c r="AL3699" s="915"/>
      <c r="AM3699" s="915"/>
      <c r="AN3699" s="915"/>
      <c r="AO3699" s="916"/>
    </row>
    <row r="3700" spans="2:41" ht="3.6" customHeight="1" outlineLevel="1" x14ac:dyDescent="0.45">
      <c r="B3700" s="167"/>
      <c r="J3700" s="167"/>
      <c r="N3700" s="167"/>
      <c r="Q3700" s="166"/>
      <c r="R3700" s="172"/>
      <c r="S3700" s="172"/>
      <c r="T3700" s="171"/>
      <c r="U3700" s="922" t="str">
        <f>許可申請_2!T556&amp;変更_3!AW557</f>
        <v/>
      </c>
      <c r="V3700" s="923"/>
      <c r="W3700" s="923"/>
      <c r="X3700" s="923"/>
      <c r="Y3700" s="923"/>
      <c r="Z3700" s="923"/>
      <c r="AA3700" s="923"/>
      <c r="AB3700" s="923"/>
      <c r="AC3700" s="924"/>
      <c r="AD3700" s="173"/>
      <c r="AE3700" s="172"/>
      <c r="AF3700" s="171"/>
      <c r="AG3700" s="922" t="str">
        <f>許可申請_2!L557&amp;変更_3!AO558</f>
        <v/>
      </c>
      <c r="AH3700" s="923"/>
      <c r="AI3700" s="923"/>
      <c r="AJ3700" s="923"/>
      <c r="AK3700" s="923"/>
      <c r="AL3700" s="923"/>
      <c r="AM3700" s="923"/>
      <c r="AN3700" s="923"/>
      <c r="AO3700" s="924"/>
    </row>
    <row r="3701" spans="2:41" ht="13.35" customHeight="1" outlineLevel="1" x14ac:dyDescent="0.45">
      <c r="B3701" s="167"/>
      <c r="J3701" s="167"/>
      <c r="N3701" s="167"/>
      <c r="Q3701" s="166"/>
      <c r="R3701" s="115" t="s">
        <v>608</v>
      </c>
      <c r="T3701" s="166"/>
      <c r="U3701" s="911"/>
      <c r="V3701" s="912"/>
      <c r="W3701" s="912"/>
      <c r="X3701" s="912"/>
      <c r="Y3701" s="912"/>
      <c r="Z3701" s="912"/>
      <c r="AA3701" s="912"/>
      <c r="AB3701" s="912"/>
      <c r="AC3701" s="913"/>
      <c r="AD3701" s="167" t="s">
        <v>607</v>
      </c>
      <c r="AF3701" s="166"/>
      <c r="AG3701" s="911"/>
      <c r="AH3701" s="912"/>
      <c r="AI3701" s="912"/>
      <c r="AJ3701" s="912"/>
      <c r="AK3701" s="912"/>
      <c r="AL3701" s="912"/>
      <c r="AM3701" s="912"/>
      <c r="AN3701" s="912"/>
      <c r="AO3701" s="913"/>
    </row>
    <row r="3702" spans="2:41" ht="3.6" customHeight="1" outlineLevel="1" x14ac:dyDescent="0.45">
      <c r="B3702" s="167"/>
      <c r="J3702" s="167"/>
      <c r="N3702" s="161"/>
      <c r="O3702" s="160"/>
      <c r="P3702" s="160"/>
      <c r="Q3702" s="159"/>
      <c r="R3702" s="160"/>
      <c r="S3702" s="160"/>
      <c r="T3702" s="159"/>
      <c r="U3702" s="914"/>
      <c r="V3702" s="915"/>
      <c r="W3702" s="915"/>
      <c r="X3702" s="915"/>
      <c r="Y3702" s="915"/>
      <c r="Z3702" s="915"/>
      <c r="AA3702" s="915"/>
      <c r="AB3702" s="915"/>
      <c r="AC3702" s="916"/>
      <c r="AD3702" s="161"/>
      <c r="AE3702" s="160"/>
      <c r="AF3702" s="159"/>
      <c r="AG3702" s="914"/>
      <c r="AH3702" s="915"/>
      <c r="AI3702" s="915"/>
      <c r="AJ3702" s="915"/>
      <c r="AK3702" s="915"/>
      <c r="AL3702" s="915"/>
      <c r="AM3702" s="915"/>
      <c r="AN3702" s="915"/>
      <c r="AO3702" s="916"/>
    </row>
    <row r="3703" spans="2:41" ht="3.6" customHeight="1" outlineLevel="1" x14ac:dyDescent="0.45">
      <c r="B3703" s="167"/>
      <c r="J3703" s="167"/>
      <c r="M3703" s="166"/>
      <c r="N3703" s="167"/>
      <c r="Q3703" s="166"/>
      <c r="R3703" s="173"/>
      <c r="S3703" s="172"/>
      <c r="T3703" s="172"/>
      <c r="U3703" s="172"/>
      <c r="V3703" s="172"/>
      <c r="W3703" s="172"/>
      <c r="X3703" s="172"/>
      <c r="Y3703" s="172"/>
      <c r="Z3703" s="172"/>
      <c r="AA3703" s="172"/>
      <c r="AB3703" s="172"/>
      <c r="AC3703" s="172"/>
      <c r="AD3703" s="172"/>
      <c r="AE3703" s="172"/>
      <c r="AF3703" s="172"/>
      <c r="AG3703" s="172"/>
      <c r="AH3703" s="172"/>
      <c r="AI3703" s="172"/>
      <c r="AJ3703" s="172"/>
      <c r="AK3703" s="172"/>
      <c r="AL3703" s="172"/>
      <c r="AM3703" s="172"/>
      <c r="AN3703" s="172"/>
      <c r="AO3703" s="171"/>
    </row>
    <row r="3704" spans="2:41" ht="13.35" customHeight="1" outlineLevel="1" x14ac:dyDescent="0.45">
      <c r="B3704" s="167"/>
      <c r="J3704" s="167"/>
      <c r="M3704" s="166"/>
      <c r="N3704" s="167" t="s">
        <v>712</v>
      </c>
      <c r="Q3704" s="166"/>
      <c r="R3704" s="167"/>
      <c r="S3704" s="919"/>
      <c r="T3704" s="921"/>
      <c r="V3704" s="190"/>
      <c r="W3704" s="115" t="s">
        <v>76</v>
      </c>
      <c r="X3704" s="190"/>
      <c r="Y3704" s="115" t="s">
        <v>77</v>
      </c>
      <c r="Z3704" s="190"/>
      <c r="AA3704" s="115" t="s">
        <v>78</v>
      </c>
      <c r="AO3704" s="166"/>
    </row>
    <row r="3705" spans="2:41" ht="3.6" customHeight="1" outlineLevel="1" x14ac:dyDescent="0.45">
      <c r="B3705" s="167"/>
      <c r="J3705" s="167"/>
      <c r="M3705" s="166"/>
      <c r="N3705" s="167"/>
      <c r="Q3705" s="166"/>
      <c r="R3705" s="167"/>
      <c r="AO3705" s="166"/>
    </row>
    <row r="3706" spans="2:41" ht="3.6" customHeight="1" outlineLevel="1" x14ac:dyDescent="0.45">
      <c r="B3706" s="167"/>
      <c r="J3706" s="167"/>
      <c r="M3706" s="166"/>
      <c r="N3706" s="173"/>
      <c r="O3706" s="172"/>
      <c r="P3706" s="172"/>
      <c r="Q3706" s="172"/>
      <c r="R3706" s="984" t="str">
        <f>ASC(許可申請_2!I558)&amp;ASC(変更_3!AL559)</f>
        <v/>
      </c>
      <c r="S3706" s="984" t="str">
        <f>ASC(許可申請_2!J558)&amp;ASC(変更_3!AM559)</f>
        <v/>
      </c>
      <c r="T3706" s="172"/>
      <c r="U3706" s="984" t="str">
        <f>ASC(許可申請_2!L558)&amp;ASC(変更_3!AO559)</f>
        <v/>
      </c>
      <c r="V3706" s="173"/>
      <c r="W3706" s="172"/>
      <c r="X3706" s="172"/>
      <c r="Y3706" s="172"/>
      <c r="Z3706" s="172"/>
      <c r="AA3706" s="171"/>
      <c r="AB3706" s="173"/>
      <c r="AC3706" s="172"/>
      <c r="AD3706" s="172"/>
      <c r="AE3706" s="172"/>
      <c r="AF3706" s="172"/>
      <c r="AG3706" s="171"/>
      <c r="AH3706" s="977"/>
      <c r="AI3706" s="980"/>
      <c r="AJ3706" s="172"/>
      <c r="AK3706" s="944"/>
      <c r="AL3706" s="173"/>
      <c r="AM3706" s="172"/>
      <c r="AN3706" s="172"/>
      <c r="AO3706" s="171"/>
    </row>
    <row r="3707" spans="2:41" ht="13.35" customHeight="1" outlineLevel="1" x14ac:dyDescent="0.45">
      <c r="B3707" s="167"/>
      <c r="J3707" s="167"/>
      <c r="M3707" s="166"/>
      <c r="N3707" s="167" t="s">
        <v>711</v>
      </c>
      <c r="R3707" s="985"/>
      <c r="S3707" s="985"/>
      <c r="T3707" s="115" t="s">
        <v>65</v>
      </c>
      <c r="U3707" s="985"/>
      <c r="V3707" s="167" t="s">
        <v>64</v>
      </c>
      <c r="AA3707" s="166"/>
      <c r="AB3707" s="167" t="s">
        <v>710</v>
      </c>
      <c r="AH3707" s="978"/>
      <c r="AI3707" s="981"/>
      <c r="AJ3707" s="115" t="s">
        <v>65</v>
      </c>
      <c r="AK3707" s="945"/>
      <c r="AL3707" s="167" t="s">
        <v>64</v>
      </c>
      <c r="AO3707" s="166"/>
    </row>
    <row r="3708" spans="2:41" ht="3.6" customHeight="1" outlineLevel="1" x14ac:dyDescent="0.45">
      <c r="B3708" s="167"/>
      <c r="J3708" s="167"/>
      <c r="M3708" s="166"/>
      <c r="N3708" s="167"/>
      <c r="R3708" s="986"/>
      <c r="S3708" s="986"/>
      <c r="T3708" s="160"/>
      <c r="U3708" s="986"/>
      <c r="V3708" s="161"/>
      <c r="W3708" s="160"/>
      <c r="X3708" s="160"/>
      <c r="Y3708" s="160"/>
      <c r="Z3708" s="160"/>
      <c r="AA3708" s="159"/>
      <c r="AB3708" s="161"/>
      <c r="AC3708" s="160"/>
      <c r="AD3708" s="160"/>
      <c r="AE3708" s="160"/>
      <c r="AF3708" s="160"/>
      <c r="AH3708" s="979"/>
      <c r="AI3708" s="982"/>
      <c r="AJ3708" s="160"/>
      <c r="AK3708" s="946"/>
      <c r="AL3708" s="161"/>
      <c r="AM3708" s="160"/>
      <c r="AN3708" s="160"/>
      <c r="AO3708" s="159"/>
    </row>
    <row r="3709" spans="2:41" ht="3.6" customHeight="1" outlineLevel="1" x14ac:dyDescent="0.45">
      <c r="B3709" s="167"/>
      <c r="J3709" s="167"/>
      <c r="M3709" s="166"/>
      <c r="N3709" s="173"/>
      <c r="O3709" s="172"/>
      <c r="P3709" s="172"/>
      <c r="Q3709" s="171"/>
      <c r="R3709" s="977"/>
      <c r="S3709" s="980"/>
      <c r="T3709" s="172"/>
      <c r="U3709" s="944"/>
      <c r="V3709" s="173"/>
      <c r="W3709" s="172"/>
      <c r="X3709" s="172"/>
      <c r="Y3709" s="172"/>
      <c r="Z3709" s="169"/>
      <c r="AA3709" s="174"/>
      <c r="AD3709" s="172"/>
      <c r="AE3709" s="172"/>
      <c r="AF3709" s="172"/>
      <c r="AG3709" s="175"/>
      <c r="AH3709" s="175"/>
      <c r="AI3709" s="175"/>
      <c r="AJ3709" s="175"/>
      <c r="AK3709" s="175"/>
      <c r="AL3709" s="172"/>
      <c r="AM3709" s="175"/>
      <c r="AN3709" s="175"/>
      <c r="AO3709" s="171"/>
    </row>
    <row r="3710" spans="2:41" ht="13.35" customHeight="1" outlineLevel="1" x14ac:dyDescent="0.45">
      <c r="B3710" s="167"/>
      <c r="J3710" s="167"/>
      <c r="M3710" s="166"/>
      <c r="N3710" s="167" t="s">
        <v>709</v>
      </c>
      <c r="Q3710" s="166"/>
      <c r="R3710" s="978"/>
      <c r="S3710" s="981"/>
      <c r="T3710" s="115" t="s">
        <v>65</v>
      </c>
      <c r="U3710" s="945"/>
      <c r="V3710" s="167" t="s">
        <v>64</v>
      </c>
      <c r="Z3710" s="169"/>
      <c r="AA3710" s="168"/>
      <c r="AG3710" s="169"/>
      <c r="AH3710" s="169"/>
      <c r="AI3710" s="169"/>
      <c r="AJ3710" s="169"/>
      <c r="AK3710" s="169"/>
      <c r="AM3710" s="169"/>
      <c r="AN3710" s="169"/>
      <c r="AO3710" s="166"/>
    </row>
    <row r="3711" spans="2:41" ht="3.6" customHeight="1" outlineLevel="1" x14ac:dyDescent="0.45">
      <c r="B3711" s="167"/>
      <c r="J3711" s="167"/>
      <c r="M3711" s="166"/>
      <c r="N3711" s="161"/>
      <c r="O3711" s="160"/>
      <c r="P3711" s="160"/>
      <c r="Q3711" s="159"/>
      <c r="R3711" s="979"/>
      <c r="S3711" s="982"/>
      <c r="T3711" s="160"/>
      <c r="U3711" s="946"/>
      <c r="V3711" s="161"/>
      <c r="W3711" s="160"/>
      <c r="X3711" s="160"/>
      <c r="Y3711" s="160"/>
      <c r="Z3711" s="163"/>
      <c r="AA3711" s="162"/>
      <c r="AB3711" s="160"/>
      <c r="AC3711" s="160"/>
      <c r="AD3711" s="160"/>
      <c r="AE3711" s="160"/>
      <c r="AF3711" s="160"/>
      <c r="AG3711" s="163"/>
      <c r="AH3711" s="163"/>
      <c r="AI3711" s="163"/>
      <c r="AJ3711" s="163"/>
      <c r="AK3711" s="163"/>
      <c r="AL3711" s="160"/>
      <c r="AM3711" s="163"/>
      <c r="AN3711" s="163"/>
      <c r="AO3711" s="159"/>
    </row>
    <row r="3712" spans="2:41" ht="3.6" customHeight="1" outlineLevel="1" x14ac:dyDescent="0.45">
      <c r="B3712" s="167"/>
      <c r="J3712" s="167"/>
      <c r="M3712" s="166"/>
      <c r="N3712" s="167"/>
      <c r="Q3712" s="166"/>
      <c r="R3712" s="922" t="str">
        <f>ASC(許可申請_2!K563)&amp;ASC(変更_3!AN563)</f>
        <v/>
      </c>
      <c r="S3712" s="923"/>
      <c r="T3712" s="923"/>
      <c r="U3712" s="924"/>
      <c r="V3712" s="911" t="str">
        <f>ASC(許可申請_2!O563)&amp;ASC(変更_3!AR563)</f>
        <v/>
      </c>
      <c r="W3712" s="913"/>
      <c r="X3712" s="911" t="str">
        <f>ASC(許可申請_2!Q563)&amp;ASC(変更_3!AT563)</f>
        <v/>
      </c>
      <c r="Y3712" s="912"/>
      <c r="Z3712" s="912"/>
      <c r="AA3712" s="913"/>
      <c r="AB3712" s="167"/>
      <c r="AO3712" s="166"/>
    </row>
    <row r="3713" spans="2:41" ht="13.35" customHeight="1" outlineLevel="1" x14ac:dyDescent="0.45">
      <c r="B3713" s="167"/>
      <c r="J3713" s="167" t="s">
        <v>726</v>
      </c>
      <c r="M3713" s="166"/>
      <c r="N3713" s="167" t="s">
        <v>707</v>
      </c>
      <c r="Q3713" s="166"/>
      <c r="R3713" s="911"/>
      <c r="S3713" s="912"/>
      <c r="T3713" s="912"/>
      <c r="U3713" s="913"/>
      <c r="V3713" s="911"/>
      <c r="W3713" s="913"/>
      <c r="X3713" s="911"/>
      <c r="Y3713" s="912"/>
      <c r="Z3713" s="912"/>
      <c r="AA3713" s="913"/>
      <c r="AB3713" s="191" t="s">
        <v>706</v>
      </c>
      <c r="AO3713" s="166"/>
    </row>
    <row r="3714" spans="2:41" ht="3.6" customHeight="1" outlineLevel="1" x14ac:dyDescent="0.45">
      <c r="B3714" s="167"/>
      <c r="J3714" s="167"/>
      <c r="M3714" s="166"/>
      <c r="N3714" s="167"/>
      <c r="Q3714" s="166"/>
      <c r="R3714" s="914"/>
      <c r="S3714" s="915"/>
      <c r="T3714" s="915"/>
      <c r="U3714" s="916"/>
      <c r="V3714" s="914"/>
      <c r="W3714" s="916"/>
      <c r="X3714" s="914"/>
      <c r="Y3714" s="915"/>
      <c r="Z3714" s="915"/>
      <c r="AA3714" s="916"/>
      <c r="AB3714" s="161"/>
      <c r="AC3714" s="160"/>
      <c r="AD3714" s="160"/>
      <c r="AE3714" s="160"/>
      <c r="AF3714" s="160"/>
      <c r="AG3714" s="160"/>
      <c r="AH3714" s="160"/>
      <c r="AI3714" s="160"/>
      <c r="AJ3714" s="160"/>
      <c r="AK3714" s="160"/>
      <c r="AL3714" s="160"/>
      <c r="AM3714" s="160"/>
      <c r="AN3714" s="160"/>
      <c r="AO3714" s="159"/>
    </row>
    <row r="3715" spans="2:41" ht="3.6" customHeight="1" outlineLevel="1" x14ac:dyDescent="0.45">
      <c r="B3715" s="167"/>
      <c r="J3715" s="167"/>
      <c r="M3715" s="166"/>
      <c r="N3715" s="173"/>
      <c r="O3715" s="172"/>
      <c r="P3715" s="172"/>
      <c r="Q3715" s="172"/>
      <c r="R3715" s="173"/>
      <c r="S3715" s="172"/>
      <c r="T3715" s="172"/>
      <c r="U3715" s="172"/>
      <c r="V3715" s="172"/>
      <c r="W3715" s="172"/>
      <c r="X3715" s="172"/>
      <c r="Y3715" s="172"/>
      <c r="Z3715" s="172"/>
      <c r="AA3715" s="171"/>
      <c r="AB3715" s="173"/>
      <c r="AI3715" s="166"/>
      <c r="AJ3715" s="173"/>
      <c r="AK3715" s="172"/>
      <c r="AL3715" s="172"/>
      <c r="AM3715" s="172"/>
      <c r="AN3715" s="172"/>
      <c r="AO3715" s="171"/>
    </row>
    <row r="3716" spans="2:41" ht="13.35" customHeight="1" outlineLevel="1" x14ac:dyDescent="0.45">
      <c r="B3716" s="167"/>
      <c r="J3716" s="167"/>
      <c r="M3716" s="166"/>
      <c r="N3716" s="167" t="s">
        <v>705</v>
      </c>
      <c r="R3716" s="167"/>
      <c r="S3716" s="917" t="str">
        <f>許可申請_2!I565&amp;変更_3!AL565</f>
        <v/>
      </c>
      <c r="T3716" s="918"/>
      <c r="V3716" s="182" t="str">
        <f>ASC(許可申請_2!K565)&amp;ASC(変更_3!AN565)</f>
        <v/>
      </c>
      <c r="W3716" s="115" t="s">
        <v>76</v>
      </c>
      <c r="X3716" s="182" t="str">
        <f>ASC(許可申請_2!M565)&amp;ASC(変更_3!AP565)</f>
        <v/>
      </c>
      <c r="Y3716" s="115" t="s">
        <v>77</v>
      </c>
      <c r="Z3716" s="182" t="str">
        <f>ASC(許可申請_2!O565)&amp;ASC(変更_3!AR565)</f>
        <v/>
      </c>
      <c r="AA3716" s="115" t="s">
        <v>78</v>
      </c>
      <c r="AB3716" s="167" t="s">
        <v>704</v>
      </c>
      <c r="AI3716" s="166"/>
      <c r="AJ3716" s="167"/>
      <c r="AK3716" s="919"/>
      <c r="AL3716" s="920"/>
      <c r="AM3716" s="920"/>
      <c r="AN3716" s="920"/>
      <c r="AO3716" s="921"/>
    </row>
    <row r="3717" spans="2:41" ht="3.6" customHeight="1" outlineLevel="1" x14ac:dyDescent="0.45">
      <c r="B3717" s="167"/>
      <c r="J3717" s="167"/>
      <c r="M3717" s="166"/>
      <c r="N3717" s="167"/>
      <c r="R3717" s="161"/>
      <c r="S3717" s="160"/>
      <c r="T3717" s="160"/>
      <c r="U3717" s="160"/>
      <c r="V3717" s="160"/>
      <c r="W3717" s="160"/>
      <c r="X3717" s="160"/>
      <c r="Y3717" s="160"/>
      <c r="Z3717" s="160"/>
      <c r="AA3717" s="159"/>
      <c r="AB3717" s="161"/>
      <c r="AC3717" s="160"/>
      <c r="AD3717" s="160"/>
      <c r="AE3717" s="160"/>
      <c r="AF3717" s="160"/>
      <c r="AG3717" s="160"/>
      <c r="AH3717" s="160"/>
      <c r="AI3717" s="159"/>
      <c r="AJ3717" s="161"/>
      <c r="AK3717" s="160"/>
      <c r="AL3717" s="160"/>
      <c r="AM3717" s="160"/>
      <c r="AN3717" s="160"/>
      <c r="AO3717" s="159"/>
    </row>
    <row r="3718" spans="2:41" ht="3.6" customHeight="1" outlineLevel="1" x14ac:dyDescent="0.45">
      <c r="B3718" s="167"/>
      <c r="J3718" s="167"/>
      <c r="M3718" s="166"/>
      <c r="N3718" s="173"/>
      <c r="O3718" s="172"/>
      <c r="P3718" s="172"/>
      <c r="Q3718" s="171"/>
      <c r="R3718" s="922" t="str">
        <f>IF(OR(許可申請_2!T562="☑",変更_3!AW562="☑"),"研修中","")</f>
        <v/>
      </c>
      <c r="S3718" s="923"/>
      <c r="T3718" s="923"/>
      <c r="U3718" s="923"/>
      <c r="V3718" s="923"/>
      <c r="W3718" s="923"/>
      <c r="X3718" s="923"/>
      <c r="Y3718" s="923"/>
      <c r="Z3718" s="923"/>
      <c r="AA3718" s="923"/>
      <c r="AB3718" s="923"/>
      <c r="AC3718" s="923"/>
      <c r="AD3718" s="923"/>
      <c r="AE3718" s="923"/>
      <c r="AF3718" s="923"/>
      <c r="AG3718" s="923"/>
      <c r="AH3718" s="923"/>
      <c r="AI3718" s="923"/>
      <c r="AJ3718" s="923"/>
      <c r="AK3718" s="923"/>
      <c r="AL3718" s="923"/>
      <c r="AM3718" s="923"/>
      <c r="AN3718" s="923"/>
      <c r="AO3718" s="924"/>
    </row>
    <row r="3719" spans="2:41" ht="13.35" customHeight="1" outlineLevel="1" x14ac:dyDescent="0.45">
      <c r="B3719" s="167"/>
      <c r="J3719" s="167"/>
      <c r="M3719" s="166"/>
      <c r="N3719" s="167" t="s">
        <v>703</v>
      </c>
      <c r="Q3719" s="166"/>
      <c r="R3719" s="911"/>
      <c r="S3719" s="912"/>
      <c r="T3719" s="912"/>
      <c r="U3719" s="912"/>
      <c r="V3719" s="912"/>
      <c r="W3719" s="912"/>
      <c r="X3719" s="912"/>
      <c r="Y3719" s="912"/>
      <c r="Z3719" s="912"/>
      <c r="AA3719" s="912"/>
      <c r="AB3719" s="912"/>
      <c r="AC3719" s="912"/>
      <c r="AD3719" s="912"/>
      <c r="AE3719" s="912"/>
      <c r="AF3719" s="912"/>
      <c r="AG3719" s="912"/>
      <c r="AH3719" s="912"/>
      <c r="AI3719" s="912"/>
      <c r="AJ3719" s="912"/>
      <c r="AK3719" s="912"/>
      <c r="AL3719" s="912"/>
      <c r="AM3719" s="912"/>
      <c r="AN3719" s="912"/>
      <c r="AO3719" s="913"/>
    </row>
    <row r="3720" spans="2:41" ht="3.6" customHeight="1" outlineLevel="1" x14ac:dyDescent="0.45">
      <c r="B3720" s="167"/>
      <c r="J3720" s="167"/>
      <c r="M3720" s="166"/>
      <c r="N3720" s="161"/>
      <c r="O3720" s="160"/>
      <c r="P3720" s="160"/>
      <c r="Q3720" s="159"/>
      <c r="R3720" s="914"/>
      <c r="S3720" s="915"/>
      <c r="T3720" s="915"/>
      <c r="U3720" s="915"/>
      <c r="V3720" s="915"/>
      <c r="W3720" s="915"/>
      <c r="X3720" s="915"/>
      <c r="Y3720" s="915"/>
      <c r="Z3720" s="915"/>
      <c r="AA3720" s="915"/>
      <c r="AB3720" s="915"/>
      <c r="AC3720" s="915"/>
      <c r="AD3720" s="915"/>
      <c r="AE3720" s="915"/>
      <c r="AF3720" s="915"/>
      <c r="AG3720" s="915"/>
      <c r="AH3720" s="915"/>
      <c r="AI3720" s="915"/>
      <c r="AJ3720" s="915"/>
      <c r="AK3720" s="915"/>
      <c r="AL3720" s="915"/>
      <c r="AM3720" s="915"/>
      <c r="AN3720" s="915"/>
      <c r="AO3720" s="916"/>
    </row>
    <row r="3721" spans="2:41" ht="3.6" customHeight="1" outlineLevel="1" x14ac:dyDescent="0.45">
      <c r="B3721" s="167"/>
      <c r="J3721" s="167"/>
      <c r="M3721" s="166"/>
      <c r="N3721" s="173"/>
      <c r="O3721" s="172"/>
      <c r="P3721" s="172"/>
      <c r="Q3721" s="171"/>
      <c r="R3721" s="167"/>
      <c r="W3721" s="166"/>
      <c r="X3721" s="167"/>
      <c r="AB3721" s="166"/>
      <c r="AC3721" s="925"/>
      <c r="AD3721" s="926"/>
      <c r="AE3721" s="926"/>
      <c r="AF3721" s="926"/>
      <c r="AG3721" s="926"/>
      <c r="AH3721" s="926"/>
      <c r="AI3721" s="926"/>
      <c r="AJ3721" s="926"/>
      <c r="AK3721" s="926"/>
      <c r="AL3721" s="926"/>
      <c r="AM3721" s="926"/>
      <c r="AN3721" s="926"/>
      <c r="AO3721" s="927"/>
    </row>
    <row r="3722" spans="2:41" ht="13.35" customHeight="1" outlineLevel="1" x14ac:dyDescent="0.45">
      <c r="B3722" s="167"/>
      <c r="J3722" s="167"/>
      <c r="M3722" s="166"/>
      <c r="N3722" s="167" t="s">
        <v>702</v>
      </c>
      <c r="Q3722" s="166"/>
      <c r="R3722" s="167"/>
      <c r="S3722" s="189" t="s">
        <v>651</v>
      </c>
      <c r="T3722" s="115" t="s">
        <v>105</v>
      </c>
      <c r="W3722" s="166"/>
      <c r="X3722" s="167" t="s">
        <v>701</v>
      </c>
      <c r="AB3722" s="166"/>
      <c r="AC3722" s="928"/>
      <c r="AD3722" s="929"/>
      <c r="AE3722" s="929"/>
      <c r="AF3722" s="929"/>
      <c r="AG3722" s="929"/>
      <c r="AH3722" s="929"/>
      <c r="AI3722" s="929"/>
      <c r="AJ3722" s="929"/>
      <c r="AK3722" s="929"/>
      <c r="AL3722" s="929"/>
      <c r="AM3722" s="929"/>
      <c r="AN3722" s="929"/>
      <c r="AO3722" s="930"/>
    </row>
    <row r="3723" spans="2:41" ht="3.6" customHeight="1" outlineLevel="1" x14ac:dyDescent="0.45">
      <c r="B3723" s="167"/>
      <c r="J3723" s="167"/>
      <c r="M3723" s="166"/>
      <c r="N3723" s="161"/>
      <c r="O3723" s="160"/>
      <c r="P3723" s="160"/>
      <c r="Q3723" s="159"/>
      <c r="R3723" s="161"/>
      <c r="S3723" s="160"/>
      <c r="T3723" s="160"/>
      <c r="U3723" s="160"/>
      <c r="V3723" s="160"/>
      <c r="W3723" s="159"/>
      <c r="X3723" s="161"/>
      <c r="Y3723" s="160"/>
      <c r="Z3723" s="160"/>
      <c r="AA3723" s="160"/>
      <c r="AB3723" s="159"/>
      <c r="AC3723" s="931"/>
      <c r="AD3723" s="932"/>
      <c r="AE3723" s="932"/>
      <c r="AF3723" s="932"/>
      <c r="AG3723" s="932"/>
      <c r="AH3723" s="932"/>
      <c r="AI3723" s="932"/>
      <c r="AJ3723" s="932"/>
      <c r="AK3723" s="932"/>
      <c r="AL3723" s="932"/>
      <c r="AM3723" s="932"/>
      <c r="AN3723" s="932"/>
      <c r="AO3723" s="933"/>
    </row>
    <row r="3724" spans="2:41" ht="3.6" customHeight="1" outlineLevel="1" x14ac:dyDescent="0.45">
      <c r="B3724" s="167"/>
      <c r="J3724" s="167"/>
      <c r="M3724" s="166"/>
      <c r="N3724" s="173"/>
      <c r="O3724" s="172"/>
      <c r="P3724" s="172"/>
      <c r="Q3724" s="171"/>
      <c r="R3724" s="173"/>
      <c r="S3724" s="172"/>
      <c r="T3724" s="172"/>
      <c r="U3724" s="172"/>
      <c r="V3724" s="172"/>
      <c r="W3724" s="172"/>
      <c r="X3724" s="172"/>
      <c r="Y3724" s="172"/>
      <c r="Z3724" s="172"/>
      <c r="AA3724" s="171"/>
      <c r="AB3724" s="173"/>
      <c r="AC3724" s="172"/>
      <c r="AD3724" s="172"/>
      <c r="AE3724" s="171"/>
      <c r="AF3724" s="173"/>
      <c r="AG3724" s="172"/>
      <c r="AH3724" s="172"/>
      <c r="AI3724" s="172"/>
      <c r="AJ3724" s="172"/>
      <c r="AK3724" s="172"/>
      <c r="AL3724" s="172"/>
      <c r="AM3724" s="172"/>
      <c r="AN3724" s="172"/>
      <c r="AO3724" s="171"/>
    </row>
    <row r="3725" spans="2:41" ht="13.35" customHeight="1" outlineLevel="1" x14ac:dyDescent="0.45">
      <c r="B3725" s="167"/>
      <c r="J3725" s="167"/>
      <c r="M3725" s="166"/>
      <c r="N3725" s="167" t="s">
        <v>700</v>
      </c>
      <c r="Q3725" s="166"/>
      <c r="R3725" s="167"/>
      <c r="S3725" s="919"/>
      <c r="T3725" s="921"/>
      <c r="V3725" s="190"/>
      <c r="W3725" s="115" t="s">
        <v>76</v>
      </c>
      <c r="X3725" s="190"/>
      <c r="Y3725" s="115" t="s">
        <v>77</v>
      </c>
      <c r="Z3725" s="190"/>
      <c r="AA3725" s="115" t="s">
        <v>78</v>
      </c>
      <c r="AB3725" s="167" t="s">
        <v>699</v>
      </c>
      <c r="AE3725" s="166"/>
      <c r="AF3725" s="167"/>
      <c r="AG3725" s="919"/>
      <c r="AH3725" s="921"/>
      <c r="AJ3725" s="190"/>
      <c r="AK3725" s="115" t="s">
        <v>76</v>
      </c>
      <c r="AL3725" s="190"/>
      <c r="AM3725" s="115" t="s">
        <v>77</v>
      </c>
      <c r="AN3725" s="190"/>
      <c r="AO3725" s="166" t="s">
        <v>78</v>
      </c>
    </row>
    <row r="3726" spans="2:41" ht="3.6" customHeight="1" outlineLevel="1" x14ac:dyDescent="0.45">
      <c r="B3726" s="167"/>
      <c r="J3726" s="167"/>
      <c r="M3726" s="166"/>
      <c r="N3726" s="161"/>
      <c r="O3726" s="160"/>
      <c r="P3726" s="160"/>
      <c r="Q3726" s="159"/>
      <c r="R3726" s="161"/>
      <c r="S3726" s="160"/>
      <c r="T3726" s="160"/>
      <c r="U3726" s="160"/>
      <c r="V3726" s="160"/>
      <c r="W3726" s="160"/>
      <c r="X3726" s="160"/>
      <c r="Y3726" s="160"/>
      <c r="Z3726" s="160"/>
      <c r="AA3726" s="159"/>
      <c r="AB3726" s="161"/>
      <c r="AC3726" s="160"/>
      <c r="AD3726" s="160"/>
      <c r="AE3726" s="159"/>
      <c r="AF3726" s="161"/>
      <c r="AG3726" s="160"/>
      <c r="AH3726" s="160"/>
      <c r="AI3726" s="160"/>
      <c r="AJ3726" s="160"/>
      <c r="AK3726" s="160"/>
      <c r="AL3726" s="160"/>
      <c r="AM3726" s="160"/>
      <c r="AN3726" s="160"/>
      <c r="AO3726" s="159"/>
    </row>
    <row r="3727" spans="2:41" ht="3.6" customHeight="1" outlineLevel="1" x14ac:dyDescent="0.45">
      <c r="B3727" s="167"/>
      <c r="J3727" s="167"/>
      <c r="M3727" s="166"/>
      <c r="N3727" s="173"/>
      <c r="O3727" s="172"/>
      <c r="P3727" s="172"/>
      <c r="Q3727" s="171"/>
      <c r="R3727" s="925"/>
      <c r="S3727" s="926"/>
      <c r="T3727" s="926"/>
      <c r="U3727" s="926"/>
      <c r="V3727" s="926"/>
      <c r="W3727" s="926"/>
      <c r="X3727" s="926"/>
      <c r="Y3727" s="926"/>
      <c r="Z3727" s="926"/>
      <c r="AA3727" s="926"/>
      <c r="AB3727" s="926"/>
      <c r="AC3727" s="926"/>
      <c r="AD3727" s="926"/>
      <c r="AE3727" s="926"/>
      <c r="AF3727" s="926"/>
      <c r="AG3727" s="926"/>
      <c r="AH3727" s="926"/>
      <c r="AI3727" s="926"/>
      <c r="AJ3727" s="926"/>
      <c r="AK3727" s="926"/>
      <c r="AL3727" s="926"/>
      <c r="AM3727" s="926"/>
      <c r="AN3727" s="926"/>
      <c r="AO3727" s="927"/>
    </row>
    <row r="3728" spans="2:41" ht="13.35" customHeight="1" outlineLevel="1" x14ac:dyDescent="0.45">
      <c r="B3728" s="167"/>
      <c r="J3728" s="167"/>
      <c r="M3728" s="166"/>
      <c r="N3728" s="167" t="s">
        <v>698</v>
      </c>
      <c r="Q3728" s="166"/>
      <c r="R3728" s="928"/>
      <c r="S3728" s="929"/>
      <c r="T3728" s="929"/>
      <c r="U3728" s="929"/>
      <c r="V3728" s="929"/>
      <c r="W3728" s="929"/>
      <c r="X3728" s="929"/>
      <c r="Y3728" s="929"/>
      <c r="Z3728" s="929"/>
      <c r="AA3728" s="929"/>
      <c r="AB3728" s="929"/>
      <c r="AC3728" s="929"/>
      <c r="AD3728" s="929"/>
      <c r="AE3728" s="929"/>
      <c r="AF3728" s="929"/>
      <c r="AG3728" s="929"/>
      <c r="AH3728" s="929"/>
      <c r="AI3728" s="929"/>
      <c r="AJ3728" s="929"/>
      <c r="AK3728" s="929"/>
      <c r="AL3728" s="929"/>
      <c r="AM3728" s="929"/>
      <c r="AN3728" s="929"/>
      <c r="AO3728" s="930"/>
    </row>
    <row r="3729" spans="2:41" ht="3.6" customHeight="1" outlineLevel="1" x14ac:dyDescent="0.45">
      <c r="B3729" s="167"/>
      <c r="J3729" s="167"/>
      <c r="M3729" s="166"/>
      <c r="N3729" s="167"/>
      <c r="Q3729" s="166"/>
      <c r="R3729" s="931"/>
      <c r="S3729" s="932"/>
      <c r="T3729" s="932"/>
      <c r="U3729" s="932"/>
      <c r="V3729" s="932"/>
      <c r="W3729" s="932"/>
      <c r="X3729" s="932"/>
      <c r="Y3729" s="932"/>
      <c r="Z3729" s="932"/>
      <c r="AA3729" s="932"/>
      <c r="AB3729" s="932"/>
      <c r="AC3729" s="932"/>
      <c r="AD3729" s="932"/>
      <c r="AE3729" s="932"/>
      <c r="AF3729" s="932"/>
      <c r="AG3729" s="932"/>
      <c r="AH3729" s="932"/>
      <c r="AI3729" s="932"/>
      <c r="AJ3729" s="932"/>
      <c r="AK3729" s="932"/>
      <c r="AL3729" s="932"/>
      <c r="AM3729" s="932"/>
      <c r="AN3729" s="932"/>
      <c r="AO3729" s="933"/>
    </row>
    <row r="3730" spans="2:41" ht="3.6" customHeight="1" outlineLevel="1" x14ac:dyDescent="0.45">
      <c r="B3730" s="167"/>
      <c r="J3730" s="167"/>
      <c r="N3730" s="173"/>
      <c r="O3730" s="172"/>
      <c r="P3730" s="172"/>
      <c r="Q3730" s="171"/>
      <c r="R3730" s="172"/>
      <c r="S3730" s="172"/>
      <c r="T3730" s="172"/>
      <c r="U3730" s="172"/>
      <c r="X3730" s="175"/>
      <c r="Y3730" s="176"/>
      <c r="Z3730" s="175"/>
      <c r="AA3730" s="175"/>
      <c r="AB3730" s="175"/>
      <c r="AC3730" s="175"/>
      <c r="AD3730" s="176"/>
      <c r="AE3730" s="175"/>
      <c r="AF3730" s="172"/>
      <c r="AG3730" s="172"/>
      <c r="AH3730" s="947"/>
      <c r="AI3730" s="948"/>
      <c r="AJ3730" s="948"/>
      <c r="AK3730" s="948"/>
      <c r="AL3730" s="948"/>
      <c r="AM3730" s="948"/>
      <c r="AN3730" s="948"/>
      <c r="AO3730" s="949"/>
    </row>
    <row r="3731" spans="2:41" ht="13.35" customHeight="1" outlineLevel="1" x14ac:dyDescent="0.45">
      <c r="B3731" s="167"/>
      <c r="J3731" s="167"/>
      <c r="N3731" s="167" t="s">
        <v>697</v>
      </c>
      <c r="Q3731" s="166"/>
      <c r="R3731" s="115" t="s">
        <v>696</v>
      </c>
      <c r="X3731" s="169"/>
      <c r="Y3731" s="170"/>
      <c r="Z3731" s="189" t="s">
        <v>651</v>
      </c>
      <c r="AA3731" s="115" t="s">
        <v>695</v>
      </c>
      <c r="AB3731" s="169"/>
      <c r="AC3731" s="169"/>
      <c r="AD3731" s="170" t="s">
        <v>694</v>
      </c>
      <c r="AE3731" s="169"/>
      <c r="AH3731" s="950"/>
      <c r="AI3731" s="951"/>
      <c r="AJ3731" s="951"/>
      <c r="AK3731" s="951"/>
      <c r="AL3731" s="951"/>
      <c r="AM3731" s="951"/>
      <c r="AN3731" s="951"/>
      <c r="AO3731" s="952"/>
    </row>
    <row r="3732" spans="2:41" ht="3.6" customHeight="1" outlineLevel="1" x14ac:dyDescent="0.45">
      <c r="B3732" s="167"/>
      <c r="J3732" s="167"/>
      <c r="N3732" s="167"/>
      <c r="Q3732" s="166"/>
      <c r="R3732" s="160"/>
      <c r="S3732" s="160"/>
      <c r="T3732" s="160"/>
      <c r="U3732" s="160"/>
      <c r="X3732" s="163"/>
      <c r="Y3732" s="164"/>
      <c r="Z3732" s="163"/>
      <c r="AA3732" s="163"/>
      <c r="AB3732" s="163"/>
      <c r="AC3732" s="163"/>
      <c r="AD3732" s="164"/>
      <c r="AE3732" s="163"/>
      <c r="AF3732" s="160"/>
      <c r="AG3732" s="160"/>
      <c r="AH3732" s="953"/>
      <c r="AI3732" s="954"/>
      <c r="AJ3732" s="954"/>
      <c r="AK3732" s="954"/>
      <c r="AL3732" s="954"/>
      <c r="AM3732" s="954"/>
      <c r="AN3732" s="954"/>
      <c r="AO3732" s="955"/>
    </row>
    <row r="3733" spans="2:41" ht="3.6" customHeight="1" outlineLevel="1" x14ac:dyDescent="0.45">
      <c r="B3733" s="167"/>
      <c r="J3733" s="167"/>
      <c r="N3733" s="167"/>
      <c r="Q3733" s="166"/>
      <c r="R3733" s="172"/>
      <c r="S3733" s="172"/>
      <c r="T3733" s="172"/>
      <c r="U3733" s="172"/>
      <c r="V3733" s="944"/>
      <c r="W3733" s="956"/>
      <c r="X3733" s="956"/>
      <c r="Y3733" s="956"/>
      <c r="Z3733" s="956"/>
      <c r="AA3733" s="956"/>
      <c r="AB3733" s="956"/>
      <c r="AC3733" s="956"/>
      <c r="AD3733" s="956"/>
      <c r="AE3733" s="956"/>
      <c r="AF3733" s="956"/>
      <c r="AG3733" s="956"/>
      <c r="AH3733" s="956"/>
      <c r="AI3733" s="956"/>
      <c r="AJ3733" s="956"/>
      <c r="AK3733" s="956"/>
      <c r="AL3733" s="956"/>
      <c r="AM3733" s="956"/>
      <c r="AN3733" s="956"/>
      <c r="AO3733" s="957"/>
    </row>
    <row r="3734" spans="2:41" ht="13.35" customHeight="1" outlineLevel="1" x14ac:dyDescent="0.45">
      <c r="B3734" s="167"/>
      <c r="J3734" s="167"/>
      <c r="N3734" s="167" t="s">
        <v>693</v>
      </c>
      <c r="Q3734" s="166"/>
      <c r="R3734" s="115" t="s">
        <v>692</v>
      </c>
      <c r="V3734" s="945"/>
      <c r="W3734" s="958"/>
      <c r="X3734" s="958"/>
      <c r="Y3734" s="958"/>
      <c r="Z3734" s="958"/>
      <c r="AA3734" s="958"/>
      <c r="AB3734" s="958"/>
      <c r="AC3734" s="958"/>
      <c r="AD3734" s="958"/>
      <c r="AE3734" s="958"/>
      <c r="AF3734" s="958"/>
      <c r="AG3734" s="958"/>
      <c r="AH3734" s="958"/>
      <c r="AI3734" s="958"/>
      <c r="AJ3734" s="958"/>
      <c r="AK3734" s="958"/>
      <c r="AL3734" s="958"/>
      <c r="AM3734" s="958"/>
      <c r="AN3734" s="958"/>
      <c r="AO3734" s="959"/>
    </row>
    <row r="3735" spans="2:41" ht="3.6" customHeight="1" outlineLevel="1" x14ac:dyDescent="0.45">
      <c r="B3735" s="167"/>
      <c r="J3735" s="167"/>
      <c r="N3735" s="167"/>
      <c r="Q3735" s="166"/>
      <c r="V3735" s="946"/>
      <c r="W3735" s="960"/>
      <c r="X3735" s="960"/>
      <c r="Y3735" s="960"/>
      <c r="Z3735" s="960"/>
      <c r="AA3735" s="960"/>
      <c r="AB3735" s="960"/>
      <c r="AC3735" s="960"/>
      <c r="AD3735" s="960"/>
      <c r="AE3735" s="960"/>
      <c r="AF3735" s="960"/>
      <c r="AG3735" s="960"/>
      <c r="AH3735" s="960"/>
      <c r="AI3735" s="960"/>
      <c r="AJ3735" s="960"/>
      <c r="AK3735" s="960"/>
      <c r="AL3735" s="960"/>
      <c r="AM3735" s="960"/>
      <c r="AN3735" s="960"/>
      <c r="AO3735" s="961"/>
    </row>
    <row r="3736" spans="2:41" ht="3.6" customHeight="1" outlineLevel="1" x14ac:dyDescent="0.45">
      <c r="B3736" s="167"/>
      <c r="J3736" s="167"/>
      <c r="N3736" s="167"/>
      <c r="R3736" s="173"/>
      <c r="S3736" s="172"/>
      <c r="T3736" s="172"/>
      <c r="U3736" s="171"/>
      <c r="X3736" s="166"/>
      <c r="Y3736" s="925"/>
      <c r="Z3736" s="926"/>
      <c r="AA3736" s="927"/>
      <c r="AB3736" s="171"/>
      <c r="AC3736" s="925"/>
      <c r="AD3736" s="926"/>
      <c r="AE3736" s="927"/>
      <c r="AF3736" s="167"/>
      <c r="AH3736" s="166"/>
      <c r="AI3736" s="925"/>
      <c r="AJ3736" s="926"/>
      <c r="AK3736" s="926"/>
      <c r="AL3736" s="926"/>
      <c r="AM3736" s="926"/>
      <c r="AN3736" s="926"/>
      <c r="AO3736" s="927"/>
    </row>
    <row r="3737" spans="2:41" ht="13.35" customHeight="1" outlineLevel="1" x14ac:dyDescent="0.45">
      <c r="B3737" s="167"/>
      <c r="J3737" s="167"/>
      <c r="N3737" s="167"/>
      <c r="R3737" s="167"/>
      <c r="U3737" s="166"/>
      <c r="V3737" s="115" t="s">
        <v>612</v>
      </c>
      <c r="X3737" s="166"/>
      <c r="Y3737" s="928"/>
      <c r="Z3737" s="929"/>
      <c r="AA3737" s="930"/>
      <c r="AB3737" s="555" t="s">
        <v>611</v>
      </c>
      <c r="AC3737" s="928"/>
      <c r="AD3737" s="929"/>
      <c r="AE3737" s="930"/>
      <c r="AF3737" s="167" t="s">
        <v>610</v>
      </c>
      <c r="AH3737" s="166"/>
      <c r="AI3737" s="928"/>
      <c r="AJ3737" s="929"/>
      <c r="AK3737" s="929"/>
      <c r="AL3737" s="929"/>
      <c r="AM3737" s="929"/>
      <c r="AN3737" s="929"/>
      <c r="AO3737" s="930"/>
    </row>
    <row r="3738" spans="2:41" ht="3.6" customHeight="1" outlineLevel="1" x14ac:dyDescent="0.45">
      <c r="B3738" s="167"/>
      <c r="J3738" s="167"/>
      <c r="N3738" s="167"/>
      <c r="R3738" s="167"/>
      <c r="U3738" s="166"/>
      <c r="V3738" s="160"/>
      <c r="W3738" s="160"/>
      <c r="X3738" s="159"/>
      <c r="Y3738" s="931"/>
      <c r="Z3738" s="932"/>
      <c r="AA3738" s="933"/>
      <c r="AB3738" s="159"/>
      <c r="AC3738" s="931"/>
      <c r="AD3738" s="932"/>
      <c r="AE3738" s="933"/>
      <c r="AF3738" s="161"/>
      <c r="AG3738" s="160"/>
      <c r="AH3738" s="159"/>
      <c r="AI3738" s="931"/>
      <c r="AJ3738" s="932"/>
      <c r="AK3738" s="932"/>
      <c r="AL3738" s="932"/>
      <c r="AM3738" s="932"/>
      <c r="AN3738" s="932"/>
      <c r="AO3738" s="933"/>
    </row>
    <row r="3739" spans="2:41" ht="3.6" customHeight="1" outlineLevel="1" x14ac:dyDescent="0.45">
      <c r="B3739" s="167"/>
      <c r="J3739" s="167"/>
      <c r="N3739" s="167"/>
      <c r="R3739" s="167"/>
      <c r="U3739" s="166"/>
      <c r="V3739" s="172"/>
      <c r="W3739" s="172"/>
      <c r="X3739" s="171"/>
      <c r="Y3739" s="925"/>
      <c r="Z3739" s="926"/>
      <c r="AA3739" s="926"/>
      <c r="AB3739" s="926"/>
      <c r="AC3739" s="926"/>
      <c r="AD3739" s="926"/>
      <c r="AE3739" s="927"/>
      <c r="AF3739" s="173"/>
      <c r="AG3739" s="172"/>
      <c r="AH3739" s="171"/>
      <c r="AI3739" s="925"/>
      <c r="AJ3739" s="926"/>
      <c r="AK3739" s="926"/>
      <c r="AL3739" s="926"/>
      <c r="AM3739" s="926"/>
      <c r="AN3739" s="926"/>
      <c r="AO3739" s="927"/>
    </row>
    <row r="3740" spans="2:41" ht="13.35" customHeight="1" outlineLevel="1" x14ac:dyDescent="0.45">
      <c r="B3740" s="167"/>
      <c r="J3740" s="167"/>
      <c r="N3740" s="167"/>
      <c r="R3740" s="167" t="s">
        <v>691</v>
      </c>
      <c r="U3740" s="166"/>
      <c r="V3740" s="115" t="s">
        <v>609</v>
      </c>
      <c r="X3740" s="166"/>
      <c r="Y3740" s="928"/>
      <c r="Z3740" s="929"/>
      <c r="AA3740" s="929"/>
      <c r="AB3740" s="929"/>
      <c r="AC3740" s="929"/>
      <c r="AD3740" s="929"/>
      <c r="AE3740" s="930"/>
      <c r="AF3740" s="167" t="s">
        <v>8536</v>
      </c>
      <c r="AH3740" s="166"/>
      <c r="AI3740" s="928"/>
      <c r="AJ3740" s="929"/>
      <c r="AK3740" s="929"/>
      <c r="AL3740" s="929"/>
      <c r="AM3740" s="929"/>
      <c r="AN3740" s="929"/>
      <c r="AO3740" s="930"/>
    </row>
    <row r="3741" spans="2:41" ht="3.6" customHeight="1" outlineLevel="1" x14ac:dyDescent="0.45">
      <c r="B3741" s="167"/>
      <c r="J3741" s="167"/>
      <c r="N3741" s="167"/>
      <c r="R3741" s="167"/>
      <c r="U3741" s="166"/>
      <c r="V3741" s="160"/>
      <c r="W3741" s="160"/>
      <c r="X3741" s="159"/>
      <c r="Y3741" s="931"/>
      <c r="Z3741" s="932"/>
      <c r="AA3741" s="932"/>
      <c r="AB3741" s="932"/>
      <c r="AC3741" s="932"/>
      <c r="AD3741" s="932"/>
      <c r="AE3741" s="933"/>
      <c r="AF3741" s="161"/>
      <c r="AG3741" s="160"/>
      <c r="AH3741" s="159"/>
      <c r="AI3741" s="931"/>
      <c r="AJ3741" s="932"/>
      <c r="AK3741" s="932"/>
      <c r="AL3741" s="932"/>
      <c r="AM3741" s="932"/>
      <c r="AN3741" s="932"/>
      <c r="AO3741" s="933"/>
    </row>
    <row r="3742" spans="2:41" ht="3.6" customHeight="1" outlineLevel="1" x14ac:dyDescent="0.45">
      <c r="B3742" s="167"/>
      <c r="J3742" s="167"/>
      <c r="N3742" s="167"/>
      <c r="R3742" s="167"/>
      <c r="U3742" s="166"/>
      <c r="V3742" s="172"/>
      <c r="W3742" s="172"/>
      <c r="X3742" s="171"/>
      <c r="Y3742" s="925"/>
      <c r="Z3742" s="926"/>
      <c r="AA3742" s="926"/>
      <c r="AB3742" s="926"/>
      <c r="AC3742" s="926"/>
      <c r="AD3742" s="926"/>
      <c r="AE3742" s="927"/>
      <c r="AF3742" s="173"/>
      <c r="AG3742" s="172"/>
      <c r="AH3742" s="171"/>
      <c r="AI3742" s="925"/>
      <c r="AJ3742" s="926"/>
      <c r="AK3742" s="926"/>
      <c r="AL3742" s="926"/>
      <c r="AM3742" s="926"/>
      <c r="AN3742" s="926"/>
      <c r="AO3742" s="927"/>
    </row>
    <row r="3743" spans="2:41" ht="13.35" customHeight="1" outlineLevel="1" x14ac:dyDescent="0.45">
      <c r="B3743" s="167"/>
      <c r="J3743" s="167"/>
      <c r="N3743" s="167"/>
      <c r="R3743" s="167"/>
      <c r="U3743" s="166"/>
      <c r="V3743" s="115" t="s">
        <v>608</v>
      </c>
      <c r="X3743" s="166"/>
      <c r="Y3743" s="928"/>
      <c r="Z3743" s="929"/>
      <c r="AA3743" s="929"/>
      <c r="AB3743" s="929"/>
      <c r="AC3743" s="929"/>
      <c r="AD3743" s="929"/>
      <c r="AE3743" s="930"/>
      <c r="AF3743" s="167" t="s">
        <v>607</v>
      </c>
      <c r="AH3743" s="166"/>
      <c r="AI3743" s="928"/>
      <c r="AJ3743" s="929"/>
      <c r="AK3743" s="929"/>
      <c r="AL3743" s="929"/>
      <c r="AM3743" s="929"/>
      <c r="AN3743" s="929"/>
      <c r="AO3743" s="930"/>
    </row>
    <row r="3744" spans="2:41" ht="3.6" customHeight="1" outlineLevel="1" x14ac:dyDescent="0.45">
      <c r="B3744" s="167"/>
      <c r="J3744" s="161"/>
      <c r="K3744" s="160"/>
      <c r="L3744" s="160"/>
      <c r="M3744" s="160"/>
      <c r="N3744" s="161"/>
      <c r="O3744" s="160"/>
      <c r="P3744" s="160"/>
      <c r="Q3744" s="160"/>
      <c r="R3744" s="161"/>
      <c r="S3744" s="160"/>
      <c r="T3744" s="160"/>
      <c r="U3744" s="159"/>
      <c r="V3744" s="160"/>
      <c r="W3744" s="160"/>
      <c r="X3744" s="159"/>
      <c r="Y3744" s="931"/>
      <c r="Z3744" s="932"/>
      <c r="AA3744" s="932"/>
      <c r="AB3744" s="932"/>
      <c r="AC3744" s="932"/>
      <c r="AD3744" s="932"/>
      <c r="AE3744" s="933"/>
      <c r="AF3744" s="161"/>
      <c r="AG3744" s="160"/>
      <c r="AH3744" s="159"/>
      <c r="AI3744" s="931"/>
      <c r="AJ3744" s="932"/>
      <c r="AK3744" s="932"/>
      <c r="AL3744" s="932"/>
      <c r="AM3744" s="932"/>
      <c r="AN3744" s="932"/>
      <c r="AO3744" s="933"/>
    </row>
    <row r="3745" spans="2:41" ht="3.6" customHeight="1" outlineLevel="1" x14ac:dyDescent="0.45">
      <c r="B3745" s="167"/>
      <c r="J3745" s="173"/>
      <c r="K3745" s="172"/>
      <c r="L3745" s="172"/>
      <c r="M3745" s="171"/>
      <c r="N3745" s="173"/>
      <c r="O3745" s="172"/>
      <c r="P3745" s="172"/>
      <c r="Q3745" s="171"/>
      <c r="R3745" s="173"/>
      <c r="S3745" s="172"/>
      <c r="T3745" s="172"/>
      <c r="U3745" s="172"/>
      <c r="V3745" s="172"/>
      <c r="W3745" s="172"/>
      <c r="X3745" s="172"/>
      <c r="Y3745" s="172"/>
      <c r="Z3745" s="172"/>
      <c r="AA3745" s="171"/>
      <c r="AB3745" s="173"/>
      <c r="AC3745" s="172"/>
      <c r="AD3745" s="172"/>
      <c r="AE3745" s="171"/>
      <c r="AF3745" s="172"/>
      <c r="AG3745" s="172"/>
      <c r="AH3745" s="172"/>
      <c r="AI3745" s="172"/>
      <c r="AJ3745" s="172"/>
      <c r="AK3745" s="172"/>
      <c r="AL3745" s="172"/>
      <c r="AM3745" s="172"/>
      <c r="AN3745" s="172"/>
      <c r="AO3745" s="171"/>
    </row>
    <row r="3746" spans="2:41" ht="13.35" customHeight="1" outlineLevel="1" x14ac:dyDescent="0.45">
      <c r="B3746" s="167"/>
      <c r="J3746" s="167"/>
      <c r="M3746" s="166"/>
      <c r="N3746" s="167" t="s">
        <v>717</v>
      </c>
      <c r="Q3746" s="166"/>
      <c r="R3746" s="167"/>
      <c r="S3746" s="917" t="str">
        <f>IF(変更_3!J573&lt;&gt;"",コードマスタ!C4,"")</f>
        <v/>
      </c>
      <c r="T3746" s="943"/>
      <c r="U3746" s="943"/>
      <c r="V3746" s="943"/>
      <c r="W3746" s="943"/>
      <c r="X3746" s="943"/>
      <c r="Y3746" s="943"/>
      <c r="Z3746" s="943"/>
      <c r="AA3746" s="918"/>
      <c r="AB3746" s="167" t="s">
        <v>615</v>
      </c>
      <c r="AE3746" s="166"/>
      <c r="AF3746" s="167"/>
      <c r="AG3746" s="917" t="str">
        <f>IF(変更_3!J581="☑",コードマスタ!D3,IF(OR(変更_3!O581="☑",変更_3!U581="☑"),コードマスタ!D4,""))</f>
        <v/>
      </c>
      <c r="AH3746" s="943"/>
      <c r="AI3746" s="943"/>
      <c r="AJ3746" s="943"/>
      <c r="AK3746" s="943"/>
      <c r="AL3746" s="943"/>
      <c r="AM3746" s="943"/>
      <c r="AN3746" s="943"/>
      <c r="AO3746" s="918"/>
    </row>
    <row r="3747" spans="2:41" ht="3.6" customHeight="1" outlineLevel="1" x14ac:dyDescent="0.45">
      <c r="B3747" s="167"/>
      <c r="J3747" s="167"/>
      <c r="M3747" s="166"/>
      <c r="N3747" s="161"/>
      <c r="O3747" s="160"/>
      <c r="P3747" s="160"/>
      <c r="Q3747" s="159"/>
      <c r="R3747" s="161"/>
      <c r="S3747" s="160"/>
      <c r="T3747" s="160"/>
      <c r="U3747" s="160"/>
      <c r="V3747" s="160"/>
      <c r="W3747" s="160"/>
      <c r="X3747" s="160"/>
      <c r="Y3747" s="160"/>
      <c r="Z3747" s="160"/>
      <c r="AA3747" s="159"/>
      <c r="AB3747" s="161"/>
      <c r="AC3747" s="160"/>
      <c r="AD3747" s="160"/>
      <c r="AE3747" s="159"/>
      <c r="AF3747" s="160"/>
      <c r="AG3747" s="160"/>
      <c r="AH3747" s="160"/>
      <c r="AI3747" s="160"/>
      <c r="AJ3747" s="160"/>
      <c r="AK3747" s="160"/>
      <c r="AL3747" s="160"/>
      <c r="AM3747" s="160"/>
      <c r="AN3747" s="160"/>
      <c r="AO3747" s="159"/>
    </row>
    <row r="3748" spans="2:41" ht="3.6" customHeight="1" outlineLevel="1" x14ac:dyDescent="0.45">
      <c r="B3748" s="167"/>
      <c r="J3748" s="167"/>
      <c r="M3748" s="166"/>
      <c r="N3748" s="173"/>
      <c r="O3748" s="172"/>
      <c r="P3748" s="172"/>
      <c r="Q3748" s="171"/>
      <c r="R3748" s="173"/>
      <c r="S3748" s="172"/>
      <c r="T3748" s="172"/>
      <c r="U3748" s="172"/>
      <c r="V3748" s="172"/>
      <c r="W3748" s="172"/>
      <c r="X3748" s="172"/>
      <c r="Y3748" s="172"/>
      <c r="Z3748" s="172"/>
      <c r="AA3748" s="171"/>
      <c r="AB3748" s="173"/>
      <c r="AC3748" s="172"/>
      <c r="AD3748" s="172"/>
      <c r="AE3748" s="171"/>
      <c r="AF3748" s="173"/>
      <c r="AG3748" s="172"/>
      <c r="AH3748" s="172"/>
      <c r="AI3748" s="172"/>
      <c r="AJ3748" s="172"/>
      <c r="AK3748" s="172"/>
      <c r="AL3748" s="172"/>
      <c r="AM3748" s="172"/>
      <c r="AN3748" s="172"/>
      <c r="AO3748" s="171"/>
    </row>
    <row r="3749" spans="2:41" ht="13.35" customHeight="1" outlineLevel="1" x14ac:dyDescent="0.45">
      <c r="B3749" s="167"/>
      <c r="J3749" s="167"/>
      <c r="M3749" s="166"/>
      <c r="N3749" s="167" t="s">
        <v>716</v>
      </c>
      <c r="Q3749" s="166"/>
      <c r="R3749" s="167"/>
      <c r="S3749" s="919"/>
      <c r="T3749" s="921"/>
      <c r="V3749" s="190"/>
      <c r="W3749" s="115" t="s">
        <v>76</v>
      </c>
      <c r="X3749" s="190"/>
      <c r="Y3749" s="115" t="s">
        <v>77</v>
      </c>
      <c r="Z3749" s="190"/>
      <c r="AA3749" s="166" t="s">
        <v>78</v>
      </c>
      <c r="AB3749" s="167" t="s">
        <v>715</v>
      </c>
      <c r="AE3749" s="166"/>
      <c r="AF3749" s="167"/>
      <c r="AG3749" s="919"/>
      <c r="AH3749" s="921"/>
      <c r="AJ3749" s="190"/>
      <c r="AK3749" s="115" t="s">
        <v>76</v>
      </c>
      <c r="AL3749" s="190"/>
      <c r="AM3749" s="115" t="s">
        <v>77</v>
      </c>
      <c r="AN3749" s="190"/>
      <c r="AO3749" s="166" t="s">
        <v>78</v>
      </c>
    </row>
    <row r="3750" spans="2:41" ht="3.6" customHeight="1" outlineLevel="1" x14ac:dyDescent="0.45">
      <c r="B3750" s="167"/>
      <c r="J3750" s="167"/>
      <c r="M3750" s="166"/>
      <c r="N3750" s="161"/>
      <c r="O3750" s="160"/>
      <c r="P3750" s="160"/>
      <c r="Q3750" s="159"/>
      <c r="R3750" s="161"/>
      <c r="S3750" s="160"/>
      <c r="T3750" s="160"/>
      <c r="U3750" s="160"/>
      <c r="V3750" s="160"/>
      <c r="W3750" s="160"/>
      <c r="X3750" s="160"/>
      <c r="Y3750" s="160"/>
      <c r="Z3750" s="160"/>
      <c r="AA3750" s="159"/>
      <c r="AB3750" s="161"/>
      <c r="AC3750" s="160"/>
      <c r="AD3750" s="160"/>
      <c r="AE3750" s="159"/>
      <c r="AF3750" s="161"/>
      <c r="AG3750" s="160"/>
      <c r="AH3750" s="160"/>
      <c r="AI3750" s="160"/>
      <c r="AJ3750" s="160"/>
      <c r="AK3750" s="160"/>
      <c r="AL3750" s="160"/>
      <c r="AM3750" s="160"/>
      <c r="AN3750" s="160"/>
      <c r="AO3750" s="159"/>
    </row>
    <row r="3751" spans="2:41" ht="3.6" customHeight="1" outlineLevel="1" x14ac:dyDescent="0.45">
      <c r="B3751" s="167"/>
      <c r="J3751" s="167"/>
      <c r="M3751" s="166"/>
      <c r="N3751" s="173"/>
      <c r="O3751" s="172"/>
      <c r="P3751" s="172"/>
      <c r="Q3751" s="171"/>
      <c r="R3751" s="922" t="str">
        <f>IF(変更_3!J573&lt;&gt;"",変更_3!J573,"")</f>
        <v/>
      </c>
      <c r="S3751" s="923"/>
      <c r="T3751" s="923"/>
      <c r="U3751" s="923"/>
      <c r="V3751" s="923"/>
      <c r="W3751" s="923"/>
      <c r="X3751" s="923"/>
      <c r="Y3751" s="923"/>
      <c r="Z3751" s="923"/>
      <c r="AA3751" s="923"/>
      <c r="AB3751" s="923"/>
      <c r="AC3751" s="923"/>
      <c r="AD3751" s="923"/>
      <c r="AE3751" s="923"/>
      <c r="AF3751" s="923"/>
      <c r="AG3751" s="923"/>
      <c r="AH3751" s="923"/>
      <c r="AI3751" s="923"/>
      <c r="AJ3751" s="924"/>
      <c r="AK3751" s="172"/>
      <c r="AL3751" s="172"/>
      <c r="AM3751" s="172"/>
      <c r="AN3751" s="172"/>
      <c r="AO3751" s="171"/>
    </row>
    <row r="3752" spans="2:41" ht="13.35" customHeight="1" outlineLevel="1" x14ac:dyDescent="0.45">
      <c r="B3752" s="167"/>
      <c r="J3752" s="167"/>
      <c r="M3752" s="166"/>
      <c r="N3752" s="167" t="s">
        <v>50</v>
      </c>
      <c r="Q3752" s="166"/>
      <c r="R3752" s="911"/>
      <c r="S3752" s="912"/>
      <c r="T3752" s="912"/>
      <c r="U3752" s="912"/>
      <c r="V3752" s="912"/>
      <c r="W3752" s="912"/>
      <c r="X3752" s="912"/>
      <c r="Y3752" s="912"/>
      <c r="Z3752" s="912"/>
      <c r="AA3752" s="912"/>
      <c r="AB3752" s="912"/>
      <c r="AC3752" s="912"/>
      <c r="AD3752" s="912"/>
      <c r="AE3752" s="912"/>
      <c r="AF3752" s="912"/>
      <c r="AG3752" s="912"/>
      <c r="AH3752" s="912"/>
      <c r="AI3752" s="912"/>
      <c r="AJ3752" s="913"/>
      <c r="AL3752" s="189" t="s">
        <v>651</v>
      </c>
      <c r="AM3752" s="115" t="s">
        <v>714</v>
      </c>
      <c r="AO3752" s="166"/>
    </row>
    <row r="3753" spans="2:41" ht="3.6" customHeight="1" outlineLevel="1" x14ac:dyDescent="0.45">
      <c r="B3753" s="167"/>
      <c r="J3753" s="167"/>
      <c r="M3753" s="166"/>
      <c r="N3753" s="161"/>
      <c r="O3753" s="160"/>
      <c r="P3753" s="160"/>
      <c r="Q3753" s="159"/>
      <c r="R3753" s="914"/>
      <c r="S3753" s="915"/>
      <c r="T3753" s="915"/>
      <c r="U3753" s="915"/>
      <c r="V3753" s="915"/>
      <c r="W3753" s="915"/>
      <c r="X3753" s="915"/>
      <c r="Y3753" s="915"/>
      <c r="Z3753" s="915"/>
      <c r="AA3753" s="915"/>
      <c r="AB3753" s="915"/>
      <c r="AC3753" s="915"/>
      <c r="AD3753" s="915"/>
      <c r="AE3753" s="915"/>
      <c r="AF3753" s="915"/>
      <c r="AG3753" s="915"/>
      <c r="AH3753" s="915"/>
      <c r="AI3753" s="915"/>
      <c r="AJ3753" s="916"/>
      <c r="AK3753" s="160"/>
      <c r="AL3753" s="160"/>
      <c r="AM3753" s="160"/>
      <c r="AN3753" s="160"/>
      <c r="AO3753" s="159"/>
    </row>
    <row r="3754" spans="2:41" ht="3.6" customHeight="1" outlineLevel="1" x14ac:dyDescent="0.45">
      <c r="B3754" s="167"/>
      <c r="J3754" s="167"/>
      <c r="M3754" s="166"/>
      <c r="N3754" s="173"/>
      <c r="O3754" s="172"/>
      <c r="P3754" s="172"/>
      <c r="Q3754" s="171"/>
      <c r="R3754" s="922" t="str">
        <f>ASC(PHONETIC(変更_3!J572))</f>
        <v/>
      </c>
      <c r="S3754" s="923"/>
      <c r="T3754" s="923"/>
      <c r="U3754" s="923"/>
      <c r="V3754" s="923"/>
      <c r="W3754" s="923"/>
      <c r="X3754" s="923"/>
      <c r="Y3754" s="923"/>
      <c r="Z3754" s="923"/>
      <c r="AA3754" s="923"/>
      <c r="AB3754" s="923"/>
      <c r="AC3754" s="923"/>
      <c r="AD3754" s="923"/>
      <c r="AE3754" s="923"/>
      <c r="AF3754" s="923"/>
      <c r="AG3754" s="923"/>
      <c r="AH3754" s="923"/>
      <c r="AI3754" s="923"/>
      <c r="AJ3754" s="923"/>
      <c r="AK3754" s="923"/>
      <c r="AL3754" s="923"/>
      <c r="AM3754" s="923"/>
      <c r="AN3754" s="923"/>
      <c r="AO3754" s="924"/>
    </row>
    <row r="3755" spans="2:41" ht="13.35" customHeight="1" outlineLevel="1" x14ac:dyDescent="0.45">
      <c r="B3755" s="167"/>
      <c r="J3755" s="167"/>
      <c r="M3755" s="166"/>
      <c r="N3755" s="167" t="s">
        <v>713</v>
      </c>
      <c r="Q3755" s="166"/>
      <c r="R3755" s="911"/>
      <c r="S3755" s="912"/>
      <c r="T3755" s="912"/>
      <c r="U3755" s="912"/>
      <c r="V3755" s="912"/>
      <c r="W3755" s="912"/>
      <c r="X3755" s="912"/>
      <c r="Y3755" s="912"/>
      <c r="Z3755" s="912"/>
      <c r="AA3755" s="912"/>
      <c r="AB3755" s="912"/>
      <c r="AC3755" s="912"/>
      <c r="AD3755" s="912"/>
      <c r="AE3755" s="912"/>
      <c r="AF3755" s="912"/>
      <c r="AG3755" s="912"/>
      <c r="AH3755" s="912"/>
      <c r="AI3755" s="912"/>
      <c r="AJ3755" s="912"/>
      <c r="AK3755" s="912"/>
      <c r="AL3755" s="912"/>
      <c r="AM3755" s="912"/>
      <c r="AN3755" s="912"/>
      <c r="AO3755" s="913"/>
    </row>
    <row r="3756" spans="2:41" ht="3.6" customHeight="1" outlineLevel="1" x14ac:dyDescent="0.45">
      <c r="B3756" s="167"/>
      <c r="J3756" s="167"/>
      <c r="M3756" s="166"/>
      <c r="N3756" s="167"/>
      <c r="Q3756" s="166"/>
      <c r="R3756" s="914"/>
      <c r="S3756" s="915"/>
      <c r="T3756" s="915"/>
      <c r="U3756" s="915"/>
      <c r="V3756" s="915"/>
      <c r="W3756" s="915"/>
      <c r="X3756" s="915"/>
      <c r="Y3756" s="915"/>
      <c r="Z3756" s="915"/>
      <c r="AA3756" s="915"/>
      <c r="AB3756" s="915"/>
      <c r="AC3756" s="915"/>
      <c r="AD3756" s="915"/>
      <c r="AE3756" s="915"/>
      <c r="AF3756" s="915"/>
      <c r="AG3756" s="915"/>
      <c r="AH3756" s="915"/>
      <c r="AI3756" s="915"/>
      <c r="AJ3756" s="915"/>
      <c r="AK3756" s="915"/>
      <c r="AL3756" s="915"/>
      <c r="AM3756" s="915"/>
      <c r="AN3756" s="915"/>
      <c r="AO3756" s="916"/>
    </row>
    <row r="3757" spans="2:41" ht="3.6" customHeight="1" outlineLevel="1" x14ac:dyDescent="0.45">
      <c r="B3757" s="167"/>
      <c r="J3757" s="167"/>
      <c r="N3757" s="173"/>
      <c r="O3757" s="172"/>
      <c r="P3757" s="172"/>
      <c r="Q3757" s="171"/>
      <c r="U3757" s="934" t="str">
        <f>ASC(変更_3!M574)</f>
        <v/>
      </c>
      <c r="V3757" s="935"/>
      <c r="W3757" s="935"/>
      <c r="X3757" s="962"/>
      <c r="Y3757" s="172"/>
      <c r="Z3757" s="965" t="str">
        <f>ASC(変更_3!P574)</f>
        <v/>
      </c>
      <c r="AA3757" s="935"/>
      <c r="AB3757" s="935"/>
      <c r="AC3757" s="936"/>
      <c r="AG3757" s="922" t="str">
        <f>IF(変更_3!M575&lt;&gt;"",変更_3!M575,"")</f>
        <v/>
      </c>
      <c r="AH3757" s="923"/>
      <c r="AI3757" s="923"/>
      <c r="AJ3757" s="923"/>
      <c r="AK3757" s="923"/>
      <c r="AL3757" s="923"/>
      <c r="AM3757" s="923"/>
      <c r="AN3757" s="923"/>
      <c r="AO3757" s="924"/>
    </row>
    <row r="3758" spans="2:41" ht="13.35" customHeight="1" outlineLevel="1" x14ac:dyDescent="0.45">
      <c r="B3758" s="167"/>
      <c r="J3758" s="167"/>
      <c r="N3758" s="167"/>
      <c r="Q3758" s="166"/>
      <c r="R3758" s="115" t="s">
        <v>612</v>
      </c>
      <c r="U3758" s="937"/>
      <c r="V3758" s="938"/>
      <c r="W3758" s="938"/>
      <c r="X3758" s="963"/>
      <c r="Y3758" s="179" t="s">
        <v>611</v>
      </c>
      <c r="Z3758" s="966"/>
      <c r="AA3758" s="938"/>
      <c r="AB3758" s="938"/>
      <c r="AC3758" s="939"/>
      <c r="AD3758" s="115" t="s">
        <v>610</v>
      </c>
      <c r="AG3758" s="911"/>
      <c r="AH3758" s="912"/>
      <c r="AI3758" s="912"/>
      <c r="AJ3758" s="912"/>
      <c r="AK3758" s="912"/>
      <c r="AL3758" s="912"/>
      <c r="AM3758" s="912"/>
      <c r="AN3758" s="912"/>
      <c r="AO3758" s="913"/>
    </row>
    <row r="3759" spans="2:41" ht="3.6" customHeight="1" outlineLevel="1" x14ac:dyDescent="0.45">
      <c r="B3759" s="167"/>
      <c r="J3759" s="167"/>
      <c r="N3759" s="167"/>
      <c r="Q3759" s="166"/>
      <c r="R3759" s="160"/>
      <c r="S3759" s="160"/>
      <c r="T3759" s="160"/>
      <c r="U3759" s="940"/>
      <c r="V3759" s="941"/>
      <c r="W3759" s="941"/>
      <c r="X3759" s="964"/>
      <c r="Y3759" s="160"/>
      <c r="Z3759" s="967"/>
      <c r="AA3759" s="941"/>
      <c r="AB3759" s="941"/>
      <c r="AC3759" s="942"/>
      <c r="AD3759" s="160"/>
      <c r="AE3759" s="160"/>
      <c r="AF3759" s="160"/>
      <c r="AG3759" s="914"/>
      <c r="AH3759" s="915"/>
      <c r="AI3759" s="915"/>
      <c r="AJ3759" s="915"/>
      <c r="AK3759" s="915"/>
      <c r="AL3759" s="915"/>
      <c r="AM3759" s="915"/>
      <c r="AN3759" s="915"/>
      <c r="AO3759" s="916"/>
    </row>
    <row r="3760" spans="2:41" ht="3.6" customHeight="1" outlineLevel="1" x14ac:dyDescent="0.45">
      <c r="B3760" s="167"/>
      <c r="J3760" s="167"/>
      <c r="N3760" s="167"/>
      <c r="Q3760" s="166"/>
      <c r="R3760" s="172"/>
      <c r="S3760" s="172"/>
      <c r="T3760" s="171"/>
      <c r="U3760" s="922" t="str">
        <f>IF(変更_3!U575&lt;&gt;"",変更_3!U575,"")</f>
        <v/>
      </c>
      <c r="V3760" s="923"/>
      <c r="W3760" s="923"/>
      <c r="X3760" s="923"/>
      <c r="Y3760" s="923"/>
      <c r="Z3760" s="923"/>
      <c r="AA3760" s="923"/>
      <c r="AB3760" s="923"/>
      <c r="AC3760" s="924"/>
      <c r="AD3760" s="173"/>
      <c r="AE3760" s="172"/>
      <c r="AF3760" s="171"/>
      <c r="AG3760" s="922" t="str">
        <f>IF(変更_3!M576&lt;&gt;"",変更_3!M576,"")</f>
        <v/>
      </c>
      <c r="AH3760" s="923"/>
      <c r="AI3760" s="923"/>
      <c r="AJ3760" s="923"/>
      <c r="AK3760" s="923"/>
      <c r="AL3760" s="923"/>
      <c r="AM3760" s="923"/>
      <c r="AN3760" s="923"/>
      <c r="AO3760" s="924"/>
    </row>
    <row r="3761" spans="2:41" ht="13.35" customHeight="1" outlineLevel="1" x14ac:dyDescent="0.45">
      <c r="B3761" s="167"/>
      <c r="J3761" s="167" t="s">
        <v>725</v>
      </c>
      <c r="N3761" s="167" t="s">
        <v>48</v>
      </c>
      <c r="Q3761" s="166"/>
      <c r="R3761" s="115" t="s">
        <v>609</v>
      </c>
      <c r="T3761" s="166"/>
      <c r="U3761" s="911"/>
      <c r="V3761" s="912"/>
      <c r="W3761" s="912"/>
      <c r="X3761" s="912"/>
      <c r="Y3761" s="912"/>
      <c r="Z3761" s="912"/>
      <c r="AA3761" s="912"/>
      <c r="AB3761" s="912"/>
      <c r="AC3761" s="913"/>
      <c r="AD3761" s="167" t="s">
        <v>8536</v>
      </c>
      <c r="AF3761" s="166"/>
      <c r="AG3761" s="911"/>
      <c r="AH3761" s="912"/>
      <c r="AI3761" s="912"/>
      <c r="AJ3761" s="912"/>
      <c r="AK3761" s="912"/>
      <c r="AL3761" s="912"/>
      <c r="AM3761" s="912"/>
      <c r="AN3761" s="912"/>
      <c r="AO3761" s="913"/>
    </row>
    <row r="3762" spans="2:41" ht="3.6" customHeight="1" outlineLevel="1" x14ac:dyDescent="0.45">
      <c r="B3762" s="167"/>
      <c r="J3762" s="167"/>
      <c r="N3762" s="167"/>
      <c r="Q3762" s="166"/>
      <c r="R3762" s="160"/>
      <c r="S3762" s="160"/>
      <c r="T3762" s="159"/>
      <c r="U3762" s="914"/>
      <c r="V3762" s="915"/>
      <c r="W3762" s="915"/>
      <c r="X3762" s="915"/>
      <c r="Y3762" s="915"/>
      <c r="Z3762" s="915"/>
      <c r="AA3762" s="915"/>
      <c r="AB3762" s="915"/>
      <c r="AC3762" s="916"/>
      <c r="AD3762" s="161"/>
      <c r="AE3762" s="160"/>
      <c r="AF3762" s="159"/>
      <c r="AG3762" s="914"/>
      <c r="AH3762" s="915"/>
      <c r="AI3762" s="915"/>
      <c r="AJ3762" s="915"/>
      <c r="AK3762" s="915"/>
      <c r="AL3762" s="915"/>
      <c r="AM3762" s="915"/>
      <c r="AN3762" s="915"/>
      <c r="AO3762" s="916"/>
    </row>
    <row r="3763" spans="2:41" ht="3.6" customHeight="1" outlineLevel="1" x14ac:dyDescent="0.45">
      <c r="B3763" s="167"/>
      <c r="J3763" s="167"/>
      <c r="N3763" s="167"/>
      <c r="Q3763" s="166"/>
      <c r="R3763" s="172"/>
      <c r="S3763" s="172"/>
      <c r="T3763" s="171"/>
      <c r="U3763" s="922" t="str">
        <f>IF(変更_3!U576&lt;&gt;"",変更_3!U576,"")</f>
        <v/>
      </c>
      <c r="V3763" s="923"/>
      <c r="W3763" s="923"/>
      <c r="X3763" s="923"/>
      <c r="Y3763" s="923"/>
      <c r="Z3763" s="923"/>
      <c r="AA3763" s="923"/>
      <c r="AB3763" s="923"/>
      <c r="AC3763" s="924"/>
      <c r="AD3763" s="173"/>
      <c r="AE3763" s="172"/>
      <c r="AF3763" s="171"/>
      <c r="AG3763" s="922" t="str">
        <f>IF(変更_3!M577&lt;&gt;"",変更_3!M577,"")</f>
        <v/>
      </c>
      <c r="AH3763" s="923"/>
      <c r="AI3763" s="923"/>
      <c r="AJ3763" s="923"/>
      <c r="AK3763" s="923"/>
      <c r="AL3763" s="923"/>
      <c r="AM3763" s="923"/>
      <c r="AN3763" s="923"/>
      <c r="AO3763" s="924"/>
    </row>
    <row r="3764" spans="2:41" ht="13.35" customHeight="1" outlineLevel="1" x14ac:dyDescent="0.45">
      <c r="B3764" s="167"/>
      <c r="J3764" s="167"/>
      <c r="K3764" s="115" t="s">
        <v>718</v>
      </c>
      <c r="N3764" s="167"/>
      <c r="Q3764" s="166"/>
      <c r="R3764" s="115" t="s">
        <v>608</v>
      </c>
      <c r="T3764" s="166"/>
      <c r="U3764" s="911"/>
      <c r="V3764" s="912"/>
      <c r="W3764" s="912"/>
      <c r="X3764" s="912"/>
      <c r="Y3764" s="912"/>
      <c r="Z3764" s="912"/>
      <c r="AA3764" s="912"/>
      <c r="AB3764" s="912"/>
      <c r="AC3764" s="913"/>
      <c r="AD3764" s="167" t="s">
        <v>607</v>
      </c>
      <c r="AF3764" s="166"/>
      <c r="AG3764" s="911"/>
      <c r="AH3764" s="912"/>
      <c r="AI3764" s="912"/>
      <c r="AJ3764" s="912"/>
      <c r="AK3764" s="912"/>
      <c r="AL3764" s="912"/>
      <c r="AM3764" s="912"/>
      <c r="AN3764" s="912"/>
      <c r="AO3764" s="913"/>
    </row>
    <row r="3765" spans="2:41" ht="3.6" customHeight="1" outlineLevel="1" x14ac:dyDescent="0.45">
      <c r="B3765" s="167"/>
      <c r="J3765" s="167"/>
      <c r="N3765" s="161"/>
      <c r="O3765" s="160"/>
      <c r="P3765" s="160"/>
      <c r="Q3765" s="159"/>
      <c r="R3765" s="160"/>
      <c r="S3765" s="160"/>
      <c r="T3765" s="159"/>
      <c r="U3765" s="914"/>
      <c r="V3765" s="915"/>
      <c r="W3765" s="915"/>
      <c r="X3765" s="915"/>
      <c r="Y3765" s="915"/>
      <c r="Z3765" s="915"/>
      <c r="AA3765" s="915"/>
      <c r="AB3765" s="915"/>
      <c r="AC3765" s="916"/>
      <c r="AD3765" s="161"/>
      <c r="AE3765" s="160"/>
      <c r="AF3765" s="159"/>
      <c r="AG3765" s="914"/>
      <c r="AH3765" s="915"/>
      <c r="AI3765" s="915"/>
      <c r="AJ3765" s="915"/>
      <c r="AK3765" s="915"/>
      <c r="AL3765" s="915"/>
      <c r="AM3765" s="915"/>
      <c r="AN3765" s="915"/>
      <c r="AO3765" s="916"/>
    </row>
    <row r="3766" spans="2:41" ht="3.6" customHeight="1" outlineLevel="1" x14ac:dyDescent="0.45">
      <c r="B3766" s="167"/>
      <c r="J3766" s="167"/>
      <c r="M3766" s="166"/>
      <c r="N3766" s="167"/>
      <c r="Q3766" s="166"/>
      <c r="R3766" s="173"/>
      <c r="S3766" s="172"/>
      <c r="T3766" s="172"/>
      <c r="U3766" s="172"/>
      <c r="V3766" s="172"/>
      <c r="W3766" s="172"/>
      <c r="X3766" s="172"/>
      <c r="Y3766" s="172"/>
      <c r="Z3766" s="172"/>
      <c r="AA3766" s="172"/>
      <c r="AB3766" s="172"/>
      <c r="AC3766" s="172"/>
      <c r="AD3766" s="172"/>
      <c r="AE3766" s="172"/>
      <c r="AF3766" s="172"/>
      <c r="AG3766" s="172"/>
      <c r="AH3766" s="172"/>
      <c r="AI3766" s="172"/>
      <c r="AJ3766" s="172"/>
      <c r="AK3766" s="172"/>
      <c r="AL3766" s="172"/>
      <c r="AM3766" s="172"/>
      <c r="AN3766" s="172"/>
      <c r="AO3766" s="171"/>
    </row>
    <row r="3767" spans="2:41" ht="13.35" customHeight="1" outlineLevel="1" x14ac:dyDescent="0.45">
      <c r="B3767" s="167"/>
      <c r="J3767" s="167"/>
      <c r="M3767" s="166"/>
      <c r="N3767" s="167" t="s">
        <v>712</v>
      </c>
      <c r="Q3767" s="166"/>
      <c r="R3767" s="167"/>
      <c r="S3767" s="919"/>
      <c r="T3767" s="921"/>
      <c r="V3767" s="190"/>
      <c r="W3767" s="115" t="s">
        <v>76</v>
      </c>
      <c r="X3767" s="190"/>
      <c r="Y3767" s="115" t="s">
        <v>77</v>
      </c>
      <c r="Z3767" s="190"/>
      <c r="AA3767" s="115" t="s">
        <v>78</v>
      </c>
      <c r="AO3767" s="166"/>
    </row>
    <row r="3768" spans="2:41" ht="3.6" customHeight="1" outlineLevel="1" x14ac:dyDescent="0.45">
      <c r="B3768" s="167"/>
      <c r="J3768" s="167"/>
      <c r="M3768" s="166"/>
      <c r="N3768" s="167"/>
      <c r="Q3768" s="166"/>
      <c r="R3768" s="167"/>
      <c r="AO3768" s="166"/>
    </row>
    <row r="3769" spans="2:41" ht="3.6" customHeight="1" outlineLevel="1" x14ac:dyDescent="0.45">
      <c r="B3769" s="167"/>
      <c r="J3769" s="167"/>
      <c r="M3769" s="166"/>
      <c r="N3769" s="173"/>
      <c r="O3769" s="172"/>
      <c r="P3769" s="172"/>
      <c r="Q3769" s="172"/>
      <c r="R3769" s="984" t="str">
        <f>ASC(変更_3!J578)</f>
        <v/>
      </c>
      <c r="S3769" s="984" t="str">
        <f>ASC(変更_3!K578)</f>
        <v/>
      </c>
      <c r="T3769" s="172"/>
      <c r="U3769" s="984" t="str">
        <f>ASC(変更_3!M578)</f>
        <v/>
      </c>
      <c r="V3769" s="173"/>
      <c r="W3769" s="172"/>
      <c r="X3769" s="172"/>
      <c r="Y3769" s="172"/>
      <c r="Z3769" s="172"/>
      <c r="AA3769" s="171"/>
      <c r="AB3769" s="173"/>
      <c r="AC3769" s="172"/>
      <c r="AD3769" s="172"/>
      <c r="AE3769" s="172"/>
      <c r="AF3769" s="172"/>
      <c r="AG3769" s="171"/>
      <c r="AH3769" s="977"/>
      <c r="AI3769" s="980"/>
      <c r="AJ3769" s="172"/>
      <c r="AK3769" s="944"/>
      <c r="AL3769" s="173"/>
      <c r="AM3769" s="172"/>
      <c r="AN3769" s="172"/>
      <c r="AO3769" s="171"/>
    </row>
    <row r="3770" spans="2:41" ht="13.35" customHeight="1" outlineLevel="1" x14ac:dyDescent="0.45">
      <c r="B3770" s="167"/>
      <c r="J3770" s="167"/>
      <c r="M3770" s="166"/>
      <c r="N3770" s="167" t="s">
        <v>711</v>
      </c>
      <c r="R3770" s="985"/>
      <c r="S3770" s="985"/>
      <c r="T3770" s="115" t="s">
        <v>65</v>
      </c>
      <c r="U3770" s="985"/>
      <c r="V3770" s="167" t="s">
        <v>64</v>
      </c>
      <c r="AA3770" s="166"/>
      <c r="AB3770" s="167" t="s">
        <v>710</v>
      </c>
      <c r="AH3770" s="978"/>
      <c r="AI3770" s="981"/>
      <c r="AJ3770" s="115" t="s">
        <v>65</v>
      </c>
      <c r="AK3770" s="945"/>
      <c r="AL3770" s="167" t="s">
        <v>64</v>
      </c>
      <c r="AO3770" s="166"/>
    </row>
    <row r="3771" spans="2:41" ht="3.6" customHeight="1" outlineLevel="1" x14ac:dyDescent="0.45">
      <c r="B3771" s="167"/>
      <c r="J3771" s="167"/>
      <c r="M3771" s="166"/>
      <c r="N3771" s="167"/>
      <c r="R3771" s="986"/>
      <c r="S3771" s="986"/>
      <c r="T3771" s="160"/>
      <c r="U3771" s="986"/>
      <c r="V3771" s="161"/>
      <c r="W3771" s="160"/>
      <c r="X3771" s="160"/>
      <c r="Y3771" s="160"/>
      <c r="Z3771" s="160"/>
      <c r="AA3771" s="159"/>
      <c r="AB3771" s="161"/>
      <c r="AC3771" s="160"/>
      <c r="AD3771" s="160"/>
      <c r="AE3771" s="160"/>
      <c r="AF3771" s="160"/>
      <c r="AH3771" s="979"/>
      <c r="AI3771" s="982"/>
      <c r="AJ3771" s="160"/>
      <c r="AK3771" s="946"/>
      <c r="AL3771" s="161"/>
      <c r="AM3771" s="160"/>
      <c r="AN3771" s="160"/>
      <c r="AO3771" s="159"/>
    </row>
    <row r="3772" spans="2:41" ht="3.6" customHeight="1" outlineLevel="1" x14ac:dyDescent="0.45">
      <c r="B3772" s="167"/>
      <c r="J3772" s="167"/>
      <c r="M3772" s="166"/>
      <c r="N3772" s="173"/>
      <c r="O3772" s="172"/>
      <c r="P3772" s="172"/>
      <c r="Q3772" s="171"/>
      <c r="R3772" s="977"/>
      <c r="S3772" s="980"/>
      <c r="T3772" s="172"/>
      <c r="U3772" s="944"/>
      <c r="V3772" s="173"/>
      <c r="W3772" s="172"/>
      <c r="X3772" s="172"/>
      <c r="Y3772" s="172"/>
      <c r="Z3772" s="169"/>
      <c r="AA3772" s="174"/>
      <c r="AD3772" s="172"/>
      <c r="AE3772" s="172"/>
      <c r="AF3772" s="172"/>
      <c r="AG3772" s="175"/>
      <c r="AH3772" s="175"/>
      <c r="AI3772" s="175"/>
      <c r="AJ3772" s="175"/>
      <c r="AK3772" s="175"/>
      <c r="AL3772" s="172"/>
      <c r="AM3772" s="175"/>
      <c r="AN3772" s="175"/>
      <c r="AO3772" s="171"/>
    </row>
    <row r="3773" spans="2:41" ht="13.35" customHeight="1" outlineLevel="1" x14ac:dyDescent="0.45">
      <c r="B3773" s="167"/>
      <c r="J3773" s="167"/>
      <c r="M3773" s="166"/>
      <c r="N3773" s="167" t="s">
        <v>709</v>
      </c>
      <c r="Q3773" s="166"/>
      <c r="R3773" s="978"/>
      <c r="S3773" s="981"/>
      <c r="T3773" s="115" t="s">
        <v>65</v>
      </c>
      <c r="U3773" s="945"/>
      <c r="V3773" s="167" t="s">
        <v>64</v>
      </c>
      <c r="Z3773" s="169"/>
      <c r="AA3773" s="168"/>
      <c r="AG3773" s="169"/>
      <c r="AH3773" s="169"/>
      <c r="AI3773" s="169"/>
      <c r="AJ3773" s="169"/>
      <c r="AK3773" s="169"/>
      <c r="AM3773" s="169"/>
      <c r="AN3773" s="169"/>
      <c r="AO3773" s="166"/>
    </row>
    <row r="3774" spans="2:41" ht="3.6" customHeight="1" outlineLevel="1" x14ac:dyDescent="0.45">
      <c r="B3774" s="167"/>
      <c r="J3774" s="167"/>
      <c r="M3774" s="166"/>
      <c r="N3774" s="161"/>
      <c r="O3774" s="160"/>
      <c r="P3774" s="160"/>
      <c r="Q3774" s="159"/>
      <c r="R3774" s="979"/>
      <c r="S3774" s="982"/>
      <c r="T3774" s="160"/>
      <c r="U3774" s="946"/>
      <c r="V3774" s="161"/>
      <c r="W3774" s="160"/>
      <c r="X3774" s="160"/>
      <c r="Y3774" s="160"/>
      <c r="Z3774" s="163"/>
      <c r="AA3774" s="162"/>
      <c r="AB3774" s="160"/>
      <c r="AC3774" s="160"/>
      <c r="AD3774" s="160"/>
      <c r="AE3774" s="160"/>
      <c r="AF3774" s="160"/>
      <c r="AG3774" s="163"/>
      <c r="AH3774" s="163"/>
      <c r="AI3774" s="163"/>
      <c r="AJ3774" s="163"/>
      <c r="AK3774" s="163"/>
      <c r="AL3774" s="160"/>
      <c r="AM3774" s="163"/>
      <c r="AN3774" s="163"/>
      <c r="AO3774" s="159"/>
    </row>
    <row r="3775" spans="2:41" ht="3.6" customHeight="1" outlineLevel="1" x14ac:dyDescent="0.45">
      <c r="B3775" s="167"/>
      <c r="J3775" s="167"/>
      <c r="M3775" s="166"/>
      <c r="N3775" s="167"/>
      <c r="Q3775" s="166"/>
      <c r="R3775" s="922" t="str">
        <f>ASC(変更_3!L582)</f>
        <v/>
      </c>
      <c r="S3775" s="923"/>
      <c r="T3775" s="923"/>
      <c r="U3775" s="924"/>
      <c r="V3775" s="911" t="str">
        <f>ASC(変更_3!P582)</f>
        <v/>
      </c>
      <c r="W3775" s="913"/>
      <c r="X3775" s="911" t="str">
        <f>ASC(変更_3!R582)</f>
        <v/>
      </c>
      <c r="Y3775" s="912"/>
      <c r="Z3775" s="912"/>
      <c r="AA3775" s="913"/>
      <c r="AB3775" s="167"/>
      <c r="AO3775" s="166"/>
    </row>
    <row r="3776" spans="2:41" ht="13.35" customHeight="1" outlineLevel="1" x14ac:dyDescent="0.45">
      <c r="B3776" s="167"/>
      <c r="J3776" s="167"/>
      <c r="M3776" s="166"/>
      <c r="N3776" s="167" t="s">
        <v>707</v>
      </c>
      <c r="Q3776" s="166"/>
      <c r="R3776" s="911"/>
      <c r="S3776" s="912"/>
      <c r="T3776" s="912"/>
      <c r="U3776" s="913"/>
      <c r="V3776" s="911"/>
      <c r="W3776" s="913"/>
      <c r="X3776" s="911"/>
      <c r="Y3776" s="912"/>
      <c r="Z3776" s="912"/>
      <c r="AA3776" s="913"/>
      <c r="AB3776" s="191" t="s">
        <v>706</v>
      </c>
      <c r="AO3776" s="166"/>
    </row>
    <row r="3777" spans="2:41" ht="3.6" customHeight="1" outlineLevel="1" x14ac:dyDescent="0.45">
      <c r="B3777" s="167"/>
      <c r="J3777" s="167"/>
      <c r="M3777" s="166"/>
      <c r="N3777" s="167"/>
      <c r="Q3777" s="166"/>
      <c r="R3777" s="914"/>
      <c r="S3777" s="915"/>
      <c r="T3777" s="915"/>
      <c r="U3777" s="916"/>
      <c r="V3777" s="914"/>
      <c r="W3777" s="916"/>
      <c r="X3777" s="914"/>
      <c r="Y3777" s="915"/>
      <c r="Z3777" s="915"/>
      <c r="AA3777" s="916"/>
      <c r="AB3777" s="161"/>
      <c r="AC3777" s="160"/>
      <c r="AD3777" s="160"/>
      <c r="AE3777" s="160"/>
      <c r="AF3777" s="160"/>
      <c r="AG3777" s="160"/>
      <c r="AH3777" s="160"/>
      <c r="AI3777" s="160"/>
      <c r="AJ3777" s="160"/>
      <c r="AK3777" s="160"/>
      <c r="AL3777" s="160"/>
      <c r="AM3777" s="160"/>
      <c r="AN3777" s="160"/>
      <c r="AO3777" s="159"/>
    </row>
    <row r="3778" spans="2:41" ht="3.6" customHeight="1" outlineLevel="1" x14ac:dyDescent="0.45">
      <c r="B3778" s="167"/>
      <c r="J3778" s="167"/>
      <c r="M3778" s="166"/>
      <c r="N3778" s="173"/>
      <c r="O3778" s="172"/>
      <c r="P3778" s="172"/>
      <c r="Q3778" s="172"/>
      <c r="R3778" s="173"/>
      <c r="S3778" s="172"/>
      <c r="T3778" s="172"/>
      <c r="U3778" s="172"/>
      <c r="V3778" s="172"/>
      <c r="W3778" s="172"/>
      <c r="X3778" s="172"/>
      <c r="Y3778" s="172"/>
      <c r="Z3778" s="172"/>
      <c r="AA3778" s="171"/>
      <c r="AB3778" s="173"/>
      <c r="AI3778" s="166"/>
      <c r="AJ3778" s="173"/>
      <c r="AK3778" s="172"/>
      <c r="AL3778" s="172"/>
      <c r="AM3778" s="172"/>
      <c r="AN3778" s="172"/>
      <c r="AO3778" s="171"/>
    </row>
    <row r="3779" spans="2:41" ht="13.35" customHeight="1" outlineLevel="1" x14ac:dyDescent="0.45">
      <c r="B3779" s="167"/>
      <c r="J3779" s="167"/>
      <c r="M3779" s="166"/>
      <c r="N3779" s="167" t="s">
        <v>705</v>
      </c>
      <c r="R3779" s="167"/>
      <c r="S3779" s="917" t="str">
        <f>IF(変更_3!J584&lt;&gt;"",変更_3!J584,"")</f>
        <v/>
      </c>
      <c r="T3779" s="918"/>
      <c r="V3779" s="182" t="str">
        <f>ASC(変更_3!L584)</f>
        <v/>
      </c>
      <c r="W3779" s="115" t="s">
        <v>76</v>
      </c>
      <c r="X3779" s="182" t="str">
        <f>ASC(変更_3!N584)</f>
        <v/>
      </c>
      <c r="Y3779" s="115" t="s">
        <v>77</v>
      </c>
      <c r="Z3779" s="182" t="str">
        <f>ASC(変更_3!P584)</f>
        <v/>
      </c>
      <c r="AA3779" s="115" t="s">
        <v>78</v>
      </c>
      <c r="AB3779" s="167" t="s">
        <v>704</v>
      </c>
      <c r="AI3779" s="166"/>
      <c r="AJ3779" s="167"/>
      <c r="AK3779" s="919"/>
      <c r="AL3779" s="920"/>
      <c r="AM3779" s="920"/>
      <c r="AN3779" s="920"/>
      <c r="AO3779" s="921"/>
    </row>
    <row r="3780" spans="2:41" ht="3.6" customHeight="1" outlineLevel="1" x14ac:dyDescent="0.45">
      <c r="B3780" s="167"/>
      <c r="J3780" s="167"/>
      <c r="M3780" s="166"/>
      <c r="N3780" s="167"/>
      <c r="R3780" s="161"/>
      <c r="S3780" s="160"/>
      <c r="T3780" s="160"/>
      <c r="U3780" s="160"/>
      <c r="V3780" s="160"/>
      <c r="W3780" s="160"/>
      <c r="X3780" s="160"/>
      <c r="Y3780" s="160"/>
      <c r="Z3780" s="160"/>
      <c r="AA3780" s="159"/>
      <c r="AB3780" s="161"/>
      <c r="AC3780" s="160"/>
      <c r="AD3780" s="160"/>
      <c r="AE3780" s="160"/>
      <c r="AF3780" s="160"/>
      <c r="AG3780" s="160"/>
      <c r="AH3780" s="160"/>
      <c r="AI3780" s="159"/>
      <c r="AJ3780" s="161"/>
      <c r="AK3780" s="160"/>
      <c r="AL3780" s="160"/>
      <c r="AM3780" s="160"/>
      <c r="AN3780" s="160"/>
      <c r="AO3780" s="159"/>
    </row>
    <row r="3781" spans="2:41" ht="3.6" customHeight="1" outlineLevel="1" x14ac:dyDescent="0.45">
      <c r="B3781" s="167"/>
      <c r="J3781" s="167"/>
      <c r="M3781" s="166"/>
      <c r="N3781" s="173"/>
      <c r="O3781" s="172"/>
      <c r="P3781" s="172"/>
      <c r="Q3781" s="171"/>
      <c r="R3781" s="922" t="str">
        <f>IF(変更_3!U581="☑","研修中","")</f>
        <v/>
      </c>
      <c r="S3781" s="923"/>
      <c r="T3781" s="923"/>
      <c r="U3781" s="923"/>
      <c r="V3781" s="923"/>
      <c r="W3781" s="923"/>
      <c r="X3781" s="923"/>
      <c r="Y3781" s="923"/>
      <c r="Z3781" s="923"/>
      <c r="AA3781" s="923"/>
      <c r="AB3781" s="923"/>
      <c r="AC3781" s="923"/>
      <c r="AD3781" s="923"/>
      <c r="AE3781" s="923"/>
      <c r="AF3781" s="923"/>
      <c r="AG3781" s="923"/>
      <c r="AH3781" s="923"/>
      <c r="AI3781" s="923"/>
      <c r="AJ3781" s="923"/>
      <c r="AK3781" s="923"/>
      <c r="AL3781" s="923"/>
      <c r="AM3781" s="923"/>
      <c r="AN3781" s="923"/>
      <c r="AO3781" s="924"/>
    </row>
    <row r="3782" spans="2:41" ht="13.35" customHeight="1" outlineLevel="1" x14ac:dyDescent="0.45">
      <c r="B3782" s="167"/>
      <c r="J3782" s="167"/>
      <c r="M3782" s="166"/>
      <c r="N3782" s="167" t="s">
        <v>703</v>
      </c>
      <c r="Q3782" s="166"/>
      <c r="R3782" s="911"/>
      <c r="S3782" s="912"/>
      <c r="T3782" s="912"/>
      <c r="U3782" s="912"/>
      <c r="V3782" s="912"/>
      <c r="W3782" s="912"/>
      <c r="X3782" s="912"/>
      <c r="Y3782" s="912"/>
      <c r="Z3782" s="912"/>
      <c r="AA3782" s="912"/>
      <c r="AB3782" s="912"/>
      <c r="AC3782" s="912"/>
      <c r="AD3782" s="912"/>
      <c r="AE3782" s="912"/>
      <c r="AF3782" s="912"/>
      <c r="AG3782" s="912"/>
      <c r="AH3782" s="912"/>
      <c r="AI3782" s="912"/>
      <c r="AJ3782" s="912"/>
      <c r="AK3782" s="912"/>
      <c r="AL3782" s="912"/>
      <c r="AM3782" s="912"/>
      <c r="AN3782" s="912"/>
      <c r="AO3782" s="913"/>
    </row>
    <row r="3783" spans="2:41" ht="3.6" customHeight="1" outlineLevel="1" x14ac:dyDescent="0.45">
      <c r="B3783" s="167"/>
      <c r="I3783" s="166"/>
      <c r="J3783" s="167"/>
      <c r="M3783" s="166"/>
      <c r="N3783" s="161"/>
      <c r="O3783" s="160"/>
      <c r="P3783" s="160"/>
      <c r="Q3783" s="159"/>
      <c r="R3783" s="914"/>
      <c r="S3783" s="915"/>
      <c r="T3783" s="915"/>
      <c r="U3783" s="915"/>
      <c r="V3783" s="915"/>
      <c r="W3783" s="915"/>
      <c r="X3783" s="915"/>
      <c r="Y3783" s="915"/>
      <c r="Z3783" s="915"/>
      <c r="AA3783" s="915"/>
      <c r="AB3783" s="915"/>
      <c r="AC3783" s="915"/>
      <c r="AD3783" s="915"/>
      <c r="AE3783" s="915"/>
      <c r="AF3783" s="915"/>
      <c r="AG3783" s="915"/>
      <c r="AH3783" s="915"/>
      <c r="AI3783" s="915"/>
      <c r="AJ3783" s="915"/>
      <c r="AK3783" s="915"/>
      <c r="AL3783" s="915"/>
      <c r="AM3783" s="915"/>
      <c r="AN3783" s="915"/>
      <c r="AO3783" s="916"/>
    </row>
    <row r="3784" spans="2:41" ht="3.6" customHeight="1" outlineLevel="1" x14ac:dyDescent="0.45">
      <c r="B3784" s="167"/>
      <c r="J3784" s="173"/>
      <c r="K3784" s="172"/>
      <c r="L3784" s="172"/>
      <c r="M3784" s="171"/>
      <c r="N3784" s="173"/>
      <c r="O3784" s="172"/>
      <c r="P3784" s="172"/>
      <c r="Q3784" s="171"/>
      <c r="R3784" s="173"/>
      <c r="S3784" s="172"/>
      <c r="T3784" s="172"/>
      <c r="U3784" s="172"/>
      <c r="V3784" s="172"/>
      <c r="W3784" s="172"/>
      <c r="X3784" s="172"/>
      <c r="Y3784" s="172"/>
      <c r="Z3784" s="172"/>
      <c r="AA3784" s="171"/>
      <c r="AB3784" s="173"/>
      <c r="AC3784" s="172"/>
      <c r="AD3784" s="172"/>
      <c r="AE3784" s="171"/>
      <c r="AF3784" s="172"/>
      <c r="AG3784" s="172"/>
      <c r="AH3784" s="172"/>
      <c r="AI3784" s="172"/>
      <c r="AJ3784" s="172"/>
      <c r="AK3784" s="172"/>
      <c r="AL3784" s="172"/>
      <c r="AM3784" s="172"/>
      <c r="AN3784" s="172"/>
      <c r="AO3784" s="171"/>
    </row>
    <row r="3785" spans="2:41" ht="13.35" customHeight="1" outlineLevel="1" x14ac:dyDescent="0.45">
      <c r="B3785" s="167"/>
      <c r="J3785" s="167"/>
      <c r="M3785" s="166"/>
      <c r="N3785" s="167" t="s">
        <v>717</v>
      </c>
      <c r="Q3785" s="166"/>
      <c r="R3785" s="167"/>
      <c r="S3785" s="917" t="str">
        <f>IF(OR(許可申請_2!I573&lt;&gt;"",変更_3!AL573&lt;&gt;""),コードマスタ!C4,"")</f>
        <v/>
      </c>
      <c r="T3785" s="943"/>
      <c r="U3785" s="943"/>
      <c r="V3785" s="943"/>
      <c r="W3785" s="943"/>
      <c r="X3785" s="943"/>
      <c r="Y3785" s="943"/>
      <c r="Z3785" s="943"/>
      <c r="AA3785" s="918"/>
      <c r="AB3785" s="167" t="s">
        <v>615</v>
      </c>
      <c r="AE3785" s="166"/>
      <c r="AF3785" s="167"/>
      <c r="AG3785" s="917" t="str">
        <f>IF(OR(許可申請_2!I582="☑",変更_3!AL581="☑"),コードマスタ!D3,IF(OR(許可申請_2!N582="☑",許可申請_2!T582="☑",変更_3!AQ581="☑",変更_3!AW581="☑"),コードマスタ!D4,""))</f>
        <v/>
      </c>
      <c r="AH3785" s="943"/>
      <c r="AI3785" s="943"/>
      <c r="AJ3785" s="943"/>
      <c r="AK3785" s="943"/>
      <c r="AL3785" s="943"/>
      <c r="AM3785" s="943"/>
      <c r="AN3785" s="943"/>
      <c r="AO3785" s="918"/>
    </row>
    <row r="3786" spans="2:41" ht="3.6" customHeight="1" outlineLevel="1" x14ac:dyDescent="0.45">
      <c r="B3786" s="167"/>
      <c r="J3786" s="167"/>
      <c r="M3786" s="166"/>
      <c r="N3786" s="161"/>
      <c r="O3786" s="160"/>
      <c r="P3786" s="160"/>
      <c r="Q3786" s="159"/>
      <c r="R3786" s="161"/>
      <c r="S3786" s="160"/>
      <c r="T3786" s="160"/>
      <c r="U3786" s="160"/>
      <c r="V3786" s="160"/>
      <c r="W3786" s="160"/>
      <c r="X3786" s="160"/>
      <c r="Y3786" s="160"/>
      <c r="Z3786" s="160"/>
      <c r="AA3786" s="159"/>
      <c r="AB3786" s="161"/>
      <c r="AC3786" s="160"/>
      <c r="AD3786" s="160"/>
      <c r="AE3786" s="159"/>
      <c r="AF3786" s="160"/>
      <c r="AG3786" s="160"/>
      <c r="AH3786" s="160"/>
      <c r="AI3786" s="160"/>
      <c r="AJ3786" s="160"/>
      <c r="AK3786" s="160"/>
      <c r="AL3786" s="160"/>
      <c r="AM3786" s="160"/>
      <c r="AN3786" s="160"/>
      <c r="AO3786" s="159"/>
    </row>
    <row r="3787" spans="2:41" ht="3.6" customHeight="1" outlineLevel="1" x14ac:dyDescent="0.45">
      <c r="B3787" s="167"/>
      <c r="J3787" s="167"/>
      <c r="M3787" s="166"/>
      <c r="N3787" s="173"/>
      <c r="O3787" s="172"/>
      <c r="P3787" s="172"/>
      <c r="Q3787" s="171"/>
      <c r="R3787" s="173"/>
      <c r="S3787" s="172"/>
      <c r="T3787" s="172"/>
      <c r="U3787" s="172"/>
      <c r="V3787" s="172"/>
      <c r="W3787" s="172"/>
      <c r="X3787" s="172"/>
      <c r="Y3787" s="172"/>
      <c r="Z3787" s="172"/>
      <c r="AA3787" s="171"/>
      <c r="AB3787" s="173"/>
      <c r="AC3787" s="172"/>
      <c r="AD3787" s="172"/>
      <c r="AE3787" s="171"/>
      <c r="AF3787" s="173"/>
      <c r="AG3787" s="172"/>
      <c r="AH3787" s="172"/>
      <c r="AI3787" s="172"/>
      <c r="AJ3787" s="172"/>
      <c r="AK3787" s="172"/>
      <c r="AL3787" s="172"/>
      <c r="AM3787" s="172"/>
      <c r="AN3787" s="172"/>
      <c r="AO3787" s="171"/>
    </row>
    <row r="3788" spans="2:41" ht="13.35" customHeight="1" outlineLevel="1" x14ac:dyDescent="0.45">
      <c r="B3788" s="167"/>
      <c r="J3788" s="167"/>
      <c r="M3788" s="166"/>
      <c r="N3788" s="167" t="s">
        <v>716</v>
      </c>
      <c r="Q3788" s="166"/>
      <c r="R3788" s="167"/>
      <c r="S3788" s="919"/>
      <c r="T3788" s="921"/>
      <c r="V3788" s="190"/>
      <c r="W3788" s="115" t="s">
        <v>76</v>
      </c>
      <c r="X3788" s="190"/>
      <c r="Y3788" s="115" t="s">
        <v>77</v>
      </c>
      <c r="Z3788" s="190"/>
      <c r="AA3788" s="166" t="s">
        <v>78</v>
      </c>
      <c r="AB3788" s="167" t="s">
        <v>715</v>
      </c>
      <c r="AE3788" s="166"/>
      <c r="AF3788" s="167"/>
      <c r="AG3788" s="919"/>
      <c r="AH3788" s="921"/>
      <c r="AJ3788" s="190"/>
      <c r="AK3788" s="115" t="s">
        <v>76</v>
      </c>
      <c r="AL3788" s="190"/>
      <c r="AM3788" s="115" t="s">
        <v>77</v>
      </c>
      <c r="AN3788" s="190"/>
      <c r="AO3788" s="166" t="s">
        <v>78</v>
      </c>
    </row>
    <row r="3789" spans="2:41" ht="3.6" customHeight="1" outlineLevel="1" x14ac:dyDescent="0.45">
      <c r="B3789" s="167"/>
      <c r="J3789" s="167"/>
      <c r="M3789" s="166"/>
      <c r="N3789" s="161"/>
      <c r="O3789" s="160"/>
      <c r="P3789" s="160"/>
      <c r="Q3789" s="159"/>
      <c r="R3789" s="161"/>
      <c r="S3789" s="160"/>
      <c r="T3789" s="160"/>
      <c r="U3789" s="160"/>
      <c r="V3789" s="160"/>
      <c r="W3789" s="160"/>
      <c r="X3789" s="160"/>
      <c r="Y3789" s="160"/>
      <c r="Z3789" s="160"/>
      <c r="AA3789" s="159"/>
      <c r="AB3789" s="161"/>
      <c r="AC3789" s="160"/>
      <c r="AD3789" s="160"/>
      <c r="AE3789" s="159"/>
      <c r="AF3789" s="161"/>
      <c r="AG3789" s="160"/>
      <c r="AH3789" s="160"/>
      <c r="AI3789" s="160"/>
      <c r="AJ3789" s="160"/>
      <c r="AK3789" s="160"/>
      <c r="AL3789" s="160"/>
      <c r="AM3789" s="160"/>
      <c r="AN3789" s="160"/>
      <c r="AO3789" s="159"/>
    </row>
    <row r="3790" spans="2:41" ht="3.6" customHeight="1" outlineLevel="1" x14ac:dyDescent="0.45">
      <c r="B3790" s="167"/>
      <c r="J3790" s="167"/>
      <c r="M3790" s="166"/>
      <c r="N3790" s="173"/>
      <c r="O3790" s="172"/>
      <c r="P3790" s="172"/>
      <c r="Q3790" s="171"/>
      <c r="R3790" s="922" t="str">
        <f>許可申請_2!I573&amp;変更_3!AL573</f>
        <v/>
      </c>
      <c r="S3790" s="923"/>
      <c r="T3790" s="923"/>
      <c r="U3790" s="923"/>
      <c r="V3790" s="923"/>
      <c r="W3790" s="923"/>
      <c r="X3790" s="923"/>
      <c r="Y3790" s="923"/>
      <c r="Z3790" s="923"/>
      <c r="AA3790" s="923"/>
      <c r="AB3790" s="923"/>
      <c r="AC3790" s="923"/>
      <c r="AD3790" s="923"/>
      <c r="AE3790" s="923"/>
      <c r="AF3790" s="923"/>
      <c r="AG3790" s="923"/>
      <c r="AH3790" s="923"/>
      <c r="AI3790" s="923"/>
      <c r="AJ3790" s="924"/>
      <c r="AK3790" s="172"/>
      <c r="AL3790" s="172"/>
      <c r="AM3790" s="172"/>
      <c r="AN3790" s="172"/>
      <c r="AO3790" s="171"/>
    </row>
    <row r="3791" spans="2:41" ht="13.35" customHeight="1" outlineLevel="1" x14ac:dyDescent="0.45">
      <c r="B3791" s="167"/>
      <c r="J3791" s="167"/>
      <c r="M3791" s="166"/>
      <c r="N3791" s="167" t="s">
        <v>50</v>
      </c>
      <c r="Q3791" s="166"/>
      <c r="R3791" s="911"/>
      <c r="S3791" s="912"/>
      <c r="T3791" s="912"/>
      <c r="U3791" s="912"/>
      <c r="V3791" s="912"/>
      <c r="W3791" s="912"/>
      <c r="X3791" s="912"/>
      <c r="Y3791" s="912"/>
      <c r="Z3791" s="912"/>
      <c r="AA3791" s="912"/>
      <c r="AB3791" s="912"/>
      <c r="AC3791" s="912"/>
      <c r="AD3791" s="912"/>
      <c r="AE3791" s="912"/>
      <c r="AF3791" s="912"/>
      <c r="AG3791" s="912"/>
      <c r="AH3791" s="912"/>
      <c r="AI3791" s="912"/>
      <c r="AJ3791" s="913"/>
      <c r="AL3791" s="189" t="s">
        <v>651</v>
      </c>
      <c r="AM3791" s="115" t="s">
        <v>714</v>
      </c>
      <c r="AO3791" s="166"/>
    </row>
    <row r="3792" spans="2:41" ht="3.6" customHeight="1" outlineLevel="1" x14ac:dyDescent="0.45">
      <c r="B3792" s="167"/>
      <c r="J3792" s="167"/>
      <c r="M3792" s="166"/>
      <c r="N3792" s="161"/>
      <c r="O3792" s="160"/>
      <c r="P3792" s="160"/>
      <c r="Q3792" s="159"/>
      <c r="R3792" s="914"/>
      <c r="S3792" s="915"/>
      <c r="T3792" s="915"/>
      <c r="U3792" s="915"/>
      <c r="V3792" s="915"/>
      <c r="W3792" s="915"/>
      <c r="X3792" s="915"/>
      <c r="Y3792" s="915"/>
      <c r="Z3792" s="915"/>
      <c r="AA3792" s="915"/>
      <c r="AB3792" s="915"/>
      <c r="AC3792" s="915"/>
      <c r="AD3792" s="915"/>
      <c r="AE3792" s="915"/>
      <c r="AF3792" s="915"/>
      <c r="AG3792" s="915"/>
      <c r="AH3792" s="915"/>
      <c r="AI3792" s="915"/>
      <c r="AJ3792" s="916"/>
      <c r="AK3792" s="160"/>
      <c r="AL3792" s="160"/>
      <c r="AM3792" s="160"/>
      <c r="AN3792" s="160"/>
      <c r="AO3792" s="159"/>
    </row>
    <row r="3793" spans="2:41" ht="3.6" customHeight="1" outlineLevel="1" x14ac:dyDescent="0.45">
      <c r="B3793" s="167"/>
      <c r="J3793" s="167"/>
      <c r="M3793" s="166"/>
      <c r="N3793" s="173"/>
      <c r="O3793" s="172"/>
      <c r="P3793" s="172"/>
      <c r="Q3793" s="171"/>
      <c r="R3793" s="922" t="str">
        <f>ASC(PHONETIC(許可申請_2!I572))&amp;ASC(PHONETIC(変更_3!AL572))</f>
        <v/>
      </c>
      <c r="S3793" s="923"/>
      <c r="T3793" s="923"/>
      <c r="U3793" s="923"/>
      <c r="V3793" s="923"/>
      <c r="W3793" s="923"/>
      <c r="X3793" s="923"/>
      <c r="Y3793" s="923"/>
      <c r="Z3793" s="923"/>
      <c r="AA3793" s="923"/>
      <c r="AB3793" s="923"/>
      <c r="AC3793" s="923"/>
      <c r="AD3793" s="923"/>
      <c r="AE3793" s="923"/>
      <c r="AF3793" s="923"/>
      <c r="AG3793" s="923"/>
      <c r="AH3793" s="923"/>
      <c r="AI3793" s="923"/>
      <c r="AJ3793" s="923"/>
      <c r="AK3793" s="923"/>
      <c r="AL3793" s="923"/>
      <c r="AM3793" s="923"/>
      <c r="AN3793" s="923"/>
      <c r="AO3793" s="924"/>
    </row>
    <row r="3794" spans="2:41" ht="13.35" customHeight="1" outlineLevel="1" x14ac:dyDescent="0.45">
      <c r="B3794" s="167"/>
      <c r="J3794" s="167"/>
      <c r="M3794" s="166"/>
      <c r="N3794" s="167" t="s">
        <v>713</v>
      </c>
      <c r="Q3794" s="166"/>
      <c r="R3794" s="911"/>
      <c r="S3794" s="912"/>
      <c r="T3794" s="912"/>
      <c r="U3794" s="912"/>
      <c r="V3794" s="912"/>
      <c r="W3794" s="912"/>
      <c r="X3794" s="912"/>
      <c r="Y3794" s="912"/>
      <c r="Z3794" s="912"/>
      <c r="AA3794" s="912"/>
      <c r="AB3794" s="912"/>
      <c r="AC3794" s="912"/>
      <c r="AD3794" s="912"/>
      <c r="AE3794" s="912"/>
      <c r="AF3794" s="912"/>
      <c r="AG3794" s="912"/>
      <c r="AH3794" s="912"/>
      <c r="AI3794" s="912"/>
      <c r="AJ3794" s="912"/>
      <c r="AK3794" s="912"/>
      <c r="AL3794" s="912"/>
      <c r="AM3794" s="912"/>
      <c r="AN3794" s="912"/>
      <c r="AO3794" s="913"/>
    </row>
    <row r="3795" spans="2:41" ht="3.6" customHeight="1" outlineLevel="1" x14ac:dyDescent="0.45">
      <c r="B3795" s="167"/>
      <c r="J3795" s="167"/>
      <c r="M3795" s="166"/>
      <c r="N3795" s="167"/>
      <c r="Q3795" s="166"/>
      <c r="R3795" s="914"/>
      <c r="S3795" s="915"/>
      <c r="T3795" s="915"/>
      <c r="U3795" s="915"/>
      <c r="V3795" s="915"/>
      <c r="W3795" s="915"/>
      <c r="X3795" s="915"/>
      <c r="Y3795" s="915"/>
      <c r="Z3795" s="915"/>
      <c r="AA3795" s="915"/>
      <c r="AB3795" s="915"/>
      <c r="AC3795" s="915"/>
      <c r="AD3795" s="915"/>
      <c r="AE3795" s="915"/>
      <c r="AF3795" s="915"/>
      <c r="AG3795" s="915"/>
      <c r="AH3795" s="915"/>
      <c r="AI3795" s="915"/>
      <c r="AJ3795" s="915"/>
      <c r="AK3795" s="915"/>
      <c r="AL3795" s="915"/>
      <c r="AM3795" s="915"/>
      <c r="AN3795" s="915"/>
      <c r="AO3795" s="916"/>
    </row>
    <row r="3796" spans="2:41" ht="3.6" customHeight="1" outlineLevel="1" x14ac:dyDescent="0.45">
      <c r="B3796" s="167"/>
      <c r="J3796" s="167"/>
      <c r="N3796" s="173"/>
      <c r="O3796" s="172"/>
      <c r="P3796" s="172"/>
      <c r="Q3796" s="171"/>
      <c r="U3796" s="934" t="str">
        <f>ASC(許可申請_2!L574)&amp;ASC(変更_3!AO574)</f>
        <v/>
      </c>
      <c r="V3796" s="935"/>
      <c r="W3796" s="935"/>
      <c r="X3796" s="962"/>
      <c r="Y3796" s="172"/>
      <c r="Z3796" s="965" t="str">
        <f>ASC(許可申請_2!O574)&amp;ASC(変更_3!AR574)</f>
        <v/>
      </c>
      <c r="AA3796" s="935"/>
      <c r="AB3796" s="935"/>
      <c r="AC3796" s="936"/>
      <c r="AG3796" s="922" t="str">
        <f>許可申請_2!L575&amp;変更_3!AO575</f>
        <v/>
      </c>
      <c r="AH3796" s="923"/>
      <c r="AI3796" s="923"/>
      <c r="AJ3796" s="923"/>
      <c r="AK3796" s="923"/>
      <c r="AL3796" s="923"/>
      <c r="AM3796" s="923"/>
      <c r="AN3796" s="923"/>
      <c r="AO3796" s="924"/>
    </row>
    <row r="3797" spans="2:41" ht="13.35" customHeight="1" outlineLevel="1" x14ac:dyDescent="0.45">
      <c r="B3797" s="167"/>
      <c r="J3797" s="167"/>
      <c r="N3797" s="167"/>
      <c r="Q3797" s="166"/>
      <c r="R3797" s="115" t="s">
        <v>612</v>
      </c>
      <c r="U3797" s="937"/>
      <c r="V3797" s="938"/>
      <c r="W3797" s="938"/>
      <c r="X3797" s="963"/>
      <c r="Y3797" s="179" t="s">
        <v>611</v>
      </c>
      <c r="Z3797" s="966"/>
      <c r="AA3797" s="938"/>
      <c r="AB3797" s="938"/>
      <c r="AC3797" s="939"/>
      <c r="AD3797" s="115" t="s">
        <v>610</v>
      </c>
      <c r="AG3797" s="911"/>
      <c r="AH3797" s="912"/>
      <c r="AI3797" s="912"/>
      <c r="AJ3797" s="912"/>
      <c r="AK3797" s="912"/>
      <c r="AL3797" s="912"/>
      <c r="AM3797" s="912"/>
      <c r="AN3797" s="912"/>
      <c r="AO3797" s="913"/>
    </row>
    <row r="3798" spans="2:41" ht="3.6" customHeight="1" outlineLevel="1" x14ac:dyDescent="0.45">
      <c r="B3798" s="167"/>
      <c r="J3798" s="167"/>
      <c r="N3798" s="167"/>
      <c r="Q3798" s="166"/>
      <c r="R3798" s="160"/>
      <c r="S3798" s="160"/>
      <c r="T3798" s="160"/>
      <c r="U3798" s="940"/>
      <c r="V3798" s="941"/>
      <c r="W3798" s="941"/>
      <c r="X3798" s="964"/>
      <c r="Y3798" s="160"/>
      <c r="Z3798" s="967"/>
      <c r="AA3798" s="941"/>
      <c r="AB3798" s="941"/>
      <c r="AC3798" s="942"/>
      <c r="AD3798" s="160"/>
      <c r="AE3798" s="160"/>
      <c r="AF3798" s="160"/>
      <c r="AG3798" s="914"/>
      <c r="AH3798" s="915"/>
      <c r="AI3798" s="915"/>
      <c r="AJ3798" s="915"/>
      <c r="AK3798" s="915"/>
      <c r="AL3798" s="915"/>
      <c r="AM3798" s="915"/>
      <c r="AN3798" s="915"/>
      <c r="AO3798" s="916"/>
    </row>
    <row r="3799" spans="2:41" ht="3.6" customHeight="1" outlineLevel="1" x14ac:dyDescent="0.45">
      <c r="B3799" s="167"/>
      <c r="J3799" s="167"/>
      <c r="N3799" s="167"/>
      <c r="Q3799" s="166"/>
      <c r="R3799" s="172"/>
      <c r="S3799" s="172"/>
      <c r="T3799" s="171"/>
      <c r="U3799" s="922" t="str">
        <f>許可申請_2!T575&amp;変更_3!AW575</f>
        <v/>
      </c>
      <c r="V3799" s="923"/>
      <c r="W3799" s="923"/>
      <c r="X3799" s="923"/>
      <c r="Y3799" s="923"/>
      <c r="Z3799" s="923"/>
      <c r="AA3799" s="923"/>
      <c r="AB3799" s="923"/>
      <c r="AC3799" s="924"/>
      <c r="AD3799" s="173"/>
      <c r="AE3799" s="172"/>
      <c r="AF3799" s="171"/>
      <c r="AG3799" s="922" t="str">
        <f>許可申請_2!L576&amp;変更_3!AO576</f>
        <v/>
      </c>
      <c r="AH3799" s="923"/>
      <c r="AI3799" s="923"/>
      <c r="AJ3799" s="923"/>
      <c r="AK3799" s="923"/>
      <c r="AL3799" s="923"/>
      <c r="AM3799" s="923"/>
      <c r="AN3799" s="923"/>
      <c r="AO3799" s="924"/>
    </row>
    <row r="3800" spans="2:41" ht="13.35" customHeight="1" outlineLevel="1" x14ac:dyDescent="0.45">
      <c r="B3800" s="167"/>
      <c r="J3800" s="167"/>
      <c r="N3800" s="167" t="s">
        <v>48</v>
      </c>
      <c r="Q3800" s="166"/>
      <c r="R3800" s="115" t="s">
        <v>609</v>
      </c>
      <c r="T3800" s="166"/>
      <c r="U3800" s="911"/>
      <c r="V3800" s="912"/>
      <c r="W3800" s="912"/>
      <c r="X3800" s="912"/>
      <c r="Y3800" s="912"/>
      <c r="Z3800" s="912"/>
      <c r="AA3800" s="912"/>
      <c r="AB3800" s="912"/>
      <c r="AC3800" s="913"/>
      <c r="AD3800" s="167" t="s">
        <v>8536</v>
      </c>
      <c r="AF3800" s="166"/>
      <c r="AG3800" s="911"/>
      <c r="AH3800" s="912"/>
      <c r="AI3800" s="912"/>
      <c r="AJ3800" s="912"/>
      <c r="AK3800" s="912"/>
      <c r="AL3800" s="912"/>
      <c r="AM3800" s="912"/>
      <c r="AN3800" s="912"/>
      <c r="AO3800" s="913"/>
    </row>
    <row r="3801" spans="2:41" ht="3.6" customHeight="1" outlineLevel="1" x14ac:dyDescent="0.45">
      <c r="B3801" s="167"/>
      <c r="J3801" s="167"/>
      <c r="N3801" s="167"/>
      <c r="Q3801" s="166"/>
      <c r="R3801" s="160"/>
      <c r="S3801" s="160"/>
      <c r="T3801" s="159"/>
      <c r="U3801" s="914"/>
      <c r="V3801" s="915"/>
      <c r="W3801" s="915"/>
      <c r="X3801" s="915"/>
      <c r="Y3801" s="915"/>
      <c r="Z3801" s="915"/>
      <c r="AA3801" s="915"/>
      <c r="AB3801" s="915"/>
      <c r="AC3801" s="916"/>
      <c r="AD3801" s="161"/>
      <c r="AE3801" s="160"/>
      <c r="AF3801" s="159"/>
      <c r="AG3801" s="914"/>
      <c r="AH3801" s="915"/>
      <c r="AI3801" s="915"/>
      <c r="AJ3801" s="915"/>
      <c r="AK3801" s="915"/>
      <c r="AL3801" s="915"/>
      <c r="AM3801" s="915"/>
      <c r="AN3801" s="915"/>
      <c r="AO3801" s="916"/>
    </row>
    <row r="3802" spans="2:41" ht="3.6" customHeight="1" outlineLevel="1" x14ac:dyDescent="0.45">
      <c r="B3802" s="167"/>
      <c r="J3802" s="167"/>
      <c r="N3802" s="167"/>
      <c r="Q3802" s="166"/>
      <c r="R3802" s="172"/>
      <c r="S3802" s="172"/>
      <c r="T3802" s="171"/>
      <c r="U3802" s="922" t="str">
        <f>許可申請_2!T576&amp;変更_3!AW576</f>
        <v/>
      </c>
      <c r="V3802" s="923"/>
      <c r="W3802" s="923"/>
      <c r="X3802" s="923"/>
      <c r="Y3802" s="923"/>
      <c r="Z3802" s="923"/>
      <c r="AA3802" s="923"/>
      <c r="AB3802" s="923"/>
      <c r="AC3802" s="924"/>
      <c r="AD3802" s="173"/>
      <c r="AE3802" s="172"/>
      <c r="AF3802" s="171"/>
      <c r="AG3802" s="922" t="str">
        <f>許可申請_2!L577&amp;変更_3!AO577</f>
        <v/>
      </c>
      <c r="AH3802" s="923"/>
      <c r="AI3802" s="923"/>
      <c r="AJ3802" s="923"/>
      <c r="AK3802" s="923"/>
      <c r="AL3802" s="923"/>
      <c r="AM3802" s="923"/>
      <c r="AN3802" s="923"/>
      <c r="AO3802" s="924"/>
    </row>
    <row r="3803" spans="2:41" ht="13.35" customHeight="1" outlineLevel="1" x14ac:dyDescent="0.45">
      <c r="B3803" s="167"/>
      <c r="J3803" s="167"/>
      <c r="N3803" s="167"/>
      <c r="Q3803" s="166"/>
      <c r="R3803" s="115" t="s">
        <v>608</v>
      </c>
      <c r="T3803" s="166"/>
      <c r="U3803" s="911"/>
      <c r="V3803" s="912"/>
      <c r="W3803" s="912"/>
      <c r="X3803" s="912"/>
      <c r="Y3803" s="912"/>
      <c r="Z3803" s="912"/>
      <c r="AA3803" s="912"/>
      <c r="AB3803" s="912"/>
      <c r="AC3803" s="913"/>
      <c r="AD3803" s="167" t="s">
        <v>607</v>
      </c>
      <c r="AF3803" s="166"/>
      <c r="AG3803" s="911"/>
      <c r="AH3803" s="912"/>
      <c r="AI3803" s="912"/>
      <c r="AJ3803" s="912"/>
      <c r="AK3803" s="912"/>
      <c r="AL3803" s="912"/>
      <c r="AM3803" s="912"/>
      <c r="AN3803" s="912"/>
      <c r="AO3803" s="913"/>
    </row>
    <row r="3804" spans="2:41" ht="3.6" customHeight="1" outlineLevel="1" x14ac:dyDescent="0.45">
      <c r="B3804" s="167"/>
      <c r="J3804" s="167"/>
      <c r="N3804" s="161"/>
      <c r="O3804" s="160"/>
      <c r="P3804" s="160"/>
      <c r="Q3804" s="159"/>
      <c r="R3804" s="160"/>
      <c r="S3804" s="160"/>
      <c r="T3804" s="159"/>
      <c r="U3804" s="914"/>
      <c r="V3804" s="915"/>
      <c r="W3804" s="915"/>
      <c r="X3804" s="915"/>
      <c r="Y3804" s="915"/>
      <c r="Z3804" s="915"/>
      <c r="AA3804" s="915"/>
      <c r="AB3804" s="915"/>
      <c r="AC3804" s="916"/>
      <c r="AD3804" s="161"/>
      <c r="AE3804" s="160"/>
      <c r="AF3804" s="159"/>
      <c r="AG3804" s="914"/>
      <c r="AH3804" s="915"/>
      <c r="AI3804" s="915"/>
      <c r="AJ3804" s="915"/>
      <c r="AK3804" s="915"/>
      <c r="AL3804" s="915"/>
      <c r="AM3804" s="915"/>
      <c r="AN3804" s="915"/>
      <c r="AO3804" s="916"/>
    </row>
    <row r="3805" spans="2:41" ht="3.6" customHeight="1" outlineLevel="1" x14ac:dyDescent="0.45">
      <c r="B3805" s="167"/>
      <c r="J3805" s="167"/>
      <c r="M3805" s="166"/>
      <c r="N3805" s="167"/>
      <c r="Q3805" s="166"/>
      <c r="R3805" s="173"/>
      <c r="S3805" s="172"/>
      <c r="T3805" s="172"/>
      <c r="U3805" s="172"/>
      <c r="V3805" s="172"/>
      <c r="W3805" s="172"/>
      <c r="X3805" s="172"/>
      <c r="Y3805" s="172"/>
      <c r="Z3805" s="172"/>
      <c r="AA3805" s="172"/>
      <c r="AB3805" s="172"/>
      <c r="AC3805" s="172"/>
      <c r="AD3805" s="172"/>
      <c r="AE3805" s="172"/>
      <c r="AF3805" s="172"/>
      <c r="AG3805" s="172"/>
      <c r="AH3805" s="172"/>
      <c r="AI3805" s="172"/>
      <c r="AJ3805" s="172"/>
      <c r="AK3805" s="172"/>
      <c r="AL3805" s="172"/>
      <c r="AM3805" s="172"/>
      <c r="AN3805" s="172"/>
      <c r="AO3805" s="171"/>
    </row>
    <row r="3806" spans="2:41" ht="13.35" customHeight="1" outlineLevel="1" x14ac:dyDescent="0.45">
      <c r="B3806" s="167"/>
      <c r="J3806" s="167"/>
      <c r="M3806" s="166"/>
      <c r="N3806" s="167" t="s">
        <v>712</v>
      </c>
      <c r="Q3806" s="166"/>
      <c r="R3806" s="167"/>
      <c r="S3806" s="919"/>
      <c r="T3806" s="921"/>
      <c r="V3806" s="190"/>
      <c r="W3806" s="115" t="s">
        <v>76</v>
      </c>
      <c r="X3806" s="190"/>
      <c r="Y3806" s="115" t="s">
        <v>77</v>
      </c>
      <c r="Z3806" s="190"/>
      <c r="AA3806" s="115" t="s">
        <v>78</v>
      </c>
      <c r="AO3806" s="166"/>
    </row>
    <row r="3807" spans="2:41" ht="3.6" customHeight="1" outlineLevel="1" x14ac:dyDescent="0.45">
      <c r="B3807" s="167"/>
      <c r="J3807" s="167"/>
      <c r="M3807" s="166"/>
      <c r="N3807" s="167"/>
      <c r="Q3807" s="166"/>
      <c r="R3807" s="167"/>
      <c r="AO3807" s="166"/>
    </row>
    <row r="3808" spans="2:41" ht="3.6" customHeight="1" outlineLevel="1" x14ac:dyDescent="0.45">
      <c r="B3808" s="167"/>
      <c r="J3808" s="167"/>
      <c r="M3808" s="166"/>
      <c r="N3808" s="173"/>
      <c r="O3808" s="172"/>
      <c r="P3808" s="172"/>
      <c r="Q3808" s="172"/>
      <c r="R3808" s="984" t="str">
        <f>ASC(許可申請_2!I578)&amp;ASC(変更_3!AL578)</f>
        <v/>
      </c>
      <c r="S3808" s="984" t="str">
        <f>ASC(許可申請_2!J578)&amp;ASC(変更_3!AM578)</f>
        <v/>
      </c>
      <c r="T3808" s="172"/>
      <c r="U3808" s="984" t="str">
        <f>ASC(許可申請_2!L578)&amp;ASC(変更_3!AO578)</f>
        <v/>
      </c>
      <c r="V3808" s="173"/>
      <c r="W3808" s="172"/>
      <c r="X3808" s="172"/>
      <c r="Y3808" s="172"/>
      <c r="Z3808" s="172"/>
      <c r="AA3808" s="171"/>
      <c r="AB3808" s="173"/>
      <c r="AC3808" s="172"/>
      <c r="AD3808" s="172"/>
      <c r="AE3808" s="172"/>
      <c r="AF3808" s="172"/>
      <c r="AG3808" s="171"/>
      <c r="AH3808" s="977"/>
      <c r="AI3808" s="980"/>
      <c r="AJ3808" s="172"/>
      <c r="AK3808" s="944"/>
      <c r="AL3808" s="173"/>
      <c r="AM3808" s="172"/>
      <c r="AN3808" s="172"/>
      <c r="AO3808" s="171"/>
    </row>
    <row r="3809" spans="2:41" ht="13.35" customHeight="1" outlineLevel="1" x14ac:dyDescent="0.45">
      <c r="B3809" s="167"/>
      <c r="J3809" s="167"/>
      <c r="M3809" s="166"/>
      <c r="N3809" s="167" t="s">
        <v>711</v>
      </c>
      <c r="R3809" s="985"/>
      <c r="S3809" s="985"/>
      <c r="T3809" s="115" t="s">
        <v>65</v>
      </c>
      <c r="U3809" s="985"/>
      <c r="V3809" s="167" t="s">
        <v>64</v>
      </c>
      <c r="AA3809" s="166"/>
      <c r="AB3809" s="167" t="s">
        <v>710</v>
      </c>
      <c r="AH3809" s="978"/>
      <c r="AI3809" s="981"/>
      <c r="AJ3809" s="115" t="s">
        <v>65</v>
      </c>
      <c r="AK3809" s="945"/>
      <c r="AL3809" s="167" t="s">
        <v>64</v>
      </c>
      <c r="AO3809" s="166"/>
    </row>
    <row r="3810" spans="2:41" ht="3.6" customHeight="1" outlineLevel="1" x14ac:dyDescent="0.45">
      <c r="B3810" s="167"/>
      <c r="J3810" s="167"/>
      <c r="M3810" s="166"/>
      <c r="N3810" s="167"/>
      <c r="R3810" s="986"/>
      <c r="S3810" s="986"/>
      <c r="T3810" s="160"/>
      <c r="U3810" s="986"/>
      <c r="V3810" s="161"/>
      <c r="W3810" s="160"/>
      <c r="X3810" s="160"/>
      <c r="Y3810" s="160"/>
      <c r="Z3810" s="160"/>
      <c r="AA3810" s="159"/>
      <c r="AB3810" s="161"/>
      <c r="AC3810" s="160"/>
      <c r="AD3810" s="160"/>
      <c r="AE3810" s="160"/>
      <c r="AF3810" s="160"/>
      <c r="AH3810" s="979"/>
      <c r="AI3810" s="982"/>
      <c r="AJ3810" s="160"/>
      <c r="AK3810" s="946"/>
      <c r="AL3810" s="161"/>
      <c r="AM3810" s="160"/>
      <c r="AN3810" s="160"/>
      <c r="AO3810" s="159"/>
    </row>
    <row r="3811" spans="2:41" ht="3.6" customHeight="1" outlineLevel="1" x14ac:dyDescent="0.45">
      <c r="B3811" s="167"/>
      <c r="J3811" s="167"/>
      <c r="M3811" s="166"/>
      <c r="N3811" s="173"/>
      <c r="O3811" s="172"/>
      <c r="P3811" s="172"/>
      <c r="Q3811" s="171"/>
      <c r="R3811" s="977"/>
      <c r="S3811" s="980"/>
      <c r="T3811" s="172"/>
      <c r="U3811" s="944"/>
      <c r="V3811" s="173"/>
      <c r="W3811" s="172"/>
      <c r="X3811" s="172"/>
      <c r="Y3811" s="172"/>
      <c r="Z3811" s="169"/>
      <c r="AA3811" s="174"/>
      <c r="AD3811" s="172"/>
      <c r="AE3811" s="172"/>
      <c r="AF3811" s="172"/>
      <c r="AG3811" s="175"/>
      <c r="AH3811" s="175"/>
      <c r="AI3811" s="175"/>
      <c r="AJ3811" s="175"/>
      <c r="AK3811" s="175"/>
      <c r="AL3811" s="172"/>
      <c r="AM3811" s="175"/>
      <c r="AN3811" s="175"/>
      <c r="AO3811" s="171"/>
    </row>
    <row r="3812" spans="2:41" ht="13.35" customHeight="1" outlineLevel="1" x14ac:dyDescent="0.45">
      <c r="B3812" s="167"/>
      <c r="J3812" s="167"/>
      <c r="M3812" s="166"/>
      <c r="N3812" s="167" t="s">
        <v>709</v>
      </c>
      <c r="Q3812" s="166"/>
      <c r="R3812" s="978"/>
      <c r="S3812" s="981"/>
      <c r="T3812" s="115" t="s">
        <v>65</v>
      </c>
      <c r="U3812" s="945"/>
      <c r="V3812" s="167" t="s">
        <v>64</v>
      </c>
      <c r="Z3812" s="169"/>
      <c r="AA3812" s="168"/>
      <c r="AG3812" s="169"/>
      <c r="AH3812" s="169"/>
      <c r="AI3812" s="169"/>
      <c r="AJ3812" s="169"/>
      <c r="AK3812" s="169"/>
      <c r="AM3812" s="169"/>
      <c r="AN3812" s="169"/>
      <c r="AO3812" s="166"/>
    </row>
    <row r="3813" spans="2:41" ht="3.6" customHeight="1" outlineLevel="1" x14ac:dyDescent="0.45">
      <c r="B3813" s="167"/>
      <c r="J3813" s="167"/>
      <c r="M3813" s="166"/>
      <c r="N3813" s="161"/>
      <c r="O3813" s="160"/>
      <c r="P3813" s="160"/>
      <c r="Q3813" s="159"/>
      <c r="R3813" s="979"/>
      <c r="S3813" s="982"/>
      <c r="T3813" s="160"/>
      <c r="U3813" s="946"/>
      <c r="V3813" s="161"/>
      <c r="W3813" s="160"/>
      <c r="X3813" s="160"/>
      <c r="Y3813" s="160"/>
      <c r="Z3813" s="163"/>
      <c r="AA3813" s="162"/>
      <c r="AB3813" s="160"/>
      <c r="AC3813" s="160"/>
      <c r="AD3813" s="160"/>
      <c r="AE3813" s="160"/>
      <c r="AF3813" s="160"/>
      <c r="AG3813" s="163"/>
      <c r="AH3813" s="163"/>
      <c r="AI3813" s="163"/>
      <c r="AJ3813" s="163"/>
      <c r="AK3813" s="163"/>
      <c r="AL3813" s="160"/>
      <c r="AM3813" s="163"/>
      <c r="AN3813" s="163"/>
      <c r="AO3813" s="159"/>
    </row>
    <row r="3814" spans="2:41" ht="3.6" customHeight="1" outlineLevel="1" x14ac:dyDescent="0.45">
      <c r="B3814" s="167"/>
      <c r="J3814" s="167"/>
      <c r="M3814" s="166"/>
      <c r="N3814" s="167"/>
      <c r="Q3814" s="166"/>
      <c r="R3814" s="922" t="str">
        <f>ASC(許可申請_2!K583)&amp;ASC(変更_3!AN582)</f>
        <v/>
      </c>
      <c r="S3814" s="923"/>
      <c r="T3814" s="923"/>
      <c r="U3814" s="924"/>
      <c r="V3814" s="911" t="str">
        <f>ASC(許可申請_2!O583)&amp;ASC(変更_3!AR582)</f>
        <v/>
      </c>
      <c r="W3814" s="913"/>
      <c r="X3814" s="911" t="str">
        <f>ASC(許可申請_2!Q583)&amp;ASC(変更_3!AT582)</f>
        <v/>
      </c>
      <c r="Y3814" s="912"/>
      <c r="Z3814" s="912"/>
      <c r="AA3814" s="913"/>
      <c r="AB3814" s="167"/>
      <c r="AO3814" s="166"/>
    </row>
    <row r="3815" spans="2:41" ht="13.35" customHeight="1" outlineLevel="1" x14ac:dyDescent="0.45">
      <c r="B3815" s="167"/>
      <c r="J3815" s="167" t="s">
        <v>725</v>
      </c>
      <c r="M3815" s="166"/>
      <c r="N3815" s="167" t="s">
        <v>707</v>
      </c>
      <c r="Q3815" s="166"/>
      <c r="R3815" s="911"/>
      <c r="S3815" s="912"/>
      <c r="T3815" s="912"/>
      <c r="U3815" s="913"/>
      <c r="V3815" s="911"/>
      <c r="W3815" s="913"/>
      <c r="X3815" s="911"/>
      <c r="Y3815" s="912"/>
      <c r="Z3815" s="912"/>
      <c r="AA3815" s="913"/>
      <c r="AB3815" s="191" t="s">
        <v>706</v>
      </c>
      <c r="AO3815" s="166"/>
    </row>
    <row r="3816" spans="2:41" ht="3.6" customHeight="1" outlineLevel="1" x14ac:dyDescent="0.45">
      <c r="B3816" s="167"/>
      <c r="J3816" s="167"/>
      <c r="M3816" s="166"/>
      <c r="N3816" s="167"/>
      <c r="Q3816" s="166"/>
      <c r="R3816" s="914"/>
      <c r="S3816" s="915"/>
      <c r="T3816" s="915"/>
      <c r="U3816" s="916"/>
      <c r="V3816" s="914"/>
      <c r="W3816" s="916"/>
      <c r="X3816" s="914"/>
      <c r="Y3816" s="915"/>
      <c r="Z3816" s="915"/>
      <c r="AA3816" s="916"/>
      <c r="AB3816" s="161"/>
      <c r="AC3816" s="160"/>
      <c r="AD3816" s="160"/>
      <c r="AE3816" s="160"/>
      <c r="AF3816" s="160"/>
      <c r="AG3816" s="160"/>
      <c r="AH3816" s="160"/>
      <c r="AI3816" s="160"/>
      <c r="AJ3816" s="160"/>
      <c r="AK3816" s="160"/>
      <c r="AL3816" s="160"/>
      <c r="AM3816" s="160"/>
      <c r="AN3816" s="160"/>
      <c r="AO3816" s="159"/>
    </row>
    <row r="3817" spans="2:41" ht="3.6" customHeight="1" outlineLevel="1" x14ac:dyDescent="0.45">
      <c r="B3817" s="167"/>
      <c r="J3817" s="167"/>
      <c r="M3817" s="166"/>
      <c r="N3817" s="173"/>
      <c r="O3817" s="172"/>
      <c r="P3817" s="172"/>
      <c r="Q3817" s="172"/>
      <c r="R3817" s="173"/>
      <c r="S3817" s="172"/>
      <c r="T3817" s="172"/>
      <c r="U3817" s="172"/>
      <c r="V3817" s="172"/>
      <c r="W3817" s="172"/>
      <c r="X3817" s="172"/>
      <c r="Y3817" s="172"/>
      <c r="Z3817" s="172"/>
      <c r="AA3817" s="171"/>
      <c r="AB3817" s="173"/>
      <c r="AI3817" s="166"/>
      <c r="AJ3817" s="173"/>
      <c r="AK3817" s="172"/>
      <c r="AL3817" s="172"/>
      <c r="AM3817" s="172"/>
      <c r="AN3817" s="172"/>
      <c r="AO3817" s="171"/>
    </row>
    <row r="3818" spans="2:41" ht="13.35" customHeight="1" outlineLevel="1" x14ac:dyDescent="0.45">
      <c r="B3818" s="167"/>
      <c r="J3818" s="167"/>
      <c r="M3818" s="166"/>
      <c r="N3818" s="167" t="s">
        <v>705</v>
      </c>
      <c r="R3818" s="167"/>
      <c r="S3818" s="917" t="str">
        <f>許可申請_2!I585&amp;変更_3!AL584</f>
        <v/>
      </c>
      <c r="T3818" s="918"/>
      <c r="V3818" s="182" t="str">
        <f>ASC(許可申請_2!K585)&amp;ASC(変更_3!AN584)</f>
        <v/>
      </c>
      <c r="W3818" s="115" t="s">
        <v>76</v>
      </c>
      <c r="X3818" s="182" t="str">
        <f>ASC(許可申請_2!M585)&amp;ASC(変更_3!AP584)</f>
        <v/>
      </c>
      <c r="Y3818" s="115" t="s">
        <v>77</v>
      </c>
      <c r="Z3818" s="182" t="str">
        <f>ASC(許可申請_2!O585)&amp;ASC(変更_3!AR584)</f>
        <v/>
      </c>
      <c r="AA3818" s="115" t="s">
        <v>78</v>
      </c>
      <c r="AB3818" s="167" t="s">
        <v>704</v>
      </c>
      <c r="AI3818" s="166"/>
      <c r="AJ3818" s="167"/>
      <c r="AK3818" s="919"/>
      <c r="AL3818" s="920"/>
      <c r="AM3818" s="920"/>
      <c r="AN3818" s="920"/>
      <c r="AO3818" s="921"/>
    </row>
    <row r="3819" spans="2:41" ht="3.6" customHeight="1" outlineLevel="1" x14ac:dyDescent="0.45">
      <c r="B3819" s="167"/>
      <c r="J3819" s="167"/>
      <c r="M3819" s="166"/>
      <c r="N3819" s="167"/>
      <c r="R3819" s="161"/>
      <c r="S3819" s="160"/>
      <c r="T3819" s="160"/>
      <c r="U3819" s="160"/>
      <c r="V3819" s="160"/>
      <c r="W3819" s="160"/>
      <c r="X3819" s="160"/>
      <c r="Y3819" s="160"/>
      <c r="Z3819" s="160"/>
      <c r="AA3819" s="159"/>
      <c r="AB3819" s="161"/>
      <c r="AC3819" s="160"/>
      <c r="AD3819" s="160"/>
      <c r="AE3819" s="160"/>
      <c r="AF3819" s="160"/>
      <c r="AG3819" s="160"/>
      <c r="AH3819" s="160"/>
      <c r="AI3819" s="159"/>
      <c r="AJ3819" s="161"/>
      <c r="AK3819" s="160"/>
      <c r="AL3819" s="160"/>
      <c r="AM3819" s="160"/>
      <c r="AN3819" s="160"/>
      <c r="AO3819" s="159"/>
    </row>
    <row r="3820" spans="2:41" ht="3.6" customHeight="1" outlineLevel="1" x14ac:dyDescent="0.45">
      <c r="B3820" s="167"/>
      <c r="J3820" s="167"/>
      <c r="M3820" s="166"/>
      <c r="N3820" s="173"/>
      <c r="O3820" s="172"/>
      <c r="P3820" s="172"/>
      <c r="Q3820" s="171"/>
      <c r="R3820" s="922" t="str">
        <f>IF(OR(許可申請_2!T582="☑",変更_3!AW581="☑"),"研修中","")</f>
        <v/>
      </c>
      <c r="S3820" s="923"/>
      <c r="T3820" s="923"/>
      <c r="U3820" s="923"/>
      <c r="V3820" s="923"/>
      <c r="W3820" s="923"/>
      <c r="X3820" s="923"/>
      <c r="Y3820" s="923"/>
      <c r="Z3820" s="923"/>
      <c r="AA3820" s="923"/>
      <c r="AB3820" s="923"/>
      <c r="AC3820" s="923"/>
      <c r="AD3820" s="923"/>
      <c r="AE3820" s="923"/>
      <c r="AF3820" s="923"/>
      <c r="AG3820" s="923"/>
      <c r="AH3820" s="923"/>
      <c r="AI3820" s="923"/>
      <c r="AJ3820" s="923"/>
      <c r="AK3820" s="923"/>
      <c r="AL3820" s="923"/>
      <c r="AM3820" s="923"/>
      <c r="AN3820" s="923"/>
      <c r="AO3820" s="924"/>
    </row>
    <row r="3821" spans="2:41" ht="13.35" customHeight="1" outlineLevel="1" x14ac:dyDescent="0.45">
      <c r="B3821" s="167"/>
      <c r="J3821" s="167"/>
      <c r="M3821" s="166"/>
      <c r="N3821" s="167" t="s">
        <v>703</v>
      </c>
      <c r="Q3821" s="166"/>
      <c r="R3821" s="911"/>
      <c r="S3821" s="912"/>
      <c r="T3821" s="912"/>
      <c r="U3821" s="912"/>
      <c r="V3821" s="912"/>
      <c r="W3821" s="912"/>
      <c r="X3821" s="912"/>
      <c r="Y3821" s="912"/>
      <c r="Z3821" s="912"/>
      <c r="AA3821" s="912"/>
      <c r="AB3821" s="912"/>
      <c r="AC3821" s="912"/>
      <c r="AD3821" s="912"/>
      <c r="AE3821" s="912"/>
      <c r="AF3821" s="912"/>
      <c r="AG3821" s="912"/>
      <c r="AH3821" s="912"/>
      <c r="AI3821" s="912"/>
      <c r="AJ3821" s="912"/>
      <c r="AK3821" s="912"/>
      <c r="AL3821" s="912"/>
      <c r="AM3821" s="912"/>
      <c r="AN3821" s="912"/>
      <c r="AO3821" s="913"/>
    </row>
    <row r="3822" spans="2:41" ht="3.6" customHeight="1" outlineLevel="1" x14ac:dyDescent="0.45">
      <c r="B3822" s="167"/>
      <c r="J3822" s="167"/>
      <c r="M3822" s="166"/>
      <c r="N3822" s="161"/>
      <c r="O3822" s="160"/>
      <c r="P3822" s="160"/>
      <c r="Q3822" s="159"/>
      <c r="R3822" s="914"/>
      <c r="S3822" s="915"/>
      <c r="T3822" s="915"/>
      <c r="U3822" s="915"/>
      <c r="V3822" s="915"/>
      <c r="W3822" s="915"/>
      <c r="X3822" s="915"/>
      <c r="Y3822" s="915"/>
      <c r="Z3822" s="915"/>
      <c r="AA3822" s="915"/>
      <c r="AB3822" s="915"/>
      <c r="AC3822" s="915"/>
      <c r="AD3822" s="915"/>
      <c r="AE3822" s="915"/>
      <c r="AF3822" s="915"/>
      <c r="AG3822" s="915"/>
      <c r="AH3822" s="915"/>
      <c r="AI3822" s="915"/>
      <c r="AJ3822" s="915"/>
      <c r="AK3822" s="915"/>
      <c r="AL3822" s="915"/>
      <c r="AM3822" s="915"/>
      <c r="AN3822" s="915"/>
      <c r="AO3822" s="916"/>
    </row>
    <row r="3823" spans="2:41" ht="3.6" customHeight="1" outlineLevel="1" x14ac:dyDescent="0.45">
      <c r="B3823" s="167"/>
      <c r="J3823" s="167"/>
      <c r="M3823" s="166"/>
      <c r="N3823" s="173"/>
      <c r="O3823" s="172"/>
      <c r="P3823" s="172"/>
      <c r="Q3823" s="171"/>
      <c r="R3823" s="167"/>
      <c r="W3823" s="166"/>
      <c r="X3823" s="167"/>
      <c r="AB3823" s="166"/>
      <c r="AC3823" s="925"/>
      <c r="AD3823" s="926"/>
      <c r="AE3823" s="926"/>
      <c r="AF3823" s="926"/>
      <c r="AG3823" s="926"/>
      <c r="AH3823" s="926"/>
      <c r="AI3823" s="926"/>
      <c r="AJ3823" s="926"/>
      <c r="AK3823" s="926"/>
      <c r="AL3823" s="926"/>
      <c r="AM3823" s="926"/>
      <c r="AN3823" s="926"/>
      <c r="AO3823" s="927"/>
    </row>
    <row r="3824" spans="2:41" ht="13.35" customHeight="1" outlineLevel="1" x14ac:dyDescent="0.45">
      <c r="B3824" s="167"/>
      <c r="J3824" s="167"/>
      <c r="M3824" s="166"/>
      <c r="N3824" s="167" t="s">
        <v>702</v>
      </c>
      <c r="Q3824" s="166"/>
      <c r="R3824" s="167"/>
      <c r="S3824" s="189" t="s">
        <v>651</v>
      </c>
      <c r="T3824" s="115" t="s">
        <v>105</v>
      </c>
      <c r="W3824" s="166"/>
      <c r="X3824" s="167" t="s">
        <v>701</v>
      </c>
      <c r="AB3824" s="166"/>
      <c r="AC3824" s="928"/>
      <c r="AD3824" s="929"/>
      <c r="AE3824" s="929"/>
      <c r="AF3824" s="929"/>
      <c r="AG3824" s="929"/>
      <c r="AH3824" s="929"/>
      <c r="AI3824" s="929"/>
      <c r="AJ3824" s="929"/>
      <c r="AK3824" s="929"/>
      <c r="AL3824" s="929"/>
      <c r="AM3824" s="929"/>
      <c r="AN3824" s="929"/>
      <c r="AO3824" s="930"/>
    </row>
    <row r="3825" spans="2:41" ht="3.6" customHeight="1" outlineLevel="1" x14ac:dyDescent="0.45">
      <c r="B3825" s="167"/>
      <c r="J3825" s="167"/>
      <c r="M3825" s="166"/>
      <c r="N3825" s="161"/>
      <c r="O3825" s="160"/>
      <c r="P3825" s="160"/>
      <c r="Q3825" s="159"/>
      <c r="R3825" s="161"/>
      <c r="S3825" s="160"/>
      <c r="T3825" s="160"/>
      <c r="U3825" s="160"/>
      <c r="V3825" s="160"/>
      <c r="W3825" s="159"/>
      <c r="X3825" s="161"/>
      <c r="Y3825" s="160"/>
      <c r="Z3825" s="160"/>
      <c r="AA3825" s="160"/>
      <c r="AB3825" s="159"/>
      <c r="AC3825" s="931"/>
      <c r="AD3825" s="932"/>
      <c r="AE3825" s="932"/>
      <c r="AF3825" s="932"/>
      <c r="AG3825" s="932"/>
      <c r="AH3825" s="932"/>
      <c r="AI3825" s="932"/>
      <c r="AJ3825" s="932"/>
      <c r="AK3825" s="932"/>
      <c r="AL3825" s="932"/>
      <c r="AM3825" s="932"/>
      <c r="AN3825" s="932"/>
      <c r="AO3825" s="933"/>
    </row>
    <row r="3826" spans="2:41" ht="3.6" customHeight="1" outlineLevel="1" x14ac:dyDescent="0.45">
      <c r="B3826" s="167"/>
      <c r="J3826" s="167"/>
      <c r="M3826" s="166"/>
      <c r="N3826" s="173"/>
      <c r="O3826" s="172"/>
      <c r="P3826" s="172"/>
      <c r="Q3826" s="171"/>
      <c r="R3826" s="173"/>
      <c r="S3826" s="172"/>
      <c r="T3826" s="172"/>
      <c r="U3826" s="172"/>
      <c r="V3826" s="172"/>
      <c r="W3826" s="172"/>
      <c r="X3826" s="172"/>
      <c r="Y3826" s="172"/>
      <c r="Z3826" s="172"/>
      <c r="AA3826" s="171"/>
      <c r="AB3826" s="173"/>
      <c r="AC3826" s="172"/>
      <c r="AD3826" s="172"/>
      <c r="AE3826" s="171"/>
      <c r="AF3826" s="173"/>
      <c r="AG3826" s="172"/>
      <c r="AH3826" s="172"/>
      <c r="AI3826" s="172"/>
      <c r="AJ3826" s="172"/>
      <c r="AK3826" s="172"/>
      <c r="AL3826" s="172"/>
      <c r="AM3826" s="172"/>
      <c r="AN3826" s="172"/>
      <c r="AO3826" s="171"/>
    </row>
    <row r="3827" spans="2:41" ht="13.35" customHeight="1" outlineLevel="1" x14ac:dyDescent="0.45">
      <c r="B3827" s="167"/>
      <c r="J3827" s="167"/>
      <c r="M3827" s="166"/>
      <c r="N3827" s="167" t="s">
        <v>700</v>
      </c>
      <c r="Q3827" s="166"/>
      <c r="R3827" s="167"/>
      <c r="S3827" s="919"/>
      <c r="T3827" s="921"/>
      <c r="V3827" s="190"/>
      <c r="W3827" s="115" t="s">
        <v>76</v>
      </c>
      <c r="X3827" s="190"/>
      <c r="Y3827" s="115" t="s">
        <v>77</v>
      </c>
      <c r="Z3827" s="190"/>
      <c r="AA3827" s="115" t="s">
        <v>78</v>
      </c>
      <c r="AB3827" s="167" t="s">
        <v>699</v>
      </c>
      <c r="AE3827" s="166"/>
      <c r="AF3827" s="167"/>
      <c r="AG3827" s="919"/>
      <c r="AH3827" s="921"/>
      <c r="AJ3827" s="190"/>
      <c r="AK3827" s="115" t="s">
        <v>76</v>
      </c>
      <c r="AL3827" s="190"/>
      <c r="AM3827" s="115" t="s">
        <v>77</v>
      </c>
      <c r="AN3827" s="190"/>
      <c r="AO3827" s="166" t="s">
        <v>78</v>
      </c>
    </row>
    <row r="3828" spans="2:41" ht="3.6" customHeight="1" outlineLevel="1" x14ac:dyDescent="0.45">
      <c r="B3828" s="167"/>
      <c r="J3828" s="167"/>
      <c r="M3828" s="166"/>
      <c r="N3828" s="161"/>
      <c r="O3828" s="160"/>
      <c r="P3828" s="160"/>
      <c r="Q3828" s="159"/>
      <c r="R3828" s="161"/>
      <c r="S3828" s="160"/>
      <c r="T3828" s="160"/>
      <c r="U3828" s="160"/>
      <c r="V3828" s="160"/>
      <c r="W3828" s="160"/>
      <c r="X3828" s="160"/>
      <c r="Y3828" s="160"/>
      <c r="Z3828" s="160"/>
      <c r="AA3828" s="159"/>
      <c r="AB3828" s="161"/>
      <c r="AC3828" s="160"/>
      <c r="AD3828" s="160"/>
      <c r="AE3828" s="159"/>
      <c r="AF3828" s="161"/>
      <c r="AG3828" s="160"/>
      <c r="AH3828" s="160"/>
      <c r="AI3828" s="160"/>
      <c r="AJ3828" s="160"/>
      <c r="AK3828" s="160"/>
      <c r="AL3828" s="160"/>
      <c r="AM3828" s="160"/>
      <c r="AN3828" s="160"/>
      <c r="AO3828" s="159"/>
    </row>
    <row r="3829" spans="2:41" ht="3.6" customHeight="1" outlineLevel="1" x14ac:dyDescent="0.45">
      <c r="B3829" s="167"/>
      <c r="J3829" s="167"/>
      <c r="M3829" s="166"/>
      <c r="N3829" s="173"/>
      <c r="O3829" s="172"/>
      <c r="P3829" s="172"/>
      <c r="Q3829" s="171"/>
      <c r="R3829" s="925"/>
      <c r="S3829" s="926"/>
      <c r="T3829" s="926"/>
      <c r="U3829" s="926"/>
      <c r="V3829" s="926"/>
      <c r="W3829" s="926"/>
      <c r="X3829" s="926"/>
      <c r="Y3829" s="926"/>
      <c r="Z3829" s="926"/>
      <c r="AA3829" s="926"/>
      <c r="AB3829" s="926"/>
      <c r="AC3829" s="926"/>
      <c r="AD3829" s="926"/>
      <c r="AE3829" s="926"/>
      <c r="AF3829" s="926"/>
      <c r="AG3829" s="926"/>
      <c r="AH3829" s="926"/>
      <c r="AI3829" s="926"/>
      <c r="AJ3829" s="926"/>
      <c r="AK3829" s="926"/>
      <c r="AL3829" s="926"/>
      <c r="AM3829" s="926"/>
      <c r="AN3829" s="926"/>
      <c r="AO3829" s="927"/>
    </row>
    <row r="3830" spans="2:41" ht="13.35" customHeight="1" outlineLevel="1" x14ac:dyDescent="0.45">
      <c r="B3830" s="167"/>
      <c r="J3830" s="167"/>
      <c r="M3830" s="166"/>
      <c r="N3830" s="167" t="s">
        <v>698</v>
      </c>
      <c r="Q3830" s="166"/>
      <c r="R3830" s="928"/>
      <c r="S3830" s="929"/>
      <c r="T3830" s="929"/>
      <c r="U3830" s="929"/>
      <c r="V3830" s="929"/>
      <c r="W3830" s="929"/>
      <c r="X3830" s="929"/>
      <c r="Y3830" s="929"/>
      <c r="Z3830" s="929"/>
      <c r="AA3830" s="929"/>
      <c r="AB3830" s="929"/>
      <c r="AC3830" s="929"/>
      <c r="AD3830" s="929"/>
      <c r="AE3830" s="929"/>
      <c r="AF3830" s="929"/>
      <c r="AG3830" s="929"/>
      <c r="AH3830" s="929"/>
      <c r="AI3830" s="929"/>
      <c r="AJ3830" s="929"/>
      <c r="AK3830" s="929"/>
      <c r="AL3830" s="929"/>
      <c r="AM3830" s="929"/>
      <c r="AN3830" s="929"/>
      <c r="AO3830" s="930"/>
    </row>
    <row r="3831" spans="2:41" ht="3.6" customHeight="1" outlineLevel="1" x14ac:dyDescent="0.45">
      <c r="B3831" s="167"/>
      <c r="J3831" s="167"/>
      <c r="M3831" s="166"/>
      <c r="N3831" s="167"/>
      <c r="Q3831" s="166"/>
      <c r="R3831" s="931"/>
      <c r="S3831" s="932"/>
      <c r="T3831" s="932"/>
      <c r="U3831" s="932"/>
      <c r="V3831" s="932"/>
      <c r="W3831" s="932"/>
      <c r="X3831" s="932"/>
      <c r="Y3831" s="932"/>
      <c r="Z3831" s="932"/>
      <c r="AA3831" s="932"/>
      <c r="AB3831" s="932"/>
      <c r="AC3831" s="932"/>
      <c r="AD3831" s="932"/>
      <c r="AE3831" s="932"/>
      <c r="AF3831" s="932"/>
      <c r="AG3831" s="932"/>
      <c r="AH3831" s="932"/>
      <c r="AI3831" s="932"/>
      <c r="AJ3831" s="932"/>
      <c r="AK3831" s="932"/>
      <c r="AL3831" s="932"/>
      <c r="AM3831" s="932"/>
      <c r="AN3831" s="932"/>
      <c r="AO3831" s="933"/>
    </row>
    <row r="3832" spans="2:41" ht="3.6" customHeight="1" outlineLevel="1" x14ac:dyDescent="0.45">
      <c r="B3832" s="167"/>
      <c r="J3832" s="167"/>
      <c r="N3832" s="173"/>
      <c r="O3832" s="172"/>
      <c r="P3832" s="172"/>
      <c r="Q3832" s="171"/>
      <c r="R3832" s="172"/>
      <c r="S3832" s="172"/>
      <c r="T3832" s="172"/>
      <c r="U3832" s="172"/>
      <c r="X3832" s="175"/>
      <c r="Y3832" s="176"/>
      <c r="Z3832" s="175"/>
      <c r="AA3832" s="175"/>
      <c r="AB3832" s="175"/>
      <c r="AC3832" s="175"/>
      <c r="AD3832" s="176"/>
      <c r="AE3832" s="175"/>
      <c r="AF3832" s="172"/>
      <c r="AG3832" s="172"/>
      <c r="AH3832" s="947"/>
      <c r="AI3832" s="948"/>
      <c r="AJ3832" s="948"/>
      <c r="AK3832" s="948"/>
      <c r="AL3832" s="948"/>
      <c r="AM3832" s="948"/>
      <c r="AN3832" s="948"/>
      <c r="AO3832" s="949"/>
    </row>
    <row r="3833" spans="2:41" ht="13.35" customHeight="1" outlineLevel="1" x14ac:dyDescent="0.45">
      <c r="B3833" s="167"/>
      <c r="J3833" s="167"/>
      <c r="N3833" s="167" t="s">
        <v>697</v>
      </c>
      <c r="Q3833" s="166"/>
      <c r="R3833" s="115" t="s">
        <v>696</v>
      </c>
      <c r="X3833" s="169"/>
      <c r="Y3833" s="170"/>
      <c r="Z3833" s="189" t="s">
        <v>651</v>
      </c>
      <c r="AA3833" s="115" t="s">
        <v>695</v>
      </c>
      <c r="AB3833" s="169"/>
      <c r="AC3833" s="169"/>
      <c r="AD3833" s="170" t="s">
        <v>694</v>
      </c>
      <c r="AE3833" s="169"/>
      <c r="AH3833" s="950"/>
      <c r="AI3833" s="951"/>
      <c r="AJ3833" s="951"/>
      <c r="AK3833" s="951"/>
      <c r="AL3833" s="951"/>
      <c r="AM3833" s="951"/>
      <c r="AN3833" s="951"/>
      <c r="AO3833" s="952"/>
    </row>
    <row r="3834" spans="2:41" ht="3.6" customHeight="1" outlineLevel="1" x14ac:dyDescent="0.45">
      <c r="B3834" s="167"/>
      <c r="J3834" s="167"/>
      <c r="N3834" s="167"/>
      <c r="Q3834" s="166"/>
      <c r="R3834" s="160"/>
      <c r="S3834" s="160"/>
      <c r="T3834" s="160"/>
      <c r="U3834" s="160"/>
      <c r="X3834" s="163"/>
      <c r="Y3834" s="164"/>
      <c r="Z3834" s="163"/>
      <c r="AA3834" s="163"/>
      <c r="AB3834" s="163"/>
      <c r="AC3834" s="163"/>
      <c r="AD3834" s="164"/>
      <c r="AE3834" s="163"/>
      <c r="AF3834" s="160"/>
      <c r="AG3834" s="160"/>
      <c r="AH3834" s="953"/>
      <c r="AI3834" s="954"/>
      <c r="AJ3834" s="954"/>
      <c r="AK3834" s="954"/>
      <c r="AL3834" s="954"/>
      <c r="AM3834" s="954"/>
      <c r="AN3834" s="954"/>
      <c r="AO3834" s="955"/>
    </row>
    <row r="3835" spans="2:41" ht="3.6" customHeight="1" outlineLevel="1" x14ac:dyDescent="0.45">
      <c r="B3835" s="167"/>
      <c r="J3835" s="167"/>
      <c r="N3835" s="167"/>
      <c r="Q3835" s="166"/>
      <c r="R3835" s="172"/>
      <c r="S3835" s="172"/>
      <c r="T3835" s="172"/>
      <c r="U3835" s="172"/>
      <c r="V3835" s="944"/>
      <c r="W3835" s="956"/>
      <c r="X3835" s="956"/>
      <c r="Y3835" s="956"/>
      <c r="Z3835" s="956"/>
      <c r="AA3835" s="956"/>
      <c r="AB3835" s="956"/>
      <c r="AC3835" s="956"/>
      <c r="AD3835" s="956"/>
      <c r="AE3835" s="956"/>
      <c r="AF3835" s="956"/>
      <c r="AG3835" s="956"/>
      <c r="AH3835" s="956"/>
      <c r="AI3835" s="956"/>
      <c r="AJ3835" s="956"/>
      <c r="AK3835" s="956"/>
      <c r="AL3835" s="956"/>
      <c r="AM3835" s="956"/>
      <c r="AN3835" s="956"/>
      <c r="AO3835" s="957"/>
    </row>
    <row r="3836" spans="2:41" ht="13.35" customHeight="1" outlineLevel="1" x14ac:dyDescent="0.45">
      <c r="B3836" s="167"/>
      <c r="J3836" s="167"/>
      <c r="N3836" s="167" t="s">
        <v>693</v>
      </c>
      <c r="Q3836" s="166"/>
      <c r="R3836" s="115" t="s">
        <v>692</v>
      </c>
      <c r="V3836" s="945"/>
      <c r="W3836" s="958"/>
      <c r="X3836" s="958"/>
      <c r="Y3836" s="958"/>
      <c r="Z3836" s="958"/>
      <c r="AA3836" s="958"/>
      <c r="AB3836" s="958"/>
      <c r="AC3836" s="958"/>
      <c r="AD3836" s="958"/>
      <c r="AE3836" s="958"/>
      <c r="AF3836" s="958"/>
      <c r="AG3836" s="958"/>
      <c r="AH3836" s="958"/>
      <c r="AI3836" s="958"/>
      <c r="AJ3836" s="958"/>
      <c r="AK3836" s="958"/>
      <c r="AL3836" s="958"/>
      <c r="AM3836" s="958"/>
      <c r="AN3836" s="958"/>
      <c r="AO3836" s="959"/>
    </row>
    <row r="3837" spans="2:41" ht="3.6" customHeight="1" outlineLevel="1" x14ac:dyDescent="0.45">
      <c r="B3837" s="167"/>
      <c r="J3837" s="167"/>
      <c r="N3837" s="167"/>
      <c r="Q3837" s="166"/>
      <c r="V3837" s="946"/>
      <c r="W3837" s="960"/>
      <c r="X3837" s="960"/>
      <c r="Y3837" s="960"/>
      <c r="Z3837" s="960"/>
      <c r="AA3837" s="960"/>
      <c r="AB3837" s="960"/>
      <c r="AC3837" s="960"/>
      <c r="AD3837" s="960"/>
      <c r="AE3837" s="960"/>
      <c r="AF3837" s="960"/>
      <c r="AG3837" s="960"/>
      <c r="AH3837" s="960"/>
      <c r="AI3837" s="960"/>
      <c r="AJ3837" s="960"/>
      <c r="AK3837" s="960"/>
      <c r="AL3837" s="960"/>
      <c r="AM3837" s="960"/>
      <c r="AN3837" s="960"/>
      <c r="AO3837" s="961"/>
    </row>
    <row r="3838" spans="2:41" ht="3.6" customHeight="1" outlineLevel="1" x14ac:dyDescent="0.45">
      <c r="B3838" s="167"/>
      <c r="J3838" s="167"/>
      <c r="N3838" s="167"/>
      <c r="R3838" s="173"/>
      <c r="S3838" s="172"/>
      <c r="T3838" s="172"/>
      <c r="U3838" s="171"/>
      <c r="X3838" s="166"/>
      <c r="Y3838" s="925"/>
      <c r="Z3838" s="926"/>
      <c r="AA3838" s="927"/>
      <c r="AB3838" s="171"/>
      <c r="AC3838" s="925"/>
      <c r="AD3838" s="926"/>
      <c r="AE3838" s="927"/>
      <c r="AF3838" s="167"/>
      <c r="AH3838" s="166"/>
      <c r="AI3838" s="925"/>
      <c r="AJ3838" s="926"/>
      <c r="AK3838" s="926"/>
      <c r="AL3838" s="926"/>
      <c r="AM3838" s="926"/>
      <c r="AN3838" s="926"/>
      <c r="AO3838" s="927"/>
    </row>
    <row r="3839" spans="2:41" ht="13.35" customHeight="1" outlineLevel="1" x14ac:dyDescent="0.45">
      <c r="B3839" s="167"/>
      <c r="J3839" s="167"/>
      <c r="N3839" s="167"/>
      <c r="R3839" s="167"/>
      <c r="U3839" s="166"/>
      <c r="V3839" s="115" t="s">
        <v>612</v>
      </c>
      <c r="X3839" s="166"/>
      <c r="Y3839" s="928"/>
      <c r="Z3839" s="929"/>
      <c r="AA3839" s="930"/>
      <c r="AB3839" s="555" t="s">
        <v>611</v>
      </c>
      <c r="AC3839" s="928"/>
      <c r="AD3839" s="929"/>
      <c r="AE3839" s="930"/>
      <c r="AF3839" s="167" t="s">
        <v>610</v>
      </c>
      <c r="AH3839" s="166"/>
      <c r="AI3839" s="928"/>
      <c r="AJ3839" s="929"/>
      <c r="AK3839" s="929"/>
      <c r="AL3839" s="929"/>
      <c r="AM3839" s="929"/>
      <c r="AN3839" s="929"/>
      <c r="AO3839" s="930"/>
    </row>
    <row r="3840" spans="2:41" ht="3.6" customHeight="1" outlineLevel="1" x14ac:dyDescent="0.45">
      <c r="B3840" s="167"/>
      <c r="J3840" s="167"/>
      <c r="N3840" s="167"/>
      <c r="R3840" s="167"/>
      <c r="U3840" s="166"/>
      <c r="V3840" s="160"/>
      <c r="W3840" s="160"/>
      <c r="X3840" s="159"/>
      <c r="Y3840" s="931"/>
      <c r="Z3840" s="932"/>
      <c r="AA3840" s="933"/>
      <c r="AB3840" s="159"/>
      <c r="AC3840" s="931"/>
      <c r="AD3840" s="932"/>
      <c r="AE3840" s="933"/>
      <c r="AF3840" s="161"/>
      <c r="AG3840" s="160"/>
      <c r="AH3840" s="159"/>
      <c r="AI3840" s="931"/>
      <c r="AJ3840" s="932"/>
      <c r="AK3840" s="932"/>
      <c r="AL3840" s="932"/>
      <c r="AM3840" s="932"/>
      <c r="AN3840" s="932"/>
      <c r="AO3840" s="933"/>
    </row>
    <row r="3841" spans="2:41" ht="3.6" customHeight="1" outlineLevel="1" x14ac:dyDescent="0.45">
      <c r="B3841" s="167"/>
      <c r="J3841" s="167"/>
      <c r="N3841" s="167"/>
      <c r="R3841" s="167"/>
      <c r="U3841" s="166"/>
      <c r="V3841" s="172"/>
      <c r="W3841" s="172"/>
      <c r="X3841" s="171"/>
      <c r="Y3841" s="925"/>
      <c r="Z3841" s="926"/>
      <c r="AA3841" s="926"/>
      <c r="AB3841" s="926"/>
      <c r="AC3841" s="926"/>
      <c r="AD3841" s="926"/>
      <c r="AE3841" s="927"/>
      <c r="AF3841" s="173"/>
      <c r="AG3841" s="172"/>
      <c r="AH3841" s="171"/>
      <c r="AI3841" s="925"/>
      <c r="AJ3841" s="926"/>
      <c r="AK3841" s="926"/>
      <c r="AL3841" s="926"/>
      <c r="AM3841" s="926"/>
      <c r="AN3841" s="926"/>
      <c r="AO3841" s="927"/>
    </row>
    <row r="3842" spans="2:41" ht="13.35" customHeight="1" outlineLevel="1" x14ac:dyDescent="0.45">
      <c r="B3842" s="167"/>
      <c r="J3842" s="167"/>
      <c r="N3842" s="167"/>
      <c r="R3842" s="167" t="s">
        <v>691</v>
      </c>
      <c r="U3842" s="166"/>
      <c r="V3842" s="115" t="s">
        <v>609</v>
      </c>
      <c r="X3842" s="166"/>
      <c r="Y3842" s="928"/>
      <c r="Z3842" s="929"/>
      <c r="AA3842" s="929"/>
      <c r="AB3842" s="929"/>
      <c r="AC3842" s="929"/>
      <c r="AD3842" s="929"/>
      <c r="AE3842" s="930"/>
      <c r="AF3842" s="167" t="s">
        <v>8536</v>
      </c>
      <c r="AH3842" s="166"/>
      <c r="AI3842" s="928"/>
      <c r="AJ3842" s="929"/>
      <c r="AK3842" s="929"/>
      <c r="AL3842" s="929"/>
      <c r="AM3842" s="929"/>
      <c r="AN3842" s="929"/>
      <c r="AO3842" s="930"/>
    </row>
    <row r="3843" spans="2:41" ht="3.6" customHeight="1" outlineLevel="1" x14ac:dyDescent="0.45">
      <c r="B3843" s="167"/>
      <c r="J3843" s="167"/>
      <c r="N3843" s="167"/>
      <c r="R3843" s="167"/>
      <c r="U3843" s="166"/>
      <c r="V3843" s="160"/>
      <c r="W3843" s="160"/>
      <c r="X3843" s="159"/>
      <c r="Y3843" s="931"/>
      <c r="Z3843" s="932"/>
      <c r="AA3843" s="932"/>
      <c r="AB3843" s="932"/>
      <c r="AC3843" s="932"/>
      <c r="AD3843" s="932"/>
      <c r="AE3843" s="933"/>
      <c r="AF3843" s="161"/>
      <c r="AG3843" s="160"/>
      <c r="AH3843" s="159"/>
      <c r="AI3843" s="931"/>
      <c r="AJ3843" s="932"/>
      <c r="AK3843" s="932"/>
      <c r="AL3843" s="932"/>
      <c r="AM3843" s="932"/>
      <c r="AN3843" s="932"/>
      <c r="AO3843" s="933"/>
    </row>
    <row r="3844" spans="2:41" ht="3.6" customHeight="1" outlineLevel="1" x14ac:dyDescent="0.45">
      <c r="B3844" s="167"/>
      <c r="J3844" s="167"/>
      <c r="N3844" s="167"/>
      <c r="R3844" s="167"/>
      <c r="U3844" s="166"/>
      <c r="V3844" s="172"/>
      <c r="W3844" s="172"/>
      <c r="X3844" s="171"/>
      <c r="Y3844" s="925"/>
      <c r="Z3844" s="926"/>
      <c r="AA3844" s="926"/>
      <c r="AB3844" s="926"/>
      <c r="AC3844" s="926"/>
      <c r="AD3844" s="926"/>
      <c r="AE3844" s="927"/>
      <c r="AF3844" s="173"/>
      <c r="AG3844" s="172"/>
      <c r="AH3844" s="171"/>
      <c r="AI3844" s="925"/>
      <c r="AJ3844" s="926"/>
      <c r="AK3844" s="926"/>
      <c r="AL3844" s="926"/>
      <c r="AM3844" s="926"/>
      <c r="AN3844" s="926"/>
      <c r="AO3844" s="927"/>
    </row>
    <row r="3845" spans="2:41" ht="13.35" customHeight="1" outlineLevel="1" x14ac:dyDescent="0.45">
      <c r="B3845" s="167"/>
      <c r="J3845" s="167"/>
      <c r="N3845" s="167"/>
      <c r="R3845" s="167"/>
      <c r="U3845" s="166"/>
      <c r="V3845" s="115" t="s">
        <v>608</v>
      </c>
      <c r="X3845" s="166"/>
      <c r="Y3845" s="928"/>
      <c r="Z3845" s="929"/>
      <c r="AA3845" s="929"/>
      <c r="AB3845" s="929"/>
      <c r="AC3845" s="929"/>
      <c r="AD3845" s="929"/>
      <c r="AE3845" s="930"/>
      <c r="AF3845" s="167" t="s">
        <v>607</v>
      </c>
      <c r="AH3845" s="166"/>
      <c r="AI3845" s="928"/>
      <c r="AJ3845" s="929"/>
      <c r="AK3845" s="929"/>
      <c r="AL3845" s="929"/>
      <c r="AM3845" s="929"/>
      <c r="AN3845" s="929"/>
      <c r="AO3845" s="930"/>
    </row>
    <row r="3846" spans="2:41" ht="3.6" customHeight="1" outlineLevel="1" x14ac:dyDescent="0.45">
      <c r="B3846" s="167"/>
      <c r="J3846" s="161"/>
      <c r="K3846" s="160"/>
      <c r="L3846" s="160"/>
      <c r="M3846" s="160"/>
      <c r="N3846" s="161"/>
      <c r="O3846" s="160"/>
      <c r="P3846" s="160"/>
      <c r="Q3846" s="160"/>
      <c r="R3846" s="161"/>
      <c r="S3846" s="160"/>
      <c r="T3846" s="160"/>
      <c r="U3846" s="159"/>
      <c r="V3846" s="160"/>
      <c r="W3846" s="160"/>
      <c r="X3846" s="159"/>
      <c r="Y3846" s="931"/>
      <c r="Z3846" s="932"/>
      <c r="AA3846" s="932"/>
      <c r="AB3846" s="932"/>
      <c r="AC3846" s="932"/>
      <c r="AD3846" s="932"/>
      <c r="AE3846" s="933"/>
      <c r="AF3846" s="161"/>
      <c r="AG3846" s="160"/>
      <c r="AH3846" s="159"/>
      <c r="AI3846" s="931"/>
      <c r="AJ3846" s="932"/>
      <c r="AK3846" s="932"/>
      <c r="AL3846" s="932"/>
      <c r="AM3846" s="932"/>
      <c r="AN3846" s="932"/>
      <c r="AO3846" s="933"/>
    </row>
    <row r="3847" spans="2:41" ht="3.6" customHeight="1" outlineLevel="1" x14ac:dyDescent="0.45">
      <c r="B3847" s="167"/>
      <c r="J3847" s="173"/>
      <c r="K3847" s="172"/>
      <c r="L3847" s="172"/>
      <c r="M3847" s="171"/>
      <c r="N3847" s="173"/>
      <c r="O3847" s="172"/>
      <c r="P3847" s="172"/>
      <c r="Q3847" s="171"/>
      <c r="R3847" s="173"/>
      <c r="S3847" s="172"/>
      <c r="T3847" s="172"/>
      <c r="U3847" s="172"/>
      <c r="V3847" s="172"/>
      <c r="W3847" s="172"/>
      <c r="X3847" s="172"/>
      <c r="Y3847" s="172"/>
      <c r="Z3847" s="172"/>
      <c r="AA3847" s="171"/>
      <c r="AB3847" s="173"/>
      <c r="AC3847" s="172"/>
      <c r="AD3847" s="172"/>
      <c r="AE3847" s="171"/>
      <c r="AF3847" s="172"/>
      <c r="AG3847" s="172"/>
      <c r="AH3847" s="172"/>
      <c r="AI3847" s="172"/>
      <c r="AJ3847" s="172"/>
      <c r="AK3847" s="172"/>
      <c r="AL3847" s="172"/>
      <c r="AM3847" s="172"/>
      <c r="AN3847" s="172"/>
      <c r="AO3847" s="171"/>
    </row>
    <row r="3848" spans="2:41" ht="13.35" customHeight="1" outlineLevel="1" x14ac:dyDescent="0.45">
      <c r="B3848" s="167"/>
      <c r="J3848" s="167"/>
      <c r="M3848" s="166"/>
      <c r="N3848" s="167" t="s">
        <v>717</v>
      </c>
      <c r="Q3848" s="166"/>
      <c r="R3848" s="167"/>
      <c r="S3848" s="917" t="str">
        <f>IF(変更_3!J588&lt;&gt;"",コードマスタ!C4,"")</f>
        <v/>
      </c>
      <c r="T3848" s="943"/>
      <c r="U3848" s="943"/>
      <c r="V3848" s="943"/>
      <c r="W3848" s="943"/>
      <c r="X3848" s="943"/>
      <c r="Y3848" s="943"/>
      <c r="Z3848" s="943"/>
      <c r="AA3848" s="918"/>
      <c r="AB3848" s="167" t="s">
        <v>615</v>
      </c>
      <c r="AE3848" s="166"/>
      <c r="AF3848" s="167"/>
      <c r="AG3848" s="917" t="str">
        <f>IF(変更_3!J596="☑",コードマスタ!D3,IF(OR(変更_3!O596="☑",変更_3!U596="☑"),コードマスタ!D4,""))</f>
        <v/>
      </c>
      <c r="AH3848" s="943"/>
      <c r="AI3848" s="943"/>
      <c r="AJ3848" s="943"/>
      <c r="AK3848" s="943"/>
      <c r="AL3848" s="943"/>
      <c r="AM3848" s="943"/>
      <c r="AN3848" s="943"/>
      <c r="AO3848" s="918"/>
    </row>
    <row r="3849" spans="2:41" ht="3.6" customHeight="1" outlineLevel="1" x14ac:dyDescent="0.45">
      <c r="B3849" s="167"/>
      <c r="J3849" s="167"/>
      <c r="M3849" s="166"/>
      <c r="N3849" s="161"/>
      <c r="O3849" s="160"/>
      <c r="P3849" s="160"/>
      <c r="Q3849" s="159"/>
      <c r="R3849" s="161"/>
      <c r="S3849" s="160"/>
      <c r="T3849" s="160"/>
      <c r="U3849" s="160"/>
      <c r="V3849" s="160"/>
      <c r="W3849" s="160"/>
      <c r="X3849" s="160"/>
      <c r="Y3849" s="160"/>
      <c r="Z3849" s="160"/>
      <c r="AA3849" s="159"/>
      <c r="AB3849" s="161"/>
      <c r="AC3849" s="160"/>
      <c r="AD3849" s="160"/>
      <c r="AE3849" s="159"/>
      <c r="AF3849" s="160"/>
      <c r="AG3849" s="160"/>
      <c r="AH3849" s="160"/>
      <c r="AI3849" s="160"/>
      <c r="AJ3849" s="160"/>
      <c r="AK3849" s="160"/>
      <c r="AL3849" s="160"/>
      <c r="AM3849" s="160"/>
      <c r="AN3849" s="160"/>
      <c r="AO3849" s="159"/>
    </row>
    <row r="3850" spans="2:41" ht="3.6" customHeight="1" outlineLevel="1" x14ac:dyDescent="0.45">
      <c r="B3850" s="167"/>
      <c r="J3850" s="167"/>
      <c r="M3850" s="166"/>
      <c r="N3850" s="173"/>
      <c r="O3850" s="172"/>
      <c r="P3850" s="172"/>
      <c r="Q3850" s="171"/>
      <c r="R3850" s="173"/>
      <c r="S3850" s="172"/>
      <c r="T3850" s="172"/>
      <c r="U3850" s="172"/>
      <c r="V3850" s="172"/>
      <c r="W3850" s="172"/>
      <c r="X3850" s="172"/>
      <c r="Y3850" s="172"/>
      <c r="Z3850" s="172"/>
      <c r="AA3850" s="171"/>
      <c r="AB3850" s="173"/>
      <c r="AC3850" s="172"/>
      <c r="AD3850" s="172"/>
      <c r="AE3850" s="171"/>
      <c r="AF3850" s="173"/>
      <c r="AG3850" s="172"/>
      <c r="AH3850" s="172"/>
      <c r="AI3850" s="172"/>
      <c r="AJ3850" s="172"/>
      <c r="AK3850" s="172"/>
      <c r="AL3850" s="172"/>
      <c r="AM3850" s="172"/>
      <c r="AN3850" s="172"/>
      <c r="AO3850" s="171"/>
    </row>
    <row r="3851" spans="2:41" ht="13.35" customHeight="1" outlineLevel="1" x14ac:dyDescent="0.45">
      <c r="B3851" s="167"/>
      <c r="J3851" s="167"/>
      <c r="M3851" s="166"/>
      <c r="N3851" s="167" t="s">
        <v>716</v>
      </c>
      <c r="Q3851" s="166"/>
      <c r="R3851" s="167"/>
      <c r="S3851" s="919"/>
      <c r="T3851" s="921"/>
      <c r="V3851" s="190"/>
      <c r="W3851" s="115" t="s">
        <v>76</v>
      </c>
      <c r="X3851" s="190"/>
      <c r="Y3851" s="115" t="s">
        <v>77</v>
      </c>
      <c r="Z3851" s="190"/>
      <c r="AA3851" s="166" t="s">
        <v>78</v>
      </c>
      <c r="AB3851" s="167" t="s">
        <v>715</v>
      </c>
      <c r="AE3851" s="166"/>
      <c r="AF3851" s="167"/>
      <c r="AG3851" s="919"/>
      <c r="AH3851" s="921"/>
      <c r="AJ3851" s="190"/>
      <c r="AK3851" s="115" t="s">
        <v>76</v>
      </c>
      <c r="AL3851" s="190"/>
      <c r="AM3851" s="115" t="s">
        <v>77</v>
      </c>
      <c r="AN3851" s="190"/>
      <c r="AO3851" s="166" t="s">
        <v>78</v>
      </c>
    </row>
    <row r="3852" spans="2:41" ht="3.6" customHeight="1" outlineLevel="1" x14ac:dyDescent="0.45">
      <c r="B3852" s="167"/>
      <c r="J3852" s="167"/>
      <c r="M3852" s="166"/>
      <c r="N3852" s="161"/>
      <c r="O3852" s="160"/>
      <c r="P3852" s="160"/>
      <c r="Q3852" s="159"/>
      <c r="R3852" s="161"/>
      <c r="S3852" s="160"/>
      <c r="T3852" s="160"/>
      <c r="U3852" s="160"/>
      <c r="V3852" s="160"/>
      <c r="W3852" s="160"/>
      <c r="X3852" s="160"/>
      <c r="Y3852" s="160"/>
      <c r="Z3852" s="160"/>
      <c r="AA3852" s="159"/>
      <c r="AB3852" s="161"/>
      <c r="AC3852" s="160"/>
      <c r="AD3852" s="160"/>
      <c r="AE3852" s="159"/>
      <c r="AF3852" s="161"/>
      <c r="AG3852" s="160"/>
      <c r="AH3852" s="160"/>
      <c r="AI3852" s="160"/>
      <c r="AJ3852" s="160"/>
      <c r="AK3852" s="160"/>
      <c r="AL3852" s="160"/>
      <c r="AM3852" s="160"/>
      <c r="AN3852" s="160"/>
      <c r="AO3852" s="159"/>
    </row>
    <row r="3853" spans="2:41" ht="3.6" customHeight="1" outlineLevel="1" x14ac:dyDescent="0.45">
      <c r="B3853" s="167"/>
      <c r="J3853" s="167"/>
      <c r="M3853" s="166"/>
      <c r="N3853" s="173"/>
      <c r="O3853" s="172"/>
      <c r="P3853" s="172"/>
      <c r="Q3853" s="171"/>
      <c r="R3853" s="922" t="str">
        <f>IF(変更_3!J588&lt;&gt;"",変更_3!J588,"")</f>
        <v/>
      </c>
      <c r="S3853" s="923"/>
      <c r="T3853" s="923"/>
      <c r="U3853" s="923"/>
      <c r="V3853" s="923"/>
      <c r="W3853" s="923"/>
      <c r="X3853" s="923"/>
      <c r="Y3853" s="923"/>
      <c r="Z3853" s="923"/>
      <c r="AA3853" s="923"/>
      <c r="AB3853" s="923"/>
      <c r="AC3853" s="923"/>
      <c r="AD3853" s="923"/>
      <c r="AE3853" s="923"/>
      <c r="AF3853" s="923"/>
      <c r="AG3853" s="923"/>
      <c r="AH3853" s="923"/>
      <c r="AI3853" s="923"/>
      <c r="AJ3853" s="924"/>
      <c r="AK3853" s="172"/>
      <c r="AL3853" s="172"/>
      <c r="AM3853" s="172"/>
      <c r="AN3853" s="172"/>
      <c r="AO3853" s="171"/>
    </row>
    <row r="3854" spans="2:41" ht="13.35" customHeight="1" outlineLevel="1" x14ac:dyDescent="0.45">
      <c r="B3854" s="167"/>
      <c r="J3854" s="167"/>
      <c r="M3854" s="166"/>
      <c r="N3854" s="167" t="s">
        <v>50</v>
      </c>
      <c r="Q3854" s="166"/>
      <c r="R3854" s="911"/>
      <c r="S3854" s="912"/>
      <c r="T3854" s="912"/>
      <c r="U3854" s="912"/>
      <c r="V3854" s="912"/>
      <c r="W3854" s="912"/>
      <c r="X3854" s="912"/>
      <c r="Y3854" s="912"/>
      <c r="Z3854" s="912"/>
      <c r="AA3854" s="912"/>
      <c r="AB3854" s="912"/>
      <c r="AC3854" s="912"/>
      <c r="AD3854" s="912"/>
      <c r="AE3854" s="912"/>
      <c r="AF3854" s="912"/>
      <c r="AG3854" s="912"/>
      <c r="AH3854" s="912"/>
      <c r="AI3854" s="912"/>
      <c r="AJ3854" s="913"/>
      <c r="AL3854" s="189" t="s">
        <v>651</v>
      </c>
      <c r="AM3854" s="115" t="s">
        <v>714</v>
      </c>
      <c r="AO3854" s="166"/>
    </row>
    <row r="3855" spans="2:41" ht="3.6" customHeight="1" outlineLevel="1" x14ac:dyDescent="0.45">
      <c r="B3855" s="167"/>
      <c r="J3855" s="167"/>
      <c r="M3855" s="166"/>
      <c r="N3855" s="161"/>
      <c r="O3855" s="160"/>
      <c r="P3855" s="160"/>
      <c r="Q3855" s="159"/>
      <c r="R3855" s="914"/>
      <c r="S3855" s="915"/>
      <c r="T3855" s="915"/>
      <c r="U3855" s="915"/>
      <c r="V3855" s="915"/>
      <c r="W3855" s="915"/>
      <c r="X3855" s="915"/>
      <c r="Y3855" s="915"/>
      <c r="Z3855" s="915"/>
      <c r="AA3855" s="915"/>
      <c r="AB3855" s="915"/>
      <c r="AC3855" s="915"/>
      <c r="AD3855" s="915"/>
      <c r="AE3855" s="915"/>
      <c r="AF3855" s="915"/>
      <c r="AG3855" s="915"/>
      <c r="AH3855" s="915"/>
      <c r="AI3855" s="915"/>
      <c r="AJ3855" s="916"/>
      <c r="AK3855" s="160"/>
      <c r="AL3855" s="160"/>
      <c r="AM3855" s="160"/>
      <c r="AN3855" s="160"/>
      <c r="AO3855" s="159"/>
    </row>
    <row r="3856" spans="2:41" ht="3.6" customHeight="1" outlineLevel="1" x14ac:dyDescent="0.45">
      <c r="B3856" s="167"/>
      <c r="J3856" s="167"/>
      <c r="M3856" s="166"/>
      <c r="N3856" s="173"/>
      <c r="O3856" s="172"/>
      <c r="P3856" s="172"/>
      <c r="Q3856" s="171"/>
      <c r="R3856" s="922" t="str">
        <f>ASC(PHONETIC(変更_3!J587))</f>
        <v/>
      </c>
      <c r="S3856" s="923"/>
      <c r="T3856" s="923"/>
      <c r="U3856" s="923"/>
      <c r="V3856" s="923"/>
      <c r="W3856" s="923"/>
      <c r="X3856" s="923"/>
      <c r="Y3856" s="923"/>
      <c r="Z3856" s="923"/>
      <c r="AA3856" s="923"/>
      <c r="AB3856" s="923"/>
      <c r="AC3856" s="923"/>
      <c r="AD3856" s="923"/>
      <c r="AE3856" s="923"/>
      <c r="AF3856" s="923"/>
      <c r="AG3856" s="923"/>
      <c r="AH3856" s="923"/>
      <c r="AI3856" s="923"/>
      <c r="AJ3856" s="923"/>
      <c r="AK3856" s="923"/>
      <c r="AL3856" s="923"/>
      <c r="AM3856" s="923"/>
      <c r="AN3856" s="923"/>
      <c r="AO3856" s="924"/>
    </row>
    <row r="3857" spans="2:41" ht="13.35" customHeight="1" outlineLevel="1" x14ac:dyDescent="0.45">
      <c r="B3857" s="167"/>
      <c r="J3857" s="167"/>
      <c r="M3857" s="166"/>
      <c r="N3857" s="167" t="s">
        <v>713</v>
      </c>
      <c r="Q3857" s="166"/>
      <c r="R3857" s="911"/>
      <c r="S3857" s="912"/>
      <c r="T3857" s="912"/>
      <c r="U3857" s="912"/>
      <c r="V3857" s="912"/>
      <c r="W3857" s="912"/>
      <c r="X3857" s="912"/>
      <c r="Y3857" s="912"/>
      <c r="Z3857" s="912"/>
      <c r="AA3857" s="912"/>
      <c r="AB3857" s="912"/>
      <c r="AC3857" s="912"/>
      <c r="AD3857" s="912"/>
      <c r="AE3857" s="912"/>
      <c r="AF3857" s="912"/>
      <c r="AG3857" s="912"/>
      <c r="AH3857" s="912"/>
      <c r="AI3857" s="912"/>
      <c r="AJ3857" s="912"/>
      <c r="AK3857" s="912"/>
      <c r="AL3857" s="912"/>
      <c r="AM3857" s="912"/>
      <c r="AN3857" s="912"/>
      <c r="AO3857" s="913"/>
    </row>
    <row r="3858" spans="2:41" ht="3.6" customHeight="1" outlineLevel="1" x14ac:dyDescent="0.45">
      <c r="B3858" s="167"/>
      <c r="J3858" s="167"/>
      <c r="M3858" s="166"/>
      <c r="N3858" s="167"/>
      <c r="Q3858" s="166"/>
      <c r="R3858" s="914"/>
      <c r="S3858" s="915"/>
      <c r="T3858" s="915"/>
      <c r="U3858" s="915"/>
      <c r="V3858" s="915"/>
      <c r="W3858" s="915"/>
      <c r="X3858" s="915"/>
      <c r="Y3858" s="915"/>
      <c r="Z3858" s="915"/>
      <c r="AA3858" s="915"/>
      <c r="AB3858" s="915"/>
      <c r="AC3858" s="915"/>
      <c r="AD3858" s="915"/>
      <c r="AE3858" s="915"/>
      <c r="AF3858" s="915"/>
      <c r="AG3858" s="915"/>
      <c r="AH3858" s="915"/>
      <c r="AI3858" s="915"/>
      <c r="AJ3858" s="915"/>
      <c r="AK3858" s="915"/>
      <c r="AL3858" s="915"/>
      <c r="AM3858" s="915"/>
      <c r="AN3858" s="915"/>
      <c r="AO3858" s="916"/>
    </row>
    <row r="3859" spans="2:41" ht="3.6" customHeight="1" outlineLevel="1" x14ac:dyDescent="0.45">
      <c r="B3859" s="167"/>
      <c r="J3859" s="167"/>
      <c r="N3859" s="173"/>
      <c r="O3859" s="172"/>
      <c r="P3859" s="172"/>
      <c r="Q3859" s="171"/>
      <c r="U3859" s="934" t="str">
        <f>ASC(変更_3!M589)</f>
        <v/>
      </c>
      <c r="V3859" s="935"/>
      <c r="W3859" s="935"/>
      <c r="X3859" s="962"/>
      <c r="Y3859" s="172"/>
      <c r="Z3859" s="965" t="str">
        <f>ASC(変更_3!P589)</f>
        <v/>
      </c>
      <c r="AA3859" s="935"/>
      <c r="AB3859" s="935"/>
      <c r="AC3859" s="936"/>
      <c r="AG3859" s="922" t="str">
        <f>IF(変更_3!M590&lt;&gt;"",変更_3!M590,"")</f>
        <v/>
      </c>
      <c r="AH3859" s="923"/>
      <c r="AI3859" s="923"/>
      <c r="AJ3859" s="923"/>
      <c r="AK3859" s="923"/>
      <c r="AL3859" s="923"/>
      <c r="AM3859" s="923"/>
      <c r="AN3859" s="923"/>
      <c r="AO3859" s="924"/>
    </row>
    <row r="3860" spans="2:41" ht="13.35" customHeight="1" outlineLevel="1" x14ac:dyDescent="0.45">
      <c r="B3860" s="167"/>
      <c r="J3860" s="167"/>
      <c r="N3860" s="167"/>
      <c r="Q3860" s="166"/>
      <c r="R3860" s="115" t="s">
        <v>612</v>
      </c>
      <c r="U3860" s="937"/>
      <c r="V3860" s="938"/>
      <c r="W3860" s="938"/>
      <c r="X3860" s="963"/>
      <c r="Y3860" s="179" t="s">
        <v>611</v>
      </c>
      <c r="Z3860" s="966"/>
      <c r="AA3860" s="938"/>
      <c r="AB3860" s="938"/>
      <c r="AC3860" s="939"/>
      <c r="AD3860" s="115" t="s">
        <v>610</v>
      </c>
      <c r="AG3860" s="911"/>
      <c r="AH3860" s="912"/>
      <c r="AI3860" s="912"/>
      <c r="AJ3860" s="912"/>
      <c r="AK3860" s="912"/>
      <c r="AL3860" s="912"/>
      <c r="AM3860" s="912"/>
      <c r="AN3860" s="912"/>
      <c r="AO3860" s="913"/>
    </row>
    <row r="3861" spans="2:41" ht="3.6" customHeight="1" outlineLevel="1" x14ac:dyDescent="0.45">
      <c r="B3861" s="167"/>
      <c r="J3861" s="167"/>
      <c r="N3861" s="167"/>
      <c r="Q3861" s="166"/>
      <c r="R3861" s="160"/>
      <c r="S3861" s="160"/>
      <c r="T3861" s="160"/>
      <c r="U3861" s="940"/>
      <c r="V3861" s="941"/>
      <c r="W3861" s="941"/>
      <c r="X3861" s="964"/>
      <c r="Y3861" s="160"/>
      <c r="Z3861" s="967"/>
      <c r="AA3861" s="941"/>
      <c r="AB3861" s="941"/>
      <c r="AC3861" s="942"/>
      <c r="AD3861" s="160"/>
      <c r="AE3861" s="160"/>
      <c r="AF3861" s="160"/>
      <c r="AG3861" s="914"/>
      <c r="AH3861" s="915"/>
      <c r="AI3861" s="915"/>
      <c r="AJ3861" s="915"/>
      <c r="AK3861" s="915"/>
      <c r="AL3861" s="915"/>
      <c r="AM3861" s="915"/>
      <c r="AN3861" s="915"/>
      <c r="AO3861" s="916"/>
    </row>
    <row r="3862" spans="2:41" ht="3.6" customHeight="1" outlineLevel="1" x14ac:dyDescent="0.45">
      <c r="B3862" s="167"/>
      <c r="J3862" s="167"/>
      <c r="N3862" s="167"/>
      <c r="Q3862" s="166"/>
      <c r="R3862" s="172"/>
      <c r="S3862" s="172"/>
      <c r="T3862" s="171"/>
      <c r="U3862" s="922" t="str">
        <f>IF(変更_3!U590&lt;&gt;"",変更_3!U590,"")</f>
        <v/>
      </c>
      <c r="V3862" s="923"/>
      <c r="W3862" s="923"/>
      <c r="X3862" s="923"/>
      <c r="Y3862" s="923"/>
      <c r="Z3862" s="923"/>
      <c r="AA3862" s="923"/>
      <c r="AB3862" s="923"/>
      <c r="AC3862" s="924"/>
      <c r="AD3862" s="173"/>
      <c r="AE3862" s="172"/>
      <c r="AF3862" s="171"/>
      <c r="AG3862" s="922" t="str">
        <f>IF(変更_3!M591&lt;&gt;"",変更_3!M591,"")</f>
        <v/>
      </c>
      <c r="AH3862" s="923"/>
      <c r="AI3862" s="923"/>
      <c r="AJ3862" s="923"/>
      <c r="AK3862" s="923"/>
      <c r="AL3862" s="923"/>
      <c r="AM3862" s="923"/>
      <c r="AN3862" s="923"/>
      <c r="AO3862" s="924"/>
    </row>
    <row r="3863" spans="2:41" ht="13.35" customHeight="1" outlineLevel="1" x14ac:dyDescent="0.45">
      <c r="B3863" s="167"/>
      <c r="J3863" s="167" t="s">
        <v>724</v>
      </c>
      <c r="N3863" s="167" t="s">
        <v>48</v>
      </c>
      <c r="Q3863" s="166"/>
      <c r="R3863" s="115" t="s">
        <v>609</v>
      </c>
      <c r="T3863" s="166"/>
      <c r="U3863" s="911"/>
      <c r="V3863" s="912"/>
      <c r="W3863" s="912"/>
      <c r="X3863" s="912"/>
      <c r="Y3863" s="912"/>
      <c r="Z3863" s="912"/>
      <c r="AA3863" s="912"/>
      <c r="AB3863" s="912"/>
      <c r="AC3863" s="913"/>
      <c r="AD3863" s="167" t="s">
        <v>8536</v>
      </c>
      <c r="AF3863" s="166"/>
      <c r="AG3863" s="911"/>
      <c r="AH3863" s="912"/>
      <c r="AI3863" s="912"/>
      <c r="AJ3863" s="912"/>
      <c r="AK3863" s="912"/>
      <c r="AL3863" s="912"/>
      <c r="AM3863" s="912"/>
      <c r="AN3863" s="912"/>
      <c r="AO3863" s="913"/>
    </row>
    <row r="3864" spans="2:41" ht="3.6" customHeight="1" outlineLevel="1" x14ac:dyDescent="0.45">
      <c r="B3864" s="167"/>
      <c r="J3864" s="167"/>
      <c r="N3864" s="167"/>
      <c r="Q3864" s="166"/>
      <c r="R3864" s="160"/>
      <c r="S3864" s="160"/>
      <c r="T3864" s="159"/>
      <c r="U3864" s="914"/>
      <c r="V3864" s="915"/>
      <c r="W3864" s="915"/>
      <c r="X3864" s="915"/>
      <c r="Y3864" s="915"/>
      <c r="Z3864" s="915"/>
      <c r="AA3864" s="915"/>
      <c r="AB3864" s="915"/>
      <c r="AC3864" s="916"/>
      <c r="AD3864" s="161"/>
      <c r="AE3864" s="160"/>
      <c r="AF3864" s="159"/>
      <c r="AG3864" s="914"/>
      <c r="AH3864" s="915"/>
      <c r="AI3864" s="915"/>
      <c r="AJ3864" s="915"/>
      <c r="AK3864" s="915"/>
      <c r="AL3864" s="915"/>
      <c r="AM3864" s="915"/>
      <c r="AN3864" s="915"/>
      <c r="AO3864" s="916"/>
    </row>
    <row r="3865" spans="2:41" ht="3.6" customHeight="1" outlineLevel="1" x14ac:dyDescent="0.45">
      <c r="B3865" s="167"/>
      <c r="J3865" s="167"/>
      <c r="N3865" s="167"/>
      <c r="Q3865" s="166"/>
      <c r="R3865" s="172"/>
      <c r="S3865" s="172"/>
      <c r="T3865" s="171"/>
      <c r="U3865" s="922" t="str">
        <f>IF(変更_3!U591&lt;&gt;"",変更_3!U591,"")</f>
        <v/>
      </c>
      <c r="V3865" s="923"/>
      <c r="W3865" s="923"/>
      <c r="X3865" s="923"/>
      <c r="Y3865" s="923"/>
      <c r="Z3865" s="923"/>
      <c r="AA3865" s="923"/>
      <c r="AB3865" s="923"/>
      <c r="AC3865" s="924"/>
      <c r="AD3865" s="173"/>
      <c r="AE3865" s="172"/>
      <c r="AF3865" s="171"/>
      <c r="AG3865" s="922" t="str">
        <f>IF(変更_3!M592&lt;&gt;"",変更_3!M592,"")</f>
        <v/>
      </c>
      <c r="AH3865" s="923"/>
      <c r="AI3865" s="923"/>
      <c r="AJ3865" s="923"/>
      <c r="AK3865" s="923"/>
      <c r="AL3865" s="923"/>
      <c r="AM3865" s="923"/>
      <c r="AN3865" s="923"/>
      <c r="AO3865" s="924"/>
    </row>
    <row r="3866" spans="2:41" ht="13.35" customHeight="1" outlineLevel="1" x14ac:dyDescent="0.45">
      <c r="B3866" s="167"/>
      <c r="J3866" s="167"/>
      <c r="K3866" s="115" t="s">
        <v>718</v>
      </c>
      <c r="N3866" s="167"/>
      <c r="Q3866" s="166"/>
      <c r="R3866" s="115" t="s">
        <v>608</v>
      </c>
      <c r="T3866" s="166"/>
      <c r="U3866" s="911"/>
      <c r="V3866" s="912"/>
      <c r="W3866" s="912"/>
      <c r="X3866" s="912"/>
      <c r="Y3866" s="912"/>
      <c r="Z3866" s="912"/>
      <c r="AA3866" s="912"/>
      <c r="AB3866" s="912"/>
      <c r="AC3866" s="913"/>
      <c r="AD3866" s="167" t="s">
        <v>607</v>
      </c>
      <c r="AF3866" s="166"/>
      <c r="AG3866" s="911"/>
      <c r="AH3866" s="912"/>
      <c r="AI3866" s="912"/>
      <c r="AJ3866" s="912"/>
      <c r="AK3866" s="912"/>
      <c r="AL3866" s="912"/>
      <c r="AM3866" s="912"/>
      <c r="AN3866" s="912"/>
      <c r="AO3866" s="913"/>
    </row>
    <row r="3867" spans="2:41" ht="3.6" customHeight="1" outlineLevel="1" x14ac:dyDescent="0.45">
      <c r="B3867" s="167"/>
      <c r="J3867" s="167"/>
      <c r="N3867" s="161"/>
      <c r="O3867" s="160"/>
      <c r="P3867" s="160"/>
      <c r="Q3867" s="159"/>
      <c r="R3867" s="160"/>
      <c r="S3867" s="160"/>
      <c r="T3867" s="159"/>
      <c r="U3867" s="914"/>
      <c r="V3867" s="915"/>
      <c r="W3867" s="915"/>
      <c r="X3867" s="915"/>
      <c r="Y3867" s="915"/>
      <c r="Z3867" s="915"/>
      <c r="AA3867" s="915"/>
      <c r="AB3867" s="915"/>
      <c r="AC3867" s="916"/>
      <c r="AD3867" s="161"/>
      <c r="AE3867" s="160"/>
      <c r="AF3867" s="159"/>
      <c r="AG3867" s="914"/>
      <c r="AH3867" s="915"/>
      <c r="AI3867" s="915"/>
      <c r="AJ3867" s="915"/>
      <c r="AK3867" s="915"/>
      <c r="AL3867" s="915"/>
      <c r="AM3867" s="915"/>
      <c r="AN3867" s="915"/>
      <c r="AO3867" s="916"/>
    </row>
    <row r="3868" spans="2:41" ht="3.6" customHeight="1" outlineLevel="1" x14ac:dyDescent="0.45">
      <c r="B3868" s="167"/>
      <c r="J3868" s="167"/>
      <c r="M3868" s="166"/>
      <c r="N3868" s="167"/>
      <c r="Q3868" s="166"/>
      <c r="R3868" s="173"/>
      <c r="S3868" s="172"/>
      <c r="T3868" s="172"/>
      <c r="U3868" s="172"/>
      <c r="V3868" s="172"/>
      <c r="W3868" s="172"/>
      <c r="X3868" s="172"/>
      <c r="Y3868" s="172"/>
      <c r="Z3868" s="172"/>
      <c r="AA3868" s="172"/>
      <c r="AB3868" s="172"/>
      <c r="AC3868" s="172"/>
      <c r="AD3868" s="172"/>
      <c r="AE3868" s="172"/>
      <c r="AF3868" s="172"/>
      <c r="AG3868" s="172"/>
      <c r="AH3868" s="172"/>
      <c r="AI3868" s="172"/>
      <c r="AJ3868" s="172"/>
      <c r="AK3868" s="172"/>
      <c r="AL3868" s="172"/>
      <c r="AM3868" s="172"/>
      <c r="AN3868" s="172"/>
      <c r="AO3868" s="171"/>
    </row>
    <row r="3869" spans="2:41" ht="13.35" customHeight="1" outlineLevel="1" x14ac:dyDescent="0.45">
      <c r="B3869" s="167"/>
      <c r="J3869" s="167"/>
      <c r="M3869" s="166"/>
      <c r="N3869" s="167" t="s">
        <v>712</v>
      </c>
      <c r="Q3869" s="166"/>
      <c r="R3869" s="167"/>
      <c r="S3869" s="919"/>
      <c r="T3869" s="921"/>
      <c r="V3869" s="190"/>
      <c r="W3869" s="115" t="s">
        <v>76</v>
      </c>
      <c r="X3869" s="190"/>
      <c r="Y3869" s="115" t="s">
        <v>77</v>
      </c>
      <c r="Z3869" s="190"/>
      <c r="AA3869" s="115" t="s">
        <v>78</v>
      </c>
      <c r="AO3869" s="166"/>
    </row>
    <row r="3870" spans="2:41" ht="3.6" customHeight="1" outlineLevel="1" x14ac:dyDescent="0.45">
      <c r="B3870" s="167"/>
      <c r="J3870" s="167"/>
      <c r="M3870" s="166"/>
      <c r="N3870" s="167"/>
      <c r="Q3870" s="166"/>
      <c r="R3870" s="167"/>
      <c r="AO3870" s="166"/>
    </row>
    <row r="3871" spans="2:41" ht="3.6" customHeight="1" outlineLevel="1" x14ac:dyDescent="0.45">
      <c r="B3871" s="167"/>
      <c r="J3871" s="167"/>
      <c r="M3871" s="166"/>
      <c r="N3871" s="173"/>
      <c r="O3871" s="172"/>
      <c r="P3871" s="172"/>
      <c r="Q3871" s="172"/>
      <c r="R3871" s="984" t="str">
        <f>ASC(変更_3!J593)</f>
        <v/>
      </c>
      <c r="S3871" s="984" t="str">
        <f>ASC(変更_3!K593)</f>
        <v/>
      </c>
      <c r="T3871" s="172"/>
      <c r="U3871" s="984" t="str">
        <f>ASC(変更_3!M593)</f>
        <v/>
      </c>
      <c r="V3871" s="173"/>
      <c r="W3871" s="172"/>
      <c r="X3871" s="172"/>
      <c r="Y3871" s="172"/>
      <c r="Z3871" s="172"/>
      <c r="AA3871" s="171"/>
      <c r="AB3871" s="173"/>
      <c r="AC3871" s="172"/>
      <c r="AD3871" s="172"/>
      <c r="AE3871" s="172"/>
      <c r="AF3871" s="172"/>
      <c r="AG3871" s="171"/>
      <c r="AH3871" s="977"/>
      <c r="AI3871" s="980"/>
      <c r="AJ3871" s="172"/>
      <c r="AK3871" s="944"/>
      <c r="AL3871" s="173"/>
      <c r="AM3871" s="172"/>
      <c r="AN3871" s="172"/>
      <c r="AO3871" s="171"/>
    </row>
    <row r="3872" spans="2:41" ht="13.35" customHeight="1" outlineLevel="1" x14ac:dyDescent="0.45">
      <c r="B3872" s="167"/>
      <c r="J3872" s="167"/>
      <c r="M3872" s="166"/>
      <c r="N3872" s="167" t="s">
        <v>711</v>
      </c>
      <c r="R3872" s="985"/>
      <c r="S3872" s="985"/>
      <c r="T3872" s="115" t="s">
        <v>65</v>
      </c>
      <c r="U3872" s="985"/>
      <c r="V3872" s="167" t="s">
        <v>64</v>
      </c>
      <c r="AA3872" s="166"/>
      <c r="AB3872" s="167" t="s">
        <v>710</v>
      </c>
      <c r="AH3872" s="978"/>
      <c r="AI3872" s="981"/>
      <c r="AJ3872" s="115" t="s">
        <v>65</v>
      </c>
      <c r="AK3872" s="945"/>
      <c r="AL3872" s="167" t="s">
        <v>64</v>
      </c>
      <c r="AO3872" s="166"/>
    </row>
    <row r="3873" spans="2:41" ht="3.6" customHeight="1" outlineLevel="1" x14ac:dyDescent="0.45">
      <c r="B3873" s="167"/>
      <c r="J3873" s="167"/>
      <c r="M3873" s="166"/>
      <c r="N3873" s="167"/>
      <c r="R3873" s="986"/>
      <c r="S3873" s="986"/>
      <c r="T3873" s="160"/>
      <c r="U3873" s="986"/>
      <c r="V3873" s="161"/>
      <c r="W3873" s="160"/>
      <c r="X3873" s="160"/>
      <c r="Y3873" s="160"/>
      <c r="Z3873" s="160"/>
      <c r="AA3873" s="159"/>
      <c r="AB3873" s="161"/>
      <c r="AC3873" s="160"/>
      <c r="AD3873" s="160"/>
      <c r="AE3873" s="160"/>
      <c r="AF3873" s="160"/>
      <c r="AH3873" s="979"/>
      <c r="AI3873" s="982"/>
      <c r="AJ3873" s="160"/>
      <c r="AK3873" s="946"/>
      <c r="AL3873" s="161"/>
      <c r="AM3873" s="160"/>
      <c r="AN3873" s="160"/>
      <c r="AO3873" s="159"/>
    </row>
    <row r="3874" spans="2:41" ht="3.6" customHeight="1" outlineLevel="1" x14ac:dyDescent="0.45">
      <c r="B3874" s="167"/>
      <c r="J3874" s="167"/>
      <c r="M3874" s="166"/>
      <c r="N3874" s="173"/>
      <c r="O3874" s="172"/>
      <c r="P3874" s="172"/>
      <c r="Q3874" s="171"/>
      <c r="R3874" s="977"/>
      <c r="S3874" s="980"/>
      <c r="T3874" s="172"/>
      <c r="U3874" s="944"/>
      <c r="V3874" s="173"/>
      <c r="W3874" s="172"/>
      <c r="X3874" s="172"/>
      <c r="Y3874" s="172"/>
      <c r="Z3874" s="169"/>
      <c r="AA3874" s="174"/>
      <c r="AD3874" s="172"/>
      <c r="AE3874" s="172"/>
      <c r="AF3874" s="172"/>
      <c r="AG3874" s="175"/>
      <c r="AH3874" s="175"/>
      <c r="AI3874" s="175"/>
      <c r="AJ3874" s="175"/>
      <c r="AK3874" s="175"/>
      <c r="AL3874" s="172"/>
      <c r="AM3874" s="175"/>
      <c r="AN3874" s="175"/>
      <c r="AO3874" s="171"/>
    </row>
    <row r="3875" spans="2:41" ht="13.35" customHeight="1" outlineLevel="1" x14ac:dyDescent="0.45">
      <c r="B3875" s="167"/>
      <c r="J3875" s="167"/>
      <c r="M3875" s="166"/>
      <c r="N3875" s="167" t="s">
        <v>709</v>
      </c>
      <c r="Q3875" s="166"/>
      <c r="R3875" s="978"/>
      <c r="S3875" s="981"/>
      <c r="T3875" s="115" t="s">
        <v>65</v>
      </c>
      <c r="U3875" s="945"/>
      <c r="V3875" s="167" t="s">
        <v>64</v>
      </c>
      <c r="Z3875" s="169"/>
      <c r="AA3875" s="168"/>
      <c r="AG3875" s="169"/>
      <c r="AH3875" s="169"/>
      <c r="AI3875" s="169"/>
      <c r="AJ3875" s="169"/>
      <c r="AK3875" s="169"/>
      <c r="AM3875" s="169"/>
      <c r="AN3875" s="169"/>
      <c r="AO3875" s="166"/>
    </row>
    <row r="3876" spans="2:41" ht="3.6" customHeight="1" outlineLevel="1" x14ac:dyDescent="0.45">
      <c r="B3876" s="167"/>
      <c r="J3876" s="167"/>
      <c r="M3876" s="166"/>
      <c r="N3876" s="161"/>
      <c r="O3876" s="160"/>
      <c r="P3876" s="160"/>
      <c r="Q3876" s="159"/>
      <c r="R3876" s="979"/>
      <c r="S3876" s="982"/>
      <c r="T3876" s="160"/>
      <c r="U3876" s="946"/>
      <c r="V3876" s="161"/>
      <c r="W3876" s="160"/>
      <c r="X3876" s="160"/>
      <c r="Y3876" s="160"/>
      <c r="Z3876" s="163"/>
      <c r="AA3876" s="162"/>
      <c r="AB3876" s="160"/>
      <c r="AC3876" s="160"/>
      <c r="AD3876" s="160"/>
      <c r="AE3876" s="160"/>
      <c r="AF3876" s="160"/>
      <c r="AG3876" s="163"/>
      <c r="AH3876" s="163"/>
      <c r="AI3876" s="163"/>
      <c r="AJ3876" s="163"/>
      <c r="AK3876" s="163"/>
      <c r="AL3876" s="160"/>
      <c r="AM3876" s="163"/>
      <c r="AN3876" s="163"/>
      <c r="AO3876" s="159"/>
    </row>
    <row r="3877" spans="2:41" ht="3.6" customHeight="1" outlineLevel="1" x14ac:dyDescent="0.45">
      <c r="B3877" s="167"/>
      <c r="J3877" s="167"/>
      <c r="M3877" s="166"/>
      <c r="N3877" s="167"/>
      <c r="Q3877" s="166"/>
      <c r="R3877" s="922" t="str">
        <f>ASC(変更_3!L597)</f>
        <v/>
      </c>
      <c r="S3877" s="923"/>
      <c r="T3877" s="923"/>
      <c r="U3877" s="924"/>
      <c r="V3877" s="911" t="str">
        <f>ASC(変更_3!P597)</f>
        <v/>
      </c>
      <c r="W3877" s="913"/>
      <c r="X3877" s="911" t="str">
        <f>ASC(変更_3!R597)</f>
        <v/>
      </c>
      <c r="Y3877" s="912"/>
      <c r="Z3877" s="912"/>
      <c r="AA3877" s="913"/>
      <c r="AB3877" s="167"/>
      <c r="AO3877" s="166"/>
    </row>
    <row r="3878" spans="2:41" ht="13.35" customHeight="1" outlineLevel="1" x14ac:dyDescent="0.45">
      <c r="B3878" s="167"/>
      <c r="J3878" s="167"/>
      <c r="M3878" s="166"/>
      <c r="N3878" s="167" t="s">
        <v>707</v>
      </c>
      <c r="Q3878" s="166"/>
      <c r="R3878" s="911"/>
      <c r="S3878" s="912"/>
      <c r="T3878" s="912"/>
      <c r="U3878" s="913"/>
      <c r="V3878" s="911"/>
      <c r="W3878" s="913"/>
      <c r="X3878" s="911"/>
      <c r="Y3878" s="912"/>
      <c r="Z3878" s="912"/>
      <c r="AA3878" s="913"/>
      <c r="AB3878" s="191" t="s">
        <v>706</v>
      </c>
      <c r="AO3878" s="166"/>
    </row>
    <row r="3879" spans="2:41" ht="3.6" customHeight="1" outlineLevel="1" x14ac:dyDescent="0.45">
      <c r="B3879" s="167"/>
      <c r="J3879" s="167"/>
      <c r="M3879" s="166"/>
      <c r="N3879" s="167"/>
      <c r="Q3879" s="166"/>
      <c r="R3879" s="914"/>
      <c r="S3879" s="915"/>
      <c r="T3879" s="915"/>
      <c r="U3879" s="916"/>
      <c r="V3879" s="914"/>
      <c r="W3879" s="916"/>
      <c r="X3879" s="914"/>
      <c r="Y3879" s="915"/>
      <c r="Z3879" s="915"/>
      <c r="AA3879" s="916"/>
      <c r="AB3879" s="161"/>
      <c r="AC3879" s="160"/>
      <c r="AD3879" s="160"/>
      <c r="AE3879" s="160"/>
      <c r="AF3879" s="160"/>
      <c r="AG3879" s="160"/>
      <c r="AH3879" s="160"/>
      <c r="AI3879" s="160"/>
      <c r="AJ3879" s="160"/>
      <c r="AK3879" s="160"/>
      <c r="AL3879" s="160"/>
      <c r="AM3879" s="160"/>
      <c r="AN3879" s="160"/>
      <c r="AO3879" s="159"/>
    </row>
    <row r="3880" spans="2:41" ht="3.6" customHeight="1" outlineLevel="1" x14ac:dyDescent="0.45">
      <c r="B3880" s="167"/>
      <c r="J3880" s="167"/>
      <c r="M3880" s="166"/>
      <c r="N3880" s="173"/>
      <c r="O3880" s="172"/>
      <c r="P3880" s="172"/>
      <c r="Q3880" s="172"/>
      <c r="R3880" s="173"/>
      <c r="S3880" s="172"/>
      <c r="T3880" s="172"/>
      <c r="U3880" s="172"/>
      <c r="V3880" s="172"/>
      <c r="W3880" s="172"/>
      <c r="X3880" s="172"/>
      <c r="Y3880" s="172"/>
      <c r="Z3880" s="172"/>
      <c r="AA3880" s="171"/>
      <c r="AB3880" s="173"/>
      <c r="AI3880" s="166"/>
      <c r="AJ3880" s="173"/>
      <c r="AK3880" s="172"/>
      <c r="AL3880" s="172"/>
      <c r="AM3880" s="172"/>
      <c r="AN3880" s="172"/>
      <c r="AO3880" s="171"/>
    </row>
    <row r="3881" spans="2:41" ht="13.35" customHeight="1" outlineLevel="1" x14ac:dyDescent="0.45">
      <c r="B3881" s="167"/>
      <c r="J3881" s="167"/>
      <c r="M3881" s="166"/>
      <c r="N3881" s="167" t="s">
        <v>705</v>
      </c>
      <c r="R3881" s="167"/>
      <c r="S3881" s="917" t="str">
        <f>IF(変更_3!J599&lt;&gt;"",変更_3!J599,"")</f>
        <v/>
      </c>
      <c r="T3881" s="918"/>
      <c r="V3881" s="182" t="str">
        <f>ASC(変更_3!L599)</f>
        <v/>
      </c>
      <c r="W3881" s="115" t="s">
        <v>76</v>
      </c>
      <c r="X3881" s="182" t="str">
        <f>ASC(変更_3!N599)</f>
        <v/>
      </c>
      <c r="Y3881" s="115" t="s">
        <v>77</v>
      </c>
      <c r="Z3881" s="182" t="str">
        <f>ASC(変更_3!P599)</f>
        <v/>
      </c>
      <c r="AA3881" s="115" t="s">
        <v>78</v>
      </c>
      <c r="AB3881" s="167" t="s">
        <v>704</v>
      </c>
      <c r="AI3881" s="166"/>
      <c r="AJ3881" s="167"/>
      <c r="AK3881" s="919"/>
      <c r="AL3881" s="920"/>
      <c r="AM3881" s="920"/>
      <c r="AN3881" s="920"/>
      <c r="AO3881" s="921"/>
    </row>
    <row r="3882" spans="2:41" ht="3.6" customHeight="1" outlineLevel="1" x14ac:dyDescent="0.45">
      <c r="B3882" s="167"/>
      <c r="J3882" s="167"/>
      <c r="M3882" s="166"/>
      <c r="N3882" s="167"/>
      <c r="R3882" s="161"/>
      <c r="S3882" s="160"/>
      <c r="T3882" s="160"/>
      <c r="U3882" s="160"/>
      <c r="V3882" s="160"/>
      <c r="W3882" s="160"/>
      <c r="X3882" s="160"/>
      <c r="Y3882" s="160"/>
      <c r="Z3882" s="160"/>
      <c r="AA3882" s="159"/>
      <c r="AB3882" s="161"/>
      <c r="AC3882" s="160"/>
      <c r="AD3882" s="160"/>
      <c r="AE3882" s="160"/>
      <c r="AF3882" s="160"/>
      <c r="AG3882" s="160"/>
      <c r="AH3882" s="160"/>
      <c r="AI3882" s="159"/>
      <c r="AJ3882" s="161"/>
      <c r="AK3882" s="160"/>
      <c r="AL3882" s="160"/>
      <c r="AM3882" s="160"/>
      <c r="AN3882" s="160"/>
      <c r="AO3882" s="159"/>
    </row>
    <row r="3883" spans="2:41" ht="3.6" customHeight="1" outlineLevel="1" x14ac:dyDescent="0.45">
      <c r="B3883" s="167"/>
      <c r="J3883" s="167"/>
      <c r="M3883" s="166"/>
      <c r="N3883" s="173"/>
      <c r="O3883" s="172"/>
      <c r="P3883" s="172"/>
      <c r="Q3883" s="171"/>
      <c r="R3883" s="922" t="str">
        <f>IF(変更_3!U596="☑","研修中","")</f>
        <v/>
      </c>
      <c r="S3883" s="923"/>
      <c r="T3883" s="923"/>
      <c r="U3883" s="923"/>
      <c r="V3883" s="923"/>
      <c r="W3883" s="923"/>
      <c r="X3883" s="923"/>
      <c r="Y3883" s="923"/>
      <c r="Z3883" s="923"/>
      <c r="AA3883" s="923"/>
      <c r="AB3883" s="923"/>
      <c r="AC3883" s="923"/>
      <c r="AD3883" s="923"/>
      <c r="AE3883" s="923"/>
      <c r="AF3883" s="923"/>
      <c r="AG3883" s="923"/>
      <c r="AH3883" s="923"/>
      <c r="AI3883" s="923"/>
      <c r="AJ3883" s="923"/>
      <c r="AK3883" s="923"/>
      <c r="AL3883" s="923"/>
      <c r="AM3883" s="923"/>
      <c r="AN3883" s="923"/>
      <c r="AO3883" s="924"/>
    </row>
    <row r="3884" spans="2:41" ht="13.35" customHeight="1" outlineLevel="1" x14ac:dyDescent="0.45">
      <c r="B3884" s="167"/>
      <c r="J3884" s="167"/>
      <c r="M3884" s="166"/>
      <c r="N3884" s="167" t="s">
        <v>703</v>
      </c>
      <c r="Q3884" s="166"/>
      <c r="R3884" s="911"/>
      <c r="S3884" s="912"/>
      <c r="T3884" s="912"/>
      <c r="U3884" s="912"/>
      <c r="V3884" s="912"/>
      <c r="W3884" s="912"/>
      <c r="X3884" s="912"/>
      <c r="Y3884" s="912"/>
      <c r="Z3884" s="912"/>
      <c r="AA3884" s="912"/>
      <c r="AB3884" s="912"/>
      <c r="AC3884" s="912"/>
      <c r="AD3884" s="912"/>
      <c r="AE3884" s="912"/>
      <c r="AF3884" s="912"/>
      <c r="AG3884" s="912"/>
      <c r="AH3884" s="912"/>
      <c r="AI3884" s="912"/>
      <c r="AJ3884" s="912"/>
      <c r="AK3884" s="912"/>
      <c r="AL3884" s="912"/>
      <c r="AM3884" s="912"/>
      <c r="AN3884" s="912"/>
      <c r="AO3884" s="913"/>
    </row>
    <row r="3885" spans="2:41" ht="3.6" customHeight="1" outlineLevel="1" x14ac:dyDescent="0.45">
      <c r="B3885" s="167"/>
      <c r="I3885" s="166"/>
      <c r="J3885" s="167"/>
      <c r="M3885" s="166"/>
      <c r="N3885" s="161"/>
      <c r="O3885" s="160"/>
      <c r="P3885" s="160"/>
      <c r="Q3885" s="159"/>
      <c r="R3885" s="914"/>
      <c r="S3885" s="915"/>
      <c r="T3885" s="915"/>
      <c r="U3885" s="915"/>
      <c r="V3885" s="915"/>
      <c r="W3885" s="915"/>
      <c r="X3885" s="915"/>
      <c r="Y3885" s="915"/>
      <c r="Z3885" s="915"/>
      <c r="AA3885" s="915"/>
      <c r="AB3885" s="915"/>
      <c r="AC3885" s="915"/>
      <c r="AD3885" s="915"/>
      <c r="AE3885" s="915"/>
      <c r="AF3885" s="915"/>
      <c r="AG3885" s="915"/>
      <c r="AH3885" s="915"/>
      <c r="AI3885" s="915"/>
      <c r="AJ3885" s="915"/>
      <c r="AK3885" s="915"/>
      <c r="AL3885" s="915"/>
      <c r="AM3885" s="915"/>
      <c r="AN3885" s="915"/>
      <c r="AO3885" s="916"/>
    </row>
    <row r="3886" spans="2:41" ht="3.6" customHeight="1" outlineLevel="1" x14ac:dyDescent="0.45">
      <c r="B3886" s="167"/>
      <c r="J3886" s="173"/>
      <c r="K3886" s="172"/>
      <c r="L3886" s="172"/>
      <c r="M3886" s="171"/>
      <c r="N3886" s="173"/>
      <c r="O3886" s="172"/>
      <c r="P3886" s="172"/>
      <c r="Q3886" s="171"/>
      <c r="R3886" s="173"/>
      <c r="S3886" s="172"/>
      <c r="T3886" s="172"/>
      <c r="U3886" s="172"/>
      <c r="V3886" s="172"/>
      <c r="W3886" s="172"/>
      <c r="X3886" s="172"/>
      <c r="Y3886" s="172"/>
      <c r="Z3886" s="172"/>
      <c r="AA3886" s="171"/>
      <c r="AB3886" s="173"/>
      <c r="AC3886" s="172"/>
      <c r="AD3886" s="172"/>
      <c r="AE3886" s="171"/>
      <c r="AF3886" s="172"/>
      <c r="AG3886" s="172"/>
      <c r="AH3886" s="172"/>
      <c r="AI3886" s="172"/>
      <c r="AJ3886" s="172"/>
      <c r="AK3886" s="172"/>
      <c r="AL3886" s="172"/>
      <c r="AM3886" s="172"/>
      <c r="AN3886" s="172"/>
      <c r="AO3886" s="171"/>
    </row>
    <row r="3887" spans="2:41" ht="13.35" customHeight="1" outlineLevel="1" x14ac:dyDescent="0.45">
      <c r="B3887" s="167"/>
      <c r="J3887" s="167"/>
      <c r="M3887" s="166"/>
      <c r="N3887" s="167" t="s">
        <v>717</v>
      </c>
      <c r="Q3887" s="166"/>
      <c r="R3887" s="167"/>
      <c r="S3887" s="917" t="str">
        <f>IF(OR(許可申請_2!I589&lt;&gt;"",変更_3!AL588&lt;&gt;""),コードマスタ!C4,"")</f>
        <v/>
      </c>
      <c r="T3887" s="943"/>
      <c r="U3887" s="943"/>
      <c r="V3887" s="943"/>
      <c r="W3887" s="943"/>
      <c r="X3887" s="943"/>
      <c r="Y3887" s="943"/>
      <c r="Z3887" s="943"/>
      <c r="AA3887" s="918"/>
      <c r="AB3887" s="167" t="s">
        <v>615</v>
      </c>
      <c r="AE3887" s="166"/>
      <c r="AF3887" s="167"/>
      <c r="AG3887" s="917" t="str">
        <f>IF(OR(許可申請_2!I598="☑",変更_3!AL596="☑"),コードマスタ!D3,IF(OR(許可申請_2!N598="☑",許可申請_2!T598="☑",変更_3!AQ596="☑",変更_3!AW596="☑"),コードマスタ!D4,""))</f>
        <v/>
      </c>
      <c r="AH3887" s="943"/>
      <c r="AI3887" s="943"/>
      <c r="AJ3887" s="943"/>
      <c r="AK3887" s="943"/>
      <c r="AL3887" s="943"/>
      <c r="AM3887" s="943"/>
      <c r="AN3887" s="943"/>
      <c r="AO3887" s="918"/>
    </row>
    <row r="3888" spans="2:41" ht="3.6" customHeight="1" outlineLevel="1" x14ac:dyDescent="0.45">
      <c r="B3888" s="167"/>
      <c r="J3888" s="167"/>
      <c r="M3888" s="166"/>
      <c r="N3888" s="161"/>
      <c r="O3888" s="160"/>
      <c r="P3888" s="160"/>
      <c r="Q3888" s="159"/>
      <c r="R3888" s="161"/>
      <c r="S3888" s="160"/>
      <c r="T3888" s="160"/>
      <c r="U3888" s="160"/>
      <c r="V3888" s="160"/>
      <c r="W3888" s="160"/>
      <c r="X3888" s="160"/>
      <c r="Y3888" s="160"/>
      <c r="Z3888" s="160"/>
      <c r="AA3888" s="159"/>
      <c r="AB3888" s="161"/>
      <c r="AC3888" s="160"/>
      <c r="AD3888" s="160"/>
      <c r="AE3888" s="159"/>
      <c r="AF3888" s="160"/>
      <c r="AG3888" s="160"/>
      <c r="AH3888" s="160"/>
      <c r="AI3888" s="160"/>
      <c r="AJ3888" s="160"/>
      <c r="AK3888" s="160"/>
      <c r="AL3888" s="160"/>
      <c r="AM3888" s="160"/>
      <c r="AN3888" s="160"/>
      <c r="AO3888" s="159"/>
    </row>
    <row r="3889" spans="2:41" ht="3.6" customHeight="1" outlineLevel="1" x14ac:dyDescent="0.45">
      <c r="B3889" s="167"/>
      <c r="J3889" s="167"/>
      <c r="M3889" s="166"/>
      <c r="N3889" s="173"/>
      <c r="O3889" s="172"/>
      <c r="P3889" s="172"/>
      <c r="Q3889" s="171"/>
      <c r="R3889" s="173"/>
      <c r="S3889" s="172"/>
      <c r="T3889" s="172"/>
      <c r="U3889" s="172"/>
      <c r="V3889" s="172"/>
      <c r="W3889" s="172"/>
      <c r="X3889" s="172"/>
      <c r="Y3889" s="172"/>
      <c r="Z3889" s="172"/>
      <c r="AA3889" s="171"/>
      <c r="AB3889" s="173"/>
      <c r="AC3889" s="172"/>
      <c r="AD3889" s="172"/>
      <c r="AE3889" s="171"/>
      <c r="AF3889" s="173"/>
      <c r="AG3889" s="172"/>
      <c r="AH3889" s="172"/>
      <c r="AI3889" s="172"/>
      <c r="AJ3889" s="172"/>
      <c r="AK3889" s="172"/>
      <c r="AL3889" s="172"/>
      <c r="AM3889" s="172"/>
      <c r="AN3889" s="172"/>
      <c r="AO3889" s="171"/>
    </row>
    <row r="3890" spans="2:41" ht="13.35" customHeight="1" outlineLevel="1" x14ac:dyDescent="0.45">
      <c r="B3890" s="167"/>
      <c r="J3890" s="167"/>
      <c r="M3890" s="166"/>
      <c r="N3890" s="167" t="s">
        <v>716</v>
      </c>
      <c r="Q3890" s="166"/>
      <c r="R3890" s="167"/>
      <c r="S3890" s="919"/>
      <c r="T3890" s="921"/>
      <c r="V3890" s="190"/>
      <c r="W3890" s="115" t="s">
        <v>76</v>
      </c>
      <c r="X3890" s="190"/>
      <c r="Y3890" s="115" t="s">
        <v>77</v>
      </c>
      <c r="Z3890" s="190"/>
      <c r="AA3890" s="166" t="s">
        <v>78</v>
      </c>
      <c r="AB3890" s="167" t="s">
        <v>715</v>
      </c>
      <c r="AE3890" s="166"/>
      <c r="AF3890" s="167"/>
      <c r="AG3890" s="919"/>
      <c r="AH3890" s="921"/>
      <c r="AJ3890" s="190"/>
      <c r="AK3890" s="115" t="s">
        <v>76</v>
      </c>
      <c r="AL3890" s="190"/>
      <c r="AM3890" s="115" t="s">
        <v>77</v>
      </c>
      <c r="AN3890" s="190"/>
      <c r="AO3890" s="166" t="s">
        <v>78</v>
      </c>
    </row>
    <row r="3891" spans="2:41" ht="3.6" customHeight="1" outlineLevel="1" x14ac:dyDescent="0.45">
      <c r="B3891" s="167"/>
      <c r="J3891" s="167"/>
      <c r="M3891" s="166"/>
      <c r="N3891" s="161"/>
      <c r="O3891" s="160"/>
      <c r="P3891" s="160"/>
      <c r="Q3891" s="159"/>
      <c r="R3891" s="161"/>
      <c r="S3891" s="160"/>
      <c r="T3891" s="160"/>
      <c r="U3891" s="160"/>
      <c r="V3891" s="160"/>
      <c r="W3891" s="160"/>
      <c r="X3891" s="160"/>
      <c r="Y3891" s="160"/>
      <c r="Z3891" s="160"/>
      <c r="AA3891" s="159"/>
      <c r="AB3891" s="161"/>
      <c r="AC3891" s="160"/>
      <c r="AD3891" s="160"/>
      <c r="AE3891" s="159"/>
      <c r="AF3891" s="161"/>
      <c r="AG3891" s="160"/>
      <c r="AH3891" s="160"/>
      <c r="AI3891" s="160"/>
      <c r="AJ3891" s="160"/>
      <c r="AK3891" s="160"/>
      <c r="AL3891" s="160"/>
      <c r="AM3891" s="160"/>
      <c r="AN3891" s="160"/>
      <c r="AO3891" s="159"/>
    </row>
    <row r="3892" spans="2:41" ht="3.6" customHeight="1" outlineLevel="1" x14ac:dyDescent="0.45">
      <c r="B3892" s="167"/>
      <c r="J3892" s="167"/>
      <c r="M3892" s="166"/>
      <c r="N3892" s="173"/>
      <c r="O3892" s="172"/>
      <c r="P3892" s="172"/>
      <c r="Q3892" s="171"/>
      <c r="R3892" s="922" t="str">
        <f>許可申請_2!I589&amp;変更_3!AL588</f>
        <v/>
      </c>
      <c r="S3892" s="923"/>
      <c r="T3892" s="923"/>
      <c r="U3892" s="923"/>
      <c r="V3892" s="923"/>
      <c r="W3892" s="923"/>
      <c r="X3892" s="923"/>
      <c r="Y3892" s="923"/>
      <c r="Z3892" s="923"/>
      <c r="AA3892" s="923"/>
      <c r="AB3892" s="923"/>
      <c r="AC3892" s="923"/>
      <c r="AD3892" s="923"/>
      <c r="AE3892" s="923"/>
      <c r="AF3892" s="923"/>
      <c r="AG3892" s="923"/>
      <c r="AH3892" s="923"/>
      <c r="AI3892" s="923"/>
      <c r="AJ3892" s="924"/>
      <c r="AK3892" s="172"/>
      <c r="AL3892" s="172"/>
      <c r="AM3892" s="172"/>
      <c r="AN3892" s="172"/>
      <c r="AO3892" s="171"/>
    </row>
    <row r="3893" spans="2:41" ht="13.35" customHeight="1" outlineLevel="1" x14ac:dyDescent="0.45">
      <c r="B3893" s="167"/>
      <c r="J3893" s="167"/>
      <c r="M3893" s="166"/>
      <c r="N3893" s="167" t="s">
        <v>50</v>
      </c>
      <c r="Q3893" s="166"/>
      <c r="R3893" s="911"/>
      <c r="S3893" s="912"/>
      <c r="T3893" s="912"/>
      <c r="U3893" s="912"/>
      <c r="V3893" s="912"/>
      <c r="W3893" s="912"/>
      <c r="X3893" s="912"/>
      <c r="Y3893" s="912"/>
      <c r="Z3893" s="912"/>
      <c r="AA3893" s="912"/>
      <c r="AB3893" s="912"/>
      <c r="AC3893" s="912"/>
      <c r="AD3893" s="912"/>
      <c r="AE3893" s="912"/>
      <c r="AF3893" s="912"/>
      <c r="AG3893" s="912"/>
      <c r="AH3893" s="912"/>
      <c r="AI3893" s="912"/>
      <c r="AJ3893" s="913"/>
      <c r="AL3893" s="189" t="s">
        <v>651</v>
      </c>
      <c r="AM3893" s="115" t="s">
        <v>714</v>
      </c>
      <c r="AO3893" s="166"/>
    </row>
    <row r="3894" spans="2:41" ht="3.6" customHeight="1" outlineLevel="1" x14ac:dyDescent="0.45">
      <c r="B3894" s="167"/>
      <c r="J3894" s="167"/>
      <c r="M3894" s="166"/>
      <c r="N3894" s="161"/>
      <c r="O3894" s="160"/>
      <c r="P3894" s="160"/>
      <c r="Q3894" s="159"/>
      <c r="R3894" s="914"/>
      <c r="S3894" s="915"/>
      <c r="T3894" s="915"/>
      <c r="U3894" s="915"/>
      <c r="V3894" s="915"/>
      <c r="W3894" s="915"/>
      <c r="X3894" s="915"/>
      <c r="Y3894" s="915"/>
      <c r="Z3894" s="915"/>
      <c r="AA3894" s="915"/>
      <c r="AB3894" s="915"/>
      <c r="AC3894" s="915"/>
      <c r="AD3894" s="915"/>
      <c r="AE3894" s="915"/>
      <c r="AF3894" s="915"/>
      <c r="AG3894" s="915"/>
      <c r="AH3894" s="915"/>
      <c r="AI3894" s="915"/>
      <c r="AJ3894" s="916"/>
      <c r="AK3894" s="160"/>
      <c r="AL3894" s="160"/>
      <c r="AM3894" s="160"/>
      <c r="AN3894" s="160"/>
      <c r="AO3894" s="159"/>
    </row>
    <row r="3895" spans="2:41" ht="3.6" customHeight="1" outlineLevel="1" x14ac:dyDescent="0.45">
      <c r="B3895" s="167"/>
      <c r="J3895" s="167"/>
      <c r="M3895" s="166"/>
      <c r="N3895" s="173"/>
      <c r="O3895" s="172"/>
      <c r="P3895" s="172"/>
      <c r="Q3895" s="171"/>
      <c r="R3895" s="922" t="str">
        <f>ASC(PHONETIC(許可申請_2!I588))&amp;ASC(PHONETIC(変更_3!AL587))</f>
        <v/>
      </c>
      <c r="S3895" s="923"/>
      <c r="T3895" s="923"/>
      <c r="U3895" s="923"/>
      <c r="V3895" s="923"/>
      <c r="W3895" s="923"/>
      <c r="X3895" s="923"/>
      <c r="Y3895" s="923"/>
      <c r="Z3895" s="923"/>
      <c r="AA3895" s="923"/>
      <c r="AB3895" s="923"/>
      <c r="AC3895" s="923"/>
      <c r="AD3895" s="923"/>
      <c r="AE3895" s="923"/>
      <c r="AF3895" s="923"/>
      <c r="AG3895" s="923"/>
      <c r="AH3895" s="923"/>
      <c r="AI3895" s="923"/>
      <c r="AJ3895" s="923"/>
      <c r="AK3895" s="923"/>
      <c r="AL3895" s="923"/>
      <c r="AM3895" s="923"/>
      <c r="AN3895" s="923"/>
      <c r="AO3895" s="924"/>
    </row>
    <row r="3896" spans="2:41" ht="13.35" customHeight="1" outlineLevel="1" x14ac:dyDescent="0.45">
      <c r="B3896" s="167"/>
      <c r="J3896" s="167"/>
      <c r="M3896" s="166"/>
      <c r="N3896" s="167" t="s">
        <v>713</v>
      </c>
      <c r="Q3896" s="166"/>
      <c r="R3896" s="911"/>
      <c r="S3896" s="912"/>
      <c r="T3896" s="912"/>
      <c r="U3896" s="912"/>
      <c r="V3896" s="912"/>
      <c r="W3896" s="912"/>
      <c r="X3896" s="912"/>
      <c r="Y3896" s="912"/>
      <c r="Z3896" s="912"/>
      <c r="AA3896" s="912"/>
      <c r="AB3896" s="912"/>
      <c r="AC3896" s="912"/>
      <c r="AD3896" s="912"/>
      <c r="AE3896" s="912"/>
      <c r="AF3896" s="912"/>
      <c r="AG3896" s="912"/>
      <c r="AH3896" s="912"/>
      <c r="AI3896" s="912"/>
      <c r="AJ3896" s="912"/>
      <c r="AK3896" s="912"/>
      <c r="AL3896" s="912"/>
      <c r="AM3896" s="912"/>
      <c r="AN3896" s="912"/>
      <c r="AO3896" s="913"/>
    </row>
    <row r="3897" spans="2:41" ht="3.6" customHeight="1" outlineLevel="1" x14ac:dyDescent="0.45">
      <c r="B3897" s="167"/>
      <c r="J3897" s="167"/>
      <c r="M3897" s="166"/>
      <c r="N3897" s="167"/>
      <c r="Q3897" s="166"/>
      <c r="R3897" s="914"/>
      <c r="S3897" s="915"/>
      <c r="T3897" s="915"/>
      <c r="U3897" s="915"/>
      <c r="V3897" s="915"/>
      <c r="W3897" s="915"/>
      <c r="X3897" s="915"/>
      <c r="Y3897" s="915"/>
      <c r="Z3897" s="915"/>
      <c r="AA3897" s="915"/>
      <c r="AB3897" s="915"/>
      <c r="AC3897" s="915"/>
      <c r="AD3897" s="915"/>
      <c r="AE3897" s="915"/>
      <c r="AF3897" s="915"/>
      <c r="AG3897" s="915"/>
      <c r="AH3897" s="915"/>
      <c r="AI3897" s="915"/>
      <c r="AJ3897" s="915"/>
      <c r="AK3897" s="915"/>
      <c r="AL3897" s="915"/>
      <c r="AM3897" s="915"/>
      <c r="AN3897" s="915"/>
      <c r="AO3897" s="916"/>
    </row>
    <row r="3898" spans="2:41" ht="3.6" customHeight="1" outlineLevel="1" x14ac:dyDescent="0.45">
      <c r="B3898" s="167"/>
      <c r="J3898" s="167"/>
      <c r="N3898" s="173"/>
      <c r="O3898" s="172"/>
      <c r="P3898" s="172"/>
      <c r="Q3898" s="171"/>
      <c r="U3898" s="934" t="str">
        <f>ASC(許可申請_2!L590)&amp;ASC(変更_3!AO589)</f>
        <v/>
      </c>
      <c r="V3898" s="935"/>
      <c r="W3898" s="935"/>
      <c r="X3898" s="962"/>
      <c r="Y3898" s="172"/>
      <c r="Z3898" s="965" t="str">
        <f>ASC(許可申請_2!O590)&amp;ASC(変更_3!AR589)</f>
        <v/>
      </c>
      <c r="AA3898" s="935"/>
      <c r="AB3898" s="935"/>
      <c r="AC3898" s="936"/>
      <c r="AG3898" s="922" t="str">
        <f>許可申請_2!L591&amp;変更_3!AO590</f>
        <v/>
      </c>
      <c r="AH3898" s="923"/>
      <c r="AI3898" s="923"/>
      <c r="AJ3898" s="923"/>
      <c r="AK3898" s="923"/>
      <c r="AL3898" s="923"/>
      <c r="AM3898" s="923"/>
      <c r="AN3898" s="923"/>
      <c r="AO3898" s="924"/>
    </row>
    <row r="3899" spans="2:41" ht="13.35" customHeight="1" outlineLevel="1" x14ac:dyDescent="0.45">
      <c r="B3899" s="167"/>
      <c r="J3899" s="167"/>
      <c r="N3899" s="167"/>
      <c r="Q3899" s="166"/>
      <c r="R3899" s="115" t="s">
        <v>612</v>
      </c>
      <c r="U3899" s="937"/>
      <c r="V3899" s="938"/>
      <c r="W3899" s="938"/>
      <c r="X3899" s="963"/>
      <c r="Y3899" s="179" t="s">
        <v>611</v>
      </c>
      <c r="Z3899" s="966"/>
      <c r="AA3899" s="938"/>
      <c r="AB3899" s="938"/>
      <c r="AC3899" s="939"/>
      <c r="AD3899" s="115" t="s">
        <v>610</v>
      </c>
      <c r="AG3899" s="911"/>
      <c r="AH3899" s="912"/>
      <c r="AI3899" s="912"/>
      <c r="AJ3899" s="912"/>
      <c r="AK3899" s="912"/>
      <c r="AL3899" s="912"/>
      <c r="AM3899" s="912"/>
      <c r="AN3899" s="912"/>
      <c r="AO3899" s="913"/>
    </row>
    <row r="3900" spans="2:41" ht="3.6" customHeight="1" outlineLevel="1" x14ac:dyDescent="0.45">
      <c r="B3900" s="167"/>
      <c r="J3900" s="167"/>
      <c r="N3900" s="167"/>
      <c r="Q3900" s="166"/>
      <c r="R3900" s="160"/>
      <c r="S3900" s="160"/>
      <c r="T3900" s="160"/>
      <c r="U3900" s="940"/>
      <c r="V3900" s="941"/>
      <c r="W3900" s="941"/>
      <c r="X3900" s="964"/>
      <c r="Y3900" s="160"/>
      <c r="Z3900" s="967"/>
      <c r="AA3900" s="941"/>
      <c r="AB3900" s="941"/>
      <c r="AC3900" s="942"/>
      <c r="AD3900" s="160"/>
      <c r="AE3900" s="160"/>
      <c r="AF3900" s="160"/>
      <c r="AG3900" s="914"/>
      <c r="AH3900" s="915"/>
      <c r="AI3900" s="915"/>
      <c r="AJ3900" s="915"/>
      <c r="AK3900" s="915"/>
      <c r="AL3900" s="915"/>
      <c r="AM3900" s="915"/>
      <c r="AN3900" s="915"/>
      <c r="AO3900" s="916"/>
    </row>
    <row r="3901" spans="2:41" ht="3.6" customHeight="1" outlineLevel="1" x14ac:dyDescent="0.45">
      <c r="B3901" s="167"/>
      <c r="J3901" s="167"/>
      <c r="N3901" s="167"/>
      <c r="Q3901" s="166"/>
      <c r="R3901" s="172"/>
      <c r="S3901" s="172"/>
      <c r="T3901" s="171"/>
      <c r="U3901" s="922" t="str">
        <f>許可申請_2!T591&amp;変更_3!AW590</f>
        <v/>
      </c>
      <c r="V3901" s="923"/>
      <c r="W3901" s="923"/>
      <c r="X3901" s="923"/>
      <c r="Y3901" s="923"/>
      <c r="Z3901" s="923"/>
      <c r="AA3901" s="923"/>
      <c r="AB3901" s="923"/>
      <c r="AC3901" s="924"/>
      <c r="AD3901" s="173"/>
      <c r="AE3901" s="172"/>
      <c r="AF3901" s="171"/>
      <c r="AG3901" s="922" t="str">
        <f>許可申請_2!L592&amp;変更_3!AO591</f>
        <v/>
      </c>
      <c r="AH3901" s="923"/>
      <c r="AI3901" s="923"/>
      <c r="AJ3901" s="923"/>
      <c r="AK3901" s="923"/>
      <c r="AL3901" s="923"/>
      <c r="AM3901" s="923"/>
      <c r="AN3901" s="923"/>
      <c r="AO3901" s="924"/>
    </row>
    <row r="3902" spans="2:41" ht="13.35" customHeight="1" outlineLevel="1" x14ac:dyDescent="0.45">
      <c r="B3902" s="167"/>
      <c r="J3902" s="167"/>
      <c r="N3902" s="167" t="s">
        <v>48</v>
      </c>
      <c r="Q3902" s="166"/>
      <c r="R3902" s="115" t="s">
        <v>609</v>
      </c>
      <c r="T3902" s="166"/>
      <c r="U3902" s="911"/>
      <c r="V3902" s="912"/>
      <c r="W3902" s="912"/>
      <c r="X3902" s="912"/>
      <c r="Y3902" s="912"/>
      <c r="Z3902" s="912"/>
      <c r="AA3902" s="912"/>
      <c r="AB3902" s="912"/>
      <c r="AC3902" s="913"/>
      <c r="AD3902" s="167" t="s">
        <v>8536</v>
      </c>
      <c r="AF3902" s="166"/>
      <c r="AG3902" s="911"/>
      <c r="AH3902" s="912"/>
      <c r="AI3902" s="912"/>
      <c r="AJ3902" s="912"/>
      <c r="AK3902" s="912"/>
      <c r="AL3902" s="912"/>
      <c r="AM3902" s="912"/>
      <c r="AN3902" s="912"/>
      <c r="AO3902" s="913"/>
    </row>
    <row r="3903" spans="2:41" ht="3.6" customHeight="1" outlineLevel="1" x14ac:dyDescent="0.45">
      <c r="B3903" s="167"/>
      <c r="J3903" s="167"/>
      <c r="N3903" s="167"/>
      <c r="Q3903" s="166"/>
      <c r="R3903" s="160"/>
      <c r="S3903" s="160"/>
      <c r="T3903" s="159"/>
      <c r="U3903" s="914"/>
      <c r="V3903" s="915"/>
      <c r="W3903" s="915"/>
      <c r="X3903" s="915"/>
      <c r="Y3903" s="915"/>
      <c r="Z3903" s="915"/>
      <c r="AA3903" s="915"/>
      <c r="AB3903" s="915"/>
      <c r="AC3903" s="916"/>
      <c r="AD3903" s="161"/>
      <c r="AE3903" s="160"/>
      <c r="AF3903" s="159"/>
      <c r="AG3903" s="914"/>
      <c r="AH3903" s="915"/>
      <c r="AI3903" s="915"/>
      <c r="AJ3903" s="915"/>
      <c r="AK3903" s="915"/>
      <c r="AL3903" s="915"/>
      <c r="AM3903" s="915"/>
      <c r="AN3903" s="915"/>
      <c r="AO3903" s="916"/>
    </row>
    <row r="3904" spans="2:41" ht="3.6" customHeight="1" outlineLevel="1" x14ac:dyDescent="0.45">
      <c r="B3904" s="167"/>
      <c r="J3904" s="167"/>
      <c r="N3904" s="167"/>
      <c r="Q3904" s="166"/>
      <c r="R3904" s="172"/>
      <c r="S3904" s="172"/>
      <c r="T3904" s="171"/>
      <c r="U3904" s="922" t="str">
        <f>許可申請_2!T592&amp;変更_3!AW591</f>
        <v/>
      </c>
      <c r="V3904" s="923"/>
      <c r="W3904" s="923"/>
      <c r="X3904" s="923"/>
      <c r="Y3904" s="923"/>
      <c r="Z3904" s="923"/>
      <c r="AA3904" s="923"/>
      <c r="AB3904" s="923"/>
      <c r="AC3904" s="924"/>
      <c r="AD3904" s="173"/>
      <c r="AE3904" s="172"/>
      <c r="AF3904" s="171"/>
      <c r="AG3904" s="922" t="str">
        <f>許可申請_2!L593&amp;変更_3!AO592</f>
        <v/>
      </c>
      <c r="AH3904" s="923"/>
      <c r="AI3904" s="923"/>
      <c r="AJ3904" s="923"/>
      <c r="AK3904" s="923"/>
      <c r="AL3904" s="923"/>
      <c r="AM3904" s="923"/>
      <c r="AN3904" s="923"/>
      <c r="AO3904" s="924"/>
    </row>
    <row r="3905" spans="2:41" ht="13.35" customHeight="1" outlineLevel="1" x14ac:dyDescent="0.45">
      <c r="B3905" s="167"/>
      <c r="J3905" s="167"/>
      <c r="N3905" s="167"/>
      <c r="Q3905" s="166"/>
      <c r="R3905" s="115" t="s">
        <v>608</v>
      </c>
      <c r="T3905" s="166"/>
      <c r="U3905" s="911"/>
      <c r="V3905" s="912"/>
      <c r="W3905" s="912"/>
      <c r="X3905" s="912"/>
      <c r="Y3905" s="912"/>
      <c r="Z3905" s="912"/>
      <c r="AA3905" s="912"/>
      <c r="AB3905" s="912"/>
      <c r="AC3905" s="913"/>
      <c r="AD3905" s="167" t="s">
        <v>607</v>
      </c>
      <c r="AF3905" s="166"/>
      <c r="AG3905" s="911"/>
      <c r="AH3905" s="912"/>
      <c r="AI3905" s="912"/>
      <c r="AJ3905" s="912"/>
      <c r="AK3905" s="912"/>
      <c r="AL3905" s="912"/>
      <c r="AM3905" s="912"/>
      <c r="AN3905" s="912"/>
      <c r="AO3905" s="913"/>
    </row>
    <row r="3906" spans="2:41" ht="3.6" customHeight="1" outlineLevel="1" x14ac:dyDescent="0.45">
      <c r="B3906" s="167"/>
      <c r="J3906" s="167"/>
      <c r="N3906" s="161"/>
      <c r="O3906" s="160"/>
      <c r="P3906" s="160"/>
      <c r="Q3906" s="159"/>
      <c r="R3906" s="160"/>
      <c r="S3906" s="160"/>
      <c r="T3906" s="159"/>
      <c r="U3906" s="914"/>
      <c r="V3906" s="915"/>
      <c r="W3906" s="915"/>
      <c r="X3906" s="915"/>
      <c r="Y3906" s="915"/>
      <c r="Z3906" s="915"/>
      <c r="AA3906" s="915"/>
      <c r="AB3906" s="915"/>
      <c r="AC3906" s="916"/>
      <c r="AD3906" s="161"/>
      <c r="AE3906" s="160"/>
      <c r="AF3906" s="159"/>
      <c r="AG3906" s="914"/>
      <c r="AH3906" s="915"/>
      <c r="AI3906" s="915"/>
      <c r="AJ3906" s="915"/>
      <c r="AK3906" s="915"/>
      <c r="AL3906" s="915"/>
      <c r="AM3906" s="915"/>
      <c r="AN3906" s="915"/>
      <c r="AO3906" s="916"/>
    </row>
    <row r="3907" spans="2:41" ht="3.6" customHeight="1" outlineLevel="1" x14ac:dyDescent="0.45">
      <c r="B3907" s="167"/>
      <c r="J3907" s="167"/>
      <c r="M3907" s="166"/>
      <c r="N3907" s="167"/>
      <c r="Q3907" s="166"/>
      <c r="R3907" s="173"/>
      <c r="S3907" s="172"/>
      <c r="T3907" s="172"/>
      <c r="U3907" s="172"/>
      <c r="V3907" s="172"/>
      <c r="W3907" s="172"/>
      <c r="X3907" s="172"/>
      <c r="Y3907" s="172"/>
      <c r="Z3907" s="172"/>
      <c r="AA3907" s="172"/>
      <c r="AB3907" s="172"/>
      <c r="AC3907" s="172"/>
      <c r="AD3907" s="172"/>
      <c r="AE3907" s="172"/>
      <c r="AF3907" s="172"/>
      <c r="AG3907" s="172"/>
      <c r="AH3907" s="172"/>
      <c r="AI3907" s="172"/>
      <c r="AJ3907" s="172"/>
      <c r="AK3907" s="172"/>
      <c r="AL3907" s="172"/>
      <c r="AM3907" s="172"/>
      <c r="AN3907" s="172"/>
      <c r="AO3907" s="171"/>
    </row>
    <row r="3908" spans="2:41" ht="13.35" customHeight="1" outlineLevel="1" x14ac:dyDescent="0.45">
      <c r="B3908" s="167"/>
      <c r="J3908" s="167"/>
      <c r="M3908" s="166"/>
      <c r="N3908" s="167" t="s">
        <v>712</v>
      </c>
      <c r="Q3908" s="166"/>
      <c r="R3908" s="167"/>
      <c r="S3908" s="919"/>
      <c r="T3908" s="921"/>
      <c r="V3908" s="190"/>
      <c r="W3908" s="115" t="s">
        <v>76</v>
      </c>
      <c r="X3908" s="190"/>
      <c r="Y3908" s="115" t="s">
        <v>77</v>
      </c>
      <c r="Z3908" s="190"/>
      <c r="AA3908" s="115" t="s">
        <v>78</v>
      </c>
      <c r="AO3908" s="166"/>
    </row>
    <row r="3909" spans="2:41" ht="3.6" customHeight="1" outlineLevel="1" x14ac:dyDescent="0.45">
      <c r="B3909" s="167"/>
      <c r="J3909" s="167"/>
      <c r="M3909" s="166"/>
      <c r="N3909" s="167"/>
      <c r="Q3909" s="166"/>
      <c r="R3909" s="167"/>
      <c r="AO3909" s="166"/>
    </row>
    <row r="3910" spans="2:41" ht="3.6" customHeight="1" outlineLevel="1" x14ac:dyDescent="0.45">
      <c r="B3910" s="167"/>
      <c r="J3910" s="167"/>
      <c r="M3910" s="166"/>
      <c r="N3910" s="173"/>
      <c r="O3910" s="172"/>
      <c r="P3910" s="172"/>
      <c r="Q3910" s="172"/>
      <c r="R3910" s="984" t="str">
        <f>ASC(許可申請_2!I594)&amp;ASC(変更_3!AL593)</f>
        <v/>
      </c>
      <c r="S3910" s="984" t="str">
        <f>ASC(許可申請_2!J594)&amp;ASC(変更_3!AM593)</f>
        <v/>
      </c>
      <c r="T3910" s="172"/>
      <c r="U3910" s="984" t="str">
        <f>ASC(許可申請_2!L594)&amp;ASC(変更_3!AO593)</f>
        <v/>
      </c>
      <c r="V3910" s="173"/>
      <c r="W3910" s="172"/>
      <c r="X3910" s="172"/>
      <c r="Y3910" s="172"/>
      <c r="Z3910" s="172"/>
      <c r="AA3910" s="171"/>
      <c r="AB3910" s="173"/>
      <c r="AC3910" s="172"/>
      <c r="AD3910" s="172"/>
      <c r="AE3910" s="172"/>
      <c r="AF3910" s="172"/>
      <c r="AG3910" s="171"/>
      <c r="AH3910" s="977"/>
      <c r="AI3910" s="980"/>
      <c r="AJ3910" s="172"/>
      <c r="AK3910" s="944"/>
      <c r="AL3910" s="173"/>
      <c r="AM3910" s="172"/>
      <c r="AN3910" s="172"/>
      <c r="AO3910" s="171"/>
    </row>
    <row r="3911" spans="2:41" ht="13.35" customHeight="1" outlineLevel="1" x14ac:dyDescent="0.45">
      <c r="B3911" s="167"/>
      <c r="J3911" s="167"/>
      <c r="M3911" s="166"/>
      <c r="N3911" s="167" t="s">
        <v>711</v>
      </c>
      <c r="R3911" s="985"/>
      <c r="S3911" s="985"/>
      <c r="T3911" s="115" t="s">
        <v>65</v>
      </c>
      <c r="U3911" s="985"/>
      <c r="V3911" s="167" t="s">
        <v>64</v>
      </c>
      <c r="AA3911" s="166"/>
      <c r="AB3911" s="167" t="s">
        <v>710</v>
      </c>
      <c r="AH3911" s="978"/>
      <c r="AI3911" s="981"/>
      <c r="AJ3911" s="115" t="s">
        <v>65</v>
      </c>
      <c r="AK3911" s="945"/>
      <c r="AL3911" s="167" t="s">
        <v>64</v>
      </c>
      <c r="AO3911" s="166"/>
    </row>
    <row r="3912" spans="2:41" ht="3.6" customHeight="1" outlineLevel="1" x14ac:dyDescent="0.45">
      <c r="B3912" s="167"/>
      <c r="J3912" s="167"/>
      <c r="M3912" s="166"/>
      <c r="N3912" s="167"/>
      <c r="R3912" s="986"/>
      <c r="S3912" s="986"/>
      <c r="T3912" s="160"/>
      <c r="U3912" s="986"/>
      <c r="V3912" s="161"/>
      <c r="W3912" s="160"/>
      <c r="X3912" s="160"/>
      <c r="Y3912" s="160"/>
      <c r="Z3912" s="160"/>
      <c r="AA3912" s="159"/>
      <c r="AB3912" s="161"/>
      <c r="AC3912" s="160"/>
      <c r="AD3912" s="160"/>
      <c r="AE3912" s="160"/>
      <c r="AF3912" s="160"/>
      <c r="AH3912" s="979"/>
      <c r="AI3912" s="982"/>
      <c r="AJ3912" s="160"/>
      <c r="AK3912" s="946"/>
      <c r="AL3912" s="161"/>
      <c r="AM3912" s="160"/>
      <c r="AN3912" s="160"/>
      <c r="AO3912" s="159"/>
    </row>
    <row r="3913" spans="2:41" ht="3.6" customHeight="1" outlineLevel="1" x14ac:dyDescent="0.45">
      <c r="B3913" s="167"/>
      <c r="J3913" s="167"/>
      <c r="M3913" s="166"/>
      <c r="N3913" s="173"/>
      <c r="O3913" s="172"/>
      <c r="P3913" s="172"/>
      <c r="Q3913" s="171"/>
      <c r="R3913" s="977"/>
      <c r="S3913" s="980"/>
      <c r="T3913" s="172"/>
      <c r="U3913" s="944"/>
      <c r="V3913" s="173"/>
      <c r="W3913" s="172"/>
      <c r="X3913" s="172"/>
      <c r="Y3913" s="172"/>
      <c r="Z3913" s="169"/>
      <c r="AA3913" s="174"/>
      <c r="AD3913" s="172"/>
      <c r="AE3913" s="172"/>
      <c r="AF3913" s="172"/>
      <c r="AG3913" s="175"/>
      <c r="AH3913" s="175"/>
      <c r="AI3913" s="175"/>
      <c r="AJ3913" s="175"/>
      <c r="AK3913" s="175"/>
      <c r="AL3913" s="172"/>
      <c r="AM3913" s="175"/>
      <c r="AN3913" s="175"/>
      <c r="AO3913" s="171"/>
    </row>
    <row r="3914" spans="2:41" ht="13.35" customHeight="1" outlineLevel="1" x14ac:dyDescent="0.45">
      <c r="B3914" s="167"/>
      <c r="J3914" s="167"/>
      <c r="M3914" s="166"/>
      <c r="N3914" s="167" t="s">
        <v>709</v>
      </c>
      <c r="Q3914" s="166"/>
      <c r="R3914" s="978"/>
      <c r="S3914" s="981"/>
      <c r="T3914" s="115" t="s">
        <v>65</v>
      </c>
      <c r="U3914" s="945"/>
      <c r="V3914" s="167" t="s">
        <v>64</v>
      </c>
      <c r="Z3914" s="169"/>
      <c r="AA3914" s="168"/>
      <c r="AG3914" s="169"/>
      <c r="AH3914" s="169"/>
      <c r="AI3914" s="169"/>
      <c r="AJ3914" s="169"/>
      <c r="AK3914" s="169"/>
      <c r="AM3914" s="169"/>
      <c r="AN3914" s="169"/>
      <c r="AO3914" s="166"/>
    </row>
    <row r="3915" spans="2:41" ht="3.6" customHeight="1" outlineLevel="1" x14ac:dyDescent="0.45">
      <c r="B3915" s="167"/>
      <c r="J3915" s="167"/>
      <c r="M3915" s="166"/>
      <c r="N3915" s="161"/>
      <c r="O3915" s="160"/>
      <c r="P3915" s="160"/>
      <c r="Q3915" s="159"/>
      <c r="R3915" s="979"/>
      <c r="S3915" s="982"/>
      <c r="T3915" s="160"/>
      <c r="U3915" s="946"/>
      <c r="V3915" s="161"/>
      <c r="W3915" s="160"/>
      <c r="X3915" s="160"/>
      <c r="Y3915" s="160"/>
      <c r="Z3915" s="163"/>
      <c r="AA3915" s="162"/>
      <c r="AB3915" s="160"/>
      <c r="AC3915" s="160"/>
      <c r="AD3915" s="160"/>
      <c r="AE3915" s="160"/>
      <c r="AF3915" s="160"/>
      <c r="AG3915" s="163"/>
      <c r="AH3915" s="163"/>
      <c r="AI3915" s="163"/>
      <c r="AJ3915" s="163"/>
      <c r="AK3915" s="163"/>
      <c r="AL3915" s="160"/>
      <c r="AM3915" s="163"/>
      <c r="AN3915" s="163"/>
      <c r="AO3915" s="159"/>
    </row>
    <row r="3916" spans="2:41" ht="3.6" customHeight="1" outlineLevel="1" x14ac:dyDescent="0.45">
      <c r="B3916" s="167"/>
      <c r="J3916" s="167"/>
      <c r="M3916" s="166"/>
      <c r="N3916" s="167"/>
      <c r="Q3916" s="166"/>
      <c r="R3916" s="922" t="str">
        <f>ASC(許可申請_2!K599)&amp;ASC(変更_3!AN597)</f>
        <v/>
      </c>
      <c r="S3916" s="923"/>
      <c r="T3916" s="923"/>
      <c r="U3916" s="924"/>
      <c r="V3916" s="911" t="str">
        <f>ASC(許可申請_2!O599)&amp;ASC(変更_3!AR597)</f>
        <v/>
      </c>
      <c r="W3916" s="913"/>
      <c r="X3916" s="911" t="str">
        <f>ASC(許可申請_2!Q599)&amp;ASC(変更_3!AT597)</f>
        <v/>
      </c>
      <c r="Y3916" s="912"/>
      <c r="Z3916" s="912"/>
      <c r="AA3916" s="913"/>
      <c r="AB3916" s="167"/>
      <c r="AO3916" s="166"/>
    </row>
    <row r="3917" spans="2:41" ht="13.35" customHeight="1" outlineLevel="1" x14ac:dyDescent="0.45">
      <c r="B3917" s="167"/>
      <c r="J3917" s="167" t="s">
        <v>724</v>
      </c>
      <c r="M3917" s="166"/>
      <c r="N3917" s="167" t="s">
        <v>707</v>
      </c>
      <c r="Q3917" s="166"/>
      <c r="R3917" s="911"/>
      <c r="S3917" s="912"/>
      <c r="T3917" s="912"/>
      <c r="U3917" s="913"/>
      <c r="V3917" s="911"/>
      <c r="W3917" s="913"/>
      <c r="X3917" s="911"/>
      <c r="Y3917" s="912"/>
      <c r="Z3917" s="912"/>
      <c r="AA3917" s="913"/>
      <c r="AB3917" s="191" t="s">
        <v>706</v>
      </c>
      <c r="AO3917" s="166"/>
    </row>
    <row r="3918" spans="2:41" ht="3.6" customHeight="1" outlineLevel="1" x14ac:dyDescent="0.45">
      <c r="B3918" s="167"/>
      <c r="J3918" s="167"/>
      <c r="M3918" s="166"/>
      <c r="N3918" s="167"/>
      <c r="Q3918" s="166"/>
      <c r="R3918" s="914"/>
      <c r="S3918" s="915"/>
      <c r="T3918" s="915"/>
      <c r="U3918" s="916"/>
      <c r="V3918" s="914"/>
      <c r="W3918" s="916"/>
      <c r="X3918" s="914"/>
      <c r="Y3918" s="915"/>
      <c r="Z3918" s="915"/>
      <c r="AA3918" s="916"/>
      <c r="AB3918" s="161"/>
      <c r="AC3918" s="160"/>
      <c r="AD3918" s="160"/>
      <c r="AE3918" s="160"/>
      <c r="AF3918" s="160"/>
      <c r="AG3918" s="160"/>
      <c r="AH3918" s="160"/>
      <c r="AI3918" s="160"/>
      <c r="AJ3918" s="160"/>
      <c r="AK3918" s="160"/>
      <c r="AL3918" s="160"/>
      <c r="AM3918" s="160"/>
      <c r="AN3918" s="160"/>
      <c r="AO3918" s="159"/>
    </row>
    <row r="3919" spans="2:41" ht="3.6" customHeight="1" outlineLevel="1" x14ac:dyDescent="0.45">
      <c r="B3919" s="167"/>
      <c r="J3919" s="167"/>
      <c r="M3919" s="166"/>
      <c r="N3919" s="173"/>
      <c r="O3919" s="172"/>
      <c r="P3919" s="172"/>
      <c r="Q3919" s="172"/>
      <c r="R3919" s="173"/>
      <c r="S3919" s="172"/>
      <c r="T3919" s="172"/>
      <c r="U3919" s="172"/>
      <c r="V3919" s="172"/>
      <c r="W3919" s="172"/>
      <c r="X3919" s="172"/>
      <c r="Y3919" s="172"/>
      <c r="Z3919" s="172"/>
      <c r="AA3919" s="171"/>
      <c r="AB3919" s="173"/>
      <c r="AI3919" s="166"/>
      <c r="AJ3919" s="173"/>
      <c r="AK3919" s="172"/>
      <c r="AL3919" s="172"/>
      <c r="AM3919" s="172"/>
      <c r="AN3919" s="172"/>
      <c r="AO3919" s="171"/>
    </row>
    <row r="3920" spans="2:41" ht="13.35" customHeight="1" outlineLevel="1" x14ac:dyDescent="0.45">
      <c r="B3920" s="167"/>
      <c r="J3920" s="167"/>
      <c r="M3920" s="166"/>
      <c r="N3920" s="167" t="s">
        <v>705</v>
      </c>
      <c r="R3920" s="167"/>
      <c r="S3920" s="917" t="str">
        <f>許可申請_2!I601&amp;変更_3!AL599</f>
        <v/>
      </c>
      <c r="T3920" s="918"/>
      <c r="V3920" s="182" t="str">
        <f>ASC(許可申請_2!K601)&amp;ASC(変更_3!AN599)</f>
        <v/>
      </c>
      <c r="W3920" s="115" t="s">
        <v>76</v>
      </c>
      <c r="X3920" s="182" t="str">
        <f>ASC(許可申請_2!M601)&amp;ASC(変更_3!AP599)</f>
        <v/>
      </c>
      <c r="Y3920" s="115" t="s">
        <v>77</v>
      </c>
      <c r="Z3920" s="182" t="str">
        <f>ASC(許可申請_2!O601)&amp;ASC(変更_3!AR599)</f>
        <v/>
      </c>
      <c r="AA3920" s="115" t="s">
        <v>78</v>
      </c>
      <c r="AB3920" s="167" t="s">
        <v>704</v>
      </c>
      <c r="AI3920" s="166"/>
      <c r="AJ3920" s="167"/>
      <c r="AK3920" s="919"/>
      <c r="AL3920" s="920"/>
      <c r="AM3920" s="920"/>
      <c r="AN3920" s="920"/>
      <c r="AO3920" s="921"/>
    </row>
    <row r="3921" spans="2:41" ht="3.6" customHeight="1" outlineLevel="1" x14ac:dyDescent="0.45">
      <c r="B3921" s="167"/>
      <c r="J3921" s="167"/>
      <c r="M3921" s="166"/>
      <c r="N3921" s="167"/>
      <c r="R3921" s="161"/>
      <c r="S3921" s="160"/>
      <c r="T3921" s="160"/>
      <c r="U3921" s="160"/>
      <c r="V3921" s="160"/>
      <c r="W3921" s="160"/>
      <c r="X3921" s="160"/>
      <c r="Y3921" s="160"/>
      <c r="Z3921" s="160"/>
      <c r="AA3921" s="159"/>
      <c r="AB3921" s="161"/>
      <c r="AC3921" s="160"/>
      <c r="AD3921" s="160"/>
      <c r="AE3921" s="160"/>
      <c r="AF3921" s="160"/>
      <c r="AG3921" s="160"/>
      <c r="AH3921" s="160"/>
      <c r="AI3921" s="159"/>
      <c r="AJ3921" s="161"/>
      <c r="AK3921" s="160"/>
      <c r="AL3921" s="160"/>
      <c r="AM3921" s="160"/>
      <c r="AN3921" s="160"/>
      <c r="AO3921" s="159"/>
    </row>
    <row r="3922" spans="2:41" ht="3.6" customHeight="1" outlineLevel="1" x14ac:dyDescent="0.45">
      <c r="B3922" s="167"/>
      <c r="J3922" s="167"/>
      <c r="M3922" s="166"/>
      <c r="N3922" s="173"/>
      <c r="O3922" s="172"/>
      <c r="P3922" s="172"/>
      <c r="Q3922" s="171"/>
      <c r="R3922" s="922" t="str">
        <f>IF(OR(許可申請_2!T598="☑",変更_3!AW596="☑"),"研修中","")</f>
        <v/>
      </c>
      <c r="S3922" s="923"/>
      <c r="T3922" s="923"/>
      <c r="U3922" s="923"/>
      <c r="V3922" s="923"/>
      <c r="W3922" s="923"/>
      <c r="X3922" s="923"/>
      <c r="Y3922" s="923"/>
      <c r="Z3922" s="923"/>
      <c r="AA3922" s="923"/>
      <c r="AB3922" s="923"/>
      <c r="AC3922" s="923"/>
      <c r="AD3922" s="923"/>
      <c r="AE3922" s="923"/>
      <c r="AF3922" s="923"/>
      <c r="AG3922" s="923"/>
      <c r="AH3922" s="923"/>
      <c r="AI3922" s="923"/>
      <c r="AJ3922" s="923"/>
      <c r="AK3922" s="923"/>
      <c r="AL3922" s="923"/>
      <c r="AM3922" s="923"/>
      <c r="AN3922" s="923"/>
      <c r="AO3922" s="924"/>
    </row>
    <row r="3923" spans="2:41" ht="13.35" customHeight="1" outlineLevel="1" x14ac:dyDescent="0.45">
      <c r="B3923" s="167"/>
      <c r="J3923" s="167"/>
      <c r="M3923" s="166"/>
      <c r="N3923" s="167" t="s">
        <v>703</v>
      </c>
      <c r="Q3923" s="166"/>
      <c r="R3923" s="911"/>
      <c r="S3923" s="912"/>
      <c r="T3923" s="912"/>
      <c r="U3923" s="912"/>
      <c r="V3923" s="912"/>
      <c r="W3923" s="912"/>
      <c r="X3923" s="912"/>
      <c r="Y3923" s="912"/>
      <c r="Z3923" s="912"/>
      <c r="AA3923" s="912"/>
      <c r="AB3923" s="912"/>
      <c r="AC3923" s="912"/>
      <c r="AD3923" s="912"/>
      <c r="AE3923" s="912"/>
      <c r="AF3923" s="912"/>
      <c r="AG3923" s="912"/>
      <c r="AH3923" s="912"/>
      <c r="AI3923" s="912"/>
      <c r="AJ3923" s="912"/>
      <c r="AK3923" s="912"/>
      <c r="AL3923" s="912"/>
      <c r="AM3923" s="912"/>
      <c r="AN3923" s="912"/>
      <c r="AO3923" s="913"/>
    </row>
    <row r="3924" spans="2:41" ht="3.6" customHeight="1" outlineLevel="1" x14ac:dyDescent="0.45">
      <c r="B3924" s="167"/>
      <c r="J3924" s="167"/>
      <c r="M3924" s="166"/>
      <c r="N3924" s="161"/>
      <c r="O3924" s="160"/>
      <c r="P3924" s="160"/>
      <c r="Q3924" s="159"/>
      <c r="R3924" s="914"/>
      <c r="S3924" s="915"/>
      <c r="T3924" s="915"/>
      <c r="U3924" s="915"/>
      <c r="V3924" s="915"/>
      <c r="W3924" s="915"/>
      <c r="X3924" s="915"/>
      <c r="Y3924" s="915"/>
      <c r="Z3924" s="915"/>
      <c r="AA3924" s="915"/>
      <c r="AB3924" s="915"/>
      <c r="AC3924" s="915"/>
      <c r="AD3924" s="915"/>
      <c r="AE3924" s="915"/>
      <c r="AF3924" s="915"/>
      <c r="AG3924" s="915"/>
      <c r="AH3924" s="915"/>
      <c r="AI3924" s="915"/>
      <c r="AJ3924" s="915"/>
      <c r="AK3924" s="915"/>
      <c r="AL3924" s="915"/>
      <c r="AM3924" s="915"/>
      <c r="AN3924" s="915"/>
      <c r="AO3924" s="916"/>
    </row>
    <row r="3925" spans="2:41" ht="3.6" customHeight="1" outlineLevel="1" x14ac:dyDescent="0.45">
      <c r="B3925" s="167"/>
      <c r="J3925" s="167"/>
      <c r="M3925" s="166"/>
      <c r="N3925" s="173"/>
      <c r="O3925" s="172"/>
      <c r="P3925" s="172"/>
      <c r="Q3925" s="171"/>
      <c r="R3925" s="167"/>
      <c r="W3925" s="166"/>
      <c r="X3925" s="167"/>
      <c r="AB3925" s="166"/>
      <c r="AC3925" s="925"/>
      <c r="AD3925" s="926"/>
      <c r="AE3925" s="926"/>
      <c r="AF3925" s="926"/>
      <c r="AG3925" s="926"/>
      <c r="AH3925" s="926"/>
      <c r="AI3925" s="926"/>
      <c r="AJ3925" s="926"/>
      <c r="AK3925" s="926"/>
      <c r="AL3925" s="926"/>
      <c r="AM3925" s="926"/>
      <c r="AN3925" s="926"/>
      <c r="AO3925" s="927"/>
    </row>
    <row r="3926" spans="2:41" ht="13.35" customHeight="1" outlineLevel="1" x14ac:dyDescent="0.45">
      <c r="B3926" s="167"/>
      <c r="J3926" s="167"/>
      <c r="M3926" s="166"/>
      <c r="N3926" s="167" t="s">
        <v>702</v>
      </c>
      <c r="Q3926" s="166"/>
      <c r="R3926" s="167"/>
      <c r="S3926" s="189" t="s">
        <v>651</v>
      </c>
      <c r="T3926" s="115" t="s">
        <v>105</v>
      </c>
      <c r="W3926" s="166"/>
      <c r="X3926" s="167" t="s">
        <v>701</v>
      </c>
      <c r="AB3926" s="166"/>
      <c r="AC3926" s="928"/>
      <c r="AD3926" s="929"/>
      <c r="AE3926" s="929"/>
      <c r="AF3926" s="929"/>
      <c r="AG3926" s="929"/>
      <c r="AH3926" s="929"/>
      <c r="AI3926" s="929"/>
      <c r="AJ3926" s="929"/>
      <c r="AK3926" s="929"/>
      <c r="AL3926" s="929"/>
      <c r="AM3926" s="929"/>
      <c r="AN3926" s="929"/>
      <c r="AO3926" s="930"/>
    </row>
    <row r="3927" spans="2:41" ht="3.6" customHeight="1" outlineLevel="1" x14ac:dyDescent="0.45">
      <c r="B3927" s="167"/>
      <c r="J3927" s="167"/>
      <c r="M3927" s="166"/>
      <c r="N3927" s="161"/>
      <c r="O3927" s="160"/>
      <c r="P3927" s="160"/>
      <c r="Q3927" s="159"/>
      <c r="R3927" s="161"/>
      <c r="S3927" s="160"/>
      <c r="T3927" s="160"/>
      <c r="U3927" s="160"/>
      <c r="V3927" s="160"/>
      <c r="W3927" s="159"/>
      <c r="X3927" s="161"/>
      <c r="Y3927" s="160"/>
      <c r="Z3927" s="160"/>
      <c r="AA3927" s="160"/>
      <c r="AB3927" s="159"/>
      <c r="AC3927" s="931"/>
      <c r="AD3927" s="932"/>
      <c r="AE3927" s="932"/>
      <c r="AF3927" s="932"/>
      <c r="AG3927" s="932"/>
      <c r="AH3927" s="932"/>
      <c r="AI3927" s="932"/>
      <c r="AJ3927" s="932"/>
      <c r="AK3927" s="932"/>
      <c r="AL3927" s="932"/>
      <c r="AM3927" s="932"/>
      <c r="AN3927" s="932"/>
      <c r="AO3927" s="933"/>
    </row>
    <row r="3928" spans="2:41" ht="3.6" customHeight="1" outlineLevel="1" x14ac:dyDescent="0.45">
      <c r="B3928" s="167"/>
      <c r="J3928" s="167"/>
      <c r="M3928" s="166"/>
      <c r="N3928" s="173"/>
      <c r="O3928" s="172"/>
      <c r="P3928" s="172"/>
      <c r="Q3928" s="171"/>
      <c r="R3928" s="173"/>
      <c r="S3928" s="172"/>
      <c r="T3928" s="172"/>
      <c r="U3928" s="172"/>
      <c r="V3928" s="172"/>
      <c r="W3928" s="172"/>
      <c r="X3928" s="172"/>
      <c r="Y3928" s="172"/>
      <c r="Z3928" s="172"/>
      <c r="AA3928" s="171"/>
      <c r="AB3928" s="173"/>
      <c r="AC3928" s="172"/>
      <c r="AD3928" s="172"/>
      <c r="AE3928" s="171"/>
      <c r="AF3928" s="173"/>
      <c r="AG3928" s="172"/>
      <c r="AH3928" s="172"/>
      <c r="AI3928" s="172"/>
      <c r="AJ3928" s="172"/>
      <c r="AK3928" s="172"/>
      <c r="AL3928" s="172"/>
      <c r="AM3928" s="172"/>
      <c r="AN3928" s="172"/>
      <c r="AO3928" s="171"/>
    </row>
    <row r="3929" spans="2:41" ht="13.35" customHeight="1" outlineLevel="1" x14ac:dyDescent="0.45">
      <c r="B3929" s="167"/>
      <c r="J3929" s="167"/>
      <c r="M3929" s="166"/>
      <c r="N3929" s="167" t="s">
        <v>700</v>
      </c>
      <c r="Q3929" s="166"/>
      <c r="R3929" s="167"/>
      <c r="S3929" s="919"/>
      <c r="T3929" s="921"/>
      <c r="V3929" s="190"/>
      <c r="W3929" s="115" t="s">
        <v>76</v>
      </c>
      <c r="X3929" s="190"/>
      <c r="Y3929" s="115" t="s">
        <v>77</v>
      </c>
      <c r="Z3929" s="190"/>
      <c r="AA3929" s="115" t="s">
        <v>78</v>
      </c>
      <c r="AB3929" s="167" t="s">
        <v>699</v>
      </c>
      <c r="AE3929" s="166"/>
      <c r="AF3929" s="167"/>
      <c r="AG3929" s="919"/>
      <c r="AH3929" s="921"/>
      <c r="AJ3929" s="190"/>
      <c r="AK3929" s="115" t="s">
        <v>76</v>
      </c>
      <c r="AL3929" s="190"/>
      <c r="AM3929" s="115" t="s">
        <v>77</v>
      </c>
      <c r="AN3929" s="190"/>
      <c r="AO3929" s="166" t="s">
        <v>78</v>
      </c>
    </row>
    <row r="3930" spans="2:41" ht="3.6" customHeight="1" outlineLevel="1" x14ac:dyDescent="0.45">
      <c r="B3930" s="167"/>
      <c r="J3930" s="167"/>
      <c r="M3930" s="166"/>
      <c r="N3930" s="161"/>
      <c r="O3930" s="160"/>
      <c r="P3930" s="160"/>
      <c r="Q3930" s="159"/>
      <c r="R3930" s="161"/>
      <c r="S3930" s="160"/>
      <c r="T3930" s="160"/>
      <c r="U3930" s="160"/>
      <c r="V3930" s="160"/>
      <c r="W3930" s="160"/>
      <c r="X3930" s="160"/>
      <c r="Y3930" s="160"/>
      <c r="Z3930" s="160"/>
      <c r="AA3930" s="159"/>
      <c r="AB3930" s="161"/>
      <c r="AC3930" s="160"/>
      <c r="AD3930" s="160"/>
      <c r="AE3930" s="159"/>
      <c r="AF3930" s="161"/>
      <c r="AG3930" s="160"/>
      <c r="AH3930" s="160"/>
      <c r="AI3930" s="160"/>
      <c r="AJ3930" s="160"/>
      <c r="AK3930" s="160"/>
      <c r="AL3930" s="160"/>
      <c r="AM3930" s="160"/>
      <c r="AN3930" s="160"/>
      <c r="AO3930" s="159"/>
    </row>
    <row r="3931" spans="2:41" ht="3.6" customHeight="1" outlineLevel="1" x14ac:dyDescent="0.45">
      <c r="B3931" s="167"/>
      <c r="J3931" s="167"/>
      <c r="M3931" s="166"/>
      <c r="N3931" s="173"/>
      <c r="O3931" s="172"/>
      <c r="P3931" s="172"/>
      <c r="Q3931" s="171"/>
      <c r="R3931" s="925"/>
      <c r="S3931" s="926"/>
      <c r="T3931" s="926"/>
      <c r="U3931" s="926"/>
      <c r="V3931" s="926"/>
      <c r="W3931" s="926"/>
      <c r="X3931" s="926"/>
      <c r="Y3931" s="926"/>
      <c r="Z3931" s="926"/>
      <c r="AA3931" s="926"/>
      <c r="AB3931" s="926"/>
      <c r="AC3931" s="926"/>
      <c r="AD3931" s="926"/>
      <c r="AE3931" s="926"/>
      <c r="AF3931" s="926"/>
      <c r="AG3931" s="926"/>
      <c r="AH3931" s="926"/>
      <c r="AI3931" s="926"/>
      <c r="AJ3931" s="926"/>
      <c r="AK3931" s="926"/>
      <c r="AL3931" s="926"/>
      <c r="AM3931" s="926"/>
      <c r="AN3931" s="926"/>
      <c r="AO3931" s="927"/>
    </row>
    <row r="3932" spans="2:41" ht="13.35" customHeight="1" outlineLevel="1" x14ac:dyDescent="0.45">
      <c r="B3932" s="167"/>
      <c r="J3932" s="167"/>
      <c r="M3932" s="166"/>
      <c r="N3932" s="167" t="s">
        <v>698</v>
      </c>
      <c r="Q3932" s="166"/>
      <c r="R3932" s="928"/>
      <c r="S3932" s="929"/>
      <c r="T3932" s="929"/>
      <c r="U3932" s="929"/>
      <c r="V3932" s="929"/>
      <c r="W3932" s="929"/>
      <c r="X3932" s="929"/>
      <c r="Y3932" s="929"/>
      <c r="Z3932" s="929"/>
      <c r="AA3932" s="929"/>
      <c r="AB3932" s="929"/>
      <c r="AC3932" s="929"/>
      <c r="AD3932" s="929"/>
      <c r="AE3932" s="929"/>
      <c r="AF3932" s="929"/>
      <c r="AG3932" s="929"/>
      <c r="AH3932" s="929"/>
      <c r="AI3932" s="929"/>
      <c r="AJ3932" s="929"/>
      <c r="AK3932" s="929"/>
      <c r="AL3932" s="929"/>
      <c r="AM3932" s="929"/>
      <c r="AN3932" s="929"/>
      <c r="AO3932" s="930"/>
    </row>
    <row r="3933" spans="2:41" ht="3.6" customHeight="1" outlineLevel="1" x14ac:dyDescent="0.45">
      <c r="B3933" s="167"/>
      <c r="J3933" s="167"/>
      <c r="M3933" s="166"/>
      <c r="N3933" s="167"/>
      <c r="Q3933" s="166"/>
      <c r="R3933" s="931"/>
      <c r="S3933" s="932"/>
      <c r="T3933" s="932"/>
      <c r="U3933" s="932"/>
      <c r="V3933" s="932"/>
      <c r="W3933" s="932"/>
      <c r="X3933" s="932"/>
      <c r="Y3933" s="932"/>
      <c r="Z3933" s="932"/>
      <c r="AA3933" s="932"/>
      <c r="AB3933" s="932"/>
      <c r="AC3933" s="932"/>
      <c r="AD3933" s="932"/>
      <c r="AE3933" s="932"/>
      <c r="AF3933" s="932"/>
      <c r="AG3933" s="932"/>
      <c r="AH3933" s="932"/>
      <c r="AI3933" s="932"/>
      <c r="AJ3933" s="932"/>
      <c r="AK3933" s="932"/>
      <c r="AL3933" s="932"/>
      <c r="AM3933" s="932"/>
      <c r="AN3933" s="932"/>
      <c r="AO3933" s="933"/>
    </row>
    <row r="3934" spans="2:41" ht="3.6" customHeight="1" outlineLevel="1" x14ac:dyDescent="0.45">
      <c r="B3934" s="167"/>
      <c r="J3934" s="167"/>
      <c r="N3934" s="173"/>
      <c r="O3934" s="172"/>
      <c r="P3934" s="172"/>
      <c r="Q3934" s="171"/>
      <c r="R3934" s="172"/>
      <c r="S3934" s="172"/>
      <c r="T3934" s="172"/>
      <c r="U3934" s="172"/>
      <c r="X3934" s="175"/>
      <c r="Y3934" s="176"/>
      <c r="Z3934" s="175"/>
      <c r="AA3934" s="175"/>
      <c r="AB3934" s="175"/>
      <c r="AC3934" s="175"/>
      <c r="AD3934" s="176"/>
      <c r="AE3934" s="175"/>
      <c r="AF3934" s="172"/>
      <c r="AG3934" s="172"/>
      <c r="AH3934" s="947"/>
      <c r="AI3934" s="948"/>
      <c r="AJ3934" s="948"/>
      <c r="AK3934" s="948"/>
      <c r="AL3934" s="948"/>
      <c r="AM3934" s="948"/>
      <c r="AN3934" s="948"/>
      <c r="AO3934" s="949"/>
    </row>
    <row r="3935" spans="2:41" ht="13.35" customHeight="1" outlineLevel="1" x14ac:dyDescent="0.45">
      <c r="B3935" s="167"/>
      <c r="J3935" s="167"/>
      <c r="N3935" s="167" t="s">
        <v>697</v>
      </c>
      <c r="Q3935" s="166"/>
      <c r="R3935" s="115" t="s">
        <v>696</v>
      </c>
      <c r="X3935" s="169"/>
      <c r="Y3935" s="170"/>
      <c r="Z3935" s="189" t="s">
        <v>651</v>
      </c>
      <c r="AA3935" s="115" t="s">
        <v>695</v>
      </c>
      <c r="AB3935" s="169"/>
      <c r="AC3935" s="169"/>
      <c r="AD3935" s="170" t="s">
        <v>694</v>
      </c>
      <c r="AE3935" s="169"/>
      <c r="AH3935" s="950"/>
      <c r="AI3935" s="951"/>
      <c r="AJ3935" s="951"/>
      <c r="AK3935" s="951"/>
      <c r="AL3935" s="951"/>
      <c r="AM3935" s="951"/>
      <c r="AN3935" s="951"/>
      <c r="AO3935" s="952"/>
    </row>
    <row r="3936" spans="2:41" ht="3.6" customHeight="1" outlineLevel="1" x14ac:dyDescent="0.45">
      <c r="B3936" s="167"/>
      <c r="J3936" s="167"/>
      <c r="N3936" s="167"/>
      <c r="Q3936" s="166"/>
      <c r="R3936" s="160"/>
      <c r="S3936" s="160"/>
      <c r="T3936" s="160"/>
      <c r="U3936" s="160"/>
      <c r="X3936" s="163"/>
      <c r="Y3936" s="164"/>
      <c r="Z3936" s="163"/>
      <c r="AA3936" s="163"/>
      <c r="AB3936" s="163"/>
      <c r="AC3936" s="163"/>
      <c r="AD3936" s="164"/>
      <c r="AE3936" s="163"/>
      <c r="AF3936" s="160"/>
      <c r="AG3936" s="160"/>
      <c r="AH3936" s="953"/>
      <c r="AI3936" s="954"/>
      <c r="AJ3936" s="954"/>
      <c r="AK3936" s="954"/>
      <c r="AL3936" s="954"/>
      <c r="AM3936" s="954"/>
      <c r="AN3936" s="954"/>
      <c r="AO3936" s="955"/>
    </row>
    <row r="3937" spans="2:41" ht="3.6" customHeight="1" outlineLevel="1" x14ac:dyDescent="0.45">
      <c r="B3937" s="167"/>
      <c r="J3937" s="167"/>
      <c r="N3937" s="167"/>
      <c r="Q3937" s="166"/>
      <c r="R3937" s="172"/>
      <c r="S3937" s="172"/>
      <c r="T3937" s="172"/>
      <c r="U3937" s="172"/>
      <c r="V3937" s="944"/>
      <c r="W3937" s="956"/>
      <c r="X3937" s="956"/>
      <c r="Y3937" s="956"/>
      <c r="Z3937" s="956"/>
      <c r="AA3937" s="956"/>
      <c r="AB3937" s="956"/>
      <c r="AC3937" s="956"/>
      <c r="AD3937" s="956"/>
      <c r="AE3937" s="956"/>
      <c r="AF3937" s="956"/>
      <c r="AG3937" s="956"/>
      <c r="AH3937" s="956"/>
      <c r="AI3937" s="956"/>
      <c r="AJ3937" s="956"/>
      <c r="AK3937" s="956"/>
      <c r="AL3937" s="956"/>
      <c r="AM3937" s="956"/>
      <c r="AN3937" s="956"/>
      <c r="AO3937" s="957"/>
    </row>
    <row r="3938" spans="2:41" ht="13.35" customHeight="1" outlineLevel="1" x14ac:dyDescent="0.45">
      <c r="B3938" s="167"/>
      <c r="J3938" s="167"/>
      <c r="N3938" s="167" t="s">
        <v>693</v>
      </c>
      <c r="Q3938" s="166"/>
      <c r="R3938" s="115" t="s">
        <v>692</v>
      </c>
      <c r="V3938" s="945"/>
      <c r="W3938" s="958"/>
      <c r="X3938" s="958"/>
      <c r="Y3938" s="958"/>
      <c r="Z3938" s="958"/>
      <c r="AA3938" s="958"/>
      <c r="AB3938" s="958"/>
      <c r="AC3938" s="958"/>
      <c r="AD3938" s="958"/>
      <c r="AE3938" s="958"/>
      <c r="AF3938" s="958"/>
      <c r="AG3938" s="958"/>
      <c r="AH3938" s="958"/>
      <c r="AI3938" s="958"/>
      <c r="AJ3938" s="958"/>
      <c r="AK3938" s="958"/>
      <c r="AL3938" s="958"/>
      <c r="AM3938" s="958"/>
      <c r="AN3938" s="958"/>
      <c r="AO3938" s="959"/>
    </row>
    <row r="3939" spans="2:41" ht="3.6" customHeight="1" outlineLevel="1" x14ac:dyDescent="0.45">
      <c r="B3939" s="167"/>
      <c r="J3939" s="167"/>
      <c r="N3939" s="167"/>
      <c r="Q3939" s="166"/>
      <c r="V3939" s="946"/>
      <c r="W3939" s="960"/>
      <c r="X3939" s="960"/>
      <c r="Y3939" s="960"/>
      <c r="Z3939" s="960"/>
      <c r="AA3939" s="960"/>
      <c r="AB3939" s="960"/>
      <c r="AC3939" s="960"/>
      <c r="AD3939" s="960"/>
      <c r="AE3939" s="960"/>
      <c r="AF3939" s="960"/>
      <c r="AG3939" s="960"/>
      <c r="AH3939" s="960"/>
      <c r="AI3939" s="960"/>
      <c r="AJ3939" s="960"/>
      <c r="AK3939" s="960"/>
      <c r="AL3939" s="960"/>
      <c r="AM3939" s="960"/>
      <c r="AN3939" s="960"/>
      <c r="AO3939" s="961"/>
    </row>
    <row r="3940" spans="2:41" ht="3.6" customHeight="1" outlineLevel="1" x14ac:dyDescent="0.45">
      <c r="B3940" s="167"/>
      <c r="J3940" s="167"/>
      <c r="N3940" s="167"/>
      <c r="R3940" s="173"/>
      <c r="S3940" s="172"/>
      <c r="T3940" s="172"/>
      <c r="U3940" s="171"/>
      <c r="X3940" s="166"/>
      <c r="Y3940" s="925"/>
      <c r="Z3940" s="926"/>
      <c r="AA3940" s="927"/>
      <c r="AB3940" s="171"/>
      <c r="AC3940" s="925"/>
      <c r="AD3940" s="926"/>
      <c r="AE3940" s="927"/>
      <c r="AF3940" s="167"/>
      <c r="AH3940" s="166"/>
      <c r="AI3940" s="925"/>
      <c r="AJ3940" s="926"/>
      <c r="AK3940" s="926"/>
      <c r="AL3940" s="926"/>
      <c r="AM3940" s="926"/>
      <c r="AN3940" s="926"/>
      <c r="AO3940" s="927"/>
    </row>
    <row r="3941" spans="2:41" ht="13.35" customHeight="1" outlineLevel="1" x14ac:dyDescent="0.45">
      <c r="B3941" s="167"/>
      <c r="J3941" s="167"/>
      <c r="N3941" s="167"/>
      <c r="R3941" s="167"/>
      <c r="U3941" s="166"/>
      <c r="V3941" s="115" t="s">
        <v>612</v>
      </c>
      <c r="X3941" s="166"/>
      <c r="Y3941" s="928"/>
      <c r="Z3941" s="929"/>
      <c r="AA3941" s="930"/>
      <c r="AB3941" s="555" t="s">
        <v>611</v>
      </c>
      <c r="AC3941" s="928"/>
      <c r="AD3941" s="929"/>
      <c r="AE3941" s="930"/>
      <c r="AF3941" s="167" t="s">
        <v>610</v>
      </c>
      <c r="AH3941" s="166"/>
      <c r="AI3941" s="928"/>
      <c r="AJ3941" s="929"/>
      <c r="AK3941" s="929"/>
      <c r="AL3941" s="929"/>
      <c r="AM3941" s="929"/>
      <c r="AN3941" s="929"/>
      <c r="AO3941" s="930"/>
    </row>
    <row r="3942" spans="2:41" ht="3.6" customHeight="1" outlineLevel="1" x14ac:dyDescent="0.45">
      <c r="B3942" s="167"/>
      <c r="J3942" s="167"/>
      <c r="N3942" s="167"/>
      <c r="R3942" s="167"/>
      <c r="U3942" s="166"/>
      <c r="V3942" s="160"/>
      <c r="W3942" s="160"/>
      <c r="X3942" s="159"/>
      <c r="Y3942" s="931"/>
      <c r="Z3942" s="932"/>
      <c r="AA3942" s="933"/>
      <c r="AB3942" s="159"/>
      <c r="AC3942" s="931"/>
      <c r="AD3942" s="932"/>
      <c r="AE3942" s="933"/>
      <c r="AF3942" s="161"/>
      <c r="AG3942" s="160"/>
      <c r="AH3942" s="159"/>
      <c r="AI3942" s="931"/>
      <c r="AJ3942" s="932"/>
      <c r="AK3942" s="932"/>
      <c r="AL3942" s="932"/>
      <c r="AM3942" s="932"/>
      <c r="AN3942" s="932"/>
      <c r="AO3942" s="933"/>
    </row>
    <row r="3943" spans="2:41" ht="3.6" customHeight="1" outlineLevel="1" x14ac:dyDescent="0.45">
      <c r="B3943" s="167"/>
      <c r="J3943" s="167"/>
      <c r="N3943" s="167"/>
      <c r="R3943" s="167"/>
      <c r="U3943" s="166"/>
      <c r="V3943" s="172"/>
      <c r="W3943" s="172"/>
      <c r="X3943" s="171"/>
      <c r="Y3943" s="925"/>
      <c r="Z3943" s="926"/>
      <c r="AA3943" s="926"/>
      <c r="AB3943" s="926"/>
      <c r="AC3943" s="926"/>
      <c r="AD3943" s="926"/>
      <c r="AE3943" s="927"/>
      <c r="AF3943" s="173"/>
      <c r="AG3943" s="172"/>
      <c r="AH3943" s="171"/>
      <c r="AI3943" s="925"/>
      <c r="AJ3943" s="926"/>
      <c r="AK3943" s="926"/>
      <c r="AL3943" s="926"/>
      <c r="AM3943" s="926"/>
      <c r="AN3943" s="926"/>
      <c r="AO3943" s="927"/>
    </row>
    <row r="3944" spans="2:41" ht="13.35" customHeight="1" outlineLevel="1" x14ac:dyDescent="0.45">
      <c r="B3944" s="167"/>
      <c r="J3944" s="167"/>
      <c r="N3944" s="167"/>
      <c r="R3944" s="167" t="s">
        <v>691</v>
      </c>
      <c r="U3944" s="166"/>
      <c r="V3944" s="115" t="s">
        <v>609</v>
      </c>
      <c r="X3944" s="166"/>
      <c r="Y3944" s="928"/>
      <c r="Z3944" s="929"/>
      <c r="AA3944" s="929"/>
      <c r="AB3944" s="929"/>
      <c r="AC3944" s="929"/>
      <c r="AD3944" s="929"/>
      <c r="AE3944" s="930"/>
      <c r="AF3944" s="167" t="s">
        <v>8536</v>
      </c>
      <c r="AH3944" s="166"/>
      <c r="AI3944" s="928"/>
      <c r="AJ3944" s="929"/>
      <c r="AK3944" s="929"/>
      <c r="AL3944" s="929"/>
      <c r="AM3944" s="929"/>
      <c r="AN3944" s="929"/>
      <c r="AO3944" s="930"/>
    </row>
    <row r="3945" spans="2:41" ht="3.6" customHeight="1" outlineLevel="1" x14ac:dyDescent="0.45">
      <c r="B3945" s="167"/>
      <c r="J3945" s="167"/>
      <c r="N3945" s="167"/>
      <c r="R3945" s="167"/>
      <c r="U3945" s="166"/>
      <c r="V3945" s="160"/>
      <c r="W3945" s="160"/>
      <c r="X3945" s="159"/>
      <c r="Y3945" s="931"/>
      <c r="Z3945" s="932"/>
      <c r="AA3945" s="932"/>
      <c r="AB3945" s="932"/>
      <c r="AC3945" s="932"/>
      <c r="AD3945" s="932"/>
      <c r="AE3945" s="933"/>
      <c r="AF3945" s="161"/>
      <c r="AG3945" s="160"/>
      <c r="AH3945" s="159"/>
      <c r="AI3945" s="931"/>
      <c r="AJ3945" s="932"/>
      <c r="AK3945" s="932"/>
      <c r="AL3945" s="932"/>
      <c r="AM3945" s="932"/>
      <c r="AN3945" s="932"/>
      <c r="AO3945" s="933"/>
    </row>
    <row r="3946" spans="2:41" ht="3.6" customHeight="1" outlineLevel="1" x14ac:dyDescent="0.45">
      <c r="B3946" s="167"/>
      <c r="J3946" s="167"/>
      <c r="N3946" s="167"/>
      <c r="R3946" s="167"/>
      <c r="U3946" s="166"/>
      <c r="V3946" s="172"/>
      <c r="W3946" s="172"/>
      <c r="X3946" s="171"/>
      <c r="Y3946" s="925"/>
      <c r="Z3946" s="926"/>
      <c r="AA3946" s="926"/>
      <c r="AB3946" s="926"/>
      <c r="AC3946" s="926"/>
      <c r="AD3946" s="926"/>
      <c r="AE3946" s="927"/>
      <c r="AF3946" s="173"/>
      <c r="AG3946" s="172"/>
      <c r="AH3946" s="171"/>
      <c r="AI3946" s="925"/>
      <c r="AJ3946" s="926"/>
      <c r="AK3946" s="926"/>
      <c r="AL3946" s="926"/>
      <c r="AM3946" s="926"/>
      <c r="AN3946" s="926"/>
      <c r="AO3946" s="927"/>
    </row>
    <row r="3947" spans="2:41" ht="13.35" customHeight="1" outlineLevel="1" x14ac:dyDescent="0.45">
      <c r="B3947" s="167"/>
      <c r="J3947" s="167"/>
      <c r="N3947" s="167"/>
      <c r="R3947" s="167"/>
      <c r="U3947" s="166"/>
      <c r="V3947" s="115" t="s">
        <v>608</v>
      </c>
      <c r="X3947" s="166"/>
      <c r="Y3947" s="928"/>
      <c r="Z3947" s="929"/>
      <c r="AA3947" s="929"/>
      <c r="AB3947" s="929"/>
      <c r="AC3947" s="929"/>
      <c r="AD3947" s="929"/>
      <c r="AE3947" s="930"/>
      <c r="AF3947" s="167" t="s">
        <v>607</v>
      </c>
      <c r="AH3947" s="166"/>
      <c r="AI3947" s="928"/>
      <c r="AJ3947" s="929"/>
      <c r="AK3947" s="929"/>
      <c r="AL3947" s="929"/>
      <c r="AM3947" s="929"/>
      <c r="AN3947" s="929"/>
      <c r="AO3947" s="930"/>
    </row>
    <row r="3948" spans="2:41" ht="3.6" customHeight="1" outlineLevel="1" x14ac:dyDescent="0.45">
      <c r="B3948" s="167"/>
      <c r="J3948" s="161"/>
      <c r="K3948" s="160"/>
      <c r="L3948" s="160"/>
      <c r="M3948" s="160"/>
      <c r="N3948" s="161"/>
      <c r="O3948" s="160"/>
      <c r="P3948" s="160"/>
      <c r="Q3948" s="160"/>
      <c r="R3948" s="161"/>
      <c r="S3948" s="160"/>
      <c r="T3948" s="160"/>
      <c r="U3948" s="159"/>
      <c r="V3948" s="160"/>
      <c r="W3948" s="160"/>
      <c r="X3948" s="159"/>
      <c r="Y3948" s="931"/>
      <c r="Z3948" s="932"/>
      <c r="AA3948" s="932"/>
      <c r="AB3948" s="932"/>
      <c r="AC3948" s="932"/>
      <c r="AD3948" s="932"/>
      <c r="AE3948" s="933"/>
      <c r="AF3948" s="161"/>
      <c r="AG3948" s="160"/>
      <c r="AH3948" s="159"/>
      <c r="AI3948" s="931"/>
      <c r="AJ3948" s="932"/>
      <c r="AK3948" s="932"/>
      <c r="AL3948" s="932"/>
      <c r="AM3948" s="932"/>
      <c r="AN3948" s="932"/>
      <c r="AO3948" s="933"/>
    </row>
    <row r="3949" spans="2:41" ht="3.6" customHeight="1" outlineLevel="1" x14ac:dyDescent="0.45">
      <c r="B3949" s="167"/>
      <c r="J3949" s="173"/>
      <c r="K3949" s="172"/>
      <c r="L3949" s="172"/>
      <c r="M3949" s="171"/>
      <c r="N3949" s="173"/>
      <c r="O3949" s="172"/>
      <c r="P3949" s="172"/>
      <c r="Q3949" s="171"/>
      <c r="R3949" s="173"/>
      <c r="S3949" s="172"/>
      <c r="T3949" s="172"/>
      <c r="U3949" s="172"/>
      <c r="V3949" s="172"/>
      <c r="W3949" s="172"/>
      <c r="X3949" s="172"/>
      <c r="Y3949" s="172"/>
      <c r="Z3949" s="172"/>
      <c r="AA3949" s="171"/>
      <c r="AB3949" s="173"/>
      <c r="AC3949" s="172"/>
      <c r="AD3949" s="172"/>
      <c r="AE3949" s="171"/>
      <c r="AF3949" s="172"/>
      <c r="AG3949" s="172"/>
      <c r="AH3949" s="172"/>
      <c r="AI3949" s="172"/>
      <c r="AJ3949" s="172"/>
      <c r="AK3949" s="172"/>
      <c r="AL3949" s="172"/>
      <c r="AM3949" s="172"/>
      <c r="AN3949" s="172"/>
      <c r="AO3949" s="171"/>
    </row>
    <row r="3950" spans="2:41" ht="13.35" customHeight="1" outlineLevel="1" x14ac:dyDescent="0.45">
      <c r="B3950" s="167"/>
      <c r="J3950" s="167"/>
      <c r="M3950" s="166"/>
      <c r="N3950" s="167" t="s">
        <v>717</v>
      </c>
      <c r="Q3950" s="166"/>
      <c r="R3950" s="167"/>
      <c r="S3950" s="917" t="str">
        <f>IF(変更_3!J607&lt;&gt;"",コードマスタ!C4,"")</f>
        <v/>
      </c>
      <c r="T3950" s="943"/>
      <c r="U3950" s="943"/>
      <c r="V3950" s="943"/>
      <c r="W3950" s="943"/>
      <c r="X3950" s="943"/>
      <c r="Y3950" s="943"/>
      <c r="Z3950" s="943"/>
      <c r="AA3950" s="918"/>
      <c r="AB3950" s="167" t="s">
        <v>615</v>
      </c>
      <c r="AE3950" s="166"/>
      <c r="AF3950" s="167"/>
      <c r="AG3950" s="917" t="str">
        <f>IF(変更_3!J615="☑",コードマスタ!D3,IF(OR(変更_3!O615="☑",変更_3!U615="☑"),コードマスタ!D4,""))</f>
        <v/>
      </c>
      <c r="AH3950" s="943"/>
      <c r="AI3950" s="943"/>
      <c r="AJ3950" s="943"/>
      <c r="AK3950" s="943"/>
      <c r="AL3950" s="943"/>
      <c r="AM3950" s="943"/>
      <c r="AN3950" s="943"/>
      <c r="AO3950" s="918"/>
    </row>
    <row r="3951" spans="2:41" ht="3.6" customHeight="1" outlineLevel="1" x14ac:dyDescent="0.45">
      <c r="B3951" s="167"/>
      <c r="J3951" s="167"/>
      <c r="M3951" s="166"/>
      <c r="N3951" s="161"/>
      <c r="O3951" s="160"/>
      <c r="P3951" s="160"/>
      <c r="Q3951" s="159"/>
      <c r="R3951" s="161"/>
      <c r="S3951" s="160"/>
      <c r="T3951" s="160"/>
      <c r="U3951" s="160"/>
      <c r="V3951" s="160"/>
      <c r="W3951" s="160"/>
      <c r="X3951" s="160"/>
      <c r="Y3951" s="160"/>
      <c r="Z3951" s="160"/>
      <c r="AA3951" s="159"/>
      <c r="AB3951" s="161"/>
      <c r="AC3951" s="160"/>
      <c r="AD3951" s="160"/>
      <c r="AE3951" s="159"/>
      <c r="AF3951" s="160"/>
      <c r="AG3951" s="160"/>
      <c r="AH3951" s="160"/>
      <c r="AI3951" s="160"/>
      <c r="AJ3951" s="160"/>
      <c r="AK3951" s="160"/>
      <c r="AL3951" s="160"/>
      <c r="AM3951" s="160"/>
      <c r="AN3951" s="160"/>
      <c r="AO3951" s="159"/>
    </row>
    <row r="3952" spans="2:41" ht="3.6" customHeight="1" outlineLevel="1" x14ac:dyDescent="0.45">
      <c r="B3952" s="167"/>
      <c r="J3952" s="167"/>
      <c r="M3952" s="166"/>
      <c r="N3952" s="173"/>
      <c r="O3952" s="172"/>
      <c r="P3952" s="172"/>
      <c r="Q3952" s="171"/>
      <c r="R3952" s="173"/>
      <c r="S3952" s="172"/>
      <c r="T3952" s="172"/>
      <c r="U3952" s="172"/>
      <c r="V3952" s="172"/>
      <c r="W3952" s="172"/>
      <c r="X3952" s="172"/>
      <c r="Y3952" s="172"/>
      <c r="Z3952" s="172"/>
      <c r="AA3952" s="171"/>
      <c r="AB3952" s="173"/>
      <c r="AC3952" s="172"/>
      <c r="AD3952" s="172"/>
      <c r="AE3952" s="171"/>
      <c r="AF3952" s="173"/>
      <c r="AG3952" s="172"/>
      <c r="AH3952" s="172"/>
      <c r="AI3952" s="172"/>
      <c r="AJ3952" s="172"/>
      <c r="AK3952" s="172"/>
      <c r="AL3952" s="172"/>
      <c r="AM3952" s="172"/>
      <c r="AN3952" s="172"/>
      <c r="AO3952" s="171"/>
    </row>
    <row r="3953" spans="2:41" ht="13.35" customHeight="1" outlineLevel="1" x14ac:dyDescent="0.45">
      <c r="B3953" s="167"/>
      <c r="J3953" s="167"/>
      <c r="M3953" s="166"/>
      <c r="N3953" s="167" t="s">
        <v>716</v>
      </c>
      <c r="Q3953" s="166"/>
      <c r="R3953" s="167"/>
      <c r="S3953" s="919"/>
      <c r="T3953" s="921"/>
      <c r="V3953" s="190"/>
      <c r="W3953" s="115" t="s">
        <v>76</v>
      </c>
      <c r="X3953" s="190"/>
      <c r="Y3953" s="115" t="s">
        <v>77</v>
      </c>
      <c r="Z3953" s="190"/>
      <c r="AA3953" s="166" t="s">
        <v>78</v>
      </c>
      <c r="AB3953" s="167" t="s">
        <v>715</v>
      </c>
      <c r="AE3953" s="166"/>
      <c r="AF3953" s="167"/>
      <c r="AG3953" s="919"/>
      <c r="AH3953" s="921"/>
      <c r="AJ3953" s="190"/>
      <c r="AK3953" s="115" t="s">
        <v>76</v>
      </c>
      <c r="AL3953" s="190"/>
      <c r="AM3953" s="115" t="s">
        <v>77</v>
      </c>
      <c r="AN3953" s="190"/>
      <c r="AO3953" s="166" t="s">
        <v>78</v>
      </c>
    </row>
    <row r="3954" spans="2:41" ht="3.6" customHeight="1" outlineLevel="1" x14ac:dyDescent="0.45">
      <c r="B3954" s="167"/>
      <c r="J3954" s="167"/>
      <c r="M3954" s="166"/>
      <c r="N3954" s="161"/>
      <c r="O3954" s="160"/>
      <c r="P3954" s="160"/>
      <c r="Q3954" s="159"/>
      <c r="R3954" s="161"/>
      <c r="S3954" s="160"/>
      <c r="T3954" s="160"/>
      <c r="U3954" s="160"/>
      <c r="V3954" s="160"/>
      <c r="W3954" s="160"/>
      <c r="X3954" s="160"/>
      <c r="Y3954" s="160"/>
      <c r="Z3954" s="160"/>
      <c r="AA3954" s="159"/>
      <c r="AB3954" s="161"/>
      <c r="AC3954" s="160"/>
      <c r="AD3954" s="160"/>
      <c r="AE3954" s="159"/>
      <c r="AF3954" s="161"/>
      <c r="AG3954" s="160"/>
      <c r="AH3954" s="160"/>
      <c r="AI3954" s="160"/>
      <c r="AJ3954" s="160"/>
      <c r="AK3954" s="160"/>
      <c r="AL3954" s="160"/>
      <c r="AM3954" s="160"/>
      <c r="AN3954" s="160"/>
      <c r="AO3954" s="159"/>
    </row>
    <row r="3955" spans="2:41" ht="3.6" customHeight="1" outlineLevel="1" x14ac:dyDescent="0.45">
      <c r="B3955" s="167"/>
      <c r="J3955" s="167"/>
      <c r="M3955" s="166"/>
      <c r="N3955" s="173"/>
      <c r="O3955" s="172"/>
      <c r="P3955" s="172"/>
      <c r="Q3955" s="171"/>
      <c r="R3955" s="922" t="str">
        <f>IF(変更_3!J607&lt;&gt;"",変更_3!J607,"")</f>
        <v/>
      </c>
      <c r="S3955" s="923"/>
      <c r="T3955" s="923"/>
      <c r="U3955" s="923"/>
      <c r="V3955" s="923"/>
      <c r="W3955" s="923"/>
      <c r="X3955" s="923"/>
      <c r="Y3955" s="923"/>
      <c r="Z3955" s="923"/>
      <c r="AA3955" s="923"/>
      <c r="AB3955" s="923"/>
      <c r="AC3955" s="923"/>
      <c r="AD3955" s="923"/>
      <c r="AE3955" s="923"/>
      <c r="AF3955" s="923"/>
      <c r="AG3955" s="923"/>
      <c r="AH3955" s="923"/>
      <c r="AI3955" s="923"/>
      <c r="AJ3955" s="924"/>
      <c r="AK3955" s="172"/>
      <c r="AL3955" s="172"/>
      <c r="AM3955" s="172"/>
      <c r="AN3955" s="172"/>
      <c r="AO3955" s="171"/>
    </row>
    <row r="3956" spans="2:41" ht="13.35" customHeight="1" outlineLevel="1" x14ac:dyDescent="0.45">
      <c r="B3956" s="167"/>
      <c r="J3956" s="167"/>
      <c r="M3956" s="166"/>
      <c r="N3956" s="167" t="s">
        <v>50</v>
      </c>
      <c r="Q3956" s="166"/>
      <c r="R3956" s="911"/>
      <c r="S3956" s="912"/>
      <c r="T3956" s="912"/>
      <c r="U3956" s="912"/>
      <c r="V3956" s="912"/>
      <c r="W3956" s="912"/>
      <c r="X3956" s="912"/>
      <c r="Y3956" s="912"/>
      <c r="Z3956" s="912"/>
      <c r="AA3956" s="912"/>
      <c r="AB3956" s="912"/>
      <c r="AC3956" s="912"/>
      <c r="AD3956" s="912"/>
      <c r="AE3956" s="912"/>
      <c r="AF3956" s="912"/>
      <c r="AG3956" s="912"/>
      <c r="AH3956" s="912"/>
      <c r="AI3956" s="912"/>
      <c r="AJ3956" s="913"/>
      <c r="AL3956" s="189" t="s">
        <v>651</v>
      </c>
      <c r="AM3956" s="115" t="s">
        <v>714</v>
      </c>
      <c r="AO3956" s="166"/>
    </row>
    <row r="3957" spans="2:41" ht="3.6" customHeight="1" outlineLevel="1" x14ac:dyDescent="0.45">
      <c r="B3957" s="167"/>
      <c r="J3957" s="167"/>
      <c r="M3957" s="166"/>
      <c r="N3957" s="161"/>
      <c r="O3957" s="160"/>
      <c r="P3957" s="160"/>
      <c r="Q3957" s="159"/>
      <c r="R3957" s="914"/>
      <c r="S3957" s="915"/>
      <c r="T3957" s="915"/>
      <c r="U3957" s="915"/>
      <c r="V3957" s="915"/>
      <c r="W3957" s="915"/>
      <c r="X3957" s="915"/>
      <c r="Y3957" s="915"/>
      <c r="Z3957" s="915"/>
      <c r="AA3957" s="915"/>
      <c r="AB3957" s="915"/>
      <c r="AC3957" s="915"/>
      <c r="AD3957" s="915"/>
      <c r="AE3957" s="915"/>
      <c r="AF3957" s="915"/>
      <c r="AG3957" s="915"/>
      <c r="AH3957" s="915"/>
      <c r="AI3957" s="915"/>
      <c r="AJ3957" s="916"/>
      <c r="AK3957" s="160"/>
      <c r="AL3957" s="160"/>
      <c r="AM3957" s="160"/>
      <c r="AN3957" s="160"/>
      <c r="AO3957" s="159"/>
    </row>
    <row r="3958" spans="2:41" ht="3.6" customHeight="1" outlineLevel="1" x14ac:dyDescent="0.45">
      <c r="B3958" s="167"/>
      <c r="J3958" s="167"/>
      <c r="M3958" s="166"/>
      <c r="N3958" s="173"/>
      <c r="O3958" s="172"/>
      <c r="P3958" s="172"/>
      <c r="Q3958" s="171"/>
      <c r="R3958" s="922" t="str">
        <f>ASC(PHONETIC(変更_3!J606))</f>
        <v/>
      </c>
      <c r="S3958" s="923"/>
      <c r="T3958" s="923"/>
      <c r="U3958" s="923"/>
      <c r="V3958" s="923"/>
      <c r="W3958" s="923"/>
      <c r="X3958" s="923"/>
      <c r="Y3958" s="923"/>
      <c r="Z3958" s="923"/>
      <c r="AA3958" s="923"/>
      <c r="AB3958" s="923"/>
      <c r="AC3958" s="923"/>
      <c r="AD3958" s="923"/>
      <c r="AE3958" s="923"/>
      <c r="AF3958" s="923"/>
      <c r="AG3958" s="923"/>
      <c r="AH3958" s="923"/>
      <c r="AI3958" s="923"/>
      <c r="AJ3958" s="923"/>
      <c r="AK3958" s="923"/>
      <c r="AL3958" s="923"/>
      <c r="AM3958" s="923"/>
      <c r="AN3958" s="923"/>
      <c r="AO3958" s="924"/>
    </row>
    <row r="3959" spans="2:41" ht="13.35" customHeight="1" outlineLevel="1" x14ac:dyDescent="0.45">
      <c r="B3959" s="167"/>
      <c r="J3959" s="167"/>
      <c r="M3959" s="166"/>
      <c r="N3959" s="167" t="s">
        <v>713</v>
      </c>
      <c r="Q3959" s="166"/>
      <c r="R3959" s="911"/>
      <c r="S3959" s="912"/>
      <c r="T3959" s="912"/>
      <c r="U3959" s="912"/>
      <c r="V3959" s="912"/>
      <c r="W3959" s="912"/>
      <c r="X3959" s="912"/>
      <c r="Y3959" s="912"/>
      <c r="Z3959" s="912"/>
      <c r="AA3959" s="912"/>
      <c r="AB3959" s="912"/>
      <c r="AC3959" s="912"/>
      <c r="AD3959" s="912"/>
      <c r="AE3959" s="912"/>
      <c r="AF3959" s="912"/>
      <c r="AG3959" s="912"/>
      <c r="AH3959" s="912"/>
      <c r="AI3959" s="912"/>
      <c r="AJ3959" s="912"/>
      <c r="AK3959" s="912"/>
      <c r="AL3959" s="912"/>
      <c r="AM3959" s="912"/>
      <c r="AN3959" s="912"/>
      <c r="AO3959" s="913"/>
    </row>
    <row r="3960" spans="2:41" ht="3.6" customHeight="1" outlineLevel="1" x14ac:dyDescent="0.45">
      <c r="B3960" s="167"/>
      <c r="J3960" s="167"/>
      <c r="M3960" s="166"/>
      <c r="N3960" s="167"/>
      <c r="Q3960" s="166"/>
      <c r="R3960" s="914"/>
      <c r="S3960" s="915"/>
      <c r="T3960" s="915"/>
      <c r="U3960" s="915"/>
      <c r="V3960" s="915"/>
      <c r="W3960" s="915"/>
      <c r="X3960" s="915"/>
      <c r="Y3960" s="915"/>
      <c r="Z3960" s="915"/>
      <c r="AA3960" s="915"/>
      <c r="AB3960" s="915"/>
      <c r="AC3960" s="915"/>
      <c r="AD3960" s="915"/>
      <c r="AE3960" s="915"/>
      <c r="AF3960" s="915"/>
      <c r="AG3960" s="915"/>
      <c r="AH3960" s="915"/>
      <c r="AI3960" s="915"/>
      <c r="AJ3960" s="915"/>
      <c r="AK3960" s="915"/>
      <c r="AL3960" s="915"/>
      <c r="AM3960" s="915"/>
      <c r="AN3960" s="915"/>
      <c r="AO3960" s="916"/>
    </row>
    <row r="3961" spans="2:41" ht="3.6" customHeight="1" outlineLevel="1" x14ac:dyDescent="0.45">
      <c r="B3961" s="167"/>
      <c r="J3961" s="167"/>
      <c r="N3961" s="173"/>
      <c r="O3961" s="172"/>
      <c r="P3961" s="172"/>
      <c r="Q3961" s="171"/>
      <c r="U3961" s="934" t="str">
        <f>ASC(変更_3!M608)</f>
        <v/>
      </c>
      <c r="V3961" s="935"/>
      <c r="W3961" s="935"/>
      <c r="X3961" s="962"/>
      <c r="Y3961" s="172"/>
      <c r="Z3961" s="965" t="str">
        <f>ASC(変更_3!P608)</f>
        <v/>
      </c>
      <c r="AA3961" s="935"/>
      <c r="AB3961" s="935"/>
      <c r="AC3961" s="936"/>
      <c r="AG3961" s="922" t="str">
        <f>IF(変更_3!M609&lt;&gt;"",変更_3!M609,"")</f>
        <v/>
      </c>
      <c r="AH3961" s="923"/>
      <c r="AI3961" s="923"/>
      <c r="AJ3961" s="923"/>
      <c r="AK3961" s="923"/>
      <c r="AL3961" s="923"/>
      <c r="AM3961" s="923"/>
      <c r="AN3961" s="923"/>
      <c r="AO3961" s="924"/>
    </row>
    <row r="3962" spans="2:41" ht="13.35" customHeight="1" outlineLevel="1" x14ac:dyDescent="0.45">
      <c r="B3962" s="167"/>
      <c r="J3962" s="167"/>
      <c r="N3962" s="167"/>
      <c r="Q3962" s="166"/>
      <c r="R3962" s="115" t="s">
        <v>612</v>
      </c>
      <c r="U3962" s="937"/>
      <c r="V3962" s="938"/>
      <c r="W3962" s="938"/>
      <c r="X3962" s="963"/>
      <c r="Y3962" s="179" t="s">
        <v>611</v>
      </c>
      <c r="Z3962" s="966"/>
      <c r="AA3962" s="938"/>
      <c r="AB3962" s="938"/>
      <c r="AC3962" s="939"/>
      <c r="AD3962" s="115" t="s">
        <v>610</v>
      </c>
      <c r="AG3962" s="911"/>
      <c r="AH3962" s="912"/>
      <c r="AI3962" s="912"/>
      <c r="AJ3962" s="912"/>
      <c r="AK3962" s="912"/>
      <c r="AL3962" s="912"/>
      <c r="AM3962" s="912"/>
      <c r="AN3962" s="912"/>
      <c r="AO3962" s="913"/>
    </row>
    <row r="3963" spans="2:41" ht="3.6" customHeight="1" outlineLevel="1" x14ac:dyDescent="0.45">
      <c r="B3963" s="167"/>
      <c r="J3963" s="167"/>
      <c r="N3963" s="167"/>
      <c r="Q3963" s="166"/>
      <c r="R3963" s="160"/>
      <c r="S3963" s="160"/>
      <c r="T3963" s="160"/>
      <c r="U3963" s="940"/>
      <c r="V3963" s="941"/>
      <c r="W3963" s="941"/>
      <c r="X3963" s="964"/>
      <c r="Y3963" s="160"/>
      <c r="Z3963" s="967"/>
      <c r="AA3963" s="941"/>
      <c r="AB3963" s="941"/>
      <c r="AC3963" s="942"/>
      <c r="AD3963" s="160"/>
      <c r="AE3963" s="160"/>
      <c r="AF3963" s="160"/>
      <c r="AG3963" s="914"/>
      <c r="AH3963" s="915"/>
      <c r="AI3963" s="915"/>
      <c r="AJ3963" s="915"/>
      <c r="AK3963" s="915"/>
      <c r="AL3963" s="915"/>
      <c r="AM3963" s="915"/>
      <c r="AN3963" s="915"/>
      <c r="AO3963" s="916"/>
    </row>
    <row r="3964" spans="2:41" ht="3.6" customHeight="1" outlineLevel="1" x14ac:dyDescent="0.45">
      <c r="B3964" s="167"/>
      <c r="J3964" s="167"/>
      <c r="N3964" s="167"/>
      <c r="Q3964" s="166"/>
      <c r="R3964" s="172"/>
      <c r="S3964" s="172"/>
      <c r="T3964" s="171"/>
      <c r="U3964" s="922" t="str">
        <f>IF(変更_3!U609&lt;&gt;"",変更_3!U609,"")</f>
        <v/>
      </c>
      <c r="V3964" s="923"/>
      <c r="W3964" s="923"/>
      <c r="X3964" s="923"/>
      <c r="Y3964" s="923"/>
      <c r="Z3964" s="923"/>
      <c r="AA3964" s="923"/>
      <c r="AB3964" s="923"/>
      <c r="AC3964" s="924"/>
      <c r="AD3964" s="173"/>
      <c r="AE3964" s="172"/>
      <c r="AF3964" s="171"/>
      <c r="AG3964" s="922" t="str">
        <f>IF(変更_3!M610&lt;&gt;"",変更_3!M610,"")</f>
        <v/>
      </c>
      <c r="AH3964" s="923"/>
      <c r="AI3964" s="923"/>
      <c r="AJ3964" s="923"/>
      <c r="AK3964" s="923"/>
      <c r="AL3964" s="923"/>
      <c r="AM3964" s="923"/>
      <c r="AN3964" s="923"/>
      <c r="AO3964" s="924"/>
    </row>
    <row r="3965" spans="2:41" ht="13.35" customHeight="1" outlineLevel="1" x14ac:dyDescent="0.45">
      <c r="B3965" s="167"/>
      <c r="J3965" s="167" t="s">
        <v>723</v>
      </c>
      <c r="N3965" s="167" t="s">
        <v>48</v>
      </c>
      <c r="Q3965" s="166"/>
      <c r="R3965" s="115" t="s">
        <v>609</v>
      </c>
      <c r="T3965" s="166"/>
      <c r="U3965" s="911"/>
      <c r="V3965" s="912"/>
      <c r="W3965" s="912"/>
      <c r="X3965" s="912"/>
      <c r="Y3965" s="912"/>
      <c r="Z3965" s="912"/>
      <c r="AA3965" s="912"/>
      <c r="AB3965" s="912"/>
      <c r="AC3965" s="913"/>
      <c r="AD3965" s="167" t="s">
        <v>8536</v>
      </c>
      <c r="AF3965" s="166"/>
      <c r="AG3965" s="911"/>
      <c r="AH3965" s="912"/>
      <c r="AI3965" s="912"/>
      <c r="AJ3965" s="912"/>
      <c r="AK3965" s="912"/>
      <c r="AL3965" s="912"/>
      <c r="AM3965" s="912"/>
      <c r="AN3965" s="912"/>
      <c r="AO3965" s="913"/>
    </row>
    <row r="3966" spans="2:41" ht="3.6" customHeight="1" outlineLevel="1" x14ac:dyDescent="0.45">
      <c r="B3966" s="167"/>
      <c r="J3966" s="167"/>
      <c r="N3966" s="167"/>
      <c r="Q3966" s="166"/>
      <c r="R3966" s="160"/>
      <c r="S3966" s="160"/>
      <c r="T3966" s="159"/>
      <c r="U3966" s="914"/>
      <c r="V3966" s="915"/>
      <c r="W3966" s="915"/>
      <c r="X3966" s="915"/>
      <c r="Y3966" s="915"/>
      <c r="Z3966" s="915"/>
      <c r="AA3966" s="915"/>
      <c r="AB3966" s="915"/>
      <c r="AC3966" s="916"/>
      <c r="AD3966" s="161"/>
      <c r="AE3966" s="160"/>
      <c r="AF3966" s="159"/>
      <c r="AG3966" s="914"/>
      <c r="AH3966" s="915"/>
      <c r="AI3966" s="915"/>
      <c r="AJ3966" s="915"/>
      <c r="AK3966" s="915"/>
      <c r="AL3966" s="915"/>
      <c r="AM3966" s="915"/>
      <c r="AN3966" s="915"/>
      <c r="AO3966" s="916"/>
    </row>
    <row r="3967" spans="2:41" ht="3.6" customHeight="1" outlineLevel="1" x14ac:dyDescent="0.45">
      <c r="B3967" s="167"/>
      <c r="J3967" s="167"/>
      <c r="N3967" s="167"/>
      <c r="Q3967" s="166"/>
      <c r="R3967" s="172"/>
      <c r="S3967" s="172"/>
      <c r="T3967" s="171"/>
      <c r="U3967" s="922" t="str">
        <f>IF(変更_3!U610&lt;&gt;"",変更_3!U610,"")</f>
        <v/>
      </c>
      <c r="V3967" s="923"/>
      <c r="W3967" s="923"/>
      <c r="X3967" s="923"/>
      <c r="Y3967" s="923"/>
      <c r="Z3967" s="923"/>
      <c r="AA3967" s="923"/>
      <c r="AB3967" s="923"/>
      <c r="AC3967" s="924"/>
      <c r="AD3967" s="173"/>
      <c r="AE3967" s="172"/>
      <c r="AF3967" s="171"/>
      <c r="AG3967" s="922" t="str">
        <f>IF(変更_3!M611&lt;&gt;"",変更_3!M611,"")</f>
        <v/>
      </c>
      <c r="AH3967" s="923"/>
      <c r="AI3967" s="923"/>
      <c r="AJ3967" s="923"/>
      <c r="AK3967" s="923"/>
      <c r="AL3967" s="923"/>
      <c r="AM3967" s="923"/>
      <c r="AN3967" s="923"/>
      <c r="AO3967" s="924"/>
    </row>
    <row r="3968" spans="2:41" ht="13.35" customHeight="1" outlineLevel="1" x14ac:dyDescent="0.45">
      <c r="B3968" s="167"/>
      <c r="J3968" s="167"/>
      <c r="K3968" s="115" t="s">
        <v>718</v>
      </c>
      <c r="N3968" s="167"/>
      <c r="Q3968" s="166"/>
      <c r="R3968" s="115" t="s">
        <v>608</v>
      </c>
      <c r="T3968" s="166"/>
      <c r="U3968" s="911"/>
      <c r="V3968" s="912"/>
      <c r="W3968" s="912"/>
      <c r="X3968" s="912"/>
      <c r="Y3968" s="912"/>
      <c r="Z3968" s="912"/>
      <c r="AA3968" s="912"/>
      <c r="AB3968" s="912"/>
      <c r="AC3968" s="913"/>
      <c r="AD3968" s="167" t="s">
        <v>607</v>
      </c>
      <c r="AF3968" s="166"/>
      <c r="AG3968" s="911"/>
      <c r="AH3968" s="912"/>
      <c r="AI3968" s="912"/>
      <c r="AJ3968" s="912"/>
      <c r="AK3968" s="912"/>
      <c r="AL3968" s="912"/>
      <c r="AM3968" s="912"/>
      <c r="AN3968" s="912"/>
      <c r="AO3968" s="913"/>
    </row>
    <row r="3969" spans="2:41" ht="3.6" customHeight="1" outlineLevel="1" x14ac:dyDescent="0.45">
      <c r="B3969" s="167"/>
      <c r="J3969" s="167"/>
      <c r="N3969" s="161"/>
      <c r="O3969" s="160"/>
      <c r="P3969" s="160"/>
      <c r="Q3969" s="159"/>
      <c r="R3969" s="160"/>
      <c r="S3969" s="160"/>
      <c r="T3969" s="159"/>
      <c r="U3969" s="914"/>
      <c r="V3969" s="915"/>
      <c r="W3969" s="915"/>
      <c r="X3969" s="915"/>
      <c r="Y3969" s="915"/>
      <c r="Z3969" s="915"/>
      <c r="AA3969" s="915"/>
      <c r="AB3969" s="915"/>
      <c r="AC3969" s="916"/>
      <c r="AD3969" s="161"/>
      <c r="AE3969" s="160"/>
      <c r="AF3969" s="159"/>
      <c r="AG3969" s="914"/>
      <c r="AH3969" s="915"/>
      <c r="AI3969" s="915"/>
      <c r="AJ3969" s="915"/>
      <c r="AK3969" s="915"/>
      <c r="AL3969" s="915"/>
      <c r="AM3969" s="915"/>
      <c r="AN3969" s="915"/>
      <c r="AO3969" s="916"/>
    </row>
    <row r="3970" spans="2:41" ht="3.6" customHeight="1" outlineLevel="1" x14ac:dyDescent="0.45">
      <c r="B3970" s="167"/>
      <c r="J3970" s="167"/>
      <c r="M3970" s="166"/>
      <c r="N3970" s="167"/>
      <c r="Q3970" s="166"/>
      <c r="R3970" s="173"/>
      <c r="S3970" s="172"/>
      <c r="T3970" s="172"/>
      <c r="U3970" s="172"/>
      <c r="V3970" s="172"/>
      <c r="W3970" s="172"/>
      <c r="X3970" s="172"/>
      <c r="Y3970" s="172"/>
      <c r="Z3970" s="172"/>
      <c r="AA3970" s="172"/>
      <c r="AB3970" s="172"/>
      <c r="AC3970" s="172"/>
      <c r="AD3970" s="172"/>
      <c r="AE3970" s="172"/>
      <c r="AF3970" s="172"/>
      <c r="AG3970" s="172"/>
      <c r="AH3970" s="172"/>
      <c r="AI3970" s="172"/>
      <c r="AJ3970" s="172"/>
      <c r="AK3970" s="172"/>
      <c r="AL3970" s="172"/>
      <c r="AM3970" s="172"/>
      <c r="AN3970" s="172"/>
      <c r="AO3970" s="171"/>
    </row>
    <row r="3971" spans="2:41" ht="13.35" customHeight="1" outlineLevel="1" x14ac:dyDescent="0.45">
      <c r="B3971" s="167"/>
      <c r="J3971" s="167"/>
      <c r="M3971" s="166"/>
      <c r="N3971" s="167" t="s">
        <v>712</v>
      </c>
      <c r="Q3971" s="166"/>
      <c r="R3971" s="167"/>
      <c r="S3971" s="919"/>
      <c r="T3971" s="921"/>
      <c r="V3971" s="190"/>
      <c r="W3971" s="115" t="s">
        <v>76</v>
      </c>
      <c r="X3971" s="190"/>
      <c r="Y3971" s="115" t="s">
        <v>77</v>
      </c>
      <c r="Z3971" s="190"/>
      <c r="AA3971" s="115" t="s">
        <v>78</v>
      </c>
      <c r="AO3971" s="166"/>
    </row>
    <row r="3972" spans="2:41" ht="3.6" customHeight="1" outlineLevel="1" x14ac:dyDescent="0.45">
      <c r="B3972" s="167"/>
      <c r="J3972" s="167"/>
      <c r="M3972" s="166"/>
      <c r="N3972" s="167"/>
      <c r="Q3972" s="166"/>
      <c r="R3972" s="167"/>
      <c r="AO3972" s="166"/>
    </row>
    <row r="3973" spans="2:41" ht="3.6" customHeight="1" outlineLevel="1" x14ac:dyDescent="0.45">
      <c r="B3973" s="167"/>
      <c r="J3973" s="167"/>
      <c r="M3973" s="166"/>
      <c r="N3973" s="173"/>
      <c r="O3973" s="172"/>
      <c r="P3973" s="172"/>
      <c r="Q3973" s="172"/>
      <c r="R3973" s="984" t="str">
        <f>ASC(変更_3!J612)</f>
        <v/>
      </c>
      <c r="S3973" s="984" t="str">
        <f>ASC(変更_3!K612)</f>
        <v/>
      </c>
      <c r="T3973" s="172"/>
      <c r="U3973" s="984" t="str">
        <f>ASC(変更_3!M612)</f>
        <v/>
      </c>
      <c r="V3973" s="173"/>
      <c r="W3973" s="172"/>
      <c r="X3973" s="172"/>
      <c r="Y3973" s="172"/>
      <c r="Z3973" s="172"/>
      <c r="AA3973" s="171"/>
      <c r="AB3973" s="173"/>
      <c r="AC3973" s="172"/>
      <c r="AD3973" s="172"/>
      <c r="AE3973" s="172"/>
      <c r="AF3973" s="172"/>
      <c r="AG3973" s="171"/>
      <c r="AH3973" s="977"/>
      <c r="AI3973" s="980"/>
      <c r="AJ3973" s="172"/>
      <c r="AK3973" s="944"/>
      <c r="AL3973" s="173"/>
      <c r="AM3973" s="172"/>
      <c r="AN3973" s="172"/>
      <c r="AO3973" s="171"/>
    </row>
    <row r="3974" spans="2:41" ht="13.35" customHeight="1" outlineLevel="1" x14ac:dyDescent="0.45">
      <c r="B3974" s="167"/>
      <c r="J3974" s="167"/>
      <c r="M3974" s="166"/>
      <c r="N3974" s="167" t="s">
        <v>711</v>
      </c>
      <c r="R3974" s="985"/>
      <c r="S3974" s="985"/>
      <c r="T3974" s="115" t="s">
        <v>65</v>
      </c>
      <c r="U3974" s="985"/>
      <c r="V3974" s="167" t="s">
        <v>64</v>
      </c>
      <c r="AA3974" s="166"/>
      <c r="AB3974" s="167" t="s">
        <v>710</v>
      </c>
      <c r="AH3974" s="978"/>
      <c r="AI3974" s="981"/>
      <c r="AJ3974" s="115" t="s">
        <v>65</v>
      </c>
      <c r="AK3974" s="945"/>
      <c r="AL3974" s="167" t="s">
        <v>64</v>
      </c>
      <c r="AO3974" s="166"/>
    </row>
    <row r="3975" spans="2:41" ht="3.6" customHeight="1" outlineLevel="1" x14ac:dyDescent="0.45">
      <c r="B3975" s="167"/>
      <c r="J3975" s="167"/>
      <c r="M3975" s="166"/>
      <c r="N3975" s="167"/>
      <c r="R3975" s="986"/>
      <c r="S3975" s="986"/>
      <c r="T3975" s="160"/>
      <c r="U3975" s="986"/>
      <c r="V3975" s="161"/>
      <c r="W3975" s="160"/>
      <c r="X3975" s="160"/>
      <c r="Y3975" s="160"/>
      <c r="Z3975" s="160"/>
      <c r="AA3975" s="159"/>
      <c r="AB3975" s="161"/>
      <c r="AC3975" s="160"/>
      <c r="AD3975" s="160"/>
      <c r="AE3975" s="160"/>
      <c r="AF3975" s="160"/>
      <c r="AH3975" s="979"/>
      <c r="AI3975" s="982"/>
      <c r="AJ3975" s="160"/>
      <c r="AK3975" s="946"/>
      <c r="AL3975" s="161"/>
      <c r="AM3975" s="160"/>
      <c r="AN3975" s="160"/>
      <c r="AO3975" s="159"/>
    </row>
    <row r="3976" spans="2:41" ht="3.6" customHeight="1" outlineLevel="1" x14ac:dyDescent="0.45">
      <c r="B3976" s="167"/>
      <c r="J3976" s="167"/>
      <c r="M3976" s="166"/>
      <c r="N3976" s="173"/>
      <c r="O3976" s="172"/>
      <c r="P3976" s="172"/>
      <c r="Q3976" s="171"/>
      <c r="R3976" s="977"/>
      <c r="S3976" s="980"/>
      <c r="T3976" s="172"/>
      <c r="U3976" s="944"/>
      <c r="V3976" s="173"/>
      <c r="W3976" s="172"/>
      <c r="X3976" s="172"/>
      <c r="Y3976" s="172"/>
      <c r="Z3976" s="169"/>
      <c r="AA3976" s="174"/>
      <c r="AD3976" s="172"/>
      <c r="AE3976" s="172"/>
      <c r="AF3976" s="172"/>
      <c r="AG3976" s="175"/>
      <c r="AH3976" s="175"/>
      <c r="AI3976" s="175"/>
      <c r="AJ3976" s="175"/>
      <c r="AK3976" s="175"/>
      <c r="AL3976" s="172"/>
      <c r="AM3976" s="175"/>
      <c r="AN3976" s="175"/>
      <c r="AO3976" s="171"/>
    </row>
    <row r="3977" spans="2:41" ht="13.35" customHeight="1" outlineLevel="1" x14ac:dyDescent="0.45">
      <c r="B3977" s="167"/>
      <c r="J3977" s="167"/>
      <c r="M3977" s="166"/>
      <c r="N3977" s="167" t="s">
        <v>709</v>
      </c>
      <c r="Q3977" s="166"/>
      <c r="R3977" s="978"/>
      <c r="S3977" s="981"/>
      <c r="T3977" s="115" t="s">
        <v>65</v>
      </c>
      <c r="U3977" s="945"/>
      <c r="V3977" s="167" t="s">
        <v>64</v>
      </c>
      <c r="Z3977" s="169"/>
      <c r="AA3977" s="168"/>
      <c r="AG3977" s="169"/>
      <c r="AH3977" s="169"/>
      <c r="AI3977" s="169"/>
      <c r="AJ3977" s="169"/>
      <c r="AK3977" s="169"/>
      <c r="AM3977" s="169"/>
      <c r="AN3977" s="169"/>
      <c r="AO3977" s="166"/>
    </row>
    <row r="3978" spans="2:41" ht="3.6" customHeight="1" outlineLevel="1" x14ac:dyDescent="0.45">
      <c r="B3978" s="167"/>
      <c r="J3978" s="167"/>
      <c r="M3978" s="166"/>
      <c r="N3978" s="161"/>
      <c r="O3978" s="160"/>
      <c r="P3978" s="160"/>
      <c r="Q3978" s="159"/>
      <c r="R3978" s="979"/>
      <c r="S3978" s="982"/>
      <c r="T3978" s="160"/>
      <c r="U3978" s="946"/>
      <c r="V3978" s="161"/>
      <c r="W3978" s="160"/>
      <c r="X3978" s="160"/>
      <c r="Y3978" s="160"/>
      <c r="Z3978" s="163"/>
      <c r="AA3978" s="162"/>
      <c r="AB3978" s="160"/>
      <c r="AC3978" s="160"/>
      <c r="AD3978" s="160"/>
      <c r="AE3978" s="160"/>
      <c r="AF3978" s="160"/>
      <c r="AG3978" s="163"/>
      <c r="AH3978" s="163"/>
      <c r="AI3978" s="163"/>
      <c r="AJ3978" s="163"/>
      <c r="AK3978" s="163"/>
      <c r="AL3978" s="160"/>
      <c r="AM3978" s="163"/>
      <c r="AN3978" s="163"/>
      <c r="AO3978" s="159"/>
    </row>
    <row r="3979" spans="2:41" ht="3.6" customHeight="1" outlineLevel="1" x14ac:dyDescent="0.45">
      <c r="B3979" s="167"/>
      <c r="J3979" s="167"/>
      <c r="M3979" s="166"/>
      <c r="N3979" s="167"/>
      <c r="Q3979" s="166"/>
      <c r="R3979" s="922" t="str">
        <f>ASC(変更_3!L616)</f>
        <v/>
      </c>
      <c r="S3979" s="923"/>
      <c r="T3979" s="923"/>
      <c r="U3979" s="924"/>
      <c r="V3979" s="911" t="str">
        <f>ASC(変更_3!P616)</f>
        <v/>
      </c>
      <c r="W3979" s="913"/>
      <c r="X3979" s="911" t="str">
        <f>ASC(変更_3!R616)</f>
        <v/>
      </c>
      <c r="Y3979" s="912"/>
      <c r="Z3979" s="912"/>
      <c r="AA3979" s="913"/>
      <c r="AB3979" s="167"/>
      <c r="AO3979" s="166"/>
    </row>
    <row r="3980" spans="2:41" ht="13.35" customHeight="1" outlineLevel="1" x14ac:dyDescent="0.45">
      <c r="B3980" s="167"/>
      <c r="J3980" s="167"/>
      <c r="M3980" s="166"/>
      <c r="N3980" s="167" t="s">
        <v>707</v>
      </c>
      <c r="Q3980" s="166"/>
      <c r="R3980" s="911"/>
      <c r="S3980" s="912"/>
      <c r="T3980" s="912"/>
      <c r="U3980" s="913"/>
      <c r="V3980" s="911"/>
      <c r="W3980" s="913"/>
      <c r="X3980" s="911"/>
      <c r="Y3980" s="912"/>
      <c r="Z3980" s="912"/>
      <c r="AA3980" s="913"/>
      <c r="AB3980" s="191" t="s">
        <v>706</v>
      </c>
      <c r="AO3980" s="166"/>
    </row>
    <row r="3981" spans="2:41" ht="3.6" customHeight="1" outlineLevel="1" x14ac:dyDescent="0.45">
      <c r="B3981" s="167"/>
      <c r="J3981" s="167"/>
      <c r="M3981" s="166"/>
      <c r="N3981" s="167"/>
      <c r="Q3981" s="166"/>
      <c r="R3981" s="914"/>
      <c r="S3981" s="915"/>
      <c r="T3981" s="915"/>
      <c r="U3981" s="916"/>
      <c r="V3981" s="914"/>
      <c r="W3981" s="916"/>
      <c r="X3981" s="914"/>
      <c r="Y3981" s="915"/>
      <c r="Z3981" s="915"/>
      <c r="AA3981" s="916"/>
      <c r="AB3981" s="161"/>
      <c r="AC3981" s="160"/>
      <c r="AD3981" s="160"/>
      <c r="AE3981" s="160"/>
      <c r="AF3981" s="160"/>
      <c r="AG3981" s="160"/>
      <c r="AH3981" s="160"/>
      <c r="AI3981" s="160"/>
      <c r="AJ3981" s="160"/>
      <c r="AK3981" s="160"/>
      <c r="AL3981" s="160"/>
      <c r="AM3981" s="160"/>
      <c r="AN3981" s="160"/>
      <c r="AO3981" s="159"/>
    </row>
    <row r="3982" spans="2:41" ht="3.6" customHeight="1" outlineLevel="1" x14ac:dyDescent="0.45">
      <c r="B3982" s="167"/>
      <c r="J3982" s="167"/>
      <c r="M3982" s="166"/>
      <c r="N3982" s="173"/>
      <c r="O3982" s="172"/>
      <c r="P3982" s="172"/>
      <c r="Q3982" s="172"/>
      <c r="R3982" s="173"/>
      <c r="S3982" s="172"/>
      <c r="T3982" s="172"/>
      <c r="U3982" s="172"/>
      <c r="V3982" s="172"/>
      <c r="W3982" s="172"/>
      <c r="X3982" s="172"/>
      <c r="Y3982" s="172"/>
      <c r="Z3982" s="172"/>
      <c r="AA3982" s="171"/>
      <c r="AB3982" s="173"/>
      <c r="AI3982" s="166"/>
      <c r="AJ3982" s="173"/>
      <c r="AK3982" s="172"/>
      <c r="AL3982" s="172"/>
      <c r="AM3982" s="172"/>
      <c r="AN3982" s="172"/>
      <c r="AO3982" s="171"/>
    </row>
    <row r="3983" spans="2:41" ht="13.35" customHeight="1" outlineLevel="1" x14ac:dyDescent="0.45">
      <c r="B3983" s="167"/>
      <c r="J3983" s="167"/>
      <c r="M3983" s="166"/>
      <c r="N3983" s="167" t="s">
        <v>705</v>
      </c>
      <c r="R3983" s="167"/>
      <c r="S3983" s="917" t="str">
        <f>IF(変更_3!J618&lt;&gt;"",変更_3!J618,"")</f>
        <v/>
      </c>
      <c r="T3983" s="918"/>
      <c r="V3983" s="182" t="str">
        <f>ASC(変更_3!L618)</f>
        <v/>
      </c>
      <c r="W3983" s="115" t="s">
        <v>76</v>
      </c>
      <c r="X3983" s="182" t="str">
        <f>ASC(変更_3!N618)</f>
        <v/>
      </c>
      <c r="Y3983" s="115" t="s">
        <v>77</v>
      </c>
      <c r="Z3983" s="182" t="str">
        <f>ASC(変更_3!P618)</f>
        <v/>
      </c>
      <c r="AA3983" s="115" t="s">
        <v>78</v>
      </c>
      <c r="AB3983" s="167" t="s">
        <v>704</v>
      </c>
      <c r="AI3983" s="166"/>
      <c r="AJ3983" s="167"/>
      <c r="AK3983" s="919"/>
      <c r="AL3983" s="920"/>
      <c r="AM3983" s="920"/>
      <c r="AN3983" s="920"/>
      <c r="AO3983" s="921"/>
    </row>
    <row r="3984" spans="2:41" ht="3.6" customHeight="1" outlineLevel="1" x14ac:dyDescent="0.45">
      <c r="B3984" s="167"/>
      <c r="J3984" s="167"/>
      <c r="M3984" s="166"/>
      <c r="N3984" s="167"/>
      <c r="R3984" s="161"/>
      <c r="S3984" s="160"/>
      <c r="T3984" s="160"/>
      <c r="U3984" s="160"/>
      <c r="V3984" s="160"/>
      <c r="W3984" s="160"/>
      <c r="X3984" s="160"/>
      <c r="Y3984" s="160"/>
      <c r="Z3984" s="160"/>
      <c r="AA3984" s="159"/>
      <c r="AB3984" s="161"/>
      <c r="AC3984" s="160"/>
      <c r="AD3984" s="160"/>
      <c r="AE3984" s="160"/>
      <c r="AF3984" s="160"/>
      <c r="AG3984" s="160"/>
      <c r="AH3984" s="160"/>
      <c r="AI3984" s="159"/>
      <c r="AJ3984" s="161"/>
      <c r="AK3984" s="160"/>
      <c r="AL3984" s="160"/>
      <c r="AM3984" s="160"/>
      <c r="AN3984" s="160"/>
      <c r="AO3984" s="159"/>
    </row>
    <row r="3985" spans="2:41" ht="3.6" customHeight="1" outlineLevel="1" x14ac:dyDescent="0.45">
      <c r="B3985" s="167"/>
      <c r="J3985" s="167"/>
      <c r="M3985" s="166"/>
      <c r="N3985" s="173"/>
      <c r="O3985" s="172"/>
      <c r="P3985" s="172"/>
      <c r="Q3985" s="171"/>
      <c r="R3985" s="922" t="str">
        <f>IF(変更_3!U615="☑","研修中","")</f>
        <v/>
      </c>
      <c r="S3985" s="923"/>
      <c r="T3985" s="923"/>
      <c r="U3985" s="923"/>
      <c r="V3985" s="923"/>
      <c r="W3985" s="923"/>
      <c r="X3985" s="923"/>
      <c r="Y3985" s="923"/>
      <c r="Z3985" s="923"/>
      <c r="AA3985" s="923"/>
      <c r="AB3985" s="923"/>
      <c r="AC3985" s="923"/>
      <c r="AD3985" s="923"/>
      <c r="AE3985" s="923"/>
      <c r="AF3985" s="923"/>
      <c r="AG3985" s="923"/>
      <c r="AH3985" s="923"/>
      <c r="AI3985" s="923"/>
      <c r="AJ3985" s="923"/>
      <c r="AK3985" s="923"/>
      <c r="AL3985" s="923"/>
      <c r="AM3985" s="923"/>
      <c r="AN3985" s="923"/>
      <c r="AO3985" s="924"/>
    </row>
    <row r="3986" spans="2:41" ht="13.35" customHeight="1" outlineLevel="1" x14ac:dyDescent="0.45">
      <c r="B3986" s="167"/>
      <c r="J3986" s="167"/>
      <c r="M3986" s="166"/>
      <c r="N3986" s="167" t="s">
        <v>703</v>
      </c>
      <c r="Q3986" s="166"/>
      <c r="R3986" s="911"/>
      <c r="S3986" s="912"/>
      <c r="T3986" s="912"/>
      <c r="U3986" s="912"/>
      <c r="V3986" s="912"/>
      <c r="W3986" s="912"/>
      <c r="X3986" s="912"/>
      <c r="Y3986" s="912"/>
      <c r="Z3986" s="912"/>
      <c r="AA3986" s="912"/>
      <c r="AB3986" s="912"/>
      <c r="AC3986" s="912"/>
      <c r="AD3986" s="912"/>
      <c r="AE3986" s="912"/>
      <c r="AF3986" s="912"/>
      <c r="AG3986" s="912"/>
      <c r="AH3986" s="912"/>
      <c r="AI3986" s="912"/>
      <c r="AJ3986" s="912"/>
      <c r="AK3986" s="912"/>
      <c r="AL3986" s="912"/>
      <c r="AM3986" s="912"/>
      <c r="AN3986" s="912"/>
      <c r="AO3986" s="913"/>
    </row>
    <row r="3987" spans="2:41" ht="3.6" customHeight="1" outlineLevel="1" x14ac:dyDescent="0.45">
      <c r="B3987" s="167"/>
      <c r="I3987" s="166"/>
      <c r="J3987" s="167"/>
      <c r="M3987" s="166"/>
      <c r="N3987" s="161"/>
      <c r="O3987" s="160"/>
      <c r="P3987" s="160"/>
      <c r="Q3987" s="159"/>
      <c r="R3987" s="914"/>
      <c r="S3987" s="915"/>
      <c r="T3987" s="915"/>
      <c r="U3987" s="915"/>
      <c r="V3987" s="915"/>
      <c r="W3987" s="915"/>
      <c r="X3987" s="915"/>
      <c r="Y3987" s="915"/>
      <c r="Z3987" s="915"/>
      <c r="AA3987" s="915"/>
      <c r="AB3987" s="915"/>
      <c r="AC3987" s="915"/>
      <c r="AD3987" s="915"/>
      <c r="AE3987" s="915"/>
      <c r="AF3987" s="915"/>
      <c r="AG3987" s="915"/>
      <c r="AH3987" s="915"/>
      <c r="AI3987" s="915"/>
      <c r="AJ3987" s="915"/>
      <c r="AK3987" s="915"/>
      <c r="AL3987" s="915"/>
      <c r="AM3987" s="915"/>
      <c r="AN3987" s="915"/>
      <c r="AO3987" s="916"/>
    </row>
    <row r="3988" spans="2:41" ht="3.6" customHeight="1" outlineLevel="1" x14ac:dyDescent="0.45">
      <c r="B3988" s="167"/>
      <c r="J3988" s="173"/>
      <c r="K3988" s="172"/>
      <c r="L3988" s="172"/>
      <c r="M3988" s="171"/>
      <c r="N3988" s="173"/>
      <c r="O3988" s="172"/>
      <c r="P3988" s="172"/>
      <c r="Q3988" s="171"/>
      <c r="R3988" s="173"/>
      <c r="S3988" s="172"/>
      <c r="T3988" s="172"/>
      <c r="U3988" s="172"/>
      <c r="V3988" s="172"/>
      <c r="W3988" s="172"/>
      <c r="X3988" s="172"/>
      <c r="Y3988" s="172"/>
      <c r="Z3988" s="172"/>
      <c r="AA3988" s="171"/>
      <c r="AB3988" s="173"/>
      <c r="AC3988" s="172"/>
      <c r="AD3988" s="172"/>
      <c r="AE3988" s="171"/>
      <c r="AF3988" s="172"/>
      <c r="AG3988" s="172"/>
      <c r="AH3988" s="172"/>
      <c r="AI3988" s="172"/>
      <c r="AJ3988" s="172"/>
      <c r="AK3988" s="172"/>
      <c r="AL3988" s="172"/>
      <c r="AM3988" s="172"/>
      <c r="AN3988" s="172"/>
      <c r="AO3988" s="171"/>
    </row>
    <row r="3989" spans="2:41" ht="13.35" customHeight="1" outlineLevel="1" x14ac:dyDescent="0.45">
      <c r="B3989" s="167"/>
      <c r="J3989" s="167"/>
      <c r="M3989" s="166"/>
      <c r="N3989" s="167" t="s">
        <v>717</v>
      </c>
      <c r="Q3989" s="166"/>
      <c r="R3989" s="167"/>
      <c r="S3989" s="917" t="str">
        <f>IF(OR(許可申請_2!I609&lt;&gt;"",変更_3!AL607&lt;&gt;""),コードマスタ!C4,"")</f>
        <v/>
      </c>
      <c r="T3989" s="943"/>
      <c r="U3989" s="943"/>
      <c r="V3989" s="943"/>
      <c r="W3989" s="943"/>
      <c r="X3989" s="943"/>
      <c r="Y3989" s="943"/>
      <c r="Z3989" s="943"/>
      <c r="AA3989" s="918"/>
      <c r="AB3989" s="167" t="s">
        <v>615</v>
      </c>
      <c r="AE3989" s="166"/>
      <c r="AF3989" s="167"/>
      <c r="AG3989" s="917" t="str">
        <f>IF(OR(許可申請_2!I618="☑",変更_3!AL615="☑"),コードマスタ!D3,IF(OR(許可申請_2!N618="☑",許可申請_2!T618="☑",変更_3!AQ615="☑",変更_3!AW615="☑"),コードマスタ!D4,""))</f>
        <v/>
      </c>
      <c r="AH3989" s="943"/>
      <c r="AI3989" s="943"/>
      <c r="AJ3989" s="943"/>
      <c r="AK3989" s="943"/>
      <c r="AL3989" s="943"/>
      <c r="AM3989" s="943"/>
      <c r="AN3989" s="943"/>
      <c r="AO3989" s="918"/>
    </row>
    <row r="3990" spans="2:41" ht="3.6" customHeight="1" outlineLevel="1" x14ac:dyDescent="0.45">
      <c r="B3990" s="167"/>
      <c r="J3990" s="167"/>
      <c r="M3990" s="166"/>
      <c r="N3990" s="161"/>
      <c r="O3990" s="160"/>
      <c r="P3990" s="160"/>
      <c r="Q3990" s="159"/>
      <c r="R3990" s="161"/>
      <c r="S3990" s="160"/>
      <c r="T3990" s="160"/>
      <c r="U3990" s="160"/>
      <c r="V3990" s="160"/>
      <c r="W3990" s="160"/>
      <c r="X3990" s="160"/>
      <c r="Y3990" s="160"/>
      <c r="Z3990" s="160"/>
      <c r="AA3990" s="159"/>
      <c r="AB3990" s="161"/>
      <c r="AC3990" s="160"/>
      <c r="AD3990" s="160"/>
      <c r="AE3990" s="159"/>
      <c r="AF3990" s="160"/>
      <c r="AG3990" s="160"/>
      <c r="AH3990" s="160"/>
      <c r="AI3990" s="160"/>
      <c r="AJ3990" s="160"/>
      <c r="AK3990" s="160"/>
      <c r="AL3990" s="160"/>
      <c r="AM3990" s="160"/>
      <c r="AN3990" s="160"/>
      <c r="AO3990" s="159"/>
    </row>
    <row r="3991" spans="2:41" ht="3.6" customHeight="1" outlineLevel="1" x14ac:dyDescent="0.45">
      <c r="B3991" s="167"/>
      <c r="J3991" s="167"/>
      <c r="M3991" s="166"/>
      <c r="N3991" s="173"/>
      <c r="O3991" s="172"/>
      <c r="P3991" s="172"/>
      <c r="Q3991" s="171"/>
      <c r="R3991" s="173"/>
      <c r="S3991" s="172"/>
      <c r="T3991" s="172"/>
      <c r="U3991" s="172"/>
      <c r="V3991" s="172"/>
      <c r="W3991" s="172"/>
      <c r="X3991" s="172"/>
      <c r="Y3991" s="172"/>
      <c r="Z3991" s="172"/>
      <c r="AA3991" s="171"/>
      <c r="AB3991" s="173"/>
      <c r="AC3991" s="172"/>
      <c r="AD3991" s="172"/>
      <c r="AE3991" s="171"/>
      <c r="AF3991" s="173"/>
      <c r="AG3991" s="172"/>
      <c r="AH3991" s="172"/>
      <c r="AI3991" s="172"/>
      <c r="AJ3991" s="172"/>
      <c r="AK3991" s="172"/>
      <c r="AL3991" s="172"/>
      <c r="AM3991" s="172"/>
      <c r="AN3991" s="172"/>
      <c r="AO3991" s="171"/>
    </row>
    <row r="3992" spans="2:41" ht="13.35" customHeight="1" outlineLevel="1" x14ac:dyDescent="0.45">
      <c r="B3992" s="167"/>
      <c r="J3992" s="167"/>
      <c r="M3992" s="166"/>
      <c r="N3992" s="167" t="s">
        <v>716</v>
      </c>
      <c r="Q3992" s="166"/>
      <c r="R3992" s="167"/>
      <c r="S3992" s="919"/>
      <c r="T3992" s="921"/>
      <c r="V3992" s="190"/>
      <c r="W3992" s="115" t="s">
        <v>76</v>
      </c>
      <c r="X3992" s="190"/>
      <c r="Y3992" s="115" t="s">
        <v>77</v>
      </c>
      <c r="Z3992" s="190"/>
      <c r="AA3992" s="166" t="s">
        <v>78</v>
      </c>
      <c r="AB3992" s="167" t="s">
        <v>715</v>
      </c>
      <c r="AE3992" s="166"/>
      <c r="AF3992" s="167"/>
      <c r="AG3992" s="919"/>
      <c r="AH3992" s="921"/>
      <c r="AJ3992" s="190"/>
      <c r="AK3992" s="115" t="s">
        <v>76</v>
      </c>
      <c r="AL3992" s="190"/>
      <c r="AM3992" s="115" t="s">
        <v>77</v>
      </c>
      <c r="AN3992" s="190"/>
      <c r="AO3992" s="166" t="s">
        <v>78</v>
      </c>
    </row>
    <row r="3993" spans="2:41" ht="3.6" customHeight="1" outlineLevel="1" x14ac:dyDescent="0.45">
      <c r="B3993" s="167"/>
      <c r="J3993" s="167"/>
      <c r="M3993" s="166"/>
      <c r="N3993" s="161"/>
      <c r="O3993" s="160"/>
      <c r="P3993" s="160"/>
      <c r="Q3993" s="159"/>
      <c r="R3993" s="161"/>
      <c r="S3993" s="160"/>
      <c r="T3993" s="160"/>
      <c r="U3993" s="160"/>
      <c r="V3993" s="160"/>
      <c r="W3993" s="160"/>
      <c r="X3993" s="160"/>
      <c r="Y3993" s="160"/>
      <c r="Z3993" s="160"/>
      <c r="AA3993" s="159"/>
      <c r="AB3993" s="161"/>
      <c r="AC3993" s="160"/>
      <c r="AD3993" s="160"/>
      <c r="AE3993" s="159"/>
      <c r="AF3993" s="161"/>
      <c r="AG3993" s="160"/>
      <c r="AH3993" s="160"/>
      <c r="AI3993" s="160"/>
      <c r="AJ3993" s="160"/>
      <c r="AK3993" s="160"/>
      <c r="AL3993" s="160"/>
      <c r="AM3993" s="160"/>
      <c r="AN3993" s="160"/>
      <c r="AO3993" s="159"/>
    </row>
    <row r="3994" spans="2:41" ht="3.6" customHeight="1" outlineLevel="1" x14ac:dyDescent="0.45">
      <c r="B3994" s="167"/>
      <c r="J3994" s="167"/>
      <c r="M3994" s="166"/>
      <c r="N3994" s="173"/>
      <c r="O3994" s="172"/>
      <c r="P3994" s="172"/>
      <c r="Q3994" s="171"/>
      <c r="R3994" s="922" t="str">
        <f>許可申請_2!I609&amp;変更_3!AL607</f>
        <v/>
      </c>
      <c r="S3994" s="923"/>
      <c r="T3994" s="923"/>
      <c r="U3994" s="923"/>
      <c r="V3994" s="923"/>
      <c r="W3994" s="923"/>
      <c r="X3994" s="923"/>
      <c r="Y3994" s="923"/>
      <c r="Z3994" s="923"/>
      <c r="AA3994" s="923"/>
      <c r="AB3994" s="923"/>
      <c r="AC3994" s="923"/>
      <c r="AD3994" s="923"/>
      <c r="AE3994" s="923"/>
      <c r="AF3994" s="923"/>
      <c r="AG3994" s="923"/>
      <c r="AH3994" s="923"/>
      <c r="AI3994" s="923"/>
      <c r="AJ3994" s="924"/>
      <c r="AK3994" s="172"/>
      <c r="AL3994" s="172"/>
      <c r="AM3994" s="172"/>
      <c r="AN3994" s="172"/>
      <c r="AO3994" s="171"/>
    </row>
    <row r="3995" spans="2:41" ht="13.35" customHeight="1" outlineLevel="1" x14ac:dyDescent="0.45">
      <c r="B3995" s="167"/>
      <c r="J3995" s="167"/>
      <c r="M3995" s="166"/>
      <c r="N3995" s="167" t="s">
        <v>50</v>
      </c>
      <c r="Q3995" s="166"/>
      <c r="R3995" s="911"/>
      <c r="S3995" s="912"/>
      <c r="T3995" s="912"/>
      <c r="U3995" s="912"/>
      <c r="V3995" s="912"/>
      <c r="W3995" s="912"/>
      <c r="X3995" s="912"/>
      <c r="Y3995" s="912"/>
      <c r="Z3995" s="912"/>
      <c r="AA3995" s="912"/>
      <c r="AB3995" s="912"/>
      <c r="AC3995" s="912"/>
      <c r="AD3995" s="912"/>
      <c r="AE3995" s="912"/>
      <c r="AF3995" s="912"/>
      <c r="AG3995" s="912"/>
      <c r="AH3995" s="912"/>
      <c r="AI3995" s="912"/>
      <c r="AJ3995" s="913"/>
      <c r="AL3995" s="189" t="s">
        <v>651</v>
      </c>
      <c r="AM3995" s="115" t="s">
        <v>714</v>
      </c>
      <c r="AO3995" s="166"/>
    </row>
    <row r="3996" spans="2:41" ht="3.6" customHeight="1" outlineLevel="1" x14ac:dyDescent="0.45">
      <c r="B3996" s="167"/>
      <c r="J3996" s="167"/>
      <c r="M3996" s="166"/>
      <c r="N3996" s="161"/>
      <c r="O3996" s="160"/>
      <c r="P3996" s="160"/>
      <c r="Q3996" s="159"/>
      <c r="R3996" s="914"/>
      <c r="S3996" s="915"/>
      <c r="T3996" s="915"/>
      <c r="U3996" s="915"/>
      <c r="V3996" s="915"/>
      <c r="W3996" s="915"/>
      <c r="X3996" s="915"/>
      <c r="Y3996" s="915"/>
      <c r="Z3996" s="915"/>
      <c r="AA3996" s="915"/>
      <c r="AB3996" s="915"/>
      <c r="AC3996" s="915"/>
      <c r="AD3996" s="915"/>
      <c r="AE3996" s="915"/>
      <c r="AF3996" s="915"/>
      <c r="AG3996" s="915"/>
      <c r="AH3996" s="915"/>
      <c r="AI3996" s="915"/>
      <c r="AJ3996" s="916"/>
      <c r="AK3996" s="160"/>
      <c r="AL3996" s="160"/>
      <c r="AM3996" s="160"/>
      <c r="AN3996" s="160"/>
      <c r="AO3996" s="159"/>
    </row>
    <row r="3997" spans="2:41" ht="3.6" customHeight="1" outlineLevel="1" x14ac:dyDescent="0.45">
      <c r="B3997" s="167"/>
      <c r="J3997" s="167"/>
      <c r="M3997" s="166"/>
      <c r="N3997" s="173"/>
      <c r="O3997" s="172"/>
      <c r="P3997" s="172"/>
      <c r="Q3997" s="171"/>
      <c r="R3997" s="922" t="str">
        <f>ASC(PHONETIC(許可申請_2!I608))&amp;ASC(PHONETIC(変更_3!AL606))</f>
        <v/>
      </c>
      <c r="S3997" s="923"/>
      <c r="T3997" s="923"/>
      <c r="U3997" s="923"/>
      <c r="V3997" s="923"/>
      <c r="W3997" s="923"/>
      <c r="X3997" s="923"/>
      <c r="Y3997" s="923"/>
      <c r="Z3997" s="923"/>
      <c r="AA3997" s="923"/>
      <c r="AB3997" s="923"/>
      <c r="AC3997" s="923"/>
      <c r="AD3997" s="923"/>
      <c r="AE3997" s="923"/>
      <c r="AF3997" s="923"/>
      <c r="AG3997" s="923"/>
      <c r="AH3997" s="923"/>
      <c r="AI3997" s="923"/>
      <c r="AJ3997" s="923"/>
      <c r="AK3997" s="923"/>
      <c r="AL3997" s="923"/>
      <c r="AM3997" s="923"/>
      <c r="AN3997" s="923"/>
      <c r="AO3997" s="924"/>
    </row>
    <row r="3998" spans="2:41" ht="13.35" customHeight="1" outlineLevel="1" x14ac:dyDescent="0.45">
      <c r="B3998" s="167"/>
      <c r="J3998" s="167"/>
      <c r="M3998" s="166"/>
      <c r="N3998" s="167" t="s">
        <v>713</v>
      </c>
      <c r="Q3998" s="166"/>
      <c r="R3998" s="911"/>
      <c r="S3998" s="912"/>
      <c r="T3998" s="912"/>
      <c r="U3998" s="912"/>
      <c r="V3998" s="912"/>
      <c r="W3998" s="912"/>
      <c r="X3998" s="912"/>
      <c r="Y3998" s="912"/>
      <c r="Z3998" s="912"/>
      <c r="AA3998" s="912"/>
      <c r="AB3998" s="912"/>
      <c r="AC3998" s="912"/>
      <c r="AD3998" s="912"/>
      <c r="AE3998" s="912"/>
      <c r="AF3998" s="912"/>
      <c r="AG3998" s="912"/>
      <c r="AH3998" s="912"/>
      <c r="AI3998" s="912"/>
      <c r="AJ3998" s="912"/>
      <c r="AK3998" s="912"/>
      <c r="AL3998" s="912"/>
      <c r="AM3998" s="912"/>
      <c r="AN3998" s="912"/>
      <c r="AO3998" s="913"/>
    </row>
    <row r="3999" spans="2:41" ht="3.6" customHeight="1" outlineLevel="1" x14ac:dyDescent="0.45">
      <c r="B3999" s="167"/>
      <c r="J3999" s="167"/>
      <c r="M3999" s="166"/>
      <c r="N3999" s="167"/>
      <c r="Q3999" s="166"/>
      <c r="R3999" s="914"/>
      <c r="S3999" s="915"/>
      <c r="T3999" s="915"/>
      <c r="U3999" s="915"/>
      <c r="V3999" s="915"/>
      <c r="W3999" s="915"/>
      <c r="X3999" s="915"/>
      <c r="Y3999" s="915"/>
      <c r="Z3999" s="915"/>
      <c r="AA3999" s="915"/>
      <c r="AB3999" s="915"/>
      <c r="AC3999" s="915"/>
      <c r="AD3999" s="915"/>
      <c r="AE3999" s="915"/>
      <c r="AF3999" s="915"/>
      <c r="AG3999" s="915"/>
      <c r="AH3999" s="915"/>
      <c r="AI3999" s="915"/>
      <c r="AJ3999" s="915"/>
      <c r="AK3999" s="915"/>
      <c r="AL3999" s="915"/>
      <c r="AM3999" s="915"/>
      <c r="AN3999" s="915"/>
      <c r="AO3999" s="916"/>
    </row>
    <row r="4000" spans="2:41" ht="3.6" customHeight="1" outlineLevel="1" x14ac:dyDescent="0.45">
      <c r="B4000" s="167"/>
      <c r="J4000" s="167"/>
      <c r="N4000" s="173"/>
      <c r="O4000" s="172"/>
      <c r="P4000" s="172"/>
      <c r="Q4000" s="171"/>
      <c r="U4000" s="934" t="str">
        <f>ASC(許可申請_2!L610)&amp;ASC(変更_3!AO608)</f>
        <v/>
      </c>
      <c r="V4000" s="935"/>
      <c r="W4000" s="935"/>
      <c r="X4000" s="962"/>
      <c r="Y4000" s="172"/>
      <c r="Z4000" s="965" t="str">
        <f>ASC(許可申請_2!O610)&amp;ASC(変更_3!AR608)</f>
        <v/>
      </c>
      <c r="AA4000" s="935"/>
      <c r="AB4000" s="935"/>
      <c r="AC4000" s="936"/>
      <c r="AG4000" s="922" t="str">
        <f>許可申請_2!L611&amp;変更_3!AO609</f>
        <v/>
      </c>
      <c r="AH4000" s="923"/>
      <c r="AI4000" s="923"/>
      <c r="AJ4000" s="923"/>
      <c r="AK4000" s="923"/>
      <c r="AL4000" s="923"/>
      <c r="AM4000" s="923"/>
      <c r="AN4000" s="923"/>
      <c r="AO4000" s="924"/>
    </row>
    <row r="4001" spans="2:41" ht="13.35" customHeight="1" outlineLevel="1" x14ac:dyDescent="0.45">
      <c r="B4001" s="167"/>
      <c r="J4001" s="167"/>
      <c r="N4001" s="167"/>
      <c r="Q4001" s="166"/>
      <c r="R4001" s="115" t="s">
        <v>612</v>
      </c>
      <c r="U4001" s="937"/>
      <c r="V4001" s="938"/>
      <c r="W4001" s="938"/>
      <c r="X4001" s="963"/>
      <c r="Y4001" s="179" t="s">
        <v>611</v>
      </c>
      <c r="Z4001" s="966"/>
      <c r="AA4001" s="938"/>
      <c r="AB4001" s="938"/>
      <c r="AC4001" s="939"/>
      <c r="AD4001" s="115" t="s">
        <v>610</v>
      </c>
      <c r="AG4001" s="911"/>
      <c r="AH4001" s="912"/>
      <c r="AI4001" s="912"/>
      <c r="AJ4001" s="912"/>
      <c r="AK4001" s="912"/>
      <c r="AL4001" s="912"/>
      <c r="AM4001" s="912"/>
      <c r="AN4001" s="912"/>
      <c r="AO4001" s="913"/>
    </row>
    <row r="4002" spans="2:41" ht="3.6" customHeight="1" outlineLevel="1" x14ac:dyDescent="0.45">
      <c r="B4002" s="167"/>
      <c r="J4002" s="167"/>
      <c r="N4002" s="167"/>
      <c r="Q4002" s="166"/>
      <c r="R4002" s="160"/>
      <c r="S4002" s="160"/>
      <c r="T4002" s="160"/>
      <c r="U4002" s="940"/>
      <c r="V4002" s="941"/>
      <c r="W4002" s="941"/>
      <c r="X4002" s="964"/>
      <c r="Y4002" s="160"/>
      <c r="Z4002" s="967"/>
      <c r="AA4002" s="941"/>
      <c r="AB4002" s="941"/>
      <c r="AC4002" s="942"/>
      <c r="AD4002" s="160"/>
      <c r="AE4002" s="160"/>
      <c r="AF4002" s="160"/>
      <c r="AG4002" s="914"/>
      <c r="AH4002" s="915"/>
      <c r="AI4002" s="915"/>
      <c r="AJ4002" s="915"/>
      <c r="AK4002" s="915"/>
      <c r="AL4002" s="915"/>
      <c r="AM4002" s="915"/>
      <c r="AN4002" s="915"/>
      <c r="AO4002" s="916"/>
    </row>
    <row r="4003" spans="2:41" ht="3.6" customHeight="1" outlineLevel="1" x14ac:dyDescent="0.45">
      <c r="B4003" s="167"/>
      <c r="J4003" s="167"/>
      <c r="N4003" s="167"/>
      <c r="Q4003" s="166"/>
      <c r="R4003" s="172"/>
      <c r="S4003" s="172"/>
      <c r="T4003" s="171"/>
      <c r="U4003" s="922" t="str">
        <f>許可申請_2!T611&amp;変更_3!AW609</f>
        <v/>
      </c>
      <c r="V4003" s="923"/>
      <c r="W4003" s="923"/>
      <c r="X4003" s="923"/>
      <c r="Y4003" s="923"/>
      <c r="Z4003" s="923"/>
      <c r="AA4003" s="923"/>
      <c r="AB4003" s="923"/>
      <c r="AC4003" s="924"/>
      <c r="AD4003" s="173"/>
      <c r="AE4003" s="172"/>
      <c r="AF4003" s="171"/>
      <c r="AG4003" s="922" t="str">
        <f>許可申請_2!L612&amp;変更_3!AO610</f>
        <v/>
      </c>
      <c r="AH4003" s="923"/>
      <c r="AI4003" s="923"/>
      <c r="AJ4003" s="923"/>
      <c r="AK4003" s="923"/>
      <c r="AL4003" s="923"/>
      <c r="AM4003" s="923"/>
      <c r="AN4003" s="923"/>
      <c r="AO4003" s="924"/>
    </row>
    <row r="4004" spans="2:41" ht="13.35" customHeight="1" outlineLevel="1" x14ac:dyDescent="0.45">
      <c r="B4004" s="167"/>
      <c r="J4004" s="167"/>
      <c r="N4004" s="167" t="s">
        <v>48</v>
      </c>
      <c r="Q4004" s="166"/>
      <c r="R4004" s="115" t="s">
        <v>609</v>
      </c>
      <c r="T4004" s="166"/>
      <c r="U4004" s="911"/>
      <c r="V4004" s="912"/>
      <c r="W4004" s="912"/>
      <c r="X4004" s="912"/>
      <c r="Y4004" s="912"/>
      <c r="Z4004" s="912"/>
      <c r="AA4004" s="912"/>
      <c r="AB4004" s="912"/>
      <c r="AC4004" s="913"/>
      <c r="AD4004" s="167" t="s">
        <v>8536</v>
      </c>
      <c r="AF4004" s="166"/>
      <c r="AG4004" s="911"/>
      <c r="AH4004" s="912"/>
      <c r="AI4004" s="912"/>
      <c r="AJ4004" s="912"/>
      <c r="AK4004" s="912"/>
      <c r="AL4004" s="912"/>
      <c r="AM4004" s="912"/>
      <c r="AN4004" s="912"/>
      <c r="AO4004" s="913"/>
    </row>
    <row r="4005" spans="2:41" ht="3.6" customHeight="1" outlineLevel="1" x14ac:dyDescent="0.45">
      <c r="B4005" s="167"/>
      <c r="J4005" s="167"/>
      <c r="N4005" s="167"/>
      <c r="Q4005" s="166"/>
      <c r="R4005" s="160"/>
      <c r="S4005" s="160"/>
      <c r="T4005" s="159"/>
      <c r="U4005" s="914"/>
      <c r="V4005" s="915"/>
      <c r="W4005" s="915"/>
      <c r="X4005" s="915"/>
      <c r="Y4005" s="915"/>
      <c r="Z4005" s="915"/>
      <c r="AA4005" s="915"/>
      <c r="AB4005" s="915"/>
      <c r="AC4005" s="916"/>
      <c r="AD4005" s="161"/>
      <c r="AE4005" s="160"/>
      <c r="AF4005" s="159"/>
      <c r="AG4005" s="914"/>
      <c r="AH4005" s="915"/>
      <c r="AI4005" s="915"/>
      <c r="AJ4005" s="915"/>
      <c r="AK4005" s="915"/>
      <c r="AL4005" s="915"/>
      <c r="AM4005" s="915"/>
      <c r="AN4005" s="915"/>
      <c r="AO4005" s="916"/>
    </row>
    <row r="4006" spans="2:41" ht="3.6" customHeight="1" outlineLevel="1" x14ac:dyDescent="0.45">
      <c r="B4006" s="167"/>
      <c r="J4006" s="167"/>
      <c r="N4006" s="167"/>
      <c r="Q4006" s="166"/>
      <c r="R4006" s="172"/>
      <c r="S4006" s="172"/>
      <c r="T4006" s="171"/>
      <c r="U4006" s="922" t="str">
        <f>許可申請_2!T612&amp;変更_3!AW610</f>
        <v/>
      </c>
      <c r="V4006" s="923"/>
      <c r="W4006" s="923"/>
      <c r="X4006" s="923"/>
      <c r="Y4006" s="923"/>
      <c r="Z4006" s="923"/>
      <c r="AA4006" s="923"/>
      <c r="AB4006" s="923"/>
      <c r="AC4006" s="924"/>
      <c r="AD4006" s="173"/>
      <c r="AE4006" s="172"/>
      <c r="AF4006" s="171"/>
      <c r="AG4006" s="922" t="str">
        <f>許可申請_2!L613&amp;変更_3!AO611</f>
        <v/>
      </c>
      <c r="AH4006" s="923"/>
      <c r="AI4006" s="923"/>
      <c r="AJ4006" s="923"/>
      <c r="AK4006" s="923"/>
      <c r="AL4006" s="923"/>
      <c r="AM4006" s="923"/>
      <c r="AN4006" s="923"/>
      <c r="AO4006" s="924"/>
    </row>
    <row r="4007" spans="2:41" ht="13.35" customHeight="1" outlineLevel="1" x14ac:dyDescent="0.45">
      <c r="B4007" s="167"/>
      <c r="J4007" s="167"/>
      <c r="N4007" s="167"/>
      <c r="Q4007" s="166"/>
      <c r="R4007" s="115" t="s">
        <v>608</v>
      </c>
      <c r="T4007" s="166"/>
      <c r="U4007" s="911"/>
      <c r="V4007" s="912"/>
      <c r="W4007" s="912"/>
      <c r="X4007" s="912"/>
      <c r="Y4007" s="912"/>
      <c r="Z4007" s="912"/>
      <c r="AA4007" s="912"/>
      <c r="AB4007" s="912"/>
      <c r="AC4007" s="913"/>
      <c r="AD4007" s="167" t="s">
        <v>607</v>
      </c>
      <c r="AF4007" s="166"/>
      <c r="AG4007" s="911"/>
      <c r="AH4007" s="912"/>
      <c r="AI4007" s="912"/>
      <c r="AJ4007" s="912"/>
      <c r="AK4007" s="912"/>
      <c r="AL4007" s="912"/>
      <c r="AM4007" s="912"/>
      <c r="AN4007" s="912"/>
      <c r="AO4007" s="913"/>
    </row>
    <row r="4008" spans="2:41" ht="3.6" customHeight="1" outlineLevel="1" x14ac:dyDescent="0.45">
      <c r="B4008" s="167"/>
      <c r="J4008" s="167"/>
      <c r="N4008" s="161"/>
      <c r="O4008" s="160"/>
      <c r="P4008" s="160"/>
      <c r="Q4008" s="159"/>
      <c r="R4008" s="160"/>
      <c r="S4008" s="160"/>
      <c r="T4008" s="159"/>
      <c r="U4008" s="914"/>
      <c r="V4008" s="915"/>
      <c r="W4008" s="915"/>
      <c r="X4008" s="915"/>
      <c r="Y4008" s="915"/>
      <c r="Z4008" s="915"/>
      <c r="AA4008" s="915"/>
      <c r="AB4008" s="915"/>
      <c r="AC4008" s="916"/>
      <c r="AD4008" s="161"/>
      <c r="AE4008" s="160"/>
      <c r="AF4008" s="159"/>
      <c r="AG4008" s="914"/>
      <c r="AH4008" s="915"/>
      <c r="AI4008" s="915"/>
      <c r="AJ4008" s="915"/>
      <c r="AK4008" s="915"/>
      <c r="AL4008" s="915"/>
      <c r="AM4008" s="915"/>
      <c r="AN4008" s="915"/>
      <c r="AO4008" s="916"/>
    </row>
    <row r="4009" spans="2:41" ht="3.6" customHeight="1" outlineLevel="1" x14ac:dyDescent="0.45">
      <c r="B4009" s="167"/>
      <c r="J4009" s="167"/>
      <c r="M4009" s="166"/>
      <c r="N4009" s="167"/>
      <c r="Q4009" s="166"/>
      <c r="R4009" s="173"/>
      <c r="S4009" s="172"/>
      <c r="T4009" s="172"/>
      <c r="U4009" s="172"/>
      <c r="V4009" s="172"/>
      <c r="W4009" s="172"/>
      <c r="X4009" s="172"/>
      <c r="Y4009" s="172"/>
      <c r="Z4009" s="172"/>
      <c r="AA4009" s="172"/>
      <c r="AB4009" s="172"/>
      <c r="AC4009" s="172"/>
      <c r="AD4009" s="172"/>
      <c r="AE4009" s="172"/>
      <c r="AF4009" s="172"/>
      <c r="AG4009" s="172"/>
      <c r="AH4009" s="172"/>
      <c r="AI4009" s="172"/>
      <c r="AJ4009" s="172"/>
      <c r="AK4009" s="172"/>
      <c r="AL4009" s="172"/>
      <c r="AM4009" s="172"/>
      <c r="AN4009" s="172"/>
      <c r="AO4009" s="171"/>
    </row>
    <row r="4010" spans="2:41" ht="13.35" customHeight="1" outlineLevel="1" x14ac:dyDescent="0.45">
      <c r="B4010" s="167"/>
      <c r="J4010" s="167"/>
      <c r="M4010" s="166"/>
      <c r="N4010" s="167" t="s">
        <v>712</v>
      </c>
      <c r="Q4010" s="166"/>
      <c r="R4010" s="167"/>
      <c r="S4010" s="919"/>
      <c r="T4010" s="921"/>
      <c r="V4010" s="190"/>
      <c r="W4010" s="115" t="s">
        <v>76</v>
      </c>
      <c r="X4010" s="190"/>
      <c r="Y4010" s="115" t="s">
        <v>77</v>
      </c>
      <c r="Z4010" s="190"/>
      <c r="AA4010" s="115" t="s">
        <v>78</v>
      </c>
      <c r="AO4010" s="166"/>
    </row>
    <row r="4011" spans="2:41" ht="3.6" customHeight="1" outlineLevel="1" x14ac:dyDescent="0.45">
      <c r="B4011" s="167"/>
      <c r="J4011" s="167"/>
      <c r="M4011" s="166"/>
      <c r="N4011" s="167"/>
      <c r="Q4011" s="166"/>
      <c r="R4011" s="167"/>
      <c r="AO4011" s="166"/>
    </row>
    <row r="4012" spans="2:41" ht="3.6" customHeight="1" outlineLevel="1" x14ac:dyDescent="0.45">
      <c r="B4012" s="167"/>
      <c r="J4012" s="167"/>
      <c r="M4012" s="166"/>
      <c r="N4012" s="173"/>
      <c r="O4012" s="172"/>
      <c r="P4012" s="172"/>
      <c r="Q4012" s="172"/>
      <c r="R4012" s="984" t="str">
        <f>ASC(許可申請_2!I614)&amp;ASC(変更_3!AL612)</f>
        <v/>
      </c>
      <c r="S4012" s="984" t="str">
        <f>ASC(許可申請_2!J614)&amp;ASC(変更_3!AM612)</f>
        <v/>
      </c>
      <c r="T4012" s="172"/>
      <c r="U4012" s="984" t="str">
        <f>ASC(許可申請_2!L614)&amp;ASC(変更_3!AO612)</f>
        <v/>
      </c>
      <c r="V4012" s="173"/>
      <c r="W4012" s="172"/>
      <c r="X4012" s="172"/>
      <c r="Y4012" s="172"/>
      <c r="Z4012" s="172"/>
      <c r="AA4012" s="171"/>
      <c r="AB4012" s="173"/>
      <c r="AC4012" s="172"/>
      <c r="AD4012" s="172"/>
      <c r="AE4012" s="172"/>
      <c r="AF4012" s="172"/>
      <c r="AG4012" s="171"/>
      <c r="AH4012" s="977"/>
      <c r="AI4012" s="980"/>
      <c r="AJ4012" s="172"/>
      <c r="AK4012" s="944"/>
      <c r="AL4012" s="173"/>
      <c r="AM4012" s="172"/>
      <c r="AN4012" s="172"/>
      <c r="AO4012" s="171"/>
    </row>
    <row r="4013" spans="2:41" ht="13.35" customHeight="1" outlineLevel="1" x14ac:dyDescent="0.45">
      <c r="B4013" s="167"/>
      <c r="J4013" s="167"/>
      <c r="M4013" s="166"/>
      <c r="N4013" s="167" t="s">
        <v>711</v>
      </c>
      <c r="R4013" s="985"/>
      <c r="S4013" s="985"/>
      <c r="T4013" s="115" t="s">
        <v>65</v>
      </c>
      <c r="U4013" s="985"/>
      <c r="V4013" s="167" t="s">
        <v>64</v>
      </c>
      <c r="AA4013" s="166"/>
      <c r="AB4013" s="167" t="s">
        <v>710</v>
      </c>
      <c r="AH4013" s="978"/>
      <c r="AI4013" s="981"/>
      <c r="AJ4013" s="115" t="s">
        <v>65</v>
      </c>
      <c r="AK4013" s="945"/>
      <c r="AL4013" s="167" t="s">
        <v>64</v>
      </c>
      <c r="AO4013" s="166"/>
    </row>
    <row r="4014" spans="2:41" ht="3.6" customHeight="1" outlineLevel="1" x14ac:dyDescent="0.45">
      <c r="B4014" s="167"/>
      <c r="J4014" s="167"/>
      <c r="M4014" s="166"/>
      <c r="N4014" s="167"/>
      <c r="R4014" s="986"/>
      <c r="S4014" s="986"/>
      <c r="T4014" s="160"/>
      <c r="U4014" s="986"/>
      <c r="V4014" s="161"/>
      <c r="W4014" s="160"/>
      <c r="X4014" s="160"/>
      <c r="Y4014" s="160"/>
      <c r="Z4014" s="160"/>
      <c r="AA4014" s="159"/>
      <c r="AB4014" s="161"/>
      <c r="AC4014" s="160"/>
      <c r="AD4014" s="160"/>
      <c r="AE4014" s="160"/>
      <c r="AF4014" s="160"/>
      <c r="AH4014" s="979"/>
      <c r="AI4014" s="982"/>
      <c r="AJ4014" s="160"/>
      <c r="AK4014" s="946"/>
      <c r="AL4014" s="161"/>
      <c r="AM4014" s="160"/>
      <c r="AN4014" s="160"/>
      <c r="AO4014" s="159"/>
    </row>
    <row r="4015" spans="2:41" ht="3.6" customHeight="1" outlineLevel="1" x14ac:dyDescent="0.45">
      <c r="B4015" s="167"/>
      <c r="J4015" s="167"/>
      <c r="M4015" s="166"/>
      <c r="N4015" s="173"/>
      <c r="O4015" s="172"/>
      <c r="P4015" s="172"/>
      <c r="Q4015" s="171"/>
      <c r="R4015" s="977"/>
      <c r="S4015" s="980"/>
      <c r="T4015" s="172"/>
      <c r="U4015" s="944"/>
      <c r="V4015" s="173"/>
      <c r="W4015" s="172"/>
      <c r="X4015" s="172"/>
      <c r="Y4015" s="172"/>
      <c r="Z4015" s="169"/>
      <c r="AA4015" s="174"/>
      <c r="AD4015" s="172"/>
      <c r="AE4015" s="172"/>
      <c r="AF4015" s="172"/>
      <c r="AG4015" s="175"/>
      <c r="AH4015" s="175"/>
      <c r="AI4015" s="175"/>
      <c r="AJ4015" s="175"/>
      <c r="AK4015" s="175"/>
      <c r="AL4015" s="172"/>
      <c r="AM4015" s="175"/>
      <c r="AN4015" s="175"/>
      <c r="AO4015" s="171"/>
    </row>
    <row r="4016" spans="2:41" ht="13.35" customHeight="1" outlineLevel="1" x14ac:dyDescent="0.45">
      <c r="B4016" s="167"/>
      <c r="J4016" s="167"/>
      <c r="M4016" s="166"/>
      <c r="N4016" s="167" t="s">
        <v>709</v>
      </c>
      <c r="Q4016" s="166"/>
      <c r="R4016" s="978"/>
      <c r="S4016" s="981"/>
      <c r="T4016" s="115" t="s">
        <v>65</v>
      </c>
      <c r="U4016" s="945"/>
      <c r="V4016" s="167" t="s">
        <v>64</v>
      </c>
      <c r="Z4016" s="169"/>
      <c r="AA4016" s="168"/>
      <c r="AG4016" s="169"/>
      <c r="AH4016" s="169"/>
      <c r="AI4016" s="169"/>
      <c r="AJ4016" s="169"/>
      <c r="AK4016" s="169"/>
      <c r="AM4016" s="169"/>
      <c r="AN4016" s="169"/>
      <c r="AO4016" s="166"/>
    </row>
    <row r="4017" spans="2:41" ht="3.6" customHeight="1" outlineLevel="1" x14ac:dyDescent="0.45">
      <c r="B4017" s="167"/>
      <c r="J4017" s="167"/>
      <c r="M4017" s="166"/>
      <c r="N4017" s="161"/>
      <c r="O4017" s="160"/>
      <c r="P4017" s="160"/>
      <c r="Q4017" s="159"/>
      <c r="R4017" s="979"/>
      <c r="S4017" s="982"/>
      <c r="T4017" s="160"/>
      <c r="U4017" s="946"/>
      <c r="V4017" s="161"/>
      <c r="W4017" s="160"/>
      <c r="X4017" s="160"/>
      <c r="Y4017" s="160"/>
      <c r="Z4017" s="163"/>
      <c r="AA4017" s="162"/>
      <c r="AB4017" s="160"/>
      <c r="AC4017" s="160"/>
      <c r="AD4017" s="160"/>
      <c r="AE4017" s="160"/>
      <c r="AF4017" s="160"/>
      <c r="AG4017" s="163"/>
      <c r="AH4017" s="163"/>
      <c r="AI4017" s="163"/>
      <c r="AJ4017" s="163"/>
      <c r="AK4017" s="163"/>
      <c r="AL4017" s="160"/>
      <c r="AM4017" s="163"/>
      <c r="AN4017" s="163"/>
      <c r="AO4017" s="159"/>
    </row>
    <row r="4018" spans="2:41" ht="3.6" customHeight="1" outlineLevel="1" x14ac:dyDescent="0.45">
      <c r="B4018" s="167"/>
      <c r="J4018" s="167"/>
      <c r="M4018" s="166"/>
      <c r="N4018" s="167"/>
      <c r="Q4018" s="166"/>
      <c r="R4018" s="922" t="str">
        <f>ASC(許可申請_2!K619)&amp;ASC(変更_3!AN616)</f>
        <v/>
      </c>
      <c r="S4018" s="923"/>
      <c r="T4018" s="923"/>
      <c r="U4018" s="924"/>
      <c r="V4018" s="911" t="str">
        <f>ASC(許可申請_2!O619)&amp;ASC(変更_3!AR616)</f>
        <v/>
      </c>
      <c r="W4018" s="913"/>
      <c r="X4018" s="911" t="str">
        <f>ASC(許可申請_2!Q619)&amp;ASC(変更_3!AT616)</f>
        <v/>
      </c>
      <c r="Y4018" s="912"/>
      <c r="Z4018" s="912"/>
      <c r="AA4018" s="913"/>
      <c r="AB4018" s="167"/>
      <c r="AO4018" s="166"/>
    </row>
    <row r="4019" spans="2:41" ht="13.35" customHeight="1" outlineLevel="1" x14ac:dyDescent="0.45">
      <c r="B4019" s="167"/>
      <c r="J4019" s="167" t="s">
        <v>723</v>
      </c>
      <c r="M4019" s="166"/>
      <c r="N4019" s="167" t="s">
        <v>707</v>
      </c>
      <c r="Q4019" s="166"/>
      <c r="R4019" s="911"/>
      <c r="S4019" s="912"/>
      <c r="T4019" s="912"/>
      <c r="U4019" s="913"/>
      <c r="V4019" s="911"/>
      <c r="W4019" s="913"/>
      <c r="X4019" s="911"/>
      <c r="Y4019" s="912"/>
      <c r="Z4019" s="912"/>
      <c r="AA4019" s="913"/>
      <c r="AB4019" s="191" t="s">
        <v>706</v>
      </c>
      <c r="AO4019" s="166"/>
    </row>
    <row r="4020" spans="2:41" ht="3.6" customHeight="1" outlineLevel="1" x14ac:dyDescent="0.45">
      <c r="B4020" s="167"/>
      <c r="J4020" s="167"/>
      <c r="M4020" s="166"/>
      <c r="N4020" s="167"/>
      <c r="Q4020" s="166"/>
      <c r="R4020" s="914"/>
      <c r="S4020" s="915"/>
      <c r="T4020" s="915"/>
      <c r="U4020" s="916"/>
      <c r="V4020" s="914"/>
      <c r="W4020" s="916"/>
      <c r="X4020" s="914"/>
      <c r="Y4020" s="915"/>
      <c r="Z4020" s="915"/>
      <c r="AA4020" s="916"/>
      <c r="AB4020" s="161"/>
      <c r="AC4020" s="160"/>
      <c r="AD4020" s="160"/>
      <c r="AE4020" s="160"/>
      <c r="AF4020" s="160"/>
      <c r="AG4020" s="160"/>
      <c r="AH4020" s="160"/>
      <c r="AI4020" s="160"/>
      <c r="AJ4020" s="160"/>
      <c r="AK4020" s="160"/>
      <c r="AL4020" s="160"/>
      <c r="AM4020" s="160"/>
      <c r="AN4020" s="160"/>
      <c r="AO4020" s="159"/>
    </row>
    <row r="4021" spans="2:41" ht="3.6" customHeight="1" outlineLevel="1" x14ac:dyDescent="0.45">
      <c r="B4021" s="167"/>
      <c r="J4021" s="167"/>
      <c r="M4021" s="166"/>
      <c r="N4021" s="173"/>
      <c r="O4021" s="172"/>
      <c r="P4021" s="172"/>
      <c r="Q4021" s="172"/>
      <c r="R4021" s="173"/>
      <c r="S4021" s="172"/>
      <c r="T4021" s="172"/>
      <c r="U4021" s="172"/>
      <c r="V4021" s="172"/>
      <c r="W4021" s="172"/>
      <c r="X4021" s="172"/>
      <c r="Y4021" s="172"/>
      <c r="Z4021" s="172"/>
      <c r="AA4021" s="171"/>
      <c r="AB4021" s="173"/>
      <c r="AI4021" s="166"/>
      <c r="AJ4021" s="173"/>
      <c r="AK4021" s="172"/>
      <c r="AL4021" s="172"/>
      <c r="AM4021" s="172"/>
      <c r="AN4021" s="172"/>
      <c r="AO4021" s="171"/>
    </row>
    <row r="4022" spans="2:41" ht="13.35" customHeight="1" outlineLevel="1" x14ac:dyDescent="0.45">
      <c r="B4022" s="167"/>
      <c r="J4022" s="167"/>
      <c r="M4022" s="166"/>
      <c r="N4022" s="167" t="s">
        <v>705</v>
      </c>
      <c r="R4022" s="167"/>
      <c r="S4022" s="917" t="str">
        <f>許可申請_2!I621&amp;変更_3!AL618</f>
        <v/>
      </c>
      <c r="T4022" s="918"/>
      <c r="V4022" s="182" t="str">
        <f>ASC(許可申請_2!K621)&amp;ASC(変更_3!AN618)</f>
        <v/>
      </c>
      <c r="W4022" s="115" t="s">
        <v>76</v>
      </c>
      <c r="X4022" s="182" t="str">
        <f>ASC(許可申請_2!M621)&amp;ASC(変更_3!AP618)</f>
        <v/>
      </c>
      <c r="Y4022" s="115" t="s">
        <v>77</v>
      </c>
      <c r="Z4022" s="182" t="str">
        <f>ASC(許可申請_2!O621)&amp;ASC(変更_3!AR618)</f>
        <v/>
      </c>
      <c r="AA4022" s="115" t="s">
        <v>78</v>
      </c>
      <c r="AB4022" s="167" t="s">
        <v>704</v>
      </c>
      <c r="AI4022" s="166"/>
      <c r="AJ4022" s="167"/>
      <c r="AK4022" s="919"/>
      <c r="AL4022" s="920"/>
      <c r="AM4022" s="920"/>
      <c r="AN4022" s="920"/>
      <c r="AO4022" s="921"/>
    </row>
    <row r="4023" spans="2:41" ht="3.6" customHeight="1" outlineLevel="1" x14ac:dyDescent="0.45">
      <c r="B4023" s="167"/>
      <c r="J4023" s="167"/>
      <c r="M4023" s="166"/>
      <c r="N4023" s="167"/>
      <c r="R4023" s="161"/>
      <c r="S4023" s="160"/>
      <c r="T4023" s="160"/>
      <c r="U4023" s="160"/>
      <c r="V4023" s="160"/>
      <c r="W4023" s="160"/>
      <c r="X4023" s="160"/>
      <c r="Y4023" s="160"/>
      <c r="Z4023" s="160"/>
      <c r="AA4023" s="159"/>
      <c r="AB4023" s="161"/>
      <c r="AC4023" s="160"/>
      <c r="AD4023" s="160"/>
      <c r="AE4023" s="160"/>
      <c r="AF4023" s="160"/>
      <c r="AG4023" s="160"/>
      <c r="AH4023" s="160"/>
      <c r="AI4023" s="159"/>
      <c r="AJ4023" s="161"/>
      <c r="AK4023" s="160"/>
      <c r="AL4023" s="160"/>
      <c r="AM4023" s="160"/>
      <c r="AN4023" s="160"/>
      <c r="AO4023" s="159"/>
    </row>
    <row r="4024" spans="2:41" ht="3.6" customHeight="1" outlineLevel="1" x14ac:dyDescent="0.45">
      <c r="B4024" s="167"/>
      <c r="J4024" s="167"/>
      <c r="M4024" s="166"/>
      <c r="N4024" s="173"/>
      <c r="O4024" s="172"/>
      <c r="P4024" s="172"/>
      <c r="Q4024" s="171"/>
      <c r="R4024" s="922" t="str">
        <f>IF(OR(許可申請_2!T618="☑",変更_3!AW615="☑"),"研修中","")</f>
        <v/>
      </c>
      <c r="S4024" s="923"/>
      <c r="T4024" s="923"/>
      <c r="U4024" s="923"/>
      <c r="V4024" s="923"/>
      <c r="W4024" s="923"/>
      <c r="X4024" s="923"/>
      <c r="Y4024" s="923"/>
      <c r="Z4024" s="923"/>
      <c r="AA4024" s="923"/>
      <c r="AB4024" s="923"/>
      <c r="AC4024" s="923"/>
      <c r="AD4024" s="923"/>
      <c r="AE4024" s="923"/>
      <c r="AF4024" s="923"/>
      <c r="AG4024" s="923"/>
      <c r="AH4024" s="923"/>
      <c r="AI4024" s="923"/>
      <c r="AJ4024" s="923"/>
      <c r="AK4024" s="923"/>
      <c r="AL4024" s="923"/>
      <c r="AM4024" s="923"/>
      <c r="AN4024" s="923"/>
      <c r="AO4024" s="924"/>
    </row>
    <row r="4025" spans="2:41" ht="13.35" customHeight="1" outlineLevel="1" x14ac:dyDescent="0.45">
      <c r="B4025" s="167"/>
      <c r="J4025" s="167"/>
      <c r="M4025" s="166"/>
      <c r="N4025" s="167" t="s">
        <v>703</v>
      </c>
      <c r="Q4025" s="166"/>
      <c r="R4025" s="911"/>
      <c r="S4025" s="912"/>
      <c r="T4025" s="912"/>
      <c r="U4025" s="912"/>
      <c r="V4025" s="912"/>
      <c r="W4025" s="912"/>
      <c r="X4025" s="912"/>
      <c r="Y4025" s="912"/>
      <c r="Z4025" s="912"/>
      <c r="AA4025" s="912"/>
      <c r="AB4025" s="912"/>
      <c r="AC4025" s="912"/>
      <c r="AD4025" s="912"/>
      <c r="AE4025" s="912"/>
      <c r="AF4025" s="912"/>
      <c r="AG4025" s="912"/>
      <c r="AH4025" s="912"/>
      <c r="AI4025" s="912"/>
      <c r="AJ4025" s="912"/>
      <c r="AK4025" s="912"/>
      <c r="AL4025" s="912"/>
      <c r="AM4025" s="912"/>
      <c r="AN4025" s="912"/>
      <c r="AO4025" s="913"/>
    </row>
    <row r="4026" spans="2:41" ht="3.6" customHeight="1" outlineLevel="1" x14ac:dyDescent="0.45">
      <c r="B4026" s="167"/>
      <c r="J4026" s="167"/>
      <c r="M4026" s="166"/>
      <c r="N4026" s="161"/>
      <c r="O4026" s="160"/>
      <c r="P4026" s="160"/>
      <c r="Q4026" s="159"/>
      <c r="R4026" s="914"/>
      <c r="S4026" s="915"/>
      <c r="T4026" s="915"/>
      <c r="U4026" s="915"/>
      <c r="V4026" s="915"/>
      <c r="W4026" s="915"/>
      <c r="X4026" s="915"/>
      <c r="Y4026" s="915"/>
      <c r="Z4026" s="915"/>
      <c r="AA4026" s="915"/>
      <c r="AB4026" s="915"/>
      <c r="AC4026" s="915"/>
      <c r="AD4026" s="915"/>
      <c r="AE4026" s="915"/>
      <c r="AF4026" s="915"/>
      <c r="AG4026" s="915"/>
      <c r="AH4026" s="915"/>
      <c r="AI4026" s="915"/>
      <c r="AJ4026" s="915"/>
      <c r="AK4026" s="915"/>
      <c r="AL4026" s="915"/>
      <c r="AM4026" s="915"/>
      <c r="AN4026" s="915"/>
      <c r="AO4026" s="916"/>
    </row>
    <row r="4027" spans="2:41" ht="3.6" customHeight="1" outlineLevel="1" x14ac:dyDescent="0.45">
      <c r="B4027" s="167"/>
      <c r="J4027" s="167"/>
      <c r="M4027" s="166"/>
      <c r="N4027" s="173"/>
      <c r="O4027" s="172"/>
      <c r="P4027" s="172"/>
      <c r="Q4027" s="171"/>
      <c r="R4027" s="167"/>
      <c r="W4027" s="166"/>
      <c r="X4027" s="167"/>
      <c r="AB4027" s="166"/>
      <c r="AC4027" s="925"/>
      <c r="AD4027" s="926"/>
      <c r="AE4027" s="926"/>
      <c r="AF4027" s="926"/>
      <c r="AG4027" s="926"/>
      <c r="AH4027" s="926"/>
      <c r="AI4027" s="926"/>
      <c r="AJ4027" s="926"/>
      <c r="AK4027" s="926"/>
      <c r="AL4027" s="926"/>
      <c r="AM4027" s="926"/>
      <c r="AN4027" s="926"/>
      <c r="AO4027" s="927"/>
    </row>
    <row r="4028" spans="2:41" ht="13.35" customHeight="1" outlineLevel="1" x14ac:dyDescent="0.45">
      <c r="B4028" s="167"/>
      <c r="J4028" s="167"/>
      <c r="M4028" s="166"/>
      <c r="N4028" s="167" t="s">
        <v>702</v>
      </c>
      <c r="Q4028" s="166"/>
      <c r="R4028" s="167"/>
      <c r="S4028" s="189" t="s">
        <v>651</v>
      </c>
      <c r="T4028" s="115" t="s">
        <v>105</v>
      </c>
      <c r="W4028" s="166"/>
      <c r="X4028" s="167" t="s">
        <v>701</v>
      </c>
      <c r="AB4028" s="166"/>
      <c r="AC4028" s="928"/>
      <c r="AD4028" s="929"/>
      <c r="AE4028" s="929"/>
      <c r="AF4028" s="929"/>
      <c r="AG4028" s="929"/>
      <c r="AH4028" s="929"/>
      <c r="AI4028" s="929"/>
      <c r="AJ4028" s="929"/>
      <c r="AK4028" s="929"/>
      <c r="AL4028" s="929"/>
      <c r="AM4028" s="929"/>
      <c r="AN4028" s="929"/>
      <c r="AO4028" s="930"/>
    </row>
    <row r="4029" spans="2:41" ht="3.6" customHeight="1" outlineLevel="1" x14ac:dyDescent="0.45">
      <c r="B4029" s="167"/>
      <c r="J4029" s="167"/>
      <c r="M4029" s="166"/>
      <c r="N4029" s="161"/>
      <c r="O4029" s="160"/>
      <c r="P4029" s="160"/>
      <c r="Q4029" s="159"/>
      <c r="R4029" s="161"/>
      <c r="S4029" s="160"/>
      <c r="T4029" s="160"/>
      <c r="U4029" s="160"/>
      <c r="V4029" s="160"/>
      <c r="W4029" s="159"/>
      <c r="X4029" s="161"/>
      <c r="Y4029" s="160"/>
      <c r="Z4029" s="160"/>
      <c r="AA4029" s="160"/>
      <c r="AB4029" s="159"/>
      <c r="AC4029" s="931"/>
      <c r="AD4029" s="932"/>
      <c r="AE4029" s="932"/>
      <c r="AF4029" s="932"/>
      <c r="AG4029" s="932"/>
      <c r="AH4029" s="932"/>
      <c r="AI4029" s="932"/>
      <c r="AJ4029" s="932"/>
      <c r="AK4029" s="932"/>
      <c r="AL4029" s="932"/>
      <c r="AM4029" s="932"/>
      <c r="AN4029" s="932"/>
      <c r="AO4029" s="933"/>
    </row>
    <row r="4030" spans="2:41" ht="3.6" customHeight="1" outlineLevel="1" x14ac:dyDescent="0.45">
      <c r="B4030" s="167"/>
      <c r="J4030" s="167"/>
      <c r="M4030" s="166"/>
      <c r="N4030" s="173"/>
      <c r="O4030" s="172"/>
      <c r="P4030" s="172"/>
      <c r="Q4030" s="171"/>
      <c r="R4030" s="173"/>
      <c r="S4030" s="172"/>
      <c r="T4030" s="172"/>
      <c r="U4030" s="172"/>
      <c r="V4030" s="172"/>
      <c r="W4030" s="172"/>
      <c r="X4030" s="172"/>
      <c r="Y4030" s="172"/>
      <c r="Z4030" s="172"/>
      <c r="AA4030" s="171"/>
      <c r="AB4030" s="173"/>
      <c r="AC4030" s="172"/>
      <c r="AD4030" s="172"/>
      <c r="AE4030" s="171"/>
      <c r="AF4030" s="173"/>
      <c r="AG4030" s="172"/>
      <c r="AH4030" s="172"/>
      <c r="AI4030" s="172"/>
      <c r="AJ4030" s="172"/>
      <c r="AK4030" s="172"/>
      <c r="AL4030" s="172"/>
      <c r="AM4030" s="172"/>
      <c r="AN4030" s="172"/>
      <c r="AO4030" s="171"/>
    </row>
    <row r="4031" spans="2:41" ht="13.35" customHeight="1" outlineLevel="1" x14ac:dyDescent="0.45">
      <c r="B4031" s="167"/>
      <c r="J4031" s="167"/>
      <c r="M4031" s="166"/>
      <c r="N4031" s="167" t="s">
        <v>700</v>
      </c>
      <c r="Q4031" s="166"/>
      <c r="R4031" s="167"/>
      <c r="S4031" s="919"/>
      <c r="T4031" s="921"/>
      <c r="V4031" s="190"/>
      <c r="W4031" s="115" t="s">
        <v>76</v>
      </c>
      <c r="X4031" s="190"/>
      <c r="Y4031" s="115" t="s">
        <v>77</v>
      </c>
      <c r="Z4031" s="190"/>
      <c r="AA4031" s="115" t="s">
        <v>78</v>
      </c>
      <c r="AB4031" s="167" t="s">
        <v>699</v>
      </c>
      <c r="AE4031" s="166"/>
      <c r="AF4031" s="167"/>
      <c r="AG4031" s="919"/>
      <c r="AH4031" s="921"/>
      <c r="AJ4031" s="190"/>
      <c r="AK4031" s="115" t="s">
        <v>76</v>
      </c>
      <c r="AL4031" s="190"/>
      <c r="AM4031" s="115" t="s">
        <v>77</v>
      </c>
      <c r="AN4031" s="190"/>
      <c r="AO4031" s="166" t="s">
        <v>78</v>
      </c>
    </row>
    <row r="4032" spans="2:41" ht="3.6" customHeight="1" outlineLevel="1" x14ac:dyDescent="0.45">
      <c r="B4032" s="167"/>
      <c r="J4032" s="167"/>
      <c r="M4032" s="166"/>
      <c r="N4032" s="161"/>
      <c r="O4032" s="160"/>
      <c r="P4032" s="160"/>
      <c r="Q4032" s="159"/>
      <c r="R4032" s="161"/>
      <c r="S4032" s="160"/>
      <c r="T4032" s="160"/>
      <c r="U4032" s="160"/>
      <c r="V4032" s="160"/>
      <c r="W4032" s="160"/>
      <c r="X4032" s="160"/>
      <c r="Y4032" s="160"/>
      <c r="Z4032" s="160"/>
      <c r="AA4032" s="159"/>
      <c r="AB4032" s="161"/>
      <c r="AC4032" s="160"/>
      <c r="AD4032" s="160"/>
      <c r="AE4032" s="159"/>
      <c r="AF4032" s="161"/>
      <c r="AG4032" s="160"/>
      <c r="AH4032" s="160"/>
      <c r="AI4032" s="160"/>
      <c r="AJ4032" s="160"/>
      <c r="AK4032" s="160"/>
      <c r="AL4032" s="160"/>
      <c r="AM4032" s="160"/>
      <c r="AN4032" s="160"/>
      <c r="AO4032" s="159"/>
    </row>
    <row r="4033" spans="2:41" ht="3.6" customHeight="1" outlineLevel="1" x14ac:dyDescent="0.45">
      <c r="B4033" s="167"/>
      <c r="J4033" s="167"/>
      <c r="M4033" s="166"/>
      <c r="N4033" s="173"/>
      <c r="O4033" s="172"/>
      <c r="P4033" s="172"/>
      <c r="Q4033" s="171"/>
      <c r="R4033" s="925"/>
      <c r="S4033" s="926"/>
      <c r="T4033" s="926"/>
      <c r="U4033" s="926"/>
      <c r="V4033" s="926"/>
      <c r="W4033" s="926"/>
      <c r="X4033" s="926"/>
      <c r="Y4033" s="926"/>
      <c r="Z4033" s="926"/>
      <c r="AA4033" s="926"/>
      <c r="AB4033" s="926"/>
      <c r="AC4033" s="926"/>
      <c r="AD4033" s="926"/>
      <c r="AE4033" s="926"/>
      <c r="AF4033" s="926"/>
      <c r="AG4033" s="926"/>
      <c r="AH4033" s="926"/>
      <c r="AI4033" s="926"/>
      <c r="AJ4033" s="926"/>
      <c r="AK4033" s="926"/>
      <c r="AL4033" s="926"/>
      <c r="AM4033" s="926"/>
      <c r="AN4033" s="926"/>
      <c r="AO4033" s="927"/>
    </row>
    <row r="4034" spans="2:41" ht="13.35" customHeight="1" outlineLevel="1" x14ac:dyDescent="0.45">
      <c r="B4034" s="167"/>
      <c r="J4034" s="167"/>
      <c r="M4034" s="166"/>
      <c r="N4034" s="167" t="s">
        <v>698</v>
      </c>
      <c r="Q4034" s="166"/>
      <c r="R4034" s="928"/>
      <c r="S4034" s="929"/>
      <c r="T4034" s="929"/>
      <c r="U4034" s="929"/>
      <c r="V4034" s="929"/>
      <c r="W4034" s="929"/>
      <c r="X4034" s="929"/>
      <c r="Y4034" s="929"/>
      <c r="Z4034" s="929"/>
      <c r="AA4034" s="929"/>
      <c r="AB4034" s="929"/>
      <c r="AC4034" s="929"/>
      <c r="AD4034" s="929"/>
      <c r="AE4034" s="929"/>
      <c r="AF4034" s="929"/>
      <c r="AG4034" s="929"/>
      <c r="AH4034" s="929"/>
      <c r="AI4034" s="929"/>
      <c r="AJ4034" s="929"/>
      <c r="AK4034" s="929"/>
      <c r="AL4034" s="929"/>
      <c r="AM4034" s="929"/>
      <c r="AN4034" s="929"/>
      <c r="AO4034" s="930"/>
    </row>
    <row r="4035" spans="2:41" ht="3.6" customHeight="1" outlineLevel="1" x14ac:dyDescent="0.45">
      <c r="B4035" s="167"/>
      <c r="J4035" s="167"/>
      <c r="M4035" s="166"/>
      <c r="N4035" s="167"/>
      <c r="Q4035" s="166"/>
      <c r="R4035" s="931"/>
      <c r="S4035" s="932"/>
      <c r="T4035" s="932"/>
      <c r="U4035" s="932"/>
      <c r="V4035" s="932"/>
      <c r="W4035" s="932"/>
      <c r="X4035" s="932"/>
      <c r="Y4035" s="932"/>
      <c r="Z4035" s="932"/>
      <c r="AA4035" s="932"/>
      <c r="AB4035" s="932"/>
      <c r="AC4035" s="932"/>
      <c r="AD4035" s="932"/>
      <c r="AE4035" s="932"/>
      <c r="AF4035" s="932"/>
      <c r="AG4035" s="932"/>
      <c r="AH4035" s="932"/>
      <c r="AI4035" s="932"/>
      <c r="AJ4035" s="932"/>
      <c r="AK4035" s="932"/>
      <c r="AL4035" s="932"/>
      <c r="AM4035" s="932"/>
      <c r="AN4035" s="932"/>
      <c r="AO4035" s="933"/>
    </row>
    <row r="4036" spans="2:41" ht="3.6" customHeight="1" outlineLevel="1" x14ac:dyDescent="0.45">
      <c r="B4036" s="167"/>
      <c r="J4036" s="167"/>
      <c r="N4036" s="173"/>
      <c r="O4036" s="172"/>
      <c r="P4036" s="172"/>
      <c r="Q4036" s="171"/>
      <c r="R4036" s="172"/>
      <c r="S4036" s="172"/>
      <c r="T4036" s="172"/>
      <c r="U4036" s="172"/>
      <c r="X4036" s="175"/>
      <c r="Y4036" s="176"/>
      <c r="Z4036" s="175"/>
      <c r="AA4036" s="175"/>
      <c r="AB4036" s="175"/>
      <c r="AC4036" s="175"/>
      <c r="AD4036" s="176"/>
      <c r="AE4036" s="175"/>
      <c r="AF4036" s="172"/>
      <c r="AG4036" s="172"/>
      <c r="AH4036" s="947"/>
      <c r="AI4036" s="948"/>
      <c r="AJ4036" s="948"/>
      <c r="AK4036" s="948"/>
      <c r="AL4036" s="948"/>
      <c r="AM4036" s="948"/>
      <c r="AN4036" s="948"/>
      <c r="AO4036" s="949"/>
    </row>
    <row r="4037" spans="2:41" ht="13.35" customHeight="1" outlineLevel="1" x14ac:dyDescent="0.45">
      <c r="B4037" s="167"/>
      <c r="J4037" s="167"/>
      <c r="N4037" s="167" t="s">
        <v>697</v>
      </c>
      <c r="Q4037" s="166"/>
      <c r="R4037" s="115" t="s">
        <v>696</v>
      </c>
      <c r="X4037" s="169"/>
      <c r="Y4037" s="170"/>
      <c r="Z4037" s="189" t="s">
        <v>651</v>
      </c>
      <c r="AA4037" s="115" t="s">
        <v>695</v>
      </c>
      <c r="AB4037" s="169"/>
      <c r="AC4037" s="169"/>
      <c r="AD4037" s="170" t="s">
        <v>694</v>
      </c>
      <c r="AE4037" s="169"/>
      <c r="AH4037" s="950"/>
      <c r="AI4037" s="951"/>
      <c r="AJ4037" s="951"/>
      <c r="AK4037" s="951"/>
      <c r="AL4037" s="951"/>
      <c r="AM4037" s="951"/>
      <c r="AN4037" s="951"/>
      <c r="AO4037" s="952"/>
    </row>
    <row r="4038" spans="2:41" ht="3.6" customHeight="1" outlineLevel="1" x14ac:dyDescent="0.45">
      <c r="B4038" s="167"/>
      <c r="J4038" s="167"/>
      <c r="N4038" s="167"/>
      <c r="Q4038" s="166"/>
      <c r="R4038" s="160"/>
      <c r="S4038" s="160"/>
      <c r="T4038" s="160"/>
      <c r="U4038" s="160"/>
      <c r="X4038" s="163"/>
      <c r="Y4038" s="164"/>
      <c r="Z4038" s="163"/>
      <c r="AA4038" s="163"/>
      <c r="AB4038" s="163"/>
      <c r="AC4038" s="163"/>
      <c r="AD4038" s="164"/>
      <c r="AE4038" s="163"/>
      <c r="AF4038" s="160"/>
      <c r="AG4038" s="160"/>
      <c r="AH4038" s="953"/>
      <c r="AI4038" s="954"/>
      <c r="AJ4038" s="954"/>
      <c r="AK4038" s="954"/>
      <c r="AL4038" s="954"/>
      <c r="AM4038" s="954"/>
      <c r="AN4038" s="954"/>
      <c r="AO4038" s="955"/>
    </row>
    <row r="4039" spans="2:41" ht="3.6" customHeight="1" outlineLevel="1" x14ac:dyDescent="0.45">
      <c r="B4039" s="167"/>
      <c r="J4039" s="167"/>
      <c r="N4039" s="167"/>
      <c r="Q4039" s="166"/>
      <c r="R4039" s="172"/>
      <c r="S4039" s="172"/>
      <c r="T4039" s="172"/>
      <c r="U4039" s="172"/>
      <c r="V4039" s="944"/>
      <c r="W4039" s="956"/>
      <c r="X4039" s="956"/>
      <c r="Y4039" s="956"/>
      <c r="Z4039" s="956"/>
      <c r="AA4039" s="956"/>
      <c r="AB4039" s="956"/>
      <c r="AC4039" s="956"/>
      <c r="AD4039" s="956"/>
      <c r="AE4039" s="956"/>
      <c r="AF4039" s="956"/>
      <c r="AG4039" s="956"/>
      <c r="AH4039" s="956"/>
      <c r="AI4039" s="956"/>
      <c r="AJ4039" s="956"/>
      <c r="AK4039" s="956"/>
      <c r="AL4039" s="956"/>
      <c r="AM4039" s="956"/>
      <c r="AN4039" s="956"/>
      <c r="AO4039" s="957"/>
    </row>
    <row r="4040" spans="2:41" ht="13.35" customHeight="1" outlineLevel="1" x14ac:dyDescent="0.45">
      <c r="B4040" s="167"/>
      <c r="J4040" s="167"/>
      <c r="N4040" s="167" t="s">
        <v>693</v>
      </c>
      <c r="Q4040" s="166"/>
      <c r="R4040" s="115" t="s">
        <v>692</v>
      </c>
      <c r="V4040" s="945"/>
      <c r="W4040" s="958"/>
      <c r="X4040" s="958"/>
      <c r="Y4040" s="958"/>
      <c r="Z4040" s="958"/>
      <c r="AA4040" s="958"/>
      <c r="AB4040" s="958"/>
      <c r="AC4040" s="958"/>
      <c r="AD4040" s="958"/>
      <c r="AE4040" s="958"/>
      <c r="AF4040" s="958"/>
      <c r="AG4040" s="958"/>
      <c r="AH4040" s="958"/>
      <c r="AI4040" s="958"/>
      <c r="AJ4040" s="958"/>
      <c r="AK4040" s="958"/>
      <c r="AL4040" s="958"/>
      <c r="AM4040" s="958"/>
      <c r="AN4040" s="958"/>
      <c r="AO4040" s="959"/>
    </row>
    <row r="4041" spans="2:41" ht="3.6" customHeight="1" outlineLevel="1" x14ac:dyDescent="0.45">
      <c r="B4041" s="167"/>
      <c r="J4041" s="167"/>
      <c r="N4041" s="167"/>
      <c r="Q4041" s="166"/>
      <c r="V4041" s="946"/>
      <c r="W4041" s="960"/>
      <c r="X4041" s="960"/>
      <c r="Y4041" s="960"/>
      <c r="Z4041" s="960"/>
      <c r="AA4041" s="960"/>
      <c r="AB4041" s="960"/>
      <c r="AC4041" s="960"/>
      <c r="AD4041" s="960"/>
      <c r="AE4041" s="960"/>
      <c r="AF4041" s="960"/>
      <c r="AG4041" s="960"/>
      <c r="AH4041" s="960"/>
      <c r="AI4041" s="960"/>
      <c r="AJ4041" s="960"/>
      <c r="AK4041" s="960"/>
      <c r="AL4041" s="960"/>
      <c r="AM4041" s="960"/>
      <c r="AN4041" s="960"/>
      <c r="AO4041" s="961"/>
    </row>
    <row r="4042" spans="2:41" ht="3.6" customHeight="1" outlineLevel="1" x14ac:dyDescent="0.45">
      <c r="B4042" s="167"/>
      <c r="J4042" s="167"/>
      <c r="N4042" s="167"/>
      <c r="R4042" s="173"/>
      <c r="S4042" s="172"/>
      <c r="T4042" s="172"/>
      <c r="U4042" s="171"/>
      <c r="X4042" s="166"/>
      <c r="Y4042" s="925"/>
      <c r="Z4042" s="926"/>
      <c r="AA4042" s="927"/>
      <c r="AB4042" s="171"/>
      <c r="AC4042" s="925"/>
      <c r="AD4042" s="926"/>
      <c r="AE4042" s="927"/>
      <c r="AF4042" s="167"/>
      <c r="AH4042" s="166"/>
      <c r="AI4042" s="925"/>
      <c r="AJ4042" s="926"/>
      <c r="AK4042" s="926"/>
      <c r="AL4042" s="926"/>
      <c r="AM4042" s="926"/>
      <c r="AN4042" s="926"/>
      <c r="AO4042" s="927"/>
    </row>
    <row r="4043" spans="2:41" ht="13.35" customHeight="1" outlineLevel="1" x14ac:dyDescent="0.45">
      <c r="B4043" s="167"/>
      <c r="J4043" s="167"/>
      <c r="N4043" s="167"/>
      <c r="R4043" s="167"/>
      <c r="U4043" s="166"/>
      <c r="V4043" s="115" t="s">
        <v>612</v>
      </c>
      <c r="X4043" s="166"/>
      <c r="Y4043" s="928"/>
      <c r="Z4043" s="929"/>
      <c r="AA4043" s="930"/>
      <c r="AB4043" s="555" t="s">
        <v>611</v>
      </c>
      <c r="AC4043" s="928"/>
      <c r="AD4043" s="929"/>
      <c r="AE4043" s="930"/>
      <c r="AF4043" s="167" t="s">
        <v>610</v>
      </c>
      <c r="AH4043" s="166"/>
      <c r="AI4043" s="928"/>
      <c r="AJ4043" s="929"/>
      <c r="AK4043" s="929"/>
      <c r="AL4043" s="929"/>
      <c r="AM4043" s="929"/>
      <c r="AN4043" s="929"/>
      <c r="AO4043" s="930"/>
    </row>
    <row r="4044" spans="2:41" ht="3.6" customHeight="1" outlineLevel="1" x14ac:dyDescent="0.45">
      <c r="B4044" s="167"/>
      <c r="J4044" s="167"/>
      <c r="N4044" s="167"/>
      <c r="R4044" s="167"/>
      <c r="U4044" s="166"/>
      <c r="V4044" s="160"/>
      <c r="W4044" s="160"/>
      <c r="X4044" s="159"/>
      <c r="Y4044" s="931"/>
      <c r="Z4044" s="932"/>
      <c r="AA4044" s="933"/>
      <c r="AB4044" s="159"/>
      <c r="AC4044" s="931"/>
      <c r="AD4044" s="932"/>
      <c r="AE4044" s="933"/>
      <c r="AF4044" s="161"/>
      <c r="AG4044" s="160"/>
      <c r="AH4044" s="159"/>
      <c r="AI4044" s="931"/>
      <c r="AJ4044" s="932"/>
      <c r="AK4044" s="932"/>
      <c r="AL4044" s="932"/>
      <c r="AM4044" s="932"/>
      <c r="AN4044" s="932"/>
      <c r="AO4044" s="933"/>
    </row>
    <row r="4045" spans="2:41" ht="3.6" customHeight="1" outlineLevel="1" x14ac:dyDescent="0.45">
      <c r="B4045" s="167"/>
      <c r="J4045" s="167"/>
      <c r="N4045" s="167"/>
      <c r="R4045" s="167"/>
      <c r="U4045" s="166"/>
      <c r="V4045" s="172"/>
      <c r="W4045" s="172"/>
      <c r="X4045" s="171"/>
      <c r="Y4045" s="925"/>
      <c r="Z4045" s="926"/>
      <c r="AA4045" s="926"/>
      <c r="AB4045" s="926"/>
      <c r="AC4045" s="926"/>
      <c r="AD4045" s="926"/>
      <c r="AE4045" s="927"/>
      <c r="AF4045" s="173"/>
      <c r="AG4045" s="172"/>
      <c r="AH4045" s="171"/>
      <c r="AI4045" s="925"/>
      <c r="AJ4045" s="926"/>
      <c r="AK4045" s="926"/>
      <c r="AL4045" s="926"/>
      <c r="AM4045" s="926"/>
      <c r="AN4045" s="926"/>
      <c r="AO4045" s="927"/>
    </row>
    <row r="4046" spans="2:41" ht="13.35" customHeight="1" outlineLevel="1" x14ac:dyDescent="0.45">
      <c r="B4046" s="167"/>
      <c r="J4046" s="167"/>
      <c r="N4046" s="167"/>
      <c r="R4046" s="167" t="s">
        <v>691</v>
      </c>
      <c r="U4046" s="166"/>
      <c r="V4046" s="115" t="s">
        <v>609</v>
      </c>
      <c r="X4046" s="166"/>
      <c r="Y4046" s="928"/>
      <c r="Z4046" s="929"/>
      <c r="AA4046" s="929"/>
      <c r="AB4046" s="929"/>
      <c r="AC4046" s="929"/>
      <c r="AD4046" s="929"/>
      <c r="AE4046" s="930"/>
      <c r="AF4046" s="167" t="s">
        <v>8536</v>
      </c>
      <c r="AH4046" s="166"/>
      <c r="AI4046" s="928"/>
      <c r="AJ4046" s="929"/>
      <c r="AK4046" s="929"/>
      <c r="AL4046" s="929"/>
      <c r="AM4046" s="929"/>
      <c r="AN4046" s="929"/>
      <c r="AO4046" s="930"/>
    </row>
    <row r="4047" spans="2:41" ht="3.6" customHeight="1" outlineLevel="1" x14ac:dyDescent="0.45">
      <c r="B4047" s="167"/>
      <c r="J4047" s="167"/>
      <c r="N4047" s="167"/>
      <c r="R4047" s="167"/>
      <c r="U4047" s="166"/>
      <c r="V4047" s="160"/>
      <c r="W4047" s="160"/>
      <c r="X4047" s="159"/>
      <c r="Y4047" s="931"/>
      <c r="Z4047" s="932"/>
      <c r="AA4047" s="932"/>
      <c r="AB4047" s="932"/>
      <c r="AC4047" s="932"/>
      <c r="AD4047" s="932"/>
      <c r="AE4047" s="933"/>
      <c r="AF4047" s="161"/>
      <c r="AG4047" s="160"/>
      <c r="AH4047" s="159"/>
      <c r="AI4047" s="931"/>
      <c r="AJ4047" s="932"/>
      <c r="AK4047" s="932"/>
      <c r="AL4047" s="932"/>
      <c r="AM4047" s="932"/>
      <c r="AN4047" s="932"/>
      <c r="AO4047" s="933"/>
    </row>
    <row r="4048" spans="2:41" ht="3.6" customHeight="1" outlineLevel="1" x14ac:dyDescent="0.45">
      <c r="B4048" s="167"/>
      <c r="J4048" s="167"/>
      <c r="N4048" s="167"/>
      <c r="R4048" s="167"/>
      <c r="U4048" s="166"/>
      <c r="V4048" s="172"/>
      <c r="W4048" s="172"/>
      <c r="X4048" s="171"/>
      <c r="Y4048" s="925"/>
      <c r="Z4048" s="926"/>
      <c r="AA4048" s="926"/>
      <c r="AB4048" s="926"/>
      <c r="AC4048" s="926"/>
      <c r="AD4048" s="926"/>
      <c r="AE4048" s="927"/>
      <c r="AF4048" s="173"/>
      <c r="AG4048" s="172"/>
      <c r="AH4048" s="171"/>
      <c r="AI4048" s="925"/>
      <c r="AJ4048" s="926"/>
      <c r="AK4048" s="926"/>
      <c r="AL4048" s="926"/>
      <c r="AM4048" s="926"/>
      <c r="AN4048" s="926"/>
      <c r="AO4048" s="927"/>
    </row>
    <row r="4049" spans="2:41" ht="13.35" customHeight="1" outlineLevel="1" x14ac:dyDescent="0.45">
      <c r="B4049" s="167"/>
      <c r="J4049" s="167"/>
      <c r="N4049" s="167"/>
      <c r="R4049" s="167"/>
      <c r="U4049" s="166"/>
      <c r="V4049" s="115" t="s">
        <v>608</v>
      </c>
      <c r="X4049" s="166"/>
      <c r="Y4049" s="928"/>
      <c r="Z4049" s="929"/>
      <c r="AA4049" s="929"/>
      <c r="AB4049" s="929"/>
      <c r="AC4049" s="929"/>
      <c r="AD4049" s="929"/>
      <c r="AE4049" s="930"/>
      <c r="AF4049" s="167" t="s">
        <v>607</v>
      </c>
      <c r="AH4049" s="166"/>
      <c r="AI4049" s="928"/>
      <c r="AJ4049" s="929"/>
      <c r="AK4049" s="929"/>
      <c r="AL4049" s="929"/>
      <c r="AM4049" s="929"/>
      <c r="AN4049" s="929"/>
      <c r="AO4049" s="930"/>
    </row>
    <row r="4050" spans="2:41" ht="3.6" customHeight="1" outlineLevel="1" x14ac:dyDescent="0.45">
      <c r="B4050" s="167"/>
      <c r="J4050" s="161"/>
      <c r="K4050" s="160"/>
      <c r="L4050" s="160"/>
      <c r="M4050" s="160"/>
      <c r="N4050" s="161"/>
      <c r="O4050" s="160"/>
      <c r="P4050" s="160"/>
      <c r="Q4050" s="160"/>
      <c r="R4050" s="161"/>
      <c r="S4050" s="160"/>
      <c r="T4050" s="160"/>
      <c r="U4050" s="159"/>
      <c r="V4050" s="160"/>
      <c r="W4050" s="160"/>
      <c r="X4050" s="159"/>
      <c r="Y4050" s="931"/>
      <c r="Z4050" s="932"/>
      <c r="AA4050" s="932"/>
      <c r="AB4050" s="932"/>
      <c r="AC4050" s="932"/>
      <c r="AD4050" s="932"/>
      <c r="AE4050" s="933"/>
      <c r="AF4050" s="161"/>
      <c r="AG4050" s="160"/>
      <c r="AH4050" s="159"/>
      <c r="AI4050" s="931"/>
      <c r="AJ4050" s="932"/>
      <c r="AK4050" s="932"/>
      <c r="AL4050" s="932"/>
      <c r="AM4050" s="932"/>
      <c r="AN4050" s="932"/>
      <c r="AO4050" s="933"/>
    </row>
    <row r="4051" spans="2:41" ht="3.6" customHeight="1" outlineLevel="1" x14ac:dyDescent="0.45">
      <c r="B4051" s="167"/>
      <c r="J4051" s="173"/>
      <c r="K4051" s="172"/>
      <c r="L4051" s="172"/>
      <c r="M4051" s="171"/>
      <c r="N4051" s="173"/>
      <c r="O4051" s="172"/>
      <c r="P4051" s="172"/>
      <c r="Q4051" s="171"/>
      <c r="R4051" s="173"/>
      <c r="S4051" s="172"/>
      <c r="T4051" s="172"/>
      <c r="U4051" s="172"/>
      <c r="V4051" s="172"/>
      <c r="W4051" s="172"/>
      <c r="X4051" s="172"/>
      <c r="Y4051" s="172"/>
      <c r="Z4051" s="172"/>
      <c r="AA4051" s="171"/>
      <c r="AB4051" s="173"/>
      <c r="AC4051" s="172"/>
      <c r="AD4051" s="172"/>
      <c r="AE4051" s="171"/>
      <c r="AF4051" s="172"/>
      <c r="AG4051" s="172"/>
      <c r="AH4051" s="172"/>
      <c r="AI4051" s="172"/>
      <c r="AJ4051" s="172"/>
      <c r="AK4051" s="172"/>
      <c r="AL4051" s="172"/>
      <c r="AM4051" s="172"/>
      <c r="AN4051" s="172"/>
      <c r="AO4051" s="171"/>
    </row>
    <row r="4052" spans="2:41" ht="13.35" customHeight="1" outlineLevel="1" x14ac:dyDescent="0.45">
      <c r="B4052" s="167"/>
      <c r="J4052" s="167"/>
      <c r="M4052" s="166"/>
      <c r="N4052" s="167" t="s">
        <v>717</v>
      </c>
      <c r="Q4052" s="166"/>
      <c r="R4052" s="167"/>
      <c r="S4052" s="917" t="str">
        <f>IF(変更_3!J622&lt;&gt;"",コードマスタ!C4,"")</f>
        <v/>
      </c>
      <c r="T4052" s="943"/>
      <c r="U4052" s="943"/>
      <c r="V4052" s="943"/>
      <c r="W4052" s="943"/>
      <c r="X4052" s="943"/>
      <c r="Y4052" s="943"/>
      <c r="Z4052" s="943"/>
      <c r="AA4052" s="918"/>
      <c r="AB4052" s="167" t="s">
        <v>615</v>
      </c>
      <c r="AE4052" s="166"/>
      <c r="AF4052" s="167"/>
      <c r="AG4052" s="917" t="str">
        <f>IF(変更_3!J630="☑",コードマスタ!D3,IF(OR(変更_3!O630="☑",変更_3!U630="☑"),コードマスタ!D4,""))</f>
        <v/>
      </c>
      <c r="AH4052" s="943"/>
      <c r="AI4052" s="943"/>
      <c r="AJ4052" s="943"/>
      <c r="AK4052" s="943"/>
      <c r="AL4052" s="943"/>
      <c r="AM4052" s="943"/>
      <c r="AN4052" s="943"/>
      <c r="AO4052" s="918"/>
    </row>
    <row r="4053" spans="2:41" ht="3.6" customHeight="1" outlineLevel="1" x14ac:dyDescent="0.45">
      <c r="B4053" s="167"/>
      <c r="J4053" s="167"/>
      <c r="M4053" s="166"/>
      <c r="N4053" s="161"/>
      <c r="O4053" s="160"/>
      <c r="P4053" s="160"/>
      <c r="Q4053" s="159"/>
      <c r="R4053" s="161"/>
      <c r="S4053" s="160"/>
      <c r="T4053" s="160"/>
      <c r="U4053" s="160"/>
      <c r="V4053" s="160"/>
      <c r="W4053" s="160"/>
      <c r="X4053" s="160"/>
      <c r="Y4053" s="160"/>
      <c r="Z4053" s="160"/>
      <c r="AA4053" s="159"/>
      <c r="AB4053" s="161"/>
      <c r="AC4053" s="160"/>
      <c r="AD4053" s="160"/>
      <c r="AE4053" s="159"/>
      <c r="AF4053" s="160"/>
      <c r="AG4053" s="160"/>
      <c r="AH4053" s="160"/>
      <c r="AI4053" s="160"/>
      <c r="AJ4053" s="160"/>
      <c r="AK4053" s="160"/>
      <c r="AL4053" s="160"/>
      <c r="AM4053" s="160"/>
      <c r="AN4053" s="160"/>
      <c r="AO4053" s="159"/>
    </row>
    <row r="4054" spans="2:41" ht="3.6" customHeight="1" outlineLevel="1" x14ac:dyDescent="0.45">
      <c r="B4054" s="167"/>
      <c r="J4054" s="167"/>
      <c r="M4054" s="166"/>
      <c r="N4054" s="173"/>
      <c r="O4054" s="172"/>
      <c r="P4054" s="172"/>
      <c r="Q4054" s="171"/>
      <c r="R4054" s="173"/>
      <c r="S4054" s="172"/>
      <c r="T4054" s="172"/>
      <c r="U4054" s="172"/>
      <c r="V4054" s="172"/>
      <c r="W4054" s="172"/>
      <c r="X4054" s="172"/>
      <c r="Y4054" s="172"/>
      <c r="Z4054" s="172"/>
      <c r="AA4054" s="171"/>
      <c r="AB4054" s="173"/>
      <c r="AC4054" s="172"/>
      <c r="AD4054" s="172"/>
      <c r="AE4054" s="171"/>
      <c r="AF4054" s="173"/>
      <c r="AG4054" s="172"/>
      <c r="AH4054" s="172"/>
      <c r="AI4054" s="172"/>
      <c r="AJ4054" s="172"/>
      <c r="AK4054" s="172"/>
      <c r="AL4054" s="172"/>
      <c r="AM4054" s="172"/>
      <c r="AN4054" s="172"/>
      <c r="AO4054" s="171"/>
    </row>
    <row r="4055" spans="2:41" ht="13.35" customHeight="1" outlineLevel="1" x14ac:dyDescent="0.45">
      <c r="B4055" s="167"/>
      <c r="J4055" s="167"/>
      <c r="M4055" s="166"/>
      <c r="N4055" s="167" t="s">
        <v>716</v>
      </c>
      <c r="Q4055" s="166"/>
      <c r="R4055" s="167"/>
      <c r="S4055" s="919"/>
      <c r="T4055" s="921"/>
      <c r="V4055" s="190"/>
      <c r="W4055" s="115" t="s">
        <v>76</v>
      </c>
      <c r="X4055" s="190"/>
      <c r="Y4055" s="115" t="s">
        <v>77</v>
      </c>
      <c r="Z4055" s="190"/>
      <c r="AA4055" s="166" t="s">
        <v>78</v>
      </c>
      <c r="AB4055" s="167" t="s">
        <v>715</v>
      </c>
      <c r="AE4055" s="166"/>
      <c r="AF4055" s="167"/>
      <c r="AG4055" s="919"/>
      <c r="AH4055" s="921"/>
      <c r="AJ4055" s="190"/>
      <c r="AK4055" s="115" t="s">
        <v>76</v>
      </c>
      <c r="AL4055" s="190"/>
      <c r="AM4055" s="115" t="s">
        <v>77</v>
      </c>
      <c r="AN4055" s="190"/>
      <c r="AO4055" s="166" t="s">
        <v>78</v>
      </c>
    </row>
    <row r="4056" spans="2:41" ht="3.6" customHeight="1" outlineLevel="1" x14ac:dyDescent="0.45">
      <c r="B4056" s="167"/>
      <c r="J4056" s="167"/>
      <c r="M4056" s="166"/>
      <c r="N4056" s="161"/>
      <c r="O4056" s="160"/>
      <c r="P4056" s="160"/>
      <c r="Q4056" s="159"/>
      <c r="R4056" s="161"/>
      <c r="S4056" s="160"/>
      <c r="T4056" s="160"/>
      <c r="U4056" s="160"/>
      <c r="V4056" s="160"/>
      <c r="W4056" s="160"/>
      <c r="X4056" s="160"/>
      <c r="Y4056" s="160"/>
      <c r="Z4056" s="160"/>
      <c r="AA4056" s="159"/>
      <c r="AB4056" s="161"/>
      <c r="AC4056" s="160"/>
      <c r="AD4056" s="160"/>
      <c r="AE4056" s="159"/>
      <c r="AF4056" s="161"/>
      <c r="AG4056" s="160"/>
      <c r="AH4056" s="160"/>
      <c r="AI4056" s="160"/>
      <c r="AJ4056" s="160"/>
      <c r="AK4056" s="160"/>
      <c r="AL4056" s="160"/>
      <c r="AM4056" s="160"/>
      <c r="AN4056" s="160"/>
      <c r="AO4056" s="159"/>
    </row>
    <row r="4057" spans="2:41" ht="3.6" customHeight="1" outlineLevel="1" x14ac:dyDescent="0.45">
      <c r="B4057" s="167"/>
      <c r="J4057" s="167"/>
      <c r="M4057" s="166"/>
      <c r="N4057" s="173"/>
      <c r="O4057" s="172"/>
      <c r="P4057" s="172"/>
      <c r="Q4057" s="171"/>
      <c r="R4057" s="922" t="str">
        <f>IF(変更_3!J622&lt;&gt;"",変更_3!J622,"")</f>
        <v/>
      </c>
      <c r="S4057" s="923"/>
      <c r="T4057" s="923"/>
      <c r="U4057" s="923"/>
      <c r="V4057" s="923"/>
      <c r="W4057" s="923"/>
      <c r="X4057" s="923"/>
      <c r="Y4057" s="923"/>
      <c r="Z4057" s="923"/>
      <c r="AA4057" s="923"/>
      <c r="AB4057" s="923"/>
      <c r="AC4057" s="923"/>
      <c r="AD4057" s="923"/>
      <c r="AE4057" s="923"/>
      <c r="AF4057" s="923"/>
      <c r="AG4057" s="923"/>
      <c r="AH4057" s="923"/>
      <c r="AI4057" s="923"/>
      <c r="AJ4057" s="924"/>
      <c r="AK4057" s="172"/>
      <c r="AL4057" s="172"/>
      <c r="AM4057" s="172"/>
      <c r="AN4057" s="172"/>
      <c r="AO4057" s="171"/>
    </row>
    <row r="4058" spans="2:41" ht="13.35" customHeight="1" outlineLevel="1" x14ac:dyDescent="0.45">
      <c r="B4058" s="167"/>
      <c r="J4058" s="167"/>
      <c r="M4058" s="166"/>
      <c r="N4058" s="167" t="s">
        <v>50</v>
      </c>
      <c r="Q4058" s="166"/>
      <c r="R4058" s="911"/>
      <c r="S4058" s="912"/>
      <c r="T4058" s="912"/>
      <c r="U4058" s="912"/>
      <c r="V4058" s="912"/>
      <c r="W4058" s="912"/>
      <c r="X4058" s="912"/>
      <c r="Y4058" s="912"/>
      <c r="Z4058" s="912"/>
      <c r="AA4058" s="912"/>
      <c r="AB4058" s="912"/>
      <c r="AC4058" s="912"/>
      <c r="AD4058" s="912"/>
      <c r="AE4058" s="912"/>
      <c r="AF4058" s="912"/>
      <c r="AG4058" s="912"/>
      <c r="AH4058" s="912"/>
      <c r="AI4058" s="912"/>
      <c r="AJ4058" s="913"/>
      <c r="AL4058" s="189" t="s">
        <v>651</v>
      </c>
      <c r="AM4058" s="115" t="s">
        <v>714</v>
      </c>
      <c r="AO4058" s="166"/>
    </row>
    <row r="4059" spans="2:41" ht="3.6" customHeight="1" outlineLevel="1" x14ac:dyDescent="0.45">
      <c r="B4059" s="167"/>
      <c r="J4059" s="167"/>
      <c r="M4059" s="166"/>
      <c r="N4059" s="161"/>
      <c r="O4059" s="160"/>
      <c r="P4059" s="160"/>
      <c r="Q4059" s="159"/>
      <c r="R4059" s="914"/>
      <c r="S4059" s="915"/>
      <c r="T4059" s="915"/>
      <c r="U4059" s="915"/>
      <c r="V4059" s="915"/>
      <c r="W4059" s="915"/>
      <c r="X4059" s="915"/>
      <c r="Y4059" s="915"/>
      <c r="Z4059" s="915"/>
      <c r="AA4059" s="915"/>
      <c r="AB4059" s="915"/>
      <c r="AC4059" s="915"/>
      <c r="AD4059" s="915"/>
      <c r="AE4059" s="915"/>
      <c r="AF4059" s="915"/>
      <c r="AG4059" s="915"/>
      <c r="AH4059" s="915"/>
      <c r="AI4059" s="915"/>
      <c r="AJ4059" s="916"/>
      <c r="AK4059" s="160"/>
      <c r="AL4059" s="160"/>
      <c r="AM4059" s="160"/>
      <c r="AN4059" s="160"/>
      <c r="AO4059" s="159"/>
    </row>
    <row r="4060" spans="2:41" ht="3.6" customHeight="1" outlineLevel="1" x14ac:dyDescent="0.45">
      <c r="B4060" s="167"/>
      <c r="J4060" s="167"/>
      <c r="M4060" s="166"/>
      <c r="N4060" s="173"/>
      <c r="O4060" s="172"/>
      <c r="P4060" s="172"/>
      <c r="Q4060" s="171"/>
      <c r="R4060" s="922" t="str">
        <f>ASC(PHONETIC(変更_3!J621))</f>
        <v/>
      </c>
      <c r="S4060" s="923"/>
      <c r="T4060" s="923"/>
      <c r="U4060" s="923"/>
      <c r="V4060" s="923"/>
      <c r="W4060" s="923"/>
      <c r="X4060" s="923"/>
      <c r="Y4060" s="923"/>
      <c r="Z4060" s="923"/>
      <c r="AA4060" s="923"/>
      <c r="AB4060" s="923"/>
      <c r="AC4060" s="923"/>
      <c r="AD4060" s="923"/>
      <c r="AE4060" s="923"/>
      <c r="AF4060" s="923"/>
      <c r="AG4060" s="923"/>
      <c r="AH4060" s="923"/>
      <c r="AI4060" s="923"/>
      <c r="AJ4060" s="923"/>
      <c r="AK4060" s="923"/>
      <c r="AL4060" s="923"/>
      <c r="AM4060" s="923"/>
      <c r="AN4060" s="923"/>
      <c r="AO4060" s="924"/>
    </row>
    <row r="4061" spans="2:41" ht="13.35" customHeight="1" outlineLevel="1" x14ac:dyDescent="0.45">
      <c r="B4061" s="167"/>
      <c r="J4061" s="167"/>
      <c r="M4061" s="166"/>
      <c r="N4061" s="167" t="s">
        <v>713</v>
      </c>
      <c r="Q4061" s="166"/>
      <c r="R4061" s="911"/>
      <c r="S4061" s="912"/>
      <c r="T4061" s="912"/>
      <c r="U4061" s="912"/>
      <c r="V4061" s="912"/>
      <c r="W4061" s="912"/>
      <c r="X4061" s="912"/>
      <c r="Y4061" s="912"/>
      <c r="Z4061" s="912"/>
      <c r="AA4061" s="912"/>
      <c r="AB4061" s="912"/>
      <c r="AC4061" s="912"/>
      <c r="AD4061" s="912"/>
      <c r="AE4061" s="912"/>
      <c r="AF4061" s="912"/>
      <c r="AG4061" s="912"/>
      <c r="AH4061" s="912"/>
      <c r="AI4061" s="912"/>
      <c r="AJ4061" s="912"/>
      <c r="AK4061" s="912"/>
      <c r="AL4061" s="912"/>
      <c r="AM4061" s="912"/>
      <c r="AN4061" s="912"/>
      <c r="AO4061" s="913"/>
    </row>
    <row r="4062" spans="2:41" ht="3.6" customHeight="1" outlineLevel="1" x14ac:dyDescent="0.45">
      <c r="B4062" s="167"/>
      <c r="J4062" s="167"/>
      <c r="M4062" s="166"/>
      <c r="N4062" s="167"/>
      <c r="Q4062" s="166"/>
      <c r="R4062" s="914"/>
      <c r="S4062" s="915"/>
      <c r="T4062" s="915"/>
      <c r="U4062" s="915"/>
      <c r="V4062" s="915"/>
      <c r="W4062" s="915"/>
      <c r="X4062" s="915"/>
      <c r="Y4062" s="915"/>
      <c r="Z4062" s="915"/>
      <c r="AA4062" s="915"/>
      <c r="AB4062" s="915"/>
      <c r="AC4062" s="915"/>
      <c r="AD4062" s="915"/>
      <c r="AE4062" s="915"/>
      <c r="AF4062" s="915"/>
      <c r="AG4062" s="915"/>
      <c r="AH4062" s="915"/>
      <c r="AI4062" s="915"/>
      <c r="AJ4062" s="915"/>
      <c r="AK4062" s="915"/>
      <c r="AL4062" s="915"/>
      <c r="AM4062" s="915"/>
      <c r="AN4062" s="915"/>
      <c r="AO4062" s="916"/>
    </row>
    <row r="4063" spans="2:41" ht="3.6" customHeight="1" outlineLevel="1" x14ac:dyDescent="0.45">
      <c r="B4063" s="167"/>
      <c r="J4063" s="167"/>
      <c r="N4063" s="173"/>
      <c r="O4063" s="172"/>
      <c r="P4063" s="172"/>
      <c r="Q4063" s="171"/>
      <c r="U4063" s="934" t="str">
        <f>ASC(変更_3!M623)</f>
        <v/>
      </c>
      <c r="V4063" s="935"/>
      <c r="W4063" s="935"/>
      <c r="X4063" s="962"/>
      <c r="Y4063" s="172"/>
      <c r="Z4063" s="965" t="str">
        <f>ASC(変更_3!P623)</f>
        <v/>
      </c>
      <c r="AA4063" s="935"/>
      <c r="AB4063" s="935"/>
      <c r="AC4063" s="936"/>
      <c r="AG4063" s="922" t="str">
        <f>IF(変更_3!M624&lt;&gt;"",変更_3!M624,"")</f>
        <v/>
      </c>
      <c r="AH4063" s="923"/>
      <c r="AI4063" s="923"/>
      <c r="AJ4063" s="923"/>
      <c r="AK4063" s="923"/>
      <c r="AL4063" s="923"/>
      <c r="AM4063" s="923"/>
      <c r="AN4063" s="923"/>
      <c r="AO4063" s="924"/>
    </row>
    <row r="4064" spans="2:41" ht="13.35" customHeight="1" outlineLevel="1" x14ac:dyDescent="0.45">
      <c r="B4064" s="167"/>
      <c r="J4064" s="167"/>
      <c r="N4064" s="167"/>
      <c r="Q4064" s="166"/>
      <c r="R4064" s="115" t="s">
        <v>612</v>
      </c>
      <c r="U4064" s="937"/>
      <c r="V4064" s="938"/>
      <c r="W4064" s="938"/>
      <c r="X4064" s="963"/>
      <c r="Y4064" s="179" t="s">
        <v>611</v>
      </c>
      <c r="Z4064" s="966"/>
      <c r="AA4064" s="938"/>
      <c r="AB4064" s="938"/>
      <c r="AC4064" s="939"/>
      <c r="AD4064" s="115" t="s">
        <v>610</v>
      </c>
      <c r="AG4064" s="911"/>
      <c r="AH4064" s="912"/>
      <c r="AI4064" s="912"/>
      <c r="AJ4064" s="912"/>
      <c r="AK4064" s="912"/>
      <c r="AL4064" s="912"/>
      <c r="AM4064" s="912"/>
      <c r="AN4064" s="912"/>
      <c r="AO4064" s="913"/>
    </row>
    <row r="4065" spans="2:41" ht="3.6" customHeight="1" outlineLevel="1" x14ac:dyDescent="0.45">
      <c r="B4065" s="167"/>
      <c r="J4065" s="167"/>
      <c r="N4065" s="167"/>
      <c r="Q4065" s="166"/>
      <c r="R4065" s="160"/>
      <c r="S4065" s="160"/>
      <c r="T4065" s="160"/>
      <c r="U4065" s="940"/>
      <c r="V4065" s="941"/>
      <c r="W4065" s="941"/>
      <c r="X4065" s="964"/>
      <c r="Y4065" s="160"/>
      <c r="Z4065" s="967"/>
      <c r="AA4065" s="941"/>
      <c r="AB4065" s="941"/>
      <c r="AC4065" s="942"/>
      <c r="AD4065" s="160"/>
      <c r="AE4065" s="160"/>
      <c r="AF4065" s="160"/>
      <c r="AG4065" s="914"/>
      <c r="AH4065" s="915"/>
      <c r="AI4065" s="915"/>
      <c r="AJ4065" s="915"/>
      <c r="AK4065" s="915"/>
      <c r="AL4065" s="915"/>
      <c r="AM4065" s="915"/>
      <c r="AN4065" s="915"/>
      <c r="AO4065" s="916"/>
    </row>
    <row r="4066" spans="2:41" ht="3.6" customHeight="1" outlineLevel="1" x14ac:dyDescent="0.45">
      <c r="B4066" s="167"/>
      <c r="J4066" s="167"/>
      <c r="N4066" s="167"/>
      <c r="Q4066" s="166"/>
      <c r="R4066" s="172"/>
      <c r="S4066" s="172"/>
      <c r="T4066" s="171"/>
      <c r="U4066" s="922" t="str">
        <f>IF(変更_3!U624&lt;&gt;"",変更_3!U624,"")</f>
        <v/>
      </c>
      <c r="V4066" s="923"/>
      <c r="W4066" s="923"/>
      <c r="X4066" s="923"/>
      <c r="Y4066" s="923"/>
      <c r="Z4066" s="923"/>
      <c r="AA4066" s="923"/>
      <c r="AB4066" s="923"/>
      <c r="AC4066" s="924"/>
      <c r="AD4066" s="173"/>
      <c r="AE4066" s="172"/>
      <c r="AF4066" s="171"/>
      <c r="AG4066" s="922" t="str">
        <f>IF(変更_3!M625&lt;&gt;"",変更_3!M625,"")</f>
        <v/>
      </c>
      <c r="AH4066" s="923"/>
      <c r="AI4066" s="923"/>
      <c r="AJ4066" s="923"/>
      <c r="AK4066" s="923"/>
      <c r="AL4066" s="923"/>
      <c r="AM4066" s="923"/>
      <c r="AN4066" s="923"/>
      <c r="AO4066" s="924"/>
    </row>
    <row r="4067" spans="2:41" ht="13.35" customHeight="1" outlineLevel="1" x14ac:dyDescent="0.45">
      <c r="B4067" s="167"/>
      <c r="J4067" s="167" t="s">
        <v>722</v>
      </c>
      <c r="N4067" s="167" t="s">
        <v>48</v>
      </c>
      <c r="Q4067" s="166"/>
      <c r="R4067" s="115" t="s">
        <v>609</v>
      </c>
      <c r="T4067" s="166"/>
      <c r="U4067" s="911"/>
      <c r="V4067" s="912"/>
      <c r="W4067" s="912"/>
      <c r="X4067" s="912"/>
      <c r="Y4067" s="912"/>
      <c r="Z4067" s="912"/>
      <c r="AA4067" s="912"/>
      <c r="AB4067" s="912"/>
      <c r="AC4067" s="913"/>
      <c r="AD4067" s="167" t="s">
        <v>8536</v>
      </c>
      <c r="AF4067" s="166"/>
      <c r="AG4067" s="911"/>
      <c r="AH4067" s="912"/>
      <c r="AI4067" s="912"/>
      <c r="AJ4067" s="912"/>
      <c r="AK4067" s="912"/>
      <c r="AL4067" s="912"/>
      <c r="AM4067" s="912"/>
      <c r="AN4067" s="912"/>
      <c r="AO4067" s="913"/>
    </row>
    <row r="4068" spans="2:41" ht="3.6" customHeight="1" outlineLevel="1" x14ac:dyDescent="0.45">
      <c r="B4068" s="167"/>
      <c r="J4068" s="167"/>
      <c r="N4068" s="167"/>
      <c r="Q4068" s="166"/>
      <c r="R4068" s="160"/>
      <c r="S4068" s="160"/>
      <c r="T4068" s="159"/>
      <c r="U4068" s="914"/>
      <c r="V4068" s="915"/>
      <c r="W4068" s="915"/>
      <c r="X4068" s="915"/>
      <c r="Y4068" s="915"/>
      <c r="Z4068" s="915"/>
      <c r="AA4068" s="915"/>
      <c r="AB4068" s="915"/>
      <c r="AC4068" s="916"/>
      <c r="AD4068" s="161"/>
      <c r="AE4068" s="160"/>
      <c r="AF4068" s="159"/>
      <c r="AG4068" s="914"/>
      <c r="AH4068" s="915"/>
      <c r="AI4068" s="915"/>
      <c r="AJ4068" s="915"/>
      <c r="AK4068" s="915"/>
      <c r="AL4068" s="915"/>
      <c r="AM4068" s="915"/>
      <c r="AN4068" s="915"/>
      <c r="AO4068" s="916"/>
    </row>
    <row r="4069" spans="2:41" ht="3.6" customHeight="1" outlineLevel="1" x14ac:dyDescent="0.45">
      <c r="B4069" s="167"/>
      <c r="J4069" s="167"/>
      <c r="N4069" s="167"/>
      <c r="Q4069" s="166"/>
      <c r="R4069" s="172"/>
      <c r="S4069" s="172"/>
      <c r="T4069" s="171"/>
      <c r="U4069" s="922" t="str">
        <f>IF(変更_3!U625&lt;&gt;"",変更_3!U625,"")</f>
        <v/>
      </c>
      <c r="V4069" s="923"/>
      <c r="W4069" s="923"/>
      <c r="X4069" s="923"/>
      <c r="Y4069" s="923"/>
      <c r="Z4069" s="923"/>
      <c r="AA4069" s="923"/>
      <c r="AB4069" s="923"/>
      <c r="AC4069" s="924"/>
      <c r="AD4069" s="173"/>
      <c r="AE4069" s="172"/>
      <c r="AF4069" s="171"/>
      <c r="AG4069" s="922" t="str">
        <f>IF(変更_3!M626&lt;&gt;"",変更_3!M626,"")</f>
        <v/>
      </c>
      <c r="AH4069" s="923"/>
      <c r="AI4069" s="923"/>
      <c r="AJ4069" s="923"/>
      <c r="AK4069" s="923"/>
      <c r="AL4069" s="923"/>
      <c r="AM4069" s="923"/>
      <c r="AN4069" s="923"/>
      <c r="AO4069" s="924"/>
    </row>
    <row r="4070" spans="2:41" ht="13.35" customHeight="1" outlineLevel="1" x14ac:dyDescent="0.45">
      <c r="B4070" s="167"/>
      <c r="J4070" s="167"/>
      <c r="K4070" s="115" t="s">
        <v>718</v>
      </c>
      <c r="N4070" s="167"/>
      <c r="Q4070" s="166"/>
      <c r="R4070" s="115" t="s">
        <v>608</v>
      </c>
      <c r="T4070" s="166"/>
      <c r="U4070" s="911"/>
      <c r="V4070" s="912"/>
      <c r="W4070" s="912"/>
      <c r="X4070" s="912"/>
      <c r="Y4070" s="912"/>
      <c r="Z4070" s="912"/>
      <c r="AA4070" s="912"/>
      <c r="AB4070" s="912"/>
      <c r="AC4070" s="913"/>
      <c r="AD4070" s="167" t="s">
        <v>607</v>
      </c>
      <c r="AF4070" s="166"/>
      <c r="AG4070" s="911"/>
      <c r="AH4070" s="912"/>
      <c r="AI4070" s="912"/>
      <c r="AJ4070" s="912"/>
      <c r="AK4070" s="912"/>
      <c r="AL4070" s="912"/>
      <c r="AM4070" s="912"/>
      <c r="AN4070" s="912"/>
      <c r="AO4070" s="913"/>
    </row>
    <row r="4071" spans="2:41" ht="3.6" customHeight="1" outlineLevel="1" x14ac:dyDescent="0.45">
      <c r="B4071" s="167"/>
      <c r="J4071" s="167"/>
      <c r="N4071" s="161"/>
      <c r="O4071" s="160"/>
      <c r="P4071" s="160"/>
      <c r="Q4071" s="159"/>
      <c r="R4071" s="160"/>
      <c r="S4071" s="160"/>
      <c r="T4071" s="159"/>
      <c r="U4071" s="914"/>
      <c r="V4071" s="915"/>
      <c r="W4071" s="915"/>
      <c r="X4071" s="915"/>
      <c r="Y4071" s="915"/>
      <c r="Z4071" s="915"/>
      <c r="AA4071" s="915"/>
      <c r="AB4071" s="915"/>
      <c r="AC4071" s="916"/>
      <c r="AD4071" s="161"/>
      <c r="AE4071" s="160"/>
      <c r="AF4071" s="159"/>
      <c r="AG4071" s="914"/>
      <c r="AH4071" s="915"/>
      <c r="AI4071" s="915"/>
      <c r="AJ4071" s="915"/>
      <c r="AK4071" s="915"/>
      <c r="AL4071" s="915"/>
      <c r="AM4071" s="915"/>
      <c r="AN4071" s="915"/>
      <c r="AO4071" s="916"/>
    </row>
    <row r="4072" spans="2:41" ht="3.6" customHeight="1" outlineLevel="1" x14ac:dyDescent="0.45">
      <c r="B4072" s="167"/>
      <c r="J4072" s="167"/>
      <c r="M4072" s="166"/>
      <c r="N4072" s="167"/>
      <c r="Q4072" s="166"/>
      <c r="R4072" s="173"/>
      <c r="S4072" s="172"/>
      <c r="T4072" s="172"/>
      <c r="U4072" s="172"/>
      <c r="V4072" s="172"/>
      <c r="W4072" s="172"/>
      <c r="X4072" s="172"/>
      <c r="Y4072" s="172"/>
      <c r="Z4072" s="172"/>
      <c r="AA4072" s="172"/>
      <c r="AB4072" s="172"/>
      <c r="AC4072" s="172"/>
      <c r="AD4072" s="172"/>
      <c r="AE4072" s="172"/>
      <c r="AF4072" s="172"/>
      <c r="AG4072" s="172"/>
      <c r="AH4072" s="172"/>
      <c r="AI4072" s="172"/>
      <c r="AJ4072" s="172"/>
      <c r="AK4072" s="172"/>
      <c r="AL4072" s="172"/>
      <c r="AM4072" s="172"/>
      <c r="AN4072" s="172"/>
      <c r="AO4072" s="171"/>
    </row>
    <row r="4073" spans="2:41" ht="13.35" customHeight="1" outlineLevel="1" x14ac:dyDescent="0.45">
      <c r="B4073" s="167"/>
      <c r="J4073" s="167"/>
      <c r="M4073" s="166"/>
      <c r="N4073" s="167" t="s">
        <v>712</v>
      </c>
      <c r="Q4073" s="166"/>
      <c r="R4073" s="167"/>
      <c r="S4073" s="919"/>
      <c r="T4073" s="921"/>
      <c r="V4073" s="190"/>
      <c r="W4073" s="115" t="s">
        <v>76</v>
      </c>
      <c r="X4073" s="190"/>
      <c r="Y4073" s="115" t="s">
        <v>77</v>
      </c>
      <c r="Z4073" s="190"/>
      <c r="AA4073" s="115" t="s">
        <v>78</v>
      </c>
      <c r="AO4073" s="166"/>
    </row>
    <row r="4074" spans="2:41" ht="3.6" customHeight="1" outlineLevel="1" x14ac:dyDescent="0.45">
      <c r="B4074" s="167"/>
      <c r="J4074" s="167"/>
      <c r="M4074" s="166"/>
      <c r="N4074" s="167"/>
      <c r="Q4074" s="166"/>
      <c r="R4074" s="167"/>
      <c r="AO4074" s="166"/>
    </row>
    <row r="4075" spans="2:41" ht="3.6" customHeight="1" outlineLevel="1" x14ac:dyDescent="0.45">
      <c r="B4075" s="167"/>
      <c r="J4075" s="167"/>
      <c r="M4075" s="166"/>
      <c r="N4075" s="173"/>
      <c r="O4075" s="172"/>
      <c r="P4075" s="172"/>
      <c r="Q4075" s="172"/>
      <c r="R4075" s="984" t="str">
        <f>ASC(変更_3!J627)</f>
        <v/>
      </c>
      <c r="S4075" s="984" t="str">
        <f>ASC(変更_3!K627)</f>
        <v/>
      </c>
      <c r="T4075" s="172"/>
      <c r="U4075" s="984" t="str">
        <f>ASC(変更_3!M627)</f>
        <v/>
      </c>
      <c r="V4075" s="173"/>
      <c r="W4075" s="172"/>
      <c r="X4075" s="172"/>
      <c r="Y4075" s="172"/>
      <c r="Z4075" s="172"/>
      <c r="AA4075" s="171"/>
      <c r="AB4075" s="173"/>
      <c r="AC4075" s="172"/>
      <c r="AD4075" s="172"/>
      <c r="AE4075" s="172"/>
      <c r="AF4075" s="172"/>
      <c r="AG4075" s="171"/>
      <c r="AH4075" s="977"/>
      <c r="AI4075" s="980"/>
      <c r="AJ4075" s="172"/>
      <c r="AK4075" s="944"/>
      <c r="AL4075" s="173"/>
      <c r="AM4075" s="172"/>
      <c r="AN4075" s="172"/>
      <c r="AO4075" s="171"/>
    </row>
    <row r="4076" spans="2:41" ht="13.35" customHeight="1" outlineLevel="1" x14ac:dyDescent="0.45">
      <c r="B4076" s="167"/>
      <c r="J4076" s="167"/>
      <c r="M4076" s="166"/>
      <c r="N4076" s="167" t="s">
        <v>711</v>
      </c>
      <c r="R4076" s="985"/>
      <c r="S4076" s="985"/>
      <c r="T4076" s="115" t="s">
        <v>65</v>
      </c>
      <c r="U4076" s="985"/>
      <c r="V4076" s="167" t="s">
        <v>64</v>
      </c>
      <c r="AA4076" s="166"/>
      <c r="AB4076" s="167" t="s">
        <v>710</v>
      </c>
      <c r="AH4076" s="978"/>
      <c r="AI4076" s="981"/>
      <c r="AJ4076" s="115" t="s">
        <v>65</v>
      </c>
      <c r="AK4076" s="945"/>
      <c r="AL4076" s="167" t="s">
        <v>64</v>
      </c>
      <c r="AO4076" s="166"/>
    </row>
    <row r="4077" spans="2:41" ht="3.6" customHeight="1" outlineLevel="1" x14ac:dyDescent="0.45">
      <c r="B4077" s="167"/>
      <c r="J4077" s="167"/>
      <c r="M4077" s="166"/>
      <c r="N4077" s="167"/>
      <c r="R4077" s="986"/>
      <c r="S4077" s="986"/>
      <c r="T4077" s="160"/>
      <c r="U4077" s="986"/>
      <c r="V4077" s="161"/>
      <c r="W4077" s="160"/>
      <c r="X4077" s="160"/>
      <c r="Y4077" s="160"/>
      <c r="Z4077" s="160"/>
      <c r="AA4077" s="159"/>
      <c r="AB4077" s="161"/>
      <c r="AC4077" s="160"/>
      <c r="AD4077" s="160"/>
      <c r="AE4077" s="160"/>
      <c r="AF4077" s="160"/>
      <c r="AH4077" s="979"/>
      <c r="AI4077" s="982"/>
      <c r="AJ4077" s="160"/>
      <c r="AK4077" s="946"/>
      <c r="AL4077" s="161"/>
      <c r="AM4077" s="160"/>
      <c r="AN4077" s="160"/>
      <c r="AO4077" s="159"/>
    </row>
    <row r="4078" spans="2:41" ht="3.6" customHeight="1" outlineLevel="1" x14ac:dyDescent="0.45">
      <c r="B4078" s="167"/>
      <c r="J4078" s="167"/>
      <c r="M4078" s="166"/>
      <c r="N4078" s="173"/>
      <c r="O4078" s="172"/>
      <c r="P4078" s="172"/>
      <c r="Q4078" s="171"/>
      <c r="R4078" s="977"/>
      <c r="S4078" s="980"/>
      <c r="T4078" s="172"/>
      <c r="U4078" s="944"/>
      <c r="V4078" s="173"/>
      <c r="W4078" s="172"/>
      <c r="X4078" s="172"/>
      <c r="Y4078" s="172"/>
      <c r="Z4078" s="169"/>
      <c r="AA4078" s="174"/>
      <c r="AD4078" s="172"/>
      <c r="AE4078" s="172"/>
      <c r="AF4078" s="172"/>
      <c r="AG4078" s="175"/>
      <c r="AH4078" s="175"/>
      <c r="AI4078" s="175"/>
      <c r="AJ4078" s="175"/>
      <c r="AK4078" s="175"/>
      <c r="AL4078" s="172"/>
      <c r="AM4078" s="175"/>
      <c r="AN4078" s="175"/>
      <c r="AO4078" s="171"/>
    </row>
    <row r="4079" spans="2:41" ht="13.35" customHeight="1" outlineLevel="1" x14ac:dyDescent="0.45">
      <c r="B4079" s="167"/>
      <c r="J4079" s="167"/>
      <c r="M4079" s="166"/>
      <c r="N4079" s="167" t="s">
        <v>709</v>
      </c>
      <c r="Q4079" s="166"/>
      <c r="R4079" s="978"/>
      <c r="S4079" s="981"/>
      <c r="T4079" s="115" t="s">
        <v>65</v>
      </c>
      <c r="U4079" s="945"/>
      <c r="V4079" s="167" t="s">
        <v>64</v>
      </c>
      <c r="Z4079" s="169"/>
      <c r="AA4079" s="168"/>
      <c r="AG4079" s="169"/>
      <c r="AH4079" s="169"/>
      <c r="AI4079" s="169"/>
      <c r="AJ4079" s="169"/>
      <c r="AK4079" s="169"/>
      <c r="AM4079" s="169"/>
      <c r="AN4079" s="169"/>
      <c r="AO4079" s="166"/>
    </row>
    <row r="4080" spans="2:41" ht="3.6" customHeight="1" outlineLevel="1" x14ac:dyDescent="0.45">
      <c r="B4080" s="167"/>
      <c r="J4080" s="167"/>
      <c r="M4080" s="166"/>
      <c r="N4080" s="161"/>
      <c r="O4080" s="160"/>
      <c r="P4080" s="160"/>
      <c r="Q4080" s="159"/>
      <c r="R4080" s="979"/>
      <c r="S4080" s="982"/>
      <c r="T4080" s="160"/>
      <c r="U4080" s="946"/>
      <c r="V4080" s="161"/>
      <c r="W4080" s="160"/>
      <c r="X4080" s="160"/>
      <c r="Y4080" s="160"/>
      <c r="Z4080" s="163"/>
      <c r="AA4080" s="162"/>
      <c r="AB4080" s="160"/>
      <c r="AC4080" s="160"/>
      <c r="AD4080" s="160"/>
      <c r="AE4080" s="160"/>
      <c r="AF4080" s="160"/>
      <c r="AG4080" s="163"/>
      <c r="AH4080" s="163"/>
      <c r="AI4080" s="163"/>
      <c r="AJ4080" s="163"/>
      <c r="AK4080" s="163"/>
      <c r="AL4080" s="160"/>
      <c r="AM4080" s="163"/>
      <c r="AN4080" s="163"/>
      <c r="AO4080" s="159"/>
    </row>
    <row r="4081" spans="2:41" ht="3.6" customHeight="1" outlineLevel="1" x14ac:dyDescent="0.45">
      <c r="B4081" s="167"/>
      <c r="J4081" s="167"/>
      <c r="M4081" s="166"/>
      <c r="N4081" s="167"/>
      <c r="Q4081" s="166"/>
      <c r="R4081" s="922" t="str">
        <f>ASC(変更_3!L631)</f>
        <v/>
      </c>
      <c r="S4081" s="923"/>
      <c r="T4081" s="923"/>
      <c r="U4081" s="924"/>
      <c r="V4081" s="911" t="str">
        <f>ASC(変更_3!P631)</f>
        <v/>
      </c>
      <c r="W4081" s="913"/>
      <c r="X4081" s="911" t="str">
        <f>ASC(変更_3!R631)</f>
        <v/>
      </c>
      <c r="Y4081" s="912"/>
      <c r="Z4081" s="912"/>
      <c r="AA4081" s="913"/>
      <c r="AB4081" s="167"/>
      <c r="AO4081" s="166"/>
    </row>
    <row r="4082" spans="2:41" ht="13.35" customHeight="1" outlineLevel="1" x14ac:dyDescent="0.45">
      <c r="B4082" s="167"/>
      <c r="J4082" s="167"/>
      <c r="M4082" s="166"/>
      <c r="N4082" s="167" t="s">
        <v>707</v>
      </c>
      <c r="Q4082" s="166"/>
      <c r="R4082" s="911"/>
      <c r="S4082" s="912"/>
      <c r="T4082" s="912"/>
      <c r="U4082" s="913"/>
      <c r="V4082" s="911"/>
      <c r="W4082" s="913"/>
      <c r="X4082" s="911"/>
      <c r="Y4082" s="912"/>
      <c r="Z4082" s="912"/>
      <c r="AA4082" s="913"/>
      <c r="AB4082" s="191" t="s">
        <v>706</v>
      </c>
      <c r="AO4082" s="166"/>
    </row>
    <row r="4083" spans="2:41" ht="3.6" customHeight="1" outlineLevel="1" x14ac:dyDescent="0.45">
      <c r="B4083" s="167"/>
      <c r="J4083" s="167"/>
      <c r="M4083" s="166"/>
      <c r="N4083" s="167"/>
      <c r="Q4083" s="166"/>
      <c r="R4083" s="914"/>
      <c r="S4083" s="915"/>
      <c r="T4083" s="915"/>
      <c r="U4083" s="916"/>
      <c r="V4083" s="914"/>
      <c r="W4083" s="916"/>
      <c r="X4083" s="914"/>
      <c r="Y4083" s="915"/>
      <c r="Z4083" s="915"/>
      <c r="AA4083" s="916"/>
      <c r="AB4083" s="161"/>
      <c r="AC4083" s="160"/>
      <c r="AD4083" s="160"/>
      <c r="AE4083" s="160"/>
      <c r="AF4083" s="160"/>
      <c r="AG4083" s="160"/>
      <c r="AH4083" s="160"/>
      <c r="AI4083" s="160"/>
      <c r="AJ4083" s="160"/>
      <c r="AK4083" s="160"/>
      <c r="AL4083" s="160"/>
      <c r="AM4083" s="160"/>
      <c r="AN4083" s="160"/>
      <c r="AO4083" s="159"/>
    </row>
    <row r="4084" spans="2:41" ht="3.6" customHeight="1" outlineLevel="1" x14ac:dyDescent="0.45">
      <c r="B4084" s="167"/>
      <c r="J4084" s="167"/>
      <c r="M4084" s="166"/>
      <c r="N4084" s="173"/>
      <c r="O4084" s="172"/>
      <c r="P4084" s="172"/>
      <c r="Q4084" s="172"/>
      <c r="R4084" s="173"/>
      <c r="S4084" s="172"/>
      <c r="T4084" s="172"/>
      <c r="U4084" s="172"/>
      <c r="V4084" s="172"/>
      <c r="W4084" s="172"/>
      <c r="X4084" s="172"/>
      <c r="Y4084" s="172"/>
      <c r="Z4084" s="172"/>
      <c r="AA4084" s="171"/>
      <c r="AB4084" s="173"/>
      <c r="AI4084" s="166"/>
      <c r="AJ4084" s="173"/>
      <c r="AK4084" s="172"/>
      <c r="AL4084" s="172"/>
      <c r="AM4084" s="172"/>
      <c r="AN4084" s="172"/>
      <c r="AO4084" s="171"/>
    </row>
    <row r="4085" spans="2:41" ht="13.35" customHeight="1" outlineLevel="1" x14ac:dyDescent="0.45">
      <c r="B4085" s="167"/>
      <c r="J4085" s="167"/>
      <c r="M4085" s="166"/>
      <c r="N4085" s="167" t="s">
        <v>705</v>
      </c>
      <c r="R4085" s="167"/>
      <c r="S4085" s="917" t="str">
        <f>IF(変更_3!J633&lt;&gt;"",変更_3!J633,"")</f>
        <v/>
      </c>
      <c r="T4085" s="918"/>
      <c r="V4085" s="182" t="str">
        <f>ASC(変更_3!L633)</f>
        <v/>
      </c>
      <c r="W4085" s="115" t="s">
        <v>76</v>
      </c>
      <c r="X4085" s="182" t="str">
        <f>ASC(変更_3!N633)</f>
        <v/>
      </c>
      <c r="Y4085" s="115" t="s">
        <v>77</v>
      </c>
      <c r="Z4085" s="182" t="str">
        <f>ASC(変更_3!P633)</f>
        <v/>
      </c>
      <c r="AA4085" s="115" t="s">
        <v>78</v>
      </c>
      <c r="AB4085" s="167" t="s">
        <v>704</v>
      </c>
      <c r="AI4085" s="166"/>
      <c r="AJ4085" s="167"/>
      <c r="AK4085" s="919"/>
      <c r="AL4085" s="920"/>
      <c r="AM4085" s="920"/>
      <c r="AN4085" s="920"/>
      <c r="AO4085" s="921"/>
    </row>
    <row r="4086" spans="2:41" ht="3.6" customHeight="1" outlineLevel="1" x14ac:dyDescent="0.45">
      <c r="B4086" s="167"/>
      <c r="J4086" s="167"/>
      <c r="M4086" s="166"/>
      <c r="N4086" s="167"/>
      <c r="R4086" s="161"/>
      <c r="S4086" s="160"/>
      <c r="T4086" s="160"/>
      <c r="U4086" s="160"/>
      <c r="V4086" s="160"/>
      <c r="W4086" s="160"/>
      <c r="X4086" s="160"/>
      <c r="Y4086" s="160"/>
      <c r="Z4086" s="160"/>
      <c r="AA4086" s="159"/>
      <c r="AB4086" s="161"/>
      <c r="AC4086" s="160"/>
      <c r="AD4086" s="160"/>
      <c r="AE4086" s="160"/>
      <c r="AF4086" s="160"/>
      <c r="AG4086" s="160"/>
      <c r="AH4086" s="160"/>
      <c r="AI4086" s="159"/>
      <c r="AJ4086" s="161"/>
      <c r="AK4086" s="160"/>
      <c r="AL4086" s="160"/>
      <c r="AM4086" s="160"/>
      <c r="AN4086" s="160"/>
      <c r="AO4086" s="159"/>
    </row>
    <row r="4087" spans="2:41" ht="3.6" customHeight="1" outlineLevel="1" x14ac:dyDescent="0.45">
      <c r="B4087" s="167"/>
      <c r="J4087" s="167"/>
      <c r="M4087" s="166"/>
      <c r="N4087" s="173"/>
      <c r="O4087" s="172"/>
      <c r="P4087" s="172"/>
      <c r="Q4087" s="171"/>
      <c r="R4087" s="922" t="str">
        <f>IF(変更_3!U630="☑","研修中","")</f>
        <v/>
      </c>
      <c r="S4087" s="923"/>
      <c r="T4087" s="923"/>
      <c r="U4087" s="923"/>
      <c r="V4087" s="923"/>
      <c r="W4087" s="923"/>
      <c r="X4087" s="923"/>
      <c r="Y4087" s="923"/>
      <c r="Z4087" s="923"/>
      <c r="AA4087" s="923"/>
      <c r="AB4087" s="923"/>
      <c r="AC4087" s="923"/>
      <c r="AD4087" s="923"/>
      <c r="AE4087" s="923"/>
      <c r="AF4087" s="923"/>
      <c r="AG4087" s="923"/>
      <c r="AH4087" s="923"/>
      <c r="AI4087" s="923"/>
      <c r="AJ4087" s="923"/>
      <c r="AK4087" s="923"/>
      <c r="AL4087" s="923"/>
      <c r="AM4087" s="923"/>
      <c r="AN4087" s="923"/>
      <c r="AO4087" s="924"/>
    </row>
    <row r="4088" spans="2:41" ht="13.35" customHeight="1" outlineLevel="1" x14ac:dyDescent="0.45">
      <c r="B4088" s="167"/>
      <c r="J4088" s="167"/>
      <c r="M4088" s="166"/>
      <c r="N4088" s="167" t="s">
        <v>703</v>
      </c>
      <c r="Q4088" s="166"/>
      <c r="R4088" s="911"/>
      <c r="S4088" s="912"/>
      <c r="T4088" s="912"/>
      <c r="U4088" s="912"/>
      <c r="V4088" s="912"/>
      <c r="W4088" s="912"/>
      <c r="X4088" s="912"/>
      <c r="Y4088" s="912"/>
      <c r="Z4088" s="912"/>
      <c r="AA4088" s="912"/>
      <c r="AB4088" s="912"/>
      <c r="AC4088" s="912"/>
      <c r="AD4088" s="912"/>
      <c r="AE4088" s="912"/>
      <c r="AF4088" s="912"/>
      <c r="AG4088" s="912"/>
      <c r="AH4088" s="912"/>
      <c r="AI4088" s="912"/>
      <c r="AJ4088" s="912"/>
      <c r="AK4088" s="912"/>
      <c r="AL4088" s="912"/>
      <c r="AM4088" s="912"/>
      <c r="AN4088" s="912"/>
      <c r="AO4088" s="913"/>
    </row>
    <row r="4089" spans="2:41" ht="3.6" customHeight="1" outlineLevel="1" x14ac:dyDescent="0.45">
      <c r="B4089" s="167"/>
      <c r="I4089" s="166"/>
      <c r="J4089" s="167"/>
      <c r="M4089" s="166"/>
      <c r="N4089" s="161"/>
      <c r="O4089" s="160"/>
      <c r="P4089" s="160"/>
      <c r="Q4089" s="159"/>
      <c r="R4089" s="914"/>
      <c r="S4089" s="915"/>
      <c r="T4089" s="915"/>
      <c r="U4089" s="915"/>
      <c r="V4089" s="915"/>
      <c r="W4089" s="915"/>
      <c r="X4089" s="915"/>
      <c r="Y4089" s="915"/>
      <c r="Z4089" s="915"/>
      <c r="AA4089" s="915"/>
      <c r="AB4089" s="915"/>
      <c r="AC4089" s="915"/>
      <c r="AD4089" s="915"/>
      <c r="AE4089" s="915"/>
      <c r="AF4089" s="915"/>
      <c r="AG4089" s="915"/>
      <c r="AH4089" s="915"/>
      <c r="AI4089" s="915"/>
      <c r="AJ4089" s="915"/>
      <c r="AK4089" s="915"/>
      <c r="AL4089" s="915"/>
      <c r="AM4089" s="915"/>
      <c r="AN4089" s="915"/>
      <c r="AO4089" s="916"/>
    </row>
    <row r="4090" spans="2:41" ht="3.6" customHeight="1" outlineLevel="1" x14ac:dyDescent="0.45">
      <c r="B4090" s="167"/>
      <c r="J4090" s="173"/>
      <c r="K4090" s="172"/>
      <c r="L4090" s="172"/>
      <c r="M4090" s="171"/>
      <c r="N4090" s="173"/>
      <c r="O4090" s="172"/>
      <c r="P4090" s="172"/>
      <c r="Q4090" s="171"/>
      <c r="R4090" s="173"/>
      <c r="S4090" s="172"/>
      <c r="T4090" s="172"/>
      <c r="U4090" s="172"/>
      <c r="V4090" s="172"/>
      <c r="W4090" s="172"/>
      <c r="X4090" s="172"/>
      <c r="Y4090" s="172"/>
      <c r="Z4090" s="172"/>
      <c r="AA4090" s="171"/>
      <c r="AB4090" s="173"/>
      <c r="AC4090" s="172"/>
      <c r="AD4090" s="172"/>
      <c r="AE4090" s="171"/>
      <c r="AF4090" s="172"/>
      <c r="AG4090" s="172"/>
      <c r="AH4090" s="172"/>
      <c r="AI4090" s="172"/>
      <c r="AJ4090" s="172"/>
      <c r="AK4090" s="172"/>
      <c r="AL4090" s="172"/>
      <c r="AM4090" s="172"/>
      <c r="AN4090" s="172"/>
      <c r="AO4090" s="171"/>
    </row>
    <row r="4091" spans="2:41" ht="13.35" customHeight="1" outlineLevel="1" x14ac:dyDescent="0.45">
      <c r="B4091" s="167"/>
      <c r="J4091" s="167"/>
      <c r="M4091" s="166"/>
      <c r="N4091" s="167" t="s">
        <v>717</v>
      </c>
      <c r="Q4091" s="166"/>
      <c r="R4091" s="167"/>
      <c r="S4091" s="917" t="str">
        <f>IF(OR(許可申請_2!I625&lt;&gt;"",変更_3!AL622&lt;&gt;""),コードマスタ!C4,"")</f>
        <v/>
      </c>
      <c r="T4091" s="943"/>
      <c r="U4091" s="943"/>
      <c r="V4091" s="943"/>
      <c r="W4091" s="943"/>
      <c r="X4091" s="943"/>
      <c r="Y4091" s="943"/>
      <c r="Z4091" s="943"/>
      <c r="AA4091" s="918"/>
      <c r="AB4091" s="167" t="s">
        <v>615</v>
      </c>
      <c r="AE4091" s="166"/>
      <c r="AF4091" s="167"/>
      <c r="AG4091" s="917" t="str">
        <f>IF(OR(許可申請_2!I634="☑",変更_3!AL630="☑"),コードマスタ!D3,IF(OR(許可申請_2!N634="☑",許可申請_2!T634="☑",変更_3!AQ630="☑",変更_3!AW630="☑"),コードマスタ!D4,""))</f>
        <v/>
      </c>
      <c r="AH4091" s="943"/>
      <c r="AI4091" s="943"/>
      <c r="AJ4091" s="943"/>
      <c r="AK4091" s="943"/>
      <c r="AL4091" s="943"/>
      <c r="AM4091" s="943"/>
      <c r="AN4091" s="943"/>
      <c r="AO4091" s="918"/>
    </row>
    <row r="4092" spans="2:41" ht="3.6" customHeight="1" outlineLevel="1" x14ac:dyDescent="0.45">
      <c r="B4092" s="167"/>
      <c r="J4092" s="167"/>
      <c r="M4092" s="166"/>
      <c r="N4092" s="161"/>
      <c r="O4092" s="160"/>
      <c r="P4092" s="160"/>
      <c r="Q4092" s="159"/>
      <c r="R4092" s="161"/>
      <c r="S4092" s="160"/>
      <c r="T4092" s="160"/>
      <c r="U4092" s="160"/>
      <c r="V4092" s="160"/>
      <c r="W4092" s="160"/>
      <c r="X4092" s="160"/>
      <c r="Y4092" s="160"/>
      <c r="Z4092" s="160"/>
      <c r="AA4092" s="159"/>
      <c r="AB4092" s="161"/>
      <c r="AC4092" s="160"/>
      <c r="AD4092" s="160"/>
      <c r="AE4092" s="159"/>
      <c r="AF4092" s="160"/>
      <c r="AG4092" s="160"/>
      <c r="AH4092" s="160"/>
      <c r="AI4092" s="160"/>
      <c r="AJ4092" s="160"/>
      <c r="AK4092" s="160"/>
      <c r="AL4092" s="160"/>
      <c r="AM4092" s="160"/>
      <c r="AN4092" s="160"/>
      <c r="AO4092" s="159"/>
    </row>
    <row r="4093" spans="2:41" ht="3.6" customHeight="1" outlineLevel="1" x14ac:dyDescent="0.45">
      <c r="B4093" s="167"/>
      <c r="J4093" s="167"/>
      <c r="M4093" s="166"/>
      <c r="N4093" s="173"/>
      <c r="O4093" s="172"/>
      <c r="P4093" s="172"/>
      <c r="Q4093" s="171"/>
      <c r="R4093" s="173"/>
      <c r="S4093" s="172"/>
      <c r="T4093" s="172"/>
      <c r="U4093" s="172"/>
      <c r="V4093" s="172"/>
      <c r="W4093" s="172"/>
      <c r="X4093" s="172"/>
      <c r="Y4093" s="172"/>
      <c r="Z4093" s="172"/>
      <c r="AA4093" s="171"/>
      <c r="AB4093" s="173"/>
      <c r="AC4093" s="172"/>
      <c r="AD4093" s="172"/>
      <c r="AE4093" s="171"/>
      <c r="AF4093" s="173"/>
      <c r="AG4093" s="172"/>
      <c r="AH4093" s="172"/>
      <c r="AI4093" s="172"/>
      <c r="AJ4093" s="172"/>
      <c r="AK4093" s="172"/>
      <c r="AL4093" s="172"/>
      <c r="AM4093" s="172"/>
      <c r="AN4093" s="172"/>
      <c r="AO4093" s="171"/>
    </row>
    <row r="4094" spans="2:41" ht="13.35" customHeight="1" outlineLevel="1" x14ac:dyDescent="0.45">
      <c r="B4094" s="167"/>
      <c r="J4094" s="167"/>
      <c r="M4094" s="166"/>
      <c r="N4094" s="167" t="s">
        <v>716</v>
      </c>
      <c r="Q4094" s="166"/>
      <c r="R4094" s="167"/>
      <c r="S4094" s="919"/>
      <c r="T4094" s="921"/>
      <c r="V4094" s="190"/>
      <c r="W4094" s="115" t="s">
        <v>76</v>
      </c>
      <c r="X4094" s="190"/>
      <c r="Y4094" s="115" t="s">
        <v>77</v>
      </c>
      <c r="Z4094" s="190"/>
      <c r="AA4094" s="166" t="s">
        <v>78</v>
      </c>
      <c r="AB4094" s="167" t="s">
        <v>715</v>
      </c>
      <c r="AE4094" s="166"/>
      <c r="AF4094" s="167"/>
      <c r="AG4094" s="919"/>
      <c r="AH4094" s="921"/>
      <c r="AJ4094" s="190"/>
      <c r="AK4094" s="115" t="s">
        <v>76</v>
      </c>
      <c r="AL4094" s="190"/>
      <c r="AM4094" s="115" t="s">
        <v>77</v>
      </c>
      <c r="AN4094" s="190"/>
      <c r="AO4094" s="166" t="s">
        <v>78</v>
      </c>
    </row>
    <row r="4095" spans="2:41" ht="3.6" customHeight="1" outlineLevel="1" x14ac:dyDescent="0.45">
      <c r="B4095" s="167"/>
      <c r="J4095" s="167"/>
      <c r="M4095" s="166"/>
      <c r="N4095" s="161"/>
      <c r="O4095" s="160"/>
      <c r="P4095" s="160"/>
      <c r="Q4095" s="159"/>
      <c r="R4095" s="161"/>
      <c r="S4095" s="160"/>
      <c r="T4095" s="160"/>
      <c r="U4095" s="160"/>
      <c r="V4095" s="160"/>
      <c r="W4095" s="160"/>
      <c r="X4095" s="160"/>
      <c r="Y4095" s="160"/>
      <c r="Z4095" s="160"/>
      <c r="AA4095" s="159"/>
      <c r="AB4095" s="161"/>
      <c r="AC4095" s="160"/>
      <c r="AD4095" s="160"/>
      <c r="AE4095" s="159"/>
      <c r="AF4095" s="161"/>
      <c r="AG4095" s="160"/>
      <c r="AH4095" s="160"/>
      <c r="AI4095" s="160"/>
      <c r="AJ4095" s="160"/>
      <c r="AK4095" s="160"/>
      <c r="AL4095" s="160"/>
      <c r="AM4095" s="160"/>
      <c r="AN4095" s="160"/>
      <c r="AO4095" s="159"/>
    </row>
    <row r="4096" spans="2:41" ht="3.6" customHeight="1" outlineLevel="1" x14ac:dyDescent="0.45">
      <c r="B4096" s="167"/>
      <c r="J4096" s="167"/>
      <c r="M4096" s="166"/>
      <c r="N4096" s="173"/>
      <c r="O4096" s="172"/>
      <c r="P4096" s="172"/>
      <c r="Q4096" s="171"/>
      <c r="R4096" s="922" t="str">
        <f>許可申請_2!I625&amp;変更_3!AL622</f>
        <v/>
      </c>
      <c r="S4096" s="923"/>
      <c r="T4096" s="923"/>
      <c r="U4096" s="923"/>
      <c r="V4096" s="923"/>
      <c r="W4096" s="923"/>
      <c r="X4096" s="923"/>
      <c r="Y4096" s="923"/>
      <c r="Z4096" s="923"/>
      <c r="AA4096" s="923"/>
      <c r="AB4096" s="923"/>
      <c r="AC4096" s="923"/>
      <c r="AD4096" s="923"/>
      <c r="AE4096" s="923"/>
      <c r="AF4096" s="923"/>
      <c r="AG4096" s="923"/>
      <c r="AH4096" s="923"/>
      <c r="AI4096" s="923"/>
      <c r="AJ4096" s="924"/>
      <c r="AK4096" s="172"/>
      <c r="AL4096" s="172"/>
      <c r="AM4096" s="172"/>
      <c r="AN4096" s="172"/>
      <c r="AO4096" s="171"/>
    </row>
    <row r="4097" spans="2:41" ht="13.35" customHeight="1" outlineLevel="1" x14ac:dyDescent="0.45">
      <c r="B4097" s="167"/>
      <c r="J4097" s="167"/>
      <c r="M4097" s="166"/>
      <c r="N4097" s="167" t="s">
        <v>50</v>
      </c>
      <c r="Q4097" s="166"/>
      <c r="R4097" s="911"/>
      <c r="S4097" s="912"/>
      <c r="T4097" s="912"/>
      <c r="U4097" s="912"/>
      <c r="V4097" s="912"/>
      <c r="W4097" s="912"/>
      <c r="X4097" s="912"/>
      <c r="Y4097" s="912"/>
      <c r="Z4097" s="912"/>
      <c r="AA4097" s="912"/>
      <c r="AB4097" s="912"/>
      <c r="AC4097" s="912"/>
      <c r="AD4097" s="912"/>
      <c r="AE4097" s="912"/>
      <c r="AF4097" s="912"/>
      <c r="AG4097" s="912"/>
      <c r="AH4097" s="912"/>
      <c r="AI4097" s="912"/>
      <c r="AJ4097" s="913"/>
      <c r="AL4097" s="189" t="s">
        <v>651</v>
      </c>
      <c r="AM4097" s="115" t="s">
        <v>714</v>
      </c>
      <c r="AO4097" s="166"/>
    </row>
    <row r="4098" spans="2:41" ht="3.6" customHeight="1" outlineLevel="1" x14ac:dyDescent="0.45">
      <c r="B4098" s="167"/>
      <c r="J4098" s="167"/>
      <c r="M4098" s="166"/>
      <c r="N4098" s="161"/>
      <c r="O4098" s="160"/>
      <c r="P4098" s="160"/>
      <c r="Q4098" s="159"/>
      <c r="R4098" s="914"/>
      <c r="S4098" s="915"/>
      <c r="T4098" s="915"/>
      <c r="U4098" s="915"/>
      <c r="V4098" s="915"/>
      <c r="W4098" s="915"/>
      <c r="X4098" s="915"/>
      <c r="Y4098" s="915"/>
      <c r="Z4098" s="915"/>
      <c r="AA4098" s="915"/>
      <c r="AB4098" s="915"/>
      <c r="AC4098" s="915"/>
      <c r="AD4098" s="915"/>
      <c r="AE4098" s="915"/>
      <c r="AF4098" s="915"/>
      <c r="AG4098" s="915"/>
      <c r="AH4098" s="915"/>
      <c r="AI4098" s="915"/>
      <c r="AJ4098" s="916"/>
      <c r="AK4098" s="160"/>
      <c r="AL4098" s="160"/>
      <c r="AM4098" s="160"/>
      <c r="AN4098" s="160"/>
      <c r="AO4098" s="159"/>
    </row>
    <row r="4099" spans="2:41" ht="3.6" customHeight="1" outlineLevel="1" x14ac:dyDescent="0.45">
      <c r="B4099" s="167"/>
      <c r="J4099" s="167"/>
      <c r="M4099" s="166"/>
      <c r="N4099" s="173"/>
      <c r="O4099" s="172"/>
      <c r="P4099" s="172"/>
      <c r="Q4099" s="171"/>
      <c r="R4099" s="922" t="str">
        <f>ASC(PHONETIC(許可申請_2!I624))&amp;ASC(PHONETIC(変更_3!AL621))</f>
        <v/>
      </c>
      <c r="S4099" s="923"/>
      <c r="T4099" s="923"/>
      <c r="U4099" s="923"/>
      <c r="V4099" s="923"/>
      <c r="W4099" s="923"/>
      <c r="X4099" s="923"/>
      <c r="Y4099" s="923"/>
      <c r="Z4099" s="923"/>
      <c r="AA4099" s="923"/>
      <c r="AB4099" s="923"/>
      <c r="AC4099" s="923"/>
      <c r="AD4099" s="923"/>
      <c r="AE4099" s="923"/>
      <c r="AF4099" s="923"/>
      <c r="AG4099" s="923"/>
      <c r="AH4099" s="923"/>
      <c r="AI4099" s="923"/>
      <c r="AJ4099" s="923"/>
      <c r="AK4099" s="923"/>
      <c r="AL4099" s="923"/>
      <c r="AM4099" s="923"/>
      <c r="AN4099" s="923"/>
      <c r="AO4099" s="924"/>
    </row>
    <row r="4100" spans="2:41" ht="13.35" customHeight="1" outlineLevel="1" x14ac:dyDescent="0.45">
      <c r="B4100" s="167"/>
      <c r="J4100" s="167"/>
      <c r="M4100" s="166"/>
      <c r="N4100" s="167" t="s">
        <v>713</v>
      </c>
      <c r="Q4100" s="166"/>
      <c r="R4100" s="911"/>
      <c r="S4100" s="912"/>
      <c r="T4100" s="912"/>
      <c r="U4100" s="912"/>
      <c r="V4100" s="912"/>
      <c r="W4100" s="912"/>
      <c r="X4100" s="912"/>
      <c r="Y4100" s="912"/>
      <c r="Z4100" s="912"/>
      <c r="AA4100" s="912"/>
      <c r="AB4100" s="912"/>
      <c r="AC4100" s="912"/>
      <c r="AD4100" s="912"/>
      <c r="AE4100" s="912"/>
      <c r="AF4100" s="912"/>
      <c r="AG4100" s="912"/>
      <c r="AH4100" s="912"/>
      <c r="AI4100" s="912"/>
      <c r="AJ4100" s="912"/>
      <c r="AK4100" s="912"/>
      <c r="AL4100" s="912"/>
      <c r="AM4100" s="912"/>
      <c r="AN4100" s="912"/>
      <c r="AO4100" s="913"/>
    </row>
    <row r="4101" spans="2:41" ht="3.6" customHeight="1" outlineLevel="1" x14ac:dyDescent="0.45">
      <c r="B4101" s="167"/>
      <c r="J4101" s="167"/>
      <c r="M4101" s="166"/>
      <c r="N4101" s="167"/>
      <c r="Q4101" s="166"/>
      <c r="R4101" s="914"/>
      <c r="S4101" s="915"/>
      <c r="T4101" s="915"/>
      <c r="U4101" s="915"/>
      <c r="V4101" s="915"/>
      <c r="W4101" s="915"/>
      <c r="X4101" s="915"/>
      <c r="Y4101" s="915"/>
      <c r="Z4101" s="915"/>
      <c r="AA4101" s="915"/>
      <c r="AB4101" s="915"/>
      <c r="AC4101" s="915"/>
      <c r="AD4101" s="915"/>
      <c r="AE4101" s="915"/>
      <c r="AF4101" s="915"/>
      <c r="AG4101" s="915"/>
      <c r="AH4101" s="915"/>
      <c r="AI4101" s="915"/>
      <c r="AJ4101" s="915"/>
      <c r="AK4101" s="915"/>
      <c r="AL4101" s="915"/>
      <c r="AM4101" s="915"/>
      <c r="AN4101" s="915"/>
      <c r="AO4101" s="916"/>
    </row>
    <row r="4102" spans="2:41" ht="3.6" customHeight="1" outlineLevel="1" x14ac:dyDescent="0.45">
      <c r="B4102" s="167"/>
      <c r="J4102" s="167"/>
      <c r="N4102" s="173"/>
      <c r="O4102" s="172"/>
      <c r="P4102" s="172"/>
      <c r="Q4102" s="171"/>
      <c r="U4102" s="934" t="str">
        <f>ASC(許可申請_2!L626)&amp;ASC(変更_3!AO623)</f>
        <v/>
      </c>
      <c r="V4102" s="935"/>
      <c r="W4102" s="935"/>
      <c r="X4102" s="962"/>
      <c r="Y4102" s="172"/>
      <c r="Z4102" s="965" t="str">
        <f>ASC(許可申請_2!O626)&amp;ASC(変更_3!AR623)</f>
        <v/>
      </c>
      <c r="AA4102" s="935"/>
      <c r="AB4102" s="935"/>
      <c r="AC4102" s="936"/>
      <c r="AG4102" s="922" t="str">
        <f>許可申請_2!L627&amp;変更_3!AO624</f>
        <v/>
      </c>
      <c r="AH4102" s="923"/>
      <c r="AI4102" s="923"/>
      <c r="AJ4102" s="923"/>
      <c r="AK4102" s="923"/>
      <c r="AL4102" s="923"/>
      <c r="AM4102" s="923"/>
      <c r="AN4102" s="923"/>
      <c r="AO4102" s="924"/>
    </row>
    <row r="4103" spans="2:41" ht="13.35" customHeight="1" outlineLevel="1" x14ac:dyDescent="0.45">
      <c r="B4103" s="167"/>
      <c r="J4103" s="167"/>
      <c r="N4103" s="167"/>
      <c r="Q4103" s="166"/>
      <c r="R4103" s="115" t="s">
        <v>612</v>
      </c>
      <c r="U4103" s="937"/>
      <c r="V4103" s="938"/>
      <c r="W4103" s="938"/>
      <c r="X4103" s="963"/>
      <c r="Y4103" s="179" t="s">
        <v>611</v>
      </c>
      <c r="Z4103" s="966"/>
      <c r="AA4103" s="938"/>
      <c r="AB4103" s="938"/>
      <c r="AC4103" s="939"/>
      <c r="AD4103" s="115" t="s">
        <v>610</v>
      </c>
      <c r="AG4103" s="911"/>
      <c r="AH4103" s="912"/>
      <c r="AI4103" s="912"/>
      <c r="AJ4103" s="912"/>
      <c r="AK4103" s="912"/>
      <c r="AL4103" s="912"/>
      <c r="AM4103" s="912"/>
      <c r="AN4103" s="912"/>
      <c r="AO4103" s="913"/>
    </row>
    <row r="4104" spans="2:41" ht="3.6" customHeight="1" outlineLevel="1" x14ac:dyDescent="0.45">
      <c r="B4104" s="167"/>
      <c r="J4104" s="167"/>
      <c r="N4104" s="167"/>
      <c r="Q4104" s="166"/>
      <c r="R4104" s="160"/>
      <c r="S4104" s="160"/>
      <c r="T4104" s="160"/>
      <c r="U4104" s="940"/>
      <c r="V4104" s="941"/>
      <c r="W4104" s="941"/>
      <c r="X4104" s="964"/>
      <c r="Y4104" s="160"/>
      <c r="Z4104" s="967"/>
      <c r="AA4104" s="941"/>
      <c r="AB4104" s="941"/>
      <c r="AC4104" s="942"/>
      <c r="AD4104" s="160"/>
      <c r="AE4104" s="160"/>
      <c r="AF4104" s="160"/>
      <c r="AG4104" s="914"/>
      <c r="AH4104" s="915"/>
      <c r="AI4104" s="915"/>
      <c r="AJ4104" s="915"/>
      <c r="AK4104" s="915"/>
      <c r="AL4104" s="915"/>
      <c r="AM4104" s="915"/>
      <c r="AN4104" s="915"/>
      <c r="AO4104" s="916"/>
    </row>
    <row r="4105" spans="2:41" ht="3.6" customHeight="1" outlineLevel="1" x14ac:dyDescent="0.45">
      <c r="B4105" s="167"/>
      <c r="J4105" s="167"/>
      <c r="N4105" s="167"/>
      <c r="Q4105" s="166"/>
      <c r="R4105" s="172"/>
      <c r="S4105" s="172"/>
      <c r="T4105" s="171"/>
      <c r="U4105" s="922" t="str">
        <f>許可申請_2!T627&amp;変更_3!AW624</f>
        <v/>
      </c>
      <c r="V4105" s="923"/>
      <c r="W4105" s="923"/>
      <c r="X4105" s="923"/>
      <c r="Y4105" s="923"/>
      <c r="Z4105" s="923"/>
      <c r="AA4105" s="923"/>
      <c r="AB4105" s="923"/>
      <c r="AC4105" s="924"/>
      <c r="AD4105" s="173"/>
      <c r="AE4105" s="172"/>
      <c r="AF4105" s="171"/>
      <c r="AG4105" s="922" t="str">
        <f>許可申請_2!L628&amp;変更_3!AO625</f>
        <v/>
      </c>
      <c r="AH4105" s="923"/>
      <c r="AI4105" s="923"/>
      <c r="AJ4105" s="923"/>
      <c r="AK4105" s="923"/>
      <c r="AL4105" s="923"/>
      <c r="AM4105" s="923"/>
      <c r="AN4105" s="923"/>
      <c r="AO4105" s="924"/>
    </row>
    <row r="4106" spans="2:41" ht="13.35" customHeight="1" outlineLevel="1" x14ac:dyDescent="0.45">
      <c r="B4106" s="167"/>
      <c r="J4106" s="167"/>
      <c r="N4106" s="167" t="s">
        <v>48</v>
      </c>
      <c r="Q4106" s="166"/>
      <c r="R4106" s="115" t="s">
        <v>609</v>
      </c>
      <c r="T4106" s="166"/>
      <c r="U4106" s="911"/>
      <c r="V4106" s="912"/>
      <c r="W4106" s="912"/>
      <c r="X4106" s="912"/>
      <c r="Y4106" s="912"/>
      <c r="Z4106" s="912"/>
      <c r="AA4106" s="912"/>
      <c r="AB4106" s="912"/>
      <c r="AC4106" s="913"/>
      <c r="AD4106" s="167" t="s">
        <v>8536</v>
      </c>
      <c r="AF4106" s="166"/>
      <c r="AG4106" s="911"/>
      <c r="AH4106" s="912"/>
      <c r="AI4106" s="912"/>
      <c r="AJ4106" s="912"/>
      <c r="AK4106" s="912"/>
      <c r="AL4106" s="912"/>
      <c r="AM4106" s="912"/>
      <c r="AN4106" s="912"/>
      <c r="AO4106" s="913"/>
    </row>
    <row r="4107" spans="2:41" ht="3.6" customHeight="1" outlineLevel="1" x14ac:dyDescent="0.45">
      <c r="B4107" s="167"/>
      <c r="J4107" s="167"/>
      <c r="N4107" s="167"/>
      <c r="Q4107" s="166"/>
      <c r="R4107" s="160"/>
      <c r="S4107" s="160"/>
      <c r="T4107" s="159"/>
      <c r="U4107" s="914"/>
      <c r="V4107" s="915"/>
      <c r="W4107" s="915"/>
      <c r="X4107" s="915"/>
      <c r="Y4107" s="915"/>
      <c r="Z4107" s="915"/>
      <c r="AA4107" s="915"/>
      <c r="AB4107" s="915"/>
      <c r="AC4107" s="916"/>
      <c r="AD4107" s="161"/>
      <c r="AE4107" s="160"/>
      <c r="AF4107" s="159"/>
      <c r="AG4107" s="914"/>
      <c r="AH4107" s="915"/>
      <c r="AI4107" s="915"/>
      <c r="AJ4107" s="915"/>
      <c r="AK4107" s="915"/>
      <c r="AL4107" s="915"/>
      <c r="AM4107" s="915"/>
      <c r="AN4107" s="915"/>
      <c r="AO4107" s="916"/>
    </row>
    <row r="4108" spans="2:41" ht="3.6" customHeight="1" outlineLevel="1" x14ac:dyDescent="0.45">
      <c r="B4108" s="167"/>
      <c r="J4108" s="167"/>
      <c r="N4108" s="167"/>
      <c r="Q4108" s="166"/>
      <c r="R4108" s="172"/>
      <c r="S4108" s="172"/>
      <c r="T4108" s="171"/>
      <c r="U4108" s="922" t="str">
        <f>許可申請_2!T628&amp;変更_3!AW625</f>
        <v/>
      </c>
      <c r="V4108" s="923"/>
      <c r="W4108" s="923"/>
      <c r="X4108" s="923"/>
      <c r="Y4108" s="923"/>
      <c r="Z4108" s="923"/>
      <c r="AA4108" s="923"/>
      <c r="AB4108" s="923"/>
      <c r="AC4108" s="924"/>
      <c r="AD4108" s="173"/>
      <c r="AE4108" s="172"/>
      <c r="AF4108" s="171"/>
      <c r="AG4108" s="922" t="str">
        <f>許可申請_2!L629&amp;変更_3!AO626</f>
        <v/>
      </c>
      <c r="AH4108" s="923"/>
      <c r="AI4108" s="923"/>
      <c r="AJ4108" s="923"/>
      <c r="AK4108" s="923"/>
      <c r="AL4108" s="923"/>
      <c r="AM4108" s="923"/>
      <c r="AN4108" s="923"/>
      <c r="AO4108" s="924"/>
    </row>
    <row r="4109" spans="2:41" ht="13.35" customHeight="1" outlineLevel="1" x14ac:dyDescent="0.45">
      <c r="B4109" s="167"/>
      <c r="J4109" s="167"/>
      <c r="N4109" s="167"/>
      <c r="Q4109" s="166"/>
      <c r="R4109" s="115" t="s">
        <v>608</v>
      </c>
      <c r="T4109" s="166"/>
      <c r="U4109" s="911"/>
      <c r="V4109" s="912"/>
      <c r="W4109" s="912"/>
      <c r="X4109" s="912"/>
      <c r="Y4109" s="912"/>
      <c r="Z4109" s="912"/>
      <c r="AA4109" s="912"/>
      <c r="AB4109" s="912"/>
      <c r="AC4109" s="913"/>
      <c r="AD4109" s="167" t="s">
        <v>607</v>
      </c>
      <c r="AF4109" s="166"/>
      <c r="AG4109" s="911"/>
      <c r="AH4109" s="912"/>
      <c r="AI4109" s="912"/>
      <c r="AJ4109" s="912"/>
      <c r="AK4109" s="912"/>
      <c r="AL4109" s="912"/>
      <c r="AM4109" s="912"/>
      <c r="AN4109" s="912"/>
      <c r="AO4109" s="913"/>
    </row>
    <row r="4110" spans="2:41" ht="3.6" customHeight="1" outlineLevel="1" x14ac:dyDescent="0.45">
      <c r="B4110" s="167"/>
      <c r="J4110" s="167"/>
      <c r="N4110" s="161"/>
      <c r="O4110" s="160"/>
      <c r="P4110" s="160"/>
      <c r="Q4110" s="159"/>
      <c r="R4110" s="160"/>
      <c r="S4110" s="160"/>
      <c r="T4110" s="159"/>
      <c r="U4110" s="914"/>
      <c r="V4110" s="915"/>
      <c r="W4110" s="915"/>
      <c r="X4110" s="915"/>
      <c r="Y4110" s="915"/>
      <c r="Z4110" s="915"/>
      <c r="AA4110" s="915"/>
      <c r="AB4110" s="915"/>
      <c r="AC4110" s="916"/>
      <c r="AD4110" s="161"/>
      <c r="AE4110" s="160"/>
      <c r="AF4110" s="159"/>
      <c r="AG4110" s="914"/>
      <c r="AH4110" s="915"/>
      <c r="AI4110" s="915"/>
      <c r="AJ4110" s="915"/>
      <c r="AK4110" s="915"/>
      <c r="AL4110" s="915"/>
      <c r="AM4110" s="915"/>
      <c r="AN4110" s="915"/>
      <c r="AO4110" s="916"/>
    </row>
    <row r="4111" spans="2:41" ht="3.6" customHeight="1" outlineLevel="1" x14ac:dyDescent="0.45">
      <c r="B4111" s="167"/>
      <c r="J4111" s="167"/>
      <c r="M4111" s="166"/>
      <c r="N4111" s="167"/>
      <c r="Q4111" s="166"/>
      <c r="R4111" s="173"/>
      <c r="S4111" s="172"/>
      <c r="T4111" s="172"/>
      <c r="U4111" s="172"/>
      <c r="V4111" s="172"/>
      <c r="W4111" s="172"/>
      <c r="X4111" s="172"/>
      <c r="Y4111" s="172"/>
      <c r="Z4111" s="172"/>
      <c r="AA4111" s="172"/>
      <c r="AB4111" s="172"/>
      <c r="AC4111" s="172"/>
      <c r="AD4111" s="172"/>
      <c r="AE4111" s="172"/>
      <c r="AF4111" s="172"/>
      <c r="AG4111" s="172"/>
      <c r="AH4111" s="172"/>
      <c r="AI4111" s="172"/>
      <c r="AJ4111" s="172"/>
      <c r="AK4111" s="172"/>
      <c r="AL4111" s="172"/>
      <c r="AM4111" s="172"/>
      <c r="AN4111" s="172"/>
      <c r="AO4111" s="171"/>
    </row>
    <row r="4112" spans="2:41" ht="13.35" customHeight="1" outlineLevel="1" x14ac:dyDescent="0.45">
      <c r="B4112" s="167"/>
      <c r="J4112" s="167"/>
      <c r="M4112" s="166"/>
      <c r="N4112" s="167" t="s">
        <v>712</v>
      </c>
      <c r="Q4112" s="166"/>
      <c r="R4112" s="167"/>
      <c r="S4112" s="919"/>
      <c r="T4112" s="921"/>
      <c r="V4112" s="190"/>
      <c r="W4112" s="115" t="s">
        <v>76</v>
      </c>
      <c r="X4112" s="190"/>
      <c r="Y4112" s="115" t="s">
        <v>77</v>
      </c>
      <c r="Z4112" s="190"/>
      <c r="AA4112" s="115" t="s">
        <v>78</v>
      </c>
      <c r="AO4112" s="166"/>
    </row>
    <row r="4113" spans="2:41" ht="3.6" customHeight="1" outlineLevel="1" x14ac:dyDescent="0.45">
      <c r="B4113" s="167"/>
      <c r="J4113" s="167"/>
      <c r="M4113" s="166"/>
      <c r="N4113" s="167"/>
      <c r="Q4113" s="166"/>
      <c r="R4113" s="167"/>
      <c r="AO4113" s="166"/>
    </row>
    <row r="4114" spans="2:41" ht="3.6" customHeight="1" outlineLevel="1" x14ac:dyDescent="0.45">
      <c r="B4114" s="167"/>
      <c r="J4114" s="167"/>
      <c r="M4114" s="166"/>
      <c r="N4114" s="173"/>
      <c r="O4114" s="172"/>
      <c r="P4114" s="172"/>
      <c r="Q4114" s="172"/>
      <c r="R4114" s="984" t="str">
        <f>ASC(許可申請_2!I630)&amp;ASC(変更_3!AL627)</f>
        <v/>
      </c>
      <c r="S4114" s="984" t="str">
        <f>ASC(許可申請_2!J630)&amp;ASC(変更_3!AM627)</f>
        <v/>
      </c>
      <c r="T4114" s="172"/>
      <c r="U4114" s="984" t="str">
        <f>ASC(許可申請_2!L630)&amp;ASC(変更_3!AO627)</f>
        <v/>
      </c>
      <c r="V4114" s="173"/>
      <c r="W4114" s="172"/>
      <c r="X4114" s="172"/>
      <c r="Y4114" s="172"/>
      <c r="Z4114" s="172"/>
      <c r="AA4114" s="171"/>
      <c r="AB4114" s="173"/>
      <c r="AC4114" s="172"/>
      <c r="AD4114" s="172"/>
      <c r="AE4114" s="172"/>
      <c r="AF4114" s="172"/>
      <c r="AG4114" s="171"/>
      <c r="AH4114" s="977"/>
      <c r="AI4114" s="980"/>
      <c r="AJ4114" s="172"/>
      <c r="AK4114" s="944"/>
      <c r="AL4114" s="173"/>
      <c r="AM4114" s="172"/>
      <c r="AN4114" s="172"/>
      <c r="AO4114" s="171"/>
    </row>
    <row r="4115" spans="2:41" ht="13.35" customHeight="1" outlineLevel="1" x14ac:dyDescent="0.45">
      <c r="B4115" s="167"/>
      <c r="J4115" s="167"/>
      <c r="M4115" s="166"/>
      <c r="N4115" s="167" t="s">
        <v>711</v>
      </c>
      <c r="R4115" s="985"/>
      <c r="S4115" s="985"/>
      <c r="T4115" s="115" t="s">
        <v>65</v>
      </c>
      <c r="U4115" s="985"/>
      <c r="V4115" s="167" t="s">
        <v>64</v>
      </c>
      <c r="AA4115" s="166"/>
      <c r="AB4115" s="167" t="s">
        <v>710</v>
      </c>
      <c r="AH4115" s="978"/>
      <c r="AI4115" s="981"/>
      <c r="AJ4115" s="115" t="s">
        <v>65</v>
      </c>
      <c r="AK4115" s="945"/>
      <c r="AL4115" s="167" t="s">
        <v>64</v>
      </c>
      <c r="AO4115" s="166"/>
    </row>
    <row r="4116" spans="2:41" ht="3.6" customHeight="1" outlineLevel="1" x14ac:dyDescent="0.45">
      <c r="B4116" s="167"/>
      <c r="J4116" s="167"/>
      <c r="M4116" s="166"/>
      <c r="N4116" s="167"/>
      <c r="R4116" s="986"/>
      <c r="S4116" s="986"/>
      <c r="T4116" s="160"/>
      <c r="U4116" s="986"/>
      <c r="V4116" s="161"/>
      <c r="W4116" s="160"/>
      <c r="X4116" s="160"/>
      <c r="Y4116" s="160"/>
      <c r="Z4116" s="160"/>
      <c r="AA4116" s="159"/>
      <c r="AB4116" s="161"/>
      <c r="AC4116" s="160"/>
      <c r="AD4116" s="160"/>
      <c r="AE4116" s="160"/>
      <c r="AF4116" s="160"/>
      <c r="AH4116" s="979"/>
      <c r="AI4116" s="982"/>
      <c r="AJ4116" s="160"/>
      <c r="AK4116" s="946"/>
      <c r="AL4116" s="161"/>
      <c r="AM4116" s="160"/>
      <c r="AN4116" s="160"/>
      <c r="AO4116" s="159"/>
    </row>
    <row r="4117" spans="2:41" ht="3.6" customHeight="1" outlineLevel="1" x14ac:dyDescent="0.45">
      <c r="B4117" s="167"/>
      <c r="J4117" s="167"/>
      <c r="M4117" s="166"/>
      <c r="N4117" s="173"/>
      <c r="O4117" s="172"/>
      <c r="P4117" s="172"/>
      <c r="Q4117" s="171"/>
      <c r="R4117" s="977"/>
      <c r="S4117" s="980"/>
      <c r="T4117" s="172"/>
      <c r="U4117" s="944"/>
      <c r="V4117" s="173"/>
      <c r="W4117" s="172"/>
      <c r="X4117" s="172"/>
      <c r="Y4117" s="172"/>
      <c r="Z4117" s="169"/>
      <c r="AA4117" s="174"/>
      <c r="AD4117" s="172"/>
      <c r="AE4117" s="172"/>
      <c r="AF4117" s="172"/>
      <c r="AG4117" s="175"/>
      <c r="AH4117" s="175"/>
      <c r="AI4117" s="175"/>
      <c r="AJ4117" s="175"/>
      <c r="AK4117" s="175"/>
      <c r="AL4117" s="172"/>
      <c r="AM4117" s="175"/>
      <c r="AN4117" s="175"/>
      <c r="AO4117" s="171"/>
    </row>
    <row r="4118" spans="2:41" ht="13.35" customHeight="1" outlineLevel="1" x14ac:dyDescent="0.45">
      <c r="B4118" s="167"/>
      <c r="J4118" s="167"/>
      <c r="M4118" s="166"/>
      <c r="N4118" s="167" t="s">
        <v>709</v>
      </c>
      <c r="Q4118" s="166"/>
      <c r="R4118" s="978"/>
      <c r="S4118" s="981"/>
      <c r="T4118" s="115" t="s">
        <v>65</v>
      </c>
      <c r="U4118" s="945"/>
      <c r="V4118" s="167" t="s">
        <v>64</v>
      </c>
      <c r="Z4118" s="169"/>
      <c r="AA4118" s="168"/>
      <c r="AG4118" s="169"/>
      <c r="AH4118" s="169"/>
      <c r="AI4118" s="169"/>
      <c r="AJ4118" s="169"/>
      <c r="AK4118" s="169"/>
      <c r="AM4118" s="169"/>
      <c r="AN4118" s="169"/>
      <c r="AO4118" s="166"/>
    </row>
    <row r="4119" spans="2:41" ht="3.6" customHeight="1" outlineLevel="1" x14ac:dyDescent="0.45">
      <c r="B4119" s="167"/>
      <c r="J4119" s="167"/>
      <c r="M4119" s="166"/>
      <c r="N4119" s="161"/>
      <c r="O4119" s="160"/>
      <c r="P4119" s="160"/>
      <c r="Q4119" s="159"/>
      <c r="R4119" s="979"/>
      <c r="S4119" s="982"/>
      <c r="T4119" s="160"/>
      <c r="U4119" s="946"/>
      <c r="V4119" s="161"/>
      <c r="W4119" s="160"/>
      <c r="X4119" s="160"/>
      <c r="Y4119" s="160"/>
      <c r="Z4119" s="163"/>
      <c r="AA4119" s="162"/>
      <c r="AB4119" s="160"/>
      <c r="AC4119" s="160"/>
      <c r="AD4119" s="160"/>
      <c r="AE4119" s="160"/>
      <c r="AF4119" s="160"/>
      <c r="AG4119" s="163"/>
      <c r="AH4119" s="163"/>
      <c r="AI4119" s="163"/>
      <c r="AJ4119" s="163"/>
      <c r="AK4119" s="163"/>
      <c r="AL4119" s="160"/>
      <c r="AM4119" s="163"/>
      <c r="AN4119" s="163"/>
      <c r="AO4119" s="159"/>
    </row>
    <row r="4120" spans="2:41" ht="3.6" customHeight="1" outlineLevel="1" x14ac:dyDescent="0.45">
      <c r="B4120" s="167"/>
      <c r="J4120" s="167"/>
      <c r="M4120" s="166"/>
      <c r="N4120" s="167"/>
      <c r="Q4120" s="166"/>
      <c r="R4120" s="922" t="str">
        <f>ASC(許可申請_2!K635)&amp;ASC(変更_3!AN631)</f>
        <v/>
      </c>
      <c r="S4120" s="923"/>
      <c r="T4120" s="923"/>
      <c r="U4120" s="924"/>
      <c r="V4120" s="911" t="str">
        <f>ASC(許可申請_2!O635)&amp;ASC(変更_3!AR631)</f>
        <v/>
      </c>
      <c r="W4120" s="913"/>
      <c r="X4120" s="911" t="str">
        <f>ASC(許可申請_2!Q635)&amp;ASC(変更_3!AT631)</f>
        <v/>
      </c>
      <c r="Y4120" s="912"/>
      <c r="Z4120" s="912"/>
      <c r="AA4120" s="913"/>
      <c r="AB4120" s="167"/>
      <c r="AO4120" s="166"/>
    </row>
    <row r="4121" spans="2:41" ht="13.35" customHeight="1" outlineLevel="1" x14ac:dyDescent="0.45">
      <c r="B4121" s="167"/>
      <c r="J4121" s="167" t="s">
        <v>722</v>
      </c>
      <c r="M4121" s="166"/>
      <c r="N4121" s="167" t="s">
        <v>707</v>
      </c>
      <c r="Q4121" s="166"/>
      <c r="R4121" s="911"/>
      <c r="S4121" s="912"/>
      <c r="T4121" s="912"/>
      <c r="U4121" s="913"/>
      <c r="V4121" s="911"/>
      <c r="W4121" s="913"/>
      <c r="X4121" s="911"/>
      <c r="Y4121" s="912"/>
      <c r="Z4121" s="912"/>
      <c r="AA4121" s="913"/>
      <c r="AB4121" s="191" t="s">
        <v>706</v>
      </c>
      <c r="AO4121" s="166"/>
    </row>
    <row r="4122" spans="2:41" ht="3.6" customHeight="1" outlineLevel="1" x14ac:dyDescent="0.45">
      <c r="B4122" s="167"/>
      <c r="J4122" s="167"/>
      <c r="M4122" s="166"/>
      <c r="N4122" s="167"/>
      <c r="Q4122" s="166"/>
      <c r="R4122" s="914"/>
      <c r="S4122" s="915"/>
      <c r="T4122" s="915"/>
      <c r="U4122" s="916"/>
      <c r="V4122" s="914"/>
      <c r="W4122" s="916"/>
      <c r="X4122" s="914"/>
      <c r="Y4122" s="915"/>
      <c r="Z4122" s="915"/>
      <c r="AA4122" s="916"/>
      <c r="AB4122" s="161"/>
      <c r="AC4122" s="160"/>
      <c r="AD4122" s="160"/>
      <c r="AE4122" s="160"/>
      <c r="AF4122" s="160"/>
      <c r="AG4122" s="160"/>
      <c r="AH4122" s="160"/>
      <c r="AI4122" s="160"/>
      <c r="AJ4122" s="160"/>
      <c r="AK4122" s="160"/>
      <c r="AL4122" s="160"/>
      <c r="AM4122" s="160"/>
      <c r="AN4122" s="160"/>
      <c r="AO4122" s="159"/>
    </row>
    <row r="4123" spans="2:41" ht="3.6" customHeight="1" outlineLevel="1" x14ac:dyDescent="0.45">
      <c r="B4123" s="167"/>
      <c r="J4123" s="167"/>
      <c r="M4123" s="166"/>
      <c r="N4123" s="173"/>
      <c r="O4123" s="172"/>
      <c r="P4123" s="172"/>
      <c r="Q4123" s="172"/>
      <c r="R4123" s="173"/>
      <c r="S4123" s="172"/>
      <c r="T4123" s="172"/>
      <c r="U4123" s="172"/>
      <c r="V4123" s="172"/>
      <c r="W4123" s="172"/>
      <c r="X4123" s="172"/>
      <c r="Y4123" s="172"/>
      <c r="Z4123" s="172"/>
      <c r="AA4123" s="171"/>
      <c r="AB4123" s="173"/>
      <c r="AI4123" s="166"/>
      <c r="AJ4123" s="173"/>
      <c r="AK4123" s="172"/>
      <c r="AL4123" s="172"/>
      <c r="AM4123" s="172"/>
      <c r="AN4123" s="172"/>
      <c r="AO4123" s="171"/>
    </row>
    <row r="4124" spans="2:41" ht="13.35" customHeight="1" outlineLevel="1" x14ac:dyDescent="0.45">
      <c r="B4124" s="167"/>
      <c r="J4124" s="167"/>
      <c r="M4124" s="166"/>
      <c r="N4124" s="167" t="s">
        <v>705</v>
      </c>
      <c r="R4124" s="167"/>
      <c r="S4124" s="917" t="str">
        <f>許可申請_2!I637&amp;変更_3!AL633</f>
        <v/>
      </c>
      <c r="T4124" s="918"/>
      <c r="V4124" s="182" t="str">
        <f>ASC(許可申請_2!K637)&amp;ASC(変更_3!AN633)</f>
        <v/>
      </c>
      <c r="W4124" s="115" t="s">
        <v>76</v>
      </c>
      <c r="X4124" s="182" t="str">
        <f>ASC(許可申請_2!M637)&amp;ASC(変更_3!AP633)</f>
        <v/>
      </c>
      <c r="Y4124" s="115" t="s">
        <v>77</v>
      </c>
      <c r="Z4124" s="182" t="str">
        <f>ASC(許可申請_2!O637)&amp;ASC(変更_3!AR633)</f>
        <v/>
      </c>
      <c r="AA4124" s="115" t="s">
        <v>78</v>
      </c>
      <c r="AB4124" s="167" t="s">
        <v>704</v>
      </c>
      <c r="AI4124" s="166"/>
      <c r="AJ4124" s="167"/>
      <c r="AK4124" s="919"/>
      <c r="AL4124" s="920"/>
      <c r="AM4124" s="920"/>
      <c r="AN4124" s="920"/>
      <c r="AO4124" s="921"/>
    </row>
    <row r="4125" spans="2:41" ht="3.6" customHeight="1" outlineLevel="1" x14ac:dyDescent="0.45">
      <c r="B4125" s="167"/>
      <c r="J4125" s="167"/>
      <c r="M4125" s="166"/>
      <c r="N4125" s="167"/>
      <c r="R4125" s="161"/>
      <c r="S4125" s="160"/>
      <c r="T4125" s="160"/>
      <c r="U4125" s="160"/>
      <c r="V4125" s="160"/>
      <c r="W4125" s="160"/>
      <c r="X4125" s="160"/>
      <c r="Y4125" s="160"/>
      <c r="Z4125" s="160"/>
      <c r="AA4125" s="159"/>
      <c r="AB4125" s="161"/>
      <c r="AC4125" s="160"/>
      <c r="AD4125" s="160"/>
      <c r="AE4125" s="160"/>
      <c r="AF4125" s="160"/>
      <c r="AG4125" s="160"/>
      <c r="AH4125" s="160"/>
      <c r="AI4125" s="159"/>
      <c r="AJ4125" s="161"/>
      <c r="AK4125" s="160"/>
      <c r="AL4125" s="160"/>
      <c r="AM4125" s="160"/>
      <c r="AN4125" s="160"/>
      <c r="AO4125" s="159"/>
    </row>
    <row r="4126" spans="2:41" ht="3.6" customHeight="1" outlineLevel="1" x14ac:dyDescent="0.45">
      <c r="B4126" s="167"/>
      <c r="J4126" s="167"/>
      <c r="M4126" s="166"/>
      <c r="N4126" s="173"/>
      <c r="O4126" s="172"/>
      <c r="P4126" s="172"/>
      <c r="Q4126" s="171"/>
      <c r="R4126" s="922" t="str">
        <f>IF(OR(許可申請_2!T634="☑",変更_3!AW630="☑"),"研修中","")</f>
        <v/>
      </c>
      <c r="S4126" s="923"/>
      <c r="T4126" s="923"/>
      <c r="U4126" s="923"/>
      <c r="V4126" s="923"/>
      <c r="W4126" s="923"/>
      <c r="X4126" s="923"/>
      <c r="Y4126" s="923"/>
      <c r="Z4126" s="923"/>
      <c r="AA4126" s="923"/>
      <c r="AB4126" s="923"/>
      <c r="AC4126" s="923"/>
      <c r="AD4126" s="923"/>
      <c r="AE4126" s="923"/>
      <c r="AF4126" s="923"/>
      <c r="AG4126" s="923"/>
      <c r="AH4126" s="923"/>
      <c r="AI4126" s="923"/>
      <c r="AJ4126" s="923"/>
      <c r="AK4126" s="923"/>
      <c r="AL4126" s="923"/>
      <c r="AM4126" s="923"/>
      <c r="AN4126" s="923"/>
      <c r="AO4126" s="924"/>
    </row>
    <row r="4127" spans="2:41" ht="13.35" customHeight="1" outlineLevel="1" x14ac:dyDescent="0.45">
      <c r="B4127" s="167"/>
      <c r="J4127" s="167"/>
      <c r="M4127" s="166"/>
      <c r="N4127" s="167" t="s">
        <v>703</v>
      </c>
      <c r="Q4127" s="166"/>
      <c r="R4127" s="911"/>
      <c r="S4127" s="912"/>
      <c r="T4127" s="912"/>
      <c r="U4127" s="912"/>
      <c r="V4127" s="912"/>
      <c r="W4127" s="912"/>
      <c r="X4127" s="912"/>
      <c r="Y4127" s="912"/>
      <c r="Z4127" s="912"/>
      <c r="AA4127" s="912"/>
      <c r="AB4127" s="912"/>
      <c r="AC4127" s="912"/>
      <c r="AD4127" s="912"/>
      <c r="AE4127" s="912"/>
      <c r="AF4127" s="912"/>
      <c r="AG4127" s="912"/>
      <c r="AH4127" s="912"/>
      <c r="AI4127" s="912"/>
      <c r="AJ4127" s="912"/>
      <c r="AK4127" s="912"/>
      <c r="AL4127" s="912"/>
      <c r="AM4127" s="912"/>
      <c r="AN4127" s="912"/>
      <c r="AO4127" s="913"/>
    </row>
    <row r="4128" spans="2:41" ht="3.6" customHeight="1" outlineLevel="1" x14ac:dyDescent="0.45">
      <c r="B4128" s="167"/>
      <c r="J4128" s="167"/>
      <c r="M4128" s="166"/>
      <c r="N4128" s="161"/>
      <c r="O4128" s="160"/>
      <c r="P4128" s="160"/>
      <c r="Q4128" s="159"/>
      <c r="R4128" s="914"/>
      <c r="S4128" s="915"/>
      <c r="T4128" s="915"/>
      <c r="U4128" s="915"/>
      <c r="V4128" s="915"/>
      <c r="W4128" s="915"/>
      <c r="X4128" s="915"/>
      <c r="Y4128" s="915"/>
      <c r="Z4128" s="915"/>
      <c r="AA4128" s="915"/>
      <c r="AB4128" s="915"/>
      <c r="AC4128" s="915"/>
      <c r="AD4128" s="915"/>
      <c r="AE4128" s="915"/>
      <c r="AF4128" s="915"/>
      <c r="AG4128" s="915"/>
      <c r="AH4128" s="915"/>
      <c r="AI4128" s="915"/>
      <c r="AJ4128" s="915"/>
      <c r="AK4128" s="915"/>
      <c r="AL4128" s="915"/>
      <c r="AM4128" s="915"/>
      <c r="AN4128" s="915"/>
      <c r="AO4128" s="916"/>
    </row>
    <row r="4129" spans="2:41" ht="3.6" customHeight="1" outlineLevel="1" x14ac:dyDescent="0.45">
      <c r="B4129" s="167"/>
      <c r="J4129" s="167"/>
      <c r="M4129" s="166"/>
      <c r="N4129" s="173"/>
      <c r="O4129" s="172"/>
      <c r="P4129" s="172"/>
      <c r="Q4129" s="171"/>
      <c r="R4129" s="167"/>
      <c r="W4129" s="166"/>
      <c r="X4129" s="167"/>
      <c r="AB4129" s="166"/>
      <c r="AC4129" s="925"/>
      <c r="AD4129" s="926"/>
      <c r="AE4129" s="926"/>
      <c r="AF4129" s="926"/>
      <c r="AG4129" s="926"/>
      <c r="AH4129" s="926"/>
      <c r="AI4129" s="926"/>
      <c r="AJ4129" s="926"/>
      <c r="AK4129" s="926"/>
      <c r="AL4129" s="926"/>
      <c r="AM4129" s="926"/>
      <c r="AN4129" s="926"/>
      <c r="AO4129" s="927"/>
    </row>
    <row r="4130" spans="2:41" ht="13.35" customHeight="1" outlineLevel="1" x14ac:dyDescent="0.45">
      <c r="B4130" s="167"/>
      <c r="J4130" s="167"/>
      <c r="M4130" s="166"/>
      <c r="N4130" s="167" t="s">
        <v>702</v>
      </c>
      <c r="Q4130" s="166"/>
      <c r="R4130" s="167"/>
      <c r="S4130" s="189" t="s">
        <v>651</v>
      </c>
      <c r="T4130" s="115" t="s">
        <v>105</v>
      </c>
      <c r="W4130" s="166"/>
      <c r="X4130" s="167" t="s">
        <v>701</v>
      </c>
      <c r="AB4130" s="166"/>
      <c r="AC4130" s="928"/>
      <c r="AD4130" s="929"/>
      <c r="AE4130" s="929"/>
      <c r="AF4130" s="929"/>
      <c r="AG4130" s="929"/>
      <c r="AH4130" s="929"/>
      <c r="AI4130" s="929"/>
      <c r="AJ4130" s="929"/>
      <c r="AK4130" s="929"/>
      <c r="AL4130" s="929"/>
      <c r="AM4130" s="929"/>
      <c r="AN4130" s="929"/>
      <c r="AO4130" s="930"/>
    </row>
    <row r="4131" spans="2:41" ht="3.6" customHeight="1" outlineLevel="1" x14ac:dyDescent="0.45">
      <c r="B4131" s="167"/>
      <c r="J4131" s="167"/>
      <c r="M4131" s="166"/>
      <c r="N4131" s="161"/>
      <c r="O4131" s="160"/>
      <c r="P4131" s="160"/>
      <c r="Q4131" s="159"/>
      <c r="R4131" s="161"/>
      <c r="S4131" s="160"/>
      <c r="T4131" s="160"/>
      <c r="U4131" s="160"/>
      <c r="V4131" s="160"/>
      <c r="W4131" s="159"/>
      <c r="X4131" s="161"/>
      <c r="Y4131" s="160"/>
      <c r="Z4131" s="160"/>
      <c r="AA4131" s="160"/>
      <c r="AB4131" s="159"/>
      <c r="AC4131" s="931"/>
      <c r="AD4131" s="932"/>
      <c r="AE4131" s="932"/>
      <c r="AF4131" s="932"/>
      <c r="AG4131" s="932"/>
      <c r="AH4131" s="932"/>
      <c r="AI4131" s="932"/>
      <c r="AJ4131" s="932"/>
      <c r="AK4131" s="932"/>
      <c r="AL4131" s="932"/>
      <c r="AM4131" s="932"/>
      <c r="AN4131" s="932"/>
      <c r="AO4131" s="933"/>
    </row>
    <row r="4132" spans="2:41" ht="3.6" customHeight="1" outlineLevel="1" x14ac:dyDescent="0.45">
      <c r="B4132" s="167"/>
      <c r="J4132" s="167"/>
      <c r="M4132" s="166"/>
      <c r="N4132" s="173"/>
      <c r="O4132" s="172"/>
      <c r="P4132" s="172"/>
      <c r="Q4132" s="171"/>
      <c r="R4132" s="173"/>
      <c r="S4132" s="172"/>
      <c r="T4132" s="172"/>
      <c r="U4132" s="172"/>
      <c r="V4132" s="172"/>
      <c r="W4132" s="172"/>
      <c r="X4132" s="172"/>
      <c r="Y4132" s="172"/>
      <c r="Z4132" s="172"/>
      <c r="AA4132" s="171"/>
      <c r="AB4132" s="173"/>
      <c r="AC4132" s="172"/>
      <c r="AD4132" s="172"/>
      <c r="AE4132" s="171"/>
      <c r="AF4132" s="173"/>
      <c r="AG4132" s="172"/>
      <c r="AH4132" s="172"/>
      <c r="AI4132" s="172"/>
      <c r="AJ4132" s="172"/>
      <c r="AK4132" s="172"/>
      <c r="AL4132" s="172"/>
      <c r="AM4132" s="172"/>
      <c r="AN4132" s="172"/>
      <c r="AO4132" s="171"/>
    </row>
    <row r="4133" spans="2:41" ht="13.35" customHeight="1" outlineLevel="1" x14ac:dyDescent="0.45">
      <c r="B4133" s="167"/>
      <c r="J4133" s="167"/>
      <c r="M4133" s="166"/>
      <c r="N4133" s="167" t="s">
        <v>700</v>
      </c>
      <c r="Q4133" s="166"/>
      <c r="R4133" s="167"/>
      <c r="S4133" s="919"/>
      <c r="T4133" s="921"/>
      <c r="V4133" s="190"/>
      <c r="W4133" s="115" t="s">
        <v>76</v>
      </c>
      <c r="X4133" s="190"/>
      <c r="Y4133" s="115" t="s">
        <v>77</v>
      </c>
      <c r="Z4133" s="190"/>
      <c r="AA4133" s="115" t="s">
        <v>78</v>
      </c>
      <c r="AB4133" s="167" t="s">
        <v>699</v>
      </c>
      <c r="AE4133" s="166"/>
      <c r="AF4133" s="167"/>
      <c r="AG4133" s="919"/>
      <c r="AH4133" s="921"/>
      <c r="AJ4133" s="190"/>
      <c r="AK4133" s="115" t="s">
        <v>76</v>
      </c>
      <c r="AL4133" s="190"/>
      <c r="AM4133" s="115" t="s">
        <v>77</v>
      </c>
      <c r="AN4133" s="190"/>
      <c r="AO4133" s="166" t="s">
        <v>78</v>
      </c>
    </row>
    <row r="4134" spans="2:41" ht="3.6" customHeight="1" outlineLevel="1" x14ac:dyDescent="0.45">
      <c r="B4134" s="167"/>
      <c r="J4134" s="167"/>
      <c r="M4134" s="166"/>
      <c r="N4134" s="161"/>
      <c r="O4134" s="160"/>
      <c r="P4134" s="160"/>
      <c r="Q4134" s="159"/>
      <c r="R4134" s="161"/>
      <c r="S4134" s="160"/>
      <c r="T4134" s="160"/>
      <c r="U4134" s="160"/>
      <c r="V4134" s="160"/>
      <c r="W4134" s="160"/>
      <c r="X4134" s="160"/>
      <c r="Y4134" s="160"/>
      <c r="Z4134" s="160"/>
      <c r="AA4134" s="159"/>
      <c r="AB4134" s="161"/>
      <c r="AC4134" s="160"/>
      <c r="AD4134" s="160"/>
      <c r="AE4134" s="159"/>
      <c r="AF4134" s="161"/>
      <c r="AG4134" s="160"/>
      <c r="AH4134" s="160"/>
      <c r="AI4134" s="160"/>
      <c r="AJ4134" s="160"/>
      <c r="AK4134" s="160"/>
      <c r="AL4134" s="160"/>
      <c r="AM4134" s="160"/>
      <c r="AN4134" s="160"/>
      <c r="AO4134" s="159"/>
    </row>
    <row r="4135" spans="2:41" ht="3.6" customHeight="1" outlineLevel="1" x14ac:dyDescent="0.45">
      <c r="B4135" s="167"/>
      <c r="J4135" s="167"/>
      <c r="M4135" s="166"/>
      <c r="N4135" s="173"/>
      <c r="O4135" s="172"/>
      <c r="P4135" s="172"/>
      <c r="Q4135" s="171"/>
      <c r="R4135" s="925"/>
      <c r="S4135" s="926"/>
      <c r="T4135" s="926"/>
      <c r="U4135" s="926"/>
      <c r="V4135" s="926"/>
      <c r="W4135" s="926"/>
      <c r="X4135" s="926"/>
      <c r="Y4135" s="926"/>
      <c r="Z4135" s="926"/>
      <c r="AA4135" s="926"/>
      <c r="AB4135" s="926"/>
      <c r="AC4135" s="926"/>
      <c r="AD4135" s="926"/>
      <c r="AE4135" s="926"/>
      <c r="AF4135" s="926"/>
      <c r="AG4135" s="926"/>
      <c r="AH4135" s="926"/>
      <c r="AI4135" s="926"/>
      <c r="AJ4135" s="926"/>
      <c r="AK4135" s="926"/>
      <c r="AL4135" s="926"/>
      <c r="AM4135" s="926"/>
      <c r="AN4135" s="926"/>
      <c r="AO4135" s="927"/>
    </row>
    <row r="4136" spans="2:41" ht="13.35" customHeight="1" outlineLevel="1" x14ac:dyDescent="0.45">
      <c r="B4136" s="167"/>
      <c r="J4136" s="167"/>
      <c r="M4136" s="166"/>
      <c r="N4136" s="167" t="s">
        <v>698</v>
      </c>
      <c r="Q4136" s="166"/>
      <c r="R4136" s="928"/>
      <c r="S4136" s="929"/>
      <c r="T4136" s="929"/>
      <c r="U4136" s="929"/>
      <c r="V4136" s="929"/>
      <c r="W4136" s="929"/>
      <c r="X4136" s="929"/>
      <c r="Y4136" s="929"/>
      <c r="Z4136" s="929"/>
      <c r="AA4136" s="929"/>
      <c r="AB4136" s="929"/>
      <c r="AC4136" s="929"/>
      <c r="AD4136" s="929"/>
      <c r="AE4136" s="929"/>
      <c r="AF4136" s="929"/>
      <c r="AG4136" s="929"/>
      <c r="AH4136" s="929"/>
      <c r="AI4136" s="929"/>
      <c r="AJ4136" s="929"/>
      <c r="AK4136" s="929"/>
      <c r="AL4136" s="929"/>
      <c r="AM4136" s="929"/>
      <c r="AN4136" s="929"/>
      <c r="AO4136" s="930"/>
    </row>
    <row r="4137" spans="2:41" ht="3.6" customHeight="1" outlineLevel="1" x14ac:dyDescent="0.45">
      <c r="B4137" s="167"/>
      <c r="J4137" s="167"/>
      <c r="M4137" s="166"/>
      <c r="N4137" s="167"/>
      <c r="Q4137" s="166"/>
      <c r="R4137" s="931"/>
      <c r="S4137" s="932"/>
      <c r="T4137" s="932"/>
      <c r="U4137" s="932"/>
      <c r="V4137" s="932"/>
      <c r="W4137" s="932"/>
      <c r="X4137" s="932"/>
      <c r="Y4137" s="932"/>
      <c r="Z4137" s="932"/>
      <c r="AA4137" s="932"/>
      <c r="AB4137" s="932"/>
      <c r="AC4137" s="932"/>
      <c r="AD4137" s="932"/>
      <c r="AE4137" s="932"/>
      <c r="AF4137" s="932"/>
      <c r="AG4137" s="932"/>
      <c r="AH4137" s="932"/>
      <c r="AI4137" s="932"/>
      <c r="AJ4137" s="932"/>
      <c r="AK4137" s="932"/>
      <c r="AL4137" s="932"/>
      <c r="AM4137" s="932"/>
      <c r="AN4137" s="932"/>
      <c r="AO4137" s="933"/>
    </row>
    <row r="4138" spans="2:41" ht="3.6" customHeight="1" outlineLevel="1" x14ac:dyDescent="0.45">
      <c r="B4138" s="167"/>
      <c r="J4138" s="167"/>
      <c r="N4138" s="173"/>
      <c r="O4138" s="172"/>
      <c r="P4138" s="172"/>
      <c r="Q4138" s="171"/>
      <c r="R4138" s="172"/>
      <c r="S4138" s="172"/>
      <c r="T4138" s="172"/>
      <c r="U4138" s="172"/>
      <c r="X4138" s="175"/>
      <c r="Y4138" s="176"/>
      <c r="Z4138" s="175"/>
      <c r="AA4138" s="175"/>
      <c r="AB4138" s="175"/>
      <c r="AC4138" s="175"/>
      <c r="AD4138" s="176"/>
      <c r="AE4138" s="175"/>
      <c r="AF4138" s="172"/>
      <c r="AG4138" s="172"/>
      <c r="AH4138" s="947"/>
      <c r="AI4138" s="948"/>
      <c r="AJ4138" s="948"/>
      <c r="AK4138" s="948"/>
      <c r="AL4138" s="948"/>
      <c r="AM4138" s="948"/>
      <c r="AN4138" s="948"/>
      <c r="AO4138" s="949"/>
    </row>
    <row r="4139" spans="2:41" ht="13.35" customHeight="1" outlineLevel="1" x14ac:dyDescent="0.45">
      <c r="B4139" s="167"/>
      <c r="J4139" s="167"/>
      <c r="N4139" s="167" t="s">
        <v>697</v>
      </c>
      <c r="Q4139" s="166"/>
      <c r="R4139" s="115" t="s">
        <v>696</v>
      </c>
      <c r="X4139" s="169"/>
      <c r="Y4139" s="170"/>
      <c r="Z4139" s="189" t="s">
        <v>651</v>
      </c>
      <c r="AA4139" s="115" t="s">
        <v>695</v>
      </c>
      <c r="AB4139" s="169"/>
      <c r="AC4139" s="169"/>
      <c r="AD4139" s="170" t="s">
        <v>694</v>
      </c>
      <c r="AE4139" s="169"/>
      <c r="AH4139" s="950"/>
      <c r="AI4139" s="951"/>
      <c r="AJ4139" s="951"/>
      <c r="AK4139" s="951"/>
      <c r="AL4139" s="951"/>
      <c r="AM4139" s="951"/>
      <c r="AN4139" s="951"/>
      <c r="AO4139" s="952"/>
    </row>
    <row r="4140" spans="2:41" ht="3.6" customHeight="1" outlineLevel="1" x14ac:dyDescent="0.45">
      <c r="B4140" s="167"/>
      <c r="J4140" s="167"/>
      <c r="N4140" s="167"/>
      <c r="Q4140" s="166"/>
      <c r="R4140" s="160"/>
      <c r="S4140" s="160"/>
      <c r="T4140" s="160"/>
      <c r="U4140" s="160"/>
      <c r="X4140" s="163"/>
      <c r="Y4140" s="164"/>
      <c r="Z4140" s="163"/>
      <c r="AA4140" s="163"/>
      <c r="AB4140" s="163"/>
      <c r="AC4140" s="163"/>
      <c r="AD4140" s="164"/>
      <c r="AE4140" s="163"/>
      <c r="AF4140" s="160"/>
      <c r="AG4140" s="160"/>
      <c r="AH4140" s="953"/>
      <c r="AI4140" s="954"/>
      <c r="AJ4140" s="954"/>
      <c r="AK4140" s="954"/>
      <c r="AL4140" s="954"/>
      <c r="AM4140" s="954"/>
      <c r="AN4140" s="954"/>
      <c r="AO4140" s="955"/>
    </row>
    <row r="4141" spans="2:41" ht="3.6" customHeight="1" outlineLevel="1" x14ac:dyDescent="0.45">
      <c r="B4141" s="167"/>
      <c r="J4141" s="167"/>
      <c r="N4141" s="167"/>
      <c r="Q4141" s="166"/>
      <c r="R4141" s="172"/>
      <c r="S4141" s="172"/>
      <c r="T4141" s="172"/>
      <c r="U4141" s="172"/>
      <c r="V4141" s="944"/>
      <c r="W4141" s="956"/>
      <c r="X4141" s="956"/>
      <c r="Y4141" s="956"/>
      <c r="Z4141" s="956"/>
      <c r="AA4141" s="956"/>
      <c r="AB4141" s="956"/>
      <c r="AC4141" s="956"/>
      <c r="AD4141" s="956"/>
      <c r="AE4141" s="956"/>
      <c r="AF4141" s="956"/>
      <c r="AG4141" s="956"/>
      <c r="AH4141" s="956"/>
      <c r="AI4141" s="956"/>
      <c r="AJ4141" s="956"/>
      <c r="AK4141" s="956"/>
      <c r="AL4141" s="956"/>
      <c r="AM4141" s="956"/>
      <c r="AN4141" s="956"/>
      <c r="AO4141" s="957"/>
    </row>
    <row r="4142" spans="2:41" ht="13.35" customHeight="1" outlineLevel="1" x14ac:dyDescent="0.45">
      <c r="B4142" s="167"/>
      <c r="J4142" s="167"/>
      <c r="N4142" s="167" t="s">
        <v>693</v>
      </c>
      <c r="Q4142" s="166"/>
      <c r="R4142" s="115" t="s">
        <v>692</v>
      </c>
      <c r="V4142" s="945"/>
      <c r="W4142" s="958"/>
      <c r="X4142" s="958"/>
      <c r="Y4142" s="958"/>
      <c r="Z4142" s="958"/>
      <c r="AA4142" s="958"/>
      <c r="AB4142" s="958"/>
      <c r="AC4142" s="958"/>
      <c r="AD4142" s="958"/>
      <c r="AE4142" s="958"/>
      <c r="AF4142" s="958"/>
      <c r="AG4142" s="958"/>
      <c r="AH4142" s="958"/>
      <c r="AI4142" s="958"/>
      <c r="AJ4142" s="958"/>
      <c r="AK4142" s="958"/>
      <c r="AL4142" s="958"/>
      <c r="AM4142" s="958"/>
      <c r="AN4142" s="958"/>
      <c r="AO4142" s="959"/>
    </row>
    <row r="4143" spans="2:41" ht="3.6" customHeight="1" outlineLevel="1" x14ac:dyDescent="0.45">
      <c r="B4143" s="167"/>
      <c r="J4143" s="167"/>
      <c r="N4143" s="167"/>
      <c r="Q4143" s="166"/>
      <c r="V4143" s="946"/>
      <c r="W4143" s="960"/>
      <c r="X4143" s="960"/>
      <c r="Y4143" s="960"/>
      <c r="Z4143" s="960"/>
      <c r="AA4143" s="960"/>
      <c r="AB4143" s="960"/>
      <c r="AC4143" s="960"/>
      <c r="AD4143" s="960"/>
      <c r="AE4143" s="960"/>
      <c r="AF4143" s="960"/>
      <c r="AG4143" s="960"/>
      <c r="AH4143" s="960"/>
      <c r="AI4143" s="960"/>
      <c r="AJ4143" s="960"/>
      <c r="AK4143" s="960"/>
      <c r="AL4143" s="960"/>
      <c r="AM4143" s="960"/>
      <c r="AN4143" s="960"/>
      <c r="AO4143" s="961"/>
    </row>
    <row r="4144" spans="2:41" ht="3.6" customHeight="1" outlineLevel="1" x14ac:dyDescent="0.45">
      <c r="B4144" s="167"/>
      <c r="J4144" s="167"/>
      <c r="N4144" s="167"/>
      <c r="R4144" s="173"/>
      <c r="S4144" s="172"/>
      <c r="T4144" s="172"/>
      <c r="U4144" s="171"/>
      <c r="X4144" s="166"/>
      <c r="Y4144" s="925"/>
      <c r="Z4144" s="926"/>
      <c r="AA4144" s="927"/>
      <c r="AB4144" s="171"/>
      <c r="AC4144" s="925"/>
      <c r="AD4144" s="926"/>
      <c r="AE4144" s="927"/>
      <c r="AF4144" s="167"/>
      <c r="AH4144" s="166"/>
      <c r="AI4144" s="925"/>
      <c r="AJ4144" s="926"/>
      <c r="AK4144" s="926"/>
      <c r="AL4144" s="926"/>
      <c r="AM4144" s="926"/>
      <c r="AN4144" s="926"/>
      <c r="AO4144" s="927"/>
    </row>
    <row r="4145" spans="2:41" ht="13.35" customHeight="1" outlineLevel="1" x14ac:dyDescent="0.45">
      <c r="B4145" s="167"/>
      <c r="J4145" s="167"/>
      <c r="N4145" s="167"/>
      <c r="R4145" s="167"/>
      <c r="U4145" s="166"/>
      <c r="V4145" s="115" t="s">
        <v>612</v>
      </c>
      <c r="X4145" s="166"/>
      <c r="Y4145" s="928"/>
      <c r="Z4145" s="929"/>
      <c r="AA4145" s="930"/>
      <c r="AB4145" s="555" t="s">
        <v>611</v>
      </c>
      <c r="AC4145" s="928"/>
      <c r="AD4145" s="929"/>
      <c r="AE4145" s="930"/>
      <c r="AF4145" s="167" t="s">
        <v>610</v>
      </c>
      <c r="AH4145" s="166"/>
      <c r="AI4145" s="928"/>
      <c r="AJ4145" s="929"/>
      <c r="AK4145" s="929"/>
      <c r="AL4145" s="929"/>
      <c r="AM4145" s="929"/>
      <c r="AN4145" s="929"/>
      <c r="AO4145" s="930"/>
    </row>
    <row r="4146" spans="2:41" ht="3.6" customHeight="1" outlineLevel="1" x14ac:dyDescent="0.45">
      <c r="B4146" s="167"/>
      <c r="J4146" s="167"/>
      <c r="N4146" s="167"/>
      <c r="R4146" s="167"/>
      <c r="U4146" s="166"/>
      <c r="V4146" s="160"/>
      <c r="W4146" s="160"/>
      <c r="X4146" s="159"/>
      <c r="Y4146" s="931"/>
      <c r="Z4146" s="932"/>
      <c r="AA4146" s="933"/>
      <c r="AB4146" s="159"/>
      <c r="AC4146" s="931"/>
      <c r="AD4146" s="932"/>
      <c r="AE4146" s="933"/>
      <c r="AF4146" s="161"/>
      <c r="AG4146" s="160"/>
      <c r="AH4146" s="159"/>
      <c r="AI4146" s="931"/>
      <c r="AJ4146" s="932"/>
      <c r="AK4146" s="932"/>
      <c r="AL4146" s="932"/>
      <c r="AM4146" s="932"/>
      <c r="AN4146" s="932"/>
      <c r="AO4146" s="933"/>
    </row>
    <row r="4147" spans="2:41" ht="3.6" customHeight="1" outlineLevel="1" x14ac:dyDescent="0.45">
      <c r="B4147" s="167"/>
      <c r="J4147" s="167"/>
      <c r="N4147" s="167"/>
      <c r="R4147" s="167"/>
      <c r="U4147" s="166"/>
      <c r="V4147" s="172"/>
      <c r="W4147" s="172"/>
      <c r="X4147" s="171"/>
      <c r="Y4147" s="925"/>
      <c r="Z4147" s="926"/>
      <c r="AA4147" s="926"/>
      <c r="AB4147" s="926"/>
      <c r="AC4147" s="926"/>
      <c r="AD4147" s="926"/>
      <c r="AE4147" s="927"/>
      <c r="AF4147" s="173"/>
      <c r="AG4147" s="172"/>
      <c r="AH4147" s="171"/>
      <c r="AI4147" s="925"/>
      <c r="AJ4147" s="926"/>
      <c r="AK4147" s="926"/>
      <c r="AL4147" s="926"/>
      <c r="AM4147" s="926"/>
      <c r="AN4147" s="926"/>
      <c r="AO4147" s="927"/>
    </row>
    <row r="4148" spans="2:41" ht="13.35" customHeight="1" outlineLevel="1" x14ac:dyDescent="0.45">
      <c r="B4148" s="167"/>
      <c r="J4148" s="167"/>
      <c r="N4148" s="167"/>
      <c r="R4148" s="167" t="s">
        <v>691</v>
      </c>
      <c r="U4148" s="166"/>
      <c r="V4148" s="115" t="s">
        <v>609</v>
      </c>
      <c r="X4148" s="166"/>
      <c r="Y4148" s="928"/>
      <c r="Z4148" s="929"/>
      <c r="AA4148" s="929"/>
      <c r="AB4148" s="929"/>
      <c r="AC4148" s="929"/>
      <c r="AD4148" s="929"/>
      <c r="AE4148" s="930"/>
      <c r="AF4148" s="167" t="s">
        <v>8536</v>
      </c>
      <c r="AH4148" s="166"/>
      <c r="AI4148" s="928"/>
      <c r="AJ4148" s="929"/>
      <c r="AK4148" s="929"/>
      <c r="AL4148" s="929"/>
      <c r="AM4148" s="929"/>
      <c r="AN4148" s="929"/>
      <c r="AO4148" s="930"/>
    </row>
    <row r="4149" spans="2:41" ht="3.6" customHeight="1" outlineLevel="1" x14ac:dyDescent="0.45">
      <c r="B4149" s="167"/>
      <c r="J4149" s="167"/>
      <c r="N4149" s="167"/>
      <c r="R4149" s="167"/>
      <c r="U4149" s="166"/>
      <c r="V4149" s="160"/>
      <c r="W4149" s="160"/>
      <c r="X4149" s="159"/>
      <c r="Y4149" s="931"/>
      <c r="Z4149" s="932"/>
      <c r="AA4149" s="932"/>
      <c r="AB4149" s="932"/>
      <c r="AC4149" s="932"/>
      <c r="AD4149" s="932"/>
      <c r="AE4149" s="933"/>
      <c r="AF4149" s="161"/>
      <c r="AG4149" s="160"/>
      <c r="AH4149" s="159"/>
      <c r="AI4149" s="931"/>
      <c r="AJ4149" s="932"/>
      <c r="AK4149" s="932"/>
      <c r="AL4149" s="932"/>
      <c r="AM4149" s="932"/>
      <c r="AN4149" s="932"/>
      <c r="AO4149" s="933"/>
    </row>
    <row r="4150" spans="2:41" ht="3.6" customHeight="1" outlineLevel="1" x14ac:dyDescent="0.45">
      <c r="B4150" s="167"/>
      <c r="J4150" s="167"/>
      <c r="N4150" s="167"/>
      <c r="R4150" s="167"/>
      <c r="U4150" s="166"/>
      <c r="V4150" s="172"/>
      <c r="W4150" s="172"/>
      <c r="X4150" s="171"/>
      <c r="Y4150" s="925"/>
      <c r="Z4150" s="926"/>
      <c r="AA4150" s="926"/>
      <c r="AB4150" s="926"/>
      <c r="AC4150" s="926"/>
      <c r="AD4150" s="926"/>
      <c r="AE4150" s="927"/>
      <c r="AF4150" s="173"/>
      <c r="AG4150" s="172"/>
      <c r="AH4150" s="171"/>
      <c r="AI4150" s="925"/>
      <c r="AJ4150" s="926"/>
      <c r="AK4150" s="926"/>
      <c r="AL4150" s="926"/>
      <c r="AM4150" s="926"/>
      <c r="AN4150" s="926"/>
      <c r="AO4150" s="927"/>
    </row>
    <row r="4151" spans="2:41" ht="13.35" customHeight="1" outlineLevel="1" x14ac:dyDescent="0.45">
      <c r="B4151" s="167"/>
      <c r="J4151" s="167"/>
      <c r="N4151" s="167"/>
      <c r="R4151" s="167"/>
      <c r="U4151" s="166"/>
      <c r="V4151" s="115" t="s">
        <v>608</v>
      </c>
      <c r="X4151" s="166"/>
      <c r="Y4151" s="928"/>
      <c r="Z4151" s="929"/>
      <c r="AA4151" s="929"/>
      <c r="AB4151" s="929"/>
      <c r="AC4151" s="929"/>
      <c r="AD4151" s="929"/>
      <c r="AE4151" s="930"/>
      <c r="AF4151" s="167" t="s">
        <v>607</v>
      </c>
      <c r="AH4151" s="166"/>
      <c r="AI4151" s="928"/>
      <c r="AJ4151" s="929"/>
      <c r="AK4151" s="929"/>
      <c r="AL4151" s="929"/>
      <c r="AM4151" s="929"/>
      <c r="AN4151" s="929"/>
      <c r="AO4151" s="930"/>
    </row>
    <row r="4152" spans="2:41" ht="3.6" customHeight="1" outlineLevel="1" x14ac:dyDescent="0.45">
      <c r="B4152" s="167"/>
      <c r="J4152" s="161"/>
      <c r="K4152" s="160"/>
      <c r="L4152" s="160"/>
      <c r="M4152" s="160"/>
      <c r="N4152" s="161"/>
      <c r="O4152" s="160"/>
      <c r="P4152" s="160"/>
      <c r="Q4152" s="160"/>
      <c r="R4152" s="161"/>
      <c r="S4152" s="160"/>
      <c r="T4152" s="160"/>
      <c r="U4152" s="159"/>
      <c r="V4152" s="160"/>
      <c r="W4152" s="160"/>
      <c r="X4152" s="159"/>
      <c r="Y4152" s="931"/>
      <c r="Z4152" s="932"/>
      <c r="AA4152" s="932"/>
      <c r="AB4152" s="932"/>
      <c r="AC4152" s="932"/>
      <c r="AD4152" s="932"/>
      <c r="AE4152" s="933"/>
      <c r="AF4152" s="161"/>
      <c r="AG4152" s="160"/>
      <c r="AH4152" s="159"/>
      <c r="AI4152" s="931"/>
      <c r="AJ4152" s="932"/>
      <c r="AK4152" s="932"/>
      <c r="AL4152" s="932"/>
      <c r="AM4152" s="932"/>
      <c r="AN4152" s="932"/>
      <c r="AO4152" s="933"/>
    </row>
    <row r="4153" spans="2:41" ht="3.6" customHeight="1" outlineLevel="1" x14ac:dyDescent="0.45">
      <c r="B4153" s="167"/>
      <c r="J4153" s="173"/>
      <c r="K4153" s="172"/>
      <c r="L4153" s="172"/>
      <c r="M4153" s="171"/>
      <c r="N4153" s="173"/>
      <c r="O4153" s="172"/>
      <c r="P4153" s="172"/>
      <c r="Q4153" s="171"/>
      <c r="R4153" s="173"/>
      <c r="S4153" s="172"/>
      <c r="T4153" s="172"/>
      <c r="U4153" s="172"/>
      <c r="V4153" s="172"/>
      <c r="W4153" s="172"/>
      <c r="X4153" s="172"/>
      <c r="Y4153" s="172"/>
      <c r="Z4153" s="172"/>
      <c r="AA4153" s="171"/>
      <c r="AB4153" s="173"/>
      <c r="AC4153" s="172"/>
      <c r="AD4153" s="172"/>
      <c r="AE4153" s="171"/>
      <c r="AF4153" s="172"/>
      <c r="AG4153" s="172"/>
      <c r="AH4153" s="172"/>
      <c r="AI4153" s="172"/>
      <c r="AJ4153" s="172"/>
      <c r="AK4153" s="172"/>
      <c r="AL4153" s="172"/>
      <c r="AM4153" s="172"/>
      <c r="AN4153" s="172"/>
      <c r="AO4153" s="171"/>
    </row>
    <row r="4154" spans="2:41" ht="13.35" customHeight="1" outlineLevel="1" x14ac:dyDescent="0.45">
      <c r="B4154" s="167"/>
      <c r="J4154" s="167"/>
      <c r="M4154" s="166"/>
      <c r="N4154" s="167" t="s">
        <v>717</v>
      </c>
      <c r="Q4154" s="166"/>
      <c r="R4154" s="167"/>
      <c r="S4154" s="917" t="str">
        <f>IF(変更_3!J641&lt;&gt;"",コードマスタ!C4,"")</f>
        <v/>
      </c>
      <c r="T4154" s="943"/>
      <c r="U4154" s="943"/>
      <c r="V4154" s="943"/>
      <c r="W4154" s="943"/>
      <c r="X4154" s="943"/>
      <c r="Y4154" s="943"/>
      <c r="Z4154" s="943"/>
      <c r="AA4154" s="918"/>
      <c r="AB4154" s="167" t="s">
        <v>615</v>
      </c>
      <c r="AE4154" s="166"/>
      <c r="AF4154" s="167"/>
      <c r="AG4154" s="917" t="str">
        <f>IF(変更_3!J649="☑",コードマスタ!D3,IF(OR(変更_3!O649="☑",変更_3!U649="☑"),コードマスタ!D4,""))</f>
        <v/>
      </c>
      <c r="AH4154" s="943"/>
      <c r="AI4154" s="943"/>
      <c r="AJ4154" s="943"/>
      <c r="AK4154" s="943"/>
      <c r="AL4154" s="943"/>
      <c r="AM4154" s="943"/>
      <c r="AN4154" s="943"/>
      <c r="AO4154" s="918"/>
    </row>
    <row r="4155" spans="2:41" ht="3.6" customHeight="1" outlineLevel="1" x14ac:dyDescent="0.45">
      <c r="B4155" s="167"/>
      <c r="J4155" s="167"/>
      <c r="M4155" s="166"/>
      <c r="N4155" s="161"/>
      <c r="O4155" s="160"/>
      <c r="P4155" s="160"/>
      <c r="Q4155" s="159"/>
      <c r="R4155" s="161"/>
      <c r="S4155" s="160"/>
      <c r="T4155" s="160"/>
      <c r="U4155" s="160"/>
      <c r="V4155" s="160"/>
      <c r="W4155" s="160"/>
      <c r="X4155" s="160"/>
      <c r="Y4155" s="160"/>
      <c r="Z4155" s="160"/>
      <c r="AA4155" s="159"/>
      <c r="AB4155" s="161"/>
      <c r="AC4155" s="160"/>
      <c r="AD4155" s="160"/>
      <c r="AE4155" s="159"/>
      <c r="AF4155" s="160"/>
      <c r="AG4155" s="160"/>
      <c r="AH4155" s="160"/>
      <c r="AI4155" s="160"/>
      <c r="AJ4155" s="160"/>
      <c r="AK4155" s="160"/>
      <c r="AL4155" s="160"/>
      <c r="AM4155" s="160"/>
      <c r="AN4155" s="160"/>
      <c r="AO4155" s="159"/>
    </row>
    <row r="4156" spans="2:41" ht="3.6" customHeight="1" outlineLevel="1" x14ac:dyDescent="0.45">
      <c r="B4156" s="167"/>
      <c r="J4156" s="167"/>
      <c r="M4156" s="166"/>
      <c r="N4156" s="173"/>
      <c r="O4156" s="172"/>
      <c r="P4156" s="172"/>
      <c r="Q4156" s="171"/>
      <c r="R4156" s="173"/>
      <c r="S4156" s="172"/>
      <c r="T4156" s="172"/>
      <c r="U4156" s="172"/>
      <c r="V4156" s="172"/>
      <c r="W4156" s="172"/>
      <c r="X4156" s="172"/>
      <c r="Y4156" s="172"/>
      <c r="Z4156" s="172"/>
      <c r="AA4156" s="171"/>
      <c r="AB4156" s="173"/>
      <c r="AC4156" s="172"/>
      <c r="AD4156" s="172"/>
      <c r="AE4156" s="171"/>
      <c r="AF4156" s="173"/>
      <c r="AG4156" s="172"/>
      <c r="AH4156" s="172"/>
      <c r="AI4156" s="172"/>
      <c r="AJ4156" s="172"/>
      <c r="AK4156" s="172"/>
      <c r="AL4156" s="172"/>
      <c r="AM4156" s="172"/>
      <c r="AN4156" s="172"/>
      <c r="AO4156" s="171"/>
    </row>
    <row r="4157" spans="2:41" ht="13.35" customHeight="1" outlineLevel="1" x14ac:dyDescent="0.45">
      <c r="B4157" s="167"/>
      <c r="J4157" s="167"/>
      <c r="M4157" s="166"/>
      <c r="N4157" s="167" t="s">
        <v>716</v>
      </c>
      <c r="Q4157" s="166"/>
      <c r="R4157" s="167"/>
      <c r="S4157" s="919"/>
      <c r="T4157" s="921"/>
      <c r="V4157" s="190"/>
      <c r="W4157" s="115" t="s">
        <v>76</v>
      </c>
      <c r="X4157" s="190"/>
      <c r="Y4157" s="115" t="s">
        <v>77</v>
      </c>
      <c r="Z4157" s="190"/>
      <c r="AA4157" s="166" t="s">
        <v>78</v>
      </c>
      <c r="AB4157" s="167" t="s">
        <v>715</v>
      </c>
      <c r="AE4157" s="166"/>
      <c r="AF4157" s="167"/>
      <c r="AG4157" s="919"/>
      <c r="AH4157" s="921"/>
      <c r="AJ4157" s="190"/>
      <c r="AK4157" s="115" t="s">
        <v>76</v>
      </c>
      <c r="AL4157" s="190"/>
      <c r="AM4157" s="115" t="s">
        <v>77</v>
      </c>
      <c r="AN4157" s="190"/>
      <c r="AO4157" s="166" t="s">
        <v>78</v>
      </c>
    </row>
    <row r="4158" spans="2:41" ht="3.6" customHeight="1" outlineLevel="1" x14ac:dyDescent="0.45">
      <c r="B4158" s="167"/>
      <c r="J4158" s="167"/>
      <c r="M4158" s="166"/>
      <c r="N4158" s="161"/>
      <c r="O4158" s="160"/>
      <c r="P4158" s="160"/>
      <c r="Q4158" s="159"/>
      <c r="R4158" s="161"/>
      <c r="S4158" s="160"/>
      <c r="T4158" s="160"/>
      <c r="U4158" s="160"/>
      <c r="V4158" s="160"/>
      <c r="W4158" s="160"/>
      <c r="X4158" s="160"/>
      <c r="Y4158" s="160"/>
      <c r="Z4158" s="160"/>
      <c r="AA4158" s="159"/>
      <c r="AB4158" s="161"/>
      <c r="AC4158" s="160"/>
      <c r="AD4158" s="160"/>
      <c r="AE4158" s="159"/>
      <c r="AF4158" s="161"/>
      <c r="AG4158" s="160"/>
      <c r="AH4158" s="160"/>
      <c r="AI4158" s="160"/>
      <c r="AJ4158" s="160"/>
      <c r="AK4158" s="160"/>
      <c r="AL4158" s="160"/>
      <c r="AM4158" s="160"/>
      <c r="AN4158" s="160"/>
      <c r="AO4158" s="159"/>
    </row>
    <row r="4159" spans="2:41" ht="3.6" customHeight="1" outlineLevel="1" x14ac:dyDescent="0.45">
      <c r="B4159" s="167"/>
      <c r="J4159" s="167"/>
      <c r="M4159" s="166"/>
      <c r="N4159" s="173"/>
      <c r="O4159" s="172"/>
      <c r="P4159" s="172"/>
      <c r="Q4159" s="171"/>
      <c r="R4159" s="922" t="str">
        <f>IF(変更_3!J641&lt;&gt;"",変更_3!J641,"")</f>
        <v/>
      </c>
      <c r="S4159" s="923"/>
      <c r="T4159" s="923"/>
      <c r="U4159" s="923"/>
      <c r="V4159" s="923"/>
      <c r="W4159" s="923"/>
      <c r="X4159" s="923"/>
      <c r="Y4159" s="923"/>
      <c r="Z4159" s="923"/>
      <c r="AA4159" s="923"/>
      <c r="AB4159" s="923"/>
      <c r="AC4159" s="923"/>
      <c r="AD4159" s="923"/>
      <c r="AE4159" s="923"/>
      <c r="AF4159" s="923"/>
      <c r="AG4159" s="923"/>
      <c r="AH4159" s="923"/>
      <c r="AI4159" s="923"/>
      <c r="AJ4159" s="924"/>
      <c r="AK4159" s="172"/>
      <c r="AL4159" s="172"/>
      <c r="AM4159" s="172"/>
      <c r="AN4159" s="172"/>
      <c r="AO4159" s="171"/>
    </row>
    <row r="4160" spans="2:41" ht="13.35" customHeight="1" outlineLevel="1" x14ac:dyDescent="0.45">
      <c r="B4160" s="167"/>
      <c r="J4160" s="167"/>
      <c r="M4160" s="166"/>
      <c r="N4160" s="167" t="s">
        <v>50</v>
      </c>
      <c r="Q4160" s="166"/>
      <c r="R4160" s="911"/>
      <c r="S4160" s="912"/>
      <c r="T4160" s="912"/>
      <c r="U4160" s="912"/>
      <c r="V4160" s="912"/>
      <c r="W4160" s="912"/>
      <c r="X4160" s="912"/>
      <c r="Y4160" s="912"/>
      <c r="Z4160" s="912"/>
      <c r="AA4160" s="912"/>
      <c r="AB4160" s="912"/>
      <c r="AC4160" s="912"/>
      <c r="AD4160" s="912"/>
      <c r="AE4160" s="912"/>
      <c r="AF4160" s="912"/>
      <c r="AG4160" s="912"/>
      <c r="AH4160" s="912"/>
      <c r="AI4160" s="912"/>
      <c r="AJ4160" s="913"/>
      <c r="AL4160" s="189" t="s">
        <v>651</v>
      </c>
      <c r="AM4160" s="115" t="s">
        <v>714</v>
      </c>
      <c r="AO4160" s="166"/>
    </row>
    <row r="4161" spans="2:41" ht="3.6" customHeight="1" outlineLevel="1" x14ac:dyDescent="0.45">
      <c r="B4161" s="167"/>
      <c r="J4161" s="167"/>
      <c r="M4161" s="166"/>
      <c r="N4161" s="161"/>
      <c r="O4161" s="160"/>
      <c r="P4161" s="160"/>
      <c r="Q4161" s="159"/>
      <c r="R4161" s="914"/>
      <c r="S4161" s="915"/>
      <c r="T4161" s="915"/>
      <c r="U4161" s="915"/>
      <c r="V4161" s="915"/>
      <c r="W4161" s="915"/>
      <c r="X4161" s="915"/>
      <c r="Y4161" s="915"/>
      <c r="Z4161" s="915"/>
      <c r="AA4161" s="915"/>
      <c r="AB4161" s="915"/>
      <c r="AC4161" s="915"/>
      <c r="AD4161" s="915"/>
      <c r="AE4161" s="915"/>
      <c r="AF4161" s="915"/>
      <c r="AG4161" s="915"/>
      <c r="AH4161" s="915"/>
      <c r="AI4161" s="915"/>
      <c r="AJ4161" s="916"/>
      <c r="AK4161" s="160"/>
      <c r="AL4161" s="160"/>
      <c r="AM4161" s="160"/>
      <c r="AN4161" s="160"/>
      <c r="AO4161" s="159"/>
    </row>
    <row r="4162" spans="2:41" ht="3.6" customHeight="1" outlineLevel="1" x14ac:dyDescent="0.45">
      <c r="B4162" s="167"/>
      <c r="J4162" s="167"/>
      <c r="M4162" s="166"/>
      <c r="N4162" s="173"/>
      <c r="O4162" s="172"/>
      <c r="P4162" s="172"/>
      <c r="Q4162" s="171"/>
      <c r="R4162" s="922" t="str">
        <f>ASC(PHONETIC(変更_3!J640))</f>
        <v/>
      </c>
      <c r="S4162" s="923"/>
      <c r="T4162" s="923"/>
      <c r="U4162" s="923"/>
      <c r="V4162" s="923"/>
      <c r="W4162" s="923"/>
      <c r="X4162" s="923"/>
      <c r="Y4162" s="923"/>
      <c r="Z4162" s="923"/>
      <c r="AA4162" s="923"/>
      <c r="AB4162" s="923"/>
      <c r="AC4162" s="923"/>
      <c r="AD4162" s="923"/>
      <c r="AE4162" s="923"/>
      <c r="AF4162" s="923"/>
      <c r="AG4162" s="923"/>
      <c r="AH4162" s="923"/>
      <c r="AI4162" s="923"/>
      <c r="AJ4162" s="923"/>
      <c r="AK4162" s="923"/>
      <c r="AL4162" s="923"/>
      <c r="AM4162" s="923"/>
      <c r="AN4162" s="923"/>
      <c r="AO4162" s="924"/>
    </row>
    <row r="4163" spans="2:41" ht="13.35" customHeight="1" outlineLevel="1" x14ac:dyDescent="0.45">
      <c r="B4163" s="167"/>
      <c r="J4163" s="167"/>
      <c r="M4163" s="166"/>
      <c r="N4163" s="167" t="s">
        <v>713</v>
      </c>
      <c r="Q4163" s="166"/>
      <c r="R4163" s="911"/>
      <c r="S4163" s="912"/>
      <c r="T4163" s="912"/>
      <c r="U4163" s="912"/>
      <c r="V4163" s="912"/>
      <c r="W4163" s="912"/>
      <c r="X4163" s="912"/>
      <c r="Y4163" s="912"/>
      <c r="Z4163" s="912"/>
      <c r="AA4163" s="912"/>
      <c r="AB4163" s="912"/>
      <c r="AC4163" s="912"/>
      <c r="AD4163" s="912"/>
      <c r="AE4163" s="912"/>
      <c r="AF4163" s="912"/>
      <c r="AG4163" s="912"/>
      <c r="AH4163" s="912"/>
      <c r="AI4163" s="912"/>
      <c r="AJ4163" s="912"/>
      <c r="AK4163" s="912"/>
      <c r="AL4163" s="912"/>
      <c r="AM4163" s="912"/>
      <c r="AN4163" s="912"/>
      <c r="AO4163" s="913"/>
    </row>
    <row r="4164" spans="2:41" ht="3.6" customHeight="1" outlineLevel="1" x14ac:dyDescent="0.45">
      <c r="B4164" s="167"/>
      <c r="J4164" s="167"/>
      <c r="M4164" s="166"/>
      <c r="N4164" s="167"/>
      <c r="Q4164" s="166"/>
      <c r="R4164" s="914"/>
      <c r="S4164" s="915"/>
      <c r="T4164" s="915"/>
      <c r="U4164" s="915"/>
      <c r="V4164" s="915"/>
      <c r="W4164" s="915"/>
      <c r="X4164" s="915"/>
      <c r="Y4164" s="915"/>
      <c r="Z4164" s="915"/>
      <c r="AA4164" s="915"/>
      <c r="AB4164" s="915"/>
      <c r="AC4164" s="915"/>
      <c r="AD4164" s="915"/>
      <c r="AE4164" s="915"/>
      <c r="AF4164" s="915"/>
      <c r="AG4164" s="915"/>
      <c r="AH4164" s="915"/>
      <c r="AI4164" s="915"/>
      <c r="AJ4164" s="915"/>
      <c r="AK4164" s="915"/>
      <c r="AL4164" s="915"/>
      <c r="AM4164" s="915"/>
      <c r="AN4164" s="915"/>
      <c r="AO4164" s="916"/>
    </row>
    <row r="4165" spans="2:41" ht="3.6" customHeight="1" outlineLevel="1" x14ac:dyDescent="0.45">
      <c r="B4165" s="167"/>
      <c r="J4165" s="167"/>
      <c r="N4165" s="173"/>
      <c r="O4165" s="172"/>
      <c r="P4165" s="172"/>
      <c r="Q4165" s="171"/>
      <c r="U4165" s="934" t="str">
        <f>ASC(変更_3!M642)</f>
        <v/>
      </c>
      <c r="V4165" s="935"/>
      <c r="W4165" s="935"/>
      <c r="X4165" s="962"/>
      <c r="Y4165" s="172"/>
      <c r="Z4165" s="965" t="str">
        <f>ASC(変更_3!P642)</f>
        <v/>
      </c>
      <c r="AA4165" s="935"/>
      <c r="AB4165" s="935"/>
      <c r="AC4165" s="936"/>
      <c r="AG4165" s="922" t="str">
        <f>IF(変更_3!M643&lt;&gt;"",変更_3!M643,"")</f>
        <v/>
      </c>
      <c r="AH4165" s="923"/>
      <c r="AI4165" s="923"/>
      <c r="AJ4165" s="923"/>
      <c r="AK4165" s="923"/>
      <c r="AL4165" s="923"/>
      <c r="AM4165" s="923"/>
      <c r="AN4165" s="923"/>
      <c r="AO4165" s="924"/>
    </row>
    <row r="4166" spans="2:41" ht="13.35" customHeight="1" outlineLevel="1" x14ac:dyDescent="0.45">
      <c r="B4166" s="167"/>
      <c r="J4166" s="167"/>
      <c r="N4166" s="167"/>
      <c r="Q4166" s="166"/>
      <c r="R4166" s="115" t="s">
        <v>612</v>
      </c>
      <c r="U4166" s="937"/>
      <c r="V4166" s="938"/>
      <c r="W4166" s="938"/>
      <c r="X4166" s="963"/>
      <c r="Y4166" s="179" t="s">
        <v>611</v>
      </c>
      <c r="Z4166" s="966"/>
      <c r="AA4166" s="938"/>
      <c r="AB4166" s="938"/>
      <c r="AC4166" s="939"/>
      <c r="AD4166" s="115" t="s">
        <v>610</v>
      </c>
      <c r="AG4166" s="911"/>
      <c r="AH4166" s="912"/>
      <c r="AI4166" s="912"/>
      <c r="AJ4166" s="912"/>
      <c r="AK4166" s="912"/>
      <c r="AL4166" s="912"/>
      <c r="AM4166" s="912"/>
      <c r="AN4166" s="912"/>
      <c r="AO4166" s="913"/>
    </row>
    <row r="4167" spans="2:41" ht="3.6" customHeight="1" outlineLevel="1" x14ac:dyDescent="0.45">
      <c r="B4167" s="167"/>
      <c r="J4167" s="167"/>
      <c r="N4167" s="167"/>
      <c r="Q4167" s="166"/>
      <c r="R4167" s="160"/>
      <c r="S4167" s="160"/>
      <c r="T4167" s="160"/>
      <c r="U4167" s="940"/>
      <c r="V4167" s="941"/>
      <c r="W4167" s="941"/>
      <c r="X4167" s="964"/>
      <c r="Y4167" s="160"/>
      <c r="Z4167" s="967"/>
      <c r="AA4167" s="941"/>
      <c r="AB4167" s="941"/>
      <c r="AC4167" s="942"/>
      <c r="AD4167" s="160"/>
      <c r="AE4167" s="160"/>
      <c r="AF4167" s="160"/>
      <c r="AG4167" s="914"/>
      <c r="AH4167" s="915"/>
      <c r="AI4167" s="915"/>
      <c r="AJ4167" s="915"/>
      <c r="AK4167" s="915"/>
      <c r="AL4167" s="915"/>
      <c r="AM4167" s="915"/>
      <c r="AN4167" s="915"/>
      <c r="AO4167" s="916"/>
    </row>
    <row r="4168" spans="2:41" ht="3.6" customHeight="1" outlineLevel="1" x14ac:dyDescent="0.45">
      <c r="B4168" s="167"/>
      <c r="J4168" s="167"/>
      <c r="N4168" s="167"/>
      <c r="Q4168" s="166"/>
      <c r="R4168" s="172"/>
      <c r="S4168" s="172"/>
      <c r="T4168" s="171"/>
      <c r="U4168" s="922" t="str">
        <f>IF(変更_3!U643&lt;&gt;"",変更_3!U643,"")</f>
        <v/>
      </c>
      <c r="V4168" s="923"/>
      <c r="W4168" s="923"/>
      <c r="X4168" s="923"/>
      <c r="Y4168" s="923"/>
      <c r="Z4168" s="923"/>
      <c r="AA4168" s="923"/>
      <c r="AB4168" s="923"/>
      <c r="AC4168" s="924"/>
      <c r="AD4168" s="173"/>
      <c r="AE4168" s="172"/>
      <c r="AF4168" s="171"/>
      <c r="AG4168" s="922" t="str">
        <f>IF(変更_3!M644&lt;&gt;"",変更_3!M644,"")</f>
        <v/>
      </c>
      <c r="AH4168" s="923"/>
      <c r="AI4168" s="923"/>
      <c r="AJ4168" s="923"/>
      <c r="AK4168" s="923"/>
      <c r="AL4168" s="923"/>
      <c r="AM4168" s="923"/>
      <c r="AN4168" s="923"/>
      <c r="AO4168" s="924"/>
    </row>
    <row r="4169" spans="2:41" ht="13.35" customHeight="1" outlineLevel="1" x14ac:dyDescent="0.45">
      <c r="B4169" s="167"/>
      <c r="J4169" s="167" t="s">
        <v>721</v>
      </c>
      <c r="N4169" s="167" t="s">
        <v>48</v>
      </c>
      <c r="Q4169" s="166"/>
      <c r="R4169" s="115" t="s">
        <v>609</v>
      </c>
      <c r="T4169" s="166"/>
      <c r="U4169" s="911"/>
      <c r="V4169" s="912"/>
      <c r="W4169" s="912"/>
      <c r="X4169" s="912"/>
      <c r="Y4169" s="912"/>
      <c r="Z4169" s="912"/>
      <c r="AA4169" s="912"/>
      <c r="AB4169" s="912"/>
      <c r="AC4169" s="913"/>
      <c r="AD4169" s="167" t="s">
        <v>8536</v>
      </c>
      <c r="AF4169" s="166"/>
      <c r="AG4169" s="911"/>
      <c r="AH4169" s="912"/>
      <c r="AI4169" s="912"/>
      <c r="AJ4169" s="912"/>
      <c r="AK4169" s="912"/>
      <c r="AL4169" s="912"/>
      <c r="AM4169" s="912"/>
      <c r="AN4169" s="912"/>
      <c r="AO4169" s="913"/>
    </row>
    <row r="4170" spans="2:41" ht="3.6" customHeight="1" outlineLevel="1" x14ac:dyDescent="0.45">
      <c r="B4170" s="167"/>
      <c r="J4170" s="167"/>
      <c r="N4170" s="167"/>
      <c r="Q4170" s="166"/>
      <c r="R4170" s="160"/>
      <c r="S4170" s="160"/>
      <c r="T4170" s="159"/>
      <c r="U4170" s="914"/>
      <c r="V4170" s="915"/>
      <c r="W4170" s="915"/>
      <c r="X4170" s="915"/>
      <c r="Y4170" s="915"/>
      <c r="Z4170" s="915"/>
      <c r="AA4170" s="915"/>
      <c r="AB4170" s="915"/>
      <c r="AC4170" s="916"/>
      <c r="AD4170" s="161"/>
      <c r="AE4170" s="160"/>
      <c r="AF4170" s="159"/>
      <c r="AG4170" s="914"/>
      <c r="AH4170" s="915"/>
      <c r="AI4170" s="915"/>
      <c r="AJ4170" s="915"/>
      <c r="AK4170" s="915"/>
      <c r="AL4170" s="915"/>
      <c r="AM4170" s="915"/>
      <c r="AN4170" s="915"/>
      <c r="AO4170" s="916"/>
    </row>
    <row r="4171" spans="2:41" ht="3.6" customHeight="1" outlineLevel="1" x14ac:dyDescent="0.45">
      <c r="B4171" s="167"/>
      <c r="J4171" s="167"/>
      <c r="N4171" s="167"/>
      <c r="Q4171" s="166"/>
      <c r="R4171" s="172"/>
      <c r="S4171" s="172"/>
      <c r="T4171" s="171"/>
      <c r="U4171" s="922" t="str">
        <f>IF(変更_3!U644&lt;&gt;"",変更_3!U644,"")</f>
        <v/>
      </c>
      <c r="V4171" s="923"/>
      <c r="W4171" s="923"/>
      <c r="X4171" s="923"/>
      <c r="Y4171" s="923"/>
      <c r="Z4171" s="923"/>
      <c r="AA4171" s="923"/>
      <c r="AB4171" s="923"/>
      <c r="AC4171" s="924"/>
      <c r="AD4171" s="173"/>
      <c r="AE4171" s="172"/>
      <c r="AF4171" s="171"/>
      <c r="AG4171" s="922" t="str">
        <f>IF(変更_3!M645&lt;&gt;"",変更_3!M645,"")</f>
        <v/>
      </c>
      <c r="AH4171" s="923"/>
      <c r="AI4171" s="923"/>
      <c r="AJ4171" s="923"/>
      <c r="AK4171" s="923"/>
      <c r="AL4171" s="923"/>
      <c r="AM4171" s="923"/>
      <c r="AN4171" s="923"/>
      <c r="AO4171" s="924"/>
    </row>
    <row r="4172" spans="2:41" ht="13.35" customHeight="1" outlineLevel="1" x14ac:dyDescent="0.45">
      <c r="B4172" s="167"/>
      <c r="J4172" s="167"/>
      <c r="K4172" s="115" t="s">
        <v>718</v>
      </c>
      <c r="N4172" s="167"/>
      <c r="Q4172" s="166"/>
      <c r="R4172" s="115" t="s">
        <v>608</v>
      </c>
      <c r="T4172" s="166"/>
      <c r="U4172" s="911"/>
      <c r="V4172" s="912"/>
      <c r="W4172" s="912"/>
      <c r="X4172" s="912"/>
      <c r="Y4172" s="912"/>
      <c r="Z4172" s="912"/>
      <c r="AA4172" s="912"/>
      <c r="AB4172" s="912"/>
      <c r="AC4172" s="913"/>
      <c r="AD4172" s="167" t="s">
        <v>607</v>
      </c>
      <c r="AF4172" s="166"/>
      <c r="AG4172" s="911"/>
      <c r="AH4172" s="912"/>
      <c r="AI4172" s="912"/>
      <c r="AJ4172" s="912"/>
      <c r="AK4172" s="912"/>
      <c r="AL4172" s="912"/>
      <c r="AM4172" s="912"/>
      <c r="AN4172" s="912"/>
      <c r="AO4172" s="913"/>
    </row>
    <row r="4173" spans="2:41" ht="3.6" customHeight="1" outlineLevel="1" x14ac:dyDescent="0.45">
      <c r="B4173" s="167"/>
      <c r="J4173" s="167"/>
      <c r="N4173" s="161"/>
      <c r="O4173" s="160"/>
      <c r="P4173" s="160"/>
      <c r="Q4173" s="159"/>
      <c r="R4173" s="160"/>
      <c r="S4173" s="160"/>
      <c r="T4173" s="159"/>
      <c r="U4173" s="914"/>
      <c r="V4173" s="915"/>
      <c r="W4173" s="915"/>
      <c r="X4173" s="915"/>
      <c r="Y4173" s="915"/>
      <c r="Z4173" s="915"/>
      <c r="AA4173" s="915"/>
      <c r="AB4173" s="915"/>
      <c r="AC4173" s="916"/>
      <c r="AD4173" s="161"/>
      <c r="AE4173" s="160"/>
      <c r="AF4173" s="159"/>
      <c r="AG4173" s="914"/>
      <c r="AH4173" s="915"/>
      <c r="AI4173" s="915"/>
      <c r="AJ4173" s="915"/>
      <c r="AK4173" s="915"/>
      <c r="AL4173" s="915"/>
      <c r="AM4173" s="915"/>
      <c r="AN4173" s="915"/>
      <c r="AO4173" s="916"/>
    </row>
    <row r="4174" spans="2:41" ht="3.6" customHeight="1" outlineLevel="1" x14ac:dyDescent="0.45">
      <c r="B4174" s="167"/>
      <c r="J4174" s="167"/>
      <c r="M4174" s="166"/>
      <c r="N4174" s="167"/>
      <c r="Q4174" s="166"/>
      <c r="R4174" s="173"/>
      <c r="S4174" s="172"/>
      <c r="T4174" s="172"/>
      <c r="U4174" s="172"/>
      <c r="V4174" s="172"/>
      <c r="W4174" s="172"/>
      <c r="X4174" s="172"/>
      <c r="Y4174" s="172"/>
      <c r="Z4174" s="172"/>
      <c r="AA4174" s="172"/>
      <c r="AB4174" s="172"/>
      <c r="AC4174" s="172"/>
      <c r="AD4174" s="172"/>
      <c r="AE4174" s="172"/>
      <c r="AF4174" s="172"/>
      <c r="AG4174" s="172"/>
      <c r="AH4174" s="172"/>
      <c r="AI4174" s="172"/>
      <c r="AJ4174" s="172"/>
      <c r="AK4174" s="172"/>
      <c r="AL4174" s="172"/>
      <c r="AM4174" s="172"/>
      <c r="AN4174" s="172"/>
      <c r="AO4174" s="171"/>
    </row>
    <row r="4175" spans="2:41" ht="13.35" customHeight="1" outlineLevel="1" x14ac:dyDescent="0.45">
      <c r="B4175" s="167"/>
      <c r="J4175" s="167"/>
      <c r="M4175" s="166"/>
      <c r="N4175" s="167" t="s">
        <v>712</v>
      </c>
      <c r="Q4175" s="166"/>
      <c r="R4175" s="167"/>
      <c r="S4175" s="919"/>
      <c r="T4175" s="921"/>
      <c r="V4175" s="190"/>
      <c r="W4175" s="115" t="s">
        <v>76</v>
      </c>
      <c r="X4175" s="190"/>
      <c r="Y4175" s="115" t="s">
        <v>77</v>
      </c>
      <c r="Z4175" s="190"/>
      <c r="AA4175" s="115" t="s">
        <v>78</v>
      </c>
      <c r="AO4175" s="166"/>
    </row>
    <row r="4176" spans="2:41" ht="3.6" customHeight="1" outlineLevel="1" x14ac:dyDescent="0.45">
      <c r="B4176" s="167"/>
      <c r="J4176" s="167"/>
      <c r="M4176" s="166"/>
      <c r="N4176" s="167"/>
      <c r="Q4176" s="166"/>
      <c r="R4176" s="167"/>
      <c r="AO4176" s="166"/>
    </row>
    <row r="4177" spans="2:41" ht="3.6" customHeight="1" outlineLevel="1" x14ac:dyDescent="0.45">
      <c r="B4177" s="167"/>
      <c r="J4177" s="167"/>
      <c r="M4177" s="166"/>
      <c r="N4177" s="173"/>
      <c r="O4177" s="172"/>
      <c r="P4177" s="172"/>
      <c r="Q4177" s="172"/>
      <c r="R4177" s="984" t="str">
        <f>ASC(変更_3!J646)</f>
        <v/>
      </c>
      <c r="S4177" s="984" t="str">
        <f>ASC(変更_3!K646)</f>
        <v/>
      </c>
      <c r="T4177" s="172"/>
      <c r="U4177" s="984" t="str">
        <f>ASC(変更_3!M646)</f>
        <v/>
      </c>
      <c r="V4177" s="173"/>
      <c r="W4177" s="172"/>
      <c r="X4177" s="172"/>
      <c r="Y4177" s="172"/>
      <c r="Z4177" s="172"/>
      <c r="AA4177" s="171"/>
      <c r="AB4177" s="173"/>
      <c r="AC4177" s="172"/>
      <c r="AD4177" s="172"/>
      <c r="AE4177" s="172"/>
      <c r="AF4177" s="172"/>
      <c r="AG4177" s="171"/>
      <c r="AH4177" s="977"/>
      <c r="AI4177" s="980"/>
      <c r="AJ4177" s="172"/>
      <c r="AK4177" s="944"/>
      <c r="AL4177" s="173"/>
      <c r="AM4177" s="172"/>
      <c r="AN4177" s="172"/>
      <c r="AO4177" s="171"/>
    </row>
    <row r="4178" spans="2:41" ht="13.35" customHeight="1" outlineLevel="1" x14ac:dyDescent="0.45">
      <c r="B4178" s="167"/>
      <c r="J4178" s="167"/>
      <c r="M4178" s="166"/>
      <c r="N4178" s="167" t="s">
        <v>711</v>
      </c>
      <c r="R4178" s="985"/>
      <c r="S4178" s="985"/>
      <c r="T4178" s="115" t="s">
        <v>65</v>
      </c>
      <c r="U4178" s="985"/>
      <c r="V4178" s="167" t="s">
        <v>64</v>
      </c>
      <c r="AA4178" s="166"/>
      <c r="AB4178" s="167" t="s">
        <v>710</v>
      </c>
      <c r="AH4178" s="978"/>
      <c r="AI4178" s="981"/>
      <c r="AJ4178" s="115" t="s">
        <v>65</v>
      </c>
      <c r="AK4178" s="945"/>
      <c r="AL4178" s="167" t="s">
        <v>64</v>
      </c>
      <c r="AO4178" s="166"/>
    </row>
    <row r="4179" spans="2:41" ht="3.6" customHeight="1" outlineLevel="1" x14ac:dyDescent="0.45">
      <c r="B4179" s="167"/>
      <c r="J4179" s="167"/>
      <c r="M4179" s="166"/>
      <c r="N4179" s="167"/>
      <c r="R4179" s="986"/>
      <c r="S4179" s="986"/>
      <c r="T4179" s="160"/>
      <c r="U4179" s="986"/>
      <c r="V4179" s="161"/>
      <c r="W4179" s="160"/>
      <c r="X4179" s="160"/>
      <c r="Y4179" s="160"/>
      <c r="Z4179" s="160"/>
      <c r="AA4179" s="159"/>
      <c r="AB4179" s="161"/>
      <c r="AC4179" s="160"/>
      <c r="AD4179" s="160"/>
      <c r="AE4179" s="160"/>
      <c r="AF4179" s="160"/>
      <c r="AH4179" s="979"/>
      <c r="AI4179" s="982"/>
      <c r="AJ4179" s="160"/>
      <c r="AK4179" s="946"/>
      <c r="AL4179" s="161"/>
      <c r="AM4179" s="160"/>
      <c r="AN4179" s="160"/>
      <c r="AO4179" s="159"/>
    </row>
    <row r="4180" spans="2:41" ht="3.6" customHeight="1" outlineLevel="1" x14ac:dyDescent="0.45">
      <c r="B4180" s="167"/>
      <c r="J4180" s="167"/>
      <c r="M4180" s="166"/>
      <c r="N4180" s="173"/>
      <c r="O4180" s="172"/>
      <c r="P4180" s="172"/>
      <c r="Q4180" s="171"/>
      <c r="R4180" s="977"/>
      <c r="S4180" s="980"/>
      <c r="T4180" s="172"/>
      <c r="U4180" s="944"/>
      <c r="V4180" s="173"/>
      <c r="W4180" s="172"/>
      <c r="X4180" s="172"/>
      <c r="Y4180" s="172"/>
      <c r="Z4180" s="169"/>
      <c r="AA4180" s="174"/>
      <c r="AD4180" s="172"/>
      <c r="AE4180" s="172"/>
      <c r="AF4180" s="172"/>
      <c r="AG4180" s="175"/>
      <c r="AH4180" s="175"/>
      <c r="AI4180" s="175"/>
      <c r="AJ4180" s="175"/>
      <c r="AK4180" s="175"/>
      <c r="AL4180" s="172"/>
      <c r="AM4180" s="175"/>
      <c r="AN4180" s="175"/>
      <c r="AO4180" s="171"/>
    </row>
    <row r="4181" spans="2:41" ht="13.35" customHeight="1" outlineLevel="1" x14ac:dyDescent="0.45">
      <c r="B4181" s="167"/>
      <c r="J4181" s="167"/>
      <c r="M4181" s="166"/>
      <c r="N4181" s="167" t="s">
        <v>709</v>
      </c>
      <c r="Q4181" s="166"/>
      <c r="R4181" s="978"/>
      <c r="S4181" s="981"/>
      <c r="T4181" s="115" t="s">
        <v>65</v>
      </c>
      <c r="U4181" s="945"/>
      <c r="V4181" s="167" t="s">
        <v>64</v>
      </c>
      <c r="Z4181" s="169"/>
      <c r="AA4181" s="168"/>
      <c r="AG4181" s="169"/>
      <c r="AH4181" s="169"/>
      <c r="AI4181" s="169"/>
      <c r="AJ4181" s="169"/>
      <c r="AK4181" s="169"/>
      <c r="AM4181" s="169"/>
      <c r="AN4181" s="169"/>
      <c r="AO4181" s="166"/>
    </row>
    <row r="4182" spans="2:41" ht="3.6" customHeight="1" outlineLevel="1" x14ac:dyDescent="0.45">
      <c r="B4182" s="167"/>
      <c r="J4182" s="167"/>
      <c r="M4182" s="166"/>
      <c r="N4182" s="161"/>
      <c r="O4182" s="160"/>
      <c r="P4182" s="160"/>
      <c r="Q4182" s="159"/>
      <c r="R4182" s="979"/>
      <c r="S4182" s="982"/>
      <c r="T4182" s="160"/>
      <c r="U4182" s="946"/>
      <c r="V4182" s="161"/>
      <c r="W4182" s="160"/>
      <c r="X4182" s="160"/>
      <c r="Y4182" s="160"/>
      <c r="Z4182" s="163"/>
      <c r="AA4182" s="162"/>
      <c r="AB4182" s="160"/>
      <c r="AC4182" s="160"/>
      <c r="AD4182" s="160"/>
      <c r="AE4182" s="160"/>
      <c r="AF4182" s="160"/>
      <c r="AG4182" s="163"/>
      <c r="AH4182" s="163"/>
      <c r="AI4182" s="163"/>
      <c r="AJ4182" s="163"/>
      <c r="AK4182" s="163"/>
      <c r="AL4182" s="160"/>
      <c r="AM4182" s="163"/>
      <c r="AN4182" s="163"/>
      <c r="AO4182" s="159"/>
    </row>
    <row r="4183" spans="2:41" ht="3.6" customHeight="1" outlineLevel="1" x14ac:dyDescent="0.45">
      <c r="B4183" s="167"/>
      <c r="J4183" s="167"/>
      <c r="M4183" s="166"/>
      <c r="N4183" s="167"/>
      <c r="Q4183" s="166"/>
      <c r="R4183" s="922" t="str">
        <f>ASC(変更_3!L650)</f>
        <v/>
      </c>
      <c r="S4183" s="923"/>
      <c r="T4183" s="923"/>
      <c r="U4183" s="924"/>
      <c r="V4183" s="911" t="str">
        <f>ASC(変更_3!P650)</f>
        <v/>
      </c>
      <c r="W4183" s="913"/>
      <c r="X4183" s="911" t="str">
        <f>ASC(変更_3!R650)</f>
        <v/>
      </c>
      <c r="Y4183" s="912"/>
      <c r="Z4183" s="912"/>
      <c r="AA4183" s="913"/>
      <c r="AB4183" s="167"/>
      <c r="AO4183" s="166"/>
    </row>
    <row r="4184" spans="2:41" ht="13.35" customHeight="1" outlineLevel="1" x14ac:dyDescent="0.45">
      <c r="B4184" s="167"/>
      <c r="J4184" s="167"/>
      <c r="M4184" s="166"/>
      <c r="N4184" s="167" t="s">
        <v>707</v>
      </c>
      <c r="Q4184" s="166"/>
      <c r="R4184" s="911"/>
      <c r="S4184" s="912"/>
      <c r="T4184" s="912"/>
      <c r="U4184" s="913"/>
      <c r="V4184" s="911"/>
      <c r="W4184" s="913"/>
      <c r="X4184" s="911"/>
      <c r="Y4184" s="912"/>
      <c r="Z4184" s="912"/>
      <c r="AA4184" s="913"/>
      <c r="AB4184" s="191" t="s">
        <v>706</v>
      </c>
      <c r="AO4184" s="166"/>
    </row>
    <row r="4185" spans="2:41" ht="3.6" customHeight="1" outlineLevel="1" x14ac:dyDescent="0.45">
      <c r="B4185" s="167"/>
      <c r="J4185" s="167"/>
      <c r="M4185" s="166"/>
      <c r="N4185" s="167"/>
      <c r="Q4185" s="166"/>
      <c r="R4185" s="914"/>
      <c r="S4185" s="915"/>
      <c r="T4185" s="915"/>
      <c r="U4185" s="916"/>
      <c r="V4185" s="914"/>
      <c r="W4185" s="916"/>
      <c r="X4185" s="914"/>
      <c r="Y4185" s="915"/>
      <c r="Z4185" s="915"/>
      <c r="AA4185" s="916"/>
      <c r="AB4185" s="161"/>
      <c r="AC4185" s="160"/>
      <c r="AD4185" s="160"/>
      <c r="AE4185" s="160"/>
      <c r="AF4185" s="160"/>
      <c r="AG4185" s="160"/>
      <c r="AH4185" s="160"/>
      <c r="AI4185" s="160"/>
      <c r="AJ4185" s="160"/>
      <c r="AK4185" s="160"/>
      <c r="AL4185" s="160"/>
      <c r="AM4185" s="160"/>
      <c r="AN4185" s="160"/>
      <c r="AO4185" s="159"/>
    </row>
    <row r="4186" spans="2:41" ht="3.6" customHeight="1" outlineLevel="1" x14ac:dyDescent="0.45">
      <c r="B4186" s="167"/>
      <c r="J4186" s="167"/>
      <c r="M4186" s="166"/>
      <c r="N4186" s="173"/>
      <c r="O4186" s="172"/>
      <c r="P4186" s="172"/>
      <c r="Q4186" s="172"/>
      <c r="R4186" s="173"/>
      <c r="S4186" s="172"/>
      <c r="T4186" s="172"/>
      <c r="U4186" s="172"/>
      <c r="V4186" s="172"/>
      <c r="W4186" s="172"/>
      <c r="X4186" s="172"/>
      <c r="Y4186" s="172"/>
      <c r="Z4186" s="172"/>
      <c r="AA4186" s="171"/>
      <c r="AB4186" s="173"/>
      <c r="AI4186" s="166"/>
      <c r="AJ4186" s="173"/>
      <c r="AK4186" s="172"/>
      <c r="AL4186" s="172"/>
      <c r="AM4186" s="172"/>
      <c r="AN4186" s="172"/>
      <c r="AO4186" s="171"/>
    </row>
    <row r="4187" spans="2:41" ht="13.35" customHeight="1" outlineLevel="1" x14ac:dyDescent="0.45">
      <c r="B4187" s="167"/>
      <c r="J4187" s="167"/>
      <c r="M4187" s="166"/>
      <c r="N4187" s="167" t="s">
        <v>705</v>
      </c>
      <c r="R4187" s="167"/>
      <c r="S4187" s="917" t="str">
        <f>IF(変更_3!J652&lt;&gt;"",変更_3!J652,"")</f>
        <v/>
      </c>
      <c r="T4187" s="918"/>
      <c r="V4187" s="182" t="str">
        <f>ASC(変更_3!L652)</f>
        <v/>
      </c>
      <c r="W4187" s="115" t="s">
        <v>76</v>
      </c>
      <c r="X4187" s="182" t="str">
        <f>ASC(変更_3!N652)</f>
        <v/>
      </c>
      <c r="Y4187" s="115" t="s">
        <v>77</v>
      </c>
      <c r="Z4187" s="182" t="str">
        <f>ASC(変更_3!P652)</f>
        <v/>
      </c>
      <c r="AA4187" s="115" t="s">
        <v>78</v>
      </c>
      <c r="AB4187" s="167" t="s">
        <v>704</v>
      </c>
      <c r="AI4187" s="166"/>
      <c r="AJ4187" s="167"/>
      <c r="AK4187" s="919"/>
      <c r="AL4187" s="920"/>
      <c r="AM4187" s="920"/>
      <c r="AN4187" s="920"/>
      <c r="AO4187" s="921"/>
    </row>
    <row r="4188" spans="2:41" ht="3.6" customHeight="1" outlineLevel="1" x14ac:dyDescent="0.45">
      <c r="B4188" s="167"/>
      <c r="J4188" s="167"/>
      <c r="M4188" s="166"/>
      <c r="N4188" s="167"/>
      <c r="R4188" s="161"/>
      <c r="S4188" s="160"/>
      <c r="T4188" s="160"/>
      <c r="U4188" s="160"/>
      <c r="V4188" s="160"/>
      <c r="W4188" s="160"/>
      <c r="X4188" s="160"/>
      <c r="Y4188" s="160"/>
      <c r="Z4188" s="160"/>
      <c r="AA4188" s="159"/>
      <c r="AB4188" s="161"/>
      <c r="AC4188" s="160"/>
      <c r="AD4188" s="160"/>
      <c r="AE4188" s="160"/>
      <c r="AF4188" s="160"/>
      <c r="AG4188" s="160"/>
      <c r="AH4188" s="160"/>
      <c r="AI4188" s="159"/>
      <c r="AJ4188" s="161"/>
      <c r="AK4188" s="160"/>
      <c r="AL4188" s="160"/>
      <c r="AM4188" s="160"/>
      <c r="AN4188" s="160"/>
      <c r="AO4188" s="159"/>
    </row>
    <row r="4189" spans="2:41" ht="3.6" customHeight="1" outlineLevel="1" x14ac:dyDescent="0.45">
      <c r="B4189" s="167"/>
      <c r="J4189" s="167"/>
      <c r="M4189" s="166"/>
      <c r="N4189" s="173"/>
      <c r="O4189" s="172"/>
      <c r="P4189" s="172"/>
      <c r="Q4189" s="171"/>
      <c r="R4189" s="922" t="str">
        <f>IF(変更_3!U649="☑","研修中","")</f>
        <v/>
      </c>
      <c r="S4189" s="923"/>
      <c r="T4189" s="923"/>
      <c r="U4189" s="923"/>
      <c r="V4189" s="923"/>
      <c r="W4189" s="923"/>
      <c r="X4189" s="923"/>
      <c r="Y4189" s="923"/>
      <c r="Z4189" s="923"/>
      <c r="AA4189" s="923"/>
      <c r="AB4189" s="923"/>
      <c r="AC4189" s="923"/>
      <c r="AD4189" s="923"/>
      <c r="AE4189" s="923"/>
      <c r="AF4189" s="923"/>
      <c r="AG4189" s="923"/>
      <c r="AH4189" s="923"/>
      <c r="AI4189" s="923"/>
      <c r="AJ4189" s="923"/>
      <c r="AK4189" s="923"/>
      <c r="AL4189" s="923"/>
      <c r="AM4189" s="923"/>
      <c r="AN4189" s="923"/>
      <c r="AO4189" s="924"/>
    </row>
    <row r="4190" spans="2:41" ht="13.35" customHeight="1" outlineLevel="1" x14ac:dyDescent="0.45">
      <c r="B4190" s="167"/>
      <c r="J4190" s="167"/>
      <c r="M4190" s="166"/>
      <c r="N4190" s="167" t="s">
        <v>703</v>
      </c>
      <c r="Q4190" s="166"/>
      <c r="R4190" s="911"/>
      <c r="S4190" s="912"/>
      <c r="T4190" s="912"/>
      <c r="U4190" s="912"/>
      <c r="V4190" s="912"/>
      <c r="W4190" s="912"/>
      <c r="X4190" s="912"/>
      <c r="Y4190" s="912"/>
      <c r="Z4190" s="912"/>
      <c r="AA4190" s="912"/>
      <c r="AB4190" s="912"/>
      <c r="AC4190" s="912"/>
      <c r="AD4190" s="912"/>
      <c r="AE4190" s="912"/>
      <c r="AF4190" s="912"/>
      <c r="AG4190" s="912"/>
      <c r="AH4190" s="912"/>
      <c r="AI4190" s="912"/>
      <c r="AJ4190" s="912"/>
      <c r="AK4190" s="912"/>
      <c r="AL4190" s="912"/>
      <c r="AM4190" s="912"/>
      <c r="AN4190" s="912"/>
      <c r="AO4190" s="913"/>
    </row>
    <row r="4191" spans="2:41" ht="3.6" customHeight="1" outlineLevel="1" x14ac:dyDescent="0.45">
      <c r="B4191" s="167"/>
      <c r="I4191" s="166"/>
      <c r="J4191" s="167"/>
      <c r="M4191" s="166"/>
      <c r="N4191" s="161"/>
      <c r="O4191" s="160"/>
      <c r="P4191" s="160"/>
      <c r="Q4191" s="159"/>
      <c r="R4191" s="914"/>
      <c r="S4191" s="915"/>
      <c r="T4191" s="915"/>
      <c r="U4191" s="915"/>
      <c r="V4191" s="915"/>
      <c r="W4191" s="915"/>
      <c r="X4191" s="915"/>
      <c r="Y4191" s="915"/>
      <c r="Z4191" s="915"/>
      <c r="AA4191" s="915"/>
      <c r="AB4191" s="915"/>
      <c r="AC4191" s="915"/>
      <c r="AD4191" s="915"/>
      <c r="AE4191" s="915"/>
      <c r="AF4191" s="915"/>
      <c r="AG4191" s="915"/>
      <c r="AH4191" s="915"/>
      <c r="AI4191" s="915"/>
      <c r="AJ4191" s="915"/>
      <c r="AK4191" s="915"/>
      <c r="AL4191" s="915"/>
      <c r="AM4191" s="915"/>
      <c r="AN4191" s="915"/>
      <c r="AO4191" s="916"/>
    </row>
    <row r="4192" spans="2:41" ht="3.6" customHeight="1" outlineLevel="1" x14ac:dyDescent="0.45">
      <c r="B4192" s="167"/>
      <c r="J4192" s="173"/>
      <c r="K4192" s="172"/>
      <c r="L4192" s="172"/>
      <c r="M4192" s="171"/>
      <c r="N4192" s="173"/>
      <c r="O4192" s="172"/>
      <c r="P4192" s="172"/>
      <c r="Q4192" s="171"/>
      <c r="R4192" s="173"/>
      <c r="S4192" s="172"/>
      <c r="T4192" s="172"/>
      <c r="U4192" s="172"/>
      <c r="V4192" s="172"/>
      <c r="W4192" s="172"/>
      <c r="X4192" s="172"/>
      <c r="Y4192" s="172"/>
      <c r="Z4192" s="172"/>
      <c r="AA4192" s="171"/>
      <c r="AB4192" s="173"/>
      <c r="AC4192" s="172"/>
      <c r="AD4192" s="172"/>
      <c r="AE4192" s="171"/>
      <c r="AF4192" s="172"/>
      <c r="AG4192" s="172"/>
      <c r="AH4192" s="172"/>
      <c r="AI4192" s="172"/>
      <c r="AJ4192" s="172"/>
      <c r="AK4192" s="172"/>
      <c r="AL4192" s="172"/>
      <c r="AM4192" s="172"/>
      <c r="AN4192" s="172"/>
      <c r="AO4192" s="171"/>
    </row>
    <row r="4193" spans="2:41" ht="13.35" customHeight="1" outlineLevel="1" x14ac:dyDescent="0.45">
      <c r="B4193" s="167"/>
      <c r="J4193" s="167"/>
      <c r="M4193" s="166"/>
      <c r="N4193" s="167" t="s">
        <v>717</v>
      </c>
      <c r="Q4193" s="166"/>
      <c r="R4193" s="167"/>
      <c r="S4193" s="917" t="str">
        <f>IF(OR(許可申請_2!I645&lt;&gt;"",変更_3!AL641&lt;&gt;""),コードマスタ!C4,"")</f>
        <v/>
      </c>
      <c r="T4193" s="943"/>
      <c r="U4193" s="943"/>
      <c r="V4193" s="943"/>
      <c r="W4193" s="943"/>
      <c r="X4193" s="943"/>
      <c r="Y4193" s="943"/>
      <c r="Z4193" s="943"/>
      <c r="AA4193" s="918"/>
      <c r="AB4193" s="167" t="s">
        <v>615</v>
      </c>
      <c r="AE4193" s="166"/>
      <c r="AF4193" s="167"/>
      <c r="AG4193" s="917" t="str">
        <f>IF(OR(許可申請_2!I654="☑",変更_3!AL649="☑"),コードマスタ!D3,IF(OR(許可申請_2!N654="☑",許可申請_2!T654="☑",変更_3!AQ649="☑",変更_3!AW649="☑"),コードマスタ!D4,""))</f>
        <v/>
      </c>
      <c r="AH4193" s="943"/>
      <c r="AI4193" s="943"/>
      <c r="AJ4193" s="943"/>
      <c r="AK4193" s="943"/>
      <c r="AL4193" s="943"/>
      <c r="AM4193" s="943"/>
      <c r="AN4193" s="943"/>
      <c r="AO4193" s="918"/>
    </row>
    <row r="4194" spans="2:41" ht="3.6" customHeight="1" outlineLevel="1" x14ac:dyDescent="0.45">
      <c r="B4194" s="167"/>
      <c r="J4194" s="167"/>
      <c r="M4194" s="166"/>
      <c r="N4194" s="161"/>
      <c r="O4194" s="160"/>
      <c r="P4194" s="160"/>
      <c r="Q4194" s="159"/>
      <c r="R4194" s="161"/>
      <c r="S4194" s="160"/>
      <c r="T4194" s="160"/>
      <c r="U4194" s="160"/>
      <c r="V4194" s="160"/>
      <c r="W4194" s="160"/>
      <c r="X4194" s="160"/>
      <c r="Y4194" s="160"/>
      <c r="Z4194" s="160"/>
      <c r="AA4194" s="159"/>
      <c r="AB4194" s="161"/>
      <c r="AC4194" s="160"/>
      <c r="AD4194" s="160"/>
      <c r="AE4194" s="159"/>
      <c r="AF4194" s="160"/>
      <c r="AG4194" s="160"/>
      <c r="AH4194" s="160"/>
      <c r="AI4194" s="160"/>
      <c r="AJ4194" s="160"/>
      <c r="AK4194" s="160"/>
      <c r="AL4194" s="160"/>
      <c r="AM4194" s="160"/>
      <c r="AN4194" s="160"/>
      <c r="AO4194" s="159"/>
    </row>
    <row r="4195" spans="2:41" ht="3.6" customHeight="1" outlineLevel="1" x14ac:dyDescent="0.45">
      <c r="B4195" s="167"/>
      <c r="J4195" s="167"/>
      <c r="M4195" s="166"/>
      <c r="N4195" s="173"/>
      <c r="O4195" s="172"/>
      <c r="P4195" s="172"/>
      <c r="Q4195" s="171"/>
      <c r="R4195" s="173"/>
      <c r="S4195" s="172"/>
      <c r="T4195" s="172"/>
      <c r="U4195" s="172"/>
      <c r="V4195" s="172"/>
      <c r="W4195" s="172"/>
      <c r="X4195" s="172"/>
      <c r="Y4195" s="172"/>
      <c r="Z4195" s="172"/>
      <c r="AA4195" s="171"/>
      <c r="AB4195" s="173"/>
      <c r="AC4195" s="172"/>
      <c r="AD4195" s="172"/>
      <c r="AE4195" s="171"/>
      <c r="AF4195" s="173"/>
      <c r="AG4195" s="172"/>
      <c r="AH4195" s="172"/>
      <c r="AI4195" s="172"/>
      <c r="AJ4195" s="172"/>
      <c r="AK4195" s="172"/>
      <c r="AL4195" s="172"/>
      <c r="AM4195" s="172"/>
      <c r="AN4195" s="172"/>
      <c r="AO4195" s="171"/>
    </row>
    <row r="4196" spans="2:41" ht="13.35" customHeight="1" outlineLevel="1" x14ac:dyDescent="0.45">
      <c r="B4196" s="167"/>
      <c r="J4196" s="167"/>
      <c r="M4196" s="166"/>
      <c r="N4196" s="167" t="s">
        <v>716</v>
      </c>
      <c r="Q4196" s="166"/>
      <c r="R4196" s="167"/>
      <c r="S4196" s="919"/>
      <c r="T4196" s="921"/>
      <c r="V4196" s="190"/>
      <c r="W4196" s="115" t="s">
        <v>76</v>
      </c>
      <c r="X4196" s="190"/>
      <c r="Y4196" s="115" t="s">
        <v>77</v>
      </c>
      <c r="Z4196" s="190"/>
      <c r="AA4196" s="166" t="s">
        <v>78</v>
      </c>
      <c r="AB4196" s="167" t="s">
        <v>715</v>
      </c>
      <c r="AE4196" s="166"/>
      <c r="AF4196" s="167"/>
      <c r="AG4196" s="919"/>
      <c r="AH4196" s="921"/>
      <c r="AJ4196" s="190"/>
      <c r="AK4196" s="115" t="s">
        <v>76</v>
      </c>
      <c r="AL4196" s="190"/>
      <c r="AM4196" s="115" t="s">
        <v>77</v>
      </c>
      <c r="AN4196" s="190"/>
      <c r="AO4196" s="166" t="s">
        <v>78</v>
      </c>
    </row>
    <row r="4197" spans="2:41" ht="3.6" customHeight="1" outlineLevel="1" x14ac:dyDescent="0.45">
      <c r="B4197" s="167"/>
      <c r="J4197" s="167"/>
      <c r="M4197" s="166"/>
      <c r="N4197" s="161"/>
      <c r="O4197" s="160"/>
      <c r="P4197" s="160"/>
      <c r="Q4197" s="159"/>
      <c r="R4197" s="161"/>
      <c r="S4197" s="160"/>
      <c r="T4197" s="160"/>
      <c r="U4197" s="160"/>
      <c r="V4197" s="160"/>
      <c r="W4197" s="160"/>
      <c r="X4197" s="160"/>
      <c r="Y4197" s="160"/>
      <c r="Z4197" s="160"/>
      <c r="AA4197" s="159"/>
      <c r="AB4197" s="161"/>
      <c r="AC4197" s="160"/>
      <c r="AD4197" s="160"/>
      <c r="AE4197" s="159"/>
      <c r="AF4197" s="161"/>
      <c r="AG4197" s="160"/>
      <c r="AH4197" s="160"/>
      <c r="AI4197" s="160"/>
      <c r="AJ4197" s="160"/>
      <c r="AK4197" s="160"/>
      <c r="AL4197" s="160"/>
      <c r="AM4197" s="160"/>
      <c r="AN4197" s="160"/>
      <c r="AO4197" s="159"/>
    </row>
    <row r="4198" spans="2:41" ht="3.6" customHeight="1" outlineLevel="1" x14ac:dyDescent="0.45">
      <c r="B4198" s="167"/>
      <c r="J4198" s="167"/>
      <c r="M4198" s="166"/>
      <c r="N4198" s="173"/>
      <c r="O4198" s="172"/>
      <c r="P4198" s="172"/>
      <c r="Q4198" s="171"/>
      <c r="R4198" s="922" t="str">
        <f>許可申請_2!I645&amp;変更_3!AL641</f>
        <v/>
      </c>
      <c r="S4198" s="923"/>
      <c r="T4198" s="923"/>
      <c r="U4198" s="923"/>
      <c r="V4198" s="923"/>
      <c r="W4198" s="923"/>
      <c r="X4198" s="923"/>
      <c r="Y4198" s="923"/>
      <c r="Z4198" s="923"/>
      <c r="AA4198" s="923"/>
      <c r="AB4198" s="923"/>
      <c r="AC4198" s="923"/>
      <c r="AD4198" s="923"/>
      <c r="AE4198" s="923"/>
      <c r="AF4198" s="923"/>
      <c r="AG4198" s="923"/>
      <c r="AH4198" s="923"/>
      <c r="AI4198" s="923"/>
      <c r="AJ4198" s="924"/>
      <c r="AK4198" s="172"/>
      <c r="AL4198" s="172"/>
      <c r="AM4198" s="172"/>
      <c r="AN4198" s="172"/>
      <c r="AO4198" s="171"/>
    </row>
    <row r="4199" spans="2:41" ht="13.35" customHeight="1" outlineLevel="1" x14ac:dyDescent="0.45">
      <c r="B4199" s="167"/>
      <c r="J4199" s="167"/>
      <c r="M4199" s="166"/>
      <c r="N4199" s="167" t="s">
        <v>50</v>
      </c>
      <c r="Q4199" s="166"/>
      <c r="R4199" s="911"/>
      <c r="S4199" s="912"/>
      <c r="T4199" s="912"/>
      <c r="U4199" s="912"/>
      <c r="V4199" s="912"/>
      <c r="W4199" s="912"/>
      <c r="X4199" s="912"/>
      <c r="Y4199" s="912"/>
      <c r="Z4199" s="912"/>
      <c r="AA4199" s="912"/>
      <c r="AB4199" s="912"/>
      <c r="AC4199" s="912"/>
      <c r="AD4199" s="912"/>
      <c r="AE4199" s="912"/>
      <c r="AF4199" s="912"/>
      <c r="AG4199" s="912"/>
      <c r="AH4199" s="912"/>
      <c r="AI4199" s="912"/>
      <c r="AJ4199" s="913"/>
      <c r="AL4199" s="189" t="s">
        <v>651</v>
      </c>
      <c r="AM4199" s="115" t="s">
        <v>714</v>
      </c>
      <c r="AO4199" s="166"/>
    </row>
    <row r="4200" spans="2:41" ht="3.6" customHeight="1" outlineLevel="1" x14ac:dyDescent="0.45">
      <c r="B4200" s="167"/>
      <c r="J4200" s="167"/>
      <c r="M4200" s="166"/>
      <c r="N4200" s="161"/>
      <c r="O4200" s="160"/>
      <c r="P4200" s="160"/>
      <c r="Q4200" s="159"/>
      <c r="R4200" s="914"/>
      <c r="S4200" s="915"/>
      <c r="T4200" s="915"/>
      <c r="U4200" s="915"/>
      <c r="V4200" s="915"/>
      <c r="W4200" s="915"/>
      <c r="X4200" s="915"/>
      <c r="Y4200" s="915"/>
      <c r="Z4200" s="915"/>
      <c r="AA4200" s="915"/>
      <c r="AB4200" s="915"/>
      <c r="AC4200" s="915"/>
      <c r="AD4200" s="915"/>
      <c r="AE4200" s="915"/>
      <c r="AF4200" s="915"/>
      <c r="AG4200" s="915"/>
      <c r="AH4200" s="915"/>
      <c r="AI4200" s="915"/>
      <c r="AJ4200" s="916"/>
      <c r="AK4200" s="160"/>
      <c r="AL4200" s="160"/>
      <c r="AM4200" s="160"/>
      <c r="AN4200" s="160"/>
      <c r="AO4200" s="159"/>
    </row>
    <row r="4201" spans="2:41" ht="3.6" customHeight="1" outlineLevel="1" x14ac:dyDescent="0.45">
      <c r="B4201" s="167"/>
      <c r="J4201" s="167"/>
      <c r="M4201" s="166"/>
      <c r="N4201" s="173"/>
      <c r="O4201" s="172"/>
      <c r="P4201" s="172"/>
      <c r="Q4201" s="171"/>
      <c r="R4201" s="922" t="str">
        <f>ASC(PHONETIC(許可申請_2!I644))&amp;ASC(PHONETIC(変更_3!AL640))</f>
        <v/>
      </c>
      <c r="S4201" s="923"/>
      <c r="T4201" s="923"/>
      <c r="U4201" s="923"/>
      <c r="V4201" s="923"/>
      <c r="W4201" s="923"/>
      <c r="X4201" s="923"/>
      <c r="Y4201" s="923"/>
      <c r="Z4201" s="923"/>
      <c r="AA4201" s="923"/>
      <c r="AB4201" s="923"/>
      <c r="AC4201" s="923"/>
      <c r="AD4201" s="923"/>
      <c r="AE4201" s="923"/>
      <c r="AF4201" s="923"/>
      <c r="AG4201" s="923"/>
      <c r="AH4201" s="923"/>
      <c r="AI4201" s="923"/>
      <c r="AJ4201" s="923"/>
      <c r="AK4201" s="923"/>
      <c r="AL4201" s="923"/>
      <c r="AM4201" s="923"/>
      <c r="AN4201" s="923"/>
      <c r="AO4201" s="924"/>
    </row>
    <row r="4202" spans="2:41" ht="13.35" customHeight="1" outlineLevel="1" x14ac:dyDescent="0.45">
      <c r="B4202" s="167"/>
      <c r="J4202" s="167"/>
      <c r="M4202" s="166"/>
      <c r="N4202" s="167" t="s">
        <v>713</v>
      </c>
      <c r="Q4202" s="166"/>
      <c r="R4202" s="911"/>
      <c r="S4202" s="912"/>
      <c r="T4202" s="912"/>
      <c r="U4202" s="912"/>
      <c r="V4202" s="912"/>
      <c r="W4202" s="912"/>
      <c r="X4202" s="912"/>
      <c r="Y4202" s="912"/>
      <c r="Z4202" s="912"/>
      <c r="AA4202" s="912"/>
      <c r="AB4202" s="912"/>
      <c r="AC4202" s="912"/>
      <c r="AD4202" s="912"/>
      <c r="AE4202" s="912"/>
      <c r="AF4202" s="912"/>
      <c r="AG4202" s="912"/>
      <c r="AH4202" s="912"/>
      <c r="AI4202" s="912"/>
      <c r="AJ4202" s="912"/>
      <c r="AK4202" s="912"/>
      <c r="AL4202" s="912"/>
      <c r="AM4202" s="912"/>
      <c r="AN4202" s="912"/>
      <c r="AO4202" s="913"/>
    </row>
    <row r="4203" spans="2:41" ht="3.6" customHeight="1" outlineLevel="1" x14ac:dyDescent="0.45">
      <c r="B4203" s="167"/>
      <c r="J4203" s="167"/>
      <c r="M4203" s="166"/>
      <c r="N4203" s="167"/>
      <c r="Q4203" s="166"/>
      <c r="R4203" s="914"/>
      <c r="S4203" s="915"/>
      <c r="T4203" s="915"/>
      <c r="U4203" s="915"/>
      <c r="V4203" s="915"/>
      <c r="W4203" s="915"/>
      <c r="X4203" s="915"/>
      <c r="Y4203" s="915"/>
      <c r="Z4203" s="915"/>
      <c r="AA4203" s="915"/>
      <c r="AB4203" s="915"/>
      <c r="AC4203" s="915"/>
      <c r="AD4203" s="915"/>
      <c r="AE4203" s="915"/>
      <c r="AF4203" s="915"/>
      <c r="AG4203" s="915"/>
      <c r="AH4203" s="915"/>
      <c r="AI4203" s="915"/>
      <c r="AJ4203" s="915"/>
      <c r="AK4203" s="915"/>
      <c r="AL4203" s="915"/>
      <c r="AM4203" s="915"/>
      <c r="AN4203" s="915"/>
      <c r="AO4203" s="916"/>
    </row>
    <row r="4204" spans="2:41" ht="3.6" customHeight="1" outlineLevel="1" x14ac:dyDescent="0.45">
      <c r="B4204" s="167"/>
      <c r="J4204" s="167"/>
      <c r="N4204" s="173"/>
      <c r="O4204" s="172"/>
      <c r="P4204" s="172"/>
      <c r="Q4204" s="171"/>
      <c r="U4204" s="934" t="str">
        <f>ASC(許可申請_2!L646)&amp;ASC(変更_3!AO642)</f>
        <v/>
      </c>
      <c r="V4204" s="935"/>
      <c r="W4204" s="935"/>
      <c r="X4204" s="962"/>
      <c r="Y4204" s="172"/>
      <c r="Z4204" s="965" t="str">
        <f>ASC(許可申請_2!O646)&amp;ASC(変更_3!AR642)</f>
        <v/>
      </c>
      <c r="AA4204" s="935"/>
      <c r="AB4204" s="935"/>
      <c r="AC4204" s="936"/>
      <c r="AG4204" s="922" t="str">
        <f>許可申請_2!L647&amp;変更_3!AO643</f>
        <v/>
      </c>
      <c r="AH4204" s="923"/>
      <c r="AI4204" s="923"/>
      <c r="AJ4204" s="923"/>
      <c r="AK4204" s="923"/>
      <c r="AL4204" s="923"/>
      <c r="AM4204" s="923"/>
      <c r="AN4204" s="923"/>
      <c r="AO4204" s="924"/>
    </row>
    <row r="4205" spans="2:41" ht="13.35" customHeight="1" outlineLevel="1" x14ac:dyDescent="0.45">
      <c r="B4205" s="167"/>
      <c r="J4205" s="167"/>
      <c r="N4205" s="167"/>
      <c r="Q4205" s="166"/>
      <c r="R4205" s="115" t="s">
        <v>612</v>
      </c>
      <c r="U4205" s="937"/>
      <c r="V4205" s="938"/>
      <c r="W4205" s="938"/>
      <c r="X4205" s="963"/>
      <c r="Y4205" s="179" t="s">
        <v>611</v>
      </c>
      <c r="Z4205" s="966"/>
      <c r="AA4205" s="938"/>
      <c r="AB4205" s="938"/>
      <c r="AC4205" s="939"/>
      <c r="AD4205" s="115" t="s">
        <v>610</v>
      </c>
      <c r="AG4205" s="911"/>
      <c r="AH4205" s="912"/>
      <c r="AI4205" s="912"/>
      <c r="AJ4205" s="912"/>
      <c r="AK4205" s="912"/>
      <c r="AL4205" s="912"/>
      <c r="AM4205" s="912"/>
      <c r="AN4205" s="912"/>
      <c r="AO4205" s="913"/>
    </row>
    <row r="4206" spans="2:41" ht="3.6" customHeight="1" outlineLevel="1" x14ac:dyDescent="0.45">
      <c r="B4206" s="167"/>
      <c r="J4206" s="167"/>
      <c r="N4206" s="167"/>
      <c r="Q4206" s="166"/>
      <c r="R4206" s="160"/>
      <c r="S4206" s="160"/>
      <c r="T4206" s="160"/>
      <c r="U4206" s="940"/>
      <c r="V4206" s="941"/>
      <c r="W4206" s="941"/>
      <c r="X4206" s="964"/>
      <c r="Y4206" s="160"/>
      <c r="Z4206" s="967"/>
      <c r="AA4206" s="941"/>
      <c r="AB4206" s="941"/>
      <c r="AC4206" s="942"/>
      <c r="AD4206" s="160"/>
      <c r="AE4206" s="160"/>
      <c r="AF4206" s="160"/>
      <c r="AG4206" s="914"/>
      <c r="AH4206" s="915"/>
      <c r="AI4206" s="915"/>
      <c r="AJ4206" s="915"/>
      <c r="AK4206" s="915"/>
      <c r="AL4206" s="915"/>
      <c r="AM4206" s="915"/>
      <c r="AN4206" s="915"/>
      <c r="AO4206" s="916"/>
    </row>
    <row r="4207" spans="2:41" ht="3.6" customHeight="1" outlineLevel="1" x14ac:dyDescent="0.45">
      <c r="B4207" s="167"/>
      <c r="J4207" s="167"/>
      <c r="N4207" s="167"/>
      <c r="Q4207" s="166"/>
      <c r="R4207" s="172"/>
      <c r="S4207" s="172"/>
      <c r="T4207" s="171"/>
      <c r="U4207" s="922" t="str">
        <f>許可申請_2!T647&amp;変更_3!AW643</f>
        <v/>
      </c>
      <c r="V4207" s="923"/>
      <c r="W4207" s="923"/>
      <c r="X4207" s="923"/>
      <c r="Y4207" s="923"/>
      <c r="Z4207" s="923"/>
      <c r="AA4207" s="923"/>
      <c r="AB4207" s="923"/>
      <c r="AC4207" s="924"/>
      <c r="AD4207" s="173"/>
      <c r="AE4207" s="172"/>
      <c r="AF4207" s="171"/>
      <c r="AG4207" s="922" t="str">
        <f>許可申請_2!L648&amp;変更_3!AO644</f>
        <v/>
      </c>
      <c r="AH4207" s="923"/>
      <c r="AI4207" s="923"/>
      <c r="AJ4207" s="923"/>
      <c r="AK4207" s="923"/>
      <c r="AL4207" s="923"/>
      <c r="AM4207" s="923"/>
      <c r="AN4207" s="923"/>
      <c r="AO4207" s="924"/>
    </row>
    <row r="4208" spans="2:41" ht="13.35" customHeight="1" outlineLevel="1" x14ac:dyDescent="0.45">
      <c r="B4208" s="167"/>
      <c r="J4208" s="167"/>
      <c r="N4208" s="167" t="s">
        <v>48</v>
      </c>
      <c r="Q4208" s="166"/>
      <c r="R4208" s="115" t="s">
        <v>609</v>
      </c>
      <c r="T4208" s="166"/>
      <c r="U4208" s="911"/>
      <c r="V4208" s="912"/>
      <c r="W4208" s="912"/>
      <c r="X4208" s="912"/>
      <c r="Y4208" s="912"/>
      <c r="Z4208" s="912"/>
      <c r="AA4208" s="912"/>
      <c r="AB4208" s="912"/>
      <c r="AC4208" s="913"/>
      <c r="AD4208" s="167" t="s">
        <v>8536</v>
      </c>
      <c r="AF4208" s="166"/>
      <c r="AG4208" s="911"/>
      <c r="AH4208" s="912"/>
      <c r="AI4208" s="912"/>
      <c r="AJ4208" s="912"/>
      <c r="AK4208" s="912"/>
      <c r="AL4208" s="912"/>
      <c r="AM4208" s="912"/>
      <c r="AN4208" s="912"/>
      <c r="AO4208" s="913"/>
    </row>
    <row r="4209" spans="2:41" ht="3.6" customHeight="1" outlineLevel="1" x14ac:dyDescent="0.45">
      <c r="B4209" s="167"/>
      <c r="J4209" s="167"/>
      <c r="N4209" s="167"/>
      <c r="Q4209" s="166"/>
      <c r="R4209" s="160"/>
      <c r="S4209" s="160"/>
      <c r="T4209" s="159"/>
      <c r="U4209" s="914"/>
      <c r="V4209" s="915"/>
      <c r="W4209" s="915"/>
      <c r="X4209" s="915"/>
      <c r="Y4209" s="915"/>
      <c r="Z4209" s="915"/>
      <c r="AA4209" s="915"/>
      <c r="AB4209" s="915"/>
      <c r="AC4209" s="916"/>
      <c r="AD4209" s="161"/>
      <c r="AE4209" s="160"/>
      <c r="AF4209" s="159"/>
      <c r="AG4209" s="914"/>
      <c r="AH4209" s="915"/>
      <c r="AI4209" s="915"/>
      <c r="AJ4209" s="915"/>
      <c r="AK4209" s="915"/>
      <c r="AL4209" s="915"/>
      <c r="AM4209" s="915"/>
      <c r="AN4209" s="915"/>
      <c r="AO4209" s="916"/>
    </row>
    <row r="4210" spans="2:41" ht="3.6" customHeight="1" outlineLevel="1" x14ac:dyDescent="0.45">
      <c r="B4210" s="167"/>
      <c r="J4210" s="167"/>
      <c r="N4210" s="167"/>
      <c r="Q4210" s="166"/>
      <c r="R4210" s="172"/>
      <c r="S4210" s="172"/>
      <c r="T4210" s="171"/>
      <c r="U4210" s="922" t="str">
        <f>許可申請_2!T648&amp;変更_3!AW644</f>
        <v/>
      </c>
      <c r="V4210" s="923"/>
      <c r="W4210" s="923"/>
      <c r="X4210" s="923"/>
      <c r="Y4210" s="923"/>
      <c r="Z4210" s="923"/>
      <c r="AA4210" s="923"/>
      <c r="AB4210" s="923"/>
      <c r="AC4210" s="924"/>
      <c r="AD4210" s="173"/>
      <c r="AE4210" s="172"/>
      <c r="AF4210" s="171"/>
      <c r="AG4210" s="922" t="str">
        <f>許可申請_2!L649&amp;変更_3!AO645</f>
        <v/>
      </c>
      <c r="AH4210" s="923"/>
      <c r="AI4210" s="923"/>
      <c r="AJ4210" s="923"/>
      <c r="AK4210" s="923"/>
      <c r="AL4210" s="923"/>
      <c r="AM4210" s="923"/>
      <c r="AN4210" s="923"/>
      <c r="AO4210" s="924"/>
    </row>
    <row r="4211" spans="2:41" ht="13.35" customHeight="1" outlineLevel="1" x14ac:dyDescent="0.45">
      <c r="B4211" s="167"/>
      <c r="J4211" s="167"/>
      <c r="N4211" s="167"/>
      <c r="Q4211" s="166"/>
      <c r="R4211" s="115" t="s">
        <v>608</v>
      </c>
      <c r="T4211" s="166"/>
      <c r="U4211" s="911"/>
      <c r="V4211" s="912"/>
      <c r="W4211" s="912"/>
      <c r="X4211" s="912"/>
      <c r="Y4211" s="912"/>
      <c r="Z4211" s="912"/>
      <c r="AA4211" s="912"/>
      <c r="AB4211" s="912"/>
      <c r="AC4211" s="913"/>
      <c r="AD4211" s="167" t="s">
        <v>607</v>
      </c>
      <c r="AF4211" s="166"/>
      <c r="AG4211" s="911"/>
      <c r="AH4211" s="912"/>
      <c r="AI4211" s="912"/>
      <c r="AJ4211" s="912"/>
      <c r="AK4211" s="912"/>
      <c r="AL4211" s="912"/>
      <c r="AM4211" s="912"/>
      <c r="AN4211" s="912"/>
      <c r="AO4211" s="913"/>
    </row>
    <row r="4212" spans="2:41" ht="3.6" customHeight="1" outlineLevel="1" x14ac:dyDescent="0.45">
      <c r="B4212" s="167"/>
      <c r="J4212" s="167"/>
      <c r="N4212" s="161"/>
      <c r="O4212" s="160"/>
      <c r="P4212" s="160"/>
      <c r="Q4212" s="159"/>
      <c r="R4212" s="160"/>
      <c r="S4212" s="160"/>
      <c r="T4212" s="159"/>
      <c r="U4212" s="914"/>
      <c r="V4212" s="915"/>
      <c r="W4212" s="915"/>
      <c r="X4212" s="915"/>
      <c r="Y4212" s="915"/>
      <c r="Z4212" s="915"/>
      <c r="AA4212" s="915"/>
      <c r="AB4212" s="915"/>
      <c r="AC4212" s="916"/>
      <c r="AD4212" s="161"/>
      <c r="AE4212" s="160"/>
      <c r="AF4212" s="159"/>
      <c r="AG4212" s="914"/>
      <c r="AH4212" s="915"/>
      <c r="AI4212" s="915"/>
      <c r="AJ4212" s="915"/>
      <c r="AK4212" s="915"/>
      <c r="AL4212" s="915"/>
      <c r="AM4212" s="915"/>
      <c r="AN4212" s="915"/>
      <c r="AO4212" s="916"/>
    </row>
    <row r="4213" spans="2:41" ht="3.6" customHeight="1" outlineLevel="1" x14ac:dyDescent="0.45">
      <c r="B4213" s="167"/>
      <c r="J4213" s="167"/>
      <c r="M4213" s="166"/>
      <c r="N4213" s="167"/>
      <c r="Q4213" s="166"/>
      <c r="R4213" s="173"/>
      <c r="S4213" s="172"/>
      <c r="T4213" s="172"/>
      <c r="U4213" s="172"/>
      <c r="V4213" s="172"/>
      <c r="W4213" s="172"/>
      <c r="X4213" s="172"/>
      <c r="Y4213" s="172"/>
      <c r="Z4213" s="172"/>
      <c r="AA4213" s="172"/>
      <c r="AB4213" s="172"/>
      <c r="AC4213" s="172"/>
      <c r="AD4213" s="172"/>
      <c r="AE4213" s="172"/>
      <c r="AF4213" s="172"/>
      <c r="AG4213" s="172"/>
      <c r="AH4213" s="172"/>
      <c r="AI4213" s="172"/>
      <c r="AJ4213" s="172"/>
      <c r="AK4213" s="172"/>
      <c r="AL4213" s="172"/>
      <c r="AM4213" s="172"/>
      <c r="AN4213" s="172"/>
      <c r="AO4213" s="171"/>
    </row>
    <row r="4214" spans="2:41" ht="13.35" customHeight="1" outlineLevel="1" x14ac:dyDescent="0.45">
      <c r="B4214" s="167"/>
      <c r="J4214" s="167"/>
      <c r="M4214" s="166"/>
      <c r="N4214" s="167" t="s">
        <v>712</v>
      </c>
      <c r="Q4214" s="166"/>
      <c r="R4214" s="167"/>
      <c r="S4214" s="919"/>
      <c r="T4214" s="921"/>
      <c r="V4214" s="190"/>
      <c r="W4214" s="115" t="s">
        <v>76</v>
      </c>
      <c r="X4214" s="190"/>
      <c r="Y4214" s="115" t="s">
        <v>77</v>
      </c>
      <c r="Z4214" s="190"/>
      <c r="AA4214" s="115" t="s">
        <v>78</v>
      </c>
      <c r="AO4214" s="166"/>
    </row>
    <row r="4215" spans="2:41" ht="3.6" customHeight="1" outlineLevel="1" x14ac:dyDescent="0.45">
      <c r="B4215" s="167"/>
      <c r="J4215" s="167"/>
      <c r="M4215" s="166"/>
      <c r="N4215" s="167"/>
      <c r="Q4215" s="166"/>
      <c r="R4215" s="167"/>
      <c r="AO4215" s="166"/>
    </row>
    <row r="4216" spans="2:41" ht="3.6" customHeight="1" outlineLevel="1" x14ac:dyDescent="0.45">
      <c r="B4216" s="167"/>
      <c r="J4216" s="167"/>
      <c r="M4216" s="166"/>
      <c r="N4216" s="173"/>
      <c r="O4216" s="172"/>
      <c r="P4216" s="172"/>
      <c r="Q4216" s="172"/>
      <c r="R4216" s="984" t="str">
        <f>ASC(許可申請_2!I650)&amp;ASC(変更_3!AL646)</f>
        <v/>
      </c>
      <c r="S4216" s="984" t="str">
        <f>ASC(許可申請_2!J650)&amp;ASC(変更_3!AM646)</f>
        <v/>
      </c>
      <c r="T4216" s="172"/>
      <c r="U4216" s="984" t="str">
        <f>ASC(許可申請_2!L650)&amp;ASC(変更_3!AO646)</f>
        <v/>
      </c>
      <c r="V4216" s="173"/>
      <c r="W4216" s="172"/>
      <c r="X4216" s="172"/>
      <c r="Y4216" s="172"/>
      <c r="Z4216" s="172"/>
      <c r="AA4216" s="171"/>
      <c r="AB4216" s="173"/>
      <c r="AC4216" s="172"/>
      <c r="AD4216" s="172"/>
      <c r="AE4216" s="172"/>
      <c r="AF4216" s="172"/>
      <c r="AG4216" s="171"/>
      <c r="AH4216" s="977"/>
      <c r="AI4216" s="980"/>
      <c r="AJ4216" s="172"/>
      <c r="AK4216" s="944"/>
      <c r="AL4216" s="173"/>
      <c r="AM4216" s="172"/>
      <c r="AN4216" s="172"/>
      <c r="AO4216" s="171"/>
    </row>
    <row r="4217" spans="2:41" ht="13.35" customHeight="1" outlineLevel="1" x14ac:dyDescent="0.45">
      <c r="B4217" s="167"/>
      <c r="J4217" s="167"/>
      <c r="M4217" s="166"/>
      <c r="N4217" s="167" t="s">
        <v>711</v>
      </c>
      <c r="R4217" s="985"/>
      <c r="S4217" s="985"/>
      <c r="T4217" s="115" t="s">
        <v>65</v>
      </c>
      <c r="U4217" s="985"/>
      <c r="V4217" s="167" t="s">
        <v>64</v>
      </c>
      <c r="AA4217" s="166"/>
      <c r="AB4217" s="167" t="s">
        <v>710</v>
      </c>
      <c r="AH4217" s="978"/>
      <c r="AI4217" s="981"/>
      <c r="AJ4217" s="115" t="s">
        <v>65</v>
      </c>
      <c r="AK4217" s="945"/>
      <c r="AL4217" s="167" t="s">
        <v>64</v>
      </c>
      <c r="AO4217" s="166"/>
    </row>
    <row r="4218" spans="2:41" ht="3.6" customHeight="1" outlineLevel="1" x14ac:dyDescent="0.45">
      <c r="B4218" s="167"/>
      <c r="J4218" s="167"/>
      <c r="M4218" s="166"/>
      <c r="N4218" s="167"/>
      <c r="R4218" s="986"/>
      <c r="S4218" s="986"/>
      <c r="T4218" s="160"/>
      <c r="U4218" s="986"/>
      <c r="V4218" s="161"/>
      <c r="W4218" s="160"/>
      <c r="X4218" s="160"/>
      <c r="Y4218" s="160"/>
      <c r="Z4218" s="160"/>
      <c r="AA4218" s="159"/>
      <c r="AB4218" s="161"/>
      <c r="AC4218" s="160"/>
      <c r="AD4218" s="160"/>
      <c r="AE4218" s="160"/>
      <c r="AF4218" s="160"/>
      <c r="AH4218" s="979"/>
      <c r="AI4218" s="982"/>
      <c r="AJ4218" s="160"/>
      <c r="AK4218" s="946"/>
      <c r="AL4218" s="161"/>
      <c r="AM4218" s="160"/>
      <c r="AN4218" s="160"/>
      <c r="AO4218" s="159"/>
    </row>
    <row r="4219" spans="2:41" ht="3.6" customHeight="1" outlineLevel="1" x14ac:dyDescent="0.45">
      <c r="B4219" s="167"/>
      <c r="J4219" s="167"/>
      <c r="M4219" s="166"/>
      <c r="N4219" s="173"/>
      <c r="O4219" s="172"/>
      <c r="P4219" s="172"/>
      <c r="Q4219" s="171"/>
      <c r="R4219" s="977"/>
      <c r="S4219" s="980"/>
      <c r="T4219" s="172"/>
      <c r="U4219" s="944"/>
      <c r="V4219" s="173"/>
      <c r="W4219" s="172"/>
      <c r="X4219" s="172"/>
      <c r="Y4219" s="172"/>
      <c r="Z4219" s="169"/>
      <c r="AA4219" s="174"/>
      <c r="AD4219" s="172"/>
      <c r="AE4219" s="172"/>
      <c r="AF4219" s="172"/>
      <c r="AG4219" s="175"/>
      <c r="AH4219" s="175"/>
      <c r="AI4219" s="175"/>
      <c r="AJ4219" s="175"/>
      <c r="AK4219" s="175"/>
      <c r="AL4219" s="172"/>
      <c r="AM4219" s="175"/>
      <c r="AN4219" s="175"/>
      <c r="AO4219" s="171"/>
    </row>
    <row r="4220" spans="2:41" ht="13.35" customHeight="1" outlineLevel="1" x14ac:dyDescent="0.45">
      <c r="B4220" s="167"/>
      <c r="J4220" s="167"/>
      <c r="M4220" s="166"/>
      <c r="N4220" s="167" t="s">
        <v>709</v>
      </c>
      <c r="Q4220" s="166"/>
      <c r="R4220" s="978"/>
      <c r="S4220" s="981"/>
      <c r="T4220" s="115" t="s">
        <v>65</v>
      </c>
      <c r="U4220" s="945"/>
      <c r="V4220" s="167" t="s">
        <v>64</v>
      </c>
      <c r="Z4220" s="169"/>
      <c r="AA4220" s="168"/>
      <c r="AG4220" s="169"/>
      <c r="AH4220" s="169"/>
      <c r="AI4220" s="169"/>
      <c r="AJ4220" s="169"/>
      <c r="AK4220" s="169"/>
      <c r="AM4220" s="169"/>
      <c r="AN4220" s="169"/>
      <c r="AO4220" s="166"/>
    </row>
    <row r="4221" spans="2:41" ht="3.6" customHeight="1" outlineLevel="1" x14ac:dyDescent="0.45">
      <c r="B4221" s="167"/>
      <c r="J4221" s="167"/>
      <c r="M4221" s="166"/>
      <c r="N4221" s="161"/>
      <c r="O4221" s="160"/>
      <c r="P4221" s="160"/>
      <c r="Q4221" s="159"/>
      <c r="R4221" s="979"/>
      <c r="S4221" s="982"/>
      <c r="T4221" s="160"/>
      <c r="U4221" s="946"/>
      <c r="V4221" s="161"/>
      <c r="W4221" s="160"/>
      <c r="X4221" s="160"/>
      <c r="Y4221" s="160"/>
      <c r="Z4221" s="163"/>
      <c r="AA4221" s="162"/>
      <c r="AB4221" s="160"/>
      <c r="AC4221" s="160"/>
      <c r="AD4221" s="160"/>
      <c r="AE4221" s="160"/>
      <c r="AF4221" s="160"/>
      <c r="AG4221" s="163"/>
      <c r="AH4221" s="163"/>
      <c r="AI4221" s="163"/>
      <c r="AJ4221" s="163"/>
      <c r="AK4221" s="163"/>
      <c r="AL4221" s="160"/>
      <c r="AM4221" s="163"/>
      <c r="AN4221" s="163"/>
      <c r="AO4221" s="159"/>
    </row>
    <row r="4222" spans="2:41" ht="3.6" customHeight="1" outlineLevel="1" x14ac:dyDescent="0.45">
      <c r="B4222" s="167"/>
      <c r="J4222" s="167"/>
      <c r="M4222" s="166"/>
      <c r="N4222" s="167"/>
      <c r="Q4222" s="166"/>
      <c r="R4222" s="922" t="str">
        <f>ASC(許可申請_2!K655)&amp;ASC(変更_3!AN650)</f>
        <v/>
      </c>
      <c r="S4222" s="923"/>
      <c r="T4222" s="923"/>
      <c r="U4222" s="924"/>
      <c r="V4222" s="911" t="str">
        <f>ASC(許可申請_2!O655)&amp;ASC(変更_3!AR650)</f>
        <v/>
      </c>
      <c r="W4222" s="913"/>
      <c r="X4222" s="911" t="str">
        <f>ASC(許可申請_2!Q655)&amp;ASC(変更_3!AT650)</f>
        <v/>
      </c>
      <c r="Y4222" s="912"/>
      <c r="Z4222" s="912"/>
      <c r="AA4222" s="913"/>
      <c r="AB4222" s="167"/>
      <c r="AO4222" s="166"/>
    </row>
    <row r="4223" spans="2:41" ht="13.35" customHeight="1" outlineLevel="1" x14ac:dyDescent="0.45">
      <c r="B4223" s="167"/>
      <c r="J4223" s="167" t="s">
        <v>721</v>
      </c>
      <c r="M4223" s="166"/>
      <c r="N4223" s="167" t="s">
        <v>707</v>
      </c>
      <c r="Q4223" s="166"/>
      <c r="R4223" s="911"/>
      <c r="S4223" s="912"/>
      <c r="T4223" s="912"/>
      <c r="U4223" s="913"/>
      <c r="V4223" s="911"/>
      <c r="W4223" s="913"/>
      <c r="X4223" s="911"/>
      <c r="Y4223" s="912"/>
      <c r="Z4223" s="912"/>
      <c r="AA4223" s="913"/>
      <c r="AB4223" s="191" t="s">
        <v>706</v>
      </c>
      <c r="AO4223" s="166"/>
    </row>
    <row r="4224" spans="2:41" ht="3.6" customHeight="1" outlineLevel="1" x14ac:dyDescent="0.45">
      <c r="B4224" s="167"/>
      <c r="J4224" s="167"/>
      <c r="M4224" s="166"/>
      <c r="N4224" s="167"/>
      <c r="Q4224" s="166"/>
      <c r="R4224" s="914"/>
      <c r="S4224" s="915"/>
      <c r="T4224" s="915"/>
      <c r="U4224" s="916"/>
      <c r="V4224" s="914"/>
      <c r="W4224" s="916"/>
      <c r="X4224" s="914"/>
      <c r="Y4224" s="915"/>
      <c r="Z4224" s="915"/>
      <c r="AA4224" s="916"/>
      <c r="AB4224" s="161"/>
      <c r="AC4224" s="160"/>
      <c r="AD4224" s="160"/>
      <c r="AE4224" s="160"/>
      <c r="AF4224" s="160"/>
      <c r="AG4224" s="160"/>
      <c r="AH4224" s="160"/>
      <c r="AI4224" s="160"/>
      <c r="AJ4224" s="160"/>
      <c r="AK4224" s="160"/>
      <c r="AL4224" s="160"/>
      <c r="AM4224" s="160"/>
      <c r="AN4224" s="160"/>
      <c r="AO4224" s="159"/>
    </row>
    <row r="4225" spans="2:41" ht="3.6" customHeight="1" outlineLevel="1" x14ac:dyDescent="0.45">
      <c r="B4225" s="167"/>
      <c r="J4225" s="167"/>
      <c r="M4225" s="166"/>
      <c r="N4225" s="173"/>
      <c r="O4225" s="172"/>
      <c r="P4225" s="172"/>
      <c r="Q4225" s="172"/>
      <c r="R4225" s="173"/>
      <c r="S4225" s="172"/>
      <c r="T4225" s="172"/>
      <c r="U4225" s="172"/>
      <c r="V4225" s="172"/>
      <c r="W4225" s="172"/>
      <c r="X4225" s="172"/>
      <c r="Y4225" s="172"/>
      <c r="Z4225" s="172"/>
      <c r="AA4225" s="171"/>
      <c r="AB4225" s="173"/>
      <c r="AI4225" s="166"/>
      <c r="AJ4225" s="173"/>
      <c r="AK4225" s="172"/>
      <c r="AL4225" s="172"/>
      <c r="AM4225" s="172"/>
      <c r="AN4225" s="172"/>
      <c r="AO4225" s="171"/>
    </row>
    <row r="4226" spans="2:41" ht="13.35" customHeight="1" outlineLevel="1" x14ac:dyDescent="0.45">
      <c r="B4226" s="167"/>
      <c r="J4226" s="167"/>
      <c r="M4226" s="166"/>
      <c r="N4226" s="167" t="s">
        <v>705</v>
      </c>
      <c r="R4226" s="167"/>
      <c r="S4226" s="917" t="str">
        <f>許可申請_2!I657&amp;変更_3!AL652</f>
        <v/>
      </c>
      <c r="T4226" s="918"/>
      <c r="V4226" s="182" t="str">
        <f>ASC(許可申請_2!K657)&amp;ASC(変更_3!AN652)</f>
        <v/>
      </c>
      <c r="W4226" s="115" t="s">
        <v>76</v>
      </c>
      <c r="X4226" s="182" t="str">
        <f>ASC(許可申請_2!M657)&amp;ASC(変更_3!AP652)</f>
        <v/>
      </c>
      <c r="Y4226" s="115" t="s">
        <v>77</v>
      </c>
      <c r="Z4226" s="182" t="str">
        <f>ASC(許可申請_2!O657)&amp;ASC(変更_3!AR652)</f>
        <v/>
      </c>
      <c r="AA4226" s="115" t="s">
        <v>78</v>
      </c>
      <c r="AB4226" s="167" t="s">
        <v>704</v>
      </c>
      <c r="AI4226" s="166"/>
      <c r="AJ4226" s="167"/>
      <c r="AK4226" s="919"/>
      <c r="AL4226" s="920"/>
      <c r="AM4226" s="920"/>
      <c r="AN4226" s="920"/>
      <c r="AO4226" s="921"/>
    </row>
    <row r="4227" spans="2:41" ht="3.6" customHeight="1" outlineLevel="1" x14ac:dyDescent="0.45">
      <c r="B4227" s="167"/>
      <c r="J4227" s="167"/>
      <c r="M4227" s="166"/>
      <c r="N4227" s="167"/>
      <c r="R4227" s="161"/>
      <c r="S4227" s="160"/>
      <c r="T4227" s="160"/>
      <c r="U4227" s="160"/>
      <c r="V4227" s="160"/>
      <c r="W4227" s="160"/>
      <c r="X4227" s="160"/>
      <c r="Y4227" s="160"/>
      <c r="Z4227" s="160"/>
      <c r="AA4227" s="159"/>
      <c r="AB4227" s="161"/>
      <c r="AC4227" s="160"/>
      <c r="AD4227" s="160"/>
      <c r="AE4227" s="160"/>
      <c r="AF4227" s="160"/>
      <c r="AG4227" s="160"/>
      <c r="AH4227" s="160"/>
      <c r="AI4227" s="159"/>
      <c r="AJ4227" s="161"/>
      <c r="AK4227" s="160"/>
      <c r="AL4227" s="160"/>
      <c r="AM4227" s="160"/>
      <c r="AN4227" s="160"/>
      <c r="AO4227" s="159"/>
    </row>
    <row r="4228" spans="2:41" ht="3.6" customHeight="1" outlineLevel="1" x14ac:dyDescent="0.45">
      <c r="B4228" s="167"/>
      <c r="J4228" s="167"/>
      <c r="M4228" s="166"/>
      <c r="N4228" s="173"/>
      <c r="O4228" s="172"/>
      <c r="P4228" s="172"/>
      <c r="Q4228" s="171"/>
      <c r="R4228" s="922" t="str">
        <f>IF(OR(許可申請_2!T654="☑",変更_3!AW649="☑"),"研修中","")</f>
        <v/>
      </c>
      <c r="S4228" s="923"/>
      <c r="T4228" s="923"/>
      <c r="U4228" s="923"/>
      <c r="V4228" s="923"/>
      <c r="W4228" s="923"/>
      <c r="X4228" s="923"/>
      <c r="Y4228" s="923"/>
      <c r="Z4228" s="923"/>
      <c r="AA4228" s="923"/>
      <c r="AB4228" s="923"/>
      <c r="AC4228" s="923"/>
      <c r="AD4228" s="923"/>
      <c r="AE4228" s="923"/>
      <c r="AF4228" s="923"/>
      <c r="AG4228" s="923"/>
      <c r="AH4228" s="923"/>
      <c r="AI4228" s="923"/>
      <c r="AJ4228" s="923"/>
      <c r="AK4228" s="923"/>
      <c r="AL4228" s="923"/>
      <c r="AM4228" s="923"/>
      <c r="AN4228" s="923"/>
      <c r="AO4228" s="924"/>
    </row>
    <row r="4229" spans="2:41" ht="13.35" customHeight="1" outlineLevel="1" x14ac:dyDescent="0.45">
      <c r="B4229" s="167"/>
      <c r="J4229" s="167"/>
      <c r="M4229" s="166"/>
      <c r="N4229" s="167" t="s">
        <v>703</v>
      </c>
      <c r="Q4229" s="166"/>
      <c r="R4229" s="911"/>
      <c r="S4229" s="912"/>
      <c r="T4229" s="912"/>
      <c r="U4229" s="912"/>
      <c r="V4229" s="912"/>
      <c r="W4229" s="912"/>
      <c r="X4229" s="912"/>
      <c r="Y4229" s="912"/>
      <c r="Z4229" s="912"/>
      <c r="AA4229" s="912"/>
      <c r="AB4229" s="912"/>
      <c r="AC4229" s="912"/>
      <c r="AD4229" s="912"/>
      <c r="AE4229" s="912"/>
      <c r="AF4229" s="912"/>
      <c r="AG4229" s="912"/>
      <c r="AH4229" s="912"/>
      <c r="AI4229" s="912"/>
      <c r="AJ4229" s="912"/>
      <c r="AK4229" s="912"/>
      <c r="AL4229" s="912"/>
      <c r="AM4229" s="912"/>
      <c r="AN4229" s="912"/>
      <c r="AO4229" s="913"/>
    </row>
    <row r="4230" spans="2:41" ht="3.6" customHeight="1" outlineLevel="1" x14ac:dyDescent="0.45">
      <c r="B4230" s="167"/>
      <c r="J4230" s="167"/>
      <c r="M4230" s="166"/>
      <c r="N4230" s="161"/>
      <c r="O4230" s="160"/>
      <c r="P4230" s="160"/>
      <c r="Q4230" s="159"/>
      <c r="R4230" s="914"/>
      <c r="S4230" s="915"/>
      <c r="T4230" s="915"/>
      <c r="U4230" s="915"/>
      <c r="V4230" s="915"/>
      <c r="W4230" s="915"/>
      <c r="X4230" s="915"/>
      <c r="Y4230" s="915"/>
      <c r="Z4230" s="915"/>
      <c r="AA4230" s="915"/>
      <c r="AB4230" s="915"/>
      <c r="AC4230" s="915"/>
      <c r="AD4230" s="915"/>
      <c r="AE4230" s="915"/>
      <c r="AF4230" s="915"/>
      <c r="AG4230" s="915"/>
      <c r="AH4230" s="915"/>
      <c r="AI4230" s="915"/>
      <c r="AJ4230" s="915"/>
      <c r="AK4230" s="915"/>
      <c r="AL4230" s="915"/>
      <c r="AM4230" s="915"/>
      <c r="AN4230" s="915"/>
      <c r="AO4230" s="916"/>
    </row>
    <row r="4231" spans="2:41" ht="3.6" customHeight="1" outlineLevel="1" x14ac:dyDescent="0.45">
      <c r="B4231" s="167"/>
      <c r="J4231" s="167"/>
      <c r="M4231" s="166"/>
      <c r="N4231" s="173"/>
      <c r="O4231" s="172"/>
      <c r="P4231" s="172"/>
      <c r="Q4231" s="171"/>
      <c r="R4231" s="167"/>
      <c r="W4231" s="166"/>
      <c r="X4231" s="167"/>
      <c r="AB4231" s="166"/>
      <c r="AC4231" s="925"/>
      <c r="AD4231" s="926"/>
      <c r="AE4231" s="926"/>
      <c r="AF4231" s="926"/>
      <c r="AG4231" s="926"/>
      <c r="AH4231" s="926"/>
      <c r="AI4231" s="926"/>
      <c r="AJ4231" s="926"/>
      <c r="AK4231" s="926"/>
      <c r="AL4231" s="926"/>
      <c r="AM4231" s="926"/>
      <c r="AN4231" s="926"/>
      <c r="AO4231" s="927"/>
    </row>
    <row r="4232" spans="2:41" ht="13.35" customHeight="1" outlineLevel="1" x14ac:dyDescent="0.45">
      <c r="B4232" s="167"/>
      <c r="J4232" s="167"/>
      <c r="M4232" s="166"/>
      <c r="N4232" s="167" t="s">
        <v>702</v>
      </c>
      <c r="Q4232" s="166"/>
      <c r="R4232" s="167"/>
      <c r="S4232" s="189" t="s">
        <v>651</v>
      </c>
      <c r="T4232" s="115" t="s">
        <v>105</v>
      </c>
      <c r="W4232" s="166"/>
      <c r="X4232" s="167" t="s">
        <v>701</v>
      </c>
      <c r="AB4232" s="166"/>
      <c r="AC4232" s="928"/>
      <c r="AD4232" s="929"/>
      <c r="AE4232" s="929"/>
      <c r="AF4232" s="929"/>
      <c r="AG4232" s="929"/>
      <c r="AH4232" s="929"/>
      <c r="AI4232" s="929"/>
      <c r="AJ4232" s="929"/>
      <c r="AK4232" s="929"/>
      <c r="AL4232" s="929"/>
      <c r="AM4232" s="929"/>
      <c r="AN4232" s="929"/>
      <c r="AO4232" s="930"/>
    </row>
    <row r="4233" spans="2:41" ht="3.6" customHeight="1" outlineLevel="1" x14ac:dyDescent="0.45">
      <c r="B4233" s="167"/>
      <c r="J4233" s="167"/>
      <c r="M4233" s="166"/>
      <c r="N4233" s="161"/>
      <c r="O4233" s="160"/>
      <c r="P4233" s="160"/>
      <c r="Q4233" s="159"/>
      <c r="R4233" s="161"/>
      <c r="S4233" s="160"/>
      <c r="T4233" s="160"/>
      <c r="U4233" s="160"/>
      <c r="V4233" s="160"/>
      <c r="W4233" s="159"/>
      <c r="X4233" s="161"/>
      <c r="Y4233" s="160"/>
      <c r="Z4233" s="160"/>
      <c r="AA4233" s="160"/>
      <c r="AB4233" s="159"/>
      <c r="AC4233" s="931"/>
      <c r="AD4233" s="932"/>
      <c r="AE4233" s="932"/>
      <c r="AF4233" s="932"/>
      <c r="AG4233" s="932"/>
      <c r="AH4233" s="932"/>
      <c r="AI4233" s="932"/>
      <c r="AJ4233" s="932"/>
      <c r="AK4233" s="932"/>
      <c r="AL4233" s="932"/>
      <c r="AM4233" s="932"/>
      <c r="AN4233" s="932"/>
      <c r="AO4233" s="933"/>
    </row>
    <row r="4234" spans="2:41" ht="3.6" customHeight="1" outlineLevel="1" x14ac:dyDescent="0.45">
      <c r="B4234" s="167"/>
      <c r="J4234" s="167"/>
      <c r="M4234" s="166"/>
      <c r="N4234" s="173"/>
      <c r="O4234" s="172"/>
      <c r="P4234" s="172"/>
      <c r="Q4234" s="171"/>
      <c r="R4234" s="173"/>
      <c r="S4234" s="172"/>
      <c r="T4234" s="172"/>
      <c r="U4234" s="172"/>
      <c r="V4234" s="172"/>
      <c r="W4234" s="172"/>
      <c r="X4234" s="172"/>
      <c r="Y4234" s="172"/>
      <c r="Z4234" s="172"/>
      <c r="AA4234" s="171"/>
      <c r="AB4234" s="173"/>
      <c r="AC4234" s="172"/>
      <c r="AD4234" s="172"/>
      <c r="AE4234" s="171"/>
      <c r="AF4234" s="173"/>
      <c r="AG4234" s="172"/>
      <c r="AH4234" s="172"/>
      <c r="AI4234" s="172"/>
      <c r="AJ4234" s="172"/>
      <c r="AK4234" s="172"/>
      <c r="AL4234" s="172"/>
      <c r="AM4234" s="172"/>
      <c r="AN4234" s="172"/>
      <c r="AO4234" s="171"/>
    </row>
    <row r="4235" spans="2:41" ht="13.35" customHeight="1" outlineLevel="1" x14ac:dyDescent="0.45">
      <c r="B4235" s="167"/>
      <c r="J4235" s="167"/>
      <c r="M4235" s="166"/>
      <c r="N4235" s="167" t="s">
        <v>700</v>
      </c>
      <c r="Q4235" s="166"/>
      <c r="R4235" s="167"/>
      <c r="S4235" s="919"/>
      <c r="T4235" s="921"/>
      <c r="V4235" s="190"/>
      <c r="W4235" s="115" t="s">
        <v>76</v>
      </c>
      <c r="X4235" s="190"/>
      <c r="Y4235" s="115" t="s">
        <v>77</v>
      </c>
      <c r="Z4235" s="190"/>
      <c r="AA4235" s="115" t="s">
        <v>78</v>
      </c>
      <c r="AB4235" s="167" t="s">
        <v>699</v>
      </c>
      <c r="AE4235" s="166"/>
      <c r="AF4235" s="167"/>
      <c r="AG4235" s="919"/>
      <c r="AH4235" s="921"/>
      <c r="AJ4235" s="190"/>
      <c r="AK4235" s="115" t="s">
        <v>76</v>
      </c>
      <c r="AL4235" s="190"/>
      <c r="AM4235" s="115" t="s">
        <v>77</v>
      </c>
      <c r="AN4235" s="190"/>
      <c r="AO4235" s="166" t="s">
        <v>78</v>
      </c>
    </row>
    <row r="4236" spans="2:41" ht="3.6" customHeight="1" outlineLevel="1" x14ac:dyDescent="0.45">
      <c r="B4236" s="167"/>
      <c r="J4236" s="167"/>
      <c r="M4236" s="166"/>
      <c r="N4236" s="161"/>
      <c r="O4236" s="160"/>
      <c r="P4236" s="160"/>
      <c r="Q4236" s="159"/>
      <c r="R4236" s="161"/>
      <c r="S4236" s="160"/>
      <c r="T4236" s="160"/>
      <c r="U4236" s="160"/>
      <c r="V4236" s="160"/>
      <c r="W4236" s="160"/>
      <c r="X4236" s="160"/>
      <c r="Y4236" s="160"/>
      <c r="Z4236" s="160"/>
      <c r="AA4236" s="159"/>
      <c r="AB4236" s="161"/>
      <c r="AC4236" s="160"/>
      <c r="AD4236" s="160"/>
      <c r="AE4236" s="159"/>
      <c r="AF4236" s="161"/>
      <c r="AG4236" s="160"/>
      <c r="AH4236" s="160"/>
      <c r="AI4236" s="160"/>
      <c r="AJ4236" s="160"/>
      <c r="AK4236" s="160"/>
      <c r="AL4236" s="160"/>
      <c r="AM4236" s="160"/>
      <c r="AN4236" s="160"/>
      <c r="AO4236" s="159"/>
    </row>
    <row r="4237" spans="2:41" ht="3.6" customHeight="1" outlineLevel="1" x14ac:dyDescent="0.45">
      <c r="B4237" s="167"/>
      <c r="J4237" s="167"/>
      <c r="M4237" s="166"/>
      <c r="N4237" s="173"/>
      <c r="O4237" s="172"/>
      <c r="P4237" s="172"/>
      <c r="Q4237" s="171"/>
      <c r="R4237" s="925"/>
      <c r="S4237" s="926"/>
      <c r="T4237" s="926"/>
      <c r="U4237" s="926"/>
      <c r="V4237" s="926"/>
      <c r="W4237" s="926"/>
      <c r="X4237" s="926"/>
      <c r="Y4237" s="926"/>
      <c r="Z4237" s="926"/>
      <c r="AA4237" s="926"/>
      <c r="AB4237" s="926"/>
      <c r="AC4237" s="926"/>
      <c r="AD4237" s="926"/>
      <c r="AE4237" s="926"/>
      <c r="AF4237" s="926"/>
      <c r="AG4237" s="926"/>
      <c r="AH4237" s="926"/>
      <c r="AI4237" s="926"/>
      <c r="AJ4237" s="926"/>
      <c r="AK4237" s="926"/>
      <c r="AL4237" s="926"/>
      <c r="AM4237" s="926"/>
      <c r="AN4237" s="926"/>
      <c r="AO4237" s="927"/>
    </row>
    <row r="4238" spans="2:41" ht="13.35" customHeight="1" outlineLevel="1" x14ac:dyDescent="0.45">
      <c r="B4238" s="167"/>
      <c r="J4238" s="167"/>
      <c r="M4238" s="166"/>
      <c r="N4238" s="167" t="s">
        <v>698</v>
      </c>
      <c r="Q4238" s="166"/>
      <c r="R4238" s="928"/>
      <c r="S4238" s="929"/>
      <c r="T4238" s="929"/>
      <c r="U4238" s="929"/>
      <c r="V4238" s="929"/>
      <c r="W4238" s="929"/>
      <c r="X4238" s="929"/>
      <c r="Y4238" s="929"/>
      <c r="Z4238" s="929"/>
      <c r="AA4238" s="929"/>
      <c r="AB4238" s="929"/>
      <c r="AC4238" s="929"/>
      <c r="AD4238" s="929"/>
      <c r="AE4238" s="929"/>
      <c r="AF4238" s="929"/>
      <c r="AG4238" s="929"/>
      <c r="AH4238" s="929"/>
      <c r="AI4238" s="929"/>
      <c r="AJ4238" s="929"/>
      <c r="AK4238" s="929"/>
      <c r="AL4238" s="929"/>
      <c r="AM4238" s="929"/>
      <c r="AN4238" s="929"/>
      <c r="AO4238" s="930"/>
    </row>
    <row r="4239" spans="2:41" ht="3.6" customHeight="1" outlineLevel="1" x14ac:dyDescent="0.45">
      <c r="B4239" s="167"/>
      <c r="J4239" s="167"/>
      <c r="M4239" s="166"/>
      <c r="N4239" s="167"/>
      <c r="Q4239" s="166"/>
      <c r="R4239" s="931"/>
      <c r="S4239" s="932"/>
      <c r="T4239" s="932"/>
      <c r="U4239" s="932"/>
      <c r="V4239" s="932"/>
      <c r="W4239" s="932"/>
      <c r="X4239" s="932"/>
      <c r="Y4239" s="932"/>
      <c r="Z4239" s="932"/>
      <c r="AA4239" s="932"/>
      <c r="AB4239" s="932"/>
      <c r="AC4239" s="932"/>
      <c r="AD4239" s="932"/>
      <c r="AE4239" s="932"/>
      <c r="AF4239" s="932"/>
      <c r="AG4239" s="932"/>
      <c r="AH4239" s="932"/>
      <c r="AI4239" s="932"/>
      <c r="AJ4239" s="932"/>
      <c r="AK4239" s="932"/>
      <c r="AL4239" s="932"/>
      <c r="AM4239" s="932"/>
      <c r="AN4239" s="932"/>
      <c r="AO4239" s="933"/>
    </row>
    <row r="4240" spans="2:41" ht="3.6" customHeight="1" outlineLevel="1" x14ac:dyDescent="0.45">
      <c r="B4240" s="167"/>
      <c r="J4240" s="167"/>
      <c r="N4240" s="173"/>
      <c r="O4240" s="172"/>
      <c r="P4240" s="172"/>
      <c r="Q4240" s="171"/>
      <c r="R4240" s="172"/>
      <c r="S4240" s="172"/>
      <c r="T4240" s="172"/>
      <c r="U4240" s="172"/>
      <c r="X4240" s="175"/>
      <c r="Y4240" s="176"/>
      <c r="Z4240" s="175"/>
      <c r="AA4240" s="175"/>
      <c r="AB4240" s="175"/>
      <c r="AC4240" s="175"/>
      <c r="AD4240" s="176"/>
      <c r="AE4240" s="175"/>
      <c r="AF4240" s="172"/>
      <c r="AG4240" s="172"/>
      <c r="AH4240" s="947"/>
      <c r="AI4240" s="948"/>
      <c r="AJ4240" s="948"/>
      <c r="AK4240" s="948"/>
      <c r="AL4240" s="948"/>
      <c r="AM4240" s="948"/>
      <c r="AN4240" s="948"/>
      <c r="AO4240" s="949"/>
    </row>
    <row r="4241" spans="2:41" ht="13.35" customHeight="1" outlineLevel="1" x14ac:dyDescent="0.45">
      <c r="B4241" s="167"/>
      <c r="J4241" s="167"/>
      <c r="N4241" s="167" t="s">
        <v>697</v>
      </c>
      <c r="Q4241" s="166"/>
      <c r="R4241" s="115" t="s">
        <v>696</v>
      </c>
      <c r="X4241" s="169"/>
      <c r="Y4241" s="170"/>
      <c r="Z4241" s="189" t="s">
        <v>651</v>
      </c>
      <c r="AA4241" s="115" t="s">
        <v>695</v>
      </c>
      <c r="AB4241" s="169"/>
      <c r="AC4241" s="169"/>
      <c r="AD4241" s="170" t="s">
        <v>694</v>
      </c>
      <c r="AE4241" s="169"/>
      <c r="AH4241" s="950"/>
      <c r="AI4241" s="951"/>
      <c r="AJ4241" s="951"/>
      <c r="AK4241" s="951"/>
      <c r="AL4241" s="951"/>
      <c r="AM4241" s="951"/>
      <c r="AN4241" s="951"/>
      <c r="AO4241" s="952"/>
    </row>
    <row r="4242" spans="2:41" ht="3.6" customHeight="1" outlineLevel="1" x14ac:dyDescent="0.45">
      <c r="B4242" s="167"/>
      <c r="J4242" s="167"/>
      <c r="N4242" s="167"/>
      <c r="Q4242" s="166"/>
      <c r="R4242" s="160"/>
      <c r="S4242" s="160"/>
      <c r="T4242" s="160"/>
      <c r="U4242" s="160"/>
      <c r="X4242" s="163"/>
      <c r="Y4242" s="164"/>
      <c r="Z4242" s="163"/>
      <c r="AA4242" s="163"/>
      <c r="AB4242" s="163"/>
      <c r="AC4242" s="163"/>
      <c r="AD4242" s="164"/>
      <c r="AE4242" s="163"/>
      <c r="AF4242" s="160"/>
      <c r="AG4242" s="160"/>
      <c r="AH4242" s="953"/>
      <c r="AI4242" s="954"/>
      <c r="AJ4242" s="954"/>
      <c r="AK4242" s="954"/>
      <c r="AL4242" s="954"/>
      <c r="AM4242" s="954"/>
      <c r="AN4242" s="954"/>
      <c r="AO4242" s="955"/>
    </row>
    <row r="4243" spans="2:41" ht="3.6" customHeight="1" outlineLevel="1" x14ac:dyDescent="0.45">
      <c r="B4243" s="167"/>
      <c r="J4243" s="167"/>
      <c r="N4243" s="167"/>
      <c r="Q4243" s="166"/>
      <c r="R4243" s="172"/>
      <c r="S4243" s="172"/>
      <c r="T4243" s="172"/>
      <c r="U4243" s="172"/>
      <c r="V4243" s="944"/>
      <c r="W4243" s="956"/>
      <c r="X4243" s="956"/>
      <c r="Y4243" s="956"/>
      <c r="Z4243" s="956"/>
      <c r="AA4243" s="956"/>
      <c r="AB4243" s="956"/>
      <c r="AC4243" s="956"/>
      <c r="AD4243" s="956"/>
      <c r="AE4243" s="956"/>
      <c r="AF4243" s="956"/>
      <c r="AG4243" s="956"/>
      <c r="AH4243" s="956"/>
      <c r="AI4243" s="956"/>
      <c r="AJ4243" s="956"/>
      <c r="AK4243" s="956"/>
      <c r="AL4243" s="956"/>
      <c r="AM4243" s="956"/>
      <c r="AN4243" s="956"/>
      <c r="AO4243" s="957"/>
    </row>
    <row r="4244" spans="2:41" ht="13.35" customHeight="1" outlineLevel="1" x14ac:dyDescent="0.45">
      <c r="B4244" s="167"/>
      <c r="J4244" s="167"/>
      <c r="N4244" s="167" t="s">
        <v>693</v>
      </c>
      <c r="Q4244" s="166"/>
      <c r="R4244" s="115" t="s">
        <v>692</v>
      </c>
      <c r="V4244" s="945"/>
      <c r="W4244" s="958"/>
      <c r="X4244" s="958"/>
      <c r="Y4244" s="958"/>
      <c r="Z4244" s="958"/>
      <c r="AA4244" s="958"/>
      <c r="AB4244" s="958"/>
      <c r="AC4244" s="958"/>
      <c r="AD4244" s="958"/>
      <c r="AE4244" s="958"/>
      <c r="AF4244" s="958"/>
      <c r="AG4244" s="958"/>
      <c r="AH4244" s="958"/>
      <c r="AI4244" s="958"/>
      <c r="AJ4244" s="958"/>
      <c r="AK4244" s="958"/>
      <c r="AL4244" s="958"/>
      <c r="AM4244" s="958"/>
      <c r="AN4244" s="958"/>
      <c r="AO4244" s="959"/>
    </row>
    <row r="4245" spans="2:41" ht="3.6" customHeight="1" outlineLevel="1" x14ac:dyDescent="0.45">
      <c r="B4245" s="167"/>
      <c r="J4245" s="167"/>
      <c r="N4245" s="167"/>
      <c r="Q4245" s="166"/>
      <c r="V4245" s="946"/>
      <c r="W4245" s="960"/>
      <c r="X4245" s="960"/>
      <c r="Y4245" s="960"/>
      <c r="Z4245" s="960"/>
      <c r="AA4245" s="960"/>
      <c r="AB4245" s="960"/>
      <c r="AC4245" s="960"/>
      <c r="AD4245" s="960"/>
      <c r="AE4245" s="960"/>
      <c r="AF4245" s="960"/>
      <c r="AG4245" s="960"/>
      <c r="AH4245" s="960"/>
      <c r="AI4245" s="960"/>
      <c r="AJ4245" s="960"/>
      <c r="AK4245" s="960"/>
      <c r="AL4245" s="960"/>
      <c r="AM4245" s="960"/>
      <c r="AN4245" s="960"/>
      <c r="AO4245" s="961"/>
    </row>
    <row r="4246" spans="2:41" ht="3.6" customHeight="1" outlineLevel="1" x14ac:dyDescent="0.45">
      <c r="B4246" s="167"/>
      <c r="J4246" s="167"/>
      <c r="N4246" s="167"/>
      <c r="R4246" s="173"/>
      <c r="S4246" s="172"/>
      <c r="T4246" s="172"/>
      <c r="U4246" s="171"/>
      <c r="X4246" s="166"/>
      <c r="Y4246" s="925"/>
      <c r="Z4246" s="926"/>
      <c r="AA4246" s="927"/>
      <c r="AB4246" s="171"/>
      <c r="AC4246" s="925"/>
      <c r="AD4246" s="926"/>
      <c r="AE4246" s="927"/>
      <c r="AF4246" s="167"/>
      <c r="AH4246" s="166"/>
      <c r="AI4246" s="925"/>
      <c r="AJ4246" s="926"/>
      <c r="AK4246" s="926"/>
      <c r="AL4246" s="926"/>
      <c r="AM4246" s="926"/>
      <c r="AN4246" s="926"/>
      <c r="AO4246" s="927"/>
    </row>
    <row r="4247" spans="2:41" ht="13.35" customHeight="1" outlineLevel="1" x14ac:dyDescent="0.45">
      <c r="B4247" s="167"/>
      <c r="J4247" s="167"/>
      <c r="N4247" s="167"/>
      <c r="R4247" s="167"/>
      <c r="U4247" s="166"/>
      <c r="V4247" s="115" t="s">
        <v>612</v>
      </c>
      <c r="X4247" s="166"/>
      <c r="Y4247" s="928"/>
      <c r="Z4247" s="929"/>
      <c r="AA4247" s="930"/>
      <c r="AB4247" s="555" t="s">
        <v>611</v>
      </c>
      <c r="AC4247" s="928"/>
      <c r="AD4247" s="929"/>
      <c r="AE4247" s="930"/>
      <c r="AF4247" s="167" t="s">
        <v>610</v>
      </c>
      <c r="AH4247" s="166"/>
      <c r="AI4247" s="928"/>
      <c r="AJ4247" s="929"/>
      <c r="AK4247" s="929"/>
      <c r="AL4247" s="929"/>
      <c r="AM4247" s="929"/>
      <c r="AN4247" s="929"/>
      <c r="AO4247" s="930"/>
    </row>
    <row r="4248" spans="2:41" ht="3.6" customHeight="1" outlineLevel="1" x14ac:dyDescent="0.45">
      <c r="B4248" s="167"/>
      <c r="J4248" s="167"/>
      <c r="N4248" s="167"/>
      <c r="R4248" s="167"/>
      <c r="U4248" s="166"/>
      <c r="V4248" s="160"/>
      <c r="W4248" s="160"/>
      <c r="X4248" s="159"/>
      <c r="Y4248" s="931"/>
      <c r="Z4248" s="932"/>
      <c r="AA4248" s="933"/>
      <c r="AB4248" s="159"/>
      <c r="AC4248" s="931"/>
      <c r="AD4248" s="932"/>
      <c r="AE4248" s="933"/>
      <c r="AF4248" s="161"/>
      <c r="AG4248" s="160"/>
      <c r="AH4248" s="159"/>
      <c r="AI4248" s="931"/>
      <c r="AJ4248" s="932"/>
      <c r="AK4248" s="932"/>
      <c r="AL4248" s="932"/>
      <c r="AM4248" s="932"/>
      <c r="AN4248" s="932"/>
      <c r="AO4248" s="933"/>
    </row>
    <row r="4249" spans="2:41" ht="3.6" customHeight="1" outlineLevel="1" x14ac:dyDescent="0.45">
      <c r="B4249" s="167"/>
      <c r="J4249" s="167"/>
      <c r="N4249" s="167"/>
      <c r="R4249" s="167"/>
      <c r="U4249" s="166"/>
      <c r="V4249" s="172"/>
      <c r="W4249" s="172"/>
      <c r="X4249" s="171"/>
      <c r="Y4249" s="925"/>
      <c r="Z4249" s="926"/>
      <c r="AA4249" s="926"/>
      <c r="AB4249" s="926"/>
      <c r="AC4249" s="926"/>
      <c r="AD4249" s="926"/>
      <c r="AE4249" s="927"/>
      <c r="AF4249" s="173"/>
      <c r="AG4249" s="172"/>
      <c r="AH4249" s="171"/>
      <c r="AI4249" s="925"/>
      <c r="AJ4249" s="926"/>
      <c r="AK4249" s="926"/>
      <c r="AL4249" s="926"/>
      <c r="AM4249" s="926"/>
      <c r="AN4249" s="926"/>
      <c r="AO4249" s="927"/>
    </row>
    <row r="4250" spans="2:41" ht="13.35" customHeight="1" outlineLevel="1" x14ac:dyDescent="0.45">
      <c r="B4250" s="167"/>
      <c r="J4250" s="167"/>
      <c r="N4250" s="167"/>
      <c r="R4250" s="167" t="s">
        <v>691</v>
      </c>
      <c r="U4250" s="166"/>
      <c r="V4250" s="115" t="s">
        <v>609</v>
      </c>
      <c r="X4250" s="166"/>
      <c r="Y4250" s="928"/>
      <c r="Z4250" s="929"/>
      <c r="AA4250" s="929"/>
      <c r="AB4250" s="929"/>
      <c r="AC4250" s="929"/>
      <c r="AD4250" s="929"/>
      <c r="AE4250" s="930"/>
      <c r="AF4250" s="167" t="s">
        <v>8536</v>
      </c>
      <c r="AH4250" s="166"/>
      <c r="AI4250" s="928"/>
      <c r="AJ4250" s="929"/>
      <c r="AK4250" s="929"/>
      <c r="AL4250" s="929"/>
      <c r="AM4250" s="929"/>
      <c r="AN4250" s="929"/>
      <c r="AO4250" s="930"/>
    </row>
    <row r="4251" spans="2:41" ht="3.6" customHeight="1" outlineLevel="1" x14ac:dyDescent="0.45">
      <c r="B4251" s="167"/>
      <c r="J4251" s="167"/>
      <c r="N4251" s="167"/>
      <c r="R4251" s="167"/>
      <c r="U4251" s="166"/>
      <c r="V4251" s="160"/>
      <c r="W4251" s="160"/>
      <c r="X4251" s="159"/>
      <c r="Y4251" s="931"/>
      <c r="Z4251" s="932"/>
      <c r="AA4251" s="932"/>
      <c r="AB4251" s="932"/>
      <c r="AC4251" s="932"/>
      <c r="AD4251" s="932"/>
      <c r="AE4251" s="933"/>
      <c r="AF4251" s="161"/>
      <c r="AG4251" s="160"/>
      <c r="AH4251" s="159"/>
      <c r="AI4251" s="931"/>
      <c r="AJ4251" s="932"/>
      <c r="AK4251" s="932"/>
      <c r="AL4251" s="932"/>
      <c r="AM4251" s="932"/>
      <c r="AN4251" s="932"/>
      <c r="AO4251" s="933"/>
    </row>
    <row r="4252" spans="2:41" ht="3.6" customHeight="1" outlineLevel="1" x14ac:dyDescent="0.45">
      <c r="B4252" s="167"/>
      <c r="J4252" s="167"/>
      <c r="N4252" s="167"/>
      <c r="R4252" s="167"/>
      <c r="U4252" s="166"/>
      <c r="V4252" s="172"/>
      <c r="W4252" s="172"/>
      <c r="X4252" s="171"/>
      <c r="Y4252" s="925"/>
      <c r="Z4252" s="926"/>
      <c r="AA4252" s="926"/>
      <c r="AB4252" s="926"/>
      <c r="AC4252" s="926"/>
      <c r="AD4252" s="926"/>
      <c r="AE4252" s="927"/>
      <c r="AF4252" s="173"/>
      <c r="AG4252" s="172"/>
      <c r="AH4252" s="171"/>
      <c r="AI4252" s="925"/>
      <c r="AJ4252" s="926"/>
      <c r="AK4252" s="926"/>
      <c r="AL4252" s="926"/>
      <c r="AM4252" s="926"/>
      <c r="AN4252" s="926"/>
      <c r="AO4252" s="927"/>
    </row>
    <row r="4253" spans="2:41" ht="13.35" customHeight="1" outlineLevel="1" x14ac:dyDescent="0.45">
      <c r="B4253" s="167"/>
      <c r="J4253" s="167"/>
      <c r="N4253" s="167"/>
      <c r="R4253" s="167"/>
      <c r="U4253" s="166"/>
      <c r="V4253" s="115" t="s">
        <v>608</v>
      </c>
      <c r="X4253" s="166"/>
      <c r="Y4253" s="928"/>
      <c r="Z4253" s="929"/>
      <c r="AA4253" s="929"/>
      <c r="AB4253" s="929"/>
      <c r="AC4253" s="929"/>
      <c r="AD4253" s="929"/>
      <c r="AE4253" s="930"/>
      <c r="AF4253" s="167" t="s">
        <v>607</v>
      </c>
      <c r="AH4253" s="166"/>
      <c r="AI4253" s="928"/>
      <c r="AJ4253" s="929"/>
      <c r="AK4253" s="929"/>
      <c r="AL4253" s="929"/>
      <c r="AM4253" s="929"/>
      <c r="AN4253" s="929"/>
      <c r="AO4253" s="930"/>
    </row>
    <row r="4254" spans="2:41" ht="3.6" customHeight="1" outlineLevel="1" x14ac:dyDescent="0.45">
      <c r="B4254" s="167"/>
      <c r="J4254" s="161"/>
      <c r="K4254" s="160"/>
      <c r="L4254" s="160"/>
      <c r="M4254" s="160"/>
      <c r="N4254" s="161"/>
      <c r="O4254" s="160"/>
      <c r="P4254" s="160"/>
      <c r="Q4254" s="160"/>
      <c r="R4254" s="161"/>
      <c r="S4254" s="160"/>
      <c r="T4254" s="160"/>
      <c r="U4254" s="159"/>
      <c r="V4254" s="160"/>
      <c r="W4254" s="160"/>
      <c r="X4254" s="159"/>
      <c r="Y4254" s="931"/>
      <c r="Z4254" s="932"/>
      <c r="AA4254" s="932"/>
      <c r="AB4254" s="932"/>
      <c r="AC4254" s="932"/>
      <c r="AD4254" s="932"/>
      <c r="AE4254" s="933"/>
      <c r="AF4254" s="161"/>
      <c r="AG4254" s="160"/>
      <c r="AH4254" s="159"/>
      <c r="AI4254" s="931"/>
      <c r="AJ4254" s="932"/>
      <c r="AK4254" s="932"/>
      <c r="AL4254" s="932"/>
      <c r="AM4254" s="932"/>
      <c r="AN4254" s="932"/>
      <c r="AO4254" s="933"/>
    </row>
    <row r="4255" spans="2:41" ht="3.6" customHeight="1" outlineLevel="1" x14ac:dyDescent="0.45">
      <c r="B4255" s="167"/>
      <c r="J4255" s="173"/>
      <c r="K4255" s="172"/>
      <c r="L4255" s="172"/>
      <c r="M4255" s="171"/>
      <c r="N4255" s="173"/>
      <c r="O4255" s="172"/>
      <c r="P4255" s="172"/>
      <c r="Q4255" s="171"/>
      <c r="R4255" s="173"/>
      <c r="S4255" s="172"/>
      <c r="T4255" s="172"/>
      <c r="U4255" s="172"/>
      <c r="V4255" s="172"/>
      <c r="W4255" s="172"/>
      <c r="X4255" s="172"/>
      <c r="Y4255" s="172"/>
      <c r="Z4255" s="172"/>
      <c r="AA4255" s="171"/>
      <c r="AB4255" s="173"/>
      <c r="AC4255" s="172"/>
      <c r="AD4255" s="172"/>
      <c r="AE4255" s="171"/>
      <c r="AF4255" s="172"/>
      <c r="AG4255" s="172"/>
      <c r="AH4255" s="172"/>
      <c r="AI4255" s="172"/>
      <c r="AJ4255" s="172"/>
      <c r="AK4255" s="172"/>
      <c r="AL4255" s="172"/>
      <c r="AM4255" s="172"/>
      <c r="AN4255" s="172"/>
      <c r="AO4255" s="171"/>
    </row>
    <row r="4256" spans="2:41" ht="13.35" customHeight="1" outlineLevel="1" x14ac:dyDescent="0.45">
      <c r="B4256" s="167"/>
      <c r="J4256" s="167"/>
      <c r="M4256" s="166"/>
      <c r="N4256" s="167" t="s">
        <v>717</v>
      </c>
      <c r="Q4256" s="166"/>
      <c r="R4256" s="167"/>
      <c r="S4256" s="917" t="str">
        <f>IF(変更_3!J656&lt;&gt;"",コードマスタ!C4,"")</f>
        <v/>
      </c>
      <c r="T4256" s="943"/>
      <c r="U4256" s="943"/>
      <c r="V4256" s="943"/>
      <c r="W4256" s="943"/>
      <c r="X4256" s="943"/>
      <c r="Y4256" s="943"/>
      <c r="Z4256" s="943"/>
      <c r="AA4256" s="918"/>
      <c r="AB4256" s="167" t="s">
        <v>615</v>
      </c>
      <c r="AE4256" s="166"/>
      <c r="AF4256" s="167"/>
      <c r="AG4256" s="917" t="str">
        <f>IF(変更_3!J664="☑",コードマスタ!D3,IF(OR(変更_3!O664="☑",変更_3!U664="☑"),コードマスタ!D4,""))</f>
        <v/>
      </c>
      <c r="AH4256" s="943"/>
      <c r="AI4256" s="943"/>
      <c r="AJ4256" s="943"/>
      <c r="AK4256" s="943"/>
      <c r="AL4256" s="943"/>
      <c r="AM4256" s="943"/>
      <c r="AN4256" s="943"/>
      <c r="AO4256" s="918"/>
    </row>
    <row r="4257" spans="2:41" ht="3.6" customHeight="1" outlineLevel="1" x14ac:dyDescent="0.45">
      <c r="B4257" s="167"/>
      <c r="J4257" s="167"/>
      <c r="M4257" s="166"/>
      <c r="N4257" s="161"/>
      <c r="O4257" s="160"/>
      <c r="P4257" s="160"/>
      <c r="Q4257" s="159"/>
      <c r="R4257" s="161"/>
      <c r="S4257" s="160"/>
      <c r="T4257" s="160"/>
      <c r="U4257" s="160"/>
      <c r="V4257" s="160"/>
      <c r="W4257" s="160"/>
      <c r="X4257" s="160"/>
      <c r="Y4257" s="160"/>
      <c r="Z4257" s="160"/>
      <c r="AA4257" s="159"/>
      <c r="AB4257" s="161"/>
      <c r="AC4257" s="160"/>
      <c r="AD4257" s="160"/>
      <c r="AE4257" s="159"/>
      <c r="AF4257" s="160"/>
      <c r="AG4257" s="160"/>
      <c r="AH4257" s="160"/>
      <c r="AI4257" s="160"/>
      <c r="AJ4257" s="160"/>
      <c r="AK4257" s="160"/>
      <c r="AL4257" s="160"/>
      <c r="AM4257" s="160"/>
      <c r="AN4257" s="160"/>
      <c r="AO4257" s="159"/>
    </row>
    <row r="4258" spans="2:41" ht="3.6" customHeight="1" outlineLevel="1" x14ac:dyDescent="0.45">
      <c r="B4258" s="167"/>
      <c r="J4258" s="167"/>
      <c r="M4258" s="166"/>
      <c r="N4258" s="173"/>
      <c r="O4258" s="172"/>
      <c r="P4258" s="172"/>
      <c r="Q4258" s="171"/>
      <c r="R4258" s="173"/>
      <c r="S4258" s="172"/>
      <c r="T4258" s="172"/>
      <c r="U4258" s="172"/>
      <c r="V4258" s="172"/>
      <c r="W4258" s="172"/>
      <c r="X4258" s="172"/>
      <c r="Y4258" s="172"/>
      <c r="Z4258" s="172"/>
      <c r="AA4258" s="171"/>
      <c r="AB4258" s="173"/>
      <c r="AC4258" s="172"/>
      <c r="AD4258" s="172"/>
      <c r="AE4258" s="171"/>
      <c r="AF4258" s="173"/>
      <c r="AG4258" s="172"/>
      <c r="AH4258" s="172"/>
      <c r="AI4258" s="172"/>
      <c r="AJ4258" s="172"/>
      <c r="AK4258" s="172"/>
      <c r="AL4258" s="172"/>
      <c r="AM4258" s="172"/>
      <c r="AN4258" s="172"/>
      <c r="AO4258" s="171"/>
    </row>
    <row r="4259" spans="2:41" ht="13.35" customHeight="1" outlineLevel="1" x14ac:dyDescent="0.45">
      <c r="B4259" s="167"/>
      <c r="J4259" s="167"/>
      <c r="M4259" s="166"/>
      <c r="N4259" s="167" t="s">
        <v>716</v>
      </c>
      <c r="Q4259" s="166"/>
      <c r="R4259" s="167"/>
      <c r="S4259" s="919"/>
      <c r="T4259" s="921"/>
      <c r="V4259" s="190"/>
      <c r="W4259" s="115" t="s">
        <v>76</v>
      </c>
      <c r="X4259" s="190"/>
      <c r="Y4259" s="115" t="s">
        <v>77</v>
      </c>
      <c r="Z4259" s="190"/>
      <c r="AA4259" s="166" t="s">
        <v>78</v>
      </c>
      <c r="AB4259" s="167" t="s">
        <v>715</v>
      </c>
      <c r="AE4259" s="166"/>
      <c r="AF4259" s="167"/>
      <c r="AG4259" s="919"/>
      <c r="AH4259" s="921"/>
      <c r="AJ4259" s="190"/>
      <c r="AK4259" s="115" t="s">
        <v>76</v>
      </c>
      <c r="AL4259" s="190"/>
      <c r="AM4259" s="115" t="s">
        <v>77</v>
      </c>
      <c r="AN4259" s="190"/>
      <c r="AO4259" s="166" t="s">
        <v>78</v>
      </c>
    </row>
    <row r="4260" spans="2:41" ht="3.6" customHeight="1" outlineLevel="1" x14ac:dyDescent="0.45">
      <c r="B4260" s="167"/>
      <c r="J4260" s="167"/>
      <c r="M4260" s="166"/>
      <c r="N4260" s="161"/>
      <c r="O4260" s="160"/>
      <c r="P4260" s="160"/>
      <c r="Q4260" s="159"/>
      <c r="R4260" s="161"/>
      <c r="S4260" s="160"/>
      <c r="T4260" s="160"/>
      <c r="U4260" s="160"/>
      <c r="V4260" s="160"/>
      <c r="W4260" s="160"/>
      <c r="X4260" s="160"/>
      <c r="Y4260" s="160"/>
      <c r="Z4260" s="160"/>
      <c r="AA4260" s="159"/>
      <c r="AB4260" s="161"/>
      <c r="AC4260" s="160"/>
      <c r="AD4260" s="160"/>
      <c r="AE4260" s="159"/>
      <c r="AF4260" s="161"/>
      <c r="AG4260" s="160"/>
      <c r="AH4260" s="160"/>
      <c r="AI4260" s="160"/>
      <c r="AJ4260" s="160"/>
      <c r="AK4260" s="160"/>
      <c r="AL4260" s="160"/>
      <c r="AM4260" s="160"/>
      <c r="AN4260" s="160"/>
      <c r="AO4260" s="159"/>
    </row>
    <row r="4261" spans="2:41" ht="3.6" customHeight="1" outlineLevel="1" x14ac:dyDescent="0.45">
      <c r="B4261" s="167"/>
      <c r="J4261" s="167"/>
      <c r="M4261" s="166"/>
      <c r="N4261" s="173"/>
      <c r="O4261" s="172"/>
      <c r="P4261" s="172"/>
      <c r="Q4261" s="171"/>
      <c r="R4261" s="922" t="str">
        <f>IF(変更_3!J656&lt;&gt;"",変更_3!J656,"")</f>
        <v/>
      </c>
      <c r="S4261" s="923"/>
      <c r="T4261" s="923"/>
      <c r="U4261" s="923"/>
      <c r="V4261" s="923"/>
      <c r="W4261" s="923"/>
      <c r="X4261" s="923"/>
      <c r="Y4261" s="923"/>
      <c r="Z4261" s="923"/>
      <c r="AA4261" s="923"/>
      <c r="AB4261" s="923"/>
      <c r="AC4261" s="923"/>
      <c r="AD4261" s="923"/>
      <c r="AE4261" s="923"/>
      <c r="AF4261" s="923"/>
      <c r="AG4261" s="923"/>
      <c r="AH4261" s="923"/>
      <c r="AI4261" s="923"/>
      <c r="AJ4261" s="924"/>
      <c r="AK4261" s="172"/>
      <c r="AL4261" s="172"/>
      <c r="AM4261" s="172"/>
      <c r="AN4261" s="172"/>
      <c r="AO4261" s="171"/>
    </row>
    <row r="4262" spans="2:41" ht="13.35" customHeight="1" outlineLevel="1" x14ac:dyDescent="0.45">
      <c r="B4262" s="167"/>
      <c r="J4262" s="167"/>
      <c r="M4262" s="166"/>
      <c r="N4262" s="167" t="s">
        <v>50</v>
      </c>
      <c r="Q4262" s="166"/>
      <c r="R4262" s="911"/>
      <c r="S4262" s="912"/>
      <c r="T4262" s="912"/>
      <c r="U4262" s="912"/>
      <c r="V4262" s="912"/>
      <c r="W4262" s="912"/>
      <c r="X4262" s="912"/>
      <c r="Y4262" s="912"/>
      <c r="Z4262" s="912"/>
      <c r="AA4262" s="912"/>
      <c r="AB4262" s="912"/>
      <c r="AC4262" s="912"/>
      <c r="AD4262" s="912"/>
      <c r="AE4262" s="912"/>
      <c r="AF4262" s="912"/>
      <c r="AG4262" s="912"/>
      <c r="AH4262" s="912"/>
      <c r="AI4262" s="912"/>
      <c r="AJ4262" s="913"/>
      <c r="AL4262" s="189" t="s">
        <v>651</v>
      </c>
      <c r="AM4262" s="115" t="s">
        <v>714</v>
      </c>
      <c r="AO4262" s="166"/>
    </row>
    <row r="4263" spans="2:41" ht="3.6" customHeight="1" outlineLevel="1" x14ac:dyDescent="0.45">
      <c r="B4263" s="167"/>
      <c r="J4263" s="167"/>
      <c r="M4263" s="166"/>
      <c r="N4263" s="161"/>
      <c r="O4263" s="160"/>
      <c r="P4263" s="160"/>
      <c r="Q4263" s="159"/>
      <c r="R4263" s="914"/>
      <c r="S4263" s="915"/>
      <c r="T4263" s="915"/>
      <c r="U4263" s="915"/>
      <c r="V4263" s="915"/>
      <c r="W4263" s="915"/>
      <c r="X4263" s="915"/>
      <c r="Y4263" s="915"/>
      <c r="Z4263" s="915"/>
      <c r="AA4263" s="915"/>
      <c r="AB4263" s="915"/>
      <c r="AC4263" s="915"/>
      <c r="AD4263" s="915"/>
      <c r="AE4263" s="915"/>
      <c r="AF4263" s="915"/>
      <c r="AG4263" s="915"/>
      <c r="AH4263" s="915"/>
      <c r="AI4263" s="915"/>
      <c r="AJ4263" s="916"/>
      <c r="AK4263" s="160"/>
      <c r="AL4263" s="160"/>
      <c r="AM4263" s="160"/>
      <c r="AN4263" s="160"/>
      <c r="AO4263" s="159"/>
    </row>
    <row r="4264" spans="2:41" ht="3.6" customHeight="1" outlineLevel="1" x14ac:dyDescent="0.45">
      <c r="B4264" s="167"/>
      <c r="J4264" s="167"/>
      <c r="M4264" s="166"/>
      <c r="N4264" s="173"/>
      <c r="O4264" s="172"/>
      <c r="P4264" s="172"/>
      <c r="Q4264" s="171"/>
      <c r="R4264" s="922" t="str">
        <f>ASC(PHONETIC(変更_3!J655))</f>
        <v/>
      </c>
      <c r="S4264" s="923"/>
      <c r="T4264" s="923"/>
      <c r="U4264" s="923"/>
      <c r="V4264" s="923"/>
      <c r="W4264" s="923"/>
      <c r="X4264" s="923"/>
      <c r="Y4264" s="923"/>
      <c r="Z4264" s="923"/>
      <c r="AA4264" s="923"/>
      <c r="AB4264" s="923"/>
      <c r="AC4264" s="923"/>
      <c r="AD4264" s="923"/>
      <c r="AE4264" s="923"/>
      <c r="AF4264" s="923"/>
      <c r="AG4264" s="923"/>
      <c r="AH4264" s="923"/>
      <c r="AI4264" s="923"/>
      <c r="AJ4264" s="923"/>
      <c r="AK4264" s="923"/>
      <c r="AL4264" s="923"/>
      <c r="AM4264" s="923"/>
      <c r="AN4264" s="923"/>
      <c r="AO4264" s="924"/>
    </row>
    <row r="4265" spans="2:41" ht="13.35" customHeight="1" outlineLevel="1" x14ac:dyDescent="0.45">
      <c r="B4265" s="167"/>
      <c r="J4265" s="167"/>
      <c r="M4265" s="166"/>
      <c r="N4265" s="167" t="s">
        <v>713</v>
      </c>
      <c r="Q4265" s="166"/>
      <c r="R4265" s="911"/>
      <c r="S4265" s="912"/>
      <c r="T4265" s="912"/>
      <c r="U4265" s="912"/>
      <c r="V4265" s="912"/>
      <c r="W4265" s="912"/>
      <c r="X4265" s="912"/>
      <c r="Y4265" s="912"/>
      <c r="Z4265" s="912"/>
      <c r="AA4265" s="912"/>
      <c r="AB4265" s="912"/>
      <c r="AC4265" s="912"/>
      <c r="AD4265" s="912"/>
      <c r="AE4265" s="912"/>
      <c r="AF4265" s="912"/>
      <c r="AG4265" s="912"/>
      <c r="AH4265" s="912"/>
      <c r="AI4265" s="912"/>
      <c r="AJ4265" s="912"/>
      <c r="AK4265" s="912"/>
      <c r="AL4265" s="912"/>
      <c r="AM4265" s="912"/>
      <c r="AN4265" s="912"/>
      <c r="AO4265" s="913"/>
    </row>
    <row r="4266" spans="2:41" ht="3.6" customHeight="1" outlineLevel="1" x14ac:dyDescent="0.45">
      <c r="B4266" s="167"/>
      <c r="J4266" s="167"/>
      <c r="M4266" s="166"/>
      <c r="N4266" s="167"/>
      <c r="Q4266" s="166"/>
      <c r="R4266" s="914"/>
      <c r="S4266" s="915"/>
      <c r="T4266" s="915"/>
      <c r="U4266" s="915"/>
      <c r="V4266" s="915"/>
      <c r="W4266" s="915"/>
      <c r="X4266" s="915"/>
      <c r="Y4266" s="915"/>
      <c r="Z4266" s="915"/>
      <c r="AA4266" s="915"/>
      <c r="AB4266" s="915"/>
      <c r="AC4266" s="915"/>
      <c r="AD4266" s="915"/>
      <c r="AE4266" s="915"/>
      <c r="AF4266" s="915"/>
      <c r="AG4266" s="915"/>
      <c r="AH4266" s="915"/>
      <c r="AI4266" s="915"/>
      <c r="AJ4266" s="915"/>
      <c r="AK4266" s="915"/>
      <c r="AL4266" s="915"/>
      <c r="AM4266" s="915"/>
      <c r="AN4266" s="915"/>
      <c r="AO4266" s="916"/>
    </row>
    <row r="4267" spans="2:41" ht="3.6" customHeight="1" outlineLevel="1" x14ac:dyDescent="0.45">
      <c r="B4267" s="167"/>
      <c r="J4267" s="167"/>
      <c r="N4267" s="173"/>
      <c r="O4267" s="172"/>
      <c r="P4267" s="172"/>
      <c r="Q4267" s="171"/>
      <c r="U4267" s="934" t="str">
        <f>ASC(変更_3!M657)</f>
        <v/>
      </c>
      <c r="V4267" s="935"/>
      <c r="W4267" s="935"/>
      <c r="X4267" s="962"/>
      <c r="Y4267" s="172"/>
      <c r="Z4267" s="965" t="str">
        <f>ASC(変更_3!P657)</f>
        <v/>
      </c>
      <c r="AA4267" s="935"/>
      <c r="AB4267" s="935"/>
      <c r="AC4267" s="936"/>
      <c r="AG4267" s="922" t="str">
        <f>IF(変更_3!M658&lt;&gt;"",変更_3!M658,"")</f>
        <v/>
      </c>
      <c r="AH4267" s="923"/>
      <c r="AI4267" s="923"/>
      <c r="AJ4267" s="923"/>
      <c r="AK4267" s="923"/>
      <c r="AL4267" s="923"/>
      <c r="AM4267" s="923"/>
      <c r="AN4267" s="923"/>
      <c r="AO4267" s="924"/>
    </row>
    <row r="4268" spans="2:41" ht="13.35" customHeight="1" outlineLevel="1" x14ac:dyDescent="0.45">
      <c r="B4268" s="167"/>
      <c r="J4268" s="167"/>
      <c r="N4268" s="167"/>
      <c r="Q4268" s="166"/>
      <c r="R4268" s="115" t="s">
        <v>612</v>
      </c>
      <c r="U4268" s="937"/>
      <c r="V4268" s="938"/>
      <c r="W4268" s="938"/>
      <c r="X4268" s="963"/>
      <c r="Y4268" s="179" t="s">
        <v>611</v>
      </c>
      <c r="Z4268" s="966"/>
      <c r="AA4268" s="938"/>
      <c r="AB4268" s="938"/>
      <c r="AC4268" s="939"/>
      <c r="AD4268" s="115" t="s">
        <v>610</v>
      </c>
      <c r="AG4268" s="911"/>
      <c r="AH4268" s="912"/>
      <c r="AI4268" s="912"/>
      <c r="AJ4268" s="912"/>
      <c r="AK4268" s="912"/>
      <c r="AL4268" s="912"/>
      <c r="AM4268" s="912"/>
      <c r="AN4268" s="912"/>
      <c r="AO4268" s="913"/>
    </row>
    <row r="4269" spans="2:41" ht="3.6" customHeight="1" outlineLevel="1" x14ac:dyDescent="0.45">
      <c r="B4269" s="167"/>
      <c r="J4269" s="167"/>
      <c r="N4269" s="167"/>
      <c r="Q4269" s="166"/>
      <c r="R4269" s="160"/>
      <c r="S4269" s="160"/>
      <c r="T4269" s="160"/>
      <c r="U4269" s="940"/>
      <c r="V4269" s="941"/>
      <c r="W4269" s="941"/>
      <c r="X4269" s="964"/>
      <c r="Y4269" s="160"/>
      <c r="Z4269" s="967"/>
      <c r="AA4269" s="941"/>
      <c r="AB4269" s="941"/>
      <c r="AC4269" s="942"/>
      <c r="AD4269" s="160"/>
      <c r="AE4269" s="160"/>
      <c r="AF4269" s="160"/>
      <c r="AG4269" s="914"/>
      <c r="AH4269" s="915"/>
      <c r="AI4269" s="915"/>
      <c r="AJ4269" s="915"/>
      <c r="AK4269" s="915"/>
      <c r="AL4269" s="915"/>
      <c r="AM4269" s="915"/>
      <c r="AN4269" s="915"/>
      <c r="AO4269" s="916"/>
    </row>
    <row r="4270" spans="2:41" ht="3.6" customHeight="1" outlineLevel="1" x14ac:dyDescent="0.45">
      <c r="B4270" s="167"/>
      <c r="J4270" s="167"/>
      <c r="N4270" s="167"/>
      <c r="Q4270" s="166"/>
      <c r="R4270" s="172"/>
      <c r="S4270" s="172"/>
      <c r="T4270" s="171"/>
      <c r="U4270" s="922" t="str">
        <f>IF(変更_3!U658&lt;&gt;"",変更_3!U658,"")</f>
        <v/>
      </c>
      <c r="V4270" s="923"/>
      <c r="W4270" s="923"/>
      <c r="X4270" s="923"/>
      <c r="Y4270" s="923"/>
      <c r="Z4270" s="923"/>
      <c r="AA4270" s="923"/>
      <c r="AB4270" s="923"/>
      <c r="AC4270" s="924"/>
      <c r="AD4270" s="173"/>
      <c r="AE4270" s="172"/>
      <c r="AF4270" s="171"/>
      <c r="AG4270" s="922" t="str">
        <f>IF(変更_3!M659&lt;&gt;"",変更_3!M659,"")</f>
        <v/>
      </c>
      <c r="AH4270" s="923"/>
      <c r="AI4270" s="923"/>
      <c r="AJ4270" s="923"/>
      <c r="AK4270" s="923"/>
      <c r="AL4270" s="923"/>
      <c r="AM4270" s="923"/>
      <c r="AN4270" s="923"/>
      <c r="AO4270" s="924"/>
    </row>
    <row r="4271" spans="2:41" ht="13.35" customHeight="1" outlineLevel="1" x14ac:dyDescent="0.45">
      <c r="B4271" s="167"/>
      <c r="J4271" s="167" t="s">
        <v>720</v>
      </c>
      <c r="N4271" s="167" t="s">
        <v>48</v>
      </c>
      <c r="Q4271" s="166"/>
      <c r="R4271" s="115" t="s">
        <v>609</v>
      </c>
      <c r="T4271" s="166"/>
      <c r="U4271" s="911"/>
      <c r="V4271" s="912"/>
      <c r="W4271" s="912"/>
      <c r="X4271" s="912"/>
      <c r="Y4271" s="912"/>
      <c r="Z4271" s="912"/>
      <c r="AA4271" s="912"/>
      <c r="AB4271" s="912"/>
      <c r="AC4271" s="913"/>
      <c r="AD4271" s="167" t="s">
        <v>8536</v>
      </c>
      <c r="AF4271" s="166"/>
      <c r="AG4271" s="911"/>
      <c r="AH4271" s="912"/>
      <c r="AI4271" s="912"/>
      <c r="AJ4271" s="912"/>
      <c r="AK4271" s="912"/>
      <c r="AL4271" s="912"/>
      <c r="AM4271" s="912"/>
      <c r="AN4271" s="912"/>
      <c r="AO4271" s="913"/>
    </row>
    <row r="4272" spans="2:41" ht="3.6" customHeight="1" outlineLevel="1" x14ac:dyDescent="0.45">
      <c r="B4272" s="167"/>
      <c r="J4272" s="167"/>
      <c r="N4272" s="167"/>
      <c r="Q4272" s="166"/>
      <c r="R4272" s="160"/>
      <c r="S4272" s="160"/>
      <c r="T4272" s="159"/>
      <c r="U4272" s="914"/>
      <c r="V4272" s="915"/>
      <c r="W4272" s="915"/>
      <c r="X4272" s="915"/>
      <c r="Y4272" s="915"/>
      <c r="Z4272" s="915"/>
      <c r="AA4272" s="915"/>
      <c r="AB4272" s="915"/>
      <c r="AC4272" s="916"/>
      <c r="AD4272" s="161"/>
      <c r="AE4272" s="160"/>
      <c r="AF4272" s="159"/>
      <c r="AG4272" s="914"/>
      <c r="AH4272" s="915"/>
      <c r="AI4272" s="915"/>
      <c r="AJ4272" s="915"/>
      <c r="AK4272" s="915"/>
      <c r="AL4272" s="915"/>
      <c r="AM4272" s="915"/>
      <c r="AN4272" s="915"/>
      <c r="AO4272" s="916"/>
    </row>
    <row r="4273" spans="2:41" ht="3.6" customHeight="1" outlineLevel="1" x14ac:dyDescent="0.45">
      <c r="B4273" s="167"/>
      <c r="J4273" s="167"/>
      <c r="N4273" s="167"/>
      <c r="Q4273" s="166"/>
      <c r="R4273" s="172"/>
      <c r="S4273" s="172"/>
      <c r="T4273" s="171"/>
      <c r="U4273" s="922" t="str">
        <f>IF(変更_3!U659&lt;&gt;"",変更_3!U659,"")</f>
        <v/>
      </c>
      <c r="V4273" s="923"/>
      <c r="W4273" s="923"/>
      <c r="X4273" s="923"/>
      <c r="Y4273" s="923"/>
      <c r="Z4273" s="923"/>
      <c r="AA4273" s="923"/>
      <c r="AB4273" s="923"/>
      <c r="AC4273" s="924"/>
      <c r="AD4273" s="173"/>
      <c r="AE4273" s="172"/>
      <c r="AF4273" s="171"/>
      <c r="AG4273" s="922" t="str">
        <f>IF(変更_3!M660&lt;&gt;"",変更_3!M660,"")</f>
        <v/>
      </c>
      <c r="AH4273" s="923"/>
      <c r="AI4273" s="923"/>
      <c r="AJ4273" s="923"/>
      <c r="AK4273" s="923"/>
      <c r="AL4273" s="923"/>
      <c r="AM4273" s="923"/>
      <c r="AN4273" s="923"/>
      <c r="AO4273" s="924"/>
    </row>
    <row r="4274" spans="2:41" ht="13.35" customHeight="1" outlineLevel="1" x14ac:dyDescent="0.45">
      <c r="B4274" s="167"/>
      <c r="J4274" s="167"/>
      <c r="K4274" s="115" t="s">
        <v>718</v>
      </c>
      <c r="N4274" s="167"/>
      <c r="Q4274" s="166"/>
      <c r="R4274" s="115" t="s">
        <v>608</v>
      </c>
      <c r="T4274" s="166"/>
      <c r="U4274" s="911"/>
      <c r="V4274" s="912"/>
      <c r="W4274" s="912"/>
      <c r="X4274" s="912"/>
      <c r="Y4274" s="912"/>
      <c r="Z4274" s="912"/>
      <c r="AA4274" s="912"/>
      <c r="AB4274" s="912"/>
      <c r="AC4274" s="913"/>
      <c r="AD4274" s="167" t="s">
        <v>607</v>
      </c>
      <c r="AF4274" s="166"/>
      <c r="AG4274" s="911"/>
      <c r="AH4274" s="912"/>
      <c r="AI4274" s="912"/>
      <c r="AJ4274" s="912"/>
      <c r="AK4274" s="912"/>
      <c r="AL4274" s="912"/>
      <c r="AM4274" s="912"/>
      <c r="AN4274" s="912"/>
      <c r="AO4274" s="913"/>
    </row>
    <row r="4275" spans="2:41" ht="3.6" customHeight="1" outlineLevel="1" x14ac:dyDescent="0.45">
      <c r="B4275" s="167"/>
      <c r="J4275" s="167"/>
      <c r="N4275" s="161"/>
      <c r="O4275" s="160"/>
      <c r="P4275" s="160"/>
      <c r="Q4275" s="159"/>
      <c r="R4275" s="160"/>
      <c r="S4275" s="160"/>
      <c r="T4275" s="159"/>
      <c r="U4275" s="914"/>
      <c r="V4275" s="915"/>
      <c r="W4275" s="915"/>
      <c r="X4275" s="915"/>
      <c r="Y4275" s="915"/>
      <c r="Z4275" s="915"/>
      <c r="AA4275" s="915"/>
      <c r="AB4275" s="915"/>
      <c r="AC4275" s="916"/>
      <c r="AD4275" s="161"/>
      <c r="AE4275" s="160"/>
      <c r="AF4275" s="159"/>
      <c r="AG4275" s="914"/>
      <c r="AH4275" s="915"/>
      <c r="AI4275" s="915"/>
      <c r="AJ4275" s="915"/>
      <c r="AK4275" s="915"/>
      <c r="AL4275" s="915"/>
      <c r="AM4275" s="915"/>
      <c r="AN4275" s="915"/>
      <c r="AO4275" s="916"/>
    </row>
    <row r="4276" spans="2:41" ht="3.6" customHeight="1" outlineLevel="1" x14ac:dyDescent="0.45">
      <c r="B4276" s="167"/>
      <c r="J4276" s="167"/>
      <c r="M4276" s="166"/>
      <c r="N4276" s="167"/>
      <c r="Q4276" s="166"/>
      <c r="R4276" s="173"/>
      <c r="S4276" s="172"/>
      <c r="T4276" s="172"/>
      <c r="U4276" s="172"/>
      <c r="V4276" s="172"/>
      <c r="W4276" s="172"/>
      <c r="X4276" s="172"/>
      <c r="Y4276" s="172"/>
      <c r="Z4276" s="172"/>
      <c r="AA4276" s="172"/>
      <c r="AB4276" s="172"/>
      <c r="AC4276" s="172"/>
      <c r="AD4276" s="172"/>
      <c r="AE4276" s="172"/>
      <c r="AF4276" s="172"/>
      <c r="AG4276" s="172"/>
      <c r="AH4276" s="172"/>
      <c r="AI4276" s="172"/>
      <c r="AJ4276" s="172"/>
      <c r="AK4276" s="172"/>
      <c r="AL4276" s="172"/>
      <c r="AM4276" s="172"/>
      <c r="AN4276" s="172"/>
      <c r="AO4276" s="171"/>
    </row>
    <row r="4277" spans="2:41" ht="13.35" customHeight="1" outlineLevel="1" x14ac:dyDescent="0.45">
      <c r="B4277" s="167"/>
      <c r="J4277" s="167"/>
      <c r="M4277" s="166"/>
      <c r="N4277" s="167" t="s">
        <v>712</v>
      </c>
      <c r="Q4277" s="166"/>
      <c r="R4277" s="167"/>
      <c r="S4277" s="919"/>
      <c r="T4277" s="921"/>
      <c r="V4277" s="190"/>
      <c r="W4277" s="115" t="s">
        <v>76</v>
      </c>
      <c r="X4277" s="190"/>
      <c r="Y4277" s="115" t="s">
        <v>77</v>
      </c>
      <c r="Z4277" s="190"/>
      <c r="AA4277" s="115" t="s">
        <v>78</v>
      </c>
      <c r="AO4277" s="166"/>
    </row>
    <row r="4278" spans="2:41" ht="3.6" customHeight="1" outlineLevel="1" x14ac:dyDescent="0.45">
      <c r="B4278" s="167"/>
      <c r="J4278" s="167"/>
      <c r="M4278" s="166"/>
      <c r="N4278" s="167"/>
      <c r="Q4278" s="166"/>
      <c r="R4278" s="167"/>
      <c r="AO4278" s="166"/>
    </row>
    <row r="4279" spans="2:41" ht="3.6" customHeight="1" outlineLevel="1" x14ac:dyDescent="0.45">
      <c r="B4279" s="167"/>
      <c r="J4279" s="167"/>
      <c r="M4279" s="166"/>
      <c r="N4279" s="173"/>
      <c r="O4279" s="172"/>
      <c r="P4279" s="172"/>
      <c r="Q4279" s="172"/>
      <c r="R4279" s="984" t="str">
        <f>ASC(変更_3!J661)</f>
        <v/>
      </c>
      <c r="S4279" s="984" t="str">
        <f>ASC(変更_3!K661)</f>
        <v/>
      </c>
      <c r="T4279" s="172"/>
      <c r="U4279" s="984" t="str">
        <f>ASC(変更_3!M661)</f>
        <v/>
      </c>
      <c r="V4279" s="173"/>
      <c r="W4279" s="172"/>
      <c r="X4279" s="172"/>
      <c r="Y4279" s="172"/>
      <c r="Z4279" s="172"/>
      <c r="AA4279" s="171"/>
      <c r="AB4279" s="173"/>
      <c r="AC4279" s="172"/>
      <c r="AD4279" s="172"/>
      <c r="AE4279" s="172"/>
      <c r="AF4279" s="172"/>
      <c r="AG4279" s="171"/>
      <c r="AH4279" s="977"/>
      <c r="AI4279" s="980"/>
      <c r="AJ4279" s="172"/>
      <c r="AK4279" s="944"/>
      <c r="AL4279" s="173"/>
      <c r="AM4279" s="172"/>
      <c r="AN4279" s="172"/>
      <c r="AO4279" s="171"/>
    </row>
    <row r="4280" spans="2:41" ht="13.35" customHeight="1" outlineLevel="1" x14ac:dyDescent="0.45">
      <c r="B4280" s="167"/>
      <c r="J4280" s="167"/>
      <c r="M4280" s="166"/>
      <c r="N4280" s="167" t="s">
        <v>711</v>
      </c>
      <c r="R4280" s="985"/>
      <c r="S4280" s="985"/>
      <c r="T4280" s="115" t="s">
        <v>65</v>
      </c>
      <c r="U4280" s="985"/>
      <c r="V4280" s="167" t="s">
        <v>64</v>
      </c>
      <c r="AA4280" s="166"/>
      <c r="AB4280" s="167" t="s">
        <v>710</v>
      </c>
      <c r="AH4280" s="978"/>
      <c r="AI4280" s="981"/>
      <c r="AJ4280" s="115" t="s">
        <v>65</v>
      </c>
      <c r="AK4280" s="945"/>
      <c r="AL4280" s="167" t="s">
        <v>64</v>
      </c>
      <c r="AO4280" s="166"/>
    </row>
    <row r="4281" spans="2:41" ht="3.6" customHeight="1" outlineLevel="1" x14ac:dyDescent="0.45">
      <c r="B4281" s="167"/>
      <c r="J4281" s="167"/>
      <c r="M4281" s="166"/>
      <c r="N4281" s="167"/>
      <c r="R4281" s="986"/>
      <c r="S4281" s="986"/>
      <c r="T4281" s="160"/>
      <c r="U4281" s="986"/>
      <c r="V4281" s="161"/>
      <c r="W4281" s="160"/>
      <c r="X4281" s="160"/>
      <c r="Y4281" s="160"/>
      <c r="Z4281" s="160"/>
      <c r="AA4281" s="159"/>
      <c r="AB4281" s="161"/>
      <c r="AC4281" s="160"/>
      <c r="AD4281" s="160"/>
      <c r="AE4281" s="160"/>
      <c r="AF4281" s="160"/>
      <c r="AH4281" s="979"/>
      <c r="AI4281" s="982"/>
      <c r="AJ4281" s="160"/>
      <c r="AK4281" s="946"/>
      <c r="AL4281" s="161"/>
      <c r="AM4281" s="160"/>
      <c r="AN4281" s="160"/>
      <c r="AO4281" s="159"/>
    </row>
    <row r="4282" spans="2:41" ht="3.6" customHeight="1" outlineLevel="1" x14ac:dyDescent="0.45">
      <c r="B4282" s="167"/>
      <c r="J4282" s="167"/>
      <c r="M4282" s="166"/>
      <c r="N4282" s="173"/>
      <c r="O4282" s="172"/>
      <c r="P4282" s="172"/>
      <c r="Q4282" s="171"/>
      <c r="R4282" s="977"/>
      <c r="S4282" s="980"/>
      <c r="T4282" s="172"/>
      <c r="U4282" s="944"/>
      <c r="V4282" s="173"/>
      <c r="W4282" s="172"/>
      <c r="X4282" s="172"/>
      <c r="Y4282" s="172"/>
      <c r="Z4282" s="169"/>
      <c r="AA4282" s="174"/>
      <c r="AD4282" s="172"/>
      <c r="AE4282" s="172"/>
      <c r="AF4282" s="172"/>
      <c r="AG4282" s="175"/>
      <c r="AH4282" s="175"/>
      <c r="AI4282" s="175"/>
      <c r="AJ4282" s="175"/>
      <c r="AK4282" s="175"/>
      <c r="AL4282" s="172"/>
      <c r="AM4282" s="175"/>
      <c r="AN4282" s="175"/>
      <c r="AO4282" s="171"/>
    </row>
    <row r="4283" spans="2:41" ht="13.35" customHeight="1" outlineLevel="1" x14ac:dyDescent="0.45">
      <c r="B4283" s="167"/>
      <c r="J4283" s="167"/>
      <c r="M4283" s="166"/>
      <c r="N4283" s="167" t="s">
        <v>709</v>
      </c>
      <c r="Q4283" s="166"/>
      <c r="R4283" s="978"/>
      <c r="S4283" s="981"/>
      <c r="T4283" s="115" t="s">
        <v>65</v>
      </c>
      <c r="U4283" s="945"/>
      <c r="V4283" s="167" t="s">
        <v>64</v>
      </c>
      <c r="Z4283" s="169"/>
      <c r="AA4283" s="168"/>
      <c r="AG4283" s="169"/>
      <c r="AH4283" s="169"/>
      <c r="AI4283" s="169"/>
      <c r="AJ4283" s="169"/>
      <c r="AK4283" s="169"/>
      <c r="AM4283" s="169"/>
      <c r="AN4283" s="169"/>
      <c r="AO4283" s="166"/>
    </row>
    <row r="4284" spans="2:41" ht="3.6" customHeight="1" outlineLevel="1" x14ac:dyDescent="0.45">
      <c r="B4284" s="167"/>
      <c r="J4284" s="167"/>
      <c r="M4284" s="166"/>
      <c r="N4284" s="161"/>
      <c r="O4284" s="160"/>
      <c r="P4284" s="160"/>
      <c r="Q4284" s="159"/>
      <c r="R4284" s="979"/>
      <c r="S4284" s="982"/>
      <c r="T4284" s="160"/>
      <c r="U4284" s="946"/>
      <c r="V4284" s="161"/>
      <c r="W4284" s="160"/>
      <c r="X4284" s="160"/>
      <c r="Y4284" s="160"/>
      <c r="Z4284" s="163"/>
      <c r="AA4284" s="162"/>
      <c r="AB4284" s="160"/>
      <c r="AC4284" s="160"/>
      <c r="AD4284" s="160"/>
      <c r="AE4284" s="160"/>
      <c r="AF4284" s="160"/>
      <c r="AG4284" s="163"/>
      <c r="AH4284" s="163"/>
      <c r="AI4284" s="163"/>
      <c r="AJ4284" s="163"/>
      <c r="AK4284" s="163"/>
      <c r="AL4284" s="160"/>
      <c r="AM4284" s="163"/>
      <c r="AN4284" s="163"/>
      <c r="AO4284" s="159"/>
    </row>
    <row r="4285" spans="2:41" ht="3.6" customHeight="1" outlineLevel="1" x14ac:dyDescent="0.45">
      <c r="B4285" s="167"/>
      <c r="J4285" s="167"/>
      <c r="M4285" s="166"/>
      <c r="N4285" s="167"/>
      <c r="Q4285" s="166"/>
      <c r="R4285" s="922" t="str">
        <f>ASC(変更_3!L665)</f>
        <v/>
      </c>
      <c r="S4285" s="923"/>
      <c r="T4285" s="923"/>
      <c r="U4285" s="924"/>
      <c r="V4285" s="911" t="str">
        <f>ASC(変更_3!P665)</f>
        <v/>
      </c>
      <c r="W4285" s="913"/>
      <c r="X4285" s="911" t="str">
        <f>ASC(変更_3!R665)</f>
        <v/>
      </c>
      <c r="Y4285" s="912"/>
      <c r="Z4285" s="912"/>
      <c r="AA4285" s="913"/>
      <c r="AB4285" s="167"/>
      <c r="AO4285" s="166"/>
    </row>
    <row r="4286" spans="2:41" ht="13.35" customHeight="1" outlineLevel="1" x14ac:dyDescent="0.45">
      <c r="B4286" s="167"/>
      <c r="J4286" s="167"/>
      <c r="M4286" s="166"/>
      <c r="N4286" s="167" t="s">
        <v>707</v>
      </c>
      <c r="Q4286" s="166"/>
      <c r="R4286" s="911"/>
      <c r="S4286" s="912"/>
      <c r="T4286" s="912"/>
      <c r="U4286" s="913"/>
      <c r="V4286" s="911"/>
      <c r="W4286" s="913"/>
      <c r="X4286" s="911"/>
      <c r="Y4286" s="912"/>
      <c r="Z4286" s="912"/>
      <c r="AA4286" s="913"/>
      <c r="AB4286" s="191" t="s">
        <v>706</v>
      </c>
      <c r="AO4286" s="166"/>
    </row>
    <row r="4287" spans="2:41" ht="3.6" customHeight="1" outlineLevel="1" x14ac:dyDescent="0.45">
      <c r="B4287" s="167"/>
      <c r="J4287" s="167"/>
      <c r="M4287" s="166"/>
      <c r="N4287" s="167"/>
      <c r="Q4287" s="166"/>
      <c r="R4287" s="914"/>
      <c r="S4287" s="915"/>
      <c r="T4287" s="915"/>
      <c r="U4287" s="916"/>
      <c r="V4287" s="914"/>
      <c r="W4287" s="916"/>
      <c r="X4287" s="914"/>
      <c r="Y4287" s="915"/>
      <c r="Z4287" s="915"/>
      <c r="AA4287" s="916"/>
      <c r="AB4287" s="161"/>
      <c r="AC4287" s="160"/>
      <c r="AD4287" s="160"/>
      <c r="AE4287" s="160"/>
      <c r="AF4287" s="160"/>
      <c r="AG4287" s="160"/>
      <c r="AH4287" s="160"/>
      <c r="AI4287" s="160"/>
      <c r="AJ4287" s="160"/>
      <c r="AK4287" s="160"/>
      <c r="AL4287" s="160"/>
      <c r="AM4287" s="160"/>
      <c r="AN4287" s="160"/>
      <c r="AO4287" s="159"/>
    </row>
    <row r="4288" spans="2:41" ht="3.6" customHeight="1" outlineLevel="1" x14ac:dyDescent="0.45">
      <c r="B4288" s="167"/>
      <c r="J4288" s="167"/>
      <c r="M4288" s="166"/>
      <c r="N4288" s="173"/>
      <c r="O4288" s="172"/>
      <c r="P4288" s="172"/>
      <c r="Q4288" s="172"/>
      <c r="R4288" s="173"/>
      <c r="S4288" s="172"/>
      <c r="T4288" s="172"/>
      <c r="U4288" s="172"/>
      <c r="V4288" s="172"/>
      <c r="W4288" s="172"/>
      <c r="X4288" s="172"/>
      <c r="Y4288" s="172"/>
      <c r="Z4288" s="172"/>
      <c r="AA4288" s="171"/>
      <c r="AB4288" s="173"/>
      <c r="AI4288" s="166"/>
      <c r="AJ4288" s="173"/>
      <c r="AK4288" s="172"/>
      <c r="AL4288" s="172"/>
      <c r="AM4288" s="172"/>
      <c r="AN4288" s="172"/>
      <c r="AO4288" s="171"/>
    </row>
    <row r="4289" spans="2:41" ht="13.35" customHeight="1" outlineLevel="1" x14ac:dyDescent="0.45">
      <c r="B4289" s="167"/>
      <c r="J4289" s="167"/>
      <c r="M4289" s="166"/>
      <c r="N4289" s="167" t="s">
        <v>705</v>
      </c>
      <c r="R4289" s="167"/>
      <c r="S4289" s="917" t="str">
        <f>IF(変更_3!J667&lt;&gt;"",変更_3!J667,"")</f>
        <v/>
      </c>
      <c r="T4289" s="918"/>
      <c r="V4289" s="182" t="str">
        <f>ASC(変更_3!L667)</f>
        <v/>
      </c>
      <c r="W4289" s="115" t="s">
        <v>76</v>
      </c>
      <c r="X4289" s="182" t="str">
        <f>ASC(変更_3!N667)</f>
        <v/>
      </c>
      <c r="Y4289" s="115" t="s">
        <v>77</v>
      </c>
      <c r="Z4289" s="182" t="str">
        <f>ASC(変更_3!P667)</f>
        <v/>
      </c>
      <c r="AA4289" s="115" t="s">
        <v>78</v>
      </c>
      <c r="AB4289" s="167" t="s">
        <v>704</v>
      </c>
      <c r="AI4289" s="166"/>
      <c r="AJ4289" s="167"/>
      <c r="AK4289" s="919"/>
      <c r="AL4289" s="920"/>
      <c r="AM4289" s="920"/>
      <c r="AN4289" s="920"/>
      <c r="AO4289" s="921"/>
    </row>
    <row r="4290" spans="2:41" ht="3.6" customHeight="1" outlineLevel="1" x14ac:dyDescent="0.45">
      <c r="B4290" s="167"/>
      <c r="J4290" s="167"/>
      <c r="M4290" s="166"/>
      <c r="N4290" s="167"/>
      <c r="R4290" s="161"/>
      <c r="S4290" s="160"/>
      <c r="T4290" s="160"/>
      <c r="U4290" s="160"/>
      <c r="V4290" s="160"/>
      <c r="W4290" s="160"/>
      <c r="X4290" s="160"/>
      <c r="Y4290" s="160"/>
      <c r="Z4290" s="160"/>
      <c r="AA4290" s="159"/>
      <c r="AB4290" s="161"/>
      <c r="AC4290" s="160"/>
      <c r="AD4290" s="160"/>
      <c r="AE4290" s="160"/>
      <c r="AF4290" s="160"/>
      <c r="AG4290" s="160"/>
      <c r="AH4290" s="160"/>
      <c r="AI4290" s="159"/>
      <c r="AJ4290" s="161"/>
      <c r="AK4290" s="160"/>
      <c r="AL4290" s="160"/>
      <c r="AM4290" s="160"/>
      <c r="AN4290" s="160"/>
      <c r="AO4290" s="159"/>
    </row>
    <row r="4291" spans="2:41" ht="3.6" customHeight="1" outlineLevel="1" x14ac:dyDescent="0.45">
      <c r="B4291" s="167"/>
      <c r="J4291" s="167"/>
      <c r="M4291" s="166"/>
      <c r="N4291" s="173"/>
      <c r="O4291" s="172"/>
      <c r="P4291" s="172"/>
      <c r="Q4291" s="171"/>
      <c r="R4291" s="922" t="str">
        <f>IF(変更_3!U664="☑","研修中","")</f>
        <v/>
      </c>
      <c r="S4291" s="923"/>
      <c r="T4291" s="923"/>
      <c r="U4291" s="923"/>
      <c r="V4291" s="923"/>
      <c r="W4291" s="923"/>
      <c r="X4291" s="923"/>
      <c r="Y4291" s="923"/>
      <c r="Z4291" s="923"/>
      <c r="AA4291" s="923"/>
      <c r="AB4291" s="923"/>
      <c r="AC4291" s="923"/>
      <c r="AD4291" s="923"/>
      <c r="AE4291" s="923"/>
      <c r="AF4291" s="923"/>
      <c r="AG4291" s="923"/>
      <c r="AH4291" s="923"/>
      <c r="AI4291" s="923"/>
      <c r="AJ4291" s="923"/>
      <c r="AK4291" s="923"/>
      <c r="AL4291" s="923"/>
      <c r="AM4291" s="923"/>
      <c r="AN4291" s="923"/>
      <c r="AO4291" s="924"/>
    </row>
    <row r="4292" spans="2:41" ht="13.35" customHeight="1" outlineLevel="1" x14ac:dyDescent="0.45">
      <c r="B4292" s="167"/>
      <c r="J4292" s="167"/>
      <c r="M4292" s="166"/>
      <c r="N4292" s="167" t="s">
        <v>703</v>
      </c>
      <c r="Q4292" s="166"/>
      <c r="R4292" s="911"/>
      <c r="S4292" s="912"/>
      <c r="T4292" s="912"/>
      <c r="U4292" s="912"/>
      <c r="V4292" s="912"/>
      <c r="W4292" s="912"/>
      <c r="X4292" s="912"/>
      <c r="Y4292" s="912"/>
      <c r="Z4292" s="912"/>
      <c r="AA4292" s="912"/>
      <c r="AB4292" s="912"/>
      <c r="AC4292" s="912"/>
      <c r="AD4292" s="912"/>
      <c r="AE4292" s="912"/>
      <c r="AF4292" s="912"/>
      <c r="AG4292" s="912"/>
      <c r="AH4292" s="912"/>
      <c r="AI4292" s="912"/>
      <c r="AJ4292" s="912"/>
      <c r="AK4292" s="912"/>
      <c r="AL4292" s="912"/>
      <c r="AM4292" s="912"/>
      <c r="AN4292" s="912"/>
      <c r="AO4292" s="913"/>
    </row>
    <row r="4293" spans="2:41" ht="3.6" customHeight="1" outlineLevel="1" x14ac:dyDescent="0.45">
      <c r="B4293" s="167"/>
      <c r="I4293" s="166"/>
      <c r="J4293" s="167"/>
      <c r="M4293" s="166"/>
      <c r="N4293" s="161"/>
      <c r="O4293" s="160"/>
      <c r="P4293" s="160"/>
      <c r="Q4293" s="159"/>
      <c r="R4293" s="914"/>
      <c r="S4293" s="915"/>
      <c r="T4293" s="915"/>
      <c r="U4293" s="915"/>
      <c r="V4293" s="915"/>
      <c r="W4293" s="915"/>
      <c r="X4293" s="915"/>
      <c r="Y4293" s="915"/>
      <c r="Z4293" s="915"/>
      <c r="AA4293" s="915"/>
      <c r="AB4293" s="915"/>
      <c r="AC4293" s="915"/>
      <c r="AD4293" s="915"/>
      <c r="AE4293" s="915"/>
      <c r="AF4293" s="915"/>
      <c r="AG4293" s="915"/>
      <c r="AH4293" s="915"/>
      <c r="AI4293" s="915"/>
      <c r="AJ4293" s="915"/>
      <c r="AK4293" s="915"/>
      <c r="AL4293" s="915"/>
      <c r="AM4293" s="915"/>
      <c r="AN4293" s="915"/>
      <c r="AO4293" s="916"/>
    </row>
    <row r="4294" spans="2:41" ht="3.6" customHeight="1" outlineLevel="1" x14ac:dyDescent="0.45">
      <c r="B4294" s="167"/>
      <c r="J4294" s="173"/>
      <c r="K4294" s="172"/>
      <c r="L4294" s="172"/>
      <c r="M4294" s="171"/>
      <c r="N4294" s="173"/>
      <c r="O4294" s="172"/>
      <c r="P4294" s="172"/>
      <c r="Q4294" s="171"/>
      <c r="R4294" s="173"/>
      <c r="S4294" s="172"/>
      <c r="T4294" s="172"/>
      <c r="U4294" s="172"/>
      <c r="V4294" s="172"/>
      <c r="W4294" s="172"/>
      <c r="X4294" s="172"/>
      <c r="Y4294" s="172"/>
      <c r="Z4294" s="172"/>
      <c r="AA4294" s="171"/>
      <c r="AB4294" s="173"/>
      <c r="AC4294" s="172"/>
      <c r="AD4294" s="172"/>
      <c r="AE4294" s="171"/>
      <c r="AF4294" s="172"/>
      <c r="AG4294" s="172"/>
      <c r="AH4294" s="172"/>
      <c r="AI4294" s="172"/>
      <c r="AJ4294" s="172"/>
      <c r="AK4294" s="172"/>
      <c r="AL4294" s="172"/>
      <c r="AM4294" s="172"/>
      <c r="AN4294" s="172"/>
      <c r="AO4294" s="171"/>
    </row>
    <row r="4295" spans="2:41" ht="13.35" customHeight="1" outlineLevel="1" x14ac:dyDescent="0.45">
      <c r="B4295" s="167"/>
      <c r="J4295" s="167"/>
      <c r="M4295" s="166"/>
      <c r="N4295" s="167" t="s">
        <v>717</v>
      </c>
      <c r="Q4295" s="166"/>
      <c r="R4295" s="167"/>
      <c r="S4295" s="917" t="str">
        <f>IF(OR(許可申請_2!I661&lt;&gt;"",変更_3!AL656&lt;&gt;""),コードマスタ!C4,"")</f>
        <v/>
      </c>
      <c r="T4295" s="943"/>
      <c r="U4295" s="943"/>
      <c r="V4295" s="943"/>
      <c r="W4295" s="943"/>
      <c r="X4295" s="943"/>
      <c r="Y4295" s="943"/>
      <c r="Z4295" s="943"/>
      <c r="AA4295" s="918"/>
      <c r="AB4295" s="167" t="s">
        <v>615</v>
      </c>
      <c r="AE4295" s="166"/>
      <c r="AF4295" s="167"/>
      <c r="AG4295" s="917" t="str">
        <f>IF(OR(許可申請_2!I670="☑",変更_3!AL664="☑"),コードマスタ!D3,IF(OR(許可申請_2!N670="☑",許可申請_2!T670="☑",変更_3!AQ664="☑",変更_3!AW664="☑"),コードマスタ!D4,""))</f>
        <v/>
      </c>
      <c r="AH4295" s="943"/>
      <c r="AI4295" s="943"/>
      <c r="AJ4295" s="943"/>
      <c r="AK4295" s="943"/>
      <c r="AL4295" s="943"/>
      <c r="AM4295" s="943"/>
      <c r="AN4295" s="943"/>
      <c r="AO4295" s="918"/>
    </row>
    <row r="4296" spans="2:41" ht="3.6" customHeight="1" outlineLevel="1" x14ac:dyDescent="0.45">
      <c r="B4296" s="167"/>
      <c r="J4296" s="167"/>
      <c r="M4296" s="166"/>
      <c r="N4296" s="161"/>
      <c r="O4296" s="160"/>
      <c r="P4296" s="160"/>
      <c r="Q4296" s="159"/>
      <c r="R4296" s="161"/>
      <c r="S4296" s="160"/>
      <c r="T4296" s="160"/>
      <c r="U4296" s="160"/>
      <c r="V4296" s="160"/>
      <c r="W4296" s="160"/>
      <c r="X4296" s="160"/>
      <c r="Y4296" s="160"/>
      <c r="Z4296" s="160"/>
      <c r="AA4296" s="159"/>
      <c r="AB4296" s="161"/>
      <c r="AC4296" s="160"/>
      <c r="AD4296" s="160"/>
      <c r="AE4296" s="159"/>
      <c r="AF4296" s="160"/>
      <c r="AG4296" s="160"/>
      <c r="AH4296" s="160"/>
      <c r="AI4296" s="160"/>
      <c r="AJ4296" s="160"/>
      <c r="AK4296" s="160"/>
      <c r="AL4296" s="160"/>
      <c r="AM4296" s="160"/>
      <c r="AN4296" s="160"/>
      <c r="AO4296" s="159"/>
    </row>
    <row r="4297" spans="2:41" ht="3.6" customHeight="1" outlineLevel="1" x14ac:dyDescent="0.45">
      <c r="B4297" s="167"/>
      <c r="J4297" s="167"/>
      <c r="M4297" s="166"/>
      <c r="N4297" s="173"/>
      <c r="O4297" s="172"/>
      <c r="P4297" s="172"/>
      <c r="Q4297" s="171"/>
      <c r="R4297" s="173"/>
      <c r="S4297" s="172"/>
      <c r="T4297" s="172"/>
      <c r="U4297" s="172"/>
      <c r="V4297" s="172"/>
      <c r="W4297" s="172"/>
      <c r="X4297" s="172"/>
      <c r="Y4297" s="172"/>
      <c r="Z4297" s="172"/>
      <c r="AA4297" s="171"/>
      <c r="AB4297" s="173"/>
      <c r="AC4297" s="172"/>
      <c r="AD4297" s="172"/>
      <c r="AE4297" s="171"/>
      <c r="AF4297" s="173"/>
      <c r="AG4297" s="172"/>
      <c r="AH4297" s="172"/>
      <c r="AI4297" s="172"/>
      <c r="AJ4297" s="172"/>
      <c r="AK4297" s="172"/>
      <c r="AL4297" s="172"/>
      <c r="AM4297" s="172"/>
      <c r="AN4297" s="172"/>
      <c r="AO4297" s="171"/>
    </row>
    <row r="4298" spans="2:41" ht="13.35" customHeight="1" outlineLevel="1" x14ac:dyDescent="0.45">
      <c r="B4298" s="167"/>
      <c r="J4298" s="167"/>
      <c r="M4298" s="166"/>
      <c r="N4298" s="167" t="s">
        <v>716</v>
      </c>
      <c r="Q4298" s="166"/>
      <c r="R4298" s="167"/>
      <c r="S4298" s="919"/>
      <c r="T4298" s="921"/>
      <c r="V4298" s="190"/>
      <c r="W4298" s="115" t="s">
        <v>76</v>
      </c>
      <c r="X4298" s="190"/>
      <c r="Y4298" s="115" t="s">
        <v>77</v>
      </c>
      <c r="Z4298" s="190"/>
      <c r="AA4298" s="166" t="s">
        <v>78</v>
      </c>
      <c r="AB4298" s="167" t="s">
        <v>715</v>
      </c>
      <c r="AE4298" s="166"/>
      <c r="AF4298" s="167"/>
      <c r="AG4298" s="919"/>
      <c r="AH4298" s="921"/>
      <c r="AJ4298" s="190"/>
      <c r="AK4298" s="115" t="s">
        <v>76</v>
      </c>
      <c r="AL4298" s="190"/>
      <c r="AM4298" s="115" t="s">
        <v>77</v>
      </c>
      <c r="AN4298" s="190"/>
      <c r="AO4298" s="166" t="s">
        <v>78</v>
      </c>
    </row>
    <row r="4299" spans="2:41" ht="3.6" customHeight="1" outlineLevel="1" x14ac:dyDescent="0.45">
      <c r="B4299" s="167"/>
      <c r="J4299" s="167"/>
      <c r="M4299" s="166"/>
      <c r="N4299" s="161"/>
      <c r="O4299" s="160"/>
      <c r="P4299" s="160"/>
      <c r="Q4299" s="159"/>
      <c r="R4299" s="161"/>
      <c r="S4299" s="160"/>
      <c r="T4299" s="160"/>
      <c r="U4299" s="160"/>
      <c r="V4299" s="160"/>
      <c r="W4299" s="160"/>
      <c r="X4299" s="160"/>
      <c r="Y4299" s="160"/>
      <c r="Z4299" s="160"/>
      <c r="AA4299" s="159"/>
      <c r="AB4299" s="161"/>
      <c r="AC4299" s="160"/>
      <c r="AD4299" s="160"/>
      <c r="AE4299" s="159"/>
      <c r="AF4299" s="161"/>
      <c r="AG4299" s="160"/>
      <c r="AH4299" s="160"/>
      <c r="AI4299" s="160"/>
      <c r="AJ4299" s="160"/>
      <c r="AK4299" s="160"/>
      <c r="AL4299" s="160"/>
      <c r="AM4299" s="160"/>
      <c r="AN4299" s="160"/>
      <c r="AO4299" s="159"/>
    </row>
    <row r="4300" spans="2:41" ht="3.6" customHeight="1" outlineLevel="1" x14ac:dyDescent="0.45">
      <c r="B4300" s="167"/>
      <c r="J4300" s="167"/>
      <c r="M4300" s="166"/>
      <c r="N4300" s="173"/>
      <c r="O4300" s="172"/>
      <c r="P4300" s="172"/>
      <c r="Q4300" s="171"/>
      <c r="R4300" s="922" t="str">
        <f>許可申請_2!I661&amp;変更_3!AL656</f>
        <v/>
      </c>
      <c r="S4300" s="923"/>
      <c r="T4300" s="923"/>
      <c r="U4300" s="923"/>
      <c r="V4300" s="923"/>
      <c r="W4300" s="923"/>
      <c r="X4300" s="923"/>
      <c r="Y4300" s="923"/>
      <c r="Z4300" s="923"/>
      <c r="AA4300" s="923"/>
      <c r="AB4300" s="923"/>
      <c r="AC4300" s="923"/>
      <c r="AD4300" s="923"/>
      <c r="AE4300" s="923"/>
      <c r="AF4300" s="923"/>
      <c r="AG4300" s="923"/>
      <c r="AH4300" s="923"/>
      <c r="AI4300" s="923"/>
      <c r="AJ4300" s="924"/>
      <c r="AK4300" s="172"/>
      <c r="AL4300" s="172"/>
      <c r="AM4300" s="172"/>
      <c r="AN4300" s="172"/>
      <c r="AO4300" s="171"/>
    </row>
    <row r="4301" spans="2:41" ht="13.35" customHeight="1" outlineLevel="1" x14ac:dyDescent="0.45">
      <c r="B4301" s="167"/>
      <c r="J4301" s="167"/>
      <c r="M4301" s="166"/>
      <c r="N4301" s="167" t="s">
        <v>50</v>
      </c>
      <c r="Q4301" s="166"/>
      <c r="R4301" s="911"/>
      <c r="S4301" s="912"/>
      <c r="T4301" s="912"/>
      <c r="U4301" s="912"/>
      <c r="V4301" s="912"/>
      <c r="W4301" s="912"/>
      <c r="X4301" s="912"/>
      <c r="Y4301" s="912"/>
      <c r="Z4301" s="912"/>
      <c r="AA4301" s="912"/>
      <c r="AB4301" s="912"/>
      <c r="AC4301" s="912"/>
      <c r="AD4301" s="912"/>
      <c r="AE4301" s="912"/>
      <c r="AF4301" s="912"/>
      <c r="AG4301" s="912"/>
      <c r="AH4301" s="912"/>
      <c r="AI4301" s="912"/>
      <c r="AJ4301" s="913"/>
      <c r="AL4301" s="189" t="s">
        <v>651</v>
      </c>
      <c r="AM4301" s="115" t="s">
        <v>714</v>
      </c>
      <c r="AO4301" s="166"/>
    </row>
    <row r="4302" spans="2:41" ht="3.6" customHeight="1" outlineLevel="1" x14ac:dyDescent="0.45">
      <c r="B4302" s="167"/>
      <c r="J4302" s="167"/>
      <c r="M4302" s="166"/>
      <c r="N4302" s="161"/>
      <c r="O4302" s="160"/>
      <c r="P4302" s="160"/>
      <c r="Q4302" s="159"/>
      <c r="R4302" s="914"/>
      <c r="S4302" s="915"/>
      <c r="T4302" s="915"/>
      <c r="U4302" s="915"/>
      <c r="V4302" s="915"/>
      <c r="W4302" s="915"/>
      <c r="X4302" s="915"/>
      <c r="Y4302" s="915"/>
      <c r="Z4302" s="915"/>
      <c r="AA4302" s="915"/>
      <c r="AB4302" s="915"/>
      <c r="AC4302" s="915"/>
      <c r="AD4302" s="915"/>
      <c r="AE4302" s="915"/>
      <c r="AF4302" s="915"/>
      <c r="AG4302" s="915"/>
      <c r="AH4302" s="915"/>
      <c r="AI4302" s="915"/>
      <c r="AJ4302" s="916"/>
      <c r="AK4302" s="160"/>
      <c r="AL4302" s="160"/>
      <c r="AM4302" s="160"/>
      <c r="AN4302" s="160"/>
      <c r="AO4302" s="159"/>
    </row>
    <row r="4303" spans="2:41" ht="3.6" customHeight="1" outlineLevel="1" x14ac:dyDescent="0.45">
      <c r="B4303" s="167"/>
      <c r="J4303" s="167"/>
      <c r="M4303" s="166"/>
      <c r="N4303" s="173"/>
      <c r="O4303" s="172"/>
      <c r="P4303" s="172"/>
      <c r="Q4303" s="171"/>
      <c r="R4303" s="922" t="str">
        <f>ASC(PHONETIC(許可申請_2!I660))&amp;ASC(PHONETIC(変更_3!AL655))</f>
        <v/>
      </c>
      <c r="S4303" s="923"/>
      <c r="T4303" s="923"/>
      <c r="U4303" s="923"/>
      <c r="V4303" s="923"/>
      <c r="W4303" s="923"/>
      <c r="X4303" s="923"/>
      <c r="Y4303" s="923"/>
      <c r="Z4303" s="923"/>
      <c r="AA4303" s="923"/>
      <c r="AB4303" s="923"/>
      <c r="AC4303" s="923"/>
      <c r="AD4303" s="923"/>
      <c r="AE4303" s="923"/>
      <c r="AF4303" s="923"/>
      <c r="AG4303" s="923"/>
      <c r="AH4303" s="923"/>
      <c r="AI4303" s="923"/>
      <c r="AJ4303" s="923"/>
      <c r="AK4303" s="923"/>
      <c r="AL4303" s="923"/>
      <c r="AM4303" s="923"/>
      <c r="AN4303" s="923"/>
      <c r="AO4303" s="924"/>
    </row>
    <row r="4304" spans="2:41" ht="13.35" customHeight="1" outlineLevel="1" x14ac:dyDescent="0.45">
      <c r="B4304" s="167"/>
      <c r="J4304" s="167"/>
      <c r="M4304" s="166"/>
      <c r="N4304" s="167" t="s">
        <v>713</v>
      </c>
      <c r="Q4304" s="166"/>
      <c r="R4304" s="911"/>
      <c r="S4304" s="912"/>
      <c r="T4304" s="912"/>
      <c r="U4304" s="912"/>
      <c r="V4304" s="912"/>
      <c r="W4304" s="912"/>
      <c r="X4304" s="912"/>
      <c r="Y4304" s="912"/>
      <c r="Z4304" s="912"/>
      <c r="AA4304" s="912"/>
      <c r="AB4304" s="912"/>
      <c r="AC4304" s="912"/>
      <c r="AD4304" s="912"/>
      <c r="AE4304" s="912"/>
      <c r="AF4304" s="912"/>
      <c r="AG4304" s="912"/>
      <c r="AH4304" s="912"/>
      <c r="AI4304" s="912"/>
      <c r="AJ4304" s="912"/>
      <c r="AK4304" s="912"/>
      <c r="AL4304" s="912"/>
      <c r="AM4304" s="912"/>
      <c r="AN4304" s="912"/>
      <c r="AO4304" s="913"/>
    </row>
    <row r="4305" spans="2:41" ht="3.6" customHeight="1" outlineLevel="1" x14ac:dyDescent="0.45">
      <c r="B4305" s="167"/>
      <c r="J4305" s="167"/>
      <c r="M4305" s="166"/>
      <c r="N4305" s="167"/>
      <c r="Q4305" s="166"/>
      <c r="R4305" s="914"/>
      <c r="S4305" s="915"/>
      <c r="T4305" s="915"/>
      <c r="U4305" s="915"/>
      <c r="V4305" s="915"/>
      <c r="W4305" s="915"/>
      <c r="X4305" s="915"/>
      <c r="Y4305" s="915"/>
      <c r="Z4305" s="915"/>
      <c r="AA4305" s="915"/>
      <c r="AB4305" s="915"/>
      <c r="AC4305" s="915"/>
      <c r="AD4305" s="915"/>
      <c r="AE4305" s="915"/>
      <c r="AF4305" s="915"/>
      <c r="AG4305" s="915"/>
      <c r="AH4305" s="915"/>
      <c r="AI4305" s="915"/>
      <c r="AJ4305" s="915"/>
      <c r="AK4305" s="915"/>
      <c r="AL4305" s="915"/>
      <c r="AM4305" s="915"/>
      <c r="AN4305" s="915"/>
      <c r="AO4305" s="916"/>
    </row>
    <row r="4306" spans="2:41" ht="3.6" customHeight="1" outlineLevel="1" x14ac:dyDescent="0.45">
      <c r="B4306" s="167"/>
      <c r="J4306" s="167"/>
      <c r="N4306" s="173"/>
      <c r="O4306" s="172"/>
      <c r="P4306" s="172"/>
      <c r="Q4306" s="171"/>
      <c r="U4306" s="934" t="str">
        <f>ASC(許可申請_2!L662)&amp;ASC(変更_3!AO657)</f>
        <v/>
      </c>
      <c r="V4306" s="935"/>
      <c r="W4306" s="935"/>
      <c r="X4306" s="962"/>
      <c r="Y4306" s="172"/>
      <c r="Z4306" s="965" t="str">
        <f>ASC(許可申請_2!O662)&amp;ASC(変更_3!AR657)</f>
        <v/>
      </c>
      <c r="AA4306" s="935"/>
      <c r="AB4306" s="935"/>
      <c r="AC4306" s="936"/>
      <c r="AG4306" s="922" t="str">
        <f>許可申請_2!L663&amp;変更_3!AO658</f>
        <v/>
      </c>
      <c r="AH4306" s="923"/>
      <c r="AI4306" s="923"/>
      <c r="AJ4306" s="923"/>
      <c r="AK4306" s="923"/>
      <c r="AL4306" s="923"/>
      <c r="AM4306" s="923"/>
      <c r="AN4306" s="923"/>
      <c r="AO4306" s="924"/>
    </row>
    <row r="4307" spans="2:41" ht="13.35" customHeight="1" outlineLevel="1" x14ac:dyDescent="0.45">
      <c r="B4307" s="167"/>
      <c r="J4307" s="167"/>
      <c r="N4307" s="167"/>
      <c r="Q4307" s="166"/>
      <c r="R4307" s="115" t="s">
        <v>612</v>
      </c>
      <c r="U4307" s="937"/>
      <c r="V4307" s="938"/>
      <c r="W4307" s="938"/>
      <c r="X4307" s="963"/>
      <c r="Y4307" s="179" t="s">
        <v>611</v>
      </c>
      <c r="Z4307" s="966"/>
      <c r="AA4307" s="938"/>
      <c r="AB4307" s="938"/>
      <c r="AC4307" s="939"/>
      <c r="AD4307" s="115" t="s">
        <v>610</v>
      </c>
      <c r="AG4307" s="911"/>
      <c r="AH4307" s="912"/>
      <c r="AI4307" s="912"/>
      <c r="AJ4307" s="912"/>
      <c r="AK4307" s="912"/>
      <c r="AL4307" s="912"/>
      <c r="AM4307" s="912"/>
      <c r="AN4307" s="912"/>
      <c r="AO4307" s="913"/>
    </row>
    <row r="4308" spans="2:41" ht="3.6" customHeight="1" outlineLevel="1" x14ac:dyDescent="0.45">
      <c r="B4308" s="167"/>
      <c r="J4308" s="167"/>
      <c r="N4308" s="167"/>
      <c r="Q4308" s="166"/>
      <c r="R4308" s="160"/>
      <c r="S4308" s="160"/>
      <c r="T4308" s="160"/>
      <c r="U4308" s="940"/>
      <c r="V4308" s="941"/>
      <c r="W4308" s="941"/>
      <c r="X4308" s="964"/>
      <c r="Y4308" s="160"/>
      <c r="Z4308" s="967"/>
      <c r="AA4308" s="941"/>
      <c r="AB4308" s="941"/>
      <c r="AC4308" s="942"/>
      <c r="AD4308" s="160"/>
      <c r="AE4308" s="160"/>
      <c r="AF4308" s="160"/>
      <c r="AG4308" s="914"/>
      <c r="AH4308" s="915"/>
      <c r="AI4308" s="915"/>
      <c r="AJ4308" s="915"/>
      <c r="AK4308" s="915"/>
      <c r="AL4308" s="915"/>
      <c r="AM4308" s="915"/>
      <c r="AN4308" s="915"/>
      <c r="AO4308" s="916"/>
    </row>
    <row r="4309" spans="2:41" ht="3.6" customHeight="1" outlineLevel="1" x14ac:dyDescent="0.45">
      <c r="B4309" s="167"/>
      <c r="J4309" s="167"/>
      <c r="N4309" s="167"/>
      <c r="Q4309" s="166"/>
      <c r="R4309" s="172"/>
      <c r="S4309" s="172"/>
      <c r="T4309" s="171"/>
      <c r="U4309" s="922" t="str">
        <f>許可申請_2!T663&amp;変更_3!AW658</f>
        <v/>
      </c>
      <c r="V4309" s="923"/>
      <c r="W4309" s="923"/>
      <c r="X4309" s="923"/>
      <c r="Y4309" s="923"/>
      <c r="Z4309" s="923"/>
      <c r="AA4309" s="923"/>
      <c r="AB4309" s="923"/>
      <c r="AC4309" s="924"/>
      <c r="AD4309" s="173"/>
      <c r="AE4309" s="172"/>
      <c r="AF4309" s="171"/>
      <c r="AG4309" s="922" t="str">
        <f>許可申請_2!L664&amp;変更_3!AO659</f>
        <v/>
      </c>
      <c r="AH4309" s="923"/>
      <c r="AI4309" s="923"/>
      <c r="AJ4309" s="923"/>
      <c r="AK4309" s="923"/>
      <c r="AL4309" s="923"/>
      <c r="AM4309" s="923"/>
      <c r="AN4309" s="923"/>
      <c r="AO4309" s="924"/>
    </row>
    <row r="4310" spans="2:41" ht="13.35" customHeight="1" outlineLevel="1" x14ac:dyDescent="0.45">
      <c r="B4310" s="167"/>
      <c r="J4310" s="167"/>
      <c r="N4310" s="167" t="s">
        <v>48</v>
      </c>
      <c r="Q4310" s="166"/>
      <c r="R4310" s="115" t="s">
        <v>609</v>
      </c>
      <c r="T4310" s="166"/>
      <c r="U4310" s="911"/>
      <c r="V4310" s="912"/>
      <c r="W4310" s="912"/>
      <c r="X4310" s="912"/>
      <c r="Y4310" s="912"/>
      <c r="Z4310" s="912"/>
      <c r="AA4310" s="912"/>
      <c r="AB4310" s="912"/>
      <c r="AC4310" s="913"/>
      <c r="AD4310" s="167" t="s">
        <v>8536</v>
      </c>
      <c r="AF4310" s="166"/>
      <c r="AG4310" s="911"/>
      <c r="AH4310" s="912"/>
      <c r="AI4310" s="912"/>
      <c r="AJ4310" s="912"/>
      <c r="AK4310" s="912"/>
      <c r="AL4310" s="912"/>
      <c r="AM4310" s="912"/>
      <c r="AN4310" s="912"/>
      <c r="AO4310" s="913"/>
    </row>
    <row r="4311" spans="2:41" ht="3.6" customHeight="1" outlineLevel="1" x14ac:dyDescent="0.45">
      <c r="B4311" s="167"/>
      <c r="J4311" s="167"/>
      <c r="N4311" s="167"/>
      <c r="Q4311" s="166"/>
      <c r="R4311" s="160"/>
      <c r="S4311" s="160"/>
      <c r="T4311" s="159"/>
      <c r="U4311" s="914"/>
      <c r="V4311" s="915"/>
      <c r="W4311" s="915"/>
      <c r="X4311" s="915"/>
      <c r="Y4311" s="915"/>
      <c r="Z4311" s="915"/>
      <c r="AA4311" s="915"/>
      <c r="AB4311" s="915"/>
      <c r="AC4311" s="916"/>
      <c r="AD4311" s="161"/>
      <c r="AE4311" s="160"/>
      <c r="AF4311" s="159"/>
      <c r="AG4311" s="914"/>
      <c r="AH4311" s="915"/>
      <c r="AI4311" s="915"/>
      <c r="AJ4311" s="915"/>
      <c r="AK4311" s="915"/>
      <c r="AL4311" s="915"/>
      <c r="AM4311" s="915"/>
      <c r="AN4311" s="915"/>
      <c r="AO4311" s="916"/>
    </row>
    <row r="4312" spans="2:41" ht="3.6" customHeight="1" outlineLevel="1" x14ac:dyDescent="0.45">
      <c r="B4312" s="167"/>
      <c r="J4312" s="167"/>
      <c r="N4312" s="167"/>
      <c r="Q4312" s="166"/>
      <c r="R4312" s="172"/>
      <c r="S4312" s="172"/>
      <c r="T4312" s="171"/>
      <c r="U4312" s="922" t="str">
        <f>許可申請_2!T664&amp;変更_3!AW659</f>
        <v/>
      </c>
      <c r="V4312" s="923"/>
      <c r="W4312" s="923"/>
      <c r="X4312" s="923"/>
      <c r="Y4312" s="923"/>
      <c r="Z4312" s="923"/>
      <c r="AA4312" s="923"/>
      <c r="AB4312" s="923"/>
      <c r="AC4312" s="924"/>
      <c r="AD4312" s="173"/>
      <c r="AE4312" s="172"/>
      <c r="AF4312" s="171"/>
      <c r="AG4312" s="922" t="str">
        <f>許可申請_2!L665&amp;変更_3!AO660</f>
        <v/>
      </c>
      <c r="AH4312" s="923"/>
      <c r="AI4312" s="923"/>
      <c r="AJ4312" s="923"/>
      <c r="AK4312" s="923"/>
      <c r="AL4312" s="923"/>
      <c r="AM4312" s="923"/>
      <c r="AN4312" s="923"/>
      <c r="AO4312" s="924"/>
    </row>
    <row r="4313" spans="2:41" ht="13.35" customHeight="1" outlineLevel="1" x14ac:dyDescent="0.45">
      <c r="B4313" s="167"/>
      <c r="J4313" s="167"/>
      <c r="N4313" s="167"/>
      <c r="Q4313" s="166"/>
      <c r="R4313" s="115" t="s">
        <v>608</v>
      </c>
      <c r="T4313" s="166"/>
      <c r="U4313" s="911"/>
      <c r="V4313" s="912"/>
      <c r="W4313" s="912"/>
      <c r="X4313" s="912"/>
      <c r="Y4313" s="912"/>
      <c r="Z4313" s="912"/>
      <c r="AA4313" s="912"/>
      <c r="AB4313" s="912"/>
      <c r="AC4313" s="913"/>
      <c r="AD4313" s="167" t="s">
        <v>607</v>
      </c>
      <c r="AF4313" s="166"/>
      <c r="AG4313" s="911"/>
      <c r="AH4313" s="912"/>
      <c r="AI4313" s="912"/>
      <c r="AJ4313" s="912"/>
      <c r="AK4313" s="912"/>
      <c r="AL4313" s="912"/>
      <c r="AM4313" s="912"/>
      <c r="AN4313" s="912"/>
      <c r="AO4313" s="913"/>
    </row>
    <row r="4314" spans="2:41" ht="3.6" customHeight="1" outlineLevel="1" x14ac:dyDescent="0.45">
      <c r="B4314" s="167"/>
      <c r="J4314" s="167"/>
      <c r="N4314" s="161"/>
      <c r="O4314" s="160"/>
      <c r="P4314" s="160"/>
      <c r="Q4314" s="159"/>
      <c r="R4314" s="160"/>
      <c r="S4314" s="160"/>
      <c r="T4314" s="159"/>
      <c r="U4314" s="914"/>
      <c r="V4314" s="915"/>
      <c r="W4314" s="915"/>
      <c r="X4314" s="915"/>
      <c r="Y4314" s="915"/>
      <c r="Z4314" s="915"/>
      <c r="AA4314" s="915"/>
      <c r="AB4314" s="915"/>
      <c r="AC4314" s="916"/>
      <c r="AD4314" s="161"/>
      <c r="AE4314" s="160"/>
      <c r="AF4314" s="159"/>
      <c r="AG4314" s="914"/>
      <c r="AH4314" s="915"/>
      <c r="AI4314" s="915"/>
      <c r="AJ4314" s="915"/>
      <c r="AK4314" s="915"/>
      <c r="AL4314" s="915"/>
      <c r="AM4314" s="915"/>
      <c r="AN4314" s="915"/>
      <c r="AO4314" s="916"/>
    </row>
    <row r="4315" spans="2:41" ht="3.6" customHeight="1" outlineLevel="1" x14ac:dyDescent="0.45">
      <c r="B4315" s="167"/>
      <c r="J4315" s="167"/>
      <c r="M4315" s="166"/>
      <c r="N4315" s="167"/>
      <c r="Q4315" s="166"/>
      <c r="R4315" s="173"/>
      <c r="S4315" s="172"/>
      <c r="T4315" s="172"/>
      <c r="U4315" s="172"/>
      <c r="V4315" s="172"/>
      <c r="W4315" s="172"/>
      <c r="X4315" s="172"/>
      <c r="Y4315" s="172"/>
      <c r="Z4315" s="172"/>
      <c r="AA4315" s="172"/>
      <c r="AB4315" s="172"/>
      <c r="AC4315" s="172"/>
      <c r="AD4315" s="172"/>
      <c r="AE4315" s="172"/>
      <c r="AF4315" s="172"/>
      <c r="AG4315" s="172"/>
      <c r="AH4315" s="172"/>
      <c r="AI4315" s="172"/>
      <c r="AJ4315" s="172"/>
      <c r="AK4315" s="172"/>
      <c r="AL4315" s="172"/>
      <c r="AM4315" s="172"/>
      <c r="AN4315" s="172"/>
      <c r="AO4315" s="171"/>
    </row>
    <row r="4316" spans="2:41" ht="13.35" customHeight="1" outlineLevel="1" x14ac:dyDescent="0.45">
      <c r="B4316" s="167"/>
      <c r="J4316" s="167"/>
      <c r="M4316" s="166"/>
      <c r="N4316" s="167" t="s">
        <v>712</v>
      </c>
      <c r="Q4316" s="166"/>
      <c r="R4316" s="167"/>
      <c r="S4316" s="919"/>
      <c r="T4316" s="921"/>
      <c r="V4316" s="190"/>
      <c r="W4316" s="115" t="s">
        <v>76</v>
      </c>
      <c r="X4316" s="190"/>
      <c r="Y4316" s="115" t="s">
        <v>77</v>
      </c>
      <c r="Z4316" s="190"/>
      <c r="AA4316" s="115" t="s">
        <v>78</v>
      </c>
      <c r="AO4316" s="166"/>
    </row>
    <row r="4317" spans="2:41" ht="3.6" customHeight="1" outlineLevel="1" x14ac:dyDescent="0.45">
      <c r="B4317" s="167"/>
      <c r="J4317" s="167"/>
      <c r="M4317" s="166"/>
      <c r="N4317" s="167"/>
      <c r="Q4317" s="166"/>
      <c r="R4317" s="167"/>
      <c r="AO4317" s="166"/>
    </row>
    <row r="4318" spans="2:41" ht="3.6" customHeight="1" outlineLevel="1" x14ac:dyDescent="0.45">
      <c r="B4318" s="167"/>
      <c r="J4318" s="167"/>
      <c r="M4318" s="166"/>
      <c r="N4318" s="173"/>
      <c r="O4318" s="172"/>
      <c r="P4318" s="172"/>
      <c r="Q4318" s="172"/>
      <c r="R4318" s="984" t="str">
        <f>ASC(許可申請_2!I666)&amp;ASC(変更_3!AL661)</f>
        <v/>
      </c>
      <c r="S4318" s="984" t="str">
        <f>ASC(許可申請_2!J666)&amp;ASC(変更_3!AM661)</f>
        <v/>
      </c>
      <c r="T4318" s="172"/>
      <c r="U4318" s="984" t="str">
        <f>ASC(許可申請_2!L666)&amp;ASC(変更_3!AO661)</f>
        <v/>
      </c>
      <c r="V4318" s="173"/>
      <c r="W4318" s="172"/>
      <c r="X4318" s="172"/>
      <c r="Y4318" s="172"/>
      <c r="Z4318" s="172"/>
      <c r="AA4318" s="171"/>
      <c r="AB4318" s="173"/>
      <c r="AC4318" s="172"/>
      <c r="AD4318" s="172"/>
      <c r="AE4318" s="172"/>
      <c r="AF4318" s="172"/>
      <c r="AG4318" s="171"/>
      <c r="AH4318" s="977"/>
      <c r="AI4318" s="980"/>
      <c r="AJ4318" s="172"/>
      <c r="AK4318" s="944"/>
      <c r="AL4318" s="173"/>
      <c r="AM4318" s="172"/>
      <c r="AN4318" s="172"/>
      <c r="AO4318" s="171"/>
    </row>
    <row r="4319" spans="2:41" ht="13.35" customHeight="1" outlineLevel="1" x14ac:dyDescent="0.45">
      <c r="B4319" s="167"/>
      <c r="J4319" s="167"/>
      <c r="M4319" s="166"/>
      <c r="N4319" s="167" t="s">
        <v>711</v>
      </c>
      <c r="R4319" s="985"/>
      <c r="S4319" s="985"/>
      <c r="T4319" s="115" t="s">
        <v>65</v>
      </c>
      <c r="U4319" s="985"/>
      <c r="V4319" s="167" t="s">
        <v>64</v>
      </c>
      <c r="AA4319" s="166"/>
      <c r="AB4319" s="167" t="s">
        <v>710</v>
      </c>
      <c r="AH4319" s="978"/>
      <c r="AI4319" s="981"/>
      <c r="AJ4319" s="115" t="s">
        <v>65</v>
      </c>
      <c r="AK4319" s="945"/>
      <c r="AL4319" s="167" t="s">
        <v>64</v>
      </c>
      <c r="AO4319" s="166"/>
    </row>
    <row r="4320" spans="2:41" ht="3.6" customHeight="1" outlineLevel="1" x14ac:dyDescent="0.45">
      <c r="B4320" s="167"/>
      <c r="J4320" s="167"/>
      <c r="M4320" s="166"/>
      <c r="N4320" s="167"/>
      <c r="R4320" s="986"/>
      <c r="S4320" s="986"/>
      <c r="T4320" s="160"/>
      <c r="U4320" s="986"/>
      <c r="V4320" s="161"/>
      <c r="W4320" s="160"/>
      <c r="X4320" s="160"/>
      <c r="Y4320" s="160"/>
      <c r="Z4320" s="160"/>
      <c r="AA4320" s="159"/>
      <c r="AB4320" s="161"/>
      <c r="AC4320" s="160"/>
      <c r="AD4320" s="160"/>
      <c r="AE4320" s="160"/>
      <c r="AF4320" s="160"/>
      <c r="AH4320" s="979"/>
      <c r="AI4320" s="982"/>
      <c r="AJ4320" s="160"/>
      <c r="AK4320" s="946"/>
      <c r="AL4320" s="161"/>
      <c r="AM4320" s="160"/>
      <c r="AN4320" s="160"/>
      <c r="AO4320" s="159"/>
    </row>
    <row r="4321" spans="2:41" ht="3.6" customHeight="1" outlineLevel="1" x14ac:dyDescent="0.45">
      <c r="B4321" s="167"/>
      <c r="J4321" s="167"/>
      <c r="M4321" s="166"/>
      <c r="N4321" s="173"/>
      <c r="O4321" s="172"/>
      <c r="P4321" s="172"/>
      <c r="Q4321" s="171"/>
      <c r="R4321" s="977"/>
      <c r="S4321" s="980"/>
      <c r="T4321" s="172"/>
      <c r="U4321" s="944"/>
      <c r="V4321" s="173"/>
      <c r="W4321" s="172"/>
      <c r="X4321" s="172"/>
      <c r="Y4321" s="172"/>
      <c r="Z4321" s="169"/>
      <c r="AA4321" s="174"/>
      <c r="AD4321" s="172"/>
      <c r="AE4321" s="172"/>
      <c r="AF4321" s="172"/>
      <c r="AG4321" s="175"/>
      <c r="AH4321" s="175"/>
      <c r="AI4321" s="175"/>
      <c r="AJ4321" s="175"/>
      <c r="AK4321" s="175"/>
      <c r="AL4321" s="172"/>
      <c r="AM4321" s="175"/>
      <c r="AN4321" s="175"/>
      <c r="AO4321" s="171"/>
    </row>
    <row r="4322" spans="2:41" ht="13.35" customHeight="1" outlineLevel="1" x14ac:dyDescent="0.45">
      <c r="B4322" s="167"/>
      <c r="J4322" s="167"/>
      <c r="M4322" s="166"/>
      <c r="N4322" s="167" t="s">
        <v>709</v>
      </c>
      <c r="Q4322" s="166"/>
      <c r="R4322" s="978"/>
      <c r="S4322" s="981"/>
      <c r="T4322" s="115" t="s">
        <v>65</v>
      </c>
      <c r="U4322" s="945"/>
      <c r="V4322" s="167" t="s">
        <v>64</v>
      </c>
      <c r="Z4322" s="169"/>
      <c r="AA4322" s="168"/>
      <c r="AG4322" s="169"/>
      <c r="AH4322" s="169"/>
      <c r="AI4322" s="169"/>
      <c r="AJ4322" s="169"/>
      <c r="AK4322" s="169"/>
      <c r="AM4322" s="169"/>
      <c r="AN4322" s="169"/>
      <c r="AO4322" s="166"/>
    </row>
    <row r="4323" spans="2:41" ht="3.6" customHeight="1" outlineLevel="1" x14ac:dyDescent="0.45">
      <c r="B4323" s="167"/>
      <c r="J4323" s="167"/>
      <c r="M4323" s="166"/>
      <c r="N4323" s="161"/>
      <c r="O4323" s="160"/>
      <c r="P4323" s="160"/>
      <c r="Q4323" s="159"/>
      <c r="R4323" s="979"/>
      <c r="S4323" s="982"/>
      <c r="T4323" s="160"/>
      <c r="U4323" s="946"/>
      <c r="V4323" s="161"/>
      <c r="W4323" s="160"/>
      <c r="X4323" s="160"/>
      <c r="Y4323" s="160"/>
      <c r="Z4323" s="163"/>
      <c r="AA4323" s="162"/>
      <c r="AB4323" s="160"/>
      <c r="AC4323" s="160"/>
      <c r="AD4323" s="160"/>
      <c r="AE4323" s="160"/>
      <c r="AF4323" s="160"/>
      <c r="AG4323" s="163"/>
      <c r="AH4323" s="163"/>
      <c r="AI4323" s="163"/>
      <c r="AJ4323" s="163"/>
      <c r="AK4323" s="163"/>
      <c r="AL4323" s="160"/>
      <c r="AM4323" s="163"/>
      <c r="AN4323" s="163"/>
      <c r="AO4323" s="159"/>
    </row>
    <row r="4324" spans="2:41" ht="3.6" customHeight="1" outlineLevel="1" x14ac:dyDescent="0.45">
      <c r="B4324" s="167"/>
      <c r="J4324" s="167"/>
      <c r="M4324" s="166"/>
      <c r="N4324" s="167"/>
      <c r="Q4324" s="166"/>
      <c r="R4324" s="922" t="str">
        <f>ASC(許可申請_2!K671)&amp;ASC(変更_3!AN665)</f>
        <v/>
      </c>
      <c r="S4324" s="923"/>
      <c r="T4324" s="923"/>
      <c r="U4324" s="924"/>
      <c r="V4324" s="911" t="str">
        <f>ASC(許可申請_2!O671)&amp;ASC(変更_3!AR665)</f>
        <v/>
      </c>
      <c r="W4324" s="913"/>
      <c r="X4324" s="911" t="str">
        <f>ASC(許可申請_2!Q671)&amp;ASC(変更_3!AT665)</f>
        <v/>
      </c>
      <c r="Y4324" s="912"/>
      <c r="Z4324" s="912"/>
      <c r="AA4324" s="913"/>
      <c r="AB4324" s="167"/>
      <c r="AO4324" s="166"/>
    </row>
    <row r="4325" spans="2:41" ht="13.35" customHeight="1" outlineLevel="1" x14ac:dyDescent="0.45">
      <c r="B4325" s="167"/>
      <c r="J4325" s="167" t="s">
        <v>720</v>
      </c>
      <c r="M4325" s="166"/>
      <c r="N4325" s="167" t="s">
        <v>707</v>
      </c>
      <c r="Q4325" s="166"/>
      <c r="R4325" s="911"/>
      <c r="S4325" s="912"/>
      <c r="T4325" s="912"/>
      <c r="U4325" s="913"/>
      <c r="V4325" s="911"/>
      <c r="W4325" s="913"/>
      <c r="X4325" s="911"/>
      <c r="Y4325" s="912"/>
      <c r="Z4325" s="912"/>
      <c r="AA4325" s="913"/>
      <c r="AB4325" s="191" t="s">
        <v>706</v>
      </c>
      <c r="AO4325" s="166"/>
    </row>
    <row r="4326" spans="2:41" ht="3.6" customHeight="1" outlineLevel="1" x14ac:dyDescent="0.45">
      <c r="B4326" s="167"/>
      <c r="J4326" s="167"/>
      <c r="M4326" s="166"/>
      <c r="N4326" s="167"/>
      <c r="Q4326" s="166"/>
      <c r="R4326" s="914"/>
      <c r="S4326" s="915"/>
      <c r="T4326" s="915"/>
      <c r="U4326" s="916"/>
      <c r="V4326" s="914"/>
      <c r="W4326" s="916"/>
      <c r="X4326" s="914"/>
      <c r="Y4326" s="915"/>
      <c r="Z4326" s="915"/>
      <c r="AA4326" s="916"/>
      <c r="AB4326" s="161"/>
      <c r="AC4326" s="160"/>
      <c r="AD4326" s="160"/>
      <c r="AE4326" s="160"/>
      <c r="AF4326" s="160"/>
      <c r="AG4326" s="160"/>
      <c r="AH4326" s="160"/>
      <c r="AI4326" s="160"/>
      <c r="AJ4326" s="160"/>
      <c r="AK4326" s="160"/>
      <c r="AL4326" s="160"/>
      <c r="AM4326" s="160"/>
      <c r="AN4326" s="160"/>
      <c r="AO4326" s="159"/>
    </row>
    <row r="4327" spans="2:41" ht="3.6" customHeight="1" outlineLevel="1" x14ac:dyDescent="0.45">
      <c r="B4327" s="167"/>
      <c r="J4327" s="167"/>
      <c r="M4327" s="166"/>
      <c r="N4327" s="173"/>
      <c r="O4327" s="172"/>
      <c r="P4327" s="172"/>
      <c r="Q4327" s="172"/>
      <c r="R4327" s="173"/>
      <c r="S4327" s="172"/>
      <c r="T4327" s="172"/>
      <c r="U4327" s="172"/>
      <c r="V4327" s="172"/>
      <c r="W4327" s="172"/>
      <c r="X4327" s="172"/>
      <c r="Y4327" s="172"/>
      <c r="Z4327" s="172"/>
      <c r="AA4327" s="171"/>
      <c r="AB4327" s="173"/>
      <c r="AI4327" s="166"/>
      <c r="AJ4327" s="173"/>
      <c r="AK4327" s="172"/>
      <c r="AL4327" s="172"/>
      <c r="AM4327" s="172"/>
      <c r="AN4327" s="172"/>
      <c r="AO4327" s="171"/>
    </row>
    <row r="4328" spans="2:41" ht="13.35" customHeight="1" outlineLevel="1" x14ac:dyDescent="0.45">
      <c r="B4328" s="167"/>
      <c r="J4328" s="167"/>
      <c r="M4328" s="166"/>
      <c r="N4328" s="167" t="s">
        <v>705</v>
      </c>
      <c r="R4328" s="167"/>
      <c r="S4328" s="917" t="str">
        <f>許可申請_2!I673&amp;変更_3!AL667</f>
        <v/>
      </c>
      <c r="T4328" s="918"/>
      <c r="V4328" s="182" t="str">
        <f>ASC(許可申請_2!K673)&amp;ASC(変更_3!AN667)</f>
        <v/>
      </c>
      <c r="W4328" s="115" t="s">
        <v>76</v>
      </c>
      <c r="X4328" s="182" t="str">
        <f>ASC(許可申請_2!M673)&amp;ASC(変更_3!AP667)</f>
        <v/>
      </c>
      <c r="Y4328" s="115" t="s">
        <v>77</v>
      </c>
      <c r="Z4328" s="182" t="str">
        <f>ASC(許可申請_2!O673)&amp;ASC(変更_3!AR667)</f>
        <v/>
      </c>
      <c r="AA4328" s="115" t="s">
        <v>78</v>
      </c>
      <c r="AB4328" s="167" t="s">
        <v>704</v>
      </c>
      <c r="AI4328" s="166"/>
      <c r="AJ4328" s="167"/>
      <c r="AK4328" s="919"/>
      <c r="AL4328" s="920"/>
      <c r="AM4328" s="920"/>
      <c r="AN4328" s="920"/>
      <c r="AO4328" s="921"/>
    </row>
    <row r="4329" spans="2:41" ht="3.6" customHeight="1" outlineLevel="1" x14ac:dyDescent="0.45">
      <c r="B4329" s="167"/>
      <c r="J4329" s="167"/>
      <c r="M4329" s="166"/>
      <c r="N4329" s="167"/>
      <c r="R4329" s="161"/>
      <c r="S4329" s="160"/>
      <c r="T4329" s="160"/>
      <c r="U4329" s="160"/>
      <c r="V4329" s="160"/>
      <c r="W4329" s="160"/>
      <c r="X4329" s="160"/>
      <c r="Y4329" s="160"/>
      <c r="Z4329" s="160"/>
      <c r="AA4329" s="159"/>
      <c r="AB4329" s="161"/>
      <c r="AC4329" s="160"/>
      <c r="AD4329" s="160"/>
      <c r="AE4329" s="160"/>
      <c r="AF4329" s="160"/>
      <c r="AG4329" s="160"/>
      <c r="AH4329" s="160"/>
      <c r="AI4329" s="159"/>
      <c r="AJ4329" s="161"/>
      <c r="AK4329" s="160"/>
      <c r="AL4329" s="160"/>
      <c r="AM4329" s="160"/>
      <c r="AN4329" s="160"/>
      <c r="AO4329" s="159"/>
    </row>
    <row r="4330" spans="2:41" ht="3.6" customHeight="1" outlineLevel="1" x14ac:dyDescent="0.45">
      <c r="B4330" s="167"/>
      <c r="J4330" s="167"/>
      <c r="M4330" s="166"/>
      <c r="N4330" s="173"/>
      <c r="O4330" s="172"/>
      <c r="P4330" s="172"/>
      <c r="Q4330" s="171"/>
      <c r="R4330" s="922" t="str">
        <f>IF(OR(許可申請_2!T670="☑",変更_3!AW664="☑"),"研修中","")</f>
        <v/>
      </c>
      <c r="S4330" s="923"/>
      <c r="T4330" s="923"/>
      <c r="U4330" s="923"/>
      <c r="V4330" s="923"/>
      <c r="W4330" s="923"/>
      <c r="X4330" s="923"/>
      <c r="Y4330" s="923"/>
      <c r="Z4330" s="923"/>
      <c r="AA4330" s="923"/>
      <c r="AB4330" s="923"/>
      <c r="AC4330" s="923"/>
      <c r="AD4330" s="923"/>
      <c r="AE4330" s="923"/>
      <c r="AF4330" s="923"/>
      <c r="AG4330" s="923"/>
      <c r="AH4330" s="923"/>
      <c r="AI4330" s="923"/>
      <c r="AJ4330" s="923"/>
      <c r="AK4330" s="923"/>
      <c r="AL4330" s="923"/>
      <c r="AM4330" s="923"/>
      <c r="AN4330" s="923"/>
      <c r="AO4330" s="924"/>
    </row>
    <row r="4331" spans="2:41" ht="13.35" customHeight="1" outlineLevel="1" x14ac:dyDescent="0.45">
      <c r="B4331" s="167"/>
      <c r="J4331" s="167"/>
      <c r="M4331" s="166"/>
      <c r="N4331" s="167" t="s">
        <v>703</v>
      </c>
      <c r="Q4331" s="166"/>
      <c r="R4331" s="911"/>
      <c r="S4331" s="912"/>
      <c r="T4331" s="912"/>
      <c r="U4331" s="912"/>
      <c r="V4331" s="912"/>
      <c r="W4331" s="912"/>
      <c r="X4331" s="912"/>
      <c r="Y4331" s="912"/>
      <c r="Z4331" s="912"/>
      <c r="AA4331" s="912"/>
      <c r="AB4331" s="912"/>
      <c r="AC4331" s="912"/>
      <c r="AD4331" s="912"/>
      <c r="AE4331" s="912"/>
      <c r="AF4331" s="912"/>
      <c r="AG4331" s="912"/>
      <c r="AH4331" s="912"/>
      <c r="AI4331" s="912"/>
      <c r="AJ4331" s="912"/>
      <c r="AK4331" s="912"/>
      <c r="AL4331" s="912"/>
      <c r="AM4331" s="912"/>
      <c r="AN4331" s="912"/>
      <c r="AO4331" s="913"/>
    </row>
    <row r="4332" spans="2:41" ht="3.6" customHeight="1" outlineLevel="1" x14ac:dyDescent="0.45">
      <c r="B4332" s="167"/>
      <c r="J4332" s="167"/>
      <c r="M4332" s="166"/>
      <c r="N4332" s="161"/>
      <c r="O4332" s="160"/>
      <c r="P4332" s="160"/>
      <c r="Q4332" s="159"/>
      <c r="R4332" s="914"/>
      <c r="S4332" s="915"/>
      <c r="T4332" s="915"/>
      <c r="U4332" s="915"/>
      <c r="V4332" s="915"/>
      <c r="W4332" s="915"/>
      <c r="X4332" s="915"/>
      <c r="Y4332" s="915"/>
      <c r="Z4332" s="915"/>
      <c r="AA4332" s="915"/>
      <c r="AB4332" s="915"/>
      <c r="AC4332" s="915"/>
      <c r="AD4332" s="915"/>
      <c r="AE4332" s="915"/>
      <c r="AF4332" s="915"/>
      <c r="AG4332" s="915"/>
      <c r="AH4332" s="915"/>
      <c r="AI4332" s="915"/>
      <c r="AJ4332" s="915"/>
      <c r="AK4332" s="915"/>
      <c r="AL4332" s="915"/>
      <c r="AM4332" s="915"/>
      <c r="AN4332" s="915"/>
      <c r="AO4332" s="916"/>
    </row>
    <row r="4333" spans="2:41" ht="3.6" customHeight="1" outlineLevel="1" x14ac:dyDescent="0.45">
      <c r="B4333" s="167"/>
      <c r="J4333" s="167"/>
      <c r="M4333" s="166"/>
      <c r="N4333" s="173"/>
      <c r="O4333" s="172"/>
      <c r="P4333" s="172"/>
      <c r="Q4333" s="171"/>
      <c r="R4333" s="167"/>
      <c r="W4333" s="166"/>
      <c r="X4333" s="167"/>
      <c r="AB4333" s="166"/>
      <c r="AC4333" s="925"/>
      <c r="AD4333" s="926"/>
      <c r="AE4333" s="926"/>
      <c r="AF4333" s="926"/>
      <c r="AG4333" s="926"/>
      <c r="AH4333" s="926"/>
      <c r="AI4333" s="926"/>
      <c r="AJ4333" s="926"/>
      <c r="AK4333" s="926"/>
      <c r="AL4333" s="926"/>
      <c r="AM4333" s="926"/>
      <c r="AN4333" s="926"/>
      <c r="AO4333" s="927"/>
    </row>
    <row r="4334" spans="2:41" ht="13.35" customHeight="1" outlineLevel="1" x14ac:dyDescent="0.45">
      <c r="B4334" s="167"/>
      <c r="J4334" s="167"/>
      <c r="M4334" s="166"/>
      <c r="N4334" s="167" t="s">
        <v>702</v>
      </c>
      <c r="Q4334" s="166"/>
      <c r="R4334" s="167"/>
      <c r="S4334" s="189" t="s">
        <v>651</v>
      </c>
      <c r="T4334" s="115" t="s">
        <v>105</v>
      </c>
      <c r="W4334" s="166"/>
      <c r="X4334" s="167" t="s">
        <v>701</v>
      </c>
      <c r="AB4334" s="166"/>
      <c r="AC4334" s="928"/>
      <c r="AD4334" s="929"/>
      <c r="AE4334" s="929"/>
      <c r="AF4334" s="929"/>
      <c r="AG4334" s="929"/>
      <c r="AH4334" s="929"/>
      <c r="AI4334" s="929"/>
      <c r="AJ4334" s="929"/>
      <c r="AK4334" s="929"/>
      <c r="AL4334" s="929"/>
      <c r="AM4334" s="929"/>
      <c r="AN4334" s="929"/>
      <c r="AO4334" s="930"/>
    </row>
    <row r="4335" spans="2:41" ht="3.6" customHeight="1" outlineLevel="1" x14ac:dyDescent="0.45">
      <c r="B4335" s="167"/>
      <c r="J4335" s="167"/>
      <c r="M4335" s="166"/>
      <c r="N4335" s="161"/>
      <c r="O4335" s="160"/>
      <c r="P4335" s="160"/>
      <c r="Q4335" s="159"/>
      <c r="R4335" s="161"/>
      <c r="S4335" s="160"/>
      <c r="T4335" s="160"/>
      <c r="U4335" s="160"/>
      <c r="V4335" s="160"/>
      <c r="W4335" s="159"/>
      <c r="X4335" s="161"/>
      <c r="Y4335" s="160"/>
      <c r="Z4335" s="160"/>
      <c r="AA4335" s="160"/>
      <c r="AB4335" s="159"/>
      <c r="AC4335" s="931"/>
      <c r="AD4335" s="932"/>
      <c r="AE4335" s="932"/>
      <c r="AF4335" s="932"/>
      <c r="AG4335" s="932"/>
      <c r="AH4335" s="932"/>
      <c r="AI4335" s="932"/>
      <c r="AJ4335" s="932"/>
      <c r="AK4335" s="932"/>
      <c r="AL4335" s="932"/>
      <c r="AM4335" s="932"/>
      <c r="AN4335" s="932"/>
      <c r="AO4335" s="933"/>
    </row>
    <row r="4336" spans="2:41" ht="3.6" customHeight="1" outlineLevel="1" x14ac:dyDescent="0.45">
      <c r="B4336" s="167"/>
      <c r="J4336" s="167"/>
      <c r="M4336" s="166"/>
      <c r="N4336" s="173"/>
      <c r="O4336" s="172"/>
      <c r="P4336" s="172"/>
      <c r="Q4336" s="171"/>
      <c r="R4336" s="173"/>
      <c r="S4336" s="172"/>
      <c r="T4336" s="172"/>
      <c r="U4336" s="172"/>
      <c r="V4336" s="172"/>
      <c r="W4336" s="172"/>
      <c r="X4336" s="172"/>
      <c r="Y4336" s="172"/>
      <c r="Z4336" s="172"/>
      <c r="AA4336" s="171"/>
      <c r="AB4336" s="173"/>
      <c r="AC4336" s="172"/>
      <c r="AD4336" s="172"/>
      <c r="AE4336" s="171"/>
      <c r="AF4336" s="173"/>
      <c r="AG4336" s="172"/>
      <c r="AH4336" s="172"/>
      <c r="AI4336" s="172"/>
      <c r="AJ4336" s="172"/>
      <c r="AK4336" s="172"/>
      <c r="AL4336" s="172"/>
      <c r="AM4336" s="172"/>
      <c r="AN4336" s="172"/>
      <c r="AO4336" s="171"/>
    </row>
    <row r="4337" spans="2:41" ht="13.35" customHeight="1" outlineLevel="1" x14ac:dyDescent="0.45">
      <c r="B4337" s="167"/>
      <c r="J4337" s="167"/>
      <c r="M4337" s="166"/>
      <c r="N4337" s="167" t="s">
        <v>700</v>
      </c>
      <c r="Q4337" s="166"/>
      <c r="R4337" s="167"/>
      <c r="S4337" s="919"/>
      <c r="T4337" s="921"/>
      <c r="V4337" s="190"/>
      <c r="W4337" s="115" t="s">
        <v>76</v>
      </c>
      <c r="X4337" s="190"/>
      <c r="Y4337" s="115" t="s">
        <v>77</v>
      </c>
      <c r="Z4337" s="190"/>
      <c r="AA4337" s="115" t="s">
        <v>78</v>
      </c>
      <c r="AB4337" s="167" t="s">
        <v>699</v>
      </c>
      <c r="AE4337" s="166"/>
      <c r="AF4337" s="167"/>
      <c r="AG4337" s="919"/>
      <c r="AH4337" s="921"/>
      <c r="AJ4337" s="190"/>
      <c r="AK4337" s="115" t="s">
        <v>76</v>
      </c>
      <c r="AL4337" s="190"/>
      <c r="AM4337" s="115" t="s">
        <v>77</v>
      </c>
      <c r="AN4337" s="190"/>
      <c r="AO4337" s="166" t="s">
        <v>78</v>
      </c>
    </row>
    <row r="4338" spans="2:41" ht="3.6" customHeight="1" outlineLevel="1" x14ac:dyDescent="0.45">
      <c r="B4338" s="167"/>
      <c r="J4338" s="167"/>
      <c r="M4338" s="166"/>
      <c r="N4338" s="161"/>
      <c r="O4338" s="160"/>
      <c r="P4338" s="160"/>
      <c r="Q4338" s="159"/>
      <c r="R4338" s="161"/>
      <c r="S4338" s="160"/>
      <c r="T4338" s="160"/>
      <c r="U4338" s="160"/>
      <c r="V4338" s="160"/>
      <c r="W4338" s="160"/>
      <c r="X4338" s="160"/>
      <c r="Y4338" s="160"/>
      <c r="Z4338" s="160"/>
      <c r="AA4338" s="159"/>
      <c r="AB4338" s="161"/>
      <c r="AC4338" s="160"/>
      <c r="AD4338" s="160"/>
      <c r="AE4338" s="159"/>
      <c r="AF4338" s="161"/>
      <c r="AG4338" s="160"/>
      <c r="AH4338" s="160"/>
      <c r="AI4338" s="160"/>
      <c r="AJ4338" s="160"/>
      <c r="AK4338" s="160"/>
      <c r="AL4338" s="160"/>
      <c r="AM4338" s="160"/>
      <c r="AN4338" s="160"/>
      <c r="AO4338" s="159"/>
    </row>
    <row r="4339" spans="2:41" ht="3.6" customHeight="1" outlineLevel="1" x14ac:dyDescent="0.45">
      <c r="B4339" s="167"/>
      <c r="J4339" s="167"/>
      <c r="M4339" s="166"/>
      <c r="N4339" s="173"/>
      <c r="O4339" s="172"/>
      <c r="P4339" s="172"/>
      <c r="Q4339" s="171"/>
      <c r="R4339" s="925"/>
      <c r="S4339" s="926"/>
      <c r="T4339" s="926"/>
      <c r="U4339" s="926"/>
      <c r="V4339" s="926"/>
      <c r="W4339" s="926"/>
      <c r="X4339" s="926"/>
      <c r="Y4339" s="926"/>
      <c r="Z4339" s="926"/>
      <c r="AA4339" s="926"/>
      <c r="AB4339" s="926"/>
      <c r="AC4339" s="926"/>
      <c r="AD4339" s="926"/>
      <c r="AE4339" s="926"/>
      <c r="AF4339" s="926"/>
      <c r="AG4339" s="926"/>
      <c r="AH4339" s="926"/>
      <c r="AI4339" s="926"/>
      <c r="AJ4339" s="926"/>
      <c r="AK4339" s="926"/>
      <c r="AL4339" s="926"/>
      <c r="AM4339" s="926"/>
      <c r="AN4339" s="926"/>
      <c r="AO4339" s="927"/>
    </row>
    <row r="4340" spans="2:41" ht="13.35" customHeight="1" outlineLevel="1" x14ac:dyDescent="0.45">
      <c r="B4340" s="167"/>
      <c r="J4340" s="167"/>
      <c r="M4340" s="166"/>
      <c r="N4340" s="167" t="s">
        <v>698</v>
      </c>
      <c r="Q4340" s="166"/>
      <c r="R4340" s="928"/>
      <c r="S4340" s="929"/>
      <c r="T4340" s="929"/>
      <c r="U4340" s="929"/>
      <c r="V4340" s="929"/>
      <c r="W4340" s="929"/>
      <c r="X4340" s="929"/>
      <c r="Y4340" s="929"/>
      <c r="Z4340" s="929"/>
      <c r="AA4340" s="929"/>
      <c r="AB4340" s="929"/>
      <c r="AC4340" s="929"/>
      <c r="AD4340" s="929"/>
      <c r="AE4340" s="929"/>
      <c r="AF4340" s="929"/>
      <c r="AG4340" s="929"/>
      <c r="AH4340" s="929"/>
      <c r="AI4340" s="929"/>
      <c r="AJ4340" s="929"/>
      <c r="AK4340" s="929"/>
      <c r="AL4340" s="929"/>
      <c r="AM4340" s="929"/>
      <c r="AN4340" s="929"/>
      <c r="AO4340" s="930"/>
    </row>
    <row r="4341" spans="2:41" ht="3.6" customHeight="1" outlineLevel="1" x14ac:dyDescent="0.45">
      <c r="B4341" s="167"/>
      <c r="J4341" s="167"/>
      <c r="M4341" s="166"/>
      <c r="N4341" s="167"/>
      <c r="Q4341" s="166"/>
      <c r="R4341" s="931"/>
      <c r="S4341" s="932"/>
      <c r="T4341" s="932"/>
      <c r="U4341" s="932"/>
      <c r="V4341" s="932"/>
      <c r="W4341" s="932"/>
      <c r="X4341" s="932"/>
      <c r="Y4341" s="932"/>
      <c r="Z4341" s="932"/>
      <c r="AA4341" s="932"/>
      <c r="AB4341" s="932"/>
      <c r="AC4341" s="932"/>
      <c r="AD4341" s="932"/>
      <c r="AE4341" s="932"/>
      <c r="AF4341" s="932"/>
      <c r="AG4341" s="932"/>
      <c r="AH4341" s="932"/>
      <c r="AI4341" s="932"/>
      <c r="AJ4341" s="932"/>
      <c r="AK4341" s="932"/>
      <c r="AL4341" s="932"/>
      <c r="AM4341" s="932"/>
      <c r="AN4341" s="932"/>
      <c r="AO4341" s="933"/>
    </row>
    <row r="4342" spans="2:41" ht="3.6" customHeight="1" outlineLevel="1" x14ac:dyDescent="0.45">
      <c r="B4342" s="167"/>
      <c r="J4342" s="167"/>
      <c r="N4342" s="173"/>
      <c r="O4342" s="172"/>
      <c r="P4342" s="172"/>
      <c r="Q4342" s="171"/>
      <c r="R4342" s="172"/>
      <c r="S4342" s="172"/>
      <c r="T4342" s="172"/>
      <c r="U4342" s="172"/>
      <c r="X4342" s="175"/>
      <c r="Y4342" s="176"/>
      <c r="Z4342" s="175"/>
      <c r="AA4342" s="175"/>
      <c r="AB4342" s="175"/>
      <c r="AC4342" s="175"/>
      <c r="AD4342" s="176"/>
      <c r="AE4342" s="175"/>
      <c r="AF4342" s="172"/>
      <c r="AG4342" s="172"/>
      <c r="AH4342" s="947"/>
      <c r="AI4342" s="948"/>
      <c r="AJ4342" s="948"/>
      <c r="AK4342" s="948"/>
      <c r="AL4342" s="948"/>
      <c r="AM4342" s="948"/>
      <c r="AN4342" s="948"/>
      <c r="AO4342" s="949"/>
    </row>
    <row r="4343" spans="2:41" ht="13.35" customHeight="1" outlineLevel="1" x14ac:dyDescent="0.45">
      <c r="B4343" s="167"/>
      <c r="J4343" s="167"/>
      <c r="N4343" s="167" t="s">
        <v>697</v>
      </c>
      <c r="Q4343" s="166"/>
      <c r="R4343" s="115" t="s">
        <v>696</v>
      </c>
      <c r="X4343" s="169"/>
      <c r="Y4343" s="170"/>
      <c r="Z4343" s="189" t="s">
        <v>651</v>
      </c>
      <c r="AA4343" s="115" t="s">
        <v>695</v>
      </c>
      <c r="AB4343" s="169"/>
      <c r="AC4343" s="169"/>
      <c r="AD4343" s="170" t="s">
        <v>694</v>
      </c>
      <c r="AE4343" s="169"/>
      <c r="AH4343" s="950"/>
      <c r="AI4343" s="951"/>
      <c r="AJ4343" s="951"/>
      <c r="AK4343" s="951"/>
      <c r="AL4343" s="951"/>
      <c r="AM4343" s="951"/>
      <c r="AN4343" s="951"/>
      <c r="AO4343" s="952"/>
    </row>
    <row r="4344" spans="2:41" ht="3.6" customHeight="1" outlineLevel="1" x14ac:dyDescent="0.45">
      <c r="B4344" s="167"/>
      <c r="J4344" s="167"/>
      <c r="N4344" s="167"/>
      <c r="Q4344" s="166"/>
      <c r="R4344" s="160"/>
      <c r="S4344" s="160"/>
      <c r="T4344" s="160"/>
      <c r="U4344" s="160"/>
      <c r="X4344" s="163"/>
      <c r="Y4344" s="164"/>
      <c r="Z4344" s="163"/>
      <c r="AA4344" s="163"/>
      <c r="AB4344" s="163"/>
      <c r="AC4344" s="163"/>
      <c r="AD4344" s="164"/>
      <c r="AE4344" s="163"/>
      <c r="AF4344" s="160"/>
      <c r="AG4344" s="160"/>
      <c r="AH4344" s="953"/>
      <c r="AI4344" s="954"/>
      <c r="AJ4344" s="954"/>
      <c r="AK4344" s="954"/>
      <c r="AL4344" s="954"/>
      <c r="AM4344" s="954"/>
      <c r="AN4344" s="954"/>
      <c r="AO4344" s="955"/>
    </row>
    <row r="4345" spans="2:41" ht="3.6" customHeight="1" outlineLevel="1" x14ac:dyDescent="0.45">
      <c r="B4345" s="167"/>
      <c r="J4345" s="167"/>
      <c r="N4345" s="167"/>
      <c r="Q4345" s="166"/>
      <c r="R4345" s="172"/>
      <c r="S4345" s="172"/>
      <c r="T4345" s="172"/>
      <c r="U4345" s="172"/>
      <c r="V4345" s="944"/>
      <c r="W4345" s="956"/>
      <c r="X4345" s="956"/>
      <c r="Y4345" s="956"/>
      <c r="Z4345" s="956"/>
      <c r="AA4345" s="956"/>
      <c r="AB4345" s="956"/>
      <c r="AC4345" s="956"/>
      <c r="AD4345" s="956"/>
      <c r="AE4345" s="956"/>
      <c r="AF4345" s="956"/>
      <c r="AG4345" s="956"/>
      <c r="AH4345" s="956"/>
      <c r="AI4345" s="956"/>
      <c r="AJ4345" s="956"/>
      <c r="AK4345" s="956"/>
      <c r="AL4345" s="956"/>
      <c r="AM4345" s="956"/>
      <c r="AN4345" s="956"/>
      <c r="AO4345" s="957"/>
    </row>
    <row r="4346" spans="2:41" ht="13.35" customHeight="1" outlineLevel="1" x14ac:dyDescent="0.45">
      <c r="B4346" s="167"/>
      <c r="J4346" s="167"/>
      <c r="N4346" s="167" t="s">
        <v>693</v>
      </c>
      <c r="Q4346" s="166"/>
      <c r="R4346" s="115" t="s">
        <v>692</v>
      </c>
      <c r="V4346" s="945"/>
      <c r="W4346" s="958"/>
      <c r="X4346" s="958"/>
      <c r="Y4346" s="958"/>
      <c r="Z4346" s="958"/>
      <c r="AA4346" s="958"/>
      <c r="AB4346" s="958"/>
      <c r="AC4346" s="958"/>
      <c r="AD4346" s="958"/>
      <c r="AE4346" s="958"/>
      <c r="AF4346" s="958"/>
      <c r="AG4346" s="958"/>
      <c r="AH4346" s="958"/>
      <c r="AI4346" s="958"/>
      <c r="AJ4346" s="958"/>
      <c r="AK4346" s="958"/>
      <c r="AL4346" s="958"/>
      <c r="AM4346" s="958"/>
      <c r="AN4346" s="958"/>
      <c r="AO4346" s="959"/>
    </row>
    <row r="4347" spans="2:41" ht="3.6" customHeight="1" outlineLevel="1" x14ac:dyDescent="0.45">
      <c r="B4347" s="167"/>
      <c r="J4347" s="167"/>
      <c r="N4347" s="167"/>
      <c r="Q4347" s="166"/>
      <c r="V4347" s="946"/>
      <c r="W4347" s="960"/>
      <c r="X4347" s="960"/>
      <c r="Y4347" s="960"/>
      <c r="Z4347" s="960"/>
      <c r="AA4347" s="960"/>
      <c r="AB4347" s="960"/>
      <c r="AC4347" s="960"/>
      <c r="AD4347" s="960"/>
      <c r="AE4347" s="960"/>
      <c r="AF4347" s="960"/>
      <c r="AG4347" s="960"/>
      <c r="AH4347" s="960"/>
      <c r="AI4347" s="960"/>
      <c r="AJ4347" s="960"/>
      <c r="AK4347" s="960"/>
      <c r="AL4347" s="960"/>
      <c r="AM4347" s="960"/>
      <c r="AN4347" s="960"/>
      <c r="AO4347" s="961"/>
    </row>
    <row r="4348" spans="2:41" ht="3.6" customHeight="1" outlineLevel="1" x14ac:dyDescent="0.45">
      <c r="B4348" s="167"/>
      <c r="J4348" s="167"/>
      <c r="N4348" s="167"/>
      <c r="R4348" s="173"/>
      <c r="S4348" s="172"/>
      <c r="T4348" s="172"/>
      <c r="U4348" s="171"/>
      <c r="X4348" s="166"/>
      <c r="Y4348" s="925"/>
      <c r="Z4348" s="926"/>
      <c r="AA4348" s="927"/>
      <c r="AB4348" s="171"/>
      <c r="AC4348" s="925"/>
      <c r="AD4348" s="926"/>
      <c r="AE4348" s="927"/>
      <c r="AF4348" s="167"/>
      <c r="AH4348" s="166"/>
      <c r="AI4348" s="925"/>
      <c r="AJ4348" s="926"/>
      <c r="AK4348" s="926"/>
      <c r="AL4348" s="926"/>
      <c r="AM4348" s="926"/>
      <c r="AN4348" s="926"/>
      <c r="AO4348" s="927"/>
    </row>
    <row r="4349" spans="2:41" ht="13.35" customHeight="1" outlineLevel="1" x14ac:dyDescent="0.45">
      <c r="B4349" s="167"/>
      <c r="J4349" s="167"/>
      <c r="N4349" s="167"/>
      <c r="R4349" s="167"/>
      <c r="U4349" s="166"/>
      <c r="V4349" s="115" t="s">
        <v>612</v>
      </c>
      <c r="X4349" s="166"/>
      <c r="Y4349" s="928"/>
      <c r="Z4349" s="929"/>
      <c r="AA4349" s="930"/>
      <c r="AB4349" s="555" t="s">
        <v>611</v>
      </c>
      <c r="AC4349" s="928"/>
      <c r="AD4349" s="929"/>
      <c r="AE4349" s="930"/>
      <c r="AF4349" s="167" t="s">
        <v>610</v>
      </c>
      <c r="AH4349" s="166"/>
      <c r="AI4349" s="928"/>
      <c r="AJ4349" s="929"/>
      <c r="AK4349" s="929"/>
      <c r="AL4349" s="929"/>
      <c r="AM4349" s="929"/>
      <c r="AN4349" s="929"/>
      <c r="AO4349" s="930"/>
    </row>
    <row r="4350" spans="2:41" ht="3.6" customHeight="1" outlineLevel="1" x14ac:dyDescent="0.45">
      <c r="B4350" s="167"/>
      <c r="J4350" s="167"/>
      <c r="N4350" s="167"/>
      <c r="R4350" s="167"/>
      <c r="U4350" s="166"/>
      <c r="V4350" s="160"/>
      <c r="W4350" s="160"/>
      <c r="X4350" s="159"/>
      <c r="Y4350" s="931"/>
      <c r="Z4350" s="932"/>
      <c r="AA4350" s="933"/>
      <c r="AB4350" s="159"/>
      <c r="AC4350" s="931"/>
      <c r="AD4350" s="932"/>
      <c r="AE4350" s="933"/>
      <c r="AF4350" s="161"/>
      <c r="AG4350" s="160"/>
      <c r="AH4350" s="159"/>
      <c r="AI4350" s="931"/>
      <c r="AJ4350" s="932"/>
      <c r="AK4350" s="932"/>
      <c r="AL4350" s="932"/>
      <c r="AM4350" s="932"/>
      <c r="AN4350" s="932"/>
      <c r="AO4350" s="933"/>
    </row>
    <row r="4351" spans="2:41" ht="3.6" customHeight="1" outlineLevel="1" x14ac:dyDescent="0.45">
      <c r="B4351" s="167"/>
      <c r="J4351" s="167"/>
      <c r="N4351" s="167"/>
      <c r="R4351" s="167"/>
      <c r="U4351" s="166"/>
      <c r="V4351" s="172"/>
      <c r="W4351" s="172"/>
      <c r="X4351" s="171"/>
      <c r="Y4351" s="925"/>
      <c r="Z4351" s="926"/>
      <c r="AA4351" s="926"/>
      <c r="AB4351" s="926"/>
      <c r="AC4351" s="926"/>
      <c r="AD4351" s="926"/>
      <c r="AE4351" s="927"/>
      <c r="AF4351" s="173"/>
      <c r="AG4351" s="172"/>
      <c r="AH4351" s="171"/>
      <c r="AI4351" s="925"/>
      <c r="AJ4351" s="926"/>
      <c r="AK4351" s="926"/>
      <c r="AL4351" s="926"/>
      <c r="AM4351" s="926"/>
      <c r="AN4351" s="926"/>
      <c r="AO4351" s="927"/>
    </row>
    <row r="4352" spans="2:41" ht="13.35" customHeight="1" outlineLevel="1" x14ac:dyDescent="0.45">
      <c r="B4352" s="167"/>
      <c r="J4352" s="167"/>
      <c r="N4352" s="167"/>
      <c r="R4352" s="167" t="s">
        <v>691</v>
      </c>
      <c r="U4352" s="166"/>
      <c r="V4352" s="115" t="s">
        <v>609</v>
      </c>
      <c r="X4352" s="166"/>
      <c r="Y4352" s="928"/>
      <c r="Z4352" s="929"/>
      <c r="AA4352" s="929"/>
      <c r="AB4352" s="929"/>
      <c r="AC4352" s="929"/>
      <c r="AD4352" s="929"/>
      <c r="AE4352" s="930"/>
      <c r="AF4352" s="167" t="s">
        <v>8536</v>
      </c>
      <c r="AH4352" s="166"/>
      <c r="AI4352" s="928"/>
      <c r="AJ4352" s="929"/>
      <c r="AK4352" s="929"/>
      <c r="AL4352" s="929"/>
      <c r="AM4352" s="929"/>
      <c r="AN4352" s="929"/>
      <c r="AO4352" s="930"/>
    </row>
    <row r="4353" spans="2:41" ht="3.6" customHeight="1" outlineLevel="1" x14ac:dyDescent="0.45">
      <c r="B4353" s="167"/>
      <c r="J4353" s="167"/>
      <c r="N4353" s="167"/>
      <c r="R4353" s="167"/>
      <c r="U4353" s="166"/>
      <c r="V4353" s="160"/>
      <c r="W4353" s="160"/>
      <c r="X4353" s="159"/>
      <c r="Y4353" s="931"/>
      <c r="Z4353" s="932"/>
      <c r="AA4353" s="932"/>
      <c r="AB4353" s="932"/>
      <c r="AC4353" s="932"/>
      <c r="AD4353" s="932"/>
      <c r="AE4353" s="933"/>
      <c r="AF4353" s="161"/>
      <c r="AG4353" s="160"/>
      <c r="AH4353" s="159"/>
      <c r="AI4353" s="931"/>
      <c r="AJ4353" s="932"/>
      <c r="AK4353" s="932"/>
      <c r="AL4353" s="932"/>
      <c r="AM4353" s="932"/>
      <c r="AN4353" s="932"/>
      <c r="AO4353" s="933"/>
    </row>
    <row r="4354" spans="2:41" ht="3.6" customHeight="1" outlineLevel="1" x14ac:dyDescent="0.45">
      <c r="B4354" s="167"/>
      <c r="J4354" s="167"/>
      <c r="N4354" s="167"/>
      <c r="R4354" s="167"/>
      <c r="U4354" s="166"/>
      <c r="V4354" s="172"/>
      <c r="W4354" s="172"/>
      <c r="X4354" s="171"/>
      <c r="Y4354" s="925"/>
      <c r="Z4354" s="926"/>
      <c r="AA4354" s="926"/>
      <c r="AB4354" s="926"/>
      <c r="AC4354" s="926"/>
      <c r="AD4354" s="926"/>
      <c r="AE4354" s="927"/>
      <c r="AF4354" s="173"/>
      <c r="AG4354" s="172"/>
      <c r="AH4354" s="171"/>
      <c r="AI4354" s="925"/>
      <c r="AJ4354" s="926"/>
      <c r="AK4354" s="926"/>
      <c r="AL4354" s="926"/>
      <c r="AM4354" s="926"/>
      <c r="AN4354" s="926"/>
      <c r="AO4354" s="927"/>
    </row>
    <row r="4355" spans="2:41" ht="13.35" customHeight="1" outlineLevel="1" x14ac:dyDescent="0.45">
      <c r="B4355" s="167"/>
      <c r="J4355" s="167"/>
      <c r="N4355" s="167"/>
      <c r="R4355" s="167"/>
      <c r="U4355" s="166"/>
      <c r="V4355" s="115" t="s">
        <v>608</v>
      </c>
      <c r="X4355" s="166"/>
      <c r="Y4355" s="928"/>
      <c r="Z4355" s="929"/>
      <c r="AA4355" s="929"/>
      <c r="AB4355" s="929"/>
      <c r="AC4355" s="929"/>
      <c r="AD4355" s="929"/>
      <c r="AE4355" s="930"/>
      <c r="AF4355" s="167" t="s">
        <v>607</v>
      </c>
      <c r="AH4355" s="166"/>
      <c r="AI4355" s="928"/>
      <c r="AJ4355" s="929"/>
      <c r="AK4355" s="929"/>
      <c r="AL4355" s="929"/>
      <c r="AM4355" s="929"/>
      <c r="AN4355" s="929"/>
      <c r="AO4355" s="930"/>
    </row>
    <row r="4356" spans="2:41" ht="3.6" customHeight="1" outlineLevel="1" x14ac:dyDescent="0.45">
      <c r="B4356" s="167"/>
      <c r="J4356" s="161"/>
      <c r="K4356" s="160"/>
      <c r="L4356" s="160"/>
      <c r="M4356" s="160"/>
      <c r="N4356" s="161"/>
      <c r="O4356" s="160"/>
      <c r="P4356" s="160"/>
      <c r="Q4356" s="160"/>
      <c r="R4356" s="161"/>
      <c r="S4356" s="160"/>
      <c r="T4356" s="160"/>
      <c r="U4356" s="159"/>
      <c r="V4356" s="160"/>
      <c r="W4356" s="160"/>
      <c r="X4356" s="159"/>
      <c r="Y4356" s="931"/>
      <c r="Z4356" s="932"/>
      <c r="AA4356" s="932"/>
      <c r="AB4356" s="932"/>
      <c r="AC4356" s="932"/>
      <c r="AD4356" s="932"/>
      <c r="AE4356" s="933"/>
      <c r="AF4356" s="161"/>
      <c r="AG4356" s="160"/>
      <c r="AH4356" s="159"/>
      <c r="AI4356" s="931"/>
      <c r="AJ4356" s="932"/>
      <c r="AK4356" s="932"/>
      <c r="AL4356" s="932"/>
      <c r="AM4356" s="932"/>
      <c r="AN4356" s="932"/>
      <c r="AO4356" s="933"/>
    </row>
    <row r="4357" spans="2:41" ht="3.6" customHeight="1" outlineLevel="1" x14ac:dyDescent="0.45">
      <c r="B4357" s="167"/>
      <c r="J4357" s="173"/>
      <c r="K4357" s="172"/>
      <c r="L4357" s="172"/>
      <c r="M4357" s="171"/>
      <c r="N4357" s="173"/>
      <c r="O4357" s="172"/>
      <c r="P4357" s="172"/>
      <c r="Q4357" s="171"/>
      <c r="R4357" s="173"/>
      <c r="S4357" s="172"/>
      <c r="T4357" s="172"/>
      <c r="U4357" s="172"/>
      <c r="V4357" s="172"/>
      <c r="W4357" s="172"/>
      <c r="X4357" s="172"/>
      <c r="Y4357" s="172"/>
      <c r="Z4357" s="172"/>
      <c r="AA4357" s="171"/>
      <c r="AB4357" s="173"/>
      <c r="AC4357" s="172"/>
      <c r="AD4357" s="172"/>
      <c r="AE4357" s="171"/>
      <c r="AF4357" s="172"/>
      <c r="AG4357" s="172"/>
      <c r="AH4357" s="172"/>
      <c r="AI4357" s="172"/>
      <c r="AJ4357" s="172"/>
      <c r="AK4357" s="172"/>
      <c r="AL4357" s="172"/>
      <c r="AM4357" s="172"/>
      <c r="AN4357" s="172"/>
      <c r="AO4357" s="171"/>
    </row>
    <row r="4358" spans="2:41" ht="13.35" customHeight="1" outlineLevel="1" x14ac:dyDescent="0.45">
      <c r="B4358" s="167"/>
      <c r="J4358" s="167"/>
      <c r="M4358" s="166"/>
      <c r="N4358" s="167" t="s">
        <v>717</v>
      </c>
      <c r="Q4358" s="166"/>
      <c r="R4358" s="167"/>
      <c r="S4358" s="917" t="str">
        <f>IF(変更_3!J675&lt;&gt;"",コードマスタ!C4,"")</f>
        <v/>
      </c>
      <c r="T4358" s="943"/>
      <c r="U4358" s="943"/>
      <c r="V4358" s="943"/>
      <c r="W4358" s="943"/>
      <c r="X4358" s="943"/>
      <c r="Y4358" s="943"/>
      <c r="Z4358" s="943"/>
      <c r="AA4358" s="918"/>
      <c r="AB4358" s="167" t="s">
        <v>615</v>
      </c>
      <c r="AE4358" s="166"/>
      <c r="AF4358" s="167"/>
      <c r="AG4358" s="917" t="str">
        <f>IF(変更_3!J683="☑",コードマスタ!D3,IF(OR(変更_3!O683="☑",変更_3!U683="☑"),コードマスタ!D4,""))</f>
        <v/>
      </c>
      <c r="AH4358" s="943"/>
      <c r="AI4358" s="943"/>
      <c r="AJ4358" s="943"/>
      <c r="AK4358" s="943"/>
      <c r="AL4358" s="943"/>
      <c r="AM4358" s="943"/>
      <c r="AN4358" s="943"/>
      <c r="AO4358" s="918"/>
    </row>
    <row r="4359" spans="2:41" ht="3.6" customHeight="1" outlineLevel="1" x14ac:dyDescent="0.45">
      <c r="B4359" s="167"/>
      <c r="J4359" s="167"/>
      <c r="M4359" s="166"/>
      <c r="N4359" s="161"/>
      <c r="O4359" s="160"/>
      <c r="P4359" s="160"/>
      <c r="Q4359" s="159"/>
      <c r="R4359" s="161"/>
      <c r="S4359" s="160"/>
      <c r="T4359" s="160"/>
      <c r="U4359" s="160"/>
      <c r="V4359" s="160"/>
      <c r="W4359" s="160"/>
      <c r="X4359" s="160"/>
      <c r="Y4359" s="160"/>
      <c r="Z4359" s="160"/>
      <c r="AA4359" s="159"/>
      <c r="AB4359" s="161"/>
      <c r="AC4359" s="160"/>
      <c r="AD4359" s="160"/>
      <c r="AE4359" s="159"/>
      <c r="AF4359" s="160"/>
      <c r="AG4359" s="160"/>
      <c r="AH4359" s="160"/>
      <c r="AI4359" s="160"/>
      <c r="AJ4359" s="160"/>
      <c r="AK4359" s="160"/>
      <c r="AL4359" s="160"/>
      <c r="AM4359" s="160"/>
      <c r="AN4359" s="160"/>
      <c r="AO4359" s="159"/>
    </row>
    <row r="4360" spans="2:41" ht="3.6" customHeight="1" outlineLevel="1" x14ac:dyDescent="0.45">
      <c r="B4360" s="167"/>
      <c r="J4360" s="167"/>
      <c r="M4360" s="166"/>
      <c r="N4360" s="173"/>
      <c r="O4360" s="172"/>
      <c r="P4360" s="172"/>
      <c r="Q4360" s="171"/>
      <c r="R4360" s="173"/>
      <c r="S4360" s="172"/>
      <c r="T4360" s="172"/>
      <c r="U4360" s="172"/>
      <c r="V4360" s="172"/>
      <c r="W4360" s="172"/>
      <c r="X4360" s="172"/>
      <c r="Y4360" s="172"/>
      <c r="Z4360" s="172"/>
      <c r="AA4360" s="171"/>
      <c r="AB4360" s="173"/>
      <c r="AC4360" s="172"/>
      <c r="AD4360" s="172"/>
      <c r="AE4360" s="171"/>
      <c r="AF4360" s="173"/>
      <c r="AG4360" s="172"/>
      <c r="AH4360" s="172"/>
      <c r="AI4360" s="172"/>
      <c r="AJ4360" s="172"/>
      <c r="AK4360" s="172"/>
      <c r="AL4360" s="172"/>
      <c r="AM4360" s="172"/>
      <c r="AN4360" s="172"/>
      <c r="AO4360" s="171"/>
    </row>
    <row r="4361" spans="2:41" ht="13.35" customHeight="1" outlineLevel="1" x14ac:dyDescent="0.45">
      <c r="B4361" s="167"/>
      <c r="J4361" s="167"/>
      <c r="M4361" s="166"/>
      <c r="N4361" s="167" t="s">
        <v>716</v>
      </c>
      <c r="Q4361" s="166"/>
      <c r="R4361" s="167"/>
      <c r="S4361" s="919"/>
      <c r="T4361" s="921"/>
      <c r="V4361" s="190"/>
      <c r="W4361" s="115" t="s">
        <v>76</v>
      </c>
      <c r="X4361" s="190"/>
      <c r="Y4361" s="115" t="s">
        <v>77</v>
      </c>
      <c r="Z4361" s="190"/>
      <c r="AA4361" s="166" t="s">
        <v>78</v>
      </c>
      <c r="AB4361" s="167" t="s">
        <v>715</v>
      </c>
      <c r="AE4361" s="166"/>
      <c r="AF4361" s="167"/>
      <c r="AG4361" s="919"/>
      <c r="AH4361" s="921"/>
      <c r="AJ4361" s="190"/>
      <c r="AK4361" s="115" t="s">
        <v>76</v>
      </c>
      <c r="AL4361" s="190"/>
      <c r="AM4361" s="115" t="s">
        <v>77</v>
      </c>
      <c r="AN4361" s="190"/>
      <c r="AO4361" s="166" t="s">
        <v>78</v>
      </c>
    </row>
    <row r="4362" spans="2:41" ht="3.6" customHeight="1" outlineLevel="1" x14ac:dyDescent="0.45">
      <c r="B4362" s="167"/>
      <c r="J4362" s="167"/>
      <c r="M4362" s="166"/>
      <c r="N4362" s="161"/>
      <c r="O4362" s="160"/>
      <c r="P4362" s="160"/>
      <c r="Q4362" s="159"/>
      <c r="R4362" s="161"/>
      <c r="S4362" s="160"/>
      <c r="T4362" s="160"/>
      <c r="U4362" s="160"/>
      <c r="V4362" s="160"/>
      <c r="W4362" s="160"/>
      <c r="X4362" s="160"/>
      <c r="Y4362" s="160"/>
      <c r="Z4362" s="160"/>
      <c r="AA4362" s="159"/>
      <c r="AB4362" s="161"/>
      <c r="AC4362" s="160"/>
      <c r="AD4362" s="160"/>
      <c r="AE4362" s="159"/>
      <c r="AF4362" s="161"/>
      <c r="AG4362" s="160"/>
      <c r="AH4362" s="160"/>
      <c r="AI4362" s="160"/>
      <c r="AJ4362" s="160"/>
      <c r="AK4362" s="160"/>
      <c r="AL4362" s="160"/>
      <c r="AM4362" s="160"/>
      <c r="AN4362" s="160"/>
      <c r="AO4362" s="159"/>
    </row>
    <row r="4363" spans="2:41" ht="3.6" customHeight="1" outlineLevel="1" x14ac:dyDescent="0.45">
      <c r="B4363" s="167"/>
      <c r="J4363" s="167"/>
      <c r="M4363" s="166"/>
      <c r="N4363" s="173"/>
      <c r="O4363" s="172"/>
      <c r="P4363" s="172"/>
      <c r="Q4363" s="171"/>
      <c r="R4363" s="922" t="str">
        <f>IF(変更_3!J675&lt;&gt;"",変更_3!J675,"")</f>
        <v/>
      </c>
      <c r="S4363" s="923"/>
      <c r="T4363" s="923"/>
      <c r="U4363" s="923"/>
      <c r="V4363" s="923"/>
      <c r="W4363" s="923"/>
      <c r="X4363" s="923"/>
      <c r="Y4363" s="923"/>
      <c r="Z4363" s="923"/>
      <c r="AA4363" s="923"/>
      <c r="AB4363" s="923"/>
      <c r="AC4363" s="923"/>
      <c r="AD4363" s="923"/>
      <c r="AE4363" s="923"/>
      <c r="AF4363" s="923"/>
      <c r="AG4363" s="923"/>
      <c r="AH4363" s="923"/>
      <c r="AI4363" s="923"/>
      <c r="AJ4363" s="924"/>
      <c r="AK4363" s="172"/>
      <c r="AL4363" s="172"/>
      <c r="AM4363" s="172"/>
      <c r="AN4363" s="172"/>
      <c r="AO4363" s="171"/>
    </row>
    <row r="4364" spans="2:41" ht="13.35" customHeight="1" outlineLevel="1" x14ac:dyDescent="0.45">
      <c r="B4364" s="167"/>
      <c r="J4364" s="167"/>
      <c r="M4364" s="166"/>
      <c r="N4364" s="167" t="s">
        <v>50</v>
      </c>
      <c r="Q4364" s="166"/>
      <c r="R4364" s="911"/>
      <c r="S4364" s="912"/>
      <c r="T4364" s="912"/>
      <c r="U4364" s="912"/>
      <c r="V4364" s="912"/>
      <c r="W4364" s="912"/>
      <c r="X4364" s="912"/>
      <c r="Y4364" s="912"/>
      <c r="Z4364" s="912"/>
      <c r="AA4364" s="912"/>
      <c r="AB4364" s="912"/>
      <c r="AC4364" s="912"/>
      <c r="AD4364" s="912"/>
      <c r="AE4364" s="912"/>
      <c r="AF4364" s="912"/>
      <c r="AG4364" s="912"/>
      <c r="AH4364" s="912"/>
      <c r="AI4364" s="912"/>
      <c r="AJ4364" s="913"/>
      <c r="AL4364" s="189" t="s">
        <v>651</v>
      </c>
      <c r="AM4364" s="115" t="s">
        <v>714</v>
      </c>
      <c r="AO4364" s="166"/>
    </row>
    <row r="4365" spans="2:41" ht="3.6" customHeight="1" outlineLevel="1" x14ac:dyDescent="0.45">
      <c r="B4365" s="167"/>
      <c r="J4365" s="167"/>
      <c r="M4365" s="166"/>
      <c r="N4365" s="161"/>
      <c r="O4365" s="160"/>
      <c r="P4365" s="160"/>
      <c r="Q4365" s="159"/>
      <c r="R4365" s="914"/>
      <c r="S4365" s="915"/>
      <c r="T4365" s="915"/>
      <c r="U4365" s="915"/>
      <c r="V4365" s="915"/>
      <c r="W4365" s="915"/>
      <c r="X4365" s="915"/>
      <c r="Y4365" s="915"/>
      <c r="Z4365" s="915"/>
      <c r="AA4365" s="915"/>
      <c r="AB4365" s="915"/>
      <c r="AC4365" s="915"/>
      <c r="AD4365" s="915"/>
      <c r="AE4365" s="915"/>
      <c r="AF4365" s="915"/>
      <c r="AG4365" s="915"/>
      <c r="AH4365" s="915"/>
      <c r="AI4365" s="915"/>
      <c r="AJ4365" s="916"/>
      <c r="AK4365" s="160"/>
      <c r="AL4365" s="160"/>
      <c r="AM4365" s="160"/>
      <c r="AN4365" s="160"/>
      <c r="AO4365" s="159"/>
    </row>
    <row r="4366" spans="2:41" ht="3.6" customHeight="1" outlineLevel="1" x14ac:dyDescent="0.45">
      <c r="B4366" s="167"/>
      <c r="J4366" s="167"/>
      <c r="M4366" s="166"/>
      <c r="N4366" s="173"/>
      <c r="O4366" s="172"/>
      <c r="P4366" s="172"/>
      <c r="Q4366" s="171"/>
      <c r="R4366" s="922" t="str">
        <f>ASC(PHONETIC(変更_3!J674))</f>
        <v/>
      </c>
      <c r="S4366" s="923"/>
      <c r="T4366" s="923"/>
      <c r="U4366" s="923"/>
      <c r="V4366" s="923"/>
      <c r="W4366" s="923"/>
      <c r="X4366" s="923"/>
      <c r="Y4366" s="923"/>
      <c r="Z4366" s="923"/>
      <c r="AA4366" s="923"/>
      <c r="AB4366" s="923"/>
      <c r="AC4366" s="923"/>
      <c r="AD4366" s="923"/>
      <c r="AE4366" s="923"/>
      <c r="AF4366" s="923"/>
      <c r="AG4366" s="923"/>
      <c r="AH4366" s="923"/>
      <c r="AI4366" s="923"/>
      <c r="AJ4366" s="923"/>
      <c r="AK4366" s="923"/>
      <c r="AL4366" s="923"/>
      <c r="AM4366" s="923"/>
      <c r="AN4366" s="923"/>
      <c r="AO4366" s="924"/>
    </row>
    <row r="4367" spans="2:41" ht="13.35" customHeight="1" outlineLevel="1" x14ac:dyDescent="0.45">
      <c r="B4367" s="167"/>
      <c r="J4367" s="167"/>
      <c r="M4367" s="166"/>
      <c r="N4367" s="167" t="s">
        <v>713</v>
      </c>
      <c r="Q4367" s="166"/>
      <c r="R4367" s="911"/>
      <c r="S4367" s="912"/>
      <c r="T4367" s="912"/>
      <c r="U4367" s="912"/>
      <c r="V4367" s="912"/>
      <c r="W4367" s="912"/>
      <c r="X4367" s="912"/>
      <c r="Y4367" s="912"/>
      <c r="Z4367" s="912"/>
      <c r="AA4367" s="912"/>
      <c r="AB4367" s="912"/>
      <c r="AC4367" s="912"/>
      <c r="AD4367" s="912"/>
      <c r="AE4367" s="912"/>
      <c r="AF4367" s="912"/>
      <c r="AG4367" s="912"/>
      <c r="AH4367" s="912"/>
      <c r="AI4367" s="912"/>
      <c r="AJ4367" s="912"/>
      <c r="AK4367" s="912"/>
      <c r="AL4367" s="912"/>
      <c r="AM4367" s="912"/>
      <c r="AN4367" s="912"/>
      <c r="AO4367" s="913"/>
    </row>
    <row r="4368" spans="2:41" ht="3.6" customHeight="1" outlineLevel="1" x14ac:dyDescent="0.45">
      <c r="B4368" s="167"/>
      <c r="J4368" s="167"/>
      <c r="M4368" s="166"/>
      <c r="N4368" s="167"/>
      <c r="Q4368" s="166"/>
      <c r="R4368" s="914"/>
      <c r="S4368" s="915"/>
      <c r="T4368" s="915"/>
      <c r="U4368" s="915"/>
      <c r="V4368" s="915"/>
      <c r="W4368" s="915"/>
      <c r="X4368" s="915"/>
      <c r="Y4368" s="915"/>
      <c r="Z4368" s="915"/>
      <c r="AA4368" s="915"/>
      <c r="AB4368" s="915"/>
      <c r="AC4368" s="915"/>
      <c r="AD4368" s="915"/>
      <c r="AE4368" s="915"/>
      <c r="AF4368" s="915"/>
      <c r="AG4368" s="915"/>
      <c r="AH4368" s="915"/>
      <c r="AI4368" s="915"/>
      <c r="AJ4368" s="915"/>
      <c r="AK4368" s="915"/>
      <c r="AL4368" s="915"/>
      <c r="AM4368" s="915"/>
      <c r="AN4368" s="915"/>
      <c r="AO4368" s="916"/>
    </row>
    <row r="4369" spans="2:41" ht="3.6" customHeight="1" outlineLevel="1" x14ac:dyDescent="0.45">
      <c r="B4369" s="167"/>
      <c r="J4369" s="167"/>
      <c r="N4369" s="173"/>
      <c r="O4369" s="172"/>
      <c r="P4369" s="172"/>
      <c r="Q4369" s="171"/>
      <c r="U4369" s="934" t="str">
        <f>ASC(変更_3!M676)</f>
        <v/>
      </c>
      <c r="V4369" s="935"/>
      <c r="W4369" s="935"/>
      <c r="X4369" s="962"/>
      <c r="Y4369" s="172"/>
      <c r="Z4369" s="965" t="str">
        <f>ASC(変更_3!P676)</f>
        <v/>
      </c>
      <c r="AA4369" s="935"/>
      <c r="AB4369" s="935"/>
      <c r="AC4369" s="936"/>
      <c r="AG4369" s="922" t="str">
        <f>IF(変更_3!M677&lt;&gt;"",変更_3!M677,"")</f>
        <v/>
      </c>
      <c r="AH4369" s="923"/>
      <c r="AI4369" s="923"/>
      <c r="AJ4369" s="923"/>
      <c r="AK4369" s="923"/>
      <c r="AL4369" s="923"/>
      <c r="AM4369" s="923"/>
      <c r="AN4369" s="923"/>
      <c r="AO4369" s="924"/>
    </row>
    <row r="4370" spans="2:41" ht="13.35" customHeight="1" outlineLevel="1" x14ac:dyDescent="0.45">
      <c r="B4370" s="167"/>
      <c r="J4370" s="167"/>
      <c r="N4370" s="167"/>
      <c r="Q4370" s="166"/>
      <c r="R4370" s="115" t="s">
        <v>612</v>
      </c>
      <c r="U4370" s="937"/>
      <c r="V4370" s="938"/>
      <c r="W4370" s="938"/>
      <c r="X4370" s="963"/>
      <c r="Y4370" s="179" t="s">
        <v>611</v>
      </c>
      <c r="Z4370" s="966"/>
      <c r="AA4370" s="938"/>
      <c r="AB4370" s="938"/>
      <c r="AC4370" s="939"/>
      <c r="AD4370" s="115" t="s">
        <v>610</v>
      </c>
      <c r="AG4370" s="911"/>
      <c r="AH4370" s="912"/>
      <c r="AI4370" s="912"/>
      <c r="AJ4370" s="912"/>
      <c r="AK4370" s="912"/>
      <c r="AL4370" s="912"/>
      <c r="AM4370" s="912"/>
      <c r="AN4370" s="912"/>
      <c r="AO4370" s="913"/>
    </row>
    <row r="4371" spans="2:41" ht="3.6" customHeight="1" outlineLevel="1" x14ac:dyDescent="0.45">
      <c r="B4371" s="167"/>
      <c r="J4371" s="167"/>
      <c r="N4371" s="167"/>
      <c r="Q4371" s="166"/>
      <c r="R4371" s="160"/>
      <c r="S4371" s="160"/>
      <c r="T4371" s="160"/>
      <c r="U4371" s="940"/>
      <c r="V4371" s="941"/>
      <c r="W4371" s="941"/>
      <c r="X4371" s="964"/>
      <c r="Y4371" s="160"/>
      <c r="Z4371" s="967"/>
      <c r="AA4371" s="941"/>
      <c r="AB4371" s="941"/>
      <c r="AC4371" s="942"/>
      <c r="AD4371" s="160"/>
      <c r="AE4371" s="160"/>
      <c r="AF4371" s="160"/>
      <c r="AG4371" s="914"/>
      <c r="AH4371" s="915"/>
      <c r="AI4371" s="915"/>
      <c r="AJ4371" s="915"/>
      <c r="AK4371" s="915"/>
      <c r="AL4371" s="915"/>
      <c r="AM4371" s="915"/>
      <c r="AN4371" s="915"/>
      <c r="AO4371" s="916"/>
    </row>
    <row r="4372" spans="2:41" ht="3.6" customHeight="1" outlineLevel="1" x14ac:dyDescent="0.45">
      <c r="B4372" s="167"/>
      <c r="J4372" s="167"/>
      <c r="N4372" s="167"/>
      <c r="Q4372" s="166"/>
      <c r="R4372" s="172"/>
      <c r="S4372" s="172"/>
      <c r="T4372" s="171"/>
      <c r="U4372" s="922" t="str">
        <f>IF(変更_3!U677&lt;&gt;"",変更_3!U677,"")</f>
        <v/>
      </c>
      <c r="V4372" s="923"/>
      <c r="W4372" s="923"/>
      <c r="X4372" s="923"/>
      <c r="Y4372" s="923"/>
      <c r="Z4372" s="923"/>
      <c r="AA4372" s="923"/>
      <c r="AB4372" s="923"/>
      <c r="AC4372" s="924"/>
      <c r="AD4372" s="173"/>
      <c r="AE4372" s="172"/>
      <c r="AF4372" s="171"/>
      <c r="AG4372" s="922" t="str">
        <f>IF(変更_3!M678&lt;&gt;"",変更_3!M678,"")</f>
        <v/>
      </c>
      <c r="AH4372" s="923"/>
      <c r="AI4372" s="923"/>
      <c r="AJ4372" s="923"/>
      <c r="AK4372" s="923"/>
      <c r="AL4372" s="923"/>
      <c r="AM4372" s="923"/>
      <c r="AN4372" s="923"/>
      <c r="AO4372" s="924"/>
    </row>
    <row r="4373" spans="2:41" ht="13.35" customHeight="1" outlineLevel="1" x14ac:dyDescent="0.45">
      <c r="B4373" s="167"/>
      <c r="J4373" s="167" t="s">
        <v>719</v>
      </c>
      <c r="N4373" s="167" t="s">
        <v>48</v>
      </c>
      <c r="Q4373" s="166"/>
      <c r="R4373" s="115" t="s">
        <v>609</v>
      </c>
      <c r="T4373" s="166"/>
      <c r="U4373" s="911"/>
      <c r="V4373" s="912"/>
      <c r="W4373" s="912"/>
      <c r="X4373" s="912"/>
      <c r="Y4373" s="912"/>
      <c r="Z4373" s="912"/>
      <c r="AA4373" s="912"/>
      <c r="AB4373" s="912"/>
      <c r="AC4373" s="913"/>
      <c r="AD4373" s="167" t="s">
        <v>8536</v>
      </c>
      <c r="AF4373" s="166"/>
      <c r="AG4373" s="911"/>
      <c r="AH4373" s="912"/>
      <c r="AI4373" s="912"/>
      <c r="AJ4373" s="912"/>
      <c r="AK4373" s="912"/>
      <c r="AL4373" s="912"/>
      <c r="AM4373" s="912"/>
      <c r="AN4373" s="912"/>
      <c r="AO4373" s="913"/>
    </row>
    <row r="4374" spans="2:41" ht="3.6" customHeight="1" outlineLevel="1" x14ac:dyDescent="0.45">
      <c r="B4374" s="167"/>
      <c r="J4374" s="167"/>
      <c r="N4374" s="167"/>
      <c r="Q4374" s="166"/>
      <c r="R4374" s="160"/>
      <c r="S4374" s="160"/>
      <c r="T4374" s="159"/>
      <c r="U4374" s="914"/>
      <c r="V4374" s="915"/>
      <c r="W4374" s="915"/>
      <c r="X4374" s="915"/>
      <c r="Y4374" s="915"/>
      <c r="Z4374" s="915"/>
      <c r="AA4374" s="915"/>
      <c r="AB4374" s="915"/>
      <c r="AC4374" s="916"/>
      <c r="AD4374" s="161"/>
      <c r="AE4374" s="160"/>
      <c r="AF4374" s="159"/>
      <c r="AG4374" s="914"/>
      <c r="AH4374" s="915"/>
      <c r="AI4374" s="915"/>
      <c r="AJ4374" s="915"/>
      <c r="AK4374" s="915"/>
      <c r="AL4374" s="915"/>
      <c r="AM4374" s="915"/>
      <c r="AN4374" s="915"/>
      <c r="AO4374" s="916"/>
    </row>
    <row r="4375" spans="2:41" ht="3.6" customHeight="1" outlineLevel="1" x14ac:dyDescent="0.45">
      <c r="B4375" s="167"/>
      <c r="J4375" s="167"/>
      <c r="N4375" s="167"/>
      <c r="Q4375" s="166"/>
      <c r="R4375" s="172"/>
      <c r="S4375" s="172"/>
      <c r="T4375" s="171"/>
      <c r="U4375" s="922" t="str">
        <f>IF(変更_3!U678&lt;&gt;"",変更_3!U678,"")</f>
        <v/>
      </c>
      <c r="V4375" s="923"/>
      <c r="W4375" s="923"/>
      <c r="X4375" s="923"/>
      <c r="Y4375" s="923"/>
      <c r="Z4375" s="923"/>
      <c r="AA4375" s="923"/>
      <c r="AB4375" s="923"/>
      <c r="AC4375" s="924"/>
      <c r="AD4375" s="173"/>
      <c r="AE4375" s="172"/>
      <c r="AF4375" s="171"/>
      <c r="AG4375" s="922" t="str">
        <f>IF(変更_3!M679&lt;&gt;"",変更_3!M679,"")</f>
        <v/>
      </c>
      <c r="AH4375" s="923"/>
      <c r="AI4375" s="923"/>
      <c r="AJ4375" s="923"/>
      <c r="AK4375" s="923"/>
      <c r="AL4375" s="923"/>
      <c r="AM4375" s="923"/>
      <c r="AN4375" s="923"/>
      <c r="AO4375" s="924"/>
    </row>
    <row r="4376" spans="2:41" ht="13.35" customHeight="1" outlineLevel="1" x14ac:dyDescent="0.45">
      <c r="B4376" s="167"/>
      <c r="J4376" s="167"/>
      <c r="K4376" s="115" t="s">
        <v>718</v>
      </c>
      <c r="N4376" s="167"/>
      <c r="Q4376" s="166"/>
      <c r="R4376" s="115" t="s">
        <v>608</v>
      </c>
      <c r="T4376" s="166"/>
      <c r="U4376" s="911"/>
      <c r="V4376" s="912"/>
      <c r="W4376" s="912"/>
      <c r="X4376" s="912"/>
      <c r="Y4376" s="912"/>
      <c r="Z4376" s="912"/>
      <c r="AA4376" s="912"/>
      <c r="AB4376" s="912"/>
      <c r="AC4376" s="913"/>
      <c r="AD4376" s="167" t="s">
        <v>607</v>
      </c>
      <c r="AF4376" s="166"/>
      <c r="AG4376" s="911"/>
      <c r="AH4376" s="912"/>
      <c r="AI4376" s="912"/>
      <c r="AJ4376" s="912"/>
      <c r="AK4376" s="912"/>
      <c r="AL4376" s="912"/>
      <c r="AM4376" s="912"/>
      <c r="AN4376" s="912"/>
      <c r="AO4376" s="913"/>
    </row>
    <row r="4377" spans="2:41" ht="3.6" customHeight="1" outlineLevel="1" x14ac:dyDescent="0.45">
      <c r="B4377" s="167"/>
      <c r="J4377" s="167"/>
      <c r="N4377" s="161"/>
      <c r="O4377" s="160"/>
      <c r="P4377" s="160"/>
      <c r="Q4377" s="159"/>
      <c r="R4377" s="160"/>
      <c r="S4377" s="160"/>
      <c r="T4377" s="159"/>
      <c r="U4377" s="914"/>
      <c r="V4377" s="915"/>
      <c r="W4377" s="915"/>
      <c r="X4377" s="915"/>
      <c r="Y4377" s="915"/>
      <c r="Z4377" s="915"/>
      <c r="AA4377" s="915"/>
      <c r="AB4377" s="915"/>
      <c r="AC4377" s="916"/>
      <c r="AD4377" s="161"/>
      <c r="AE4377" s="160"/>
      <c r="AF4377" s="159"/>
      <c r="AG4377" s="914"/>
      <c r="AH4377" s="915"/>
      <c r="AI4377" s="915"/>
      <c r="AJ4377" s="915"/>
      <c r="AK4377" s="915"/>
      <c r="AL4377" s="915"/>
      <c r="AM4377" s="915"/>
      <c r="AN4377" s="915"/>
      <c r="AO4377" s="916"/>
    </row>
    <row r="4378" spans="2:41" ht="3.6" customHeight="1" outlineLevel="1" x14ac:dyDescent="0.45">
      <c r="B4378" s="167"/>
      <c r="J4378" s="167"/>
      <c r="M4378" s="166"/>
      <c r="N4378" s="167"/>
      <c r="Q4378" s="166"/>
      <c r="R4378" s="173"/>
      <c r="S4378" s="172"/>
      <c r="T4378" s="172"/>
      <c r="U4378" s="172"/>
      <c r="V4378" s="172"/>
      <c r="W4378" s="172"/>
      <c r="X4378" s="172"/>
      <c r="Y4378" s="172"/>
      <c r="Z4378" s="172"/>
      <c r="AA4378" s="172"/>
      <c r="AB4378" s="172"/>
      <c r="AC4378" s="172"/>
      <c r="AD4378" s="172"/>
      <c r="AE4378" s="172"/>
      <c r="AF4378" s="172"/>
      <c r="AG4378" s="172"/>
      <c r="AH4378" s="172"/>
      <c r="AI4378" s="172"/>
      <c r="AJ4378" s="172"/>
      <c r="AK4378" s="172"/>
      <c r="AL4378" s="172"/>
      <c r="AM4378" s="172"/>
      <c r="AN4378" s="172"/>
      <c r="AO4378" s="171"/>
    </row>
    <row r="4379" spans="2:41" ht="13.35" customHeight="1" outlineLevel="1" x14ac:dyDescent="0.45">
      <c r="B4379" s="167"/>
      <c r="J4379" s="167"/>
      <c r="M4379" s="166"/>
      <c r="N4379" s="167" t="s">
        <v>712</v>
      </c>
      <c r="Q4379" s="166"/>
      <c r="R4379" s="167"/>
      <c r="S4379" s="919"/>
      <c r="T4379" s="921"/>
      <c r="V4379" s="190"/>
      <c r="W4379" s="115" t="s">
        <v>76</v>
      </c>
      <c r="X4379" s="190"/>
      <c r="Y4379" s="115" t="s">
        <v>77</v>
      </c>
      <c r="Z4379" s="190"/>
      <c r="AA4379" s="115" t="s">
        <v>78</v>
      </c>
      <c r="AO4379" s="166"/>
    </row>
    <row r="4380" spans="2:41" ht="3.6" customHeight="1" outlineLevel="1" x14ac:dyDescent="0.45">
      <c r="B4380" s="167"/>
      <c r="J4380" s="167"/>
      <c r="M4380" s="166"/>
      <c r="N4380" s="167"/>
      <c r="Q4380" s="166"/>
      <c r="R4380" s="167"/>
      <c r="AO4380" s="166"/>
    </row>
    <row r="4381" spans="2:41" ht="3.6" customHeight="1" outlineLevel="1" x14ac:dyDescent="0.45">
      <c r="B4381" s="167"/>
      <c r="J4381" s="167"/>
      <c r="M4381" s="166"/>
      <c r="N4381" s="173"/>
      <c r="O4381" s="172"/>
      <c r="P4381" s="172"/>
      <c r="Q4381" s="172"/>
      <c r="R4381" s="984" t="str">
        <f>ASC(変更_3!J680)</f>
        <v/>
      </c>
      <c r="S4381" s="984" t="str">
        <f>ASC(変更_3!K680)</f>
        <v/>
      </c>
      <c r="T4381" s="172"/>
      <c r="U4381" s="984" t="str">
        <f>ASC(変更_3!M680)</f>
        <v/>
      </c>
      <c r="V4381" s="173"/>
      <c r="W4381" s="172"/>
      <c r="X4381" s="172"/>
      <c r="Y4381" s="172"/>
      <c r="Z4381" s="172"/>
      <c r="AA4381" s="171"/>
      <c r="AB4381" s="173"/>
      <c r="AC4381" s="172"/>
      <c r="AD4381" s="172"/>
      <c r="AE4381" s="172"/>
      <c r="AF4381" s="172"/>
      <c r="AG4381" s="171"/>
      <c r="AH4381" s="977"/>
      <c r="AI4381" s="980"/>
      <c r="AJ4381" s="172"/>
      <c r="AK4381" s="944"/>
      <c r="AL4381" s="173"/>
      <c r="AM4381" s="172"/>
      <c r="AN4381" s="172"/>
      <c r="AO4381" s="171"/>
    </row>
    <row r="4382" spans="2:41" ht="13.35" customHeight="1" outlineLevel="1" x14ac:dyDescent="0.45">
      <c r="B4382" s="167"/>
      <c r="J4382" s="167"/>
      <c r="M4382" s="166"/>
      <c r="N4382" s="167" t="s">
        <v>711</v>
      </c>
      <c r="R4382" s="985"/>
      <c r="S4382" s="985"/>
      <c r="T4382" s="115" t="s">
        <v>65</v>
      </c>
      <c r="U4382" s="985"/>
      <c r="V4382" s="167" t="s">
        <v>64</v>
      </c>
      <c r="AA4382" s="166"/>
      <c r="AB4382" s="167" t="s">
        <v>710</v>
      </c>
      <c r="AH4382" s="978"/>
      <c r="AI4382" s="981"/>
      <c r="AJ4382" s="115" t="s">
        <v>65</v>
      </c>
      <c r="AK4382" s="945"/>
      <c r="AL4382" s="167" t="s">
        <v>64</v>
      </c>
      <c r="AO4382" s="166"/>
    </row>
    <row r="4383" spans="2:41" ht="3.6" customHeight="1" outlineLevel="1" x14ac:dyDescent="0.45">
      <c r="B4383" s="167"/>
      <c r="J4383" s="167"/>
      <c r="M4383" s="166"/>
      <c r="N4383" s="167"/>
      <c r="R4383" s="986"/>
      <c r="S4383" s="986"/>
      <c r="T4383" s="160"/>
      <c r="U4383" s="986"/>
      <c r="V4383" s="161"/>
      <c r="W4383" s="160"/>
      <c r="X4383" s="160"/>
      <c r="Y4383" s="160"/>
      <c r="Z4383" s="160"/>
      <c r="AA4383" s="159"/>
      <c r="AB4383" s="161"/>
      <c r="AC4383" s="160"/>
      <c r="AD4383" s="160"/>
      <c r="AE4383" s="160"/>
      <c r="AF4383" s="160"/>
      <c r="AH4383" s="979"/>
      <c r="AI4383" s="982"/>
      <c r="AJ4383" s="160"/>
      <c r="AK4383" s="946"/>
      <c r="AL4383" s="161"/>
      <c r="AM4383" s="160"/>
      <c r="AN4383" s="160"/>
      <c r="AO4383" s="159"/>
    </row>
    <row r="4384" spans="2:41" ht="3.6" customHeight="1" outlineLevel="1" x14ac:dyDescent="0.45">
      <c r="B4384" s="167"/>
      <c r="J4384" s="167"/>
      <c r="M4384" s="166"/>
      <c r="N4384" s="173"/>
      <c r="O4384" s="172"/>
      <c r="P4384" s="172"/>
      <c r="Q4384" s="171"/>
      <c r="R4384" s="977"/>
      <c r="S4384" s="980"/>
      <c r="T4384" s="172"/>
      <c r="U4384" s="944"/>
      <c r="V4384" s="173"/>
      <c r="W4384" s="172"/>
      <c r="X4384" s="172"/>
      <c r="Y4384" s="172"/>
      <c r="Z4384" s="169"/>
      <c r="AA4384" s="174"/>
      <c r="AD4384" s="172"/>
      <c r="AE4384" s="172"/>
      <c r="AF4384" s="172"/>
      <c r="AG4384" s="175"/>
      <c r="AH4384" s="175"/>
      <c r="AI4384" s="175"/>
      <c r="AJ4384" s="175"/>
      <c r="AK4384" s="175"/>
      <c r="AL4384" s="172"/>
      <c r="AM4384" s="175"/>
      <c r="AN4384" s="175"/>
      <c r="AO4384" s="171"/>
    </row>
    <row r="4385" spans="2:41" ht="13.35" customHeight="1" outlineLevel="1" x14ac:dyDescent="0.45">
      <c r="B4385" s="167"/>
      <c r="J4385" s="167"/>
      <c r="M4385" s="166"/>
      <c r="N4385" s="167" t="s">
        <v>709</v>
      </c>
      <c r="Q4385" s="166"/>
      <c r="R4385" s="978"/>
      <c r="S4385" s="981"/>
      <c r="T4385" s="115" t="s">
        <v>65</v>
      </c>
      <c r="U4385" s="945"/>
      <c r="V4385" s="167" t="s">
        <v>64</v>
      </c>
      <c r="Z4385" s="169"/>
      <c r="AA4385" s="168"/>
      <c r="AG4385" s="169"/>
      <c r="AH4385" s="169"/>
      <c r="AI4385" s="169"/>
      <c r="AJ4385" s="169"/>
      <c r="AK4385" s="169"/>
      <c r="AM4385" s="169"/>
      <c r="AN4385" s="169"/>
      <c r="AO4385" s="166"/>
    </row>
    <row r="4386" spans="2:41" ht="3.6" customHeight="1" outlineLevel="1" x14ac:dyDescent="0.45">
      <c r="B4386" s="167"/>
      <c r="J4386" s="167"/>
      <c r="M4386" s="166"/>
      <c r="N4386" s="161"/>
      <c r="O4386" s="160"/>
      <c r="P4386" s="160"/>
      <c r="Q4386" s="159"/>
      <c r="R4386" s="979"/>
      <c r="S4386" s="982"/>
      <c r="T4386" s="160"/>
      <c r="U4386" s="946"/>
      <c r="V4386" s="161"/>
      <c r="W4386" s="160"/>
      <c r="X4386" s="160"/>
      <c r="Y4386" s="160"/>
      <c r="Z4386" s="163"/>
      <c r="AA4386" s="162"/>
      <c r="AB4386" s="160"/>
      <c r="AC4386" s="160"/>
      <c r="AD4386" s="160"/>
      <c r="AE4386" s="160"/>
      <c r="AF4386" s="160"/>
      <c r="AG4386" s="163"/>
      <c r="AH4386" s="163"/>
      <c r="AI4386" s="163"/>
      <c r="AJ4386" s="163"/>
      <c r="AK4386" s="163"/>
      <c r="AL4386" s="160"/>
      <c r="AM4386" s="163"/>
      <c r="AN4386" s="163"/>
      <c r="AO4386" s="159"/>
    </row>
    <row r="4387" spans="2:41" ht="3.6" customHeight="1" outlineLevel="1" x14ac:dyDescent="0.45">
      <c r="B4387" s="167"/>
      <c r="J4387" s="167"/>
      <c r="M4387" s="166"/>
      <c r="N4387" s="167"/>
      <c r="Q4387" s="166"/>
      <c r="R4387" s="922" t="str">
        <f>ASC(変更_3!L684)</f>
        <v/>
      </c>
      <c r="S4387" s="923"/>
      <c r="T4387" s="923"/>
      <c r="U4387" s="924"/>
      <c r="V4387" s="911" t="str">
        <f>ASC(変更_3!P684)</f>
        <v/>
      </c>
      <c r="W4387" s="913"/>
      <c r="X4387" s="911" t="str">
        <f>ASC(変更_3!R684)</f>
        <v/>
      </c>
      <c r="Y4387" s="912"/>
      <c r="Z4387" s="912"/>
      <c r="AA4387" s="913"/>
      <c r="AB4387" s="167"/>
      <c r="AO4387" s="166"/>
    </row>
    <row r="4388" spans="2:41" ht="13.35" customHeight="1" outlineLevel="1" x14ac:dyDescent="0.45">
      <c r="B4388" s="167"/>
      <c r="J4388" s="167"/>
      <c r="M4388" s="166"/>
      <c r="N4388" s="167" t="s">
        <v>707</v>
      </c>
      <c r="Q4388" s="166"/>
      <c r="R4388" s="911"/>
      <c r="S4388" s="912"/>
      <c r="T4388" s="912"/>
      <c r="U4388" s="913"/>
      <c r="V4388" s="911"/>
      <c r="W4388" s="913"/>
      <c r="X4388" s="911"/>
      <c r="Y4388" s="912"/>
      <c r="Z4388" s="912"/>
      <c r="AA4388" s="913"/>
      <c r="AB4388" s="191" t="s">
        <v>706</v>
      </c>
      <c r="AO4388" s="166"/>
    </row>
    <row r="4389" spans="2:41" ht="3.6" customHeight="1" outlineLevel="1" x14ac:dyDescent="0.45">
      <c r="B4389" s="167"/>
      <c r="J4389" s="167"/>
      <c r="M4389" s="166"/>
      <c r="N4389" s="167"/>
      <c r="Q4389" s="166"/>
      <c r="R4389" s="914"/>
      <c r="S4389" s="915"/>
      <c r="T4389" s="915"/>
      <c r="U4389" s="916"/>
      <c r="V4389" s="914"/>
      <c r="W4389" s="916"/>
      <c r="X4389" s="914"/>
      <c r="Y4389" s="915"/>
      <c r="Z4389" s="915"/>
      <c r="AA4389" s="916"/>
      <c r="AB4389" s="161"/>
      <c r="AC4389" s="160"/>
      <c r="AD4389" s="160"/>
      <c r="AE4389" s="160"/>
      <c r="AF4389" s="160"/>
      <c r="AG4389" s="160"/>
      <c r="AH4389" s="160"/>
      <c r="AI4389" s="160"/>
      <c r="AJ4389" s="160"/>
      <c r="AK4389" s="160"/>
      <c r="AL4389" s="160"/>
      <c r="AM4389" s="160"/>
      <c r="AN4389" s="160"/>
      <c r="AO4389" s="159"/>
    </row>
    <row r="4390" spans="2:41" ht="3.6" customHeight="1" outlineLevel="1" x14ac:dyDescent="0.45">
      <c r="B4390" s="167"/>
      <c r="J4390" s="167"/>
      <c r="M4390" s="166"/>
      <c r="N4390" s="173"/>
      <c r="O4390" s="172"/>
      <c r="P4390" s="172"/>
      <c r="Q4390" s="172"/>
      <c r="R4390" s="173"/>
      <c r="S4390" s="172"/>
      <c r="T4390" s="172"/>
      <c r="U4390" s="172"/>
      <c r="V4390" s="172"/>
      <c r="W4390" s="172"/>
      <c r="X4390" s="172"/>
      <c r="Y4390" s="172"/>
      <c r="Z4390" s="172"/>
      <c r="AA4390" s="171"/>
      <c r="AB4390" s="173"/>
      <c r="AI4390" s="166"/>
      <c r="AJ4390" s="173"/>
      <c r="AK4390" s="172"/>
      <c r="AL4390" s="172"/>
      <c r="AM4390" s="172"/>
      <c r="AN4390" s="172"/>
      <c r="AO4390" s="171"/>
    </row>
    <row r="4391" spans="2:41" ht="13.35" customHeight="1" outlineLevel="1" x14ac:dyDescent="0.45">
      <c r="B4391" s="167"/>
      <c r="J4391" s="167"/>
      <c r="M4391" s="166"/>
      <c r="N4391" s="167" t="s">
        <v>705</v>
      </c>
      <c r="R4391" s="167"/>
      <c r="S4391" s="917" t="str">
        <f>IF(変更_3!J686&lt;&gt;"",変更_3!J686,"")</f>
        <v/>
      </c>
      <c r="T4391" s="918"/>
      <c r="V4391" s="182" t="str">
        <f>ASC(変更_3!L686)</f>
        <v/>
      </c>
      <c r="W4391" s="115" t="s">
        <v>76</v>
      </c>
      <c r="X4391" s="182" t="str">
        <f>ASC(変更_3!N686)</f>
        <v/>
      </c>
      <c r="Y4391" s="115" t="s">
        <v>77</v>
      </c>
      <c r="Z4391" s="182" t="str">
        <f>ASC(変更_3!P686)</f>
        <v/>
      </c>
      <c r="AA4391" s="115" t="s">
        <v>78</v>
      </c>
      <c r="AB4391" s="167" t="s">
        <v>704</v>
      </c>
      <c r="AI4391" s="166"/>
      <c r="AJ4391" s="167"/>
      <c r="AK4391" s="919"/>
      <c r="AL4391" s="920"/>
      <c r="AM4391" s="920"/>
      <c r="AN4391" s="920"/>
      <c r="AO4391" s="921"/>
    </row>
    <row r="4392" spans="2:41" ht="3.6" customHeight="1" outlineLevel="1" x14ac:dyDescent="0.45">
      <c r="B4392" s="167"/>
      <c r="J4392" s="167"/>
      <c r="M4392" s="166"/>
      <c r="N4392" s="167"/>
      <c r="R4392" s="161"/>
      <c r="S4392" s="160"/>
      <c r="T4392" s="160"/>
      <c r="U4392" s="160"/>
      <c r="V4392" s="160"/>
      <c r="W4392" s="160"/>
      <c r="X4392" s="160"/>
      <c r="Y4392" s="160"/>
      <c r="Z4392" s="160"/>
      <c r="AA4392" s="159"/>
      <c r="AB4392" s="161"/>
      <c r="AC4392" s="160"/>
      <c r="AD4392" s="160"/>
      <c r="AE4392" s="160"/>
      <c r="AF4392" s="160"/>
      <c r="AG4392" s="160"/>
      <c r="AH4392" s="160"/>
      <c r="AI4392" s="159"/>
      <c r="AJ4392" s="161"/>
      <c r="AK4392" s="160"/>
      <c r="AL4392" s="160"/>
      <c r="AM4392" s="160"/>
      <c r="AN4392" s="160"/>
      <c r="AO4392" s="159"/>
    </row>
    <row r="4393" spans="2:41" ht="3.6" customHeight="1" outlineLevel="1" x14ac:dyDescent="0.45">
      <c r="B4393" s="167"/>
      <c r="J4393" s="167"/>
      <c r="M4393" s="166"/>
      <c r="N4393" s="173"/>
      <c r="O4393" s="172"/>
      <c r="P4393" s="172"/>
      <c r="Q4393" s="171"/>
      <c r="R4393" s="922" t="str">
        <f>IF(変更_3!U683="☑","研修中","")</f>
        <v/>
      </c>
      <c r="S4393" s="923"/>
      <c r="T4393" s="923"/>
      <c r="U4393" s="923"/>
      <c r="V4393" s="923"/>
      <c r="W4393" s="923"/>
      <c r="X4393" s="923"/>
      <c r="Y4393" s="923"/>
      <c r="Z4393" s="923"/>
      <c r="AA4393" s="923"/>
      <c r="AB4393" s="923"/>
      <c r="AC4393" s="923"/>
      <c r="AD4393" s="923"/>
      <c r="AE4393" s="923"/>
      <c r="AF4393" s="923"/>
      <c r="AG4393" s="923"/>
      <c r="AH4393" s="923"/>
      <c r="AI4393" s="923"/>
      <c r="AJ4393" s="923"/>
      <c r="AK4393" s="923"/>
      <c r="AL4393" s="923"/>
      <c r="AM4393" s="923"/>
      <c r="AN4393" s="923"/>
      <c r="AO4393" s="924"/>
    </row>
    <row r="4394" spans="2:41" ht="13.35" customHeight="1" outlineLevel="1" x14ac:dyDescent="0.45">
      <c r="B4394" s="167"/>
      <c r="J4394" s="167"/>
      <c r="M4394" s="166"/>
      <c r="N4394" s="167" t="s">
        <v>703</v>
      </c>
      <c r="Q4394" s="166"/>
      <c r="R4394" s="911"/>
      <c r="S4394" s="912"/>
      <c r="T4394" s="912"/>
      <c r="U4394" s="912"/>
      <c r="V4394" s="912"/>
      <c r="W4394" s="912"/>
      <c r="X4394" s="912"/>
      <c r="Y4394" s="912"/>
      <c r="Z4394" s="912"/>
      <c r="AA4394" s="912"/>
      <c r="AB4394" s="912"/>
      <c r="AC4394" s="912"/>
      <c r="AD4394" s="912"/>
      <c r="AE4394" s="912"/>
      <c r="AF4394" s="912"/>
      <c r="AG4394" s="912"/>
      <c r="AH4394" s="912"/>
      <c r="AI4394" s="912"/>
      <c r="AJ4394" s="912"/>
      <c r="AK4394" s="912"/>
      <c r="AL4394" s="912"/>
      <c r="AM4394" s="912"/>
      <c r="AN4394" s="912"/>
      <c r="AO4394" s="913"/>
    </row>
    <row r="4395" spans="2:41" ht="3.6" customHeight="1" outlineLevel="1" x14ac:dyDescent="0.45">
      <c r="B4395" s="167"/>
      <c r="I4395" s="166"/>
      <c r="J4395" s="167"/>
      <c r="M4395" s="166"/>
      <c r="N4395" s="161"/>
      <c r="O4395" s="160"/>
      <c r="P4395" s="160"/>
      <c r="Q4395" s="159"/>
      <c r="R4395" s="914"/>
      <c r="S4395" s="915"/>
      <c r="T4395" s="915"/>
      <c r="U4395" s="915"/>
      <c r="V4395" s="915"/>
      <c r="W4395" s="915"/>
      <c r="X4395" s="915"/>
      <c r="Y4395" s="915"/>
      <c r="Z4395" s="915"/>
      <c r="AA4395" s="915"/>
      <c r="AB4395" s="915"/>
      <c r="AC4395" s="915"/>
      <c r="AD4395" s="915"/>
      <c r="AE4395" s="915"/>
      <c r="AF4395" s="915"/>
      <c r="AG4395" s="915"/>
      <c r="AH4395" s="915"/>
      <c r="AI4395" s="915"/>
      <c r="AJ4395" s="915"/>
      <c r="AK4395" s="915"/>
      <c r="AL4395" s="915"/>
      <c r="AM4395" s="915"/>
      <c r="AN4395" s="915"/>
      <c r="AO4395" s="916"/>
    </row>
    <row r="4396" spans="2:41" ht="3.6" customHeight="1" outlineLevel="1" x14ac:dyDescent="0.45">
      <c r="B4396" s="167"/>
      <c r="J4396" s="173"/>
      <c r="K4396" s="172"/>
      <c r="L4396" s="172"/>
      <c r="M4396" s="171"/>
      <c r="N4396" s="173"/>
      <c r="O4396" s="172"/>
      <c r="P4396" s="172"/>
      <c r="Q4396" s="171"/>
      <c r="R4396" s="173"/>
      <c r="S4396" s="172"/>
      <c r="T4396" s="172"/>
      <c r="U4396" s="172"/>
      <c r="V4396" s="172"/>
      <c r="W4396" s="172"/>
      <c r="X4396" s="172"/>
      <c r="Y4396" s="172"/>
      <c r="Z4396" s="172"/>
      <c r="AA4396" s="171"/>
      <c r="AB4396" s="173"/>
      <c r="AC4396" s="172"/>
      <c r="AD4396" s="172"/>
      <c r="AE4396" s="171"/>
      <c r="AF4396" s="172"/>
      <c r="AG4396" s="172"/>
      <c r="AH4396" s="172"/>
      <c r="AI4396" s="172"/>
      <c r="AJ4396" s="172"/>
      <c r="AK4396" s="172"/>
      <c r="AL4396" s="172"/>
      <c r="AM4396" s="172"/>
      <c r="AN4396" s="172"/>
      <c r="AO4396" s="171"/>
    </row>
    <row r="4397" spans="2:41" ht="13.35" customHeight="1" outlineLevel="1" x14ac:dyDescent="0.45">
      <c r="B4397" s="167"/>
      <c r="J4397" s="167"/>
      <c r="M4397" s="166"/>
      <c r="N4397" s="167" t="s">
        <v>717</v>
      </c>
      <c r="Q4397" s="166"/>
      <c r="R4397" s="167"/>
      <c r="S4397" s="917" t="str">
        <f>IF(OR(許可申請_2!I681&lt;&gt;"",変更_3!AL675&lt;&gt;""),コードマスタ!C4,"")</f>
        <v/>
      </c>
      <c r="T4397" s="943"/>
      <c r="U4397" s="943"/>
      <c r="V4397" s="943"/>
      <c r="W4397" s="943"/>
      <c r="X4397" s="943"/>
      <c r="Y4397" s="943"/>
      <c r="Z4397" s="943"/>
      <c r="AA4397" s="918"/>
      <c r="AB4397" s="167" t="s">
        <v>615</v>
      </c>
      <c r="AE4397" s="166"/>
      <c r="AF4397" s="167"/>
      <c r="AG4397" s="917" t="str">
        <f>IF(OR(許可申請_2!I690="☑",変更_3!AL683="☑"),コードマスタ!D3,IF(OR(許可申請_2!N690="☑",許可申請_2!T690="☑",変更_3!AQ683="☑",変更_3!AW683="☑"),コードマスタ!D4,""))</f>
        <v/>
      </c>
      <c r="AH4397" s="943"/>
      <c r="AI4397" s="943"/>
      <c r="AJ4397" s="943"/>
      <c r="AK4397" s="943"/>
      <c r="AL4397" s="943"/>
      <c r="AM4397" s="943"/>
      <c r="AN4397" s="943"/>
      <c r="AO4397" s="918"/>
    </row>
    <row r="4398" spans="2:41" ht="3.6" customHeight="1" outlineLevel="1" x14ac:dyDescent="0.45">
      <c r="B4398" s="167"/>
      <c r="J4398" s="167"/>
      <c r="M4398" s="166"/>
      <c r="N4398" s="161"/>
      <c r="O4398" s="160"/>
      <c r="P4398" s="160"/>
      <c r="Q4398" s="159"/>
      <c r="R4398" s="161"/>
      <c r="S4398" s="160"/>
      <c r="T4398" s="160"/>
      <c r="U4398" s="160"/>
      <c r="V4398" s="160"/>
      <c r="W4398" s="160"/>
      <c r="X4398" s="160"/>
      <c r="Y4398" s="160"/>
      <c r="Z4398" s="160"/>
      <c r="AA4398" s="159"/>
      <c r="AB4398" s="161"/>
      <c r="AC4398" s="160"/>
      <c r="AD4398" s="160"/>
      <c r="AE4398" s="159"/>
      <c r="AF4398" s="160"/>
      <c r="AG4398" s="160"/>
      <c r="AH4398" s="160"/>
      <c r="AI4398" s="160"/>
      <c r="AJ4398" s="160"/>
      <c r="AK4398" s="160"/>
      <c r="AL4398" s="160"/>
      <c r="AM4398" s="160"/>
      <c r="AN4398" s="160"/>
      <c r="AO4398" s="159"/>
    </row>
    <row r="4399" spans="2:41" ht="3.6" customHeight="1" outlineLevel="1" x14ac:dyDescent="0.45">
      <c r="B4399" s="167"/>
      <c r="J4399" s="167"/>
      <c r="M4399" s="166"/>
      <c r="N4399" s="173"/>
      <c r="O4399" s="172"/>
      <c r="P4399" s="172"/>
      <c r="Q4399" s="171"/>
      <c r="R4399" s="173"/>
      <c r="S4399" s="172"/>
      <c r="T4399" s="172"/>
      <c r="U4399" s="172"/>
      <c r="V4399" s="172"/>
      <c r="W4399" s="172"/>
      <c r="X4399" s="172"/>
      <c r="Y4399" s="172"/>
      <c r="Z4399" s="172"/>
      <c r="AA4399" s="171"/>
      <c r="AB4399" s="173"/>
      <c r="AC4399" s="172"/>
      <c r="AD4399" s="172"/>
      <c r="AE4399" s="171"/>
      <c r="AF4399" s="173"/>
      <c r="AG4399" s="172"/>
      <c r="AH4399" s="172"/>
      <c r="AI4399" s="172"/>
      <c r="AJ4399" s="172"/>
      <c r="AK4399" s="172"/>
      <c r="AL4399" s="172"/>
      <c r="AM4399" s="172"/>
      <c r="AN4399" s="172"/>
      <c r="AO4399" s="171"/>
    </row>
    <row r="4400" spans="2:41" ht="13.35" customHeight="1" outlineLevel="1" x14ac:dyDescent="0.45">
      <c r="B4400" s="167"/>
      <c r="J4400" s="167"/>
      <c r="M4400" s="166"/>
      <c r="N4400" s="167" t="s">
        <v>716</v>
      </c>
      <c r="Q4400" s="166"/>
      <c r="R4400" s="167"/>
      <c r="S4400" s="919"/>
      <c r="T4400" s="921"/>
      <c r="V4400" s="190"/>
      <c r="W4400" s="115" t="s">
        <v>76</v>
      </c>
      <c r="X4400" s="190"/>
      <c r="Y4400" s="115" t="s">
        <v>77</v>
      </c>
      <c r="Z4400" s="190"/>
      <c r="AA4400" s="166" t="s">
        <v>78</v>
      </c>
      <c r="AB4400" s="167" t="s">
        <v>715</v>
      </c>
      <c r="AE4400" s="166"/>
      <c r="AF4400" s="167"/>
      <c r="AG4400" s="919"/>
      <c r="AH4400" s="921"/>
      <c r="AJ4400" s="190"/>
      <c r="AK4400" s="115" t="s">
        <v>76</v>
      </c>
      <c r="AL4400" s="190"/>
      <c r="AM4400" s="115" t="s">
        <v>77</v>
      </c>
      <c r="AN4400" s="190"/>
      <c r="AO4400" s="166" t="s">
        <v>78</v>
      </c>
    </row>
    <row r="4401" spans="2:41" ht="3.6" customHeight="1" outlineLevel="1" x14ac:dyDescent="0.45">
      <c r="B4401" s="167"/>
      <c r="J4401" s="167"/>
      <c r="M4401" s="166"/>
      <c r="N4401" s="161"/>
      <c r="O4401" s="160"/>
      <c r="P4401" s="160"/>
      <c r="Q4401" s="159"/>
      <c r="R4401" s="161"/>
      <c r="S4401" s="160"/>
      <c r="T4401" s="160"/>
      <c r="U4401" s="160"/>
      <c r="V4401" s="160"/>
      <c r="W4401" s="160"/>
      <c r="X4401" s="160"/>
      <c r="Y4401" s="160"/>
      <c r="Z4401" s="160"/>
      <c r="AA4401" s="159"/>
      <c r="AB4401" s="161"/>
      <c r="AC4401" s="160"/>
      <c r="AD4401" s="160"/>
      <c r="AE4401" s="159"/>
      <c r="AF4401" s="161"/>
      <c r="AG4401" s="160"/>
      <c r="AH4401" s="160"/>
      <c r="AI4401" s="160"/>
      <c r="AJ4401" s="160"/>
      <c r="AK4401" s="160"/>
      <c r="AL4401" s="160"/>
      <c r="AM4401" s="160"/>
      <c r="AN4401" s="160"/>
      <c r="AO4401" s="159"/>
    </row>
    <row r="4402" spans="2:41" ht="3.6" customHeight="1" outlineLevel="1" x14ac:dyDescent="0.45">
      <c r="B4402" s="167"/>
      <c r="J4402" s="167"/>
      <c r="M4402" s="166"/>
      <c r="N4402" s="173"/>
      <c r="O4402" s="172"/>
      <c r="P4402" s="172"/>
      <c r="Q4402" s="171"/>
      <c r="R4402" s="922" t="str">
        <f>許可申請_2!I681&amp;変更_3!AL675</f>
        <v/>
      </c>
      <c r="S4402" s="923"/>
      <c r="T4402" s="923"/>
      <c r="U4402" s="923"/>
      <c r="V4402" s="923"/>
      <c r="W4402" s="923"/>
      <c r="X4402" s="923"/>
      <c r="Y4402" s="923"/>
      <c r="Z4402" s="923"/>
      <c r="AA4402" s="923"/>
      <c r="AB4402" s="923"/>
      <c r="AC4402" s="923"/>
      <c r="AD4402" s="923"/>
      <c r="AE4402" s="923"/>
      <c r="AF4402" s="923"/>
      <c r="AG4402" s="923"/>
      <c r="AH4402" s="923"/>
      <c r="AI4402" s="923"/>
      <c r="AJ4402" s="924"/>
      <c r="AK4402" s="172"/>
      <c r="AL4402" s="172"/>
      <c r="AM4402" s="172"/>
      <c r="AN4402" s="172"/>
      <c r="AO4402" s="171"/>
    </row>
    <row r="4403" spans="2:41" ht="13.35" customHeight="1" outlineLevel="1" x14ac:dyDescent="0.45">
      <c r="B4403" s="167"/>
      <c r="J4403" s="167"/>
      <c r="M4403" s="166"/>
      <c r="N4403" s="167" t="s">
        <v>50</v>
      </c>
      <c r="Q4403" s="166"/>
      <c r="R4403" s="911"/>
      <c r="S4403" s="912"/>
      <c r="T4403" s="912"/>
      <c r="U4403" s="912"/>
      <c r="V4403" s="912"/>
      <c r="W4403" s="912"/>
      <c r="X4403" s="912"/>
      <c r="Y4403" s="912"/>
      <c r="Z4403" s="912"/>
      <c r="AA4403" s="912"/>
      <c r="AB4403" s="912"/>
      <c r="AC4403" s="912"/>
      <c r="AD4403" s="912"/>
      <c r="AE4403" s="912"/>
      <c r="AF4403" s="912"/>
      <c r="AG4403" s="912"/>
      <c r="AH4403" s="912"/>
      <c r="AI4403" s="912"/>
      <c r="AJ4403" s="913"/>
      <c r="AL4403" s="189" t="s">
        <v>651</v>
      </c>
      <c r="AM4403" s="115" t="s">
        <v>714</v>
      </c>
      <c r="AO4403" s="166"/>
    </row>
    <row r="4404" spans="2:41" ht="3.6" customHeight="1" outlineLevel="1" x14ac:dyDescent="0.45">
      <c r="B4404" s="167"/>
      <c r="J4404" s="167"/>
      <c r="M4404" s="166"/>
      <c r="N4404" s="161"/>
      <c r="O4404" s="160"/>
      <c r="P4404" s="160"/>
      <c r="Q4404" s="159"/>
      <c r="R4404" s="914"/>
      <c r="S4404" s="915"/>
      <c r="T4404" s="915"/>
      <c r="U4404" s="915"/>
      <c r="V4404" s="915"/>
      <c r="W4404" s="915"/>
      <c r="X4404" s="915"/>
      <c r="Y4404" s="915"/>
      <c r="Z4404" s="915"/>
      <c r="AA4404" s="915"/>
      <c r="AB4404" s="915"/>
      <c r="AC4404" s="915"/>
      <c r="AD4404" s="915"/>
      <c r="AE4404" s="915"/>
      <c r="AF4404" s="915"/>
      <c r="AG4404" s="915"/>
      <c r="AH4404" s="915"/>
      <c r="AI4404" s="915"/>
      <c r="AJ4404" s="916"/>
      <c r="AK4404" s="160"/>
      <c r="AL4404" s="160"/>
      <c r="AM4404" s="160"/>
      <c r="AN4404" s="160"/>
      <c r="AO4404" s="159"/>
    </row>
    <row r="4405" spans="2:41" ht="3.6" customHeight="1" outlineLevel="1" x14ac:dyDescent="0.45">
      <c r="B4405" s="167"/>
      <c r="J4405" s="167"/>
      <c r="M4405" s="166"/>
      <c r="N4405" s="173"/>
      <c r="O4405" s="172"/>
      <c r="P4405" s="172"/>
      <c r="Q4405" s="171"/>
      <c r="R4405" s="922" t="str">
        <f>ASC(PHONETIC(許可申請_2!I680))&amp;ASC(PHONETIC(変更_3!AL674))</f>
        <v/>
      </c>
      <c r="S4405" s="923"/>
      <c r="T4405" s="923"/>
      <c r="U4405" s="923"/>
      <c r="V4405" s="923"/>
      <c r="W4405" s="923"/>
      <c r="X4405" s="923"/>
      <c r="Y4405" s="923"/>
      <c r="Z4405" s="923"/>
      <c r="AA4405" s="923"/>
      <c r="AB4405" s="923"/>
      <c r="AC4405" s="923"/>
      <c r="AD4405" s="923"/>
      <c r="AE4405" s="923"/>
      <c r="AF4405" s="923"/>
      <c r="AG4405" s="923"/>
      <c r="AH4405" s="923"/>
      <c r="AI4405" s="923"/>
      <c r="AJ4405" s="923"/>
      <c r="AK4405" s="923"/>
      <c r="AL4405" s="923"/>
      <c r="AM4405" s="923"/>
      <c r="AN4405" s="923"/>
      <c r="AO4405" s="924"/>
    </row>
    <row r="4406" spans="2:41" ht="13.35" customHeight="1" outlineLevel="1" x14ac:dyDescent="0.45">
      <c r="B4406" s="167"/>
      <c r="J4406" s="167"/>
      <c r="M4406" s="166"/>
      <c r="N4406" s="167" t="s">
        <v>713</v>
      </c>
      <c r="Q4406" s="166"/>
      <c r="R4406" s="911"/>
      <c r="S4406" s="912"/>
      <c r="T4406" s="912"/>
      <c r="U4406" s="912"/>
      <c r="V4406" s="912"/>
      <c r="W4406" s="912"/>
      <c r="X4406" s="912"/>
      <c r="Y4406" s="912"/>
      <c r="Z4406" s="912"/>
      <c r="AA4406" s="912"/>
      <c r="AB4406" s="912"/>
      <c r="AC4406" s="912"/>
      <c r="AD4406" s="912"/>
      <c r="AE4406" s="912"/>
      <c r="AF4406" s="912"/>
      <c r="AG4406" s="912"/>
      <c r="AH4406" s="912"/>
      <c r="AI4406" s="912"/>
      <c r="AJ4406" s="912"/>
      <c r="AK4406" s="912"/>
      <c r="AL4406" s="912"/>
      <c r="AM4406" s="912"/>
      <c r="AN4406" s="912"/>
      <c r="AO4406" s="913"/>
    </row>
    <row r="4407" spans="2:41" ht="3.6" customHeight="1" outlineLevel="1" x14ac:dyDescent="0.45">
      <c r="B4407" s="167"/>
      <c r="J4407" s="167"/>
      <c r="M4407" s="166"/>
      <c r="N4407" s="167"/>
      <c r="Q4407" s="166"/>
      <c r="R4407" s="914"/>
      <c r="S4407" s="915"/>
      <c r="T4407" s="915"/>
      <c r="U4407" s="915"/>
      <c r="V4407" s="915"/>
      <c r="W4407" s="915"/>
      <c r="X4407" s="915"/>
      <c r="Y4407" s="915"/>
      <c r="Z4407" s="915"/>
      <c r="AA4407" s="915"/>
      <c r="AB4407" s="915"/>
      <c r="AC4407" s="915"/>
      <c r="AD4407" s="915"/>
      <c r="AE4407" s="915"/>
      <c r="AF4407" s="915"/>
      <c r="AG4407" s="915"/>
      <c r="AH4407" s="915"/>
      <c r="AI4407" s="915"/>
      <c r="AJ4407" s="915"/>
      <c r="AK4407" s="915"/>
      <c r="AL4407" s="915"/>
      <c r="AM4407" s="915"/>
      <c r="AN4407" s="915"/>
      <c r="AO4407" s="916"/>
    </row>
    <row r="4408" spans="2:41" ht="3.6" customHeight="1" outlineLevel="1" x14ac:dyDescent="0.45">
      <c r="B4408" s="167"/>
      <c r="J4408" s="167"/>
      <c r="N4408" s="173"/>
      <c r="O4408" s="172"/>
      <c r="P4408" s="172"/>
      <c r="Q4408" s="171"/>
      <c r="U4408" s="934" t="str">
        <f>ASC(許可申請_2!L682)&amp;ASC(変更_3!AO676)</f>
        <v/>
      </c>
      <c r="V4408" s="935"/>
      <c r="W4408" s="935"/>
      <c r="X4408" s="962"/>
      <c r="Y4408" s="172"/>
      <c r="Z4408" s="965" t="str">
        <f>ASC(許可申請_2!O682)&amp;ASC(変更_3!AR676)</f>
        <v/>
      </c>
      <c r="AA4408" s="935"/>
      <c r="AB4408" s="935"/>
      <c r="AC4408" s="936"/>
      <c r="AG4408" s="922" t="str">
        <f>許可申請_2!L683&amp;変更_3!AO677</f>
        <v/>
      </c>
      <c r="AH4408" s="923"/>
      <c r="AI4408" s="923"/>
      <c r="AJ4408" s="923"/>
      <c r="AK4408" s="923"/>
      <c r="AL4408" s="923"/>
      <c r="AM4408" s="923"/>
      <c r="AN4408" s="923"/>
      <c r="AO4408" s="924"/>
    </row>
    <row r="4409" spans="2:41" ht="13.35" customHeight="1" outlineLevel="1" x14ac:dyDescent="0.45">
      <c r="B4409" s="167"/>
      <c r="J4409" s="167"/>
      <c r="N4409" s="167"/>
      <c r="Q4409" s="166"/>
      <c r="R4409" s="115" t="s">
        <v>612</v>
      </c>
      <c r="U4409" s="937"/>
      <c r="V4409" s="938"/>
      <c r="W4409" s="938"/>
      <c r="X4409" s="963"/>
      <c r="Y4409" s="179" t="s">
        <v>611</v>
      </c>
      <c r="Z4409" s="966"/>
      <c r="AA4409" s="938"/>
      <c r="AB4409" s="938"/>
      <c r="AC4409" s="939"/>
      <c r="AD4409" s="115" t="s">
        <v>610</v>
      </c>
      <c r="AG4409" s="911"/>
      <c r="AH4409" s="912"/>
      <c r="AI4409" s="912"/>
      <c r="AJ4409" s="912"/>
      <c r="AK4409" s="912"/>
      <c r="AL4409" s="912"/>
      <c r="AM4409" s="912"/>
      <c r="AN4409" s="912"/>
      <c r="AO4409" s="913"/>
    </row>
    <row r="4410" spans="2:41" ht="3.6" customHeight="1" outlineLevel="1" x14ac:dyDescent="0.45">
      <c r="B4410" s="167"/>
      <c r="J4410" s="167"/>
      <c r="N4410" s="167"/>
      <c r="Q4410" s="166"/>
      <c r="R4410" s="160"/>
      <c r="S4410" s="160"/>
      <c r="T4410" s="160"/>
      <c r="U4410" s="940"/>
      <c r="V4410" s="941"/>
      <c r="W4410" s="941"/>
      <c r="X4410" s="964"/>
      <c r="Y4410" s="160"/>
      <c r="Z4410" s="967"/>
      <c r="AA4410" s="941"/>
      <c r="AB4410" s="941"/>
      <c r="AC4410" s="942"/>
      <c r="AD4410" s="160"/>
      <c r="AE4410" s="160"/>
      <c r="AF4410" s="160"/>
      <c r="AG4410" s="914"/>
      <c r="AH4410" s="915"/>
      <c r="AI4410" s="915"/>
      <c r="AJ4410" s="915"/>
      <c r="AK4410" s="915"/>
      <c r="AL4410" s="915"/>
      <c r="AM4410" s="915"/>
      <c r="AN4410" s="915"/>
      <c r="AO4410" s="916"/>
    </row>
    <row r="4411" spans="2:41" ht="3.6" customHeight="1" outlineLevel="1" x14ac:dyDescent="0.45">
      <c r="B4411" s="167"/>
      <c r="J4411" s="167"/>
      <c r="N4411" s="167"/>
      <c r="Q4411" s="166"/>
      <c r="R4411" s="172"/>
      <c r="S4411" s="172"/>
      <c r="T4411" s="171"/>
      <c r="U4411" s="922" t="str">
        <f>許可申請_2!T683&amp;変更_3!AW677</f>
        <v/>
      </c>
      <c r="V4411" s="923"/>
      <c r="W4411" s="923"/>
      <c r="X4411" s="923"/>
      <c r="Y4411" s="923"/>
      <c r="Z4411" s="923"/>
      <c r="AA4411" s="923"/>
      <c r="AB4411" s="923"/>
      <c r="AC4411" s="924"/>
      <c r="AD4411" s="173"/>
      <c r="AE4411" s="172"/>
      <c r="AF4411" s="171"/>
      <c r="AG4411" s="922" t="str">
        <f>許可申請_2!L684&amp;変更_3!AO678</f>
        <v/>
      </c>
      <c r="AH4411" s="923"/>
      <c r="AI4411" s="923"/>
      <c r="AJ4411" s="923"/>
      <c r="AK4411" s="923"/>
      <c r="AL4411" s="923"/>
      <c r="AM4411" s="923"/>
      <c r="AN4411" s="923"/>
      <c r="AO4411" s="924"/>
    </row>
    <row r="4412" spans="2:41" ht="13.35" customHeight="1" outlineLevel="1" x14ac:dyDescent="0.45">
      <c r="B4412" s="167"/>
      <c r="J4412" s="167"/>
      <c r="N4412" s="167" t="s">
        <v>48</v>
      </c>
      <c r="Q4412" s="166"/>
      <c r="R4412" s="115" t="s">
        <v>609</v>
      </c>
      <c r="T4412" s="166"/>
      <c r="U4412" s="911"/>
      <c r="V4412" s="912"/>
      <c r="W4412" s="912"/>
      <c r="X4412" s="912"/>
      <c r="Y4412" s="912"/>
      <c r="Z4412" s="912"/>
      <c r="AA4412" s="912"/>
      <c r="AB4412" s="912"/>
      <c r="AC4412" s="913"/>
      <c r="AD4412" s="167" t="s">
        <v>8536</v>
      </c>
      <c r="AF4412" s="166"/>
      <c r="AG4412" s="911"/>
      <c r="AH4412" s="912"/>
      <c r="AI4412" s="912"/>
      <c r="AJ4412" s="912"/>
      <c r="AK4412" s="912"/>
      <c r="AL4412" s="912"/>
      <c r="AM4412" s="912"/>
      <c r="AN4412" s="912"/>
      <c r="AO4412" s="913"/>
    </row>
    <row r="4413" spans="2:41" ht="3.6" customHeight="1" outlineLevel="1" x14ac:dyDescent="0.45">
      <c r="B4413" s="167"/>
      <c r="J4413" s="167"/>
      <c r="N4413" s="167"/>
      <c r="Q4413" s="166"/>
      <c r="R4413" s="160"/>
      <c r="S4413" s="160"/>
      <c r="T4413" s="159"/>
      <c r="U4413" s="914"/>
      <c r="V4413" s="915"/>
      <c r="W4413" s="915"/>
      <c r="X4413" s="915"/>
      <c r="Y4413" s="915"/>
      <c r="Z4413" s="915"/>
      <c r="AA4413" s="915"/>
      <c r="AB4413" s="915"/>
      <c r="AC4413" s="916"/>
      <c r="AD4413" s="161"/>
      <c r="AE4413" s="160"/>
      <c r="AF4413" s="159"/>
      <c r="AG4413" s="914"/>
      <c r="AH4413" s="915"/>
      <c r="AI4413" s="915"/>
      <c r="AJ4413" s="915"/>
      <c r="AK4413" s="915"/>
      <c r="AL4413" s="915"/>
      <c r="AM4413" s="915"/>
      <c r="AN4413" s="915"/>
      <c r="AO4413" s="916"/>
    </row>
    <row r="4414" spans="2:41" ht="3.6" customHeight="1" outlineLevel="1" x14ac:dyDescent="0.45">
      <c r="B4414" s="167"/>
      <c r="J4414" s="167"/>
      <c r="N4414" s="167"/>
      <c r="Q4414" s="166"/>
      <c r="R4414" s="172"/>
      <c r="S4414" s="172"/>
      <c r="T4414" s="171"/>
      <c r="U4414" s="922" t="str">
        <f>許可申請_2!T684&amp;変更_3!AW678</f>
        <v/>
      </c>
      <c r="V4414" s="923"/>
      <c r="W4414" s="923"/>
      <c r="X4414" s="923"/>
      <c r="Y4414" s="923"/>
      <c r="Z4414" s="923"/>
      <c r="AA4414" s="923"/>
      <c r="AB4414" s="923"/>
      <c r="AC4414" s="924"/>
      <c r="AD4414" s="173"/>
      <c r="AE4414" s="172"/>
      <c r="AF4414" s="171"/>
      <c r="AG4414" s="922" t="str">
        <f>許可申請_2!L685&amp;変更_3!AO679</f>
        <v/>
      </c>
      <c r="AH4414" s="923"/>
      <c r="AI4414" s="923"/>
      <c r="AJ4414" s="923"/>
      <c r="AK4414" s="923"/>
      <c r="AL4414" s="923"/>
      <c r="AM4414" s="923"/>
      <c r="AN4414" s="923"/>
      <c r="AO4414" s="924"/>
    </row>
    <row r="4415" spans="2:41" ht="13.35" customHeight="1" outlineLevel="1" x14ac:dyDescent="0.45">
      <c r="B4415" s="167"/>
      <c r="J4415" s="167"/>
      <c r="N4415" s="167"/>
      <c r="Q4415" s="166"/>
      <c r="R4415" s="115" t="s">
        <v>608</v>
      </c>
      <c r="T4415" s="166"/>
      <c r="U4415" s="911"/>
      <c r="V4415" s="912"/>
      <c r="W4415" s="912"/>
      <c r="X4415" s="912"/>
      <c r="Y4415" s="912"/>
      <c r="Z4415" s="912"/>
      <c r="AA4415" s="912"/>
      <c r="AB4415" s="912"/>
      <c r="AC4415" s="913"/>
      <c r="AD4415" s="167" t="s">
        <v>607</v>
      </c>
      <c r="AF4415" s="166"/>
      <c r="AG4415" s="911"/>
      <c r="AH4415" s="912"/>
      <c r="AI4415" s="912"/>
      <c r="AJ4415" s="912"/>
      <c r="AK4415" s="912"/>
      <c r="AL4415" s="912"/>
      <c r="AM4415" s="912"/>
      <c r="AN4415" s="912"/>
      <c r="AO4415" s="913"/>
    </row>
    <row r="4416" spans="2:41" ht="3.6" customHeight="1" outlineLevel="1" x14ac:dyDescent="0.45">
      <c r="B4416" s="167"/>
      <c r="J4416" s="167"/>
      <c r="N4416" s="161"/>
      <c r="O4416" s="160"/>
      <c r="P4416" s="160"/>
      <c r="Q4416" s="159"/>
      <c r="R4416" s="160"/>
      <c r="S4416" s="160"/>
      <c r="T4416" s="159"/>
      <c r="U4416" s="914"/>
      <c r="V4416" s="915"/>
      <c r="W4416" s="915"/>
      <c r="X4416" s="915"/>
      <c r="Y4416" s="915"/>
      <c r="Z4416" s="915"/>
      <c r="AA4416" s="915"/>
      <c r="AB4416" s="915"/>
      <c r="AC4416" s="916"/>
      <c r="AD4416" s="161"/>
      <c r="AE4416" s="160"/>
      <c r="AF4416" s="159"/>
      <c r="AG4416" s="914"/>
      <c r="AH4416" s="915"/>
      <c r="AI4416" s="915"/>
      <c r="AJ4416" s="915"/>
      <c r="AK4416" s="915"/>
      <c r="AL4416" s="915"/>
      <c r="AM4416" s="915"/>
      <c r="AN4416" s="915"/>
      <c r="AO4416" s="916"/>
    </row>
    <row r="4417" spans="2:41" ht="3.6" customHeight="1" outlineLevel="1" x14ac:dyDescent="0.45">
      <c r="B4417" s="167"/>
      <c r="J4417" s="167"/>
      <c r="M4417" s="166"/>
      <c r="N4417" s="167"/>
      <c r="Q4417" s="166"/>
      <c r="R4417" s="173"/>
      <c r="S4417" s="172"/>
      <c r="T4417" s="172"/>
      <c r="U4417" s="172"/>
      <c r="V4417" s="172"/>
      <c r="W4417" s="172"/>
      <c r="X4417" s="172"/>
      <c r="Y4417" s="172"/>
      <c r="Z4417" s="172"/>
      <c r="AA4417" s="172"/>
      <c r="AB4417" s="172"/>
      <c r="AC4417" s="172"/>
      <c r="AD4417" s="172"/>
      <c r="AE4417" s="172"/>
      <c r="AF4417" s="172"/>
      <c r="AG4417" s="172"/>
      <c r="AH4417" s="172"/>
      <c r="AI4417" s="172"/>
      <c r="AJ4417" s="172"/>
      <c r="AK4417" s="172"/>
      <c r="AL4417" s="172"/>
      <c r="AM4417" s="172"/>
      <c r="AN4417" s="172"/>
      <c r="AO4417" s="171"/>
    </row>
    <row r="4418" spans="2:41" ht="13.35" customHeight="1" outlineLevel="1" x14ac:dyDescent="0.45">
      <c r="B4418" s="167"/>
      <c r="J4418" s="167"/>
      <c r="M4418" s="166"/>
      <c r="N4418" s="167" t="s">
        <v>712</v>
      </c>
      <c r="Q4418" s="166"/>
      <c r="R4418" s="167"/>
      <c r="S4418" s="919"/>
      <c r="T4418" s="921"/>
      <c r="V4418" s="190"/>
      <c r="W4418" s="115" t="s">
        <v>76</v>
      </c>
      <c r="X4418" s="190"/>
      <c r="Y4418" s="115" t="s">
        <v>77</v>
      </c>
      <c r="Z4418" s="190"/>
      <c r="AA4418" s="115" t="s">
        <v>78</v>
      </c>
      <c r="AO4418" s="166"/>
    </row>
    <row r="4419" spans="2:41" ht="3.6" customHeight="1" outlineLevel="1" x14ac:dyDescent="0.45">
      <c r="B4419" s="167"/>
      <c r="J4419" s="167"/>
      <c r="M4419" s="166"/>
      <c r="N4419" s="167"/>
      <c r="Q4419" s="166"/>
      <c r="R4419" s="167"/>
      <c r="AO4419" s="166"/>
    </row>
    <row r="4420" spans="2:41" ht="3.6" customHeight="1" outlineLevel="1" x14ac:dyDescent="0.45">
      <c r="B4420" s="167"/>
      <c r="J4420" s="167"/>
      <c r="M4420" s="166"/>
      <c r="N4420" s="173"/>
      <c r="O4420" s="172"/>
      <c r="P4420" s="172"/>
      <c r="Q4420" s="172"/>
      <c r="R4420" s="984" t="str">
        <f>ASC(許可申請_2!I686)&amp;ASC(変更_3!AL680)</f>
        <v/>
      </c>
      <c r="S4420" s="984" t="str">
        <f>ASC(許可申請_2!J686)&amp;ASC(変更_3!AM680)</f>
        <v/>
      </c>
      <c r="T4420" s="172"/>
      <c r="U4420" s="984" t="str">
        <f>ASC(許可申請_2!L686)&amp;ASC(変更_3!AO680)</f>
        <v/>
      </c>
      <c r="V4420" s="173"/>
      <c r="W4420" s="172"/>
      <c r="X4420" s="172"/>
      <c r="Y4420" s="172"/>
      <c r="Z4420" s="172"/>
      <c r="AA4420" s="171"/>
      <c r="AB4420" s="173"/>
      <c r="AC4420" s="172"/>
      <c r="AD4420" s="172"/>
      <c r="AE4420" s="172"/>
      <c r="AF4420" s="172"/>
      <c r="AG4420" s="171"/>
      <c r="AH4420" s="977"/>
      <c r="AI4420" s="980"/>
      <c r="AJ4420" s="172"/>
      <c r="AK4420" s="944"/>
      <c r="AL4420" s="173"/>
      <c r="AM4420" s="172"/>
      <c r="AN4420" s="172"/>
      <c r="AO4420" s="171"/>
    </row>
    <row r="4421" spans="2:41" ht="13.35" customHeight="1" outlineLevel="1" x14ac:dyDescent="0.45">
      <c r="B4421" s="167"/>
      <c r="J4421" s="167"/>
      <c r="M4421" s="166"/>
      <c r="N4421" s="167" t="s">
        <v>711</v>
      </c>
      <c r="R4421" s="985"/>
      <c r="S4421" s="985"/>
      <c r="T4421" s="115" t="s">
        <v>65</v>
      </c>
      <c r="U4421" s="985"/>
      <c r="V4421" s="167" t="s">
        <v>64</v>
      </c>
      <c r="AA4421" s="166"/>
      <c r="AB4421" s="167" t="s">
        <v>710</v>
      </c>
      <c r="AH4421" s="978"/>
      <c r="AI4421" s="981"/>
      <c r="AJ4421" s="115" t="s">
        <v>65</v>
      </c>
      <c r="AK4421" s="945"/>
      <c r="AL4421" s="167" t="s">
        <v>64</v>
      </c>
      <c r="AO4421" s="166"/>
    </row>
    <row r="4422" spans="2:41" ht="3.6" customHeight="1" outlineLevel="1" x14ac:dyDescent="0.45">
      <c r="B4422" s="167"/>
      <c r="J4422" s="167"/>
      <c r="M4422" s="166"/>
      <c r="N4422" s="167"/>
      <c r="R4422" s="986"/>
      <c r="S4422" s="986"/>
      <c r="T4422" s="160"/>
      <c r="U4422" s="986"/>
      <c r="V4422" s="161"/>
      <c r="W4422" s="160"/>
      <c r="X4422" s="160"/>
      <c r="Y4422" s="160"/>
      <c r="Z4422" s="160"/>
      <c r="AA4422" s="159"/>
      <c r="AB4422" s="161"/>
      <c r="AC4422" s="160"/>
      <c r="AD4422" s="160"/>
      <c r="AE4422" s="160"/>
      <c r="AF4422" s="160"/>
      <c r="AH4422" s="979"/>
      <c r="AI4422" s="982"/>
      <c r="AJ4422" s="160"/>
      <c r="AK4422" s="946"/>
      <c r="AL4422" s="161"/>
      <c r="AM4422" s="160"/>
      <c r="AN4422" s="160"/>
      <c r="AO4422" s="159"/>
    </row>
    <row r="4423" spans="2:41" ht="3.6" customHeight="1" outlineLevel="1" x14ac:dyDescent="0.45">
      <c r="B4423" s="167"/>
      <c r="J4423" s="167"/>
      <c r="M4423" s="166"/>
      <c r="N4423" s="173"/>
      <c r="O4423" s="172"/>
      <c r="P4423" s="172"/>
      <c r="Q4423" s="171"/>
      <c r="R4423" s="977"/>
      <c r="S4423" s="980"/>
      <c r="T4423" s="172"/>
      <c r="U4423" s="944"/>
      <c r="V4423" s="173"/>
      <c r="W4423" s="172"/>
      <c r="X4423" s="172"/>
      <c r="Y4423" s="172"/>
      <c r="Z4423" s="169"/>
      <c r="AA4423" s="174"/>
      <c r="AD4423" s="172"/>
      <c r="AE4423" s="172"/>
      <c r="AF4423" s="172"/>
      <c r="AG4423" s="175"/>
      <c r="AH4423" s="175"/>
      <c r="AI4423" s="175"/>
      <c r="AJ4423" s="175"/>
      <c r="AK4423" s="175"/>
      <c r="AL4423" s="172"/>
      <c r="AM4423" s="175"/>
      <c r="AN4423" s="175"/>
      <c r="AO4423" s="171"/>
    </row>
    <row r="4424" spans="2:41" ht="13.35" customHeight="1" outlineLevel="1" x14ac:dyDescent="0.45">
      <c r="B4424" s="167"/>
      <c r="J4424" s="167"/>
      <c r="M4424" s="166"/>
      <c r="N4424" s="167" t="s">
        <v>709</v>
      </c>
      <c r="Q4424" s="166"/>
      <c r="R4424" s="978"/>
      <c r="S4424" s="981"/>
      <c r="T4424" s="115" t="s">
        <v>65</v>
      </c>
      <c r="U4424" s="945"/>
      <c r="V4424" s="167" t="s">
        <v>64</v>
      </c>
      <c r="Z4424" s="169"/>
      <c r="AA4424" s="168"/>
      <c r="AG4424" s="169"/>
      <c r="AH4424" s="169"/>
      <c r="AI4424" s="169"/>
      <c r="AJ4424" s="169"/>
      <c r="AK4424" s="169"/>
      <c r="AM4424" s="169"/>
      <c r="AN4424" s="169"/>
      <c r="AO4424" s="166"/>
    </row>
    <row r="4425" spans="2:41" ht="3.6" customHeight="1" outlineLevel="1" x14ac:dyDescent="0.45">
      <c r="B4425" s="167"/>
      <c r="J4425" s="167"/>
      <c r="M4425" s="166"/>
      <c r="N4425" s="161"/>
      <c r="O4425" s="160"/>
      <c r="P4425" s="160"/>
      <c r="Q4425" s="159"/>
      <c r="R4425" s="979"/>
      <c r="S4425" s="982"/>
      <c r="T4425" s="160"/>
      <c r="U4425" s="946"/>
      <c r="V4425" s="161"/>
      <c r="W4425" s="160"/>
      <c r="X4425" s="160"/>
      <c r="Y4425" s="160"/>
      <c r="Z4425" s="163"/>
      <c r="AA4425" s="162"/>
      <c r="AB4425" s="160"/>
      <c r="AC4425" s="160"/>
      <c r="AD4425" s="160"/>
      <c r="AE4425" s="160"/>
      <c r="AF4425" s="160"/>
      <c r="AG4425" s="163"/>
      <c r="AH4425" s="163"/>
      <c r="AI4425" s="163"/>
      <c r="AJ4425" s="163"/>
      <c r="AK4425" s="163"/>
      <c r="AL4425" s="160"/>
      <c r="AM4425" s="163"/>
      <c r="AN4425" s="163"/>
      <c r="AO4425" s="159"/>
    </row>
    <row r="4426" spans="2:41" ht="3.6" customHeight="1" outlineLevel="1" x14ac:dyDescent="0.45">
      <c r="B4426" s="167"/>
      <c r="J4426" s="167"/>
      <c r="M4426" s="166"/>
      <c r="N4426" s="167"/>
      <c r="Q4426" s="166"/>
      <c r="R4426" s="922" t="str">
        <f>ASC(許可申請_2!K691)&amp;ASC(変更_3!AN684)</f>
        <v/>
      </c>
      <c r="S4426" s="923"/>
      <c r="T4426" s="923"/>
      <c r="U4426" s="924"/>
      <c r="V4426" s="911" t="str">
        <f>ASC(許可申請_2!O691)&amp;ASC(変更_3!AR684)</f>
        <v/>
      </c>
      <c r="W4426" s="913"/>
      <c r="X4426" s="911" t="str">
        <f>ASC(許可申請_2!Q691)&amp;ASC(変更_3!AT684)</f>
        <v/>
      </c>
      <c r="Y4426" s="912"/>
      <c r="Z4426" s="912"/>
      <c r="AA4426" s="913"/>
      <c r="AB4426" s="167"/>
      <c r="AO4426" s="166"/>
    </row>
    <row r="4427" spans="2:41" ht="13.35" customHeight="1" outlineLevel="1" x14ac:dyDescent="0.45">
      <c r="B4427" s="167"/>
      <c r="J4427" s="167" t="s">
        <v>719</v>
      </c>
      <c r="M4427" s="166"/>
      <c r="N4427" s="167" t="s">
        <v>707</v>
      </c>
      <c r="Q4427" s="166"/>
      <c r="R4427" s="911"/>
      <c r="S4427" s="912"/>
      <c r="T4427" s="912"/>
      <c r="U4427" s="913"/>
      <c r="V4427" s="911"/>
      <c r="W4427" s="913"/>
      <c r="X4427" s="911"/>
      <c r="Y4427" s="912"/>
      <c r="Z4427" s="912"/>
      <c r="AA4427" s="913"/>
      <c r="AB4427" s="191" t="s">
        <v>706</v>
      </c>
      <c r="AO4427" s="166"/>
    </row>
    <row r="4428" spans="2:41" ht="3.6" customHeight="1" outlineLevel="1" x14ac:dyDescent="0.45">
      <c r="B4428" s="167"/>
      <c r="J4428" s="167"/>
      <c r="M4428" s="166"/>
      <c r="N4428" s="167"/>
      <c r="Q4428" s="166"/>
      <c r="R4428" s="914"/>
      <c r="S4428" s="915"/>
      <c r="T4428" s="915"/>
      <c r="U4428" s="916"/>
      <c r="V4428" s="914"/>
      <c r="W4428" s="916"/>
      <c r="X4428" s="914"/>
      <c r="Y4428" s="915"/>
      <c r="Z4428" s="915"/>
      <c r="AA4428" s="916"/>
      <c r="AB4428" s="161"/>
      <c r="AC4428" s="160"/>
      <c r="AD4428" s="160"/>
      <c r="AE4428" s="160"/>
      <c r="AF4428" s="160"/>
      <c r="AG4428" s="160"/>
      <c r="AH4428" s="160"/>
      <c r="AI4428" s="160"/>
      <c r="AJ4428" s="160"/>
      <c r="AK4428" s="160"/>
      <c r="AL4428" s="160"/>
      <c r="AM4428" s="160"/>
      <c r="AN4428" s="160"/>
      <c r="AO4428" s="159"/>
    </row>
    <row r="4429" spans="2:41" ht="3.6" customHeight="1" outlineLevel="1" x14ac:dyDescent="0.45">
      <c r="B4429" s="167"/>
      <c r="J4429" s="167"/>
      <c r="M4429" s="166"/>
      <c r="N4429" s="173"/>
      <c r="O4429" s="172"/>
      <c r="P4429" s="172"/>
      <c r="Q4429" s="172"/>
      <c r="R4429" s="173"/>
      <c r="S4429" s="172"/>
      <c r="T4429" s="172"/>
      <c r="U4429" s="172"/>
      <c r="V4429" s="172"/>
      <c r="W4429" s="172"/>
      <c r="X4429" s="172"/>
      <c r="Y4429" s="172"/>
      <c r="Z4429" s="172"/>
      <c r="AA4429" s="171"/>
      <c r="AB4429" s="173"/>
      <c r="AI4429" s="166"/>
      <c r="AJ4429" s="173"/>
      <c r="AK4429" s="172"/>
      <c r="AL4429" s="172"/>
      <c r="AM4429" s="172"/>
      <c r="AN4429" s="172"/>
      <c r="AO4429" s="171"/>
    </row>
    <row r="4430" spans="2:41" ht="13.35" customHeight="1" outlineLevel="1" x14ac:dyDescent="0.45">
      <c r="B4430" s="167"/>
      <c r="J4430" s="167"/>
      <c r="M4430" s="166"/>
      <c r="N4430" s="167" t="s">
        <v>705</v>
      </c>
      <c r="R4430" s="167"/>
      <c r="S4430" s="917" t="str">
        <f>許可申請_2!I693&amp;変更_3!AL686</f>
        <v/>
      </c>
      <c r="T4430" s="918"/>
      <c r="V4430" s="182" t="str">
        <f>ASC(許可申請_2!K693)&amp;ASC(変更_3!AN686)</f>
        <v/>
      </c>
      <c r="W4430" s="115" t="s">
        <v>76</v>
      </c>
      <c r="X4430" s="182" t="str">
        <f>ASC(許可申請_2!M693)&amp;ASC(変更_3!AP686)</f>
        <v/>
      </c>
      <c r="Y4430" s="115" t="s">
        <v>77</v>
      </c>
      <c r="Z4430" s="182" t="str">
        <f>ASC(許可申請_2!O693)&amp;ASC(変更_3!AR686)</f>
        <v/>
      </c>
      <c r="AA4430" s="115" t="s">
        <v>78</v>
      </c>
      <c r="AB4430" s="167" t="s">
        <v>704</v>
      </c>
      <c r="AI4430" s="166"/>
      <c r="AJ4430" s="167"/>
      <c r="AK4430" s="919"/>
      <c r="AL4430" s="920"/>
      <c r="AM4430" s="920"/>
      <c r="AN4430" s="920"/>
      <c r="AO4430" s="921"/>
    </row>
    <row r="4431" spans="2:41" ht="3.6" customHeight="1" outlineLevel="1" x14ac:dyDescent="0.45">
      <c r="B4431" s="167"/>
      <c r="J4431" s="167"/>
      <c r="M4431" s="166"/>
      <c r="N4431" s="167"/>
      <c r="R4431" s="161"/>
      <c r="S4431" s="160"/>
      <c r="T4431" s="160"/>
      <c r="U4431" s="160"/>
      <c r="V4431" s="160"/>
      <c r="W4431" s="160"/>
      <c r="X4431" s="160"/>
      <c r="Y4431" s="160"/>
      <c r="Z4431" s="160"/>
      <c r="AA4431" s="159"/>
      <c r="AB4431" s="161"/>
      <c r="AC4431" s="160"/>
      <c r="AD4431" s="160"/>
      <c r="AE4431" s="160"/>
      <c r="AF4431" s="160"/>
      <c r="AG4431" s="160"/>
      <c r="AH4431" s="160"/>
      <c r="AI4431" s="159"/>
      <c r="AJ4431" s="161"/>
      <c r="AK4431" s="160"/>
      <c r="AL4431" s="160"/>
      <c r="AM4431" s="160"/>
      <c r="AN4431" s="160"/>
      <c r="AO4431" s="159"/>
    </row>
    <row r="4432" spans="2:41" ht="3.6" customHeight="1" outlineLevel="1" x14ac:dyDescent="0.45">
      <c r="B4432" s="167"/>
      <c r="J4432" s="167"/>
      <c r="M4432" s="166"/>
      <c r="N4432" s="173"/>
      <c r="O4432" s="172"/>
      <c r="P4432" s="172"/>
      <c r="Q4432" s="171"/>
      <c r="R4432" s="922" t="str">
        <f>IF(OR(許可申請_2!T690="☑",変更_3!AW683="☑"),"研修中","")</f>
        <v/>
      </c>
      <c r="S4432" s="923"/>
      <c r="T4432" s="923"/>
      <c r="U4432" s="923"/>
      <c r="V4432" s="923"/>
      <c r="W4432" s="923"/>
      <c r="X4432" s="923"/>
      <c r="Y4432" s="923"/>
      <c r="Z4432" s="923"/>
      <c r="AA4432" s="923"/>
      <c r="AB4432" s="923"/>
      <c r="AC4432" s="923"/>
      <c r="AD4432" s="923"/>
      <c r="AE4432" s="923"/>
      <c r="AF4432" s="923"/>
      <c r="AG4432" s="923"/>
      <c r="AH4432" s="923"/>
      <c r="AI4432" s="923"/>
      <c r="AJ4432" s="923"/>
      <c r="AK4432" s="923"/>
      <c r="AL4432" s="923"/>
      <c r="AM4432" s="923"/>
      <c r="AN4432" s="923"/>
      <c r="AO4432" s="924"/>
    </row>
    <row r="4433" spans="2:41" ht="13.35" customHeight="1" outlineLevel="1" x14ac:dyDescent="0.45">
      <c r="B4433" s="167"/>
      <c r="J4433" s="167"/>
      <c r="M4433" s="166"/>
      <c r="N4433" s="167" t="s">
        <v>703</v>
      </c>
      <c r="Q4433" s="166"/>
      <c r="R4433" s="911"/>
      <c r="S4433" s="912"/>
      <c r="T4433" s="912"/>
      <c r="U4433" s="912"/>
      <c r="V4433" s="912"/>
      <c r="W4433" s="912"/>
      <c r="X4433" s="912"/>
      <c r="Y4433" s="912"/>
      <c r="Z4433" s="912"/>
      <c r="AA4433" s="912"/>
      <c r="AB4433" s="912"/>
      <c r="AC4433" s="912"/>
      <c r="AD4433" s="912"/>
      <c r="AE4433" s="912"/>
      <c r="AF4433" s="912"/>
      <c r="AG4433" s="912"/>
      <c r="AH4433" s="912"/>
      <c r="AI4433" s="912"/>
      <c r="AJ4433" s="912"/>
      <c r="AK4433" s="912"/>
      <c r="AL4433" s="912"/>
      <c r="AM4433" s="912"/>
      <c r="AN4433" s="912"/>
      <c r="AO4433" s="913"/>
    </row>
    <row r="4434" spans="2:41" ht="3.6" customHeight="1" outlineLevel="1" x14ac:dyDescent="0.45">
      <c r="B4434" s="167"/>
      <c r="J4434" s="167"/>
      <c r="M4434" s="166"/>
      <c r="N4434" s="161"/>
      <c r="O4434" s="160"/>
      <c r="P4434" s="160"/>
      <c r="Q4434" s="159"/>
      <c r="R4434" s="914"/>
      <c r="S4434" s="915"/>
      <c r="T4434" s="915"/>
      <c r="U4434" s="915"/>
      <c r="V4434" s="915"/>
      <c r="W4434" s="915"/>
      <c r="X4434" s="915"/>
      <c r="Y4434" s="915"/>
      <c r="Z4434" s="915"/>
      <c r="AA4434" s="915"/>
      <c r="AB4434" s="915"/>
      <c r="AC4434" s="915"/>
      <c r="AD4434" s="915"/>
      <c r="AE4434" s="915"/>
      <c r="AF4434" s="915"/>
      <c r="AG4434" s="915"/>
      <c r="AH4434" s="915"/>
      <c r="AI4434" s="915"/>
      <c r="AJ4434" s="915"/>
      <c r="AK4434" s="915"/>
      <c r="AL4434" s="915"/>
      <c r="AM4434" s="915"/>
      <c r="AN4434" s="915"/>
      <c r="AO4434" s="916"/>
    </row>
    <row r="4435" spans="2:41" ht="3.6" customHeight="1" outlineLevel="1" x14ac:dyDescent="0.45">
      <c r="B4435" s="167"/>
      <c r="J4435" s="167"/>
      <c r="M4435" s="166"/>
      <c r="N4435" s="173"/>
      <c r="O4435" s="172"/>
      <c r="P4435" s="172"/>
      <c r="Q4435" s="171"/>
      <c r="R4435" s="167"/>
      <c r="W4435" s="166"/>
      <c r="X4435" s="167"/>
      <c r="AB4435" s="166"/>
      <c r="AC4435" s="925"/>
      <c r="AD4435" s="926"/>
      <c r="AE4435" s="926"/>
      <c r="AF4435" s="926"/>
      <c r="AG4435" s="926"/>
      <c r="AH4435" s="926"/>
      <c r="AI4435" s="926"/>
      <c r="AJ4435" s="926"/>
      <c r="AK4435" s="926"/>
      <c r="AL4435" s="926"/>
      <c r="AM4435" s="926"/>
      <c r="AN4435" s="926"/>
      <c r="AO4435" s="927"/>
    </row>
    <row r="4436" spans="2:41" ht="13.35" customHeight="1" outlineLevel="1" x14ac:dyDescent="0.45">
      <c r="B4436" s="167"/>
      <c r="J4436" s="167"/>
      <c r="M4436" s="166"/>
      <c r="N4436" s="167" t="s">
        <v>702</v>
      </c>
      <c r="Q4436" s="166"/>
      <c r="R4436" s="167"/>
      <c r="S4436" s="189" t="s">
        <v>651</v>
      </c>
      <c r="T4436" s="115" t="s">
        <v>105</v>
      </c>
      <c r="W4436" s="166"/>
      <c r="X4436" s="167" t="s">
        <v>701</v>
      </c>
      <c r="AB4436" s="166"/>
      <c r="AC4436" s="928"/>
      <c r="AD4436" s="929"/>
      <c r="AE4436" s="929"/>
      <c r="AF4436" s="929"/>
      <c r="AG4436" s="929"/>
      <c r="AH4436" s="929"/>
      <c r="AI4436" s="929"/>
      <c r="AJ4436" s="929"/>
      <c r="AK4436" s="929"/>
      <c r="AL4436" s="929"/>
      <c r="AM4436" s="929"/>
      <c r="AN4436" s="929"/>
      <c r="AO4436" s="930"/>
    </row>
    <row r="4437" spans="2:41" ht="3.6" customHeight="1" outlineLevel="1" x14ac:dyDescent="0.45">
      <c r="B4437" s="167"/>
      <c r="J4437" s="167"/>
      <c r="M4437" s="166"/>
      <c r="N4437" s="161"/>
      <c r="O4437" s="160"/>
      <c r="P4437" s="160"/>
      <c r="Q4437" s="159"/>
      <c r="R4437" s="161"/>
      <c r="S4437" s="160"/>
      <c r="T4437" s="160"/>
      <c r="U4437" s="160"/>
      <c r="V4437" s="160"/>
      <c r="W4437" s="159"/>
      <c r="X4437" s="161"/>
      <c r="Y4437" s="160"/>
      <c r="Z4437" s="160"/>
      <c r="AA4437" s="160"/>
      <c r="AB4437" s="159"/>
      <c r="AC4437" s="931"/>
      <c r="AD4437" s="932"/>
      <c r="AE4437" s="932"/>
      <c r="AF4437" s="932"/>
      <c r="AG4437" s="932"/>
      <c r="AH4437" s="932"/>
      <c r="AI4437" s="932"/>
      <c r="AJ4437" s="932"/>
      <c r="AK4437" s="932"/>
      <c r="AL4437" s="932"/>
      <c r="AM4437" s="932"/>
      <c r="AN4437" s="932"/>
      <c r="AO4437" s="933"/>
    </row>
    <row r="4438" spans="2:41" ht="3.6" customHeight="1" outlineLevel="1" x14ac:dyDescent="0.45">
      <c r="B4438" s="167"/>
      <c r="J4438" s="167"/>
      <c r="M4438" s="166"/>
      <c r="N4438" s="173"/>
      <c r="O4438" s="172"/>
      <c r="P4438" s="172"/>
      <c r="Q4438" s="171"/>
      <c r="R4438" s="173"/>
      <c r="S4438" s="172"/>
      <c r="T4438" s="172"/>
      <c r="U4438" s="172"/>
      <c r="V4438" s="172"/>
      <c r="W4438" s="172"/>
      <c r="X4438" s="172"/>
      <c r="Y4438" s="172"/>
      <c r="Z4438" s="172"/>
      <c r="AA4438" s="171"/>
      <c r="AB4438" s="173"/>
      <c r="AC4438" s="172"/>
      <c r="AD4438" s="172"/>
      <c r="AE4438" s="171"/>
      <c r="AF4438" s="173"/>
      <c r="AG4438" s="172"/>
      <c r="AH4438" s="172"/>
      <c r="AI4438" s="172"/>
      <c r="AJ4438" s="172"/>
      <c r="AK4438" s="172"/>
      <c r="AL4438" s="172"/>
      <c r="AM4438" s="172"/>
      <c r="AN4438" s="172"/>
      <c r="AO4438" s="171"/>
    </row>
    <row r="4439" spans="2:41" ht="13.35" customHeight="1" outlineLevel="1" x14ac:dyDescent="0.45">
      <c r="B4439" s="167"/>
      <c r="J4439" s="167"/>
      <c r="M4439" s="166"/>
      <c r="N4439" s="167" t="s">
        <v>700</v>
      </c>
      <c r="Q4439" s="166"/>
      <c r="R4439" s="167"/>
      <c r="S4439" s="919"/>
      <c r="T4439" s="921"/>
      <c r="V4439" s="190"/>
      <c r="W4439" s="115" t="s">
        <v>76</v>
      </c>
      <c r="X4439" s="190"/>
      <c r="Y4439" s="115" t="s">
        <v>77</v>
      </c>
      <c r="Z4439" s="190"/>
      <c r="AA4439" s="115" t="s">
        <v>78</v>
      </c>
      <c r="AB4439" s="167" t="s">
        <v>699</v>
      </c>
      <c r="AE4439" s="166"/>
      <c r="AF4439" s="167"/>
      <c r="AG4439" s="919"/>
      <c r="AH4439" s="921"/>
      <c r="AJ4439" s="190"/>
      <c r="AK4439" s="115" t="s">
        <v>76</v>
      </c>
      <c r="AL4439" s="190"/>
      <c r="AM4439" s="115" t="s">
        <v>77</v>
      </c>
      <c r="AN4439" s="190"/>
      <c r="AO4439" s="166" t="s">
        <v>78</v>
      </c>
    </row>
    <row r="4440" spans="2:41" ht="3.6" customHeight="1" outlineLevel="1" x14ac:dyDescent="0.45">
      <c r="B4440" s="167"/>
      <c r="J4440" s="167"/>
      <c r="M4440" s="166"/>
      <c r="N4440" s="161"/>
      <c r="O4440" s="160"/>
      <c r="P4440" s="160"/>
      <c r="Q4440" s="159"/>
      <c r="R4440" s="161"/>
      <c r="S4440" s="160"/>
      <c r="T4440" s="160"/>
      <c r="U4440" s="160"/>
      <c r="V4440" s="160"/>
      <c r="W4440" s="160"/>
      <c r="X4440" s="160"/>
      <c r="Y4440" s="160"/>
      <c r="Z4440" s="160"/>
      <c r="AA4440" s="159"/>
      <c r="AB4440" s="161"/>
      <c r="AC4440" s="160"/>
      <c r="AD4440" s="160"/>
      <c r="AE4440" s="159"/>
      <c r="AF4440" s="161"/>
      <c r="AG4440" s="160"/>
      <c r="AH4440" s="160"/>
      <c r="AI4440" s="160"/>
      <c r="AJ4440" s="160"/>
      <c r="AK4440" s="160"/>
      <c r="AL4440" s="160"/>
      <c r="AM4440" s="160"/>
      <c r="AN4440" s="160"/>
      <c r="AO4440" s="159"/>
    </row>
    <row r="4441" spans="2:41" ht="3.6" customHeight="1" outlineLevel="1" x14ac:dyDescent="0.45">
      <c r="B4441" s="167"/>
      <c r="J4441" s="167"/>
      <c r="M4441" s="166"/>
      <c r="N4441" s="173"/>
      <c r="O4441" s="172"/>
      <c r="P4441" s="172"/>
      <c r="Q4441" s="171"/>
      <c r="R4441" s="925"/>
      <c r="S4441" s="926"/>
      <c r="T4441" s="926"/>
      <c r="U4441" s="926"/>
      <c r="V4441" s="926"/>
      <c r="W4441" s="926"/>
      <c r="X4441" s="926"/>
      <c r="Y4441" s="926"/>
      <c r="Z4441" s="926"/>
      <c r="AA4441" s="926"/>
      <c r="AB4441" s="926"/>
      <c r="AC4441" s="926"/>
      <c r="AD4441" s="926"/>
      <c r="AE4441" s="926"/>
      <c r="AF4441" s="926"/>
      <c r="AG4441" s="926"/>
      <c r="AH4441" s="926"/>
      <c r="AI4441" s="926"/>
      <c r="AJ4441" s="926"/>
      <c r="AK4441" s="926"/>
      <c r="AL4441" s="926"/>
      <c r="AM4441" s="926"/>
      <c r="AN4441" s="926"/>
      <c r="AO4441" s="927"/>
    </row>
    <row r="4442" spans="2:41" ht="13.35" customHeight="1" outlineLevel="1" x14ac:dyDescent="0.45">
      <c r="B4442" s="167"/>
      <c r="J4442" s="167"/>
      <c r="M4442" s="166"/>
      <c r="N4442" s="167" t="s">
        <v>698</v>
      </c>
      <c r="Q4442" s="166"/>
      <c r="R4442" s="928"/>
      <c r="S4442" s="929"/>
      <c r="T4442" s="929"/>
      <c r="U4442" s="929"/>
      <c r="V4442" s="929"/>
      <c r="W4442" s="929"/>
      <c r="X4442" s="929"/>
      <c r="Y4442" s="929"/>
      <c r="Z4442" s="929"/>
      <c r="AA4442" s="929"/>
      <c r="AB4442" s="929"/>
      <c r="AC4442" s="929"/>
      <c r="AD4442" s="929"/>
      <c r="AE4442" s="929"/>
      <c r="AF4442" s="929"/>
      <c r="AG4442" s="929"/>
      <c r="AH4442" s="929"/>
      <c r="AI4442" s="929"/>
      <c r="AJ4442" s="929"/>
      <c r="AK4442" s="929"/>
      <c r="AL4442" s="929"/>
      <c r="AM4442" s="929"/>
      <c r="AN4442" s="929"/>
      <c r="AO4442" s="930"/>
    </row>
    <row r="4443" spans="2:41" ht="3.6" customHeight="1" outlineLevel="1" x14ac:dyDescent="0.45">
      <c r="B4443" s="167"/>
      <c r="J4443" s="167"/>
      <c r="M4443" s="166"/>
      <c r="N4443" s="167"/>
      <c r="Q4443" s="166"/>
      <c r="R4443" s="931"/>
      <c r="S4443" s="932"/>
      <c r="T4443" s="932"/>
      <c r="U4443" s="932"/>
      <c r="V4443" s="932"/>
      <c r="W4443" s="932"/>
      <c r="X4443" s="932"/>
      <c r="Y4443" s="932"/>
      <c r="Z4443" s="932"/>
      <c r="AA4443" s="932"/>
      <c r="AB4443" s="932"/>
      <c r="AC4443" s="932"/>
      <c r="AD4443" s="932"/>
      <c r="AE4443" s="932"/>
      <c r="AF4443" s="932"/>
      <c r="AG4443" s="932"/>
      <c r="AH4443" s="932"/>
      <c r="AI4443" s="932"/>
      <c r="AJ4443" s="932"/>
      <c r="AK4443" s="932"/>
      <c r="AL4443" s="932"/>
      <c r="AM4443" s="932"/>
      <c r="AN4443" s="932"/>
      <c r="AO4443" s="933"/>
    </row>
    <row r="4444" spans="2:41" ht="3.6" customHeight="1" outlineLevel="1" x14ac:dyDescent="0.45">
      <c r="B4444" s="167"/>
      <c r="J4444" s="167"/>
      <c r="N4444" s="173"/>
      <c r="O4444" s="172"/>
      <c r="P4444" s="172"/>
      <c r="Q4444" s="171"/>
      <c r="R4444" s="172"/>
      <c r="S4444" s="172"/>
      <c r="T4444" s="172"/>
      <c r="U4444" s="172"/>
      <c r="X4444" s="175"/>
      <c r="Y4444" s="176"/>
      <c r="Z4444" s="175"/>
      <c r="AA4444" s="175"/>
      <c r="AB4444" s="175"/>
      <c r="AC4444" s="175"/>
      <c r="AD4444" s="176"/>
      <c r="AE4444" s="175"/>
      <c r="AF4444" s="172"/>
      <c r="AG4444" s="172"/>
      <c r="AH4444" s="947"/>
      <c r="AI4444" s="948"/>
      <c r="AJ4444" s="948"/>
      <c r="AK4444" s="948"/>
      <c r="AL4444" s="948"/>
      <c r="AM4444" s="948"/>
      <c r="AN4444" s="948"/>
      <c r="AO4444" s="949"/>
    </row>
    <row r="4445" spans="2:41" ht="13.35" customHeight="1" outlineLevel="1" x14ac:dyDescent="0.45">
      <c r="B4445" s="167"/>
      <c r="J4445" s="167"/>
      <c r="N4445" s="167" t="s">
        <v>697</v>
      </c>
      <c r="Q4445" s="166"/>
      <c r="R4445" s="115" t="s">
        <v>696</v>
      </c>
      <c r="X4445" s="169"/>
      <c r="Y4445" s="170"/>
      <c r="Z4445" s="189" t="s">
        <v>651</v>
      </c>
      <c r="AA4445" s="115" t="s">
        <v>695</v>
      </c>
      <c r="AB4445" s="169"/>
      <c r="AC4445" s="169"/>
      <c r="AD4445" s="170" t="s">
        <v>694</v>
      </c>
      <c r="AE4445" s="169"/>
      <c r="AH4445" s="950"/>
      <c r="AI4445" s="951"/>
      <c r="AJ4445" s="951"/>
      <c r="AK4445" s="951"/>
      <c r="AL4445" s="951"/>
      <c r="AM4445" s="951"/>
      <c r="AN4445" s="951"/>
      <c r="AO4445" s="952"/>
    </row>
    <row r="4446" spans="2:41" ht="3.6" customHeight="1" outlineLevel="1" x14ac:dyDescent="0.45">
      <c r="B4446" s="167"/>
      <c r="J4446" s="167"/>
      <c r="N4446" s="167"/>
      <c r="Q4446" s="166"/>
      <c r="R4446" s="160"/>
      <c r="S4446" s="160"/>
      <c r="T4446" s="160"/>
      <c r="U4446" s="160"/>
      <c r="X4446" s="163"/>
      <c r="Y4446" s="164"/>
      <c r="Z4446" s="163"/>
      <c r="AA4446" s="163"/>
      <c r="AB4446" s="163"/>
      <c r="AC4446" s="163"/>
      <c r="AD4446" s="164"/>
      <c r="AE4446" s="163"/>
      <c r="AF4446" s="160"/>
      <c r="AG4446" s="160"/>
      <c r="AH4446" s="953"/>
      <c r="AI4446" s="954"/>
      <c r="AJ4446" s="954"/>
      <c r="AK4446" s="954"/>
      <c r="AL4446" s="954"/>
      <c r="AM4446" s="954"/>
      <c r="AN4446" s="954"/>
      <c r="AO4446" s="955"/>
    </row>
    <row r="4447" spans="2:41" ht="3.6" customHeight="1" outlineLevel="1" x14ac:dyDescent="0.45">
      <c r="B4447" s="167"/>
      <c r="J4447" s="167"/>
      <c r="N4447" s="167"/>
      <c r="Q4447" s="166"/>
      <c r="R4447" s="172"/>
      <c r="S4447" s="172"/>
      <c r="T4447" s="172"/>
      <c r="U4447" s="172"/>
      <c r="V4447" s="944"/>
      <c r="W4447" s="956"/>
      <c r="X4447" s="956"/>
      <c r="Y4447" s="956"/>
      <c r="Z4447" s="956"/>
      <c r="AA4447" s="956"/>
      <c r="AB4447" s="956"/>
      <c r="AC4447" s="956"/>
      <c r="AD4447" s="956"/>
      <c r="AE4447" s="956"/>
      <c r="AF4447" s="956"/>
      <c r="AG4447" s="956"/>
      <c r="AH4447" s="956"/>
      <c r="AI4447" s="956"/>
      <c r="AJ4447" s="956"/>
      <c r="AK4447" s="956"/>
      <c r="AL4447" s="956"/>
      <c r="AM4447" s="956"/>
      <c r="AN4447" s="956"/>
      <c r="AO4447" s="957"/>
    </row>
    <row r="4448" spans="2:41" ht="13.35" customHeight="1" outlineLevel="1" x14ac:dyDescent="0.45">
      <c r="B4448" s="167"/>
      <c r="J4448" s="167"/>
      <c r="N4448" s="167" t="s">
        <v>693</v>
      </c>
      <c r="Q4448" s="166"/>
      <c r="R4448" s="115" t="s">
        <v>692</v>
      </c>
      <c r="V4448" s="945"/>
      <c r="W4448" s="958"/>
      <c r="X4448" s="958"/>
      <c r="Y4448" s="958"/>
      <c r="Z4448" s="958"/>
      <c r="AA4448" s="958"/>
      <c r="AB4448" s="958"/>
      <c r="AC4448" s="958"/>
      <c r="AD4448" s="958"/>
      <c r="AE4448" s="958"/>
      <c r="AF4448" s="958"/>
      <c r="AG4448" s="958"/>
      <c r="AH4448" s="958"/>
      <c r="AI4448" s="958"/>
      <c r="AJ4448" s="958"/>
      <c r="AK4448" s="958"/>
      <c r="AL4448" s="958"/>
      <c r="AM4448" s="958"/>
      <c r="AN4448" s="958"/>
      <c r="AO4448" s="959"/>
    </row>
    <row r="4449" spans="2:41" ht="3.6" customHeight="1" outlineLevel="1" x14ac:dyDescent="0.45">
      <c r="B4449" s="167"/>
      <c r="J4449" s="167"/>
      <c r="N4449" s="167"/>
      <c r="Q4449" s="166"/>
      <c r="V4449" s="946"/>
      <c r="W4449" s="960"/>
      <c r="X4449" s="960"/>
      <c r="Y4449" s="960"/>
      <c r="Z4449" s="960"/>
      <c r="AA4449" s="960"/>
      <c r="AB4449" s="960"/>
      <c r="AC4449" s="960"/>
      <c r="AD4449" s="960"/>
      <c r="AE4449" s="960"/>
      <c r="AF4449" s="960"/>
      <c r="AG4449" s="960"/>
      <c r="AH4449" s="960"/>
      <c r="AI4449" s="960"/>
      <c r="AJ4449" s="960"/>
      <c r="AK4449" s="960"/>
      <c r="AL4449" s="960"/>
      <c r="AM4449" s="960"/>
      <c r="AN4449" s="960"/>
      <c r="AO4449" s="961"/>
    </row>
    <row r="4450" spans="2:41" ht="3.6" customHeight="1" outlineLevel="1" x14ac:dyDescent="0.45">
      <c r="B4450" s="167"/>
      <c r="J4450" s="167"/>
      <c r="N4450" s="167"/>
      <c r="R4450" s="173"/>
      <c r="S4450" s="172"/>
      <c r="T4450" s="172"/>
      <c r="U4450" s="171"/>
      <c r="X4450" s="166"/>
      <c r="Y4450" s="925"/>
      <c r="Z4450" s="926"/>
      <c r="AA4450" s="927"/>
      <c r="AB4450" s="171"/>
      <c r="AC4450" s="925"/>
      <c r="AD4450" s="926"/>
      <c r="AE4450" s="927"/>
      <c r="AF4450" s="167"/>
      <c r="AH4450" s="166"/>
      <c r="AI4450" s="925"/>
      <c r="AJ4450" s="926"/>
      <c r="AK4450" s="926"/>
      <c r="AL4450" s="926"/>
      <c r="AM4450" s="926"/>
      <c r="AN4450" s="926"/>
      <c r="AO4450" s="927"/>
    </row>
    <row r="4451" spans="2:41" ht="13.35" customHeight="1" outlineLevel="1" x14ac:dyDescent="0.45">
      <c r="B4451" s="167"/>
      <c r="J4451" s="167"/>
      <c r="N4451" s="167"/>
      <c r="R4451" s="167"/>
      <c r="U4451" s="166"/>
      <c r="V4451" s="115" t="s">
        <v>612</v>
      </c>
      <c r="X4451" s="166"/>
      <c r="Y4451" s="928"/>
      <c r="Z4451" s="929"/>
      <c r="AA4451" s="930"/>
      <c r="AB4451" s="555" t="s">
        <v>611</v>
      </c>
      <c r="AC4451" s="928"/>
      <c r="AD4451" s="929"/>
      <c r="AE4451" s="930"/>
      <c r="AF4451" s="167" t="s">
        <v>610</v>
      </c>
      <c r="AH4451" s="166"/>
      <c r="AI4451" s="928"/>
      <c r="AJ4451" s="929"/>
      <c r="AK4451" s="929"/>
      <c r="AL4451" s="929"/>
      <c r="AM4451" s="929"/>
      <c r="AN4451" s="929"/>
      <c r="AO4451" s="930"/>
    </row>
    <row r="4452" spans="2:41" ht="3.6" customHeight="1" outlineLevel="1" x14ac:dyDescent="0.45">
      <c r="B4452" s="167"/>
      <c r="J4452" s="167"/>
      <c r="N4452" s="167"/>
      <c r="R4452" s="167"/>
      <c r="U4452" s="166"/>
      <c r="V4452" s="160"/>
      <c r="W4452" s="160"/>
      <c r="X4452" s="159"/>
      <c r="Y4452" s="931"/>
      <c r="Z4452" s="932"/>
      <c r="AA4452" s="933"/>
      <c r="AB4452" s="159"/>
      <c r="AC4452" s="931"/>
      <c r="AD4452" s="932"/>
      <c r="AE4452" s="933"/>
      <c r="AF4452" s="161"/>
      <c r="AG4452" s="160"/>
      <c r="AH4452" s="159"/>
      <c r="AI4452" s="931"/>
      <c r="AJ4452" s="932"/>
      <c r="AK4452" s="932"/>
      <c r="AL4452" s="932"/>
      <c r="AM4452" s="932"/>
      <c r="AN4452" s="932"/>
      <c r="AO4452" s="933"/>
    </row>
    <row r="4453" spans="2:41" ht="3.6" customHeight="1" outlineLevel="1" x14ac:dyDescent="0.45">
      <c r="B4453" s="167"/>
      <c r="J4453" s="167"/>
      <c r="N4453" s="167"/>
      <c r="R4453" s="167"/>
      <c r="U4453" s="166"/>
      <c r="V4453" s="172"/>
      <c r="W4453" s="172"/>
      <c r="X4453" s="171"/>
      <c r="Y4453" s="925"/>
      <c r="Z4453" s="926"/>
      <c r="AA4453" s="926"/>
      <c r="AB4453" s="926"/>
      <c r="AC4453" s="926"/>
      <c r="AD4453" s="926"/>
      <c r="AE4453" s="927"/>
      <c r="AF4453" s="173"/>
      <c r="AG4453" s="172"/>
      <c r="AH4453" s="171"/>
      <c r="AI4453" s="925"/>
      <c r="AJ4453" s="926"/>
      <c r="AK4453" s="926"/>
      <c r="AL4453" s="926"/>
      <c r="AM4453" s="926"/>
      <c r="AN4453" s="926"/>
      <c r="AO4453" s="927"/>
    </row>
    <row r="4454" spans="2:41" ht="13.35" customHeight="1" outlineLevel="1" x14ac:dyDescent="0.45">
      <c r="B4454" s="167"/>
      <c r="J4454" s="167"/>
      <c r="N4454" s="167"/>
      <c r="R4454" s="167" t="s">
        <v>691</v>
      </c>
      <c r="U4454" s="166"/>
      <c r="V4454" s="115" t="s">
        <v>609</v>
      </c>
      <c r="X4454" s="166"/>
      <c r="Y4454" s="928"/>
      <c r="Z4454" s="929"/>
      <c r="AA4454" s="929"/>
      <c r="AB4454" s="929"/>
      <c r="AC4454" s="929"/>
      <c r="AD4454" s="929"/>
      <c r="AE4454" s="930"/>
      <c r="AF4454" s="167" t="s">
        <v>8536</v>
      </c>
      <c r="AH4454" s="166"/>
      <c r="AI4454" s="928"/>
      <c r="AJ4454" s="929"/>
      <c r="AK4454" s="929"/>
      <c r="AL4454" s="929"/>
      <c r="AM4454" s="929"/>
      <c r="AN4454" s="929"/>
      <c r="AO4454" s="930"/>
    </row>
    <row r="4455" spans="2:41" ht="3.6" customHeight="1" outlineLevel="1" x14ac:dyDescent="0.45">
      <c r="B4455" s="167"/>
      <c r="J4455" s="167"/>
      <c r="N4455" s="167"/>
      <c r="R4455" s="167"/>
      <c r="U4455" s="166"/>
      <c r="V4455" s="160"/>
      <c r="W4455" s="160"/>
      <c r="X4455" s="159"/>
      <c r="Y4455" s="931"/>
      <c r="Z4455" s="932"/>
      <c r="AA4455" s="932"/>
      <c r="AB4455" s="932"/>
      <c r="AC4455" s="932"/>
      <c r="AD4455" s="932"/>
      <c r="AE4455" s="933"/>
      <c r="AF4455" s="161"/>
      <c r="AG4455" s="160"/>
      <c r="AH4455" s="159"/>
      <c r="AI4455" s="931"/>
      <c r="AJ4455" s="932"/>
      <c r="AK4455" s="932"/>
      <c r="AL4455" s="932"/>
      <c r="AM4455" s="932"/>
      <c r="AN4455" s="932"/>
      <c r="AO4455" s="933"/>
    </row>
    <row r="4456" spans="2:41" ht="3.6" customHeight="1" outlineLevel="1" x14ac:dyDescent="0.45">
      <c r="B4456" s="167"/>
      <c r="J4456" s="167"/>
      <c r="N4456" s="167"/>
      <c r="R4456" s="167"/>
      <c r="U4456" s="166"/>
      <c r="V4456" s="172"/>
      <c r="W4456" s="172"/>
      <c r="X4456" s="171"/>
      <c r="Y4456" s="925"/>
      <c r="Z4456" s="926"/>
      <c r="AA4456" s="926"/>
      <c r="AB4456" s="926"/>
      <c r="AC4456" s="926"/>
      <c r="AD4456" s="926"/>
      <c r="AE4456" s="927"/>
      <c r="AF4456" s="173"/>
      <c r="AG4456" s="172"/>
      <c r="AH4456" s="171"/>
      <c r="AI4456" s="925"/>
      <c r="AJ4456" s="926"/>
      <c r="AK4456" s="926"/>
      <c r="AL4456" s="926"/>
      <c r="AM4456" s="926"/>
      <c r="AN4456" s="926"/>
      <c r="AO4456" s="927"/>
    </row>
    <row r="4457" spans="2:41" ht="13.35" customHeight="1" outlineLevel="1" x14ac:dyDescent="0.45">
      <c r="B4457" s="167"/>
      <c r="J4457" s="167"/>
      <c r="N4457" s="167"/>
      <c r="R4457" s="167"/>
      <c r="U4457" s="166"/>
      <c r="V4457" s="115" t="s">
        <v>608</v>
      </c>
      <c r="X4457" s="166"/>
      <c r="Y4457" s="928"/>
      <c r="Z4457" s="929"/>
      <c r="AA4457" s="929"/>
      <c r="AB4457" s="929"/>
      <c r="AC4457" s="929"/>
      <c r="AD4457" s="929"/>
      <c r="AE4457" s="930"/>
      <c r="AF4457" s="167" t="s">
        <v>607</v>
      </c>
      <c r="AH4457" s="166"/>
      <c r="AI4457" s="928"/>
      <c r="AJ4457" s="929"/>
      <c r="AK4457" s="929"/>
      <c r="AL4457" s="929"/>
      <c r="AM4457" s="929"/>
      <c r="AN4457" s="929"/>
      <c r="AO4457" s="930"/>
    </row>
    <row r="4458" spans="2:41" ht="3.6" customHeight="1" outlineLevel="1" x14ac:dyDescent="0.45">
      <c r="B4458" s="167"/>
      <c r="J4458" s="161"/>
      <c r="K4458" s="160"/>
      <c r="L4458" s="160"/>
      <c r="M4458" s="160"/>
      <c r="N4458" s="161"/>
      <c r="O4458" s="160"/>
      <c r="P4458" s="160"/>
      <c r="Q4458" s="160"/>
      <c r="R4458" s="161"/>
      <c r="S4458" s="160"/>
      <c r="T4458" s="160"/>
      <c r="U4458" s="159"/>
      <c r="V4458" s="160"/>
      <c r="W4458" s="160"/>
      <c r="X4458" s="159"/>
      <c r="Y4458" s="931"/>
      <c r="Z4458" s="932"/>
      <c r="AA4458" s="932"/>
      <c r="AB4458" s="932"/>
      <c r="AC4458" s="932"/>
      <c r="AD4458" s="932"/>
      <c r="AE4458" s="933"/>
      <c r="AF4458" s="161"/>
      <c r="AG4458" s="160"/>
      <c r="AH4458" s="159"/>
      <c r="AI4458" s="931"/>
      <c r="AJ4458" s="932"/>
      <c r="AK4458" s="932"/>
      <c r="AL4458" s="932"/>
      <c r="AM4458" s="932"/>
      <c r="AN4458" s="932"/>
      <c r="AO4458" s="933"/>
    </row>
    <row r="4459" spans="2:41" ht="3.6" customHeight="1" outlineLevel="1" x14ac:dyDescent="0.45">
      <c r="B4459" s="167"/>
      <c r="J4459" s="173"/>
      <c r="K4459" s="172"/>
      <c r="L4459" s="172"/>
      <c r="M4459" s="171"/>
      <c r="N4459" s="173"/>
      <c r="O4459" s="172"/>
      <c r="P4459" s="172"/>
      <c r="Q4459" s="171"/>
      <c r="R4459" s="173"/>
      <c r="S4459" s="172"/>
      <c r="T4459" s="172"/>
      <c r="U4459" s="172"/>
      <c r="V4459" s="172"/>
      <c r="W4459" s="172"/>
      <c r="X4459" s="172"/>
      <c r="Y4459" s="172"/>
      <c r="Z4459" s="172"/>
      <c r="AA4459" s="171"/>
      <c r="AB4459" s="173"/>
      <c r="AC4459" s="172"/>
      <c r="AD4459" s="172"/>
      <c r="AE4459" s="171"/>
      <c r="AF4459" s="172"/>
      <c r="AG4459" s="172"/>
      <c r="AH4459" s="172"/>
      <c r="AI4459" s="172"/>
      <c r="AJ4459" s="172"/>
      <c r="AK4459" s="172"/>
      <c r="AL4459" s="172"/>
      <c r="AM4459" s="172"/>
      <c r="AN4459" s="172"/>
      <c r="AO4459" s="171"/>
    </row>
    <row r="4460" spans="2:41" ht="13.35" customHeight="1" outlineLevel="1" x14ac:dyDescent="0.45">
      <c r="B4460" s="167"/>
      <c r="J4460" s="167"/>
      <c r="M4460" s="166"/>
      <c r="N4460" s="167" t="s">
        <v>717</v>
      </c>
      <c r="Q4460" s="166"/>
      <c r="R4460" s="167"/>
      <c r="S4460" s="917" t="str">
        <f>IF(変更_3!J690&lt;&gt;"",コードマスタ!C4,"")</f>
        <v/>
      </c>
      <c r="T4460" s="943"/>
      <c r="U4460" s="943"/>
      <c r="V4460" s="943"/>
      <c r="W4460" s="943"/>
      <c r="X4460" s="943"/>
      <c r="Y4460" s="943"/>
      <c r="Z4460" s="943"/>
      <c r="AA4460" s="918"/>
      <c r="AB4460" s="167" t="s">
        <v>615</v>
      </c>
      <c r="AE4460" s="166"/>
      <c r="AF4460" s="167"/>
      <c r="AG4460" s="917" t="str">
        <f>IF(変更_3!J698="☑",コードマスタ!D3,IF(OR(変更_3!O698="☑",変更_3!U698="☑"),コードマスタ!D4,""))</f>
        <v/>
      </c>
      <c r="AH4460" s="943"/>
      <c r="AI4460" s="943"/>
      <c r="AJ4460" s="943"/>
      <c r="AK4460" s="943"/>
      <c r="AL4460" s="943"/>
      <c r="AM4460" s="943"/>
      <c r="AN4460" s="943"/>
      <c r="AO4460" s="918"/>
    </row>
    <row r="4461" spans="2:41" ht="3.6" customHeight="1" outlineLevel="1" x14ac:dyDescent="0.45">
      <c r="B4461" s="167"/>
      <c r="J4461" s="167"/>
      <c r="M4461" s="166"/>
      <c r="N4461" s="161"/>
      <c r="O4461" s="160"/>
      <c r="P4461" s="160"/>
      <c r="Q4461" s="159"/>
      <c r="R4461" s="161"/>
      <c r="S4461" s="160"/>
      <c r="T4461" s="160"/>
      <c r="U4461" s="160"/>
      <c r="V4461" s="160"/>
      <c r="W4461" s="160"/>
      <c r="X4461" s="160"/>
      <c r="Y4461" s="160"/>
      <c r="Z4461" s="160"/>
      <c r="AA4461" s="159"/>
      <c r="AB4461" s="161"/>
      <c r="AC4461" s="160"/>
      <c r="AD4461" s="160"/>
      <c r="AE4461" s="159"/>
      <c r="AF4461" s="160"/>
      <c r="AG4461" s="160"/>
      <c r="AH4461" s="160"/>
      <c r="AI4461" s="160"/>
      <c r="AJ4461" s="160"/>
      <c r="AK4461" s="160"/>
      <c r="AL4461" s="160"/>
      <c r="AM4461" s="160"/>
      <c r="AN4461" s="160"/>
      <c r="AO4461" s="159"/>
    </row>
    <row r="4462" spans="2:41" ht="3.6" customHeight="1" outlineLevel="1" x14ac:dyDescent="0.45">
      <c r="B4462" s="167"/>
      <c r="J4462" s="167"/>
      <c r="M4462" s="166"/>
      <c r="N4462" s="173"/>
      <c r="O4462" s="172"/>
      <c r="P4462" s="172"/>
      <c r="Q4462" s="171"/>
      <c r="R4462" s="173"/>
      <c r="S4462" s="172"/>
      <c r="T4462" s="172"/>
      <c r="U4462" s="172"/>
      <c r="V4462" s="172"/>
      <c r="W4462" s="172"/>
      <c r="X4462" s="172"/>
      <c r="Y4462" s="172"/>
      <c r="Z4462" s="172"/>
      <c r="AA4462" s="171"/>
      <c r="AB4462" s="173"/>
      <c r="AC4462" s="172"/>
      <c r="AD4462" s="172"/>
      <c r="AE4462" s="171"/>
      <c r="AF4462" s="173"/>
      <c r="AG4462" s="172"/>
      <c r="AH4462" s="172"/>
      <c r="AI4462" s="172"/>
      <c r="AJ4462" s="172"/>
      <c r="AK4462" s="172"/>
      <c r="AL4462" s="172"/>
      <c r="AM4462" s="172"/>
      <c r="AN4462" s="172"/>
      <c r="AO4462" s="171"/>
    </row>
    <row r="4463" spans="2:41" ht="13.35" customHeight="1" outlineLevel="1" x14ac:dyDescent="0.45">
      <c r="B4463" s="167"/>
      <c r="J4463" s="167"/>
      <c r="M4463" s="166"/>
      <c r="N4463" s="167" t="s">
        <v>716</v>
      </c>
      <c r="Q4463" s="166"/>
      <c r="R4463" s="167"/>
      <c r="S4463" s="919"/>
      <c r="T4463" s="921"/>
      <c r="V4463" s="190"/>
      <c r="W4463" s="115" t="s">
        <v>76</v>
      </c>
      <c r="X4463" s="190"/>
      <c r="Y4463" s="115" t="s">
        <v>77</v>
      </c>
      <c r="Z4463" s="190"/>
      <c r="AA4463" s="166" t="s">
        <v>78</v>
      </c>
      <c r="AB4463" s="167" t="s">
        <v>715</v>
      </c>
      <c r="AE4463" s="166"/>
      <c r="AF4463" s="167"/>
      <c r="AG4463" s="919"/>
      <c r="AH4463" s="921"/>
      <c r="AJ4463" s="190"/>
      <c r="AK4463" s="115" t="s">
        <v>76</v>
      </c>
      <c r="AL4463" s="190"/>
      <c r="AM4463" s="115" t="s">
        <v>77</v>
      </c>
      <c r="AN4463" s="190"/>
      <c r="AO4463" s="166" t="s">
        <v>78</v>
      </c>
    </row>
    <row r="4464" spans="2:41" ht="3.6" customHeight="1" outlineLevel="1" x14ac:dyDescent="0.45">
      <c r="B4464" s="167"/>
      <c r="J4464" s="167"/>
      <c r="M4464" s="166"/>
      <c r="N4464" s="161"/>
      <c r="O4464" s="160"/>
      <c r="P4464" s="160"/>
      <c r="Q4464" s="159"/>
      <c r="R4464" s="161"/>
      <c r="S4464" s="160"/>
      <c r="T4464" s="160"/>
      <c r="U4464" s="160"/>
      <c r="V4464" s="160"/>
      <c r="W4464" s="160"/>
      <c r="X4464" s="160"/>
      <c r="Y4464" s="160"/>
      <c r="Z4464" s="160"/>
      <c r="AA4464" s="159"/>
      <c r="AB4464" s="161"/>
      <c r="AC4464" s="160"/>
      <c r="AD4464" s="160"/>
      <c r="AE4464" s="159"/>
      <c r="AF4464" s="161"/>
      <c r="AG4464" s="160"/>
      <c r="AH4464" s="160"/>
      <c r="AI4464" s="160"/>
      <c r="AJ4464" s="160"/>
      <c r="AK4464" s="160"/>
      <c r="AL4464" s="160"/>
      <c r="AM4464" s="160"/>
      <c r="AN4464" s="160"/>
      <c r="AO4464" s="159"/>
    </row>
    <row r="4465" spans="2:41" ht="3.6" customHeight="1" outlineLevel="1" x14ac:dyDescent="0.45">
      <c r="B4465" s="167"/>
      <c r="J4465" s="167"/>
      <c r="M4465" s="166"/>
      <c r="N4465" s="173"/>
      <c r="O4465" s="172"/>
      <c r="P4465" s="172"/>
      <c r="Q4465" s="171"/>
      <c r="R4465" s="922" t="str">
        <f>IF(変更_3!J690&lt;&gt;"",変更_3!J690,"")</f>
        <v/>
      </c>
      <c r="S4465" s="923"/>
      <c r="T4465" s="923"/>
      <c r="U4465" s="923"/>
      <c r="V4465" s="923"/>
      <c r="W4465" s="923"/>
      <c r="X4465" s="923"/>
      <c r="Y4465" s="923"/>
      <c r="Z4465" s="923"/>
      <c r="AA4465" s="923"/>
      <c r="AB4465" s="923"/>
      <c r="AC4465" s="923"/>
      <c r="AD4465" s="923"/>
      <c r="AE4465" s="923"/>
      <c r="AF4465" s="923"/>
      <c r="AG4465" s="923"/>
      <c r="AH4465" s="923"/>
      <c r="AI4465" s="923"/>
      <c r="AJ4465" s="924"/>
      <c r="AK4465" s="172"/>
      <c r="AL4465" s="172"/>
      <c r="AM4465" s="172"/>
      <c r="AN4465" s="172"/>
      <c r="AO4465" s="171"/>
    </row>
    <row r="4466" spans="2:41" ht="13.35" customHeight="1" outlineLevel="1" x14ac:dyDescent="0.45">
      <c r="B4466" s="167"/>
      <c r="J4466" s="167"/>
      <c r="M4466" s="166"/>
      <c r="N4466" s="167" t="s">
        <v>50</v>
      </c>
      <c r="Q4466" s="166"/>
      <c r="R4466" s="911"/>
      <c r="S4466" s="912"/>
      <c r="T4466" s="912"/>
      <c r="U4466" s="912"/>
      <c r="V4466" s="912"/>
      <c r="W4466" s="912"/>
      <c r="X4466" s="912"/>
      <c r="Y4466" s="912"/>
      <c r="Z4466" s="912"/>
      <c r="AA4466" s="912"/>
      <c r="AB4466" s="912"/>
      <c r="AC4466" s="912"/>
      <c r="AD4466" s="912"/>
      <c r="AE4466" s="912"/>
      <c r="AF4466" s="912"/>
      <c r="AG4466" s="912"/>
      <c r="AH4466" s="912"/>
      <c r="AI4466" s="912"/>
      <c r="AJ4466" s="913"/>
      <c r="AL4466" s="189" t="s">
        <v>651</v>
      </c>
      <c r="AM4466" s="115" t="s">
        <v>714</v>
      </c>
      <c r="AO4466" s="166"/>
    </row>
    <row r="4467" spans="2:41" ht="3.6" customHeight="1" outlineLevel="1" x14ac:dyDescent="0.45">
      <c r="B4467" s="167"/>
      <c r="J4467" s="167"/>
      <c r="M4467" s="166"/>
      <c r="N4467" s="161"/>
      <c r="O4467" s="160"/>
      <c r="P4467" s="160"/>
      <c r="Q4467" s="159"/>
      <c r="R4467" s="914"/>
      <c r="S4467" s="915"/>
      <c r="T4467" s="915"/>
      <c r="U4467" s="915"/>
      <c r="V4467" s="915"/>
      <c r="W4467" s="915"/>
      <c r="X4467" s="915"/>
      <c r="Y4467" s="915"/>
      <c r="Z4467" s="915"/>
      <c r="AA4467" s="915"/>
      <c r="AB4467" s="915"/>
      <c r="AC4467" s="915"/>
      <c r="AD4467" s="915"/>
      <c r="AE4467" s="915"/>
      <c r="AF4467" s="915"/>
      <c r="AG4467" s="915"/>
      <c r="AH4467" s="915"/>
      <c r="AI4467" s="915"/>
      <c r="AJ4467" s="916"/>
      <c r="AK4467" s="160"/>
      <c r="AL4467" s="160"/>
      <c r="AM4467" s="160"/>
      <c r="AN4467" s="160"/>
      <c r="AO4467" s="159"/>
    </row>
    <row r="4468" spans="2:41" ht="3.6" customHeight="1" outlineLevel="1" x14ac:dyDescent="0.45">
      <c r="B4468" s="167"/>
      <c r="J4468" s="167"/>
      <c r="M4468" s="166"/>
      <c r="N4468" s="173"/>
      <c r="O4468" s="172"/>
      <c r="P4468" s="172"/>
      <c r="Q4468" s="171"/>
      <c r="R4468" s="922" t="str">
        <f>ASC(PHONETIC(変更_3!J689))</f>
        <v/>
      </c>
      <c r="S4468" s="923"/>
      <c r="T4468" s="923"/>
      <c r="U4468" s="923"/>
      <c r="V4468" s="923"/>
      <c r="W4468" s="923"/>
      <c r="X4468" s="923"/>
      <c r="Y4468" s="923"/>
      <c r="Z4468" s="923"/>
      <c r="AA4468" s="923"/>
      <c r="AB4468" s="923"/>
      <c r="AC4468" s="923"/>
      <c r="AD4468" s="923"/>
      <c r="AE4468" s="923"/>
      <c r="AF4468" s="923"/>
      <c r="AG4468" s="923"/>
      <c r="AH4468" s="923"/>
      <c r="AI4468" s="923"/>
      <c r="AJ4468" s="923"/>
      <c r="AK4468" s="923"/>
      <c r="AL4468" s="923"/>
      <c r="AM4468" s="923"/>
      <c r="AN4468" s="923"/>
      <c r="AO4468" s="924"/>
    </row>
    <row r="4469" spans="2:41" ht="13.35" customHeight="1" outlineLevel="1" x14ac:dyDescent="0.45">
      <c r="B4469" s="167"/>
      <c r="J4469" s="167"/>
      <c r="M4469" s="166"/>
      <c r="N4469" s="167" t="s">
        <v>713</v>
      </c>
      <c r="Q4469" s="166"/>
      <c r="R4469" s="911"/>
      <c r="S4469" s="912"/>
      <c r="T4469" s="912"/>
      <c r="U4469" s="912"/>
      <c r="V4469" s="912"/>
      <c r="W4469" s="912"/>
      <c r="X4469" s="912"/>
      <c r="Y4469" s="912"/>
      <c r="Z4469" s="912"/>
      <c r="AA4469" s="912"/>
      <c r="AB4469" s="912"/>
      <c r="AC4469" s="912"/>
      <c r="AD4469" s="912"/>
      <c r="AE4469" s="912"/>
      <c r="AF4469" s="912"/>
      <c r="AG4469" s="912"/>
      <c r="AH4469" s="912"/>
      <c r="AI4469" s="912"/>
      <c r="AJ4469" s="912"/>
      <c r="AK4469" s="912"/>
      <c r="AL4469" s="912"/>
      <c r="AM4469" s="912"/>
      <c r="AN4469" s="912"/>
      <c r="AO4469" s="913"/>
    </row>
    <row r="4470" spans="2:41" ht="3.6" customHeight="1" outlineLevel="1" x14ac:dyDescent="0.45">
      <c r="B4470" s="167"/>
      <c r="J4470" s="167"/>
      <c r="M4470" s="166"/>
      <c r="N4470" s="167"/>
      <c r="Q4470" s="166"/>
      <c r="R4470" s="914"/>
      <c r="S4470" s="915"/>
      <c r="T4470" s="915"/>
      <c r="U4470" s="915"/>
      <c r="V4470" s="915"/>
      <c r="W4470" s="915"/>
      <c r="X4470" s="915"/>
      <c r="Y4470" s="915"/>
      <c r="Z4470" s="915"/>
      <c r="AA4470" s="915"/>
      <c r="AB4470" s="915"/>
      <c r="AC4470" s="915"/>
      <c r="AD4470" s="915"/>
      <c r="AE4470" s="915"/>
      <c r="AF4470" s="915"/>
      <c r="AG4470" s="915"/>
      <c r="AH4470" s="915"/>
      <c r="AI4470" s="915"/>
      <c r="AJ4470" s="915"/>
      <c r="AK4470" s="915"/>
      <c r="AL4470" s="915"/>
      <c r="AM4470" s="915"/>
      <c r="AN4470" s="915"/>
      <c r="AO4470" s="916"/>
    </row>
    <row r="4471" spans="2:41" ht="3.6" customHeight="1" outlineLevel="1" x14ac:dyDescent="0.45">
      <c r="B4471" s="167"/>
      <c r="J4471" s="167"/>
      <c r="N4471" s="173"/>
      <c r="O4471" s="172"/>
      <c r="P4471" s="172"/>
      <c r="Q4471" s="171"/>
      <c r="U4471" s="934" t="str">
        <f>ASC(変更_3!M691)</f>
        <v/>
      </c>
      <c r="V4471" s="935"/>
      <c r="W4471" s="935"/>
      <c r="X4471" s="962"/>
      <c r="Y4471" s="172"/>
      <c r="Z4471" s="965" t="str">
        <f>ASC(変更_3!P691)</f>
        <v/>
      </c>
      <c r="AA4471" s="935"/>
      <c r="AB4471" s="935"/>
      <c r="AC4471" s="936"/>
      <c r="AG4471" s="922" t="str">
        <f>IF(変更_3!M692&lt;&gt;"",変更_3!M692,"")</f>
        <v/>
      </c>
      <c r="AH4471" s="923"/>
      <c r="AI4471" s="923"/>
      <c r="AJ4471" s="923"/>
      <c r="AK4471" s="923"/>
      <c r="AL4471" s="923"/>
      <c r="AM4471" s="923"/>
      <c r="AN4471" s="923"/>
      <c r="AO4471" s="924"/>
    </row>
    <row r="4472" spans="2:41" ht="13.35" customHeight="1" outlineLevel="1" x14ac:dyDescent="0.45">
      <c r="B4472" s="167"/>
      <c r="J4472" s="167"/>
      <c r="N4472" s="167"/>
      <c r="Q4472" s="166"/>
      <c r="R4472" s="115" t="s">
        <v>612</v>
      </c>
      <c r="U4472" s="937"/>
      <c r="V4472" s="938"/>
      <c r="W4472" s="938"/>
      <c r="X4472" s="963"/>
      <c r="Y4472" s="179" t="s">
        <v>611</v>
      </c>
      <c r="Z4472" s="966"/>
      <c r="AA4472" s="938"/>
      <c r="AB4472" s="938"/>
      <c r="AC4472" s="939"/>
      <c r="AD4472" s="115" t="s">
        <v>610</v>
      </c>
      <c r="AG4472" s="911"/>
      <c r="AH4472" s="912"/>
      <c r="AI4472" s="912"/>
      <c r="AJ4472" s="912"/>
      <c r="AK4472" s="912"/>
      <c r="AL4472" s="912"/>
      <c r="AM4472" s="912"/>
      <c r="AN4472" s="912"/>
      <c r="AO4472" s="913"/>
    </row>
    <row r="4473" spans="2:41" ht="3.6" customHeight="1" outlineLevel="1" x14ac:dyDescent="0.45">
      <c r="B4473" s="167"/>
      <c r="J4473" s="167"/>
      <c r="N4473" s="167"/>
      <c r="Q4473" s="166"/>
      <c r="R4473" s="160"/>
      <c r="S4473" s="160"/>
      <c r="T4473" s="160"/>
      <c r="U4473" s="940"/>
      <c r="V4473" s="941"/>
      <c r="W4473" s="941"/>
      <c r="X4473" s="964"/>
      <c r="Y4473" s="160"/>
      <c r="Z4473" s="967"/>
      <c r="AA4473" s="941"/>
      <c r="AB4473" s="941"/>
      <c r="AC4473" s="942"/>
      <c r="AD4473" s="160"/>
      <c r="AE4473" s="160"/>
      <c r="AF4473" s="160"/>
      <c r="AG4473" s="914"/>
      <c r="AH4473" s="915"/>
      <c r="AI4473" s="915"/>
      <c r="AJ4473" s="915"/>
      <c r="AK4473" s="915"/>
      <c r="AL4473" s="915"/>
      <c r="AM4473" s="915"/>
      <c r="AN4473" s="915"/>
      <c r="AO4473" s="916"/>
    </row>
    <row r="4474" spans="2:41" ht="3.6" customHeight="1" outlineLevel="1" x14ac:dyDescent="0.45">
      <c r="B4474" s="167"/>
      <c r="J4474" s="167"/>
      <c r="N4474" s="167"/>
      <c r="Q4474" s="166"/>
      <c r="R4474" s="172"/>
      <c r="S4474" s="172"/>
      <c r="T4474" s="171"/>
      <c r="U4474" s="922" t="str">
        <f>IF(変更_3!U692&lt;&gt;"",変更_3!U692,"")</f>
        <v/>
      </c>
      <c r="V4474" s="923"/>
      <c r="W4474" s="923"/>
      <c r="X4474" s="923"/>
      <c r="Y4474" s="923"/>
      <c r="Z4474" s="923"/>
      <c r="AA4474" s="923"/>
      <c r="AB4474" s="923"/>
      <c r="AC4474" s="924"/>
      <c r="AD4474" s="173"/>
      <c r="AE4474" s="172"/>
      <c r="AF4474" s="171"/>
      <c r="AG4474" s="922" t="str">
        <f>IF(変更_3!M693&lt;&gt;"",変更_3!M693,"")</f>
        <v/>
      </c>
      <c r="AH4474" s="923"/>
      <c r="AI4474" s="923"/>
      <c r="AJ4474" s="923"/>
      <c r="AK4474" s="923"/>
      <c r="AL4474" s="923"/>
      <c r="AM4474" s="923"/>
      <c r="AN4474" s="923"/>
      <c r="AO4474" s="924"/>
    </row>
    <row r="4475" spans="2:41" ht="13.35" customHeight="1" outlineLevel="1" x14ac:dyDescent="0.45">
      <c r="B4475" s="167"/>
      <c r="J4475" s="167" t="s">
        <v>708</v>
      </c>
      <c r="N4475" s="167" t="s">
        <v>48</v>
      </c>
      <c r="Q4475" s="166"/>
      <c r="R4475" s="115" t="s">
        <v>609</v>
      </c>
      <c r="T4475" s="166"/>
      <c r="U4475" s="911"/>
      <c r="V4475" s="912"/>
      <c r="W4475" s="912"/>
      <c r="X4475" s="912"/>
      <c r="Y4475" s="912"/>
      <c r="Z4475" s="912"/>
      <c r="AA4475" s="912"/>
      <c r="AB4475" s="912"/>
      <c r="AC4475" s="913"/>
      <c r="AD4475" s="167" t="s">
        <v>8536</v>
      </c>
      <c r="AF4475" s="166"/>
      <c r="AG4475" s="911"/>
      <c r="AH4475" s="912"/>
      <c r="AI4475" s="912"/>
      <c r="AJ4475" s="912"/>
      <c r="AK4475" s="912"/>
      <c r="AL4475" s="912"/>
      <c r="AM4475" s="912"/>
      <c r="AN4475" s="912"/>
      <c r="AO4475" s="913"/>
    </row>
    <row r="4476" spans="2:41" ht="3.6" customHeight="1" outlineLevel="1" x14ac:dyDescent="0.45">
      <c r="B4476" s="167"/>
      <c r="J4476" s="167"/>
      <c r="N4476" s="167"/>
      <c r="Q4476" s="166"/>
      <c r="R4476" s="160"/>
      <c r="S4476" s="160"/>
      <c r="T4476" s="159"/>
      <c r="U4476" s="914"/>
      <c r="V4476" s="915"/>
      <c r="W4476" s="915"/>
      <c r="X4476" s="915"/>
      <c r="Y4476" s="915"/>
      <c r="Z4476" s="915"/>
      <c r="AA4476" s="915"/>
      <c r="AB4476" s="915"/>
      <c r="AC4476" s="916"/>
      <c r="AD4476" s="161"/>
      <c r="AE4476" s="160"/>
      <c r="AF4476" s="159"/>
      <c r="AG4476" s="914"/>
      <c r="AH4476" s="915"/>
      <c r="AI4476" s="915"/>
      <c r="AJ4476" s="915"/>
      <c r="AK4476" s="915"/>
      <c r="AL4476" s="915"/>
      <c r="AM4476" s="915"/>
      <c r="AN4476" s="915"/>
      <c r="AO4476" s="916"/>
    </row>
    <row r="4477" spans="2:41" ht="3.6" customHeight="1" outlineLevel="1" x14ac:dyDescent="0.45">
      <c r="B4477" s="167"/>
      <c r="J4477" s="167"/>
      <c r="N4477" s="167"/>
      <c r="Q4477" s="166"/>
      <c r="R4477" s="172"/>
      <c r="S4477" s="172"/>
      <c r="T4477" s="171"/>
      <c r="U4477" s="922" t="str">
        <f>IF(変更_3!U693&lt;&gt;"",変更_3!U693,"")</f>
        <v/>
      </c>
      <c r="V4477" s="923"/>
      <c r="W4477" s="923"/>
      <c r="X4477" s="923"/>
      <c r="Y4477" s="923"/>
      <c r="Z4477" s="923"/>
      <c r="AA4477" s="923"/>
      <c r="AB4477" s="923"/>
      <c r="AC4477" s="924"/>
      <c r="AD4477" s="173"/>
      <c r="AE4477" s="172"/>
      <c r="AF4477" s="171"/>
      <c r="AG4477" s="922" t="str">
        <f>IF(変更_3!M694&lt;&gt;"",変更_3!M694,"")</f>
        <v/>
      </c>
      <c r="AH4477" s="923"/>
      <c r="AI4477" s="923"/>
      <c r="AJ4477" s="923"/>
      <c r="AK4477" s="923"/>
      <c r="AL4477" s="923"/>
      <c r="AM4477" s="923"/>
      <c r="AN4477" s="923"/>
      <c r="AO4477" s="924"/>
    </row>
    <row r="4478" spans="2:41" ht="13.35" customHeight="1" outlineLevel="1" x14ac:dyDescent="0.45">
      <c r="B4478" s="167"/>
      <c r="J4478" s="167"/>
      <c r="K4478" s="115" t="s">
        <v>718</v>
      </c>
      <c r="N4478" s="167"/>
      <c r="Q4478" s="166"/>
      <c r="R4478" s="115" t="s">
        <v>608</v>
      </c>
      <c r="T4478" s="166"/>
      <c r="U4478" s="911"/>
      <c r="V4478" s="912"/>
      <c r="W4478" s="912"/>
      <c r="X4478" s="912"/>
      <c r="Y4478" s="912"/>
      <c r="Z4478" s="912"/>
      <c r="AA4478" s="912"/>
      <c r="AB4478" s="912"/>
      <c r="AC4478" s="913"/>
      <c r="AD4478" s="167" t="s">
        <v>607</v>
      </c>
      <c r="AF4478" s="166"/>
      <c r="AG4478" s="911"/>
      <c r="AH4478" s="912"/>
      <c r="AI4478" s="912"/>
      <c r="AJ4478" s="912"/>
      <c r="AK4478" s="912"/>
      <c r="AL4478" s="912"/>
      <c r="AM4478" s="912"/>
      <c r="AN4478" s="912"/>
      <c r="AO4478" s="913"/>
    </row>
    <row r="4479" spans="2:41" ht="3.6" customHeight="1" outlineLevel="1" x14ac:dyDescent="0.45">
      <c r="B4479" s="167"/>
      <c r="J4479" s="167"/>
      <c r="N4479" s="161"/>
      <c r="O4479" s="160"/>
      <c r="P4479" s="160"/>
      <c r="Q4479" s="159"/>
      <c r="R4479" s="160"/>
      <c r="S4479" s="160"/>
      <c r="T4479" s="159"/>
      <c r="U4479" s="914"/>
      <c r="V4479" s="915"/>
      <c r="W4479" s="915"/>
      <c r="X4479" s="915"/>
      <c r="Y4479" s="915"/>
      <c r="Z4479" s="915"/>
      <c r="AA4479" s="915"/>
      <c r="AB4479" s="915"/>
      <c r="AC4479" s="916"/>
      <c r="AD4479" s="161"/>
      <c r="AE4479" s="160"/>
      <c r="AF4479" s="159"/>
      <c r="AG4479" s="914"/>
      <c r="AH4479" s="915"/>
      <c r="AI4479" s="915"/>
      <c r="AJ4479" s="915"/>
      <c r="AK4479" s="915"/>
      <c r="AL4479" s="915"/>
      <c r="AM4479" s="915"/>
      <c r="AN4479" s="915"/>
      <c r="AO4479" s="916"/>
    </row>
    <row r="4480" spans="2:41" ht="3.6" customHeight="1" outlineLevel="1" x14ac:dyDescent="0.45">
      <c r="B4480" s="167"/>
      <c r="J4480" s="167"/>
      <c r="M4480" s="166"/>
      <c r="N4480" s="167"/>
      <c r="Q4480" s="166"/>
      <c r="R4480" s="173"/>
      <c r="S4480" s="172"/>
      <c r="T4480" s="172"/>
      <c r="U4480" s="172"/>
      <c r="V4480" s="172"/>
      <c r="W4480" s="172"/>
      <c r="X4480" s="172"/>
      <c r="Y4480" s="172"/>
      <c r="Z4480" s="172"/>
      <c r="AA4480" s="172"/>
      <c r="AB4480" s="172"/>
      <c r="AC4480" s="172"/>
      <c r="AD4480" s="172"/>
      <c r="AE4480" s="172"/>
      <c r="AF4480" s="172"/>
      <c r="AG4480" s="172"/>
      <c r="AH4480" s="172"/>
      <c r="AI4480" s="172"/>
      <c r="AJ4480" s="172"/>
      <c r="AK4480" s="172"/>
      <c r="AL4480" s="172"/>
      <c r="AM4480" s="172"/>
      <c r="AN4480" s="172"/>
      <c r="AO4480" s="171"/>
    </row>
    <row r="4481" spans="2:41" ht="13.35" customHeight="1" outlineLevel="1" x14ac:dyDescent="0.45">
      <c r="B4481" s="167"/>
      <c r="J4481" s="167"/>
      <c r="M4481" s="166"/>
      <c r="N4481" s="167" t="s">
        <v>712</v>
      </c>
      <c r="Q4481" s="166"/>
      <c r="R4481" s="167"/>
      <c r="S4481" s="919"/>
      <c r="T4481" s="921"/>
      <c r="V4481" s="190"/>
      <c r="W4481" s="115" t="s">
        <v>76</v>
      </c>
      <c r="X4481" s="190"/>
      <c r="Y4481" s="115" t="s">
        <v>77</v>
      </c>
      <c r="Z4481" s="190"/>
      <c r="AA4481" s="115" t="s">
        <v>78</v>
      </c>
      <c r="AO4481" s="166"/>
    </row>
    <row r="4482" spans="2:41" ht="3.6" customHeight="1" outlineLevel="1" x14ac:dyDescent="0.45">
      <c r="B4482" s="167"/>
      <c r="J4482" s="167"/>
      <c r="M4482" s="166"/>
      <c r="N4482" s="167"/>
      <c r="Q4482" s="166"/>
      <c r="R4482" s="167"/>
      <c r="AO4482" s="166"/>
    </row>
    <row r="4483" spans="2:41" ht="3.6" customHeight="1" outlineLevel="1" x14ac:dyDescent="0.45">
      <c r="B4483" s="167"/>
      <c r="J4483" s="167"/>
      <c r="M4483" s="166"/>
      <c r="N4483" s="173"/>
      <c r="O4483" s="172"/>
      <c r="P4483" s="172"/>
      <c r="Q4483" s="172"/>
      <c r="R4483" s="984" t="str">
        <f>ASC(変更_3!J695)</f>
        <v/>
      </c>
      <c r="S4483" s="984" t="str">
        <f>ASC(変更_3!K695)</f>
        <v/>
      </c>
      <c r="T4483" s="172"/>
      <c r="U4483" s="984" t="str">
        <f>ASC(変更_3!M695)</f>
        <v/>
      </c>
      <c r="V4483" s="173"/>
      <c r="W4483" s="172"/>
      <c r="X4483" s="172"/>
      <c r="Y4483" s="172"/>
      <c r="Z4483" s="172"/>
      <c r="AA4483" s="171"/>
      <c r="AB4483" s="173"/>
      <c r="AC4483" s="172"/>
      <c r="AD4483" s="172"/>
      <c r="AE4483" s="172"/>
      <c r="AF4483" s="172"/>
      <c r="AG4483" s="171"/>
      <c r="AH4483" s="977"/>
      <c r="AI4483" s="980"/>
      <c r="AJ4483" s="172"/>
      <c r="AK4483" s="944"/>
      <c r="AL4483" s="173"/>
      <c r="AM4483" s="172"/>
      <c r="AN4483" s="172"/>
      <c r="AO4483" s="171"/>
    </row>
    <row r="4484" spans="2:41" ht="13.35" customHeight="1" outlineLevel="1" x14ac:dyDescent="0.45">
      <c r="B4484" s="167"/>
      <c r="J4484" s="167"/>
      <c r="M4484" s="166"/>
      <c r="N4484" s="167" t="s">
        <v>711</v>
      </c>
      <c r="R4484" s="985"/>
      <c r="S4484" s="985"/>
      <c r="T4484" s="115" t="s">
        <v>65</v>
      </c>
      <c r="U4484" s="985"/>
      <c r="V4484" s="167" t="s">
        <v>64</v>
      </c>
      <c r="AA4484" s="166"/>
      <c r="AB4484" s="167" t="s">
        <v>710</v>
      </c>
      <c r="AH4484" s="978"/>
      <c r="AI4484" s="981"/>
      <c r="AJ4484" s="115" t="s">
        <v>65</v>
      </c>
      <c r="AK4484" s="945"/>
      <c r="AL4484" s="167" t="s">
        <v>64</v>
      </c>
      <c r="AO4484" s="166"/>
    </row>
    <row r="4485" spans="2:41" ht="3.6" customHeight="1" outlineLevel="1" x14ac:dyDescent="0.45">
      <c r="B4485" s="167"/>
      <c r="J4485" s="167"/>
      <c r="M4485" s="166"/>
      <c r="N4485" s="167"/>
      <c r="R4485" s="986"/>
      <c r="S4485" s="986"/>
      <c r="T4485" s="160"/>
      <c r="U4485" s="986"/>
      <c r="V4485" s="161"/>
      <c r="W4485" s="160"/>
      <c r="X4485" s="160"/>
      <c r="Y4485" s="160"/>
      <c r="Z4485" s="160"/>
      <c r="AA4485" s="159"/>
      <c r="AB4485" s="161"/>
      <c r="AC4485" s="160"/>
      <c r="AD4485" s="160"/>
      <c r="AE4485" s="160"/>
      <c r="AF4485" s="160"/>
      <c r="AH4485" s="979"/>
      <c r="AI4485" s="982"/>
      <c r="AJ4485" s="160"/>
      <c r="AK4485" s="946"/>
      <c r="AL4485" s="161"/>
      <c r="AM4485" s="160"/>
      <c r="AN4485" s="160"/>
      <c r="AO4485" s="159"/>
    </row>
    <row r="4486" spans="2:41" ht="3.6" customHeight="1" outlineLevel="1" x14ac:dyDescent="0.45">
      <c r="B4486" s="167"/>
      <c r="J4486" s="167"/>
      <c r="M4486" s="166"/>
      <c r="N4486" s="173"/>
      <c r="O4486" s="172"/>
      <c r="P4486" s="172"/>
      <c r="Q4486" s="171"/>
      <c r="R4486" s="977"/>
      <c r="S4486" s="980"/>
      <c r="T4486" s="172"/>
      <c r="U4486" s="944"/>
      <c r="V4486" s="173"/>
      <c r="W4486" s="172"/>
      <c r="X4486" s="172"/>
      <c r="Y4486" s="172"/>
      <c r="Z4486" s="169"/>
      <c r="AA4486" s="174"/>
      <c r="AD4486" s="172"/>
      <c r="AE4486" s="172"/>
      <c r="AF4486" s="172"/>
      <c r="AG4486" s="175"/>
      <c r="AH4486" s="175"/>
      <c r="AI4486" s="175"/>
      <c r="AJ4486" s="175"/>
      <c r="AK4486" s="175"/>
      <c r="AL4486" s="172"/>
      <c r="AM4486" s="175"/>
      <c r="AN4486" s="175"/>
      <c r="AO4486" s="171"/>
    </row>
    <row r="4487" spans="2:41" ht="13.35" customHeight="1" outlineLevel="1" x14ac:dyDescent="0.45">
      <c r="B4487" s="167"/>
      <c r="J4487" s="167"/>
      <c r="M4487" s="166"/>
      <c r="N4487" s="167" t="s">
        <v>709</v>
      </c>
      <c r="Q4487" s="166"/>
      <c r="R4487" s="978"/>
      <c r="S4487" s="981"/>
      <c r="T4487" s="115" t="s">
        <v>65</v>
      </c>
      <c r="U4487" s="945"/>
      <c r="V4487" s="167" t="s">
        <v>64</v>
      </c>
      <c r="Z4487" s="169"/>
      <c r="AA4487" s="168"/>
      <c r="AG4487" s="169"/>
      <c r="AH4487" s="169"/>
      <c r="AI4487" s="169"/>
      <c r="AJ4487" s="169"/>
      <c r="AK4487" s="169"/>
      <c r="AM4487" s="169"/>
      <c r="AN4487" s="169"/>
      <c r="AO4487" s="166"/>
    </row>
    <row r="4488" spans="2:41" ht="3.6" customHeight="1" outlineLevel="1" x14ac:dyDescent="0.45">
      <c r="B4488" s="167"/>
      <c r="J4488" s="167"/>
      <c r="M4488" s="166"/>
      <c r="N4488" s="161"/>
      <c r="O4488" s="160"/>
      <c r="P4488" s="160"/>
      <c r="Q4488" s="159"/>
      <c r="R4488" s="979"/>
      <c r="S4488" s="982"/>
      <c r="T4488" s="160"/>
      <c r="U4488" s="946"/>
      <c r="V4488" s="161"/>
      <c r="W4488" s="160"/>
      <c r="X4488" s="160"/>
      <c r="Y4488" s="160"/>
      <c r="Z4488" s="163"/>
      <c r="AA4488" s="162"/>
      <c r="AB4488" s="160"/>
      <c r="AC4488" s="160"/>
      <c r="AD4488" s="160"/>
      <c r="AE4488" s="160"/>
      <c r="AF4488" s="160"/>
      <c r="AG4488" s="163"/>
      <c r="AH4488" s="163"/>
      <c r="AI4488" s="163"/>
      <c r="AJ4488" s="163"/>
      <c r="AK4488" s="163"/>
      <c r="AL4488" s="160"/>
      <c r="AM4488" s="163"/>
      <c r="AN4488" s="163"/>
      <c r="AO4488" s="159"/>
    </row>
    <row r="4489" spans="2:41" ht="3.6" customHeight="1" outlineLevel="1" x14ac:dyDescent="0.45">
      <c r="B4489" s="167"/>
      <c r="J4489" s="167"/>
      <c r="M4489" s="166"/>
      <c r="N4489" s="167"/>
      <c r="Q4489" s="166"/>
      <c r="R4489" s="922" t="str">
        <f>ASC(変更_3!L699)</f>
        <v/>
      </c>
      <c r="S4489" s="923"/>
      <c r="T4489" s="923"/>
      <c r="U4489" s="924"/>
      <c r="V4489" s="911" t="str">
        <f>ASC(変更_3!P699)</f>
        <v/>
      </c>
      <c r="W4489" s="913"/>
      <c r="X4489" s="911" t="str">
        <f>ASC(変更_3!R699)</f>
        <v/>
      </c>
      <c r="Y4489" s="912"/>
      <c r="Z4489" s="912"/>
      <c r="AA4489" s="913"/>
      <c r="AB4489" s="167"/>
      <c r="AO4489" s="166"/>
    </row>
    <row r="4490" spans="2:41" ht="13.35" customHeight="1" outlineLevel="1" x14ac:dyDescent="0.45">
      <c r="B4490" s="167"/>
      <c r="J4490" s="167"/>
      <c r="M4490" s="166"/>
      <c r="N4490" s="167" t="s">
        <v>707</v>
      </c>
      <c r="Q4490" s="166"/>
      <c r="R4490" s="911"/>
      <c r="S4490" s="912"/>
      <c r="T4490" s="912"/>
      <c r="U4490" s="913"/>
      <c r="V4490" s="911"/>
      <c r="W4490" s="913"/>
      <c r="X4490" s="911"/>
      <c r="Y4490" s="912"/>
      <c r="Z4490" s="912"/>
      <c r="AA4490" s="913"/>
      <c r="AB4490" s="191" t="s">
        <v>706</v>
      </c>
      <c r="AO4490" s="166"/>
    </row>
    <row r="4491" spans="2:41" ht="3.6" customHeight="1" outlineLevel="1" x14ac:dyDescent="0.45">
      <c r="B4491" s="167"/>
      <c r="J4491" s="167"/>
      <c r="M4491" s="166"/>
      <c r="N4491" s="167"/>
      <c r="Q4491" s="166"/>
      <c r="R4491" s="914"/>
      <c r="S4491" s="915"/>
      <c r="T4491" s="915"/>
      <c r="U4491" s="916"/>
      <c r="V4491" s="914"/>
      <c r="W4491" s="916"/>
      <c r="X4491" s="914"/>
      <c r="Y4491" s="915"/>
      <c r="Z4491" s="915"/>
      <c r="AA4491" s="916"/>
      <c r="AB4491" s="161"/>
      <c r="AC4491" s="160"/>
      <c r="AD4491" s="160"/>
      <c r="AE4491" s="160"/>
      <c r="AF4491" s="160"/>
      <c r="AG4491" s="160"/>
      <c r="AH4491" s="160"/>
      <c r="AI4491" s="160"/>
      <c r="AJ4491" s="160"/>
      <c r="AK4491" s="160"/>
      <c r="AL4491" s="160"/>
      <c r="AM4491" s="160"/>
      <c r="AN4491" s="160"/>
      <c r="AO4491" s="159"/>
    </row>
    <row r="4492" spans="2:41" ht="3.6" customHeight="1" outlineLevel="1" x14ac:dyDescent="0.45">
      <c r="B4492" s="167"/>
      <c r="J4492" s="167"/>
      <c r="M4492" s="166"/>
      <c r="N4492" s="173"/>
      <c r="O4492" s="172"/>
      <c r="P4492" s="172"/>
      <c r="Q4492" s="172"/>
      <c r="R4492" s="173"/>
      <c r="S4492" s="172"/>
      <c r="T4492" s="172"/>
      <c r="U4492" s="172"/>
      <c r="V4492" s="172"/>
      <c r="W4492" s="172"/>
      <c r="X4492" s="172"/>
      <c r="Y4492" s="172"/>
      <c r="Z4492" s="172"/>
      <c r="AA4492" s="171"/>
      <c r="AB4492" s="173"/>
      <c r="AI4492" s="166"/>
      <c r="AJ4492" s="173"/>
      <c r="AK4492" s="172"/>
      <c r="AL4492" s="172"/>
      <c r="AM4492" s="172"/>
      <c r="AN4492" s="172"/>
      <c r="AO4492" s="171"/>
    </row>
    <row r="4493" spans="2:41" ht="13.35" customHeight="1" outlineLevel="1" x14ac:dyDescent="0.45">
      <c r="B4493" s="167"/>
      <c r="J4493" s="167"/>
      <c r="M4493" s="166"/>
      <c r="N4493" s="167" t="s">
        <v>705</v>
      </c>
      <c r="R4493" s="167"/>
      <c r="S4493" s="917" t="str">
        <f>IF(変更_3!J701&lt;&gt;"",変更_3!J701,"")</f>
        <v/>
      </c>
      <c r="T4493" s="918"/>
      <c r="V4493" s="182" t="str">
        <f>ASC(変更_3!L701)</f>
        <v/>
      </c>
      <c r="W4493" s="115" t="s">
        <v>76</v>
      </c>
      <c r="X4493" s="182" t="str">
        <f>ASC(変更_3!N701)</f>
        <v/>
      </c>
      <c r="Y4493" s="115" t="s">
        <v>77</v>
      </c>
      <c r="Z4493" s="182" t="str">
        <f>ASC(変更_3!P701)</f>
        <v/>
      </c>
      <c r="AA4493" s="115" t="s">
        <v>78</v>
      </c>
      <c r="AB4493" s="167" t="s">
        <v>704</v>
      </c>
      <c r="AI4493" s="166"/>
      <c r="AJ4493" s="167"/>
      <c r="AK4493" s="919"/>
      <c r="AL4493" s="920"/>
      <c r="AM4493" s="920"/>
      <c r="AN4493" s="920"/>
      <c r="AO4493" s="921"/>
    </row>
    <row r="4494" spans="2:41" ht="3.6" customHeight="1" outlineLevel="1" x14ac:dyDescent="0.45">
      <c r="B4494" s="167"/>
      <c r="J4494" s="167"/>
      <c r="M4494" s="166"/>
      <c r="N4494" s="167"/>
      <c r="R4494" s="161"/>
      <c r="S4494" s="160"/>
      <c r="T4494" s="160"/>
      <c r="U4494" s="160"/>
      <c r="V4494" s="160"/>
      <c r="W4494" s="160"/>
      <c r="X4494" s="160"/>
      <c r="Y4494" s="160"/>
      <c r="Z4494" s="160"/>
      <c r="AA4494" s="159"/>
      <c r="AB4494" s="161"/>
      <c r="AC4494" s="160"/>
      <c r="AD4494" s="160"/>
      <c r="AE4494" s="160"/>
      <c r="AF4494" s="160"/>
      <c r="AG4494" s="160"/>
      <c r="AH4494" s="160"/>
      <c r="AI4494" s="159"/>
      <c r="AJ4494" s="161"/>
      <c r="AK4494" s="160"/>
      <c r="AL4494" s="160"/>
      <c r="AM4494" s="160"/>
      <c r="AN4494" s="160"/>
      <c r="AO4494" s="159"/>
    </row>
    <row r="4495" spans="2:41" ht="3.6" customHeight="1" outlineLevel="1" x14ac:dyDescent="0.45">
      <c r="B4495" s="167"/>
      <c r="J4495" s="167"/>
      <c r="M4495" s="166"/>
      <c r="N4495" s="173"/>
      <c r="O4495" s="172"/>
      <c r="P4495" s="172"/>
      <c r="Q4495" s="171"/>
      <c r="R4495" s="922" t="str">
        <f>IF(変更_3!U698="☑","研修中","")</f>
        <v/>
      </c>
      <c r="S4495" s="923"/>
      <c r="T4495" s="923"/>
      <c r="U4495" s="923"/>
      <c r="V4495" s="923"/>
      <c r="W4495" s="923"/>
      <c r="X4495" s="923"/>
      <c r="Y4495" s="923"/>
      <c r="Z4495" s="923"/>
      <c r="AA4495" s="923"/>
      <c r="AB4495" s="923"/>
      <c r="AC4495" s="923"/>
      <c r="AD4495" s="923"/>
      <c r="AE4495" s="923"/>
      <c r="AF4495" s="923"/>
      <c r="AG4495" s="923"/>
      <c r="AH4495" s="923"/>
      <c r="AI4495" s="923"/>
      <c r="AJ4495" s="923"/>
      <c r="AK4495" s="923"/>
      <c r="AL4495" s="923"/>
      <c r="AM4495" s="923"/>
      <c r="AN4495" s="923"/>
      <c r="AO4495" s="924"/>
    </row>
    <row r="4496" spans="2:41" ht="13.35" customHeight="1" outlineLevel="1" x14ac:dyDescent="0.45">
      <c r="B4496" s="167"/>
      <c r="J4496" s="167"/>
      <c r="M4496" s="166"/>
      <c r="N4496" s="167" t="s">
        <v>703</v>
      </c>
      <c r="Q4496" s="166"/>
      <c r="R4496" s="911"/>
      <c r="S4496" s="912"/>
      <c r="T4496" s="912"/>
      <c r="U4496" s="912"/>
      <c r="V4496" s="912"/>
      <c r="W4496" s="912"/>
      <c r="X4496" s="912"/>
      <c r="Y4496" s="912"/>
      <c r="Z4496" s="912"/>
      <c r="AA4496" s="912"/>
      <c r="AB4496" s="912"/>
      <c r="AC4496" s="912"/>
      <c r="AD4496" s="912"/>
      <c r="AE4496" s="912"/>
      <c r="AF4496" s="912"/>
      <c r="AG4496" s="912"/>
      <c r="AH4496" s="912"/>
      <c r="AI4496" s="912"/>
      <c r="AJ4496" s="912"/>
      <c r="AK4496" s="912"/>
      <c r="AL4496" s="912"/>
      <c r="AM4496" s="912"/>
      <c r="AN4496" s="912"/>
      <c r="AO4496" s="913"/>
    </row>
    <row r="4497" spans="2:41" ht="3.6" customHeight="1" outlineLevel="1" x14ac:dyDescent="0.45">
      <c r="B4497" s="167"/>
      <c r="I4497" s="166"/>
      <c r="J4497" s="167"/>
      <c r="M4497" s="166"/>
      <c r="N4497" s="161"/>
      <c r="O4497" s="160"/>
      <c r="P4497" s="160"/>
      <c r="Q4497" s="159"/>
      <c r="R4497" s="914"/>
      <c r="S4497" s="915"/>
      <c r="T4497" s="915"/>
      <c r="U4497" s="915"/>
      <c r="V4497" s="915"/>
      <c r="W4497" s="915"/>
      <c r="X4497" s="915"/>
      <c r="Y4497" s="915"/>
      <c r="Z4497" s="915"/>
      <c r="AA4497" s="915"/>
      <c r="AB4497" s="915"/>
      <c r="AC4497" s="915"/>
      <c r="AD4497" s="915"/>
      <c r="AE4497" s="915"/>
      <c r="AF4497" s="915"/>
      <c r="AG4497" s="915"/>
      <c r="AH4497" s="915"/>
      <c r="AI4497" s="915"/>
      <c r="AJ4497" s="915"/>
      <c r="AK4497" s="915"/>
      <c r="AL4497" s="915"/>
      <c r="AM4497" s="915"/>
      <c r="AN4497" s="915"/>
      <c r="AO4497" s="916"/>
    </row>
    <row r="4498" spans="2:41" ht="3.6" customHeight="1" outlineLevel="1" x14ac:dyDescent="0.45">
      <c r="B4498" s="167"/>
      <c r="J4498" s="173"/>
      <c r="K4498" s="172"/>
      <c r="L4498" s="172"/>
      <c r="M4498" s="171"/>
      <c r="N4498" s="173"/>
      <c r="O4498" s="172"/>
      <c r="P4498" s="172"/>
      <c r="Q4498" s="171"/>
      <c r="R4498" s="173"/>
      <c r="S4498" s="172"/>
      <c r="T4498" s="172"/>
      <c r="U4498" s="172"/>
      <c r="V4498" s="172"/>
      <c r="W4498" s="172"/>
      <c r="X4498" s="172"/>
      <c r="Y4498" s="172"/>
      <c r="Z4498" s="172"/>
      <c r="AA4498" s="171"/>
      <c r="AB4498" s="173"/>
      <c r="AC4498" s="172"/>
      <c r="AD4498" s="172"/>
      <c r="AE4498" s="171"/>
      <c r="AF4498" s="172"/>
      <c r="AG4498" s="172"/>
      <c r="AH4498" s="172"/>
      <c r="AI4498" s="172"/>
      <c r="AJ4498" s="172"/>
      <c r="AK4498" s="172"/>
      <c r="AL4498" s="172"/>
      <c r="AM4498" s="172"/>
      <c r="AN4498" s="172"/>
      <c r="AO4498" s="171"/>
    </row>
    <row r="4499" spans="2:41" ht="13.35" customHeight="1" outlineLevel="1" x14ac:dyDescent="0.45">
      <c r="B4499" s="167"/>
      <c r="J4499" s="167"/>
      <c r="M4499" s="166"/>
      <c r="N4499" s="167" t="s">
        <v>717</v>
      </c>
      <c r="Q4499" s="166"/>
      <c r="R4499" s="167"/>
      <c r="S4499" s="917" t="str">
        <f>IF(OR(許可申請_2!I697&lt;&gt;"",変更_3!AL690&lt;&gt;""),コードマスタ!C4,"")</f>
        <v/>
      </c>
      <c r="T4499" s="943"/>
      <c r="U4499" s="943"/>
      <c r="V4499" s="943"/>
      <c r="W4499" s="943"/>
      <c r="X4499" s="943"/>
      <c r="Y4499" s="943"/>
      <c r="Z4499" s="943"/>
      <c r="AA4499" s="918"/>
      <c r="AB4499" s="167" t="s">
        <v>615</v>
      </c>
      <c r="AE4499" s="166"/>
      <c r="AF4499" s="167"/>
      <c r="AG4499" s="917" t="str">
        <f>IF(OR(許可申請_2!I706="☑",変更_3!AL698="☑"),コードマスタ!D3,IF(OR(許可申請_2!N706="☑",許可申請_2!T706="☑",変更_3!AQ698="☑",変更_3!AW698="☑"),コードマスタ!D4,""))</f>
        <v/>
      </c>
      <c r="AH4499" s="943"/>
      <c r="AI4499" s="943"/>
      <c r="AJ4499" s="943"/>
      <c r="AK4499" s="943"/>
      <c r="AL4499" s="943"/>
      <c r="AM4499" s="943"/>
      <c r="AN4499" s="943"/>
      <c r="AO4499" s="918"/>
    </row>
    <row r="4500" spans="2:41" ht="3.6" customHeight="1" outlineLevel="1" x14ac:dyDescent="0.45">
      <c r="B4500" s="167"/>
      <c r="J4500" s="167"/>
      <c r="M4500" s="166"/>
      <c r="N4500" s="161"/>
      <c r="O4500" s="160"/>
      <c r="P4500" s="160"/>
      <c r="Q4500" s="159"/>
      <c r="R4500" s="161"/>
      <c r="S4500" s="160"/>
      <c r="T4500" s="160"/>
      <c r="U4500" s="160"/>
      <c r="V4500" s="160"/>
      <c r="W4500" s="160"/>
      <c r="X4500" s="160"/>
      <c r="Y4500" s="160"/>
      <c r="Z4500" s="160"/>
      <c r="AA4500" s="159"/>
      <c r="AB4500" s="161"/>
      <c r="AC4500" s="160"/>
      <c r="AD4500" s="160"/>
      <c r="AE4500" s="159"/>
      <c r="AF4500" s="160"/>
      <c r="AG4500" s="160"/>
      <c r="AH4500" s="160"/>
      <c r="AI4500" s="160"/>
      <c r="AJ4500" s="160"/>
      <c r="AK4500" s="160"/>
      <c r="AL4500" s="160"/>
      <c r="AM4500" s="160"/>
      <c r="AN4500" s="160"/>
      <c r="AO4500" s="159"/>
    </row>
    <row r="4501" spans="2:41" ht="3.6" customHeight="1" outlineLevel="1" x14ac:dyDescent="0.45">
      <c r="B4501" s="167"/>
      <c r="J4501" s="167"/>
      <c r="M4501" s="166"/>
      <c r="N4501" s="173"/>
      <c r="O4501" s="172"/>
      <c r="P4501" s="172"/>
      <c r="Q4501" s="171"/>
      <c r="R4501" s="173"/>
      <c r="S4501" s="172"/>
      <c r="T4501" s="172"/>
      <c r="U4501" s="172"/>
      <c r="V4501" s="172"/>
      <c r="W4501" s="172"/>
      <c r="X4501" s="172"/>
      <c r="Y4501" s="172"/>
      <c r="Z4501" s="172"/>
      <c r="AA4501" s="171"/>
      <c r="AB4501" s="173"/>
      <c r="AC4501" s="172"/>
      <c r="AD4501" s="172"/>
      <c r="AE4501" s="171"/>
      <c r="AF4501" s="173"/>
      <c r="AG4501" s="172"/>
      <c r="AH4501" s="172"/>
      <c r="AI4501" s="172"/>
      <c r="AJ4501" s="172"/>
      <c r="AK4501" s="172"/>
      <c r="AL4501" s="172"/>
      <c r="AM4501" s="172"/>
      <c r="AN4501" s="172"/>
      <c r="AO4501" s="171"/>
    </row>
    <row r="4502" spans="2:41" ht="13.35" customHeight="1" outlineLevel="1" x14ac:dyDescent="0.45">
      <c r="B4502" s="167"/>
      <c r="J4502" s="167"/>
      <c r="M4502" s="166"/>
      <c r="N4502" s="167" t="s">
        <v>716</v>
      </c>
      <c r="Q4502" s="166"/>
      <c r="R4502" s="167"/>
      <c r="S4502" s="919"/>
      <c r="T4502" s="921"/>
      <c r="V4502" s="190"/>
      <c r="W4502" s="115" t="s">
        <v>76</v>
      </c>
      <c r="X4502" s="190"/>
      <c r="Y4502" s="115" t="s">
        <v>77</v>
      </c>
      <c r="Z4502" s="190"/>
      <c r="AA4502" s="166" t="s">
        <v>78</v>
      </c>
      <c r="AB4502" s="167" t="s">
        <v>715</v>
      </c>
      <c r="AE4502" s="166"/>
      <c r="AF4502" s="167"/>
      <c r="AG4502" s="919"/>
      <c r="AH4502" s="921"/>
      <c r="AJ4502" s="190"/>
      <c r="AK4502" s="115" t="s">
        <v>76</v>
      </c>
      <c r="AL4502" s="190"/>
      <c r="AM4502" s="115" t="s">
        <v>77</v>
      </c>
      <c r="AN4502" s="190"/>
      <c r="AO4502" s="166" t="s">
        <v>78</v>
      </c>
    </row>
    <row r="4503" spans="2:41" ht="3.6" customHeight="1" outlineLevel="1" x14ac:dyDescent="0.45">
      <c r="B4503" s="167"/>
      <c r="J4503" s="167"/>
      <c r="M4503" s="166"/>
      <c r="N4503" s="161"/>
      <c r="O4503" s="160"/>
      <c r="P4503" s="160"/>
      <c r="Q4503" s="159"/>
      <c r="R4503" s="161"/>
      <c r="S4503" s="160"/>
      <c r="T4503" s="160"/>
      <c r="U4503" s="160"/>
      <c r="V4503" s="160"/>
      <c r="W4503" s="160"/>
      <c r="X4503" s="160"/>
      <c r="Y4503" s="160"/>
      <c r="Z4503" s="160"/>
      <c r="AA4503" s="159"/>
      <c r="AB4503" s="161"/>
      <c r="AC4503" s="160"/>
      <c r="AD4503" s="160"/>
      <c r="AE4503" s="159"/>
      <c r="AF4503" s="161"/>
      <c r="AG4503" s="160"/>
      <c r="AH4503" s="160"/>
      <c r="AI4503" s="160"/>
      <c r="AJ4503" s="160"/>
      <c r="AK4503" s="160"/>
      <c r="AL4503" s="160"/>
      <c r="AM4503" s="160"/>
      <c r="AN4503" s="160"/>
      <c r="AO4503" s="159"/>
    </row>
    <row r="4504" spans="2:41" ht="3.6" customHeight="1" outlineLevel="1" x14ac:dyDescent="0.45">
      <c r="B4504" s="167"/>
      <c r="J4504" s="167"/>
      <c r="M4504" s="166"/>
      <c r="N4504" s="173"/>
      <c r="O4504" s="172"/>
      <c r="P4504" s="172"/>
      <c r="Q4504" s="171"/>
      <c r="R4504" s="922" t="str">
        <f>許可申請_2!I697&amp;変更_3!AL690</f>
        <v/>
      </c>
      <c r="S4504" s="923"/>
      <c r="T4504" s="923"/>
      <c r="U4504" s="923"/>
      <c r="V4504" s="923"/>
      <c r="W4504" s="923"/>
      <c r="X4504" s="923"/>
      <c r="Y4504" s="923"/>
      <c r="Z4504" s="923"/>
      <c r="AA4504" s="923"/>
      <c r="AB4504" s="923"/>
      <c r="AC4504" s="923"/>
      <c r="AD4504" s="923"/>
      <c r="AE4504" s="923"/>
      <c r="AF4504" s="923"/>
      <c r="AG4504" s="923"/>
      <c r="AH4504" s="923"/>
      <c r="AI4504" s="923"/>
      <c r="AJ4504" s="924"/>
      <c r="AK4504" s="172"/>
      <c r="AL4504" s="172"/>
      <c r="AM4504" s="172"/>
      <c r="AN4504" s="172"/>
      <c r="AO4504" s="171"/>
    </row>
    <row r="4505" spans="2:41" ht="13.35" customHeight="1" outlineLevel="1" x14ac:dyDescent="0.45">
      <c r="B4505" s="167"/>
      <c r="J4505" s="167"/>
      <c r="M4505" s="166"/>
      <c r="N4505" s="167" t="s">
        <v>50</v>
      </c>
      <c r="Q4505" s="166"/>
      <c r="R4505" s="911"/>
      <c r="S4505" s="912"/>
      <c r="T4505" s="912"/>
      <c r="U4505" s="912"/>
      <c r="V4505" s="912"/>
      <c r="W4505" s="912"/>
      <c r="X4505" s="912"/>
      <c r="Y4505" s="912"/>
      <c r="Z4505" s="912"/>
      <c r="AA4505" s="912"/>
      <c r="AB4505" s="912"/>
      <c r="AC4505" s="912"/>
      <c r="AD4505" s="912"/>
      <c r="AE4505" s="912"/>
      <c r="AF4505" s="912"/>
      <c r="AG4505" s="912"/>
      <c r="AH4505" s="912"/>
      <c r="AI4505" s="912"/>
      <c r="AJ4505" s="913"/>
      <c r="AL4505" s="189" t="s">
        <v>651</v>
      </c>
      <c r="AM4505" s="115" t="s">
        <v>714</v>
      </c>
      <c r="AO4505" s="166"/>
    </row>
    <row r="4506" spans="2:41" ht="3.6" customHeight="1" outlineLevel="1" x14ac:dyDescent="0.45">
      <c r="B4506" s="167"/>
      <c r="J4506" s="167"/>
      <c r="M4506" s="166"/>
      <c r="N4506" s="161"/>
      <c r="O4506" s="160"/>
      <c r="P4506" s="160"/>
      <c r="Q4506" s="159"/>
      <c r="R4506" s="914"/>
      <c r="S4506" s="915"/>
      <c r="T4506" s="915"/>
      <c r="U4506" s="915"/>
      <c r="V4506" s="915"/>
      <c r="W4506" s="915"/>
      <c r="X4506" s="915"/>
      <c r="Y4506" s="915"/>
      <c r="Z4506" s="915"/>
      <c r="AA4506" s="915"/>
      <c r="AB4506" s="915"/>
      <c r="AC4506" s="915"/>
      <c r="AD4506" s="915"/>
      <c r="AE4506" s="915"/>
      <c r="AF4506" s="915"/>
      <c r="AG4506" s="915"/>
      <c r="AH4506" s="915"/>
      <c r="AI4506" s="915"/>
      <c r="AJ4506" s="916"/>
      <c r="AK4506" s="160"/>
      <c r="AL4506" s="160"/>
      <c r="AM4506" s="160"/>
      <c r="AN4506" s="160"/>
      <c r="AO4506" s="159"/>
    </row>
    <row r="4507" spans="2:41" ht="3.6" customHeight="1" outlineLevel="1" x14ac:dyDescent="0.45">
      <c r="B4507" s="167"/>
      <c r="J4507" s="167"/>
      <c r="M4507" s="166"/>
      <c r="N4507" s="173"/>
      <c r="O4507" s="172"/>
      <c r="P4507" s="172"/>
      <c r="Q4507" s="171"/>
      <c r="R4507" s="922" t="str">
        <f>ASC(PHONETIC(許可申請_2!I696))&amp;ASC(PHONETIC(変更_3!AL689))</f>
        <v/>
      </c>
      <c r="S4507" s="923"/>
      <c r="T4507" s="923"/>
      <c r="U4507" s="923"/>
      <c r="V4507" s="923"/>
      <c r="W4507" s="923"/>
      <c r="X4507" s="923"/>
      <c r="Y4507" s="923"/>
      <c r="Z4507" s="923"/>
      <c r="AA4507" s="923"/>
      <c r="AB4507" s="923"/>
      <c r="AC4507" s="923"/>
      <c r="AD4507" s="923"/>
      <c r="AE4507" s="923"/>
      <c r="AF4507" s="923"/>
      <c r="AG4507" s="923"/>
      <c r="AH4507" s="923"/>
      <c r="AI4507" s="923"/>
      <c r="AJ4507" s="923"/>
      <c r="AK4507" s="923"/>
      <c r="AL4507" s="923"/>
      <c r="AM4507" s="923"/>
      <c r="AN4507" s="923"/>
      <c r="AO4507" s="924"/>
    </row>
    <row r="4508" spans="2:41" ht="13.35" customHeight="1" outlineLevel="1" x14ac:dyDescent="0.45">
      <c r="B4508" s="167"/>
      <c r="J4508" s="167"/>
      <c r="M4508" s="166"/>
      <c r="N4508" s="167" t="s">
        <v>713</v>
      </c>
      <c r="Q4508" s="166"/>
      <c r="R4508" s="911"/>
      <c r="S4508" s="912"/>
      <c r="T4508" s="912"/>
      <c r="U4508" s="912"/>
      <c r="V4508" s="912"/>
      <c r="W4508" s="912"/>
      <c r="X4508" s="912"/>
      <c r="Y4508" s="912"/>
      <c r="Z4508" s="912"/>
      <c r="AA4508" s="912"/>
      <c r="AB4508" s="912"/>
      <c r="AC4508" s="912"/>
      <c r="AD4508" s="912"/>
      <c r="AE4508" s="912"/>
      <c r="AF4508" s="912"/>
      <c r="AG4508" s="912"/>
      <c r="AH4508" s="912"/>
      <c r="AI4508" s="912"/>
      <c r="AJ4508" s="912"/>
      <c r="AK4508" s="912"/>
      <c r="AL4508" s="912"/>
      <c r="AM4508" s="912"/>
      <c r="AN4508" s="912"/>
      <c r="AO4508" s="913"/>
    </row>
    <row r="4509" spans="2:41" ht="3.6" customHeight="1" outlineLevel="1" x14ac:dyDescent="0.45">
      <c r="B4509" s="167"/>
      <c r="J4509" s="167"/>
      <c r="M4509" s="166"/>
      <c r="N4509" s="167"/>
      <c r="Q4509" s="166"/>
      <c r="R4509" s="914"/>
      <c r="S4509" s="915"/>
      <c r="T4509" s="915"/>
      <c r="U4509" s="915"/>
      <c r="V4509" s="915"/>
      <c r="W4509" s="915"/>
      <c r="X4509" s="915"/>
      <c r="Y4509" s="915"/>
      <c r="Z4509" s="915"/>
      <c r="AA4509" s="915"/>
      <c r="AB4509" s="915"/>
      <c r="AC4509" s="915"/>
      <c r="AD4509" s="915"/>
      <c r="AE4509" s="915"/>
      <c r="AF4509" s="915"/>
      <c r="AG4509" s="915"/>
      <c r="AH4509" s="915"/>
      <c r="AI4509" s="915"/>
      <c r="AJ4509" s="915"/>
      <c r="AK4509" s="915"/>
      <c r="AL4509" s="915"/>
      <c r="AM4509" s="915"/>
      <c r="AN4509" s="915"/>
      <c r="AO4509" s="916"/>
    </row>
    <row r="4510" spans="2:41" ht="3.6" customHeight="1" outlineLevel="1" x14ac:dyDescent="0.45">
      <c r="B4510" s="167"/>
      <c r="J4510" s="167"/>
      <c r="N4510" s="173"/>
      <c r="O4510" s="172"/>
      <c r="P4510" s="172"/>
      <c r="Q4510" s="171"/>
      <c r="U4510" s="934" t="str">
        <f>ASC(許可申請_2!L698)&amp;ASC(変更_3!AO691)</f>
        <v/>
      </c>
      <c r="V4510" s="935"/>
      <c r="W4510" s="935"/>
      <c r="X4510" s="962"/>
      <c r="Y4510" s="172"/>
      <c r="Z4510" s="965" t="str">
        <f>ASC(許可申請_2!O698)&amp;ASC(変更_3!AR691)</f>
        <v/>
      </c>
      <c r="AA4510" s="935"/>
      <c r="AB4510" s="935"/>
      <c r="AC4510" s="936"/>
      <c r="AG4510" s="922" t="str">
        <f>許可申請_2!L699&amp;変更_3!AO692</f>
        <v/>
      </c>
      <c r="AH4510" s="923"/>
      <c r="AI4510" s="923"/>
      <c r="AJ4510" s="923"/>
      <c r="AK4510" s="923"/>
      <c r="AL4510" s="923"/>
      <c r="AM4510" s="923"/>
      <c r="AN4510" s="923"/>
      <c r="AO4510" s="924"/>
    </row>
    <row r="4511" spans="2:41" ht="13.35" customHeight="1" outlineLevel="1" x14ac:dyDescent="0.45">
      <c r="B4511" s="167"/>
      <c r="J4511" s="167"/>
      <c r="N4511" s="167"/>
      <c r="Q4511" s="166"/>
      <c r="R4511" s="115" t="s">
        <v>612</v>
      </c>
      <c r="U4511" s="937"/>
      <c r="V4511" s="938"/>
      <c r="W4511" s="938"/>
      <c r="X4511" s="963"/>
      <c r="Y4511" s="179" t="s">
        <v>611</v>
      </c>
      <c r="Z4511" s="966"/>
      <c r="AA4511" s="938"/>
      <c r="AB4511" s="938"/>
      <c r="AC4511" s="939"/>
      <c r="AD4511" s="115" t="s">
        <v>610</v>
      </c>
      <c r="AG4511" s="911"/>
      <c r="AH4511" s="912"/>
      <c r="AI4511" s="912"/>
      <c r="AJ4511" s="912"/>
      <c r="AK4511" s="912"/>
      <c r="AL4511" s="912"/>
      <c r="AM4511" s="912"/>
      <c r="AN4511" s="912"/>
      <c r="AO4511" s="913"/>
    </row>
    <row r="4512" spans="2:41" ht="3.6" customHeight="1" outlineLevel="1" x14ac:dyDescent="0.45">
      <c r="B4512" s="167"/>
      <c r="J4512" s="167"/>
      <c r="N4512" s="167"/>
      <c r="Q4512" s="166"/>
      <c r="R4512" s="160"/>
      <c r="S4512" s="160"/>
      <c r="T4512" s="160"/>
      <c r="U4512" s="940"/>
      <c r="V4512" s="941"/>
      <c r="W4512" s="941"/>
      <c r="X4512" s="964"/>
      <c r="Y4512" s="160"/>
      <c r="Z4512" s="967"/>
      <c r="AA4512" s="941"/>
      <c r="AB4512" s="941"/>
      <c r="AC4512" s="942"/>
      <c r="AD4512" s="160"/>
      <c r="AE4512" s="160"/>
      <c r="AF4512" s="160"/>
      <c r="AG4512" s="914"/>
      <c r="AH4512" s="915"/>
      <c r="AI4512" s="915"/>
      <c r="AJ4512" s="915"/>
      <c r="AK4512" s="915"/>
      <c r="AL4512" s="915"/>
      <c r="AM4512" s="915"/>
      <c r="AN4512" s="915"/>
      <c r="AO4512" s="916"/>
    </row>
    <row r="4513" spans="2:41" ht="3.6" customHeight="1" outlineLevel="1" x14ac:dyDescent="0.45">
      <c r="B4513" s="167"/>
      <c r="J4513" s="167"/>
      <c r="N4513" s="167"/>
      <c r="Q4513" s="166"/>
      <c r="R4513" s="172"/>
      <c r="S4513" s="172"/>
      <c r="T4513" s="171"/>
      <c r="U4513" s="922" t="str">
        <f>許可申請_2!T699&amp;変更_3!AW692</f>
        <v/>
      </c>
      <c r="V4513" s="923"/>
      <c r="W4513" s="923"/>
      <c r="X4513" s="923"/>
      <c r="Y4513" s="923"/>
      <c r="Z4513" s="923"/>
      <c r="AA4513" s="923"/>
      <c r="AB4513" s="923"/>
      <c r="AC4513" s="924"/>
      <c r="AD4513" s="173"/>
      <c r="AE4513" s="172"/>
      <c r="AF4513" s="171"/>
      <c r="AG4513" s="922" t="str">
        <f>許可申請_2!L700&amp;変更_3!AO693</f>
        <v/>
      </c>
      <c r="AH4513" s="923"/>
      <c r="AI4513" s="923"/>
      <c r="AJ4513" s="923"/>
      <c r="AK4513" s="923"/>
      <c r="AL4513" s="923"/>
      <c r="AM4513" s="923"/>
      <c r="AN4513" s="923"/>
      <c r="AO4513" s="924"/>
    </row>
    <row r="4514" spans="2:41" ht="13.35" customHeight="1" outlineLevel="1" x14ac:dyDescent="0.45">
      <c r="B4514" s="167"/>
      <c r="J4514" s="167"/>
      <c r="N4514" s="167" t="s">
        <v>48</v>
      </c>
      <c r="Q4514" s="166"/>
      <c r="R4514" s="115" t="s">
        <v>609</v>
      </c>
      <c r="T4514" s="166"/>
      <c r="U4514" s="911"/>
      <c r="V4514" s="912"/>
      <c r="W4514" s="912"/>
      <c r="X4514" s="912"/>
      <c r="Y4514" s="912"/>
      <c r="Z4514" s="912"/>
      <c r="AA4514" s="912"/>
      <c r="AB4514" s="912"/>
      <c r="AC4514" s="913"/>
      <c r="AD4514" s="167" t="s">
        <v>8536</v>
      </c>
      <c r="AF4514" s="166"/>
      <c r="AG4514" s="911"/>
      <c r="AH4514" s="912"/>
      <c r="AI4514" s="912"/>
      <c r="AJ4514" s="912"/>
      <c r="AK4514" s="912"/>
      <c r="AL4514" s="912"/>
      <c r="AM4514" s="912"/>
      <c r="AN4514" s="912"/>
      <c r="AO4514" s="913"/>
    </row>
    <row r="4515" spans="2:41" ht="3.6" customHeight="1" outlineLevel="1" x14ac:dyDescent="0.45">
      <c r="B4515" s="167"/>
      <c r="J4515" s="167"/>
      <c r="N4515" s="167"/>
      <c r="Q4515" s="166"/>
      <c r="R4515" s="160"/>
      <c r="S4515" s="160"/>
      <c r="T4515" s="159"/>
      <c r="U4515" s="914"/>
      <c r="V4515" s="915"/>
      <c r="W4515" s="915"/>
      <c r="X4515" s="915"/>
      <c r="Y4515" s="915"/>
      <c r="Z4515" s="915"/>
      <c r="AA4515" s="915"/>
      <c r="AB4515" s="915"/>
      <c r="AC4515" s="916"/>
      <c r="AD4515" s="161"/>
      <c r="AE4515" s="160"/>
      <c r="AF4515" s="159"/>
      <c r="AG4515" s="914"/>
      <c r="AH4515" s="915"/>
      <c r="AI4515" s="915"/>
      <c r="AJ4515" s="915"/>
      <c r="AK4515" s="915"/>
      <c r="AL4515" s="915"/>
      <c r="AM4515" s="915"/>
      <c r="AN4515" s="915"/>
      <c r="AO4515" s="916"/>
    </row>
    <row r="4516" spans="2:41" ht="3.6" customHeight="1" outlineLevel="1" x14ac:dyDescent="0.45">
      <c r="B4516" s="167"/>
      <c r="J4516" s="167"/>
      <c r="N4516" s="167"/>
      <c r="Q4516" s="166"/>
      <c r="R4516" s="172"/>
      <c r="S4516" s="172"/>
      <c r="T4516" s="171"/>
      <c r="U4516" s="922" t="str">
        <f>許可申請_2!T700&amp;変更_3!AW693</f>
        <v/>
      </c>
      <c r="V4516" s="923"/>
      <c r="W4516" s="923"/>
      <c r="X4516" s="923"/>
      <c r="Y4516" s="923"/>
      <c r="Z4516" s="923"/>
      <c r="AA4516" s="923"/>
      <c r="AB4516" s="923"/>
      <c r="AC4516" s="924"/>
      <c r="AD4516" s="173"/>
      <c r="AE4516" s="172"/>
      <c r="AF4516" s="171"/>
      <c r="AG4516" s="922" t="str">
        <f>許可申請_2!L701&amp;変更_3!AO694</f>
        <v/>
      </c>
      <c r="AH4516" s="923"/>
      <c r="AI4516" s="923"/>
      <c r="AJ4516" s="923"/>
      <c r="AK4516" s="923"/>
      <c r="AL4516" s="923"/>
      <c r="AM4516" s="923"/>
      <c r="AN4516" s="923"/>
      <c r="AO4516" s="924"/>
    </row>
    <row r="4517" spans="2:41" ht="13.35" customHeight="1" outlineLevel="1" x14ac:dyDescent="0.45">
      <c r="B4517" s="167"/>
      <c r="J4517" s="167"/>
      <c r="N4517" s="167"/>
      <c r="Q4517" s="166"/>
      <c r="R4517" s="115" t="s">
        <v>608</v>
      </c>
      <c r="T4517" s="166"/>
      <c r="U4517" s="911"/>
      <c r="V4517" s="912"/>
      <c r="W4517" s="912"/>
      <c r="X4517" s="912"/>
      <c r="Y4517" s="912"/>
      <c r="Z4517" s="912"/>
      <c r="AA4517" s="912"/>
      <c r="AB4517" s="912"/>
      <c r="AC4517" s="913"/>
      <c r="AD4517" s="167" t="s">
        <v>607</v>
      </c>
      <c r="AF4517" s="166"/>
      <c r="AG4517" s="911"/>
      <c r="AH4517" s="912"/>
      <c r="AI4517" s="912"/>
      <c r="AJ4517" s="912"/>
      <c r="AK4517" s="912"/>
      <c r="AL4517" s="912"/>
      <c r="AM4517" s="912"/>
      <c r="AN4517" s="912"/>
      <c r="AO4517" s="913"/>
    </row>
    <row r="4518" spans="2:41" ht="3.6" customHeight="1" outlineLevel="1" x14ac:dyDescent="0.45">
      <c r="B4518" s="167"/>
      <c r="J4518" s="167"/>
      <c r="N4518" s="161"/>
      <c r="O4518" s="160"/>
      <c r="P4518" s="160"/>
      <c r="Q4518" s="159"/>
      <c r="R4518" s="160"/>
      <c r="S4518" s="160"/>
      <c r="T4518" s="159"/>
      <c r="U4518" s="914"/>
      <c r="V4518" s="915"/>
      <c r="W4518" s="915"/>
      <c r="X4518" s="915"/>
      <c r="Y4518" s="915"/>
      <c r="Z4518" s="915"/>
      <c r="AA4518" s="915"/>
      <c r="AB4518" s="915"/>
      <c r="AC4518" s="916"/>
      <c r="AD4518" s="161"/>
      <c r="AE4518" s="160"/>
      <c r="AF4518" s="159"/>
      <c r="AG4518" s="914"/>
      <c r="AH4518" s="915"/>
      <c r="AI4518" s="915"/>
      <c r="AJ4518" s="915"/>
      <c r="AK4518" s="915"/>
      <c r="AL4518" s="915"/>
      <c r="AM4518" s="915"/>
      <c r="AN4518" s="915"/>
      <c r="AO4518" s="916"/>
    </row>
    <row r="4519" spans="2:41" ht="3.6" customHeight="1" outlineLevel="1" x14ac:dyDescent="0.45">
      <c r="B4519" s="167"/>
      <c r="J4519" s="167"/>
      <c r="M4519" s="166"/>
      <c r="N4519" s="167"/>
      <c r="Q4519" s="166"/>
      <c r="R4519" s="173"/>
      <c r="S4519" s="172"/>
      <c r="T4519" s="172"/>
      <c r="U4519" s="172"/>
      <c r="V4519" s="172"/>
      <c r="W4519" s="172"/>
      <c r="X4519" s="172"/>
      <c r="Y4519" s="172"/>
      <c r="Z4519" s="172"/>
      <c r="AA4519" s="172"/>
      <c r="AB4519" s="172"/>
      <c r="AC4519" s="172"/>
      <c r="AD4519" s="172"/>
      <c r="AE4519" s="172"/>
      <c r="AF4519" s="172"/>
      <c r="AG4519" s="172"/>
      <c r="AH4519" s="172"/>
      <c r="AI4519" s="172"/>
      <c r="AJ4519" s="172"/>
      <c r="AK4519" s="172"/>
      <c r="AL4519" s="172"/>
      <c r="AM4519" s="172"/>
      <c r="AN4519" s="172"/>
      <c r="AO4519" s="171"/>
    </row>
    <row r="4520" spans="2:41" ht="13.35" customHeight="1" outlineLevel="1" x14ac:dyDescent="0.45">
      <c r="B4520" s="167"/>
      <c r="J4520" s="167"/>
      <c r="M4520" s="166"/>
      <c r="N4520" s="167" t="s">
        <v>712</v>
      </c>
      <c r="Q4520" s="166"/>
      <c r="R4520" s="167"/>
      <c r="S4520" s="919"/>
      <c r="T4520" s="921"/>
      <c r="V4520" s="190"/>
      <c r="W4520" s="115" t="s">
        <v>76</v>
      </c>
      <c r="X4520" s="190"/>
      <c r="Y4520" s="115" t="s">
        <v>77</v>
      </c>
      <c r="Z4520" s="190"/>
      <c r="AA4520" s="115" t="s">
        <v>78</v>
      </c>
      <c r="AO4520" s="166"/>
    </row>
    <row r="4521" spans="2:41" ht="3.6" customHeight="1" outlineLevel="1" x14ac:dyDescent="0.45">
      <c r="B4521" s="167"/>
      <c r="J4521" s="167"/>
      <c r="M4521" s="166"/>
      <c r="N4521" s="167"/>
      <c r="Q4521" s="166"/>
      <c r="R4521" s="167"/>
      <c r="AO4521" s="166"/>
    </row>
    <row r="4522" spans="2:41" ht="3.6" customHeight="1" outlineLevel="1" x14ac:dyDescent="0.45">
      <c r="B4522" s="167"/>
      <c r="J4522" s="167"/>
      <c r="M4522" s="166"/>
      <c r="N4522" s="173"/>
      <c r="O4522" s="172"/>
      <c r="P4522" s="172"/>
      <c r="Q4522" s="172"/>
      <c r="R4522" s="984" t="str">
        <f>ASC(許可申請_2!I702)&amp;ASC(変更_3!AL695)</f>
        <v/>
      </c>
      <c r="S4522" s="984" t="str">
        <f>ASC(許可申請_2!J702)&amp;ASC(変更_3!AM695)</f>
        <v/>
      </c>
      <c r="T4522" s="172"/>
      <c r="U4522" s="984" t="str">
        <f>ASC(許可申請_2!L702)&amp;ASC(変更_3!AO695)</f>
        <v/>
      </c>
      <c r="V4522" s="173"/>
      <c r="W4522" s="172"/>
      <c r="X4522" s="172"/>
      <c r="Y4522" s="172"/>
      <c r="Z4522" s="172"/>
      <c r="AA4522" s="171"/>
      <c r="AB4522" s="173"/>
      <c r="AC4522" s="172"/>
      <c r="AD4522" s="172"/>
      <c r="AE4522" s="172"/>
      <c r="AF4522" s="172"/>
      <c r="AG4522" s="171"/>
      <c r="AH4522" s="977"/>
      <c r="AI4522" s="980"/>
      <c r="AJ4522" s="172"/>
      <c r="AK4522" s="944"/>
      <c r="AL4522" s="173"/>
      <c r="AM4522" s="172"/>
      <c r="AN4522" s="172"/>
      <c r="AO4522" s="171"/>
    </row>
    <row r="4523" spans="2:41" ht="13.35" customHeight="1" outlineLevel="1" x14ac:dyDescent="0.45">
      <c r="B4523" s="167"/>
      <c r="J4523" s="167"/>
      <c r="M4523" s="166"/>
      <c r="N4523" s="167" t="s">
        <v>711</v>
      </c>
      <c r="R4523" s="985"/>
      <c r="S4523" s="985"/>
      <c r="T4523" s="115" t="s">
        <v>65</v>
      </c>
      <c r="U4523" s="985"/>
      <c r="V4523" s="167" t="s">
        <v>64</v>
      </c>
      <c r="AA4523" s="166"/>
      <c r="AB4523" s="167" t="s">
        <v>710</v>
      </c>
      <c r="AH4523" s="978"/>
      <c r="AI4523" s="981"/>
      <c r="AJ4523" s="115" t="s">
        <v>65</v>
      </c>
      <c r="AK4523" s="945"/>
      <c r="AL4523" s="167" t="s">
        <v>64</v>
      </c>
      <c r="AO4523" s="166"/>
    </row>
    <row r="4524" spans="2:41" ht="3.6" customHeight="1" outlineLevel="1" x14ac:dyDescent="0.45">
      <c r="B4524" s="167"/>
      <c r="J4524" s="167"/>
      <c r="M4524" s="166"/>
      <c r="N4524" s="167"/>
      <c r="R4524" s="986"/>
      <c r="S4524" s="986"/>
      <c r="T4524" s="160"/>
      <c r="U4524" s="986"/>
      <c r="V4524" s="161"/>
      <c r="W4524" s="160"/>
      <c r="X4524" s="160"/>
      <c r="Y4524" s="160"/>
      <c r="Z4524" s="160"/>
      <c r="AA4524" s="159"/>
      <c r="AB4524" s="161"/>
      <c r="AC4524" s="160"/>
      <c r="AD4524" s="160"/>
      <c r="AE4524" s="160"/>
      <c r="AF4524" s="160"/>
      <c r="AH4524" s="979"/>
      <c r="AI4524" s="982"/>
      <c r="AJ4524" s="160"/>
      <c r="AK4524" s="946"/>
      <c r="AL4524" s="161"/>
      <c r="AM4524" s="160"/>
      <c r="AN4524" s="160"/>
      <c r="AO4524" s="159"/>
    </row>
    <row r="4525" spans="2:41" ht="3.6" customHeight="1" outlineLevel="1" x14ac:dyDescent="0.45">
      <c r="B4525" s="167"/>
      <c r="J4525" s="167"/>
      <c r="M4525" s="166"/>
      <c r="N4525" s="173"/>
      <c r="O4525" s="172"/>
      <c r="P4525" s="172"/>
      <c r="Q4525" s="171"/>
      <c r="R4525" s="977"/>
      <c r="S4525" s="980"/>
      <c r="T4525" s="172"/>
      <c r="U4525" s="944"/>
      <c r="V4525" s="173"/>
      <c r="W4525" s="172"/>
      <c r="X4525" s="172"/>
      <c r="Y4525" s="172"/>
      <c r="Z4525" s="169"/>
      <c r="AA4525" s="174"/>
      <c r="AD4525" s="172"/>
      <c r="AE4525" s="172"/>
      <c r="AF4525" s="172"/>
      <c r="AG4525" s="175"/>
      <c r="AH4525" s="175"/>
      <c r="AI4525" s="175"/>
      <c r="AJ4525" s="175"/>
      <c r="AK4525" s="175"/>
      <c r="AL4525" s="172"/>
      <c r="AM4525" s="175"/>
      <c r="AN4525" s="175"/>
      <c r="AO4525" s="171"/>
    </row>
    <row r="4526" spans="2:41" ht="13.35" customHeight="1" outlineLevel="1" x14ac:dyDescent="0.45">
      <c r="B4526" s="167"/>
      <c r="J4526" s="167"/>
      <c r="M4526" s="166"/>
      <c r="N4526" s="167" t="s">
        <v>709</v>
      </c>
      <c r="Q4526" s="166"/>
      <c r="R4526" s="978"/>
      <c r="S4526" s="981"/>
      <c r="T4526" s="115" t="s">
        <v>65</v>
      </c>
      <c r="U4526" s="945"/>
      <c r="V4526" s="167" t="s">
        <v>64</v>
      </c>
      <c r="Z4526" s="169"/>
      <c r="AA4526" s="168"/>
      <c r="AG4526" s="169"/>
      <c r="AH4526" s="169"/>
      <c r="AI4526" s="169"/>
      <c r="AJ4526" s="169"/>
      <c r="AK4526" s="169"/>
      <c r="AM4526" s="169"/>
      <c r="AN4526" s="169"/>
      <c r="AO4526" s="166"/>
    </row>
    <row r="4527" spans="2:41" ht="3.6" customHeight="1" outlineLevel="1" x14ac:dyDescent="0.45">
      <c r="B4527" s="167"/>
      <c r="J4527" s="167"/>
      <c r="M4527" s="166"/>
      <c r="N4527" s="161"/>
      <c r="O4527" s="160"/>
      <c r="P4527" s="160"/>
      <c r="Q4527" s="159"/>
      <c r="R4527" s="979"/>
      <c r="S4527" s="982"/>
      <c r="T4527" s="160"/>
      <c r="U4527" s="946"/>
      <c r="V4527" s="161"/>
      <c r="W4527" s="160"/>
      <c r="X4527" s="160"/>
      <c r="Y4527" s="160"/>
      <c r="Z4527" s="163"/>
      <c r="AA4527" s="162"/>
      <c r="AB4527" s="160"/>
      <c r="AC4527" s="160"/>
      <c r="AD4527" s="160"/>
      <c r="AE4527" s="160"/>
      <c r="AF4527" s="160"/>
      <c r="AG4527" s="163"/>
      <c r="AH4527" s="163"/>
      <c r="AI4527" s="163"/>
      <c r="AJ4527" s="163"/>
      <c r="AK4527" s="163"/>
      <c r="AL4527" s="160"/>
      <c r="AM4527" s="163"/>
      <c r="AN4527" s="163"/>
      <c r="AO4527" s="159"/>
    </row>
    <row r="4528" spans="2:41" ht="3.6" customHeight="1" outlineLevel="1" x14ac:dyDescent="0.45">
      <c r="B4528" s="167"/>
      <c r="J4528" s="167"/>
      <c r="M4528" s="166"/>
      <c r="N4528" s="167"/>
      <c r="Q4528" s="166"/>
      <c r="R4528" s="922" t="str">
        <f>ASC(許可申請_2!K707)&amp;ASC(変更_3!AN699)</f>
        <v/>
      </c>
      <c r="S4528" s="923"/>
      <c r="T4528" s="923"/>
      <c r="U4528" s="924"/>
      <c r="V4528" s="911" t="str">
        <f>ASC(許可申請_2!O707)&amp;ASC(変更_3!AR699)</f>
        <v/>
      </c>
      <c r="W4528" s="913"/>
      <c r="X4528" s="911" t="str">
        <f>ASC(許可申請_2!Q707)&amp;ASC(変更_3!AT699)</f>
        <v/>
      </c>
      <c r="Y4528" s="912"/>
      <c r="Z4528" s="912"/>
      <c r="AA4528" s="913"/>
      <c r="AB4528" s="167"/>
      <c r="AO4528" s="166"/>
    </row>
    <row r="4529" spans="2:41" ht="13.35" customHeight="1" outlineLevel="1" x14ac:dyDescent="0.45">
      <c r="B4529" s="167"/>
      <c r="J4529" s="167" t="s">
        <v>708</v>
      </c>
      <c r="M4529" s="166"/>
      <c r="N4529" s="167" t="s">
        <v>707</v>
      </c>
      <c r="Q4529" s="166"/>
      <c r="R4529" s="911"/>
      <c r="S4529" s="912"/>
      <c r="T4529" s="912"/>
      <c r="U4529" s="913"/>
      <c r="V4529" s="911"/>
      <c r="W4529" s="913"/>
      <c r="X4529" s="911"/>
      <c r="Y4529" s="912"/>
      <c r="Z4529" s="912"/>
      <c r="AA4529" s="913"/>
      <c r="AB4529" s="191" t="s">
        <v>706</v>
      </c>
      <c r="AO4529" s="166"/>
    </row>
    <row r="4530" spans="2:41" ht="3.6" customHeight="1" outlineLevel="1" x14ac:dyDescent="0.45">
      <c r="B4530" s="167"/>
      <c r="J4530" s="167"/>
      <c r="M4530" s="166"/>
      <c r="N4530" s="167"/>
      <c r="Q4530" s="166"/>
      <c r="R4530" s="914"/>
      <c r="S4530" s="915"/>
      <c r="T4530" s="915"/>
      <c r="U4530" s="916"/>
      <c r="V4530" s="914"/>
      <c r="W4530" s="916"/>
      <c r="X4530" s="914"/>
      <c r="Y4530" s="915"/>
      <c r="Z4530" s="915"/>
      <c r="AA4530" s="916"/>
      <c r="AB4530" s="161"/>
      <c r="AC4530" s="160"/>
      <c r="AD4530" s="160"/>
      <c r="AE4530" s="160"/>
      <c r="AF4530" s="160"/>
      <c r="AG4530" s="160"/>
      <c r="AH4530" s="160"/>
      <c r="AI4530" s="160"/>
      <c r="AJ4530" s="160"/>
      <c r="AK4530" s="160"/>
      <c r="AL4530" s="160"/>
      <c r="AM4530" s="160"/>
      <c r="AN4530" s="160"/>
      <c r="AO4530" s="159"/>
    </row>
    <row r="4531" spans="2:41" ht="3.6" customHeight="1" outlineLevel="1" x14ac:dyDescent="0.45">
      <c r="B4531" s="167"/>
      <c r="J4531" s="167"/>
      <c r="M4531" s="166"/>
      <c r="N4531" s="173"/>
      <c r="O4531" s="172"/>
      <c r="P4531" s="172"/>
      <c r="Q4531" s="172"/>
      <c r="R4531" s="173"/>
      <c r="S4531" s="172"/>
      <c r="T4531" s="172"/>
      <c r="U4531" s="172"/>
      <c r="V4531" s="172"/>
      <c r="W4531" s="172"/>
      <c r="X4531" s="172"/>
      <c r="Y4531" s="172"/>
      <c r="Z4531" s="172"/>
      <c r="AA4531" s="171"/>
      <c r="AB4531" s="173"/>
      <c r="AI4531" s="166"/>
      <c r="AJ4531" s="173"/>
      <c r="AK4531" s="172"/>
      <c r="AL4531" s="172"/>
      <c r="AM4531" s="172"/>
      <c r="AN4531" s="172"/>
      <c r="AO4531" s="171"/>
    </row>
    <row r="4532" spans="2:41" ht="13.35" customHeight="1" outlineLevel="1" x14ac:dyDescent="0.45">
      <c r="B4532" s="167"/>
      <c r="J4532" s="167"/>
      <c r="M4532" s="166"/>
      <c r="N4532" s="167" t="s">
        <v>705</v>
      </c>
      <c r="R4532" s="167"/>
      <c r="S4532" s="917" t="str">
        <f>許可申請_2!I709&amp;変更_3!AL701</f>
        <v/>
      </c>
      <c r="T4532" s="918"/>
      <c r="V4532" s="182" t="str">
        <f>ASC(許可申請_2!K709)&amp;ASC(変更_3!AN701)</f>
        <v/>
      </c>
      <c r="W4532" s="115" t="s">
        <v>76</v>
      </c>
      <c r="X4532" s="182" t="str">
        <f>ASC(許可申請_2!M709)&amp;ASC(変更_3!AP701)</f>
        <v/>
      </c>
      <c r="Y4532" s="115" t="s">
        <v>77</v>
      </c>
      <c r="Z4532" s="182" t="str">
        <f>ASC(許可申請_2!O709)&amp;ASC(変更_3!AR701)</f>
        <v/>
      </c>
      <c r="AA4532" s="115" t="s">
        <v>78</v>
      </c>
      <c r="AB4532" s="167" t="s">
        <v>704</v>
      </c>
      <c r="AI4532" s="166"/>
      <c r="AJ4532" s="167"/>
      <c r="AK4532" s="919"/>
      <c r="AL4532" s="920"/>
      <c r="AM4532" s="920"/>
      <c r="AN4532" s="920"/>
      <c r="AO4532" s="921"/>
    </row>
    <row r="4533" spans="2:41" ht="3.6" customHeight="1" outlineLevel="1" x14ac:dyDescent="0.45">
      <c r="B4533" s="167"/>
      <c r="J4533" s="167"/>
      <c r="M4533" s="166"/>
      <c r="N4533" s="167"/>
      <c r="R4533" s="161"/>
      <c r="S4533" s="160"/>
      <c r="T4533" s="160"/>
      <c r="U4533" s="160"/>
      <c r="V4533" s="160"/>
      <c r="W4533" s="160"/>
      <c r="X4533" s="160"/>
      <c r="Y4533" s="160"/>
      <c r="Z4533" s="160"/>
      <c r="AA4533" s="159"/>
      <c r="AB4533" s="161"/>
      <c r="AC4533" s="160"/>
      <c r="AD4533" s="160"/>
      <c r="AE4533" s="160"/>
      <c r="AF4533" s="160"/>
      <c r="AG4533" s="160"/>
      <c r="AH4533" s="160"/>
      <c r="AI4533" s="159"/>
      <c r="AJ4533" s="161"/>
      <c r="AK4533" s="160"/>
      <c r="AL4533" s="160"/>
      <c r="AM4533" s="160"/>
      <c r="AN4533" s="160"/>
      <c r="AO4533" s="159"/>
    </row>
    <row r="4534" spans="2:41" ht="3.6" customHeight="1" outlineLevel="1" x14ac:dyDescent="0.45">
      <c r="B4534" s="167"/>
      <c r="J4534" s="167"/>
      <c r="M4534" s="166"/>
      <c r="N4534" s="173"/>
      <c r="O4534" s="172"/>
      <c r="P4534" s="172"/>
      <c r="Q4534" s="171"/>
      <c r="R4534" s="922" t="str">
        <f>IF(OR(許可申請_2!T706="☑",変更_3!AW698="☑"),"研修中","")</f>
        <v/>
      </c>
      <c r="S4534" s="923"/>
      <c r="T4534" s="923"/>
      <c r="U4534" s="923"/>
      <c r="V4534" s="923"/>
      <c r="W4534" s="923"/>
      <c r="X4534" s="923"/>
      <c r="Y4534" s="923"/>
      <c r="Z4534" s="923"/>
      <c r="AA4534" s="923"/>
      <c r="AB4534" s="923"/>
      <c r="AC4534" s="923"/>
      <c r="AD4534" s="923"/>
      <c r="AE4534" s="923"/>
      <c r="AF4534" s="923"/>
      <c r="AG4534" s="923"/>
      <c r="AH4534" s="923"/>
      <c r="AI4534" s="923"/>
      <c r="AJ4534" s="923"/>
      <c r="AK4534" s="923"/>
      <c r="AL4534" s="923"/>
      <c r="AM4534" s="923"/>
      <c r="AN4534" s="923"/>
      <c r="AO4534" s="924"/>
    </row>
    <row r="4535" spans="2:41" ht="13.35" customHeight="1" outlineLevel="1" x14ac:dyDescent="0.45">
      <c r="B4535" s="167"/>
      <c r="J4535" s="167"/>
      <c r="M4535" s="166"/>
      <c r="N4535" s="167" t="s">
        <v>703</v>
      </c>
      <c r="Q4535" s="166"/>
      <c r="R4535" s="911"/>
      <c r="S4535" s="912"/>
      <c r="T4535" s="912"/>
      <c r="U4535" s="912"/>
      <c r="V4535" s="912"/>
      <c r="W4535" s="912"/>
      <c r="X4535" s="912"/>
      <c r="Y4535" s="912"/>
      <c r="Z4535" s="912"/>
      <c r="AA4535" s="912"/>
      <c r="AB4535" s="912"/>
      <c r="AC4535" s="912"/>
      <c r="AD4535" s="912"/>
      <c r="AE4535" s="912"/>
      <c r="AF4535" s="912"/>
      <c r="AG4535" s="912"/>
      <c r="AH4535" s="912"/>
      <c r="AI4535" s="912"/>
      <c r="AJ4535" s="912"/>
      <c r="AK4535" s="912"/>
      <c r="AL4535" s="912"/>
      <c r="AM4535" s="912"/>
      <c r="AN4535" s="912"/>
      <c r="AO4535" s="913"/>
    </row>
    <row r="4536" spans="2:41" ht="3.6" customHeight="1" outlineLevel="1" x14ac:dyDescent="0.45">
      <c r="B4536" s="167"/>
      <c r="J4536" s="167"/>
      <c r="M4536" s="166"/>
      <c r="N4536" s="161"/>
      <c r="O4536" s="160"/>
      <c r="P4536" s="160"/>
      <c r="Q4536" s="159"/>
      <c r="R4536" s="914"/>
      <c r="S4536" s="915"/>
      <c r="T4536" s="915"/>
      <c r="U4536" s="915"/>
      <c r="V4536" s="915"/>
      <c r="W4536" s="915"/>
      <c r="X4536" s="915"/>
      <c r="Y4536" s="915"/>
      <c r="Z4536" s="915"/>
      <c r="AA4536" s="915"/>
      <c r="AB4536" s="915"/>
      <c r="AC4536" s="915"/>
      <c r="AD4536" s="915"/>
      <c r="AE4536" s="915"/>
      <c r="AF4536" s="915"/>
      <c r="AG4536" s="915"/>
      <c r="AH4536" s="915"/>
      <c r="AI4536" s="915"/>
      <c r="AJ4536" s="915"/>
      <c r="AK4536" s="915"/>
      <c r="AL4536" s="915"/>
      <c r="AM4536" s="915"/>
      <c r="AN4536" s="915"/>
      <c r="AO4536" s="916"/>
    </row>
    <row r="4537" spans="2:41" ht="3.6" customHeight="1" outlineLevel="1" x14ac:dyDescent="0.45">
      <c r="B4537" s="167"/>
      <c r="J4537" s="167"/>
      <c r="M4537" s="166"/>
      <c r="N4537" s="173"/>
      <c r="O4537" s="172"/>
      <c r="P4537" s="172"/>
      <c r="Q4537" s="171"/>
      <c r="R4537" s="167"/>
      <c r="W4537" s="166"/>
      <c r="X4537" s="167"/>
      <c r="AB4537" s="166"/>
      <c r="AC4537" s="925"/>
      <c r="AD4537" s="926"/>
      <c r="AE4537" s="926"/>
      <c r="AF4537" s="926"/>
      <c r="AG4537" s="926"/>
      <c r="AH4537" s="926"/>
      <c r="AI4537" s="926"/>
      <c r="AJ4537" s="926"/>
      <c r="AK4537" s="926"/>
      <c r="AL4537" s="926"/>
      <c r="AM4537" s="926"/>
      <c r="AN4537" s="926"/>
      <c r="AO4537" s="927"/>
    </row>
    <row r="4538" spans="2:41" ht="13.35" customHeight="1" outlineLevel="1" x14ac:dyDescent="0.45">
      <c r="B4538" s="167"/>
      <c r="J4538" s="167"/>
      <c r="M4538" s="166"/>
      <c r="N4538" s="167" t="s">
        <v>702</v>
      </c>
      <c r="Q4538" s="166"/>
      <c r="R4538" s="167"/>
      <c r="S4538" s="189" t="s">
        <v>651</v>
      </c>
      <c r="T4538" s="115" t="s">
        <v>105</v>
      </c>
      <c r="W4538" s="166"/>
      <c r="X4538" s="167" t="s">
        <v>701</v>
      </c>
      <c r="AB4538" s="166"/>
      <c r="AC4538" s="928"/>
      <c r="AD4538" s="929"/>
      <c r="AE4538" s="929"/>
      <c r="AF4538" s="929"/>
      <c r="AG4538" s="929"/>
      <c r="AH4538" s="929"/>
      <c r="AI4538" s="929"/>
      <c r="AJ4538" s="929"/>
      <c r="AK4538" s="929"/>
      <c r="AL4538" s="929"/>
      <c r="AM4538" s="929"/>
      <c r="AN4538" s="929"/>
      <c r="AO4538" s="930"/>
    </row>
    <row r="4539" spans="2:41" ht="3.6" customHeight="1" outlineLevel="1" x14ac:dyDescent="0.45">
      <c r="B4539" s="167"/>
      <c r="J4539" s="167"/>
      <c r="M4539" s="166"/>
      <c r="N4539" s="161"/>
      <c r="O4539" s="160"/>
      <c r="P4539" s="160"/>
      <c r="Q4539" s="159"/>
      <c r="R4539" s="161"/>
      <c r="S4539" s="160"/>
      <c r="T4539" s="160"/>
      <c r="U4539" s="160"/>
      <c r="V4539" s="160"/>
      <c r="W4539" s="159"/>
      <c r="X4539" s="161"/>
      <c r="Y4539" s="160"/>
      <c r="Z4539" s="160"/>
      <c r="AA4539" s="160"/>
      <c r="AB4539" s="159"/>
      <c r="AC4539" s="931"/>
      <c r="AD4539" s="932"/>
      <c r="AE4539" s="932"/>
      <c r="AF4539" s="932"/>
      <c r="AG4539" s="932"/>
      <c r="AH4539" s="932"/>
      <c r="AI4539" s="932"/>
      <c r="AJ4539" s="932"/>
      <c r="AK4539" s="932"/>
      <c r="AL4539" s="932"/>
      <c r="AM4539" s="932"/>
      <c r="AN4539" s="932"/>
      <c r="AO4539" s="933"/>
    </row>
    <row r="4540" spans="2:41" ht="3.6" customHeight="1" outlineLevel="1" x14ac:dyDescent="0.45">
      <c r="B4540" s="167"/>
      <c r="J4540" s="167"/>
      <c r="M4540" s="166"/>
      <c r="N4540" s="173"/>
      <c r="O4540" s="172"/>
      <c r="P4540" s="172"/>
      <c r="Q4540" s="171"/>
      <c r="R4540" s="173"/>
      <c r="S4540" s="172"/>
      <c r="T4540" s="172"/>
      <c r="U4540" s="172"/>
      <c r="V4540" s="172"/>
      <c r="W4540" s="172"/>
      <c r="X4540" s="172"/>
      <c r="Y4540" s="172"/>
      <c r="Z4540" s="172"/>
      <c r="AA4540" s="171"/>
      <c r="AB4540" s="173"/>
      <c r="AC4540" s="172"/>
      <c r="AD4540" s="172"/>
      <c r="AE4540" s="171"/>
      <c r="AF4540" s="173"/>
      <c r="AG4540" s="172"/>
      <c r="AH4540" s="172"/>
      <c r="AI4540" s="172"/>
      <c r="AJ4540" s="172"/>
      <c r="AK4540" s="172"/>
      <c r="AL4540" s="172"/>
      <c r="AM4540" s="172"/>
      <c r="AN4540" s="172"/>
      <c r="AO4540" s="171"/>
    </row>
    <row r="4541" spans="2:41" ht="13.35" customHeight="1" outlineLevel="1" x14ac:dyDescent="0.45">
      <c r="B4541" s="167"/>
      <c r="J4541" s="167"/>
      <c r="M4541" s="166"/>
      <c r="N4541" s="167" t="s">
        <v>700</v>
      </c>
      <c r="Q4541" s="166"/>
      <c r="R4541" s="167"/>
      <c r="S4541" s="919"/>
      <c r="T4541" s="921"/>
      <c r="V4541" s="190"/>
      <c r="W4541" s="115" t="s">
        <v>76</v>
      </c>
      <c r="X4541" s="190"/>
      <c r="Y4541" s="115" t="s">
        <v>77</v>
      </c>
      <c r="Z4541" s="190"/>
      <c r="AA4541" s="115" t="s">
        <v>78</v>
      </c>
      <c r="AB4541" s="167" t="s">
        <v>699</v>
      </c>
      <c r="AE4541" s="166"/>
      <c r="AF4541" s="167"/>
      <c r="AG4541" s="919"/>
      <c r="AH4541" s="921"/>
      <c r="AJ4541" s="190"/>
      <c r="AK4541" s="115" t="s">
        <v>76</v>
      </c>
      <c r="AL4541" s="190"/>
      <c r="AM4541" s="115" t="s">
        <v>77</v>
      </c>
      <c r="AN4541" s="190"/>
      <c r="AO4541" s="166" t="s">
        <v>78</v>
      </c>
    </row>
    <row r="4542" spans="2:41" ht="3.6" customHeight="1" outlineLevel="1" x14ac:dyDescent="0.45">
      <c r="B4542" s="167"/>
      <c r="J4542" s="167"/>
      <c r="M4542" s="166"/>
      <c r="N4542" s="161"/>
      <c r="O4542" s="160"/>
      <c r="P4542" s="160"/>
      <c r="Q4542" s="159"/>
      <c r="R4542" s="161"/>
      <c r="S4542" s="160"/>
      <c r="T4542" s="160"/>
      <c r="U4542" s="160"/>
      <c r="V4542" s="160"/>
      <c r="W4542" s="160"/>
      <c r="X4542" s="160"/>
      <c r="Y4542" s="160"/>
      <c r="Z4542" s="160"/>
      <c r="AA4542" s="159"/>
      <c r="AB4542" s="161"/>
      <c r="AC4542" s="160"/>
      <c r="AD4542" s="160"/>
      <c r="AE4542" s="159"/>
      <c r="AF4542" s="161"/>
      <c r="AG4542" s="160"/>
      <c r="AH4542" s="160"/>
      <c r="AI4542" s="160"/>
      <c r="AJ4542" s="160"/>
      <c r="AK4542" s="160"/>
      <c r="AL4542" s="160"/>
      <c r="AM4542" s="160"/>
      <c r="AN4542" s="160"/>
      <c r="AO4542" s="159"/>
    </row>
    <row r="4543" spans="2:41" ht="3.6" customHeight="1" outlineLevel="1" x14ac:dyDescent="0.45">
      <c r="B4543" s="167"/>
      <c r="J4543" s="167"/>
      <c r="M4543" s="166"/>
      <c r="N4543" s="173"/>
      <c r="O4543" s="172"/>
      <c r="P4543" s="172"/>
      <c r="Q4543" s="171"/>
      <c r="R4543" s="925"/>
      <c r="S4543" s="926"/>
      <c r="T4543" s="926"/>
      <c r="U4543" s="926"/>
      <c r="V4543" s="926"/>
      <c r="W4543" s="926"/>
      <c r="X4543" s="926"/>
      <c r="Y4543" s="926"/>
      <c r="Z4543" s="926"/>
      <c r="AA4543" s="926"/>
      <c r="AB4543" s="926"/>
      <c r="AC4543" s="926"/>
      <c r="AD4543" s="926"/>
      <c r="AE4543" s="926"/>
      <c r="AF4543" s="926"/>
      <c r="AG4543" s="926"/>
      <c r="AH4543" s="926"/>
      <c r="AI4543" s="926"/>
      <c r="AJ4543" s="926"/>
      <c r="AK4543" s="926"/>
      <c r="AL4543" s="926"/>
      <c r="AM4543" s="926"/>
      <c r="AN4543" s="926"/>
      <c r="AO4543" s="927"/>
    </row>
    <row r="4544" spans="2:41" ht="13.35" customHeight="1" outlineLevel="1" x14ac:dyDescent="0.45">
      <c r="B4544" s="167"/>
      <c r="J4544" s="167"/>
      <c r="M4544" s="166"/>
      <c r="N4544" s="167" t="s">
        <v>698</v>
      </c>
      <c r="Q4544" s="166"/>
      <c r="R4544" s="928"/>
      <c r="S4544" s="929"/>
      <c r="T4544" s="929"/>
      <c r="U4544" s="929"/>
      <c r="V4544" s="929"/>
      <c r="W4544" s="929"/>
      <c r="X4544" s="929"/>
      <c r="Y4544" s="929"/>
      <c r="Z4544" s="929"/>
      <c r="AA4544" s="929"/>
      <c r="AB4544" s="929"/>
      <c r="AC4544" s="929"/>
      <c r="AD4544" s="929"/>
      <c r="AE4544" s="929"/>
      <c r="AF4544" s="929"/>
      <c r="AG4544" s="929"/>
      <c r="AH4544" s="929"/>
      <c r="AI4544" s="929"/>
      <c r="AJ4544" s="929"/>
      <c r="AK4544" s="929"/>
      <c r="AL4544" s="929"/>
      <c r="AM4544" s="929"/>
      <c r="AN4544" s="929"/>
      <c r="AO4544" s="930"/>
    </row>
    <row r="4545" spans="2:41" ht="3.6" customHeight="1" outlineLevel="1" x14ac:dyDescent="0.45">
      <c r="B4545" s="167"/>
      <c r="J4545" s="167"/>
      <c r="M4545" s="166"/>
      <c r="N4545" s="167"/>
      <c r="Q4545" s="166"/>
      <c r="R4545" s="931"/>
      <c r="S4545" s="932"/>
      <c r="T4545" s="932"/>
      <c r="U4545" s="932"/>
      <c r="V4545" s="932"/>
      <c r="W4545" s="932"/>
      <c r="X4545" s="932"/>
      <c r="Y4545" s="932"/>
      <c r="Z4545" s="932"/>
      <c r="AA4545" s="932"/>
      <c r="AB4545" s="932"/>
      <c r="AC4545" s="932"/>
      <c r="AD4545" s="932"/>
      <c r="AE4545" s="932"/>
      <c r="AF4545" s="932"/>
      <c r="AG4545" s="932"/>
      <c r="AH4545" s="932"/>
      <c r="AI4545" s="932"/>
      <c r="AJ4545" s="932"/>
      <c r="AK4545" s="932"/>
      <c r="AL4545" s="932"/>
      <c r="AM4545" s="932"/>
      <c r="AN4545" s="932"/>
      <c r="AO4545" s="933"/>
    </row>
    <row r="4546" spans="2:41" ht="3.6" customHeight="1" outlineLevel="1" x14ac:dyDescent="0.45">
      <c r="B4546" s="167"/>
      <c r="J4546" s="167"/>
      <c r="N4546" s="173"/>
      <c r="O4546" s="172"/>
      <c r="P4546" s="172"/>
      <c r="Q4546" s="171"/>
      <c r="R4546" s="172"/>
      <c r="S4546" s="172"/>
      <c r="T4546" s="172"/>
      <c r="U4546" s="172"/>
      <c r="X4546" s="175"/>
      <c r="Y4546" s="176"/>
      <c r="Z4546" s="175"/>
      <c r="AA4546" s="175"/>
      <c r="AB4546" s="175"/>
      <c r="AC4546" s="175"/>
      <c r="AD4546" s="176"/>
      <c r="AE4546" s="175"/>
      <c r="AF4546" s="172"/>
      <c r="AG4546" s="172"/>
      <c r="AH4546" s="947"/>
      <c r="AI4546" s="948"/>
      <c r="AJ4546" s="948"/>
      <c r="AK4546" s="948"/>
      <c r="AL4546" s="948"/>
      <c r="AM4546" s="948"/>
      <c r="AN4546" s="948"/>
      <c r="AO4546" s="949"/>
    </row>
    <row r="4547" spans="2:41" ht="13.35" customHeight="1" outlineLevel="1" x14ac:dyDescent="0.45">
      <c r="B4547" s="167"/>
      <c r="J4547" s="167"/>
      <c r="N4547" s="167" t="s">
        <v>697</v>
      </c>
      <c r="Q4547" s="166"/>
      <c r="R4547" s="115" t="s">
        <v>696</v>
      </c>
      <c r="X4547" s="169"/>
      <c r="Y4547" s="170"/>
      <c r="Z4547" s="189" t="s">
        <v>651</v>
      </c>
      <c r="AA4547" s="115" t="s">
        <v>695</v>
      </c>
      <c r="AB4547" s="169"/>
      <c r="AC4547" s="169"/>
      <c r="AD4547" s="170" t="s">
        <v>694</v>
      </c>
      <c r="AE4547" s="169"/>
      <c r="AH4547" s="950"/>
      <c r="AI4547" s="951"/>
      <c r="AJ4547" s="951"/>
      <c r="AK4547" s="951"/>
      <c r="AL4547" s="951"/>
      <c r="AM4547" s="951"/>
      <c r="AN4547" s="951"/>
      <c r="AO4547" s="952"/>
    </row>
    <row r="4548" spans="2:41" ht="3.6" customHeight="1" outlineLevel="1" x14ac:dyDescent="0.45">
      <c r="B4548" s="167"/>
      <c r="J4548" s="167"/>
      <c r="N4548" s="167"/>
      <c r="Q4548" s="166"/>
      <c r="R4548" s="160"/>
      <c r="S4548" s="160"/>
      <c r="T4548" s="160"/>
      <c r="U4548" s="160"/>
      <c r="X4548" s="163"/>
      <c r="Y4548" s="164"/>
      <c r="Z4548" s="163"/>
      <c r="AA4548" s="163"/>
      <c r="AB4548" s="163"/>
      <c r="AC4548" s="163"/>
      <c r="AD4548" s="164"/>
      <c r="AE4548" s="163"/>
      <c r="AF4548" s="160"/>
      <c r="AG4548" s="160"/>
      <c r="AH4548" s="953"/>
      <c r="AI4548" s="954"/>
      <c r="AJ4548" s="954"/>
      <c r="AK4548" s="954"/>
      <c r="AL4548" s="954"/>
      <c r="AM4548" s="954"/>
      <c r="AN4548" s="954"/>
      <c r="AO4548" s="955"/>
    </row>
    <row r="4549" spans="2:41" ht="3.6" customHeight="1" outlineLevel="1" x14ac:dyDescent="0.45">
      <c r="B4549" s="167"/>
      <c r="J4549" s="167"/>
      <c r="N4549" s="167"/>
      <c r="Q4549" s="166"/>
      <c r="R4549" s="172"/>
      <c r="S4549" s="172"/>
      <c r="T4549" s="172"/>
      <c r="U4549" s="172"/>
      <c r="V4549" s="944"/>
      <c r="W4549" s="956"/>
      <c r="X4549" s="956"/>
      <c r="Y4549" s="956"/>
      <c r="Z4549" s="956"/>
      <c r="AA4549" s="956"/>
      <c r="AB4549" s="956"/>
      <c r="AC4549" s="956"/>
      <c r="AD4549" s="956"/>
      <c r="AE4549" s="956"/>
      <c r="AF4549" s="956"/>
      <c r="AG4549" s="956"/>
      <c r="AH4549" s="956"/>
      <c r="AI4549" s="956"/>
      <c r="AJ4549" s="956"/>
      <c r="AK4549" s="956"/>
      <c r="AL4549" s="956"/>
      <c r="AM4549" s="956"/>
      <c r="AN4549" s="956"/>
      <c r="AO4549" s="957"/>
    </row>
    <row r="4550" spans="2:41" ht="13.35" customHeight="1" outlineLevel="1" x14ac:dyDescent="0.45">
      <c r="B4550" s="167"/>
      <c r="J4550" s="167"/>
      <c r="N4550" s="167" t="s">
        <v>693</v>
      </c>
      <c r="Q4550" s="166"/>
      <c r="R4550" s="115" t="s">
        <v>692</v>
      </c>
      <c r="V4550" s="945"/>
      <c r="W4550" s="958"/>
      <c r="X4550" s="958"/>
      <c r="Y4550" s="958"/>
      <c r="Z4550" s="958"/>
      <c r="AA4550" s="958"/>
      <c r="AB4550" s="958"/>
      <c r="AC4550" s="958"/>
      <c r="AD4550" s="958"/>
      <c r="AE4550" s="958"/>
      <c r="AF4550" s="958"/>
      <c r="AG4550" s="958"/>
      <c r="AH4550" s="958"/>
      <c r="AI4550" s="958"/>
      <c r="AJ4550" s="958"/>
      <c r="AK4550" s="958"/>
      <c r="AL4550" s="958"/>
      <c r="AM4550" s="958"/>
      <c r="AN4550" s="958"/>
      <c r="AO4550" s="959"/>
    </row>
    <row r="4551" spans="2:41" ht="3.6" customHeight="1" outlineLevel="1" x14ac:dyDescent="0.45">
      <c r="B4551" s="167"/>
      <c r="J4551" s="167"/>
      <c r="N4551" s="167"/>
      <c r="Q4551" s="166"/>
      <c r="V4551" s="946"/>
      <c r="W4551" s="960"/>
      <c r="X4551" s="960"/>
      <c r="Y4551" s="960"/>
      <c r="Z4551" s="960"/>
      <c r="AA4551" s="960"/>
      <c r="AB4551" s="960"/>
      <c r="AC4551" s="960"/>
      <c r="AD4551" s="960"/>
      <c r="AE4551" s="960"/>
      <c r="AF4551" s="960"/>
      <c r="AG4551" s="960"/>
      <c r="AH4551" s="960"/>
      <c r="AI4551" s="960"/>
      <c r="AJ4551" s="960"/>
      <c r="AK4551" s="960"/>
      <c r="AL4551" s="960"/>
      <c r="AM4551" s="960"/>
      <c r="AN4551" s="960"/>
      <c r="AO4551" s="961"/>
    </row>
    <row r="4552" spans="2:41" ht="3.6" customHeight="1" outlineLevel="1" x14ac:dyDescent="0.45">
      <c r="B4552" s="167"/>
      <c r="J4552" s="167"/>
      <c r="N4552" s="167"/>
      <c r="R4552" s="173"/>
      <c r="S4552" s="172"/>
      <c r="T4552" s="172"/>
      <c r="U4552" s="171"/>
      <c r="X4552" s="166"/>
      <c r="Y4552" s="925"/>
      <c r="Z4552" s="926"/>
      <c r="AA4552" s="927"/>
      <c r="AB4552" s="171"/>
      <c r="AC4552" s="925"/>
      <c r="AD4552" s="926"/>
      <c r="AE4552" s="927"/>
      <c r="AF4552" s="167"/>
      <c r="AH4552" s="166"/>
      <c r="AI4552" s="925"/>
      <c r="AJ4552" s="926"/>
      <c r="AK4552" s="926"/>
      <c r="AL4552" s="926"/>
      <c r="AM4552" s="926"/>
      <c r="AN4552" s="926"/>
      <c r="AO4552" s="927"/>
    </row>
    <row r="4553" spans="2:41" ht="13.35" customHeight="1" outlineLevel="1" x14ac:dyDescent="0.45">
      <c r="B4553" s="167"/>
      <c r="J4553" s="167"/>
      <c r="N4553" s="167"/>
      <c r="R4553" s="167"/>
      <c r="U4553" s="166"/>
      <c r="V4553" s="115" t="s">
        <v>612</v>
      </c>
      <c r="X4553" s="166"/>
      <c r="Y4553" s="928"/>
      <c r="Z4553" s="929"/>
      <c r="AA4553" s="930"/>
      <c r="AB4553" s="555" t="s">
        <v>611</v>
      </c>
      <c r="AC4553" s="928"/>
      <c r="AD4553" s="929"/>
      <c r="AE4553" s="930"/>
      <c r="AF4553" s="167" t="s">
        <v>610</v>
      </c>
      <c r="AH4553" s="166"/>
      <c r="AI4553" s="928"/>
      <c r="AJ4553" s="929"/>
      <c r="AK4553" s="929"/>
      <c r="AL4553" s="929"/>
      <c r="AM4553" s="929"/>
      <c r="AN4553" s="929"/>
      <c r="AO4553" s="930"/>
    </row>
    <row r="4554" spans="2:41" ht="3.6" customHeight="1" outlineLevel="1" x14ac:dyDescent="0.45">
      <c r="B4554" s="167"/>
      <c r="J4554" s="167"/>
      <c r="N4554" s="167"/>
      <c r="R4554" s="167"/>
      <c r="U4554" s="166"/>
      <c r="V4554" s="160"/>
      <c r="W4554" s="160"/>
      <c r="X4554" s="159"/>
      <c r="Y4554" s="931"/>
      <c r="Z4554" s="932"/>
      <c r="AA4554" s="933"/>
      <c r="AB4554" s="159"/>
      <c r="AC4554" s="931"/>
      <c r="AD4554" s="932"/>
      <c r="AE4554" s="933"/>
      <c r="AF4554" s="161"/>
      <c r="AG4554" s="160"/>
      <c r="AH4554" s="159"/>
      <c r="AI4554" s="931"/>
      <c r="AJ4554" s="932"/>
      <c r="AK4554" s="932"/>
      <c r="AL4554" s="932"/>
      <c r="AM4554" s="932"/>
      <c r="AN4554" s="932"/>
      <c r="AO4554" s="933"/>
    </row>
    <row r="4555" spans="2:41" ht="3.6" customHeight="1" outlineLevel="1" x14ac:dyDescent="0.45">
      <c r="B4555" s="167"/>
      <c r="J4555" s="167"/>
      <c r="N4555" s="167"/>
      <c r="R4555" s="167"/>
      <c r="U4555" s="166"/>
      <c r="V4555" s="172"/>
      <c r="W4555" s="172"/>
      <c r="X4555" s="171"/>
      <c r="Y4555" s="925"/>
      <c r="Z4555" s="926"/>
      <c r="AA4555" s="926"/>
      <c r="AB4555" s="926"/>
      <c r="AC4555" s="926"/>
      <c r="AD4555" s="926"/>
      <c r="AE4555" s="927"/>
      <c r="AF4555" s="173"/>
      <c r="AG4555" s="172"/>
      <c r="AH4555" s="171"/>
      <c r="AI4555" s="925"/>
      <c r="AJ4555" s="926"/>
      <c r="AK4555" s="926"/>
      <c r="AL4555" s="926"/>
      <c r="AM4555" s="926"/>
      <c r="AN4555" s="926"/>
      <c r="AO4555" s="927"/>
    </row>
    <row r="4556" spans="2:41" ht="13.35" customHeight="1" outlineLevel="1" x14ac:dyDescent="0.45">
      <c r="B4556" s="167"/>
      <c r="J4556" s="167"/>
      <c r="N4556" s="167"/>
      <c r="R4556" s="167" t="s">
        <v>691</v>
      </c>
      <c r="U4556" s="166"/>
      <c r="V4556" s="115" t="s">
        <v>609</v>
      </c>
      <c r="X4556" s="166"/>
      <c r="Y4556" s="928"/>
      <c r="Z4556" s="929"/>
      <c r="AA4556" s="929"/>
      <c r="AB4556" s="929"/>
      <c r="AC4556" s="929"/>
      <c r="AD4556" s="929"/>
      <c r="AE4556" s="930"/>
      <c r="AF4556" s="167" t="s">
        <v>8536</v>
      </c>
      <c r="AH4556" s="166"/>
      <c r="AI4556" s="928"/>
      <c r="AJ4556" s="929"/>
      <c r="AK4556" s="929"/>
      <c r="AL4556" s="929"/>
      <c r="AM4556" s="929"/>
      <c r="AN4556" s="929"/>
      <c r="AO4556" s="930"/>
    </row>
    <row r="4557" spans="2:41" ht="3.6" customHeight="1" outlineLevel="1" x14ac:dyDescent="0.45">
      <c r="B4557" s="167"/>
      <c r="J4557" s="167"/>
      <c r="N4557" s="167"/>
      <c r="R4557" s="167"/>
      <c r="U4557" s="166"/>
      <c r="V4557" s="160"/>
      <c r="W4557" s="160"/>
      <c r="X4557" s="159"/>
      <c r="Y4557" s="931"/>
      <c r="Z4557" s="932"/>
      <c r="AA4557" s="932"/>
      <c r="AB4557" s="932"/>
      <c r="AC4557" s="932"/>
      <c r="AD4557" s="932"/>
      <c r="AE4557" s="933"/>
      <c r="AF4557" s="161"/>
      <c r="AG4557" s="160"/>
      <c r="AH4557" s="159"/>
      <c r="AI4557" s="931"/>
      <c r="AJ4557" s="932"/>
      <c r="AK4557" s="932"/>
      <c r="AL4557" s="932"/>
      <c r="AM4557" s="932"/>
      <c r="AN4557" s="932"/>
      <c r="AO4557" s="933"/>
    </row>
    <row r="4558" spans="2:41" ht="3.6" customHeight="1" outlineLevel="1" x14ac:dyDescent="0.45">
      <c r="B4558" s="167"/>
      <c r="J4558" s="167"/>
      <c r="N4558" s="167"/>
      <c r="R4558" s="167"/>
      <c r="U4558" s="166"/>
      <c r="V4558" s="172"/>
      <c r="W4558" s="172"/>
      <c r="X4558" s="171"/>
      <c r="Y4558" s="925"/>
      <c r="Z4558" s="926"/>
      <c r="AA4558" s="926"/>
      <c r="AB4558" s="926"/>
      <c r="AC4558" s="926"/>
      <c r="AD4558" s="926"/>
      <c r="AE4558" s="927"/>
      <c r="AF4558" s="173"/>
      <c r="AG4558" s="172"/>
      <c r="AH4558" s="171"/>
      <c r="AI4558" s="925"/>
      <c r="AJ4558" s="926"/>
      <c r="AK4558" s="926"/>
      <c r="AL4558" s="926"/>
      <c r="AM4558" s="926"/>
      <c r="AN4558" s="926"/>
      <c r="AO4558" s="927"/>
    </row>
    <row r="4559" spans="2:41" ht="13.35" customHeight="1" outlineLevel="1" x14ac:dyDescent="0.45">
      <c r="B4559" s="167"/>
      <c r="J4559" s="167"/>
      <c r="N4559" s="167"/>
      <c r="R4559" s="167"/>
      <c r="U4559" s="166"/>
      <c r="V4559" s="115" t="s">
        <v>608</v>
      </c>
      <c r="X4559" s="166"/>
      <c r="Y4559" s="928"/>
      <c r="Z4559" s="929"/>
      <c r="AA4559" s="929"/>
      <c r="AB4559" s="929"/>
      <c r="AC4559" s="929"/>
      <c r="AD4559" s="929"/>
      <c r="AE4559" s="930"/>
      <c r="AF4559" s="167" t="s">
        <v>607</v>
      </c>
      <c r="AH4559" s="166"/>
      <c r="AI4559" s="928"/>
      <c r="AJ4559" s="929"/>
      <c r="AK4559" s="929"/>
      <c r="AL4559" s="929"/>
      <c r="AM4559" s="929"/>
      <c r="AN4559" s="929"/>
      <c r="AO4559" s="930"/>
    </row>
    <row r="4560" spans="2:41" ht="3.6" customHeight="1" outlineLevel="1" x14ac:dyDescent="0.45">
      <c r="B4560" s="167"/>
      <c r="J4560" s="161"/>
      <c r="K4560" s="160"/>
      <c r="L4560" s="160"/>
      <c r="M4560" s="160"/>
      <c r="N4560" s="161"/>
      <c r="O4560" s="160"/>
      <c r="P4560" s="160"/>
      <c r="Q4560" s="160"/>
      <c r="R4560" s="161"/>
      <c r="S4560" s="160"/>
      <c r="T4560" s="160"/>
      <c r="U4560" s="159"/>
      <c r="V4560" s="160"/>
      <c r="W4560" s="160"/>
      <c r="X4560" s="159"/>
      <c r="Y4560" s="931"/>
      <c r="Z4560" s="932"/>
      <c r="AA4560" s="932"/>
      <c r="AB4560" s="932"/>
      <c r="AC4560" s="932"/>
      <c r="AD4560" s="932"/>
      <c r="AE4560" s="933"/>
      <c r="AF4560" s="161"/>
      <c r="AG4560" s="160"/>
      <c r="AH4560" s="159"/>
      <c r="AI4560" s="931"/>
      <c r="AJ4560" s="932"/>
      <c r="AK4560" s="932"/>
      <c r="AL4560" s="932"/>
      <c r="AM4560" s="932"/>
      <c r="AN4560" s="932"/>
      <c r="AO4560" s="933"/>
    </row>
    <row r="4561" spans="2:41" ht="3.6" customHeight="1" x14ac:dyDescent="0.45">
      <c r="B4561" s="173"/>
      <c r="C4561" s="172"/>
      <c r="D4561" s="172"/>
      <c r="E4561" s="172"/>
      <c r="F4561" s="172"/>
      <c r="G4561" s="172"/>
      <c r="H4561" s="172"/>
      <c r="I4561" s="172"/>
      <c r="J4561" s="172"/>
      <c r="K4561" s="172"/>
      <c r="L4561" s="172"/>
      <c r="M4561" s="172"/>
      <c r="N4561" s="172"/>
      <c r="O4561" s="172"/>
      <c r="P4561" s="172"/>
      <c r="Q4561" s="172"/>
      <c r="R4561" s="172"/>
      <c r="S4561" s="172"/>
      <c r="T4561" s="172"/>
      <c r="U4561" s="172"/>
      <c r="V4561" s="172"/>
      <c r="W4561" s="172"/>
      <c r="X4561" s="172"/>
      <c r="Y4561" s="172"/>
      <c r="Z4561" s="172"/>
      <c r="AA4561" s="172"/>
      <c r="AB4561" s="172"/>
      <c r="AC4561" s="172"/>
      <c r="AD4561" s="172"/>
      <c r="AE4561" s="172"/>
      <c r="AF4561" s="172"/>
      <c r="AG4561" s="172"/>
      <c r="AH4561" s="172"/>
      <c r="AI4561" s="172"/>
      <c r="AJ4561" s="172"/>
      <c r="AK4561" s="172"/>
      <c r="AL4561" s="172"/>
      <c r="AM4561" s="172"/>
      <c r="AN4561" s="172"/>
      <c r="AO4561" s="171"/>
    </row>
    <row r="4562" spans="2:41" ht="13.35" customHeight="1" x14ac:dyDescent="0.45">
      <c r="B4562" s="167" t="s">
        <v>690</v>
      </c>
      <c r="AO4562" s="166"/>
    </row>
    <row r="4563" spans="2:41" ht="3.6" customHeight="1" x14ac:dyDescent="0.45">
      <c r="B4563" s="161"/>
      <c r="C4563" s="160"/>
      <c r="D4563" s="160"/>
      <c r="E4563" s="160"/>
      <c r="F4563" s="160"/>
      <c r="G4563" s="160"/>
      <c r="H4563" s="160"/>
      <c r="I4563" s="160"/>
      <c r="J4563" s="160"/>
      <c r="K4563" s="160"/>
      <c r="L4563" s="160"/>
      <c r="M4563" s="160"/>
      <c r="N4563" s="160"/>
      <c r="O4563" s="160"/>
      <c r="P4563" s="160"/>
      <c r="Q4563" s="160"/>
      <c r="R4563" s="160"/>
      <c r="S4563" s="160"/>
      <c r="T4563" s="160"/>
      <c r="U4563" s="160"/>
      <c r="V4563" s="160"/>
      <c r="W4563" s="160"/>
      <c r="X4563" s="160"/>
      <c r="Y4563" s="160"/>
      <c r="Z4563" s="160"/>
      <c r="AA4563" s="160"/>
      <c r="AB4563" s="160"/>
      <c r="AC4563" s="160"/>
      <c r="AD4563" s="160"/>
      <c r="AE4563" s="160"/>
      <c r="AF4563" s="160"/>
      <c r="AG4563" s="160"/>
      <c r="AH4563" s="160"/>
      <c r="AI4563" s="160"/>
      <c r="AJ4563" s="160"/>
      <c r="AK4563" s="160"/>
      <c r="AL4563" s="160"/>
      <c r="AM4563" s="160"/>
      <c r="AN4563" s="160"/>
      <c r="AO4563" s="159"/>
    </row>
    <row r="4564" spans="2:41" ht="3.6" customHeight="1" x14ac:dyDescent="0.45">
      <c r="B4564" s="173"/>
      <c r="C4564" s="172"/>
      <c r="D4564" s="172"/>
      <c r="E4564" s="172"/>
      <c r="F4564" s="172"/>
      <c r="G4564" s="172"/>
      <c r="H4564" s="172"/>
      <c r="I4564" s="171"/>
      <c r="J4564" s="172"/>
      <c r="K4564" s="172"/>
      <c r="L4564" s="172"/>
      <c r="M4564" s="171"/>
      <c r="N4564" s="173"/>
      <c r="O4564" s="172"/>
      <c r="P4564" s="172"/>
      <c r="Q4564" s="171"/>
      <c r="R4564" s="173"/>
      <c r="S4564" s="172"/>
      <c r="T4564" s="172"/>
      <c r="U4564" s="171"/>
      <c r="V4564" s="173"/>
      <c r="W4564" s="172"/>
      <c r="X4564" s="172"/>
      <c r="Y4564" s="171"/>
      <c r="Z4564" s="173"/>
      <c r="AA4564" s="172"/>
      <c r="AB4564" s="172"/>
      <c r="AC4564" s="171"/>
      <c r="AD4564" s="173"/>
      <c r="AE4564" s="172"/>
      <c r="AF4564" s="172"/>
      <c r="AG4564" s="171"/>
      <c r="AH4564" s="173"/>
      <c r="AI4564" s="172"/>
      <c r="AJ4564" s="172"/>
      <c r="AK4564" s="171"/>
      <c r="AL4564" s="173"/>
      <c r="AM4564" s="172"/>
      <c r="AN4564" s="172"/>
      <c r="AO4564" s="171"/>
    </row>
    <row r="4565" spans="2:41" ht="13.35" customHeight="1" x14ac:dyDescent="0.45">
      <c r="B4565" s="167"/>
      <c r="I4565" s="166"/>
      <c r="J4565" s="115" t="s">
        <v>689</v>
      </c>
      <c r="M4565" s="166"/>
      <c r="N4565" s="167" t="s">
        <v>688</v>
      </c>
      <c r="Q4565" s="166"/>
      <c r="R4565" s="167" t="s">
        <v>687</v>
      </c>
      <c r="U4565" s="166"/>
      <c r="V4565" s="167" t="s">
        <v>686</v>
      </c>
      <c r="Y4565" s="166"/>
      <c r="Z4565" s="167" t="s">
        <v>685</v>
      </c>
      <c r="AC4565" s="166"/>
      <c r="AD4565" s="167" t="s">
        <v>684</v>
      </c>
      <c r="AG4565" s="166"/>
      <c r="AH4565" s="167" t="s">
        <v>140</v>
      </c>
      <c r="AK4565" s="166"/>
      <c r="AL4565" s="167" t="s">
        <v>683</v>
      </c>
      <c r="AO4565" s="166"/>
    </row>
    <row r="4566" spans="2:41" ht="3.6" customHeight="1" x14ac:dyDescent="0.45">
      <c r="B4566" s="167"/>
      <c r="I4566" s="166"/>
      <c r="J4566" s="160"/>
      <c r="K4566" s="160"/>
      <c r="L4566" s="160"/>
      <c r="M4566" s="159"/>
      <c r="N4566" s="161"/>
      <c r="O4566" s="160"/>
      <c r="P4566" s="160"/>
      <c r="Q4566" s="159"/>
      <c r="R4566" s="161"/>
      <c r="S4566" s="160"/>
      <c r="T4566" s="160"/>
      <c r="U4566" s="159"/>
      <c r="V4566" s="161"/>
      <c r="W4566" s="160"/>
      <c r="X4566" s="160"/>
      <c r="Y4566" s="159"/>
      <c r="Z4566" s="161"/>
      <c r="AA4566" s="160"/>
      <c r="AB4566" s="160"/>
      <c r="AC4566" s="159"/>
      <c r="AD4566" s="161"/>
      <c r="AE4566" s="160"/>
      <c r="AF4566" s="160"/>
      <c r="AG4566" s="159"/>
      <c r="AH4566" s="161"/>
      <c r="AI4566" s="160"/>
      <c r="AJ4566" s="160"/>
      <c r="AK4566" s="159"/>
      <c r="AL4566" s="161"/>
      <c r="AM4566" s="160"/>
      <c r="AN4566" s="160"/>
      <c r="AO4566" s="159"/>
    </row>
    <row r="4567" spans="2:41" ht="3.6" customHeight="1" x14ac:dyDescent="0.45">
      <c r="B4567" s="167"/>
      <c r="I4567" s="166"/>
      <c r="J4567" s="172"/>
      <c r="K4567" s="171"/>
      <c r="L4567" s="173"/>
      <c r="M4567" s="171"/>
      <c r="N4567" s="173"/>
      <c r="O4567" s="171"/>
      <c r="P4567" s="173"/>
      <c r="Q4567" s="171"/>
      <c r="R4567" s="173"/>
      <c r="S4567" s="171"/>
      <c r="T4567" s="173"/>
      <c r="U4567" s="171"/>
      <c r="V4567" s="173"/>
      <c r="W4567" s="171"/>
      <c r="X4567" s="173"/>
      <c r="Y4567" s="171"/>
      <c r="Z4567" s="173"/>
      <c r="AA4567" s="171"/>
      <c r="AB4567" s="173"/>
      <c r="AC4567" s="171"/>
      <c r="AD4567" s="173"/>
      <c r="AE4567" s="171"/>
      <c r="AF4567" s="173"/>
      <c r="AG4567" s="171"/>
      <c r="AH4567" s="173"/>
      <c r="AI4567" s="171"/>
      <c r="AJ4567" s="173"/>
      <c r="AK4567" s="171"/>
      <c r="AL4567" s="173"/>
      <c r="AM4567" s="171"/>
      <c r="AN4567" s="173"/>
      <c r="AO4567" s="171"/>
    </row>
    <row r="4568" spans="2:41" ht="13.35" customHeight="1" x14ac:dyDescent="0.45">
      <c r="B4568" s="167"/>
      <c r="I4568" s="166"/>
      <c r="J4568" s="115" t="s">
        <v>682</v>
      </c>
      <c r="K4568" s="166"/>
      <c r="L4568" s="167" t="s">
        <v>681</v>
      </c>
      <c r="M4568" s="166"/>
      <c r="N4568" s="167" t="s">
        <v>682</v>
      </c>
      <c r="O4568" s="166"/>
      <c r="P4568" s="167" t="s">
        <v>681</v>
      </c>
      <c r="Q4568" s="166"/>
      <c r="R4568" s="167" t="s">
        <v>682</v>
      </c>
      <c r="S4568" s="166"/>
      <c r="T4568" s="167" t="s">
        <v>681</v>
      </c>
      <c r="U4568" s="166"/>
      <c r="V4568" s="167" t="s">
        <v>682</v>
      </c>
      <c r="W4568" s="166"/>
      <c r="X4568" s="167" t="s">
        <v>681</v>
      </c>
      <c r="Y4568" s="166"/>
      <c r="Z4568" s="167" t="s">
        <v>682</v>
      </c>
      <c r="AA4568" s="166"/>
      <c r="AB4568" s="167" t="s">
        <v>681</v>
      </c>
      <c r="AC4568" s="166"/>
      <c r="AD4568" s="167" t="s">
        <v>682</v>
      </c>
      <c r="AE4568" s="166"/>
      <c r="AF4568" s="167" t="s">
        <v>681</v>
      </c>
      <c r="AG4568" s="166"/>
      <c r="AH4568" s="167" t="s">
        <v>682</v>
      </c>
      <c r="AI4568" s="166"/>
      <c r="AJ4568" s="167" t="s">
        <v>681</v>
      </c>
      <c r="AK4568" s="166"/>
      <c r="AL4568" s="167" t="s">
        <v>682</v>
      </c>
      <c r="AM4568" s="166"/>
      <c r="AN4568" s="167" t="s">
        <v>681</v>
      </c>
      <c r="AO4568" s="166"/>
    </row>
    <row r="4569" spans="2:41" ht="3.6" customHeight="1" x14ac:dyDescent="0.45">
      <c r="B4569" s="167"/>
      <c r="I4569" s="166"/>
      <c r="K4569" s="166"/>
      <c r="L4569" s="167"/>
      <c r="M4569" s="166"/>
      <c r="N4569" s="167"/>
      <c r="O4569" s="166"/>
      <c r="P4569" s="167"/>
      <c r="Q4569" s="166"/>
      <c r="R4569" s="167"/>
      <c r="S4569" s="166"/>
      <c r="T4569" s="167"/>
      <c r="U4569" s="166"/>
      <c r="V4569" s="167"/>
      <c r="W4569" s="166"/>
      <c r="X4569" s="167"/>
      <c r="Y4569" s="166"/>
      <c r="Z4569" s="167"/>
      <c r="AA4569" s="166"/>
      <c r="AB4569" s="167"/>
      <c r="AC4569" s="166"/>
      <c r="AD4569" s="167"/>
      <c r="AE4569" s="166"/>
      <c r="AF4569" s="167"/>
      <c r="AG4569" s="166"/>
      <c r="AH4569" s="167"/>
      <c r="AI4569" s="166"/>
      <c r="AJ4569" s="167"/>
      <c r="AK4569" s="166"/>
      <c r="AL4569" s="167"/>
      <c r="AM4569" s="166"/>
      <c r="AN4569" s="167"/>
      <c r="AO4569" s="166"/>
    </row>
    <row r="4570" spans="2:41" ht="3.6" customHeight="1" x14ac:dyDescent="0.45">
      <c r="B4570" s="173"/>
      <c r="C4570" s="172"/>
      <c r="D4570" s="172"/>
      <c r="E4570" s="172"/>
      <c r="F4570" s="172"/>
      <c r="G4570" s="172"/>
      <c r="H4570" s="172"/>
      <c r="I4570" s="171"/>
      <c r="J4570" s="172"/>
      <c r="K4570" s="172"/>
      <c r="L4570" s="172"/>
      <c r="M4570" s="172"/>
      <c r="N4570" s="172"/>
      <c r="O4570" s="172"/>
      <c r="P4570" s="172"/>
      <c r="Q4570" s="172"/>
      <c r="R4570" s="172"/>
      <c r="S4570" s="172"/>
      <c r="T4570" s="172"/>
      <c r="U4570" s="172"/>
      <c r="V4570" s="172"/>
      <c r="W4570" s="172"/>
      <c r="X4570" s="172"/>
      <c r="Y4570" s="172"/>
      <c r="Z4570" s="172"/>
      <c r="AA4570" s="172"/>
      <c r="AB4570" s="172"/>
      <c r="AC4570" s="172"/>
      <c r="AD4570" s="172"/>
      <c r="AE4570" s="172"/>
      <c r="AF4570" s="172"/>
      <c r="AG4570" s="172"/>
      <c r="AH4570" s="172"/>
      <c r="AI4570" s="172"/>
      <c r="AJ4570" s="172"/>
      <c r="AK4570" s="172"/>
      <c r="AL4570" s="172"/>
      <c r="AM4570" s="172"/>
      <c r="AN4570" s="172"/>
      <c r="AO4570" s="171"/>
    </row>
    <row r="4571" spans="2:41" ht="13.35" customHeight="1" x14ac:dyDescent="0.45">
      <c r="B4571" s="167" t="s">
        <v>257</v>
      </c>
      <c r="I4571" s="166"/>
      <c r="J4571" s="1001" t="str">
        <f>IF(許可申請_4_2!CC2=TRUE,許可申請_4_2!CC10,"")
&amp;IF(許可申請_4_2!CD2=TRUE,許可申請_4_2!CD10,"")
&amp;IF(許可申請_4_2!CE2=TRUE,許可申請_4_2!CE10,"")
&amp;IF(許可申請_4_2!CF2=TRUE,許可申請_4_2!CF10,"")
&amp;IF(許可申請_4_2!CG2=TRUE,許可申請_4_2!CG10,"")
&amp;IF(変更_9!DP106=TRUE,変更_9!DP114,"")
&amp;IF(変更_9!DQ106=TRUE,変更_9!DQ114,"")
&amp;IF(変更_9!DR106=TRUE,変更_9!DR114,"")
&amp;IF(変更_9!DS106=TRUE,変更_9!DS114,"")
&amp;IF(変更_9!DT106=TRUE,変更_9!DT114,"")</f>
        <v/>
      </c>
      <c r="K4571" s="918"/>
      <c r="L4571" s="917" t="str">
        <f>IF(許可申請_4_2!CC2=TRUE,許可申請_4_2!CC11,"")
&amp;IF(許可申請_4_2!CD2=TRUE,許可申請_4_2!CD11,"")
&amp;IF(許可申請_4_2!CE2=TRUE,許可申請_4_2!CE11,"")
&amp;IF(許可申請_4_2!CF2=TRUE,許可申請_4_2!CF11,"")
&amp;IF(許可申請_4_2!CG2=TRUE,許可申請_4_2!CG11,"")
&amp;IF(変更_9!DP106=TRUE,変更_9!DP115,"")
&amp;IF(変更_9!DQ106=TRUE,変更_9!DQ115,"")
&amp;IF(変更_9!DR106=TRUE,変更_9!DR115,"")
&amp;IF(変更_9!DS106=TRUE,変更_9!DS115,"")
&amp;IF(変更_9!DT106=TRUE,変更_9!DT115,"")</f>
        <v/>
      </c>
      <c r="M4571" s="918"/>
      <c r="N4571" s="917" t="str">
        <f>IF(許可申請_4_2!CC3=TRUE,許可申請_4_2!CC10,"")
&amp;IF(許可申請_4_2!CD3=TRUE,許可申請_4_2!CD10,"")
&amp;IF(許可申請_4_2!CE3=TRUE,許可申請_4_2!CE10,"")
&amp;IF(許可申請_4_2!CF3=TRUE,許可申請_4_2!CF10,"")
&amp;IF(許可申請_4_2!CG3=TRUE,許可申請_4_2!CG10,"")
&amp;IF(変更_9!DP107=TRUE,変更_9!DP114,"")
&amp;IF(変更_9!DQ107=TRUE,変更_9!DQ114,"")
&amp;IF(変更_9!DR107=TRUE,変更_9!DR114,"")
&amp;IF(変更_9!DS107=TRUE,変更_9!DS114,"")
&amp;IF(変更_9!DT107=TRUE,変更_9!DT114,"")</f>
        <v/>
      </c>
      <c r="O4571" s="918"/>
      <c r="P4571" s="917" t="str">
        <f>IF(許可申請_4_2!CC3=TRUE,許可申請_4_2!CC11,"")
&amp;IF(許可申請_4_2!CD3=TRUE,許可申請_4_2!CD11,"")
&amp;IF(許可申請_4_2!CE3=TRUE,許可申請_4_2!CE11,"")
&amp;IF(許可申請_4_2!CF3=TRUE,許可申請_4_2!CF11,"")
&amp;IF(許可申請_4_2!CG3=TRUE,許可申請_4_2!CG11,"")
&amp;IF(変更_9!DP107=TRUE,変更_9!DP115,"")
&amp;IF(変更_9!DQ107=TRUE,変更_9!DQ115,"")
&amp;IF(変更_9!DR107=TRUE,変更_9!DR115,"")
&amp;IF(変更_9!DS107=TRUE,変更_9!DS115,"")
&amp;IF(変更_9!DT107=TRUE,変更_9!DT115,"")</f>
        <v/>
      </c>
      <c r="Q4571" s="918"/>
      <c r="R4571" s="917" t="str">
        <f>IF(許可申請_4_2!CC4=TRUE,許可申請_4_2!CC10,"")
&amp;IF(許可申請_4_2!CD4=TRUE,許可申請_4_2!CD10,"")
&amp;IF(許可申請_4_2!CE4=TRUE,許可申請_4_2!CE10,"")
&amp;IF(許可申請_4_2!CF4=TRUE,許可申請_4_2!CF10,"")
&amp;IF(許可申請_4_2!CG4=TRUE,許可申請_4_2!CG10,"")
&amp;IF(変更_9!DP108=TRUE,変更_9!DP114,"")
&amp;IF(変更_9!DQ108=TRUE,変更_9!DQ114,"")
&amp;IF(変更_9!DR108=TRUE,変更_9!DR114,"")
&amp;IF(変更_9!DS108=TRUE,変更_9!DS114,"")
&amp;IF(変更_9!DT108=TRUE,変更_9!DT114,"")</f>
        <v/>
      </c>
      <c r="S4571" s="918"/>
      <c r="T4571" s="917" t="str">
        <f>IF(許可申請_4_2!CC4=TRUE,許可申請_4_2!CC11,"")
&amp;IF(許可申請_4_2!CD4=TRUE,許可申請_4_2!CD11,"")
&amp;IF(許可申請_4_2!CE4=TRUE,許可申請_4_2!CE11,"")
&amp;IF(許可申請_4_2!CF4=TRUE,許可申請_4_2!CF11,"")
&amp;IF(許可申請_4_2!CG4=TRUE,許可申請_4_2!CG11,"")
&amp;IF(変更_9!DP108=TRUE,変更_9!DP115,"")
&amp;IF(変更_9!DQ108=TRUE,変更_9!DQ115,"")
&amp;IF(変更_9!DR108=TRUE,変更_9!DR115,"")
&amp;IF(変更_9!DS108=TRUE,変更_9!DS115,"")
&amp;IF(変更_9!DT108=TRUE,変更_9!DT115,"")</f>
        <v/>
      </c>
      <c r="U4571" s="918"/>
      <c r="V4571" s="917" t="str">
        <f>IF(許可申請_4_2!CC5=TRUE,許可申請_4_2!CC10,"")
&amp;IF(許可申請_4_2!CD5=TRUE,許可申請_4_2!CD10,"")
&amp;IF(許可申請_4_2!CE5=TRUE,許可申請_4_2!CE10,"")
&amp;IF(許可申請_4_2!CF5=TRUE,許可申請_4_2!CF10,"")
&amp;IF(許可申請_4_2!CG5=TRUE,許可申請_4_2!CG10,"")
&amp;IF(変更_9!DP109=TRUE,変更_9!DP114,"")
&amp;IF(変更_9!DQ109=TRUE,変更_9!DQ114,"")
&amp;IF(変更_9!DR109=TRUE,変更_9!DR114,"")
&amp;IF(変更_9!DS109=TRUE,変更_9!DS114,"")
&amp;IF(変更_9!DT109=TRUE,変更_9!DT114,"")</f>
        <v/>
      </c>
      <c r="W4571" s="918"/>
      <c r="X4571" s="917" t="str">
        <f>IF(許可申請_4_2!CC5=TRUE,許可申請_4_2!CC11,"")
&amp;IF(許可申請_4_2!CD5=TRUE,許可申請_4_2!CD11,"")
&amp;IF(許可申請_4_2!CE5=TRUE,許可申請_4_2!CE11,"")
&amp;IF(許可申請_4_2!CF5=TRUE,許可申請_4_2!CF11,"")
&amp;IF(許可申請_4_2!CG5=TRUE,許可申請_4_2!CG11,"")
&amp;IF(変更_9!DP109=TRUE,変更_9!DP115,"")
&amp;IF(変更_9!DQ109=TRUE,変更_9!DQ115,"")
&amp;IF(変更_9!DR109=TRUE,変更_9!DR115,"")
&amp;IF(変更_9!DS109=TRUE,変更_9!DS115,"")
&amp;IF(変更_9!DT109=TRUE,変更_9!DT115,"")</f>
        <v/>
      </c>
      <c r="Y4571" s="918"/>
      <c r="Z4571" s="1001" t="str">
        <f>IF(許可申請_4_2!CC6=TRUE,許可申請_4_2!CC10,"")
&amp;IF(許可申請_4_2!CD6=TRUE,許可申請_4_2!CD10,"")
&amp;IF(許可申請_4_2!CE6=TRUE,許可申請_4_2!CE10,"")
&amp;IF(許可申請_4_2!CF6=TRUE,許可申請_4_2!CF10,"")
&amp;IF(許可申請_4_2!CG6=TRUE,許可申請_4_2!CG10,"")
&amp;IF(変更_9!DP110=TRUE,変更_9!DP114,"")
&amp;IF(変更_9!DQ110=TRUE,変更_9!DQ114,"")
&amp;IF(変更_9!DR110=TRUE,変更_9!DR114,"")
&amp;IF(変更_9!DS110=TRUE,変更_9!DS114,"")
&amp;IF(変更_9!DT110=TRUE,変更_9!DT114,"")</f>
        <v/>
      </c>
      <c r="AA4571" s="918"/>
      <c r="AB4571" s="917" t="str">
        <f>IF(許可申請_4_2!CC6=TRUE,許可申請_4_2!CC11,"")
&amp;IF(許可申請_4_2!CD6=TRUE,許可申請_4_2!CD11,"")
&amp;IF(許可申請_4_2!CE6=TRUE,許可申請_4_2!CE11,"")
&amp;IF(許可申請_4_2!CF6=TRUE,許可申請_4_2!CF11,"")
&amp;IF(許可申請_4_2!CG6=TRUE,許可申請_4_2!CG11,"")
&amp;IF(変更_9!DP110=TRUE,変更_9!DP115,"")
&amp;IF(変更_9!DQ110=TRUE,変更_9!DQ115,"")
&amp;IF(変更_9!DR110=TRUE,変更_9!DR115,"")
&amp;IF(変更_9!DS110=TRUE,変更_9!DS115,"")
&amp;IF(変更_9!DT110=TRUE,変更_9!DT115,"")</f>
        <v/>
      </c>
      <c r="AC4571" s="918"/>
      <c r="AD4571" s="917" t="str">
        <f>IF(許可申請_4_2!CC7=TRUE,許可申請_4_2!CC10,"")
&amp;IF(許可申請_4_2!CD7=TRUE,許可申請_4_2!CD10,"")
&amp;IF(許可申請_4_2!CE7=TRUE,許可申請_4_2!CE10,"")
&amp;IF(許可申請_4_2!CF7=TRUE,許可申請_4_2!CF10,"")
&amp;IF(許可申請_4_2!CG7=TRUE,許可申請_4_2!CG10,"")
&amp;IF(変更_9!DP111=TRUE,変更_9!DP114,"")
&amp;IF(変更_9!DQ111=TRUE,変更_9!DQ114,"")
&amp;IF(変更_9!DR111=TRUE,変更_9!DR114,"")
&amp;IF(変更_9!DS111=TRUE,変更_9!DS114,"")
&amp;IF(変更_9!DT111=TRUE,変更_9!DT114,"")</f>
        <v/>
      </c>
      <c r="AE4571" s="918"/>
      <c r="AF4571" s="917" t="str">
        <f>IF(許可申請_4_2!CC7=TRUE,許可申請_4_2!CC11,"")
&amp;IF(許可申請_4_2!CD7=TRUE,許可申請_4_2!CD11,"")
&amp;IF(許可申請_4_2!CE7=TRUE,許可申請_4_2!CE11,"")
&amp;IF(許可申請_4_2!CF7=TRUE,許可申請_4_2!CF11,"")
&amp;IF(許可申請_4_2!CG7=TRUE,許可申請_4_2!CG11,"")
&amp;IF(変更_9!DP111=TRUE,変更_9!DP115,"")
&amp;IF(変更_9!DQ111=TRUE,変更_9!DQ115,"")
&amp;IF(変更_9!DR111=TRUE,変更_9!DR115,"")
&amp;IF(変更_9!DS111=TRUE,変更_9!DS115,"")
&amp;IF(変更_9!DT111=TRUE,変更_9!DT115,"")</f>
        <v/>
      </c>
      <c r="AG4571" s="918"/>
      <c r="AH4571" s="917" t="str">
        <f>IF(許可申請_4_2!CC8=TRUE,許可申請_4_2!CC10,"")
&amp;IF(許可申請_4_2!CD8=TRUE,許可申請_4_2!CD10,"")
&amp;IF(許可申請_4_2!CE8=TRUE,許可申請_4_2!CE10,"")
&amp;IF(許可申請_4_2!CF8=TRUE,許可申請_4_2!CF10,"")
&amp;IF(許可申請_4_2!CG8=TRUE,許可申請_4_2!CG10,"")
&amp;IF(変更_9!DP112=TRUE,変更_9!DP114,"")
&amp;IF(変更_9!DQ112=TRUE,変更_9!DQ114,"")
&amp;IF(変更_9!DR112=TRUE,変更_9!DR114,"")
&amp;IF(変更_9!DS112=TRUE,変更_9!DS114,"")
&amp;IF(変更_9!DT112=TRUE,変更_9!DT114,"")</f>
        <v/>
      </c>
      <c r="AI4571" s="918"/>
      <c r="AJ4571" s="917" t="str">
        <f>IF(許可申請_4_2!CC8=TRUE,許可申請_4_2!CC11,"")
&amp;IF(許可申請_4_2!CD8=TRUE,許可申請_4_2!CD11,"")
&amp;IF(許可申請_4_2!CE8=TRUE,許可申請_4_2!CE11,"")
&amp;IF(許可申請_4_2!CF8=TRUE,許可申請_4_2!CF11,"")
&amp;IF(許可申請_4_2!CG8=TRUE,許可申請_4_2!CG11,"")
&amp;IF(変更_9!DP112=TRUE,変更_9!DP115,"")
&amp;IF(変更_9!DQ112=TRUE,変更_9!DQ115,"")
&amp;IF(変更_9!DR112=TRUE,変更_9!DR115,"")
&amp;IF(変更_9!DS112=TRUE,変更_9!DS115,"")
&amp;IF(変更_9!DT112=TRUE,変更_9!DT115,"")</f>
        <v/>
      </c>
      <c r="AK4571" s="918"/>
      <c r="AL4571" s="917"/>
      <c r="AM4571" s="918"/>
      <c r="AN4571" s="917"/>
      <c r="AO4571" s="918"/>
    </row>
    <row r="4572" spans="2:41" ht="3.6" customHeight="1" x14ac:dyDescent="0.45">
      <c r="B4572" s="161"/>
      <c r="C4572" s="160"/>
      <c r="D4572" s="160"/>
      <c r="E4572" s="160"/>
      <c r="F4572" s="160"/>
      <c r="G4572" s="160"/>
      <c r="H4572" s="160"/>
      <c r="I4572" s="159"/>
      <c r="J4572" s="160"/>
      <c r="K4572" s="160"/>
      <c r="L4572" s="160"/>
      <c r="M4572" s="160"/>
      <c r="N4572" s="160"/>
      <c r="O4572" s="160"/>
      <c r="P4572" s="160"/>
      <c r="Q4572" s="160"/>
      <c r="R4572" s="160"/>
      <c r="S4572" s="160"/>
      <c r="T4572" s="160"/>
      <c r="U4572" s="160"/>
      <c r="V4572" s="160"/>
      <c r="W4572" s="160"/>
      <c r="X4572" s="160"/>
      <c r="Y4572" s="160"/>
      <c r="Z4572" s="160"/>
      <c r="AA4572" s="160"/>
      <c r="AB4572" s="160"/>
      <c r="AC4572" s="160"/>
      <c r="AD4572" s="160"/>
      <c r="AE4572" s="160"/>
      <c r="AF4572" s="160"/>
      <c r="AG4572" s="160"/>
      <c r="AH4572" s="160"/>
      <c r="AI4572" s="160"/>
      <c r="AJ4572" s="160"/>
      <c r="AK4572" s="160"/>
      <c r="AL4572" s="160"/>
      <c r="AM4572" s="160"/>
      <c r="AN4572" s="160"/>
      <c r="AO4572" s="159"/>
    </row>
    <row r="4573" spans="2:41" ht="3.6" customHeight="1" x14ac:dyDescent="0.45">
      <c r="B4573" s="173"/>
      <c r="C4573" s="172"/>
      <c r="D4573" s="172"/>
      <c r="E4573" s="172"/>
      <c r="F4573" s="172"/>
      <c r="G4573" s="172"/>
      <c r="H4573" s="172"/>
      <c r="I4573" s="171"/>
      <c r="J4573" s="172"/>
      <c r="K4573" s="172"/>
      <c r="L4573" s="172"/>
      <c r="M4573" s="172"/>
      <c r="N4573" s="172"/>
      <c r="O4573" s="172"/>
      <c r="P4573" s="172"/>
      <c r="Q4573" s="172"/>
      <c r="R4573" s="172"/>
      <c r="S4573" s="172"/>
      <c r="T4573" s="172"/>
      <c r="U4573" s="172"/>
      <c r="V4573" s="172"/>
      <c r="W4573" s="172"/>
      <c r="X4573" s="172"/>
      <c r="Y4573" s="172"/>
      <c r="Z4573" s="172"/>
      <c r="AA4573" s="172"/>
      <c r="AB4573" s="172"/>
      <c r="AC4573" s="172"/>
      <c r="AD4573" s="172"/>
      <c r="AE4573" s="172"/>
      <c r="AF4573" s="172"/>
      <c r="AG4573" s="172"/>
      <c r="AH4573" s="172"/>
      <c r="AI4573" s="172"/>
      <c r="AJ4573" s="172"/>
      <c r="AK4573" s="172"/>
      <c r="AL4573" s="172"/>
      <c r="AM4573" s="172"/>
      <c r="AN4573" s="172"/>
      <c r="AO4573" s="171"/>
    </row>
    <row r="4574" spans="2:41" ht="13.35" customHeight="1" x14ac:dyDescent="0.45">
      <c r="B4574" s="167" t="s">
        <v>259</v>
      </c>
      <c r="I4574" s="166"/>
      <c r="J4574" s="917"/>
      <c r="K4574" s="918"/>
      <c r="L4574" s="917"/>
      <c r="M4574" s="918"/>
      <c r="N4574" s="917"/>
      <c r="O4574" s="918"/>
      <c r="P4574" s="917"/>
      <c r="Q4574" s="918"/>
      <c r="R4574" s="917"/>
      <c r="S4574" s="918"/>
      <c r="T4574" s="917"/>
      <c r="U4574" s="918"/>
      <c r="V4574" s="917"/>
      <c r="W4574" s="918"/>
      <c r="X4574" s="917"/>
      <c r="Y4574" s="918"/>
      <c r="Z4574" s="917"/>
      <c r="AA4574" s="918"/>
      <c r="AB4574" s="917"/>
      <c r="AC4574" s="918"/>
      <c r="AD4574" s="917"/>
      <c r="AE4574" s="918"/>
      <c r="AF4574" s="917"/>
      <c r="AG4574" s="918"/>
      <c r="AH4574" s="917"/>
      <c r="AI4574" s="918"/>
      <c r="AJ4574" s="917"/>
      <c r="AK4574" s="918"/>
      <c r="AL4574" s="917"/>
      <c r="AM4574" s="918"/>
      <c r="AN4574" s="917"/>
      <c r="AO4574" s="918"/>
    </row>
    <row r="4575" spans="2:41" ht="3.6" customHeight="1" x14ac:dyDescent="0.45">
      <c r="B4575" s="161"/>
      <c r="C4575" s="160"/>
      <c r="D4575" s="160"/>
      <c r="E4575" s="160"/>
      <c r="F4575" s="160"/>
      <c r="G4575" s="160"/>
      <c r="H4575" s="160"/>
      <c r="I4575" s="159"/>
      <c r="J4575" s="160"/>
      <c r="K4575" s="160"/>
      <c r="L4575" s="160"/>
      <c r="M4575" s="160"/>
      <c r="N4575" s="160"/>
      <c r="O4575" s="160"/>
      <c r="P4575" s="160"/>
      <c r="Q4575" s="160"/>
      <c r="R4575" s="160"/>
      <c r="S4575" s="160"/>
      <c r="T4575" s="160"/>
      <c r="U4575" s="160"/>
      <c r="V4575" s="160"/>
      <c r="W4575" s="160"/>
      <c r="X4575" s="160"/>
      <c r="Y4575" s="160"/>
      <c r="Z4575" s="160"/>
      <c r="AA4575" s="160"/>
      <c r="AB4575" s="160"/>
      <c r="AC4575" s="160"/>
      <c r="AD4575" s="160"/>
      <c r="AE4575" s="160"/>
      <c r="AF4575" s="160"/>
      <c r="AG4575" s="160"/>
      <c r="AH4575" s="160"/>
      <c r="AI4575" s="160"/>
      <c r="AJ4575" s="160"/>
      <c r="AK4575" s="160"/>
      <c r="AL4575" s="160"/>
      <c r="AM4575" s="160"/>
      <c r="AN4575" s="160"/>
      <c r="AO4575" s="159"/>
    </row>
    <row r="4576" spans="2:41" ht="3.6" customHeight="1" x14ac:dyDescent="0.45">
      <c r="B4576" s="173"/>
      <c r="C4576" s="172"/>
      <c r="D4576" s="172"/>
      <c r="E4576" s="172"/>
      <c r="F4576" s="172"/>
      <c r="G4576" s="172"/>
      <c r="H4576" s="172"/>
      <c r="I4576" s="171"/>
      <c r="J4576" s="172"/>
      <c r="K4576" s="172"/>
      <c r="L4576" s="172"/>
      <c r="M4576" s="172"/>
      <c r="N4576" s="172"/>
      <c r="O4576" s="172"/>
      <c r="P4576" s="172"/>
      <c r="Q4576" s="172"/>
      <c r="R4576" s="172"/>
      <c r="S4576" s="172"/>
      <c r="T4576" s="172"/>
      <c r="U4576" s="172"/>
      <c r="V4576" s="172"/>
      <c r="W4576" s="172"/>
      <c r="X4576" s="172"/>
      <c r="Y4576" s="172"/>
      <c r="Z4576" s="172"/>
      <c r="AA4576" s="172"/>
      <c r="AB4576" s="172"/>
      <c r="AC4576" s="172"/>
      <c r="AD4576" s="172"/>
      <c r="AE4576" s="172"/>
      <c r="AF4576" s="172"/>
      <c r="AG4576" s="172"/>
      <c r="AH4576" s="172"/>
      <c r="AI4576" s="172"/>
      <c r="AJ4576" s="172"/>
      <c r="AK4576" s="172"/>
      <c r="AL4576" s="172"/>
      <c r="AM4576" s="172"/>
      <c r="AN4576" s="172"/>
      <c r="AO4576" s="171"/>
    </row>
    <row r="4577" spans="2:41" ht="13.35" customHeight="1" x14ac:dyDescent="0.45">
      <c r="B4577" s="167" t="s">
        <v>680</v>
      </c>
      <c r="I4577" s="166"/>
      <c r="J4577" s="917"/>
      <c r="K4577" s="918"/>
      <c r="L4577" s="917"/>
      <c r="M4577" s="918"/>
      <c r="N4577" s="917"/>
      <c r="O4577" s="918"/>
      <c r="P4577" s="917"/>
      <c r="Q4577" s="918"/>
      <c r="R4577" s="917"/>
      <c r="S4577" s="918"/>
      <c r="T4577" s="917"/>
      <c r="U4577" s="918"/>
      <c r="V4577" s="917"/>
      <c r="W4577" s="918"/>
      <c r="X4577" s="917"/>
      <c r="Y4577" s="918"/>
      <c r="Z4577" s="917"/>
      <c r="AA4577" s="918"/>
      <c r="AB4577" s="917"/>
      <c r="AC4577" s="918"/>
      <c r="AD4577" s="917"/>
      <c r="AE4577" s="918"/>
      <c r="AF4577" s="917"/>
      <c r="AG4577" s="918"/>
      <c r="AH4577" s="917"/>
      <c r="AI4577" s="918"/>
      <c r="AJ4577" s="917"/>
      <c r="AK4577" s="918"/>
      <c r="AL4577" s="917"/>
      <c r="AM4577" s="918"/>
      <c r="AN4577" s="917"/>
      <c r="AO4577" s="918"/>
    </row>
    <row r="4578" spans="2:41" ht="3.6" customHeight="1" x14ac:dyDescent="0.45">
      <c r="B4578" s="161"/>
      <c r="C4578" s="160"/>
      <c r="D4578" s="160"/>
      <c r="E4578" s="160"/>
      <c r="F4578" s="160"/>
      <c r="G4578" s="160"/>
      <c r="H4578" s="160"/>
      <c r="I4578" s="159"/>
      <c r="J4578" s="160"/>
      <c r="K4578" s="160"/>
      <c r="L4578" s="160"/>
      <c r="M4578" s="160"/>
      <c r="N4578" s="160"/>
      <c r="O4578" s="160"/>
      <c r="P4578" s="160"/>
      <c r="Q4578" s="160"/>
      <c r="R4578" s="160"/>
      <c r="S4578" s="160"/>
      <c r="T4578" s="160"/>
      <c r="U4578" s="160"/>
      <c r="V4578" s="160"/>
      <c r="W4578" s="160"/>
      <c r="X4578" s="160"/>
      <c r="Y4578" s="160"/>
      <c r="Z4578" s="160"/>
      <c r="AA4578" s="160"/>
      <c r="AB4578" s="160"/>
      <c r="AC4578" s="160"/>
      <c r="AD4578" s="160"/>
      <c r="AE4578" s="160"/>
      <c r="AF4578" s="160"/>
      <c r="AG4578" s="160"/>
      <c r="AH4578" s="160"/>
      <c r="AI4578" s="160"/>
      <c r="AJ4578" s="160"/>
      <c r="AK4578" s="160"/>
      <c r="AL4578" s="160"/>
      <c r="AM4578" s="160"/>
      <c r="AN4578" s="160"/>
      <c r="AO4578" s="159"/>
    </row>
    <row r="4579" spans="2:41" ht="3.6" customHeight="1" x14ac:dyDescent="0.45">
      <c r="B4579" s="173"/>
      <c r="C4579" s="172"/>
      <c r="D4579" s="172"/>
      <c r="E4579" s="172"/>
      <c r="F4579" s="172"/>
      <c r="G4579" s="172"/>
      <c r="H4579" s="172"/>
      <c r="I4579" s="171"/>
      <c r="J4579" s="172"/>
      <c r="K4579" s="172"/>
      <c r="L4579" s="172"/>
      <c r="M4579" s="172"/>
      <c r="N4579" s="172"/>
      <c r="O4579" s="172"/>
      <c r="P4579" s="172"/>
      <c r="Q4579" s="172"/>
      <c r="R4579" s="172"/>
      <c r="S4579" s="172"/>
      <c r="T4579" s="172"/>
      <c r="U4579" s="172"/>
      <c r="V4579" s="172"/>
      <c r="W4579" s="172"/>
      <c r="X4579" s="172"/>
      <c r="Y4579" s="172"/>
      <c r="Z4579" s="172"/>
      <c r="AA4579" s="172"/>
      <c r="AB4579" s="172"/>
      <c r="AC4579" s="172"/>
      <c r="AD4579" s="172"/>
      <c r="AE4579" s="172"/>
      <c r="AF4579" s="172"/>
      <c r="AG4579" s="172"/>
      <c r="AH4579" s="172"/>
      <c r="AI4579" s="172"/>
      <c r="AJ4579" s="172"/>
      <c r="AK4579" s="172"/>
      <c r="AL4579" s="172"/>
      <c r="AM4579" s="172"/>
      <c r="AN4579" s="172"/>
      <c r="AO4579" s="171"/>
    </row>
    <row r="4580" spans="2:41" ht="13.35" customHeight="1" x14ac:dyDescent="0.45">
      <c r="B4580" s="167" t="s">
        <v>679</v>
      </c>
      <c r="I4580" s="166"/>
      <c r="J4580" s="917"/>
      <c r="K4580" s="918"/>
      <c r="L4580" s="917"/>
      <c r="M4580" s="918"/>
      <c r="N4580" s="917"/>
      <c r="O4580" s="918"/>
      <c r="P4580" s="917"/>
      <c r="Q4580" s="918"/>
      <c r="R4580" s="917"/>
      <c r="S4580" s="918"/>
      <c r="T4580" s="917"/>
      <c r="U4580" s="918"/>
      <c r="V4580" s="917"/>
      <c r="W4580" s="918"/>
      <c r="X4580" s="917"/>
      <c r="Y4580" s="918"/>
      <c r="Z4580" s="917"/>
      <c r="AA4580" s="918"/>
      <c r="AB4580" s="917"/>
      <c r="AC4580" s="918"/>
      <c r="AD4580" s="917"/>
      <c r="AE4580" s="918"/>
      <c r="AF4580" s="917"/>
      <c r="AG4580" s="918"/>
      <c r="AH4580" s="917"/>
      <c r="AI4580" s="918"/>
      <c r="AJ4580" s="917"/>
      <c r="AK4580" s="918"/>
      <c r="AL4580" s="917"/>
      <c r="AM4580" s="918"/>
      <c r="AN4580" s="917"/>
      <c r="AO4580" s="918"/>
    </row>
    <row r="4581" spans="2:41" ht="3.6" customHeight="1" x14ac:dyDescent="0.45">
      <c r="B4581" s="161"/>
      <c r="C4581" s="160"/>
      <c r="D4581" s="160"/>
      <c r="E4581" s="160"/>
      <c r="F4581" s="160"/>
      <c r="G4581" s="160"/>
      <c r="H4581" s="160"/>
      <c r="I4581" s="159"/>
      <c r="J4581" s="160"/>
      <c r="K4581" s="160"/>
      <c r="L4581" s="160"/>
      <c r="M4581" s="160"/>
      <c r="N4581" s="160"/>
      <c r="O4581" s="160"/>
      <c r="P4581" s="160"/>
      <c r="Q4581" s="160"/>
      <c r="R4581" s="160"/>
      <c r="S4581" s="160"/>
      <c r="T4581" s="160"/>
      <c r="U4581" s="160"/>
      <c r="V4581" s="160"/>
      <c r="W4581" s="160"/>
      <c r="X4581" s="160"/>
      <c r="Y4581" s="160"/>
      <c r="Z4581" s="160"/>
      <c r="AA4581" s="160"/>
      <c r="AB4581" s="160"/>
      <c r="AC4581" s="160"/>
      <c r="AD4581" s="160"/>
      <c r="AE4581" s="160"/>
      <c r="AF4581" s="160"/>
      <c r="AG4581" s="160"/>
      <c r="AH4581" s="160"/>
      <c r="AI4581" s="160"/>
      <c r="AJ4581" s="160"/>
      <c r="AK4581" s="160"/>
      <c r="AL4581" s="160"/>
      <c r="AM4581" s="160"/>
      <c r="AN4581" s="160"/>
      <c r="AO4581" s="159"/>
    </row>
    <row r="4582" spans="2:41" ht="3.6" customHeight="1" x14ac:dyDescent="0.45">
      <c r="B4582" s="173"/>
      <c r="C4582" s="172"/>
      <c r="D4582" s="172"/>
      <c r="E4582" s="172"/>
      <c r="F4582" s="172"/>
      <c r="G4582" s="172"/>
      <c r="H4582" s="172"/>
      <c r="I4582" s="171"/>
      <c r="J4582" s="172"/>
      <c r="K4582" s="172"/>
      <c r="L4582" s="172"/>
      <c r="M4582" s="172"/>
      <c r="N4582" s="172"/>
      <c r="O4582" s="172"/>
      <c r="P4582" s="172"/>
      <c r="Q4582" s="172"/>
      <c r="R4582" s="172"/>
      <c r="S4582" s="172"/>
      <c r="T4582" s="172"/>
      <c r="U4582" s="172"/>
      <c r="V4582" s="172"/>
      <c r="W4582" s="172"/>
      <c r="X4582" s="172"/>
      <c r="Y4582" s="172"/>
      <c r="Z4582" s="172"/>
      <c r="AA4582" s="172"/>
      <c r="AB4582" s="172"/>
      <c r="AC4582" s="172"/>
      <c r="AD4582" s="172"/>
      <c r="AE4582" s="172"/>
      <c r="AF4582" s="172"/>
      <c r="AG4582" s="172"/>
      <c r="AH4582" s="172"/>
      <c r="AI4582" s="172"/>
      <c r="AJ4582" s="172"/>
      <c r="AK4582" s="172"/>
      <c r="AL4582" s="172"/>
      <c r="AM4582" s="172"/>
      <c r="AN4582" s="172"/>
      <c r="AO4582" s="171"/>
    </row>
    <row r="4583" spans="2:41" ht="13.35" customHeight="1" x14ac:dyDescent="0.45">
      <c r="B4583" s="167" t="s">
        <v>673</v>
      </c>
      <c r="I4583" s="166"/>
      <c r="J4583" s="917"/>
      <c r="K4583" s="918"/>
      <c r="L4583" s="917"/>
      <c r="M4583" s="918"/>
      <c r="N4583" s="917"/>
      <c r="O4583" s="918"/>
      <c r="P4583" s="917"/>
      <c r="Q4583" s="918"/>
      <c r="R4583" s="917"/>
      <c r="S4583" s="918"/>
      <c r="T4583" s="917"/>
      <c r="U4583" s="918"/>
      <c r="V4583" s="917"/>
      <c r="W4583" s="918"/>
      <c r="X4583" s="917"/>
      <c r="Y4583" s="918"/>
      <c r="Z4583" s="917"/>
      <c r="AA4583" s="918"/>
      <c r="AB4583" s="917"/>
      <c r="AC4583" s="918"/>
      <c r="AD4583" s="917"/>
      <c r="AE4583" s="918"/>
      <c r="AF4583" s="917"/>
      <c r="AG4583" s="918"/>
      <c r="AH4583" s="917"/>
      <c r="AI4583" s="918"/>
      <c r="AJ4583" s="917"/>
      <c r="AK4583" s="918"/>
      <c r="AL4583" s="917"/>
      <c r="AM4583" s="918"/>
      <c r="AN4583" s="917"/>
      <c r="AO4583" s="918"/>
    </row>
    <row r="4584" spans="2:41" ht="3.6" customHeight="1" x14ac:dyDescent="0.45">
      <c r="B4584" s="161"/>
      <c r="C4584" s="160"/>
      <c r="D4584" s="160"/>
      <c r="E4584" s="160"/>
      <c r="F4584" s="160"/>
      <c r="G4584" s="160"/>
      <c r="H4584" s="160"/>
      <c r="I4584" s="159"/>
      <c r="J4584" s="160"/>
      <c r="K4584" s="160"/>
      <c r="L4584" s="160"/>
      <c r="M4584" s="160"/>
      <c r="N4584" s="160"/>
      <c r="O4584" s="160"/>
      <c r="P4584" s="160"/>
      <c r="Q4584" s="160"/>
      <c r="R4584" s="160"/>
      <c r="S4584" s="160"/>
      <c r="T4584" s="160"/>
      <c r="U4584" s="160"/>
      <c r="V4584" s="160"/>
      <c r="W4584" s="160"/>
      <c r="X4584" s="160"/>
      <c r="Y4584" s="160"/>
      <c r="Z4584" s="160"/>
      <c r="AA4584" s="160"/>
      <c r="AB4584" s="160"/>
      <c r="AC4584" s="160"/>
      <c r="AD4584" s="160"/>
      <c r="AE4584" s="160"/>
      <c r="AF4584" s="160"/>
      <c r="AG4584" s="160"/>
      <c r="AH4584" s="160"/>
      <c r="AI4584" s="160"/>
      <c r="AJ4584" s="160"/>
      <c r="AK4584" s="160"/>
      <c r="AL4584" s="160"/>
      <c r="AM4584" s="160"/>
      <c r="AN4584" s="160"/>
      <c r="AO4584" s="159"/>
    </row>
    <row r="4585" spans="2:41" ht="3.6" customHeight="1" x14ac:dyDescent="0.45">
      <c r="B4585" s="173"/>
      <c r="C4585" s="172"/>
      <c r="D4585" s="172"/>
      <c r="E4585" s="172"/>
      <c r="F4585" s="172"/>
      <c r="G4585" s="172"/>
      <c r="H4585" s="172"/>
      <c r="I4585" s="171"/>
      <c r="J4585" s="172"/>
      <c r="K4585" s="172"/>
      <c r="L4585" s="172"/>
      <c r="M4585" s="172"/>
      <c r="N4585" s="172"/>
      <c r="O4585" s="172"/>
      <c r="P4585" s="172"/>
      <c r="Q4585" s="172"/>
      <c r="R4585" s="172"/>
      <c r="S4585" s="172"/>
      <c r="T4585" s="172"/>
      <c r="U4585" s="172"/>
      <c r="V4585" s="172"/>
      <c r="W4585" s="172"/>
      <c r="X4585" s="172"/>
      <c r="Y4585" s="172"/>
      <c r="Z4585" s="172"/>
      <c r="AA4585" s="172"/>
      <c r="AB4585" s="172"/>
      <c r="AC4585" s="172"/>
      <c r="AD4585" s="172"/>
      <c r="AE4585" s="172"/>
      <c r="AF4585" s="172"/>
      <c r="AG4585" s="172"/>
      <c r="AH4585" s="172"/>
      <c r="AI4585" s="172"/>
      <c r="AJ4585" s="172"/>
      <c r="AK4585" s="172"/>
      <c r="AL4585" s="172"/>
      <c r="AM4585" s="172"/>
      <c r="AN4585" s="172"/>
      <c r="AO4585" s="171"/>
    </row>
    <row r="4586" spans="2:41" ht="13.35" customHeight="1" x14ac:dyDescent="0.45">
      <c r="B4586" s="167" t="s">
        <v>678</v>
      </c>
      <c r="I4586" s="166"/>
      <c r="J4586" s="917"/>
      <c r="K4586" s="918"/>
      <c r="L4586" s="917"/>
      <c r="M4586" s="918"/>
      <c r="N4586" s="917"/>
      <c r="O4586" s="918"/>
      <c r="P4586" s="917"/>
      <c r="Q4586" s="918"/>
      <c r="R4586" s="917"/>
      <c r="S4586" s="918"/>
      <c r="T4586" s="917"/>
      <c r="U4586" s="918"/>
      <c r="V4586" s="917"/>
      <c r="W4586" s="918"/>
      <c r="X4586" s="917"/>
      <c r="Y4586" s="918"/>
      <c r="Z4586" s="917"/>
      <c r="AA4586" s="918"/>
      <c r="AB4586" s="917"/>
      <c r="AC4586" s="918"/>
      <c r="AD4586" s="917"/>
      <c r="AE4586" s="918"/>
      <c r="AF4586" s="917"/>
      <c r="AG4586" s="918"/>
      <c r="AH4586" s="917"/>
      <c r="AI4586" s="918"/>
      <c r="AJ4586" s="917"/>
      <c r="AK4586" s="918"/>
      <c r="AL4586" s="917"/>
      <c r="AM4586" s="918"/>
      <c r="AN4586" s="917"/>
      <c r="AO4586" s="918"/>
    </row>
    <row r="4587" spans="2:41" ht="3.6" customHeight="1" x14ac:dyDescent="0.45">
      <c r="B4587" s="161"/>
      <c r="C4587" s="160"/>
      <c r="D4587" s="160"/>
      <c r="E4587" s="160"/>
      <c r="F4587" s="160"/>
      <c r="G4587" s="160"/>
      <c r="H4587" s="160"/>
      <c r="I4587" s="159"/>
      <c r="J4587" s="160"/>
      <c r="K4587" s="160"/>
      <c r="L4587" s="160"/>
      <c r="M4587" s="160"/>
      <c r="N4587" s="160"/>
      <c r="O4587" s="160"/>
      <c r="P4587" s="160"/>
      <c r="Q4587" s="160"/>
      <c r="R4587" s="160"/>
      <c r="S4587" s="160"/>
      <c r="T4587" s="160"/>
      <c r="U4587" s="160"/>
      <c r="V4587" s="160"/>
      <c r="W4587" s="160"/>
      <c r="X4587" s="160"/>
      <c r="Y4587" s="160"/>
      <c r="Z4587" s="160"/>
      <c r="AA4587" s="160"/>
      <c r="AB4587" s="160"/>
      <c r="AC4587" s="160"/>
      <c r="AD4587" s="160"/>
      <c r="AE4587" s="160"/>
      <c r="AF4587" s="160"/>
      <c r="AG4587" s="160"/>
      <c r="AH4587" s="160"/>
      <c r="AI4587" s="160"/>
      <c r="AJ4587" s="160"/>
      <c r="AK4587" s="160"/>
      <c r="AL4587" s="160"/>
      <c r="AM4587" s="160"/>
      <c r="AN4587" s="160"/>
      <c r="AO4587" s="159"/>
    </row>
    <row r="4588" spans="2:41" ht="3.6" customHeight="1" x14ac:dyDescent="0.45">
      <c r="B4588" s="173"/>
      <c r="C4588" s="172"/>
      <c r="D4588" s="172"/>
      <c r="E4588" s="172"/>
      <c r="F4588" s="172"/>
      <c r="G4588" s="172"/>
      <c r="H4588" s="172"/>
      <c r="I4588" s="171"/>
      <c r="J4588" s="172"/>
      <c r="K4588" s="172"/>
      <c r="L4588" s="172"/>
      <c r="M4588" s="172"/>
      <c r="N4588" s="172"/>
      <c r="O4588" s="172"/>
      <c r="P4588" s="172"/>
      <c r="Q4588" s="172"/>
      <c r="R4588" s="172"/>
      <c r="S4588" s="172"/>
      <c r="T4588" s="172"/>
      <c r="U4588" s="172"/>
      <c r="V4588" s="172"/>
      <c r="W4588" s="172"/>
      <c r="X4588" s="172"/>
      <c r="Y4588" s="172"/>
      <c r="Z4588" s="172"/>
      <c r="AA4588" s="172"/>
      <c r="AB4588" s="172"/>
      <c r="AC4588" s="172"/>
      <c r="AD4588" s="172"/>
      <c r="AE4588" s="172"/>
      <c r="AF4588" s="172"/>
      <c r="AG4588" s="172"/>
      <c r="AH4588" s="172"/>
      <c r="AI4588" s="172"/>
      <c r="AJ4588" s="172"/>
      <c r="AK4588" s="172"/>
      <c r="AL4588" s="172"/>
      <c r="AM4588" s="172"/>
      <c r="AN4588" s="172"/>
      <c r="AO4588" s="171"/>
    </row>
    <row r="4589" spans="2:41" ht="13.35" customHeight="1" x14ac:dyDescent="0.45">
      <c r="B4589" s="167" t="s">
        <v>673</v>
      </c>
      <c r="I4589" s="166"/>
      <c r="J4589" s="917"/>
      <c r="K4589" s="918"/>
      <c r="L4589" s="917"/>
      <c r="M4589" s="918"/>
      <c r="N4589" s="917"/>
      <c r="O4589" s="918"/>
      <c r="P4589" s="917"/>
      <c r="Q4589" s="918"/>
      <c r="R4589" s="917"/>
      <c r="S4589" s="918"/>
      <c r="T4589" s="917"/>
      <c r="U4589" s="918"/>
      <c r="V4589" s="917"/>
      <c r="W4589" s="918"/>
      <c r="X4589" s="917"/>
      <c r="Y4589" s="918"/>
      <c r="Z4589" s="917"/>
      <c r="AA4589" s="918"/>
      <c r="AB4589" s="917"/>
      <c r="AC4589" s="918"/>
      <c r="AD4589" s="917"/>
      <c r="AE4589" s="918"/>
      <c r="AF4589" s="917"/>
      <c r="AG4589" s="918"/>
      <c r="AH4589" s="917"/>
      <c r="AI4589" s="918"/>
      <c r="AJ4589" s="917"/>
      <c r="AK4589" s="918"/>
      <c r="AL4589" s="917"/>
      <c r="AM4589" s="918"/>
      <c r="AN4589" s="917"/>
      <c r="AO4589" s="918"/>
    </row>
    <row r="4590" spans="2:41" ht="3.6" customHeight="1" x14ac:dyDescent="0.45">
      <c r="B4590" s="161"/>
      <c r="C4590" s="160"/>
      <c r="D4590" s="160"/>
      <c r="E4590" s="160"/>
      <c r="F4590" s="160"/>
      <c r="G4590" s="160"/>
      <c r="H4590" s="160"/>
      <c r="I4590" s="159"/>
      <c r="J4590" s="160"/>
      <c r="K4590" s="160"/>
      <c r="L4590" s="160"/>
      <c r="M4590" s="160"/>
      <c r="N4590" s="160"/>
      <c r="O4590" s="160"/>
      <c r="P4590" s="160"/>
      <c r="Q4590" s="160"/>
      <c r="R4590" s="160"/>
      <c r="S4590" s="160"/>
      <c r="T4590" s="160"/>
      <c r="U4590" s="160"/>
      <c r="V4590" s="160"/>
      <c r="W4590" s="160"/>
      <c r="X4590" s="160"/>
      <c r="Y4590" s="160"/>
      <c r="Z4590" s="160"/>
      <c r="AA4590" s="160"/>
      <c r="AB4590" s="160"/>
      <c r="AC4590" s="160"/>
      <c r="AD4590" s="160"/>
      <c r="AE4590" s="160"/>
      <c r="AF4590" s="160"/>
      <c r="AG4590" s="160"/>
      <c r="AH4590" s="160"/>
      <c r="AI4590" s="160"/>
      <c r="AJ4590" s="160"/>
      <c r="AK4590" s="160"/>
      <c r="AL4590" s="160"/>
      <c r="AM4590" s="160"/>
      <c r="AN4590" s="160"/>
      <c r="AO4590" s="159"/>
    </row>
    <row r="4591" spans="2:41" ht="3.6" customHeight="1" x14ac:dyDescent="0.45">
      <c r="B4591" s="173"/>
      <c r="C4591" s="172"/>
      <c r="D4591" s="172"/>
      <c r="E4591" s="172"/>
      <c r="F4591" s="172"/>
      <c r="G4591" s="172"/>
      <c r="H4591" s="172"/>
      <c r="I4591" s="171"/>
      <c r="J4591" s="172"/>
      <c r="K4591" s="172"/>
      <c r="L4591" s="172"/>
      <c r="M4591" s="172"/>
      <c r="N4591" s="172"/>
      <c r="O4591" s="172"/>
      <c r="P4591" s="172"/>
      <c r="Q4591" s="172"/>
      <c r="R4591" s="172"/>
      <c r="S4591" s="172"/>
      <c r="T4591" s="172"/>
      <c r="U4591" s="172"/>
      <c r="V4591" s="172"/>
      <c r="W4591" s="172"/>
      <c r="X4591" s="172"/>
      <c r="Y4591" s="172"/>
      <c r="Z4591" s="172"/>
      <c r="AA4591" s="172"/>
      <c r="AB4591" s="172"/>
      <c r="AC4591" s="172"/>
      <c r="AD4591" s="172"/>
      <c r="AE4591" s="172"/>
      <c r="AF4591" s="172"/>
      <c r="AG4591" s="172"/>
      <c r="AH4591" s="172"/>
      <c r="AI4591" s="172"/>
      <c r="AJ4591" s="172"/>
      <c r="AK4591" s="172"/>
      <c r="AL4591" s="172"/>
      <c r="AM4591" s="172"/>
      <c r="AN4591" s="172"/>
      <c r="AO4591" s="171"/>
    </row>
    <row r="4592" spans="2:41" ht="13.35" customHeight="1" x14ac:dyDescent="0.45">
      <c r="B4592" s="167" t="s">
        <v>677</v>
      </c>
      <c r="I4592" s="166"/>
      <c r="J4592" s="917"/>
      <c r="K4592" s="918"/>
      <c r="L4592" s="917"/>
      <c r="M4592" s="918"/>
      <c r="N4592" s="917"/>
      <c r="O4592" s="918"/>
      <c r="P4592" s="917"/>
      <c r="Q4592" s="918"/>
      <c r="R4592" s="917"/>
      <c r="S4592" s="918"/>
      <c r="T4592" s="917"/>
      <c r="U4592" s="918"/>
      <c r="V4592" s="917"/>
      <c r="W4592" s="918"/>
      <c r="X4592" s="917"/>
      <c r="Y4592" s="918"/>
      <c r="Z4592" s="917"/>
      <c r="AA4592" s="918"/>
      <c r="AB4592" s="917"/>
      <c r="AC4592" s="918"/>
      <c r="AD4592" s="917"/>
      <c r="AE4592" s="918"/>
      <c r="AF4592" s="917"/>
      <c r="AG4592" s="918"/>
      <c r="AH4592" s="917"/>
      <c r="AI4592" s="918"/>
      <c r="AJ4592" s="917"/>
      <c r="AK4592" s="918"/>
      <c r="AL4592" s="917"/>
      <c r="AM4592" s="918"/>
      <c r="AN4592" s="917"/>
      <c r="AO4592" s="918"/>
    </row>
    <row r="4593" spans="2:41" ht="3.6" customHeight="1" x14ac:dyDescent="0.45">
      <c r="B4593" s="161"/>
      <c r="C4593" s="160"/>
      <c r="D4593" s="160"/>
      <c r="E4593" s="160"/>
      <c r="F4593" s="160"/>
      <c r="G4593" s="160"/>
      <c r="H4593" s="160"/>
      <c r="I4593" s="159"/>
      <c r="J4593" s="160"/>
      <c r="K4593" s="160"/>
      <c r="L4593" s="160"/>
      <c r="M4593" s="160"/>
      <c r="N4593" s="160"/>
      <c r="O4593" s="160"/>
      <c r="P4593" s="160"/>
      <c r="Q4593" s="160"/>
      <c r="R4593" s="160"/>
      <c r="S4593" s="160"/>
      <c r="T4593" s="160"/>
      <c r="U4593" s="160"/>
      <c r="V4593" s="160"/>
      <c r="W4593" s="160"/>
      <c r="X4593" s="160"/>
      <c r="Y4593" s="160"/>
      <c r="Z4593" s="160"/>
      <c r="AA4593" s="160"/>
      <c r="AB4593" s="160"/>
      <c r="AC4593" s="160"/>
      <c r="AD4593" s="160"/>
      <c r="AE4593" s="160"/>
      <c r="AF4593" s="160"/>
      <c r="AG4593" s="160"/>
      <c r="AH4593" s="160"/>
      <c r="AI4593" s="160"/>
      <c r="AJ4593" s="160"/>
      <c r="AK4593" s="160"/>
      <c r="AL4593" s="160"/>
      <c r="AM4593" s="160"/>
      <c r="AN4593" s="160"/>
      <c r="AO4593" s="159"/>
    </row>
    <row r="4594" spans="2:41" ht="3.6" customHeight="1" x14ac:dyDescent="0.45">
      <c r="B4594" s="173"/>
      <c r="C4594" s="172"/>
      <c r="D4594" s="172"/>
      <c r="E4594" s="172"/>
      <c r="F4594" s="172"/>
      <c r="G4594" s="172"/>
      <c r="H4594" s="172"/>
      <c r="I4594" s="171"/>
      <c r="J4594" s="172"/>
      <c r="K4594" s="172"/>
      <c r="L4594" s="172"/>
      <c r="M4594" s="172"/>
      <c r="N4594" s="172"/>
      <c r="O4594" s="172"/>
      <c r="P4594" s="172"/>
      <c r="Q4594" s="172"/>
      <c r="R4594" s="172"/>
      <c r="S4594" s="172"/>
      <c r="T4594" s="172"/>
      <c r="U4594" s="172"/>
      <c r="V4594" s="172"/>
      <c r="W4594" s="172"/>
      <c r="X4594" s="172"/>
      <c r="Y4594" s="172"/>
      <c r="Z4594" s="172"/>
      <c r="AA4594" s="172"/>
      <c r="AB4594" s="172"/>
      <c r="AC4594" s="172"/>
      <c r="AD4594" s="172"/>
      <c r="AE4594" s="172"/>
      <c r="AF4594" s="172"/>
      <c r="AG4594" s="172"/>
      <c r="AH4594" s="172"/>
      <c r="AI4594" s="172"/>
      <c r="AJ4594" s="172"/>
      <c r="AK4594" s="172"/>
      <c r="AL4594" s="172"/>
      <c r="AM4594" s="172"/>
      <c r="AN4594" s="172"/>
      <c r="AO4594" s="171"/>
    </row>
    <row r="4595" spans="2:41" ht="13.35" customHeight="1" x14ac:dyDescent="0.45">
      <c r="B4595" s="167" t="s">
        <v>673</v>
      </c>
      <c r="I4595" s="166"/>
      <c r="J4595" s="917"/>
      <c r="K4595" s="918"/>
      <c r="L4595" s="917"/>
      <c r="M4595" s="918"/>
      <c r="N4595" s="917"/>
      <c r="O4595" s="918"/>
      <c r="P4595" s="917"/>
      <c r="Q4595" s="918"/>
      <c r="R4595" s="917"/>
      <c r="S4595" s="918"/>
      <c r="T4595" s="917"/>
      <c r="U4595" s="918"/>
      <c r="V4595" s="917"/>
      <c r="W4595" s="918"/>
      <c r="X4595" s="917"/>
      <c r="Y4595" s="918"/>
      <c r="Z4595" s="917"/>
      <c r="AA4595" s="918"/>
      <c r="AB4595" s="917"/>
      <c r="AC4595" s="918"/>
      <c r="AD4595" s="917"/>
      <c r="AE4595" s="918"/>
      <c r="AF4595" s="917"/>
      <c r="AG4595" s="918"/>
      <c r="AH4595" s="917"/>
      <c r="AI4595" s="918"/>
      <c r="AJ4595" s="917"/>
      <c r="AK4595" s="918"/>
      <c r="AL4595" s="917"/>
      <c r="AM4595" s="918"/>
      <c r="AN4595" s="917"/>
      <c r="AO4595" s="918"/>
    </row>
    <row r="4596" spans="2:41" ht="3.6" customHeight="1" x14ac:dyDescent="0.45">
      <c r="B4596" s="161"/>
      <c r="C4596" s="160"/>
      <c r="D4596" s="160"/>
      <c r="E4596" s="160"/>
      <c r="F4596" s="160"/>
      <c r="G4596" s="160"/>
      <c r="H4596" s="160"/>
      <c r="I4596" s="159"/>
      <c r="J4596" s="160"/>
      <c r="K4596" s="160"/>
      <c r="L4596" s="160"/>
      <c r="M4596" s="160"/>
      <c r="N4596" s="160"/>
      <c r="O4596" s="160"/>
      <c r="P4596" s="160"/>
      <c r="Q4596" s="160"/>
      <c r="R4596" s="160"/>
      <c r="S4596" s="160"/>
      <c r="T4596" s="160"/>
      <c r="U4596" s="160"/>
      <c r="V4596" s="160"/>
      <c r="W4596" s="160"/>
      <c r="X4596" s="160"/>
      <c r="Y4596" s="160"/>
      <c r="Z4596" s="160"/>
      <c r="AA4596" s="160"/>
      <c r="AB4596" s="160"/>
      <c r="AC4596" s="160"/>
      <c r="AD4596" s="160"/>
      <c r="AE4596" s="160"/>
      <c r="AF4596" s="160"/>
      <c r="AG4596" s="160"/>
      <c r="AH4596" s="160"/>
      <c r="AI4596" s="160"/>
      <c r="AJ4596" s="160"/>
      <c r="AK4596" s="160"/>
      <c r="AL4596" s="160"/>
      <c r="AM4596" s="160"/>
      <c r="AN4596" s="160"/>
      <c r="AO4596" s="159"/>
    </row>
    <row r="4597" spans="2:41" ht="3.6" customHeight="1" x14ac:dyDescent="0.45">
      <c r="B4597" s="173"/>
      <c r="C4597" s="172"/>
      <c r="D4597" s="172"/>
      <c r="E4597" s="172"/>
      <c r="F4597" s="172"/>
      <c r="G4597" s="172"/>
      <c r="H4597" s="172"/>
      <c r="I4597" s="171"/>
      <c r="J4597" s="172"/>
      <c r="K4597" s="172"/>
      <c r="L4597" s="172"/>
      <c r="M4597" s="172"/>
      <c r="N4597" s="172"/>
      <c r="O4597" s="172"/>
      <c r="P4597" s="172"/>
      <c r="Q4597" s="172"/>
      <c r="R4597" s="172"/>
      <c r="S4597" s="172"/>
      <c r="T4597" s="172"/>
      <c r="U4597" s="172"/>
      <c r="V4597" s="172"/>
      <c r="W4597" s="172"/>
      <c r="X4597" s="172"/>
      <c r="Y4597" s="172"/>
      <c r="Z4597" s="172"/>
      <c r="AA4597" s="172"/>
      <c r="AB4597" s="172"/>
      <c r="AC4597" s="172"/>
      <c r="AD4597" s="172"/>
      <c r="AE4597" s="172"/>
      <c r="AF4597" s="172"/>
      <c r="AG4597" s="172"/>
      <c r="AH4597" s="172"/>
      <c r="AI4597" s="172"/>
      <c r="AJ4597" s="172"/>
      <c r="AK4597" s="172"/>
      <c r="AL4597" s="172"/>
      <c r="AM4597" s="172"/>
      <c r="AN4597" s="172"/>
      <c r="AO4597" s="171"/>
    </row>
    <row r="4598" spans="2:41" ht="13.35" customHeight="1" x14ac:dyDescent="0.45">
      <c r="B4598" s="167" t="s">
        <v>676</v>
      </c>
      <c r="I4598" s="166"/>
      <c r="J4598" s="917"/>
      <c r="K4598" s="918"/>
      <c r="L4598" s="917"/>
      <c r="M4598" s="918"/>
      <c r="N4598" s="917"/>
      <c r="O4598" s="918"/>
      <c r="P4598" s="917"/>
      <c r="Q4598" s="918"/>
      <c r="R4598" s="917"/>
      <c r="S4598" s="918"/>
      <c r="T4598" s="917"/>
      <c r="U4598" s="918"/>
      <c r="V4598" s="917"/>
      <c r="W4598" s="918"/>
      <c r="X4598" s="917"/>
      <c r="Y4598" s="918"/>
      <c r="Z4598" s="917"/>
      <c r="AA4598" s="918"/>
      <c r="AB4598" s="917"/>
      <c r="AC4598" s="918"/>
      <c r="AD4598" s="917"/>
      <c r="AE4598" s="918"/>
      <c r="AF4598" s="917"/>
      <c r="AG4598" s="918"/>
      <c r="AH4598" s="917"/>
      <c r="AI4598" s="918"/>
      <c r="AJ4598" s="917"/>
      <c r="AK4598" s="918"/>
      <c r="AL4598" s="917"/>
      <c r="AM4598" s="918"/>
      <c r="AN4598" s="917"/>
      <c r="AO4598" s="918"/>
    </row>
    <row r="4599" spans="2:41" ht="3.6" customHeight="1" x14ac:dyDescent="0.45">
      <c r="B4599" s="161"/>
      <c r="C4599" s="160"/>
      <c r="D4599" s="160"/>
      <c r="E4599" s="160"/>
      <c r="F4599" s="160"/>
      <c r="G4599" s="160"/>
      <c r="H4599" s="160"/>
      <c r="I4599" s="159"/>
      <c r="J4599" s="160"/>
      <c r="K4599" s="160"/>
      <c r="L4599" s="160"/>
      <c r="M4599" s="160"/>
      <c r="N4599" s="160"/>
      <c r="O4599" s="160"/>
      <c r="P4599" s="160"/>
      <c r="Q4599" s="160"/>
      <c r="R4599" s="160"/>
      <c r="S4599" s="160"/>
      <c r="T4599" s="160"/>
      <c r="U4599" s="160"/>
      <c r="V4599" s="160"/>
      <c r="W4599" s="160"/>
      <c r="X4599" s="160"/>
      <c r="Y4599" s="160"/>
      <c r="Z4599" s="160"/>
      <c r="AA4599" s="160"/>
      <c r="AB4599" s="160"/>
      <c r="AC4599" s="160"/>
      <c r="AD4599" s="160"/>
      <c r="AE4599" s="160"/>
      <c r="AF4599" s="160"/>
      <c r="AG4599" s="160"/>
      <c r="AH4599" s="160"/>
      <c r="AI4599" s="160"/>
      <c r="AJ4599" s="160"/>
      <c r="AK4599" s="160"/>
      <c r="AL4599" s="160"/>
      <c r="AM4599" s="160"/>
      <c r="AN4599" s="160"/>
      <c r="AO4599" s="159"/>
    </row>
    <row r="4600" spans="2:41" ht="3.6" customHeight="1" x14ac:dyDescent="0.45">
      <c r="B4600" s="173"/>
      <c r="C4600" s="172"/>
      <c r="D4600" s="172"/>
      <c r="E4600" s="172"/>
      <c r="F4600" s="172"/>
      <c r="G4600" s="172"/>
      <c r="H4600" s="172"/>
      <c r="I4600" s="171"/>
      <c r="J4600" s="172"/>
      <c r="K4600" s="172"/>
      <c r="L4600" s="172"/>
      <c r="M4600" s="172"/>
      <c r="N4600" s="172"/>
      <c r="O4600" s="172"/>
      <c r="P4600" s="172"/>
      <c r="Q4600" s="172"/>
      <c r="R4600" s="172"/>
      <c r="S4600" s="172"/>
      <c r="T4600" s="172"/>
      <c r="U4600" s="172"/>
      <c r="V4600" s="172"/>
      <c r="W4600" s="172"/>
      <c r="X4600" s="172"/>
      <c r="Y4600" s="172"/>
      <c r="Z4600" s="172"/>
      <c r="AA4600" s="172"/>
      <c r="AB4600" s="172"/>
      <c r="AC4600" s="172"/>
      <c r="AD4600" s="172"/>
      <c r="AE4600" s="172"/>
      <c r="AF4600" s="172"/>
      <c r="AG4600" s="172"/>
      <c r="AH4600" s="172"/>
      <c r="AI4600" s="172"/>
      <c r="AJ4600" s="172"/>
      <c r="AK4600" s="172"/>
      <c r="AL4600" s="172"/>
      <c r="AM4600" s="172"/>
      <c r="AN4600" s="172"/>
      <c r="AO4600" s="171"/>
    </row>
    <row r="4601" spans="2:41" ht="13.35" customHeight="1" x14ac:dyDescent="0.45">
      <c r="B4601" s="167" t="s">
        <v>675</v>
      </c>
      <c r="I4601" s="166"/>
      <c r="J4601" s="917"/>
      <c r="K4601" s="918"/>
      <c r="L4601" s="917"/>
      <c r="M4601" s="918"/>
      <c r="N4601" s="917"/>
      <c r="O4601" s="918"/>
      <c r="P4601" s="917"/>
      <c r="Q4601" s="918"/>
      <c r="R4601" s="917"/>
      <c r="S4601" s="918"/>
      <c r="T4601" s="917"/>
      <c r="U4601" s="918"/>
      <c r="V4601" s="917"/>
      <c r="W4601" s="918"/>
      <c r="X4601" s="917"/>
      <c r="Y4601" s="918"/>
      <c r="Z4601" s="917"/>
      <c r="AA4601" s="918"/>
      <c r="AB4601" s="917"/>
      <c r="AC4601" s="918"/>
      <c r="AD4601" s="917"/>
      <c r="AE4601" s="918"/>
      <c r="AF4601" s="917"/>
      <c r="AG4601" s="918"/>
      <c r="AH4601" s="917"/>
      <c r="AI4601" s="918"/>
      <c r="AJ4601" s="917"/>
      <c r="AK4601" s="918"/>
      <c r="AL4601" s="917"/>
      <c r="AM4601" s="918"/>
      <c r="AN4601" s="917"/>
      <c r="AO4601" s="918"/>
    </row>
    <row r="4602" spans="2:41" ht="3.6" customHeight="1" x14ac:dyDescent="0.45">
      <c r="B4602" s="161"/>
      <c r="C4602" s="160"/>
      <c r="D4602" s="160"/>
      <c r="E4602" s="160"/>
      <c r="F4602" s="160"/>
      <c r="G4602" s="160"/>
      <c r="H4602" s="160"/>
      <c r="I4602" s="159"/>
      <c r="J4602" s="160"/>
      <c r="K4602" s="160"/>
      <c r="L4602" s="160"/>
      <c r="M4602" s="160"/>
      <c r="N4602" s="160"/>
      <c r="O4602" s="160"/>
      <c r="P4602" s="160"/>
      <c r="Q4602" s="160"/>
      <c r="R4602" s="160"/>
      <c r="S4602" s="160"/>
      <c r="T4602" s="160"/>
      <c r="U4602" s="160"/>
      <c r="V4602" s="160"/>
      <c r="W4602" s="160"/>
      <c r="X4602" s="160"/>
      <c r="Y4602" s="160"/>
      <c r="Z4602" s="160"/>
      <c r="AA4602" s="160"/>
      <c r="AB4602" s="160"/>
      <c r="AC4602" s="160"/>
      <c r="AD4602" s="160"/>
      <c r="AE4602" s="160"/>
      <c r="AF4602" s="160"/>
      <c r="AG4602" s="160"/>
      <c r="AH4602" s="160"/>
      <c r="AI4602" s="160"/>
      <c r="AJ4602" s="160"/>
      <c r="AK4602" s="160"/>
      <c r="AL4602" s="160"/>
      <c r="AM4602" s="160"/>
      <c r="AN4602" s="160"/>
      <c r="AO4602" s="159"/>
    </row>
    <row r="4603" spans="2:41" ht="3.6" customHeight="1" x14ac:dyDescent="0.45">
      <c r="B4603" s="173"/>
      <c r="C4603" s="172"/>
      <c r="D4603" s="172"/>
      <c r="E4603" s="172"/>
      <c r="F4603" s="172"/>
      <c r="G4603" s="172"/>
      <c r="H4603" s="172"/>
      <c r="I4603" s="171"/>
      <c r="J4603" s="172"/>
      <c r="K4603" s="172"/>
      <c r="L4603" s="172"/>
      <c r="M4603" s="172"/>
      <c r="N4603" s="172"/>
      <c r="O4603" s="172"/>
      <c r="P4603" s="172"/>
      <c r="Q4603" s="172"/>
      <c r="R4603" s="172"/>
      <c r="S4603" s="172"/>
      <c r="T4603" s="172"/>
      <c r="U4603" s="172"/>
      <c r="V4603" s="172"/>
      <c r="W4603" s="172"/>
      <c r="X4603" s="172"/>
      <c r="Y4603" s="172"/>
      <c r="Z4603" s="172"/>
      <c r="AA4603" s="172"/>
      <c r="AB4603" s="172"/>
      <c r="AC4603" s="172"/>
      <c r="AD4603" s="172"/>
      <c r="AE4603" s="172"/>
      <c r="AF4603" s="172"/>
      <c r="AG4603" s="172"/>
      <c r="AH4603" s="172"/>
      <c r="AI4603" s="172"/>
      <c r="AJ4603" s="172"/>
      <c r="AK4603" s="172"/>
      <c r="AL4603" s="172"/>
      <c r="AM4603" s="172"/>
      <c r="AN4603" s="172"/>
      <c r="AO4603" s="171"/>
    </row>
    <row r="4604" spans="2:41" ht="13.35" customHeight="1" x14ac:dyDescent="0.45">
      <c r="B4604" s="167" t="s">
        <v>673</v>
      </c>
      <c r="I4604" s="166"/>
      <c r="J4604" s="917"/>
      <c r="K4604" s="918"/>
      <c r="L4604" s="917"/>
      <c r="M4604" s="918"/>
      <c r="N4604" s="917"/>
      <c r="O4604" s="918"/>
      <c r="P4604" s="917"/>
      <c r="Q4604" s="918"/>
      <c r="R4604" s="917"/>
      <c r="S4604" s="918"/>
      <c r="T4604" s="917"/>
      <c r="U4604" s="918"/>
      <c r="V4604" s="917"/>
      <c r="W4604" s="918"/>
      <c r="X4604" s="917"/>
      <c r="Y4604" s="918"/>
      <c r="Z4604" s="917"/>
      <c r="AA4604" s="918"/>
      <c r="AB4604" s="917"/>
      <c r="AC4604" s="918"/>
      <c r="AD4604" s="917"/>
      <c r="AE4604" s="918"/>
      <c r="AF4604" s="917"/>
      <c r="AG4604" s="918"/>
      <c r="AH4604" s="917"/>
      <c r="AI4604" s="918"/>
      <c r="AJ4604" s="917"/>
      <c r="AK4604" s="918"/>
      <c r="AL4604" s="917"/>
      <c r="AM4604" s="918"/>
      <c r="AN4604" s="917"/>
      <c r="AO4604" s="918"/>
    </row>
    <row r="4605" spans="2:41" ht="3.6" customHeight="1" x14ac:dyDescent="0.45">
      <c r="B4605" s="161"/>
      <c r="C4605" s="160"/>
      <c r="D4605" s="160"/>
      <c r="E4605" s="160"/>
      <c r="F4605" s="160"/>
      <c r="G4605" s="160"/>
      <c r="H4605" s="160"/>
      <c r="I4605" s="159"/>
      <c r="J4605" s="160"/>
      <c r="K4605" s="160"/>
      <c r="L4605" s="160"/>
      <c r="M4605" s="160"/>
      <c r="N4605" s="160"/>
      <c r="O4605" s="160"/>
      <c r="P4605" s="160"/>
      <c r="Q4605" s="160"/>
      <c r="R4605" s="160"/>
      <c r="S4605" s="160"/>
      <c r="T4605" s="160"/>
      <c r="U4605" s="160"/>
      <c r="V4605" s="160"/>
      <c r="W4605" s="160"/>
      <c r="X4605" s="160"/>
      <c r="Y4605" s="160"/>
      <c r="Z4605" s="160"/>
      <c r="AA4605" s="160"/>
      <c r="AB4605" s="160"/>
      <c r="AC4605" s="160"/>
      <c r="AD4605" s="160"/>
      <c r="AE4605" s="160"/>
      <c r="AF4605" s="160"/>
      <c r="AG4605" s="160"/>
      <c r="AH4605" s="160"/>
      <c r="AI4605" s="160"/>
      <c r="AJ4605" s="160"/>
      <c r="AK4605" s="160"/>
      <c r="AL4605" s="160"/>
      <c r="AM4605" s="160"/>
      <c r="AN4605" s="160"/>
      <c r="AO4605" s="159"/>
    </row>
    <row r="4606" spans="2:41" ht="3.6" customHeight="1" x14ac:dyDescent="0.45">
      <c r="B4606" s="173"/>
      <c r="C4606" s="172"/>
      <c r="D4606" s="172"/>
      <c r="E4606" s="172"/>
      <c r="F4606" s="172"/>
      <c r="G4606" s="172"/>
      <c r="H4606" s="172"/>
      <c r="I4606" s="171"/>
      <c r="J4606" s="172"/>
      <c r="K4606" s="172"/>
      <c r="L4606" s="172"/>
      <c r="M4606" s="172"/>
      <c r="N4606" s="172"/>
      <c r="O4606" s="172"/>
      <c r="P4606" s="172"/>
      <c r="Q4606" s="172"/>
      <c r="R4606" s="172"/>
      <c r="S4606" s="172"/>
      <c r="T4606" s="172"/>
      <c r="U4606" s="172"/>
      <c r="V4606" s="172"/>
      <c r="W4606" s="172"/>
      <c r="X4606" s="172"/>
      <c r="Y4606" s="172"/>
      <c r="Z4606" s="172"/>
      <c r="AA4606" s="172"/>
      <c r="AB4606" s="172"/>
      <c r="AC4606" s="172"/>
      <c r="AD4606" s="172"/>
      <c r="AE4606" s="172"/>
      <c r="AF4606" s="172"/>
      <c r="AG4606" s="172"/>
      <c r="AH4606" s="172"/>
      <c r="AI4606" s="172"/>
      <c r="AJ4606" s="172"/>
      <c r="AK4606" s="172"/>
      <c r="AL4606" s="172"/>
      <c r="AM4606" s="172"/>
      <c r="AN4606" s="172"/>
      <c r="AO4606" s="171"/>
    </row>
    <row r="4607" spans="2:41" ht="13.35" customHeight="1" x14ac:dyDescent="0.45">
      <c r="B4607" s="167" t="s">
        <v>674</v>
      </c>
      <c r="I4607" s="166"/>
      <c r="J4607" s="917"/>
      <c r="K4607" s="918"/>
      <c r="L4607" s="917"/>
      <c r="M4607" s="918"/>
      <c r="N4607" s="917"/>
      <c r="O4607" s="918"/>
      <c r="P4607" s="917"/>
      <c r="Q4607" s="918"/>
      <c r="R4607" s="917"/>
      <c r="S4607" s="918"/>
      <c r="T4607" s="917"/>
      <c r="U4607" s="918"/>
      <c r="V4607" s="917"/>
      <c r="W4607" s="918"/>
      <c r="X4607" s="917"/>
      <c r="Y4607" s="918"/>
      <c r="Z4607" s="917"/>
      <c r="AA4607" s="918"/>
      <c r="AB4607" s="917"/>
      <c r="AC4607" s="918"/>
      <c r="AD4607" s="917"/>
      <c r="AE4607" s="918"/>
      <c r="AF4607" s="917"/>
      <c r="AG4607" s="918"/>
      <c r="AH4607" s="917"/>
      <c r="AI4607" s="918"/>
      <c r="AJ4607" s="917"/>
      <c r="AK4607" s="918"/>
      <c r="AL4607" s="917"/>
      <c r="AM4607" s="918"/>
      <c r="AN4607" s="917"/>
      <c r="AO4607" s="918"/>
    </row>
    <row r="4608" spans="2:41" ht="3.6" customHeight="1" x14ac:dyDescent="0.45">
      <c r="B4608" s="161"/>
      <c r="C4608" s="160"/>
      <c r="D4608" s="160"/>
      <c r="E4608" s="160"/>
      <c r="F4608" s="160"/>
      <c r="G4608" s="160"/>
      <c r="H4608" s="160"/>
      <c r="I4608" s="159"/>
      <c r="J4608" s="160"/>
      <c r="K4608" s="160"/>
      <c r="L4608" s="160"/>
      <c r="M4608" s="160"/>
      <c r="N4608" s="160"/>
      <c r="O4608" s="160"/>
      <c r="P4608" s="160"/>
      <c r="Q4608" s="160"/>
      <c r="R4608" s="160"/>
      <c r="S4608" s="160"/>
      <c r="T4608" s="160"/>
      <c r="U4608" s="160"/>
      <c r="V4608" s="160"/>
      <c r="W4608" s="160"/>
      <c r="X4608" s="160"/>
      <c r="Y4608" s="160"/>
      <c r="Z4608" s="160"/>
      <c r="AA4608" s="160"/>
      <c r="AB4608" s="160"/>
      <c r="AC4608" s="160"/>
      <c r="AD4608" s="160"/>
      <c r="AE4608" s="160"/>
      <c r="AF4608" s="160"/>
      <c r="AG4608" s="160"/>
      <c r="AH4608" s="160"/>
      <c r="AI4608" s="160"/>
      <c r="AJ4608" s="160"/>
      <c r="AK4608" s="160"/>
      <c r="AL4608" s="160"/>
      <c r="AM4608" s="160"/>
      <c r="AN4608" s="160"/>
      <c r="AO4608" s="159"/>
    </row>
    <row r="4609" spans="2:41" ht="3.6" customHeight="1" x14ac:dyDescent="0.45">
      <c r="B4609" s="173"/>
      <c r="C4609" s="172"/>
      <c r="D4609" s="172"/>
      <c r="E4609" s="172"/>
      <c r="F4609" s="172"/>
      <c r="G4609" s="172"/>
      <c r="H4609" s="172"/>
      <c r="I4609" s="171"/>
      <c r="J4609" s="172"/>
      <c r="K4609" s="172"/>
      <c r="L4609" s="172"/>
      <c r="M4609" s="172"/>
      <c r="N4609" s="172"/>
      <c r="O4609" s="172"/>
      <c r="P4609" s="172"/>
      <c r="Q4609" s="172"/>
      <c r="R4609" s="172"/>
      <c r="S4609" s="172"/>
      <c r="T4609" s="172"/>
      <c r="U4609" s="172"/>
      <c r="V4609" s="172"/>
      <c r="W4609" s="172"/>
      <c r="X4609" s="172"/>
      <c r="Y4609" s="172"/>
      <c r="Z4609" s="172"/>
      <c r="AA4609" s="172"/>
      <c r="AB4609" s="172"/>
      <c r="AC4609" s="172"/>
      <c r="AD4609" s="172"/>
      <c r="AE4609" s="172"/>
      <c r="AF4609" s="172"/>
      <c r="AG4609" s="172"/>
      <c r="AH4609" s="172"/>
      <c r="AI4609" s="172"/>
      <c r="AJ4609" s="172"/>
      <c r="AK4609" s="172"/>
      <c r="AL4609" s="172"/>
      <c r="AM4609" s="172"/>
      <c r="AN4609" s="172"/>
      <c r="AO4609" s="171"/>
    </row>
    <row r="4610" spans="2:41" ht="13.35" customHeight="1" x14ac:dyDescent="0.45">
      <c r="B4610" s="167" t="s">
        <v>673</v>
      </c>
      <c r="I4610" s="166"/>
      <c r="J4610" s="917"/>
      <c r="K4610" s="918"/>
      <c r="L4610" s="917"/>
      <c r="M4610" s="918"/>
      <c r="N4610" s="917"/>
      <c r="O4610" s="918"/>
      <c r="P4610" s="917"/>
      <c r="Q4610" s="918"/>
      <c r="R4610" s="917"/>
      <c r="S4610" s="918"/>
      <c r="T4610" s="917"/>
      <c r="U4610" s="918"/>
      <c r="V4610" s="917"/>
      <c r="W4610" s="918"/>
      <c r="X4610" s="917"/>
      <c r="Y4610" s="918"/>
      <c r="Z4610" s="917"/>
      <c r="AA4610" s="918"/>
      <c r="AB4610" s="917"/>
      <c r="AC4610" s="918"/>
      <c r="AD4610" s="917"/>
      <c r="AE4610" s="918"/>
      <c r="AF4610" s="917"/>
      <c r="AG4610" s="918"/>
      <c r="AH4610" s="917"/>
      <c r="AI4610" s="918"/>
      <c r="AJ4610" s="917"/>
      <c r="AK4610" s="918"/>
      <c r="AL4610" s="917"/>
      <c r="AM4610" s="918"/>
      <c r="AN4610" s="917"/>
      <c r="AO4610" s="918"/>
    </row>
    <row r="4611" spans="2:41" ht="3.75" customHeight="1" x14ac:dyDescent="0.45">
      <c r="B4611" s="161"/>
      <c r="C4611" s="160"/>
      <c r="D4611" s="160"/>
      <c r="E4611" s="160"/>
      <c r="F4611" s="160"/>
      <c r="G4611" s="160"/>
      <c r="H4611" s="160"/>
      <c r="I4611" s="159"/>
      <c r="J4611" s="163"/>
      <c r="K4611" s="163"/>
      <c r="L4611" s="163"/>
      <c r="M4611" s="163"/>
      <c r="N4611" s="163"/>
      <c r="O4611" s="163"/>
      <c r="P4611" s="163"/>
      <c r="Q4611" s="163"/>
      <c r="R4611" s="163"/>
      <c r="S4611" s="163"/>
      <c r="T4611" s="163"/>
      <c r="U4611" s="163"/>
      <c r="V4611" s="163"/>
      <c r="W4611" s="163"/>
      <c r="X4611" s="163"/>
      <c r="Y4611" s="163"/>
      <c r="Z4611" s="163"/>
      <c r="AA4611" s="163"/>
      <c r="AB4611" s="163"/>
      <c r="AC4611" s="163"/>
      <c r="AD4611" s="163"/>
      <c r="AE4611" s="163"/>
      <c r="AF4611" s="163"/>
      <c r="AG4611" s="163"/>
      <c r="AH4611" s="163"/>
      <c r="AI4611" s="163"/>
      <c r="AJ4611" s="163"/>
      <c r="AK4611" s="163"/>
      <c r="AL4611" s="163"/>
      <c r="AM4611" s="163"/>
      <c r="AN4611" s="163"/>
      <c r="AO4611" s="162"/>
    </row>
    <row r="4612" spans="2:41" ht="3.75" customHeight="1" x14ac:dyDescent="0.45">
      <c r="B4612" s="167"/>
      <c r="I4612" s="166"/>
      <c r="J4612" s="169"/>
      <c r="K4612" s="169"/>
      <c r="L4612" s="169"/>
      <c r="M4612" s="169"/>
      <c r="N4612" s="169"/>
      <c r="O4612" s="169"/>
      <c r="P4612" s="169"/>
      <c r="Q4612" s="169"/>
      <c r="R4612" s="169"/>
      <c r="S4612" s="169"/>
      <c r="T4612" s="169"/>
      <c r="U4612" s="169"/>
      <c r="V4612" s="169"/>
      <c r="W4612" s="169"/>
      <c r="X4612" s="169"/>
      <c r="Y4612" s="169"/>
      <c r="Z4612" s="169"/>
      <c r="AA4612" s="169"/>
      <c r="AB4612" s="169"/>
      <c r="AC4612" s="169"/>
      <c r="AD4612" s="169"/>
      <c r="AE4612" s="169"/>
      <c r="AF4612" s="169"/>
      <c r="AG4612" s="169"/>
      <c r="AH4612" s="169"/>
      <c r="AI4612" s="169"/>
      <c r="AJ4612" s="169"/>
      <c r="AK4612" s="169"/>
      <c r="AL4612" s="169"/>
      <c r="AM4612" s="169"/>
      <c r="AN4612" s="169"/>
      <c r="AO4612" s="168"/>
    </row>
    <row r="4613" spans="2:41" ht="13.35" customHeight="1" x14ac:dyDescent="0.45">
      <c r="B4613" s="988" t="s">
        <v>672</v>
      </c>
      <c r="C4613" s="989"/>
      <c r="D4613" s="989"/>
      <c r="E4613" s="989"/>
      <c r="F4613" s="989"/>
      <c r="G4613" s="989"/>
      <c r="H4613" s="989"/>
      <c r="I4613" s="990"/>
      <c r="J4613" s="991"/>
      <c r="K4613" s="935"/>
      <c r="L4613" s="935"/>
      <c r="M4613" s="936"/>
      <c r="N4613" s="934"/>
      <c r="O4613" s="935"/>
      <c r="P4613" s="935"/>
      <c r="Q4613" s="936"/>
      <c r="R4613" s="934"/>
      <c r="S4613" s="935"/>
      <c r="T4613" s="935"/>
      <c r="U4613" s="936"/>
      <c r="V4613" s="934"/>
      <c r="W4613" s="935"/>
      <c r="X4613" s="935"/>
      <c r="Y4613" s="936"/>
      <c r="Z4613" s="934"/>
      <c r="AA4613" s="935"/>
      <c r="AB4613" s="935"/>
      <c r="AC4613" s="936"/>
      <c r="AD4613" s="934"/>
      <c r="AE4613" s="935"/>
      <c r="AF4613" s="935"/>
      <c r="AG4613" s="936"/>
      <c r="AH4613" s="934"/>
      <c r="AI4613" s="935"/>
      <c r="AJ4613" s="935"/>
      <c r="AK4613" s="936"/>
      <c r="AL4613" s="934"/>
      <c r="AM4613" s="935"/>
      <c r="AN4613" s="935"/>
      <c r="AO4613" s="936"/>
    </row>
    <row r="4614" spans="2:41" ht="13.35" customHeight="1" x14ac:dyDescent="0.45">
      <c r="B4614" s="988"/>
      <c r="C4614" s="989"/>
      <c r="D4614" s="989"/>
      <c r="E4614" s="989"/>
      <c r="F4614" s="989"/>
      <c r="G4614" s="989"/>
      <c r="H4614" s="989"/>
      <c r="I4614" s="990"/>
      <c r="J4614" s="940"/>
      <c r="K4614" s="941"/>
      <c r="L4614" s="941"/>
      <c r="M4614" s="942"/>
      <c r="N4614" s="940"/>
      <c r="O4614" s="941"/>
      <c r="P4614" s="941"/>
      <c r="Q4614" s="942"/>
      <c r="R4614" s="940"/>
      <c r="S4614" s="941"/>
      <c r="T4614" s="941"/>
      <c r="U4614" s="942"/>
      <c r="V4614" s="940"/>
      <c r="W4614" s="941"/>
      <c r="X4614" s="941"/>
      <c r="Y4614" s="942"/>
      <c r="Z4614" s="940"/>
      <c r="AA4614" s="941"/>
      <c r="AB4614" s="941"/>
      <c r="AC4614" s="942"/>
      <c r="AD4614" s="940"/>
      <c r="AE4614" s="941"/>
      <c r="AF4614" s="941"/>
      <c r="AG4614" s="942"/>
      <c r="AH4614" s="940"/>
      <c r="AI4614" s="941"/>
      <c r="AJ4614" s="941"/>
      <c r="AK4614" s="942"/>
      <c r="AL4614" s="940"/>
      <c r="AM4614" s="941"/>
      <c r="AN4614" s="941"/>
      <c r="AO4614" s="942"/>
    </row>
    <row r="4615" spans="2:41" ht="3.6" customHeight="1" x14ac:dyDescent="0.45">
      <c r="B4615" s="161"/>
      <c r="C4615" s="160"/>
      <c r="D4615" s="160"/>
      <c r="E4615" s="160"/>
      <c r="F4615" s="160"/>
      <c r="G4615" s="160"/>
      <c r="H4615" s="160"/>
      <c r="I4615" s="159"/>
      <c r="AO4615" s="166"/>
    </row>
    <row r="4616" spans="2:41" ht="3.6" customHeight="1" x14ac:dyDescent="0.45">
      <c r="B4616" s="173"/>
      <c r="C4616" s="172"/>
      <c r="D4616" s="172"/>
      <c r="E4616" s="172"/>
      <c r="F4616" s="172"/>
      <c r="G4616" s="172"/>
      <c r="H4616" s="172"/>
      <c r="I4616" s="171"/>
      <c r="J4616" s="984" t="str">
        <f>IF(許可申請_4_2!AE15&gt;0,許可申請_4_2!AE15,IF(変更_9!BR115&gt;0,変更_9!BR115,""))</f>
        <v/>
      </c>
      <c r="K4616" s="995" t="str">
        <f>IF(許可申請_4_2!AF15&gt;0,許可申請_4_2!AF15,IF(変更_9!BS115&gt;0,変更_9!BS115,IF(K4617&lt;&gt;"",0,"")))</f>
        <v/>
      </c>
      <c r="L4616" s="998" t="str">
        <f>IF(許可申請_4_2!AG15&gt;0,許可申請_4_2!AG15,IF(変更_9!BT115&gt;0,変更_9!BT115,IF(K4616&lt;&gt;"",0,"")))</f>
        <v/>
      </c>
      <c r="M4616" s="172"/>
      <c r="N4616" s="992" t="str">
        <f>IF(許可申請_4_2!AI15&gt;0,許可申請_4_2!AI15,IF(変更_9!BV115&gt;0,変更_9!BV115,IF(L4616&lt;&gt;"",0,"")))</f>
        <v/>
      </c>
      <c r="O4616" s="172"/>
      <c r="P4616" s="172"/>
      <c r="Q4616" s="172"/>
      <c r="R4616" s="172"/>
      <c r="S4616" s="172"/>
      <c r="T4616" s="172"/>
      <c r="U4616" s="173"/>
      <c r="V4616" s="172"/>
      <c r="W4616" s="172"/>
      <c r="X4616" s="172"/>
      <c r="Y4616" s="172"/>
      <c r="Z4616" s="172"/>
      <c r="AA4616" s="172"/>
      <c r="AB4616" s="171"/>
      <c r="AC4616" s="984" t="str">
        <f>IF(許可申請_4_2!AE16&gt;0,許可申請_4_2!AE16,IF(変更_9!BR116&gt;0,変更_9!BR116,""))</f>
        <v/>
      </c>
      <c r="AD4616" s="995" t="str">
        <f>IF(許可申請_4_2!AF16&gt;0,許可申請_4_2!AF16,IF(変更_9!BS116&gt;0,変更_9!BS116,IF(AC4616&lt;&gt;"",0,"")))</f>
        <v/>
      </c>
      <c r="AE4616" s="998" t="str">
        <f>IF(許可申請_4_2!AG16&gt;0,許可申請_4_2!AG16,IF(変更_9!BT116&gt;0,変更_9!BT116,IF(AD4616&lt;&gt;"",0,"")))</f>
        <v/>
      </c>
      <c r="AF4616" s="172"/>
      <c r="AG4616" s="992" t="str">
        <f>IF(許可申請_4_2!AI16&gt;0,許可申請_4_2!AI16,IF(変更_9!BV116&gt;0,変更_9!BV116,IF(AE4616&lt;&gt;"",0,"")))</f>
        <v/>
      </c>
      <c r="AH4616" s="172"/>
      <c r="AI4616" s="175"/>
      <c r="AJ4616" s="175"/>
      <c r="AK4616" s="172"/>
      <c r="AL4616" s="172"/>
      <c r="AM4616" s="172"/>
      <c r="AN4616" s="172"/>
      <c r="AO4616" s="171"/>
    </row>
    <row r="4617" spans="2:41" ht="13.35" customHeight="1" x14ac:dyDescent="0.45">
      <c r="B4617" s="167" t="s">
        <v>671</v>
      </c>
      <c r="I4617" s="166"/>
      <c r="J4617" s="985"/>
      <c r="K4617" s="996"/>
      <c r="L4617" s="999"/>
      <c r="M4617" s="115" t="s">
        <v>65</v>
      </c>
      <c r="N4617" s="993"/>
      <c r="O4617" s="115" t="s">
        <v>64</v>
      </c>
      <c r="U4617" s="167" t="s">
        <v>670</v>
      </c>
      <c r="AB4617" s="166"/>
      <c r="AC4617" s="985"/>
      <c r="AD4617" s="996"/>
      <c r="AE4617" s="999"/>
      <c r="AF4617" s="115" t="s">
        <v>65</v>
      </c>
      <c r="AG4617" s="993"/>
      <c r="AH4617" s="115" t="s">
        <v>64</v>
      </c>
      <c r="AI4617" s="169"/>
      <c r="AJ4617" s="169"/>
      <c r="AO4617" s="166"/>
    </row>
    <row r="4618" spans="2:41" ht="3.6" customHeight="1" x14ac:dyDescent="0.45">
      <c r="B4618" s="161"/>
      <c r="C4618" s="160"/>
      <c r="D4618" s="160"/>
      <c r="E4618" s="160"/>
      <c r="F4618" s="160"/>
      <c r="G4618" s="160"/>
      <c r="H4618" s="160"/>
      <c r="I4618" s="159"/>
      <c r="J4618" s="986"/>
      <c r="K4618" s="997"/>
      <c r="L4618" s="1000"/>
      <c r="M4618" s="160"/>
      <c r="N4618" s="994"/>
      <c r="O4618" s="160"/>
      <c r="P4618" s="160"/>
      <c r="Q4618" s="160"/>
      <c r="R4618" s="160"/>
      <c r="S4618" s="160"/>
      <c r="T4618" s="160"/>
      <c r="U4618" s="161"/>
      <c r="V4618" s="160"/>
      <c r="W4618" s="160"/>
      <c r="X4618" s="160"/>
      <c r="Y4618" s="160"/>
      <c r="Z4618" s="160"/>
      <c r="AA4618" s="160"/>
      <c r="AB4618" s="159"/>
      <c r="AC4618" s="986"/>
      <c r="AD4618" s="997"/>
      <c r="AE4618" s="1000"/>
      <c r="AF4618" s="160"/>
      <c r="AG4618" s="994"/>
      <c r="AH4618" s="160"/>
      <c r="AI4618" s="163"/>
      <c r="AJ4618" s="163"/>
      <c r="AK4618" s="160"/>
      <c r="AL4618" s="160"/>
      <c r="AM4618" s="160"/>
      <c r="AN4618" s="160"/>
      <c r="AO4618" s="159"/>
    </row>
    <row r="4619" spans="2:41" ht="3.6" customHeight="1" x14ac:dyDescent="0.45">
      <c r="B4619" s="173"/>
      <c r="C4619" s="172"/>
      <c r="D4619" s="172"/>
      <c r="E4619" s="172"/>
      <c r="F4619" s="172"/>
      <c r="G4619" s="172"/>
      <c r="H4619" s="172"/>
      <c r="I4619" s="171"/>
      <c r="J4619" s="984"/>
      <c r="K4619" s="995"/>
      <c r="L4619" s="998"/>
      <c r="M4619" s="172"/>
      <c r="N4619" s="992"/>
      <c r="O4619" s="172"/>
      <c r="P4619" s="172"/>
      <c r="Q4619" s="172"/>
      <c r="R4619" s="172"/>
      <c r="S4619" s="172"/>
      <c r="T4619" s="171"/>
      <c r="U4619" s="173"/>
      <c r="V4619" s="172"/>
      <c r="W4619" s="172"/>
      <c r="X4619" s="172"/>
      <c r="Y4619" s="172"/>
      <c r="Z4619" s="172"/>
      <c r="AA4619" s="172"/>
      <c r="AB4619" s="171"/>
      <c r="AC4619" s="984"/>
      <c r="AD4619" s="995"/>
      <c r="AE4619" s="998"/>
      <c r="AF4619" s="172"/>
      <c r="AG4619" s="992"/>
      <c r="AH4619" s="172"/>
      <c r="AI4619" s="175"/>
      <c r="AJ4619" s="175"/>
      <c r="AK4619" s="172"/>
      <c r="AL4619" s="172"/>
      <c r="AM4619" s="172"/>
      <c r="AN4619" s="172"/>
      <c r="AO4619" s="171"/>
    </row>
    <row r="4620" spans="2:41" ht="13.35" customHeight="1" x14ac:dyDescent="0.45">
      <c r="B4620" s="167" t="s">
        <v>669</v>
      </c>
      <c r="I4620" s="166"/>
      <c r="J4620" s="985"/>
      <c r="K4620" s="996"/>
      <c r="L4620" s="999"/>
      <c r="M4620" s="115" t="s">
        <v>65</v>
      </c>
      <c r="N4620" s="993"/>
      <c r="O4620" s="115" t="s">
        <v>64</v>
      </c>
      <c r="T4620" s="166"/>
      <c r="U4620" s="167" t="s">
        <v>668</v>
      </c>
      <c r="AB4620" s="166"/>
      <c r="AC4620" s="985"/>
      <c r="AD4620" s="996"/>
      <c r="AE4620" s="999"/>
      <c r="AF4620" s="115" t="s">
        <v>65</v>
      </c>
      <c r="AG4620" s="993"/>
      <c r="AH4620" s="115" t="s">
        <v>64</v>
      </c>
      <c r="AI4620" s="169"/>
      <c r="AJ4620" s="169"/>
      <c r="AO4620" s="166"/>
    </row>
    <row r="4621" spans="2:41" ht="3.6" customHeight="1" x14ac:dyDescent="0.45">
      <c r="B4621" s="161"/>
      <c r="C4621" s="160"/>
      <c r="D4621" s="160"/>
      <c r="E4621" s="160"/>
      <c r="F4621" s="160"/>
      <c r="G4621" s="160"/>
      <c r="H4621" s="160"/>
      <c r="I4621" s="159"/>
      <c r="J4621" s="986"/>
      <c r="K4621" s="997"/>
      <c r="L4621" s="1000"/>
      <c r="M4621" s="160"/>
      <c r="N4621" s="994"/>
      <c r="O4621" s="160"/>
      <c r="P4621" s="160"/>
      <c r="Q4621" s="160"/>
      <c r="R4621" s="160"/>
      <c r="S4621" s="160"/>
      <c r="T4621" s="159"/>
      <c r="U4621" s="161"/>
      <c r="V4621" s="160"/>
      <c r="W4621" s="160"/>
      <c r="X4621" s="160"/>
      <c r="Y4621" s="160"/>
      <c r="Z4621" s="160"/>
      <c r="AA4621" s="160"/>
      <c r="AB4621" s="159"/>
      <c r="AC4621" s="986"/>
      <c r="AD4621" s="997"/>
      <c r="AE4621" s="1000"/>
      <c r="AF4621" s="160"/>
      <c r="AG4621" s="994"/>
      <c r="AH4621" s="160"/>
      <c r="AI4621" s="163"/>
      <c r="AJ4621" s="163"/>
      <c r="AK4621" s="160"/>
      <c r="AL4621" s="160"/>
      <c r="AM4621" s="160"/>
      <c r="AN4621" s="160"/>
      <c r="AO4621" s="159"/>
    </row>
    <row r="4622" spans="2:41" ht="3.6" customHeight="1" x14ac:dyDescent="0.45">
      <c r="B4622" s="173"/>
      <c r="C4622" s="172"/>
      <c r="D4622" s="172"/>
      <c r="E4622" s="172"/>
      <c r="F4622" s="172"/>
      <c r="G4622" s="172"/>
      <c r="H4622" s="172"/>
      <c r="I4622" s="172"/>
      <c r="J4622" s="984"/>
      <c r="K4622" s="995"/>
      <c r="L4622" s="998"/>
      <c r="M4622" s="172"/>
      <c r="N4622" s="992"/>
      <c r="O4622" s="172"/>
      <c r="P4622" s="172"/>
      <c r="Q4622" s="172"/>
      <c r="R4622" s="172"/>
      <c r="S4622" s="172"/>
      <c r="T4622" s="171"/>
      <c r="U4622" s="173"/>
      <c r="V4622" s="172"/>
      <c r="W4622" s="172"/>
      <c r="X4622" s="172"/>
      <c r="Y4622" s="172"/>
      <c r="Z4622" s="172"/>
      <c r="AA4622" s="172"/>
      <c r="AB4622" s="171"/>
      <c r="AC4622" s="984"/>
      <c r="AD4622" s="995"/>
      <c r="AE4622" s="998"/>
      <c r="AF4622" s="172"/>
      <c r="AG4622" s="992"/>
      <c r="AH4622" s="172"/>
      <c r="AI4622" s="175"/>
      <c r="AJ4622" s="175"/>
      <c r="AK4622" s="172"/>
      <c r="AL4622" s="172"/>
      <c r="AM4622" s="172"/>
      <c r="AN4622" s="172"/>
      <c r="AO4622" s="171"/>
    </row>
    <row r="4623" spans="2:41" ht="13.35" customHeight="1" x14ac:dyDescent="0.45">
      <c r="B4623" s="167" t="s">
        <v>667</v>
      </c>
      <c r="J4623" s="985"/>
      <c r="K4623" s="996"/>
      <c r="L4623" s="999"/>
      <c r="M4623" s="115" t="s">
        <v>65</v>
      </c>
      <c r="N4623" s="993"/>
      <c r="O4623" s="115" t="s">
        <v>64</v>
      </c>
      <c r="T4623" s="166"/>
      <c r="U4623" s="167" t="s">
        <v>666</v>
      </c>
      <c r="AB4623" s="166"/>
      <c r="AC4623" s="985"/>
      <c r="AD4623" s="996"/>
      <c r="AE4623" s="999"/>
      <c r="AF4623" s="115" t="s">
        <v>65</v>
      </c>
      <c r="AG4623" s="993"/>
      <c r="AH4623" s="115" t="s">
        <v>64</v>
      </c>
      <c r="AI4623" s="169"/>
      <c r="AJ4623" s="169"/>
      <c r="AO4623" s="166"/>
    </row>
    <row r="4624" spans="2:41" ht="3.6" customHeight="1" x14ac:dyDescent="0.45">
      <c r="B4624" s="161"/>
      <c r="C4624" s="160"/>
      <c r="D4624" s="160"/>
      <c r="E4624" s="160"/>
      <c r="F4624" s="160"/>
      <c r="G4624" s="160"/>
      <c r="H4624" s="160"/>
      <c r="I4624" s="160"/>
      <c r="J4624" s="986"/>
      <c r="K4624" s="997"/>
      <c r="L4624" s="1000"/>
      <c r="M4624" s="160"/>
      <c r="N4624" s="994"/>
      <c r="O4624" s="160"/>
      <c r="P4624" s="160"/>
      <c r="Q4624" s="160"/>
      <c r="R4624" s="160"/>
      <c r="S4624" s="160"/>
      <c r="T4624" s="159"/>
      <c r="U4624" s="161"/>
      <c r="V4624" s="160"/>
      <c r="W4624" s="160"/>
      <c r="X4624" s="160"/>
      <c r="Y4624" s="160"/>
      <c r="Z4624" s="160"/>
      <c r="AA4624" s="160"/>
      <c r="AB4624" s="159"/>
      <c r="AC4624" s="986"/>
      <c r="AD4624" s="997"/>
      <c r="AE4624" s="1000"/>
      <c r="AF4624" s="160"/>
      <c r="AG4624" s="994"/>
      <c r="AH4624" s="160"/>
      <c r="AI4624" s="163"/>
      <c r="AJ4624" s="163"/>
      <c r="AK4624" s="160"/>
      <c r="AL4624" s="160"/>
      <c r="AM4624" s="160"/>
      <c r="AN4624" s="160"/>
      <c r="AO4624" s="159"/>
    </row>
    <row r="4625" spans="2:41" ht="3.6" customHeight="1" x14ac:dyDescent="0.45">
      <c r="B4625" s="173"/>
      <c r="C4625" s="172"/>
      <c r="D4625" s="172"/>
      <c r="E4625" s="172"/>
      <c r="F4625" s="172"/>
      <c r="G4625" s="172"/>
      <c r="H4625" s="172"/>
      <c r="I4625" s="171"/>
      <c r="J4625" s="983" t="str">
        <f>許可申請_1!L31&amp;変更_9!T101</f>
        <v/>
      </c>
      <c r="K4625" s="923"/>
      <c r="L4625" s="923"/>
      <c r="M4625" s="923"/>
      <c r="N4625" s="923"/>
      <c r="O4625" s="923"/>
      <c r="P4625" s="923"/>
      <c r="Q4625" s="923"/>
      <c r="R4625" s="923"/>
      <c r="S4625" s="923"/>
      <c r="T4625" s="923"/>
      <c r="U4625" s="923"/>
      <c r="V4625" s="923"/>
      <c r="W4625" s="923"/>
      <c r="X4625" s="923"/>
      <c r="Y4625" s="923"/>
      <c r="Z4625" s="923"/>
      <c r="AA4625" s="923"/>
      <c r="AB4625" s="923"/>
      <c r="AC4625" s="923"/>
      <c r="AD4625" s="923"/>
      <c r="AE4625" s="923"/>
      <c r="AF4625" s="923"/>
      <c r="AG4625" s="923"/>
      <c r="AH4625" s="923"/>
      <c r="AI4625" s="923"/>
      <c r="AJ4625" s="923"/>
      <c r="AK4625" s="923"/>
      <c r="AL4625" s="923"/>
      <c r="AM4625" s="923"/>
      <c r="AN4625" s="923"/>
      <c r="AO4625" s="924"/>
    </row>
    <row r="4626" spans="2:41" ht="13.35" customHeight="1" x14ac:dyDescent="0.45">
      <c r="B4626" s="167" t="s">
        <v>665</v>
      </c>
      <c r="I4626" s="166"/>
      <c r="J4626" s="911"/>
      <c r="K4626" s="912"/>
      <c r="L4626" s="912"/>
      <c r="M4626" s="912"/>
      <c r="N4626" s="912"/>
      <c r="O4626" s="912"/>
      <c r="P4626" s="912"/>
      <c r="Q4626" s="912"/>
      <c r="R4626" s="912"/>
      <c r="S4626" s="912"/>
      <c r="T4626" s="912"/>
      <c r="U4626" s="912"/>
      <c r="V4626" s="912"/>
      <c r="W4626" s="912"/>
      <c r="X4626" s="912"/>
      <c r="Y4626" s="912"/>
      <c r="Z4626" s="912"/>
      <c r="AA4626" s="912"/>
      <c r="AB4626" s="912"/>
      <c r="AC4626" s="912"/>
      <c r="AD4626" s="912"/>
      <c r="AE4626" s="912"/>
      <c r="AF4626" s="912"/>
      <c r="AG4626" s="912"/>
      <c r="AH4626" s="912"/>
      <c r="AI4626" s="912"/>
      <c r="AJ4626" s="912"/>
      <c r="AK4626" s="912"/>
      <c r="AL4626" s="912"/>
      <c r="AM4626" s="912"/>
      <c r="AN4626" s="912"/>
      <c r="AO4626" s="913"/>
    </row>
    <row r="4627" spans="2:41" ht="3.6" customHeight="1" x14ac:dyDescent="0.45">
      <c r="B4627" s="161"/>
      <c r="C4627" s="160"/>
      <c r="D4627" s="160"/>
      <c r="E4627" s="160"/>
      <c r="F4627" s="160"/>
      <c r="G4627" s="160"/>
      <c r="H4627" s="160"/>
      <c r="I4627" s="159"/>
      <c r="J4627" s="914"/>
      <c r="K4627" s="915"/>
      <c r="L4627" s="915"/>
      <c r="M4627" s="915"/>
      <c r="N4627" s="915"/>
      <c r="O4627" s="915"/>
      <c r="P4627" s="915"/>
      <c r="Q4627" s="915"/>
      <c r="R4627" s="915"/>
      <c r="S4627" s="915"/>
      <c r="T4627" s="915"/>
      <c r="U4627" s="915"/>
      <c r="V4627" s="915"/>
      <c r="W4627" s="915"/>
      <c r="X4627" s="915"/>
      <c r="Y4627" s="915"/>
      <c r="Z4627" s="915"/>
      <c r="AA4627" s="915"/>
      <c r="AB4627" s="915"/>
      <c r="AC4627" s="915"/>
      <c r="AD4627" s="915"/>
      <c r="AE4627" s="915"/>
      <c r="AF4627" s="915"/>
      <c r="AG4627" s="915"/>
      <c r="AH4627" s="915"/>
      <c r="AI4627" s="915"/>
      <c r="AJ4627" s="915"/>
      <c r="AK4627" s="915"/>
      <c r="AL4627" s="915"/>
      <c r="AM4627" s="915"/>
      <c r="AN4627" s="915"/>
      <c r="AO4627" s="916"/>
    </row>
    <row r="4628" spans="2:41" ht="3.6" customHeight="1" x14ac:dyDescent="0.45">
      <c r="B4628" s="173"/>
      <c r="C4628" s="172"/>
      <c r="D4628" s="172"/>
      <c r="E4628" s="172"/>
      <c r="F4628" s="172"/>
      <c r="G4628" s="172"/>
      <c r="H4628" s="172"/>
      <c r="I4628" s="171"/>
      <c r="J4628" s="922"/>
      <c r="K4628" s="923"/>
      <c r="L4628" s="923"/>
      <c r="M4628" s="923"/>
      <c r="N4628" s="923"/>
      <c r="O4628" s="923"/>
      <c r="P4628" s="923"/>
      <c r="Q4628" s="923"/>
      <c r="R4628" s="923"/>
      <c r="S4628" s="923"/>
      <c r="T4628" s="923"/>
      <c r="U4628" s="923"/>
      <c r="V4628" s="923"/>
      <c r="W4628" s="923"/>
      <c r="X4628" s="923"/>
      <c r="Y4628" s="923"/>
      <c r="Z4628" s="923"/>
      <c r="AA4628" s="923"/>
      <c r="AB4628" s="923"/>
      <c r="AC4628" s="923"/>
      <c r="AD4628" s="923"/>
      <c r="AE4628" s="923"/>
      <c r="AF4628" s="923"/>
      <c r="AG4628" s="923"/>
      <c r="AH4628" s="923"/>
      <c r="AI4628" s="923"/>
      <c r="AJ4628" s="923"/>
      <c r="AK4628" s="923"/>
      <c r="AL4628" s="923"/>
      <c r="AM4628" s="923"/>
      <c r="AN4628" s="923"/>
      <c r="AO4628" s="924"/>
    </row>
    <row r="4629" spans="2:41" ht="13.35" customHeight="1" x14ac:dyDescent="0.45">
      <c r="B4629" s="167" t="s">
        <v>664</v>
      </c>
      <c r="I4629" s="166"/>
      <c r="J4629" s="911"/>
      <c r="K4629" s="912"/>
      <c r="L4629" s="912"/>
      <c r="M4629" s="912"/>
      <c r="N4629" s="912"/>
      <c r="O4629" s="912"/>
      <c r="P4629" s="912"/>
      <c r="Q4629" s="912"/>
      <c r="R4629" s="912"/>
      <c r="S4629" s="912"/>
      <c r="T4629" s="912"/>
      <c r="U4629" s="912"/>
      <c r="V4629" s="912"/>
      <c r="W4629" s="912"/>
      <c r="X4629" s="912"/>
      <c r="Y4629" s="912"/>
      <c r="Z4629" s="912"/>
      <c r="AA4629" s="912"/>
      <c r="AB4629" s="912"/>
      <c r="AC4629" s="912"/>
      <c r="AD4629" s="912"/>
      <c r="AE4629" s="912"/>
      <c r="AF4629" s="912"/>
      <c r="AG4629" s="912"/>
      <c r="AH4629" s="912"/>
      <c r="AI4629" s="912"/>
      <c r="AJ4629" s="912"/>
      <c r="AK4629" s="912"/>
      <c r="AL4629" s="912"/>
      <c r="AM4629" s="912"/>
      <c r="AN4629" s="912"/>
      <c r="AO4629" s="913"/>
    </row>
    <row r="4630" spans="2:41" ht="3.6" customHeight="1" x14ac:dyDescent="0.45">
      <c r="B4630" s="161"/>
      <c r="C4630" s="160"/>
      <c r="D4630" s="160"/>
      <c r="E4630" s="160"/>
      <c r="F4630" s="160"/>
      <c r="G4630" s="160"/>
      <c r="H4630" s="160"/>
      <c r="I4630" s="159"/>
      <c r="J4630" s="914"/>
      <c r="K4630" s="915"/>
      <c r="L4630" s="915"/>
      <c r="M4630" s="915"/>
      <c r="N4630" s="915"/>
      <c r="O4630" s="915"/>
      <c r="P4630" s="915"/>
      <c r="Q4630" s="915"/>
      <c r="R4630" s="915"/>
      <c r="S4630" s="915"/>
      <c r="T4630" s="915"/>
      <c r="U4630" s="915"/>
      <c r="V4630" s="915"/>
      <c r="W4630" s="915"/>
      <c r="X4630" s="915"/>
      <c r="Y4630" s="915"/>
      <c r="Z4630" s="915"/>
      <c r="AA4630" s="915"/>
      <c r="AB4630" s="915"/>
      <c r="AC4630" s="915"/>
      <c r="AD4630" s="915"/>
      <c r="AE4630" s="915"/>
      <c r="AF4630" s="915"/>
      <c r="AG4630" s="915"/>
      <c r="AH4630" s="915"/>
      <c r="AI4630" s="915"/>
      <c r="AJ4630" s="915"/>
      <c r="AK4630" s="915"/>
      <c r="AL4630" s="915"/>
      <c r="AM4630" s="915"/>
      <c r="AN4630" s="915"/>
      <c r="AO4630" s="916"/>
    </row>
    <row r="4631" spans="2:41" ht="3.6" customHeight="1" x14ac:dyDescent="0.45">
      <c r="B4631" s="173"/>
      <c r="C4631" s="172"/>
      <c r="D4631" s="172"/>
      <c r="E4631" s="172"/>
      <c r="F4631" s="172"/>
      <c r="G4631" s="172"/>
      <c r="H4631" s="172"/>
      <c r="I4631" s="172"/>
      <c r="J4631" s="983" t="str">
        <f>許可申請_1!L32&amp;変更_6!J42</f>
        <v/>
      </c>
      <c r="K4631" s="923"/>
      <c r="L4631" s="923"/>
      <c r="M4631" s="923"/>
      <c r="N4631" s="923"/>
      <c r="O4631" s="923"/>
      <c r="P4631" s="923"/>
      <c r="Q4631" s="923"/>
      <c r="R4631" s="923"/>
      <c r="S4631" s="923"/>
      <c r="T4631" s="923"/>
      <c r="U4631" s="923"/>
      <c r="V4631" s="923"/>
      <c r="W4631" s="923"/>
      <c r="X4631" s="923"/>
      <c r="Y4631" s="923"/>
      <c r="Z4631" s="923"/>
      <c r="AA4631" s="923"/>
      <c r="AB4631" s="923"/>
      <c r="AC4631" s="923"/>
      <c r="AD4631" s="923"/>
      <c r="AE4631" s="923"/>
      <c r="AF4631" s="923"/>
      <c r="AG4631" s="923"/>
      <c r="AH4631" s="923"/>
      <c r="AI4631" s="923"/>
      <c r="AJ4631" s="923"/>
      <c r="AK4631" s="923"/>
      <c r="AL4631" s="923"/>
      <c r="AM4631" s="923"/>
      <c r="AN4631" s="923"/>
      <c r="AO4631" s="924"/>
    </row>
    <row r="4632" spans="2:41" ht="13.35" customHeight="1" x14ac:dyDescent="0.45">
      <c r="B4632" s="167" t="s">
        <v>663</v>
      </c>
      <c r="J4632" s="911"/>
      <c r="K4632" s="912"/>
      <c r="L4632" s="912"/>
      <c r="M4632" s="912"/>
      <c r="N4632" s="912"/>
      <c r="O4632" s="912"/>
      <c r="P4632" s="912"/>
      <c r="Q4632" s="912"/>
      <c r="R4632" s="912"/>
      <c r="S4632" s="912"/>
      <c r="T4632" s="912"/>
      <c r="U4632" s="912"/>
      <c r="V4632" s="912"/>
      <c r="W4632" s="912"/>
      <c r="X4632" s="912"/>
      <c r="Y4632" s="912"/>
      <c r="Z4632" s="912"/>
      <c r="AA4632" s="912"/>
      <c r="AB4632" s="912"/>
      <c r="AC4632" s="912"/>
      <c r="AD4632" s="912"/>
      <c r="AE4632" s="912"/>
      <c r="AF4632" s="912"/>
      <c r="AG4632" s="912"/>
      <c r="AH4632" s="912"/>
      <c r="AI4632" s="912"/>
      <c r="AJ4632" s="912"/>
      <c r="AK4632" s="912"/>
      <c r="AL4632" s="912"/>
      <c r="AM4632" s="912"/>
      <c r="AN4632" s="912"/>
      <c r="AO4632" s="913"/>
    </row>
    <row r="4633" spans="2:41" ht="3.6" customHeight="1" x14ac:dyDescent="0.45">
      <c r="B4633" s="161"/>
      <c r="C4633" s="160"/>
      <c r="D4633" s="160"/>
      <c r="E4633" s="160"/>
      <c r="F4633" s="160"/>
      <c r="G4633" s="160"/>
      <c r="H4633" s="160"/>
      <c r="I4633" s="160"/>
      <c r="J4633" s="914"/>
      <c r="K4633" s="915"/>
      <c r="L4633" s="915"/>
      <c r="M4633" s="915"/>
      <c r="N4633" s="915"/>
      <c r="O4633" s="915"/>
      <c r="P4633" s="915"/>
      <c r="Q4633" s="915"/>
      <c r="R4633" s="915"/>
      <c r="S4633" s="915"/>
      <c r="T4633" s="915"/>
      <c r="U4633" s="915"/>
      <c r="V4633" s="915"/>
      <c r="W4633" s="915"/>
      <c r="X4633" s="915"/>
      <c r="Y4633" s="915"/>
      <c r="Z4633" s="915"/>
      <c r="AA4633" s="915"/>
      <c r="AB4633" s="915"/>
      <c r="AC4633" s="915"/>
      <c r="AD4633" s="915"/>
      <c r="AE4633" s="915"/>
      <c r="AF4633" s="915"/>
      <c r="AG4633" s="915"/>
      <c r="AH4633" s="915"/>
      <c r="AI4633" s="915"/>
      <c r="AJ4633" s="915"/>
      <c r="AK4633" s="915"/>
      <c r="AL4633" s="915"/>
      <c r="AM4633" s="915"/>
      <c r="AN4633" s="915"/>
      <c r="AO4633" s="916"/>
    </row>
    <row r="4634" spans="2:41" ht="3.6" customHeight="1" x14ac:dyDescent="0.45">
      <c r="B4634" s="173"/>
      <c r="C4634" s="172"/>
      <c r="D4634" s="172"/>
      <c r="E4634" s="172"/>
      <c r="F4634" s="172"/>
      <c r="G4634" s="172"/>
      <c r="H4634" s="172"/>
      <c r="I4634" s="172"/>
      <c r="J4634" s="172"/>
      <c r="K4634" s="172"/>
      <c r="L4634" s="172"/>
      <c r="M4634" s="172"/>
      <c r="N4634" s="172"/>
      <c r="O4634" s="172"/>
      <c r="P4634" s="172"/>
      <c r="Q4634" s="172"/>
      <c r="R4634" s="172"/>
      <c r="S4634" s="172"/>
      <c r="T4634" s="172"/>
      <c r="U4634" s="172"/>
      <c r="V4634" s="172"/>
      <c r="W4634" s="172"/>
      <c r="X4634" s="172"/>
      <c r="Y4634" s="172"/>
      <c r="Z4634" s="172"/>
      <c r="AA4634" s="172"/>
      <c r="AB4634" s="172"/>
      <c r="AC4634" s="172"/>
      <c r="AD4634" s="172"/>
      <c r="AE4634" s="172"/>
      <c r="AF4634" s="172"/>
      <c r="AG4634" s="172"/>
      <c r="AH4634" s="172"/>
      <c r="AI4634" s="172"/>
      <c r="AJ4634" s="172"/>
      <c r="AK4634" s="172"/>
      <c r="AL4634" s="172"/>
      <c r="AM4634" s="172"/>
      <c r="AN4634" s="172"/>
      <c r="AO4634" s="171"/>
    </row>
    <row r="4635" spans="2:41" ht="13.35" customHeight="1" x14ac:dyDescent="0.45">
      <c r="B4635" s="167" t="s">
        <v>662</v>
      </c>
      <c r="AO4635" s="166"/>
    </row>
    <row r="4636" spans="2:41" ht="3.6" customHeight="1" x14ac:dyDescent="0.45">
      <c r="B4636" s="167"/>
      <c r="AO4636" s="166"/>
    </row>
    <row r="4637" spans="2:41" ht="3.6" customHeight="1" x14ac:dyDescent="0.45">
      <c r="B4637" s="167"/>
      <c r="AO4637" s="166"/>
    </row>
    <row r="4638" spans="2:41" ht="13.35" customHeight="1" x14ac:dyDescent="0.45">
      <c r="B4638" s="167"/>
      <c r="C4638" s="185" t="str">
        <f>IF(OR(許可申請_4_1!Z9&lt;&gt;"",変更_9!Z106&lt;&gt;""),"☑","☐")</f>
        <v>☐</v>
      </c>
      <c r="D4638" s="115" t="s">
        <v>661</v>
      </c>
      <c r="K4638" s="185" t="str">
        <f>IF(OR(許可申請_4_1!Z10&lt;&gt;"",変更_9!Z107&lt;&gt;""),"☑","☐")</f>
        <v>☐</v>
      </c>
      <c r="L4638" s="115" t="s">
        <v>639</v>
      </c>
      <c r="S4638" s="185" t="str">
        <f>IF(OR(許可申請_4_1!Z11&lt;&gt;"",変更_9!Z108&lt;&gt;""),"☑","☐")</f>
        <v>☐</v>
      </c>
      <c r="T4638" s="115" t="s">
        <v>638</v>
      </c>
      <c r="AA4638" s="185" t="str">
        <f>IF(OR(許可申請_4_1!Z12&lt;&gt;"",変更_9!Z109&lt;&gt;""),"☑","☐")</f>
        <v>☐</v>
      </c>
      <c r="AB4638" s="115" t="s">
        <v>637</v>
      </c>
      <c r="AO4638" s="166"/>
    </row>
    <row r="4639" spans="2:41" ht="3.6" customHeight="1" x14ac:dyDescent="0.45">
      <c r="B4639" s="167"/>
      <c r="AO4639" s="166"/>
    </row>
    <row r="4640" spans="2:41" ht="3.6" customHeight="1" x14ac:dyDescent="0.45">
      <c r="B4640" s="167"/>
      <c r="AO4640" s="166"/>
    </row>
    <row r="4641" spans="2:41" ht="13.35" customHeight="1" x14ac:dyDescent="0.45">
      <c r="B4641" s="167"/>
      <c r="C4641" s="185" t="str">
        <f>IF(OR(許可申請_4_1!Z13&lt;&gt;"",変更_9!Z110&lt;&gt;""),"☑","☐")</f>
        <v>☐</v>
      </c>
      <c r="D4641" s="115" t="s">
        <v>635</v>
      </c>
      <c r="K4641" s="881" t="str">
        <f>IF(OR(許可申請_4_1!Z14&lt;&gt;"",変更_9!Z111&lt;&gt;""),"☑","☐")</f>
        <v>☐</v>
      </c>
      <c r="L4641" s="115" t="s">
        <v>8766</v>
      </c>
      <c r="AO4641" s="166"/>
    </row>
    <row r="4642" spans="2:41" ht="3.6" customHeight="1" x14ac:dyDescent="0.45">
      <c r="B4642" s="161"/>
      <c r="C4642" s="160"/>
      <c r="D4642" s="160"/>
      <c r="E4642" s="160"/>
      <c r="F4642" s="160"/>
      <c r="G4642" s="160"/>
      <c r="H4642" s="160"/>
      <c r="I4642" s="160"/>
      <c r="J4642" s="160"/>
      <c r="K4642" s="160"/>
      <c r="L4642" s="160"/>
      <c r="M4642" s="160"/>
      <c r="N4642" s="160"/>
      <c r="O4642" s="160"/>
      <c r="Q4642" s="160"/>
      <c r="R4642" s="160"/>
      <c r="S4642" s="160"/>
      <c r="T4642" s="160"/>
      <c r="U4642" s="160"/>
      <c r="V4642" s="160"/>
      <c r="W4642" s="160"/>
      <c r="X4642" s="160"/>
      <c r="Y4642" s="160"/>
      <c r="Z4642" s="160"/>
      <c r="AA4642" s="160"/>
      <c r="AB4642" s="160"/>
      <c r="AC4642" s="160"/>
      <c r="AD4642" s="160"/>
      <c r="AE4642" s="160"/>
      <c r="AF4642" s="160"/>
      <c r="AG4642" s="160"/>
      <c r="AH4642" s="160"/>
      <c r="AI4642" s="160"/>
      <c r="AJ4642" s="160"/>
      <c r="AK4642" s="160"/>
      <c r="AL4642" s="160"/>
      <c r="AM4642" s="160"/>
      <c r="AN4642" s="160"/>
      <c r="AO4642" s="159"/>
    </row>
    <row r="4643" spans="2:41" ht="3.6" customHeight="1" x14ac:dyDescent="0.45">
      <c r="B4643" s="173"/>
      <c r="C4643" s="172"/>
      <c r="D4643" s="172"/>
      <c r="E4643" s="172"/>
      <c r="F4643" s="172"/>
      <c r="G4643" s="172"/>
      <c r="H4643" s="172"/>
      <c r="I4643" s="171"/>
      <c r="J4643" s="1021" t="str">
        <f>許可申請_3!H7&amp;変更_5!H128</f>
        <v/>
      </c>
      <c r="K4643" s="1021" t="str">
        <f>許可申請_3!I7&amp;変更_5!I128</f>
        <v/>
      </c>
      <c r="L4643" s="1021" t="str">
        <f>許可申請_3!J7&amp;変更_5!J128</f>
        <v/>
      </c>
      <c r="M4643" s="1022" t="str">
        <f>許可申請_3!K7&amp;変更_5!K128</f>
        <v/>
      </c>
      <c r="N4643" s="172"/>
      <c r="O4643" s="1040" t="str">
        <f>許可申請_3!M7&amp;変更_5!M128</f>
        <v/>
      </c>
      <c r="P4643" s="173"/>
      <c r="Q4643" s="172"/>
      <c r="R4643" s="172"/>
      <c r="S4643" s="172"/>
      <c r="T4643" s="172"/>
      <c r="U4643" s="171"/>
      <c r="V4643" s="173"/>
      <c r="W4643" s="172"/>
      <c r="X4643" s="172"/>
      <c r="Y4643" s="172"/>
      <c r="Z4643" s="172"/>
      <c r="AA4643" s="172"/>
      <c r="AB4643" s="172"/>
      <c r="AC4643" s="171"/>
      <c r="AD4643" s="1033"/>
      <c r="AE4643" s="1037"/>
      <c r="AF4643" s="965"/>
      <c r="AG4643" s="1044"/>
      <c r="AH4643" s="172"/>
      <c r="AI4643" s="1041"/>
      <c r="AJ4643" s="173"/>
      <c r="AK4643" s="172"/>
      <c r="AL4643" s="172"/>
      <c r="AM4643" s="172"/>
      <c r="AN4643" s="172"/>
      <c r="AO4643" s="171"/>
    </row>
    <row r="4644" spans="2:41" ht="13.35" customHeight="1" x14ac:dyDescent="0.45">
      <c r="B4644" s="167" t="s">
        <v>660</v>
      </c>
      <c r="I4644" s="166"/>
      <c r="J4644" s="996"/>
      <c r="K4644" s="996"/>
      <c r="L4644" s="996"/>
      <c r="M4644" s="999"/>
      <c r="N4644" s="115" t="s">
        <v>65</v>
      </c>
      <c r="O4644" s="993"/>
      <c r="P4644" s="167" t="s">
        <v>658</v>
      </c>
      <c r="U4644" s="166"/>
      <c r="V4644" s="167" t="s">
        <v>659</v>
      </c>
      <c r="AC4644" s="166"/>
      <c r="AD4644" s="1034"/>
      <c r="AE4644" s="1038"/>
      <c r="AF4644" s="966"/>
      <c r="AG4644" s="1045"/>
      <c r="AH4644" s="115" t="s">
        <v>65</v>
      </c>
      <c r="AI4644" s="1042"/>
      <c r="AJ4644" s="167" t="s">
        <v>658</v>
      </c>
      <c r="AO4644" s="166"/>
    </row>
    <row r="4645" spans="2:41" ht="3.6" customHeight="1" x14ac:dyDescent="0.45">
      <c r="B4645" s="161"/>
      <c r="C4645" s="160"/>
      <c r="D4645" s="160"/>
      <c r="E4645" s="160"/>
      <c r="F4645" s="160"/>
      <c r="G4645" s="160"/>
      <c r="H4645" s="160"/>
      <c r="I4645" s="159"/>
      <c r="J4645" s="997"/>
      <c r="K4645" s="997"/>
      <c r="L4645" s="997"/>
      <c r="M4645" s="1000"/>
      <c r="N4645" s="160"/>
      <c r="O4645" s="994"/>
      <c r="P4645" s="161"/>
      <c r="Q4645" s="160"/>
      <c r="R4645" s="160"/>
      <c r="S4645" s="160"/>
      <c r="T4645" s="160"/>
      <c r="U4645" s="159"/>
      <c r="V4645" s="161"/>
      <c r="W4645" s="160"/>
      <c r="X4645" s="160"/>
      <c r="Y4645" s="160"/>
      <c r="Z4645" s="160"/>
      <c r="AA4645" s="160"/>
      <c r="AB4645" s="160"/>
      <c r="AC4645" s="159"/>
      <c r="AD4645" s="1035"/>
      <c r="AE4645" s="1039"/>
      <c r="AF4645" s="967"/>
      <c r="AG4645" s="1046"/>
      <c r="AH4645" s="160"/>
      <c r="AI4645" s="1043"/>
      <c r="AJ4645" s="161"/>
      <c r="AK4645" s="160"/>
      <c r="AL4645" s="160"/>
      <c r="AM4645" s="160"/>
      <c r="AN4645" s="160"/>
      <c r="AO4645" s="159"/>
    </row>
    <row r="4646" spans="2:41" ht="3.6" customHeight="1" x14ac:dyDescent="0.45">
      <c r="B4646" s="167"/>
      <c r="N4646" s="176"/>
      <c r="O4646" s="175"/>
      <c r="P4646" s="175"/>
      <c r="Q4646" s="175"/>
      <c r="R4646" s="172"/>
      <c r="S4646" s="172"/>
      <c r="T4646" s="172"/>
      <c r="U4646" s="172"/>
      <c r="V4646" s="173"/>
      <c r="W4646" s="172"/>
      <c r="X4646" s="172"/>
      <c r="Y4646" s="172"/>
      <c r="AA4646" s="172"/>
      <c r="AB4646" s="172"/>
      <c r="AC4646" s="171"/>
      <c r="AD4646" s="1036" t="str">
        <f>許可申請_3!I18&amp;変更_5!I139</f>
        <v/>
      </c>
      <c r="AE4646" s="969"/>
      <c r="AF4646" s="969"/>
      <c r="AG4646" s="969"/>
      <c r="AH4646" s="970"/>
      <c r="AI4646" s="173"/>
      <c r="AJ4646" s="169"/>
      <c r="AO4646" s="166"/>
    </row>
    <row r="4647" spans="2:41" ht="13.35" customHeight="1" x14ac:dyDescent="0.45">
      <c r="B4647" s="167" t="s">
        <v>657</v>
      </c>
      <c r="N4647" s="170"/>
      <c r="O4647" s="182" t="str">
        <f>IF(OR(許可申請_3!I18&gt;=1,変更_5!I139&gt;=1),"☑","☐")</f>
        <v>☐</v>
      </c>
      <c r="P4647" s="169" t="s">
        <v>105</v>
      </c>
      <c r="Q4647" s="169"/>
      <c r="V4647" s="167" t="s">
        <v>656</v>
      </c>
      <c r="AC4647" s="166"/>
      <c r="AD4647" s="971"/>
      <c r="AE4647" s="972"/>
      <c r="AF4647" s="972"/>
      <c r="AG4647" s="972"/>
      <c r="AH4647" s="973"/>
      <c r="AI4647" s="170" t="s">
        <v>111</v>
      </c>
      <c r="AO4647" s="166"/>
    </row>
    <row r="4648" spans="2:41" ht="3.6" customHeight="1" x14ac:dyDescent="0.45">
      <c r="B4648" s="167"/>
      <c r="N4648" s="164"/>
      <c r="O4648" s="163"/>
      <c r="P4648" s="163"/>
      <c r="Q4648" s="163"/>
      <c r="R4648" s="160"/>
      <c r="S4648" s="160"/>
      <c r="T4648" s="160"/>
      <c r="U4648" s="160"/>
      <c r="V4648" s="161"/>
      <c r="W4648" s="160"/>
      <c r="X4648" s="160"/>
      <c r="Y4648" s="160"/>
      <c r="Z4648" s="160"/>
      <c r="AA4648" s="160"/>
      <c r="AB4648" s="160"/>
      <c r="AC4648" s="159"/>
      <c r="AD4648" s="974"/>
      <c r="AE4648" s="975"/>
      <c r="AF4648" s="975"/>
      <c r="AG4648" s="975"/>
      <c r="AH4648" s="976"/>
      <c r="AI4648" s="161"/>
      <c r="AJ4648" s="169"/>
      <c r="AO4648" s="166"/>
    </row>
    <row r="4649" spans="2:41" ht="3.6" customHeight="1" x14ac:dyDescent="0.45">
      <c r="B4649" s="173"/>
      <c r="C4649" s="172"/>
      <c r="D4649" s="172"/>
      <c r="E4649" s="172"/>
      <c r="F4649" s="172"/>
      <c r="G4649" s="172"/>
      <c r="H4649" s="172"/>
      <c r="I4649" s="172"/>
      <c r="J4649" s="172"/>
      <c r="K4649" s="172"/>
      <c r="L4649" s="172"/>
      <c r="M4649" s="171"/>
      <c r="N4649" s="173"/>
      <c r="O4649" s="172"/>
      <c r="P4649" s="175"/>
      <c r="Q4649" s="175"/>
      <c r="R4649" s="172"/>
      <c r="S4649" s="172"/>
      <c r="T4649" s="172"/>
      <c r="U4649" s="172"/>
      <c r="V4649" s="176"/>
      <c r="W4649" s="175"/>
      <c r="X4649" s="175"/>
      <c r="Y4649" s="172"/>
      <c r="Z4649" s="172"/>
      <c r="AA4649" s="172"/>
      <c r="AB4649" s="172"/>
      <c r="AC4649" s="171"/>
      <c r="AD4649" s="968"/>
      <c r="AE4649" s="969"/>
      <c r="AF4649" s="969"/>
      <c r="AG4649" s="969"/>
      <c r="AH4649" s="970"/>
      <c r="AI4649" s="173"/>
      <c r="AJ4649" s="172"/>
      <c r="AK4649" s="175"/>
      <c r="AL4649" s="175"/>
      <c r="AM4649" s="175"/>
      <c r="AN4649" s="172"/>
      <c r="AO4649" s="171"/>
    </row>
    <row r="4650" spans="2:41" ht="13.35" customHeight="1" x14ac:dyDescent="0.45">
      <c r="B4650" s="167" t="s">
        <v>655</v>
      </c>
      <c r="M4650" s="166"/>
      <c r="N4650" s="167"/>
      <c r="O4650" s="183" t="str">
        <f>IF(OR(許可申請_3!J25="☑",変更_5!J146="☑"),"☑","☐")</f>
        <v>☐</v>
      </c>
      <c r="P4650" s="169" t="s">
        <v>105</v>
      </c>
      <c r="Q4650" s="169"/>
      <c r="V4650" s="170" t="s">
        <v>654</v>
      </c>
      <c r="W4650" s="169"/>
      <c r="X4650" s="169"/>
      <c r="AC4650" s="166"/>
      <c r="AD4650" s="971"/>
      <c r="AE4650" s="972"/>
      <c r="AF4650" s="972"/>
      <c r="AG4650" s="972"/>
      <c r="AH4650" s="973"/>
      <c r="AI4650" s="167" t="s">
        <v>111</v>
      </c>
      <c r="AK4650" s="169"/>
      <c r="AL4650" s="169"/>
      <c r="AM4650" s="169"/>
      <c r="AO4650" s="166"/>
    </row>
    <row r="4651" spans="2:41" ht="3.6" customHeight="1" x14ac:dyDescent="0.45">
      <c r="B4651" s="161"/>
      <c r="C4651" s="160"/>
      <c r="D4651" s="160"/>
      <c r="E4651" s="160"/>
      <c r="F4651" s="160"/>
      <c r="G4651" s="160"/>
      <c r="H4651" s="160"/>
      <c r="I4651" s="160"/>
      <c r="J4651" s="160"/>
      <c r="K4651" s="160"/>
      <c r="L4651" s="160"/>
      <c r="M4651" s="159"/>
      <c r="N4651" s="161"/>
      <c r="O4651" s="160"/>
      <c r="P4651" s="163"/>
      <c r="Q4651" s="163"/>
      <c r="R4651" s="160"/>
      <c r="S4651" s="160"/>
      <c r="T4651" s="160"/>
      <c r="U4651" s="160"/>
      <c r="V4651" s="164"/>
      <c r="W4651" s="163"/>
      <c r="X4651" s="163"/>
      <c r="Y4651" s="160"/>
      <c r="Z4651" s="160"/>
      <c r="AA4651" s="160"/>
      <c r="AB4651" s="160"/>
      <c r="AC4651" s="159"/>
      <c r="AD4651" s="974"/>
      <c r="AE4651" s="975"/>
      <c r="AF4651" s="975"/>
      <c r="AG4651" s="975"/>
      <c r="AH4651" s="976"/>
      <c r="AI4651" s="161"/>
      <c r="AJ4651" s="160"/>
      <c r="AK4651" s="163"/>
      <c r="AL4651" s="163"/>
      <c r="AM4651" s="163"/>
      <c r="AN4651" s="160"/>
      <c r="AO4651" s="159"/>
    </row>
    <row r="4652" spans="2:41" ht="3.6" customHeight="1" x14ac:dyDescent="0.45">
      <c r="B4652" s="167"/>
      <c r="I4652" s="172"/>
      <c r="J4652" s="172"/>
      <c r="K4652" s="172"/>
      <c r="L4652" s="172"/>
      <c r="M4652" s="171"/>
      <c r="N4652" s="173"/>
      <c r="O4652" s="172"/>
      <c r="P4652" s="175"/>
      <c r="Q4652" s="175"/>
      <c r="R4652" s="172"/>
      <c r="S4652" s="172"/>
      <c r="T4652" s="172"/>
      <c r="U4652" s="172"/>
      <c r="V4652" s="170"/>
      <c r="W4652" s="169"/>
      <c r="X4652" s="169"/>
      <c r="Z4652" s="172"/>
      <c r="AA4652" s="172"/>
      <c r="AB4652" s="172"/>
      <c r="AC4652" s="172"/>
      <c r="AD4652" s="968"/>
      <c r="AE4652" s="969"/>
      <c r="AF4652" s="969"/>
      <c r="AG4652" s="969"/>
      <c r="AH4652" s="970"/>
      <c r="AI4652" s="181"/>
      <c r="AK4652" s="169"/>
      <c r="AL4652" s="169"/>
      <c r="AM4652" s="169"/>
      <c r="AO4652" s="166"/>
    </row>
    <row r="4653" spans="2:41" ht="13.35" customHeight="1" x14ac:dyDescent="0.45">
      <c r="B4653" s="167" t="s">
        <v>653</v>
      </c>
      <c r="M4653" s="166"/>
      <c r="N4653" s="167"/>
      <c r="O4653" s="183" t="str">
        <f>IF(OR(許可申請_3!J21="☑",変更_5!J142="☑"),"☑","☐")</f>
        <v>☐</v>
      </c>
      <c r="P4653" s="169" t="s">
        <v>105</v>
      </c>
      <c r="Q4653" s="169"/>
      <c r="V4653" s="170" t="s">
        <v>652</v>
      </c>
      <c r="W4653" s="169"/>
      <c r="X4653" s="169"/>
      <c r="AD4653" s="971"/>
      <c r="AE4653" s="972"/>
      <c r="AF4653" s="972"/>
      <c r="AG4653" s="972"/>
      <c r="AH4653" s="973"/>
      <c r="AI4653" s="167" t="s">
        <v>111</v>
      </c>
      <c r="AK4653" s="169"/>
      <c r="AL4653" s="169"/>
      <c r="AM4653" s="169"/>
      <c r="AO4653" s="166"/>
    </row>
    <row r="4654" spans="2:41" ht="3.6" customHeight="1" x14ac:dyDescent="0.45">
      <c r="B4654" s="167"/>
      <c r="M4654" s="166"/>
      <c r="N4654" s="167"/>
      <c r="P4654" s="169"/>
      <c r="Q4654" s="169"/>
      <c r="V4654" s="170"/>
      <c r="W4654" s="169"/>
      <c r="X4654" s="169"/>
      <c r="AD4654" s="971"/>
      <c r="AE4654" s="972"/>
      <c r="AF4654" s="972"/>
      <c r="AG4654" s="972"/>
      <c r="AH4654" s="973"/>
      <c r="AI4654" s="850"/>
      <c r="AK4654" s="169"/>
      <c r="AL4654" s="169"/>
      <c r="AM4654" s="169"/>
      <c r="AO4654" s="166"/>
    </row>
    <row r="4655" spans="2:41" ht="3.6" customHeight="1" x14ac:dyDescent="0.45">
      <c r="B4655" s="173"/>
      <c r="C4655" s="172"/>
      <c r="D4655" s="172"/>
      <c r="E4655" s="172"/>
      <c r="F4655" s="172"/>
      <c r="G4655" s="172"/>
      <c r="H4655" s="172"/>
      <c r="I4655" s="172"/>
      <c r="J4655" s="172"/>
      <c r="K4655" s="172"/>
      <c r="L4655" s="172"/>
      <c r="M4655" s="171"/>
      <c r="N4655" s="173"/>
      <c r="O4655" s="172"/>
      <c r="P4655" s="175"/>
      <c r="Q4655" s="175"/>
      <c r="R4655" s="172"/>
      <c r="S4655" s="172"/>
      <c r="T4655" s="172"/>
      <c r="U4655" s="172"/>
      <c r="V4655" s="176"/>
      <c r="W4655" s="175"/>
      <c r="X4655" s="175"/>
      <c r="Y4655" s="172"/>
      <c r="Z4655" s="172"/>
      <c r="AA4655" s="172"/>
      <c r="AB4655" s="172"/>
      <c r="AC4655" s="172"/>
      <c r="AD4655" s="172"/>
      <c r="AE4655" s="172"/>
      <c r="AF4655" s="968"/>
      <c r="AG4655" s="969"/>
      <c r="AH4655" s="969"/>
      <c r="AI4655" s="969"/>
      <c r="AJ4655" s="970"/>
      <c r="AK4655" s="181"/>
      <c r="AL4655" s="175"/>
      <c r="AM4655" s="175"/>
      <c r="AN4655" s="172"/>
      <c r="AO4655" s="171"/>
    </row>
    <row r="4656" spans="2:41" ht="13.35" customHeight="1" x14ac:dyDescent="0.45">
      <c r="B4656" s="167" t="s">
        <v>8748</v>
      </c>
      <c r="M4656" s="166"/>
      <c r="N4656" s="167"/>
      <c r="O4656" s="183" t="str">
        <f>IF(OR(許可申請_3!J33="☑",変更_5!J154="☑"),"☑","☐")</f>
        <v>☐</v>
      </c>
      <c r="P4656" s="169" t="s">
        <v>105</v>
      </c>
      <c r="Q4656" s="169"/>
      <c r="V4656" s="170" t="s">
        <v>8749</v>
      </c>
      <c r="W4656" s="169"/>
      <c r="X4656" s="169"/>
      <c r="AF4656" s="971"/>
      <c r="AG4656" s="972"/>
      <c r="AH4656" s="972"/>
      <c r="AI4656" s="972"/>
      <c r="AJ4656" s="973"/>
      <c r="AK4656" s="167" t="s">
        <v>111</v>
      </c>
      <c r="AL4656" s="169"/>
      <c r="AM4656" s="169"/>
      <c r="AO4656" s="166"/>
    </row>
    <row r="4657" spans="1:41" ht="3.6" customHeight="1" x14ac:dyDescent="0.45">
      <c r="B4657" s="161"/>
      <c r="C4657" s="160"/>
      <c r="D4657" s="160"/>
      <c r="E4657" s="160"/>
      <c r="F4657" s="160"/>
      <c r="G4657" s="160"/>
      <c r="H4657" s="160"/>
      <c r="I4657" s="160"/>
      <c r="J4657" s="160"/>
      <c r="K4657" s="160"/>
      <c r="L4657" s="160"/>
      <c r="M4657" s="159"/>
      <c r="N4657" s="161"/>
      <c r="O4657" s="160"/>
      <c r="P4657" s="163"/>
      <c r="Q4657" s="163"/>
      <c r="R4657" s="160"/>
      <c r="S4657" s="160"/>
      <c r="T4657" s="160"/>
      <c r="U4657" s="160"/>
      <c r="V4657" s="164"/>
      <c r="W4657" s="163"/>
      <c r="X4657" s="163"/>
      <c r="Y4657" s="160"/>
      <c r="Z4657" s="160"/>
      <c r="AA4657" s="160"/>
      <c r="AB4657" s="160"/>
      <c r="AC4657" s="160"/>
      <c r="AD4657" s="160"/>
      <c r="AE4657" s="160"/>
      <c r="AF4657" s="974"/>
      <c r="AG4657" s="975"/>
      <c r="AH4657" s="975"/>
      <c r="AI4657" s="975"/>
      <c r="AJ4657" s="976"/>
      <c r="AK4657" s="178"/>
      <c r="AL4657" s="163"/>
      <c r="AM4657" s="163"/>
      <c r="AN4657" s="160"/>
      <c r="AO4657" s="159"/>
    </row>
    <row r="4658" spans="1:41" ht="3.6" customHeight="1" x14ac:dyDescent="0.45">
      <c r="B4658" s="173"/>
      <c r="C4658" s="172"/>
      <c r="D4658" s="172"/>
      <c r="E4658" s="172"/>
      <c r="F4658" s="172"/>
      <c r="G4658" s="172"/>
      <c r="H4658" s="172"/>
      <c r="I4658" s="172"/>
      <c r="J4658" s="172"/>
      <c r="K4658" s="172"/>
      <c r="L4658" s="172"/>
      <c r="M4658" s="171"/>
      <c r="N4658" s="1024" t="str">
        <f>IF(
AND(許可申請_4_1!Z9=コードマスタ!R3,許可申請_4_1!Z10=コードマスタ!R3,許可申請_4_1!Z11=コードマスタ!R3,許可申請_4_1!Z12=コードマスタ!R3,許可申請_4_1!Z13=コードマスタ!R3),
コードマスタ!W3,
IF(
AND(許可申請_4_1!Z10=コードマスタ!R3,許可申請_4_1!Z11=コードマスタ!R3,許可申請_4_1!Z12=コードマスタ!R3,許可申請_4_1!Z13=コードマスタ!R3),
コードマスタ!W5,
IF(
AND(許可申請_4_1!Z11=コードマスタ!R3,許可申請_4_1!Z12=コードマスタ!R3,許可申請_4_1!Z13=コードマスタ!R3),
コードマスタ!W4,
""
)))&amp;
IF(
AND(変更_9!U57=コードマスタ!R3,変更_9!U58=コードマスタ!R3,変更_9!U59=コードマスタ!R3,変更_9!U60=コードマスタ!R3,変更_9!U61=コードマスタ!R3),
コードマスタ!W3,
IF(
AND(変更_9!U58=コードマスタ!R3,変更_9!U59=コードマスタ!R3,変更_9!U60=コードマスタ!R3,変更_9!U61=コードマスタ!R3),
コードマスタ!W5,
IF(
AND(変更_9!U59=コードマスタ!R3,変更_9!U60=コードマスタ!R3,変更_9!U61=コードマスタ!R3),
コードマスタ!W4,
""
)))</f>
        <v/>
      </c>
      <c r="O4658" s="1025"/>
      <c r="P4658" s="1025"/>
      <c r="Q4658" s="1025"/>
      <c r="R4658" s="1025"/>
      <c r="S4658" s="1025"/>
      <c r="T4658" s="1025"/>
      <c r="U4658" s="1025"/>
      <c r="V4658" s="1025"/>
      <c r="W4658" s="1025"/>
      <c r="X4658" s="1025"/>
      <c r="Y4658" s="1025"/>
      <c r="Z4658" s="1025"/>
      <c r="AA4658" s="1025"/>
      <c r="AB4658" s="1025"/>
      <c r="AC4658" s="1025"/>
      <c r="AD4658" s="1025"/>
      <c r="AE4658" s="1025"/>
      <c r="AF4658" s="1025"/>
      <c r="AG4658" s="1025"/>
      <c r="AH4658" s="1025"/>
      <c r="AI4658" s="1025"/>
      <c r="AJ4658" s="1025"/>
      <c r="AK4658" s="1025"/>
      <c r="AL4658" s="1025"/>
      <c r="AM4658" s="1025"/>
      <c r="AN4658" s="1025"/>
      <c r="AO4658" s="1026"/>
    </row>
    <row r="4659" spans="1:41" ht="13.35" customHeight="1" x14ac:dyDescent="0.45">
      <c r="A4659" s="166"/>
      <c r="B4659" s="167" t="s">
        <v>650</v>
      </c>
      <c r="M4659" s="166"/>
      <c r="N4659" s="1027"/>
      <c r="O4659" s="1028"/>
      <c r="P4659" s="1028"/>
      <c r="Q4659" s="1028"/>
      <c r="R4659" s="1028"/>
      <c r="S4659" s="1028"/>
      <c r="T4659" s="1028"/>
      <c r="U4659" s="1028"/>
      <c r="V4659" s="1028"/>
      <c r="W4659" s="1028"/>
      <c r="X4659" s="1028"/>
      <c r="Y4659" s="1028"/>
      <c r="Z4659" s="1028"/>
      <c r="AA4659" s="1028"/>
      <c r="AB4659" s="1028"/>
      <c r="AC4659" s="1028"/>
      <c r="AD4659" s="1028"/>
      <c r="AE4659" s="1028"/>
      <c r="AF4659" s="1028"/>
      <c r="AG4659" s="1028"/>
      <c r="AH4659" s="1028"/>
      <c r="AI4659" s="1028"/>
      <c r="AJ4659" s="1028"/>
      <c r="AK4659" s="1028"/>
      <c r="AL4659" s="1028"/>
      <c r="AM4659" s="1028"/>
      <c r="AN4659" s="1028"/>
      <c r="AO4659" s="1029"/>
    </row>
    <row r="4660" spans="1:41" ht="3.6" customHeight="1" x14ac:dyDescent="0.45">
      <c r="A4660" s="166"/>
      <c r="B4660" s="161"/>
      <c r="C4660" s="160"/>
      <c r="D4660" s="160"/>
      <c r="E4660" s="160"/>
      <c r="F4660" s="160"/>
      <c r="G4660" s="160"/>
      <c r="H4660" s="160"/>
      <c r="I4660" s="160"/>
      <c r="J4660" s="160"/>
      <c r="K4660" s="160"/>
      <c r="L4660" s="160"/>
      <c r="M4660" s="159"/>
      <c r="N4660" s="1030"/>
      <c r="O4660" s="1031"/>
      <c r="P4660" s="1031"/>
      <c r="Q4660" s="1031"/>
      <c r="R4660" s="1031"/>
      <c r="S4660" s="1031"/>
      <c r="T4660" s="1031"/>
      <c r="U4660" s="1031"/>
      <c r="V4660" s="1031"/>
      <c r="W4660" s="1031"/>
      <c r="X4660" s="1031"/>
      <c r="Y4660" s="1031"/>
      <c r="Z4660" s="1031"/>
      <c r="AA4660" s="1031"/>
      <c r="AB4660" s="1031"/>
      <c r="AC4660" s="1031"/>
      <c r="AD4660" s="1031"/>
      <c r="AE4660" s="1031"/>
      <c r="AF4660" s="1031"/>
      <c r="AG4660" s="1031"/>
      <c r="AH4660" s="1031"/>
      <c r="AI4660" s="1031"/>
      <c r="AJ4660" s="1031"/>
      <c r="AK4660" s="1031"/>
      <c r="AL4660" s="1031"/>
      <c r="AM4660" s="1031"/>
      <c r="AN4660" s="1031"/>
      <c r="AO4660" s="1032"/>
    </row>
    <row r="4661" spans="1:41" ht="3.6" customHeight="1" x14ac:dyDescent="0.45">
      <c r="B4661" s="167"/>
      <c r="M4661" s="166"/>
      <c r="N4661" s="167"/>
      <c r="U4661" s="166"/>
      <c r="V4661" s="167"/>
      <c r="AC4661" s="166"/>
      <c r="AO4661" s="166"/>
    </row>
    <row r="4662" spans="1:41" ht="13.35" customHeight="1" x14ac:dyDescent="0.45">
      <c r="A4662" s="166"/>
      <c r="B4662" s="167" t="s">
        <v>649</v>
      </c>
      <c r="M4662" s="166"/>
      <c r="N4662" s="167"/>
      <c r="O4662" s="185" t="str">
        <f>IF(OR(許可申請_3!Y15="☑",変更_5!Y136="☑"),"☑","☐")</f>
        <v>☐</v>
      </c>
      <c r="P4662" s="115" t="s">
        <v>105</v>
      </c>
      <c r="U4662" s="166"/>
      <c r="V4662" s="167" t="s">
        <v>648</v>
      </c>
      <c r="AC4662" s="166"/>
      <c r="AE4662" s="185" t="str">
        <f>IF(OR(許可申請_3!Y14="☑",変更_5!Y135="☑"),"☑","☐")</f>
        <v>☐</v>
      </c>
      <c r="AF4662" s="115" t="s">
        <v>105</v>
      </c>
      <c r="AO4662" s="166"/>
    </row>
    <row r="4663" spans="1:41" ht="3.6" customHeight="1" x14ac:dyDescent="0.45">
      <c r="A4663" s="166"/>
      <c r="B4663" s="167"/>
      <c r="M4663" s="166"/>
      <c r="N4663" s="167"/>
      <c r="U4663" s="166"/>
      <c r="V4663" s="167"/>
      <c r="AC4663" s="166"/>
      <c r="AG4663" s="160"/>
      <c r="AH4663" s="160"/>
      <c r="AI4663" s="160"/>
      <c r="AJ4663" s="160"/>
      <c r="AK4663" s="160"/>
      <c r="AO4663" s="166"/>
    </row>
    <row r="4664" spans="1:41" ht="3.6" customHeight="1" x14ac:dyDescent="0.45">
      <c r="A4664" s="186"/>
      <c r="B4664" s="173"/>
      <c r="C4664" s="172"/>
      <c r="D4664" s="172"/>
      <c r="E4664" s="172"/>
      <c r="F4664" s="172"/>
      <c r="G4664" s="172"/>
      <c r="H4664" s="172"/>
      <c r="I4664" s="171"/>
      <c r="J4664" s="172"/>
      <c r="K4664" s="172"/>
      <c r="L4664" s="172"/>
      <c r="M4664" s="172"/>
      <c r="N4664" s="172"/>
      <c r="O4664" s="172"/>
      <c r="P4664" s="172"/>
      <c r="Q4664" s="172"/>
      <c r="R4664" s="172"/>
      <c r="S4664" s="172"/>
      <c r="T4664" s="172"/>
      <c r="U4664" s="172"/>
      <c r="V4664" s="172"/>
      <c r="W4664" s="172"/>
      <c r="X4664" s="172"/>
      <c r="Y4664" s="172"/>
      <c r="Z4664" s="172"/>
      <c r="AA4664" s="172"/>
      <c r="AB4664" s="172"/>
      <c r="AC4664" s="172"/>
      <c r="AD4664" s="172"/>
      <c r="AE4664" s="172"/>
      <c r="AF4664" s="172"/>
      <c r="AG4664" s="172"/>
      <c r="AH4664" s="175"/>
      <c r="AI4664" s="175"/>
      <c r="AJ4664" s="172"/>
      <c r="AK4664" s="175"/>
      <c r="AL4664" s="172"/>
      <c r="AM4664" s="172"/>
      <c r="AN4664" s="172"/>
      <c r="AO4664" s="171"/>
    </row>
    <row r="4665" spans="1:41" ht="13.35" customHeight="1" x14ac:dyDescent="0.45">
      <c r="A4665" s="186"/>
      <c r="B4665" s="167" t="s">
        <v>647</v>
      </c>
      <c r="I4665" s="166"/>
      <c r="K4665" s="183"/>
      <c r="L4665" s="115" t="s">
        <v>105</v>
      </c>
      <c r="W4665" s="184"/>
      <c r="AH4665" s="169"/>
      <c r="AI4665" s="169"/>
      <c r="AK4665" s="169"/>
      <c r="AO4665" s="166"/>
    </row>
    <row r="4666" spans="1:41" ht="3.6" customHeight="1" x14ac:dyDescent="0.45">
      <c r="A4666" s="186"/>
      <c r="B4666" s="161"/>
      <c r="C4666" s="160"/>
      <c r="D4666" s="160"/>
      <c r="E4666" s="160"/>
      <c r="F4666" s="160"/>
      <c r="G4666" s="160"/>
      <c r="H4666" s="160"/>
      <c r="I4666" s="159"/>
      <c r="J4666" s="160"/>
      <c r="K4666" s="160"/>
      <c r="L4666" s="160"/>
      <c r="M4666" s="160"/>
      <c r="N4666" s="160"/>
      <c r="O4666" s="160"/>
      <c r="P4666" s="160"/>
      <c r="Q4666" s="160"/>
      <c r="R4666" s="160"/>
      <c r="S4666" s="160"/>
      <c r="T4666" s="160"/>
      <c r="U4666" s="160"/>
      <c r="V4666" s="160"/>
      <c r="W4666" s="160"/>
      <c r="X4666" s="160"/>
      <c r="Y4666" s="160"/>
      <c r="Z4666" s="160"/>
      <c r="AA4666" s="160"/>
      <c r="AB4666" s="160"/>
      <c r="AC4666" s="160"/>
      <c r="AD4666" s="160"/>
      <c r="AE4666" s="160"/>
      <c r="AF4666" s="160"/>
      <c r="AG4666" s="160"/>
      <c r="AH4666" s="163"/>
      <c r="AI4666" s="163"/>
      <c r="AJ4666" s="160"/>
      <c r="AK4666" s="163"/>
      <c r="AL4666" s="160"/>
      <c r="AM4666" s="160"/>
      <c r="AN4666" s="160"/>
      <c r="AO4666" s="159"/>
    </row>
    <row r="4667" spans="1:41" ht="3.6" customHeight="1" x14ac:dyDescent="0.45">
      <c r="B4667" s="173"/>
      <c r="C4667" s="172"/>
      <c r="D4667" s="172"/>
      <c r="E4667" s="172"/>
      <c r="F4667" s="172"/>
      <c r="G4667" s="172"/>
      <c r="H4667" s="172"/>
      <c r="I4667" s="171"/>
      <c r="J4667" s="172"/>
      <c r="K4667" s="172"/>
      <c r="L4667" s="172"/>
      <c r="M4667" s="172"/>
      <c r="N4667" s="171"/>
      <c r="O4667" s="172"/>
      <c r="P4667" s="172"/>
      <c r="Q4667" s="172"/>
      <c r="R4667" s="172"/>
      <c r="S4667" s="172"/>
      <c r="T4667" s="172"/>
      <c r="U4667" s="172"/>
      <c r="V4667" s="172"/>
      <c r="W4667" s="172"/>
      <c r="X4667" s="172"/>
      <c r="Y4667" s="172"/>
      <c r="Z4667" s="172"/>
      <c r="AA4667" s="172"/>
      <c r="AB4667" s="172"/>
      <c r="AC4667" s="172"/>
      <c r="AD4667" s="172"/>
      <c r="AE4667" s="172"/>
      <c r="AF4667" s="172"/>
      <c r="AG4667" s="172"/>
      <c r="AH4667" s="172"/>
      <c r="AI4667" s="172"/>
      <c r="AJ4667" s="172"/>
      <c r="AK4667" s="172"/>
      <c r="AL4667" s="172"/>
      <c r="AM4667" s="172"/>
      <c r="AN4667" s="172"/>
      <c r="AO4667" s="171"/>
    </row>
    <row r="4668" spans="1:41" ht="13.35" customHeight="1" x14ac:dyDescent="0.45">
      <c r="B4668" s="167" t="s">
        <v>646</v>
      </c>
      <c r="I4668" s="166"/>
      <c r="K4668" s="666" t="str">
        <f>許可申請_1!L33&amp;変更_7!M43</f>
        <v/>
      </c>
      <c r="L4668" s="115" t="s">
        <v>105</v>
      </c>
      <c r="N4668" s="166"/>
      <c r="O4668" s="115" t="s">
        <v>645</v>
      </c>
      <c r="P4668" s="184"/>
      <c r="W4668" s="184"/>
      <c r="AB4668" s="184"/>
      <c r="AG4668" s="184"/>
      <c r="AO4668" s="166"/>
    </row>
    <row r="4669" spans="1:41" ht="3.6" customHeight="1" x14ac:dyDescent="0.45">
      <c r="B4669" s="167"/>
      <c r="I4669" s="166"/>
      <c r="N4669" s="159"/>
      <c r="AO4669" s="166"/>
    </row>
    <row r="4670" spans="1:41" ht="3.6" customHeight="1" x14ac:dyDescent="0.45">
      <c r="B4670" s="173"/>
      <c r="C4670" s="172"/>
      <c r="D4670" s="172"/>
      <c r="E4670" s="172"/>
      <c r="F4670" s="172"/>
      <c r="G4670" s="172"/>
      <c r="H4670" s="172"/>
      <c r="I4670" s="172"/>
      <c r="J4670" s="172"/>
      <c r="K4670" s="172"/>
      <c r="L4670" s="172"/>
      <c r="M4670" s="172"/>
      <c r="N4670" s="166"/>
      <c r="AO4670" s="166"/>
    </row>
    <row r="4671" spans="1:41" ht="13.35" customHeight="1" x14ac:dyDescent="0.45">
      <c r="B4671" s="167"/>
      <c r="N4671" s="166"/>
      <c r="P4671" s="185" t="str">
        <f>IF(OR(許可申請_5!J6="☑",変更_8!J79="☑"),"☑","☐")</f>
        <v>☐</v>
      </c>
      <c r="Q4671" s="115" t="s">
        <v>288</v>
      </c>
      <c r="W4671" s="185" t="str">
        <f>IF(OR(許可申請_5!Z6="☑",変更_8!Z79="☑"),"☑","☐")</f>
        <v>☐</v>
      </c>
      <c r="X4671" s="115" t="s">
        <v>644</v>
      </c>
      <c r="AB4671" s="185"/>
      <c r="AC4671" s="115" t="s">
        <v>643</v>
      </c>
      <c r="AG4671" s="185" t="str">
        <f>IF(OR(許可申請_5!J5="☑",変更_8!J78="☑"),"☑","☐")</f>
        <v>☐</v>
      </c>
      <c r="AH4671" s="115" t="s">
        <v>642</v>
      </c>
      <c r="AO4671" s="166"/>
    </row>
    <row r="4672" spans="1:41" ht="3.6" customHeight="1" x14ac:dyDescent="0.45">
      <c r="B4672" s="167"/>
      <c r="N4672" s="166"/>
      <c r="AO4672" s="166"/>
    </row>
    <row r="4673" spans="2:41" ht="3.6" customHeight="1" x14ac:dyDescent="0.45">
      <c r="B4673" s="167"/>
      <c r="N4673" s="166"/>
      <c r="AO4673" s="166"/>
    </row>
    <row r="4674" spans="2:41" ht="13.35" customHeight="1" x14ac:dyDescent="0.45">
      <c r="B4674" s="167"/>
      <c r="C4674" s="184"/>
      <c r="N4674" s="166"/>
      <c r="P4674" s="185" t="str">
        <f>IF(OR(許可申請_5!J7="☑",許可申請_5!N5="☑",許可申請_5!U5="☑",許可申請_5!P6="☑",変更_8!N78="☑",変更_8!U78="☑",変更_8!Z78="☑",変更_8!P79="☑",変更_8!J80="☑"),"☑","☐")</f>
        <v>☐</v>
      </c>
      <c r="Q4674" s="115" t="s">
        <v>641</v>
      </c>
      <c r="T4674" s="1018" t="str">
        <f>_xlfn.TEXTJOIN(",",TRUE,IF(OR(許可申請_5!N5="☑",変更_8!N78="☑"),"ダイレクトメール",""),
IF(OR(許可申請_5!U5="☑",変更_8!U78="☑"),"折込チラシ",""),
IF(OR(許可申請_5!Z5="☑",変更_8!Z78="☑"),"雑誌広告",""),
IF(OR(許可申請_5!P6="☑",変更_8!P79="☑"),"アプリケーションソフト",""),許可申請_5!N7,変更_8!N80)</f>
        <v/>
      </c>
      <c r="U4674" s="1019"/>
      <c r="V4674" s="1019"/>
      <c r="W4674" s="1019"/>
      <c r="X4674" s="1019"/>
      <c r="Y4674" s="1019"/>
      <c r="Z4674" s="1019"/>
      <c r="AA4674" s="1019"/>
      <c r="AB4674" s="1019"/>
      <c r="AC4674" s="1019"/>
      <c r="AD4674" s="1019"/>
      <c r="AE4674" s="1019"/>
      <c r="AF4674" s="1019"/>
      <c r="AG4674" s="1019"/>
      <c r="AH4674" s="1019"/>
      <c r="AI4674" s="1019"/>
      <c r="AJ4674" s="1019"/>
      <c r="AK4674" s="1019"/>
      <c r="AL4674" s="1019"/>
      <c r="AM4674" s="1019"/>
      <c r="AN4674" s="1020"/>
      <c r="AO4674" s="166" t="s">
        <v>123</v>
      </c>
    </row>
    <row r="4675" spans="2:41" ht="3.6" customHeight="1" x14ac:dyDescent="0.45">
      <c r="B4675" s="161"/>
      <c r="C4675" s="160"/>
      <c r="D4675" s="160"/>
      <c r="E4675" s="160"/>
      <c r="F4675" s="160"/>
      <c r="G4675" s="160"/>
      <c r="H4675" s="160"/>
      <c r="I4675" s="160"/>
      <c r="J4675" s="160"/>
      <c r="K4675" s="160"/>
      <c r="L4675" s="160"/>
      <c r="M4675" s="160"/>
      <c r="N4675" s="159"/>
      <c r="O4675" s="160"/>
      <c r="P4675" s="160"/>
      <c r="Q4675" s="160"/>
      <c r="R4675" s="160"/>
      <c r="S4675" s="160"/>
      <c r="T4675" s="160"/>
      <c r="U4675" s="160"/>
      <c r="V4675" s="160"/>
      <c r="W4675" s="160"/>
      <c r="X4675" s="160"/>
      <c r="Y4675" s="160"/>
      <c r="Z4675" s="160"/>
      <c r="AA4675" s="160"/>
      <c r="AB4675" s="160"/>
      <c r="AC4675" s="160"/>
      <c r="AD4675" s="160"/>
      <c r="AE4675" s="160"/>
      <c r="AF4675" s="160"/>
      <c r="AG4675" s="160"/>
      <c r="AH4675" s="160"/>
      <c r="AI4675" s="160"/>
      <c r="AJ4675" s="160"/>
      <c r="AK4675" s="160"/>
      <c r="AL4675" s="160"/>
      <c r="AM4675" s="160"/>
      <c r="AN4675" s="160"/>
      <c r="AO4675" s="159"/>
    </row>
    <row r="4676" spans="2:41" ht="3.6" customHeight="1" x14ac:dyDescent="0.45">
      <c r="B4676" s="173"/>
      <c r="C4676" s="172"/>
      <c r="D4676" s="172"/>
      <c r="E4676" s="172"/>
      <c r="F4676" s="172"/>
      <c r="G4676" s="172"/>
      <c r="H4676" s="172"/>
      <c r="I4676" s="171"/>
      <c r="J4676" s="173"/>
      <c r="K4676" s="172"/>
      <c r="L4676" s="172"/>
      <c r="M4676" s="172"/>
      <c r="N4676" s="172"/>
      <c r="O4676" s="172"/>
      <c r="P4676" s="172"/>
      <c r="Q4676" s="172"/>
      <c r="R4676" s="172"/>
      <c r="S4676" s="172"/>
      <c r="T4676" s="172"/>
      <c r="U4676" s="172"/>
      <c r="V4676" s="172"/>
      <c r="W4676" s="172"/>
      <c r="X4676" s="172"/>
      <c r="Y4676" s="172"/>
      <c r="Z4676" s="172"/>
      <c r="AA4676" s="172"/>
      <c r="AB4676" s="172"/>
      <c r="AC4676" s="172"/>
      <c r="AD4676" s="172"/>
      <c r="AE4676" s="172"/>
      <c r="AF4676" s="172"/>
      <c r="AG4676" s="172"/>
      <c r="AH4676" s="172"/>
      <c r="AI4676" s="172"/>
      <c r="AJ4676" s="172"/>
      <c r="AK4676" s="172"/>
      <c r="AL4676" s="172"/>
      <c r="AM4676" s="172"/>
      <c r="AN4676" s="172"/>
      <c r="AO4676" s="171"/>
    </row>
    <row r="4677" spans="2:41" ht="13.35" customHeight="1" x14ac:dyDescent="0.45">
      <c r="B4677" s="167" t="s">
        <v>640</v>
      </c>
      <c r="I4677" s="166"/>
      <c r="J4677" s="167"/>
      <c r="K4677" s="185" t="str">
        <f>IF(OR(許可申請_5!J8="☑",変更_8!J81="☑"),"☑","☐")</f>
        <v>☐</v>
      </c>
      <c r="L4677" s="115" t="s">
        <v>639</v>
      </c>
      <c r="Q4677" s="185" t="str">
        <f>IF(OR(許可申請_5!P8="☑",変更_8!P81="☑"),"☑","☐")</f>
        <v>☐</v>
      </c>
      <c r="R4677" s="115" t="s">
        <v>638</v>
      </c>
      <c r="X4677" s="185" t="str">
        <f>IF(OR(許可申請_5!J9="☑",変更_8!J82="☑"),"☑","☐")</f>
        <v>☐</v>
      </c>
      <c r="Y4677" s="115" t="s">
        <v>637</v>
      </c>
      <c r="AO4677" s="166"/>
    </row>
    <row r="4678" spans="2:41" ht="3.6" customHeight="1" x14ac:dyDescent="0.45">
      <c r="B4678" s="167"/>
      <c r="I4678" s="166"/>
      <c r="J4678" s="167"/>
      <c r="AO4678" s="166"/>
    </row>
    <row r="4679" spans="2:41" ht="3.6" customHeight="1" x14ac:dyDescent="0.45">
      <c r="B4679" s="167"/>
      <c r="I4679" s="166"/>
      <c r="J4679" s="167"/>
      <c r="AO4679" s="166"/>
    </row>
    <row r="4680" spans="2:41" ht="13.35" customHeight="1" x14ac:dyDescent="0.45">
      <c r="B4680" s="167" t="s">
        <v>636</v>
      </c>
      <c r="I4680" s="166"/>
      <c r="J4680" s="167"/>
      <c r="K4680" s="185" t="str">
        <f>IF(OR(許可申請_5!J10="☑",変更_8!J83="☑"),"☑","☐")</f>
        <v>☐</v>
      </c>
      <c r="L4680" s="115" t="s">
        <v>635</v>
      </c>
      <c r="AO4680" s="166"/>
    </row>
    <row r="4681" spans="2:41" ht="3.6" customHeight="1" x14ac:dyDescent="0.45">
      <c r="B4681" s="161"/>
      <c r="C4681" s="160"/>
      <c r="D4681" s="160"/>
      <c r="E4681" s="160"/>
      <c r="F4681" s="160"/>
      <c r="G4681" s="160"/>
      <c r="H4681" s="160"/>
      <c r="I4681" s="159"/>
      <c r="J4681" s="161"/>
      <c r="K4681" s="160"/>
      <c r="L4681" s="160"/>
      <c r="M4681" s="160"/>
      <c r="N4681" s="160"/>
      <c r="O4681" s="160"/>
      <c r="P4681" s="160"/>
      <c r="Q4681" s="160"/>
      <c r="R4681" s="160"/>
      <c r="S4681" s="160"/>
      <c r="T4681" s="160"/>
      <c r="U4681" s="160"/>
      <c r="V4681" s="160"/>
      <c r="W4681" s="160"/>
      <c r="X4681" s="160"/>
      <c r="Y4681" s="160"/>
      <c r="Z4681" s="160"/>
      <c r="AA4681" s="160"/>
      <c r="AB4681" s="160"/>
      <c r="AC4681" s="160"/>
      <c r="AD4681" s="160"/>
      <c r="AE4681" s="160"/>
      <c r="AF4681" s="160"/>
      <c r="AG4681" s="160"/>
      <c r="AH4681" s="160"/>
      <c r="AI4681" s="160"/>
      <c r="AJ4681" s="160"/>
      <c r="AK4681" s="160"/>
      <c r="AL4681" s="160"/>
      <c r="AM4681" s="160"/>
      <c r="AN4681" s="160"/>
      <c r="AO4681" s="159"/>
    </row>
    <row r="4682" spans="2:41" ht="3.6" customHeight="1" x14ac:dyDescent="0.45">
      <c r="B4682" s="167"/>
      <c r="I4682" s="166"/>
      <c r="J4682" s="173"/>
      <c r="K4682" s="172"/>
      <c r="L4682" s="172"/>
      <c r="M4682" s="172"/>
      <c r="N4682" s="172"/>
      <c r="O4682" s="172"/>
      <c r="P4682" s="171"/>
      <c r="Q4682" s="922"/>
      <c r="R4682" s="923"/>
      <c r="S4682" s="923"/>
      <c r="T4682" s="923"/>
      <c r="U4682" s="923"/>
      <c r="V4682" s="923"/>
      <c r="W4682" s="923"/>
      <c r="X4682" s="923"/>
      <c r="Y4682" s="923"/>
      <c r="Z4682" s="923"/>
      <c r="AA4682" s="923"/>
      <c r="AB4682" s="923"/>
      <c r="AC4682" s="923"/>
      <c r="AD4682" s="923"/>
      <c r="AE4682" s="923"/>
      <c r="AF4682" s="923"/>
      <c r="AG4682" s="923"/>
      <c r="AH4682" s="923"/>
      <c r="AI4682" s="923"/>
      <c r="AJ4682" s="923"/>
      <c r="AK4682" s="923"/>
      <c r="AL4682" s="923"/>
      <c r="AM4682" s="923"/>
      <c r="AN4682" s="923"/>
      <c r="AO4682" s="924"/>
    </row>
    <row r="4683" spans="2:41" ht="13.35" customHeight="1" x14ac:dyDescent="0.45">
      <c r="B4683" s="167"/>
      <c r="I4683" s="166"/>
      <c r="J4683" s="167" t="s">
        <v>634</v>
      </c>
      <c r="P4683" s="166"/>
      <c r="Q4683" s="911"/>
      <c r="R4683" s="912"/>
      <c r="S4683" s="912"/>
      <c r="T4683" s="912"/>
      <c r="U4683" s="912"/>
      <c r="V4683" s="912"/>
      <c r="W4683" s="912"/>
      <c r="X4683" s="912"/>
      <c r="Y4683" s="912"/>
      <c r="Z4683" s="912"/>
      <c r="AA4683" s="912"/>
      <c r="AB4683" s="912"/>
      <c r="AC4683" s="912"/>
      <c r="AD4683" s="912"/>
      <c r="AE4683" s="912"/>
      <c r="AF4683" s="912"/>
      <c r="AG4683" s="912"/>
      <c r="AH4683" s="912"/>
      <c r="AI4683" s="912"/>
      <c r="AJ4683" s="912"/>
      <c r="AK4683" s="912"/>
      <c r="AL4683" s="912"/>
      <c r="AM4683" s="912"/>
      <c r="AN4683" s="912"/>
      <c r="AO4683" s="913"/>
    </row>
    <row r="4684" spans="2:41" ht="3.6" customHeight="1" x14ac:dyDescent="0.45">
      <c r="B4684" s="167"/>
      <c r="I4684" s="166"/>
      <c r="J4684" s="161"/>
      <c r="K4684" s="160"/>
      <c r="L4684" s="160"/>
      <c r="M4684" s="160"/>
      <c r="N4684" s="160"/>
      <c r="O4684" s="160"/>
      <c r="P4684" s="159"/>
      <c r="Q4684" s="914"/>
      <c r="R4684" s="915"/>
      <c r="S4684" s="915"/>
      <c r="T4684" s="915"/>
      <c r="U4684" s="915"/>
      <c r="V4684" s="915"/>
      <c r="W4684" s="915"/>
      <c r="X4684" s="915"/>
      <c r="Y4684" s="915"/>
      <c r="Z4684" s="915"/>
      <c r="AA4684" s="915"/>
      <c r="AB4684" s="915"/>
      <c r="AC4684" s="915"/>
      <c r="AD4684" s="915"/>
      <c r="AE4684" s="915"/>
      <c r="AF4684" s="915"/>
      <c r="AG4684" s="915"/>
      <c r="AH4684" s="915"/>
      <c r="AI4684" s="915"/>
      <c r="AJ4684" s="915"/>
      <c r="AK4684" s="915"/>
      <c r="AL4684" s="915"/>
      <c r="AM4684" s="915"/>
      <c r="AN4684" s="915"/>
      <c r="AO4684" s="916"/>
    </row>
    <row r="4685" spans="2:41" ht="3.6" customHeight="1" x14ac:dyDescent="0.45">
      <c r="B4685" s="167"/>
      <c r="J4685" s="173"/>
      <c r="K4685" s="172"/>
      <c r="L4685" s="172"/>
      <c r="M4685" s="172"/>
      <c r="N4685" s="172"/>
      <c r="O4685" s="172"/>
      <c r="P4685" s="171"/>
      <c r="Q4685" s="173"/>
      <c r="R4685" s="172"/>
      <c r="S4685" s="172"/>
      <c r="T4685" s="172"/>
      <c r="U4685" s="172"/>
      <c r="V4685" s="172"/>
      <c r="W4685" s="175"/>
      <c r="X4685" s="175"/>
      <c r="Y4685" s="175"/>
      <c r="Z4685" s="175"/>
      <c r="AA4685" s="175"/>
      <c r="AB4685" s="175"/>
      <c r="AC4685" s="175"/>
      <c r="AD4685" s="172"/>
      <c r="AE4685" s="172"/>
      <c r="AF4685" s="172"/>
      <c r="AG4685" s="172"/>
      <c r="AH4685" s="172"/>
      <c r="AI4685" s="175"/>
      <c r="AJ4685" s="175"/>
      <c r="AK4685" s="175"/>
      <c r="AL4685" s="175"/>
      <c r="AM4685" s="175"/>
      <c r="AN4685" s="175"/>
      <c r="AO4685" s="174"/>
    </row>
    <row r="4686" spans="2:41" ht="13.35" customHeight="1" x14ac:dyDescent="0.45">
      <c r="B4686" s="167"/>
      <c r="J4686" s="167" t="s">
        <v>633</v>
      </c>
      <c r="P4686" s="166"/>
      <c r="Q4686" s="167"/>
      <c r="R4686" s="183"/>
      <c r="S4686" s="115" t="s">
        <v>105</v>
      </c>
      <c r="W4686" s="169"/>
      <c r="X4686" s="169"/>
      <c r="Y4686" s="169"/>
      <c r="Z4686" s="169"/>
      <c r="AA4686" s="169"/>
      <c r="AB4686" s="169"/>
      <c r="AC4686" s="169"/>
      <c r="AI4686" s="169"/>
      <c r="AJ4686" s="169"/>
      <c r="AK4686" s="169"/>
      <c r="AL4686" s="169"/>
      <c r="AM4686" s="169"/>
      <c r="AN4686" s="169"/>
      <c r="AO4686" s="168"/>
    </row>
    <row r="4687" spans="2:41" ht="3.6" customHeight="1" x14ac:dyDescent="0.45">
      <c r="B4687" s="167"/>
      <c r="J4687" s="167"/>
      <c r="P4687" s="166"/>
      <c r="Q4687" s="161"/>
      <c r="R4687" s="160"/>
      <c r="S4687" s="160"/>
      <c r="T4687" s="160"/>
      <c r="U4687" s="160"/>
      <c r="V4687" s="160"/>
      <c r="W4687" s="163"/>
      <c r="X4687" s="163"/>
      <c r="Y4687" s="163"/>
      <c r="Z4687" s="163"/>
      <c r="AA4687" s="163"/>
      <c r="AB4687" s="163"/>
      <c r="AC4687" s="163"/>
      <c r="AD4687" s="160"/>
      <c r="AE4687" s="160"/>
      <c r="AF4687" s="160"/>
      <c r="AG4687" s="160"/>
      <c r="AH4687" s="160"/>
      <c r="AI4687" s="163"/>
      <c r="AJ4687" s="163"/>
      <c r="AK4687" s="163"/>
      <c r="AL4687" s="163"/>
      <c r="AM4687" s="163"/>
      <c r="AN4687" s="163"/>
      <c r="AO4687" s="162"/>
    </row>
    <row r="4688" spans="2:41" ht="3.6" customHeight="1" x14ac:dyDescent="0.45">
      <c r="B4688" s="167"/>
      <c r="J4688" s="167"/>
      <c r="P4688" s="166"/>
      <c r="Q4688" s="172"/>
      <c r="R4688" s="172"/>
      <c r="S4688" s="172"/>
      <c r="T4688" s="172"/>
      <c r="U4688" s="172"/>
      <c r="V4688" s="171"/>
      <c r="W4688" s="922"/>
      <c r="X4688" s="923"/>
      <c r="Y4688" s="923"/>
      <c r="Z4688" s="923"/>
      <c r="AA4688" s="923"/>
      <c r="AB4688" s="923"/>
      <c r="AC4688" s="924"/>
      <c r="AD4688" s="173"/>
      <c r="AE4688" s="172"/>
      <c r="AF4688" s="172"/>
      <c r="AG4688" s="172"/>
      <c r="AH4688" s="171"/>
      <c r="AI4688" s="922"/>
      <c r="AJ4688" s="923"/>
      <c r="AK4688" s="923"/>
      <c r="AL4688" s="923"/>
      <c r="AM4688" s="923"/>
      <c r="AN4688" s="923"/>
      <c r="AO4688" s="924"/>
    </row>
    <row r="4689" spans="2:41" ht="13.35" customHeight="1" x14ac:dyDescent="0.45">
      <c r="B4689" s="167"/>
      <c r="J4689" s="167"/>
      <c r="P4689" s="166"/>
      <c r="Q4689" s="115" t="s">
        <v>290</v>
      </c>
      <c r="V4689" s="166"/>
      <c r="W4689" s="911"/>
      <c r="X4689" s="912"/>
      <c r="Y4689" s="912"/>
      <c r="Z4689" s="912"/>
      <c r="AA4689" s="912"/>
      <c r="AB4689" s="912"/>
      <c r="AC4689" s="913"/>
      <c r="AD4689" s="167" t="s">
        <v>632</v>
      </c>
      <c r="AH4689" s="166"/>
      <c r="AI4689" s="911"/>
      <c r="AJ4689" s="912"/>
      <c r="AK4689" s="912"/>
      <c r="AL4689" s="912"/>
      <c r="AM4689" s="912"/>
      <c r="AN4689" s="912"/>
      <c r="AO4689" s="913"/>
    </row>
    <row r="4690" spans="2:41" ht="3.6" customHeight="1" x14ac:dyDescent="0.45">
      <c r="B4690" s="167"/>
      <c r="J4690" s="167"/>
      <c r="P4690" s="166"/>
      <c r="Q4690" s="160"/>
      <c r="R4690" s="160"/>
      <c r="S4690" s="160"/>
      <c r="T4690" s="160"/>
      <c r="U4690" s="160"/>
      <c r="V4690" s="159"/>
      <c r="W4690" s="914"/>
      <c r="X4690" s="915"/>
      <c r="Y4690" s="915"/>
      <c r="Z4690" s="915"/>
      <c r="AA4690" s="915"/>
      <c r="AB4690" s="915"/>
      <c r="AC4690" s="916"/>
      <c r="AD4690" s="161"/>
      <c r="AE4690" s="160"/>
      <c r="AF4690" s="160"/>
      <c r="AG4690" s="160"/>
      <c r="AH4690" s="159"/>
      <c r="AI4690" s="914"/>
      <c r="AJ4690" s="915"/>
      <c r="AK4690" s="915"/>
      <c r="AL4690" s="915"/>
      <c r="AM4690" s="915"/>
      <c r="AN4690" s="915"/>
      <c r="AO4690" s="916"/>
    </row>
    <row r="4691" spans="2:41" ht="3.6" customHeight="1" x14ac:dyDescent="0.45">
      <c r="B4691" s="167"/>
      <c r="J4691" s="167"/>
      <c r="P4691" s="166"/>
      <c r="Q4691" s="172"/>
      <c r="R4691" s="172"/>
      <c r="S4691" s="172"/>
      <c r="T4691" s="172"/>
      <c r="U4691" s="172"/>
      <c r="V4691" s="171"/>
      <c r="W4691" s="922"/>
      <c r="X4691" s="923"/>
      <c r="Y4691" s="923"/>
      <c r="Z4691" s="923"/>
      <c r="AA4691" s="923"/>
      <c r="AB4691" s="923"/>
      <c r="AC4691" s="923"/>
      <c r="AD4691" s="923"/>
      <c r="AE4691" s="923"/>
      <c r="AF4691" s="923"/>
      <c r="AG4691" s="923"/>
      <c r="AH4691" s="923"/>
      <c r="AI4691" s="923"/>
      <c r="AJ4691" s="923"/>
      <c r="AK4691" s="923"/>
      <c r="AL4691" s="923"/>
      <c r="AM4691" s="923"/>
      <c r="AN4691" s="923"/>
      <c r="AO4691" s="924"/>
    </row>
    <row r="4692" spans="2:41" ht="13.35" customHeight="1" x14ac:dyDescent="0.45">
      <c r="B4692" s="167"/>
      <c r="J4692" s="167"/>
      <c r="K4692" s="184"/>
      <c r="P4692" s="166"/>
      <c r="Q4692" s="115" t="s">
        <v>631</v>
      </c>
      <c r="V4692" s="166"/>
      <c r="W4692" s="911"/>
      <c r="X4692" s="912"/>
      <c r="Y4692" s="912"/>
      <c r="Z4692" s="912"/>
      <c r="AA4692" s="912"/>
      <c r="AB4692" s="912"/>
      <c r="AC4692" s="912"/>
      <c r="AD4692" s="912"/>
      <c r="AE4692" s="912"/>
      <c r="AF4692" s="912"/>
      <c r="AG4692" s="912"/>
      <c r="AH4692" s="912"/>
      <c r="AI4692" s="912"/>
      <c r="AJ4692" s="912"/>
      <c r="AK4692" s="912"/>
      <c r="AL4692" s="912"/>
      <c r="AM4692" s="912"/>
      <c r="AN4692" s="912"/>
      <c r="AO4692" s="913"/>
    </row>
    <row r="4693" spans="2:41" ht="3.6" customHeight="1" x14ac:dyDescent="0.45">
      <c r="B4693" s="167"/>
      <c r="J4693" s="161"/>
      <c r="K4693" s="160"/>
      <c r="L4693" s="160"/>
      <c r="M4693" s="160"/>
      <c r="N4693" s="160"/>
      <c r="O4693" s="160"/>
      <c r="P4693" s="159"/>
      <c r="V4693" s="166"/>
      <c r="W4693" s="914"/>
      <c r="X4693" s="915"/>
      <c r="Y4693" s="915"/>
      <c r="Z4693" s="915"/>
      <c r="AA4693" s="915"/>
      <c r="AB4693" s="915"/>
      <c r="AC4693" s="915"/>
      <c r="AD4693" s="915"/>
      <c r="AE4693" s="915"/>
      <c r="AF4693" s="915"/>
      <c r="AG4693" s="915"/>
      <c r="AH4693" s="915"/>
      <c r="AI4693" s="915"/>
      <c r="AJ4693" s="915"/>
      <c r="AK4693" s="915"/>
      <c r="AL4693" s="915"/>
      <c r="AM4693" s="915"/>
      <c r="AN4693" s="915"/>
      <c r="AO4693" s="916"/>
    </row>
    <row r="4694" spans="2:41" ht="3.6" customHeight="1" x14ac:dyDescent="0.45">
      <c r="B4694" s="167"/>
      <c r="J4694" s="167"/>
      <c r="Q4694" s="173"/>
      <c r="R4694" s="172"/>
      <c r="S4694" s="171"/>
      <c r="T4694" s="173"/>
      <c r="U4694" s="172"/>
      <c r="V4694" s="171"/>
      <c r="W4694" s="172"/>
      <c r="X4694" s="172"/>
      <c r="Y4694" s="172"/>
      <c r="Z4694" s="171"/>
      <c r="AA4694" s="922" t="str">
        <f>IF(変更_8!J54&lt;&gt;"",変更_8!J54,"")</f>
        <v/>
      </c>
      <c r="AB4694" s="923"/>
      <c r="AC4694" s="923"/>
      <c r="AD4694" s="923"/>
      <c r="AE4694" s="923"/>
      <c r="AF4694" s="923"/>
      <c r="AG4694" s="923"/>
      <c r="AH4694" s="923"/>
      <c r="AI4694" s="923"/>
      <c r="AJ4694" s="923"/>
      <c r="AK4694" s="923"/>
      <c r="AL4694" s="923"/>
      <c r="AM4694" s="923"/>
      <c r="AN4694" s="923"/>
      <c r="AO4694" s="924"/>
    </row>
    <row r="4695" spans="2:41" ht="13.35" customHeight="1" x14ac:dyDescent="0.45">
      <c r="B4695" s="167"/>
      <c r="J4695" s="167"/>
      <c r="Q4695" s="167"/>
      <c r="S4695" s="166"/>
      <c r="T4695" s="167"/>
      <c r="V4695" s="166"/>
      <c r="W4695" s="115" t="s">
        <v>626</v>
      </c>
      <c r="Z4695" s="166"/>
      <c r="AA4695" s="911"/>
      <c r="AB4695" s="912"/>
      <c r="AC4695" s="912"/>
      <c r="AD4695" s="912"/>
      <c r="AE4695" s="912"/>
      <c r="AF4695" s="912"/>
      <c r="AG4695" s="912"/>
      <c r="AH4695" s="912"/>
      <c r="AI4695" s="912"/>
      <c r="AJ4695" s="912"/>
      <c r="AK4695" s="912"/>
      <c r="AL4695" s="912"/>
      <c r="AM4695" s="912"/>
      <c r="AN4695" s="912"/>
      <c r="AO4695" s="913"/>
    </row>
    <row r="4696" spans="2:41" ht="3.6" customHeight="1" x14ac:dyDescent="0.45">
      <c r="B4696" s="167"/>
      <c r="J4696" s="167"/>
      <c r="Q4696" s="167"/>
      <c r="S4696" s="166"/>
      <c r="T4696" s="167"/>
      <c r="V4696" s="166"/>
      <c r="W4696" s="160"/>
      <c r="X4696" s="160"/>
      <c r="Y4696" s="160"/>
      <c r="Z4696" s="159"/>
      <c r="AA4696" s="914"/>
      <c r="AB4696" s="915"/>
      <c r="AC4696" s="915"/>
      <c r="AD4696" s="915"/>
      <c r="AE4696" s="915"/>
      <c r="AF4696" s="915"/>
      <c r="AG4696" s="915"/>
      <c r="AH4696" s="915"/>
      <c r="AI4696" s="915"/>
      <c r="AJ4696" s="915"/>
      <c r="AK4696" s="915"/>
      <c r="AL4696" s="915"/>
      <c r="AM4696" s="915"/>
      <c r="AN4696" s="915"/>
      <c r="AO4696" s="916"/>
    </row>
    <row r="4697" spans="2:41" ht="3.6" customHeight="1" x14ac:dyDescent="0.45">
      <c r="B4697" s="167"/>
      <c r="J4697" s="167"/>
      <c r="Q4697" s="167"/>
      <c r="S4697" s="166"/>
      <c r="T4697" s="167"/>
      <c r="V4697" s="166"/>
      <c r="W4697" s="172"/>
      <c r="X4697" s="172"/>
      <c r="Y4697" s="172"/>
      <c r="Z4697" s="171"/>
      <c r="AA4697" s="922" t="str">
        <f>IF(変更_8!J57&lt;&gt;"",変更_8!J57,"")</f>
        <v/>
      </c>
      <c r="AB4697" s="923"/>
      <c r="AC4697" s="923"/>
      <c r="AD4697" s="923"/>
      <c r="AE4697" s="923"/>
      <c r="AF4697" s="923"/>
      <c r="AG4697" s="923"/>
      <c r="AH4697" s="923"/>
      <c r="AI4697" s="923"/>
      <c r="AJ4697" s="923"/>
      <c r="AK4697" s="923"/>
      <c r="AL4697" s="923"/>
      <c r="AM4697" s="923"/>
      <c r="AN4697" s="923"/>
      <c r="AO4697" s="924"/>
    </row>
    <row r="4698" spans="2:41" ht="13.35" customHeight="1" x14ac:dyDescent="0.45">
      <c r="B4698" s="167"/>
      <c r="J4698" s="167"/>
      <c r="Q4698" s="167"/>
      <c r="S4698" s="166"/>
      <c r="T4698" s="167" t="s">
        <v>628</v>
      </c>
      <c r="V4698" s="166"/>
      <c r="W4698" s="115" t="s">
        <v>624</v>
      </c>
      <c r="Z4698" s="166"/>
      <c r="AA4698" s="911"/>
      <c r="AB4698" s="912"/>
      <c r="AC4698" s="912"/>
      <c r="AD4698" s="912"/>
      <c r="AE4698" s="912"/>
      <c r="AF4698" s="912"/>
      <c r="AG4698" s="912"/>
      <c r="AH4698" s="912"/>
      <c r="AI4698" s="912"/>
      <c r="AJ4698" s="912"/>
      <c r="AK4698" s="912"/>
      <c r="AL4698" s="912"/>
      <c r="AM4698" s="912"/>
      <c r="AN4698" s="912"/>
      <c r="AO4698" s="913"/>
    </row>
    <row r="4699" spans="2:41" ht="3.6" customHeight="1" x14ac:dyDescent="0.45">
      <c r="B4699" s="167"/>
      <c r="J4699" s="167"/>
      <c r="Q4699" s="167"/>
      <c r="S4699" s="166"/>
      <c r="T4699" s="167"/>
      <c r="V4699" s="166"/>
      <c r="W4699" s="160"/>
      <c r="X4699" s="160"/>
      <c r="Y4699" s="160"/>
      <c r="Z4699" s="159"/>
      <c r="AA4699" s="914"/>
      <c r="AB4699" s="915"/>
      <c r="AC4699" s="915"/>
      <c r="AD4699" s="915"/>
      <c r="AE4699" s="915"/>
      <c r="AF4699" s="915"/>
      <c r="AG4699" s="915"/>
      <c r="AH4699" s="915"/>
      <c r="AI4699" s="915"/>
      <c r="AJ4699" s="915"/>
      <c r="AK4699" s="915"/>
      <c r="AL4699" s="915"/>
      <c r="AM4699" s="915"/>
      <c r="AN4699" s="915"/>
      <c r="AO4699" s="916"/>
    </row>
    <row r="4700" spans="2:41" ht="3.6" customHeight="1" x14ac:dyDescent="0.45">
      <c r="B4700" s="167"/>
      <c r="J4700" s="167"/>
      <c r="Q4700" s="167"/>
      <c r="S4700" s="166"/>
      <c r="T4700" s="167"/>
      <c r="V4700" s="166"/>
      <c r="W4700" s="172"/>
      <c r="X4700" s="172"/>
      <c r="Y4700" s="172"/>
      <c r="Z4700" s="171"/>
      <c r="AA4700" s="922" t="str">
        <f>IF(変更_8!V61&lt;&gt;"",変更_8!V61,"")</f>
        <v/>
      </c>
      <c r="AB4700" s="923"/>
      <c r="AC4700" s="923"/>
      <c r="AD4700" s="923"/>
      <c r="AE4700" s="923"/>
      <c r="AF4700" s="923"/>
      <c r="AG4700" s="923"/>
      <c r="AH4700" s="923"/>
      <c r="AI4700" s="923"/>
      <c r="AJ4700" s="923"/>
      <c r="AK4700" s="923"/>
      <c r="AL4700" s="923"/>
      <c r="AM4700" s="923"/>
      <c r="AN4700" s="923"/>
      <c r="AO4700" s="924"/>
    </row>
    <row r="4701" spans="2:41" ht="13.35" customHeight="1" x14ac:dyDescent="0.45">
      <c r="B4701" s="167"/>
      <c r="J4701" s="167"/>
      <c r="Q4701" s="167" t="s">
        <v>630</v>
      </c>
      <c r="S4701" s="166"/>
      <c r="T4701" s="167"/>
      <c r="V4701" s="166"/>
      <c r="W4701" s="115" t="s">
        <v>623</v>
      </c>
      <c r="Z4701" s="166"/>
      <c r="AA4701" s="911"/>
      <c r="AB4701" s="912"/>
      <c r="AC4701" s="912"/>
      <c r="AD4701" s="912"/>
      <c r="AE4701" s="912"/>
      <c r="AF4701" s="912"/>
      <c r="AG4701" s="912"/>
      <c r="AH4701" s="912"/>
      <c r="AI4701" s="912"/>
      <c r="AJ4701" s="912"/>
      <c r="AK4701" s="912"/>
      <c r="AL4701" s="912"/>
      <c r="AM4701" s="912"/>
      <c r="AN4701" s="912"/>
      <c r="AO4701" s="913"/>
    </row>
    <row r="4702" spans="2:41" ht="3.6" customHeight="1" x14ac:dyDescent="0.45">
      <c r="B4702" s="167"/>
      <c r="J4702" s="167"/>
      <c r="Q4702" s="167"/>
      <c r="S4702" s="166"/>
      <c r="T4702" s="161"/>
      <c r="U4702" s="160"/>
      <c r="V4702" s="159"/>
      <c r="W4702" s="160"/>
      <c r="X4702" s="160"/>
      <c r="Y4702" s="160"/>
      <c r="Z4702" s="159"/>
      <c r="AA4702" s="914"/>
      <c r="AB4702" s="915"/>
      <c r="AC4702" s="915"/>
      <c r="AD4702" s="915"/>
      <c r="AE4702" s="915"/>
      <c r="AF4702" s="915"/>
      <c r="AG4702" s="915"/>
      <c r="AH4702" s="915"/>
      <c r="AI4702" s="915"/>
      <c r="AJ4702" s="915"/>
      <c r="AK4702" s="915"/>
      <c r="AL4702" s="915"/>
      <c r="AM4702" s="915"/>
      <c r="AN4702" s="915"/>
      <c r="AO4702" s="916"/>
    </row>
    <row r="4703" spans="2:41" ht="3.6" customHeight="1" x14ac:dyDescent="0.45">
      <c r="B4703" s="167"/>
      <c r="J4703" s="167"/>
      <c r="Q4703" s="167"/>
      <c r="S4703" s="166"/>
      <c r="V4703" s="166"/>
      <c r="Z4703" s="166"/>
      <c r="AA4703" s="1016" t="str">
        <f>許可申請_5!J21&amp;変更_8!J94</f>
        <v/>
      </c>
      <c r="AB4703" s="912"/>
      <c r="AC4703" s="912"/>
      <c r="AD4703" s="912"/>
      <c r="AE4703" s="912"/>
      <c r="AF4703" s="912"/>
      <c r="AG4703" s="912"/>
      <c r="AH4703" s="912"/>
      <c r="AI4703" s="912"/>
      <c r="AJ4703" s="912"/>
      <c r="AK4703" s="912"/>
      <c r="AL4703" s="912"/>
      <c r="AM4703" s="912"/>
      <c r="AN4703" s="912"/>
      <c r="AO4703" s="913"/>
    </row>
    <row r="4704" spans="2:41" ht="13.35" customHeight="1" x14ac:dyDescent="0.45">
      <c r="B4704" s="167"/>
      <c r="J4704" s="167"/>
      <c r="Q4704" s="167"/>
      <c r="S4704" s="166"/>
      <c r="V4704" s="166"/>
      <c r="W4704" s="115" t="s">
        <v>626</v>
      </c>
      <c r="Z4704" s="166"/>
      <c r="AA4704" s="911"/>
      <c r="AB4704" s="912"/>
      <c r="AC4704" s="912"/>
      <c r="AD4704" s="912"/>
      <c r="AE4704" s="912"/>
      <c r="AF4704" s="912"/>
      <c r="AG4704" s="912"/>
      <c r="AH4704" s="912"/>
      <c r="AI4704" s="912"/>
      <c r="AJ4704" s="912"/>
      <c r="AK4704" s="912"/>
      <c r="AL4704" s="912"/>
      <c r="AM4704" s="912"/>
      <c r="AN4704" s="912"/>
      <c r="AO4704" s="913"/>
    </row>
    <row r="4705" spans="2:41" ht="3.6" customHeight="1" x14ac:dyDescent="0.45">
      <c r="B4705" s="167"/>
      <c r="J4705" s="167"/>
      <c r="Q4705" s="167"/>
      <c r="S4705" s="166"/>
      <c r="V4705" s="166"/>
      <c r="W4705" s="160"/>
      <c r="X4705" s="160"/>
      <c r="Y4705" s="160"/>
      <c r="Z4705" s="159"/>
      <c r="AA4705" s="914"/>
      <c r="AB4705" s="915"/>
      <c r="AC4705" s="915"/>
      <c r="AD4705" s="915"/>
      <c r="AE4705" s="915"/>
      <c r="AF4705" s="915"/>
      <c r="AG4705" s="915"/>
      <c r="AH4705" s="915"/>
      <c r="AI4705" s="915"/>
      <c r="AJ4705" s="915"/>
      <c r="AK4705" s="915"/>
      <c r="AL4705" s="915"/>
      <c r="AM4705" s="915"/>
      <c r="AN4705" s="915"/>
      <c r="AO4705" s="916"/>
    </row>
    <row r="4706" spans="2:41" ht="3.6" customHeight="1" x14ac:dyDescent="0.45">
      <c r="B4706" s="167"/>
      <c r="J4706" s="167"/>
      <c r="Q4706" s="167"/>
      <c r="S4706" s="166"/>
      <c r="V4706" s="166"/>
      <c r="W4706" s="172"/>
      <c r="X4706" s="172"/>
      <c r="Y4706" s="172"/>
      <c r="Z4706" s="171"/>
      <c r="AA4706" s="983" t="str">
        <f>許可申請_5!J24&amp;変更_8!J97</f>
        <v/>
      </c>
      <c r="AB4706" s="923"/>
      <c r="AC4706" s="923"/>
      <c r="AD4706" s="923"/>
      <c r="AE4706" s="923"/>
      <c r="AF4706" s="923"/>
      <c r="AG4706" s="923"/>
      <c r="AH4706" s="923"/>
      <c r="AI4706" s="923"/>
      <c r="AJ4706" s="923"/>
      <c r="AK4706" s="923"/>
      <c r="AL4706" s="923"/>
      <c r="AM4706" s="923"/>
      <c r="AN4706" s="923"/>
      <c r="AO4706" s="924"/>
    </row>
    <row r="4707" spans="2:41" ht="13.35" customHeight="1" x14ac:dyDescent="0.45">
      <c r="B4707" s="167"/>
      <c r="J4707" s="167"/>
      <c r="Q4707" s="167"/>
      <c r="S4707" s="166"/>
      <c r="T4707" s="115" t="s">
        <v>625</v>
      </c>
      <c r="V4707" s="166"/>
      <c r="W4707" s="115" t="s">
        <v>624</v>
      </c>
      <c r="Z4707" s="166"/>
      <c r="AA4707" s="911"/>
      <c r="AB4707" s="912"/>
      <c r="AC4707" s="912"/>
      <c r="AD4707" s="912"/>
      <c r="AE4707" s="912"/>
      <c r="AF4707" s="912"/>
      <c r="AG4707" s="912"/>
      <c r="AH4707" s="912"/>
      <c r="AI4707" s="912"/>
      <c r="AJ4707" s="912"/>
      <c r="AK4707" s="912"/>
      <c r="AL4707" s="912"/>
      <c r="AM4707" s="912"/>
      <c r="AN4707" s="912"/>
      <c r="AO4707" s="913"/>
    </row>
    <row r="4708" spans="2:41" ht="3.6" customHeight="1" x14ac:dyDescent="0.45">
      <c r="B4708" s="167"/>
      <c r="J4708" s="167"/>
      <c r="Q4708" s="167"/>
      <c r="S4708" s="166"/>
      <c r="V4708" s="166"/>
      <c r="W4708" s="160"/>
      <c r="X4708" s="160"/>
      <c r="Y4708" s="160"/>
      <c r="Z4708" s="159"/>
      <c r="AA4708" s="914"/>
      <c r="AB4708" s="915"/>
      <c r="AC4708" s="915"/>
      <c r="AD4708" s="915"/>
      <c r="AE4708" s="915"/>
      <c r="AF4708" s="915"/>
      <c r="AG4708" s="915"/>
      <c r="AH4708" s="915"/>
      <c r="AI4708" s="915"/>
      <c r="AJ4708" s="915"/>
      <c r="AK4708" s="915"/>
      <c r="AL4708" s="915"/>
      <c r="AM4708" s="915"/>
      <c r="AN4708" s="915"/>
      <c r="AO4708" s="916"/>
    </row>
    <row r="4709" spans="2:41" ht="3.6" customHeight="1" x14ac:dyDescent="0.45">
      <c r="B4709" s="167"/>
      <c r="J4709" s="167"/>
      <c r="Q4709" s="167"/>
      <c r="S4709" s="166"/>
      <c r="V4709" s="166"/>
      <c r="W4709" s="172"/>
      <c r="X4709" s="172"/>
      <c r="Y4709" s="172"/>
      <c r="Z4709" s="171"/>
      <c r="AA4709" s="983" t="str">
        <f>許可申請_5!V28&amp;変更_8!V101</f>
        <v/>
      </c>
      <c r="AB4709" s="923"/>
      <c r="AC4709" s="923"/>
      <c r="AD4709" s="923"/>
      <c r="AE4709" s="923"/>
      <c r="AF4709" s="923"/>
      <c r="AG4709" s="923"/>
      <c r="AH4709" s="923"/>
      <c r="AI4709" s="923"/>
      <c r="AJ4709" s="923"/>
      <c r="AK4709" s="923"/>
      <c r="AL4709" s="923"/>
      <c r="AM4709" s="923"/>
      <c r="AN4709" s="923"/>
      <c r="AO4709" s="924"/>
    </row>
    <row r="4710" spans="2:41" ht="13.35" customHeight="1" x14ac:dyDescent="0.45">
      <c r="B4710" s="167"/>
      <c r="J4710" s="167"/>
      <c r="Q4710" s="167"/>
      <c r="S4710" s="166"/>
      <c r="V4710" s="166"/>
      <c r="W4710" s="115" t="s">
        <v>623</v>
      </c>
      <c r="Z4710" s="166"/>
      <c r="AA4710" s="911"/>
      <c r="AB4710" s="912"/>
      <c r="AC4710" s="912"/>
      <c r="AD4710" s="912"/>
      <c r="AE4710" s="912"/>
      <c r="AF4710" s="912"/>
      <c r="AG4710" s="912"/>
      <c r="AH4710" s="912"/>
      <c r="AI4710" s="912"/>
      <c r="AJ4710" s="912"/>
      <c r="AK4710" s="912"/>
      <c r="AL4710" s="912"/>
      <c r="AM4710" s="912"/>
      <c r="AN4710" s="912"/>
      <c r="AO4710" s="913"/>
    </row>
    <row r="4711" spans="2:41" ht="3.6" customHeight="1" x14ac:dyDescent="0.45">
      <c r="B4711" s="167"/>
      <c r="J4711" s="167"/>
      <c r="Q4711" s="161"/>
      <c r="R4711" s="160"/>
      <c r="S4711" s="159"/>
      <c r="T4711" s="160"/>
      <c r="U4711" s="160"/>
      <c r="V4711" s="159"/>
      <c r="W4711" s="160"/>
      <c r="X4711" s="160"/>
      <c r="Y4711" s="160"/>
      <c r="Z4711" s="159"/>
      <c r="AA4711" s="914"/>
      <c r="AB4711" s="915"/>
      <c r="AC4711" s="915"/>
      <c r="AD4711" s="915"/>
      <c r="AE4711" s="915"/>
      <c r="AF4711" s="915"/>
      <c r="AG4711" s="915"/>
      <c r="AH4711" s="915"/>
      <c r="AI4711" s="915"/>
      <c r="AJ4711" s="915"/>
      <c r="AK4711" s="915"/>
      <c r="AL4711" s="915"/>
      <c r="AM4711" s="915"/>
      <c r="AN4711" s="915"/>
      <c r="AO4711" s="916"/>
    </row>
    <row r="4712" spans="2:41" ht="3.6" customHeight="1" x14ac:dyDescent="0.45">
      <c r="B4712" s="167"/>
      <c r="J4712" s="167"/>
      <c r="P4712" s="166"/>
      <c r="Q4712" s="173"/>
      <c r="R4712" s="172"/>
      <c r="S4712" s="171"/>
      <c r="T4712" s="173"/>
      <c r="U4712" s="172"/>
      <c r="V4712" s="171"/>
      <c r="W4712" s="173"/>
      <c r="X4712" s="172"/>
      <c r="Y4712" s="172"/>
      <c r="Z4712" s="171"/>
      <c r="AA4712" s="922" t="str">
        <f>IF(変更_8!J55&lt;&gt;"",変更_8!J55,"")</f>
        <v/>
      </c>
      <c r="AB4712" s="923"/>
      <c r="AC4712" s="923"/>
      <c r="AD4712" s="923"/>
      <c r="AE4712" s="923"/>
      <c r="AF4712" s="923"/>
      <c r="AG4712" s="923"/>
      <c r="AH4712" s="923"/>
      <c r="AI4712" s="923"/>
      <c r="AJ4712" s="923"/>
      <c r="AK4712" s="923"/>
      <c r="AL4712" s="923"/>
      <c r="AM4712" s="923"/>
      <c r="AN4712" s="923"/>
      <c r="AO4712" s="924"/>
    </row>
    <row r="4713" spans="2:41" ht="13.35" customHeight="1" x14ac:dyDescent="0.45">
      <c r="B4713" s="167"/>
      <c r="J4713" s="167"/>
      <c r="P4713" s="166"/>
      <c r="Q4713" s="167"/>
      <c r="S4713" s="166"/>
      <c r="T4713" s="167"/>
      <c r="V4713" s="166"/>
      <c r="W4713" s="167" t="s">
        <v>626</v>
      </c>
      <c r="Z4713" s="166"/>
      <c r="AA4713" s="911"/>
      <c r="AB4713" s="912"/>
      <c r="AC4713" s="912"/>
      <c r="AD4713" s="912"/>
      <c r="AE4713" s="912"/>
      <c r="AF4713" s="912"/>
      <c r="AG4713" s="912"/>
      <c r="AH4713" s="912"/>
      <c r="AI4713" s="912"/>
      <c r="AJ4713" s="912"/>
      <c r="AK4713" s="912"/>
      <c r="AL4713" s="912"/>
      <c r="AM4713" s="912"/>
      <c r="AN4713" s="912"/>
      <c r="AO4713" s="913"/>
    </row>
    <row r="4714" spans="2:41" ht="3.6" customHeight="1" x14ac:dyDescent="0.45">
      <c r="B4714" s="167"/>
      <c r="J4714" s="167"/>
      <c r="P4714" s="166"/>
      <c r="Q4714" s="167"/>
      <c r="S4714" s="166"/>
      <c r="T4714" s="167"/>
      <c r="V4714" s="166"/>
      <c r="W4714" s="161"/>
      <c r="X4714" s="160"/>
      <c r="Y4714" s="160"/>
      <c r="Z4714" s="159"/>
      <c r="AA4714" s="914"/>
      <c r="AB4714" s="915"/>
      <c r="AC4714" s="915"/>
      <c r="AD4714" s="915"/>
      <c r="AE4714" s="915"/>
      <c r="AF4714" s="915"/>
      <c r="AG4714" s="915"/>
      <c r="AH4714" s="915"/>
      <c r="AI4714" s="915"/>
      <c r="AJ4714" s="915"/>
      <c r="AK4714" s="915"/>
      <c r="AL4714" s="915"/>
      <c r="AM4714" s="915"/>
      <c r="AN4714" s="915"/>
      <c r="AO4714" s="916"/>
    </row>
    <row r="4715" spans="2:41" ht="3.6" customHeight="1" x14ac:dyDescent="0.45">
      <c r="B4715" s="167"/>
      <c r="J4715" s="167"/>
      <c r="P4715" s="166"/>
      <c r="Q4715" s="167"/>
      <c r="S4715" s="166"/>
      <c r="T4715" s="167"/>
      <c r="V4715" s="166"/>
      <c r="W4715" s="173"/>
      <c r="X4715" s="172"/>
      <c r="Y4715" s="172"/>
      <c r="Z4715" s="171"/>
      <c r="AA4715" s="922" t="str">
        <f>IF(変更_8!J58&lt;&gt;"",変更_8!J58,"")</f>
        <v/>
      </c>
      <c r="AB4715" s="923"/>
      <c r="AC4715" s="923"/>
      <c r="AD4715" s="923"/>
      <c r="AE4715" s="923"/>
      <c r="AF4715" s="923"/>
      <c r="AG4715" s="923"/>
      <c r="AH4715" s="923"/>
      <c r="AI4715" s="923"/>
      <c r="AJ4715" s="923"/>
      <c r="AK4715" s="923"/>
      <c r="AL4715" s="923"/>
      <c r="AM4715" s="923"/>
      <c r="AN4715" s="923"/>
      <c r="AO4715" s="924"/>
    </row>
    <row r="4716" spans="2:41" ht="13.35" customHeight="1" x14ac:dyDescent="0.45">
      <c r="B4716" s="167"/>
      <c r="J4716" s="167"/>
      <c r="P4716" s="166"/>
      <c r="Q4716" s="167"/>
      <c r="S4716" s="166"/>
      <c r="T4716" s="167" t="s">
        <v>628</v>
      </c>
      <c r="V4716" s="166"/>
      <c r="W4716" s="167" t="s">
        <v>624</v>
      </c>
      <c r="Z4716" s="166"/>
      <c r="AA4716" s="911"/>
      <c r="AB4716" s="912"/>
      <c r="AC4716" s="912"/>
      <c r="AD4716" s="912"/>
      <c r="AE4716" s="912"/>
      <c r="AF4716" s="912"/>
      <c r="AG4716" s="912"/>
      <c r="AH4716" s="912"/>
      <c r="AI4716" s="912"/>
      <c r="AJ4716" s="912"/>
      <c r="AK4716" s="912"/>
      <c r="AL4716" s="912"/>
      <c r="AM4716" s="912"/>
      <c r="AN4716" s="912"/>
      <c r="AO4716" s="913"/>
    </row>
    <row r="4717" spans="2:41" ht="3.6" customHeight="1" x14ac:dyDescent="0.45">
      <c r="B4717" s="167"/>
      <c r="J4717" s="167"/>
      <c r="P4717" s="166"/>
      <c r="Q4717" s="167"/>
      <c r="S4717" s="166"/>
      <c r="T4717" s="167"/>
      <c r="V4717" s="166"/>
      <c r="W4717" s="161"/>
      <c r="X4717" s="160"/>
      <c r="Y4717" s="160"/>
      <c r="Z4717" s="159"/>
      <c r="AA4717" s="914"/>
      <c r="AB4717" s="915"/>
      <c r="AC4717" s="915"/>
      <c r="AD4717" s="915"/>
      <c r="AE4717" s="915"/>
      <c r="AF4717" s="915"/>
      <c r="AG4717" s="915"/>
      <c r="AH4717" s="915"/>
      <c r="AI4717" s="915"/>
      <c r="AJ4717" s="915"/>
      <c r="AK4717" s="915"/>
      <c r="AL4717" s="915"/>
      <c r="AM4717" s="915"/>
      <c r="AN4717" s="915"/>
      <c r="AO4717" s="916"/>
    </row>
    <row r="4718" spans="2:41" ht="3.6" customHeight="1" x14ac:dyDescent="0.45">
      <c r="B4718" s="167"/>
      <c r="J4718" s="167"/>
      <c r="P4718" s="166"/>
      <c r="Q4718" s="167"/>
      <c r="S4718" s="166"/>
      <c r="T4718" s="167"/>
      <c r="V4718" s="166"/>
      <c r="W4718" s="173"/>
      <c r="X4718" s="172"/>
      <c r="Y4718" s="172"/>
      <c r="Z4718" s="171"/>
      <c r="AA4718" s="922" t="str">
        <f>IF(変更_8!V62&lt;&gt;"",変更_8!V62,"")</f>
        <v/>
      </c>
      <c r="AB4718" s="923"/>
      <c r="AC4718" s="923"/>
      <c r="AD4718" s="923"/>
      <c r="AE4718" s="923"/>
      <c r="AF4718" s="923"/>
      <c r="AG4718" s="923"/>
      <c r="AH4718" s="923"/>
      <c r="AI4718" s="923"/>
      <c r="AJ4718" s="923"/>
      <c r="AK4718" s="923"/>
      <c r="AL4718" s="923"/>
      <c r="AM4718" s="923"/>
      <c r="AN4718" s="923"/>
      <c r="AO4718" s="924"/>
    </row>
    <row r="4719" spans="2:41" ht="13.35" customHeight="1" x14ac:dyDescent="0.45">
      <c r="B4719" s="167"/>
      <c r="J4719" s="167"/>
      <c r="P4719" s="166"/>
      <c r="Q4719" s="167" t="s">
        <v>629</v>
      </c>
      <c r="S4719" s="166"/>
      <c r="T4719" s="167"/>
      <c r="V4719" s="166"/>
      <c r="W4719" s="167" t="s">
        <v>623</v>
      </c>
      <c r="Z4719" s="166"/>
      <c r="AA4719" s="911"/>
      <c r="AB4719" s="912"/>
      <c r="AC4719" s="912"/>
      <c r="AD4719" s="912"/>
      <c r="AE4719" s="912"/>
      <c r="AF4719" s="912"/>
      <c r="AG4719" s="912"/>
      <c r="AH4719" s="912"/>
      <c r="AI4719" s="912"/>
      <c r="AJ4719" s="912"/>
      <c r="AK4719" s="912"/>
      <c r="AL4719" s="912"/>
      <c r="AM4719" s="912"/>
      <c r="AN4719" s="912"/>
      <c r="AO4719" s="913"/>
    </row>
    <row r="4720" spans="2:41" ht="3.6" customHeight="1" x14ac:dyDescent="0.45">
      <c r="B4720" s="167"/>
      <c r="J4720" s="167"/>
      <c r="P4720" s="166"/>
      <c r="Q4720" s="167"/>
      <c r="S4720" s="166"/>
      <c r="T4720" s="161"/>
      <c r="U4720" s="160"/>
      <c r="V4720" s="159"/>
      <c r="W4720" s="161"/>
      <c r="X4720" s="160"/>
      <c r="Y4720" s="160"/>
      <c r="Z4720" s="159"/>
      <c r="AA4720" s="914"/>
      <c r="AB4720" s="915"/>
      <c r="AC4720" s="915"/>
      <c r="AD4720" s="915"/>
      <c r="AE4720" s="915"/>
      <c r="AF4720" s="915"/>
      <c r="AG4720" s="915"/>
      <c r="AH4720" s="915"/>
      <c r="AI4720" s="915"/>
      <c r="AJ4720" s="915"/>
      <c r="AK4720" s="915"/>
      <c r="AL4720" s="915"/>
      <c r="AM4720" s="915"/>
      <c r="AN4720" s="915"/>
      <c r="AO4720" s="916"/>
    </row>
    <row r="4721" spans="2:41" ht="3.6" customHeight="1" x14ac:dyDescent="0.45">
      <c r="B4721" s="167"/>
      <c r="J4721" s="167"/>
      <c r="P4721" s="166"/>
      <c r="Q4721" s="167"/>
      <c r="S4721" s="166"/>
      <c r="V4721" s="166"/>
      <c r="W4721" s="173"/>
      <c r="X4721" s="172"/>
      <c r="Y4721" s="172"/>
      <c r="Z4721" s="171"/>
      <c r="AA4721" s="983" t="str">
        <f>許可申請_5!J22&amp;変更_8!J95</f>
        <v/>
      </c>
      <c r="AB4721" s="923"/>
      <c r="AC4721" s="923"/>
      <c r="AD4721" s="923"/>
      <c r="AE4721" s="923"/>
      <c r="AF4721" s="923"/>
      <c r="AG4721" s="923"/>
      <c r="AH4721" s="923"/>
      <c r="AI4721" s="923"/>
      <c r="AJ4721" s="923"/>
      <c r="AK4721" s="923"/>
      <c r="AL4721" s="923"/>
      <c r="AM4721" s="923"/>
      <c r="AN4721" s="923"/>
      <c r="AO4721" s="924"/>
    </row>
    <row r="4722" spans="2:41" ht="13.35" customHeight="1" x14ac:dyDescent="0.45">
      <c r="B4722" s="167"/>
      <c r="J4722" s="167"/>
      <c r="P4722" s="166"/>
      <c r="Q4722" s="167"/>
      <c r="S4722" s="166"/>
      <c r="V4722" s="166"/>
      <c r="W4722" s="167" t="s">
        <v>626</v>
      </c>
      <c r="Z4722" s="166"/>
      <c r="AA4722" s="911"/>
      <c r="AB4722" s="912"/>
      <c r="AC4722" s="912"/>
      <c r="AD4722" s="912"/>
      <c r="AE4722" s="912"/>
      <c r="AF4722" s="912"/>
      <c r="AG4722" s="912"/>
      <c r="AH4722" s="912"/>
      <c r="AI4722" s="912"/>
      <c r="AJ4722" s="912"/>
      <c r="AK4722" s="912"/>
      <c r="AL4722" s="912"/>
      <c r="AM4722" s="912"/>
      <c r="AN4722" s="912"/>
      <c r="AO4722" s="913"/>
    </row>
    <row r="4723" spans="2:41" ht="3.6" customHeight="1" x14ac:dyDescent="0.45">
      <c r="B4723" s="167"/>
      <c r="J4723" s="167"/>
      <c r="P4723" s="166"/>
      <c r="Q4723" s="167"/>
      <c r="S4723" s="166"/>
      <c r="V4723" s="166"/>
      <c r="W4723" s="161"/>
      <c r="X4723" s="160"/>
      <c r="Y4723" s="160"/>
      <c r="Z4723" s="159"/>
      <c r="AA4723" s="914"/>
      <c r="AB4723" s="915"/>
      <c r="AC4723" s="915"/>
      <c r="AD4723" s="915"/>
      <c r="AE4723" s="915"/>
      <c r="AF4723" s="915"/>
      <c r="AG4723" s="915"/>
      <c r="AH4723" s="915"/>
      <c r="AI4723" s="915"/>
      <c r="AJ4723" s="915"/>
      <c r="AK4723" s="915"/>
      <c r="AL4723" s="915"/>
      <c r="AM4723" s="915"/>
      <c r="AN4723" s="915"/>
      <c r="AO4723" s="916"/>
    </row>
    <row r="4724" spans="2:41" ht="3.6" customHeight="1" x14ac:dyDescent="0.45">
      <c r="B4724" s="167"/>
      <c r="J4724" s="167"/>
      <c r="P4724" s="166"/>
      <c r="Q4724" s="167"/>
      <c r="S4724" s="166"/>
      <c r="V4724" s="166"/>
      <c r="W4724" s="173"/>
      <c r="X4724" s="172"/>
      <c r="Y4724" s="172"/>
      <c r="Z4724" s="171"/>
      <c r="AA4724" s="983" t="str">
        <f>許可申請_5!J25&amp;変更_8!J98</f>
        <v/>
      </c>
      <c r="AB4724" s="923"/>
      <c r="AC4724" s="923"/>
      <c r="AD4724" s="923"/>
      <c r="AE4724" s="923"/>
      <c r="AF4724" s="923"/>
      <c r="AG4724" s="923"/>
      <c r="AH4724" s="923"/>
      <c r="AI4724" s="923"/>
      <c r="AJ4724" s="923"/>
      <c r="AK4724" s="923"/>
      <c r="AL4724" s="923"/>
      <c r="AM4724" s="923"/>
      <c r="AN4724" s="923"/>
      <c r="AO4724" s="924"/>
    </row>
    <row r="4725" spans="2:41" ht="13.35" customHeight="1" x14ac:dyDescent="0.45">
      <c r="B4725" s="167"/>
      <c r="J4725" s="167"/>
      <c r="P4725" s="166"/>
      <c r="Q4725" s="167"/>
      <c r="S4725" s="166"/>
      <c r="T4725" s="115" t="s">
        <v>625</v>
      </c>
      <c r="V4725" s="166"/>
      <c r="W4725" s="167" t="s">
        <v>624</v>
      </c>
      <c r="Z4725" s="166"/>
      <c r="AA4725" s="911"/>
      <c r="AB4725" s="912"/>
      <c r="AC4725" s="912"/>
      <c r="AD4725" s="912"/>
      <c r="AE4725" s="912"/>
      <c r="AF4725" s="912"/>
      <c r="AG4725" s="912"/>
      <c r="AH4725" s="912"/>
      <c r="AI4725" s="912"/>
      <c r="AJ4725" s="912"/>
      <c r="AK4725" s="912"/>
      <c r="AL4725" s="912"/>
      <c r="AM4725" s="912"/>
      <c r="AN4725" s="912"/>
      <c r="AO4725" s="913"/>
    </row>
    <row r="4726" spans="2:41" ht="3.6" customHeight="1" x14ac:dyDescent="0.45">
      <c r="B4726" s="167"/>
      <c r="J4726" s="167"/>
      <c r="P4726" s="166"/>
      <c r="Q4726" s="167"/>
      <c r="S4726" s="166"/>
      <c r="V4726" s="166"/>
      <c r="W4726" s="161"/>
      <c r="X4726" s="160"/>
      <c r="Y4726" s="160"/>
      <c r="Z4726" s="159"/>
      <c r="AA4726" s="914"/>
      <c r="AB4726" s="915"/>
      <c r="AC4726" s="915"/>
      <c r="AD4726" s="915"/>
      <c r="AE4726" s="915"/>
      <c r="AF4726" s="915"/>
      <c r="AG4726" s="915"/>
      <c r="AH4726" s="915"/>
      <c r="AI4726" s="915"/>
      <c r="AJ4726" s="915"/>
      <c r="AK4726" s="915"/>
      <c r="AL4726" s="915"/>
      <c r="AM4726" s="915"/>
      <c r="AN4726" s="915"/>
      <c r="AO4726" s="916"/>
    </row>
    <row r="4727" spans="2:41" ht="3.6" customHeight="1" x14ac:dyDescent="0.45">
      <c r="B4727" s="167"/>
      <c r="J4727" s="167"/>
      <c r="P4727" s="166"/>
      <c r="Q4727" s="167"/>
      <c r="S4727" s="166"/>
      <c r="V4727" s="166"/>
      <c r="W4727" s="173"/>
      <c r="X4727" s="172"/>
      <c r="Y4727" s="172"/>
      <c r="Z4727" s="171"/>
      <c r="AA4727" s="983" t="str">
        <f>許可申請_5!V29&amp;変更_8!V102</f>
        <v/>
      </c>
      <c r="AB4727" s="923"/>
      <c r="AC4727" s="923"/>
      <c r="AD4727" s="923"/>
      <c r="AE4727" s="923"/>
      <c r="AF4727" s="923"/>
      <c r="AG4727" s="923"/>
      <c r="AH4727" s="923"/>
      <c r="AI4727" s="923"/>
      <c r="AJ4727" s="923"/>
      <c r="AK4727" s="923"/>
      <c r="AL4727" s="923"/>
      <c r="AM4727" s="923"/>
      <c r="AN4727" s="923"/>
      <c r="AO4727" s="924"/>
    </row>
    <row r="4728" spans="2:41" ht="13.35" customHeight="1" x14ac:dyDescent="0.45">
      <c r="B4728" s="167"/>
      <c r="J4728" s="167"/>
      <c r="P4728" s="166"/>
      <c r="Q4728" s="167"/>
      <c r="S4728" s="166"/>
      <c r="V4728" s="166"/>
      <c r="W4728" s="167" t="s">
        <v>623</v>
      </c>
      <c r="Z4728" s="166"/>
      <c r="AA4728" s="911"/>
      <c r="AB4728" s="912"/>
      <c r="AC4728" s="912"/>
      <c r="AD4728" s="912"/>
      <c r="AE4728" s="912"/>
      <c r="AF4728" s="912"/>
      <c r="AG4728" s="912"/>
      <c r="AH4728" s="912"/>
      <c r="AI4728" s="912"/>
      <c r="AJ4728" s="912"/>
      <c r="AK4728" s="912"/>
      <c r="AL4728" s="912"/>
      <c r="AM4728" s="912"/>
      <c r="AN4728" s="912"/>
      <c r="AO4728" s="913"/>
    </row>
    <row r="4729" spans="2:41" ht="3.6" customHeight="1" x14ac:dyDescent="0.45">
      <c r="B4729" s="167"/>
      <c r="J4729" s="167"/>
      <c r="P4729" s="166"/>
      <c r="Q4729" s="161"/>
      <c r="R4729" s="160"/>
      <c r="S4729" s="159"/>
      <c r="T4729" s="160"/>
      <c r="U4729" s="160"/>
      <c r="V4729" s="159"/>
      <c r="W4729" s="161"/>
      <c r="X4729" s="160"/>
      <c r="Y4729" s="160"/>
      <c r="Z4729" s="159"/>
      <c r="AA4729" s="914"/>
      <c r="AB4729" s="915"/>
      <c r="AC4729" s="915"/>
      <c r="AD4729" s="915"/>
      <c r="AE4729" s="915"/>
      <c r="AF4729" s="915"/>
      <c r="AG4729" s="915"/>
      <c r="AH4729" s="915"/>
      <c r="AI4729" s="915"/>
      <c r="AJ4729" s="915"/>
      <c r="AK4729" s="915"/>
      <c r="AL4729" s="915"/>
      <c r="AM4729" s="915"/>
      <c r="AN4729" s="915"/>
      <c r="AO4729" s="916"/>
    </row>
    <row r="4730" spans="2:41" ht="3.6" customHeight="1" x14ac:dyDescent="0.45">
      <c r="B4730" s="167"/>
      <c r="J4730" s="167"/>
      <c r="P4730" s="166"/>
      <c r="Q4730" s="173"/>
      <c r="R4730" s="172"/>
      <c r="S4730" s="171"/>
      <c r="T4730" s="173"/>
      <c r="U4730" s="172"/>
      <c r="V4730" s="171"/>
      <c r="W4730" s="173"/>
      <c r="X4730" s="172"/>
      <c r="Y4730" s="172"/>
      <c r="Z4730" s="171"/>
      <c r="AA4730" s="922" t="str">
        <f>IF(変更_8!J56&lt;&gt;"",変更_8!J56,"")</f>
        <v/>
      </c>
      <c r="AB4730" s="923"/>
      <c r="AC4730" s="923"/>
      <c r="AD4730" s="923"/>
      <c r="AE4730" s="923"/>
      <c r="AF4730" s="923"/>
      <c r="AG4730" s="923"/>
      <c r="AH4730" s="923"/>
      <c r="AI4730" s="923"/>
      <c r="AJ4730" s="923"/>
      <c r="AK4730" s="923"/>
      <c r="AL4730" s="923"/>
      <c r="AM4730" s="923"/>
      <c r="AN4730" s="923"/>
      <c r="AO4730" s="924"/>
    </row>
    <row r="4731" spans="2:41" ht="13.35" customHeight="1" x14ac:dyDescent="0.45">
      <c r="B4731" s="167"/>
      <c r="J4731" s="167"/>
      <c r="P4731" s="166"/>
      <c r="Q4731" s="167"/>
      <c r="S4731" s="166"/>
      <c r="T4731" s="167"/>
      <c r="V4731" s="166"/>
      <c r="W4731" s="167" t="s">
        <v>626</v>
      </c>
      <c r="Z4731" s="166"/>
      <c r="AA4731" s="911"/>
      <c r="AB4731" s="912"/>
      <c r="AC4731" s="912"/>
      <c r="AD4731" s="912"/>
      <c r="AE4731" s="912"/>
      <c r="AF4731" s="912"/>
      <c r="AG4731" s="912"/>
      <c r="AH4731" s="912"/>
      <c r="AI4731" s="912"/>
      <c r="AJ4731" s="912"/>
      <c r="AK4731" s="912"/>
      <c r="AL4731" s="912"/>
      <c r="AM4731" s="912"/>
      <c r="AN4731" s="912"/>
      <c r="AO4731" s="913"/>
    </row>
    <row r="4732" spans="2:41" ht="3.6" customHeight="1" x14ac:dyDescent="0.45">
      <c r="B4732" s="167"/>
      <c r="J4732" s="167"/>
      <c r="P4732" s="166"/>
      <c r="Q4732" s="167"/>
      <c r="S4732" s="166"/>
      <c r="T4732" s="167"/>
      <c r="V4732" s="166"/>
      <c r="W4732" s="161"/>
      <c r="X4732" s="160"/>
      <c r="Y4732" s="160"/>
      <c r="Z4732" s="159"/>
      <c r="AA4732" s="914"/>
      <c r="AB4732" s="915"/>
      <c r="AC4732" s="915"/>
      <c r="AD4732" s="915"/>
      <c r="AE4732" s="915"/>
      <c r="AF4732" s="915"/>
      <c r="AG4732" s="915"/>
      <c r="AH4732" s="915"/>
      <c r="AI4732" s="915"/>
      <c r="AJ4732" s="915"/>
      <c r="AK4732" s="915"/>
      <c r="AL4732" s="915"/>
      <c r="AM4732" s="915"/>
      <c r="AN4732" s="915"/>
      <c r="AO4732" s="916"/>
    </row>
    <row r="4733" spans="2:41" ht="3.6" customHeight="1" x14ac:dyDescent="0.45">
      <c r="B4733" s="167"/>
      <c r="J4733" s="167"/>
      <c r="P4733" s="166"/>
      <c r="Q4733" s="167"/>
      <c r="S4733" s="166"/>
      <c r="T4733" s="167"/>
      <c r="V4733" s="166"/>
      <c r="W4733" s="173"/>
      <c r="X4733" s="172"/>
      <c r="Y4733" s="172"/>
      <c r="Z4733" s="171"/>
      <c r="AA4733" s="922" t="str">
        <f>IF(変更_8!J59&lt;&gt;"",変更_8!J59,"")</f>
        <v/>
      </c>
      <c r="AB4733" s="923"/>
      <c r="AC4733" s="923"/>
      <c r="AD4733" s="923"/>
      <c r="AE4733" s="923"/>
      <c r="AF4733" s="923"/>
      <c r="AG4733" s="923"/>
      <c r="AH4733" s="923"/>
      <c r="AI4733" s="923"/>
      <c r="AJ4733" s="923"/>
      <c r="AK4733" s="923"/>
      <c r="AL4733" s="923"/>
      <c r="AM4733" s="923"/>
      <c r="AN4733" s="923"/>
      <c r="AO4733" s="924"/>
    </row>
    <row r="4734" spans="2:41" ht="13.35" customHeight="1" x14ac:dyDescent="0.45">
      <c r="B4734" s="167"/>
      <c r="J4734" s="167"/>
      <c r="P4734" s="166"/>
      <c r="Q4734" s="167"/>
      <c r="S4734" s="166"/>
      <c r="T4734" s="167" t="s">
        <v>628</v>
      </c>
      <c r="V4734" s="166"/>
      <c r="W4734" s="167" t="s">
        <v>624</v>
      </c>
      <c r="Z4734" s="166"/>
      <c r="AA4734" s="911"/>
      <c r="AB4734" s="912"/>
      <c r="AC4734" s="912"/>
      <c r="AD4734" s="912"/>
      <c r="AE4734" s="912"/>
      <c r="AF4734" s="912"/>
      <c r="AG4734" s="912"/>
      <c r="AH4734" s="912"/>
      <c r="AI4734" s="912"/>
      <c r="AJ4734" s="912"/>
      <c r="AK4734" s="912"/>
      <c r="AL4734" s="912"/>
      <c r="AM4734" s="912"/>
      <c r="AN4734" s="912"/>
      <c r="AO4734" s="913"/>
    </row>
    <row r="4735" spans="2:41" ht="3.6" customHeight="1" x14ac:dyDescent="0.45">
      <c r="B4735" s="167"/>
      <c r="J4735" s="167"/>
      <c r="P4735" s="166"/>
      <c r="Q4735" s="167"/>
      <c r="S4735" s="166"/>
      <c r="T4735" s="167"/>
      <c r="V4735" s="166"/>
      <c r="W4735" s="161"/>
      <c r="X4735" s="160"/>
      <c r="Y4735" s="160"/>
      <c r="Z4735" s="159"/>
      <c r="AA4735" s="914"/>
      <c r="AB4735" s="915"/>
      <c r="AC4735" s="915"/>
      <c r="AD4735" s="915"/>
      <c r="AE4735" s="915"/>
      <c r="AF4735" s="915"/>
      <c r="AG4735" s="915"/>
      <c r="AH4735" s="915"/>
      <c r="AI4735" s="915"/>
      <c r="AJ4735" s="915"/>
      <c r="AK4735" s="915"/>
      <c r="AL4735" s="915"/>
      <c r="AM4735" s="915"/>
      <c r="AN4735" s="915"/>
      <c r="AO4735" s="916"/>
    </row>
    <row r="4736" spans="2:41" ht="3.6" customHeight="1" x14ac:dyDescent="0.45">
      <c r="B4736" s="167"/>
      <c r="J4736" s="167"/>
      <c r="P4736" s="166"/>
      <c r="Q4736" s="167"/>
      <c r="S4736" s="166"/>
      <c r="T4736" s="167"/>
      <c r="V4736" s="166"/>
      <c r="W4736" s="173"/>
      <c r="X4736" s="172"/>
      <c r="Y4736" s="172"/>
      <c r="Z4736" s="171"/>
      <c r="AA4736" s="922" t="str">
        <f>IF(変更_8!V62&lt;&gt;"",変更_8!V62,"")</f>
        <v/>
      </c>
      <c r="AB4736" s="923"/>
      <c r="AC4736" s="923"/>
      <c r="AD4736" s="923"/>
      <c r="AE4736" s="923"/>
      <c r="AF4736" s="923"/>
      <c r="AG4736" s="923"/>
      <c r="AH4736" s="923"/>
      <c r="AI4736" s="923"/>
      <c r="AJ4736" s="923"/>
      <c r="AK4736" s="923"/>
      <c r="AL4736" s="923"/>
      <c r="AM4736" s="923"/>
      <c r="AN4736" s="923"/>
      <c r="AO4736" s="924"/>
    </row>
    <row r="4737" spans="2:41" ht="13.35" customHeight="1" x14ac:dyDescent="0.45">
      <c r="B4737" s="167"/>
      <c r="J4737" s="167"/>
      <c r="P4737" s="166"/>
      <c r="Q4737" s="167" t="s">
        <v>627</v>
      </c>
      <c r="S4737" s="166"/>
      <c r="T4737" s="167"/>
      <c r="V4737" s="166"/>
      <c r="W4737" s="167" t="s">
        <v>623</v>
      </c>
      <c r="Z4737" s="166"/>
      <c r="AA4737" s="911"/>
      <c r="AB4737" s="912"/>
      <c r="AC4737" s="912"/>
      <c r="AD4737" s="912"/>
      <c r="AE4737" s="912"/>
      <c r="AF4737" s="912"/>
      <c r="AG4737" s="912"/>
      <c r="AH4737" s="912"/>
      <c r="AI4737" s="912"/>
      <c r="AJ4737" s="912"/>
      <c r="AK4737" s="912"/>
      <c r="AL4737" s="912"/>
      <c r="AM4737" s="912"/>
      <c r="AN4737" s="912"/>
      <c r="AO4737" s="913"/>
    </row>
    <row r="4738" spans="2:41" ht="3.6" customHeight="1" x14ac:dyDescent="0.45">
      <c r="B4738" s="167"/>
      <c r="J4738" s="167"/>
      <c r="P4738" s="166"/>
      <c r="Q4738" s="167"/>
      <c r="S4738" s="166"/>
      <c r="T4738" s="161"/>
      <c r="U4738" s="160"/>
      <c r="V4738" s="159"/>
      <c r="W4738" s="161"/>
      <c r="X4738" s="160"/>
      <c r="Y4738" s="160"/>
      <c r="Z4738" s="159"/>
      <c r="AA4738" s="914"/>
      <c r="AB4738" s="915"/>
      <c r="AC4738" s="915"/>
      <c r="AD4738" s="915"/>
      <c r="AE4738" s="915"/>
      <c r="AF4738" s="915"/>
      <c r="AG4738" s="915"/>
      <c r="AH4738" s="915"/>
      <c r="AI4738" s="915"/>
      <c r="AJ4738" s="915"/>
      <c r="AK4738" s="915"/>
      <c r="AL4738" s="915"/>
      <c r="AM4738" s="915"/>
      <c r="AN4738" s="915"/>
      <c r="AO4738" s="916"/>
    </row>
    <row r="4739" spans="2:41" ht="3.6" customHeight="1" x14ac:dyDescent="0.45">
      <c r="B4739" s="167"/>
      <c r="J4739" s="167"/>
      <c r="P4739" s="166"/>
      <c r="Q4739" s="167"/>
      <c r="S4739" s="166"/>
      <c r="V4739" s="166"/>
      <c r="W4739" s="173"/>
      <c r="X4739" s="172"/>
      <c r="Y4739" s="172"/>
      <c r="Z4739" s="171"/>
      <c r="AA4739" s="983" t="str">
        <f>許可申請_5!J23&amp;変更_8!J96</f>
        <v/>
      </c>
      <c r="AB4739" s="923"/>
      <c r="AC4739" s="923"/>
      <c r="AD4739" s="923"/>
      <c r="AE4739" s="923"/>
      <c r="AF4739" s="923"/>
      <c r="AG4739" s="923"/>
      <c r="AH4739" s="923"/>
      <c r="AI4739" s="923"/>
      <c r="AJ4739" s="923"/>
      <c r="AK4739" s="923"/>
      <c r="AL4739" s="923"/>
      <c r="AM4739" s="923"/>
      <c r="AN4739" s="923"/>
      <c r="AO4739" s="924"/>
    </row>
    <row r="4740" spans="2:41" ht="13.35" customHeight="1" x14ac:dyDescent="0.45">
      <c r="B4740" s="167"/>
      <c r="J4740" s="167"/>
      <c r="P4740" s="166"/>
      <c r="Q4740" s="167"/>
      <c r="S4740" s="166"/>
      <c r="V4740" s="166"/>
      <c r="W4740" s="167" t="s">
        <v>626</v>
      </c>
      <c r="Z4740" s="166"/>
      <c r="AA4740" s="911"/>
      <c r="AB4740" s="912"/>
      <c r="AC4740" s="912"/>
      <c r="AD4740" s="912"/>
      <c r="AE4740" s="912"/>
      <c r="AF4740" s="912"/>
      <c r="AG4740" s="912"/>
      <c r="AH4740" s="912"/>
      <c r="AI4740" s="912"/>
      <c r="AJ4740" s="912"/>
      <c r="AK4740" s="912"/>
      <c r="AL4740" s="912"/>
      <c r="AM4740" s="912"/>
      <c r="AN4740" s="912"/>
      <c r="AO4740" s="913"/>
    </row>
    <row r="4741" spans="2:41" ht="3.6" customHeight="1" x14ac:dyDescent="0.45">
      <c r="B4741" s="167"/>
      <c r="J4741" s="167"/>
      <c r="P4741" s="166"/>
      <c r="Q4741" s="167"/>
      <c r="S4741" s="166"/>
      <c r="V4741" s="166"/>
      <c r="W4741" s="161"/>
      <c r="X4741" s="160"/>
      <c r="Y4741" s="160"/>
      <c r="Z4741" s="159"/>
      <c r="AA4741" s="914"/>
      <c r="AB4741" s="915"/>
      <c r="AC4741" s="915"/>
      <c r="AD4741" s="915"/>
      <c r="AE4741" s="915"/>
      <c r="AF4741" s="915"/>
      <c r="AG4741" s="915"/>
      <c r="AH4741" s="915"/>
      <c r="AI4741" s="915"/>
      <c r="AJ4741" s="915"/>
      <c r="AK4741" s="915"/>
      <c r="AL4741" s="915"/>
      <c r="AM4741" s="915"/>
      <c r="AN4741" s="915"/>
      <c r="AO4741" s="916"/>
    </row>
    <row r="4742" spans="2:41" ht="3.6" customHeight="1" x14ac:dyDescent="0.45">
      <c r="B4742" s="167"/>
      <c r="J4742" s="167"/>
      <c r="P4742" s="166"/>
      <c r="Q4742" s="167"/>
      <c r="S4742" s="166"/>
      <c r="V4742" s="166"/>
      <c r="W4742" s="173"/>
      <c r="X4742" s="172"/>
      <c r="Y4742" s="172"/>
      <c r="Z4742" s="171"/>
      <c r="AA4742" s="983" t="str">
        <f>許可申請_5!J26&amp;変更_8!J99</f>
        <v/>
      </c>
      <c r="AB4742" s="923"/>
      <c r="AC4742" s="923"/>
      <c r="AD4742" s="923"/>
      <c r="AE4742" s="923"/>
      <c r="AF4742" s="923"/>
      <c r="AG4742" s="923"/>
      <c r="AH4742" s="923"/>
      <c r="AI4742" s="923"/>
      <c r="AJ4742" s="923"/>
      <c r="AK4742" s="923"/>
      <c r="AL4742" s="923"/>
      <c r="AM4742" s="923"/>
      <c r="AN4742" s="923"/>
      <c r="AO4742" s="924"/>
    </row>
    <row r="4743" spans="2:41" ht="13.35" customHeight="1" x14ac:dyDescent="0.45">
      <c r="B4743" s="167"/>
      <c r="J4743" s="167"/>
      <c r="P4743" s="166"/>
      <c r="Q4743" s="167"/>
      <c r="S4743" s="166"/>
      <c r="T4743" s="115" t="s">
        <v>625</v>
      </c>
      <c r="V4743" s="166"/>
      <c r="W4743" s="167" t="s">
        <v>624</v>
      </c>
      <c r="Z4743" s="166"/>
      <c r="AA4743" s="911"/>
      <c r="AB4743" s="912"/>
      <c r="AC4743" s="912"/>
      <c r="AD4743" s="912"/>
      <c r="AE4743" s="912"/>
      <c r="AF4743" s="912"/>
      <c r="AG4743" s="912"/>
      <c r="AH4743" s="912"/>
      <c r="AI4743" s="912"/>
      <c r="AJ4743" s="912"/>
      <c r="AK4743" s="912"/>
      <c r="AL4743" s="912"/>
      <c r="AM4743" s="912"/>
      <c r="AN4743" s="912"/>
      <c r="AO4743" s="913"/>
    </row>
    <row r="4744" spans="2:41" ht="3.6" customHeight="1" x14ac:dyDescent="0.45">
      <c r="B4744" s="167"/>
      <c r="J4744" s="167"/>
      <c r="P4744" s="166"/>
      <c r="Q4744" s="167"/>
      <c r="S4744" s="166"/>
      <c r="V4744" s="166"/>
      <c r="W4744" s="161"/>
      <c r="X4744" s="160"/>
      <c r="Y4744" s="160"/>
      <c r="Z4744" s="159"/>
      <c r="AA4744" s="914"/>
      <c r="AB4744" s="915"/>
      <c r="AC4744" s="915"/>
      <c r="AD4744" s="915"/>
      <c r="AE4744" s="915"/>
      <c r="AF4744" s="915"/>
      <c r="AG4744" s="915"/>
      <c r="AH4744" s="915"/>
      <c r="AI4744" s="915"/>
      <c r="AJ4744" s="915"/>
      <c r="AK4744" s="915"/>
      <c r="AL4744" s="915"/>
      <c r="AM4744" s="915"/>
      <c r="AN4744" s="915"/>
      <c r="AO4744" s="916"/>
    </row>
    <row r="4745" spans="2:41" ht="3.6" customHeight="1" x14ac:dyDescent="0.45">
      <c r="B4745" s="167"/>
      <c r="J4745" s="167"/>
      <c r="P4745" s="166"/>
      <c r="Q4745" s="167"/>
      <c r="S4745" s="166"/>
      <c r="V4745" s="166"/>
      <c r="W4745" s="173"/>
      <c r="X4745" s="172"/>
      <c r="Y4745" s="172"/>
      <c r="Z4745" s="171"/>
      <c r="AA4745" s="983" t="str">
        <f>許可申請_5!V30&amp;変更_8!V103</f>
        <v/>
      </c>
      <c r="AB4745" s="923"/>
      <c r="AC4745" s="923"/>
      <c r="AD4745" s="923"/>
      <c r="AE4745" s="923"/>
      <c r="AF4745" s="923"/>
      <c r="AG4745" s="923"/>
      <c r="AH4745" s="923"/>
      <c r="AI4745" s="923"/>
      <c r="AJ4745" s="923"/>
      <c r="AK4745" s="923"/>
      <c r="AL4745" s="923"/>
      <c r="AM4745" s="923"/>
      <c r="AN4745" s="923"/>
      <c r="AO4745" s="924"/>
    </row>
    <row r="4746" spans="2:41" ht="13.35" customHeight="1" x14ac:dyDescent="0.45">
      <c r="B4746" s="167"/>
      <c r="J4746" s="167"/>
      <c r="P4746" s="166"/>
      <c r="Q4746" s="167"/>
      <c r="S4746" s="166"/>
      <c r="V4746" s="166"/>
      <c r="W4746" s="167" t="s">
        <v>623</v>
      </c>
      <c r="Z4746" s="166"/>
      <c r="AA4746" s="911"/>
      <c r="AB4746" s="912"/>
      <c r="AC4746" s="912"/>
      <c r="AD4746" s="912"/>
      <c r="AE4746" s="912"/>
      <c r="AF4746" s="912"/>
      <c r="AG4746" s="912"/>
      <c r="AH4746" s="912"/>
      <c r="AI4746" s="912"/>
      <c r="AJ4746" s="912"/>
      <c r="AK4746" s="912"/>
      <c r="AL4746" s="912"/>
      <c r="AM4746" s="912"/>
      <c r="AN4746" s="912"/>
      <c r="AO4746" s="913"/>
    </row>
    <row r="4747" spans="2:41" ht="3.6" customHeight="1" x14ac:dyDescent="0.45">
      <c r="B4747" s="167"/>
      <c r="J4747" s="167"/>
      <c r="P4747" s="166"/>
      <c r="Q4747" s="161"/>
      <c r="R4747" s="160"/>
      <c r="S4747" s="159"/>
      <c r="T4747" s="160"/>
      <c r="U4747" s="160"/>
      <c r="V4747" s="159"/>
      <c r="W4747" s="161"/>
      <c r="X4747" s="160"/>
      <c r="Y4747" s="160"/>
      <c r="Z4747" s="159"/>
      <c r="AA4747" s="914"/>
      <c r="AB4747" s="915"/>
      <c r="AC4747" s="915"/>
      <c r="AD4747" s="915"/>
      <c r="AE4747" s="915"/>
      <c r="AF4747" s="915"/>
      <c r="AG4747" s="915"/>
      <c r="AH4747" s="915"/>
      <c r="AI4747" s="915"/>
      <c r="AJ4747" s="915"/>
      <c r="AK4747" s="915"/>
      <c r="AL4747" s="915"/>
      <c r="AM4747" s="915"/>
      <c r="AN4747" s="915"/>
      <c r="AO4747" s="916"/>
    </row>
    <row r="4748" spans="2:41" ht="3.6" customHeight="1" x14ac:dyDescent="0.45">
      <c r="B4748" s="167"/>
      <c r="J4748" s="167"/>
      <c r="P4748" s="166"/>
      <c r="Q4748" s="172"/>
      <c r="R4748" s="172"/>
      <c r="S4748" s="172"/>
      <c r="T4748" s="172"/>
      <c r="U4748" s="172"/>
      <c r="V4748" s="172"/>
      <c r="W4748" s="172"/>
      <c r="X4748" s="171"/>
      <c r="Y4748" s="173"/>
      <c r="Z4748" s="172"/>
      <c r="AA4748" s="172"/>
      <c r="AB4748" s="172"/>
      <c r="AC4748" s="172"/>
      <c r="AD4748" s="172"/>
      <c r="AE4748" s="172"/>
      <c r="AF4748" s="172"/>
      <c r="AG4748" s="172"/>
      <c r="AH4748" s="172"/>
      <c r="AI4748" s="172"/>
      <c r="AJ4748" s="172"/>
      <c r="AK4748" s="172"/>
      <c r="AL4748" s="172"/>
      <c r="AM4748" s="172"/>
      <c r="AN4748" s="172"/>
      <c r="AO4748" s="171"/>
    </row>
    <row r="4749" spans="2:41" ht="13.35" customHeight="1" x14ac:dyDescent="0.45">
      <c r="B4749" s="167"/>
      <c r="J4749" s="167"/>
      <c r="P4749" s="166"/>
      <c r="Q4749" s="115" t="s">
        <v>5890</v>
      </c>
      <c r="X4749" s="166"/>
      <c r="Y4749" s="167"/>
      <c r="Z4749" s="917" t="str">
        <f>IF(OR(AND(許可申請_5!J35="☑",許可申請_5!J36="☑",OR(許可申請_5!J34="☑",許可申請_5!J37="☑")),AND(変更_8!J108="☑",変更_8!J109="☑",OR(変更_8!J107="☑",変更_8!J110="☑"))),コードマスタ!F3,
IF(OR(AND(許可申請_5!J35="☑",許可申請_5!J36="☑",許可申請_5!J34&lt;&gt;"☑",許可申請_5!J37&lt;&gt;"☑"),AND(変更_8!J108="☑",変更_8!J109="☑",変更_4_1!AH182&lt;&gt;"☑",変更_8!J110&lt;&gt;"☑")),コードマスタ!F4,
IF(OR(AND(許可申請_5!J35="☑",許可申請_5!J36&lt;&gt;"☑",OR(許可申請_5!J34="☑",許可申請_5!J37="☑")),AND(変更_8!J108="☑",変更_8!J109&lt;&gt;"☑",OR(変更_4_1!AH182="☑",変更_8!J110="☑"))),コードマスタ!F5,
IF(OR(AND(許可申請_5!J35&lt;&gt;"☑",許可申請_5!J36="☑",OR(許可申請_5!J34="☑",許可申請_5!J37="☑")),AND(変更_8!J108&lt;&gt;"☑",変更_8!J109="☑",OR(変更_4_1!AH182="☑",変更_8!J110="☑"))),コードマスタ!F6,
IF(OR(AND(許可申請_5!J35="☑",許可申請_5!J36&lt;&gt;"☑",許可申請_5!J34&lt;&gt;"☑",許可申請_5!J37&lt;&gt;"☑"),AND(変更_8!J108="☑",変更_8!J109&lt;&gt;"☑",変更_4_1!AH182&lt;&gt;"☑",変更_8!J110&lt;&gt;"☑")),コードマスタ!F7,
IF(OR(AND(許可申請_5!J35="☑",許可申請_5!J36&lt;&gt;"☑",許可申請_5!J34&lt;&gt;"☑",許可申請_5!J37&lt;&gt;"☑"),AND(変更_8!J108="☑",変更_8!J109&lt;&gt;"☑",変更_4_1!AH182&lt;&gt;"☑",変更_8!J110&lt;&gt;"☑")),コードマスタ!F8,
IF(OR(AND(許可申請_5!J35&lt;&gt;"☑",許可申請_5!J36&lt;&gt;"☑",OR(許可申請_5!J34="☑",許可申請_5!J37="☑")),AND(変更_8!J108&lt;&gt;"☑",変更_8!J109&lt;&gt;"☑",OR(変更_4_1!AH182="☑",変更_8!J110="☑"))),コードマスタ!F9,
"")))))))</f>
        <v/>
      </c>
      <c r="AA4749" s="943"/>
      <c r="AB4749" s="943"/>
      <c r="AC4749" s="943"/>
      <c r="AD4749" s="943"/>
      <c r="AE4749" s="943"/>
      <c r="AF4749" s="943"/>
      <c r="AG4749" s="943"/>
      <c r="AH4749" s="943"/>
      <c r="AI4749" s="943"/>
      <c r="AJ4749" s="943"/>
      <c r="AK4749" s="943"/>
      <c r="AL4749" s="943"/>
      <c r="AM4749" s="943"/>
      <c r="AN4749" s="943"/>
      <c r="AO4749" s="918"/>
    </row>
    <row r="4750" spans="2:41" ht="3.6" customHeight="1" x14ac:dyDescent="0.45">
      <c r="B4750" s="167"/>
      <c r="J4750" s="167"/>
      <c r="P4750" s="166"/>
      <c r="Q4750" s="160"/>
      <c r="R4750" s="160"/>
      <c r="S4750" s="160"/>
      <c r="T4750" s="160"/>
      <c r="U4750" s="160"/>
      <c r="V4750" s="160"/>
      <c r="W4750" s="160"/>
      <c r="X4750" s="159"/>
      <c r="Y4750" s="161"/>
      <c r="Z4750" s="160"/>
      <c r="AA4750" s="160"/>
      <c r="AB4750" s="160"/>
      <c r="AC4750" s="160"/>
      <c r="AD4750" s="160"/>
      <c r="AE4750" s="160"/>
      <c r="AF4750" s="160"/>
      <c r="AG4750" s="160"/>
      <c r="AH4750" s="160"/>
      <c r="AI4750" s="160"/>
      <c r="AJ4750" s="160"/>
      <c r="AK4750" s="160"/>
      <c r="AL4750" s="160"/>
      <c r="AM4750" s="160"/>
      <c r="AN4750" s="160"/>
      <c r="AO4750" s="159"/>
    </row>
    <row r="4751" spans="2:41" ht="3.6" customHeight="1" x14ac:dyDescent="0.45">
      <c r="B4751" s="167"/>
      <c r="J4751" s="167"/>
      <c r="P4751" s="166"/>
      <c r="Q4751" s="172"/>
      <c r="R4751" s="172"/>
      <c r="S4751" s="172"/>
      <c r="T4751" s="172"/>
      <c r="U4751" s="172"/>
      <c r="V4751" s="171"/>
      <c r="W4751" s="922"/>
      <c r="X4751" s="923"/>
      <c r="Y4751" s="923"/>
      <c r="Z4751" s="923"/>
      <c r="AA4751" s="923"/>
      <c r="AB4751" s="923"/>
      <c r="AC4751" s="923"/>
      <c r="AD4751" s="923"/>
      <c r="AE4751" s="923"/>
      <c r="AF4751" s="923"/>
      <c r="AG4751" s="923"/>
      <c r="AH4751" s="923"/>
      <c r="AI4751" s="923"/>
      <c r="AJ4751" s="923"/>
      <c r="AK4751" s="923"/>
      <c r="AL4751" s="923"/>
      <c r="AM4751" s="923"/>
      <c r="AN4751" s="923"/>
      <c r="AO4751" s="924"/>
    </row>
    <row r="4752" spans="2:41" ht="13.35" customHeight="1" x14ac:dyDescent="0.45">
      <c r="B4752" s="167"/>
      <c r="J4752" s="167"/>
      <c r="P4752" s="166"/>
      <c r="Q4752" s="115" t="s">
        <v>622</v>
      </c>
      <c r="V4752" s="166"/>
      <c r="W4752" s="911"/>
      <c r="X4752" s="912"/>
      <c r="Y4752" s="912"/>
      <c r="Z4752" s="912"/>
      <c r="AA4752" s="912"/>
      <c r="AB4752" s="912"/>
      <c r="AC4752" s="912"/>
      <c r="AD4752" s="912"/>
      <c r="AE4752" s="912"/>
      <c r="AF4752" s="912"/>
      <c r="AG4752" s="912"/>
      <c r="AH4752" s="912"/>
      <c r="AI4752" s="912"/>
      <c r="AJ4752" s="912"/>
      <c r="AK4752" s="912"/>
      <c r="AL4752" s="912"/>
      <c r="AM4752" s="912"/>
      <c r="AN4752" s="912"/>
      <c r="AO4752" s="913"/>
    </row>
    <row r="4753" spans="2:41" ht="3.6" customHeight="1" x14ac:dyDescent="0.45">
      <c r="B4753" s="167"/>
      <c r="J4753" s="167"/>
      <c r="P4753" s="166"/>
      <c r="V4753" s="166"/>
      <c r="W4753" s="911"/>
      <c r="X4753" s="912"/>
      <c r="Y4753" s="912"/>
      <c r="Z4753" s="912"/>
      <c r="AA4753" s="912"/>
      <c r="AB4753" s="912"/>
      <c r="AC4753" s="912"/>
      <c r="AD4753" s="912"/>
      <c r="AE4753" s="912"/>
      <c r="AF4753" s="912"/>
      <c r="AG4753" s="912"/>
      <c r="AH4753" s="912"/>
      <c r="AI4753" s="912"/>
      <c r="AJ4753" s="912"/>
      <c r="AK4753" s="912"/>
      <c r="AL4753" s="912"/>
      <c r="AM4753" s="912"/>
      <c r="AN4753" s="912"/>
      <c r="AO4753" s="913"/>
    </row>
    <row r="4754" spans="2:41" ht="3.6" customHeight="1" x14ac:dyDescent="0.45">
      <c r="B4754" s="167"/>
      <c r="J4754" s="167"/>
      <c r="P4754" s="166"/>
      <c r="V4754" s="166"/>
      <c r="W4754" s="911"/>
      <c r="X4754" s="912"/>
      <c r="Y4754" s="912"/>
      <c r="Z4754" s="912"/>
      <c r="AA4754" s="912"/>
      <c r="AB4754" s="912"/>
      <c r="AC4754" s="912"/>
      <c r="AD4754" s="912"/>
      <c r="AE4754" s="912"/>
      <c r="AF4754" s="912"/>
      <c r="AG4754" s="912"/>
      <c r="AH4754" s="912"/>
      <c r="AI4754" s="912"/>
      <c r="AJ4754" s="912"/>
      <c r="AK4754" s="912"/>
      <c r="AL4754" s="912"/>
      <c r="AM4754" s="912"/>
      <c r="AN4754" s="912"/>
      <c r="AO4754" s="913"/>
    </row>
    <row r="4755" spans="2:41" ht="13.35" customHeight="1" x14ac:dyDescent="0.45">
      <c r="B4755" s="167"/>
      <c r="J4755" s="167"/>
      <c r="P4755" s="166"/>
      <c r="Q4755" s="115" t="s">
        <v>621</v>
      </c>
      <c r="V4755" s="166"/>
      <c r="W4755" s="911"/>
      <c r="X4755" s="912"/>
      <c r="Y4755" s="912"/>
      <c r="Z4755" s="912"/>
      <c r="AA4755" s="912"/>
      <c r="AB4755" s="912"/>
      <c r="AC4755" s="912"/>
      <c r="AD4755" s="912"/>
      <c r="AE4755" s="912"/>
      <c r="AF4755" s="912"/>
      <c r="AG4755" s="912"/>
      <c r="AH4755" s="912"/>
      <c r="AI4755" s="912"/>
      <c r="AJ4755" s="912"/>
      <c r="AK4755" s="912"/>
      <c r="AL4755" s="912"/>
      <c r="AM4755" s="912"/>
      <c r="AN4755" s="912"/>
      <c r="AO4755" s="913"/>
    </row>
    <row r="4756" spans="2:41" ht="3.6" customHeight="1" x14ac:dyDescent="0.45">
      <c r="B4756" s="167"/>
      <c r="J4756" s="167"/>
      <c r="P4756" s="166"/>
      <c r="V4756" s="166"/>
      <c r="W4756" s="911"/>
      <c r="X4756" s="912"/>
      <c r="Y4756" s="912"/>
      <c r="Z4756" s="912"/>
      <c r="AA4756" s="912"/>
      <c r="AB4756" s="912"/>
      <c r="AC4756" s="912"/>
      <c r="AD4756" s="912"/>
      <c r="AE4756" s="912"/>
      <c r="AF4756" s="912"/>
      <c r="AG4756" s="912"/>
      <c r="AH4756" s="912"/>
      <c r="AI4756" s="912"/>
      <c r="AJ4756" s="912"/>
      <c r="AK4756" s="912"/>
      <c r="AL4756" s="912"/>
      <c r="AM4756" s="912"/>
      <c r="AN4756" s="912"/>
      <c r="AO4756" s="913"/>
    </row>
    <row r="4757" spans="2:41" ht="3.6" customHeight="1" x14ac:dyDescent="0.45">
      <c r="B4757" s="167"/>
      <c r="J4757" s="167"/>
      <c r="P4757" s="166"/>
      <c r="V4757" s="166"/>
      <c r="W4757" s="911"/>
      <c r="X4757" s="912"/>
      <c r="Y4757" s="912"/>
      <c r="Z4757" s="912"/>
      <c r="AA4757" s="912"/>
      <c r="AB4757" s="912"/>
      <c r="AC4757" s="912"/>
      <c r="AD4757" s="912"/>
      <c r="AE4757" s="912"/>
      <c r="AF4757" s="912"/>
      <c r="AG4757" s="912"/>
      <c r="AH4757" s="912"/>
      <c r="AI4757" s="912"/>
      <c r="AJ4757" s="912"/>
      <c r="AK4757" s="912"/>
      <c r="AL4757" s="912"/>
      <c r="AM4757" s="912"/>
      <c r="AN4757" s="912"/>
      <c r="AO4757" s="913"/>
    </row>
    <row r="4758" spans="2:41" ht="13.35" customHeight="1" x14ac:dyDescent="0.45">
      <c r="B4758" s="167"/>
      <c r="J4758" s="167"/>
      <c r="P4758" s="166"/>
      <c r="V4758" s="166"/>
      <c r="W4758" s="911"/>
      <c r="X4758" s="912"/>
      <c r="Y4758" s="912"/>
      <c r="Z4758" s="912"/>
      <c r="AA4758" s="912"/>
      <c r="AB4758" s="912"/>
      <c r="AC4758" s="912"/>
      <c r="AD4758" s="912"/>
      <c r="AE4758" s="912"/>
      <c r="AF4758" s="912"/>
      <c r="AG4758" s="912"/>
      <c r="AH4758" s="912"/>
      <c r="AI4758" s="912"/>
      <c r="AJ4758" s="912"/>
      <c r="AK4758" s="912"/>
      <c r="AL4758" s="912"/>
      <c r="AM4758" s="912"/>
      <c r="AN4758" s="912"/>
      <c r="AO4758" s="913"/>
    </row>
    <row r="4759" spans="2:41" ht="3.6" customHeight="1" x14ac:dyDescent="0.45">
      <c r="B4759" s="167"/>
      <c r="J4759" s="167"/>
      <c r="P4759" s="166"/>
      <c r="Q4759" s="160"/>
      <c r="R4759" s="160"/>
      <c r="S4759" s="160"/>
      <c r="T4759" s="160"/>
      <c r="U4759" s="160"/>
      <c r="V4759" s="159"/>
      <c r="W4759" s="914"/>
      <c r="X4759" s="915"/>
      <c r="Y4759" s="915"/>
      <c r="Z4759" s="915"/>
      <c r="AA4759" s="915"/>
      <c r="AB4759" s="915"/>
      <c r="AC4759" s="915"/>
      <c r="AD4759" s="915"/>
      <c r="AE4759" s="915"/>
      <c r="AF4759" s="915"/>
      <c r="AG4759" s="915"/>
      <c r="AH4759" s="915"/>
      <c r="AI4759" s="915"/>
      <c r="AJ4759" s="915"/>
      <c r="AK4759" s="915"/>
      <c r="AL4759" s="915"/>
      <c r="AM4759" s="915"/>
      <c r="AN4759" s="915"/>
      <c r="AO4759" s="916"/>
    </row>
    <row r="4760" spans="2:41" ht="3.6" customHeight="1" x14ac:dyDescent="0.45">
      <c r="B4760" s="167"/>
      <c r="J4760" s="167"/>
      <c r="P4760" s="166"/>
      <c r="Q4760" s="173"/>
      <c r="R4760" s="172"/>
      <c r="S4760" s="172"/>
      <c r="T4760" s="172"/>
      <c r="U4760" s="172"/>
      <c r="V4760" s="171"/>
      <c r="W4760" s="922" t="str">
        <f>IF(OR(許可申請_5!N38&lt;&gt;"",変更_8!N111&lt;&gt;""),"その他の監視設備："&amp;許可申請_5!N38&amp;変更_8!N111,"")</f>
        <v/>
      </c>
      <c r="X4760" s="923"/>
      <c r="Y4760" s="923"/>
      <c r="Z4760" s="923"/>
      <c r="AA4760" s="923"/>
      <c r="AB4760" s="923"/>
      <c r="AC4760" s="923"/>
      <c r="AD4760" s="923"/>
      <c r="AE4760" s="923"/>
      <c r="AF4760" s="923"/>
      <c r="AG4760" s="923"/>
      <c r="AH4760" s="923"/>
      <c r="AI4760" s="923"/>
      <c r="AJ4760" s="923"/>
      <c r="AK4760" s="923"/>
      <c r="AL4760" s="923"/>
      <c r="AM4760" s="923"/>
      <c r="AN4760" s="923"/>
      <c r="AO4760" s="924"/>
    </row>
    <row r="4761" spans="2:41" ht="13.35" customHeight="1" x14ac:dyDescent="0.45">
      <c r="B4761" s="167"/>
      <c r="J4761" s="167"/>
      <c r="P4761" s="166"/>
      <c r="Q4761" s="167" t="s">
        <v>620</v>
      </c>
      <c r="V4761" s="166"/>
      <c r="W4761" s="911"/>
      <c r="X4761" s="912"/>
      <c r="Y4761" s="912"/>
      <c r="Z4761" s="912"/>
      <c r="AA4761" s="912"/>
      <c r="AB4761" s="912"/>
      <c r="AC4761" s="912"/>
      <c r="AD4761" s="912"/>
      <c r="AE4761" s="912"/>
      <c r="AF4761" s="912"/>
      <c r="AG4761" s="912"/>
      <c r="AH4761" s="912"/>
      <c r="AI4761" s="912"/>
      <c r="AJ4761" s="912"/>
      <c r="AK4761" s="912"/>
      <c r="AL4761" s="912"/>
      <c r="AM4761" s="912"/>
      <c r="AN4761" s="912"/>
      <c r="AO4761" s="913"/>
    </row>
    <row r="4762" spans="2:41" ht="3.6" customHeight="1" x14ac:dyDescent="0.45">
      <c r="B4762" s="167"/>
      <c r="J4762" s="167"/>
      <c r="P4762" s="166"/>
      <c r="Q4762" s="167"/>
      <c r="V4762" s="166"/>
      <c r="W4762" s="911"/>
      <c r="X4762" s="912"/>
      <c r="Y4762" s="912"/>
      <c r="Z4762" s="912"/>
      <c r="AA4762" s="912"/>
      <c r="AB4762" s="912"/>
      <c r="AC4762" s="912"/>
      <c r="AD4762" s="912"/>
      <c r="AE4762" s="912"/>
      <c r="AF4762" s="912"/>
      <c r="AG4762" s="912"/>
      <c r="AH4762" s="912"/>
      <c r="AI4762" s="912"/>
      <c r="AJ4762" s="912"/>
      <c r="AK4762" s="912"/>
      <c r="AL4762" s="912"/>
      <c r="AM4762" s="912"/>
      <c r="AN4762" s="912"/>
      <c r="AO4762" s="913"/>
    </row>
    <row r="4763" spans="2:41" ht="3.6" customHeight="1" x14ac:dyDescent="0.45">
      <c r="B4763" s="167"/>
      <c r="J4763" s="167"/>
      <c r="P4763" s="166"/>
      <c r="Q4763" s="167"/>
      <c r="V4763" s="166"/>
      <c r="W4763" s="911"/>
      <c r="X4763" s="912"/>
      <c r="Y4763" s="912"/>
      <c r="Z4763" s="912"/>
      <c r="AA4763" s="912"/>
      <c r="AB4763" s="912"/>
      <c r="AC4763" s="912"/>
      <c r="AD4763" s="912"/>
      <c r="AE4763" s="912"/>
      <c r="AF4763" s="912"/>
      <c r="AG4763" s="912"/>
      <c r="AH4763" s="912"/>
      <c r="AI4763" s="912"/>
      <c r="AJ4763" s="912"/>
      <c r="AK4763" s="912"/>
      <c r="AL4763" s="912"/>
      <c r="AM4763" s="912"/>
      <c r="AN4763" s="912"/>
      <c r="AO4763" s="913"/>
    </row>
    <row r="4764" spans="2:41" ht="13.35" customHeight="1" x14ac:dyDescent="0.45">
      <c r="B4764" s="167"/>
      <c r="J4764" s="167"/>
      <c r="P4764" s="166"/>
      <c r="Q4764" s="167"/>
      <c r="V4764" s="166"/>
      <c r="W4764" s="911"/>
      <c r="X4764" s="912"/>
      <c r="Y4764" s="912"/>
      <c r="Z4764" s="912"/>
      <c r="AA4764" s="912"/>
      <c r="AB4764" s="912"/>
      <c r="AC4764" s="912"/>
      <c r="AD4764" s="912"/>
      <c r="AE4764" s="912"/>
      <c r="AF4764" s="912"/>
      <c r="AG4764" s="912"/>
      <c r="AH4764" s="912"/>
      <c r="AI4764" s="912"/>
      <c r="AJ4764" s="912"/>
      <c r="AK4764" s="912"/>
      <c r="AL4764" s="912"/>
      <c r="AM4764" s="912"/>
      <c r="AN4764" s="912"/>
      <c r="AO4764" s="913"/>
    </row>
    <row r="4765" spans="2:41" ht="3.6" customHeight="1" x14ac:dyDescent="0.45">
      <c r="B4765" s="161"/>
      <c r="C4765" s="160"/>
      <c r="D4765" s="160"/>
      <c r="E4765" s="160"/>
      <c r="F4765" s="160"/>
      <c r="G4765" s="160"/>
      <c r="H4765" s="160"/>
      <c r="I4765" s="160"/>
      <c r="J4765" s="161"/>
      <c r="K4765" s="160"/>
      <c r="L4765" s="160"/>
      <c r="M4765" s="160"/>
      <c r="N4765" s="160"/>
      <c r="O4765" s="160"/>
      <c r="P4765" s="159"/>
      <c r="Q4765" s="161"/>
      <c r="R4765" s="160"/>
      <c r="S4765" s="160"/>
      <c r="T4765" s="160"/>
      <c r="U4765" s="160"/>
      <c r="V4765" s="159"/>
      <c r="W4765" s="914"/>
      <c r="X4765" s="915"/>
      <c r="Y4765" s="915"/>
      <c r="Z4765" s="915"/>
      <c r="AA4765" s="915"/>
      <c r="AB4765" s="915"/>
      <c r="AC4765" s="915"/>
      <c r="AD4765" s="915"/>
      <c r="AE4765" s="915"/>
      <c r="AF4765" s="915"/>
      <c r="AG4765" s="915"/>
      <c r="AH4765" s="915"/>
      <c r="AI4765" s="915"/>
      <c r="AJ4765" s="915"/>
      <c r="AK4765" s="915"/>
      <c r="AL4765" s="915"/>
      <c r="AM4765" s="915"/>
      <c r="AN4765" s="915"/>
      <c r="AO4765" s="916"/>
    </row>
    <row r="4766" spans="2:41" ht="3.6" customHeight="1" x14ac:dyDescent="0.45">
      <c r="B4766" s="173"/>
      <c r="C4766" s="172"/>
      <c r="D4766" s="172"/>
      <c r="E4766" s="172"/>
      <c r="F4766" s="172"/>
      <c r="G4766" s="172"/>
      <c r="H4766" s="172"/>
      <c r="I4766" s="171"/>
      <c r="J4766" s="176"/>
      <c r="K4766" s="175"/>
      <c r="L4766" s="175"/>
      <c r="M4766" s="175"/>
      <c r="N4766" s="968"/>
      <c r="O4766" s="969"/>
      <c r="P4766" s="969"/>
      <c r="Q4766" s="969"/>
      <c r="R4766" s="969"/>
      <c r="S4766" s="969"/>
      <c r="T4766" s="969"/>
      <c r="U4766" s="969"/>
      <c r="V4766" s="969"/>
      <c r="W4766" s="969"/>
      <c r="X4766" s="969"/>
      <c r="Y4766" s="970"/>
      <c r="Z4766" s="172"/>
      <c r="AA4766" s="172"/>
      <c r="AB4766" s="172"/>
      <c r="AC4766" s="172"/>
      <c r="AD4766" s="172"/>
      <c r="AE4766" s="172"/>
      <c r="AF4766" s="172"/>
      <c r="AG4766" s="173"/>
      <c r="AH4766" s="172"/>
      <c r="AI4766" s="172"/>
      <c r="AJ4766" s="175"/>
      <c r="AK4766" s="175"/>
      <c r="AL4766" s="175"/>
      <c r="AM4766" s="175"/>
      <c r="AN4766" s="172"/>
      <c r="AO4766" s="171"/>
    </row>
    <row r="4767" spans="2:41" ht="13.35" customHeight="1" x14ac:dyDescent="0.45">
      <c r="B4767" s="167" t="s">
        <v>619</v>
      </c>
      <c r="I4767" s="166"/>
      <c r="J4767" s="170" t="s">
        <v>618</v>
      </c>
      <c r="K4767" s="169"/>
      <c r="L4767" s="169"/>
      <c r="M4767" s="169"/>
      <c r="N4767" s="971"/>
      <c r="O4767" s="972"/>
      <c r="P4767" s="972"/>
      <c r="Q4767" s="972"/>
      <c r="R4767" s="972"/>
      <c r="S4767" s="972"/>
      <c r="T4767" s="972"/>
      <c r="U4767" s="972"/>
      <c r="V4767" s="972"/>
      <c r="W4767" s="972"/>
      <c r="X4767" s="972"/>
      <c r="Y4767" s="973"/>
      <c r="Z4767" s="169" t="s">
        <v>617</v>
      </c>
      <c r="AG4767" s="167"/>
      <c r="AH4767" s="183"/>
      <c r="AI4767" s="115" t="s">
        <v>105</v>
      </c>
      <c r="AK4767" s="169"/>
      <c r="AL4767" s="169"/>
      <c r="AM4767" s="169"/>
      <c r="AO4767" s="166"/>
    </row>
    <row r="4768" spans="2:41" ht="3.6" customHeight="1" x14ac:dyDescent="0.45">
      <c r="B4768" s="167"/>
      <c r="I4768" s="166"/>
      <c r="J4768" s="164"/>
      <c r="K4768" s="163"/>
      <c r="L4768" s="163"/>
      <c r="M4768" s="163"/>
      <c r="N4768" s="974"/>
      <c r="O4768" s="975"/>
      <c r="P4768" s="975"/>
      <c r="Q4768" s="975"/>
      <c r="R4768" s="975"/>
      <c r="S4768" s="975"/>
      <c r="T4768" s="975"/>
      <c r="U4768" s="975"/>
      <c r="V4768" s="975"/>
      <c r="W4768" s="975"/>
      <c r="X4768" s="975"/>
      <c r="Y4768" s="976"/>
      <c r="Z4768" s="160"/>
      <c r="AA4768" s="160"/>
      <c r="AB4768" s="160"/>
      <c r="AC4768" s="160"/>
      <c r="AD4768" s="160"/>
      <c r="AE4768" s="160"/>
      <c r="AF4768" s="160"/>
      <c r="AG4768" s="161"/>
      <c r="AH4768" s="160"/>
      <c r="AI4768" s="160"/>
      <c r="AJ4768" s="163"/>
      <c r="AK4768" s="163"/>
      <c r="AL4768" s="163"/>
      <c r="AM4768" s="163"/>
      <c r="AN4768" s="160"/>
      <c r="AO4768" s="159"/>
    </row>
    <row r="4769" spans="1:41" ht="3.6" customHeight="1" x14ac:dyDescent="0.45">
      <c r="B4769" s="167"/>
      <c r="I4769" s="166"/>
      <c r="J4769" s="176"/>
      <c r="K4769" s="175"/>
      <c r="L4769" s="175"/>
      <c r="M4769" s="174"/>
      <c r="N4769" s="968"/>
      <c r="O4769" s="969"/>
      <c r="P4769" s="969"/>
      <c r="Q4769" s="969"/>
      <c r="R4769" s="969"/>
      <c r="S4769" s="969"/>
      <c r="T4769" s="969"/>
      <c r="U4769" s="969"/>
      <c r="V4769" s="969"/>
      <c r="W4769" s="969"/>
      <c r="X4769" s="969"/>
      <c r="Y4769" s="970"/>
      <c r="Z4769" s="173"/>
      <c r="AA4769" s="172"/>
      <c r="AB4769" s="172"/>
      <c r="AC4769" s="171"/>
      <c r="AD4769" s="968"/>
      <c r="AE4769" s="969"/>
      <c r="AF4769" s="969"/>
      <c r="AG4769" s="969"/>
      <c r="AH4769" s="969"/>
      <c r="AI4769" s="969"/>
      <c r="AJ4769" s="969"/>
      <c r="AK4769" s="969"/>
      <c r="AL4769" s="969"/>
      <c r="AM4769" s="969"/>
      <c r="AN4769" s="969"/>
      <c r="AO4769" s="970"/>
    </row>
    <row r="4770" spans="1:41" ht="13.35" customHeight="1" x14ac:dyDescent="0.45">
      <c r="B4770" s="167"/>
      <c r="I4770" s="166"/>
      <c r="J4770" s="170" t="s">
        <v>616</v>
      </c>
      <c r="K4770" s="169"/>
      <c r="L4770" s="169"/>
      <c r="M4770" s="168"/>
      <c r="N4770" s="971"/>
      <c r="O4770" s="972"/>
      <c r="P4770" s="972"/>
      <c r="Q4770" s="972"/>
      <c r="R4770" s="972"/>
      <c r="S4770" s="972"/>
      <c r="T4770" s="972"/>
      <c r="U4770" s="972"/>
      <c r="V4770" s="972"/>
      <c r="W4770" s="972"/>
      <c r="X4770" s="972"/>
      <c r="Y4770" s="973"/>
      <c r="Z4770" s="167" t="s">
        <v>615</v>
      </c>
      <c r="AC4770" s="166"/>
      <c r="AD4770" s="971"/>
      <c r="AE4770" s="972"/>
      <c r="AF4770" s="972"/>
      <c r="AG4770" s="972"/>
      <c r="AH4770" s="972"/>
      <c r="AI4770" s="972"/>
      <c r="AJ4770" s="972"/>
      <c r="AK4770" s="972"/>
      <c r="AL4770" s="972"/>
      <c r="AM4770" s="972"/>
      <c r="AN4770" s="972"/>
      <c r="AO4770" s="973"/>
    </row>
    <row r="4771" spans="1:41" ht="3.6" customHeight="1" x14ac:dyDescent="0.45">
      <c r="B4771" s="167"/>
      <c r="I4771" s="166"/>
      <c r="J4771" s="164"/>
      <c r="K4771" s="163"/>
      <c r="L4771" s="163"/>
      <c r="M4771" s="162"/>
      <c r="N4771" s="974"/>
      <c r="O4771" s="975"/>
      <c r="P4771" s="975"/>
      <c r="Q4771" s="975"/>
      <c r="R4771" s="975"/>
      <c r="S4771" s="975"/>
      <c r="T4771" s="975"/>
      <c r="U4771" s="975"/>
      <c r="V4771" s="975"/>
      <c r="W4771" s="975"/>
      <c r="X4771" s="975"/>
      <c r="Y4771" s="976"/>
      <c r="Z4771" s="161"/>
      <c r="AA4771" s="160"/>
      <c r="AB4771" s="160"/>
      <c r="AC4771" s="159"/>
      <c r="AD4771" s="974"/>
      <c r="AE4771" s="975"/>
      <c r="AF4771" s="975"/>
      <c r="AG4771" s="975"/>
      <c r="AH4771" s="975"/>
      <c r="AI4771" s="975"/>
      <c r="AJ4771" s="975"/>
      <c r="AK4771" s="975"/>
      <c r="AL4771" s="975"/>
      <c r="AM4771" s="975"/>
      <c r="AN4771" s="975"/>
      <c r="AO4771" s="976"/>
    </row>
    <row r="4772" spans="1:41" ht="3.6" customHeight="1" x14ac:dyDescent="0.45">
      <c r="B4772" s="167"/>
      <c r="I4772" s="166"/>
      <c r="J4772" s="176"/>
      <c r="K4772" s="175"/>
      <c r="L4772" s="175"/>
      <c r="M4772" s="174"/>
      <c r="N4772" s="968"/>
      <c r="O4772" s="969"/>
      <c r="P4772" s="969"/>
      <c r="Q4772" s="969"/>
      <c r="R4772" s="969"/>
      <c r="S4772" s="969"/>
      <c r="T4772" s="969"/>
      <c r="U4772" s="969"/>
      <c r="V4772" s="969"/>
      <c r="W4772" s="969"/>
      <c r="X4772" s="969"/>
      <c r="Y4772" s="970"/>
      <c r="Z4772" s="176"/>
      <c r="AA4772" s="172"/>
      <c r="AB4772" s="172"/>
      <c r="AC4772" s="172"/>
      <c r="AD4772" s="173"/>
      <c r="AE4772" s="172"/>
      <c r="AF4772" s="172"/>
      <c r="AG4772" s="172"/>
      <c r="AH4772" s="172"/>
      <c r="AI4772" s="172"/>
      <c r="AJ4772" s="172"/>
      <c r="AK4772" s="172"/>
      <c r="AL4772" s="172"/>
      <c r="AM4772" s="172"/>
      <c r="AN4772" s="172"/>
      <c r="AO4772" s="171"/>
    </row>
    <row r="4773" spans="1:41" ht="13.35" customHeight="1" x14ac:dyDescent="0.45">
      <c r="B4773" s="167"/>
      <c r="I4773" s="166"/>
      <c r="J4773" s="170" t="s">
        <v>614</v>
      </c>
      <c r="K4773" s="169"/>
      <c r="L4773" s="169"/>
      <c r="M4773" s="168"/>
      <c r="N4773" s="971"/>
      <c r="O4773" s="972"/>
      <c r="P4773" s="972"/>
      <c r="Q4773" s="972"/>
      <c r="R4773" s="972"/>
      <c r="S4773" s="972"/>
      <c r="T4773" s="972"/>
      <c r="U4773" s="972"/>
      <c r="V4773" s="972"/>
      <c r="W4773" s="972"/>
      <c r="X4773" s="972"/>
      <c r="Y4773" s="973"/>
      <c r="Z4773" s="170" t="s">
        <v>613</v>
      </c>
      <c r="AD4773" s="167"/>
      <c r="AE4773" s="917"/>
      <c r="AF4773" s="918"/>
      <c r="AH4773" s="182"/>
      <c r="AI4773" s="115" t="s">
        <v>76</v>
      </c>
      <c r="AJ4773" s="182"/>
      <c r="AK4773" s="115" t="s">
        <v>77</v>
      </c>
      <c r="AL4773" s="182"/>
      <c r="AM4773" s="115" t="s">
        <v>78</v>
      </c>
      <c r="AO4773" s="166"/>
    </row>
    <row r="4774" spans="1:41" ht="3.6" customHeight="1" x14ac:dyDescent="0.45">
      <c r="B4774" s="167"/>
      <c r="I4774" s="166"/>
      <c r="J4774" s="164"/>
      <c r="K4774" s="163"/>
      <c r="L4774" s="163"/>
      <c r="M4774" s="162"/>
      <c r="N4774" s="974"/>
      <c r="O4774" s="975"/>
      <c r="P4774" s="975"/>
      <c r="Q4774" s="975"/>
      <c r="R4774" s="975"/>
      <c r="S4774" s="975"/>
      <c r="T4774" s="975"/>
      <c r="U4774" s="975"/>
      <c r="V4774" s="975"/>
      <c r="W4774" s="975"/>
      <c r="X4774" s="975"/>
      <c r="Y4774" s="976"/>
      <c r="Z4774" s="164"/>
      <c r="AA4774" s="160"/>
      <c r="AB4774" s="160"/>
      <c r="AC4774" s="160"/>
      <c r="AD4774" s="161"/>
      <c r="AE4774" s="160"/>
      <c r="AF4774" s="160"/>
      <c r="AG4774" s="160"/>
      <c r="AH4774" s="160"/>
      <c r="AI4774" s="160"/>
      <c r="AJ4774" s="160"/>
      <c r="AK4774" s="160"/>
      <c r="AL4774" s="160"/>
      <c r="AM4774" s="160"/>
      <c r="AN4774" s="160"/>
      <c r="AO4774" s="159"/>
    </row>
    <row r="4775" spans="1:41" ht="3.6" customHeight="1" x14ac:dyDescent="0.45">
      <c r="B4775" s="167"/>
      <c r="I4775" s="166"/>
      <c r="J4775" s="173"/>
      <c r="K4775" s="172"/>
      <c r="L4775" s="172"/>
      <c r="M4775" s="171"/>
      <c r="Q4775" s="968"/>
      <c r="R4775" s="969"/>
      <c r="S4775" s="969"/>
      <c r="T4775" s="970"/>
      <c r="U4775" s="176"/>
      <c r="V4775" s="934"/>
      <c r="W4775" s="935"/>
      <c r="X4775" s="935"/>
      <c r="Y4775" s="936"/>
      <c r="AC4775" s="934"/>
      <c r="AD4775" s="935"/>
      <c r="AE4775" s="935"/>
      <c r="AF4775" s="935"/>
      <c r="AG4775" s="935"/>
      <c r="AH4775" s="935"/>
      <c r="AI4775" s="935"/>
      <c r="AJ4775" s="935"/>
      <c r="AK4775" s="935"/>
      <c r="AL4775" s="935"/>
      <c r="AM4775" s="935"/>
      <c r="AN4775" s="935"/>
      <c r="AO4775" s="936"/>
    </row>
    <row r="4776" spans="1:41" ht="13.35" customHeight="1" x14ac:dyDescent="0.45">
      <c r="B4776" s="167"/>
      <c r="I4776" s="166"/>
      <c r="J4776" s="167"/>
      <c r="M4776" s="166"/>
      <c r="N4776" s="115" t="s">
        <v>612</v>
      </c>
      <c r="Q4776" s="971"/>
      <c r="R4776" s="972"/>
      <c r="S4776" s="972"/>
      <c r="T4776" s="973"/>
      <c r="U4776" s="165" t="s">
        <v>611</v>
      </c>
      <c r="V4776" s="937"/>
      <c r="W4776" s="938"/>
      <c r="X4776" s="938"/>
      <c r="Y4776" s="939"/>
      <c r="Z4776" s="115" t="s">
        <v>610</v>
      </c>
      <c r="AC4776" s="937"/>
      <c r="AD4776" s="938"/>
      <c r="AE4776" s="938"/>
      <c r="AF4776" s="938"/>
      <c r="AG4776" s="938"/>
      <c r="AH4776" s="938"/>
      <c r="AI4776" s="938"/>
      <c r="AJ4776" s="938"/>
      <c r="AK4776" s="938"/>
      <c r="AL4776" s="938"/>
      <c r="AM4776" s="938"/>
      <c r="AN4776" s="938"/>
      <c r="AO4776" s="939"/>
    </row>
    <row r="4777" spans="1:41" ht="3.6" customHeight="1" x14ac:dyDescent="0.45">
      <c r="B4777" s="167"/>
      <c r="I4777" s="166"/>
      <c r="J4777" s="167"/>
      <c r="M4777" s="166"/>
      <c r="N4777" s="160"/>
      <c r="O4777" s="160"/>
      <c r="P4777" s="160"/>
      <c r="Q4777" s="974"/>
      <c r="R4777" s="975"/>
      <c r="S4777" s="975"/>
      <c r="T4777" s="976"/>
      <c r="U4777" s="164"/>
      <c r="V4777" s="940"/>
      <c r="W4777" s="941"/>
      <c r="X4777" s="941"/>
      <c r="Y4777" s="942"/>
      <c r="Z4777" s="160"/>
      <c r="AA4777" s="160"/>
      <c r="AB4777" s="160"/>
      <c r="AC4777" s="940"/>
      <c r="AD4777" s="941"/>
      <c r="AE4777" s="941"/>
      <c r="AF4777" s="941"/>
      <c r="AG4777" s="941"/>
      <c r="AH4777" s="941"/>
      <c r="AI4777" s="941"/>
      <c r="AJ4777" s="941"/>
      <c r="AK4777" s="941"/>
      <c r="AL4777" s="941"/>
      <c r="AM4777" s="941"/>
      <c r="AN4777" s="941"/>
      <c r="AO4777" s="942"/>
    </row>
    <row r="4778" spans="1:41" ht="3.6" customHeight="1" x14ac:dyDescent="0.45">
      <c r="B4778" s="167"/>
      <c r="I4778" s="166"/>
      <c r="J4778" s="167"/>
      <c r="M4778" s="166"/>
      <c r="N4778" s="172"/>
      <c r="O4778" s="172"/>
      <c r="P4778" s="171"/>
      <c r="Q4778" s="922"/>
      <c r="R4778" s="923"/>
      <c r="S4778" s="923"/>
      <c r="T4778" s="923"/>
      <c r="U4778" s="923"/>
      <c r="V4778" s="923"/>
      <c r="W4778" s="923"/>
      <c r="X4778" s="923"/>
      <c r="Y4778" s="924"/>
      <c r="Z4778" s="173"/>
      <c r="AA4778" s="172"/>
      <c r="AB4778" s="171"/>
      <c r="AC4778" s="934"/>
      <c r="AD4778" s="935"/>
      <c r="AE4778" s="935"/>
      <c r="AF4778" s="935"/>
      <c r="AG4778" s="935"/>
      <c r="AH4778" s="935"/>
      <c r="AI4778" s="935"/>
      <c r="AJ4778" s="935"/>
      <c r="AK4778" s="935"/>
      <c r="AL4778" s="935"/>
      <c r="AM4778" s="935"/>
      <c r="AN4778" s="935"/>
      <c r="AO4778" s="936"/>
    </row>
    <row r="4779" spans="1:41" ht="13.35" customHeight="1" x14ac:dyDescent="0.45">
      <c r="B4779" s="167"/>
      <c r="I4779" s="166"/>
      <c r="J4779" s="167" t="s">
        <v>48</v>
      </c>
      <c r="M4779" s="166"/>
      <c r="N4779" s="115" t="s">
        <v>609</v>
      </c>
      <c r="P4779" s="166"/>
      <c r="Q4779" s="911"/>
      <c r="R4779" s="912"/>
      <c r="S4779" s="912"/>
      <c r="T4779" s="912"/>
      <c r="U4779" s="912"/>
      <c r="V4779" s="912"/>
      <c r="W4779" s="912"/>
      <c r="X4779" s="912"/>
      <c r="Y4779" s="913"/>
      <c r="Z4779" s="167" t="s">
        <v>8536</v>
      </c>
      <c r="AB4779" s="166"/>
      <c r="AC4779" s="937"/>
      <c r="AD4779" s="938"/>
      <c r="AE4779" s="938"/>
      <c r="AF4779" s="938"/>
      <c r="AG4779" s="938"/>
      <c r="AH4779" s="938"/>
      <c r="AI4779" s="938"/>
      <c r="AJ4779" s="938"/>
      <c r="AK4779" s="938"/>
      <c r="AL4779" s="938"/>
      <c r="AM4779" s="938"/>
      <c r="AN4779" s="938"/>
      <c r="AO4779" s="939"/>
    </row>
    <row r="4780" spans="1:41" ht="3.6" customHeight="1" x14ac:dyDescent="0.45">
      <c r="B4780" s="167"/>
      <c r="I4780" s="166"/>
      <c r="J4780" s="167"/>
      <c r="M4780" s="166"/>
      <c r="N4780" s="160"/>
      <c r="O4780" s="160"/>
      <c r="P4780" s="159"/>
      <c r="Q4780" s="914"/>
      <c r="R4780" s="915"/>
      <c r="S4780" s="915"/>
      <c r="T4780" s="915"/>
      <c r="U4780" s="915"/>
      <c r="V4780" s="915"/>
      <c r="W4780" s="915"/>
      <c r="X4780" s="915"/>
      <c r="Y4780" s="916"/>
      <c r="Z4780" s="161"/>
      <c r="AA4780" s="160"/>
      <c r="AB4780" s="159"/>
      <c r="AC4780" s="940"/>
      <c r="AD4780" s="941"/>
      <c r="AE4780" s="941"/>
      <c r="AF4780" s="941"/>
      <c r="AG4780" s="941"/>
      <c r="AH4780" s="941"/>
      <c r="AI4780" s="941"/>
      <c r="AJ4780" s="941"/>
      <c r="AK4780" s="941"/>
      <c r="AL4780" s="941"/>
      <c r="AM4780" s="941"/>
      <c r="AN4780" s="941"/>
      <c r="AO4780" s="942"/>
    </row>
    <row r="4781" spans="1:41" ht="3.6" customHeight="1" x14ac:dyDescent="0.45">
      <c r="B4781" s="167"/>
      <c r="I4781" s="166"/>
      <c r="J4781" s="167"/>
      <c r="M4781" s="166"/>
      <c r="N4781" s="172"/>
      <c r="O4781" s="172"/>
      <c r="P4781" s="171"/>
      <c r="Q4781" s="922"/>
      <c r="R4781" s="923"/>
      <c r="S4781" s="923"/>
      <c r="T4781" s="923"/>
      <c r="U4781" s="923"/>
      <c r="V4781" s="923"/>
      <c r="W4781" s="923"/>
      <c r="X4781" s="923"/>
      <c r="Y4781" s="924"/>
      <c r="Z4781" s="173"/>
      <c r="AA4781" s="172"/>
      <c r="AB4781" s="171"/>
      <c r="AC4781" s="934"/>
      <c r="AD4781" s="935"/>
      <c r="AE4781" s="935"/>
      <c r="AF4781" s="935"/>
      <c r="AG4781" s="935"/>
      <c r="AH4781" s="935"/>
      <c r="AI4781" s="935"/>
      <c r="AJ4781" s="935"/>
      <c r="AK4781" s="935"/>
      <c r="AL4781" s="935"/>
      <c r="AM4781" s="935"/>
      <c r="AN4781" s="935"/>
      <c r="AO4781" s="936"/>
    </row>
    <row r="4782" spans="1:41" ht="13.35" customHeight="1" x14ac:dyDescent="0.45">
      <c r="B4782" s="167"/>
      <c r="I4782" s="166"/>
      <c r="J4782" s="167"/>
      <c r="M4782" s="166"/>
      <c r="N4782" s="115" t="s">
        <v>608</v>
      </c>
      <c r="P4782" s="166"/>
      <c r="Q4782" s="911"/>
      <c r="R4782" s="912"/>
      <c r="S4782" s="912"/>
      <c r="T4782" s="912"/>
      <c r="U4782" s="912"/>
      <c r="V4782" s="912"/>
      <c r="W4782" s="912"/>
      <c r="X4782" s="912"/>
      <c r="Y4782" s="913"/>
      <c r="Z4782" s="167" t="s">
        <v>607</v>
      </c>
      <c r="AB4782" s="166"/>
      <c r="AC4782" s="937"/>
      <c r="AD4782" s="938"/>
      <c r="AE4782" s="938"/>
      <c r="AF4782" s="938"/>
      <c r="AG4782" s="938"/>
      <c r="AH4782" s="938"/>
      <c r="AI4782" s="938"/>
      <c r="AJ4782" s="938"/>
      <c r="AK4782" s="938"/>
      <c r="AL4782" s="938"/>
      <c r="AM4782" s="938"/>
      <c r="AN4782" s="938"/>
      <c r="AO4782" s="939"/>
    </row>
    <row r="4783" spans="1:41" ht="3.6" customHeight="1" x14ac:dyDescent="0.45">
      <c r="B4783" s="161"/>
      <c r="C4783" s="160"/>
      <c r="D4783" s="160"/>
      <c r="E4783" s="160"/>
      <c r="F4783" s="160"/>
      <c r="G4783" s="160"/>
      <c r="H4783" s="160"/>
      <c r="I4783" s="159"/>
      <c r="J4783" s="161"/>
      <c r="K4783" s="160"/>
      <c r="L4783" s="160"/>
      <c r="M4783" s="159"/>
      <c r="N4783" s="160"/>
      <c r="O4783" s="160"/>
      <c r="P4783" s="159"/>
      <c r="Q4783" s="914"/>
      <c r="R4783" s="915"/>
      <c r="S4783" s="915"/>
      <c r="T4783" s="915"/>
      <c r="U4783" s="915"/>
      <c r="V4783" s="915"/>
      <c r="W4783" s="915"/>
      <c r="X4783" s="915"/>
      <c r="Y4783" s="916"/>
      <c r="Z4783" s="161"/>
      <c r="AA4783" s="160"/>
      <c r="AB4783" s="159"/>
      <c r="AC4783" s="940"/>
      <c r="AD4783" s="941"/>
      <c r="AE4783" s="941"/>
      <c r="AF4783" s="941"/>
      <c r="AG4783" s="941"/>
      <c r="AH4783" s="941"/>
      <c r="AI4783" s="941"/>
      <c r="AJ4783" s="941"/>
      <c r="AK4783" s="941"/>
      <c r="AL4783" s="941"/>
      <c r="AM4783" s="941"/>
      <c r="AN4783" s="941"/>
      <c r="AO4783" s="942"/>
    </row>
    <row r="4784" spans="1:41" ht="13.35" customHeight="1" x14ac:dyDescent="0.45">
      <c r="A4784">
        <f>IF(OR(TRIM(NM_従事者１_氏名&amp;"")&lt;&gt;TRIM(NM_従事者１_氏名_変更前&amp;""),TRIM(NM_従事者１_住所_都道府県&amp;"")&lt;&gt;TRIM(NM_従事者１_住所_都道府県_変更前&amp;""),TRIM(NM_従事者１_住所_市区町村&amp;"")&lt;&gt;TRIM(NM_従事者１_住所_市区町村_変更前&amp;""),TRIM(NM_従事者１_住所_字&amp;"")&lt;&gt;TRIM(NM_従事者１_住所_字_変更前&amp;""),TRIM(NM_従事者１_住所_番地&amp;"")&lt;&gt;TRIM(NM_従事者１_住所_番地_変更前&amp;""),TRIM(NM_従事者１_週勤務時間_整数１&amp;"")&lt;&gt;TRIM(NM_従事者１_週勤務時間_整数１_変更前&amp;""),TRIM(NM_従事者１_週勤務時間_整数２&amp;"")&lt;&gt;TRIM(NM_従事者１_週勤務時間_整数２_変更前&amp;""),TRIM(NM_従事者１_週勤務時間_小数１&amp;"")&lt;&gt;TRIM(NM_従事者１_週勤務時間_小数１_変更前&amp;"")),1,0)</f>
        <v>0</v>
      </c>
      <c r="B4784" s="115">
        <f>IF(OR(TRIM(NM_従事者２_氏名&amp;"")&lt;&gt;TRIM(NM_従事者２_氏名_変更前&amp;""),TRIM(NM_従事者２_住所_都道府県&amp;"")&lt;&gt;TRIM(NM_従事者２_住所_都道府県_変更前&amp;""),TRIM(NM_従事者２_住所_市区町村&amp;"")&lt;&gt;TRIM(NM_従事者２_住所_市区町村_変更前&amp;""),TRIM(NM_従事者２_住所_字&amp;"")&lt;&gt;TRIM(NM_従事者２_住所_字_変更前&amp;""),TRIM(NM_従事者２_住所_番地&amp;"")&lt;&gt;TRIM(NM_従事者２_住所_番地_変更前&amp;""),TRIM(NM_従事者２_週勤務時間_整数１&amp;"")&lt;&gt;TRIM(NM_従事者２_週勤務時間_整数１_変更前&amp;""),TRIM(NM_従事者２_週勤務時間_整数２&amp;"")&lt;&gt;TRIM(NM_従事者２_週勤務時間_整数２_変更前&amp;""),TRIM(NM_従事者２_週勤務時間_小数１&amp;"")&lt;&gt;TRIM(NM_従事者２_週勤務時間_小数１_変更前&amp;"")),1,0)</f>
        <v>0</v>
      </c>
      <c r="C4784" s="115">
        <f>IF(OR(TRIM(NM_従事者３_氏名&amp;"")&lt;&gt;TRIM(NM_従事者３_氏名_変更前&amp;""),TRIM(NM_従事者３_住所_都道府県&amp;"")&lt;&gt;TRIM(NM_従事者３_住所_都道府県_変更前&amp;""),TRIM(NM_従事者３_住所_市区町村&amp;"")&lt;&gt;TRIM(NM_従事者３_住所_市区町村_変更前&amp;""),TRIM(NM_従事者３_住所_字&amp;"")&lt;&gt;TRIM(NM_従事者３_住所_字_変更前&amp;""),TRIM(NM_従事者３_住所_番地&amp;"")&lt;&gt;TRIM(NM_従事者３_住所_番地_変更前&amp;""),TRIM(NM_従事者３_週勤務時間_整数１&amp;"")&lt;&gt;TRIM(NM_従事者３_週勤務時間_整数１_変更前&amp;""),TRIM(NM_従事者３_週勤務時間_整数２&amp;"")&lt;&gt;TRIM(NM_従事者３_週勤務時間_整数２_変更前&amp;""),TRIM(NM_従事者３_週勤務時間_小数１&amp;"")&lt;&gt;TRIM(NM_従事者３_週勤務時間_小数１_変更前&amp;"")),1,0)</f>
        <v>0</v>
      </c>
      <c r="D4784" s="115">
        <f>IF(OR(TRIM(NM_従事者４_氏名&amp;"")&lt;&gt;TRIM(NM_従事者４_氏名_変更前&amp;""),TRIM(NM_従事者４_住所_都道府県&amp;"")&lt;&gt;TRIM(NM_従事者４_住所_都道府県_変更前&amp;""),TRIM(NM_従事者４_住所_市区町村&amp;"")&lt;&gt;TRIM(NM_従事者４_住所_市区町村_変更前&amp;""),TRIM(NM_従事者４_住所_字&amp;"")&lt;&gt;TRIM(NM_従事者４_住所_字_変更前&amp;""),TRIM(NM_従事者４_住所_番地&amp;"")&lt;&gt;TRIM(NM_従事者４_住所_番地_変更前&amp;""),TRIM(NM_従事者４_週勤務時間_整数１&amp;"")&lt;&gt;TRIM(NM_従事者４_週勤務時間_整数１_変更前&amp;""),TRIM(NM_従事者４_週勤務時間_整数２&amp;"")&lt;&gt;TRIM(NM_従事者４_週勤務時間_整数２_変更前&amp;""),TRIM(NM_従事者４_週勤務時間_小数１&amp;"")&lt;&gt;TRIM(NM_従事者４_週勤務時間_小数１_変更前&amp;"")),1,0)</f>
        <v>0</v>
      </c>
      <c r="E4784" s="115">
        <f>IF(OR(TRIM(NM_従事者５_氏名&amp;"")&lt;&gt;TRIM(NM_従事者５_氏名_変更前&amp;""),TRIM(NM_従事者５_住所_都道府県&amp;"")&lt;&gt;TRIM(NM_従事者５_住所_都道府県_変更前&amp;""),TRIM(NM_従事者５_住所_市区町村&amp;"")&lt;&gt;TRIM(NM_従事者５_住所_市区町村_変更前&amp;""),TRIM(NM_従事者５_住所_字&amp;"")&lt;&gt;TRIM(NM_従事者５_住所_字_変更前&amp;""),TRIM(NM_従事者５_住所_番地&amp;"")&lt;&gt;TRIM(NM_従事者５_住所_番地_変更前&amp;""),TRIM(NM_従事者５_週勤務時間_整数１&amp;"")&lt;&gt;TRIM(NM_従事者５_週勤務時間_整数１_変更前&amp;""),TRIM(NM_従事者５_週勤務時間_整数２&amp;"")&lt;&gt;TRIM(NM_従事者５_週勤務時間_整数２_変更前&amp;""),TRIM(NM_従事者５_週勤務時間_小数１&amp;"")&lt;&gt;TRIM(NM_従事者５_週勤務時間_小数１_変更前&amp;"")),1,0)</f>
        <v>0</v>
      </c>
      <c r="F4784" s="115">
        <f>IF(OR(TRIM(NM_従事者６_氏名&amp;"")&lt;&gt;TRIM(NM_従事者６_氏名_変更前&amp;""),TRIM(NM_従事者６_住所_都道府県&amp;"")&lt;&gt;TRIM(NM_従事者６_住所_都道府県_変更前&amp;""),TRIM(NM_従事者６_住所_市区町村&amp;"")&lt;&gt;TRIM(NM_従事者６_住所_市区町村_変更前&amp;""),TRIM(NM_従事者６_住所_字&amp;"")&lt;&gt;TRIM(NM_従事者６_住所_字_変更前&amp;""),TRIM(NM_従事者６_住所_番地&amp;"")&lt;&gt;TRIM(NM_従事者６_住所_番地_変更前&amp;""),TRIM(NM_従事者６_週勤務時間_整数１&amp;"")&lt;&gt;TRIM(NM_従事者６_週勤務時間_整数１_変更前&amp;""),TRIM(NM_従事者６_週勤務時間_整数２&amp;"")&lt;&gt;TRIM(NM_従事者６_週勤務時間_整数２_変更前&amp;""),TRIM(NM_従事者６_週勤務時間_小数１&amp;"")&lt;&gt;TRIM(NM_従事者６_週勤務時間_小数１_変更前&amp;"")),1,0)</f>
        <v>0</v>
      </c>
      <c r="G4784" s="115">
        <f>IF(OR(TRIM(NM_従事者７_氏名&amp;"")&lt;&gt;TRIM(NM_従事者７_氏名_変更前&amp;""),TRIM(NM_従事者７_住所_都道府県&amp;"")&lt;&gt;TRIM(NM_従事者７_住所_都道府県_変更前&amp;""),TRIM(NM_従事者７_住所_市区町村&amp;"")&lt;&gt;TRIM(NM_従事者７_住所_市区町村_変更前&amp;""),TRIM(NM_従事者７_住所_字&amp;"")&lt;&gt;TRIM(NM_従事者７_住所_字_変更前&amp;""),TRIM(NM_従事者７_住所_番地&amp;"")&lt;&gt;TRIM(NM_従事者７_住所_番地_変更前&amp;""),TRIM(NM_従事者７_週勤務時間_整数１&amp;"")&lt;&gt;TRIM(NM_従事者７_週勤務時間_整数１_変更前&amp;""),TRIM(NM_従事者７_週勤務時間_整数２&amp;"")&lt;&gt;TRIM(NM_従事者７_週勤務時間_整数２_変更前&amp;""),TRIM(NM_従事者７_週勤務時間_小数１&amp;"")&lt;&gt;TRIM(NM_従事者７_週勤務時間_小数１_変更前&amp;"")),1,0)</f>
        <v>0</v>
      </c>
      <c r="H4784" s="115">
        <f>IF(OR(TRIM(NM_従事者８_氏名&amp;"")&lt;&gt;TRIM(NM_従事者８_氏名_変更前&amp;""),TRIM(NM_従事者８_住所_都道府県&amp;"")&lt;&gt;TRIM(NM_従事者８_住所_都道府県_変更前&amp;""),TRIM(NM_従事者８_住所_市区町村&amp;"")&lt;&gt;TRIM(NM_従事者８_住所_市区町村_変更前&amp;""),TRIM(NM_従事者８_住所_字&amp;"")&lt;&gt;TRIM(NM_従事者８_住所_字_変更前&amp;""),TRIM(NM_従事者８_住所_番地&amp;"")&lt;&gt;TRIM(NM_従事者８_住所_番地_変更前&amp;""),TRIM(NM_従事者８_週勤務時間_整数１&amp;"")&lt;&gt;TRIM(NM_従事者８_週勤務時間_整数１_変更前&amp;""),TRIM(NM_従事者８_週勤務時間_整数２&amp;"")&lt;&gt;TRIM(NM_従事者８_週勤務時間_整数２_変更前&amp;""),TRIM(NM_従事者８_週勤務時間_小数１&amp;"")&lt;&gt;TRIM(NM_従事者８_週勤務時間_小数１_変更前&amp;"")),1,0)</f>
        <v>0</v>
      </c>
      <c r="I4784" s="115">
        <f>IF(OR(TRIM(NM_従事者９_氏名&amp;"")&lt;&gt;TRIM(NM_従事者９_氏名_変更前&amp;""),TRIM(NM_従事者９_住所_都道府県&amp;"")&lt;&gt;TRIM(NM_従事者９_住所_都道府県_変更前&amp;""),TRIM(NM_従事者９_住所_市区町村&amp;"")&lt;&gt;TRIM(NM_従事者９_住所_市区町村_変更前&amp;""),TRIM(NM_従事者９_住所_字&amp;"")&lt;&gt;TRIM(NM_従事者９_住所_字_変更前&amp;""),TRIM(NM_従事者９_住所_番地&amp;"")&lt;&gt;TRIM(NM_従事者９_住所_番地_変更前&amp;""),TRIM(NM_従事者９_週勤務時間_整数１&amp;"")&lt;&gt;TRIM(NM_従事者９_週勤務時間_整数１_変更前&amp;""),TRIM(NM_従事者９_週勤務時間_整数２&amp;"")&lt;&gt;TRIM(NM_従事者９_週勤務時間_整数２_変更前&amp;""),TRIM(NM_従事者９_週勤務時間_小数１&amp;"")&lt;&gt;TRIM(NM_従事者９_週勤務時間_小数１_変更前&amp;"")),1,0)</f>
        <v>0</v>
      </c>
      <c r="J4784" s="115">
        <f>IF(OR(TRIM(NM_従事者１０_氏名&amp;"")&lt;&gt;TRIM(NM_従事者１０_氏名_変更前&amp;""),TRIM(NM_従事者１０_住所_都道府県&amp;"")&lt;&gt;TRIM(NM_従事者１０_住所_都道府県_変更前&amp;""),TRIM(NM_従事者１０_住所_市区町村&amp;"")&lt;&gt;TRIM(NM_従事者１０_住所_市区町村_変更前&amp;""),TRIM(NM_従事者１０_住所_字&amp;"")&lt;&gt;TRIM(NM_従事者１０_住所_字_変更前&amp;""),TRIM(NM_従事者１０_住所_番地&amp;"")&lt;&gt;TRIM(NM_従事者１０_住所_番地_変更前&amp;""),TRIM(NM_従事者１０_週勤務時間_整数１&amp;"")&lt;&gt;TRIM(NM_従事者１０_週勤務時間_整数１_変更前&amp;""),TRIM(NM_従事者１０_週勤務時間_整数２&amp;"")&lt;&gt;TRIM(NM_従事者１０_週勤務時間_整数２_変更前&amp;""),TRIM(NM_従事者１０_週勤務時間_小数１&amp;"")&lt;&gt;TRIM(NM_従事者１０_週勤務時間_小数１_変更前&amp;"")),1,0)</f>
        <v>0</v>
      </c>
      <c r="K4784" s="115">
        <f>IF(OR(TRIM(NM_従事者１１_氏名&amp;"")&lt;&gt;TRIM(NM_従事者１１_氏名_変更前&amp;""),TRIM(NM_従事者１１_住所_都道府県&amp;"")&lt;&gt;TRIM(NM_従事者１１_住所_都道府県_変更前&amp;""),TRIM(NM_従事者１１_住所_市区町村&amp;"")&lt;&gt;TRIM(NM_従事者１１_住所_市区町村_変更前&amp;""),TRIM(NM_従事者１１_住所_字&amp;"")&lt;&gt;TRIM(NM_従事者１１_住所_字_変更前&amp;""),TRIM(NM_従事者１１_住所_番地&amp;"")&lt;&gt;TRIM(NM_従事者１１_住所_番地_変更前&amp;""),TRIM(NM_従事者１１_週勤務時間_整数１&amp;"")&lt;&gt;TRIM(NM_従事者１１_週勤務時間_整数１_変更前&amp;""),TRIM(NM_従事者１１_週勤務時間_整数２&amp;"")&lt;&gt;TRIM(NM_従事者１１_週勤務時間_整数２_変更前&amp;""),TRIM(NM_従事者１１_週勤務時間_小数１&amp;"")&lt;&gt;TRIM(NM_従事者１１_週勤務時間_小数１_変更前&amp;"")),1,0)</f>
        <v>0</v>
      </c>
      <c r="L4784" s="115">
        <f>IF(OR(TRIM(NM_従事者１２_氏名&amp;"")&lt;&gt;TRIM(NM_従事者１２_氏名_変更前&amp;""),TRIM(NM_従事者１２_住所_都道府県&amp;"")&lt;&gt;TRIM(NM_従事者１２_住所_都道府県_変更前&amp;""),TRIM(NM_従事者１２_住所_市区町村&amp;"")&lt;&gt;TRIM(NM_従事者１２_住所_市区町村_変更前&amp;""),TRIM(NM_従事者１２_住所_字&amp;"")&lt;&gt;TRIM(NM_従事者１２_住所_字_変更前&amp;""),TRIM(NM_従事者１２_住所_番地&amp;"")&lt;&gt;TRIM(NM_従事者１２_住所_番地_変更前&amp;""),TRIM(NM_従事者１２_週勤務時間_整数１&amp;"")&lt;&gt;TRIM(NM_従事者１２_週勤務時間_整数１_変更前&amp;""),TRIM(NM_従事者１２_週勤務時間_整数２&amp;"")&lt;&gt;TRIM(NM_従事者１２_週勤務時間_整数２_変更前&amp;""),TRIM(NM_従事者１２_週勤務時間_小数１&amp;"")&lt;&gt;TRIM(NM_従事者１２_週勤務時間_小数１_変更前&amp;"")),1,0)</f>
        <v>0</v>
      </c>
      <c r="M4784" s="115">
        <f>IF(OR(TRIM(NM_従事者１３_氏名&amp;"")&lt;&gt;TRIM(NM_従事者１３_氏名_変更前&amp;""),TRIM(NM_従事者１３_住所_都道府県&amp;"")&lt;&gt;TRIM(NM_従事者１３_住所_都道府県_変更前&amp;""),TRIM(NM_従事者１３_住所_市区町村&amp;"")&lt;&gt;TRIM(NM_従事者１３_住所_市区町村_変更前&amp;""),TRIM(NM_従事者１３_住所_字&amp;"")&lt;&gt;TRIM(NM_従事者１３_住所_字_変更前&amp;""),TRIM(NM_従事者１３_住所_番地&amp;"")&lt;&gt;TRIM(NM_従事者１３_住所_番地_変更前&amp;""),TRIM(NM_従事者１３_週勤務時間_整数１&amp;"")&lt;&gt;TRIM(NM_従事者１３_週勤務時間_整数１_変更前&amp;""),TRIM(NM_従事者１３_週勤務時間_整数２&amp;"")&lt;&gt;TRIM(NM_従事者１３_週勤務時間_整数２_変更前&amp;""),TRIM(NM_従事者１３_週勤務時間_小数１&amp;"")&lt;&gt;TRIM(NM_従事者１３_週勤務時間_小数１_変更前&amp;"")),1,0)</f>
        <v>0</v>
      </c>
      <c r="N4784" s="115">
        <f>IF(OR(TRIM(NM_従事者１４_氏名&amp;"")&lt;&gt;TRIM(NM_従事者１４_氏名_変更前&amp;""),TRIM(NM_従事者１４_住所_都道府県&amp;"")&lt;&gt;TRIM(NM_従事者１４_住所_都道府県_変更前&amp;""),TRIM(NM_従事者１４_住所_市区町村&amp;"")&lt;&gt;TRIM(NM_従事者１４_住所_市区町村_変更前&amp;""),TRIM(NM_従事者１４_住所_字&amp;"")&lt;&gt;TRIM(NM_従事者１４_住所_字_変更前&amp;""),TRIM(NM_従事者１４_住所_番地&amp;"")&lt;&gt;TRIM(NM_従事者１４_住所_番地_変更前&amp;""),TRIM(NM_従事者１４_週勤務時間_整数１&amp;"")&lt;&gt;TRIM(NM_従事者１４_週勤務時間_整数１_変更前&amp;""),TRIM(NM_従事者１４_週勤務時間_整数２&amp;"")&lt;&gt;TRIM(NM_従事者１４_週勤務時間_整数２_変更前&amp;""),TRIM(NM_従事者１４_週勤務時間_小数１&amp;"")&lt;&gt;TRIM(NM_従事者１４_週勤務時間_小数１_変更前&amp;"")),1,0)</f>
        <v>0</v>
      </c>
      <c r="O4784" s="115">
        <f>IF(OR(TRIM(NM_従事者１５_氏名&amp;"")&lt;&gt;TRIM(NM_従事者１５_氏名_変更前&amp;""),TRIM(NM_従事者１５_住所_都道府県&amp;"")&lt;&gt;TRIM(NM_従事者１５_住所_都道府県_変更前&amp;""),TRIM(NM_従事者１５_住所_市区町村&amp;"")&lt;&gt;TRIM(NM_従事者１５_住所_市区町村_変更前&amp;""),TRIM(NM_従事者１５_住所_字&amp;"")&lt;&gt;TRIM(NM_従事者１５_住所_字_変更前&amp;""),TRIM(NM_従事者１５_住所_番地&amp;"")&lt;&gt;TRIM(NM_従事者１５_住所_番地_変更前&amp;""),TRIM(NM_従事者１５_週勤務時間_整数１&amp;"")&lt;&gt;TRIM(NM_従事者１５_週勤務時間_整数１_変更前&amp;""),TRIM(NM_従事者１５_週勤務時間_整数２&amp;"")&lt;&gt;TRIM(NM_従事者１５_週勤務時間_整数２_変更前&amp;""),TRIM(NM_従事者１５_週勤務時間_小数１&amp;"")&lt;&gt;TRIM(NM_従事者１５_週勤務時間_小数１_変更前&amp;"")),1,0)</f>
        <v>0</v>
      </c>
      <c r="P4784" s="115">
        <f>IF(OR(TRIM(NM_従事者１６_氏名&amp;"")&lt;&gt;TRIM(NM_従事者１６_氏名_変更前&amp;""),TRIM(NM_従事者１６_住所_都道府県&amp;"")&lt;&gt;TRIM(NM_従事者１６_住所_都道府県_変更前&amp;""),TRIM(NM_従事者１６_住所_市区町村&amp;"")&lt;&gt;TRIM(NM_従事者１６_住所_市区町村_変更前&amp;""),TRIM(NM_従事者１６_住所_字&amp;"")&lt;&gt;TRIM(NM_従事者１６_住所_字_変更前&amp;""),TRIM(NM_従事者１６_住所_番地&amp;"")&lt;&gt;TRIM(NM_従事者１６_住所_番地_変更前&amp;""),TRIM(NM_従事者１６_週勤務時間_整数１&amp;"")&lt;&gt;TRIM(NM_従事者１６_週勤務時間_整数１_変更前&amp;""),TRIM(NM_従事者１６_週勤務時間_整数２&amp;"")&lt;&gt;TRIM(NM_従事者１６_週勤務時間_整数２_変更前&amp;""),TRIM(NM_従事者１６_週勤務時間_小数１&amp;"")&lt;&gt;TRIM(NM_従事者１６_週勤務時間_小数１_変更前&amp;"")),1,0)</f>
        <v>0</v>
      </c>
      <c r="Q4784" s="115">
        <f>IF(OR(TRIM(NM_従事者１７_氏名&amp;"")&lt;&gt;TRIM(NM_従事者１７_氏名_変更前&amp;""),TRIM(NM_従事者１７_住所_都道府県&amp;"")&lt;&gt;TRIM(NM_従事者１７_住所_都道府県_変更前&amp;""),TRIM(NM_従事者１７_住所_市区町村&amp;"")&lt;&gt;TRIM(NM_従事者１７_住所_市区町村_変更前&amp;""),TRIM(NM_従事者１７_住所_字&amp;"")&lt;&gt;TRIM(NM_従事者１７_住所_字_変更前&amp;""),TRIM(NM_従事者１７_住所_番地&amp;"")&lt;&gt;TRIM(NM_従事者１７_住所_番地_変更前&amp;""),TRIM(NM_従事者１７_週勤務時間_整数１&amp;"")&lt;&gt;TRIM(NM_従事者１７_週勤務時間_整数１_変更前&amp;""),TRIM(NM_従事者１７_週勤務時間_整数２&amp;"")&lt;&gt;TRIM(NM_従事者１７_週勤務時間_整数２_変更前&amp;""),TRIM(NM_従事者１７_週勤務時間_小数１&amp;"")&lt;&gt;TRIM(NM_従事者１７_週勤務時間_小数１_変更前&amp;"")),1,0)</f>
        <v>0</v>
      </c>
      <c r="R4784" s="115">
        <f>IF(OR(TRIM(NM_従事者１８_氏名&amp;"")&lt;&gt;TRIM(NM_従事者１８_氏名_変更前&amp;""),TRIM(NM_従事者１８_住所_都道府県&amp;"")&lt;&gt;TRIM(NM_従事者１８_住所_都道府県_変更前&amp;""),TRIM(NM_従事者１８_住所_市区町村&amp;"")&lt;&gt;TRIM(NM_従事者１８_住所_市区町村_変更前&amp;""),TRIM(NM_従事者１８_住所_字&amp;"")&lt;&gt;TRIM(NM_従事者１８_住所_字_変更前&amp;""),TRIM(NM_従事者１８_住所_番地&amp;"")&lt;&gt;TRIM(NM_従事者１８_住所_番地_変更前&amp;""),TRIM(NM_従事者１８_週勤務時間_整数１&amp;"")&lt;&gt;TRIM(NM_従事者１８_週勤務時間_整数１_変更前&amp;""),TRIM(NM_従事者１８_週勤務時間_整数２&amp;"")&lt;&gt;TRIM(NM_従事者１８_週勤務時間_整数２_変更前&amp;""),TRIM(NM_従事者１８_週勤務時間_小数１&amp;"")&lt;&gt;TRIM(NM_従事者１８_週勤務時間_小数１_変更前&amp;"")),1,0)</f>
        <v>0</v>
      </c>
      <c r="S4784" s="115">
        <f>IF(OR(TRIM(NM_従事者１９_氏名&amp;"")&lt;&gt;TRIM(NM_従事者１９_氏名_変更前&amp;""),TRIM(NM_従事者１９_住所_都道府県&amp;"")&lt;&gt;TRIM(NM_従事者１９_住所_都道府県_変更前&amp;""),TRIM(NM_従事者１９_住所_市区町村&amp;"")&lt;&gt;TRIM(NM_従事者１９_住所_市区町村_変更前&amp;""),TRIM(NM_従事者１９_住所_字&amp;"")&lt;&gt;TRIM(NM_従事者１９_住所_字_変更前&amp;""),TRIM(NM_従事者１９_住所_番地&amp;"")&lt;&gt;TRIM(NM_従事者１９_住所_番地_変更前&amp;""),TRIM(NM_従事者１９_週勤務時間_整数１&amp;"")&lt;&gt;TRIM(NM_従事者１９_週勤務時間_整数１_変更前&amp;""),TRIM(NM_従事者１９_週勤務時間_整数２&amp;"")&lt;&gt;TRIM(NM_従事者１９_週勤務時間_整数２_変更前&amp;""),TRIM(NM_従事者１９_週勤務時間_小数１&amp;"")&lt;&gt;TRIM(NM_従事者１９_週勤務時間_小数１_変更前&amp;"")),1,0)</f>
        <v>0</v>
      </c>
      <c r="T4784" s="115">
        <f>IF(OR(TRIM(NM_従事者２０_氏名&amp;"")&lt;&gt;TRIM(NM_従事者２０_氏名_変更前&amp;""),TRIM(NM_従事者２０_住所_都道府県&amp;"")&lt;&gt;TRIM(NM_従事者２０_住所_都道府県_変更前&amp;""),TRIM(NM_従事者２０_住所_市区町村&amp;"")&lt;&gt;TRIM(NM_従事者２０_住所_市区町村_変更前&amp;""),TRIM(NM_従事者２０_住所_字&amp;"")&lt;&gt;TRIM(NM_従事者２０_住所_字_変更前&amp;""),TRIM(NM_従事者２０_住所_番地&amp;"")&lt;&gt;TRIM(NM_従事者２０_住所_番地_変更前&amp;""),TRIM(NM_従事者２０_週勤務時間_整数１&amp;"")&lt;&gt;TRIM(NM_従事者２０_週勤務時間_整数１_変更前&amp;""),TRIM(NM_従事者２０_週勤務時間_整数２&amp;"")&lt;&gt;TRIM(NM_従事者２０_週勤務時間_整数２_変更前&amp;""),TRIM(NM_従事者２０_週勤務時間_小数１&amp;"")&lt;&gt;TRIM(NM_従事者２０_週勤務時間_小数１_変更前&amp;"")),1,0)</f>
        <v>0</v>
      </c>
      <c r="U4784" s="115">
        <f>IF(OR(TRIM(NM_従事者２１_氏名&amp;"")&lt;&gt;TRIM(NM_従事者２１_氏名_変更前&amp;""),TRIM(NM_従事者２１_住所_都道府県&amp;"")&lt;&gt;TRIM(NM_従事者２１_住所_都道府県_変更前&amp;""),TRIM(NM_従事者２１_住所_市区町村&amp;"")&lt;&gt;TRIM(NM_従事者２１_住所_市区町村_変更前&amp;""),TRIM(NM_従事者２１_住所_字&amp;"")&lt;&gt;TRIM(NM_従事者２１_住所_字_変更前&amp;""),TRIM(NM_従事者２１_住所_番地&amp;"")&lt;&gt;TRIM(NM_従事者２１_住所_番地_変更前&amp;""),TRIM(NM_従事者２１_週勤務時間_整数１&amp;"")&lt;&gt;TRIM(NM_従事者２１_週勤務時間_整数１_変更前&amp;""),TRIM(NM_従事者２１_週勤務時間_整数２&amp;"")&lt;&gt;TRIM(NM_従事者２１_週勤務時間_整数２_変更前&amp;""),TRIM(NM_従事者２１_週勤務時間_小数１&amp;"")&lt;&gt;TRIM(NM_従事者２１_週勤務時間_小数１_変更前&amp;"")),1,0)</f>
        <v>0</v>
      </c>
      <c r="V4784" s="115">
        <f>IF(OR(TRIM(NM_従事者２２_氏名&amp;"")&lt;&gt;TRIM(NM_従事者２２_氏名_変更前&amp;""),TRIM(NM_従事者２２_住所_都道府県&amp;"")&lt;&gt;TRIM(NM_従事者２２_住所_都道府県_変更前&amp;""),TRIM(NM_従事者２２_住所_市区町村&amp;"")&lt;&gt;TRIM(NM_従事者２２_住所_市区町村_変更前&amp;""),TRIM(NM_従事者２２_住所_字&amp;"")&lt;&gt;TRIM(NM_従事者２２_住所_字_変更前&amp;""),TRIM(NM_従事者２２_住所_番地&amp;"")&lt;&gt;TRIM(NM_従事者２２_住所_番地_変更前&amp;""),TRIM(NM_従事者２２_週勤務時間_整数１&amp;"")&lt;&gt;TRIM(NM_従事者２２_週勤務時間_整数１_変更前&amp;""),TRIM(NM_従事者２２_週勤務時間_整数２&amp;"")&lt;&gt;TRIM(NM_従事者２２_週勤務時間_整数２_変更前&amp;""),TRIM(NM_従事者２２_週勤務時間_小数１&amp;"")&lt;&gt;TRIM(NM_従事者２２_週勤務時間_小数１_変更前&amp;"")),1,0)</f>
        <v>0</v>
      </c>
      <c r="W4784" s="115">
        <f>IF(OR(TRIM(NM_従事者２３_氏名&amp;"")&lt;&gt;TRIM(NM_従事者２３_氏名_変更前&amp;""),TRIM(NM_従事者２３_住所_都道府県&amp;"")&lt;&gt;TRIM(NM_従事者２３_住所_都道府県_変更前&amp;""),TRIM(NM_従事者２３_住所_市区町村&amp;"")&lt;&gt;TRIM(NM_従事者２３_住所_市区町村_変更前&amp;""),TRIM(NM_従事者２３_住所_字&amp;"")&lt;&gt;TRIM(NM_従事者２３_住所_字_変更前&amp;""),TRIM(NM_従事者２３_住所_番地&amp;"")&lt;&gt;TRIM(NM_従事者２３_住所_番地_変更前&amp;""),TRIM(NM_従事者２３_週勤務時間_整数１&amp;"")&lt;&gt;TRIM(NM_従事者２３_週勤務時間_整数１_変更前&amp;""),TRIM(NM_従事者２３_週勤務時間_整数２&amp;"")&lt;&gt;TRIM(NM_従事者２３_週勤務時間_整数２_変更前&amp;""),TRIM(NM_従事者２３_週勤務時間_小数１&amp;"")&lt;&gt;TRIM(NM_従事者２３_週勤務時間_小数１_変更前&amp;"")),1,0)</f>
        <v>0</v>
      </c>
      <c r="X4784" s="115">
        <f>IF(OR(TRIM(NM_従事者２４_氏名&amp;"")&lt;&gt;TRIM(NM_従事者２４_氏名_変更前&amp;""),TRIM(NM_従事者２４_住所_都道府県&amp;"")&lt;&gt;TRIM(NM_従事者２４_住所_都道府県_変更前&amp;""),TRIM(NM_従事者２４_住所_市区町村&amp;"")&lt;&gt;TRIM(NM_従事者２４_住所_市区町村_変更前&amp;""),TRIM(NM_従事者２４_住所_字&amp;"")&lt;&gt;TRIM(NM_従事者２４_住所_字_変更前&amp;""),TRIM(NM_従事者２４_住所_番地&amp;"")&lt;&gt;TRIM(NM_従事者２４_住所_番地_変更前&amp;""),TRIM(NM_従事者２４_週勤務時間_整数１&amp;"")&lt;&gt;TRIM(NM_従事者２４_週勤務時間_整数１_変更前&amp;""),TRIM(NM_従事者２４_週勤務時間_整数２&amp;"")&lt;&gt;TRIM(NM_従事者２４_週勤務時間_整数２_変更前&amp;""),TRIM(NM_従事者２４_週勤務時間_小数１&amp;"")&lt;&gt;TRIM(NM_従事者２４_週勤務時間_小数１_変更前&amp;"")),1,0)</f>
        <v>0</v>
      </c>
      <c r="Y4784" s="115">
        <f>IF(OR(TRIM(NM_従事者２５_氏名&amp;"")&lt;&gt;TRIM(NM_従事者２５_氏名_変更前&amp;""),TRIM(NM_従事者２５_住所_都道府県&amp;"")&lt;&gt;TRIM(NM_従事者２５_住所_都道府県_変更前&amp;""),TRIM(NM_従事者２５_住所_市区町村&amp;"")&lt;&gt;TRIM(NM_従事者２５_住所_市区町村_変更前&amp;""),TRIM(NM_従事者２５_住所_字&amp;"")&lt;&gt;TRIM(NM_従事者２５_住所_字_変更前&amp;""),TRIM(NM_従事者２５_住所_番地&amp;"")&lt;&gt;TRIM(NM_従事者２５_住所_番地_変更前&amp;""),TRIM(NM_従事者２５_週勤務時間_整数１&amp;"")&lt;&gt;TRIM(NM_従事者２５_週勤務時間_整数１_変更前&amp;""),TRIM(NM_従事者２５_週勤務時間_整数２&amp;"")&lt;&gt;TRIM(NM_従事者２５_週勤務時間_整数２_変更前&amp;""),TRIM(NM_従事者２５_週勤務時間_小数１&amp;"")&lt;&gt;TRIM(NM_従事者２５_週勤務時間_小数１_変更前&amp;"")),1,0)</f>
        <v>0</v>
      </c>
      <c r="Z4784" s="115">
        <f>IF(OR(TRIM(NM_従事者２６_氏名&amp;"")&lt;&gt;TRIM(NM_従事者２６_氏名_変更前&amp;""),TRIM(NM_従事者２６_住所_都道府県&amp;"")&lt;&gt;TRIM(NM_従事者２６_住所_都道府県_変更前&amp;""),TRIM(NM_従事者２６_住所_市区町村&amp;"")&lt;&gt;TRIM(NM_従事者２６_住所_市区町村_変更前&amp;""),TRIM(NM_従事者２６_住所_字&amp;"")&lt;&gt;TRIM(NM_従事者２６_住所_字_変更前&amp;""),TRIM(NM_従事者２６_住所_番地&amp;"")&lt;&gt;TRIM(NM_従事者２６_住所_番地_変更前&amp;""),TRIM(NM_従事者２６_週勤務時間_整数１&amp;"")&lt;&gt;TRIM(NM_従事者２６_週勤務時間_整数１_変更前&amp;""),TRIM(NM_従事者２６_週勤務時間_整数２&amp;"")&lt;&gt;TRIM(NM_従事者２６_週勤務時間_整数２_変更前&amp;""),TRIM(NM_従事者２６_週勤務時間_小数１&amp;"")&lt;&gt;TRIM(NM_従事者２６_週勤務時間_小数１_変更前&amp;"")),1,0)</f>
        <v>0</v>
      </c>
      <c r="AA4784" s="115">
        <f>IF(OR(TRIM(NM_従事者２７_氏名&amp;"")&lt;&gt;TRIM(NM_従事者２７_氏名_変更前&amp;""),TRIM(NM_従事者２７_住所_都道府県&amp;"")&lt;&gt;TRIM(NM_従事者２７_住所_都道府県_変更前&amp;""),TRIM(NM_従事者２７_住所_市区町村&amp;"")&lt;&gt;TRIM(NM_従事者２７_住所_市区町村_変更前&amp;""),TRIM(NM_従事者２７_住所_字&amp;"")&lt;&gt;TRIM(NM_従事者２７_住所_字_変更前&amp;""),TRIM(NM_従事者２７_住所_番地&amp;"")&lt;&gt;TRIM(NM_従事者２７_住所_番地_変更前&amp;""),TRIM(NM_従事者２７_週勤務時間_整数１&amp;"")&lt;&gt;TRIM(NM_従事者２７_週勤務時間_整数１_変更前&amp;""),TRIM(NM_従事者２７_週勤務時間_整数２&amp;"")&lt;&gt;TRIM(NM_従事者２７_週勤務時間_整数２_変更前&amp;""),TRIM(NM_従事者２７_週勤務時間_小数１&amp;"")&lt;&gt;TRIM(NM_従事者２７_週勤務時間_小数１_変更前&amp;"")),1,0)</f>
        <v>0</v>
      </c>
      <c r="AB4784" s="115">
        <f>IF(OR(TRIM(NM_従事者２８_氏名&amp;"")&lt;&gt;TRIM(NM_従事者２８_氏名_変更前&amp;""),TRIM(NM_従事者２８_住所_都道府県&amp;"")&lt;&gt;TRIM(NM_従事者２８_住所_都道府県_変更前&amp;""),TRIM(NM_従事者２８_住所_市区町村&amp;"")&lt;&gt;TRIM(NM_従事者２８_住所_市区町村_変更前&amp;""),TRIM(NM_従事者２８_住所_字&amp;"")&lt;&gt;TRIM(NM_従事者２８_住所_字_変更前&amp;""),TRIM(NM_従事者２８_住所_番地&amp;"")&lt;&gt;TRIM(NM_従事者２８_住所_番地_変更前&amp;""),TRIM(NM_従事者２８_週勤務時間_整数１&amp;"")&lt;&gt;TRIM(NM_従事者２８_週勤務時間_整数１_変更前&amp;""),TRIM(NM_従事者２８_週勤務時間_整数２&amp;"")&lt;&gt;TRIM(NM_従事者２８_週勤務時間_整数２_変更前&amp;""),TRIM(NM_従事者２８_週勤務時間_小数１&amp;"")&lt;&gt;TRIM(NM_従事者２８_週勤務時間_小数１_変更前&amp;"")),1,0)</f>
        <v>0</v>
      </c>
      <c r="AC4784" s="115">
        <f>IF(OR(TRIM(NM_従事者２９_氏名&amp;"")&lt;&gt;TRIM(NM_従事者２９_氏名_変更前&amp;""),TRIM(NM_従事者２９_住所_都道府県&amp;"")&lt;&gt;TRIM(NM_従事者２９_住所_都道府県_変更前&amp;""),TRIM(NM_従事者２９_住所_市区町村&amp;"")&lt;&gt;TRIM(NM_従事者２９_住所_市区町村_変更前&amp;""),TRIM(NM_従事者２９_住所_字&amp;"")&lt;&gt;TRIM(NM_従事者２９_住所_字_変更前&amp;""),TRIM(NM_従事者２９_住所_番地&amp;"")&lt;&gt;TRIM(NM_従事者２９_住所_番地_変更前&amp;""),TRIM(NM_従事者２９_週勤務時間_整数１&amp;"")&lt;&gt;TRIM(NM_従事者２９_週勤務時間_整数１_変更前&amp;""),TRIM(NM_従事者２９_週勤務時間_整数２&amp;"")&lt;&gt;TRIM(NM_従事者２９_週勤務時間_整数２_変更前&amp;""),TRIM(NM_従事者２９_週勤務時間_小数１&amp;"")&lt;&gt;TRIM(NM_従事者２９_週勤務時間_小数１_変更前&amp;"")),1,0)</f>
        <v>0</v>
      </c>
      <c r="AD4784" s="115">
        <f>IF(OR(TRIM(NM_従事者３０_氏名&amp;"")&lt;&gt;TRIM(NM_従事者３０_氏名_変更前&amp;""),TRIM(NM_従事者３０_住所_都道府県&amp;"")&lt;&gt;TRIM(NM_従事者３０_住所_都道府県_変更前&amp;""),TRIM(NM_従事者３０_住所_市区町村&amp;"")&lt;&gt;TRIM(NM_従事者３０_住所_市区町村_変更前&amp;""),TRIM(NM_従事者３０_住所_字&amp;"")&lt;&gt;TRIM(NM_従事者３０_住所_字_変更前&amp;""),TRIM(NM_従事者３０_住所_番地&amp;"")&lt;&gt;TRIM(NM_従事者３０_住所_番地_変更前&amp;""),TRIM(NM_従事者３０_週勤務時間_整数１&amp;"")&lt;&gt;TRIM(NM_従事者３０_週勤務時間_整数１_変更前&amp;""),TRIM(NM_従事者３０_週勤務時間_整数２&amp;"")&lt;&gt;TRIM(NM_従事者３０_週勤務時間_整数２_変更前&amp;""),TRIM(NM_従事者３０_週勤務時間_小数１&amp;"")&lt;&gt;TRIM(NM_従事者３０_週勤務時間_小数１_変更前&amp;"")),1,0)</f>
        <v>0</v>
      </c>
      <c r="AE4784" s="115">
        <f>IF(OR(TRIM(NM_従事者３１_氏名&amp;"")&lt;&gt;TRIM(NM_従事者３１_氏名_変更前&amp;""),TRIM(NM_従事者３１_住所_都道府県&amp;"")&lt;&gt;TRIM(NM_従事者３１_住所_都道府県_変更前&amp;""),TRIM(NM_従事者３１_住所_市区町村&amp;"")&lt;&gt;TRIM(NM_従事者３１_住所_市区町村_変更前&amp;""),TRIM(NM_従事者３１_住所_字&amp;"")&lt;&gt;TRIM(NM_従事者３１_住所_字_変更前&amp;""),TRIM(NM_従事者３１_住所_番地&amp;"")&lt;&gt;TRIM(NM_従事者３１_住所_番地_変更前&amp;""),TRIM(NM_従事者３１_週勤務時間_整数１&amp;"")&lt;&gt;TRIM(NM_従事者３１_週勤務時間_整数１_変更前&amp;""),TRIM(NM_従事者３１_週勤務時間_整数２&amp;"")&lt;&gt;TRIM(NM_従事者３１_週勤務時間_整数２_変更前&amp;""),TRIM(NM_従事者３１_週勤務時間_小数１&amp;"")&lt;&gt;TRIM(NM_従事者３１_週勤務時間_小数１_変更前&amp;"")),1,0)</f>
        <v>0</v>
      </c>
      <c r="AF4784" s="115">
        <f>IF(OR(TRIM(NM_従事者３２_氏名&amp;"")&lt;&gt;TRIM(NM_従事者３２_氏名_変更前&amp;""),TRIM(NM_従事者３２_住所_都道府県&amp;"")&lt;&gt;TRIM(NM_従事者３２_住所_都道府県_変更前&amp;""),TRIM(NM_従事者３２_住所_市区町村&amp;"")&lt;&gt;TRIM(NM_従事者３２_住所_市区町村_変更前&amp;""),TRIM(NM_従事者３２_住所_字&amp;"")&lt;&gt;TRIM(NM_従事者３２_住所_字_変更前&amp;""),TRIM(NM_従事者３２_住所_番地&amp;"")&lt;&gt;TRIM(NM_従事者３２_住所_番地_変更前&amp;""),TRIM(NM_従事者３２_週勤務時間_整数１&amp;"")&lt;&gt;TRIM(NM_従事者３２_週勤務時間_整数１_変更前&amp;""),TRIM(NM_従事者３２_週勤務時間_整数２&amp;"")&lt;&gt;TRIM(NM_従事者３２_週勤務時間_整数２_変更前&amp;""),TRIM(NM_従事者３２_週勤務時間_小数１&amp;"")&lt;&gt;TRIM(NM_従事者３２_週勤務時間_小数１_変更前&amp;"")),1,0)</f>
        <v>0</v>
      </c>
      <c r="AG4784" s="115">
        <f>IF(OR(TRIM(NM_従事者３３_氏名&amp;"")&lt;&gt;TRIM(NM_従事者３３_氏名_変更前&amp;""),TRIM(NM_従事者３３_住所_都道府県&amp;"")&lt;&gt;TRIM(NM_従事者３３_住所_都道府県_変更前&amp;""),TRIM(NM_従事者３３_住所_市区町村&amp;"")&lt;&gt;TRIM(NM_従事者３３_住所_市区町村_変更前&amp;""),TRIM(NM_従事者３３_住所_字&amp;"")&lt;&gt;TRIM(NM_従事者３３_住所_字_変更前&amp;""),TRIM(NM_従事者３３_住所_番地&amp;"")&lt;&gt;TRIM(NM_従事者３３_住所_番地_変更前&amp;""),TRIM(NM_従事者３３_週勤務時間_整数１&amp;"")&lt;&gt;TRIM(NM_従事者３３_週勤務時間_整数１_変更前&amp;""),TRIM(NM_従事者３３_週勤務時間_整数２&amp;"")&lt;&gt;TRIM(NM_従事者３３_週勤務時間_整数２_変更前&amp;""),TRIM(NM_従事者３３_週勤務時間_小数１&amp;"")&lt;&gt;TRIM(NM_従事者３３_週勤務時間_小数１_変更前&amp;"")),1,0)</f>
        <v>0</v>
      </c>
      <c r="AH4784" s="115">
        <f>IF(OR(TRIM(NM_従事者３４_氏名&amp;"")&lt;&gt;TRIM(NM_従事者３４_氏名_変更前&amp;""),TRIM(NM_従事者３４_住所_都道府県&amp;"")&lt;&gt;TRIM(NM_従事者３４_住所_都道府県_変更前&amp;""),TRIM(NM_従事者３４_住所_市区町村&amp;"")&lt;&gt;TRIM(NM_従事者３４_住所_市区町村_変更前&amp;""),TRIM(NM_従事者３４_住所_字&amp;"")&lt;&gt;TRIM(NM_従事者３４_住所_字_変更前&amp;""),TRIM(NM_従事者３４_住所_番地&amp;"")&lt;&gt;TRIM(NM_従事者３４_住所_番地_変更前&amp;""),TRIM(NM_従事者３４_週勤務時間_整数１&amp;"")&lt;&gt;TRIM(NM_従事者３４_週勤務時間_整数１_変更前&amp;""),TRIM(NM_従事者３４_週勤務時間_整数２&amp;"")&lt;&gt;TRIM(NM_従事者３４_週勤務時間_整数２_変更前&amp;""),TRIM(NM_従事者３４_週勤務時間_小数１&amp;"")&lt;&gt;TRIM(NM_従事者３４_週勤務時間_小数１_変更前&amp;"")),1,0)</f>
        <v>0</v>
      </c>
      <c r="AI4784" s="115">
        <f>IF(OR(TRIM(NM_従事者３５_氏名&amp;"")&lt;&gt;TRIM(NM_従事者３５_氏名_変更前&amp;""),TRIM(NM_従事者３５_住所_都道府県&amp;"")&lt;&gt;TRIM(NM_従事者３５_住所_都道府県_変更前&amp;""),TRIM(NM_従事者３５_住所_市区町村&amp;"")&lt;&gt;TRIM(NM_従事者３５_住所_市区町村_変更前&amp;""),TRIM(NM_従事者３５_住所_字&amp;"")&lt;&gt;TRIM(NM_従事者３５_住所_字_変更前&amp;""),TRIM(NM_従事者３５_住所_番地&amp;"")&lt;&gt;TRIM(NM_従事者３５_住所_番地_変更前&amp;""),TRIM(NM_従事者３５_週勤務時間_整数１&amp;"")&lt;&gt;TRIM(NM_従事者３５_週勤務時間_整数１_変更前&amp;""),TRIM(NM_従事者３５_週勤務時間_整数２&amp;"")&lt;&gt;TRIM(NM_従事者３５_週勤務時間_整数２_変更前&amp;""),TRIM(NM_従事者３５_週勤務時間_小数１&amp;"")&lt;&gt;TRIM(NM_従事者３５_週勤務時間_小数１_変更前&amp;"")),1,0)</f>
        <v>0</v>
      </c>
      <c r="AJ4784" s="115">
        <f>IF(OR(TRIM(NM_従事者３６_氏名&amp;"")&lt;&gt;TRIM(NM_従事者３６_氏名_変更前&amp;""),TRIM(NM_従事者３６_住所_都道府県&amp;"")&lt;&gt;TRIM(NM_従事者３６_住所_都道府県_変更前&amp;""),TRIM(NM_従事者３６_住所_市区町村&amp;"")&lt;&gt;TRIM(NM_従事者３６_住所_市区町村_変更前&amp;""),TRIM(NM_従事者３６_住所_字&amp;"")&lt;&gt;TRIM(NM_従事者３６_住所_字_変更前&amp;""),TRIM(NM_従事者３６_住所_番地&amp;"")&lt;&gt;TRIM(NM_従事者３６_住所_番地_変更前&amp;""),TRIM(NM_従事者３６_週勤務時間_整数１&amp;"")&lt;&gt;TRIM(NM_従事者３６_週勤務時間_整数１_変更前&amp;""),TRIM(NM_従事者３６_週勤務時間_整数２&amp;"")&lt;&gt;TRIM(NM_従事者３６_週勤務時間_整数２_変更前&amp;""),TRIM(NM_従事者３６_週勤務時間_小数１&amp;"")&lt;&gt;TRIM(NM_従事者３６_週勤務時間_小数１_変更前&amp;"")),1,0)</f>
        <v>0</v>
      </c>
      <c r="AK4784" s="115">
        <f>IF(OR(TRIM(NM_従事者３７_氏名&amp;"")&lt;&gt;TRIM(NM_従事者３７_氏名_変更前&amp;""),TRIM(NM_従事者３７_住所_都道府県&amp;"")&lt;&gt;TRIM(NM_従事者３７_住所_都道府県_変更前&amp;""),TRIM(NM_従事者３７_住所_市区町村&amp;"")&lt;&gt;TRIM(NM_従事者３７_住所_市区町村_変更前&amp;""),TRIM(NM_従事者３７_住所_字&amp;"")&lt;&gt;TRIM(NM_従事者３７_住所_字_変更前&amp;""),TRIM(NM_従事者３７_住所_番地&amp;"")&lt;&gt;TRIM(NM_従事者３７_住所_番地_変更前&amp;""),TRIM(NM_従事者３７_週勤務時間_整数１&amp;"")&lt;&gt;TRIM(NM_従事者３７_週勤務時間_整数１_変更前&amp;""),TRIM(NM_従事者３７_週勤務時間_整数２&amp;"")&lt;&gt;TRIM(NM_従事者３７_週勤務時間_整数２_変更前&amp;""),TRIM(NM_従事者３７_週勤務時間_小数１&amp;"")&lt;&gt;TRIM(NM_従事者３７_週勤務時間_小数１_変更前&amp;"")),1,0)</f>
        <v>0</v>
      </c>
      <c r="AL4784" s="115">
        <f>IF(OR(TRIM(NM_従事者３８_氏名&amp;"")&lt;&gt;TRIM(NM_従事者３８_氏名_変更前&amp;""),TRIM(NM_従事者３８_住所_都道府県&amp;"")&lt;&gt;TRIM(NM_従事者３８_住所_都道府県_変更前&amp;""),TRIM(NM_従事者３８_住所_市区町村&amp;"")&lt;&gt;TRIM(NM_従事者３８_住所_市区町村_変更前&amp;""),TRIM(NM_従事者３８_住所_字&amp;"")&lt;&gt;TRIM(NM_従事者３８_住所_字_変更前&amp;""),TRIM(NM_従事者３８_住所_番地&amp;"")&lt;&gt;TRIM(NM_従事者３８_住所_番地_変更前&amp;""),TRIM(NM_従事者３８_週勤務時間_整数１&amp;"")&lt;&gt;TRIM(NM_従事者３８_週勤務時間_整数１_変更前&amp;""),TRIM(NM_従事者３８_週勤務時間_整数２&amp;"")&lt;&gt;TRIM(NM_従事者３８_週勤務時間_整数２_変更前&amp;""),TRIM(NM_従事者３８_週勤務時間_小数１&amp;"")&lt;&gt;TRIM(NM_従事者３８_週勤務時間_小数１_変更前&amp;"")),1,0)</f>
        <v>0</v>
      </c>
      <c r="AM4784" s="115">
        <f>IF(OR(TRIM(NM_従事者３９_氏名&amp;"")&lt;&gt;TRIM(NM_従事者３９_氏名_変更前&amp;""),TRIM(NM_従事者３９_住所_都道府県&amp;"")&lt;&gt;TRIM(NM_従事者３９_住所_都道府県_変更前&amp;""),TRIM(NM_従事者３９_住所_市区町村&amp;"")&lt;&gt;TRIM(NM_従事者３９_住所_市区町村_変更前&amp;""),TRIM(NM_従事者３９_住所_字&amp;"")&lt;&gt;TRIM(NM_従事者３９_住所_字_変更前&amp;""),TRIM(NM_従事者３９_住所_番地&amp;"")&lt;&gt;TRIM(NM_従事者３９_住所_番地_変更前&amp;""),TRIM(NM_従事者３９_週勤務時間_整数１&amp;"")&lt;&gt;TRIM(NM_従事者３９_週勤務時間_整数１_変更前&amp;""),TRIM(NM_従事者３９_週勤務時間_整数２&amp;"")&lt;&gt;TRIM(NM_従事者３９_週勤務時間_整数２_変更前&amp;""),TRIM(NM_従事者３９_週勤務時間_小数１&amp;"")&lt;&gt;TRIM(NM_従事者３９_週勤務時間_小数１_変更前&amp;"")),1,0)</f>
        <v>0</v>
      </c>
      <c r="AN4784" s="115">
        <f>IF(OR(TRIM(NM_従事者４０_氏名&amp;"")&lt;&gt;TRIM(NM_従事者４０_氏名_変更前&amp;""),TRIM(NM_従事者４０_住所_都道府県&amp;"")&lt;&gt;TRIM(NM_従事者４０_住所_都道府県_変更前&amp;""),TRIM(NM_従事者４０_住所_市区町村&amp;"")&lt;&gt;TRIM(NM_従事者４０_住所_市区町村_変更前&amp;""),TRIM(NM_従事者４０_住所_字&amp;"")&lt;&gt;TRIM(NM_従事者４０_住所_字_変更前&amp;""),TRIM(NM_従事者４０_住所_番地&amp;"")&lt;&gt;TRIM(NM_従事者４０_住所_番地_変更前&amp;""),TRIM(NM_従事者４０_週勤務時間_整数１&amp;"")&lt;&gt;TRIM(NM_従事者４０_週勤務時間_整数１_変更前&amp;""),TRIM(NM_従事者４０_週勤務時間_整数２&amp;"")&lt;&gt;TRIM(NM_従事者４０_週勤務時間_整数２_変更前&amp;""),TRIM(NM_従事者４０_週勤務時間_小数１&amp;"")&lt;&gt;TRIM(NM_従事者４０_週勤務時間_小数１_変更前&amp;"")),1,0)</f>
        <v>0</v>
      </c>
    </row>
  </sheetData>
  <mergeCells count="3366">
    <mergeCell ref="AF4571:AG4571"/>
    <mergeCell ref="P4604:Q4604"/>
    <mergeCell ref="R4604:S4604"/>
    <mergeCell ref="N4583:O4583"/>
    <mergeCell ref="P4583:Q4583"/>
    <mergeCell ref="V4583:W4583"/>
    <mergeCell ref="Z4604:AA4604"/>
    <mergeCell ref="V4580:W4580"/>
    <mergeCell ref="X4580:Y4580"/>
    <mergeCell ref="Z4580:AA4580"/>
    <mergeCell ref="R4583:S4583"/>
    <mergeCell ref="T4583:U4583"/>
    <mergeCell ref="AL4604:AM4604"/>
    <mergeCell ref="AJ4598:AK4598"/>
    <mergeCell ref="AL4598:AM4598"/>
    <mergeCell ref="N4586:O4586"/>
    <mergeCell ref="P4586:Q4586"/>
    <mergeCell ref="AL4589:AM4589"/>
    <mergeCell ref="AB4595:AC4595"/>
    <mergeCell ref="AD4595:AE4595"/>
    <mergeCell ref="AF4595:AG4595"/>
    <mergeCell ref="AH4595:AI4595"/>
    <mergeCell ref="AJ4595:AK4595"/>
    <mergeCell ref="AL4595:AM4595"/>
    <mergeCell ref="AB4589:AC4589"/>
    <mergeCell ref="AD4589:AE4589"/>
    <mergeCell ref="AF4589:AG4589"/>
    <mergeCell ref="R4589:S4589"/>
    <mergeCell ref="AJ4592:AK4592"/>
    <mergeCell ref="Z4610:AA4610"/>
    <mergeCell ref="AB4610:AC4610"/>
    <mergeCell ref="AD4610:AE4610"/>
    <mergeCell ref="AF4610:AG4610"/>
    <mergeCell ref="N4604:O4604"/>
    <mergeCell ref="AB4580:AC4580"/>
    <mergeCell ref="AD4580:AE4580"/>
    <mergeCell ref="AF4580:AG4580"/>
    <mergeCell ref="AH4580:AI4580"/>
    <mergeCell ref="AJ4580:AK4580"/>
    <mergeCell ref="AL4583:AM4583"/>
    <mergeCell ref="AN4583:AO4583"/>
    <mergeCell ref="AL4580:AM4580"/>
    <mergeCell ref="AN4577:AO4577"/>
    <mergeCell ref="AB4571:AC4571"/>
    <mergeCell ref="AD4571:AE4571"/>
    <mergeCell ref="R4586:S4586"/>
    <mergeCell ref="T4577:U4577"/>
    <mergeCell ref="X4583:Y4583"/>
    <mergeCell ref="AL4586:AM4586"/>
    <mergeCell ref="Z4586:AA4586"/>
    <mergeCell ref="AN4586:AO4586"/>
    <mergeCell ref="Z4601:AA4601"/>
    <mergeCell ref="AN4601:AO4601"/>
    <mergeCell ref="AB4604:AC4604"/>
    <mergeCell ref="AD4604:AE4604"/>
    <mergeCell ref="AF4604:AG4604"/>
    <mergeCell ref="AH4604:AI4604"/>
    <mergeCell ref="AN4589:AO4589"/>
    <mergeCell ref="AN4595:AO4595"/>
    <mergeCell ref="R4580:S4580"/>
    <mergeCell ref="T4580:U4580"/>
    <mergeCell ref="AG4306:AO4308"/>
    <mergeCell ref="S4295:AA4295"/>
    <mergeCell ref="AG4295:AO4295"/>
    <mergeCell ref="S4298:T4298"/>
    <mergeCell ref="S4381:S4383"/>
    <mergeCell ref="U4381:U4383"/>
    <mergeCell ref="AH4381:AH4383"/>
    <mergeCell ref="AI4381:AI4383"/>
    <mergeCell ref="AK4381:AK4383"/>
    <mergeCell ref="R4282:R4284"/>
    <mergeCell ref="N4658:AO4660"/>
    <mergeCell ref="AD4643:AD4645"/>
    <mergeCell ref="AD4652:AH4654"/>
    <mergeCell ref="AD4649:AH4651"/>
    <mergeCell ref="AD4646:AH4648"/>
    <mergeCell ref="AE4643:AE4645"/>
    <mergeCell ref="AD4598:AE4598"/>
    <mergeCell ref="T4604:U4604"/>
    <mergeCell ref="V4604:W4604"/>
    <mergeCell ref="AH4571:AI4571"/>
    <mergeCell ref="AJ4571:AK4571"/>
    <mergeCell ref="O4643:O4645"/>
    <mergeCell ref="N4613:Q4614"/>
    <mergeCell ref="AI4643:AI4645"/>
    <mergeCell ref="N4616:N4618"/>
    <mergeCell ref="AG4643:AG4645"/>
    <mergeCell ref="U4411:AC4413"/>
    <mergeCell ref="AG4411:AO4413"/>
    <mergeCell ref="U4414:AC4416"/>
    <mergeCell ref="AG4414:AO4416"/>
    <mergeCell ref="AJ4604:AK4604"/>
    <mergeCell ref="N4607:O4607"/>
    <mergeCell ref="AG4256:AO4256"/>
    <mergeCell ref="S4259:T4259"/>
    <mergeCell ref="AG4259:AH4259"/>
    <mergeCell ref="R4261:AJ4263"/>
    <mergeCell ref="R4264:AO4266"/>
    <mergeCell ref="R4291:AO4293"/>
    <mergeCell ref="U4309:AC4311"/>
    <mergeCell ref="AG4309:AO4311"/>
    <mergeCell ref="U4312:AC4314"/>
    <mergeCell ref="AG4312:AO4314"/>
    <mergeCell ref="S4316:T4316"/>
    <mergeCell ref="R4318:R4320"/>
    <mergeCell ref="R4384:R4386"/>
    <mergeCell ref="S4384:S4386"/>
    <mergeCell ref="U4384:U4386"/>
    <mergeCell ref="R4387:U4389"/>
    <mergeCell ref="V4387:W4389"/>
    <mergeCell ref="X4387:AA4389"/>
    <mergeCell ref="AG4358:AO4358"/>
    <mergeCell ref="S4361:T4361"/>
    <mergeCell ref="S4282:S4284"/>
    <mergeCell ref="U4282:U4284"/>
    <mergeCell ref="R4285:U4287"/>
    <mergeCell ref="V4285:W4287"/>
    <mergeCell ref="X4285:AA4287"/>
    <mergeCell ref="S4289:T4289"/>
    <mergeCell ref="AK4289:AO4289"/>
    <mergeCell ref="U4273:AC4275"/>
    <mergeCell ref="AG4273:AO4275"/>
    <mergeCell ref="R4363:AJ4365"/>
    <mergeCell ref="AG4372:AO4374"/>
    <mergeCell ref="AG4361:AH4361"/>
    <mergeCell ref="AK4279:AK4281"/>
    <mergeCell ref="S4277:T4277"/>
    <mergeCell ref="U4267:X4269"/>
    <mergeCell ref="Z4267:AC4269"/>
    <mergeCell ref="AG4267:AO4269"/>
    <mergeCell ref="U4270:AC4272"/>
    <mergeCell ref="AG4270:AO4272"/>
    <mergeCell ref="Y4252:AE4254"/>
    <mergeCell ref="AI4252:AO4254"/>
    <mergeCell ref="AI4246:AO4248"/>
    <mergeCell ref="Y4249:AE4251"/>
    <mergeCell ref="AI4249:AO4251"/>
    <mergeCell ref="R4228:AO4230"/>
    <mergeCell ref="AC4231:AO4233"/>
    <mergeCell ref="S4235:T4235"/>
    <mergeCell ref="R4607:S4607"/>
    <mergeCell ref="T4607:U4607"/>
    <mergeCell ref="V4607:W4607"/>
    <mergeCell ref="X4607:Y4607"/>
    <mergeCell ref="Z4607:AA4607"/>
    <mergeCell ref="R4601:S4601"/>
    <mergeCell ref="AK4493:AO4493"/>
    <mergeCell ref="U4408:X4410"/>
    <mergeCell ref="Z4408:AC4410"/>
    <mergeCell ref="AG4408:AO4410"/>
    <mergeCell ref="AI4453:AO4455"/>
    <mergeCell ref="Y4456:AE4458"/>
    <mergeCell ref="AI4456:AO4458"/>
    <mergeCell ref="Y4450:AA4452"/>
    <mergeCell ref="AC4450:AE4452"/>
    <mergeCell ref="R4432:AO4434"/>
    <mergeCell ref="S4256:AA4256"/>
    <mergeCell ref="U4105:AC4107"/>
    <mergeCell ref="AG4105:AO4107"/>
    <mergeCell ref="U4108:AC4110"/>
    <mergeCell ref="AG4108:AO4110"/>
    <mergeCell ref="R4081:U4083"/>
    <mergeCell ref="S4112:T4112"/>
    <mergeCell ref="S4094:T4094"/>
    <mergeCell ref="AG4094:AH4094"/>
    <mergeCell ref="R4096:AJ4098"/>
    <mergeCell ref="R4099:AO4101"/>
    <mergeCell ref="U4102:X4104"/>
    <mergeCell ref="Z4102:AC4104"/>
    <mergeCell ref="AG4102:AO4104"/>
    <mergeCell ref="U4165:X4167"/>
    <mergeCell ref="Z4165:AC4167"/>
    <mergeCell ref="AG4165:AO4167"/>
    <mergeCell ref="U4168:AC4170"/>
    <mergeCell ref="AG4168:AO4170"/>
    <mergeCell ref="S4154:AA4154"/>
    <mergeCell ref="AG4154:AO4154"/>
    <mergeCell ref="S4157:T4157"/>
    <mergeCell ref="AG4157:AH4157"/>
    <mergeCell ref="R4159:AJ4161"/>
    <mergeCell ref="R4162:AO4164"/>
    <mergeCell ref="V4081:W4083"/>
    <mergeCell ref="X4081:AA4083"/>
    <mergeCell ref="S4085:T4085"/>
    <mergeCell ref="AK4085:AO4085"/>
    <mergeCell ref="R4114:R4116"/>
    <mergeCell ref="Y4150:AE4152"/>
    <mergeCell ref="AI4150:AO4152"/>
    <mergeCell ref="R4135:AO4137"/>
    <mergeCell ref="AC4027:AO4029"/>
    <mergeCell ref="S4031:T4031"/>
    <mergeCell ref="AG4031:AH4031"/>
    <mergeCell ref="R4033:AO4035"/>
    <mergeCell ref="AH4036:AO4038"/>
    <mergeCell ref="AG3989:AO3989"/>
    <mergeCell ref="S3992:T3992"/>
    <mergeCell ref="AG3992:AH3992"/>
    <mergeCell ref="R3994:AJ3996"/>
    <mergeCell ref="S4022:T4022"/>
    <mergeCell ref="AK4022:AO4022"/>
    <mergeCell ref="R4015:R4017"/>
    <mergeCell ref="S4015:S4017"/>
    <mergeCell ref="U4015:U4017"/>
    <mergeCell ref="R4018:U4020"/>
    <mergeCell ref="V4018:W4020"/>
    <mergeCell ref="X4018:AA4020"/>
    <mergeCell ref="R4012:R4014"/>
    <mergeCell ref="S4012:S4014"/>
    <mergeCell ref="R4078:R4080"/>
    <mergeCell ref="S4078:S4080"/>
    <mergeCell ref="U4078:U4080"/>
    <mergeCell ref="R4075:R4077"/>
    <mergeCell ref="S4075:S4077"/>
    <mergeCell ref="U4075:U4077"/>
    <mergeCell ref="AH4075:AH4077"/>
    <mergeCell ref="U4063:X4065"/>
    <mergeCell ref="Z4063:AC4065"/>
    <mergeCell ref="AG4063:AO4065"/>
    <mergeCell ref="U4012:U4014"/>
    <mergeCell ref="AH4012:AH4014"/>
    <mergeCell ref="AI4012:AI4014"/>
    <mergeCell ref="AK4012:AK4014"/>
    <mergeCell ref="R4057:AJ4059"/>
    <mergeCell ref="R4060:AO4062"/>
    <mergeCell ref="V3916:W3918"/>
    <mergeCell ref="X3916:AA3918"/>
    <mergeCell ref="S3920:T3920"/>
    <mergeCell ref="AK3920:AO3920"/>
    <mergeCell ref="R3922:AO3924"/>
    <mergeCell ref="AC3925:AO3927"/>
    <mergeCell ref="S3929:T3929"/>
    <mergeCell ref="AG3929:AH3929"/>
    <mergeCell ref="S3983:T3983"/>
    <mergeCell ref="AK3983:AO3983"/>
    <mergeCell ref="R3985:AO3987"/>
    <mergeCell ref="S4052:AA4052"/>
    <mergeCell ref="AG4052:AO4052"/>
    <mergeCell ref="S4055:T4055"/>
    <mergeCell ref="AG4055:AH4055"/>
    <mergeCell ref="S4010:T4010"/>
    <mergeCell ref="V4039:AO4041"/>
    <mergeCell ref="Y4042:AA4044"/>
    <mergeCell ref="AC4042:AE4044"/>
    <mergeCell ref="R4024:AO4026"/>
    <mergeCell ref="R3913:R3915"/>
    <mergeCell ref="S3913:S3915"/>
    <mergeCell ref="U3913:U3915"/>
    <mergeCell ref="R3916:U3918"/>
    <mergeCell ref="V3979:W3981"/>
    <mergeCell ref="X3979:AA3981"/>
    <mergeCell ref="R3931:AO3933"/>
    <mergeCell ref="AH3934:AO3936"/>
    <mergeCell ref="V3937:AO3939"/>
    <mergeCell ref="Y3940:AA3942"/>
    <mergeCell ref="AG3904:AO3906"/>
    <mergeCell ref="S3908:T3908"/>
    <mergeCell ref="R3910:R3912"/>
    <mergeCell ref="S3910:S3912"/>
    <mergeCell ref="U3910:U3912"/>
    <mergeCell ref="AH3910:AH3912"/>
    <mergeCell ref="AI3910:AI3912"/>
    <mergeCell ref="AK3910:AK3912"/>
    <mergeCell ref="U3961:X3963"/>
    <mergeCell ref="Z3961:AC3963"/>
    <mergeCell ref="AG3961:AO3963"/>
    <mergeCell ref="R3976:R3978"/>
    <mergeCell ref="S3976:S3978"/>
    <mergeCell ref="U3976:U3978"/>
    <mergeCell ref="R3979:U3981"/>
    <mergeCell ref="AC3940:AE3942"/>
    <mergeCell ref="AI3940:AO3942"/>
    <mergeCell ref="Y3943:AE3945"/>
    <mergeCell ref="R3895:AO3897"/>
    <mergeCell ref="U3898:X3900"/>
    <mergeCell ref="Z3898:AC3900"/>
    <mergeCell ref="AG3898:AO3900"/>
    <mergeCell ref="U3901:AC3903"/>
    <mergeCell ref="AG3901:AO3903"/>
    <mergeCell ref="U3904:AC3906"/>
    <mergeCell ref="S3950:AA3950"/>
    <mergeCell ref="AG3950:AO3950"/>
    <mergeCell ref="S3953:T3953"/>
    <mergeCell ref="AG3953:AH3953"/>
    <mergeCell ref="R3955:AJ3957"/>
    <mergeCell ref="R3958:AO3960"/>
    <mergeCell ref="S3818:T3818"/>
    <mergeCell ref="AK3818:AO3818"/>
    <mergeCell ref="R3820:AO3822"/>
    <mergeCell ref="U3769:U3771"/>
    <mergeCell ref="S3806:T3806"/>
    <mergeCell ref="R3808:R3810"/>
    <mergeCell ref="S3808:S3810"/>
    <mergeCell ref="U3808:U3810"/>
    <mergeCell ref="AH3808:AH3810"/>
    <mergeCell ref="R3811:R3813"/>
    <mergeCell ref="S3811:S3813"/>
    <mergeCell ref="U3811:U3813"/>
    <mergeCell ref="R3814:U3816"/>
    <mergeCell ref="V3814:W3816"/>
    <mergeCell ref="X3814:AA3816"/>
    <mergeCell ref="AG3796:AO3798"/>
    <mergeCell ref="U3799:AC3801"/>
    <mergeCell ref="AG3799:AO3801"/>
    <mergeCell ref="U3802:AC3804"/>
    <mergeCell ref="AG3802:AO3804"/>
    <mergeCell ref="AI3808:AI3810"/>
    <mergeCell ref="AK3808:AK3810"/>
    <mergeCell ref="R3781:AO3783"/>
    <mergeCell ref="S3848:AA3848"/>
    <mergeCell ref="AG3848:AO3848"/>
    <mergeCell ref="S3851:T3851"/>
    <mergeCell ref="AG3851:AH3851"/>
    <mergeCell ref="R3853:AJ3855"/>
    <mergeCell ref="R3790:AJ3792"/>
    <mergeCell ref="R3793:AO3795"/>
    <mergeCell ref="U3796:X3798"/>
    <mergeCell ref="Z3796:AC3798"/>
    <mergeCell ref="U3772:U3774"/>
    <mergeCell ref="R3775:U3777"/>
    <mergeCell ref="V3775:W3777"/>
    <mergeCell ref="X3775:AA3777"/>
    <mergeCell ref="S3779:T3779"/>
    <mergeCell ref="AK3779:AO3779"/>
    <mergeCell ref="Y3844:AE3846"/>
    <mergeCell ref="AI3844:AO3846"/>
    <mergeCell ref="AC3823:AO3825"/>
    <mergeCell ref="S3827:T3827"/>
    <mergeCell ref="AG3827:AH3827"/>
    <mergeCell ref="R3829:AO3831"/>
    <mergeCell ref="AH3832:AO3834"/>
    <mergeCell ref="AK3716:AO3716"/>
    <mergeCell ref="R3718:AO3720"/>
    <mergeCell ref="AC3721:AO3723"/>
    <mergeCell ref="S3725:T3725"/>
    <mergeCell ref="AG3725:AH3725"/>
    <mergeCell ref="R3727:AO3729"/>
    <mergeCell ref="S3709:S3711"/>
    <mergeCell ref="U3709:U3711"/>
    <mergeCell ref="R3712:U3714"/>
    <mergeCell ref="V3712:W3714"/>
    <mergeCell ref="X3712:AA3714"/>
    <mergeCell ref="S3716:T3716"/>
    <mergeCell ref="S3746:AA3746"/>
    <mergeCell ref="AG3746:AO3746"/>
    <mergeCell ref="S3704:T3704"/>
    <mergeCell ref="R3706:R3708"/>
    <mergeCell ref="S3706:S3708"/>
    <mergeCell ref="U3706:U3708"/>
    <mergeCell ref="AH3706:AH3708"/>
    <mergeCell ref="AI3706:AI3708"/>
    <mergeCell ref="AK3706:AK3708"/>
    <mergeCell ref="R3709:R3711"/>
    <mergeCell ref="AH3730:AO3732"/>
    <mergeCell ref="V3733:AO3735"/>
    <mergeCell ref="Y3736:AA3738"/>
    <mergeCell ref="AC3736:AE3738"/>
    <mergeCell ref="AI3736:AO3738"/>
    <mergeCell ref="Y3739:AE3741"/>
    <mergeCell ref="AI3739:AO3741"/>
    <mergeCell ref="R3673:U3675"/>
    <mergeCell ref="V3673:W3675"/>
    <mergeCell ref="X3673:AA3675"/>
    <mergeCell ref="S3677:T3677"/>
    <mergeCell ref="AK3677:AO3677"/>
    <mergeCell ref="R3679:AO3681"/>
    <mergeCell ref="R3607:R3609"/>
    <mergeCell ref="S3607:S3609"/>
    <mergeCell ref="U3607:U3609"/>
    <mergeCell ref="R3610:U3612"/>
    <mergeCell ref="AK3667:AK3669"/>
    <mergeCell ref="R3670:R3672"/>
    <mergeCell ref="S3670:S3672"/>
    <mergeCell ref="U3670:U3672"/>
    <mergeCell ref="U3598:AC3600"/>
    <mergeCell ref="AG3598:AO3600"/>
    <mergeCell ref="S3602:T3602"/>
    <mergeCell ref="R3604:R3606"/>
    <mergeCell ref="S3604:S3606"/>
    <mergeCell ref="U3604:U3606"/>
    <mergeCell ref="AH3604:AH3606"/>
    <mergeCell ref="AI3604:AI3606"/>
    <mergeCell ref="AK3604:AK3606"/>
    <mergeCell ref="S3644:AA3644"/>
    <mergeCell ref="AG3644:AO3644"/>
    <mergeCell ref="S3647:T3647"/>
    <mergeCell ref="AG3647:AH3647"/>
    <mergeCell ref="Y3637:AE3639"/>
    <mergeCell ref="AI3637:AO3639"/>
    <mergeCell ref="Y3640:AE3642"/>
    <mergeCell ref="AI3640:AO3642"/>
    <mergeCell ref="S3623:T3623"/>
    <mergeCell ref="R3589:AO3591"/>
    <mergeCell ref="U3592:X3594"/>
    <mergeCell ref="Z3592:AC3594"/>
    <mergeCell ref="AG3592:AO3594"/>
    <mergeCell ref="U3595:AC3597"/>
    <mergeCell ref="AG3595:AO3597"/>
    <mergeCell ref="R3571:U3573"/>
    <mergeCell ref="V3571:W3573"/>
    <mergeCell ref="X3571:AA3573"/>
    <mergeCell ref="S3575:T3575"/>
    <mergeCell ref="AK3575:AO3575"/>
    <mergeCell ref="R3577:AO3579"/>
    <mergeCell ref="Y3436:AE3438"/>
    <mergeCell ref="AI3436:AO3438"/>
    <mergeCell ref="S3479:AA3479"/>
    <mergeCell ref="AG3479:AO3479"/>
    <mergeCell ref="R3568:R3570"/>
    <mergeCell ref="S3568:S3570"/>
    <mergeCell ref="U3568:U3570"/>
    <mergeCell ref="X3469:AA3471"/>
    <mergeCell ref="U3490:X3492"/>
    <mergeCell ref="Z3490:AC3492"/>
    <mergeCell ref="AG3490:AO3492"/>
    <mergeCell ref="U3493:AC3495"/>
    <mergeCell ref="AG3493:AO3495"/>
    <mergeCell ref="U3496:AC3498"/>
    <mergeCell ref="AG3496:AO3498"/>
    <mergeCell ref="S3512:T3512"/>
    <mergeCell ref="AK3512:AO3512"/>
    <mergeCell ref="R3514:AO3516"/>
    <mergeCell ref="AC3517:AO3519"/>
    <mergeCell ref="S3521:T3521"/>
    <mergeCell ref="V3427:AO3429"/>
    <mergeCell ref="Y3430:AA3432"/>
    <mergeCell ref="AC3430:AE3432"/>
    <mergeCell ref="AI3430:AO3432"/>
    <mergeCell ref="Y3433:AE3435"/>
    <mergeCell ref="AI3433:AO3435"/>
    <mergeCell ref="AK3410:AO3410"/>
    <mergeCell ref="R3412:AO3414"/>
    <mergeCell ref="AC3415:AO3417"/>
    <mergeCell ref="S3419:T3419"/>
    <mergeCell ref="AH3565:AH3567"/>
    <mergeCell ref="AI3565:AI3567"/>
    <mergeCell ref="AK3565:AK3567"/>
    <mergeCell ref="AG3419:AH3419"/>
    <mergeCell ref="R3421:AO3423"/>
    <mergeCell ref="AH3424:AO3426"/>
    <mergeCell ref="AH3463:AH3465"/>
    <mergeCell ref="AI3463:AI3465"/>
    <mergeCell ref="AK3463:AK3465"/>
    <mergeCell ref="S3473:T3473"/>
    <mergeCell ref="AK3473:AO3473"/>
    <mergeCell ref="R3475:AO3477"/>
    <mergeCell ref="S3500:T3500"/>
    <mergeCell ref="S3482:T3482"/>
    <mergeCell ref="AG3482:AH3482"/>
    <mergeCell ref="R3484:AJ3486"/>
    <mergeCell ref="R3487:AO3489"/>
    <mergeCell ref="R3466:R3468"/>
    <mergeCell ref="S3466:S3468"/>
    <mergeCell ref="U3466:U3468"/>
    <mergeCell ref="R3469:U3471"/>
    <mergeCell ref="V3469:W3471"/>
    <mergeCell ref="S3410:T3410"/>
    <mergeCell ref="S3275:AA3275"/>
    <mergeCell ref="AG3275:AO3275"/>
    <mergeCell ref="S3278:T3278"/>
    <mergeCell ref="AG3278:AH3278"/>
    <mergeCell ref="R3280:AJ3282"/>
    <mergeCell ref="R3259:R3261"/>
    <mergeCell ref="S3259:S3261"/>
    <mergeCell ref="Y3226:AA3228"/>
    <mergeCell ref="AC3226:AE3228"/>
    <mergeCell ref="AI3226:AO3228"/>
    <mergeCell ref="Y3229:AE3231"/>
    <mergeCell ref="AI3229:AO3231"/>
    <mergeCell ref="Y3232:AE3234"/>
    <mergeCell ref="AI3232:AO3234"/>
    <mergeCell ref="R3364:R3366"/>
    <mergeCell ref="S3364:S3366"/>
    <mergeCell ref="U3364:U3366"/>
    <mergeCell ref="R3367:U3369"/>
    <mergeCell ref="V3367:W3369"/>
    <mergeCell ref="X3367:AA3369"/>
    <mergeCell ref="U3355:AC3357"/>
    <mergeCell ref="AG3355:AO3357"/>
    <mergeCell ref="S3359:T3359"/>
    <mergeCell ref="R3361:R3363"/>
    <mergeCell ref="S3361:S3363"/>
    <mergeCell ref="S3269:T3269"/>
    <mergeCell ref="AK3269:AO3269"/>
    <mergeCell ref="R3271:AO3273"/>
    <mergeCell ref="R3262:R3264"/>
    <mergeCell ref="S3262:S3264"/>
    <mergeCell ref="U3262:U3264"/>
    <mergeCell ref="U3148:AC3150"/>
    <mergeCell ref="AG3148:AO3150"/>
    <mergeCell ref="U3184:X3186"/>
    <mergeCell ref="Z3184:AC3186"/>
    <mergeCell ref="AG3184:AO3186"/>
    <mergeCell ref="AK3196:AK3198"/>
    <mergeCell ref="S3167:T3167"/>
    <mergeCell ref="AK3167:AO3167"/>
    <mergeCell ref="U3151:AC3153"/>
    <mergeCell ref="AG3151:AO3153"/>
    <mergeCell ref="R3403:R3405"/>
    <mergeCell ref="S3403:S3405"/>
    <mergeCell ref="U3403:U3405"/>
    <mergeCell ref="R3406:U3408"/>
    <mergeCell ref="V3406:W3408"/>
    <mergeCell ref="X3406:AA3408"/>
    <mergeCell ref="R3169:AO3171"/>
    <mergeCell ref="S3173:AA3173"/>
    <mergeCell ref="AG3173:AO3173"/>
    <mergeCell ref="S3176:T3176"/>
    <mergeCell ref="AG3176:AH3176"/>
    <mergeCell ref="R3178:AJ3180"/>
    <mergeCell ref="R3181:AO3183"/>
    <mergeCell ref="S3194:T3194"/>
    <mergeCell ref="R3196:R3198"/>
    <mergeCell ref="S3196:S3198"/>
    <mergeCell ref="U3196:U3198"/>
    <mergeCell ref="AH3196:AH3198"/>
    <mergeCell ref="AI3196:AI3198"/>
    <mergeCell ref="R3160:R3162"/>
    <mergeCell ref="S3160:S3162"/>
    <mergeCell ref="U3160:U3162"/>
    <mergeCell ref="R3139:AJ3141"/>
    <mergeCell ref="R3142:AO3144"/>
    <mergeCell ref="U3145:X3147"/>
    <mergeCell ref="Z3145:AC3147"/>
    <mergeCell ref="AG3145:AO3147"/>
    <mergeCell ref="AH3118:AO3120"/>
    <mergeCell ref="S3134:AA3134"/>
    <mergeCell ref="AG3134:AO3134"/>
    <mergeCell ref="S3137:T3137"/>
    <mergeCell ref="AG3137:AH3137"/>
    <mergeCell ref="R3097:R3099"/>
    <mergeCell ref="S3097:S3099"/>
    <mergeCell ref="U3097:U3099"/>
    <mergeCell ref="Y3130:AE3132"/>
    <mergeCell ref="AI3130:AO3132"/>
    <mergeCell ref="AI3361:AI3363"/>
    <mergeCell ref="AK3361:AK3363"/>
    <mergeCell ref="AC3211:AO3213"/>
    <mergeCell ref="S3215:T3215"/>
    <mergeCell ref="AG3215:AH3215"/>
    <mergeCell ref="R3217:AO3219"/>
    <mergeCell ref="AH3220:AO3222"/>
    <mergeCell ref="V3223:AO3225"/>
    <mergeCell ref="R3202:U3204"/>
    <mergeCell ref="V3202:W3204"/>
    <mergeCell ref="X3202:AA3204"/>
    <mergeCell ref="S3206:T3206"/>
    <mergeCell ref="AK3206:AO3206"/>
    <mergeCell ref="R3208:AO3210"/>
    <mergeCell ref="S3104:T3104"/>
    <mergeCell ref="U3187:AC3189"/>
    <mergeCell ref="AG3187:AO3189"/>
    <mergeCell ref="S3055:S3057"/>
    <mergeCell ref="R3100:U3102"/>
    <mergeCell ref="V3100:W3102"/>
    <mergeCell ref="X3100:AA3102"/>
    <mergeCell ref="AG3088:AO3090"/>
    <mergeCell ref="S3092:T3092"/>
    <mergeCell ref="R3094:R3096"/>
    <mergeCell ref="S3094:S3096"/>
    <mergeCell ref="U3094:U3096"/>
    <mergeCell ref="AH3094:AH3096"/>
    <mergeCell ref="AI3094:AI3096"/>
    <mergeCell ref="AK3094:AK3096"/>
    <mergeCell ref="U3082:X3084"/>
    <mergeCell ref="Z3082:AC3084"/>
    <mergeCell ref="AG3082:AO3084"/>
    <mergeCell ref="S3065:T3065"/>
    <mergeCell ref="AK3065:AO3065"/>
    <mergeCell ref="R3067:AO3069"/>
    <mergeCell ref="S3002:T3002"/>
    <mergeCell ref="U3085:AC3087"/>
    <mergeCell ref="AG3085:AO3087"/>
    <mergeCell ref="U3088:AC3090"/>
    <mergeCell ref="AG2980:AO2982"/>
    <mergeCell ref="U2983:AC2985"/>
    <mergeCell ref="AG2983:AO2985"/>
    <mergeCell ref="U2986:AC2988"/>
    <mergeCell ref="AG2986:AO2988"/>
    <mergeCell ref="S2990:T2990"/>
    <mergeCell ref="U3046:AC3048"/>
    <mergeCell ref="AG3046:AO3048"/>
    <mergeCell ref="U3049:AC3051"/>
    <mergeCell ref="AG3049:AO3051"/>
    <mergeCell ref="AK3002:AO3002"/>
    <mergeCell ref="R3004:AO3006"/>
    <mergeCell ref="S2992:S2994"/>
    <mergeCell ref="U2992:U2994"/>
    <mergeCell ref="AH2992:AH2994"/>
    <mergeCell ref="AI2992:AI2994"/>
    <mergeCell ref="AK2992:AK2994"/>
    <mergeCell ref="R2995:R2997"/>
    <mergeCell ref="S2995:S2997"/>
    <mergeCell ref="U2995:U2997"/>
    <mergeCell ref="R2992:R2994"/>
    <mergeCell ref="R3058:R3060"/>
    <mergeCell ref="S3058:S3060"/>
    <mergeCell ref="U3058:U3060"/>
    <mergeCell ref="R3061:U3063"/>
    <mergeCell ref="V3061:W3063"/>
    <mergeCell ref="X3061:AA3063"/>
    <mergeCell ref="R3055:R3057"/>
    <mergeCell ref="AI2926:AO2928"/>
    <mergeCell ref="S2972:T2972"/>
    <mergeCell ref="AG2972:AH2972"/>
    <mergeCell ref="R2974:AJ2976"/>
    <mergeCell ref="R2977:AO2979"/>
    <mergeCell ref="U2980:X2982"/>
    <mergeCell ref="Z2980:AC2982"/>
    <mergeCell ref="AG3035:AH3035"/>
    <mergeCell ref="R3037:AJ3039"/>
    <mergeCell ref="R3040:AO3042"/>
    <mergeCell ref="U3043:X3045"/>
    <mergeCell ref="Z3043:AC3045"/>
    <mergeCell ref="AG3043:AO3045"/>
    <mergeCell ref="Y2920:AA2922"/>
    <mergeCell ref="V2959:W2961"/>
    <mergeCell ref="X2959:AA2961"/>
    <mergeCell ref="S2963:T2963"/>
    <mergeCell ref="AK2963:AO2963"/>
    <mergeCell ref="R2965:AO2967"/>
    <mergeCell ref="R2959:U2961"/>
    <mergeCell ref="AG2969:AO2969"/>
    <mergeCell ref="AG2944:AO2946"/>
    <mergeCell ref="U2947:AC2949"/>
    <mergeCell ref="AG2947:AO2949"/>
    <mergeCell ref="S2951:T2951"/>
    <mergeCell ref="AC3007:AO3009"/>
    <mergeCell ref="S3011:T3011"/>
    <mergeCell ref="AG3011:AH3011"/>
    <mergeCell ref="S2969:AA2969"/>
    <mergeCell ref="R2998:U3000"/>
    <mergeCell ref="V2998:W3000"/>
    <mergeCell ref="X2998:AA3000"/>
    <mergeCell ref="S2930:AA2930"/>
    <mergeCell ref="AG2930:AO2930"/>
    <mergeCell ref="S2933:T2933"/>
    <mergeCell ref="AG2933:AH2933"/>
    <mergeCell ref="R2935:AJ2937"/>
    <mergeCell ref="AK2890:AK2892"/>
    <mergeCell ref="R2893:R2895"/>
    <mergeCell ref="S2893:S2895"/>
    <mergeCell ref="U2893:U2895"/>
    <mergeCell ref="R2791:R2793"/>
    <mergeCell ref="S2791:S2793"/>
    <mergeCell ref="U2791:U2793"/>
    <mergeCell ref="R2794:U2796"/>
    <mergeCell ref="V2794:W2796"/>
    <mergeCell ref="X2794:AA2796"/>
    <mergeCell ref="R2788:R2790"/>
    <mergeCell ref="S2788:S2790"/>
    <mergeCell ref="U2788:U2790"/>
    <mergeCell ref="AH2788:AH2790"/>
    <mergeCell ref="AI2788:AI2790"/>
    <mergeCell ref="AK2788:AK2790"/>
    <mergeCell ref="S2828:AA2828"/>
    <mergeCell ref="AG2828:AO2828"/>
    <mergeCell ref="S2831:T2831"/>
    <mergeCell ref="AG2831:AH2831"/>
    <mergeCell ref="AK2861:AO2861"/>
    <mergeCell ref="R2863:AO2865"/>
    <mergeCell ref="R2872:AJ2874"/>
    <mergeCell ref="R2875:AO2877"/>
    <mergeCell ref="V2815:AO2817"/>
    <mergeCell ref="U2845:AC2847"/>
    <mergeCell ref="Y2926:AE2928"/>
    <mergeCell ref="R2692:U2694"/>
    <mergeCell ref="V2692:W2694"/>
    <mergeCell ref="X2692:AA2694"/>
    <mergeCell ref="U2779:AC2781"/>
    <mergeCell ref="AG2779:AO2781"/>
    <mergeCell ref="U2782:AC2784"/>
    <mergeCell ref="AG2782:AO2784"/>
    <mergeCell ref="S2786:T2786"/>
    <mergeCell ref="S2798:T2798"/>
    <mergeCell ref="R2755:U2757"/>
    <mergeCell ref="V2755:W2757"/>
    <mergeCell ref="X2755:AA2757"/>
    <mergeCell ref="S2759:T2759"/>
    <mergeCell ref="AK2759:AO2759"/>
    <mergeCell ref="R2761:AO2763"/>
    <mergeCell ref="S2684:T2684"/>
    <mergeCell ref="R2686:R2688"/>
    <mergeCell ref="S2686:S2688"/>
    <mergeCell ref="U2686:U2688"/>
    <mergeCell ref="R2752:R2754"/>
    <mergeCell ref="S2752:S2754"/>
    <mergeCell ref="U2752:U2754"/>
    <mergeCell ref="S2696:T2696"/>
    <mergeCell ref="AK2696:AO2696"/>
    <mergeCell ref="R2698:AO2700"/>
    <mergeCell ref="AH2686:AH2688"/>
    <mergeCell ref="AI2686:AI2688"/>
    <mergeCell ref="AK2686:AK2688"/>
    <mergeCell ref="R2689:R2691"/>
    <mergeCell ref="S2689:S2691"/>
    <mergeCell ref="U2689:U2691"/>
    <mergeCell ref="AG2743:AO2745"/>
    <mergeCell ref="S2594:T2594"/>
    <mergeCell ref="AH2647:AH2649"/>
    <mergeCell ref="AI2647:AI2649"/>
    <mergeCell ref="AK2647:AK2649"/>
    <mergeCell ref="R2650:R2652"/>
    <mergeCell ref="S2650:S2652"/>
    <mergeCell ref="U2650:U2652"/>
    <mergeCell ref="AI2584:AI2586"/>
    <mergeCell ref="AK2584:AK2586"/>
    <mergeCell ref="R2587:R2589"/>
    <mergeCell ref="S2587:S2589"/>
    <mergeCell ref="U2587:U2589"/>
    <mergeCell ref="R2590:U2592"/>
    <mergeCell ref="V2590:W2592"/>
    <mergeCell ref="X2590:AA2592"/>
    <mergeCell ref="S2555:T2555"/>
    <mergeCell ref="AK2555:AO2555"/>
    <mergeCell ref="R2557:AO2559"/>
    <mergeCell ref="S2624:AA2624"/>
    <mergeCell ref="AG2624:AO2624"/>
    <mergeCell ref="S2582:T2582"/>
    <mergeCell ref="R2584:R2586"/>
    <mergeCell ref="S2584:S2586"/>
    <mergeCell ref="U2584:U2586"/>
    <mergeCell ref="AH2584:AH2586"/>
    <mergeCell ref="S2645:T2645"/>
    <mergeCell ref="R2647:R2649"/>
    <mergeCell ref="S2647:S2649"/>
    <mergeCell ref="U2647:U2649"/>
    <mergeCell ref="U2578:AC2580"/>
    <mergeCell ref="AG2578:AO2580"/>
    <mergeCell ref="AG2575:AO2577"/>
    <mergeCell ref="R2551:U2553"/>
    <mergeCell ref="V2551:W2553"/>
    <mergeCell ref="X2551:AA2553"/>
    <mergeCell ref="S2543:T2543"/>
    <mergeCell ref="R2545:R2547"/>
    <mergeCell ref="S2545:S2547"/>
    <mergeCell ref="U2545:U2547"/>
    <mergeCell ref="AH2545:AH2547"/>
    <mergeCell ref="AI2545:AI2547"/>
    <mergeCell ref="S2459:AA2459"/>
    <mergeCell ref="AG2459:AO2459"/>
    <mergeCell ref="S2462:T2462"/>
    <mergeCell ref="AG2462:AH2462"/>
    <mergeCell ref="R2488:U2490"/>
    <mergeCell ref="V2488:W2490"/>
    <mergeCell ref="U2536:AC2538"/>
    <mergeCell ref="AG2536:AO2538"/>
    <mergeCell ref="U2539:AC2541"/>
    <mergeCell ref="AG2539:AO2541"/>
    <mergeCell ref="R2485:R2487"/>
    <mergeCell ref="S2485:S2487"/>
    <mergeCell ref="U2485:U2487"/>
    <mergeCell ref="S2525:T2525"/>
    <mergeCell ref="AG2525:AH2525"/>
    <mergeCell ref="R2527:AJ2529"/>
    <mergeCell ref="R2530:AO2532"/>
    <mergeCell ref="U2533:X2535"/>
    <mergeCell ref="Z2533:AC2535"/>
    <mergeCell ref="R2494:AO2496"/>
    <mergeCell ref="AC2497:AO2499"/>
    <mergeCell ref="S2501:T2501"/>
    <mergeCell ref="AG2501:AH2501"/>
    <mergeCell ref="X2488:AA2490"/>
    <mergeCell ref="AG2473:AO2475"/>
    <mergeCell ref="U2476:AC2478"/>
    <mergeCell ref="AG2476:AO2478"/>
    <mergeCell ref="AK2545:AK2547"/>
    <mergeCell ref="R2548:R2550"/>
    <mergeCell ref="S2548:S2550"/>
    <mergeCell ref="U2548:U2550"/>
    <mergeCell ref="AI2380:AI2382"/>
    <mergeCell ref="AC2395:AO2397"/>
    <mergeCell ref="S2399:T2399"/>
    <mergeCell ref="AG2399:AH2399"/>
    <mergeCell ref="AK2380:AK2382"/>
    <mergeCell ref="S2482:S2484"/>
    <mergeCell ref="U2482:U2484"/>
    <mergeCell ref="AH2482:AH2484"/>
    <mergeCell ref="AK2482:AK2484"/>
    <mergeCell ref="AG2437:AO2439"/>
    <mergeCell ref="S2441:T2441"/>
    <mergeCell ref="R2464:AJ2466"/>
    <mergeCell ref="U2470:X2472"/>
    <mergeCell ref="Z2470:AC2472"/>
    <mergeCell ref="AI2482:AI2484"/>
    <mergeCell ref="S2423:T2423"/>
    <mergeCell ref="AG2423:AH2423"/>
    <mergeCell ref="R2425:AJ2427"/>
    <mergeCell ref="R2428:AO2430"/>
    <mergeCell ref="Y2518:AE2520"/>
    <mergeCell ref="AI2518:AO2520"/>
    <mergeCell ref="R2503:AO2505"/>
    <mergeCell ref="V2509:AO2511"/>
    <mergeCell ref="Y2512:AA2514"/>
    <mergeCell ref="Z2368:AC2370"/>
    <mergeCell ref="S2378:T2378"/>
    <mergeCell ref="R2380:R2382"/>
    <mergeCell ref="AG2533:AO2535"/>
    <mergeCell ref="AK2390:AO2390"/>
    <mergeCell ref="R2392:AO2394"/>
    <mergeCell ref="S2453:T2453"/>
    <mergeCell ref="AK2453:AO2453"/>
    <mergeCell ref="R2455:AO2457"/>
    <mergeCell ref="S2522:AA2522"/>
    <mergeCell ref="AG2522:AO2522"/>
    <mergeCell ref="R2467:AO2469"/>
    <mergeCell ref="AG2470:AO2472"/>
    <mergeCell ref="U2473:AC2475"/>
    <mergeCell ref="S2383:S2385"/>
    <mergeCell ref="U2383:U2385"/>
    <mergeCell ref="R2386:U2388"/>
    <mergeCell ref="V2386:W2388"/>
    <mergeCell ref="X2386:AA2388"/>
    <mergeCell ref="S2390:T2390"/>
    <mergeCell ref="S2492:T2492"/>
    <mergeCell ref="AK2492:AO2492"/>
    <mergeCell ref="S2480:T2480"/>
    <mergeCell ref="AC2410:AE2412"/>
    <mergeCell ref="AI2410:AO2412"/>
    <mergeCell ref="AH2404:AO2406"/>
    <mergeCell ref="R2482:R2484"/>
    <mergeCell ref="R2443:R2445"/>
    <mergeCell ref="S2443:S2445"/>
    <mergeCell ref="U2443:U2445"/>
    <mergeCell ref="AH2443:AH2445"/>
    <mergeCell ref="AI2443:AI2445"/>
    <mergeCell ref="U2230:AC2232"/>
    <mergeCell ref="AG2230:AO2232"/>
    <mergeCell ref="U2233:AC2235"/>
    <mergeCell ref="R2341:R2343"/>
    <mergeCell ref="S2341:S2343"/>
    <mergeCell ref="U2341:U2343"/>
    <mergeCell ref="AH2341:AH2343"/>
    <mergeCell ref="AI2341:AI2343"/>
    <mergeCell ref="AK2341:AK2343"/>
    <mergeCell ref="S2186:T2186"/>
    <mergeCell ref="AK2186:AO2186"/>
    <mergeCell ref="R2188:AO2190"/>
    <mergeCell ref="U2167:AC2169"/>
    <mergeCell ref="AG2167:AO2169"/>
    <mergeCell ref="U2170:AC2172"/>
    <mergeCell ref="R2323:AJ2325"/>
    <mergeCell ref="R2326:AO2328"/>
    <mergeCell ref="U2329:X2331"/>
    <mergeCell ref="Z2329:AC2331"/>
    <mergeCell ref="AG2329:AO2331"/>
    <mergeCell ref="U2332:AC2334"/>
    <mergeCell ref="AG2332:AO2334"/>
    <mergeCell ref="AG2297:AH2297"/>
    <mergeCell ref="AH2302:AO2304"/>
    <mergeCell ref="S2318:AA2318"/>
    <mergeCell ref="AG2318:AO2318"/>
    <mergeCell ref="S2321:T2321"/>
    <mergeCell ref="AG2321:AH2321"/>
    <mergeCell ref="U2239:U2241"/>
    <mergeCell ref="AH2239:AH2241"/>
    <mergeCell ref="AI2239:AI2241"/>
    <mergeCell ref="R2182:U2184"/>
    <mergeCell ref="U2023:X2025"/>
    <mergeCell ref="Z2023:AC2025"/>
    <mergeCell ref="AG2023:AO2025"/>
    <mergeCell ref="R1993:AO1995"/>
    <mergeCell ref="V1999:AO2001"/>
    <mergeCell ref="Y2002:AA2004"/>
    <mergeCell ref="AC2002:AE2004"/>
    <mergeCell ref="AI2002:AO2004"/>
    <mergeCell ref="S2012:AA2012"/>
    <mergeCell ref="AG2012:AO2012"/>
    <mergeCell ref="S2015:T2015"/>
    <mergeCell ref="AG2015:AH2015"/>
    <mergeCell ref="R2017:AJ2019"/>
    <mergeCell ref="R2020:AO2022"/>
    <mergeCell ref="AG2117:AH2117"/>
    <mergeCell ref="R2119:AJ2121"/>
    <mergeCell ref="AH2074:AH2076"/>
    <mergeCell ref="R2077:R2079"/>
    <mergeCell ref="S2077:S2079"/>
    <mergeCell ref="U2077:U2079"/>
    <mergeCell ref="AI2074:AI2076"/>
    <mergeCell ref="S2084:T2084"/>
    <mergeCell ref="AK2084:AO2084"/>
    <mergeCell ref="AG2093:AH2093"/>
    <mergeCell ref="AH2098:AO2100"/>
    <mergeCell ref="R1939:U1941"/>
    <mergeCell ref="V1939:W1941"/>
    <mergeCell ref="X1939:AA1941"/>
    <mergeCell ref="S1943:T1943"/>
    <mergeCell ref="AK1943:AO1943"/>
    <mergeCell ref="R1945:AO1947"/>
    <mergeCell ref="R1918:AO1920"/>
    <mergeCell ref="U1921:X1923"/>
    <mergeCell ref="Z1921:AC1923"/>
    <mergeCell ref="AG1921:AO1923"/>
    <mergeCell ref="AK2239:AK2241"/>
    <mergeCell ref="Y2212:AE2214"/>
    <mergeCell ref="AI2212:AO2214"/>
    <mergeCell ref="R1936:R1938"/>
    <mergeCell ref="S1936:S1938"/>
    <mergeCell ref="U1936:U1938"/>
    <mergeCell ref="AH1894:AO1896"/>
    <mergeCell ref="S1910:AA1910"/>
    <mergeCell ref="AG1910:AO1910"/>
    <mergeCell ref="S1913:T1913"/>
    <mergeCell ref="AG1913:AH1913"/>
    <mergeCell ref="R1915:AJ1917"/>
    <mergeCell ref="AK1933:AK1935"/>
    <mergeCell ref="AC2191:AO2193"/>
    <mergeCell ref="S2195:T2195"/>
    <mergeCell ref="AG2195:AH2195"/>
    <mergeCell ref="R2197:AO2199"/>
    <mergeCell ref="V2203:AO2205"/>
    <mergeCell ref="Y2206:AA2208"/>
    <mergeCell ref="AC2206:AE2208"/>
    <mergeCell ref="AG2114:AO2114"/>
    <mergeCell ref="S2117:T2117"/>
    <mergeCell ref="R1891:AO1893"/>
    <mergeCell ref="V1897:AO1899"/>
    <mergeCell ref="U1924:AC1926"/>
    <mergeCell ref="AG1924:AO1926"/>
    <mergeCell ref="U1927:AC1929"/>
    <mergeCell ref="AG1927:AO1929"/>
    <mergeCell ref="S1931:T1931"/>
    <mergeCell ref="R1933:R1935"/>
    <mergeCell ref="S1933:S1935"/>
    <mergeCell ref="U1933:U1935"/>
    <mergeCell ref="AH1933:AH1935"/>
    <mergeCell ref="AI1933:AI1935"/>
    <mergeCell ref="Y1900:AA1902"/>
    <mergeCell ref="AC1900:AE1902"/>
    <mergeCell ref="AI1900:AO1902"/>
    <mergeCell ref="AK1870:AK1872"/>
    <mergeCell ref="S1873:S1875"/>
    <mergeCell ref="U1873:U1875"/>
    <mergeCell ref="Y1903:AE1905"/>
    <mergeCell ref="AI1903:AO1905"/>
    <mergeCell ref="Y1906:AE1908"/>
    <mergeCell ref="AI1906:AO1908"/>
    <mergeCell ref="R1882:AO1884"/>
    <mergeCell ref="AC1885:AO1887"/>
    <mergeCell ref="S1889:T1889"/>
    <mergeCell ref="AG1889:AH1889"/>
    <mergeCell ref="R1876:U1878"/>
    <mergeCell ref="V1876:W1878"/>
    <mergeCell ref="X1876:AA1878"/>
    <mergeCell ref="S1880:T1880"/>
    <mergeCell ref="AK1880:AO1880"/>
    <mergeCell ref="S1841:T1841"/>
    <mergeCell ref="AK1841:AO1841"/>
    <mergeCell ref="R1843:AO1845"/>
    <mergeCell ref="Y1798:AA1800"/>
    <mergeCell ref="AC1798:AE1800"/>
    <mergeCell ref="AI1798:AO1800"/>
    <mergeCell ref="R1855:AO1857"/>
    <mergeCell ref="AG1858:AO1860"/>
    <mergeCell ref="U1861:AC1863"/>
    <mergeCell ref="AG1861:AO1863"/>
    <mergeCell ref="U1864:AC1866"/>
    <mergeCell ref="AG1864:AO1866"/>
    <mergeCell ref="S1868:T1868"/>
    <mergeCell ref="U1819:X1821"/>
    <mergeCell ref="Z1819:AC1821"/>
    <mergeCell ref="AG1819:AO1821"/>
    <mergeCell ref="U1822:AC1824"/>
    <mergeCell ref="AG1822:AO1824"/>
    <mergeCell ref="R1834:R1836"/>
    <mergeCell ref="S1834:S1836"/>
    <mergeCell ref="U1834:U1836"/>
    <mergeCell ref="R1837:U1839"/>
    <mergeCell ref="V1837:W1839"/>
    <mergeCell ref="X1837:AA1839"/>
    <mergeCell ref="R1831:R1833"/>
    <mergeCell ref="AG1720:AO1722"/>
    <mergeCell ref="U1723:AC1725"/>
    <mergeCell ref="AG1723:AO1725"/>
    <mergeCell ref="S1727:T1727"/>
    <mergeCell ref="R1729:R1731"/>
    <mergeCell ref="S1729:S1731"/>
    <mergeCell ref="U1729:U1731"/>
    <mergeCell ref="AH1729:AH1731"/>
    <mergeCell ref="Y1699:AE1701"/>
    <mergeCell ref="AI1699:AO1701"/>
    <mergeCell ref="Y1702:AE1704"/>
    <mergeCell ref="AI1702:AO1704"/>
    <mergeCell ref="AG1654:AO1656"/>
    <mergeCell ref="U1657:AC1659"/>
    <mergeCell ref="AG1657:AO1659"/>
    <mergeCell ref="U1660:AC1662"/>
    <mergeCell ref="S1847:AA1847"/>
    <mergeCell ref="AG1847:AO1847"/>
    <mergeCell ref="AI1831:AI1833"/>
    <mergeCell ref="AK1831:AK1833"/>
    <mergeCell ref="AC1783:AO1785"/>
    <mergeCell ref="Y1801:AE1803"/>
    <mergeCell ref="AI1801:AO1803"/>
    <mergeCell ref="Y1804:AE1806"/>
    <mergeCell ref="AI1768:AI1770"/>
    <mergeCell ref="S1778:T1778"/>
    <mergeCell ref="U1825:AC1827"/>
    <mergeCell ref="S1808:AA1808"/>
    <mergeCell ref="AG1808:AO1808"/>
    <mergeCell ref="S1811:T1811"/>
    <mergeCell ref="AH1768:AH1770"/>
    <mergeCell ref="S1771:S1773"/>
    <mergeCell ref="S1535:T1535"/>
    <mergeCell ref="AK1535:AO1535"/>
    <mergeCell ref="R1537:AO1539"/>
    <mergeCell ref="S1604:AA1604"/>
    <mergeCell ref="AG1604:AO1604"/>
    <mergeCell ref="S1607:T1607"/>
    <mergeCell ref="AG1607:AH1607"/>
    <mergeCell ref="AC1579:AO1581"/>
    <mergeCell ref="S1583:T1583"/>
    <mergeCell ref="AG1583:AH1583"/>
    <mergeCell ref="AK1525:AK1527"/>
    <mergeCell ref="R1528:R1530"/>
    <mergeCell ref="S1528:S1530"/>
    <mergeCell ref="U1528:U1530"/>
    <mergeCell ref="R1531:U1533"/>
    <mergeCell ref="V1531:W1533"/>
    <mergeCell ref="X1531:AA1533"/>
    <mergeCell ref="Y1600:AE1602"/>
    <mergeCell ref="AI1600:AO1602"/>
    <mergeCell ref="AG1552:AO1554"/>
    <mergeCell ref="U1555:AC1557"/>
    <mergeCell ref="AG1555:AO1557"/>
    <mergeCell ref="R1585:AO1587"/>
    <mergeCell ref="V1591:AO1593"/>
    <mergeCell ref="Y1594:AA1596"/>
    <mergeCell ref="AC1594:AE1596"/>
    <mergeCell ref="AI1594:AO1596"/>
    <mergeCell ref="S1564:S1566"/>
    <mergeCell ref="U1564:U1566"/>
    <mergeCell ref="AH1564:AH1566"/>
    <mergeCell ref="R1549:AO1551"/>
    <mergeCell ref="AH1588:AO1590"/>
    <mergeCell ref="S1523:T1523"/>
    <mergeCell ref="R1525:R1527"/>
    <mergeCell ref="S1525:S1527"/>
    <mergeCell ref="U1525:U1527"/>
    <mergeCell ref="AH1525:AH1527"/>
    <mergeCell ref="AI1525:AI1527"/>
    <mergeCell ref="AK1472:AO1472"/>
    <mergeCell ref="AG1453:AO1455"/>
    <mergeCell ref="U1456:AC1458"/>
    <mergeCell ref="S1442:T1442"/>
    <mergeCell ref="AG1442:AH1442"/>
    <mergeCell ref="U1519:AC1521"/>
    <mergeCell ref="AG1519:AO1521"/>
    <mergeCell ref="AG1513:AO1515"/>
    <mergeCell ref="U1516:AC1518"/>
    <mergeCell ref="AG1516:AO1518"/>
    <mergeCell ref="S1472:T1472"/>
    <mergeCell ref="R1474:AO1476"/>
    <mergeCell ref="AC1477:AO1479"/>
    <mergeCell ref="S1481:T1481"/>
    <mergeCell ref="AG1481:AH1481"/>
    <mergeCell ref="R1483:AO1485"/>
    <mergeCell ref="V1489:AO1491"/>
    <mergeCell ref="R1507:AJ1509"/>
    <mergeCell ref="R1510:AO1512"/>
    <mergeCell ref="U1513:X1515"/>
    <mergeCell ref="Z1513:AC1515"/>
    <mergeCell ref="U1450:X1452"/>
    <mergeCell ref="Z1450:AC1452"/>
    <mergeCell ref="AG1456:AO1458"/>
    <mergeCell ref="S1460:T1460"/>
    <mergeCell ref="R1462:R1464"/>
    <mergeCell ref="S1433:T1433"/>
    <mergeCell ref="AK1433:AO1433"/>
    <mergeCell ref="R1435:AO1437"/>
    <mergeCell ref="S1502:AA1502"/>
    <mergeCell ref="AG1502:AO1502"/>
    <mergeCell ref="S1505:T1505"/>
    <mergeCell ref="AG1505:AH1505"/>
    <mergeCell ref="Y1492:AA1494"/>
    <mergeCell ref="AC1492:AE1494"/>
    <mergeCell ref="AI1492:AO1494"/>
    <mergeCell ref="AK1423:AK1425"/>
    <mergeCell ref="R1426:R1428"/>
    <mergeCell ref="S1426:S1428"/>
    <mergeCell ref="U1426:U1428"/>
    <mergeCell ref="R1429:U1431"/>
    <mergeCell ref="V1429:W1431"/>
    <mergeCell ref="X1429:AA1431"/>
    <mergeCell ref="Y1495:AE1497"/>
    <mergeCell ref="AI1495:AO1497"/>
    <mergeCell ref="Y1498:AE1500"/>
    <mergeCell ref="U1465:U1467"/>
    <mergeCell ref="U1453:AC1455"/>
    <mergeCell ref="X1468:AA1470"/>
    <mergeCell ref="R1465:R1467"/>
    <mergeCell ref="S1465:S1467"/>
    <mergeCell ref="R1468:U1470"/>
    <mergeCell ref="V1468:W1470"/>
    <mergeCell ref="R1444:AJ1446"/>
    <mergeCell ref="R1447:AO1449"/>
    <mergeCell ref="AG1450:AO1452"/>
    <mergeCell ref="S1439:AA1439"/>
    <mergeCell ref="AG1439:AO1439"/>
    <mergeCell ref="S1421:T1421"/>
    <mergeCell ref="R1423:R1425"/>
    <mergeCell ref="S1423:S1425"/>
    <mergeCell ref="U1423:U1425"/>
    <mergeCell ref="AH1423:AH1425"/>
    <mergeCell ref="AI1423:AI1425"/>
    <mergeCell ref="U1348:X1350"/>
    <mergeCell ref="Z1348:AC1350"/>
    <mergeCell ref="R1408:AO1410"/>
    <mergeCell ref="U1411:X1413"/>
    <mergeCell ref="Z1411:AC1413"/>
    <mergeCell ref="AG1411:AO1413"/>
    <mergeCell ref="Y1390:AA1392"/>
    <mergeCell ref="AC1390:AE1392"/>
    <mergeCell ref="AI1390:AO1392"/>
    <mergeCell ref="AK1370:AO1370"/>
    <mergeCell ref="U1363:U1365"/>
    <mergeCell ref="R1366:U1368"/>
    <mergeCell ref="V1366:W1368"/>
    <mergeCell ref="X1366:AA1368"/>
    <mergeCell ref="R1363:R1365"/>
    <mergeCell ref="AC1375:AO1377"/>
    <mergeCell ref="S1358:T1358"/>
    <mergeCell ref="U1414:AC1416"/>
    <mergeCell ref="AG1414:AO1416"/>
    <mergeCell ref="U1417:AC1419"/>
    <mergeCell ref="AG1417:AO1419"/>
    <mergeCell ref="S1400:AA1400"/>
    <mergeCell ref="AG1400:AO1400"/>
    <mergeCell ref="S1403:T1403"/>
    <mergeCell ref="AG1403:AH1403"/>
    <mergeCell ref="R1405:AJ1407"/>
    <mergeCell ref="V1387:AO1389"/>
    <mergeCell ref="U1324:U1326"/>
    <mergeCell ref="R1327:U1329"/>
    <mergeCell ref="V1327:W1329"/>
    <mergeCell ref="X1327:AA1329"/>
    <mergeCell ref="S1331:T1331"/>
    <mergeCell ref="AK1331:AO1331"/>
    <mergeCell ref="R1306:AO1308"/>
    <mergeCell ref="U1309:X1311"/>
    <mergeCell ref="Z1309:AC1311"/>
    <mergeCell ref="AH1321:AH1323"/>
    <mergeCell ref="AI1321:AI1323"/>
    <mergeCell ref="AK1321:AK1323"/>
    <mergeCell ref="AG1309:AO1311"/>
    <mergeCell ref="U1312:AC1314"/>
    <mergeCell ref="AG1312:AO1314"/>
    <mergeCell ref="U1315:AC1317"/>
    <mergeCell ref="AG1315:AO1317"/>
    <mergeCell ref="Y1396:AE1398"/>
    <mergeCell ref="AI1396:AO1398"/>
    <mergeCell ref="AI1393:AO1395"/>
    <mergeCell ref="S1370:T1370"/>
    <mergeCell ref="R1372:AO1374"/>
    <mergeCell ref="U1258:U1260"/>
    <mergeCell ref="AH1258:AH1260"/>
    <mergeCell ref="AI1258:AI1260"/>
    <mergeCell ref="Y1291:AE1293"/>
    <mergeCell ref="AI1291:AO1293"/>
    <mergeCell ref="R1303:AJ1305"/>
    <mergeCell ref="X1264:AA1266"/>
    <mergeCell ref="R1261:R1263"/>
    <mergeCell ref="S1261:S1263"/>
    <mergeCell ref="U1249:AC1251"/>
    <mergeCell ref="AG1249:AO1251"/>
    <mergeCell ref="U1252:AC1254"/>
    <mergeCell ref="AG1252:AO1254"/>
    <mergeCell ref="S1256:T1256"/>
    <mergeCell ref="R1258:R1260"/>
    <mergeCell ref="S1258:S1260"/>
    <mergeCell ref="AH1360:AH1362"/>
    <mergeCell ref="AI1360:AI1362"/>
    <mergeCell ref="S1340:T1340"/>
    <mergeCell ref="AG1340:AH1340"/>
    <mergeCell ref="R1342:AJ1344"/>
    <mergeCell ref="R1333:AO1335"/>
    <mergeCell ref="S1363:S1365"/>
    <mergeCell ref="U1351:AC1353"/>
    <mergeCell ref="S1379:T1379"/>
    <mergeCell ref="AG1379:AH1379"/>
    <mergeCell ref="R1381:AO1383"/>
    <mergeCell ref="U1159:U1161"/>
    <mergeCell ref="R1162:U1164"/>
    <mergeCell ref="U1261:U1263"/>
    <mergeCell ref="R1264:U1266"/>
    <mergeCell ref="V1264:W1266"/>
    <mergeCell ref="AC1171:AO1173"/>
    <mergeCell ref="S1175:T1175"/>
    <mergeCell ref="AG1175:AH1175"/>
    <mergeCell ref="R1177:AO1179"/>
    <mergeCell ref="V1183:AO1185"/>
    <mergeCell ref="Y1186:AA1188"/>
    <mergeCell ref="AC1186:AE1188"/>
    <mergeCell ref="AI1186:AO1188"/>
    <mergeCell ref="U1207:X1209"/>
    <mergeCell ref="Z1207:AC1209"/>
    <mergeCell ref="U1210:AC1212"/>
    <mergeCell ref="V1081:AO1083"/>
    <mergeCell ref="Y1087:AE1089"/>
    <mergeCell ref="AG1210:AO1212"/>
    <mergeCell ref="S1133:AA1133"/>
    <mergeCell ref="AG1133:AO1133"/>
    <mergeCell ref="AK1166:AO1166"/>
    <mergeCell ref="S1166:T1166"/>
    <mergeCell ref="R1168:AO1170"/>
    <mergeCell ref="S1196:AA1196"/>
    <mergeCell ref="AG1196:AO1196"/>
    <mergeCell ref="S1199:T1199"/>
    <mergeCell ref="AG1199:AH1199"/>
    <mergeCell ref="R1201:AJ1203"/>
    <mergeCell ref="R1204:AO1206"/>
    <mergeCell ref="R1123:U1125"/>
    <mergeCell ref="V1123:W1125"/>
    <mergeCell ref="X1123:AA1125"/>
    <mergeCell ref="S1127:T1127"/>
    <mergeCell ref="AK1127:AO1127"/>
    <mergeCell ref="R1129:AO1131"/>
    <mergeCell ref="V1162:W1164"/>
    <mergeCell ref="X1162:AA1164"/>
    <mergeCell ref="R1159:R1161"/>
    <mergeCell ref="S1159:S1161"/>
    <mergeCell ref="Y1192:AE1194"/>
    <mergeCell ref="AI1192:AO1194"/>
    <mergeCell ref="S1154:T1154"/>
    <mergeCell ref="R1156:R1158"/>
    <mergeCell ref="U1045:AC1047"/>
    <mergeCell ref="AG1045:AO1047"/>
    <mergeCell ref="U1117:U1119"/>
    <mergeCell ref="AH1117:AH1119"/>
    <mergeCell ref="AI1117:AI1119"/>
    <mergeCell ref="AK1117:AK1119"/>
    <mergeCell ref="R1120:R1122"/>
    <mergeCell ref="S1120:S1122"/>
    <mergeCell ref="U1120:U1122"/>
    <mergeCell ref="AG1105:AO1107"/>
    <mergeCell ref="U1108:AC1110"/>
    <mergeCell ref="AG1108:AO1110"/>
    <mergeCell ref="U1111:AC1113"/>
    <mergeCell ref="AG1111:AO1113"/>
    <mergeCell ref="S1115:T1115"/>
    <mergeCell ref="S1052:T1052"/>
    <mergeCell ref="R1054:R1056"/>
    <mergeCell ref="S1054:S1056"/>
    <mergeCell ref="U1054:U1056"/>
    <mergeCell ref="R1099:AJ1101"/>
    <mergeCell ref="R1102:AO1104"/>
    <mergeCell ref="Y1084:AA1086"/>
    <mergeCell ref="AC1084:AE1086"/>
    <mergeCell ref="U1105:X1107"/>
    <mergeCell ref="Z1105:AC1107"/>
    <mergeCell ref="R1117:R1119"/>
    <mergeCell ref="S1117:S1119"/>
    <mergeCell ref="R1066:AO1068"/>
    <mergeCell ref="AC1069:AO1071"/>
    <mergeCell ref="S1073:T1073"/>
    <mergeCell ref="AG1073:AH1073"/>
    <mergeCell ref="R1075:AO1077"/>
    <mergeCell ref="S853:S855"/>
    <mergeCell ref="R1000:AO1002"/>
    <mergeCell ref="U1003:X1005"/>
    <mergeCell ref="Z1003:AC1005"/>
    <mergeCell ref="AG1003:AO1005"/>
    <mergeCell ref="U1006:AC1008"/>
    <mergeCell ref="AG1006:AO1008"/>
    <mergeCell ref="AG1031:AO1031"/>
    <mergeCell ref="AK1064:AO1064"/>
    <mergeCell ref="U1057:U1059"/>
    <mergeCell ref="R1060:U1062"/>
    <mergeCell ref="V1060:W1062"/>
    <mergeCell ref="X1060:AA1062"/>
    <mergeCell ref="R1057:R1059"/>
    <mergeCell ref="S1057:S1059"/>
    <mergeCell ref="U1048:AC1050"/>
    <mergeCell ref="AG1048:AO1050"/>
    <mergeCell ref="R1021:U1023"/>
    <mergeCell ref="V1021:W1023"/>
    <mergeCell ref="X1021:AA1023"/>
    <mergeCell ref="S1025:T1025"/>
    <mergeCell ref="AK1025:AO1025"/>
    <mergeCell ref="R1027:AO1029"/>
    <mergeCell ref="S1015:S1017"/>
    <mergeCell ref="U1015:U1017"/>
    <mergeCell ref="AH1015:AH1017"/>
    <mergeCell ref="AI1015:AI1017"/>
    <mergeCell ref="AK1015:AK1017"/>
    <mergeCell ref="R1018:R1020"/>
    <mergeCell ref="S1018:S1020"/>
    <mergeCell ref="U1018:U1020"/>
    <mergeCell ref="AG1042:AO1044"/>
    <mergeCell ref="AH874:AO876"/>
    <mergeCell ref="R856:U858"/>
    <mergeCell ref="S995:T995"/>
    <mergeCell ref="AG995:AH995"/>
    <mergeCell ref="R958:U960"/>
    <mergeCell ref="V958:W960"/>
    <mergeCell ref="X958:AA960"/>
    <mergeCell ref="AK913:AK915"/>
    <mergeCell ref="R916:R918"/>
    <mergeCell ref="S916:S918"/>
    <mergeCell ref="U916:U918"/>
    <mergeCell ref="R919:U921"/>
    <mergeCell ref="V919:W921"/>
    <mergeCell ref="X919:AA921"/>
    <mergeCell ref="S962:T962"/>
    <mergeCell ref="R964:AO966"/>
    <mergeCell ref="AC967:AO969"/>
    <mergeCell ref="S971:T971"/>
    <mergeCell ref="AG971:AH971"/>
    <mergeCell ref="R973:AO975"/>
    <mergeCell ref="AK962:AO962"/>
    <mergeCell ref="S992:AA992"/>
    <mergeCell ref="AG992:AO992"/>
    <mergeCell ref="AK923:AO923"/>
    <mergeCell ref="R925:AO927"/>
    <mergeCell ref="S950:T950"/>
    <mergeCell ref="S932:T932"/>
    <mergeCell ref="U748:U750"/>
    <mergeCell ref="AI748:AI750"/>
    <mergeCell ref="R754:U756"/>
    <mergeCell ref="V754:W756"/>
    <mergeCell ref="R751:R753"/>
    <mergeCell ref="S751:S753"/>
    <mergeCell ref="U814:U816"/>
    <mergeCell ref="R817:U819"/>
    <mergeCell ref="V817:W819"/>
    <mergeCell ref="X817:AA819"/>
    <mergeCell ref="U802:AC804"/>
    <mergeCell ref="AG802:AO804"/>
    <mergeCell ref="U805:AC807"/>
    <mergeCell ref="AG805:AO807"/>
    <mergeCell ref="S809:T809"/>
    <mergeCell ref="R811:R813"/>
    <mergeCell ref="S811:S813"/>
    <mergeCell ref="U811:U813"/>
    <mergeCell ref="AH811:AH813"/>
    <mergeCell ref="AI811:AI813"/>
    <mergeCell ref="AK758:AO758"/>
    <mergeCell ref="S758:T758"/>
    <mergeCell ref="R760:AO762"/>
    <mergeCell ref="AC763:AO765"/>
    <mergeCell ref="S767:T767"/>
    <mergeCell ref="R721:AO723"/>
    <mergeCell ref="S788:AA788"/>
    <mergeCell ref="AG788:AO788"/>
    <mergeCell ref="V775:AO777"/>
    <mergeCell ref="Y778:AA780"/>
    <mergeCell ref="AC778:AE780"/>
    <mergeCell ref="AH748:AH750"/>
    <mergeCell ref="U742:AC744"/>
    <mergeCell ref="AG725:AO725"/>
    <mergeCell ref="X754:AA756"/>
    <mergeCell ref="R730:AJ732"/>
    <mergeCell ref="R733:AO735"/>
    <mergeCell ref="AG736:AO738"/>
    <mergeCell ref="U739:AC741"/>
    <mergeCell ref="AG739:AO741"/>
    <mergeCell ref="S725:AA725"/>
    <mergeCell ref="U751:U753"/>
    <mergeCell ref="AI781:AO783"/>
    <mergeCell ref="S746:T746"/>
    <mergeCell ref="S748:S750"/>
    <mergeCell ref="R715:U717"/>
    <mergeCell ref="V715:W717"/>
    <mergeCell ref="X715:AA717"/>
    <mergeCell ref="S719:T719"/>
    <mergeCell ref="U646:U648"/>
    <mergeCell ref="AH646:AH648"/>
    <mergeCell ref="U649:U651"/>
    <mergeCell ref="R652:U654"/>
    <mergeCell ref="U709:U711"/>
    <mergeCell ref="AH709:AH711"/>
    <mergeCell ref="AG703:AO705"/>
    <mergeCell ref="S707:T707"/>
    <mergeCell ref="R667:AO669"/>
    <mergeCell ref="AK719:AO719"/>
    <mergeCell ref="Y679:AE681"/>
    <mergeCell ref="U736:X738"/>
    <mergeCell ref="Z736:AC738"/>
    <mergeCell ref="AG767:AH767"/>
    <mergeCell ref="AH772:AO774"/>
    <mergeCell ref="AK748:AK750"/>
    <mergeCell ref="R694:AO696"/>
    <mergeCell ref="U697:X699"/>
    <mergeCell ref="Z697:AC699"/>
    <mergeCell ref="AI646:AI648"/>
    <mergeCell ref="AI679:AO681"/>
    <mergeCell ref="Y682:AE684"/>
    <mergeCell ref="AI682:AO684"/>
    <mergeCell ref="V673:AO675"/>
    <mergeCell ref="Y676:AA678"/>
    <mergeCell ref="R709:R711"/>
    <mergeCell ref="S709:S711"/>
    <mergeCell ref="AI709:AI711"/>
    <mergeCell ref="AK709:AK711"/>
    <mergeCell ref="R712:R714"/>
    <mergeCell ref="R691:AJ693"/>
    <mergeCell ref="S617:T617"/>
    <mergeCell ref="AK617:AO617"/>
    <mergeCell ref="R619:AO621"/>
    <mergeCell ref="S686:AA686"/>
    <mergeCell ref="AG686:AO686"/>
    <mergeCell ref="S689:T689"/>
    <mergeCell ref="AG689:AH689"/>
    <mergeCell ref="R628:AJ630"/>
    <mergeCell ref="R646:R648"/>
    <mergeCell ref="S646:S648"/>
    <mergeCell ref="R610:R612"/>
    <mergeCell ref="S610:S612"/>
    <mergeCell ref="U610:U612"/>
    <mergeCell ref="R613:U615"/>
    <mergeCell ref="AC676:AE678"/>
    <mergeCell ref="S712:S714"/>
    <mergeCell ref="U712:U714"/>
    <mergeCell ref="AH670:AO672"/>
    <mergeCell ref="AK646:AK648"/>
    <mergeCell ref="AK607:AK609"/>
    <mergeCell ref="R658:AO660"/>
    <mergeCell ref="AC661:AO663"/>
    <mergeCell ref="AC499:AO501"/>
    <mergeCell ref="S584:AA584"/>
    <mergeCell ref="AG584:AO584"/>
    <mergeCell ref="S587:T587"/>
    <mergeCell ref="AG587:AH587"/>
    <mergeCell ref="R631:AO633"/>
    <mergeCell ref="U637:AC639"/>
    <mergeCell ref="AG637:AO639"/>
    <mergeCell ref="AG634:AO636"/>
    <mergeCell ref="U640:AC642"/>
    <mergeCell ref="AG640:AO642"/>
    <mergeCell ref="S644:T644"/>
    <mergeCell ref="Y580:AE582"/>
    <mergeCell ref="AI580:AO582"/>
    <mergeCell ref="AI544:AO546"/>
    <mergeCell ref="Y547:AE549"/>
    <mergeCell ref="V613:W615"/>
    <mergeCell ref="X613:AA615"/>
    <mergeCell ref="U601:AC603"/>
    <mergeCell ref="AG601:AO603"/>
    <mergeCell ref="S605:T605"/>
    <mergeCell ref="R607:R609"/>
    <mergeCell ref="S607:S609"/>
    <mergeCell ref="U607:U609"/>
    <mergeCell ref="AH607:AH609"/>
    <mergeCell ref="AI607:AI609"/>
    <mergeCell ref="AG626:AH626"/>
    <mergeCell ref="AG665:AH665"/>
    <mergeCell ref="U634:X636"/>
    <mergeCell ref="Z634:AC636"/>
    <mergeCell ref="S649:S651"/>
    <mergeCell ref="Z4749:AO4749"/>
    <mergeCell ref="AA4733:AO4735"/>
    <mergeCell ref="AA4736:AO4738"/>
    <mergeCell ref="W4751:AO4759"/>
    <mergeCell ref="W4760:AO4765"/>
    <mergeCell ref="AL4601:AM4601"/>
    <mergeCell ref="T4598:U4598"/>
    <mergeCell ref="V4598:W4598"/>
    <mergeCell ref="X4598:Y4598"/>
    <mergeCell ref="Z4598:AA4598"/>
    <mergeCell ref="AB4598:AC4598"/>
    <mergeCell ref="X4601:Y4601"/>
    <mergeCell ref="AB4607:AC4607"/>
    <mergeCell ref="AD4607:AE4607"/>
    <mergeCell ref="AF4607:AG4607"/>
    <mergeCell ref="AH4601:AI4601"/>
    <mergeCell ref="AJ4601:AK4601"/>
    <mergeCell ref="X4604:Y4604"/>
    <mergeCell ref="T4674:AN4674"/>
    <mergeCell ref="AF4643:AF4645"/>
    <mergeCell ref="J4631:AO4633"/>
    <mergeCell ref="J4643:J4645"/>
    <mergeCell ref="K4643:K4645"/>
    <mergeCell ref="L4643:L4645"/>
    <mergeCell ref="M4643:M4645"/>
    <mergeCell ref="J4607:K4607"/>
    <mergeCell ref="L4607:M4607"/>
    <mergeCell ref="T4601:U4601"/>
    <mergeCell ref="V4601:W4601"/>
    <mergeCell ref="P4607:Q4607"/>
    <mergeCell ref="V4610:W4610"/>
    <mergeCell ref="X4610:Y4610"/>
    <mergeCell ref="Q4775:T4777"/>
    <mergeCell ref="N4766:Y4768"/>
    <mergeCell ref="AD4769:AO4771"/>
    <mergeCell ref="N4772:Y4774"/>
    <mergeCell ref="AE4773:AF4773"/>
    <mergeCell ref="AA4703:AO4705"/>
    <mergeCell ref="AA4706:AO4708"/>
    <mergeCell ref="AA4709:AO4711"/>
    <mergeCell ref="AA4721:AO4723"/>
    <mergeCell ref="Q4682:AO4684"/>
    <mergeCell ref="W4688:AC4690"/>
    <mergeCell ref="AI4688:AO4690"/>
    <mergeCell ref="W4691:AO4693"/>
    <mergeCell ref="AA4694:AO4696"/>
    <mergeCell ref="AA4697:AO4699"/>
    <mergeCell ref="Q4778:Y4780"/>
    <mergeCell ref="Q4781:Y4783"/>
    <mergeCell ref="AC4781:AO4783"/>
    <mergeCell ref="AC4778:AO4780"/>
    <mergeCell ref="AC4775:AO4777"/>
    <mergeCell ref="V4775:Y4777"/>
    <mergeCell ref="N4769:Y4771"/>
    <mergeCell ref="AA4718:AO4720"/>
    <mergeCell ref="AA4730:AO4732"/>
    <mergeCell ref="AA4700:AO4702"/>
    <mergeCell ref="AA4712:AO4714"/>
    <mergeCell ref="AA4715:AO4717"/>
    <mergeCell ref="AA4724:AO4726"/>
    <mergeCell ref="AA4727:AO4729"/>
    <mergeCell ref="AA4739:AO4741"/>
    <mergeCell ref="AA4742:AO4744"/>
    <mergeCell ref="AA4745:AO4747"/>
    <mergeCell ref="AC2512:AE2514"/>
    <mergeCell ref="AI2512:AO2514"/>
    <mergeCell ref="Y2515:AE2517"/>
    <mergeCell ref="AI2515:AO2517"/>
    <mergeCell ref="AH4589:AI4589"/>
    <mergeCell ref="AJ4589:AK4589"/>
    <mergeCell ref="Z4589:AA4589"/>
    <mergeCell ref="AB4586:AC4586"/>
    <mergeCell ref="AD4586:AE4586"/>
    <mergeCell ref="AF4586:AG4586"/>
    <mergeCell ref="AH4586:AI4586"/>
    <mergeCell ref="AJ4586:AK4586"/>
    <mergeCell ref="AN4598:AO4598"/>
    <mergeCell ref="AB4592:AC4592"/>
    <mergeCell ref="AD4592:AE4592"/>
    <mergeCell ref="AF4592:AG4592"/>
    <mergeCell ref="AH4592:AI4592"/>
    <mergeCell ref="AL4592:AM4592"/>
    <mergeCell ref="AN4592:AO4592"/>
    <mergeCell ref="AH4598:AI4598"/>
    <mergeCell ref="U2575:AC2577"/>
    <mergeCell ref="U2749:U2751"/>
    <mergeCell ref="AH2749:AH2751"/>
    <mergeCell ref="AI2749:AI2751"/>
    <mergeCell ref="AK2749:AK2751"/>
    <mergeCell ref="U2776:X2778"/>
    <mergeCell ref="Z2776:AC2778"/>
    <mergeCell ref="AG2776:AO2778"/>
    <mergeCell ref="R2734:AO2736"/>
    <mergeCell ref="U2737:X2739"/>
    <mergeCell ref="Z2737:AC2739"/>
    <mergeCell ref="AG2737:AO2739"/>
    <mergeCell ref="V2449:W2451"/>
    <mergeCell ref="X2449:AA2451"/>
    <mergeCell ref="AG2431:AO2433"/>
    <mergeCell ref="U2434:AC2436"/>
    <mergeCell ref="AG2434:AO2436"/>
    <mergeCell ref="R2449:U2451"/>
    <mergeCell ref="S2420:AA2420"/>
    <mergeCell ref="AG2420:AO2420"/>
    <mergeCell ref="Y2413:AE2415"/>
    <mergeCell ref="AI2413:AO2415"/>
    <mergeCell ref="Y2416:AE2418"/>
    <mergeCell ref="S2380:S2382"/>
    <mergeCell ref="U2380:U2382"/>
    <mergeCell ref="AH2380:AH2382"/>
    <mergeCell ref="U2437:AC2439"/>
    <mergeCell ref="R2401:AO2403"/>
    <mergeCell ref="V2407:AO2409"/>
    <mergeCell ref="Y2410:AA2412"/>
    <mergeCell ref="U2335:AC2337"/>
    <mergeCell ref="AG2335:AO2337"/>
    <mergeCell ref="S2339:T2339"/>
    <mergeCell ref="AK2443:AK2445"/>
    <mergeCell ref="R2446:R2448"/>
    <mergeCell ref="S2446:S2448"/>
    <mergeCell ref="U2446:U2448"/>
    <mergeCell ref="S2357:AA2357"/>
    <mergeCell ref="AG2357:AO2357"/>
    <mergeCell ref="S2360:T2360"/>
    <mergeCell ref="U2371:AC2373"/>
    <mergeCell ref="AG2371:AO2373"/>
    <mergeCell ref="U2374:AC2376"/>
    <mergeCell ref="AG2374:AO2376"/>
    <mergeCell ref="S2351:T2351"/>
    <mergeCell ref="AK2351:AO2351"/>
    <mergeCell ref="R2353:AO2355"/>
    <mergeCell ref="AI2416:AO2418"/>
    <mergeCell ref="R2383:R2385"/>
    <mergeCell ref="R2347:U2349"/>
    <mergeCell ref="V2347:W2349"/>
    <mergeCell ref="X2347:AA2349"/>
    <mergeCell ref="R2344:R2346"/>
    <mergeCell ref="S2344:S2346"/>
    <mergeCell ref="U2344:U2346"/>
    <mergeCell ref="U2431:X2433"/>
    <mergeCell ref="Z2431:AC2433"/>
    <mergeCell ref="AG2360:AH2360"/>
    <mergeCell ref="R2362:AJ2364"/>
    <mergeCell ref="R2365:AO2367"/>
    <mergeCell ref="AG2368:AO2370"/>
    <mergeCell ref="U2368:X2370"/>
    <mergeCell ref="Y2311:AE2313"/>
    <mergeCell ref="AI2311:AO2313"/>
    <mergeCell ref="Y2314:AE2316"/>
    <mergeCell ref="AI2314:AO2316"/>
    <mergeCell ref="R2284:U2286"/>
    <mergeCell ref="V2284:W2286"/>
    <mergeCell ref="X2284:AA2286"/>
    <mergeCell ref="S2288:T2288"/>
    <mergeCell ref="AK2288:AO2288"/>
    <mergeCell ref="R2290:AO2292"/>
    <mergeCell ref="U2266:X2268"/>
    <mergeCell ref="Z2266:AC2268"/>
    <mergeCell ref="AI2278:AI2280"/>
    <mergeCell ref="R2299:AO2301"/>
    <mergeCell ref="V2305:AO2307"/>
    <mergeCell ref="Y2308:AA2310"/>
    <mergeCell ref="AC2308:AE2310"/>
    <mergeCell ref="AI2308:AO2310"/>
    <mergeCell ref="AC2293:AO2295"/>
    <mergeCell ref="S2297:T2297"/>
    <mergeCell ref="R2281:R2283"/>
    <mergeCell ref="S2281:S2283"/>
    <mergeCell ref="U2281:U2283"/>
    <mergeCell ref="R2278:R2280"/>
    <mergeCell ref="S2278:S2280"/>
    <mergeCell ref="U2278:U2280"/>
    <mergeCell ref="AH2278:AH2280"/>
    <mergeCell ref="R2263:AO2265"/>
    <mergeCell ref="AG2266:AO2268"/>
    <mergeCell ref="U2269:AC2271"/>
    <mergeCell ref="AG2269:AO2271"/>
    <mergeCell ref="U2272:AC2274"/>
    <mergeCell ref="AG2272:AO2274"/>
    <mergeCell ref="S2276:T2276"/>
    <mergeCell ref="R2251:AO2253"/>
    <mergeCell ref="S2216:AA2216"/>
    <mergeCell ref="AG2216:AO2216"/>
    <mergeCell ref="S2219:T2219"/>
    <mergeCell ref="AG2219:AH2219"/>
    <mergeCell ref="R2221:AJ2223"/>
    <mergeCell ref="AG2233:AO2235"/>
    <mergeCell ref="S2237:T2237"/>
    <mergeCell ref="R2239:R2241"/>
    <mergeCell ref="S2239:S2241"/>
    <mergeCell ref="R2242:R2244"/>
    <mergeCell ref="S2242:S2244"/>
    <mergeCell ref="U2242:U2244"/>
    <mergeCell ref="R2245:U2247"/>
    <mergeCell ref="V2245:W2247"/>
    <mergeCell ref="X2245:AA2247"/>
    <mergeCell ref="S2258:T2258"/>
    <mergeCell ref="AG2258:AH2258"/>
    <mergeCell ref="R2260:AJ2262"/>
    <mergeCell ref="S2255:AA2255"/>
    <mergeCell ref="AG2255:AO2255"/>
    <mergeCell ref="R2224:AO2226"/>
    <mergeCell ref="U2227:X2229"/>
    <mergeCell ref="Z2227:AC2229"/>
    <mergeCell ref="AG2227:AO2229"/>
    <mergeCell ref="S2153:AA2153"/>
    <mergeCell ref="AG2153:AO2153"/>
    <mergeCell ref="AI2206:AO2208"/>
    <mergeCell ref="AH2200:AO2202"/>
    <mergeCell ref="S2249:T2249"/>
    <mergeCell ref="AK2249:AO2249"/>
    <mergeCell ref="U2164:X2166"/>
    <mergeCell ref="Z2164:AC2166"/>
    <mergeCell ref="R2179:R2181"/>
    <mergeCell ref="S2179:S2181"/>
    <mergeCell ref="U2179:U2181"/>
    <mergeCell ref="S2114:AA2114"/>
    <mergeCell ref="Y2209:AE2211"/>
    <mergeCell ref="AI2209:AO2211"/>
    <mergeCell ref="R2158:AJ2160"/>
    <mergeCell ref="R2161:AO2163"/>
    <mergeCell ref="AG2164:AO2166"/>
    <mergeCell ref="S2174:T2174"/>
    <mergeCell ref="R2176:R2178"/>
    <mergeCell ref="S2176:S2178"/>
    <mergeCell ref="U2176:U2178"/>
    <mergeCell ref="AH2176:AH2178"/>
    <mergeCell ref="AI2176:AI2178"/>
    <mergeCell ref="AG2170:AO2172"/>
    <mergeCell ref="U2131:AC2133"/>
    <mergeCell ref="V2182:W2184"/>
    <mergeCell ref="X2182:AA2184"/>
    <mergeCell ref="AG2131:AO2133"/>
    <mergeCell ref="S2135:T2135"/>
    <mergeCell ref="R2122:AO2124"/>
    <mergeCell ref="U2125:X2127"/>
    <mergeCell ref="Z2125:AC2127"/>
    <mergeCell ref="S2072:T2072"/>
    <mergeCell ref="R2086:AO2088"/>
    <mergeCell ref="AC2089:AO2091"/>
    <mergeCell ref="S2093:T2093"/>
    <mergeCell ref="R2059:AO2061"/>
    <mergeCell ref="AG2062:AO2064"/>
    <mergeCell ref="AG2125:AO2127"/>
    <mergeCell ref="U2128:AC2130"/>
    <mergeCell ref="AG2128:AO2130"/>
    <mergeCell ref="R2143:U2145"/>
    <mergeCell ref="V2143:W2145"/>
    <mergeCell ref="X2143:AA2145"/>
    <mergeCell ref="S2147:T2147"/>
    <mergeCell ref="AK2147:AO2147"/>
    <mergeCell ref="R2149:AO2151"/>
    <mergeCell ref="AH2137:AH2139"/>
    <mergeCell ref="AI2137:AI2139"/>
    <mergeCell ref="AK2137:AK2139"/>
    <mergeCell ref="R2140:R2142"/>
    <mergeCell ref="S2140:S2142"/>
    <mergeCell ref="U2140:U2142"/>
    <mergeCell ref="R2095:AO2097"/>
    <mergeCell ref="V2101:AO2103"/>
    <mergeCell ref="Y2104:AA2106"/>
    <mergeCell ref="AC2104:AE2106"/>
    <mergeCell ref="AI2104:AO2106"/>
    <mergeCell ref="Y2107:AE2109"/>
    <mergeCell ref="AI2107:AO2109"/>
    <mergeCell ref="Y2110:AE2112"/>
    <mergeCell ref="AI2110:AO2112"/>
    <mergeCell ref="AK1972:AK1974"/>
    <mergeCell ref="U1963:AC1965"/>
    <mergeCell ref="Y2005:AE2007"/>
    <mergeCell ref="AI2005:AO2007"/>
    <mergeCell ref="Y2008:AE2010"/>
    <mergeCell ref="AI2008:AO2010"/>
    <mergeCell ref="S2156:T2156"/>
    <mergeCell ref="AG2156:AH2156"/>
    <mergeCell ref="R2137:R2139"/>
    <mergeCell ref="S2137:S2139"/>
    <mergeCell ref="U2137:U2139"/>
    <mergeCell ref="AG2029:AO2031"/>
    <mergeCell ref="S2033:T2033"/>
    <mergeCell ref="R2035:R2037"/>
    <mergeCell ref="S2035:S2037"/>
    <mergeCell ref="U2035:U2037"/>
    <mergeCell ref="AH2035:AH2037"/>
    <mergeCell ref="AI2035:AI2037"/>
    <mergeCell ref="AK2035:AK2037"/>
    <mergeCell ref="S2054:T2054"/>
    <mergeCell ref="AG2054:AH2054"/>
    <mergeCell ref="R2056:AJ2058"/>
    <mergeCell ref="Z2062:AC2064"/>
    <mergeCell ref="R2080:U2082"/>
    <mergeCell ref="V2080:W2082"/>
    <mergeCell ref="X2080:AA2082"/>
    <mergeCell ref="R2074:R2076"/>
    <mergeCell ref="S2074:S2076"/>
    <mergeCell ref="U2074:U2076"/>
    <mergeCell ref="AG2065:AO2067"/>
    <mergeCell ref="U2068:AC2070"/>
    <mergeCell ref="AG2068:AO2070"/>
    <mergeCell ref="R1975:R1977"/>
    <mergeCell ref="S1975:S1977"/>
    <mergeCell ref="S1949:AA1949"/>
    <mergeCell ref="AG1949:AO1949"/>
    <mergeCell ref="S1952:T1952"/>
    <mergeCell ref="AG1952:AH1952"/>
    <mergeCell ref="R1954:AJ1956"/>
    <mergeCell ref="R1957:AO1959"/>
    <mergeCell ref="AK2045:AO2045"/>
    <mergeCell ref="R2047:AO2049"/>
    <mergeCell ref="AG1966:AO1968"/>
    <mergeCell ref="S1970:T1970"/>
    <mergeCell ref="R1972:R1974"/>
    <mergeCell ref="S1972:S1974"/>
    <mergeCell ref="U1972:U1974"/>
    <mergeCell ref="AH1972:AH1974"/>
    <mergeCell ref="U2026:AC2028"/>
    <mergeCell ref="AG2026:AO2028"/>
    <mergeCell ref="R2038:R2040"/>
    <mergeCell ref="S2038:S2040"/>
    <mergeCell ref="U2038:U2040"/>
    <mergeCell ref="U1975:U1977"/>
    <mergeCell ref="R1978:U1980"/>
    <mergeCell ref="V1978:W1980"/>
    <mergeCell ref="X1978:AA1980"/>
    <mergeCell ref="AH1996:AO1998"/>
    <mergeCell ref="R2041:U2043"/>
    <mergeCell ref="V2041:W2043"/>
    <mergeCell ref="X2041:AA2043"/>
    <mergeCell ref="S2045:T2045"/>
    <mergeCell ref="AG1963:AO1965"/>
    <mergeCell ref="U1966:AC1968"/>
    <mergeCell ref="U1771:U1773"/>
    <mergeCell ref="R1774:U1776"/>
    <mergeCell ref="V1774:W1776"/>
    <mergeCell ref="X1774:AA1776"/>
    <mergeCell ref="AG1756:AO1758"/>
    <mergeCell ref="R1687:AO1689"/>
    <mergeCell ref="V1693:AO1695"/>
    <mergeCell ref="Y1696:AA1698"/>
    <mergeCell ref="Z1756:AC1758"/>
    <mergeCell ref="AK1768:AK1770"/>
    <mergeCell ref="U1756:X1758"/>
    <mergeCell ref="U1717:X1719"/>
    <mergeCell ref="Z1717:AC1719"/>
    <mergeCell ref="AG1717:AO1719"/>
    <mergeCell ref="R1771:R1773"/>
    <mergeCell ref="U1759:AC1761"/>
    <mergeCell ref="AG1759:AO1761"/>
    <mergeCell ref="U1762:AC1764"/>
    <mergeCell ref="AG1762:AO1764"/>
    <mergeCell ref="S1766:T1766"/>
    <mergeCell ref="R1768:R1770"/>
    <mergeCell ref="S1768:S1770"/>
    <mergeCell ref="U1768:U1770"/>
    <mergeCell ref="S1739:T1739"/>
    <mergeCell ref="AK1739:AO1739"/>
    <mergeCell ref="R1741:AO1743"/>
    <mergeCell ref="AG1709:AH1709"/>
    <mergeCell ref="R1711:AJ1713"/>
    <mergeCell ref="AI1729:AI1731"/>
    <mergeCell ref="AK1729:AK1731"/>
    <mergeCell ref="R1732:R1734"/>
    <mergeCell ref="S1732:S1734"/>
    <mergeCell ref="U1732:U1734"/>
    <mergeCell ref="R1735:U1737"/>
    <mergeCell ref="V1735:W1737"/>
    <mergeCell ref="X1735:AA1737"/>
    <mergeCell ref="S1745:AA1745"/>
    <mergeCell ref="AG1745:AO1745"/>
    <mergeCell ref="S1748:T1748"/>
    <mergeCell ref="AG1748:AH1748"/>
    <mergeCell ref="R1750:AJ1752"/>
    <mergeCell ref="R1753:AO1755"/>
    <mergeCell ref="AI1666:AI1668"/>
    <mergeCell ref="U1567:U1569"/>
    <mergeCell ref="R1570:U1572"/>
    <mergeCell ref="V1570:W1572"/>
    <mergeCell ref="X1570:AA1572"/>
    <mergeCell ref="U1621:AC1623"/>
    <mergeCell ref="AG1621:AO1623"/>
    <mergeCell ref="S1625:T1625"/>
    <mergeCell ref="R1627:R1629"/>
    <mergeCell ref="S1627:S1629"/>
    <mergeCell ref="U1627:U1629"/>
    <mergeCell ref="AH1627:AH1629"/>
    <mergeCell ref="AI1627:AI1629"/>
    <mergeCell ref="AK1627:AK1629"/>
    <mergeCell ref="AG1660:AO1662"/>
    <mergeCell ref="S1664:T1664"/>
    <mergeCell ref="R1714:AO1716"/>
    <mergeCell ref="R1648:AJ1650"/>
    <mergeCell ref="R1609:AJ1611"/>
    <mergeCell ref="R1612:AO1614"/>
    <mergeCell ref="U1615:X1617"/>
    <mergeCell ref="Z1615:AC1617"/>
    <mergeCell ref="AG1615:AO1617"/>
    <mergeCell ref="U1618:AC1620"/>
    <mergeCell ref="AG1618:AO1620"/>
    <mergeCell ref="U1720:AC1722"/>
    <mergeCell ref="AG1685:AH1685"/>
    <mergeCell ref="S1706:AA1706"/>
    <mergeCell ref="AG1706:AO1706"/>
    <mergeCell ref="S1709:T1709"/>
    <mergeCell ref="R211:AF213"/>
    <mergeCell ref="S215:T215"/>
    <mergeCell ref="AG215:AH215"/>
    <mergeCell ref="R1243:AO1245"/>
    <mergeCell ref="AG1246:AO1248"/>
    <mergeCell ref="AG1235:AO1235"/>
    <mergeCell ref="AH1282:AO1284"/>
    <mergeCell ref="S1268:T1268"/>
    <mergeCell ref="R1270:AO1272"/>
    <mergeCell ref="AC1273:AO1275"/>
    <mergeCell ref="S1277:T1277"/>
    <mergeCell ref="AG1277:AH1277"/>
    <mergeCell ref="R1222:R1224"/>
    <mergeCell ref="U436:AC438"/>
    <mergeCell ref="AG436:AO438"/>
    <mergeCell ref="U439:AC441"/>
    <mergeCell ref="AK445:AK447"/>
    <mergeCell ref="R1672:U1674"/>
    <mergeCell ref="V1672:W1674"/>
    <mergeCell ref="X1672:AA1674"/>
    <mergeCell ref="S1676:T1676"/>
    <mergeCell ref="AK1676:AO1676"/>
    <mergeCell ref="AC1696:AE1698"/>
    <mergeCell ref="AI1696:AO1698"/>
    <mergeCell ref="AK1666:AK1668"/>
    <mergeCell ref="V490:W492"/>
    <mergeCell ref="X490:AA492"/>
    <mergeCell ref="U478:AC480"/>
    <mergeCell ref="R448:R450"/>
    <mergeCell ref="S448:S450"/>
    <mergeCell ref="U448:U450"/>
    <mergeCell ref="R451:U453"/>
    <mergeCell ref="V451:W453"/>
    <mergeCell ref="X451:AA453"/>
    <mergeCell ref="Z472:AC474"/>
    <mergeCell ref="U472:X474"/>
    <mergeCell ref="AG478:AO480"/>
    <mergeCell ref="AH523:AO525"/>
    <mergeCell ref="AH538:AO540"/>
    <mergeCell ref="AH553:AO555"/>
    <mergeCell ref="AK484:AK486"/>
    <mergeCell ref="U487:U489"/>
    <mergeCell ref="S455:T455"/>
    <mergeCell ref="R1345:AO1347"/>
    <mergeCell ref="AG1348:AO1350"/>
    <mergeCell ref="S1337:AA1337"/>
    <mergeCell ref="AG1337:AO1337"/>
    <mergeCell ref="S1319:T1319"/>
    <mergeCell ref="R1321:R1323"/>
    <mergeCell ref="S1321:S1323"/>
    <mergeCell ref="U1321:U1323"/>
    <mergeCell ref="R1324:R1326"/>
    <mergeCell ref="S1324:S1326"/>
    <mergeCell ref="R1360:R1362"/>
    <mergeCell ref="S1360:S1362"/>
    <mergeCell ref="U1360:U1362"/>
    <mergeCell ref="R220:AO222"/>
    <mergeCell ref="Y1294:AE1296"/>
    <mergeCell ref="AI1294:AO1296"/>
    <mergeCell ref="R1279:AO1281"/>
    <mergeCell ref="V1285:AO1287"/>
    <mergeCell ref="Y1288:AA1290"/>
    <mergeCell ref="AC1288:AE1290"/>
    <mergeCell ref="AI1288:AO1290"/>
    <mergeCell ref="AK1268:AO1268"/>
    <mergeCell ref="R1240:AJ1242"/>
    <mergeCell ref="R427:AJ429"/>
    <mergeCell ref="R430:AO432"/>
    <mergeCell ref="U433:X435"/>
    <mergeCell ref="Z433:AC435"/>
    <mergeCell ref="AG433:AO435"/>
    <mergeCell ref="S1238:T1238"/>
    <mergeCell ref="AG1238:AH1238"/>
    <mergeCell ref="S1235:AA1235"/>
    <mergeCell ref="X1225:AA1227"/>
    <mergeCell ref="S1229:T1229"/>
    <mergeCell ref="AH1180:AO1182"/>
    <mergeCell ref="U1213:AC1215"/>
    <mergeCell ref="AG1213:AO1215"/>
    <mergeCell ref="S422:AA422"/>
    <mergeCell ref="AG422:AO422"/>
    <mergeCell ref="S425:T425"/>
    <mergeCell ref="AG425:AH425"/>
    <mergeCell ref="S1217:T1217"/>
    <mergeCell ref="U445:U447"/>
    <mergeCell ref="AH445:AH447"/>
    <mergeCell ref="AI445:AI447"/>
    <mergeCell ref="R496:AO498"/>
    <mergeCell ref="AK1229:AO1229"/>
    <mergeCell ref="U799:X801"/>
    <mergeCell ref="Z799:AC801"/>
    <mergeCell ref="AG799:AO801"/>
    <mergeCell ref="AK811:AK813"/>
    <mergeCell ref="R814:R816"/>
    <mergeCell ref="S814:S816"/>
    <mergeCell ref="AI1087:AO1089"/>
    <mergeCell ref="Y1090:AE1092"/>
    <mergeCell ref="AI1090:AO1092"/>
    <mergeCell ref="AG1136:AH1136"/>
    <mergeCell ref="U1147:AC1149"/>
    <mergeCell ref="AG1147:AO1149"/>
    <mergeCell ref="S911:T911"/>
    <mergeCell ref="R913:R915"/>
    <mergeCell ref="S913:S915"/>
    <mergeCell ref="AG439:AO441"/>
    <mergeCell ref="AK494:AO494"/>
    <mergeCell ref="S503:T503"/>
    <mergeCell ref="AG503:AH503"/>
    <mergeCell ref="V511:AO513"/>
    <mergeCell ref="Y514:AA516"/>
    <mergeCell ref="R589:AJ591"/>
    <mergeCell ref="R592:AO594"/>
    <mergeCell ref="U595:X597"/>
    <mergeCell ref="Z595:AC597"/>
    <mergeCell ref="S494:T494"/>
    <mergeCell ref="R484:R486"/>
    <mergeCell ref="S484:S486"/>
    <mergeCell ref="Y520:AE522"/>
    <mergeCell ref="R505:AO507"/>
    <mergeCell ref="U484:U486"/>
    <mergeCell ref="AG907:AO909"/>
    <mergeCell ref="R895:AJ897"/>
    <mergeCell ref="R898:AO900"/>
    <mergeCell ref="AG893:AH893"/>
    <mergeCell ref="AG838:AO840"/>
    <mergeCell ref="AC865:AO867"/>
    <mergeCell ref="S869:T869"/>
    <mergeCell ref="U838:X840"/>
    <mergeCell ref="Z838:AC840"/>
    <mergeCell ref="S443:T443"/>
    <mergeCell ref="R445:R447"/>
    <mergeCell ref="S445:S447"/>
    <mergeCell ref="AK455:AO455"/>
    <mergeCell ref="R457:AO459"/>
    <mergeCell ref="U598:AC600"/>
    <mergeCell ref="AG598:AO600"/>
    <mergeCell ref="R487:R489"/>
    <mergeCell ref="S487:S489"/>
    <mergeCell ref="R490:U492"/>
    <mergeCell ref="R823:AO825"/>
    <mergeCell ref="U850:U852"/>
    <mergeCell ref="R853:R855"/>
    <mergeCell ref="AG841:AO843"/>
    <mergeCell ref="S890:AA890"/>
    <mergeCell ref="AG890:AO890"/>
    <mergeCell ref="AI484:AI486"/>
    <mergeCell ref="AI535:AO537"/>
    <mergeCell ref="Y544:AA546"/>
    <mergeCell ref="AC544:AE546"/>
    <mergeCell ref="AH508:AO510"/>
    <mergeCell ref="AI532:AO534"/>
    <mergeCell ref="AI577:AO579"/>
    <mergeCell ref="S218:AA218"/>
    <mergeCell ref="AF202:AO204"/>
    <mergeCell ref="S203:AA203"/>
    <mergeCell ref="R205:AO207"/>
    <mergeCell ref="AG827:AO827"/>
    <mergeCell ref="Y784:AE786"/>
    <mergeCell ref="AI784:AO786"/>
    <mergeCell ref="AG1034:AH1034"/>
    <mergeCell ref="S830:T830"/>
    <mergeCell ref="AG830:AH830"/>
    <mergeCell ref="R832:AJ834"/>
    <mergeCell ref="R835:AO837"/>
    <mergeCell ref="U844:AC846"/>
    <mergeCell ref="AG844:AO846"/>
    <mergeCell ref="AI778:AO780"/>
    <mergeCell ref="Y781:AE783"/>
    <mergeCell ref="R952:R954"/>
    <mergeCell ref="S952:S954"/>
    <mergeCell ref="U952:U954"/>
    <mergeCell ref="AK860:AO860"/>
    <mergeCell ref="S848:T848"/>
    <mergeCell ref="AI850:AI852"/>
    <mergeCell ref="X856:AA858"/>
    <mergeCell ref="U841:AC843"/>
    <mergeCell ref="S1034:T1034"/>
    <mergeCell ref="Z901:AC903"/>
    <mergeCell ref="AG901:AO903"/>
    <mergeCell ref="S827:AA827"/>
    <mergeCell ref="S821:T821"/>
    <mergeCell ref="AK821:AO821"/>
    <mergeCell ref="AG700:AO702"/>
    <mergeCell ref="U703:AC705"/>
    <mergeCell ref="R175:AO177"/>
    <mergeCell ref="S155:T155"/>
    <mergeCell ref="R241:AF243"/>
    <mergeCell ref="AG472:AO474"/>
    <mergeCell ref="R250:AO252"/>
    <mergeCell ref="R226:AF228"/>
    <mergeCell ref="S230:T230"/>
    <mergeCell ref="AG230:AH230"/>
    <mergeCell ref="R181:AF183"/>
    <mergeCell ref="S185:T185"/>
    <mergeCell ref="AF232:AO234"/>
    <mergeCell ref="S233:AA233"/>
    <mergeCell ref="R235:AO237"/>
    <mergeCell ref="AH484:AH486"/>
    <mergeCell ref="V652:W654"/>
    <mergeCell ref="X652:AA654"/>
    <mergeCell ref="S656:T656"/>
    <mergeCell ref="AG185:AH185"/>
    <mergeCell ref="AF187:AO189"/>
    <mergeCell ref="S188:AA188"/>
    <mergeCell ref="R190:AO192"/>
    <mergeCell ref="AG595:AO597"/>
    <mergeCell ref="R331:AF333"/>
    <mergeCell ref="S335:T335"/>
    <mergeCell ref="AG335:AH335"/>
    <mergeCell ref="AF337:AO339"/>
    <mergeCell ref="S338:AA338"/>
    <mergeCell ref="R376:AF378"/>
    <mergeCell ref="S380:T380"/>
    <mergeCell ref="R355:AO357"/>
    <mergeCell ref="R256:AF258"/>
    <mergeCell ref="S260:T260"/>
    <mergeCell ref="J4598:K4598"/>
    <mergeCell ref="L4598:M4598"/>
    <mergeCell ref="N4598:O4598"/>
    <mergeCell ref="P4598:Q4598"/>
    <mergeCell ref="R4598:S4598"/>
    <mergeCell ref="AF4598:AG4598"/>
    <mergeCell ref="R196:AF198"/>
    <mergeCell ref="S200:T200"/>
    <mergeCell ref="AG200:AH200"/>
    <mergeCell ref="AF217:AO219"/>
    <mergeCell ref="J4610:K4610"/>
    <mergeCell ref="L4610:M4610"/>
    <mergeCell ref="N4610:O4610"/>
    <mergeCell ref="P4610:Q4610"/>
    <mergeCell ref="R4610:S4610"/>
    <mergeCell ref="T4610:U4610"/>
    <mergeCell ref="AL4610:AM4610"/>
    <mergeCell ref="AN4610:AO4610"/>
    <mergeCell ref="AH4607:AI4607"/>
    <mergeCell ref="AJ4607:AK4607"/>
    <mergeCell ref="AL4607:AM4607"/>
    <mergeCell ref="AN4607:AO4607"/>
    <mergeCell ref="AH4610:AI4610"/>
    <mergeCell ref="AJ4610:AK4610"/>
    <mergeCell ref="AN4604:AO4604"/>
    <mergeCell ref="J4601:K4601"/>
    <mergeCell ref="L4601:M4601"/>
    <mergeCell ref="N4601:O4601"/>
    <mergeCell ref="P4601:Q4601"/>
    <mergeCell ref="AB4601:AC4601"/>
    <mergeCell ref="AD4601:AE4601"/>
    <mergeCell ref="AF4601:AG4601"/>
    <mergeCell ref="R1789:AO1791"/>
    <mergeCell ref="V1795:AO1797"/>
    <mergeCell ref="U2062:X2064"/>
    <mergeCell ref="X4574:Y4574"/>
    <mergeCell ref="AG2740:AO2742"/>
    <mergeCell ref="U2743:AC2745"/>
    <mergeCell ref="S2765:AA2765"/>
    <mergeCell ref="AG2765:AO2765"/>
    <mergeCell ref="V2611:AO2613"/>
    <mergeCell ref="Y2614:AA2616"/>
    <mergeCell ref="S2768:T2768"/>
    <mergeCell ref="AG2768:AH2768"/>
    <mergeCell ref="U2635:X2637"/>
    <mergeCell ref="Z2635:AC2637"/>
    <mergeCell ref="AG2635:AO2637"/>
    <mergeCell ref="S1831:S1833"/>
    <mergeCell ref="U1831:U1833"/>
    <mergeCell ref="AH1831:AH1833"/>
    <mergeCell ref="R2596:AO2598"/>
    <mergeCell ref="S2051:AA2051"/>
    <mergeCell ref="AG2051:AO2051"/>
    <mergeCell ref="AG1960:AO1962"/>
    <mergeCell ref="AI1972:AI1974"/>
    <mergeCell ref="AC1987:AO1989"/>
    <mergeCell ref="S1991:T1991"/>
    <mergeCell ref="AG1991:AH1991"/>
    <mergeCell ref="S1982:T1982"/>
    <mergeCell ref="AK1982:AO1982"/>
    <mergeCell ref="R1870:R1872"/>
    <mergeCell ref="Z1960:AC1962"/>
    <mergeCell ref="AI1870:AI1872"/>
    <mergeCell ref="R1984:AO1986"/>
    <mergeCell ref="J4595:K4595"/>
    <mergeCell ref="L4595:M4595"/>
    <mergeCell ref="N4595:O4595"/>
    <mergeCell ref="P4595:Q4595"/>
    <mergeCell ref="R4595:S4595"/>
    <mergeCell ref="T4595:U4595"/>
    <mergeCell ref="V4595:W4595"/>
    <mergeCell ref="X4595:Y4595"/>
    <mergeCell ref="Z4595:AA4595"/>
    <mergeCell ref="V4586:W4586"/>
    <mergeCell ref="X4586:Y4586"/>
    <mergeCell ref="J4589:K4589"/>
    <mergeCell ref="L4589:M4589"/>
    <mergeCell ref="N4589:O4589"/>
    <mergeCell ref="P4589:Q4589"/>
    <mergeCell ref="J4586:K4586"/>
    <mergeCell ref="L4586:M4586"/>
    <mergeCell ref="J4592:K4592"/>
    <mergeCell ref="L4592:M4592"/>
    <mergeCell ref="N4592:O4592"/>
    <mergeCell ref="P4592:Q4592"/>
    <mergeCell ref="R4592:S4592"/>
    <mergeCell ref="T4592:U4592"/>
    <mergeCell ref="V4592:W4592"/>
    <mergeCell ref="X4592:Y4592"/>
    <mergeCell ref="Z4592:AA4592"/>
    <mergeCell ref="T4586:U4586"/>
    <mergeCell ref="T4589:U4589"/>
    <mergeCell ref="V4589:W4589"/>
    <mergeCell ref="X4589:Y4589"/>
    <mergeCell ref="S143:AA143"/>
    <mergeCell ref="R151:AF153"/>
    <mergeCell ref="AF157:AO159"/>
    <mergeCell ref="AN4571:AO4571"/>
    <mergeCell ref="AB4574:AC4574"/>
    <mergeCell ref="AD4574:AE4574"/>
    <mergeCell ref="AF4574:AG4574"/>
    <mergeCell ref="AH4574:AI4574"/>
    <mergeCell ref="R769:AO771"/>
    <mergeCell ref="S1541:AA1541"/>
    <mergeCell ref="AJ4574:AK4574"/>
    <mergeCell ref="AG1541:AO1541"/>
    <mergeCell ref="AN4574:AO4574"/>
    <mergeCell ref="R4574:S4574"/>
    <mergeCell ref="T4574:U4574"/>
    <mergeCell ref="V4574:W4574"/>
    <mergeCell ref="S482:T482"/>
    <mergeCell ref="N409:AO414"/>
    <mergeCell ref="S464:T464"/>
    <mergeCell ref="AG464:AH464"/>
    <mergeCell ref="AC514:AE516"/>
    <mergeCell ref="AI514:AO516"/>
    <mergeCell ref="AI517:AO519"/>
    <mergeCell ref="AI520:AO522"/>
    <mergeCell ref="Y517:AE519"/>
    <mergeCell ref="S665:T665"/>
    <mergeCell ref="S623:AA623"/>
    <mergeCell ref="AG623:AO623"/>
    <mergeCell ref="AK656:AO656"/>
    <mergeCell ref="S626:T626"/>
    <mergeCell ref="S728:T728"/>
    <mergeCell ref="AG170:AH170"/>
    <mergeCell ref="AG20:AH20"/>
    <mergeCell ref="AG23:AH23"/>
    <mergeCell ref="W88:AA90"/>
    <mergeCell ref="R88:U90"/>
    <mergeCell ref="AF88:AO90"/>
    <mergeCell ref="R91:AA93"/>
    <mergeCell ref="AF91:AO93"/>
    <mergeCell ref="Q20:R20"/>
    <mergeCell ref="Q23:R23"/>
    <mergeCell ref="N82:AJ84"/>
    <mergeCell ref="R115:AO117"/>
    <mergeCell ref="R106:AF108"/>
    <mergeCell ref="AF112:AO114"/>
    <mergeCell ref="S113:AA113"/>
    <mergeCell ref="N67:R69"/>
    <mergeCell ref="T67:Y69"/>
    <mergeCell ref="N85:AO87"/>
    <mergeCell ref="AI97:AO99"/>
    <mergeCell ref="N97:T99"/>
    <mergeCell ref="N76:T78"/>
    <mergeCell ref="Y76:AE78"/>
    <mergeCell ref="AI76:AO78"/>
    <mergeCell ref="N79:AO81"/>
    <mergeCell ref="P58:AO60"/>
    <mergeCell ref="R94:AA96"/>
    <mergeCell ref="AF94:AO96"/>
    <mergeCell ref="N61:AJ63"/>
    <mergeCell ref="R103:AF105"/>
    <mergeCell ref="Y97:AE99"/>
    <mergeCell ref="B2:AO2"/>
    <mergeCell ref="AH5:AI5"/>
    <mergeCell ref="AD67:AO69"/>
    <mergeCell ref="N70:Y72"/>
    <mergeCell ref="AD70:AO72"/>
    <mergeCell ref="N73:Y75"/>
    <mergeCell ref="AD73:AO75"/>
    <mergeCell ref="P13:AF15"/>
    <mergeCell ref="Q17:R17"/>
    <mergeCell ref="AG17:AH17"/>
    <mergeCell ref="AG475:AO477"/>
    <mergeCell ref="S461:AA461"/>
    <mergeCell ref="AG461:AO461"/>
    <mergeCell ref="R466:AJ468"/>
    <mergeCell ref="R145:AO147"/>
    <mergeCell ref="R130:AO132"/>
    <mergeCell ref="S158:AA158"/>
    <mergeCell ref="R160:AO162"/>
    <mergeCell ref="R166:AF168"/>
    <mergeCell ref="AF172:AO174"/>
    <mergeCell ref="S110:T110"/>
    <mergeCell ref="AG110:AH110"/>
    <mergeCell ref="S125:T125"/>
    <mergeCell ref="AG125:AH125"/>
    <mergeCell ref="R121:AF123"/>
    <mergeCell ref="AF127:AO129"/>
    <mergeCell ref="S128:AA128"/>
    <mergeCell ref="R469:AO471"/>
    <mergeCell ref="U475:AC477"/>
    <mergeCell ref="N64:AO66"/>
    <mergeCell ref="S170:T170"/>
    <mergeCell ref="R391:AF393"/>
    <mergeCell ref="Y883:AE885"/>
    <mergeCell ref="AI1462:AI1464"/>
    <mergeCell ref="R1039:AO1041"/>
    <mergeCell ref="AH952:AH954"/>
    <mergeCell ref="S791:T791"/>
    <mergeCell ref="AG791:AH791"/>
    <mergeCell ref="R793:AJ795"/>
    <mergeCell ref="R796:AO798"/>
    <mergeCell ref="AI1498:AO1500"/>
    <mergeCell ref="AG1544:AH1544"/>
    <mergeCell ref="AH850:AH852"/>
    <mergeCell ref="S929:AA929"/>
    <mergeCell ref="AG929:AO929"/>
    <mergeCell ref="U853:U855"/>
    <mergeCell ref="AG697:AO699"/>
    <mergeCell ref="U700:AC702"/>
    <mergeCell ref="R850:R852"/>
    <mergeCell ref="S850:S852"/>
    <mergeCell ref="V979:AO981"/>
    <mergeCell ref="Y982:AA984"/>
    <mergeCell ref="AC982:AE984"/>
    <mergeCell ref="R1036:AJ1038"/>
    <mergeCell ref="U913:U915"/>
    <mergeCell ref="AH913:AH915"/>
    <mergeCell ref="AI913:AI915"/>
    <mergeCell ref="S923:T923"/>
    <mergeCell ref="U904:AC906"/>
    <mergeCell ref="AG904:AO906"/>
    <mergeCell ref="AG869:AH869"/>
    <mergeCell ref="AI883:AO885"/>
    <mergeCell ref="Y886:AE888"/>
    <mergeCell ref="U907:AC909"/>
    <mergeCell ref="R136:AF138"/>
    <mergeCell ref="AF142:AO144"/>
    <mergeCell ref="S245:T245"/>
    <mergeCell ref="AG245:AH245"/>
    <mergeCell ref="AF247:AO249"/>
    <mergeCell ref="AG155:AH155"/>
    <mergeCell ref="S140:T140"/>
    <mergeCell ref="AG140:AH140"/>
    <mergeCell ref="S248:AA248"/>
    <mergeCell ref="S173:AA173"/>
    <mergeCell ref="AE4619:AE4621"/>
    <mergeCell ref="AG4619:AG4621"/>
    <mergeCell ref="J4625:AO4627"/>
    <mergeCell ref="AL4613:AO4614"/>
    <mergeCell ref="AH4613:AK4614"/>
    <mergeCell ref="AD4613:AG4614"/>
    <mergeCell ref="Z4613:AC4614"/>
    <mergeCell ref="V4613:Y4614"/>
    <mergeCell ref="R4613:U4614"/>
    <mergeCell ref="AE4622:AE4624"/>
    <mergeCell ref="J4619:J4621"/>
    <mergeCell ref="K4619:K4621"/>
    <mergeCell ref="L4619:L4621"/>
    <mergeCell ref="N4619:N4621"/>
    <mergeCell ref="AC4619:AC4621"/>
    <mergeCell ref="AD4619:AD4621"/>
    <mergeCell ref="K4616:K4618"/>
    <mergeCell ref="L4616:L4618"/>
    <mergeCell ref="AC4616:AC4618"/>
    <mergeCell ref="AD4616:AD4618"/>
    <mergeCell ref="AI886:AO888"/>
    <mergeCell ref="AE4616:AE4618"/>
    <mergeCell ref="J4574:K4574"/>
    <mergeCell ref="Z4574:AA4574"/>
    <mergeCell ref="AG1150:AO1152"/>
    <mergeCell ref="U1222:U1224"/>
    <mergeCell ref="AK2176:AK2178"/>
    <mergeCell ref="AK2278:AK2280"/>
    <mergeCell ref="J4571:K4571"/>
    <mergeCell ref="L4571:M4571"/>
    <mergeCell ref="N4571:O4571"/>
    <mergeCell ref="P4571:Q4571"/>
    <mergeCell ref="X1633:AA1635"/>
    <mergeCell ref="S1637:T1637"/>
    <mergeCell ref="R1567:R1569"/>
    <mergeCell ref="S1567:S1569"/>
    <mergeCell ref="Y988:AE990"/>
    <mergeCell ref="AI988:AO990"/>
    <mergeCell ref="R997:AJ999"/>
    <mergeCell ref="S1298:AA1298"/>
    <mergeCell ref="AG1298:AO1298"/>
    <mergeCell ref="AG1643:AO1643"/>
    <mergeCell ref="U2740:AC2742"/>
    <mergeCell ref="R1231:AO1233"/>
    <mergeCell ref="S1156:S1158"/>
    <mergeCell ref="R1225:U1227"/>
    <mergeCell ref="V1225:W1227"/>
    <mergeCell ref="S1462:S1464"/>
    <mergeCell ref="U1462:U1464"/>
    <mergeCell ref="AH1462:AH1464"/>
    <mergeCell ref="Y1393:AE1395"/>
    <mergeCell ref="R1546:AJ1548"/>
    <mergeCell ref="R4571:S4571"/>
    <mergeCell ref="T4571:U4571"/>
    <mergeCell ref="L4574:M4574"/>
    <mergeCell ref="N4574:O4574"/>
    <mergeCell ref="P4574:Q4574"/>
    <mergeCell ref="S1870:S1872"/>
    <mergeCell ref="U1870:U1872"/>
    <mergeCell ref="AH1870:AH1872"/>
    <mergeCell ref="R1873:R1875"/>
    <mergeCell ref="R1666:R1668"/>
    <mergeCell ref="S1666:S1668"/>
    <mergeCell ref="U1666:U1668"/>
    <mergeCell ref="AH1666:AH1668"/>
    <mergeCell ref="R1669:R1671"/>
    <mergeCell ref="S1669:S1671"/>
    <mergeCell ref="U1669:U1671"/>
    <mergeCell ref="R1651:AO1653"/>
    <mergeCell ref="R1678:AO1680"/>
    <mergeCell ref="AC1681:AO1683"/>
    <mergeCell ref="S1685:T1685"/>
    <mergeCell ref="S2564:T2564"/>
    <mergeCell ref="AK2594:AO2594"/>
    <mergeCell ref="AK1778:AO1778"/>
    <mergeCell ref="R1780:AO1782"/>
    <mergeCell ref="AG1825:AO1827"/>
    <mergeCell ref="S1829:T1829"/>
    <mergeCell ref="AI1804:AO1806"/>
    <mergeCell ref="AG1811:AH1811"/>
    <mergeCell ref="R1813:AJ1815"/>
    <mergeCell ref="R1816:AO1818"/>
    <mergeCell ref="S1850:T1850"/>
    <mergeCell ref="AG1850:AH1850"/>
    <mergeCell ref="R1852:AJ1854"/>
    <mergeCell ref="S1787:T1787"/>
    <mergeCell ref="S1646:T1646"/>
    <mergeCell ref="AK1637:AO1637"/>
    <mergeCell ref="S1574:T1574"/>
    <mergeCell ref="AK1574:AO1574"/>
    <mergeCell ref="R1576:AO1578"/>
    <mergeCell ref="AG940:AO942"/>
    <mergeCell ref="U943:AC945"/>
    <mergeCell ref="AG943:AO945"/>
    <mergeCell ref="AH2506:AO2508"/>
    <mergeCell ref="R937:AO939"/>
    <mergeCell ref="AH1054:AH1056"/>
    <mergeCell ref="X4571:Y4571"/>
    <mergeCell ref="Z4571:AA4571"/>
    <mergeCell ref="U2065:AC2067"/>
    <mergeCell ref="U2029:AC2031"/>
    <mergeCell ref="AI1564:AI1566"/>
    <mergeCell ref="AH1219:AH1221"/>
    <mergeCell ref="U1558:AC1560"/>
    <mergeCell ref="AG1558:AO1560"/>
    <mergeCell ref="S1562:T1562"/>
    <mergeCell ref="R1564:R1566"/>
    <mergeCell ref="Y1597:AE1599"/>
    <mergeCell ref="AI1597:AO1599"/>
    <mergeCell ref="S1630:S1632"/>
    <mergeCell ref="U1630:U1632"/>
    <mergeCell ref="R1633:U1635"/>
    <mergeCell ref="V1633:W1635"/>
    <mergeCell ref="AK1564:AK1566"/>
    <mergeCell ref="S1643:AA1643"/>
    <mergeCell ref="S1544:T1544"/>
    <mergeCell ref="AH1384:AO1386"/>
    <mergeCell ref="AG1787:AH1787"/>
    <mergeCell ref="J4628:AO4630"/>
    <mergeCell ref="AG4622:AG4624"/>
    <mergeCell ref="J4622:J4624"/>
    <mergeCell ref="K4622:K4624"/>
    <mergeCell ref="L4622:L4624"/>
    <mergeCell ref="N4622:N4624"/>
    <mergeCell ref="AC4622:AC4624"/>
    <mergeCell ref="AD4622:AD4624"/>
    <mergeCell ref="J4616:J4618"/>
    <mergeCell ref="Z1246:AC1248"/>
    <mergeCell ref="AG4616:AG4618"/>
    <mergeCell ref="V4577:W4577"/>
    <mergeCell ref="X4577:Y4577"/>
    <mergeCell ref="Z4577:AA4577"/>
    <mergeCell ref="AL4571:AM4571"/>
    <mergeCell ref="AL4574:AM4574"/>
    <mergeCell ref="V4571:W4571"/>
    <mergeCell ref="J4577:K4577"/>
    <mergeCell ref="L4577:M4577"/>
    <mergeCell ref="N4577:O4577"/>
    <mergeCell ref="P4577:Q4577"/>
    <mergeCell ref="R4577:S4577"/>
    <mergeCell ref="AJ4577:AK4577"/>
    <mergeCell ref="AL4577:AM4577"/>
    <mergeCell ref="Z4583:AA4583"/>
    <mergeCell ref="AG1351:AO1353"/>
    <mergeCell ref="U1354:AC1356"/>
    <mergeCell ref="AG1354:AO1356"/>
    <mergeCell ref="J4580:K4580"/>
    <mergeCell ref="L4580:M4580"/>
    <mergeCell ref="N4580:O4580"/>
    <mergeCell ref="P4580:Q4580"/>
    <mergeCell ref="B4613:I4614"/>
    <mergeCell ref="J4604:K4604"/>
    <mergeCell ref="L4604:M4604"/>
    <mergeCell ref="R2605:AO2607"/>
    <mergeCell ref="AH2608:AO2610"/>
    <mergeCell ref="J4613:M4614"/>
    <mergeCell ref="R871:AO873"/>
    <mergeCell ref="U1858:X1860"/>
    <mergeCell ref="Z1858:AC1860"/>
    <mergeCell ref="U1960:X1962"/>
    <mergeCell ref="U940:X942"/>
    <mergeCell ref="Z940:AC942"/>
    <mergeCell ref="U1042:X1044"/>
    <mergeCell ref="Z1042:AC1044"/>
    <mergeCell ref="U1144:X1146"/>
    <mergeCell ref="Z1144:AC1146"/>
    <mergeCell ref="S1301:T1301"/>
    <mergeCell ref="AN4580:AO4580"/>
    <mergeCell ref="AB4583:AC4583"/>
    <mergeCell ref="AD4583:AE4583"/>
    <mergeCell ref="AF4583:AG4583"/>
    <mergeCell ref="AH4583:AI4583"/>
    <mergeCell ref="AJ4583:AK4583"/>
    <mergeCell ref="J4583:K4583"/>
    <mergeCell ref="L4583:M4583"/>
    <mergeCell ref="AB4577:AC4577"/>
    <mergeCell ref="AD4577:AE4577"/>
    <mergeCell ref="AF4577:AG4577"/>
    <mergeCell ref="AH4577:AI4577"/>
    <mergeCell ref="U901:X903"/>
    <mergeCell ref="S893:T893"/>
    <mergeCell ref="AG1301:AH1301"/>
    <mergeCell ref="AC2614:AE2616"/>
    <mergeCell ref="AI2614:AO2616"/>
    <mergeCell ref="AG2572:AO2574"/>
    <mergeCell ref="AG395:AH395"/>
    <mergeCell ref="AF397:AO399"/>
    <mergeCell ref="S398:AA398"/>
    <mergeCell ref="R400:AO402"/>
    <mergeCell ref="S2561:AA2561"/>
    <mergeCell ref="AG2561:AO2561"/>
    <mergeCell ref="R748:R750"/>
    <mergeCell ref="Z1552:AC1554"/>
    <mergeCell ref="U1654:X1656"/>
    <mergeCell ref="Z1654:AC1656"/>
    <mergeCell ref="V526:AO528"/>
    <mergeCell ref="Y529:AA531"/>
    <mergeCell ref="AC529:AE531"/>
    <mergeCell ref="AI529:AO531"/>
    <mergeCell ref="Y532:AE534"/>
    <mergeCell ref="AI1219:AI1221"/>
    <mergeCell ref="AK1219:AK1221"/>
    <mergeCell ref="Y1189:AE1191"/>
    <mergeCell ref="AI1189:AO1191"/>
    <mergeCell ref="AG1207:AO1209"/>
    <mergeCell ref="AI952:AI954"/>
    <mergeCell ref="U1009:AC1011"/>
    <mergeCell ref="AG1009:AO1011"/>
    <mergeCell ref="S1013:T1013"/>
    <mergeCell ref="AI982:AO984"/>
    <mergeCell ref="Y985:AE987"/>
    <mergeCell ref="AI985:AO987"/>
    <mergeCell ref="R955:R957"/>
    <mergeCell ref="S860:T860"/>
    <mergeCell ref="R1015:R1017"/>
    <mergeCell ref="S1136:T1136"/>
    <mergeCell ref="R1138:AJ1140"/>
    <mergeCell ref="Y574:AA576"/>
    <mergeCell ref="AC574:AE576"/>
    <mergeCell ref="AI574:AO576"/>
    <mergeCell ref="Y577:AE579"/>
    <mergeCell ref="AG742:AO744"/>
    <mergeCell ref="AI1084:AO1086"/>
    <mergeCell ref="AG260:AH260"/>
    <mergeCell ref="AF262:AO264"/>
    <mergeCell ref="S263:AA263"/>
    <mergeCell ref="R316:AF318"/>
    <mergeCell ref="S320:T320"/>
    <mergeCell ref="AG320:AH320"/>
    <mergeCell ref="AF322:AO324"/>
    <mergeCell ref="S323:AA323"/>
    <mergeCell ref="R325:AO327"/>
    <mergeCell ref="R301:AF303"/>
    <mergeCell ref="S305:T305"/>
    <mergeCell ref="AG305:AH305"/>
    <mergeCell ref="AF307:AO309"/>
    <mergeCell ref="S308:AA308"/>
    <mergeCell ref="R862:AO864"/>
    <mergeCell ref="R934:AJ936"/>
    <mergeCell ref="V877:AO879"/>
    <mergeCell ref="V856:W858"/>
    <mergeCell ref="R649:R651"/>
    <mergeCell ref="AI676:AO678"/>
    <mergeCell ref="Y880:AA882"/>
    <mergeCell ref="AC880:AE882"/>
    <mergeCell ref="AI880:AO882"/>
    <mergeCell ref="R310:AO312"/>
    <mergeCell ref="R313:AF315"/>
    <mergeCell ref="AF292:AO294"/>
    <mergeCell ref="S293:AA293"/>
    <mergeCell ref="AG275:AH275"/>
    <mergeCell ref="R280:AO282"/>
    <mergeCell ref="R286:AF288"/>
    <mergeCell ref="S290:T290"/>
    <mergeCell ref="AG290:AH290"/>
    <mergeCell ref="AI562:AO564"/>
    <mergeCell ref="Y565:AE567"/>
    <mergeCell ref="AI565:AO567"/>
    <mergeCell ref="AF277:AO279"/>
    <mergeCell ref="S278:AA278"/>
    <mergeCell ref="AG380:AH380"/>
    <mergeCell ref="AF382:AO384"/>
    <mergeCell ref="S383:AA383"/>
    <mergeCell ref="R358:AF360"/>
    <mergeCell ref="R373:AF375"/>
    <mergeCell ref="R328:AF330"/>
    <mergeCell ref="R343:AF345"/>
    <mergeCell ref="R385:AO387"/>
    <mergeCell ref="R340:AO342"/>
    <mergeCell ref="R346:AF348"/>
    <mergeCell ref="S350:T350"/>
    <mergeCell ref="AG350:AH350"/>
    <mergeCell ref="AF352:AO354"/>
    <mergeCell ref="S353:AA353"/>
    <mergeCell ref="S395:T395"/>
    <mergeCell ref="AB418:AO420"/>
    <mergeCell ref="AC2599:AO2601"/>
    <mergeCell ref="S2603:T2603"/>
    <mergeCell ref="AG2603:AH2603"/>
    <mergeCell ref="AG2564:AH2564"/>
    <mergeCell ref="R2566:AJ2568"/>
    <mergeCell ref="R2569:AO2571"/>
    <mergeCell ref="U2572:X2574"/>
    <mergeCell ref="Z2572:AC2574"/>
    <mergeCell ref="Y535:AE537"/>
    <mergeCell ref="AK1258:AK1260"/>
    <mergeCell ref="AK1360:AK1362"/>
    <mergeCell ref="AK1462:AK1464"/>
    <mergeCell ref="AH1078:AO1080"/>
    <mergeCell ref="R1141:AO1143"/>
    <mergeCell ref="AG1144:AO1146"/>
    <mergeCell ref="S1064:T1064"/>
    <mergeCell ref="AH1486:AO1488"/>
    <mergeCell ref="AH1690:AO1692"/>
    <mergeCell ref="AK850:AK852"/>
    <mergeCell ref="U946:AC948"/>
    <mergeCell ref="AG946:AO948"/>
    <mergeCell ref="AG932:AH932"/>
    <mergeCell ref="U1156:U1158"/>
    <mergeCell ref="AH1156:AH1158"/>
    <mergeCell ref="S1094:AA1094"/>
    <mergeCell ref="AG1094:AO1094"/>
    <mergeCell ref="S1097:T1097"/>
    <mergeCell ref="AG1097:AH1097"/>
    <mergeCell ref="R1219:R1221"/>
    <mergeCell ref="S1219:S1221"/>
    <mergeCell ref="U1219:U1221"/>
    <mergeCell ref="S955:S957"/>
    <mergeCell ref="Y2617:AE2619"/>
    <mergeCell ref="AI2617:AO2619"/>
    <mergeCell ref="Y2620:AE2622"/>
    <mergeCell ref="AI2620:AO2622"/>
    <mergeCell ref="S2627:T2627"/>
    <mergeCell ref="AG2627:AH2627"/>
    <mergeCell ref="R2629:AJ2631"/>
    <mergeCell ref="R2632:AO2634"/>
    <mergeCell ref="Z2674:AC2676"/>
    <mergeCell ref="AG2674:AO2676"/>
    <mergeCell ref="U2677:AC2679"/>
    <mergeCell ref="AG2677:AO2679"/>
    <mergeCell ref="U2680:AC2682"/>
    <mergeCell ref="AG2680:AO2682"/>
    <mergeCell ref="AG728:AH728"/>
    <mergeCell ref="AK2074:AK2076"/>
    <mergeCell ref="AH1792:AO1794"/>
    <mergeCell ref="AG1646:AH1646"/>
    <mergeCell ref="R1639:AO1641"/>
    <mergeCell ref="R1630:R1632"/>
    <mergeCell ref="AK952:AK954"/>
    <mergeCell ref="AK1054:AK1056"/>
    <mergeCell ref="AK1156:AK1158"/>
    <mergeCell ref="U955:U957"/>
    <mergeCell ref="AH976:AO978"/>
    <mergeCell ref="U1150:AC1152"/>
    <mergeCell ref="U1552:X1554"/>
    <mergeCell ref="AI1054:AI1056"/>
    <mergeCell ref="AI1156:AI1158"/>
    <mergeCell ref="S1031:AA1031"/>
    <mergeCell ref="U1246:X1248"/>
    <mergeCell ref="S1222:S1224"/>
    <mergeCell ref="S2666:T2666"/>
    <mergeCell ref="AG2666:AH2666"/>
    <mergeCell ref="R2668:AJ2670"/>
    <mergeCell ref="R2671:AO2673"/>
    <mergeCell ref="R2770:AJ2772"/>
    <mergeCell ref="R2773:AO2775"/>
    <mergeCell ref="V2713:AO2715"/>
    <mergeCell ref="Y2716:AA2718"/>
    <mergeCell ref="AC2716:AE2718"/>
    <mergeCell ref="AI2716:AO2718"/>
    <mergeCell ref="Y2719:AE2721"/>
    <mergeCell ref="AI2719:AO2721"/>
    <mergeCell ref="Y2722:AE2724"/>
    <mergeCell ref="AI2722:AO2724"/>
    <mergeCell ref="U2638:AC2640"/>
    <mergeCell ref="AG2638:AO2640"/>
    <mergeCell ref="U2641:AC2643"/>
    <mergeCell ref="AG2641:AO2643"/>
    <mergeCell ref="U2674:X2676"/>
    <mergeCell ref="R2653:U2655"/>
    <mergeCell ref="V2653:W2655"/>
    <mergeCell ref="X2653:AA2655"/>
    <mergeCell ref="S2657:T2657"/>
    <mergeCell ref="AK2657:AO2657"/>
    <mergeCell ref="R2659:AO2661"/>
    <mergeCell ref="S2663:AA2663"/>
    <mergeCell ref="AG2663:AO2663"/>
    <mergeCell ref="AC2701:AO2703"/>
    <mergeCell ref="S2705:T2705"/>
    <mergeCell ref="AG2705:AH2705"/>
    <mergeCell ref="R2707:AO2709"/>
    <mergeCell ref="AH2710:AO2712"/>
    <mergeCell ref="S2861:T2861"/>
    <mergeCell ref="Y2818:AA2820"/>
    <mergeCell ref="AC2818:AE2820"/>
    <mergeCell ref="AI2818:AO2820"/>
    <mergeCell ref="Y2821:AE2823"/>
    <mergeCell ref="AI2821:AO2823"/>
    <mergeCell ref="Y2824:AE2826"/>
    <mergeCell ref="AI2824:AO2826"/>
    <mergeCell ref="R2854:R2856"/>
    <mergeCell ref="S2726:AA2726"/>
    <mergeCell ref="AG2726:AO2726"/>
    <mergeCell ref="S2729:T2729"/>
    <mergeCell ref="AG2729:AH2729"/>
    <mergeCell ref="R2731:AJ2733"/>
    <mergeCell ref="S2747:T2747"/>
    <mergeCell ref="R2749:R2751"/>
    <mergeCell ref="S2749:S2751"/>
    <mergeCell ref="AK2798:AO2798"/>
    <mergeCell ref="R2800:AO2802"/>
    <mergeCell ref="AC2803:AO2805"/>
    <mergeCell ref="S2807:T2807"/>
    <mergeCell ref="AG2807:AH2807"/>
    <mergeCell ref="R2809:AO2811"/>
    <mergeCell ref="AH2812:AO2814"/>
    <mergeCell ref="R2833:AJ2835"/>
    <mergeCell ref="R2836:AO2838"/>
    <mergeCell ref="U2839:X2841"/>
    <mergeCell ref="Z2839:AC2841"/>
    <mergeCell ref="AG2839:AO2841"/>
    <mergeCell ref="U2842:AC2844"/>
    <mergeCell ref="AG2842:AO2844"/>
    <mergeCell ref="R2956:R2958"/>
    <mergeCell ref="S2956:S2958"/>
    <mergeCell ref="U2956:U2958"/>
    <mergeCell ref="U2878:X2880"/>
    <mergeCell ref="Z2878:AC2880"/>
    <mergeCell ref="AG2878:AO2880"/>
    <mergeCell ref="U2881:AC2883"/>
    <mergeCell ref="AG2881:AO2883"/>
    <mergeCell ref="U2884:AC2886"/>
    <mergeCell ref="AG2884:AO2886"/>
    <mergeCell ref="R2953:R2955"/>
    <mergeCell ref="S2953:S2955"/>
    <mergeCell ref="U2953:U2955"/>
    <mergeCell ref="AH2953:AH2955"/>
    <mergeCell ref="AI2953:AI2955"/>
    <mergeCell ref="AK2953:AK2955"/>
    <mergeCell ref="U2944:AC2946"/>
    <mergeCell ref="AC2905:AO2907"/>
    <mergeCell ref="S2909:T2909"/>
    <mergeCell ref="AH2914:AO2916"/>
    <mergeCell ref="V2917:AO2919"/>
    <mergeCell ref="AH2890:AH2892"/>
    <mergeCell ref="AI2890:AI2892"/>
    <mergeCell ref="AG2909:AH2909"/>
    <mergeCell ref="R2911:AO2913"/>
    <mergeCell ref="R2896:U2898"/>
    <mergeCell ref="S3035:T3035"/>
    <mergeCell ref="AG2845:AO2847"/>
    <mergeCell ref="S2849:T2849"/>
    <mergeCell ref="R2851:R2853"/>
    <mergeCell ref="S2851:S2853"/>
    <mergeCell ref="U2851:U2853"/>
    <mergeCell ref="AH2851:AH2853"/>
    <mergeCell ref="AI2851:AI2853"/>
    <mergeCell ref="AK2851:AK2853"/>
    <mergeCell ref="X2896:AA2898"/>
    <mergeCell ref="S2900:T2900"/>
    <mergeCell ref="AK2900:AO2900"/>
    <mergeCell ref="R2902:AO2904"/>
    <mergeCell ref="R2938:AO2940"/>
    <mergeCell ref="U2941:X2943"/>
    <mergeCell ref="Z2941:AC2943"/>
    <mergeCell ref="AG2941:AO2943"/>
    <mergeCell ref="S2888:T2888"/>
    <mergeCell ref="R2890:R2892"/>
    <mergeCell ref="S2890:S2892"/>
    <mergeCell ref="U2890:U2892"/>
    <mergeCell ref="S2867:AA2867"/>
    <mergeCell ref="AG2867:AO2867"/>
    <mergeCell ref="Y2923:AE2925"/>
    <mergeCell ref="AI2923:AO2925"/>
    <mergeCell ref="S2870:T2870"/>
    <mergeCell ref="AG2870:AH2870"/>
    <mergeCell ref="S2854:S2856"/>
    <mergeCell ref="U2854:U2856"/>
    <mergeCell ref="R2857:U2859"/>
    <mergeCell ref="V2857:W2859"/>
    <mergeCell ref="X2857:AA2859"/>
    <mergeCell ref="AH3016:AO3018"/>
    <mergeCell ref="V3019:AO3021"/>
    <mergeCell ref="Y3022:AA3024"/>
    <mergeCell ref="AC3022:AE3024"/>
    <mergeCell ref="AI3022:AO3024"/>
    <mergeCell ref="V3121:AO3123"/>
    <mergeCell ref="Y3124:AA3126"/>
    <mergeCell ref="AC3124:AE3126"/>
    <mergeCell ref="AI3124:AO3126"/>
    <mergeCell ref="Y3127:AE3129"/>
    <mergeCell ref="AI3127:AO3129"/>
    <mergeCell ref="AK3104:AO3104"/>
    <mergeCell ref="R3106:AO3108"/>
    <mergeCell ref="AC3109:AO3111"/>
    <mergeCell ref="S3113:T3113"/>
    <mergeCell ref="AG3113:AH3113"/>
    <mergeCell ref="R3115:AO3117"/>
    <mergeCell ref="U3055:U3057"/>
    <mergeCell ref="AH3055:AH3057"/>
    <mergeCell ref="AI3055:AI3057"/>
    <mergeCell ref="AK3055:AK3057"/>
    <mergeCell ref="S3074:T3074"/>
    <mergeCell ref="AG3074:AH3074"/>
    <mergeCell ref="R3076:AJ3078"/>
    <mergeCell ref="R3079:AO3081"/>
    <mergeCell ref="Y3028:AE3030"/>
    <mergeCell ref="AI3028:AO3030"/>
    <mergeCell ref="S3071:AA3071"/>
    <mergeCell ref="AG3071:AO3071"/>
    <mergeCell ref="S3053:T3053"/>
    <mergeCell ref="S3032:AA3032"/>
    <mergeCell ref="AG3032:AO3032"/>
    <mergeCell ref="V2896:W2898"/>
    <mergeCell ref="Y3025:AE3027"/>
    <mergeCell ref="AI3025:AO3027"/>
    <mergeCell ref="R3163:U3165"/>
    <mergeCell ref="V3163:W3165"/>
    <mergeCell ref="X3163:AA3165"/>
    <mergeCell ref="U3190:AC3192"/>
    <mergeCell ref="AG3190:AO3192"/>
    <mergeCell ref="Z3247:AC3249"/>
    <mergeCell ref="AG3247:AO3249"/>
    <mergeCell ref="U3250:AC3252"/>
    <mergeCell ref="S3155:T3155"/>
    <mergeCell ref="R3157:R3159"/>
    <mergeCell ref="S3157:S3159"/>
    <mergeCell ref="U3157:U3159"/>
    <mergeCell ref="AH3157:AH3159"/>
    <mergeCell ref="AI3157:AI3159"/>
    <mergeCell ref="AK3157:AK3159"/>
    <mergeCell ref="S3236:AA3236"/>
    <mergeCell ref="AG3236:AO3236"/>
    <mergeCell ref="S3239:T3239"/>
    <mergeCell ref="AG3239:AH3239"/>
    <mergeCell ref="R3241:AJ3243"/>
    <mergeCell ref="R3244:AO3246"/>
    <mergeCell ref="U3247:X3249"/>
    <mergeCell ref="R3199:R3201"/>
    <mergeCell ref="S3199:S3201"/>
    <mergeCell ref="U3199:U3201"/>
    <mergeCell ref="AG3250:AO3252"/>
    <mergeCell ref="AC2920:AE2922"/>
    <mergeCell ref="AI2920:AO2922"/>
    <mergeCell ref="R3013:AO3015"/>
    <mergeCell ref="U3253:AC3255"/>
    <mergeCell ref="AG3253:AO3255"/>
    <mergeCell ref="S3257:T3257"/>
    <mergeCell ref="U3259:U3261"/>
    <mergeCell ref="AH3259:AH3261"/>
    <mergeCell ref="AI3259:AI3261"/>
    <mergeCell ref="AK3259:AK3261"/>
    <mergeCell ref="AG3289:AO3291"/>
    <mergeCell ref="U3292:AC3294"/>
    <mergeCell ref="AG3292:AO3294"/>
    <mergeCell ref="S3296:T3296"/>
    <mergeCell ref="R3298:R3300"/>
    <mergeCell ref="S3298:S3300"/>
    <mergeCell ref="U3298:U3300"/>
    <mergeCell ref="AH3298:AH3300"/>
    <mergeCell ref="AI3298:AI3300"/>
    <mergeCell ref="AK3298:AK3300"/>
    <mergeCell ref="V3325:AO3327"/>
    <mergeCell ref="Y3328:AA3330"/>
    <mergeCell ref="AC3328:AE3330"/>
    <mergeCell ref="AI3328:AO3330"/>
    <mergeCell ref="R3283:AO3285"/>
    <mergeCell ref="U3286:X3288"/>
    <mergeCell ref="Z3286:AC3288"/>
    <mergeCell ref="AG3286:AO3288"/>
    <mergeCell ref="U3289:AC3291"/>
    <mergeCell ref="AK3308:AO3308"/>
    <mergeCell ref="R3310:AO3312"/>
    <mergeCell ref="AC3313:AO3315"/>
    <mergeCell ref="S3317:T3317"/>
    <mergeCell ref="AG3317:AH3317"/>
    <mergeCell ref="R3319:AO3321"/>
    <mergeCell ref="AK3371:AO3371"/>
    <mergeCell ref="R3265:U3267"/>
    <mergeCell ref="V3265:W3267"/>
    <mergeCell ref="X3265:AA3267"/>
    <mergeCell ref="R3373:AO3375"/>
    <mergeCell ref="R3301:R3303"/>
    <mergeCell ref="S3301:S3303"/>
    <mergeCell ref="U3301:U3303"/>
    <mergeCell ref="R3304:U3306"/>
    <mergeCell ref="V3304:W3306"/>
    <mergeCell ref="X3304:AA3306"/>
    <mergeCell ref="S3308:T3308"/>
    <mergeCell ref="U3388:X3390"/>
    <mergeCell ref="Z3388:AC3390"/>
    <mergeCell ref="AG3388:AO3390"/>
    <mergeCell ref="U3391:AC3393"/>
    <mergeCell ref="AG3391:AO3393"/>
    <mergeCell ref="U3394:AC3396"/>
    <mergeCell ref="AG3394:AO3396"/>
    <mergeCell ref="S3377:AA3377"/>
    <mergeCell ref="AG3377:AO3377"/>
    <mergeCell ref="S3380:T3380"/>
    <mergeCell ref="AG3380:AH3380"/>
    <mergeCell ref="R3382:AJ3384"/>
    <mergeCell ref="R3385:AO3387"/>
    <mergeCell ref="Z3349:AC3351"/>
    <mergeCell ref="AG3349:AO3351"/>
    <mergeCell ref="U3352:AC3354"/>
    <mergeCell ref="Y3331:AE3333"/>
    <mergeCell ref="AI3331:AO3333"/>
    <mergeCell ref="Y3334:AE3336"/>
    <mergeCell ref="AI3334:AO3336"/>
    <mergeCell ref="AG3352:AO3354"/>
    <mergeCell ref="U3361:U3363"/>
    <mergeCell ref="AH3361:AH3363"/>
    <mergeCell ref="AH3322:AO3324"/>
    <mergeCell ref="AH3400:AH3402"/>
    <mergeCell ref="AI3400:AI3402"/>
    <mergeCell ref="AK3400:AK3402"/>
    <mergeCell ref="S3338:AA3338"/>
    <mergeCell ref="AG3338:AO3338"/>
    <mergeCell ref="S3341:T3341"/>
    <mergeCell ref="AG3341:AH3341"/>
    <mergeCell ref="R3343:AJ3345"/>
    <mergeCell ref="R3346:AO3348"/>
    <mergeCell ref="U3349:X3351"/>
    <mergeCell ref="S3461:T3461"/>
    <mergeCell ref="R3463:R3465"/>
    <mergeCell ref="S3398:T3398"/>
    <mergeCell ref="R3400:R3402"/>
    <mergeCell ref="S3400:S3402"/>
    <mergeCell ref="U3400:U3402"/>
    <mergeCell ref="S3463:S3465"/>
    <mergeCell ref="U3463:U3465"/>
    <mergeCell ref="U3451:X3453"/>
    <mergeCell ref="Z3451:AC3453"/>
    <mergeCell ref="AG3451:AO3453"/>
    <mergeCell ref="U3454:AC3456"/>
    <mergeCell ref="AG3454:AO3456"/>
    <mergeCell ref="U3457:AC3459"/>
    <mergeCell ref="AG3457:AO3459"/>
    <mergeCell ref="S3440:AA3440"/>
    <mergeCell ref="AG3440:AO3440"/>
    <mergeCell ref="S3443:T3443"/>
    <mergeCell ref="AG3443:AH3443"/>
    <mergeCell ref="R3445:AJ3447"/>
    <mergeCell ref="R3448:AO3450"/>
    <mergeCell ref="S3371:T3371"/>
    <mergeCell ref="AG3521:AH3521"/>
    <mergeCell ref="R3505:R3507"/>
    <mergeCell ref="S3505:S3507"/>
    <mergeCell ref="U3505:U3507"/>
    <mergeCell ref="R3508:U3510"/>
    <mergeCell ref="V3508:W3510"/>
    <mergeCell ref="X3508:AA3510"/>
    <mergeCell ref="R3502:R3504"/>
    <mergeCell ref="S3502:S3504"/>
    <mergeCell ref="U3502:U3504"/>
    <mergeCell ref="AH3502:AH3504"/>
    <mergeCell ref="AI3502:AI3504"/>
    <mergeCell ref="AK3502:AK3504"/>
    <mergeCell ref="U3559:AC3561"/>
    <mergeCell ref="AG3559:AO3561"/>
    <mergeCell ref="S3563:T3563"/>
    <mergeCell ref="R3565:R3567"/>
    <mergeCell ref="S3565:S3567"/>
    <mergeCell ref="U3565:U3567"/>
    <mergeCell ref="R3523:AO3525"/>
    <mergeCell ref="AH3526:AO3528"/>
    <mergeCell ref="V3529:AO3531"/>
    <mergeCell ref="Y3532:AA3534"/>
    <mergeCell ref="AC3532:AE3534"/>
    <mergeCell ref="AI3532:AO3534"/>
    <mergeCell ref="S3584:T3584"/>
    <mergeCell ref="AG3584:AH3584"/>
    <mergeCell ref="R3586:AJ3588"/>
    <mergeCell ref="S3542:AA3542"/>
    <mergeCell ref="AG3542:AO3542"/>
    <mergeCell ref="S3545:T3545"/>
    <mergeCell ref="AG3545:AH3545"/>
    <mergeCell ref="R3547:AJ3549"/>
    <mergeCell ref="R3550:AO3552"/>
    <mergeCell ref="U3553:X3555"/>
    <mergeCell ref="Y3535:AE3537"/>
    <mergeCell ref="AI3535:AO3537"/>
    <mergeCell ref="Y3538:AE3540"/>
    <mergeCell ref="AI3538:AO3540"/>
    <mergeCell ref="S3581:AA3581"/>
    <mergeCell ref="AG3581:AO3581"/>
    <mergeCell ref="Z3553:AC3555"/>
    <mergeCell ref="AG3553:AO3555"/>
    <mergeCell ref="U3556:AC3558"/>
    <mergeCell ref="AG3556:AO3558"/>
    <mergeCell ref="AG3623:AH3623"/>
    <mergeCell ref="R3625:AO3627"/>
    <mergeCell ref="AH3628:AO3630"/>
    <mergeCell ref="V3631:AO3633"/>
    <mergeCell ref="Y3634:AA3636"/>
    <mergeCell ref="AC3634:AE3636"/>
    <mergeCell ref="AI3634:AO3636"/>
    <mergeCell ref="V3610:W3612"/>
    <mergeCell ref="X3610:AA3612"/>
    <mergeCell ref="S3614:T3614"/>
    <mergeCell ref="AK3614:AO3614"/>
    <mergeCell ref="R3616:AO3618"/>
    <mergeCell ref="AC3619:AO3621"/>
    <mergeCell ref="U3658:AC3660"/>
    <mergeCell ref="AG3658:AO3660"/>
    <mergeCell ref="U3661:AC3663"/>
    <mergeCell ref="AG3661:AO3663"/>
    <mergeCell ref="S3665:T3665"/>
    <mergeCell ref="R3667:R3669"/>
    <mergeCell ref="S3667:S3669"/>
    <mergeCell ref="U3667:U3669"/>
    <mergeCell ref="AH3667:AH3669"/>
    <mergeCell ref="AI3667:AI3669"/>
    <mergeCell ref="AG3694:AO3696"/>
    <mergeCell ref="U3697:AC3699"/>
    <mergeCell ref="AG3697:AO3699"/>
    <mergeCell ref="U3700:AC3702"/>
    <mergeCell ref="AG3700:AO3702"/>
    <mergeCell ref="R3649:AJ3651"/>
    <mergeCell ref="R3652:AO3654"/>
    <mergeCell ref="U3655:X3657"/>
    <mergeCell ref="Z3655:AC3657"/>
    <mergeCell ref="AG3655:AO3657"/>
    <mergeCell ref="R3772:R3774"/>
    <mergeCell ref="S3772:S3774"/>
    <mergeCell ref="S3683:AA3683"/>
    <mergeCell ref="AG3683:AO3683"/>
    <mergeCell ref="S3686:T3686"/>
    <mergeCell ref="AG3686:AH3686"/>
    <mergeCell ref="R3688:AJ3690"/>
    <mergeCell ref="R3691:AO3693"/>
    <mergeCell ref="U3694:X3696"/>
    <mergeCell ref="Z3694:AC3696"/>
    <mergeCell ref="S3767:T3767"/>
    <mergeCell ref="R3769:R3771"/>
    <mergeCell ref="S3769:S3771"/>
    <mergeCell ref="AH3769:AH3771"/>
    <mergeCell ref="AI3769:AI3771"/>
    <mergeCell ref="AK3769:AK3771"/>
    <mergeCell ref="U3757:X3759"/>
    <mergeCell ref="Z3757:AC3759"/>
    <mergeCell ref="AG3757:AO3759"/>
    <mergeCell ref="U3760:AC3762"/>
    <mergeCell ref="AG3760:AO3762"/>
    <mergeCell ref="U3763:AC3765"/>
    <mergeCell ref="AG3763:AO3765"/>
    <mergeCell ref="Y3742:AE3744"/>
    <mergeCell ref="AI3742:AO3744"/>
    <mergeCell ref="S3785:AA3785"/>
    <mergeCell ref="AG3785:AO3785"/>
    <mergeCell ref="S3788:T3788"/>
    <mergeCell ref="AG3788:AH3788"/>
    <mergeCell ref="S3749:T3749"/>
    <mergeCell ref="AG3749:AH3749"/>
    <mergeCell ref="R3751:AJ3753"/>
    <mergeCell ref="R3754:AO3756"/>
    <mergeCell ref="AG3890:AH3890"/>
    <mergeCell ref="X3877:AA3879"/>
    <mergeCell ref="S3881:T3881"/>
    <mergeCell ref="AK3881:AO3881"/>
    <mergeCell ref="R3883:AO3885"/>
    <mergeCell ref="V3835:AO3837"/>
    <mergeCell ref="Y3838:AA3840"/>
    <mergeCell ref="AC3838:AE3840"/>
    <mergeCell ref="AI3838:AO3840"/>
    <mergeCell ref="Y3841:AE3843"/>
    <mergeCell ref="AI3841:AO3843"/>
    <mergeCell ref="R3874:R3876"/>
    <mergeCell ref="S3874:S3876"/>
    <mergeCell ref="U3874:U3876"/>
    <mergeCell ref="R3877:U3879"/>
    <mergeCell ref="V3877:W3879"/>
    <mergeCell ref="AG3862:AO3864"/>
    <mergeCell ref="U3865:AC3867"/>
    <mergeCell ref="AG3865:AO3867"/>
    <mergeCell ref="S3869:T3869"/>
    <mergeCell ref="R3871:R3873"/>
    <mergeCell ref="S3871:S3873"/>
    <mergeCell ref="U3871:U3873"/>
    <mergeCell ref="AH3871:AH3873"/>
    <mergeCell ref="AI3871:AI3873"/>
    <mergeCell ref="AK3871:AK3873"/>
    <mergeCell ref="R3892:AJ3894"/>
    <mergeCell ref="R3856:AO3858"/>
    <mergeCell ref="U3859:X3861"/>
    <mergeCell ref="Z3859:AC3861"/>
    <mergeCell ref="AG3859:AO3861"/>
    <mergeCell ref="U3862:AC3864"/>
    <mergeCell ref="S3971:T3971"/>
    <mergeCell ref="R3973:R3975"/>
    <mergeCell ref="S3973:S3975"/>
    <mergeCell ref="U3973:U3975"/>
    <mergeCell ref="AH3973:AH3975"/>
    <mergeCell ref="AI3973:AI3975"/>
    <mergeCell ref="U4003:AC4005"/>
    <mergeCell ref="AG4003:AO4005"/>
    <mergeCell ref="U4006:AC4008"/>
    <mergeCell ref="AG4006:AO4008"/>
    <mergeCell ref="U3964:AC3966"/>
    <mergeCell ref="AG3964:AO3966"/>
    <mergeCell ref="U3967:AC3969"/>
    <mergeCell ref="AG3967:AO3969"/>
    <mergeCell ref="AK3973:AK3975"/>
    <mergeCell ref="S3989:AA3989"/>
    <mergeCell ref="AI3943:AO3945"/>
    <mergeCell ref="Y3946:AE3948"/>
    <mergeCell ref="AI3946:AO3948"/>
    <mergeCell ref="R3997:AO3999"/>
    <mergeCell ref="U4000:X4002"/>
    <mergeCell ref="Z4000:AC4002"/>
    <mergeCell ref="AG4000:AO4002"/>
    <mergeCell ref="S3887:AA3887"/>
    <mergeCell ref="AG3887:AO3887"/>
    <mergeCell ref="S3890:T3890"/>
    <mergeCell ref="AI4075:AI4077"/>
    <mergeCell ref="AK4075:AK4077"/>
    <mergeCell ref="AG4091:AO4091"/>
    <mergeCell ref="U4066:AC4068"/>
    <mergeCell ref="AG4066:AO4068"/>
    <mergeCell ref="U4069:AC4071"/>
    <mergeCell ref="AG4069:AO4071"/>
    <mergeCell ref="S4073:T4073"/>
    <mergeCell ref="R4087:AO4089"/>
    <mergeCell ref="R4126:AO4128"/>
    <mergeCell ref="AC4129:AO4131"/>
    <mergeCell ref="S4133:T4133"/>
    <mergeCell ref="AG4133:AH4133"/>
    <mergeCell ref="AI4042:AO4044"/>
    <mergeCell ref="Y4045:AE4047"/>
    <mergeCell ref="AI4045:AO4047"/>
    <mergeCell ref="Y4048:AE4050"/>
    <mergeCell ref="AI4048:AO4050"/>
    <mergeCell ref="S4091:AA4091"/>
    <mergeCell ref="U4117:U4119"/>
    <mergeCell ref="R4120:U4122"/>
    <mergeCell ref="V4120:W4122"/>
    <mergeCell ref="X4120:AA4122"/>
    <mergeCell ref="S4124:T4124"/>
    <mergeCell ref="AK4124:AO4124"/>
    <mergeCell ref="S4114:S4116"/>
    <mergeCell ref="U4114:U4116"/>
    <mergeCell ref="AH4114:AH4116"/>
    <mergeCell ref="AI4114:AI4116"/>
    <mergeCell ref="AK4114:AK4116"/>
    <mergeCell ref="R4117:R4119"/>
    <mergeCell ref="S4117:S4119"/>
    <mergeCell ref="R4198:AJ4200"/>
    <mergeCell ref="S4175:T4175"/>
    <mergeCell ref="R4177:R4179"/>
    <mergeCell ref="S4177:S4179"/>
    <mergeCell ref="U4177:U4179"/>
    <mergeCell ref="AH4177:AH4179"/>
    <mergeCell ref="AI4177:AI4179"/>
    <mergeCell ref="R4180:R4182"/>
    <mergeCell ref="AK4226:AO4226"/>
    <mergeCell ref="S4193:AA4193"/>
    <mergeCell ref="AG4193:AO4193"/>
    <mergeCell ref="S4196:T4196"/>
    <mergeCell ref="AG4196:AH4196"/>
    <mergeCell ref="AK4177:AK4179"/>
    <mergeCell ref="R4183:U4185"/>
    <mergeCell ref="V4183:W4185"/>
    <mergeCell ref="X4183:AA4185"/>
    <mergeCell ref="AI4216:AI4218"/>
    <mergeCell ref="AK4216:AK4218"/>
    <mergeCell ref="R4219:R4221"/>
    <mergeCell ref="S4219:S4221"/>
    <mergeCell ref="U4219:U4221"/>
    <mergeCell ref="R4222:U4224"/>
    <mergeCell ref="V4222:W4224"/>
    <mergeCell ref="X4222:AA4224"/>
    <mergeCell ref="S4400:T4400"/>
    <mergeCell ref="AG4400:AH4400"/>
    <mergeCell ref="R4402:AJ4404"/>
    <mergeCell ref="S4439:T4439"/>
    <mergeCell ref="AG4439:AH4439"/>
    <mergeCell ref="S4180:S4182"/>
    <mergeCell ref="U4180:U4182"/>
    <mergeCell ref="AG4204:AO4206"/>
    <mergeCell ref="U4207:AC4209"/>
    <mergeCell ref="AG4207:AO4209"/>
    <mergeCell ref="U4210:AC4212"/>
    <mergeCell ref="AG4210:AO4212"/>
    <mergeCell ref="S4214:T4214"/>
    <mergeCell ref="R4279:R4281"/>
    <mergeCell ref="S4279:S4281"/>
    <mergeCell ref="U4279:U4281"/>
    <mergeCell ref="AH4279:AH4281"/>
    <mergeCell ref="AI4279:AI4281"/>
    <mergeCell ref="R4216:R4218"/>
    <mergeCell ref="S4216:S4218"/>
    <mergeCell ref="U4216:U4218"/>
    <mergeCell ref="U4423:U4425"/>
    <mergeCell ref="S4391:T4391"/>
    <mergeCell ref="AK4391:AO4391"/>
    <mergeCell ref="R4393:AO4395"/>
    <mergeCell ref="S4397:AA4397"/>
    <mergeCell ref="R4321:R4323"/>
    <mergeCell ref="S4321:S4323"/>
    <mergeCell ref="AH4216:AH4218"/>
    <mergeCell ref="S4226:T4226"/>
    <mergeCell ref="AG4235:AH4235"/>
    <mergeCell ref="R4237:AO4239"/>
    <mergeCell ref="Y4453:AE4455"/>
    <mergeCell ref="S4460:AA4460"/>
    <mergeCell ref="AG4460:AO4460"/>
    <mergeCell ref="S4463:T4463"/>
    <mergeCell ref="AG4463:AH4463"/>
    <mergeCell ref="S4418:T4418"/>
    <mergeCell ref="R4420:R4422"/>
    <mergeCell ref="S4420:S4422"/>
    <mergeCell ref="R4426:U4428"/>
    <mergeCell ref="V4426:W4428"/>
    <mergeCell ref="X4426:AA4428"/>
    <mergeCell ref="S4430:T4430"/>
    <mergeCell ref="R4405:AO4407"/>
    <mergeCell ref="Z4471:AC4473"/>
    <mergeCell ref="AG4471:AO4473"/>
    <mergeCell ref="U4474:AC4476"/>
    <mergeCell ref="S4499:AA4499"/>
    <mergeCell ref="AG4499:AO4499"/>
    <mergeCell ref="AK4430:AO4430"/>
    <mergeCell ref="AI4450:AO4452"/>
    <mergeCell ref="AC4435:AO4437"/>
    <mergeCell ref="V4447:AO4449"/>
    <mergeCell ref="U4420:U4422"/>
    <mergeCell ref="AH4420:AH4422"/>
    <mergeCell ref="AI4420:AI4422"/>
    <mergeCell ref="R4441:AO4443"/>
    <mergeCell ref="AH4444:AO4446"/>
    <mergeCell ref="AK4420:AK4422"/>
    <mergeCell ref="R4423:R4425"/>
    <mergeCell ref="S4423:S4425"/>
    <mergeCell ref="S4525:S4527"/>
    <mergeCell ref="V4549:AO4551"/>
    <mergeCell ref="S4502:T4502"/>
    <mergeCell ref="AG4502:AH4502"/>
    <mergeCell ref="R4504:AJ4506"/>
    <mergeCell ref="R4465:AJ4467"/>
    <mergeCell ref="R4468:AO4470"/>
    <mergeCell ref="U4471:X4473"/>
    <mergeCell ref="R4495:AO4497"/>
    <mergeCell ref="U4516:AC4518"/>
    <mergeCell ref="AG4516:AO4518"/>
    <mergeCell ref="S4520:T4520"/>
    <mergeCell ref="R4483:R4485"/>
    <mergeCell ref="S4483:S4485"/>
    <mergeCell ref="U4483:U4485"/>
    <mergeCell ref="AH4483:AH4485"/>
    <mergeCell ref="AI4483:AI4485"/>
    <mergeCell ref="U4525:U4527"/>
    <mergeCell ref="U4486:U4488"/>
    <mergeCell ref="R4489:U4491"/>
    <mergeCell ref="V4489:W4491"/>
    <mergeCell ref="X4489:AA4491"/>
    <mergeCell ref="AG4474:AO4476"/>
    <mergeCell ref="U4477:AC4479"/>
    <mergeCell ref="AG4477:AO4479"/>
    <mergeCell ref="S4481:T4481"/>
    <mergeCell ref="AG4541:AH4541"/>
    <mergeCell ref="R4543:AO4545"/>
    <mergeCell ref="AH4546:AO4548"/>
    <mergeCell ref="U4375:AC4377"/>
    <mergeCell ref="AG4375:AO4377"/>
    <mergeCell ref="S4379:T4379"/>
    <mergeCell ref="R4381:R4383"/>
    <mergeCell ref="Y4558:AE4560"/>
    <mergeCell ref="AI4558:AO4560"/>
    <mergeCell ref="R4528:U4530"/>
    <mergeCell ref="V4528:W4530"/>
    <mergeCell ref="X4528:AA4530"/>
    <mergeCell ref="S4532:T4532"/>
    <mergeCell ref="AK4532:AO4532"/>
    <mergeCell ref="R4534:AO4536"/>
    <mergeCell ref="AC4537:AO4539"/>
    <mergeCell ref="S4541:T4541"/>
    <mergeCell ref="R4507:AO4509"/>
    <mergeCell ref="U4510:X4512"/>
    <mergeCell ref="Z4510:AC4512"/>
    <mergeCell ref="AG4510:AO4512"/>
    <mergeCell ref="U4513:AC4515"/>
    <mergeCell ref="AG4513:AO4515"/>
    <mergeCell ref="Y4552:AA4554"/>
    <mergeCell ref="AC4552:AE4554"/>
    <mergeCell ref="AI4552:AO4554"/>
    <mergeCell ref="Y4555:AE4557"/>
    <mergeCell ref="AI4555:AO4557"/>
    <mergeCell ref="U4522:U4524"/>
    <mergeCell ref="AH4522:AH4524"/>
    <mergeCell ref="AI4522:AI4524"/>
    <mergeCell ref="AK4522:AK4524"/>
    <mergeCell ref="R4522:R4524"/>
    <mergeCell ref="S4522:S4524"/>
    <mergeCell ref="R4525:R4527"/>
    <mergeCell ref="R223:AF225"/>
    <mergeCell ref="R238:AF240"/>
    <mergeCell ref="R253:AF255"/>
    <mergeCell ref="R268:AF270"/>
    <mergeCell ref="R283:AF285"/>
    <mergeCell ref="R298:AF300"/>
    <mergeCell ref="R295:AO297"/>
    <mergeCell ref="R265:AO267"/>
    <mergeCell ref="R271:AF273"/>
    <mergeCell ref="S275:T275"/>
    <mergeCell ref="Y562:AE564"/>
    <mergeCell ref="R388:AF390"/>
    <mergeCell ref="AH568:AO570"/>
    <mergeCell ref="S365:T365"/>
    <mergeCell ref="AG4397:AO4397"/>
    <mergeCell ref="U4369:X4371"/>
    <mergeCell ref="Z4369:AC4371"/>
    <mergeCell ref="AG4369:AO4371"/>
    <mergeCell ref="U4372:AC4374"/>
    <mergeCell ref="R361:AF363"/>
    <mergeCell ref="R4366:AO4368"/>
    <mergeCell ref="Y4351:AE4353"/>
    <mergeCell ref="AI4351:AO4353"/>
    <mergeCell ref="Y4354:AE4356"/>
    <mergeCell ref="AI4354:AO4356"/>
    <mergeCell ref="S4318:S4320"/>
    <mergeCell ref="U4318:U4320"/>
    <mergeCell ref="AH4318:AH4320"/>
    <mergeCell ref="AI4318:AI4320"/>
    <mergeCell ref="R4339:AO4341"/>
    <mergeCell ref="AH4342:AO4344"/>
    <mergeCell ref="V4345:AO4347"/>
    <mergeCell ref="AF4655:AJ4657"/>
    <mergeCell ref="R118:AF120"/>
    <mergeCell ref="R133:AF135"/>
    <mergeCell ref="R148:AF150"/>
    <mergeCell ref="R163:AF165"/>
    <mergeCell ref="R178:AF180"/>
    <mergeCell ref="R193:AF195"/>
    <mergeCell ref="R208:AF210"/>
    <mergeCell ref="AI547:AO549"/>
    <mergeCell ref="Y550:AE552"/>
    <mergeCell ref="AI550:AO552"/>
    <mergeCell ref="V556:AO558"/>
    <mergeCell ref="Y559:AA561"/>
    <mergeCell ref="AC559:AE561"/>
    <mergeCell ref="AI559:AO561"/>
    <mergeCell ref="AG365:AH365"/>
    <mergeCell ref="AF367:AO369"/>
    <mergeCell ref="S368:AA368"/>
    <mergeCell ref="R370:AO372"/>
    <mergeCell ref="V541:AO543"/>
    <mergeCell ref="AK4483:AK4485"/>
    <mergeCell ref="S4493:T4493"/>
    <mergeCell ref="R4486:R4488"/>
    <mergeCell ref="S4486:S4488"/>
    <mergeCell ref="U4321:U4323"/>
    <mergeCell ref="R4324:U4326"/>
    <mergeCell ref="V4324:W4326"/>
    <mergeCell ref="U4306:X4308"/>
    <mergeCell ref="Z4306:AC4308"/>
    <mergeCell ref="Y4348:AA4350"/>
    <mergeCell ref="AC4348:AE4350"/>
    <mergeCell ref="AI4348:AO4350"/>
    <mergeCell ref="X4324:AA4326"/>
    <mergeCell ref="S4328:T4328"/>
    <mergeCell ref="AK4328:AO4328"/>
    <mergeCell ref="R4330:AO4332"/>
    <mergeCell ref="AC4333:AO4335"/>
    <mergeCell ref="S4337:T4337"/>
    <mergeCell ref="AG4337:AH4337"/>
    <mergeCell ref="V571:AO573"/>
    <mergeCell ref="S4358:AA4358"/>
    <mergeCell ref="AG4298:AH4298"/>
    <mergeCell ref="R4300:AJ4302"/>
    <mergeCell ref="R4303:AO4305"/>
    <mergeCell ref="AK4318:AK4320"/>
    <mergeCell ref="AH4138:AO4140"/>
    <mergeCell ref="V4141:AO4143"/>
    <mergeCell ref="Y4144:AA4146"/>
    <mergeCell ref="AC4144:AE4146"/>
    <mergeCell ref="AI4144:AO4146"/>
    <mergeCell ref="Y4147:AE4149"/>
    <mergeCell ref="AI4147:AO4149"/>
    <mergeCell ref="AH4240:AO4242"/>
    <mergeCell ref="V4243:AO4245"/>
    <mergeCell ref="Y4246:AA4248"/>
    <mergeCell ref="AC4246:AE4248"/>
    <mergeCell ref="R4201:AO4203"/>
    <mergeCell ref="U4204:X4206"/>
    <mergeCell ref="Z4204:AC4206"/>
    <mergeCell ref="U4171:AC4173"/>
    <mergeCell ref="AG4171:AO4173"/>
    <mergeCell ref="S4187:T4187"/>
    <mergeCell ref="AK4187:AO4187"/>
    <mergeCell ref="R4189:AO4191"/>
  </mergeCells>
  <phoneticPr fontId="4"/>
  <pageMargins left="0.59055118110236227" right="0.51181102362204722" top="0.74803149606299213" bottom="0.74803149606299213" header="0.31496062992125984" footer="0.31496062992125984"/>
  <pageSetup paperSize="9" scale="78" fitToHeight="0" orientation="portrait" r:id="rId1"/>
  <rowBreaks count="63" manualBreakCount="63">
    <brk id="102" max="41" man="1"/>
    <brk id="222" max="41" man="1"/>
    <brk id="372" max="41" man="1"/>
    <brk id="459" max="41" man="1"/>
    <brk id="582" max="41" man="1"/>
    <brk id="684" max="16383" man="1"/>
    <brk id="786" max="16383" man="1"/>
    <brk id="888" max="16383" man="1"/>
    <brk id="927" max="41" man="1"/>
    <brk id="990" max="16383" man="1"/>
    <brk id="1092" max="16383" man="1"/>
    <brk id="1131" max="41" man="1"/>
    <brk id="1194" max="16383" man="1"/>
    <brk id="1296" max="16383" man="1"/>
    <brk id="1335" max="41" man="1"/>
    <brk id="1398" max="16383" man="1"/>
    <brk id="1500" max="16383" man="1"/>
    <brk id="1539" max="41" man="1"/>
    <brk id="1602" max="16383" man="1"/>
    <brk id="1704" max="16383" man="1"/>
    <brk id="1743" max="41" man="1"/>
    <brk id="1806" max="16383" man="1"/>
    <brk id="1908" max="16383" man="1"/>
    <brk id="1947" max="41" man="1"/>
    <brk id="2010" max="16383" man="1"/>
    <brk id="2112" max="16383" man="1"/>
    <brk id="2151" max="41" man="1"/>
    <brk id="2214" max="16383" man="1"/>
    <brk id="2316" max="16383" man="1"/>
    <brk id="2355" max="41" man="1"/>
    <brk id="2418" max="16383" man="1"/>
    <brk id="2520" max="16383" man="1"/>
    <brk id="2559" max="41" man="1"/>
    <brk id="2622" max="16383" man="1"/>
    <brk id="2724" max="16383" man="1"/>
    <brk id="2763" max="41" man="1"/>
    <brk id="2826" max="16383" man="1"/>
    <brk id="2928" max="16383" man="1"/>
    <brk id="2967" max="41" man="1"/>
    <brk id="3030" max="16383" man="1"/>
    <brk id="3132" max="16383" man="1"/>
    <brk id="3171" max="41" man="1"/>
    <brk id="3234" max="16383" man="1"/>
    <brk id="3336" max="16383" man="1"/>
    <brk id="3375" max="41" man="1"/>
    <brk id="3438" max="16383" man="1"/>
    <brk id="3540" max="16383" man="1"/>
    <brk id="3579" max="41" man="1"/>
    <brk id="3642" max="16383" man="1"/>
    <brk id="3744" max="16383" man="1"/>
    <brk id="3783" max="41" man="1"/>
    <brk id="3846" max="16383" man="1"/>
    <brk id="3948" max="16383" man="1"/>
    <brk id="3987" max="41" man="1"/>
    <brk id="4050" max="16383" man="1"/>
    <brk id="4152" max="16383" man="1"/>
    <brk id="4191" max="41" man="1"/>
    <brk id="4254" max="16383" man="1"/>
    <brk id="4356" max="16383" man="1"/>
    <brk id="4395" max="41" man="1"/>
    <brk id="4458" max="16383" man="1"/>
    <brk id="4560" max="41" man="1"/>
    <brk id="4666" max="4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AF29-3E3F-4821-AA73-A471FD4968AF}">
  <sheetPr codeName="Sheet2">
    <pageSetUpPr fitToPage="1"/>
  </sheetPr>
  <dimension ref="A1:U2675"/>
  <sheetViews>
    <sheetView zoomScaleNormal="100" zoomScaleSheetLayoutView="85" workbookViewId="0">
      <pane ySplit="2" topLeftCell="A3" activePane="bottomLeft" state="frozen"/>
      <selection activeCell="A3" sqref="A3"/>
      <selection pane="bottomLeft"/>
    </sheetView>
  </sheetViews>
  <sheetFormatPr defaultColWidth="8.59765625" defaultRowHeight="18" x14ac:dyDescent="0.45"/>
  <cols>
    <col min="1" max="1" width="12.59765625" style="196" bestFit="1" customWidth="1"/>
    <col min="2" max="2" width="14.296875" style="196" bestFit="1" customWidth="1"/>
    <col min="3" max="3" width="10.796875" style="196" bestFit="1" customWidth="1"/>
    <col min="4" max="4" width="12.09765625" style="196" bestFit="1" customWidth="1"/>
    <col min="5" max="5" width="78.09765625" style="196" customWidth="1"/>
    <col min="6" max="6" width="12.09765625" style="196" customWidth="1"/>
    <col min="7" max="7" width="15.09765625" style="196" bestFit="1" customWidth="1"/>
    <col min="8" max="8" width="27.59765625" style="196" bestFit="1" customWidth="1"/>
    <col min="9" max="9" width="17.09765625" style="196" bestFit="1" customWidth="1"/>
    <col min="10" max="10" width="12.09765625" style="196" bestFit="1" customWidth="1"/>
    <col min="11" max="11" width="14.59765625" style="196" bestFit="1" customWidth="1"/>
    <col min="12" max="12" width="88.296875" style="196" bestFit="1" customWidth="1"/>
    <col min="13" max="13" width="55" style="196" bestFit="1" customWidth="1"/>
    <col min="14" max="15" width="48.796875" style="196" bestFit="1" customWidth="1"/>
    <col min="16" max="18" width="46.59765625" style="196" bestFit="1" customWidth="1"/>
    <col min="19" max="20" width="14" style="196" bestFit="1" customWidth="1"/>
    <col min="21" max="21" width="16" style="196" customWidth="1"/>
    <col min="22" max="16384" width="8.59765625" style="196"/>
  </cols>
  <sheetData>
    <row r="1" spans="1:21" x14ac:dyDescent="0.45">
      <c r="A1" s="196" t="s">
        <v>5567</v>
      </c>
      <c r="B1" s="196" t="s">
        <v>5566</v>
      </c>
    </row>
    <row r="2" spans="1:21" x14ac:dyDescent="0.45">
      <c r="A2" s="196" t="s">
        <v>5565</v>
      </c>
      <c r="B2" s="196" t="s">
        <v>5564</v>
      </c>
      <c r="C2" s="196" t="s">
        <v>5563</v>
      </c>
      <c r="D2" s="196" t="s">
        <v>5562</v>
      </c>
      <c r="E2" s="196" t="s">
        <v>5561</v>
      </c>
      <c r="F2" s="196" t="s">
        <v>5560</v>
      </c>
      <c r="G2" s="196" t="s">
        <v>5559</v>
      </c>
      <c r="H2" s="196" t="s">
        <v>5558</v>
      </c>
      <c r="I2" s="196" t="s">
        <v>5557</v>
      </c>
      <c r="J2" s="196" t="s">
        <v>5556</v>
      </c>
      <c r="K2" s="196" t="s">
        <v>5555</v>
      </c>
      <c r="L2" s="196" t="s">
        <v>5554</v>
      </c>
      <c r="M2" s="196" t="s">
        <v>5553</v>
      </c>
      <c r="N2" s="196" t="s">
        <v>5552</v>
      </c>
      <c r="O2" s="196" t="s">
        <v>5551</v>
      </c>
      <c r="P2" s="196" t="s">
        <v>5550</v>
      </c>
      <c r="Q2" s="196" t="s">
        <v>5549</v>
      </c>
      <c r="R2" s="196" t="s">
        <v>5548</v>
      </c>
      <c r="S2" s="196" t="s">
        <v>5547</v>
      </c>
      <c r="T2" s="196" t="s">
        <v>5546</v>
      </c>
      <c r="U2" s="196" t="s">
        <v>5545</v>
      </c>
    </row>
    <row r="3" spans="1:21" x14ac:dyDescent="0.45">
      <c r="A3" s="196">
        <v>1</v>
      </c>
      <c r="B3" s="196">
        <v>1</v>
      </c>
      <c r="C3" s="196">
        <v>1</v>
      </c>
      <c r="D3" s="196" t="s">
        <v>5446</v>
      </c>
      <c r="E3" s="196" t="s">
        <v>7158</v>
      </c>
      <c r="F3" s="196" t="s">
        <v>857</v>
      </c>
      <c r="G3" s="196" t="s">
        <v>5445</v>
      </c>
      <c r="H3" s="196" t="s">
        <v>5544</v>
      </c>
      <c r="L3" s="196" t="s">
        <v>5543</v>
      </c>
    </row>
    <row r="4" spans="1:21" x14ac:dyDescent="0.45">
      <c r="A4" s="196">
        <v>1</v>
      </c>
      <c r="B4" s="196">
        <v>1</v>
      </c>
      <c r="C4" s="196">
        <v>2</v>
      </c>
      <c r="D4" s="196" t="s">
        <v>5446</v>
      </c>
      <c r="E4" s="196" t="s">
        <v>7159</v>
      </c>
      <c r="F4" s="196" t="s">
        <v>857</v>
      </c>
      <c r="G4" s="196" t="s">
        <v>5445</v>
      </c>
      <c r="H4" s="196" t="s">
        <v>5542</v>
      </c>
      <c r="I4" s="196" t="s">
        <v>875</v>
      </c>
      <c r="L4" s="196" t="s">
        <v>5541</v>
      </c>
      <c r="M4" s="196" t="s">
        <v>5540</v>
      </c>
      <c r="N4" s="196" t="s">
        <v>76</v>
      </c>
      <c r="O4" s="196" t="s">
        <v>5539</v>
      </c>
      <c r="P4" s="196" t="s">
        <v>77</v>
      </c>
      <c r="Q4" s="196" t="s">
        <v>5538</v>
      </c>
      <c r="R4" s="196" t="s">
        <v>78</v>
      </c>
    </row>
    <row r="5" spans="1:21" x14ac:dyDescent="0.45">
      <c r="A5" s="196">
        <v>1</v>
      </c>
      <c r="B5" s="196">
        <v>1</v>
      </c>
      <c r="C5" s="196">
        <v>3</v>
      </c>
      <c r="D5" s="196" t="s">
        <v>5446</v>
      </c>
      <c r="E5" s="196" t="s">
        <v>7160</v>
      </c>
      <c r="F5" s="196" t="s">
        <v>857</v>
      </c>
      <c r="G5" s="196" t="s">
        <v>5445</v>
      </c>
      <c r="H5" s="196" t="s">
        <v>5537</v>
      </c>
      <c r="I5" s="196" t="s">
        <v>875</v>
      </c>
      <c r="L5" s="196" t="s">
        <v>5536</v>
      </c>
      <c r="M5" s="196" t="s">
        <v>5535</v>
      </c>
      <c r="N5" s="196" t="s">
        <v>76</v>
      </c>
      <c r="O5" s="196" t="s">
        <v>5534</v>
      </c>
      <c r="P5" s="196" t="s">
        <v>77</v>
      </c>
      <c r="Q5" s="196" t="s">
        <v>5533</v>
      </c>
      <c r="R5" s="196" t="s">
        <v>78</v>
      </c>
    </row>
    <row r="6" spans="1:21" x14ac:dyDescent="0.45">
      <c r="A6" s="196">
        <v>1</v>
      </c>
      <c r="B6" s="196">
        <v>1</v>
      </c>
      <c r="C6" s="196">
        <v>4</v>
      </c>
      <c r="D6" s="196" t="s">
        <v>5446</v>
      </c>
      <c r="E6" s="196" t="s">
        <v>7161</v>
      </c>
      <c r="F6" s="196" t="s">
        <v>857</v>
      </c>
      <c r="G6" s="196" t="s">
        <v>5445</v>
      </c>
      <c r="H6" s="196" t="s">
        <v>5532</v>
      </c>
      <c r="I6" s="196" t="s">
        <v>875</v>
      </c>
      <c r="L6" s="196" t="s">
        <v>5531</v>
      </c>
      <c r="M6" s="196" t="s">
        <v>5530</v>
      </c>
      <c r="N6" s="196" t="s">
        <v>76</v>
      </c>
      <c r="O6" s="196" t="s">
        <v>5529</v>
      </c>
      <c r="P6" s="196" t="s">
        <v>77</v>
      </c>
      <c r="Q6" s="196" t="s">
        <v>5528</v>
      </c>
      <c r="R6" s="196" t="s">
        <v>78</v>
      </c>
    </row>
    <row r="7" spans="1:21" x14ac:dyDescent="0.45">
      <c r="A7" s="196">
        <v>1</v>
      </c>
      <c r="B7" s="196">
        <v>1</v>
      </c>
      <c r="C7" s="196">
        <v>5</v>
      </c>
      <c r="D7" s="196" t="s">
        <v>5446</v>
      </c>
      <c r="E7" s="196" t="s">
        <v>7162</v>
      </c>
      <c r="F7" s="196" t="s">
        <v>857</v>
      </c>
      <c r="G7" s="196" t="s">
        <v>5445</v>
      </c>
      <c r="H7" s="196" t="s">
        <v>5527</v>
      </c>
      <c r="I7" s="196" t="s">
        <v>875</v>
      </c>
      <c r="L7" s="196" t="s">
        <v>5526</v>
      </c>
      <c r="M7" s="196" t="s">
        <v>5525</v>
      </c>
      <c r="N7" s="196" t="s">
        <v>76</v>
      </c>
      <c r="O7" s="196" t="s">
        <v>5524</v>
      </c>
      <c r="P7" s="196" t="s">
        <v>77</v>
      </c>
      <c r="Q7" s="196" t="s">
        <v>5523</v>
      </c>
      <c r="R7" s="196" t="s">
        <v>78</v>
      </c>
    </row>
    <row r="8" spans="1:21" x14ac:dyDescent="0.45">
      <c r="A8" s="196">
        <v>1</v>
      </c>
      <c r="B8" s="196">
        <v>1</v>
      </c>
      <c r="C8" s="196">
        <v>6</v>
      </c>
      <c r="D8" s="196" t="s">
        <v>5446</v>
      </c>
      <c r="E8" s="196" t="s">
        <v>7163</v>
      </c>
      <c r="F8" s="196" t="s">
        <v>857</v>
      </c>
      <c r="G8" s="196" t="s">
        <v>5445</v>
      </c>
      <c r="H8" s="196" t="s">
        <v>5522</v>
      </c>
      <c r="I8" s="196" t="s">
        <v>875</v>
      </c>
      <c r="L8" s="196" t="s">
        <v>5521</v>
      </c>
      <c r="M8" s="196" t="s">
        <v>5520</v>
      </c>
      <c r="N8" s="196" t="s">
        <v>76</v>
      </c>
      <c r="O8" s="196" t="s">
        <v>5519</v>
      </c>
      <c r="P8" s="196" t="s">
        <v>77</v>
      </c>
      <c r="Q8" s="196" t="s">
        <v>5518</v>
      </c>
      <c r="R8" s="196" t="s">
        <v>78</v>
      </c>
    </row>
    <row r="9" spans="1:21" x14ac:dyDescent="0.45">
      <c r="A9" s="196">
        <v>1</v>
      </c>
      <c r="B9" s="196">
        <v>1</v>
      </c>
      <c r="C9" s="196">
        <v>7</v>
      </c>
      <c r="D9" s="196" t="s">
        <v>5446</v>
      </c>
      <c r="E9" s="196" t="s">
        <v>7164</v>
      </c>
      <c r="F9" s="196" t="s">
        <v>857</v>
      </c>
      <c r="G9" s="196" t="s">
        <v>5445</v>
      </c>
      <c r="H9" s="196" t="s">
        <v>5517</v>
      </c>
      <c r="I9" s="196" t="s">
        <v>875</v>
      </c>
      <c r="L9" s="196" t="s">
        <v>5516</v>
      </c>
      <c r="M9" s="196" t="s">
        <v>5515</v>
      </c>
      <c r="N9" s="196" t="s">
        <v>76</v>
      </c>
      <c r="O9" s="196" t="s">
        <v>5514</v>
      </c>
      <c r="P9" s="196" t="s">
        <v>77</v>
      </c>
      <c r="Q9" s="196" t="s">
        <v>5513</v>
      </c>
      <c r="R9" s="196" t="s">
        <v>78</v>
      </c>
    </row>
    <row r="10" spans="1:21" x14ac:dyDescent="0.45">
      <c r="A10" s="196">
        <v>1</v>
      </c>
      <c r="B10" s="196">
        <v>1</v>
      </c>
      <c r="C10" s="196">
        <v>8</v>
      </c>
      <c r="D10" s="196" t="s">
        <v>5446</v>
      </c>
      <c r="E10" s="196" t="s">
        <v>7165</v>
      </c>
      <c r="F10" s="196" t="s">
        <v>857</v>
      </c>
      <c r="G10" s="196" t="s">
        <v>5450</v>
      </c>
      <c r="H10" s="196" t="s">
        <v>5449</v>
      </c>
      <c r="I10" s="196" t="s">
        <v>885</v>
      </c>
      <c r="J10" s="196" t="s">
        <v>5512</v>
      </c>
      <c r="K10" s="196">
        <v>1</v>
      </c>
      <c r="L10" s="196" t="s">
        <v>5511</v>
      </c>
    </row>
    <row r="11" spans="1:21" x14ac:dyDescent="0.45">
      <c r="A11" s="196">
        <v>1</v>
      </c>
      <c r="B11" s="196">
        <v>1</v>
      </c>
      <c r="C11" s="196">
        <v>9</v>
      </c>
      <c r="D11" s="196" t="s">
        <v>5446</v>
      </c>
      <c r="E11" s="196" t="s">
        <v>7166</v>
      </c>
      <c r="F11" s="196" t="s">
        <v>857</v>
      </c>
      <c r="G11" s="196" t="s">
        <v>5450</v>
      </c>
      <c r="H11" s="196" t="s">
        <v>5449</v>
      </c>
      <c r="I11" s="196" t="s">
        <v>885</v>
      </c>
      <c r="J11" s="196" t="s">
        <v>5510</v>
      </c>
      <c r="K11" s="196">
        <v>1</v>
      </c>
      <c r="L11" s="196" t="s">
        <v>5509</v>
      </c>
    </row>
    <row r="12" spans="1:21" x14ac:dyDescent="0.45">
      <c r="A12" s="196">
        <v>1</v>
      </c>
      <c r="B12" s="196">
        <v>1</v>
      </c>
      <c r="C12" s="196">
        <v>10</v>
      </c>
      <c r="D12" s="196" t="s">
        <v>5446</v>
      </c>
      <c r="E12" s="196" t="s">
        <v>7167</v>
      </c>
      <c r="F12" s="196" t="s">
        <v>857</v>
      </c>
      <c r="G12" s="196" t="s">
        <v>5450</v>
      </c>
      <c r="H12" s="196" t="s">
        <v>5449</v>
      </c>
      <c r="I12" s="196" t="s">
        <v>885</v>
      </c>
      <c r="J12" s="196" t="s">
        <v>5508</v>
      </c>
      <c r="K12" s="196">
        <v>1</v>
      </c>
      <c r="L12" s="196" t="s">
        <v>5507</v>
      </c>
    </row>
    <row r="13" spans="1:21" x14ac:dyDescent="0.45">
      <c r="A13" s="196">
        <v>1</v>
      </c>
      <c r="B13" s="196">
        <v>1</v>
      </c>
      <c r="C13" s="196">
        <v>11</v>
      </c>
      <c r="D13" s="196" t="s">
        <v>5446</v>
      </c>
      <c r="E13" s="196" t="s">
        <v>7168</v>
      </c>
      <c r="F13" s="196" t="s">
        <v>857</v>
      </c>
      <c r="G13" s="196" t="s">
        <v>5450</v>
      </c>
      <c r="H13" s="196" t="s">
        <v>5449</v>
      </c>
      <c r="I13" s="196" t="s">
        <v>885</v>
      </c>
      <c r="J13" s="196" t="s">
        <v>5506</v>
      </c>
      <c r="K13" s="196">
        <v>1</v>
      </c>
      <c r="L13" s="196" t="s">
        <v>5505</v>
      </c>
    </row>
    <row r="14" spans="1:21" x14ac:dyDescent="0.45">
      <c r="A14" s="196">
        <v>1</v>
      </c>
      <c r="B14" s="196">
        <v>1</v>
      </c>
      <c r="C14" s="196">
        <v>12</v>
      </c>
      <c r="D14" s="196" t="s">
        <v>5446</v>
      </c>
      <c r="E14" s="196" t="s">
        <v>7169</v>
      </c>
      <c r="F14" s="196" t="s">
        <v>857</v>
      </c>
      <c r="G14" s="196" t="s">
        <v>5450</v>
      </c>
      <c r="H14" s="196" t="s">
        <v>5449</v>
      </c>
      <c r="I14" s="196" t="s">
        <v>885</v>
      </c>
      <c r="J14" s="196" t="s">
        <v>5504</v>
      </c>
      <c r="K14" s="196">
        <v>1</v>
      </c>
      <c r="L14" s="196" t="s">
        <v>5503</v>
      </c>
    </row>
    <row r="15" spans="1:21" x14ac:dyDescent="0.45">
      <c r="A15" s="196">
        <v>1</v>
      </c>
      <c r="B15" s="196">
        <v>1</v>
      </c>
      <c r="C15" s="196">
        <v>13</v>
      </c>
      <c r="D15" s="196" t="s">
        <v>5446</v>
      </c>
      <c r="E15" s="196" t="s">
        <v>7170</v>
      </c>
      <c r="F15" s="196" t="s">
        <v>857</v>
      </c>
      <c r="G15" s="196" t="s">
        <v>5450</v>
      </c>
      <c r="H15" s="196" t="s">
        <v>5449</v>
      </c>
      <c r="I15" s="196" t="s">
        <v>885</v>
      </c>
      <c r="J15" s="196" t="s">
        <v>5502</v>
      </c>
      <c r="K15" s="196">
        <v>1</v>
      </c>
      <c r="L15" s="196" t="s">
        <v>5501</v>
      </c>
    </row>
    <row r="16" spans="1:21" x14ac:dyDescent="0.45">
      <c r="A16" s="196">
        <v>1</v>
      </c>
      <c r="B16" s="196">
        <v>1</v>
      </c>
      <c r="C16" s="196">
        <v>14</v>
      </c>
      <c r="D16" s="196" t="s">
        <v>5446</v>
      </c>
      <c r="E16" s="196" t="s">
        <v>7171</v>
      </c>
      <c r="F16" s="196" t="s">
        <v>857</v>
      </c>
      <c r="G16" s="196" t="s">
        <v>5450</v>
      </c>
      <c r="H16" s="196" t="s">
        <v>5449</v>
      </c>
      <c r="I16" s="196" t="s">
        <v>885</v>
      </c>
      <c r="J16" s="196" t="s">
        <v>5500</v>
      </c>
      <c r="K16" s="196">
        <v>1</v>
      </c>
      <c r="L16" s="196" t="s">
        <v>5499</v>
      </c>
    </row>
    <row r="17" spans="1:12" x14ac:dyDescent="0.45">
      <c r="A17" s="196">
        <v>1</v>
      </c>
      <c r="B17" s="196">
        <v>1</v>
      </c>
      <c r="C17" s="196">
        <v>15</v>
      </c>
      <c r="D17" s="196" t="s">
        <v>5446</v>
      </c>
      <c r="E17" s="196" t="s">
        <v>7172</v>
      </c>
      <c r="F17" s="196" t="s">
        <v>857</v>
      </c>
      <c r="G17" s="196" t="s">
        <v>5450</v>
      </c>
      <c r="H17" s="196" t="s">
        <v>5449</v>
      </c>
      <c r="I17" s="196" t="s">
        <v>885</v>
      </c>
      <c r="J17" s="196" t="s">
        <v>5498</v>
      </c>
      <c r="K17" s="196">
        <v>1</v>
      </c>
      <c r="L17" s="196" t="s">
        <v>5497</v>
      </c>
    </row>
    <row r="18" spans="1:12" x14ac:dyDescent="0.45">
      <c r="A18" s="196">
        <v>1</v>
      </c>
      <c r="B18" s="196">
        <v>1</v>
      </c>
      <c r="C18" s="196">
        <v>16</v>
      </c>
      <c r="D18" s="196" t="s">
        <v>5446</v>
      </c>
      <c r="E18" s="196" t="s">
        <v>7173</v>
      </c>
      <c r="F18" s="196" t="s">
        <v>857</v>
      </c>
      <c r="G18" s="196" t="s">
        <v>5450</v>
      </c>
      <c r="H18" s="196" t="s">
        <v>5449</v>
      </c>
      <c r="I18" s="196" t="s">
        <v>885</v>
      </c>
      <c r="J18" s="196" t="s">
        <v>5496</v>
      </c>
      <c r="K18" s="196">
        <v>1</v>
      </c>
      <c r="L18" s="196" t="s">
        <v>5495</v>
      </c>
    </row>
    <row r="19" spans="1:12" x14ac:dyDescent="0.45">
      <c r="A19" s="196">
        <v>1</v>
      </c>
      <c r="B19" s="196">
        <v>1</v>
      </c>
      <c r="C19" s="196">
        <v>17</v>
      </c>
      <c r="D19" s="196" t="s">
        <v>5446</v>
      </c>
      <c r="E19" s="196" t="s">
        <v>7174</v>
      </c>
      <c r="F19" s="196" t="s">
        <v>857</v>
      </c>
      <c r="G19" s="196" t="s">
        <v>5450</v>
      </c>
      <c r="H19" s="196" t="s">
        <v>5449</v>
      </c>
      <c r="I19" s="196" t="s">
        <v>885</v>
      </c>
      <c r="J19" s="196" t="s">
        <v>5494</v>
      </c>
      <c r="K19" s="196">
        <v>1</v>
      </c>
      <c r="L19" s="196" t="s">
        <v>5493</v>
      </c>
    </row>
    <row r="20" spans="1:12" x14ac:dyDescent="0.45">
      <c r="A20" s="196">
        <v>1</v>
      </c>
      <c r="B20" s="196">
        <v>1</v>
      </c>
      <c r="C20" s="196">
        <v>18</v>
      </c>
      <c r="D20" s="196" t="s">
        <v>5446</v>
      </c>
      <c r="E20" s="196" t="s">
        <v>7175</v>
      </c>
      <c r="F20" s="196" t="s">
        <v>857</v>
      </c>
      <c r="G20" s="196" t="s">
        <v>5450</v>
      </c>
      <c r="H20" s="196" t="s">
        <v>5449</v>
      </c>
      <c r="I20" s="196" t="s">
        <v>885</v>
      </c>
      <c r="J20" s="196" t="s">
        <v>5492</v>
      </c>
      <c r="K20" s="196">
        <v>1</v>
      </c>
      <c r="L20" s="196" t="s">
        <v>5491</v>
      </c>
    </row>
    <row r="21" spans="1:12" x14ac:dyDescent="0.45">
      <c r="A21" s="196">
        <v>1</v>
      </c>
      <c r="B21" s="196">
        <v>1</v>
      </c>
      <c r="C21" s="196">
        <v>19</v>
      </c>
      <c r="D21" s="196" t="s">
        <v>5446</v>
      </c>
      <c r="E21" s="196" t="s">
        <v>7176</v>
      </c>
      <c r="F21" s="196" t="s">
        <v>857</v>
      </c>
      <c r="G21" s="196" t="s">
        <v>5450</v>
      </c>
      <c r="H21" s="196" t="s">
        <v>5449</v>
      </c>
      <c r="I21" s="196" t="s">
        <v>885</v>
      </c>
      <c r="J21" s="196" t="s">
        <v>5490</v>
      </c>
      <c r="K21" s="196">
        <v>1</v>
      </c>
      <c r="L21" s="196" t="s">
        <v>5489</v>
      </c>
    </row>
    <row r="22" spans="1:12" x14ac:dyDescent="0.45">
      <c r="A22" s="196">
        <v>1</v>
      </c>
      <c r="B22" s="196">
        <v>1</v>
      </c>
      <c r="C22" s="196">
        <v>20</v>
      </c>
      <c r="D22" s="196" t="s">
        <v>5446</v>
      </c>
      <c r="E22" s="196" t="s">
        <v>7177</v>
      </c>
      <c r="F22" s="196" t="s">
        <v>857</v>
      </c>
      <c r="G22" s="196" t="s">
        <v>5450</v>
      </c>
      <c r="H22" s="196" t="s">
        <v>5449</v>
      </c>
      <c r="I22" s="196" t="s">
        <v>885</v>
      </c>
      <c r="J22" s="196" t="s">
        <v>5488</v>
      </c>
      <c r="K22" s="196">
        <v>1</v>
      </c>
      <c r="L22" s="196" t="s">
        <v>5487</v>
      </c>
    </row>
    <row r="23" spans="1:12" x14ac:dyDescent="0.45">
      <c r="A23" s="196">
        <v>1</v>
      </c>
      <c r="B23" s="196">
        <v>1</v>
      </c>
      <c r="C23" s="196">
        <v>21</v>
      </c>
      <c r="D23" s="196" t="s">
        <v>5446</v>
      </c>
      <c r="E23" s="196" t="s">
        <v>7178</v>
      </c>
      <c r="F23" s="196" t="s">
        <v>857</v>
      </c>
      <c r="G23" s="196" t="s">
        <v>5450</v>
      </c>
      <c r="H23" s="196" t="s">
        <v>5449</v>
      </c>
      <c r="I23" s="196" t="s">
        <v>885</v>
      </c>
      <c r="J23" s="196" t="s">
        <v>5486</v>
      </c>
      <c r="K23" s="196">
        <v>1</v>
      </c>
      <c r="L23" s="196" t="s">
        <v>5485</v>
      </c>
    </row>
    <row r="24" spans="1:12" x14ac:dyDescent="0.45">
      <c r="A24" s="196">
        <v>1</v>
      </c>
      <c r="B24" s="196">
        <v>1</v>
      </c>
      <c r="C24" s="196">
        <v>22</v>
      </c>
      <c r="D24" s="196" t="s">
        <v>5446</v>
      </c>
      <c r="E24" s="196" t="s">
        <v>7179</v>
      </c>
      <c r="F24" s="196" t="s">
        <v>857</v>
      </c>
      <c r="G24" s="196" t="s">
        <v>5450</v>
      </c>
      <c r="H24" s="196" t="s">
        <v>5449</v>
      </c>
      <c r="I24" s="196" t="s">
        <v>885</v>
      </c>
      <c r="J24" s="196" t="s">
        <v>5484</v>
      </c>
      <c r="K24" s="196">
        <v>1</v>
      </c>
      <c r="L24" s="196" t="s">
        <v>5483</v>
      </c>
    </row>
    <row r="25" spans="1:12" x14ac:dyDescent="0.45">
      <c r="A25" s="196">
        <v>1</v>
      </c>
      <c r="B25" s="196">
        <v>1</v>
      </c>
      <c r="C25" s="196">
        <v>23</v>
      </c>
      <c r="D25" s="196" t="s">
        <v>5446</v>
      </c>
      <c r="E25" s="196" t="s">
        <v>7180</v>
      </c>
      <c r="F25" s="196" t="s">
        <v>857</v>
      </c>
      <c r="G25" s="196" t="s">
        <v>5450</v>
      </c>
      <c r="H25" s="196" t="s">
        <v>5449</v>
      </c>
      <c r="I25" s="196" t="s">
        <v>885</v>
      </c>
      <c r="J25" s="196" t="s">
        <v>5482</v>
      </c>
      <c r="K25" s="196">
        <v>1</v>
      </c>
      <c r="L25" s="196" t="s">
        <v>5481</v>
      </c>
    </row>
    <row r="26" spans="1:12" x14ac:dyDescent="0.45">
      <c r="A26" s="196">
        <v>1</v>
      </c>
      <c r="B26" s="196">
        <v>1</v>
      </c>
      <c r="C26" s="196">
        <v>24</v>
      </c>
      <c r="D26" s="196" t="s">
        <v>5446</v>
      </c>
      <c r="E26" s="196" t="s">
        <v>7181</v>
      </c>
      <c r="F26" s="196" t="s">
        <v>857</v>
      </c>
      <c r="G26" s="196" t="s">
        <v>5450</v>
      </c>
      <c r="H26" s="196" t="s">
        <v>5449</v>
      </c>
      <c r="I26" s="196" t="s">
        <v>885</v>
      </c>
      <c r="J26" s="196" t="s">
        <v>5480</v>
      </c>
      <c r="K26" s="196">
        <v>1</v>
      </c>
      <c r="L26" s="196" t="s">
        <v>5479</v>
      </c>
    </row>
    <row r="27" spans="1:12" x14ac:dyDescent="0.45">
      <c r="A27" s="196">
        <v>1</v>
      </c>
      <c r="B27" s="196">
        <v>1</v>
      </c>
      <c r="C27" s="196">
        <v>25</v>
      </c>
      <c r="D27" s="196" t="s">
        <v>5446</v>
      </c>
      <c r="E27" s="196" t="s">
        <v>7182</v>
      </c>
      <c r="F27" s="196" t="s">
        <v>857</v>
      </c>
      <c r="G27" s="196" t="s">
        <v>5450</v>
      </c>
      <c r="H27" s="196" t="s">
        <v>5449</v>
      </c>
      <c r="I27" s="196" t="s">
        <v>885</v>
      </c>
      <c r="J27" s="196" t="s">
        <v>5478</v>
      </c>
      <c r="K27" s="196">
        <v>1</v>
      </c>
      <c r="L27" s="196" t="s">
        <v>5477</v>
      </c>
    </row>
    <row r="28" spans="1:12" x14ac:dyDescent="0.45">
      <c r="A28" s="196">
        <v>1</v>
      </c>
      <c r="B28" s="196">
        <v>1</v>
      </c>
      <c r="C28" s="196">
        <v>26</v>
      </c>
      <c r="D28" s="196" t="s">
        <v>5446</v>
      </c>
      <c r="E28" s="196" t="s">
        <v>7183</v>
      </c>
      <c r="F28" s="196" t="s">
        <v>857</v>
      </c>
      <c r="G28" s="196" t="s">
        <v>5450</v>
      </c>
      <c r="H28" s="196" t="s">
        <v>5449</v>
      </c>
      <c r="I28" s="196" t="s">
        <v>885</v>
      </c>
      <c r="J28" s="196" t="s">
        <v>5476</v>
      </c>
      <c r="K28" s="196">
        <v>1</v>
      </c>
      <c r="L28" s="196" t="s">
        <v>5475</v>
      </c>
    </row>
    <row r="29" spans="1:12" x14ac:dyDescent="0.45">
      <c r="A29" s="196">
        <v>1</v>
      </c>
      <c r="B29" s="196">
        <v>1</v>
      </c>
      <c r="C29" s="196">
        <v>27</v>
      </c>
      <c r="D29" s="196" t="s">
        <v>5446</v>
      </c>
      <c r="E29" s="196" t="s">
        <v>7184</v>
      </c>
      <c r="F29" s="196" t="s">
        <v>857</v>
      </c>
      <c r="G29" s="196" t="s">
        <v>5450</v>
      </c>
      <c r="H29" s="196" t="s">
        <v>5449</v>
      </c>
      <c r="I29" s="196" t="s">
        <v>885</v>
      </c>
      <c r="J29" s="196" t="s">
        <v>5474</v>
      </c>
      <c r="K29" s="196">
        <v>1</v>
      </c>
      <c r="L29" s="196" t="s">
        <v>5473</v>
      </c>
    </row>
    <row r="30" spans="1:12" x14ac:dyDescent="0.45">
      <c r="A30" s="196">
        <v>1</v>
      </c>
      <c r="B30" s="196">
        <v>1</v>
      </c>
      <c r="C30" s="196">
        <v>28</v>
      </c>
      <c r="D30" s="196" t="s">
        <v>5446</v>
      </c>
      <c r="E30" s="196" t="s">
        <v>7185</v>
      </c>
      <c r="F30" s="196" t="s">
        <v>857</v>
      </c>
      <c r="G30" s="196" t="s">
        <v>5450</v>
      </c>
      <c r="H30" s="196" t="s">
        <v>5449</v>
      </c>
      <c r="I30" s="196" t="s">
        <v>885</v>
      </c>
      <c r="J30" s="196" t="s">
        <v>5472</v>
      </c>
      <c r="K30" s="196">
        <v>1</v>
      </c>
      <c r="L30" s="196" t="s">
        <v>5471</v>
      </c>
    </row>
    <row r="31" spans="1:12" x14ac:dyDescent="0.45">
      <c r="A31" s="196">
        <v>1</v>
      </c>
      <c r="B31" s="196">
        <v>1</v>
      </c>
      <c r="C31" s="196">
        <v>29</v>
      </c>
      <c r="D31" s="196" t="s">
        <v>5446</v>
      </c>
      <c r="E31" s="196" t="s">
        <v>7186</v>
      </c>
      <c r="F31" s="196" t="s">
        <v>857</v>
      </c>
      <c r="G31" s="196" t="s">
        <v>5450</v>
      </c>
      <c r="H31" s="196" t="s">
        <v>5449</v>
      </c>
      <c r="I31" s="196" t="s">
        <v>885</v>
      </c>
      <c r="J31" s="196" t="s">
        <v>5470</v>
      </c>
      <c r="K31" s="196">
        <v>1</v>
      </c>
      <c r="L31" s="196" t="s">
        <v>5469</v>
      </c>
    </row>
    <row r="32" spans="1:12" x14ac:dyDescent="0.45">
      <c r="A32" s="196">
        <v>1</v>
      </c>
      <c r="B32" s="196">
        <v>1</v>
      </c>
      <c r="C32" s="196">
        <v>30</v>
      </c>
      <c r="D32" s="196" t="s">
        <v>5446</v>
      </c>
      <c r="E32" s="196" t="s">
        <v>7187</v>
      </c>
      <c r="F32" s="196" t="s">
        <v>857</v>
      </c>
      <c r="G32" s="196" t="s">
        <v>5450</v>
      </c>
      <c r="H32" s="196" t="s">
        <v>5449</v>
      </c>
      <c r="I32" s="196" t="s">
        <v>885</v>
      </c>
      <c r="J32" s="196" t="s">
        <v>5468</v>
      </c>
      <c r="K32" s="196">
        <v>1</v>
      </c>
      <c r="L32" s="196" t="s">
        <v>5467</v>
      </c>
    </row>
    <row r="33" spans="1:13" x14ac:dyDescent="0.45">
      <c r="A33" s="196">
        <v>1</v>
      </c>
      <c r="B33" s="196">
        <v>1</v>
      </c>
      <c r="C33" s="196">
        <v>31</v>
      </c>
      <c r="D33" s="196" t="s">
        <v>5446</v>
      </c>
      <c r="E33" s="196" t="s">
        <v>7188</v>
      </c>
      <c r="F33" s="196" t="s">
        <v>857</v>
      </c>
      <c r="G33" s="196" t="s">
        <v>5450</v>
      </c>
      <c r="H33" s="196" t="s">
        <v>5449</v>
      </c>
      <c r="I33" s="196" t="s">
        <v>885</v>
      </c>
      <c r="J33" s="196" t="s">
        <v>5466</v>
      </c>
      <c r="K33" s="196">
        <v>1</v>
      </c>
      <c r="L33" s="196" t="s">
        <v>5465</v>
      </c>
    </row>
    <row r="34" spans="1:13" x14ac:dyDescent="0.45">
      <c r="A34" s="196">
        <v>1</v>
      </c>
      <c r="B34" s="196">
        <v>1</v>
      </c>
      <c r="C34" s="196">
        <v>32</v>
      </c>
      <c r="D34" s="196" t="s">
        <v>5446</v>
      </c>
      <c r="E34" s="196" t="s">
        <v>7189</v>
      </c>
      <c r="F34" s="196" t="s">
        <v>857</v>
      </c>
      <c r="G34" s="196" t="s">
        <v>5450</v>
      </c>
      <c r="H34" s="196" t="s">
        <v>5449</v>
      </c>
      <c r="I34" s="196" t="s">
        <v>885</v>
      </c>
      <c r="J34" s="196" t="s">
        <v>5464</v>
      </c>
      <c r="K34" s="196">
        <v>1</v>
      </c>
      <c r="L34" s="196" t="s">
        <v>5463</v>
      </c>
    </row>
    <row r="35" spans="1:13" x14ac:dyDescent="0.45">
      <c r="A35" s="196">
        <v>1</v>
      </c>
      <c r="B35" s="196">
        <v>1</v>
      </c>
      <c r="C35" s="196">
        <v>33</v>
      </c>
      <c r="D35" s="196" t="s">
        <v>5446</v>
      </c>
      <c r="E35" s="196" t="s">
        <v>7190</v>
      </c>
      <c r="F35" s="196" t="s">
        <v>857</v>
      </c>
      <c r="G35" s="196" t="s">
        <v>5450</v>
      </c>
      <c r="H35" s="196" t="s">
        <v>5449</v>
      </c>
      <c r="I35" s="196" t="s">
        <v>885</v>
      </c>
      <c r="J35" s="196" t="s">
        <v>5462</v>
      </c>
      <c r="K35" s="196">
        <v>1</v>
      </c>
      <c r="L35" s="196" t="s">
        <v>5461</v>
      </c>
    </row>
    <row r="36" spans="1:13" x14ac:dyDescent="0.45">
      <c r="A36" s="196">
        <v>1</v>
      </c>
      <c r="B36" s="196">
        <v>1</v>
      </c>
      <c r="C36" s="196">
        <v>34</v>
      </c>
      <c r="D36" s="196" t="s">
        <v>5446</v>
      </c>
      <c r="E36" s="196" t="s">
        <v>7191</v>
      </c>
      <c r="F36" s="196" t="s">
        <v>857</v>
      </c>
      <c r="G36" s="196" t="s">
        <v>5450</v>
      </c>
      <c r="H36" s="196" t="s">
        <v>5449</v>
      </c>
      <c r="I36" s="196" t="s">
        <v>885</v>
      </c>
      <c r="J36" s="196" t="s">
        <v>5460</v>
      </c>
      <c r="K36" s="196">
        <v>1</v>
      </c>
      <c r="L36" s="196" t="s">
        <v>5459</v>
      </c>
    </row>
    <row r="37" spans="1:13" x14ac:dyDescent="0.45">
      <c r="A37" s="196">
        <v>1</v>
      </c>
      <c r="B37" s="196">
        <v>1</v>
      </c>
      <c r="C37" s="196">
        <v>35</v>
      </c>
      <c r="D37" s="196" t="s">
        <v>5446</v>
      </c>
      <c r="E37" s="196" t="s">
        <v>7192</v>
      </c>
      <c r="F37" s="196" t="s">
        <v>857</v>
      </c>
      <c r="G37" s="196" t="s">
        <v>5450</v>
      </c>
      <c r="H37" s="196" t="s">
        <v>5449</v>
      </c>
      <c r="I37" s="196" t="s">
        <v>885</v>
      </c>
      <c r="J37" s="196" t="s">
        <v>5458</v>
      </c>
      <c r="K37" s="196">
        <v>1</v>
      </c>
      <c r="L37" s="196" t="s">
        <v>5457</v>
      </c>
    </row>
    <row r="38" spans="1:13" x14ac:dyDescent="0.45">
      <c r="A38" s="196">
        <v>1</v>
      </c>
      <c r="B38" s="196">
        <v>1</v>
      </c>
      <c r="C38" s="196">
        <v>36</v>
      </c>
      <c r="D38" s="196" t="s">
        <v>5446</v>
      </c>
      <c r="E38" s="196" t="s">
        <v>7193</v>
      </c>
      <c r="F38" s="196" t="s">
        <v>857</v>
      </c>
      <c r="G38" s="196" t="s">
        <v>5450</v>
      </c>
      <c r="H38" s="196" t="s">
        <v>5449</v>
      </c>
      <c r="I38" s="196" t="s">
        <v>885</v>
      </c>
      <c r="J38" s="196" t="s">
        <v>5456</v>
      </c>
      <c r="K38" s="196">
        <v>1</v>
      </c>
      <c r="L38" s="196" t="s">
        <v>5455</v>
      </c>
    </row>
    <row r="39" spans="1:13" x14ac:dyDescent="0.45">
      <c r="A39" s="196">
        <v>1</v>
      </c>
      <c r="B39" s="196">
        <v>1</v>
      </c>
      <c r="C39" s="196">
        <v>37</v>
      </c>
      <c r="D39" s="196" t="s">
        <v>5446</v>
      </c>
      <c r="E39" s="196" t="s">
        <v>7194</v>
      </c>
      <c r="F39" s="196" t="s">
        <v>857</v>
      </c>
      <c r="G39" s="196" t="s">
        <v>5450</v>
      </c>
      <c r="H39" s="196" t="s">
        <v>5449</v>
      </c>
      <c r="I39" s="196" t="s">
        <v>885</v>
      </c>
      <c r="J39" s="196" t="s">
        <v>5454</v>
      </c>
      <c r="K39" s="196">
        <v>1</v>
      </c>
      <c r="L39" s="196" t="s">
        <v>5453</v>
      </c>
    </row>
    <row r="40" spans="1:13" x14ac:dyDescent="0.45">
      <c r="A40" s="196">
        <v>1</v>
      </c>
      <c r="B40" s="196">
        <v>1</v>
      </c>
      <c r="C40" s="196">
        <v>38</v>
      </c>
      <c r="D40" s="196" t="s">
        <v>5446</v>
      </c>
      <c r="E40" s="196" t="s">
        <v>7195</v>
      </c>
      <c r="F40" s="196" t="s">
        <v>857</v>
      </c>
      <c r="G40" s="196" t="s">
        <v>5450</v>
      </c>
      <c r="H40" s="196" t="s">
        <v>5449</v>
      </c>
      <c r="I40" s="196" t="s">
        <v>885</v>
      </c>
      <c r="J40" s="196" t="s">
        <v>5452</v>
      </c>
      <c r="K40" s="196">
        <v>1</v>
      </c>
      <c r="L40" s="196" t="s">
        <v>5451</v>
      </c>
    </row>
    <row r="41" spans="1:13" x14ac:dyDescent="0.45">
      <c r="A41" s="196">
        <v>1</v>
      </c>
      <c r="B41" s="196">
        <v>1</v>
      </c>
      <c r="C41" s="196">
        <v>39</v>
      </c>
      <c r="D41" s="196" t="s">
        <v>5446</v>
      </c>
      <c r="E41" s="196" t="s">
        <v>7196</v>
      </c>
      <c r="F41" s="196" t="s">
        <v>857</v>
      </c>
      <c r="G41" s="196" t="s">
        <v>5450</v>
      </c>
      <c r="H41" s="196" t="s">
        <v>5449</v>
      </c>
      <c r="I41" s="196" t="s">
        <v>885</v>
      </c>
      <c r="J41" s="196" t="s">
        <v>5448</v>
      </c>
      <c r="K41" s="196">
        <v>1</v>
      </c>
      <c r="L41" s="196" t="s">
        <v>5447</v>
      </c>
    </row>
    <row r="42" spans="1:13" x14ac:dyDescent="0.45">
      <c r="A42" s="196">
        <v>1</v>
      </c>
      <c r="B42" s="196">
        <v>1</v>
      </c>
      <c r="C42" s="196">
        <v>40</v>
      </c>
      <c r="D42" s="196" t="s">
        <v>5446</v>
      </c>
      <c r="E42" s="196" t="s">
        <v>7197</v>
      </c>
      <c r="F42" s="196" t="s">
        <v>857</v>
      </c>
      <c r="G42" s="196" t="s">
        <v>5445</v>
      </c>
      <c r="H42" s="196" t="s">
        <v>5444</v>
      </c>
      <c r="L42" s="196" t="s">
        <v>5443</v>
      </c>
    </row>
    <row r="43" spans="1:13" x14ac:dyDescent="0.45">
      <c r="A43" s="196">
        <v>2</v>
      </c>
      <c r="B43" s="196">
        <v>1</v>
      </c>
      <c r="C43" s="196">
        <v>1</v>
      </c>
      <c r="D43" s="196" t="s">
        <v>5417</v>
      </c>
      <c r="E43" s="196" t="s">
        <v>7198</v>
      </c>
      <c r="F43" s="196" t="s">
        <v>5387</v>
      </c>
      <c r="G43" s="196" t="s">
        <v>5416</v>
      </c>
      <c r="H43" s="196" t="s">
        <v>5442</v>
      </c>
      <c r="L43" s="196" t="s">
        <v>5441</v>
      </c>
    </row>
    <row r="44" spans="1:13" x14ac:dyDescent="0.45">
      <c r="A44" s="196">
        <v>2</v>
      </c>
      <c r="B44" s="196">
        <v>1</v>
      </c>
      <c r="C44" s="196">
        <v>2</v>
      </c>
      <c r="D44" s="196" t="s">
        <v>5417</v>
      </c>
      <c r="E44" s="196" t="s">
        <v>7199</v>
      </c>
      <c r="F44" s="196" t="s">
        <v>5387</v>
      </c>
      <c r="G44" s="196" t="s">
        <v>5416</v>
      </c>
      <c r="H44" s="196" t="s">
        <v>5440</v>
      </c>
      <c r="I44" s="196" t="s">
        <v>885</v>
      </c>
      <c r="L44" s="196" t="s">
        <v>5439</v>
      </c>
    </row>
    <row r="45" spans="1:13" x14ac:dyDescent="0.45">
      <c r="A45" s="196">
        <v>2</v>
      </c>
      <c r="B45" s="196">
        <v>1</v>
      </c>
      <c r="C45" s="196">
        <v>3</v>
      </c>
      <c r="D45" s="196" t="s">
        <v>5417</v>
      </c>
      <c r="E45" s="196" t="s">
        <v>7200</v>
      </c>
      <c r="F45" s="196" t="s">
        <v>5387</v>
      </c>
      <c r="G45" s="196" t="s">
        <v>5416</v>
      </c>
      <c r="H45" s="196" t="s">
        <v>5438</v>
      </c>
      <c r="I45" s="196" t="s">
        <v>713</v>
      </c>
      <c r="L45" s="196" t="s">
        <v>5437</v>
      </c>
    </row>
    <row r="46" spans="1:13" x14ac:dyDescent="0.45">
      <c r="A46" s="196">
        <v>2</v>
      </c>
      <c r="B46" s="196">
        <v>1</v>
      </c>
      <c r="C46" s="196">
        <v>4</v>
      </c>
      <c r="D46" s="196" t="s">
        <v>5417</v>
      </c>
      <c r="E46" s="196" t="s">
        <v>7201</v>
      </c>
      <c r="F46" s="196" t="s">
        <v>5387</v>
      </c>
      <c r="G46" s="196" t="s">
        <v>5416</v>
      </c>
      <c r="H46" s="196" t="s">
        <v>5436</v>
      </c>
      <c r="I46" s="196" t="s">
        <v>612</v>
      </c>
      <c r="L46" s="196" t="s">
        <v>5435</v>
      </c>
      <c r="M46" s="196" t="s">
        <v>5434</v>
      </c>
    </row>
    <row r="47" spans="1:13" x14ac:dyDescent="0.45">
      <c r="A47" s="196">
        <v>2</v>
      </c>
      <c r="B47" s="196">
        <v>1</v>
      </c>
      <c r="C47" s="196">
        <v>5</v>
      </c>
      <c r="D47" s="196" t="s">
        <v>5417</v>
      </c>
      <c r="E47" s="196" t="s">
        <v>7202</v>
      </c>
      <c r="F47" s="196" t="s">
        <v>5387</v>
      </c>
      <c r="G47" s="196" t="s">
        <v>5416</v>
      </c>
      <c r="H47" s="196" t="s">
        <v>5433</v>
      </c>
      <c r="L47" s="196" t="s">
        <v>5432</v>
      </c>
    </row>
    <row r="48" spans="1:13" x14ac:dyDescent="0.45">
      <c r="A48" s="196">
        <v>2</v>
      </c>
      <c r="B48" s="196">
        <v>1</v>
      </c>
      <c r="C48" s="196">
        <v>6</v>
      </c>
      <c r="D48" s="196" t="s">
        <v>5417</v>
      </c>
      <c r="E48" s="196" t="s">
        <v>7203</v>
      </c>
      <c r="F48" s="196" t="s">
        <v>5387</v>
      </c>
      <c r="G48" s="196" t="s">
        <v>5416</v>
      </c>
      <c r="H48" s="196" t="s">
        <v>5431</v>
      </c>
      <c r="L48" s="196" t="s">
        <v>5430</v>
      </c>
    </row>
    <row r="49" spans="1:13" x14ac:dyDescent="0.45">
      <c r="A49" s="196">
        <v>2</v>
      </c>
      <c r="B49" s="196">
        <v>1</v>
      </c>
      <c r="C49" s="196">
        <v>7</v>
      </c>
      <c r="D49" s="196" t="s">
        <v>5417</v>
      </c>
      <c r="E49" s="196" t="s">
        <v>7204</v>
      </c>
      <c r="F49" s="196" t="s">
        <v>5387</v>
      </c>
      <c r="G49" s="196" t="s">
        <v>5416</v>
      </c>
      <c r="H49" s="196" t="s">
        <v>5429</v>
      </c>
      <c r="L49" s="196" t="s">
        <v>5428</v>
      </c>
    </row>
    <row r="50" spans="1:13" x14ac:dyDescent="0.45">
      <c r="A50" s="196">
        <v>2</v>
      </c>
      <c r="B50" s="196">
        <v>1</v>
      </c>
      <c r="C50" s="196">
        <v>8</v>
      </c>
      <c r="D50" s="196" t="s">
        <v>5417</v>
      </c>
      <c r="E50" s="196" t="s">
        <v>7205</v>
      </c>
      <c r="F50" s="196" t="s">
        <v>5387</v>
      </c>
      <c r="G50" s="196" t="s">
        <v>5416</v>
      </c>
      <c r="H50" s="196" t="s">
        <v>5427</v>
      </c>
      <c r="L50" s="196" t="s">
        <v>5426</v>
      </c>
    </row>
    <row r="51" spans="1:13" x14ac:dyDescent="0.45">
      <c r="A51" s="196">
        <v>2</v>
      </c>
      <c r="B51" s="196">
        <v>1</v>
      </c>
      <c r="C51" s="196">
        <v>9</v>
      </c>
      <c r="D51" s="196" t="s">
        <v>5417</v>
      </c>
      <c r="E51" s="196" t="s">
        <v>7206</v>
      </c>
      <c r="F51" s="196" t="s">
        <v>5387</v>
      </c>
      <c r="G51" s="196" t="s">
        <v>5416</v>
      </c>
      <c r="H51" s="196" t="s">
        <v>5425</v>
      </c>
      <c r="L51" s="196" t="s">
        <v>5424</v>
      </c>
    </row>
    <row r="52" spans="1:13" x14ac:dyDescent="0.45">
      <c r="A52" s="196">
        <v>2</v>
      </c>
      <c r="B52" s="196">
        <v>1</v>
      </c>
      <c r="C52" s="196">
        <v>10</v>
      </c>
      <c r="D52" s="196" t="s">
        <v>5417</v>
      </c>
      <c r="E52" s="196" t="s">
        <v>7207</v>
      </c>
      <c r="F52" s="196" t="s">
        <v>5387</v>
      </c>
      <c r="G52" s="196" t="s">
        <v>5416</v>
      </c>
      <c r="H52" s="196" t="s">
        <v>5423</v>
      </c>
      <c r="L52" s="196" t="s">
        <v>5422</v>
      </c>
    </row>
    <row r="53" spans="1:13" x14ac:dyDescent="0.45">
      <c r="A53" s="196">
        <v>2</v>
      </c>
      <c r="B53" s="196">
        <v>1</v>
      </c>
      <c r="C53" s="196">
        <v>11</v>
      </c>
      <c r="D53" s="196" t="s">
        <v>5417</v>
      </c>
      <c r="E53" s="196" t="s">
        <v>7208</v>
      </c>
      <c r="F53" s="196" t="s">
        <v>5387</v>
      </c>
      <c r="G53" s="196" t="s">
        <v>5416</v>
      </c>
      <c r="H53" s="196" t="s">
        <v>5421</v>
      </c>
      <c r="L53" s="196" t="s">
        <v>5420</v>
      </c>
    </row>
    <row r="54" spans="1:13" x14ac:dyDescent="0.45">
      <c r="A54" s="196">
        <v>2</v>
      </c>
      <c r="B54" s="196">
        <v>1</v>
      </c>
      <c r="C54" s="196">
        <v>12</v>
      </c>
      <c r="D54" s="196" t="s">
        <v>5417</v>
      </c>
      <c r="E54" s="196" t="s">
        <v>7209</v>
      </c>
      <c r="F54" s="196" t="s">
        <v>5387</v>
      </c>
      <c r="G54" s="196" t="s">
        <v>5416</v>
      </c>
      <c r="H54" s="196" t="s">
        <v>5419</v>
      </c>
      <c r="L54" s="196" t="s">
        <v>5418</v>
      </c>
    </row>
    <row r="55" spans="1:13" x14ac:dyDescent="0.45">
      <c r="A55" s="196">
        <v>2</v>
      </c>
      <c r="B55" s="196">
        <v>1</v>
      </c>
      <c r="C55" s="196">
        <v>13</v>
      </c>
      <c r="D55" s="196" t="s">
        <v>5417</v>
      </c>
      <c r="E55" s="196" t="s">
        <v>7210</v>
      </c>
      <c r="F55" s="196" t="s">
        <v>5387</v>
      </c>
      <c r="G55" s="196" t="s">
        <v>5416</v>
      </c>
      <c r="H55" s="196" t="s">
        <v>5415</v>
      </c>
      <c r="L55" s="196" t="s">
        <v>5414</v>
      </c>
    </row>
    <row r="56" spans="1:13" x14ac:dyDescent="0.45">
      <c r="A56" s="196">
        <v>3</v>
      </c>
      <c r="B56" s="196">
        <v>1</v>
      </c>
      <c r="C56" s="196">
        <v>1</v>
      </c>
      <c r="D56" s="196" t="s">
        <v>5388</v>
      </c>
      <c r="E56" s="196" t="s">
        <v>7211</v>
      </c>
      <c r="F56" s="196" t="s">
        <v>5387</v>
      </c>
      <c r="G56" s="196" t="s">
        <v>5386</v>
      </c>
      <c r="H56" s="196" t="s">
        <v>5413</v>
      </c>
      <c r="L56" s="196" t="s">
        <v>5412</v>
      </c>
    </row>
    <row r="57" spans="1:13" x14ac:dyDescent="0.45">
      <c r="A57" s="196">
        <v>3</v>
      </c>
      <c r="B57" s="196">
        <v>1</v>
      </c>
      <c r="C57" s="196">
        <v>2</v>
      </c>
      <c r="D57" s="196" t="s">
        <v>5388</v>
      </c>
      <c r="E57" s="196" t="s">
        <v>7212</v>
      </c>
      <c r="F57" s="196" t="s">
        <v>5387</v>
      </c>
      <c r="G57" s="196" t="s">
        <v>5386</v>
      </c>
      <c r="H57" s="196" t="s">
        <v>5411</v>
      </c>
      <c r="I57" s="196" t="s">
        <v>885</v>
      </c>
      <c r="L57" s="196" t="s">
        <v>5410</v>
      </c>
    </row>
    <row r="58" spans="1:13" x14ac:dyDescent="0.45">
      <c r="A58" s="196">
        <v>3</v>
      </c>
      <c r="B58" s="196">
        <v>1</v>
      </c>
      <c r="C58" s="196">
        <v>3</v>
      </c>
      <c r="D58" s="196" t="s">
        <v>5388</v>
      </c>
      <c r="E58" s="196" t="s">
        <v>7213</v>
      </c>
      <c r="F58" s="196" t="s">
        <v>5387</v>
      </c>
      <c r="G58" s="196" t="s">
        <v>5386</v>
      </c>
      <c r="H58" s="196" t="s">
        <v>5409</v>
      </c>
      <c r="I58" s="196" t="s">
        <v>713</v>
      </c>
      <c r="L58" s="196" t="s">
        <v>5408</v>
      </c>
    </row>
    <row r="59" spans="1:13" x14ac:dyDescent="0.45">
      <c r="A59" s="196">
        <v>3</v>
      </c>
      <c r="B59" s="196">
        <v>1</v>
      </c>
      <c r="C59" s="196">
        <v>4</v>
      </c>
      <c r="D59" s="196" t="s">
        <v>5388</v>
      </c>
      <c r="E59" s="196" t="s">
        <v>7214</v>
      </c>
      <c r="F59" s="196" t="s">
        <v>5387</v>
      </c>
      <c r="G59" s="196" t="s">
        <v>5386</v>
      </c>
      <c r="H59" s="196" t="s">
        <v>5407</v>
      </c>
      <c r="I59" s="196" t="s">
        <v>612</v>
      </c>
      <c r="L59" s="196" t="s">
        <v>5406</v>
      </c>
      <c r="M59" s="196" t="s">
        <v>5405</v>
      </c>
    </row>
    <row r="60" spans="1:13" x14ac:dyDescent="0.45">
      <c r="A60" s="196">
        <v>3</v>
      </c>
      <c r="B60" s="196">
        <v>1</v>
      </c>
      <c r="C60" s="196">
        <v>5</v>
      </c>
      <c r="D60" s="196" t="s">
        <v>5388</v>
      </c>
      <c r="E60" s="196" t="s">
        <v>7215</v>
      </c>
      <c r="F60" s="196" t="s">
        <v>5387</v>
      </c>
      <c r="G60" s="196" t="s">
        <v>5386</v>
      </c>
      <c r="H60" s="196" t="s">
        <v>5404</v>
      </c>
      <c r="L60" s="196" t="s">
        <v>5403</v>
      </c>
    </row>
    <row r="61" spans="1:13" x14ac:dyDescent="0.45">
      <c r="A61" s="196">
        <v>3</v>
      </c>
      <c r="B61" s="196">
        <v>1</v>
      </c>
      <c r="C61" s="196">
        <v>6</v>
      </c>
      <c r="D61" s="196" t="s">
        <v>5388</v>
      </c>
      <c r="E61" s="196" t="s">
        <v>7216</v>
      </c>
      <c r="F61" s="196" t="s">
        <v>5387</v>
      </c>
      <c r="G61" s="196" t="s">
        <v>5386</v>
      </c>
      <c r="H61" s="196" t="s">
        <v>5402</v>
      </c>
      <c r="L61" s="196" t="s">
        <v>5401</v>
      </c>
    </row>
    <row r="62" spans="1:13" x14ac:dyDescent="0.45">
      <c r="A62" s="196">
        <v>3</v>
      </c>
      <c r="B62" s="196">
        <v>1</v>
      </c>
      <c r="C62" s="196">
        <v>7</v>
      </c>
      <c r="D62" s="196" t="s">
        <v>5388</v>
      </c>
      <c r="E62" s="196" t="s">
        <v>7217</v>
      </c>
      <c r="F62" s="196" t="s">
        <v>5387</v>
      </c>
      <c r="G62" s="196" t="s">
        <v>5386</v>
      </c>
      <c r="H62" s="196" t="s">
        <v>5400</v>
      </c>
      <c r="L62" s="196" t="s">
        <v>5399</v>
      </c>
    </row>
    <row r="63" spans="1:13" x14ac:dyDescent="0.45">
      <c r="A63" s="196">
        <v>3</v>
      </c>
      <c r="B63" s="196">
        <v>1</v>
      </c>
      <c r="C63" s="196">
        <v>8</v>
      </c>
      <c r="D63" s="196" t="s">
        <v>5388</v>
      </c>
      <c r="E63" s="196" t="s">
        <v>7218</v>
      </c>
      <c r="F63" s="196" t="s">
        <v>5387</v>
      </c>
      <c r="G63" s="196" t="s">
        <v>5386</v>
      </c>
      <c r="H63" s="196" t="s">
        <v>5398</v>
      </c>
      <c r="L63" s="196" t="s">
        <v>5397</v>
      </c>
    </row>
    <row r="64" spans="1:13" x14ac:dyDescent="0.45">
      <c r="A64" s="196">
        <v>3</v>
      </c>
      <c r="B64" s="196">
        <v>1</v>
      </c>
      <c r="C64" s="196">
        <v>9</v>
      </c>
      <c r="D64" s="196" t="s">
        <v>5388</v>
      </c>
      <c r="E64" s="196" t="s">
        <v>7219</v>
      </c>
      <c r="F64" s="196" t="s">
        <v>5387</v>
      </c>
      <c r="G64" s="196" t="s">
        <v>5386</v>
      </c>
      <c r="H64" s="196" t="s">
        <v>5396</v>
      </c>
      <c r="L64" s="196" t="s">
        <v>5395</v>
      </c>
    </row>
    <row r="65" spans="1:18" x14ac:dyDescent="0.45">
      <c r="A65" s="196">
        <v>3</v>
      </c>
      <c r="B65" s="196">
        <v>1</v>
      </c>
      <c r="C65" s="196">
        <v>10</v>
      </c>
      <c r="D65" s="196" t="s">
        <v>5388</v>
      </c>
      <c r="E65" s="196" t="s">
        <v>7220</v>
      </c>
      <c r="F65" s="196" t="s">
        <v>5387</v>
      </c>
      <c r="G65" s="196" t="s">
        <v>5386</v>
      </c>
      <c r="H65" s="196" t="s">
        <v>5394</v>
      </c>
      <c r="L65" s="196" t="s">
        <v>5393</v>
      </c>
    </row>
    <row r="66" spans="1:18" x14ac:dyDescent="0.45">
      <c r="A66" s="196">
        <v>3</v>
      </c>
      <c r="B66" s="196">
        <v>1</v>
      </c>
      <c r="C66" s="196">
        <v>11</v>
      </c>
      <c r="D66" s="196" t="s">
        <v>5388</v>
      </c>
      <c r="E66" s="196" t="s">
        <v>7221</v>
      </c>
      <c r="F66" s="196" t="s">
        <v>5387</v>
      </c>
      <c r="G66" s="196" t="s">
        <v>5386</v>
      </c>
      <c r="H66" s="196" t="s">
        <v>5392</v>
      </c>
      <c r="L66" s="196" t="s">
        <v>5391</v>
      </c>
    </row>
    <row r="67" spans="1:18" x14ac:dyDescent="0.45">
      <c r="A67" s="196">
        <v>3</v>
      </c>
      <c r="B67" s="196">
        <v>1</v>
      </c>
      <c r="C67" s="196">
        <v>12</v>
      </c>
      <c r="D67" s="196" t="s">
        <v>5388</v>
      </c>
      <c r="E67" s="196" t="s">
        <v>7222</v>
      </c>
      <c r="F67" s="196" t="s">
        <v>5387</v>
      </c>
      <c r="G67" s="196" t="s">
        <v>5386</v>
      </c>
      <c r="H67" s="196" t="s">
        <v>5390</v>
      </c>
      <c r="L67" s="196" t="s">
        <v>5389</v>
      </c>
    </row>
    <row r="68" spans="1:18" x14ac:dyDescent="0.45">
      <c r="A68" s="196">
        <v>3</v>
      </c>
      <c r="B68" s="196">
        <v>1</v>
      </c>
      <c r="C68" s="196">
        <v>12</v>
      </c>
      <c r="D68" s="196" t="s">
        <v>5388</v>
      </c>
      <c r="E68" s="196" t="s">
        <v>7223</v>
      </c>
      <c r="F68" s="196" t="s">
        <v>5387</v>
      </c>
      <c r="G68" s="196" t="s">
        <v>5386</v>
      </c>
      <c r="H68" s="196" t="s">
        <v>5385</v>
      </c>
      <c r="I68" s="196" t="s">
        <v>885</v>
      </c>
      <c r="L68" s="196" t="s">
        <v>5384</v>
      </c>
    </row>
    <row r="69" spans="1:18" x14ac:dyDescent="0.45">
      <c r="A69" s="196">
        <v>4</v>
      </c>
      <c r="B69" s="196">
        <v>1</v>
      </c>
      <c r="C69" s="196">
        <v>1</v>
      </c>
      <c r="D69" s="196" t="s">
        <v>5099</v>
      </c>
      <c r="E69" s="196" t="s">
        <v>5893</v>
      </c>
      <c r="F69" s="196" t="s">
        <v>5075</v>
      </c>
      <c r="G69" s="196" t="s">
        <v>7224</v>
      </c>
      <c r="H69" s="196" t="s">
        <v>1375</v>
      </c>
      <c r="K69" s="196">
        <v>1</v>
      </c>
      <c r="L69" s="196" t="s">
        <v>5383</v>
      </c>
    </row>
    <row r="70" spans="1:18" x14ac:dyDescent="0.45">
      <c r="A70" s="196">
        <v>4</v>
      </c>
      <c r="B70" s="196">
        <v>1</v>
      </c>
      <c r="C70" s="196">
        <v>2</v>
      </c>
      <c r="D70" s="196" t="s">
        <v>5099</v>
      </c>
      <c r="E70" s="196" t="s">
        <v>7225</v>
      </c>
      <c r="F70" s="196" t="s">
        <v>5075</v>
      </c>
      <c r="G70" s="196" t="s">
        <v>7224</v>
      </c>
      <c r="H70" s="196" t="s">
        <v>1481</v>
      </c>
      <c r="K70" s="196">
        <v>1</v>
      </c>
      <c r="L70" s="196" t="s">
        <v>5382</v>
      </c>
    </row>
    <row r="71" spans="1:18" x14ac:dyDescent="0.45">
      <c r="A71" s="196">
        <v>4</v>
      </c>
      <c r="B71" s="196">
        <v>1</v>
      </c>
      <c r="C71" s="196">
        <v>3</v>
      </c>
      <c r="D71" s="196" t="s">
        <v>5099</v>
      </c>
      <c r="E71" s="196" t="s">
        <v>5894</v>
      </c>
      <c r="F71" s="196" t="s">
        <v>5075</v>
      </c>
      <c r="G71" s="196" t="s">
        <v>7224</v>
      </c>
      <c r="H71" s="196" t="s">
        <v>5115</v>
      </c>
      <c r="I71" s="196" t="s">
        <v>885</v>
      </c>
      <c r="K71" s="196">
        <v>1</v>
      </c>
      <c r="L71" s="196" t="s">
        <v>5381</v>
      </c>
    </row>
    <row r="72" spans="1:18" x14ac:dyDescent="0.45">
      <c r="A72" s="196">
        <v>4</v>
      </c>
      <c r="B72" s="196">
        <v>1</v>
      </c>
      <c r="C72" s="196">
        <v>4</v>
      </c>
      <c r="D72" s="196" t="s">
        <v>5099</v>
      </c>
      <c r="E72" s="196" t="s">
        <v>5895</v>
      </c>
      <c r="F72" s="196" t="s">
        <v>5075</v>
      </c>
      <c r="G72" s="196" t="s">
        <v>7224</v>
      </c>
      <c r="H72" s="196" t="s">
        <v>5113</v>
      </c>
      <c r="I72" s="196" t="s">
        <v>875</v>
      </c>
      <c r="K72" s="196">
        <v>1</v>
      </c>
      <c r="L72" s="196" t="s">
        <v>5380</v>
      </c>
      <c r="M72" s="196" t="s">
        <v>5379</v>
      </c>
      <c r="N72" s="196" t="s">
        <v>76</v>
      </c>
      <c r="O72" s="196" t="s">
        <v>5378</v>
      </c>
      <c r="P72" s="196" t="s">
        <v>77</v>
      </c>
      <c r="Q72" s="196" t="s">
        <v>5377</v>
      </c>
      <c r="R72" s="196" t="s">
        <v>78</v>
      </c>
    </row>
    <row r="73" spans="1:18" x14ac:dyDescent="0.45">
      <c r="A73" s="196">
        <v>4</v>
      </c>
      <c r="B73" s="196">
        <v>1</v>
      </c>
      <c r="C73" s="196">
        <v>5</v>
      </c>
      <c r="D73" s="196" t="s">
        <v>5099</v>
      </c>
      <c r="E73" s="196" t="s">
        <v>5896</v>
      </c>
      <c r="F73" s="196" t="s">
        <v>5075</v>
      </c>
      <c r="G73" s="196" t="s">
        <v>7224</v>
      </c>
      <c r="H73" s="196" t="s">
        <v>5108</v>
      </c>
      <c r="I73" s="196" t="s">
        <v>875</v>
      </c>
      <c r="K73" s="196">
        <v>1</v>
      </c>
      <c r="L73" s="196" t="s">
        <v>5376</v>
      </c>
      <c r="M73" s="196" t="s">
        <v>5375</v>
      </c>
      <c r="N73" s="196" t="s">
        <v>76</v>
      </c>
      <c r="O73" s="196" t="s">
        <v>5374</v>
      </c>
      <c r="P73" s="196" t="s">
        <v>77</v>
      </c>
      <c r="Q73" s="196" t="s">
        <v>5373</v>
      </c>
      <c r="R73" s="196" t="s">
        <v>78</v>
      </c>
    </row>
    <row r="74" spans="1:18" x14ac:dyDescent="0.45">
      <c r="A74" s="196">
        <v>4</v>
      </c>
      <c r="B74" s="196">
        <v>1</v>
      </c>
      <c r="C74" s="196">
        <v>6</v>
      </c>
      <c r="D74" s="196" t="s">
        <v>5099</v>
      </c>
      <c r="E74" s="196" t="s">
        <v>5897</v>
      </c>
      <c r="F74" s="196" t="s">
        <v>5075</v>
      </c>
      <c r="G74" s="196" t="s">
        <v>7224</v>
      </c>
      <c r="H74" s="196" t="s">
        <v>5103</v>
      </c>
      <c r="I74" s="196" t="s">
        <v>880</v>
      </c>
      <c r="K74" s="196">
        <v>1</v>
      </c>
      <c r="L74" s="196" t="s">
        <v>5372</v>
      </c>
    </row>
    <row r="75" spans="1:18" x14ac:dyDescent="0.45">
      <c r="A75" s="196">
        <v>4</v>
      </c>
      <c r="B75" s="196">
        <v>1</v>
      </c>
      <c r="C75" s="196">
        <v>7</v>
      </c>
      <c r="D75" s="196" t="s">
        <v>5099</v>
      </c>
      <c r="E75" s="196" t="s">
        <v>5898</v>
      </c>
      <c r="F75" s="196" t="s">
        <v>5075</v>
      </c>
      <c r="G75" s="196" t="s">
        <v>7224</v>
      </c>
      <c r="H75" s="196" t="s">
        <v>5101</v>
      </c>
      <c r="K75" s="196">
        <v>1</v>
      </c>
      <c r="L75" s="196" t="s">
        <v>5371</v>
      </c>
    </row>
    <row r="76" spans="1:18" x14ac:dyDescent="0.45">
      <c r="A76" s="196">
        <v>4</v>
      </c>
      <c r="B76" s="196">
        <v>1</v>
      </c>
      <c r="C76" s="196">
        <v>8</v>
      </c>
      <c r="D76" s="196" t="s">
        <v>5099</v>
      </c>
      <c r="E76" s="196" t="s">
        <v>5899</v>
      </c>
      <c r="F76" s="196" t="s">
        <v>5075</v>
      </c>
      <c r="G76" s="196" t="s">
        <v>7224</v>
      </c>
      <c r="H76" s="196" t="s">
        <v>1322</v>
      </c>
      <c r="K76" s="196">
        <v>1</v>
      </c>
      <c r="L76" s="196" t="s">
        <v>5370</v>
      </c>
    </row>
    <row r="77" spans="1:18" x14ac:dyDescent="0.45">
      <c r="A77" s="196">
        <v>4</v>
      </c>
      <c r="B77" s="196">
        <v>2</v>
      </c>
      <c r="C77" s="196">
        <v>1</v>
      </c>
      <c r="D77" s="196" t="s">
        <v>5099</v>
      </c>
      <c r="E77" s="196" t="s">
        <v>5900</v>
      </c>
      <c r="F77" s="196" t="s">
        <v>5075</v>
      </c>
      <c r="G77" s="196" t="s">
        <v>7224</v>
      </c>
      <c r="H77" s="196" t="s">
        <v>1375</v>
      </c>
      <c r="K77" s="196">
        <v>1</v>
      </c>
      <c r="L77" s="196" t="s">
        <v>5369</v>
      </c>
    </row>
    <row r="78" spans="1:18" x14ac:dyDescent="0.45">
      <c r="A78" s="196">
        <v>4</v>
      </c>
      <c r="B78" s="196">
        <v>2</v>
      </c>
      <c r="C78" s="196">
        <v>2</v>
      </c>
      <c r="D78" s="196" t="s">
        <v>5099</v>
      </c>
      <c r="E78" s="196" t="s">
        <v>7226</v>
      </c>
      <c r="F78" s="196" t="s">
        <v>5075</v>
      </c>
      <c r="G78" s="196" t="s">
        <v>7224</v>
      </c>
      <c r="H78" s="196" t="s">
        <v>1481</v>
      </c>
      <c r="K78" s="196">
        <v>1</v>
      </c>
      <c r="L78" s="196" t="s">
        <v>5368</v>
      </c>
    </row>
    <row r="79" spans="1:18" x14ac:dyDescent="0.45">
      <c r="A79" s="196">
        <v>4</v>
      </c>
      <c r="B79" s="196">
        <v>2</v>
      </c>
      <c r="C79" s="196">
        <v>3</v>
      </c>
      <c r="D79" s="196" t="s">
        <v>5099</v>
      </c>
      <c r="E79" s="196" t="s">
        <v>5901</v>
      </c>
      <c r="F79" s="196" t="s">
        <v>5075</v>
      </c>
      <c r="G79" s="196" t="s">
        <v>7224</v>
      </c>
      <c r="H79" s="196" t="s">
        <v>5115</v>
      </c>
      <c r="I79" s="196" t="s">
        <v>885</v>
      </c>
      <c r="K79" s="196">
        <v>1</v>
      </c>
      <c r="L79" s="196" t="s">
        <v>5367</v>
      </c>
    </row>
    <row r="80" spans="1:18" x14ac:dyDescent="0.45">
      <c r="A80" s="196">
        <v>4</v>
      </c>
      <c r="B80" s="196">
        <v>2</v>
      </c>
      <c r="C80" s="196">
        <v>4</v>
      </c>
      <c r="D80" s="196" t="s">
        <v>5099</v>
      </c>
      <c r="E80" s="196" t="s">
        <v>5902</v>
      </c>
      <c r="F80" s="196" t="s">
        <v>5075</v>
      </c>
      <c r="G80" s="196" t="s">
        <v>7224</v>
      </c>
      <c r="H80" s="196" t="s">
        <v>5113</v>
      </c>
      <c r="I80" s="196" t="s">
        <v>875</v>
      </c>
      <c r="K80" s="196">
        <v>1</v>
      </c>
      <c r="L80" s="196" t="s">
        <v>5366</v>
      </c>
      <c r="M80" s="196" t="s">
        <v>5365</v>
      </c>
      <c r="N80" s="196" t="s">
        <v>76</v>
      </c>
      <c r="O80" s="196" t="s">
        <v>5364</v>
      </c>
      <c r="P80" s="196" t="s">
        <v>77</v>
      </c>
      <c r="Q80" s="196" t="s">
        <v>5363</v>
      </c>
      <c r="R80" s="196" t="s">
        <v>78</v>
      </c>
    </row>
    <row r="81" spans="1:18" x14ac:dyDescent="0.45">
      <c r="A81" s="196">
        <v>4</v>
      </c>
      <c r="B81" s="196">
        <v>2</v>
      </c>
      <c r="C81" s="196">
        <v>5</v>
      </c>
      <c r="D81" s="196" t="s">
        <v>5099</v>
      </c>
      <c r="E81" s="196" t="s">
        <v>5903</v>
      </c>
      <c r="F81" s="196" t="s">
        <v>5075</v>
      </c>
      <c r="G81" s="196" t="s">
        <v>7224</v>
      </c>
      <c r="H81" s="196" t="s">
        <v>5108</v>
      </c>
      <c r="I81" s="196" t="s">
        <v>875</v>
      </c>
      <c r="K81" s="196">
        <v>1</v>
      </c>
      <c r="L81" s="196" t="s">
        <v>5362</v>
      </c>
      <c r="M81" s="196" t="s">
        <v>5361</v>
      </c>
      <c r="N81" s="196" t="s">
        <v>76</v>
      </c>
      <c r="O81" s="196" t="s">
        <v>5360</v>
      </c>
      <c r="P81" s="196" t="s">
        <v>77</v>
      </c>
      <c r="Q81" s="196" t="s">
        <v>5359</v>
      </c>
      <c r="R81" s="196" t="s">
        <v>78</v>
      </c>
    </row>
    <row r="82" spans="1:18" x14ac:dyDescent="0.45">
      <c r="A82" s="196">
        <v>4</v>
      </c>
      <c r="B82" s="196">
        <v>2</v>
      </c>
      <c r="C82" s="196">
        <v>6</v>
      </c>
      <c r="D82" s="196" t="s">
        <v>5099</v>
      </c>
      <c r="E82" s="196" t="s">
        <v>5904</v>
      </c>
      <c r="F82" s="196" t="s">
        <v>5075</v>
      </c>
      <c r="G82" s="196" t="s">
        <v>7224</v>
      </c>
      <c r="H82" s="196" t="s">
        <v>5103</v>
      </c>
      <c r="I82" s="196" t="s">
        <v>880</v>
      </c>
      <c r="K82" s="196">
        <v>1</v>
      </c>
      <c r="L82" s="196" t="s">
        <v>5358</v>
      </c>
    </row>
    <row r="83" spans="1:18" x14ac:dyDescent="0.45">
      <c r="A83" s="196">
        <v>4</v>
      </c>
      <c r="B83" s="196">
        <v>2</v>
      </c>
      <c r="C83" s="196">
        <v>7</v>
      </c>
      <c r="D83" s="196" t="s">
        <v>5099</v>
      </c>
      <c r="E83" s="196" t="s">
        <v>5905</v>
      </c>
      <c r="F83" s="196" t="s">
        <v>5075</v>
      </c>
      <c r="G83" s="196" t="s">
        <v>7224</v>
      </c>
      <c r="H83" s="196" t="s">
        <v>5101</v>
      </c>
      <c r="K83" s="196">
        <v>1</v>
      </c>
      <c r="L83" s="196" t="s">
        <v>5357</v>
      </c>
    </row>
    <row r="84" spans="1:18" x14ac:dyDescent="0.45">
      <c r="A84" s="196">
        <v>4</v>
      </c>
      <c r="B84" s="196">
        <v>2</v>
      </c>
      <c r="C84" s="196">
        <v>8</v>
      </c>
      <c r="D84" s="196" t="s">
        <v>5099</v>
      </c>
      <c r="E84" s="196" t="s">
        <v>5906</v>
      </c>
      <c r="F84" s="196" t="s">
        <v>5075</v>
      </c>
      <c r="G84" s="196" t="s">
        <v>7224</v>
      </c>
      <c r="H84" s="196" t="s">
        <v>1322</v>
      </c>
      <c r="K84" s="196">
        <v>1</v>
      </c>
      <c r="L84" s="196" t="s">
        <v>5356</v>
      </c>
    </row>
    <row r="85" spans="1:18" x14ac:dyDescent="0.45">
      <c r="A85" s="196">
        <v>4</v>
      </c>
      <c r="B85" s="196">
        <v>3</v>
      </c>
      <c r="C85" s="196">
        <v>1</v>
      </c>
      <c r="D85" s="196" t="s">
        <v>5099</v>
      </c>
      <c r="E85" s="196" t="s">
        <v>5907</v>
      </c>
      <c r="F85" s="196" t="s">
        <v>5075</v>
      </c>
      <c r="G85" s="196" t="s">
        <v>7224</v>
      </c>
      <c r="H85" s="196" t="s">
        <v>1375</v>
      </c>
      <c r="K85" s="196">
        <v>1</v>
      </c>
      <c r="L85" s="196" t="s">
        <v>5355</v>
      </c>
    </row>
    <row r="86" spans="1:18" x14ac:dyDescent="0.45">
      <c r="A86" s="196">
        <v>4</v>
      </c>
      <c r="B86" s="196">
        <v>3</v>
      </c>
      <c r="C86" s="196">
        <v>2</v>
      </c>
      <c r="D86" s="196" t="s">
        <v>5099</v>
      </c>
      <c r="E86" s="196" t="s">
        <v>7227</v>
      </c>
      <c r="F86" s="196" t="s">
        <v>5075</v>
      </c>
      <c r="G86" s="196" t="s">
        <v>7224</v>
      </c>
      <c r="H86" s="196" t="s">
        <v>1481</v>
      </c>
      <c r="K86" s="196">
        <v>1</v>
      </c>
      <c r="L86" s="196" t="s">
        <v>5354</v>
      </c>
    </row>
    <row r="87" spans="1:18" x14ac:dyDescent="0.45">
      <c r="A87" s="196">
        <v>4</v>
      </c>
      <c r="B87" s="196">
        <v>3</v>
      </c>
      <c r="C87" s="196">
        <v>3</v>
      </c>
      <c r="D87" s="196" t="s">
        <v>5099</v>
      </c>
      <c r="E87" s="196" t="s">
        <v>5908</v>
      </c>
      <c r="F87" s="196" t="s">
        <v>5075</v>
      </c>
      <c r="G87" s="196" t="s">
        <v>7224</v>
      </c>
      <c r="H87" s="196" t="s">
        <v>5115</v>
      </c>
      <c r="I87" s="196" t="s">
        <v>885</v>
      </c>
      <c r="K87" s="196">
        <v>1</v>
      </c>
      <c r="L87" s="196" t="s">
        <v>5353</v>
      </c>
    </row>
    <row r="88" spans="1:18" x14ac:dyDescent="0.45">
      <c r="A88" s="196">
        <v>4</v>
      </c>
      <c r="B88" s="196">
        <v>3</v>
      </c>
      <c r="C88" s="196">
        <v>4</v>
      </c>
      <c r="D88" s="196" t="s">
        <v>5099</v>
      </c>
      <c r="E88" s="196" t="s">
        <v>5909</v>
      </c>
      <c r="F88" s="196" t="s">
        <v>5075</v>
      </c>
      <c r="G88" s="196" t="s">
        <v>7224</v>
      </c>
      <c r="H88" s="196" t="s">
        <v>5113</v>
      </c>
      <c r="I88" s="196" t="s">
        <v>875</v>
      </c>
      <c r="K88" s="196">
        <v>1</v>
      </c>
      <c r="L88" s="196" t="s">
        <v>5352</v>
      </c>
      <c r="M88" s="196" t="s">
        <v>5351</v>
      </c>
      <c r="N88" s="196" t="s">
        <v>76</v>
      </c>
      <c r="O88" s="196" t="s">
        <v>5350</v>
      </c>
      <c r="P88" s="196" t="s">
        <v>77</v>
      </c>
      <c r="Q88" s="196" t="s">
        <v>5349</v>
      </c>
      <c r="R88" s="196" t="s">
        <v>78</v>
      </c>
    </row>
    <row r="89" spans="1:18" x14ac:dyDescent="0.45">
      <c r="A89" s="196">
        <v>4</v>
      </c>
      <c r="B89" s="196">
        <v>3</v>
      </c>
      <c r="C89" s="196">
        <v>5</v>
      </c>
      <c r="D89" s="196" t="s">
        <v>5099</v>
      </c>
      <c r="E89" s="196" t="s">
        <v>5910</v>
      </c>
      <c r="F89" s="196" t="s">
        <v>5075</v>
      </c>
      <c r="G89" s="196" t="s">
        <v>7224</v>
      </c>
      <c r="H89" s="196" t="s">
        <v>5108</v>
      </c>
      <c r="I89" s="196" t="s">
        <v>875</v>
      </c>
      <c r="K89" s="196">
        <v>1</v>
      </c>
      <c r="L89" s="196" t="s">
        <v>5348</v>
      </c>
      <c r="M89" s="196" t="s">
        <v>5347</v>
      </c>
      <c r="N89" s="196" t="s">
        <v>76</v>
      </c>
      <c r="O89" s="196" t="s">
        <v>5346</v>
      </c>
      <c r="P89" s="196" t="s">
        <v>77</v>
      </c>
      <c r="Q89" s="196" t="s">
        <v>5345</v>
      </c>
      <c r="R89" s="196" t="s">
        <v>78</v>
      </c>
    </row>
    <row r="90" spans="1:18" x14ac:dyDescent="0.45">
      <c r="A90" s="196">
        <v>4</v>
      </c>
      <c r="B90" s="196">
        <v>3</v>
      </c>
      <c r="C90" s="196">
        <v>6</v>
      </c>
      <c r="D90" s="196" t="s">
        <v>5099</v>
      </c>
      <c r="E90" s="196" t="s">
        <v>5911</v>
      </c>
      <c r="F90" s="196" t="s">
        <v>5075</v>
      </c>
      <c r="G90" s="196" t="s">
        <v>7224</v>
      </c>
      <c r="H90" s="196" t="s">
        <v>5103</v>
      </c>
      <c r="I90" s="196" t="s">
        <v>880</v>
      </c>
      <c r="K90" s="196">
        <v>1</v>
      </c>
      <c r="L90" s="196" t="s">
        <v>5344</v>
      </c>
    </row>
    <row r="91" spans="1:18" x14ac:dyDescent="0.45">
      <c r="A91" s="196">
        <v>4</v>
      </c>
      <c r="B91" s="196">
        <v>3</v>
      </c>
      <c r="C91" s="196">
        <v>7</v>
      </c>
      <c r="D91" s="196" t="s">
        <v>5099</v>
      </c>
      <c r="E91" s="196" t="s">
        <v>5912</v>
      </c>
      <c r="F91" s="196" t="s">
        <v>5075</v>
      </c>
      <c r="G91" s="196" t="s">
        <v>7224</v>
      </c>
      <c r="H91" s="196" t="s">
        <v>5101</v>
      </c>
      <c r="K91" s="196">
        <v>1</v>
      </c>
      <c r="L91" s="196" t="s">
        <v>5343</v>
      </c>
    </row>
    <row r="92" spans="1:18" x14ac:dyDescent="0.45">
      <c r="A92" s="196">
        <v>4</v>
      </c>
      <c r="B92" s="196">
        <v>3</v>
      </c>
      <c r="C92" s="196">
        <v>8</v>
      </c>
      <c r="D92" s="196" t="s">
        <v>5099</v>
      </c>
      <c r="E92" s="196" t="s">
        <v>5913</v>
      </c>
      <c r="F92" s="196" t="s">
        <v>5075</v>
      </c>
      <c r="G92" s="196" t="s">
        <v>7224</v>
      </c>
      <c r="H92" s="196" t="s">
        <v>1322</v>
      </c>
      <c r="K92" s="196">
        <v>1</v>
      </c>
      <c r="L92" s="196" t="s">
        <v>5342</v>
      </c>
    </row>
    <row r="93" spans="1:18" x14ac:dyDescent="0.45">
      <c r="A93" s="196">
        <v>4</v>
      </c>
      <c r="B93" s="196">
        <v>4</v>
      </c>
      <c r="C93" s="196">
        <v>1</v>
      </c>
      <c r="D93" s="196" t="s">
        <v>5099</v>
      </c>
      <c r="E93" s="196" t="s">
        <v>5914</v>
      </c>
      <c r="F93" s="196" t="s">
        <v>5075</v>
      </c>
      <c r="G93" s="196" t="s">
        <v>7224</v>
      </c>
      <c r="H93" s="196" t="s">
        <v>1375</v>
      </c>
      <c r="K93" s="196">
        <v>1</v>
      </c>
      <c r="L93" s="196" t="s">
        <v>5341</v>
      </c>
    </row>
    <row r="94" spans="1:18" x14ac:dyDescent="0.45">
      <c r="A94" s="196">
        <v>4</v>
      </c>
      <c r="B94" s="196">
        <v>4</v>
      </c>
      <c r="C94" s="196">
        <v>2</v>
      </c>
      <c r="D94" s="196" t="s">
        <v>5099</v>
      </c>
      <c r="E94" s="196" t="s">
        <v>7228</v>
      </c>
      <c r="F94" s="196" t="s">
        <v>5075</v>
      </c>
      <c r="G94" s="196" t="s">
        <v>7224</v>
      </c>
      <c r="H94" s="196" t="s">
        <v>1481</v>
      </c>
      <c r="K94" s="196">
        <v>1</v>
      </c>
      <c r="L94" s="196" t="s">
        <v>5340</v>
      </c>
    </row>
    <row r="95" spans="1:18" x14ac:dyDescent="0.45">
      <c r="A95" s="196">
        <v>4</v>
      </c>
      <c r="B95" s="196">
        <v>4</v>
      </c>
      <c r="C95" s="196">
        <v>3</v>
      </c>
      <c r="D95" s="196" t="s">
        <v>5099</v>
      </c>
      <c r="E95" s="196" t="s">
        <v>5915</v>
      </c>
      <c r="F95" s="196" t="s">
        <v>5075</v>
      </c>
      <c r="G95" s="196" t="s">
        <v>7224</v>
      </c>
      <c r="H95" s="196" t="s">
        <v>5115</v>
      </c>
      <c r="I95" s="196" t="s">
        <v>885</v>
      </c>
      <c r="K95" s="196">
        <v>1</v>
      </c>
      <c r="L95" s="196" t="s">
        <v>5339</v>
      </c>
    </row>
    <row r="96" spans="1:18" x14ac:dyDescent="0.45">
      <c r="A96" s="196">
        <v>4</v>
      </c>
      <c r="B96" s="196">
        <v>4</v>
      </c>
      <c r="C96" s="196">
        <v>4</v>
      </c>
      <c r="D96" s="196" t="s">
        <v>5099</v>
      </c>
      <c r="E96" s="196" t="s">
        <v>5916</v>
      </c>
      <c r="F96" s="196" t="s">
        <v>5075</v>
      </c>
      <c r="G96" s="196" t="s">
        <v>7224</v>
      </c>
      <c r="H96" s="196" t="s">
        <v>5113</v>
      </c>
      <c r="I96" s="196" t="s">
        <v>875</v>
      </c>
      <c r="K96" s="196">
        <v>1</v>
      </c>
      <c r="L96" s="196" t="s">
        <v>5338</v>
      </c>
      <c r="M96" s="196" t="s">
        <v>5337</v>
      </c>
      <c r="N96" s="196" t="s">
        <v>76</v>
      </c>
      <c r="O96" s="196" t="s">
        <v>5336</v>
      </c>
      <c r="P96" s="196" t="s">
        <v>77</v>
      </c>
      <c r="Q96" s="196" t="s">
        <v>5335</v>
      </c>
      <c r="R96" s="196" t="s">
        <v>78</v>
      </c>
    </row>
    <row r="97" spans="1:18" x14ac:dyDescent="0.45">
      <c r="A97" s="196">
        <v>4</v>
      </c>
      <c r="B97" s="196">
        <v>4</v>
      </c>
      <c r="C97" s="196">
        <v>5</v>
      </c>
      <c r="D97" s="196" t="s">
        <v>5099</v>
      </c>
      <c r="E97" s="196" t="s">
        <v>5917</v>
      </c>
      <c r="F97" s="196" t="s">
        <v>5075</v>
      </c>
      <c r="G97" s="196" t="s">
        <v>7224</v>
      </c>
      <c r="H97" s="196" t="s">
        <v>5108</v>
      </c>
      <c r="I97" s="196" t="s">
        <v>875</v>
      </c>
      <c r="K97" s="196">
        <v>1</v>
      </c>
      <c r="L97" s="196" t="s">
        <v>5334</v>
      </c>
      <c r="M97" s="196" t="s">
        <v>5333</v>
      </c>
      <c r="N97" s="196" t="s">
        <v>76</v>
      </c>
      <c r="O97" s="196" t="s">
        <v>5332</v>
      </c>
      <c r="P97" s="196" t="s">
        <v>77</v>
      </c>
      <c r="Q97" s="196" t="s">
        <v>5331</v>
      </c>
      <c r="R97" s="196" t="s">
        <v>78</v>
      </c>
    </row>
    <row r="98" spans="1:18" x14ac:dyDescent="0.45">
      <c r="A98" s="196">
        <v>4</v>
      </c>
      <c r="B98" s="196">
        <v>4</v>
      </c>
      <c r="C98" s="196">
        <v>6</v>
      </c>
      <c r="D98" s="196" t="s">
        <v>5099</v>
      </c>
      <c r="E98" s="196" t="s">
        <v>5918</v>
      </c>
      <c r="F98" s="196" t="s">
        <v>5075</v>
      </c>
      <c r="G98" s="196" t="s">
        <v>7224</v>
      </c>
      <c r="H98" s="196" t="s">
        <v>5103</v>
      </c>
      <c r="I98" s="196" t="s">
        <v>880</v>
      </c>
      <c r="K98" s="196">
        <v>1</v>
      </c>
      <c r="L98" s="196" t="s">
        <v>5330</v>
      </c>
    </row>
    <row r="99" spans="1:18" x14ac:dyDescent="0.45">
      <c r="A99" s="196">
        <v>4</v>
      </c>
      <c r="B99" s="196">
        <v>4</v>
      </c>
      <c r="C99" s="196">
        <v>7</v>
      </c>
      <c r="D99" s="196" t="s">
        <v>5099</v>
      </c>
      <c r="E99" s="196" t="s">
        <v>5919</v>
      </c>
      <c r="F99" s="196" t="s">
        <v>5075</v>
      </c>
      <c r="G99" s="196" t="s">
        <v>7224</v>
      </c>
      <c r="H99" s="196" t="s">
        <v>5101</v>
      </c>
      <c r="K99" s="196">
        <v>1</v>
      </c>
      <c r="L99" s="196" t="s">
        <v>5329</v>
      </c>
    </row>
    <row r="100" spans="1:18" x14ac:dyDescent="0.45">
      <c r="A100" s="196">
        <v>4</v>
      </c>
      <c r="B100" s="196">
        <v>4</v>
      </c>
      <c r="C100" s="196">
        <v>8</v>
      </c>
      <c r="D100" s="196" t="s">
        <v>5099</v>
      </c>
      <c r="E100" s="196" t="s">
        <v>5920</v>
      </c>
      <c r="F100" s="196" t="s">
        <v>5075</v>
      </c>
      <c r="G100" s="196" t="s">
        <v>7224</v>
      </c>
      <c r="H100" s="196" t="s">
        <v>1322</v>
      </c>
      <c r="K100" s="196">
        <v>1</v>
      </c>
      <c r="L100" s="196" t="s">
        <v>5328</v>
      </c>
    </row>
    <row r="101" spans="1:18" x14ac:dyDescent="0.45">
      <c r="A101" s="196">
        <v>4</v>
      </c>
      <c r="B101" s="196">
        <v>5</v>
      </c>
      <c r="C101" s="196">
        <v>1</v>
      </c>
      <c r="D101" s="196" t="s">
        <v>5099</v>
      </c>
      <c r="E101" s="196" t="s">
        <v>5921</v>
      </c>
      <c r="F101" s="196" t="s">
        <v>5075</v>
      </c>
      <c r="G101" s="196" t="s">
        <v>7224</v>
      </c>
      <c r="H101" s="196" t="s">
        <v>1375</v>
      </c>
      <c r="K101" s="196">
        <v>1</v>
      </c>
      <c r="L101" s="196" t="s">
        <v>5327</v>
      </c>
    </row>
    <row r="102" spans="1:18" x14ac:dyDescent="0.45">
      <c r="A102" s="196">
        <v>4</v>
      </c>
      <c r="B102" s="196">
        <v>5</v>
      </c>
      <c r="C102" s="196">
        <v>2</v>
      </c>
      <c r="D102" s="196" t="s">
        <v>5099</v>
      </c>
      <c r="E102" s="196" t="s">
        <v>7229</v>
      </c>
      <c r="F102" s="196" t="s">
        <v>5075</v>
      </c>
      <c r="G102" s="196" t="s">
        <v>7224</v>
      </c>
      <c r="H102" s="196" t="s">
        <v>1481</v>
      </c>
      <c r="K102" s="196">
        <v>1</v>
      </c>
      <c r="L102" s="196" t="s">
        <v>5326</v>
      </c>
    </row>
    <row r="103" spans="1:18" x14ac:dyDescent="0.45">
      <c r="A103" s="196">
        <v>4</v>
      </c>
      <c r="B103" s="196">
        <v>5</v>
      </c>
      <c r="C103" s="196">
        <v>3</v>
      </c>
      <c r="D103" s="196" t="s">
        <v>5099</v>
      </c>
      <c r="E103" s="196" t="s">
        <v>5922</v>
      </c>
      <c r="F103" s="196" t="s">
        <v>5075</v>
      </c>
      <c r="G103" s="196" t="s">
        <v>7224</v>
      </c>
      <c r="H103" s="196" t="s">
        <v>5115</v>
      </c>
      <c r="I103" s="196" t="s">
        <v>885</v>
      </c>
      <c r="K103" s="196">
        <v>1</v>
      </c>
      <c r="L103" s="196" t="s">
        <v>5325</v>
      </c>
    </row>
    <row r="104" spans="1:18" x14ac:dyDescent="0.45">
      <c r="A104" s="196">
        <v>4</v>
      </c>
      <c r="B104" s="196">
        <v>5</v>
      </c>
      <c r="C104" s="196">
        <v>4</v>
      </c>
      <c r="D104" s="196" t="s">
        <v>5099</v>
      </c>
      <c r="E104" s="196" t="s">
        <v>5923</v>
      </c>
      <c r="F104" s="196" t="s">
        <v>5075</v>
      </c>
      <c r="G104" s="196" t="s">
        <v>7224</v>
      </c>
      <c r="H104" s="196" t="s">
        <v>5113</v>
      </c>
      <c r="I104" s="196" t="s">
        <v>875</v>
      </c>
      <c r="K104" s="196">
        <v>1</v>
      </c>
      <c r="L104" s="196" t="s">
        <v>5324</v>
      </c>
      <c r="M104" s="196" t="s">
        <v>5323</v>
      </c>
      <c r="N104" s="196" t="s">
        <v>76</v>
      </c>
      <c r="O104" s="196" t="s">
        <v>5322</v>
      </c>
      <c r="P104" s="196" t="s">
        <v>77</v>
      </c>
      <c r="Q104" s="196" t="s">
        <v>5321</v>
      </c>
      <c r="R104" s="196" t="s">
        <v>78</v>
      </c>
    </row>
    <row r="105" spans="1:18" x14ac:dyDescent="0.45">
      <c r="A105" s="196">
        <v>4</v>
      </c>
      <c r="B105" s="196">
        <v>5</v>
      </c>
      <c r="C105" s="196">
        <v>5</v>
      </c>
      <c r="D105" s="196" t="s">
        <v>5099</v>
      </c>
      <c r="E105" s="196" t="s">
        <v>5924</v>
      </c>
      <c r="F105" s="196" t="s">
        <v>5075</v>
      </c>
      <c r="G105" s="196" t="s">
        <v>7224</v>
      </c>
      <c r="H105" s="196" t="s">
        <v>5108</v>
      </c>
      <c r="I105" s="196" t="s">
        <v>875</v>
      </c>
      <c r="K105" s="196">
        <v>1</v>
      </c>
      <c r="L105" s="196" t="s">
        <v>5320</v>
      </c>
      <c r="M105" s="196" t="s">
        <v>5319</v>
      </c>
      <c r="N105" s="196" t="s">
        <v>76</v>
      </c>
      <c r="O105" s="196" t="s">
        <v>5318</v>
      </c>
      <c r="P105" s="196" t="s">
        <v>77</v>
      </c>
      <c r="Q105" s="196" t="s">
        <v>5317</v>
      </c>
      <c r="R105" s="196" t="s">
        <v>78</v>
      </c>
    </row>
    <row r="106" spans="1:18" x14ac:dyDescent="0.45">
      <c r="A106" s="196">
        <v>4</v>
      </c>
      <c r="B106" s="196">
        <v>5</v>
      </c>
      <c r="C106" s="196">
        <v>6</v>
      </c>
      <c r="D106" s="196" t="s">
        <v>5099</v>
      </c>
      <c r="E106" s="196" t="s">
        <v>5925</v>
      </c>
      <c r="F106" s="196" t="s">
        <v>5075</v>
      </c>
      <c r="G106" s="196" t="s">
        <v>7224</v>
      </c>
      <c r="H106" s="196" t="s">
        <v>5103</v>
      </c>
      <c r="I106" s="196" t="s">
        <v>880</v>
      </c>
      <c r="K106" s="196">
        <v>1</v>
      </c>
      <c r="L106" s="196" t="s">
        <v>5316</v>
      </c>
    </row>
    <row r="107" spans="1:18" x14ac:dyDescent="0.45">
      <c r="A107" s="196">
        <v>4</v>
      </c>
      <c r="B107" s="196">
        <v>5</v>
      </c>
      <c r="C107" s="196">
        <v>7</v>
      </c>
      <c r="D107" s="196" t="s">
        <v>5099</v>
      </c>
      <c r="E107" s="196" t="s">
        <v>5926</v>
      </c>
      <c r="F107" s="196" t="s">
        <v>5075</v>
      </c>
      <c r="G107" s="196" t="s">
        <v>7224</v>
      </c>
      <c r="H107" s="196" t="s">
        <v>5101</v>
      </c>
      <c r="K107" s="196">
        <v>1</v>
      </c>
      <c r="L107" s="196" t="s">
        <v>5315</v>
      </c>
    </row>
    <row r="108" spans="1:18" x14ac:dyDescent="0.45">
      <c r="A108" s="196">
        <v>4</v>
      </c>
      <c r="B108" s="196">
        <v>5</v>
      </c>
      <c r="C108" s="196">
        <v>8</v>
      </c>
      <c r="D108" s="196" t="s">
        <v>5099</v>
      </c>
      <c r="E108" s="196" t="s">
        <v>5927</v>
      </c>
      <c r="F108" s="196" t="s">
        <v>5075</v>
      </c>
      <c r="G108" s="196" t="s">
        <v>7224</v>
      </c>
      <c r="H108" s="196" t="s">
        <v>1322</v>
      </c>
      <c r="K108" s="196">
        <v>1</v>
      </c>
      <c r="L108" s="196" t="s">
        <v>5314</v>
      </c>
    </row>
    <row r="109" spans="1:18" x14ac:dyDescent="0.45">
      <c r="A109" s="196">
        <v>4</v>
      </c>
      <c r="B109" s="196">
        <v>6</v>
      </c>
      <c r="C109" s="196">
        <v>1</v>
      </c>
      <c r="D109" s="196" t="s">
        <v>5099</v>
      </c>
      <c r="E109" s="196" t="s">
        <v>5928</v>
      </c>
      <c r="F109" s="196" t="s">
        <v>5075</v>
      </c>
      <c r="G109" s="196" t="s">
        <v>7224</v>
      </c>
      <c r="H109" s="196" t="s">
        <v>1375</v>
      </c>
      <c r="K109" s="196">
        <v>1</v>
      </c>
      <c r="L109" s="196" t="s">
        <v>5313</v>
      </c>
    </row>
    <row r="110" spans="1:18" x14ac:dyDescent="0.45">
      <c r="A110" s="196">
        <v>4</v>
      </c>
      <c r="B110" s="196">
        <v>6</v>
      </c>
      <c r="C110" s="196">
        <v>2</v>
      </c>
      <c r="D110" s="196" t="s">
        <v>5099</v>
      </c>
      <c r="E110" s="196" t="s">
        <v>7230</v>
      </c>
      <c r="F110" s="196" t="s">
        <v>5075</v>
      </c>
      <c r="G110" s="196" t="s">
        <v>7224</v>
      </c>
      <c r="H110" s="196" t="s">
        <v>1481</v>
      </c>
      <c r="K110" s="196">
        <v>1</v>
      </c>
      <c r="L110" s="196" t="s">
        <v>5312</v>
      </c>
    </row>
    <row r="111" spans="1:18" x14ac:dyDescent="0.45">
      <c r="A111" s="196">
        <v>4</v>
      </c>
      <c r="B111" s="196">
        <v>6</v>
      </c>
      <c r="C111" s="196">
        <v>3</v>
      </c>
      <c r="D111" s="196" t="s">
        <v>5099</v>
      </c>
      <c r="E111" s="196" t="s">
        <v>5929</v>
      </c>
      <c r="F111" s="196" t="s">
        <v>5075</v>
      </c>
      <c r="G111" s="196" t="s">
        <v>7224</v>
      </c>
      <c r="H111" s="196" t="s">
        <v>5115</v>
      </c>
      <c r="I111" s="196" t="s">
        <v>885</v>
      </c>
      <c r="K111" s="196">
        <v>1</v>
      </c>
      <c r="L111" s="196" t="s">
        <v>5311</v>
      </c>
    </row>
    <row r="112" spans="1:18" x14ac:dyDescent="0.45">
      <c r="A112" s="196">
        <v>4</v>
      </c>
      <c r="B112" s="196">
        <v>6</v>
      </c>
      <c r="C112" s="196">
        <v>4</v>
      </c>
      <c r="D112" s="196" t="s">
        <v>5099</v>
      </c>
      <c r="E112" s="196" t="s">
        <v>5930</v>
      </c>
      <c r="F112" s="196" t="s">
        <v>5075</v>
      </c>
      <c r="G112" s="196" t="s">
        <v>7224</v>
      </c>
      <c r="H112" s="196" t="s">
        <v>5113</v>
      </c>
      <c r="I112" s="196" t="s">
        <v>875</v>
      </c>
      <c r="K112" s="196">
        <v>1</v>
      </c>
      <c r="L112" s="196" t="s">
        <v>5310</v>
      </c>
      <c r="M112" s="196" t="s">
        <v>5309</v>
      </c>
      <c r="N112" s="196" t="s">
        <v>76</v>
      </c>
      <c r="O112" s="196" t="s">
        <v>5308</v>
      </c>
      <c r="P112" s="196" t="s">
        <v>77</v>
      </c>
      <c r="Q112" s="196" t="s">
        <v>5307</v>
      </c>
      <c r="R112" s="196" t="s">
        <v>78</v>
      </c>
    </row>
    <row r="113" spans="1:18" x14ac:dyDescent="0.45">
      <c r="A113" s="196">
        <v>4</v>
      </c>
      <c r="B113" s="196">
        <v>6</v>
      </c>
      <c r="C113" s="196">
        <v>5</v>
      </c>
      <c r="D113" s="196" t="s">
        <v>5099</v>
      </c>
      <c r="E113" s="196" t="s">
        <v>5931</v>
      </c>
      <c r="F113" s="196" t="s">
        <v>5075</v>
      </c>
      <c r="G113" s="196" t="s">
        <v>7224</v>
      </c>
      <c r="H113" s="196" t="s">
        <v>5108</v>
      </c>
      <c r="I113" s="196" t="s">
        <v>875</v>
      </c>
      <c r="K113" s="196">
        <v>1</v>
      </c>
      <c r="L113" s="196" t="s">
        <v>5306</v>
      </c>
      <c r="M113" s="196" t="s">
        <v>5305</v>
      </c>
      <c r="N113" s="196" t="s">
        <v>76</v>
      </c>
      <c r="O113" s="196" t="s">
        <v>5304</v>
      </c>
      <c r="P113" s="196" t="s">
        <v>77</v>
      </c>
      <c r="Q113" s="196" t="s">
        <v>5303</v>
      </c>
      <c r="R113" s="196" t="s">
        <v>78</v>
      </c>
    </row>
    <row r="114" spans="1:18" x14ac:dyDescent="0.45">
      <c r="A114" s="196">
        <v>4</v>
      </c>
      <c r="B114" s="196">
        <v>6</v>
      </c>
      <c r="C114" s="196">
        <v>6</v>
      </c>
      <c r="D114" s="196" t="s">
        <v>5099</v>
      </c>
      <c r="E114" s="196" t="s">
        <v>5932</v>
      </c>
      <c r="F114" s="196" t="s">
        <v>5075</v>
      </c>
      <c r="G114" s="196" t="s">
        <v>7224</v>
      </c>
      <c r="H114" s="196" t="s">
        <v>5103</v>
      </c>
      <c r="I114" s="196" t="s">
        <v>880</v>
      </c>
      <c r="K114" s="196">
        <v>1</v>
      </c>
      <c r="L114" s="196" t="s">
        <v>5302</v>
      </c>
    </row>
    <row r="115" spans="1:18" x14ac:dyDescent="0.45">
      <c r="A115" s="196">
        <v>4</v>
      </c>
      <c r="B115" s="196">
        <v>6</v>
      </c>
      <c r="C115" s="196">
        <v>7</v>
      </c>
      <c r="D115" s="196" t="s">
        <v>5099</v>
      </c>
      <c r="E115" s="196" t="s">
        <v>5933</v>
      </c>
      <c r="F115" s="196" t="s">
        <v>5075</v>
      </c>
      <c r="G115" s="196" t="s">
        <v>7224</v>
      </c>
      <c r="H115" s="196" t="s">
        <v>5101</v>
      </c>
      <c r="K115" s="196">
        <v>1</v>
      </c>
      <c r="L115" s="196" t="s">
        <v>5301</v>
      </c>
    </row>
    <row r="116" spans="1:18" x14ac:dyDescent="0.45">
      <c r="A116" s="196">
        <v>4</v>
      </c>
      <c r="B116" s="196">
        <v>6</v>
      </c>
      <c r="C116" s="196">
        <v>8</v>
      </c>
      <c r="D116" s="196" t="s">
        <v>5099</v>
      </c>
      <c r="E116" s="196" t="s">
        <v>5934</v>
      </c>
      <c r="F116" s="196" t="s">
        <v>5075</v>
      </c>
      <c r="G116" s="196" t="s">
        <v>7224</v>
      </c>
      <c r="H116" s="196" t="s">
        <v>1322</v>
      </c>
      <c r="K116" s="196">
        <v>1</v>
      </c>
      <c r="L116" s="196" t="s">
        <v>5300</v>
      </c>
    </row>
    <row r="117" spans="1:18" x14ac:dyDescent="0.45">
      <c r="A117" s="196">
        <v>4</v>
      </c>
      <c r="B117" s="196">
        <v>7</v>
      </c>
      <c r="C117" s="196">
        <v>1</v>
      </c>
      <c r="D117" s="196" t="s">
        <v>5099</v>
      </c>
      <c r="E117" s="196" t="s">
        <v>5935</v>
      </c>
      <c r="F117" s="196" t="s">
        <v>5075</v>
      </c>
      <c r="G117" s="196" t="s">
        <v>7224</v>
      </c>
      <c r="H117" s="196" t="s">
        <v>1375</v>
      </c>
      <c r="K117" s="196">
        <v>1</v>
      </c>
      <c r="L117" s="196" t="s">
        <v>5299</v>
      </c>
    </row>
    <row r="118" spans="1:18" x14ac:dyDescent="0.45">
      <c r="A118" s="196">
        <v>4</v>
      </c>
      <c r="B118" s="196">
        <v>7</v>
      </c>
      <c r="C118" s="196">
        <v>2</v>
      </c>
      <c r="D118" s="196" t="s">
        <v>5099</v>
      </c>
      <c r="E118" s="196" t="s">
        <v>7231</v>
      </c>
      <c r="F118" s="196" t="s">
        <v>5075</v>
      </c>
      <c r="G118" s="196" t="s">
        <v>7224</v>
      </c>
      <c r="H118" s="196" t="s">
        <v>1481</v>
      </c>
      <c r="K118" s="196">
        <v>1</v>
      </c>
      <c r="L118" s="196" t="s">
        <v>5298</v>
      </c>
    </row>
    <row r="119" spans="1:18" x14ac:dyDescent="0.45">
      <c r="A119" s="196">
        <v>4</v>
      </c>
      <c r="B119" s="196">
        <v>7</v>
      </c>
      <c r="C119" s="196">
        <v>3</v>
      </c>
      <c r="D119" s="196" t="s">
        <v>5099</v>
      </c>
      <c r="E119" s="196" t="s">
        <v>5936</v>
      </c>
      <c r="F119" s="196" t="s">
        <v>5075</v>
      </c>
      <c r="G119" s="196" t="s">
        <v>7224</v>
      </c>
      <c r="H119" s="196" t="s">
        <v>5115</v>
      </c>
      <c r="I119" s="196" t="s">
        <v>885</v>
      </c>
      <c r="K119" s="196">
        <v>1</v>
      </c>
      <c r="L119" s="196" t="s">
        <v>5297</v>
      </c>
    </row>
    <row r="120" spans="1:18" x14ac:dyDescent="0.45">
      <c r="A120" s="196">
        <v>4</v>
      </c>
      <c r="B120" s="196">
        <v>7</v>
      </c>
      <c r="C120" s="196">
        <v>4</v>
      </c>
      <c r="D120" s="196" t="s">
        <v>5099</v>
      </c>
      <c r="E120" s="196" t="s">
        <v>5937</v>
      </c>
      <c r="F120" s="196" t="s">
        <v>5075</v>
      </c>
      <c r="G120" s="196" t="s">
        <v>7224</v>
      </c>
      <c r="H120" s="196" t="s">
        <v>5113</v>
      </c>
      <c r="I120" s="196" t="s">
        <v>875</v>
      </c>
      <c r="K120" s="196">
        <v>1</v>
      </c>
      <c r="L120" s="196" t="s">
        <v>5296</v>
      </c>
      <c r="M120" s="196" t="s">
        <v>5295</v>
      </c>
      <c r="N120" s="196" t="s">
        <v>76</v>
      </c>
      <c r="O120" s="196" t="s">
        <v>5294</v>
      </c>
      <c r="P120" s="196" t="s">
        <v>77</v>
      </c>
      <c r="Q120" s="196" t="s">
        <v>5293</v>
      </c>
      <c r="R120" s="196" t="s">
        <v>78</v>
      </c>
    </row>
    <row r="121" spans="1:18" x14ac:dyDescent="0.45">
      <c r="A121" s="196">
        <v>4</v>
      </c>
      <c r="B121" s="196">
        <v>7</v>
      </c>
      <c r="C121" s="196">
        <v>5</v>
      </c>
      <c r="D121" s="196" t="s">
        <v>5099</v>
      </c>
      <c r="E121" s="196" t="s">
        <v>5938</v>
      </c>
      <c r="F121" s="196" t="s">
        <v>5075</v>
      </c>
      <c r="G121" s="196" t="s">
        <v>7224</v>
      </c>
      <c r="H121" s="196" t="s">
        <v>5108</v>
      </c>
      <c r="I121" s="196" t="s">
        <v>875</v>
      </c>
      <c r="K121" s="196">
        <v>1</v>
      </c>
      <c r="L121" s="196" t="s">
        <v>5292</v>
      </c>
      <c r="M121" s="196" t="s">
        <v>5291</v>
      </c>
      <c r="N121" s="196" t="s">
        <v>76</v>
      </c>
      <c r="O121" s="196" t="s">
        <v>5290</v>
      </c>
      <c r="P121" s="196" t="s">
        <v>77</v>
      </c>
      <c r="Q121" s="196" t="s">
        <v>5289</v>
      </c>
      <c r="R121" s="196" t="s">
        <v>78</v>
      </c>
    </row>
    <row r="122" spans="1:18" x14ac:dyDescent="0.45">
      <c r="A122" s="196">
        <v>4</v>
      </c>
      <c r="B122" s="196">
        <v>7</v>
      </c>
      <c r="C122" s="196">
        <v>6</v>
      </c>
      <c r="D122" s="196" t="s">
        <v>5099</v>
      </c>
      <c r="E122" s="196" t="s">
        <v>5939</v>
      </c>
      <c r="F122" s="196" t="s">
        <v>5075</v>
      </c>
      <c r="G122" s="196" t="s">
        <v>7224</v>
      </c>
      <c r="H122" s="196" t="s">
        <v>5103</v>
      </c>
      <c r="I122" s="196" t="s">
        <v>880</v>
      </c>
      <c r="K122" s="196">
        <v>1</v>
      </c>
      <c r="L122" s="196" t="s">
        <v>5288</v>
      </c>
    </row>
    <row r="123" spans="1:18" x14ac:dyDescent="0.45">
      <c r="A123" s="196">
        <v>4</v>
      </c>
      <c r="B123" s="196">
        <v>7</v>
      </c>
      <c r="C123" s="196">
        <v>7</v>
      </c>
      <c r="D123" s="196" t="s">
        <v>5099</v>
      </c>
      <c r="E123" s="196" t="s">
        <v>5940</v>
      </c>
      <c r="F123" s="196" t="s">
        <v>5075</v>
      </c>
      <c r="G123" s="196" t="s">
        <v>7224</v>
      </c>
      <c r="H123" s="196" t="s">
        <v>5101</v>
      </c>
      <c r="K123" s="196">
        <v>1</v>
      </c>
      <c r="L123" s="196" t="s">
        <v>5287</v>
      </c>
    </row>
    <row r="124" spans="1:18" x14ac:dyDescent="0.45">
      <c r="A124" s="196">
        <v>4</v>
      </c>
      <c r="B124" s="196">
        <v>7</v>
      </c>
      <c r="C124" s="196">
        <v>8</v>
      </c>
      <c r="D124" s="196" t="s">
        <v>5099</v>
      </c>
      <c r="E124" s="196" t="s">
        <v>5941</v>
      </c>
      <c r="F124" s="196" t="s">
        <v>5075</v>
      </c>
      <c r="G124" s="196" t="s">
        <v>7224</v>
      </c>
      <c r="H124" s="196" t="s">
        <v>1322</v>
      </c>
      <c r="K124" s="196">
        <v>1</v>
      </c>
      <c r="L124" s="196" t="s">
        <v>5286</v>
      </c>
    </row>
    <row r="125" spans="1:18" x14ac:dyDescent="0.45">
      <c r="A125" s="196">
        <v>4</v>
      </c>
      <c r="B125" s="196">
        <v>8</v>
      </c>
      <c r="C125" s="196">
        <v>1</v>
      </c>
      <c r="D125" s="196" t="s">
        <v>5099</v>
      </c>
      <c r="E125" s="196" t="s">
        <v>5942</v>
      </c>
      <c r="F125" s="196" t="s">
        <v>5075</v>
      </c>
      <c r="G125" s="196" t="s">
        <v>7224</v>
      </c>
      <c r="H125" s="196" t="s">
        <v>1375</v>
      </c>
      <c r="K125" s="196">
        <v>1</v>
      </c>
      <c r="L125" s="196" t="s">
        <v>5285</v>
      </c>
    </row>
    <row r="126" spans="1:18" x14ac:dyDescent="0.45">
      <c r="A126" s="196">
        <v>4</v>
      </c>
      <c r="B126" s="196">
        <v>8</v>
      </c>
      <c r="C126" s="196">
        <v>2</v>
      </c>
      <c r="D126" s="196" t="s">
        <v>5099</v>
      </c>
      <c r="E126" s="196" t="s">
        <v>7232</v>
      </c>
      <c r="F126" s="196" t="s">
        <v>5075</v>
      </c>
      <c r="G126" s="196" t="s">
        <v>7224</v>
      </c>
      <c r="H126" s="196" t="s">
        <v>1481</v>
      </c>
      <c r="K126" s="196">
        <v>1</v>
      </c>
      <c r="L126" s="196" t="s">
        <v>5284</v>
      </c>
    </row>
    <row r="127" spans="1:18" x14ac:dyDescent="0.45">
      <c r="A127" s="196">
        <v>4</v>
      </c>
      <c r="B127" s="196">
        <v>8</v>
      </c>
      <c r="C127" s="196">
        <v>3</v>
      </c>
      <c r="D127" s="196" t="s">
        <v>5099</v>
      </c>
      <c r="E127" s="196" t="s">
        <v>5943</v>
      </c>
      <c r="F127" s="196" t="s">
        <v>5075</v>
      </c>
      <c r="G127" s="196" t="s">
        <v>7224</v>
      </c>
      <c r="H127" s="196" t="s">
        <v>5115</v>
      </c>
      <c r="I127" s="196" t="s">
        <v>885</v>
      </c>
      <c r="K127" s="196">
        <v>1</v>
      </c>
      <c r="L127" s="196" t="s">
        <v>5283</v>
      </c>
    </row>
    <row r="128" spans="1:18" x14ac:dyDescent="0.45">
      <c r="A128" s="196">
        <v>4</v>
      </c>
      <c r="B128" s="196">
        <v>8</v>
      </c>
      <c r="C128" s="196">
        <v>4</v>
      </c>
      <c r="D128" s="196" t="s">
        <v>5099</v>
      </c>
      <c r="E128" s="196" t="s">
        <v>5944</v>
      </c>
      <c r="F128" s="196" t="s">
        <v>5075</v>
      </c>
      <c r="G128" s="196" t="s">
        <v>7224</v>
      </c>
      <c r="H128" s="196" t="s">
        <v>5113</v>
      </c>
      <c r="I128" s="196" t="s">
        <v>875</v>
      </c>
      <c r="K128" s="196">
        <v>1</v>
      </c>
      <c r="L128" s="196" t="s">
        <v>5282</v>
      </c>
      <c r="M128" s="196" t="s">
        <v>5281</v>
      </c>
      <c r="N128" s="196" t="s">
        <v>76</v>
      </c>
      <c r="O128" s="196" t="s">
        <v>5280</v>
      </c>
      <c r="P128" s="196" t="s">
        <v>77</v>
      </c>
      <c r="Q128" s="196" t="s">
        <v>5279</v>
      </c>
      <c r="R128" s="196" t="s">
        <v>78</v>
      </c>
    </row>
    <row r="129" spans="1:18" x14ac:dyDescent="0.45">
      <c r="A129" s="196">
        <v>4</v>
      </c>
      <c r="B129" s="196">
        <v>8</v>
      </c>
      <c r="C129" s="196">
        <v>5</v>
      </c>
      <c r="D129" s="196" t="s">
        <v>5099</v>
      </c>
      <c r="E129" s="196" t="s">
        <v>5945</v>
      </c>
      <c r="F129" s="196" t="s">
        <v>5075</v>
      </c>
      <c r="G129" s="196" t="s">
        <v>7224</v>
      </c>
      <c r="H129" s="196" t="s">
        <v>5108</v>
      </c>
      <c r="I129" s="196" t="s">
        <v>875</v>
      </c>
      <c r="K129" s="196">
        <v>1</v>
      </c>
      <c r="L129" s="196" t="s">
        <v>5278</v>
      </c>
      <c r="M129" s="196" t="s">
        <v>5277</v>
      </c>
      <c r="N129" s="196" t="s">
        <v>76</v>
      </c>
      <c r="O129" s="196" t="s">
        <v>5276</v>
      </c>
      <c r="P129" s="196" t="s">
        <v>77</v>
      </c>
      <c r="Q129" s="196" t="s">
        <v>5275</v>
      </c>
      <c r="R129" s="196" t="s">
        <v>78</v>
      </c>
    </row>
    <row r="130" spans="1:18" x14ac:dyDescent="0.45">
      <c r="A130" s="196">
        <v>4</v>
      </c>
      <c r="B130" s="196">
        <v>8</v>
      </c>
      <c r="C130" s="196">
        <v>6</v>
      </c>
      <c r="D130" s="196" t="s">
        <v>5099</v>
      </c>
      <c r="E130" s="196" t="s">
        <v>5946</v>
      </c>
      <c r="F130" s="196" t="s">
        <v>5075</v>
      </c>
      <c r="G130" s="196" t="s">
        <v>7224</v>
      </c>
      <c r="H130" s="196" t="s">
        <v>5103</v>
      </c>
      <c r="I130" s="196" t="s">
        <v>880</v>
      </c>
      <c r="K130" s="196">
        <v>1</v>
      </c>
      <c r="L130" s="196" t="s">
        <v>5274</v>
      </c>
    </row>
    <row r="131" spans="1:18" x14ac:dyDescent="0.45">
      <c r="A131" s="196">
        <v>4</v>
      </c>
      <c r="B131" s="196">
        <v>8</v>
      </c>
      <c r="C131" s="196">
        <v>7</v>
      </c>
      <c r="D131" s="196" t="s">
        <v>5099</v>
      </c>
      <c r="E131" s="196" t="s">
        <v>5947</v>
      </c>
      <c r="F131" s="196" t="s">
        <v>5075</v>
      </c>
      <c r="G131" s="196" t="s">
        <v>7224</v>
      </c>
      <c r="H131" s="196" t="s">
        <v>5101</v>
      </c>
      <c r="K131" s="196">
        <v>1</v>
      </c>
      <c r="L131" s="196" t="s">
        <v>5273</v>
      </c>
    </row>
    <row r="132" spans="1:18" x14ac:dyDescent="0.45">
      <c r="A132" s="196">
        <v>4</v>
      </c>
      <c r="B132" s="196">
        <v>8</v>
      </c>
      <c r="C132" s="196">
        <v>8</v>
      </c>
      <c r="D132" s="196" t="s">
        <v>5099</v>
      </c>
      <c r="E132" s="196" t="s">
        <v>5948</v>
      </c>
      <c r="F132" s="196" t="s">
        <v>5075</v>
      </c>
      <c r="G132" s="196" t="s">
        <v>7224</v>
      </c>
      <c r="H132" s="196" t="s">
        <v>1322</v>
      </c>
      <c r="K132" s="196">
        <v>1</v>
      </c>
      <c r="L132" s="196" t="s">
        <v>5272</v>
      </c>
    </row>
    <row r="133" spans="1:18" x14ac:dyDescent="0.45">
      <c r="A133" s="196">
        <v>4</v>
      </c>
      <c r="B133" s="196">
        <v>9</v>
      </c>
      <c r="C133" s="196">
        <v>1</v>
      </c>
      <c r="D133" s="196" t="s">
        <v>5099</v>
      </c>
      <c r="E133" s="196" t="s">
        <v>5949</v>
      </c>
      <c r="F133" s="196" t="s">
        <v>5075</v>
      </c>
      <c r="G133" s="196" t="s">
        <v>7224</v>
      </c>
      <c r="H133" s="196" t="s">
        <v>1375</v>
      </c>
      <c r="K133" s="196">
        <v>1</v>
      </c>
      <c r="L133" s="196" t="s">
        <v>5271</v>
      </c>
    </row>
    <row r="134" spans="1:18" x14ac:dyDescent="0.45">
      <c r="A134" s="196">
        <v>4</v>
      </c>
      <c r="B134" s="196">
        <v>9</v>
      </c>
      <c r="C134" s="196">
        <v>2</v>
      </c>
      <c r="D134" s="196" t="s">
        <v>5099</v>
      </c>
      <c r="E134" s="196" t="s">
        <v>7233</v>
      </c>
      <c r="F134" s="196" t="s">
        <v>5075</v>
      </c>
      <c r="G134" s="196" t="s">
        <v>7224</v>
      </c>
      <c r="H134" s="196" t="s">
        <v>1481</v>
      </c>
      <c r="K134" s="196">
        <v>1</v>
      </c>
      <c r="L134" s="196" t="s">
        <v>5270</v>
      </c>
    </row>
    <row r="135" spans="1:18" x14ac:dyDescent="0.45">
      <c r="A135" s="196">
        <v>4</v>
      </c>
      <c r="B135" s="196">
        <v>9</v>
      </c>
      <c r="C135" s="196">
        <v>3</v>
      </c>
      <c r="D135" s="196" t="s">
        <v>5099</v>
      </c>
      <c r="E135" s="196" t="s">
        <v>5950</v>
      </c>
      <c r="F135" s="196" t="s">
        <v>5075</v>
      </c>
      <c r="G135" s="196" t="s">
        <v>7224</v>
      </c>
      <c r="H135" s="196" t="s">
        <v>5115</v>
      </c>
      <c r="I135" s="196" t="s">
        <v>885</v>
      </c>
      <c r="K135" s="196">
        <v>1</v>
      </c>
      <c r="L135" s="196" t="s">
        <v>5269</v>
      </c>
    </row>
    <row r="136" spans="1:18" x14ac:dyDescent="0.45">
      <c r="A136" s="196">
        <v>4</v>
      </c>
      <c r="B136" s="196">
        <v>9</v>
      </c>
      <c r="C136" s="196">
        <v>4</v>
      </c>
      <c r="D136" s="196" t="s">
        <v>5099</v>
      </c>
      <c r="E136" s="196" t="s">
        <v>5951</v>
      </c>
      <c r="F136" s="196" t="s">
        <v>5075</v>
      </c>
      <c r="G136" s="196" t="s">
        <v>7224</v>
      </c>
      <c r="H136" s="196" t="s">
        <v>5113</v>
      </c>
      <c r="I136" s="196" t="s">
        <v>875</v>
      </c>
      <c r="K136" s="196">
        <v>1</v>
      </c>
      <c r="L136" s="196" t="s">
        <v>5268</v>
      </c>
      <c r="M136" s="196" t="s">
        <v>5267</v>
      </c>
      <c r="N136" s="196" t="s">
        <v>76</v>
      </c>
      <c r="O136" s="196" t="s">
        <v>5266</v>
      </c>
      <c r="P136" s="196" t="s">
        <v>77</v>
      </c>
      <c r="Q136" s="196" t="s">
        <v>5265</v>
      </c>
      <c r="R136" s="196" t="s">
        <v>78</v>
      </c>
    </row>
    <row r="137" spans="1:18" x14ac:dyDescent="0.45">
      <c r="A137" s="196">
        <v>4</v>
      </c>
      <c r="B137" s="196">
        <v>9</v>
      </c>
      <c r="C137" s="196">
        <v>5</v>
      </c>
      <c r="D137" s="196" t="s">
        <v>5099</v>
      </c>
      <c r="E137" s="196" t="s">
        <v>5952</v>
      </c>
      <c r="F137" s="196" t="s">
        <v>5075</v>
      </c>
      <c r="G137" s="196" t="s">
        <v>7224</v>
      </c>
      <c r="H137" s="196" t="s">
        <v>5108</v>
      </c>
      <c r="I137" s="196" t="s">
        <v>875</v>
      </c>
      <c r="K137" s="196">
        <v>1</v>
      </c>
      <c r="L137" s="196" t="s">
        <v>5264</v>
      </c>
      <c r="M137" s="196" t="s">
        <v>5263</v>
      </c>
      <c r="N137" s="196" t="s">
        <v>76</v>
      </c>
      <c r="O137" s="196" t="s">
        <v>5262</v>
      </c>
      <c r="P137" s="196" t="s">
        <v>77</v>
      </c>
      <c r="Q137" s="196" t="s">
        <v>5261</v>
      </c>
      <c r="R137" s="196" t="s">
        <v>78</v>
      </c>
    </row>
    <row r="138" spans="1:18" x14ac:dyDescent="0.45">
      <c r="A138" s="196">
        <v>4</v>
      </c>
      <c r="B138" s="196">
        <v>9</v>
      </c>
      <c r="C138" s="196">
        <v>6</v>
      </c>
      <c r="D138" s="196" t="s">
        <v>5099</v>
      </c>
      <c r="E138" s="196" t="s">
        <v>5953</v>
      </c>
      <c r="F138" s="196" t="s">
        <v>5075</v>
      </c>
      <c r="G138" s="196" t="s">
        <v>7224</v>
      </c>
      <c r="H138" s="196" t="s">
        <v>5103</v>
      </c>
      <c r="I138" s="196" t="s">
        <v>880</v>
      </c>
      <c r="K138" s="196">
        <v>1</v>
      </c>
      <c r="L138" s="196" t="s">
        <v>5260</v>
      </c>
    </row>
    <row r="139" spans="1:18" x14ac:dyDescent="0.45">
      <c r="A139" s="196">
        <v>4</v>
      </c>
      <c r="B139" s="196">
        <v>9</v>
      </c>
      <c r="C139" s="196">
        <v>7</v>
      </c>
      <c r="D139" s="196" t="s">
        <v>5099</v>
      </c>
      <c r="E139" s="196" t="s">
        <v>5954</v>
      </c>
      <c r="F139" s="196" t="s">
        <v>5075</v>
      </c>
      <c r="G139" s="196" t="s">
        <v>7224</v>
      </c>
      <c r="H139" s="196" t="s">
        <v>5101</v>
      </c>
      <c r="K139" s="196">
        <v>1</v>
      </c>
      <c r="L139" s="196" t="s">
        <v>5259</v>
      </c>
    </row>
    <row r="140" spans="1:18" x14ac:dyDescent="0.45">
      <c r="A140" s="196">
        <v>4</v>
      </c>
      <c r="B140" s="196">
        <v>9</v>
      </c>
      <c r="C140" s="196">
        <v>8</v>
      </c>
      <c r="D140" s="196" t="s">
        <v>5099</v>
      </c>
      <c r="E140" s="196" t="s">
        <v>5955</v>
      </c>
      <c r="F140" s="196" t="s">
        <v>5075</v>
      </c>
      <c r="G140" s="196" t="s">
        <v>7224</v>
      </c>
      <c r="H140" s="196" t="s">
        <v>1322</v>
      </c>
      <c r="K140" s="196">
        <v>1</v>
      </c>
      <c r="L140" s="196" t="s">
        <v>5258</v>
      </c>
    </row>
    <row r="141" spans="1:18" x14ac:dyDescent="0.45">
      <c r="A141" s="196">
        <v>4</v>
      </c>
      <c r="B141" s="196">
        <v>10</v>
      </c>
      <c r="C141" s="196">
        <v>1</v>
      </c>
      <c r="D141" s="196" t="s">
        <v>5099</v>
      </c>
      <c r="E141" s="196" t="s">
        <v>5956</v>
      </c>
      <c r="F141" s="196" t="s">
        <v>5075</v>
      </c>
      <c r="G141" s="196" t="s">
        <v>7224</v>
      </c>
      <c r="H141" s="196" t="s">
        <v>1375</v>
      </c>
      <c r="K141" s="196">
        <v>1</v>
      </c>
      <c r="L141" s="196" t="s">
        <v>5257</v>
      </c>
    </row>
    <row r="142" spans="1:18" x14ac:dyDescent="0.45">
      <c r="A142" s="196">
        <v>4</v>
      </c>
      <c r="B142" s="196">
        <v>10</v>
      </c>
      <c r="C142" s="196">
        <v>2</v>
      </c>
      <c r="D142" s="196" t="s">
        <v>5099</v>
      </c>
      <c r="E142" s="196" t="s">
        <v>7234</v>
      </c>
      <c r="F142" s="196" t="s">
        <v>5075</v>
      </c>
      <c r="G142" s="196" t="s">
        <v>7224</v>
      </c>
      <c r="H142" s="196" t="s">
        <v>1481</v>
      </c>
      <c r="K142" s="196">
        <v>1</v>
      </c>
      <c r="L142" s="196" t="s">
        <v>5256</v>
      </c>
    </row>
    <row r="143" spans="1:18" x14ac:dyDescent="0.45">
      <c r="A143" s="196">
        <v>4</v>
      </c>
      <c r="B143" s="196">
        <v>10</v>
      </c>
      <c r="C143" s="196">
        <v>3</v>
      </c>
      <c r="D143" s="196" t="s">
        <v>5099</v>
      </c>
      <c r="E143" s="196" t="s">
        <v>5957</v>
      </c>
      <c r="F143" s="196" t="s">
        <v>5075</v>
      </c>
      <c r="G143" s="196" t="s">
        <v>7224</v>
      </c>
      <c r="H143" s="196" t="s">
        <v>5115</v>
      </c>
      <c r="I143" s="196" t="s">
        <v>885</v>
      </c>
      <c r="K143" s="196">
        <v>1</v>
      </c>
      <c r="L143" s="196" t="s">
        <v>5255</v>
      </c>
    </row>
    <row r="144" spans="1:18" x14ac:dyDescent="0.45">
      <c r="A144" s="196">
        <v>4</v>
      </c>
      <c r="B144" s="196">
        <v>10</v>
      </c>
      <c r="C144" s="196">
        <v>4</v>
      </c>
      <c r="D144" s="196" t="s">
        <v>5099</v>
      </c>
      <c r="E144" s="196" t="s">
        <v>5958</v>
      </c>
      <c r="F144" s="196" t="s">
        <v>5075</v>
      </c>
      <c r="G144" s="196" t="s">
        <v>7224</v>
      </c>
      <c r="H144" s="196" t="s">
        <v>5113</v>
      </c>
      <c r="I144" s="196" t="s">
        <v>875</v>
      </c>
      <c r="K144" s="196">
        <v>1</v>
      </c>
      <c r="L144" s="196" t="s">
        <v>5254</v>
      </c>
      <c r="M144" s="196" t="s">
        <v>5253</v>
      </c>
      <c r="N144" s="196" t="s">
        <v>76</v>
      </c>
      <c r="O144" s="196" t="s">
        <v>5252</v>
      </c>
      <c r="P144" s="196" t="s">
        <v>77</v>
      </c>
      <c r="Q144" s="196" t="s">
        <v>5251</v>
      </c>
      <c r="R144" s="196" t="s">
        <v>78</v>
      </c>
    </row>
    <row r="145" spans="1:18" x14ac:dyDescent="0.45">
      <c r="A145" s="196">
        <v>4</v>
      </c>
      <c r="B145" s="196">
        <v>10</v>
      </c>
      <c r="C145" s="196">
        <v>5</v>
      </c>
      <c r="D145" s="196" t="s">
        <v>5099</v>
      </c>
      <c r="E145" s="196" t="s">
        <v>5959</v>
      </c>
      <c r="F145" s="196" t="s">
        <v>5075</v>
      </c>
      <c r="G145" s="196" t="s">
        <v>7224</v>
      </c>
      <c r="H145" s="196" t="s">
        <v>5108</v>
      </c>
      <c r="I145" s="196" t="s">
        <v>875</v>
      </c>
      <c r="K145" s="196">
        <v>1</v>
      </c>
      <c r="L145" s="196" t="s">
        <v>5250</v>
      </c>
      <c r="M145" s="196" t="s">
        <v>5249</v>
      </c>
      <c r="N145" s="196" t="s">
        <v>76</v>
      </c>
      <c r="O145" s="196" t="s">
        <v>5248</v>
      </c>
      <c r="P145" s="196" t="s">
        <v>77</v>
      </c>
      <c r="Q145" s="196" t="s">
        <v>5247</v>
      </c>
      <c r="R145" s="196" t="s">
        <v>78</v>
      </c>
    </row>
    <row r="146" spans="1:18" x14ac:dyDescent="0.45">
      <c r="A146" s="196">
        <v>4</v>
      </c>
      <c r="B146" s="196">
        <v>10</v>
      </c>
      <c r="C146" s="196">
        <v>6</v>
      </c>
      <c r="D146" s="196" t="s">
        <v>5099</v>
      </c>
      <c r="E146" s="196" t="s">
        <v>5960</v>
      </c>
      <c r="F146" s="196" t="s">
        <v>5075</v>
      </c>
      <c r="G146" s="196" t="s">
        <v>7224</v>
      </c>
      <c r="H146" s="196" t="s">
        <v>5103</v>
      </c>
      <c r="I146" s="196" t="s">
        <v>880</v>
      </c>
      <c r="K146" s="196">
        <v>1</v>
      </c>
      <c r="L146" s="196" t="s">
        <v>5246</v>
      </c>
    </row>
    <row r="147" spans="1:18" x14ac:dyDescent="0.45">
      <c r="A147" s="196">
        <v>4</v>
      </c>
      <c r="B147" s="196">
        <v>10</v>
      </c>
      <c r="C147" s="196">
        <v>7</v>
      </c>
      <c r="D147" s="196" t="s">
        <v>5099</v>
      </c>
      <c r="E147" s="196" t="s">
        <v>5961</v>
      </c>
      <c r="F147" s="196" t="s">
        <v>5075</v>
      </c>
      <c r="G147" s="196" t="s">
        <v>7224</v>
      </c>
      <c r="H147" s="196" t="s">
        <v>5101</v>
      </c>
      <c r="K147" s="196">
        <v>1</v>
      </c>
      <c r="L147" s="196" t="s">
        <v>5245</v>
      </c>
    </row>
    <row r="148" spans="1:18" x14ac:dyDescent="0.45">
      <c r="A148" s="196">
        <v>4</v>
      </c>
      <c r="B148" s="196">
        <v>10</v>
      </c>
      <c r="C148" s="196">
        <v>8</v>
      </c>
      <c r="D148" s="196" t="s">
        <v>5099</v>
      </c>
      <c r="E148" s="196" t="s">
        <v>5962</v>
      </c>
      <c r="F148" s="196" t="s">
        <v>5075</v>
      </c>
      <c r="G148" s="196" t="s">
        <v>7224</v>
      </c>
      <c r="H148" s="196" t="s">
        <v>1322</v>
      </c>
      <c r="K148" s="196">
        <v>1</v>
      </c>
      <c r="L148" s="196" t="s">
        <v>5244</v>
      </c>
    </row>
    <row r="149" spans="1:18" x14ac:dyDescent="0.45">
      <c r="A149" s="196">
        <v>4</v>
      </c>
      <c r="B149" s="196">
        <v>11</v>
      </c>
      <c r="C149" s="196">
        <v>1</v>
      </c>
      <c r="D149" s="196" t="s">
        <v>5099</v>
      </c>
      <c r="E149" s="196" t="s">
        <v>5963</v>
      </c>
      <c r="F149" s="196" t="s">
        <v>5075</v>
      </c>
      <c r="G149" s="196" t="s">
        <v>7224</v>
      </c>
      <c r="H149" s="196" t="s">
        <v>1375</v>
      </c>
      <c r="K149" s="196">
        <v>1</v>
      </c>
      <c r="L149" s="196" t="s">
        <v>5243</v>
      </c>
    </row>
    <row r="150" spans="1:18" x14ac:dyDescent="0.45">
      <c r="A150" s="196">
        <v>4</v>
      </c>
      <c r="B150" s="196">
        <v>11</v>
      </c>
      <c r="C150" s="196">
        <v>2</v>
      </c>
      <c r="D150" s="196" t="s">
        <v>5099</v>
      </c>
      <c r="E150" s="196" t="s">
        <v>7235</v>
      </c>
      <c r="F150" s="196" t="s">
        <v>5075</v>
      </c>
      <c r="G150" s="196" t="s">
        <v>7224</v>
      </c>
      <c r="H150" s="196" t="s">
        <v>1481</v>
      </c>
      <c r="K150" s="196">
        <v>1</v>
      </c>
      <c r="L150" s="196" t="s">
        <v>5242</v>
      </c>
    </row>
    <row r="151" spans="1:18" x14ac:dyDescent="0.45">
      <c r="A151" s="196">
        <v>4</v>
      </c>
      <c r="B151" s="196">
        <v>11</v>
      </c>
      <c r="C151" s="196">
        <v>3</v>
      </c>
      <c r="D151" s="196" t="s">
        <v>5099</v>
      </c>
      <c r="E151" s="196" t="s">
        <v>5964</v>
      </c>
      <c r="F151" s="196" t="s">
        <v>5075</v>
      </c>
      <c r="G151" s="196" t="s">
        <v>7224</v>
      </c>
      <c r="H151" s="196" t="s">
        <v>5115</v>
      </c>
      <c r="I151" s="196" t="s">
        <v>885</v>
      </c>
      <c r="K151" s="196">
        <v>1</v>
      </c>
      <c r="L151" s="196" t="s">
        <v>5241</v>
      </c>
    </row>
    <row r="152" spans="1:18" x14ac:dyDescent="0.45">
      <c r="A152" s="196">
        <v>4</v>
      </c>
      <c r="B152" s="196">
        <v>11</v>
      </c>
      <c r="C152" s="196">
        <v>4</v>
      </c>
      <c r="D152" s="196" t="s">
        <v>5099</v>
      </c>
      <c r="E152" s="196" t="s">
        <v>5965</v>
      </c>
      <c r="F152" s="196" t="s">
        <v>5075</v>
      </c>
      <c r="G152" s="196" t="s">
        <v>7224</v>
      </c>
      <c r="H152" s="196" t="s">
        <v>5113</v>
      </c>
      <c r="I152" s="196" t="s">
        <v>875</v>
      </c>
      <c r="K152" s="196">
        <v>1</v>
      </c>
      <c r="L152" s="196" t="s">
        <v>5240</v>
      </c>
      <c r="M152" s="196" t="s">
        <v>5239</v>
      </c>
      <c r="N152" s="196" t="s">
        <v>76</v>
      </c>
      <c r="O152" s="196" t="s">
        <v>5238</v>
      </c>
      <c r="P152" s="196" t="s">
        <v>77</v>
      </c>
      <c r="Q152" s="196" t="s">
        <v>5237</v>
      </c>
      <c r="R152" s="196" t="s">
        <v>78</v>
      </c>
    </row>
    <row r="153" spans="1:18" x14ac:dyDescent="0.45">
      <c r="A153" s="196">
        <v>4</v>
      </c>
      <c r="B153" s="196">
        <v>11</v>
      </c>
      <c r="C153" s="196">
        <v>5</v>
      </c>
      <c r="D153" s="196" t="s">
        <v>5099</v>
      </c>
      <c r="E153" s="196" t="s">
        <v>5966</v>
      </c>
      <c r="F153" s="196" t="s">
        <v>5075</v>
      </c>
      <c r="G153" s="196" t="s">
        <v>7224</v>
      </c>
      <c r="H153" s="196" t="s">
        <v>5108</v>
      </c>
      <c r="I153" s="196" t="s">
        <v>875</v>
      </c>
      <c r="K153" s="196">
        <v>1</v>
      </c>
      <c r="L153" s="196" t="s">
        <v>5236</v>
      </c>
      <c r="M153" s="196" t="s">
        <v>5235</v>
      </c>
      <c r="N153" s="196" t="s">
        <v>76</v>
      </c>
      <c r="O153" s="196" t="s">
        <v>5234</v>
      </c>
      <c r="P153" s="196" t="s">
        <v>77</v>
      </c>
      <c r="Q153" s="196" t="s">
        <v>5233</v>
      </c>
      <c r="R153" s="196" t="s">
        <v>78</v>
      </c>
    </row>
    <row r="154" spans="1:18" x14ac:dyDescent="0.45">
      <c r="A154" s="196">
        <v>4</v>
      </c>
      <c r="B154" s="196">
        <v>11</v>
      </c>
      <c r="C154" s="196">
        <v>6</v>
      </c>
      <c r="D154" s="196" t="s">
        <v>5099</v>
      </c>
      <c r="E154" s="196" t="s">
        <v>5967</v>
      </c>
      <c r="F154" s="196" t="s">
        <v>5075</v>
      </c>
      <c r="G154" s="196" t="s">
        <v>7224</v>
      </c>
      <c r="H154" s="196" t="s">
        <v>5103</v>
      </c>
      <c r="I154" s="196" t="s">
        <v>880</v>
      </c>
      <c r="K154" s="196">
        <v>1</v>
      </c>
      <c r="L154" s="196" t="s">
        <v>5232</v>
      </c>
    </row>
    <row r="155" spans="1:18" x14ac:dyDescent="0.45">
      <c r="A155" s="196">
        <v>4</v>
      </c>
      <c r="B155" s="196">
        <v>11</v>
      </c>
      <c r="C155" s="196">
        <v>7</v>
      </c>
      <c r="D155" s="196" t="s">
        <v>5099</v>
      </c>
      <c r="E155" s="196" t="s">
        <v>5968</v>
      </c>
      <c r="F155" s="196" t="s">
        <v>5075</v>
      </c>
      <c r="G155" s="196" t="s">
        <v>7224</v>
      </c>
      <c r="H155" s="196" t="s">
        <v>5101</v>
      </c>
      <c r="K155" s="196">
        <v>1</v>
      </c>
      <c r="L155" s="196" t="s">
        <v>5231</v>
      </c>
    </row>
    <row r="156" spans="1:18" x14ac:dyDescent="0.45">
      <c r="A156" s="196">
        <v>4</v>
      </c>
      <c r="B156" s="196">
        <v>11</v>
      </c>
      <c r="C156" s="196">
        <v>8</v>
      </c>
      <c r="D156" s="196" t="s">
        <v>5099</v>
      </c>
      <c r="E156" s="196" t="s">
        <v>5969</v>
      </c>
      <c r="F156" s="196" t="s">
        <v>5075</v>
      </c>
      <c r="G156" s="196" t="s">
        <v>7224</v>
      </c>
      <c r="H156" s="196" t="s">
        <v>1322</v>
      </c>
      <c r="K156" s="196">
        <v>1</v>
      </c>
      <c r="L156" s="196" t="s">
        <v>5230</v>
      </c>
    </row>
    <row r="157" spans="1:18" x14ac:dyDescent="0.45">
      <c r="A157" s="196">
        <v>4</v>
      </c>
      <c r="B157" s="196">
        <v>12</v>
      </c>
      <c r="C157" s="196">
        <v>1</v>
      </c>
      <c r="D157" s="196" t="s">
        <v>5099</v>
      </c>
      <c r="E157" s="196" t="s">
        <v>5970</v>
      </c>
      <c r="F157" s="196" t="s">
        <v>5075</v>
      </c>
      <c r="G157" s="196" t="s">
        <v>7224</v>
      </c>
      <c r="H157" s="196" t="s">
        <v>1375</v>
      </c>
      <c r="K157" s="196">
        <v>1</v>
      </c>
      <c r="L157" s="196" t="s">
        <v>5229</v>
      </c>
    </row>
    <row r="158" spans="1:18" x14ac:dyDescent="0.45">
      <c r="A158" s="196">
        <v>4</v>
      </c>
      <c r="B158" s="196">
        <v>12</v>
      </c>
      <c r="C158" s="196">
        <v>2</v>
      </c>
      <c r="D158" s="196" t="s">
        <v>5099</v>
      </c>
      <c r="E158" s="196" t="s">
        <v>7236</v>
      </c>
      <c r="F158" s="196" t="s">
        <v>5075</v>
      </c>
      <c r="G158" s="196" t="s">
        <v>7224</v>
      </c>
      <c r="H158" s="196" t="s">
        <v>1481</v>
      </c>
      <c r="K158" s="196">
        <v>1</v>
      </c>
      <c r="L158" s="196" t="s">
        <v>5228</v>
      </c>
    </row>
    <row r="159" spans="1:18" x14ac:dyDescent="0.45">
      <c r="A159" s="196">
        <v>4</v>
      </c>
      <c r="B159" s="196">
        <v>12</v>
      </c>
      <c r="C159" s="196">
        <v>3</v>
      </c>
      <c r="D159" s="196" t="s">
        <v>5099</v>
      </c>
      <c r="E159" s="196" t="s">
        <v>5971</v>
      </c>
      <c r="F159" s="196" t="s">
        <v>5075</v>
      </c>
      <c r="G159" s="196" t="s">
        <v>7224</v>
      </c>
      <c r="H159" s="196" t="s">
        <v>5115</v>
      </c>
      <c r="I159" s="196" t="s">
        <v>885</v>
      </c>
      <c r="K159" s="196">
        <v>1</v>
      </c>
      <c r="L159" s="196" t="s">
        <v>5227</v>
      </c>
    </row>
    <row r="160" spans="1:18" x14ac:dyDescent="0.45">
      <c r="A160" s="196">
        <v>4</v>
      </c>
      <c r="B160" s="196">
        <v>12</v>
      </c>
      <c r="C160" s="196">
        <v>4</v>
      </c>
      <c r="D160" s="196" t="s">
        <v>5099</v>
      </c>
      <c r="E160" s="196" t="s">
        <v>5972</v>
      </c>
      <c r="F160" s="196" t="s">
        <v>5075</v>
      </c>
      <c r="G160" s="196" t="s">
        <v>7224</v>
      </c>
      <c r="H160" s="196" t="s">
        <v>5113</v>
      </c>
      <c r="I160" s="196" t="s">
        <v>875</v>
      </c>
      <c r="K160" s="196">
        <v>1</v>
      </c>
      <c r="L160" s="196" t="s">
        <v>5226</v>
      </c>
      <c r="M160" s="196" t="s">
        <v>5225</v>
      </c>
      <c r="N160" s="196" t="s">
        <v>76</v>
      </c>
      <c r="O160" s="196" t="s">
        <v>5224</v>
      </c>
      <c r="P160" s="196" t="s">
        <v>77</v>
      </c>
      <c r="Q160" s="196" t="s">
        <v>5223</v>
      </c>
      <c r="R160" s="196" t="s">
        <v>78</v>
      </c>
    </row>
    <row r="161" spans="1:18" x14ac:dyDescent="0.45">
      <c r="A161" s="196">
        <v>4</v>
      </c>
      <c r="B161" s="196">
        <v>12</v>
      </c>
      <c r="C161" s="196">
        <v>5</v>
      </c>
      <c r="D161" s="196" t="s">
        <v>5099</v>
      </c>
      <c r="E161" s="196" t="s">
        <v>5973</v>
      </c>
      <c r="F161" s="196" t="s">
        <v>5075</v>
      </c>
      <c r="G161" s="196" t="s">
        <v>7224</v>
      </c>
      <c r="H161" s="196" t="s">
        <v>5108</v>
      </c>
      <c r="I161" s="196" t="s">
        <v>875</v>
      </c>
      <c r="K161" s="196">
        <v>1</v>
      </c>
      <c r="L161" s="196" t="s">
        <v>5222</v>
      </c>
      <c r="M161" s="196" t="s">
        <v>5221</v>
      </c>
      <c r="N161" s="196" t="s">
        <v>76</v>
      </c>
      <c r="O161" s="196" t="s">
        <v>5220</v>
      </c>
      <c r="P161" s="196" t="s">
        <v>77</v>
      </c>
      <c r="Q161" s="196" t="s">
        <v>5219</v>
      </c>
      <c r="R161" s="196" t="s">
        <v>78</v>
      </c>
    </row>
    <row r="162" spans="1:18" x14ac:dyDescent="0.45">
      <c r="A162" s="196">
        <v>4</v>
      </c>
      <c r="B162" s="196">
        <v>12</v>
      </c>
      <c r="C162" s="196">
        <v>6</v>
      </c>
      <c r="D162" s="196" t="s">
        <v>5099</v>
      </c>
      <c r="E162" s="196" t="s">
        <v>5974</v>
      </c>
      <c r="F162" s="196" t="s">
        <v>5075</v>
      </c>
      <c r="G162" s="196" t="s">
        <v>7224</v>
      </c>
      <c r="H162" s="196" t="s">
        <v>5103</v>
      </c>
      <c r="I162" s="196" t="s">
        <v>880</v>
      </c>
      <c r="K162" s="196">
        <v>1</v>
      </c>
      <c r="L162" s="196" t="s">
        <v>5218</v>
      </c>
    </row>
    <row r="163" spans="1:18" x14ac:dyDescent="0.45">
      <c r="A163" s="196">
        <v>4</v>
      </c>
      <c r="B163" s="196">
        <v>12</v>
      </c>
      <c r="C163" s="196">
        <v>7</v>
      </c>
      <c r="D163" s="196" t="s">
        <v>5099</v>
      </c>
      <c r="E163" s="196" t="s">
        <v>5975</v>
      </c>
      <c r="F163" s="196" t="s">
        <v>5075</v>
      </c>
      <c r="G163" s="196" t="s">
        <v>7224</v>
      </c>
      <c r="H163" s="196" t="s">
        <v>5101</v>
      </c>
      <c r="K163" s="196">
        <v>1</v>
      </c>
      <c r="L163" s="196" t="s">
        <v>5217</v>
      </c>
    </row>
    <row r="164" spans="1:18" x14ac:dyDescent="0.45">
      <c r="A164" s="196">
        <v>4</v>
      </c>
      <c r="B164" s="196">
        <v>12</v>
      </c>
      <c r="C164" s="196">
        <v>8</v>
      </c>
      <c r="D164" s="196" t="s">
        <v>5099</v>
      </c>
      <c r="E164" s="196" t="s">
        <v>5976</v>
      </c>
      <c r="F164" s="196" t="s">
        <v>5075</v>
      </c>
      <c r="G164" s="196" t="s">
        <v>7224</v>
      </c>
      <c r="H164" s="196" t="s">
        <v>1322</v>
      </c>
      <c r="K164" s="196">
        <v>1</v>
      </c>
      <c r="L164" s="196" t="s">
        <v>5216</v>
      </c>
    </row>
    <row r="165" spans="1:18" x14ac:dyDescent="0.45">
      <c r="A165" s="196">
        <v>4</v>
      </c>
      <c r="B165" s="196">
        <v>13</v>
      </c>
      <c r="C165" s="196">
        <v>1</v>
      </c>
      <c r="D165" s="196" t="s">
        <v>5099</v>
      </c>
      <c r="E165" s="196" t="s">
        <v>5977</v>
      </c>
      <c r="F165" s="196" t="s">
        <v>5075</v>
      </c>
      <c r="G165" s="196" t="s">
        <v>7224</v>
      </c>
      <c r="H165" s="196" t="s">
        <v>1375</v>
      </c>
      <c r="K165" s="196">
        <v>1</v>
      </c>
      <c r="L165" s="196" t="s">
        <v>5215</v>
      </c>
    </row>
    <row r="166" spans="1:18" x14ac:dyDescent="0.45">
      <c r="A166" s="196">
        <v>4</v>
      </c>
      <c r="B166" s="196">
        <v>13</v>
      </c>
      <c r="C166" s="196">
        <v>2</v>
      </c>
      <c r="D166" s="196" t="s">
        <v>5099</v>
      </c>
      <c r="E166" s="196" t="s">
        <v>7237</v>
      </c>
      <c r="F166" s="196" t="s">
        <v>5075</v>
      </c>
      <c r="G166" s="196" t="s">
        <v>7224</v>
      </c>
      <c r="H166" s="196" t="s">
        <v>1481</v>
      </c>
      <c r="K166" s="196">
        <v>1</v>
      </c>
      <c r="L166" s="196" t="s">
        <v>5214</v>
      </c>
    </row>
    <row r="167" spans="1:18" x14ac:dyDescent="0.45">
      <c r="A167" s="196">
        <v>4</v>
      </c>
      <c r="B167" s="196">
        <v>13</v>
      </c>
      <c r="C167" s="196">
        <v>3</v>
      </c>
      <c r="D167" s="196" t="s">
        <v>5099</v>
      </c>
      <c r="E167" s="196" t="s">
        <v>5978</v>
      </c>
      <c r="F167" s="196" t="s">
        <v>5075</v>
      </c>
      <c r="G167" s="196" t="s">
        <v>7224</v>
      </c>
      <c r="H167" s="196" t="s">
        <v>5115</v>
      </c>
      <c r="I167" s="196" t="s">
        <v>885</v>
      </c>
      <c r="K167" s="196">
        <v>1</v>
      </c>
      <c r="L167" s="196" t="s">
        <v>5213</v>
      </c>
    </row>
    <row r="168" spans="1:18" x14ac:dyDescent="0.45">
      <c r="A168" s="196">
        <v>4</v>
      </c>
      <c r="B168" s="196">
        <v>13</v>
      </c>
      <c r="C168" s="196">
        <v>4</v>
      </c>
      <c r="D168" s="196" t="s">
        <v>5099</v>
      </c>
      <c r="E168" s="196" t="s">
        <v>5979</v>
      </c>
      <c r="F168" s="196" t="s">
        <v>5075</v>
      </c>
      <c r="G168" s="196" t="s">
        <v>7224</v>
      </c>
      <c r="H168" s="196" t="s">
        <v>5113</v>
      </c>
      <c r="I168" s="196" t="s">
        <v>875</v>
      </c>
      <c r="K168" s="196">
        <v>1</v>
      </c>
      <c r="L168" s="196" t="s">
        <v>5212</v>
      </c>
      <c r="M168" s="196" t="s">
        <v>5211</v>
      </c>
      <c r="N168" s="196" t="s">
        <v>76</v>
      </c>
      <c r="O168" s="196" t="s">
        <v>5210</v>
      </c>
      <c r="P168" s="196" t="s">
        <v>77</v>
      </c>
      <c r="Q168" s="196" t="s">
        <v>5209</v>
      </c>
      <c r="R168" s="196" t="s">
        <v>78</v>
      </c>
    </row>
    <row r="169" spans="1:18" x14ac:dyDescent="0.45">
      <c r="A169" s="196">
        <v>4</v>
      </c>
      <c r="B169" s="196">
        <v>13</v>
      </c>
      <c r="C169" s="196">
        <v>5</v>
      </c>
      <c r="D169" s="196" t="s">
        <v>5099</v>
      </c>
      <c r="E169" s="196" t="s">
        <v>5980</v>
      </c>
      <c r="F169" s="196" t="s">
        <v>5075</v>
      </c>
      <c r="G169" s="196" t="s">
        <v>7224</v>
      </c>
      <c r="H169" s="196" t="s">
        <v>5108</v>
      </c>
      <c r="I169" s="196" t="s">
        <v>875</v>
      </c>
      <c r="K169" s="196">
        <v>1</v>
      </c>
      <c r="L169" s="196" t="s">
        <v>5208</v>
      </c>
      <c r="M169" s="196" t="s">
        <v>5207</v>
      </c>
      <c r="N169" s="196" t="s">
        <v>76</v>
      </c>
      <c r="O169" s="196" t="s">
        <v>5206</v>
      </c>
      <c r="P169" s="196" t="s">
        <v>77</v>
      </c>
      <c r="Q169" s="196" t="s">
        <v>5205</v>
      </c>
      <c r="R169" s="196" t="s">
        <v>78</v>
      </c>
    </row>
    <row r="170" spans="1:18" x14ac:dyDescent="0.45">
      <c r="A170" s="196">
        <v>4</v>
      </c>
      <c r="B170" s="196">
        <v>13</v>
      </c>
      <c r="C170" s="196">
        <v>6</v>
      </c>
      <c r="D170" s="196" t="s">
        <v>5099</v>
      </c>
      <c r="E170" s="196" t="s">
        <v>5981</v>
      </c>
      <c r="F170" s="196" t="s">
        <v>5075</v>
      </c>
      <c r="G170" s="196" t="s">
        <v>7224</v>
      </c>
      <c r="H170" s="196" t="s">
        <v>5103</v>
      </c>
      <c r="I170" s="196" t="s">
        <v>880</v>
      </c>
      <c r="K170" s="196">
        <v>1</v>
      </c>
      <c r="L170" s="196" t="s">
        <v>5204</v>
      </c>
    </row>
    <row r="171" spans="1:18" x14ac:dyDescent="0.45">
      <c r="A171" s="196">
        <v>4</v>
      </c>
      <c r="B171" s="196">
        <v>13</v>
      </c>
      <c r="C171" s="196">
        <v>7</v>
      </c>
      <c r="D171" s="196" t="s">
        <v>5099</v>
      </c>
      <c r="E171" s="196" t="s">
        <v>5982</v>
      </c>
      <c r="F171" s="196" t="s">
        <v>5075</v>
      </c>
      <c r="G171" s="196" t="s">
        <v>7224</v>
      </c>
      <c r="H171" s="196" t="s">
        <v>5101</v>
      </c>
      <c r="K171" s="196">
        <v>1</v>
      </c>
      <c r="L171" s="196" t="s">
        <v>5203</v>
      </c>
    </row>
    <row r="172" spans="1:18" x14ac:dyDescent="0.45">
      <c r="A172" s="196">
        <v>4</v>
      </c>
      <c r="B172" s="196">
        <v>13</v>
      </c>
      <c r="C172" s="196">
        <v>8</v>
      </c>
      <c r="D172" s="196" t="s">
        <v>5099</v>
      </c>
      <c r="E172" s="196" t="s">
        <v>5983</v>
      </c>
      <c r="F172" s="196" t="s">
        <v>5075</v>
      </c>
      <c r="G172" s="196" t="s">
        <v>7224</v>
      </c>
      <c r="H172" s="196" t="s">
        <v>1322</v>
      </c>
      <c r="K172" s="196">
        <v>1</v>
      </c>
      <c r="L172" s="196" t="s">
        <v>5202</v>
      </c>
    </row>
    <row r="173" spans="1:18" x14ac:dyDescent="0.45">
      <c r="A173" s="196">
        <v>4</v>
      </c>
      <c r="B173" s="196">
        <v>14</v>
      </c>
      <c r="C173" s="196">
        <v>1</v>
      </c>
      <c r="D173" s="196" t="s">
        <v>5099</v>
      </c>
      <c r="E173" s="196" t="s">
        <v>5984</v>
      </c>
      <c r="F173" s="196" t="s">
        <v>5075</v>
      </c>
      <c r="G173" s="196" t="s">
        <v>7224</v>
      </c>
      <c r="H173" s="196" t="s">
        <v>1375</v>
      </c>
      <c r="K173" s="196">
        <v>1</v>
      </c>
      <c r="L173" s="196" t="s">
        <v>5201</v>
      </c>
    </row>
    <row r="174" spans="1:18" x14ac:dyDescent="0.45">
      <c r="A174" s="196">
        <v>4</v>
      </c>
      <c r="B174" s="196">
        <v>14</v>
      </c>
      <c r="C174" s="196">
        <v>2</v>
      </c>
      <c r="D174" s="196" t="s">
        <v>5099</v>
      </c>
      <c r="E174" s="196" t="s">
        <v>7238</v>
      </c>
      <c r="F174" s="196" t="s">
        <v>5075</v>
      </c>
      <c r="G174" s="196" t="s">
        <v>7224</v>
      </c>
      <c r="H174" s="196" t="s">
        <v>1481</v>
      </c>
      <c r="K174" s="196">
        <v>1</v>
      </c>
      <c r="L174" s="196" t="s">
        <v>5200</v>
      </c>
    </row>
    <row r="175" spans="1:18" x14ac:dyDescent="0.45">
      <c r="A175" s="196">
        <v>4</v>
      </c>
      <c r="B175" s="196">
        <v>14</v>
      </c>
      <c r="C175" s="196">
        <v>3</v>
      </c>
      <c r="D175" s="196" t="s">
        <v>5099</v>
      </c>
      <c r="E175" s="196" t="s">
        <v>5985</v>
      </c>
      <c r="F175" s="196" t="s">
        <v>5075</v>
      </c>
      <c r="G175" s="196" t="s">
        <v>7224</v>
      </c>
      <c r="H175" s="196" t="s">
        <v>5115</v>
      </c>
      <c r="I175" s="196" t="s">
        <v>885</v>
      </c>
      <c r="K175" s="196">
        <v>1</v>
      </c>
      <c r="L175" s="196" t="s">
        <v>5199</v>
      </c>
    </row>
    <row r="176" spans="1:18" x14ac:dyDescent="0.45">
      <c r="A176" s="196">
        <v>4</v>
      </c>
      <c r="B176" s="196">
        <v>14</v>
      </c>
      <c r="C176" s="196">
        <v>4</v>
      </c>
      <c r="D176" s="196" t="s">
        <v>5099</v>
      </c>
      <c r="E176" s="196" t="s">
        <v>5986</v>
      </c>
      <c r="F176" s="196" t="s">
        <v>5075</v>
      </c>
      <c r="G176" s="196" t="s">
        <v>7224</v>
      </c>
      <c r="H176" s="196" t="s">
        <v>5113</v>
      </c>
      <c r="I176" s="196" t="s">
        <v>875</v>
      </c>
      <c r="K176" s="196">
        <v>1</v>
      </c>
      <c r="L176" s="196" t="s">
        <v>5198</v>
      </c>
      <c r="M176" s="196" t="s">
        <v>5197</v>
      </c>
      <c r="N176" s="196" t="s">
        <v>76</v>
      </c>
      <c r="O176" s="196" t="s">
        <v>5196</v>
      </c>
      <c r="P176" s="196" t="s">
        <v>77</v>
      </c>
      <c r="Q176" s="196" t="s">
        <v>5195</v>
      </c>
      <c r="R176" s="196" t="s">
        <v>78</v>
      </c>
    </row>
    <row r="177" spans="1:18" x14ac:dyDescent="0.45">
      <c r="A177" s="196">
        <v>4</v>
      </c>
      <c r="B177" s="196">
        <v>14</v>
      </c>
      <c r="C177" s="196">
        <v>5</v>
      </c>
      <c r="D177" s="196" t="s">
        <v>5099</v>
      </c>
      <c r="E177" s="196" t="s">
        <v>5987</v>
      </c>
      <c r="F177" s="196" t="s">
        <v>5075</v>
      </c>
      <c r="G177" s="196" t="s">
        <v>7224</v>
      </c>
      <c r="H177" s="196" t="s">
        <v>5108</v>
      </c>
      <c r="I177" s="196" t="s">
        <v>875</v>
      </c>
      <c r="K177" s="196">
        <v>1</v>
      </c>
      <c r="L177" s="196" t="s">
        <v>5194</v>
      </c>
      <c r="M177" s="196" t="s">
        <v>5193</v>
      </c>
      <c r="N177" s="196" t="s">
        <v>76</v>
      </c>
      <c r="O177" s="196" t="s">
        <v>5192</v>
      </c>
      <c r="P177" s="196" t="s">
        <v>77</v>
      </c>
      <c r="Q177" s="196" t="s">
        <v>5191</v>
      </c>
      <c r="R177" s="196" t="s">
        <v>78</v>
      </c>
    </row>
    <row r="178" spans="1:18" x14ac:dyDescent="0.45">
      <c r="A178" s="196">
        <v>4</v>
      </c>
      <c r="B178" s="196">
        <v>14</v>
      </c>
      <c r="C178" s="196">
        <v>6</v>
      </c>
      <c r="D178" s="196" t="s">
        <v>5099</v>
      </c>
      <c r="E178" s="196" t="s">
        <v>5988</v>
      </c>
      <c r="F178" s="196" t="s">
        <v>5075</v>
      </c>
      <c r="G178" s="196" t="s">
        <v>7224</v>
      </c>
      <c r="H178" s="196" t="s">
        <v>5103</v>
      </c>
      <c r="I178" s="196" t="s">
        <v>880</v>
      </c>
      <c r="K178" s="196">
        <v>1</v>
      </c>
      <c r="L178" s="196" t="s">
        <v>5190</v>
      </c>
    </row>
    <row r="179" spans="1:18" x14ac:dyDescent="0.45">
      <c r="A179" s="196">
        <v>4</v>
      </c>
      <c r="B179" s="196">
        <v>14</v>
      </c>
      <c r="C179" s="196">
        <v>7</v>
      </c>
      <c r="D179" s="196" t="s">
        <v>5099</v>
      </c>
      <c r="E179" s="196" t="s">
        <v>5989</v>
      </c>
      <c r="F179" s="196" t="s">
        <v>5075</v>
      </c>
      <c r="G179" s="196" t="s">
        <v>7224</v>
      </c>
      <c r="H179" s="196" t="s">
        <v>5101</v>
      </c>
      <c r="K179" s="196">
        <v>1</v>
      </c>
      <c r="L179" s="196" t="s">
        <v>5189</v>
      </c>
    </row>
    <row r="180" spans="1:18" x14ac:dyDescent="0.45">
      <c r="A180" s="196">
        <v>4</v>
      </c>
      <c r="B180" s="196">
        <v>14</v>
      </c>
      <c r="C180" s="196">
        <v>8</v>
      </c>
      <c r="D180" s="196" t="s">
        <v>5099</v>
      </c>
      <c r="E180" s="196" t="s">
        <v>5990</v>
      </c>
      <c r="F180" s="196" t="s">
        <v>5075</v>
      </c>
      <c r="G180" s="196" t="s">
        <v>7224</v>
      </c>
      <c r="H180" s="196" t="s">
        <v>1322</v>
      </c>
      <c r="K180" s="196">
        <v>1</v>
      </c>
      <c r="L180" s="196" t="s">
        <v>5188</v>
      </c>
    </row>
    <row r="181" spans="1:18" x14ac:dyDescent="0.45">
      <c r="A181" s="196">
        <v>4</v>
      </c>
      <c r="B181" s="196">
        <v>15</v>
      </c>
      <c r="C181" s="196">
        <v>1</v>
      </c>
      <c r="D181" s="196" t="s">
        <v>5099</v>
      </c>
      <c r="E181" s="196" t="s">
        <v>5991</v>
      </c>
      <c r="F181" s="196" t="s">
        <v>5075</v>
      </c>
      <c r="G181" s="196" t="s">
        <v>7224</v>
      </c>
      <c r="H181" s="196" t="s">
        <v>1375</v>
      </c>
      <c r="K181" s="196">
        <v>1</v>
      </c>
      <c r="L181" s="196" t="s">
        <v>5187</v>
      </c>
    </row>
    <row r="182" spans="1:18" x14ac:dyDescent="0.45">
      <c r="A182" s="196">
        <v>4</v>
      </c>
      <c r="B182" s="196">
        <v>15</v>
      </c>
      <c r="C182" s="196">
        <v>2</v>
      </c>
      <c r="D182" s="196" t="s">
        <v>5099</v>
      </c>
      <c r="E182" s="196" t="s">
        <v>7239</v>
      </c>
      <c r="F182" s="196" t="s">
        <v>5075</v>
      </c>
      <c r="G182" s="196" t="s">
        <v>7224</v>
      </c>
      <c r="H182" s="196" t="s">
        <v>1481</v>
      </c>
      <c r="K182" s="196">
        <v>1</v>
      </c>
      <c r="L182" s="196" t="s">
        <v>5186</v>
      </c>
    </row>
    <row r="183" spans="1:18" x14ac:dyDescent="0.45">
      <c r="A183" s="196">
        <v>4</v>
      </c>
      <c r="B183" s="196">
        <v>15</v>
      </c>
      <c r="C183" s="196">
        <v>3</v>
      </c>
      <c r="D183" s="196" t="s">
        <v>5099</v>
      </c>
      <c r="E183" s="196" t="s">
        <v>5992</v>
      </c>
      <c r="F183" s="196" t="s">
        <v>5075</v>
      </c>
      <c r="G183" s="196" t="s">
        <v>7224</v>
      </c>
      <c r="H183" s="196" t="s">
        <v>5115</v>
      </c>
      <c r="I183" s="196" t="s">
        <v>885</v>
      </c>
      <c r="K183" s="196">
        <v>1</v>
      </c>
      <c r="L183" s="196" t="s">
        <v>5185</v>
      </c>
    </row>
    <row r="184" spans="1:18" x14ac:dyDescent="0.45">
      <c r="A184" s="196">
        <v>4</v>
      </c>
      <c r="B184" s="196">
        <v>15</v>
      </c>
      <c r="C184" s="196">
        <v>4</v>
      </c>
      <c r="D184" s="196" t="s">
        <v>5099</v>
      </c>
      <c r="E184" s="196" t="s">
        <v>5993</v>
      </c>
      <c r="F184" s="196" t="s">
        <v>5075</v>
      </c>
      <c r="G184" s="196" t="s">
        <v>7224</v>
      </c>
      <c r="H184" s="196" t="s">
        <v>5113</v>
      </c>
      <c r="I184" s="196" t="s">
        <v>875</v>
      </c>
      <c r="K184" s="196">
        <v>1</v>
      </c>
      <c r="L184" s="196" t="s">
        <v>5184</v>
      </c>
      <c r="M184" s="196" t="s">
        <v>5183</v>
      </c>
      <c r="N184" s="196" t="s">
        <v>76</v>
      </c>
      <c r="O184" s="196" t="s">
        <v>5182</v>
      </c>
      <c r="P184" s="196" t="s">
        <v>77</v>
      </c>
      <c r="Q184" s="196" t="s">
        <v>5181</v>
      </c>
      <c r="R184" s="196" t="s">
        <v>78</v>
      </c>
    </row>
    <row r="185" spans="1:18" x14ac:dyDescent="0.45">
      <c r="A185" s="196">
        <v>4</v>
      </c>
      <c r="B185" s="196">
        <v>15</v>
      </c>
      <c r="C185" s="196">
        <v>5</v>
      </c>
      <c r="D185" s="196" t="s">
        <v>5099</v>
      </c>
      <c r="E185" s="196" t="s">
        <v>5994</v>
      </c>
      <c r="F185" s="196" t="s">
        <v>5075</v>
      </c>
      <c r="G185" s="196" t="s">
        <v>7224</v>
      </c>
      <c r="H185" s="196" t="s">
        <v>5108</v>
      </c>
      <c r="I185" s="196" t="s">
        <v>875</v>
      </c>
      <c r="K185" s="196">
        <v>1</v>
      </c>
      <c r="L185" s="196" t="s">
        <v>5180</v>
      </c>
      <c r="M185" s="196" t="s">
        <v>5179</v>
      </c>
      <c r="N185" s="196" t="s">
        <v>76</v>
      </c>
      <c r="O185" s="196" t="s">
        <v>5178</v>
      </c>
      <c r="P185" s="196" t="s">
        <v>77</v>
      </c>
      <c r="Q185" s="196" t="s">
        <v>5177</v>
      </c>
      <c r="R185" s="196" t="s">
        <v>78</v>
      </c>
    </row>
    <row r="186" spans="1:18" x14ac:dyDescent="0.45">
      <c r="A186" s="196">
        <v>4</v>
      </c>
      <c r="B186" s="196">
        <v>15</v>
      </c>
      <c r="C186" s="196">
        <v>6</v>
      </c>
      <c r="D186" s="196" t="s">
        <v>5099</v>
      </c>
      <c r="E186" s="196" t="s">
        <v>5995</v>
      </c>
      <c r="F186" s="196" t="s">
        <v>5075</v>
      </c>
      <c r="G186" s="196" t="s">
        <v>7224</v>
      </c>
      <c r="H186" s="196" t="s">
        <v>5103</v>
      </c>
      <c r="I186" s="196" t="s">
        <v>880</v>
      </c>
      <c r="K186" s="196">
        <v>1</v>
      </c>
      <c r="L186" s="196" t="s">
        <v>5176</v>
      </c>
    </row>
    <row r="187" spans="1:18" x14ac:dyDescent="0.45">
      <c r="A187" s="196">
        <v>4</v>
      </c>
      <c r="B187" s="196">
        <v>15</v>
      </c>
      <c r="C187" s="196">
        <v>7</v>
      </c>
      <c r="D187" s="196" t="s">
        <v>5099</v>
      </c>
      <c r="E187" s="196" t="s">
        <v>5996</v>
      </c>
      <c r="F187" s="196" t="s">
        <v>5075</v>
      </c>
      <c r="G187" s="196" t="s">
        <v>7224</v>
      </c>
      <c r="H187" s="196" t="s">
        <v>5101</v>
      </c>
      <c r="K187" s="196">
        <v>1</v>
      </c>
      <c r="L187" s="196" t="s">
        <v>5175</v>
      </c>
    </row>
    <row r="188" spans="1:18" x14ac:dyDescent="0.45">
      <c r="A188" s="196">
        <v>4</v>
      </c>
      <c r="B188" s="196">
        <v>15</v>
      </c>
      <c r="C188" s="196">
        <v>8</v>
      </c>
      <c r="D188" s="196" t="s">
        <v>5099</v>
      </c>
      <c r="E188" s="196" t="s">
        <v>5997</v>
      </c>
      <c r="F188" s="196" t="s">
        <v>5075</v>
      </c>
      <c r="G188" s="196" t="s">
        <v>7224</v>
      </c>
      <c r="H188" s="196" t="s">
        <v>1322</v>
      </c>
      <c r="K188" s="196">
        <v>1</v>
      </c>
      <c r="L188" s="196" t="s">
        <v>5174</v>
      </c>
    </row>
    <row r="189" spans="1:18" x14ac:dyDescent="0.45">
      <c r="A189" s="196">
        <v>4</v>
      </c>
      <c r="B189" s="196">
        <v>16</v>
      </c>
      <c r="C189" s="196">
        <v>1</v>
      </c>
      <c r="D189" s="196" t="s">
        <v>5099</v>
      </c>
      <c r="E189" s="196" t="s">
        <v>5998</v>
      </c>
      <c r="F189" s="196" t="s">
        <v>5075</v>
      </c>
      <c r="G189" s="196" t="s">
        <v>7224</v>
      </c>
      <c r="H189" s="196" t="s">
        <v>1375</v>
      </c>
      <c r="K189" s="196">
        <v>1</v>
      </c>
      <c r="L189" s="196" t="s">
        <v>5173</v>
      </c>
    </row>
    <row r="190" spans="1:18" x14ac:dyDescent="0.45">
      <c r="A190" s="196">
        <v>4</v>
      </c>
      <c r="B190" s="196">
        <v>16</v>
      </c>
      <c r="C190" s="196">
        <v>2</v>
      </c>
      <c r="D190" s="196" t="s">
        <v>5099</v>
      </c>
      <c r="E190" s="196" t="s">
        <v>7240</v>
      </c>
      <c r="F190" s="196" t="s">
        <v>5075</v>
      </c>
      <c r="G190" s="196" t="s">
        <v>7224</v>
      </c>
      <c r="H190" s="196" t="s">
        <v>1481</v>
      </c>
      <c r="K190" s="196">
        <v>1</v>
      </c>
      <c r="L190" s="196" t="s">
        <v>5172</v>
      </c>
    </row>
    <row r="191" spans="1:18" x14ac:dyDescent="0.45">
      <c r="A191" s="196">
        <v>4</v>
      </c>
      <c r="B191" s="196">
        <v>16</v>
      </c>
      <c r="C191" s="196">
        <v>3</v>
      </c>
      <c r="D191" s="196" t="s">
        <v>5099</v>
      </c>
      <c r="E191" s="196" t="s">
        <v>5999</v>
      </c>
      <c r="F191" s="196" t="s">
        <v>5075</v>
      </c>
      <c r="G191" s="196" t="s">
        <v>7224</v>
      </c>
      <c r="H191" s="196" t="s">
        <v>5115</v>
      </c>
      <c r="I191" s="196" t="s">
        <v>885</v>
      </c>
      <c r="K191" s="196">
        <v>1</v>
      </c>
      <c r="L191" s="196" t="s">
        <v>5171</v>
      </c>
    </row>
    <row r="192" spans="1:18" x14ac:dyDescent="0.45">
      <c r="A192" s="196">
        <v>4</v>
      </c>
      <c r="B192" s="196">
        <v>16</v>
      </c>
      <c r="C192" s="196">
        <v>4</v>
      </c>
      <c r="D192" s="196" t="s">
        <v>5099</v>
      </c>
      <c r="E192" s="196" t="s">
        <v>6000</v>
      </c>
      <c r="F192" s="196" t="s">
        <v>5075</v>
      </c>
      <c r="G192" s="196" t="s">
        <v>7224</v>
      </c>
      <c r="H192" s="196" t="s">
        <v>5113</v>
      </c>
      <c r="I192" s="196" t="s">
        <v>875</v>
      </c>
      <c r="K192" s="196">
        <v>1</v>
      </c>
      <c r="L192" s="196" t="s">
        <v>5170</v>
      </c>
      <c r="M192" s="196" t="s">
        <v>5169</v>
      </c>
      <c r="N192" s="196" t="s">
        <v>76</v>
      </c>
      <c r="O192" s="196" t="s">
        <v>5168</v>
      </c>
      <c r="P192" s="196" t="s">
        <v>77</v>
      </c>
      <c r="Q192" s="196" t="s">
        <v>5167</v>
      </c>
      <c r="R192" s="196" t="s">
        <v>78</v>
      </c>
    </row>
    <row r="193" spans="1:18" x14ac:dyDescent="0.45">
      <c r="A193" s="196">
        <v>4</v>
      </c>
      <c r="B193" s="196">
        <v>16</v>
      </c>
      <c r="C193" s="196">
        <v>5</v>
      </c>
      <c r="D193" s="196" t="s">
        <v>5099</v>
      </c>
      <c r="E193" s="196" t="s">
        <v>6001</v>
      </c>
      <c r="F193" s="196" t="s">
        <v>5075</v>
      </c>
      <c r="G193" s="196" t="s">
        <v>7224</v>
      </c>
      <c r="H193" s="196" t="s">
        <v>5108</v>
      </c>
      <c r="I193" s="196" t="s">
        <v>875</v>
      </c>
      <c r="K193" s="196">
        <v>1</v>
      </c>
      <c r="L193" s="196" t="s">
        <v>5166</v>
      </c>
      <c r="M193" s="196" t="s">
        <v>5165</v>
      </c>
      <c r="N193" s="196" t="s">
        <v>76</v>
      </c>
      <c r="O193" s="196" t="s">
        <v>5164</v>
      </c>
      <c r="P193" s="196" t="s">
        <v>77</v>
      </c>
      <c r="Q193" s="196" t="s">
        <v>5163</v>
      </c>
      <c r="R193" s="196" t="s">
        <v>78</v>
      </c>
    </row>
    <row r="194" spans="1:18" x14ac:dyDescent="0.45">
      <c r="A194" s="196">
        <v>4</v>
      </c>
      <c r="B194" s="196">
        <v>16</v>
      </c>
      <c r="C194" s="196">
        <v>6</v>
      </c>
      <c r="D194" s="196" t="s">
        <v>5099</v>
      </c>
      <c r="E194" s="196" t="s">
        <v>6002</v>
      </c>
      <c r="F194" s="196" t="s">
        <v>5075</v>
      </c>
      <c r="G194" s="196" t="s">
        <v>7224</v>
      </c>
      <c r="H194" s="196" t="s">
        <v>5103</v>
      </c>
      <c r="I194" s="196" t="s">
        <v>880</v>
      </c>
      <c r="K194" s="196">
        <v>1</v>
      </c>
      <c r="L194" s="196" t="s">
        <v>5162</v>
      </c>
    </row>
    <row r="195" spans="1:18" x14ac:dyDescent="0.45">
      <c r="A195" s="196">
        <v>4</v>
      </c>
      <c r="B195" s="196">
        <v>16</v>
      </c>
      <c r="C195" s="196">
        <v>7</v>
      </c>
      <c r="D195" s="196" t="s">
        <v>5099</v>
      </c>
      <c r="E195" s="196" t="s">
        <v>6003</v>
      </c>
      <c r="F195" s="196" t="s">
        <v>5075</v>
      </c>
      <c r="G195" s="196" t="s">
        <v>7224</v>
      </c>
      <c r="H195" s="196" t="s">
        <v>5101</v>
      </c>
      <c r="K195" s="196">
        <v>1</v>
      </c>
      <c r="L195" s="196" t="s">
        <v>5161</v>
      </c>
    </row>
    <row r="196" spans="1:18" x14ac:dyDescent="0.45">
      <c r="A196" s="196">
        <v>4</v>
      </c>
      <c r="B196" s="196">
        <v>16</v>
      </c>
      <c r="C196" s="196">
        <v>8</v>
      </c>
      <c r="D196" s="196" t="s">
        <v>5099</v>
      </c>
      <c r="E196" s="196" t="s">
        <v>6004</v>
      </c>
      <c r="F196" s="196" t="s">
        <v>5075</v>
      </c>
      <c r="G196" s="196" t="s">
        <v>7224</v>
      </c>
      <c r="H196" s="196" t="s">
        <v>1322</v>
      </c>
      <c r="K196" s="196">
        <v>1</v>
      </c>
      <c r="L196" s="196" t="s">
        <v>5160</v>
      </c>
    </row>
    <row r="197" spans="1:18" x14ac:dyDescent="0.45">
      <c r="A197" s="196">
        <v>4</v>
      </c>
      <c r="B197" s="196">
        <v>17</v>
      </c>
      <c r="C197" s="196">
        <v>1</v>
      </c>
      <c r="D197" s="196" t="s">
        <v>5099</v>
      </c>
      <c r="E197" s="196" t="s">
        <v>6005</v>
      </c>
      <c r="F197" s="196" t="s">
        <v>5075</v>
      </c>
      <c r="G197" s="196" t="s">
        <v>7224</v>
      </c>
      <c r="H197" s="196" t="s">
        <v>1375</v>
      </c>
      <c r="K197" s="196">
        <v>1</v>
      </c>
      <c r="L197" s="196" t="s">
        <v>5159</v>
      </c>
    </row>
    <row r="198" spans="1:18" x14ac:dyDescent="0.45">
      <c r="A198" s="196">
        <v>4</v>
      </c>
      <c r="B198" s="196">
        <v>17</v>
      </c>
      <c r="C198" s="196">
        <v>2</v>
      </c>
      <c r="D198" s="196" t="s">
        <v>5099</v>
      </c>
      <c r="E198" s="196" t="s">
        <v>7241</v>
      </c>
      <c r="F198" s="196" t="s">
        <v>5075</v>
      </c>
      <c r="G198" s="196" t="s">
        <v>7224</v>
      </c>
      <c r="H198" s="196" t="s">
        <v>1481</v>
      </c>
      <c r="K198" s="196">
        <v>1</v>
      </c>
      <c r="L198" s="196" t="s">
        <v>5158</v>
      </c>
    </row>
    <row r="199" spans="1:18" x14ac:dyDescent="0.45">
      <c r="A199" s="196">
        <v>4</v>
      </c>
      <c r="B199" s="196">
        <v>17</v>
      </c>
      <c r="C199" s="196">
        <v>3</v>
      </c>
      <c r="D199" s="196" t="s">
        <v>5099</v>
      </c>
      <c r="E199" s="196" t="s">
        <v>6006</v>
      </c>
      <c r="F199" s="196" t="s">
        <v>5075</v>
      </c>
      <c r="G199" s="196" t="s">
        <v>7224</v>
      </c>
      <c r="H199" s="196" t="s">
        <v>5115</v>
      </c>
      <c r="I199" s="196" t="s">
        <v>885</v>
      </c>
      <c r="K199" s="196">
        <v>1</v>
      </c>
      <c r="L199" s="196" t="s">
        <v>5157</v>
      </c>
    </row>
    <row r="200" spans="1:18" x14ac:dyDescent="0.45">
      <c r="A200" s="196">
        <v>4</v>
      </c>
      <c r="B200" s="196">
        <v>17</v>
      </c>
      <c r="C200" s="196">
        <v>4</v>
      </c>
      <c r="D200" s="196" t="s">
        <v>5099</v>
      </c>
      <c r="E200" s="196" t="s">
        <v>6007</v>
      </c>
      <c r="F200" s="196" t="s">
        <v>5075</v>
      </c>
      <c r="G200" s="196" t="s">
        <v>7224</v>
      </c>
      <c r="H200" s="196" t="s">
        <v>5113</v>
      </c>
      <c r="I200" s="196" t="s">
        <v>875</v>
      </c>
      <c r="K200" s="196">
        <v>1</v>
      </c>
      <c r="L200" s="196" t="s">
        <v>5156</v>
      </c>
      <c r="M200" s="196" t="s">
        <v>5155</v>
      </c>
      <c r="N200" s="196" t="s">
        <v>76</v>
      </c>
      <c r="O200" s="196" t="s">
        <v>5154</v>
      </c>
      <c r="P200" s="196" t="s">
        <v>77</v>
      </c>
      <c r="Q200" s="196" t="s">
        <v>5153</v>
      </c>
      <c r="R200" s="196" t="s">
        <v>78</v>
      </c>
    </row>
    <row r="201" spans="1:18" x14ac:dyDescent="0.45">
      <c r="A201" s="196">
        <v>4</v>
      </c>
      <c r="B201" s="196">
        <v>17</v>
      </c>
      <c r="C201" s="196">
        <v>5</v>
      </c>
      <c r="D201" s="196" t="s">
        <v>5099</v>
      </c>
      <c r="E201" s="196" t="s">
        <v>6008</v>
      </c>
      <c r="F201" s="196" t="s">
        <v>5075</v>
      </c>
      <c r="G201" s="196" t="s">
        <v>7224</v>
      </c>
      <c r="H201" s="196" t="s">
        <v>5108</v>
      </c>
      <c r="I201" s="196" t="s">
        <v>875</v>
      </c>
      <c r="K201" s="196">
        <v>1</v>
      </c>
      <c r="L201" s="196" t="s">
        <v>5152</v>
      </c>
      <c r="M201" s="196" t="s">
        <v>5151</v>
      </c>
      <c r="N201" s="196" t="s">
        <v>76</v>
      </c>
      <c r="O201" s="196" t="s">
        <v>5150</v>
      </c>
      <c r="P201" s="196" t="s">
        <v>77</v>
      </c>
      <c r="Q201" s="196" t="s">
        <v>5149</v>
      </c>
      <c r="R201" s="196" t="s">
        <v>78</v>
      </c>
    </row>
    <row r="202" spans="1:18" x14ac:dyDescent="0.45">
      <c r="A202" s="196">
        <v>4</v>
      </c>
      <c r="B202" s="196">
        <v>17</v>
      </c>
      <c r="C202" s="196">
        <v>6</v>
      </c>
      <c r="D202" s="196" t="s">
        <v>5099</v>
      </c>
      <c r="E202" s="196" t="s">
        <v>6009</v>
      </c>
      <c r="F202" s="196" t="s">
        <v>5075</v>
      </c>
      <c r="G202" s="196" t="s">
        <v>7224</v>
      </c>
      <c r="H202" s="196" t="s">
        <v>5103</v>
      </c>
      <c r="I202" s="196" t="s">
        <v>880</v>
      </c>
      <c r="K202" s="196">
        <v>1</v>
      </c>
      <c r="L202" s="196" t="s">
        <v>5148</v>
      </c>
    </row>
    <row r="203" spans="1:18" x14ac:dyDescent="0.45">
      <c r="A203" s="196">
        <v>4</v>
      </c>
      <c r="B203" s="196">
        <v>17</v>
      </c>
      <c r="C203" s="196">
        <v>7</v>
      </c>
      <c r="D203" s="196" t="s">
        <v>5099</v>
      </c>
      <c r="E203" s="196" t="s">
        <v>6010</v>
      </c>
      <c r="F203" s="196" t="s">
        <v>5075</v>
      </c>
      <c r="G203" s="196" t="s">
        <v>7224</v>
      </c>
      <c r="H203" s="196" t="s">
        <v>5101</v>
      </c>
      <c r="K203" s="196">
        <v>1</v>
      </c>
      <c r="L203" s="196" t="s">
        <v>5147</v>
      </c>
    </row>
    <row r="204" spans="1:18" x14ac:dyDescent="0.45">
      <c r="A204" s="196">
        <v>4</v>
      </c>
      <c r="B204" s="196">
        <v>17</v>
      </c>
      <c r="C204" s="196">
        <v>8</v>
      </c>
      <c r="D204" s="196" t="s">
        <v>5099</v>
      </c>
      <c r="E204" s="196" t="s">
        <v>6011</v>
      </c>
      <c r="F204" s="196" t="s">
        <v>5075</v>
      </c>
      <c r="G204" s="196" t="s">
        <v>7224</v>
      </c>
      <c r="H204" s="196" t="s">
        <v>1322</v>
      </c>
      <c r="K204" s="196">
        <v>1</v>
      </c>
      <c r="L204" s="196" t="s">
        <v>5146</v>
      </c>
    </row>
    <row r="205" spans="1:18" x14ac:dyDescent="0.45">
      <c r="A205" s="196">
        <v>4</v>
      </c>
      <c r="B205" s="196">
        <v>18</v>
      </c>
      <c r="C205" s="196">
        <v>1</v>
      </c>
      <c r="D205" s="196" t="s">
        <v>5099</v>
      </c>
      <c r="E205" s="196" t="s">
        <v>6012</v>
      </c>
      <c r="F205" s="196" t="s">
        <v>5075</v>
      </c>
      <c r="G205" s="196" t="s">
        <v>7224</v>
      </c>
      <c r="H205" s="196" t="s">
        <v>1375</v>
      </c>
      <c r="K205" s="196">
        <v>1</v>
      </c>
      <c r="L205" s="196" t="s">
        <v>5145</v>
      </c>
    </row>
    <row r="206" spans="1:18" x14ac:dyDescent="0.45">
      <c r="A206" s="196">
        <v>4</v>
      </c>
      <c r="B206" s="196">
        <v>18</v>
      </c>
      <c r="C206" s="196">
        <v>2</v>
      </c>
      <c r="D206" s="196" t="s">
        <v>5099</v>
      </c>
      <c r="E206" s="196" t="s">
        <v>7242</v>
      </c>
      <c r="F206" s="196" t="s">
        <v>5075</v>
      </c>
      <c r="G206" s="196" t="s">
        <v>7224</v>
      </c>
      <c r="H206" s="196" t="s">
        <v>1481</v>
      </c>
      <c r="K206" s="196">
        <v>1</v>
      </c>
      <c r="L206" s="196" t="s">
        <v>5144</v>
      </c>
    </row>
    <row r="207" spans="1:18" x14ac:dyDescent="0.45">
      <c r="A207" s="196">
        <v>4</v>
      </c>
      <c r="B207" s="196">
        <v>18</v>
      </c>
      <c r="C207" s="196">
        <v>3</v>
      </c>
      <c r="D207" s="196" t="s">
        <v>5099</v>
      </c>
      <c r="E207" s="196" t="s">
        <v>6013</v>
      </c>
      <c r="F207" s="196" t="s">
        <v>5075</v>
      </c>
      <c r="G207" s="196" t="s">
        <v>7224</v>
      </c>
      <c r="H207" s="196" t="s">
        <v>5115</v>
      </c>
      <c r="I207" s="196" t="s">
        <v>885</v>
      </c>
      <c r="K207" s="196">
        <v>1</v>
      </c>
      <c r="L207" s="196" t="s">
        <v>5143</v>
      </c>
    </row>
    <row r="208" spans="1:18" x14ac:dyDescent="0.45">
      <c r="A208" s="196">
        <v>4</v>
      </c>
      <c r="B208" s="196">
        <v>18</v>
      </c>
      <c r="C208" s="196">
        <v>4</v>
      </c>
      <c r="D208" s="196" t="s">
        <v>5099</v>
      </c>
      <c r="E208" s="196" t="s">
        <v>6014</v>
      </c>
      <c r="F208" s="196" t="s">
        <v>5075</v>
      </c>
      <c r="G208" s="196" t="s">
        <v>7224</v>
      </c>
      <c r="H208" s="196" t="s">
        <v>5113</v>
      </c>
      <c r="I208" s="196" t="s">
        <v>875</v>
      </c>
      <c r="K208" s="196">
        <v>1</v>
      </c>
      <c r="L208" s="196" t="s">
        <v>5142</v>
      </c>
      <c r="M208" s="196" t="s">
        <v>5141</v>
      </c>
      <c r="N208" s="196" t="s">
        <v>76</v>
      </c>
      <c r="O208" s="196" t="s">
        <v>5140</v>
      </c>
      <c r="P208" s="196" t="s">
        <v>77</v>
      </c>
      <c r="Q208" s="196" t="s">
        <v>5139</v>
      </c>
      <c r="R208" s="196" t="s">
        <v>78</v>
      </c>
    </row>
    <row r="209" spans="1:18" x14ac:dyDescent="0.45">
      <c r="A209" s="196">
        <v>4</v>
      </c>
      <c r="B209" s="196">
        <v>18</v>
      </c>
      <c r="C209" s="196">
        <v>5</v>
      </c>
      <c r="D209" s="196" t="s">
        <v>5099</v>
      </c>
      <c r="E209" s="196" t="s">
        <v>6015</v>
      </c>
      <c r="F209" s="196" t="s">
        <v>5075</v>
      </c>
      <c r="G209" s="196" t="s">
        <v>7224</v>
      </c>
      <c r="H209" s="196" t="s">
        <v>5108</v>
      </c>
      <c r="I209" s="196" t="s">
        <v>875</v>
      </c>
      <c r="K209" s="196">
        <v>1</v>
      </c>
      <c r="L209" s="196" t="s">
        <v>5138</v>
      </c>
      <c r="M209" s="196" t="s">
        <v>5137</v>
      </c>
      <c r="N209" s="196" t="s">
        <v>76</v>
      </c>
      <c r="O209" s="196" t="s">
        <v>5136</v>
      </c>
      <c r="P209" s="196" t="s">
        <v>77</v>
      </c>
      <c r="Q209" s="196" t="s">
        <v>5135</v>
      </c>
      <c r="R209" s="196" t="s">
        <v>78</v>
      </c>
    </row>
    <row r="210" spans="1:18" x14ac:dyDescent="0.45">
      <c r="A210" s="196">
        <v>4</v>
      </c>
      <c r="B210" s="196">
        <v>18</v>
      </c>
      <c r="C210" s="196">
        <v>6</v>
      </c>
      <c r="D210" s="196" t="s">
        <v>5099</v>
      </c>
      <c r="E210" s="196" t="s">
        <v>6016</v>
      </c>
      <c r="F210" s="196" t="s">
        <v>5075</v>
      </c>
      <c r="G210" s="196" t="s">
        <v>7224</v>
      </c>
      <c r="H210" s="196" t="s">
        <v>5103</v>
      </c>
      <c r="I210" s="196" t="s">
        <v>880</v>
      </c>
      <c r="K210" s="196">
        <v>1</v>
      </c>
      <c r="L210" s="196" t="s">
        <v>5134</v>
      </c>
    </row>
    <row r="211" spans="1:18" x14ac:dyDescent="0.45">
      <c r="A211" s="196">
        <v>4</v>
      </c>
      <c r="B211" s="196">
        <v>18</v>
      </c>
      <c r="C211" s="196">
        <v>7</v>
      </c>
      <c r="D211" s="196" t="s">
        <v>5099</v>
      </c>
      <c r="E211" s="196" t="s">
        <v>6017</v>
      </c>
      <c r="F211" s="196" t="s">
        <v>5075</v>
      </c>
      <c r="G211" s="196" t="s">
        <v>7224</v>
      </c>
      <c r="H211" s="196" t="s">
        <v>5101</v>
      </c>
      <c r="K211" s="196">
        <v>1</v>
      </c>
      <c r="L211" s="196" t="s">
        <v>5133</v>
      </c>
    </row>
    <row r="212" spans="1:18" x14ac:dyDescent="0.45">
      <c r="A212" s="196">
        <v>4</v>
      </c>
      <c r="B212" s="196">
        <v>18</v>
      </c>
      <c r="C212" s="196">
        <v>8</v>
      </c>
      <c r="D212" s="196" t="s">
        <v>5099</v>
      </c>
      <c r="E212" s="196" t="s">
        <v>6018</v>
      </c>
      <c r="F212" s="196" t="s">
        <v>5075</v>
      </c>
      <c r="G212" s="196" t="s">
        <v>7224</v>
      </c>
      <c r="H212" s="196" t="s">
        <v>1322</v>
      </c>
      <c r="K212" s="196">
        <v>1</v>
      </c>
      <c r="L212" s="196" t="s">
        <v>5132</v>
      </c>
    </row>
    <row r="213" spans="1:18" x14ac:dyDescent="0.45">
      <c r="A213" s="196">
        <v>4</v>
      </c>
      <c r="B213" s="196">
        <v>19</v>
      </c>
      <c r="C213" s="196">
        <v>1</v>
      </c>
      <c r="D213" s="196" t="s">
        <v>5099</v>
      </c>
      <c r="E213" s="196" t="s">
        <v>6019</v>
      </c>
      <c r="F213" s="196" t="s">
        <v>5075</v>
      </c>
      <c r="G213" s="196" t="s">
        <v>7224</v>
      </c>
      <c r="H213" s="196" t="s">
        <v>1375</v>
      </c>
      <c r="K213" s="196">
        <v>1</v>
      </c>
      <c r="L213" s="196" t="s">
        <v>5131</v>
      </c>
    </row>
    <row r="214" spans="1:18" x14ac:dyDescent="0.45">
      <c r="A214" s="196">
        <v>4</v>
      </c>
      <c r="B214" s="196">
        <v>19</v>
      </c>
      <c r="C214" s="196">
        <v>2</v>
      </c>
      <c r="D214" s="196" t="s">
        <v>5099</v>
      </c>
      <c r="E214" s="196" t="s">
        <v>7243</v>
      </c>
      <c r="F214" s="196" t="s">
        <v>5075</v>
      </c>
      <c r="G214" s="196" t="s">
        <v>7224</v>
      </c>
      <c r="H214" s="196" t="s">
        <v>1481</v>
      </c>
      <c r="K214" s="196">
        <v>1</v>
      </c>
      <c r="L214" s="196" t="s">
        <v>5130</v>
      </c>
    </row>
    <row r="215" spans="1:18" x14ac:dyDescent="0.45">
      <c r="A215" s="196">
        <v>4</v>
      </c>
      <c r="B215" s="196">
        <v>19</v>
      </c>
      <c r="C215" s="196">
        <v>3</v>
      </c>
      <c r="D215" s="196" t="s">
        <v>5099</v>
      </c>
      <c r="E215" s="196" t="s">
        <v>6020</v>
      </c>
      <c r="F215" s="196" t="s">
        <v>5075</v>
      </c>
      <c r="G215" s="196" t="s">
        <v>7224</v>
      </c>
      <c r="H215" s="196" t="s">
        <v>5115</v>
      </c>
      <c r="I215" s="196" t="s">
        <v>885</v>
      </c>
      <c r="K215" s="196">
        <v>1</v>
      </c>
      <c r="L215" s="196" t="s">
        <v>5129</v>
      </c>
    </row>
    <row r="216" spans="1:18" x14ac:dyDescent="0.45">
      <c r="A216" s="196">
        <v>4</v>
      </c>
      <c r="B216" s="196">
        <v>19</v>
      </c>
      <c r="C216" s="196">
        <v>4</v>
      </c>
      <c r="D216" s="196" t="s">
        <v>5099</v>
      </c>
      <c r="E216" s="196" t="s">
        <v>6021</v>
      </c>
      <c r="F216" s="196" t="s">
        <v>5075</v>
      </c>
      <c r="G216" s="196" t="s">
        <v>7224</v>
      </c>
      <c r="H216" s="196" t="s">
        <v>5113</v>
      </c>
      <c r="I216" s="196" t="s">
        <v>875</v>
      </c>
      <c r="K216" s="196">
        <v>1</v>
      </c>
      <c r="L216" s="196" t="s">
        <v>5128</v>
      </c>
      <c r="M216" s="196" t="s">
        <v>5127</v>
      </c>
      <c r="N216" s="196" t="s">
        <v>76</v>
      </c>
      <c r="O216" s="196" t="s">
        <v>5126</v>
      </c>
      <c r="P216" s="196" t="s">
        <v>77</v>
      </c>
      <c r="Q216" s="196" t="s">
        <v>5125</v>
      </c>
      <c r="R216" s="196" t="s">
        <v>78</v>
      </c>
    </row>
    <row r="217" spans="1:18" x14ac:dyDescent="0.45">
      <c r="A217" s="196">
        <v>4</v>
      </c>
      <c r="B217" s="196">
        <v>19</v>
      </c>
      <c r="C217" s="196">
        <v>5</v>
      </c>
      <c r="D217" s="196" t="s">
        <v>5099</v>
      </c>
      <c r="E217" s="196" t="s">
        <v>6022</v>
      </c>
      <c r="F217" s="196" t="s">
        <v>5075</v>
      </c>
      <c r="G217" s="196" t="s">
        <v>7224</v>
      </c>
      <c r="H217" s="196" t="s">
        <v>5108</v>
      </c>
      <c r="I217" s="196" t="s">
        <v>875</v>
      </c>
      <c r="K217" s="196">
        <v>1</v>
      </c>
      <c r="L217" s="196" t="s">
        <v>5124</v>
      </c>
      <c r="M217" s="196" t="s">
        <v>5123</v>
      </c>
      <c r="N217" s="196" t="s">
        <v>76</v>
      </c>
      <c r="O217" s="196" t="s">
        <v>5122</v>
      </c>
      <c r="P217" s="196" t="s">
        <v>77</v>
      </c>
      <c r="Q217" s="196" t="s">
        <v>5121</v>
      </c>
      <c r="R217" s="196" t="s">
        <v>78</v>
      </c>
    </row>
    <row r="218" spans="1:18" x14ac:dyDescent="0.45">
      <c r="A218" s="196">
        <v>4</v>
      </c>
      <c r="B218" s="196">
        <v>19</v>
      </c>
      <c r="C218" s="196">
        <v>6</v>
      </c>
      <c r="D218" s="196" t="s">
        <v>5099</v>
      </c>
      <c r="E218" s="196" t="s">
        <v>6023</v>
      </c>
      <c r="F218" s="196" t="s">
        <v>5075</v>
      </c>
      <c r="G218" s="196" t="s">
        <v>7224</v>
      </c>
      <c r="H218" s="196" t="s">
        <v>5103</v>
      </c>
      <c r="I218" s="196" t="s">
        <v>880</v>
      </c>
      <c r="K218" s="196">
        <v>1</v>
      </c>
      <c r="L218" s="196" t="s">
        <v>5120</v>
      </c>
    </row>
    <row r="219" spans="1:18" x14ac:dyDescent="0.45">
      <c r="A219" s="196">
        <v>4</v>
      </c>
      <c r="B219" s="196">
        <v>19</v>
      </c>
      <c r="C219" s="196">
        <v>7</v>
      </c>
      <c r="D219" s="196" t="s">
        <v>5099</v>
      </c>
      <c r="E219" s="196" t="s">
        <v>6024</v>
      </c>
      <c r="F219" s="196" t="s">
        <v>5075</v>
      </c>
      <c r="G219" s="196" t="s">
        <v>7224</v>
      </c>
      <c r="H219" s="196" t="s">
        <v>5101</v>
      </c>
      <c r="K219" s="196">
        <v>1</v>
      </c>
      <c r="L219" s="196" t="s">
        <v>5119</v>
      </c>
    </row>
    <row r="220" spans="1:18" x14ac:dyDescent="0.45">
      <c r="A220" s="196">
        <v>4</v>
      </c>
      <c r="B220" s="196">
        <v>19</v>
      </c>
      <c r="C220" s="196">
        <v>8</v>
      </c>
      <c r="D220" s="196" t="s">
        <v>5099</v>
      </c>
      <c r="E220" s="196" t="s">
        <v>6025</v>
      </c>
      <c r="F220" s="196" t="s">
        <v>5075</v>
      </c>
      <c r="G220" s="196" t="s">
        <v>7224</v>
      </c>
      <c r="H220" s="196" t="s">
        <v>1322</v>
      </c>
      <c r="K220" s="196">
        <v>1</v>
      </c>
      <c r="L220" s="196" t="s">
        <v>5118</v>
      </c>
    </row>
    <row r="221" spans="1:18" x14ac:dyDescent="0.45">
      <c r="A221" s="196">
        <v>4</v>
      </c>
      <c r="B221" s="196">
        <v>20</v>
      </c>
      <c r="C221" s="196">
        <v>1</v>
      </c>
      <c r="D221" s="196" t="s">
        <v>5099</v>
      </c>
      <c r="E221" s="196" t="s">
        <v>6026</v>
      </c>
      <c r="F221" s="196" t="s">
        <v>5075</v>
      </c>
      <c r="G221" s="196" t="s">
        <v>7224</v>
      </c>
      <c r="H221" s="196" t="s">
        <v>1375</v>
      </c>
      <c r="K221" s="196">
        <v>1</v>
      </c>
      <c r="L221" s="196" t="s">
        <v>5117</v>
      </c>
    </row>
    <row r="222" spans="1:18" x14ac:dyDescent="0.45">
      <c r="A222" s="196">
        <v>4</v>
      </c>
      <c r="B222" s="196">
        <v>20</v>
      </c>
      <c r="C222" s="196">
        <v>2</v>
      </c>
      <c r="D222" s="196" t="s">
        <v>5099</v>
      </c>
      <c r="E222" s="196" t="s">
        <v>7244</v>
      </c>
      <c r="F222" s="196" t="s">
        <v>5075</v>
      </c>
      <c r="G222" s="196" t="s">
        <v>7224</v>
      </c>
      <c r="H222" s="196" t="s">
        <v>1481</v>
      </c>
      <c r="K222" s="196">
        <v>1</v>
      </c>
      <c r="L222" s="196" t="s">
        <v>5116</v>
      </c>
    </row>
    <row r="223" spans="1:18" x14ac:dyDescent="0.45">
      <c r="A223" s="196">
        <v>4</v>
      </c>
      <c r="B223" s="196">
        <v>20</v>
      </c>
      <c r="C223" s="196">
        <v>3</v>
      </c>
      <c r="D223" s="196" t="s">
        <v>5099</v>
      </c>
      <c r="E223" s="196" t="s">
        <v>6027</v>
      </c>
      <c r="F223" s="196" t="s">
        <v>5075</v>
      </c>
      <c r="G223" s="196" t="s">
        <v>7224</v>
      </c>
      <c r="H223" s="196" t="s">
        <v>5115</v>
      </c>
      <c r="I223" s="196" t="s">
        <v>885</v>
      </c>
      <c r="K223" s="196">
        <v>1</v>
      </c>
      <c r="L223" s="196" t="s">
        <v>5114</v>
      </c>
    </row>
    <row r="224" spans="1:18" x14ac:dyDescent="0.45">
      <c r="A224" s="196">
        <v>4</v>
      </c>
      <c r="B224" s="196">
        <v>20</v>
      </c>
      <c r="C224" s="196">
        <v>4</v>
      </c>
      <c r="D224" s="196" t="s">
        <v>5099</v>
      </c>
      <c r="E224" s="196" t="s">
        <v>6028</v>
      </c>
      <c r="F224" s="196" t="s">
        <v>5075</v>
      </c>
      <c r="G224" s="196" t="s">
        <v>7224</v>
      </c>
      <c r="H224" s="196" t="s">
        <v>5113</v>
      </c>
      <c r="I224" s="196" t="s">
        <v>875</v>
      </c>
      <c r="K224" s="196">
        <v>1</v>
      </c>
      <c r="L224" s="196" t="s">
        <v>5112</v>
      </c>
      <c r="M224" s="196" t="s">
        <v>5111</v>
      </c>
      <c r="N224" s="196" t="s">
        <v>76</v>
      </c>
      <c r="O224" s="196" t="s">
        <v>5110</v>
      </c>
      <c r="P224" s="196" t="s">
        <v>77</v>
      </c>
      <c r="Q224" s="196" t="s">
        <v>5109</v>
      </c>
      <c r="R224" s="196" t="s">
        <v>78</v>
      </c>
    </row>
    <row r="225" spans="1:18" x14ac:dyDescent="0.45">
      <c r="A225" s="196">
        <v>4</v>
      </c>
      <c r="B225" s="196">
        <v>20</v>
      </c>
      <c r="C225" s="196">
        <v>5</v>
      </c>
      <c r="D225" s="196" t="s">
        <v>5099</v>
      </c>
      <c r="E225" s="196" t="s">
        <v>6029</v>
      </c>
      <c r="F225" s="196" t="s">
        <v>5075</v>
      </c>
      <c r="G225" s="196" t="s">
        <v>7224</v>
      </c>
      <c r="H225" s="196" t="s">
        <v>5108</v>
      </c>
      <c r="I225" s="196" t="s">
        <v>875</v>
      </c>
      <c r="K225" s="196">
        <v>1</v>
      </c>
      <c r="L225" s="196" t="s">
        <v>5107</v>
      </c>
      <c r="M225" s="196" t="s">
        <v>5106</v>
      </c>
      <c r="N225" s="196" t="s">
        <v>76</v>
      </c>
      <c r="O225" s="196" t="s">
        <v>5105</v>
      </c>
      <c r="P225" s="196" t="s">
        <v>77</v>
      </c>
      <c r="Q225" s="196" t="s">
        <v>5104</v>
      </c>
      <c r="R225" s="196" t="s">
        <v>78</v>
      </c>
    </row>
    <row r="226" spans="1:18" x14ac:dyDescent="0.45">
      <c r="A226" s="196">
        <v>4</v>
      </c>
      <c r="B226" s="196">
        <v>20</v>
      </c>
      <c r="C226" s="196">
        <v>6</v>
      </c>
      <c r="D226" s="196" t="s">
        <v>5099</v>
      </c>
      <c r="E226" s="196" t="s">
        <v>6030</v>
      </c>
      <c r="F226" s="196" t="s">
        <v>5075</v>
      </c>
      <c r="G226" s="196" t="s">
        <v>7224</v>
      </c>
      <c r="H226" s="196" t="s">
        <v>5103</v>
      </c>
      <c r="I226" s="196" t="s">
        <v>880</v>
      </c>
      <c r="K226" s="196">
        <v>1</v>
      </c>
      <c r="L226" s="196" t="s">
        <v>5102</v>
      </c>
    </row>
    <row r="227" spans="1:18" x14ac:dyDescent="0.45">
      <c r="A227" s="196">
        <v>4</v>
      </c>
      <c r="B227" s="196">
        <v>20</v>
      </c>
      <c r="C227" s="196">
        <v>7</v>
      </c>
      <c r="D227" s="196" t="s">
        <v>5099</v>
      </c>
      <c r="E227" s="196" t="s">
        <v>6031</v>
      </c>
      <c r="F227" s="196" t="s">
        <v>5075</v>
      </c>
      <c r="G227" s="196" t="s">
        <v>7224</v>
      </c>
      <c r="H227" s="196" t="s">
        <v>5101</v>
      </c>
      <c r="K227" s="196">
        <v>1</v>
      </c>
      <c r="L227" s="196" t="s">
        <v>5100</v>
      </c>
    </row>
    <row r="228" spans="1:18" x14ac:dyDescent="0.45">
      <c r="A228" s="196">
        <v>4</v>
      </c>
      <c r="B228" s="196">
        <v>20</v>
      </c>
      <c r="C228" s="196">
        <v>8</v>
      </c>
      <c r="D228" s="196" t="s">
        <v>5099</v>
      </c>
      <c r="E228" s="196" t="s">
        <v>6032</v>
      </c>
      <c r="F228" s="196" t="s">
        <v>5075</v>
      </c>
      <c r="G228" s="196" t="s">
        <v>7224</v>
      </c>
      <c r="H228" s="196" t="s">
        <v>1322</v>
      </c>
      <c r="K228" s="196">
        <v>1</v>
      </c>
      <c r="L228" s="196" t="s">
        <v>5098</v>
      </c>
    </row>
    <row r="229" spans="1:18" x14ac:dyDescent="0.45">
      <c r="A229" s="196">
        <v>5</v>
      </c>
      <c r="B229" s="196">
        <v>1</v>
      </c>
      <c r="C229" s="196">
        <v>1</v>
      </c>
      <c r="D229" s="196" t="s">
        <v>5086</v>
      </c>
      <c r="E229" s="196" t="s">
        <v>7245</v>
      </c>
      <c r="F229" s="196" t="s">
        <v>5075</v>
      </c>
      <c r="G229" s="196" t="s">
        <v>5089</v>
      </c>
      <c r="H229" s="196" t="s">
        <v>595</v>
      </c>
      <c r="I229" s="196" t="s">
        <v>885</v>
      </c>
      <c r="J229" s="196" t="s">
        <v>5097</v>
      </c>
      <c r="K229" s="196">
        <v>1</v>
      </c>
      <c r="L229" s="196" t="s">
        <v>5096</v>
      </c>
    </row>
    <row r="230" spans="1:18" x14ac:dyDescent="0.45">
      <c r="A230" s="196">
        <v>5</v>
      </c>
      <c r="B230" s="196">
        <v>1</v>
      </c>
      <c r="C230" s="196">
        <v>2</v>
      </c>
      <c r="D230" s="196" t="s">
        <v>5086</v>
      </c>
      <c r="E230" s="196" t="s">
        <v>7246</v>
      </c>
      <c r="F230" s="196" t="s">
        <v>5075</v>
      </c>
      <c r="G230" s="196" t="s">
        <v>5089</v>
      </c>
      <c r="H230" s="196" t="s">
        <v>595</v>
      </c>
      <c r="I230" s="196" t="s">
        <v>885</v>
      </c>
      <c r="J230" s="196" t="s">
        <v>5095</v>
      </c>
      <c r="K230" s="196">
        <v>1</v>
      </c>
      <c r="L230" s="196" t="s">
        <v>5094</v>
      </c>
    </row>
    <row r="231" spans="1:18" x14ac:dyDescent="0.45">
      <c r="A231" s="196">
        <v>5</v>
      </c>
      <c r="B231" s="196">
        <v>1</v>
      </c>
      <c r="C231" s="196">
        <v>3</v>
      </c>
      <c r="D231" s="196" t="s">
        <v>5086</v>
      </c>
      <c r="E231" s="196" t="s">
        <v>7247</v>
      </c>
      <c r="F231" s="196" t="s">
        <v>5075</v>
      </c>
      <c r="G231" s="196" t="s">
        <v>5089</v>
      </c>
      <c r="H231" s="196" t="s">
        <v>595</v>
      </c>
      <c r="I231" s="196" t="s">
        <v>885</v>
      </c>
      <c r="J231" s="196" t="s">
        <v>5093</v>
      </c>
      <c r="K231" s="196">
        <v>1</v>
      </c>
      <c r="L231" s="196" t="s">
        <v>5092</v>
      </c>
    </row>
    <row r="232" spans="1:18" x14ac:dyDescent="0.45">
      <c r="A232" s="196">
        <v>5</v>
      </c>
      <c r="B232" s="196">
        <v>1</v>
      </c>
      <c r="C232" s="196">
        <v>4</v>
      </c>
      <c r="D232" s="196" t="s">
        <v>5086</v>
      </c>
      <c r="E232" s="196" t="s">
        <v>7248</v>
      </c>
      <c r="F232" s="196" t="s">
        <v>5075</v>
      </c>
      <c r="G232" s="196" t="s">
        <v>5089</v>
      </c>
      <c r="H232" s="196" t="s">
        <v>595</v>
      </c>
      <c r="I232" s="196" t="s">
        <v>885</v>
      </c>
      <c r="J232" s="196" t="s">
        <v>5091</v>
      </c>
      <c r="K232" s="196">
        <v>1</v>
      </c>
      <c r="L232" s="196" t="s">
        <v>5090</v>
      </c>
    </row>
    <row r="233" spans="1:18" x14ac:dyDescent="0.45">
      <c r="A233" s="196">
        <v>5</v>
      </c>
      <c r="B233" s="196">
        <v>1</v>
      </c>
      <c r="C233" s="196">
        <v>5</v>
      </c>
      <c r="D233" s="196" t="s">
        <v>5086</v>
      </c>
      <c r="E233" s="196" t="s">
        <v>7249</v>
      </c>
      <c r="F233" s="196" t="s">
        <v>5075</v>
      </c>
      <c r="G233" s="196" t="s">
        <v>5089</v>
      </c>
      <c r="H233" s="196" t="s">
        <v>595</v>
      </c>
      <c r="I233" s="196" t="s">
        <v>885</v>
      </c>
      <c r="J233" s="196" t="s">
        <v>5088</v>
      </c>
      <c r="K233" s="196">
        <v>1</v>
      </c>
      <c r="L233" s="196" t="s">
        <v>5087</v>
      </c>
    </row>
    <row r="234" spans="1:18" x14ac:dyDescent="0.45">
      <c r="A234" s="196">
        <v>5</v>
      </c>
      <c r="B234" s="196">
        <v>1</v>
      </c>
      <c r="C234" s="196">
        <v>6</v>
      </c>
      <c r="D234" s="196" t="s">
        <v>5086</v>
      </c>
      <c r="E234" s="196" t="s">
        <v>7250</v>
      </c>
      <c r="F234" s="196" t="s">
        <v>5075</v>
      </c>
      <c r="G234" s="196" t="s">
        <v>5085</v>
      </c>
      <c r="H234" s="196" t="s">
        <v>5084</v>
      </c>
      <c r="L234" s="196" t="s">
        <v>5083</v>
      </c>
    </row>
    <row r="235" spans="1:18" x14ac:dyDescent="0.45">
      <c r="A235" s="196">
        <v>6</v>
      </c>
      <c r="B235" s="196">
        <v>1</v>
      </c>
      <c r="C235" s="196">
        <v>1</v>
      </c>
      <c r="D235" s="196" t="s">
        <v>5076</v>
      </c>
      <c r="E235" s="196" t="s">
        <v>7251</v>
      </c>
      <c r="F235" s="196" t="s">
        <v>5075</v>
      </c>
      <c r="G235" s="196" t="s">
        <v>5074</v>
      </c>
      <c r="H235" s="196" t="s">
        <v>5082</v>
      </c>
      <c r="I235" s="196" t="s">
        <v>885</v>
      </c>
      <c r="L235" s="196" t="s">
        <v>5081</v>
      </c>
    </row>
    <row r="236" spans="1:18" x14ac:dyDescent="0.45">
      <c r="A236" s="196">
        <v>6</v>
      </c>
      <c r="B236" s="196">
        <v>1</v>
      </c>
      <c r="C236" s="196">
        <v>2</v>
      </c>
      <c r="D236" s="196" t="s">
        <v>5076</v>
      </c>
      <c r="E236" s="196" t="s">
        <v>7252</v>
      </c>
      <c r="F236" s="196" t="s">
        <v>5075</v>
      </c>
      <c r="G236" s="196" t="s">
        <v>5074</v>
      </c>
      <c r="H236" s="196" t="s">
        <v>5080</v>
      </c>
      <c r="I236" s="196" t="s">
        <v>885</v>
      </c>
      <c r="L236" s="196" t="s">
        <v>5079</v>
      </c>
    </row>
    <row r="237" spans="1:18" x14ac:dyDescent="0.45">
      <c r="A237" s="196">
        <v>6</v>
      </c>
      <c r="B237" s="196">
        <v>1</v>
      </c>
      <c r="C237" s="196">
        <v>3</v>
      </c>
      <c r="D237" s="196" t="s">
        <v>5076</v>
      </c>
      <c r="E237" s="196" t="s">
        <v>7253</v>
      </c>
      <c r="F237" s="196" t="s">
        <v>5075</v>
      </c>
      <c r="G237" s="196" t="s">
        <v>5074</v>
      </c>
      <c r="H237" s="196" t="s">
        <v>5078</v>
      </c>
      <c r="I237" s="196" t="s">
        <v>885</v>
      </c>
      <c r="L237" s="196" t="s">
        <v>5077</v>
      </c>
    </row>
    <row r="238" spans="1:18" x14ac:dyDescent="0.45">
      <c r="A238" s="196">
        <v>6</v>
      </c>
      <c r="B238" s="196">
        <v>1</v>
      </c>
      <c r="C238" s="196">
        <v>4</v>
      </c>
      <c r="D238" s="196" t="s">
        <v>5076</v>
      </c>
      <c r="E238" s="196" t="s">
        <v>7254</v>
      </c>
      <c r="F238" s="196" t="s">
        <v>5075</v>
      </c>
      <c r="G238" s="196" t="s">
        <v>5074</v>
      </c>
      <c r="H238" s="196" t="s">
        <v>5073</v>
      </c>
      <c r="L238" s="196" t="s">
        <v>5072</v>
      </c>
    </row>
    <row r="239" spans="1:18" x14ac:dyDescent="0.45">
      <c r="A239" s="196">
        <v>7</v>
      </c>
      <c r="B239" s="196">
        <v>1</v>
      </c>
      <c r="C239" s="196">
        <v>1</v>
      </c>
      <c r="D239" s="196" t="s">
        <v>834</v>
      </c>
      <c r="E239" s="196" t="s">
        <v>6033</v>
      </c>
      <c r="F239" s="196" t="s">
        <v>1301</v>
      </c>
      <c r="G239" s="196" t="s">
        <v>1300</v>
      </c>
      <c r="H239" s="196" t="s">
        <v>1388</v>
      </c>
      <c r="I239" s="196" t="s">
        <v>880</v>
      </c>
      <c r="K239" s="196">
        <v>1</v>
      </c>
      <c r="L239" s="196" t="s">
        <v>5071</v>
      </c>
    </row>
    <row r="240" spans="1:18" x14ac:dyDescent="0.45">
      <c r="A240" s="196">
        <v>7</v>
      </c>
      <c r="B240" s="196">
        <v>1</v>
      </c>
      <c r="C240" s="196">
        <v>2</v>
      </c>
      <c r="D240" s="196" t="s">
        <v>834</v>
      </c>
      <c r="E240" s="196" t="s">
        <v>7255</v>
      </c>
      <c r="F240" s="196" t="s">
        <v>1301</v>
      </c>
      <c r="G240" s="196" t="s">
        <v>1300</v>
      </c>
      <c r="H240" s="196" t="s">
        <v>1505</v>
      </c>
      <c r="I240" s="196" t="s">
        <v>1324</v>
      </c>
      <c r="K240" s="196">
        <v>1</v>
      </c>
      <c r="L240" s="196" t="s">
        <v>5070</v>
      </c>
    </row>
    <row r="241" spans="1:18" x14ac:dyDescent="0.45">
      <c r="A241" s="196">
        <v>7</v>
      </c>
      <c r="B241" s="196">
        <v>1</v>
      </c>
      <c r="C241" s="196">
        <v>3</v>
      </c>
      <c r="D241" s="196" t="s">
        <v>834</v>
      </c>
      <c r="E241" s="196" t="s">
        <v>6034</v>
      </c>
      <c r="F241" s="196" t="s">
        <v>1301</v>
      </c>
      <c r="G241" s="196" t="s">
        <v>1300</v>
      </c>
      <c r="H241" s="196" t="s">
        <v>1386</v>
      </c>
      <c r="I241" s="196" t="s">
        <v>880</v>
      </c>
      <c r="K241" s="196">
        <v>1</v>
      </c>
      <c r="L241" s="196" t="s">
        <v>5069</v>
      </c>
    </row>
    <row r="242" spans="1:18" x14ac:dyDescent="0.45">
      <c r="A242" s="196">
        <v>7</v>
      </c>
      <c r="B242" s="196">
        <v>1</v>
      </c>
      <c r="C242" s="196">
        <v>4</v>
      </c>
      <c r="D242" s="196" t="s">
        <v>834</v>
      </c>
      <c r="E242" s="196" t="s">
        <v>7256</v>
      </c>
      <c r="F242" s="196" t="s">
        <v>1301</v>
      </c>
      <c r="G242" s="196" t="s">
        <v>1300</v>
      </c>
      <c r="H242" s="196" t="s">
        <v>1502</v>
      </c>
      <c r="I242" s="196" t="s">
        <v>1324</v>
      </c>
      <c r="K242" s="196">
        <v>1</v>
      </c>
      <c r="L242" s="196" t="s">
        <v>5068</v>
      </c>
    </row>
    <row r="243" spans="1:18" x14ac:dyDescent="0.45">
      <c r="A243" s="196">
        <v>7</v>
      </c>
      <c r="B243" s="196">
        <v>1</v>
      </c>
      <c r="C243" s="196">
        <v>5</v>
      </c>
      <c r="D243" s="196" t="s">
        <v>834</v>
      </c>
      <c r="E243" s="196" t="s">
        <v>6035</v>
      </c>
      <c r="F243" s="196" t="s">
        <v>1301</v>
      </c>
      <c r="G243" s="196" t="s">
        <v>1300</v>
      </c>
      <c r="H243" s="196" t="s">
        <v>1384</v>
      </c>
      <c r="I243" s="196" t="s">
        <v>875</v>
      </c>
      <c r="K243" s="196">
        <v>1</v>
      </c>
      <c r="L243" s="196" t="s">
        <v>5067</v>
      </c>
      <c r="M243" s="196" t="s">
        <v>5066</v>
      </c>
      <c r="N243" s="196" t="s">
        <v>76</v>
      </c>
      <c r="O243" s="196" t="s">
        <v>5065</v>
      </c>
      <c r="P243" s="196" t="s">
        <v>77</v>
      </c>
      <c r="Q243" s="196" t="s">
        <v>5064</v>
      </c>
      <c r="R243" s="196" t="s">
        <v>78</v>
      </c>
    </row>
    <row r="244" spans="1:18" x14ac:dyDescent="0.45">
      <c r="A244" s="196">
        <v>7</v>
      </c>
      <c r="B244" s="196">
        <v>1</v>
      </c>
      <c r="C244" s="196">
        <v>6</v>
      </c>
      <c r="D244" s="196" t="s">
        <v>834</v>
      </c>
      <c r="E244" s="196" t="s">
        <v>7257</v>
      </c>
      <c r="F244" s="196" t="s">
        <v>1301</v>
      </c>
      <c r="G244" s="196" t="s">
        <v>1300</v>
      </c>
      <c r="H244" s="196" t="s">
        <v>1496</v>
      </c>
      <c r="I244" s="196" t="s">
        <v>875</v>
      </c>
      <c r="K244" s="196">
        <v>1</v>
      </c>
      <c r="L244" s="196" t="s">
        <v>5063</v>
      </c>
      <c r="M244" s="196" t="s">
        <v>5062</v>
      </c>
      <c r="N244" s="196" t="s">
        <v>76</v>
      </c>
      <c r="O244" s="196" t="s">
        <v>5061</v>
      </c>
      <c r="P244" s="196" t="s">
        <v>77</v>
      </c>
      <c r="Q244" s="196" t="s">
        <v>5060</v>
      </c>
      <c r="R244" s="196" t="s">
        <v>78</v>
      </c>
    </row>
    <row r="245" spans="1:18" x14ac:dyDescent="0.45">
      <c r="A245" s="196">
        <v>7</v>
      </c>
      <c r="B245" s="196">
        <v>1</v>
      </c>
      <c r="C245" s="196">
        <v>7</v>
      </c>
      <c r="D245" s="196" t="s">
        <v>834</v>
      </c>
      <c r="E245" s="196" t="s">
        <v>6036</v>
      </c>
      <c r="F245" s="196" t="s">
        <v>1301</v>
      </c>
      <c r="G245" s="196" t="s">
        <v>1300</v>
      </c>
      <c r="H245" s="196" t="s">
        <v>715</v>
      </c>
      <c r="I245" s="196" t="s">
        <v>875</v>
      </c>
      <c r="K245" s="196">
        <v>1</v>
      </c>
      <c r="L245" s="196" t="s">
        <v>5059</v>
      </c>
      <c r="M245" s="196" t="s">
        <v>5058</v>
      </c>
      <c r="N245" s="196" t="s">
        <v>76</v>
      </c>
      <c r="O245" s="196" t="s">
        <v>5057</v>
      </c>
      <c r="P245" s="196" t="s">
        <v>77</v>
      </c>
      <c r="Q245" s="196" t="s">
        <v>5056</v>
      </c>
      <c r="R245" s="196" t="s">
        <v>78</v>
      </c>
    </row>
    <row r="246" spans="1:18" x14ac:dyDescent="0.45">
      <c r="A246" s="196">
        <v>7</v>
      </c>
      <c r="B246" s="196">
        <v>1</v>
      </c>
      <c r="C246" s="196">
        <v>8</v>
      </c>
      <c r="D246" s="196" t="s">
        <v>834</v>
      </c>
      <c r="E246" s="196" t="s">
        <v>7258</v>
      </c>
      <c r="F246" s="196" t="s">
        <v>1301</v>
      </c>
      <c r="G246" s="196" t="s">
        <v>1300</v>
      </c>
      <c r="H246" s="196" t="s">
        <v>1487</v>
      </c>
      <c r="I246" s="196" t="s">
        <v>875</v>
      </c>
      <c r="K246" s="196">
        <v>1</v>
      </c>
      <c r="L246" s="196" t="s">
        <v>5055</v>
      </c>
      <c r="M246" s="196" t="s">
        <v>5054</v>
      </c>
      <c r="N246" s="196" t="s">
        <v>76</v>
      </c>
      <c r="O246" s="196" t="s">
        <v>5053</v>
      </c>
      <c r="P246" s="196" t="s">
        <v>77</v>
      </c>
      <c r="Q246" s="196" t="s">
        <v>5052</v>
      </c>
      <c r="R246" s="196" t="s">
        <v>78</v>
      </c>
    </row>
    <row r="247" spans="1:18" x14ac:dyDescent="0.45">
      <c r="A247" s="196">
        <v>7</v>
      </c>
      <c r="B247" s="196">
        <v>1</v>
      </c>
      <c r="C247" s="196">
        <v>9</v>
      </c>
      <c r="D247" s="196" t="s">
        <v>834</v>
      </c>
      <c r="E247" s="196" t="s">
        <v>6037</v>
      </c>
      <c r="F247" s="196" t="s">
        <v>1301</v>
      </c>
      <c r="G247" s="196" t="s">
        <v>1300</v>
      </c>
      <c r="H247" s="196" t="s">
        <v>1375</v>
      </c>
      <c r="K247" s="196">
        <v>1</v>
      </c>
      <c r="L247" s="196" t="s">
        <v>5051</v>
      </c>
    </row>
    <row r="248" spans="1:18" x14ac:dyDescent="0.45">
      <c r="A248" s="196">
        <v>7</v>
      </c>
      <c r="B248" s="196">
        <v>1</v>
      </c>
      <c r="C248" s="196">
        <v>10</v>
      </c>
      <c r="D248" s="196" t="s">
        <v>834</v>
      </c>
      <c r="E248" s="196" t="s">
        <v>7259</v>
      </c>
      <c r="F248" s="196" t="s">
        <v>1301</v>
      </c>
      <c r="G248" s="196" t="s">
        <v>1300</v>
      </c>
      <c r="H248" s="196" t="s">
        <v>1481</v>
      </c>
      <c r="K248" s="196">
        <v>1</v>
      </c>
      <c r="L248" s="196" t="s">
        <v>5050</v>
      </c>
    </row>
    <row r="249" spans="1:18" x14ac:dyDescent="0.45">
      <c r="A249" s="196">
        <v>7</v>
      </c>
      <c r="B249" s="196">
        <v>1</v>
      </c>
      <c r="C249" s="196">
        <v>11</v>
      </c>
      <c r="D249" s="196" t="s">
        <v>834</v>
      </c>
      <c r="E249" s="196" t="s">
        <v>6038</v>
      </c>
      <c r="F249" s="196" t="s">
        <v>1301</v>
      </c>
      <c r="G249" s="196" t="s">
        <v>1300</v>
      </c>
      <c r="H249" s="196" t="s">
        <v>1373</v>
      </c>
      <c r="I249" s="196" t="s">
        <v>885</v>
      </c>
      <c r="K249" s="196">
        <v>1</v>
      </c>
      <c r="L249" s="196" t="s">
        <v>5049</v>
      </c>
    </row>
    <row r="250" spans="1:18" x14ac:dyDescent="0.45">
      <c r="A250" s="196">
        <v>7</v>
      </c>
      <c r="B250" s="196">
        <v>1</v>
      </c>
      <c r="C250" s="196">
        <v>12</v>
      </c>
      <c r="D250" s="196" t="s">
        <v>834</v>
      </c>
      <c r="E250" s="196" t="s">
        <v>7260</v>
      </c>
      <c r="F250" s="196" t="s">
        <v>1301</v>
      </c>
      <c r="G250" s="196" t="s">
        <v>1300</v>
      </c>
      <c r="H250" s="196" t="s">
        <v>1478</v>
      </c>
      <c r="I250" s="196" t="s">
        <v>1319</v>
      </c>
      <c r="K250" s="196">
        <v>1</v>
      </c>
      <c r="L250" s="196" t="s">
        <v>5048</v>
      </c>
    </row>
    <row r="251" spans="1:18" x14ac:dyDescent="0.45">
      <c r="A251" s="196">
        <v>7</v>
      </c>
      <c r="B251" s="196">
        <v>1</v>
      </c>
      <c r="C251" s="196">
        <v>13</v>
      </c>
      <c r="D251" s="196" t="s">
        <v>834</v>
      </c>
      <c r="E251" s="196" t="s">
        <v>6039</v>
      </c>
      <c r="F251" s="196" t="s">
        <v>1301</v>
      </c>
      <c r="G251" s="196" t="s">
        <v>1300</v>
      </c>
      <c r="H251" s="196" t="s">
        <v>1371</v>
      </c>
      <c r="I251" s="196" t="s">
        <v>713</v>
      </c>
      <c r="K251" s="196">
        <v>1</v>
      </c>
      <c r="L251" s="196" t="s">
        <v>5047</v>
      </c>
    </row>
    <row r="252" spans="1:18" x14ac:dyDescent="0.45">
      <c r="A252" s="196">
        <v>7</v>
      </c>
      <c r="B252" s="196">
        <v>1</v>
      </c>
      <c r="C252" s="196">
        <v>14</v>
      </c>
      <c r="D252" s="196" t="s">
        <v>834</v>
      </c>
      <c r="E252" s="196" t="s">
        <v>7261</v>
      </c>
      <c r="F252" s="196" t="s">
        <v>1301</v>
      </c>
      <c r="G252" s="196" t="s">
        <v>1300</v>
      </c>
      <c r="H252" s="196" t="s">
        <v>1475</v>
      </c>
      <c r="I252" s="196" t="s">
        <v>1370</v>
      </c>
      <c r="K252" s="196">
        <v>1</v>
      </c>
      <c r="L252" s="196" t="s">
        <v>5046</v>
      </c>
    </row>
    <row r="253" spans="1:18" x14ac:dyDescent="0.45">
      <c r="A253" s="196">
        <v>7</v>
      </c>
      <c r="B253" s="196">
        <v>1</v>
      </c>
      <c r="C253" s="196">
        <v>15</v>
      </c>
      <c r="D253" s="196" t="s">
        <v>834</v>
      </c>
      <c r="E253" s="196" t="s">
        <v>6040</v>
      </c>
      <c r="F253" s="196" t="s">
        <v>1301</v>
      </c>
      <c r="G253" s="196" t="s">
        <v>1300</v>
      </c>
      <c r="H253" s="196" t="s">
        <v>1368</v>
      </c>
      <c r="I253" s="196" t="s">
        <v>612</v>
      </c>
      <c r="K253" s="196">
        <v>1</v>
      </c>
      <c r="L253" s="196" t="s">
        <v>5045</v>
      </c>
      <c r="M253" s="196" t="s">
        <v>5044</v>
      </c>
    </row>
    <row r="254" spans="1:18" x14ac:dyDescent="0.45">
      <c r="A254" s="196">
        <v>7</v>
      </c>
      <c r="B254" s="196">
        <v>1</v>
      </c>
      <c r="C254" s="196">
        <v>16</v>
      </c>
      <c r="D254" s="196" t="s">
        <v>834</v>
      </c>
      <c r="E254" s="196" t="s">
        <v>7262</v>
      </c>
      <c r="F254" s="196" t="s">
        <v>1301</v>
      </c>
      <c r="G254" s="196" t="s">
        <v>1300</v>
      </c>
      <c r="H254" s="196" t="s">
        <v>1471</v>
      </c>
      <c r="I254" s="196" t="s">
        <v>612</v>
      </c>
      <c r="K254" s="196">
        <v>1</v>
      </c>
      <c r="L254" s="196" t="s">
        <v>5043</v>
      </c>
      <c r="M254" s="196" t="s">
        <v>5042</v>
      </c>
    </row>
    <row r="255" spans="1:18" x14ac:dyDescent="0.45">
      <c r="A255" s="196">
        <v>7</v>
      </c>
      <c r="B255" s="196">
        <v>1</v>
      </c>
      <c r="C255" s="196">
        <v>17</v>
      </c>
      <c r="D255" s="196" t="s">
        <v>834</v>
      </c>
      <c r="E255" s="196" t="s">
        <v>6041</v>
      </c>
      <c r="F255" s="196" t="s">
        <v>1301</v>
      </c>
      <c r="G255" s="196" t="s">
        <v>1300</v>
      </c>
      <c r="H255" s="196" t="s">
        <v>1364</v>
      </c>
      <c r="K255" s="196">
        <v>1</v>
      </c>
      <c r="L255" s="196" t="s">
        <v>5041</v>
      </c>
    </row>
    <row r="256" spans="1:18" x14ac:dyDescent="0.45">
      <c r="A256" s="196">
        <v>7</v>
      </c>
      <c r="B256" s="196">
        <v>1</v>
      </c>
      <c r="C256" s="196">
        <v>18</v>
      </c>
      <c r="D256" s="196" t="s">
        <v>834</v>
      </c>
      <c r="E256" s="196" t="s">
        <v>7263</v>
      </c>
      <c r="F256" s="196" t="s">
        <v>1301</v>
      </c>
      <c r="G256" s="196" t="s">
        <v>1300</v>
      </c>
      <c r="H256" s="196" t="s">
        <v>1467</v>
      </c>
      <c r="K256" s="196">
        <v>1</v>
      </c>
      <c r="L256" s="196" t="s">
        <v>5040</v>
      </c>
    </row>
    <row r="257" spans="1:18" x14ac:dyDescent="0.45">
      <c r="A257" s="196">
        <v>7</v>
      </c>
      <c r="B257" s="196">
        <v>1</v>
      </c>
      <c r="C257" s="196">
        <v>19</v>
      </c>
      <c r="D257" s="196" t="s">
        <v>834</v>
      </c>
      <c r="E257" s="196" t="s">
        <v>6042</v>
      </c>
      <c r="F257" s="196" t="s">
        <v>1301</v>
      </c>
      <c r="G257" s="196" t="s">
        <v>1300</v>
      </c>
      <c r="H257" s="196" t="s">
        <v>1362</v>
      </c>
      <c r="K257" s="196">
        <v>1</v>
      </c>
      <c r="L257" s="196" t="s">
        <v>5039</v>
      </c>
    </row>
    <row r="258" spans="1:18" x14ac:dyDescent="0.45">
      <c r="A258" s="196">
        <v>7</v>
      </c>
      <c r="B258" s="196">
        <v>1</v>
      </c>
      <c r="C258" s="196">
        <v>20</v>
      </c>
      <c r="D258" s="196" t="s">
        <v>834</v>
      </c>
      <c r="E258" s="196" t="s">
        <v>7264</v>
      </c>
      <c r="F258" s="196" t="s">
        <v>1301</v>
      </c>
      <c r="G258" s="196" t="s">
        <v>1300</v>
      </c>
      <c r="H258" s="196" t="s">
        <v>1464</v>
      </c>
      <c r="K258" s="196">
        <v>1</v>
      </c>
      <c r="L258" s="196" t="s">
        <v>5038</v>
      </c>
    </row>
    <row r="259" spans="1:18" x14ac:dyDescent="0.45">
      <c r="A259" s="196">
        <v>7</v>
      </c>
      <c r="B259" s="196">
        <v>1</v>
      </c>
      <c r="C259" s="196">
        <v>21</v>
      </c>
      <c r="D259" s="196" t="s">
        <v>834</v>
      </c>
      <c r="E259" s="196" t="s">
        <v>6043</v>
      </c>
      <c r="F259" s="196" t="s">
        <v>1301</v>
      </c>
      <c r="G259" s="196" t="s">
        <v>1300</v>
      </c>
      <c r="H259" s="196" t="s">
        <v>1360</v>
      </c>
      <c r="K259" s="196">
        <v>1</v>
      </c>
      <c r="L259" s="196" t="s">
        <v>5037</v>
      </c>
    </row>
    <row r="260" spans="1:18" x14ac:dyDescent="0.45">
      <c r="A260" s="196">
        <v>7</v>
      </c>
      <c r="B260" s="196">
        <v>1</v>
      </c>
      <c r="C260" s="196">
        <v>22</v>
      </c>
      <c r="D260" s="196" t="s">
        <v>834</v>
      </c>
      <c r="E260" s="196" t="s">
        <v>7265</v>
      </c>
      <c r="F260" s="196" t="s">
        <v>1301</v>
      </c>
      <c r="G260" s="196" t="s">
        <v>1300</v>
      </c>
      <c r="H260" s="196" t="s">
        <v>1461</v>
      </c>
      <c r="K260" s="196">
        <v>1</v>
      </c>
      <c r="L260" s="196" t="s">
        <v>5036</v>
      </c>
    </row>
    <row r="261" spans="1:18" x14ac:dyDescent="0.45">
      <c r="A261" s="196">
        <v>7</v>
      </c>
      <c r="B261" s="196">
        <v>1</v>
      </c>
      <c r="C261" s="196">
        <v>23</v>
      </c>
      <c r="D261" s="196" t="s">
        <v>834</v>
      </c>
      <c r="E261" s="196" t="s">
        <v>6044</v>
      </c>
      <c r="F261" s="196" t="s">
        <v>1301</v>
      </c>
      <c r="G261" s="196" t="s">
        <v>1300</v>
      </c>
      <c r="H261" s="196" t="s">
        <v>1358</v>
      </c>
      <c r="K261" s="196">
        <v>1</v>
      </c>
      <c r="L261" s="196" t="s">
        <v>5035</v>
      </c>
    </row>
    <row r="262" spans="1:18" x14ac:dyDescent="0.45">
      <c r="A262" s="196">
        <v>7</v>
      </c>
      <c r="B262" s="196">
        <v>1</v>
      </c>
      <c r="C262" s="196">
        <v>24</v>
      </c>
      <c r="D262" s="196" t="s">
        <v>834</v>
      </c>
      <c r="E262" s="196" t="s">
        <v>7266</v>
      </c>
      <c r="F262" s="196" t="s">
        <v>1301</v>
      </c>
      <c r="G262" s="196" t="s">
        <v>1300</v>
      </c>
      <c r="H262" s="196" t="s">
        <v>1458</v>
      </c>
      <c r="K262" s="196">
        <v>1</v>
      </c>
      <c r="L262" s="196" t="s">
        <v>5034</v>
      </c>
    </row>
    <row r="263" spans="1:18" x14ac:dyDescent="0.45">
      <c r="A263" s="196">
        <v>7</v>
      </c>
      <c r="B263" s="196">
        <v>1</v>
      </c>
      <c r="C263" s="196">
        <v>25</v>
      </c>
      <c r="D263" s="196" t="s">
        <v>834</v>
      </c>
      <c r="E263" s="196" t="s">
        <v>6045</v>
      </c>
      <c r="F263" s="196" t="s">
        <v>1301</v>
      </c>
      <c r="G263" s="196" t="s">
        <v>1300</v>
      </c>
      <c r="H263" s="196" t="s">
        <v>1356</v>
      </c>
      <c r="K263" s="196">
        <v>1</v>
      </c>
      <c r="L263" s="196" t="s">
        <v>5033</v>
      </c>
    </row>
    <row r="264" spans="1:18" x14ac:dyDescent="0.45">
      <c r="A264" s="196">
        <v>7</v>
      </c>
      <c r="B264" s="196">
        <v>1</v>
      </c>
      <c r="C264" s="196">
        <v>26</v>
      </c>
      <c r="D264" s="196" t="s">
        <v>834</v>
      </c>
      <c r="E264" s="196" t="s">
        <v>7267</v>
      </c>
      <c r="F264" s="196" t="s">
        <v>1301</v>
      </c>
      <c r="G264" s="196" t="s">
        <v>1300</v>
      </c>
      <c r="H264" s="196" t="s">
        <v>1455</v>
      </c>
      <c r="K264" s="196">
        <v>1</v>
      </c>
      <c r="L264" s="196" t="s">
        <v>5032</v>
      </c>
    </row>
    <row r="265" spans="1:18" x14ac:dyDescent="0.45">
      <c r="A265" s="196">
        <v>7</v>
      </c>
      <c r="B265" s="196">
        <v>1</v>
      </c>
      <c r="C265" s="196">
        <v>27</v>
      </c>
      <c r="D265" s="196" t="s">
        <v>834</v>
      </c>
      <c r="E265" s="196" t="s">
        <v>6046</v>
      </c>
      <c r="F265" s="196" t="s">
        <v>1301</v>
      </c>
      <c r="G265" s="196" t="s">
        <v>1300</v>
      </c>
      <c r="H265" s="196" t="s">
        <v>1354</v>
      </c>
      <c r="I265" s="196" t="s">
        <v>875</v>
      </c>
      <c r="K265" s="196">
        <v>1</v>
      </c>
      <c r="L265" s="196" t="s">
        <v>5031</v>
      </c>
      <c r="M265" s="196" t="s">
        <v>5030</v>
      </c>
      <c r="N265" s="196" t="s">
        <v>76</v>
      </c>
      <c r="O265" s="196" t="s">
        <v>5029</v>
      </c>
      <c r="P265" s="196" t="s">
        <v>77</v>
      </c>
      <c r="Q265" s="196" t="s">
        <v>5028</v>
      </c>
      <c r="R265" s="196" t="s">
        <v>78</v>
      </c>
    </row>
    <row r="266" spans="1:18" x14ac:dyDescent="0.45">
      <c r="A266" s="196">
        <v>7</v>
      </c>
      <c r="B266" s="196">
        <v>1</v>
      </c>
      <c r="C266" s="196">
        <v>28</v>
      </c>
      <c r="D266" s="196" t="s">
        <v>834</v>
      </c>
      <c r="E266" s="196" t="s">
        <v>7268</v>
      </c>
      <c r="F266" s="196" t="s">
        <v>1301</v>
      </c>
      <c r="G266" s="196" t="s">
        <v>1300</v>
      </c>
      <c r="H266" s="196" t="s">
        <v>1449</v>
      </c>
      <c r="I266" s="196" t="s">
        <v>875</v>
      </c>
      <c r="K266" s="196">
        <v>1</v>
      </c>
      <c r="L266" s="196" t="s">
        <v>5027</v>
      </c>
      <c r="M266" s="196" t="s">
        <v>5026</v>
      </c>
      <c r="N266" s="196" t="s">
        <v>76</v>
      </c>
      <c r="O266" s="196" t="s">
        <v>5025</v>
      </c>
      <c r="P266" s="196" t="s">
        <v>77</v>
      </c>
      <c r="Q266" s="196" t="s">
        <v>5024</v>
      </c>
      <c r="R266" s="196" t="s">
        <v>78</v>
      </c>
    </row>
    <row r="267" spans="1:18" x14ac:dyDescent="0.45">
      <c r="A267" s="196">
        <v>7</v>
      </c>
      <c r="B267" s="196">
        <v>1</v>
      </c>
      <c r="C267" s="196">
        <v>29</v>
      </c>
      <c r="D267" s="196" t="s">
        <v>834</v>
      </c>
      <c r="E267" s="196" t="s">
        <v>6047</v>
      </c>
      <c r="F267" s="196" t="s">
        <v>1301</v>
      </c>
      <c r="G267" s="196" t="s">
        <v>1300</v>
      </c>
      <c r="H267" s="196" t="s">
        <v>1349</v>
      </c>
      <c r="I267" s="196" t="s">
        <v>3252</v>
      </c>
      <c r="K267" s="196">
        <v>1</v>
      </c>
      <c r="L267" s="196" t="s">
        <v>5023</v>
      </c>
      <c r="M267" s="196" t="s">
        <v>5022</v>
      </c>
      <c r="N267" s="196" t="s">
        <v>65</v>
      </c>
      <c r="O267" s="196" t="s">
        <v>5021</v>
      </c>
    </row>
    <row r="268" spans="1:18" x14ac:dyDescent="0.45">
      <c r="A268" s="196">
        <v>7</v>
      </c>
      <c r="B268" s="196">
        <v>1</v>
      </c>
      <c r="C268" s="196">
        <v>30</v>
      </c>
      <c r="D268" s="196" t="s">
        <v>834</v>
      </c>
      <c r="E268" s="196" t="s">
        <v>7269</v>
      </c>
      <c r="F268" s="196" t="s">
        <v>1301</v>
      </c>
      <c r="G268" s="196" t="s">
        <v>1300</v>
      </c>
      <c r="H268" s="196" t="s">
        <v>1441</v>
      </c>
      <c r="I268" s="196" t="s">
        <v>1341</v>
      </c>
      <c r="K268" s="196">
        <v>1</v>
      </c>
      <c r="L268" s="196" t="s">
        <v>5020</v>
      </c>
      <c r="M268" s="196" t="s">
        <v>5019</v>
      </c>
      <c r="N268" s="196" t="s">
        <v>1338</v>
      </c>
      <c r="O268" s="196" t="s">
        <v>5018</v>
      </c>
    </row>
    <row r="269" spans="1:18" x14ac:dyDescent="0.45">
      <c r="A269" s="196">
        <v>7</v>
      </c>
      <c r="B269" s="196">
        <v>1</v>
      </c>
      <c r="C269" s="196">
        <v>31</v>
      </c>
      <c r="D269" s="196" t="s">
        <v>834</v>
      </c>
      <c r="E269" s="196" t="s">
        <v>6048</v>
      </c>
      <c r="F269" s="196" t="s">
        <v>1301</v>
      </c>
      <c r="G269" s="196" t="s">
        <v>1300</v>
      </c>
      <c r="H269" s="196" t="s">
        <v>679</v>
      </c>
      <c r="I269" s="196" t="s">
        <v>3252</v>
      </c>
      <c r="K269" s="196">
        <v>1</v>
      </c>
      <c r="L269" s="196" t="s">
        <v>5017</v>
      </c>
      <c r="M269" s="196" t="s">
        <v>5016</v>
      </c>
      <c r="N269" s="196" t="s">
        <v>65</v>
      </c>
      <c r="O269" s="196" t="s">
        <v>5015</v>
      </c>
    </row>
    <row r="270" spans="1:18" x14ac:dyDescent="0.45">
      <c r="A270" s="196">
        <v>7</v>
      </c>
      <c r="B270" s="196">
        <v>1</v>
      </c>
      <c r="C270" s="196">
        <v>32</v>
      </c>
      <c r="D270" s="196" t="s">
        <v>834</v>
      </c>
      <c r="E270" s="196" t="s">
        <v>7270</v>
      </c>
      <c r="F270" s="196" t="s">
        <v>1301</v>
      </c>
      <c r="G270" s="196" t="s">
        <v>1300</v>
      </c>
      <c r="H270" s="196" t="s">
        <v>1434</v>
      </c>
      <c r="I270" s="196" t="s">
        <v>1341</v>
      </c>
      <c r="K270" s="196">
        <v>1</v>
      </c>
      <c r="L270" s="196" t="s">
        <v>5014</v>
      </c>
      <c r="M270" s="196" t="s">
        <v>5013</v>
      </c>
      <c r="N270" s="196" t="s">
        <v>1338</v>
      </c>
      <c r="O270" s="196" t="s">
        <v>5012</v>
      </c>
    </row>
    <row r="271" spans="1:18" x14ac:dyDescent="0.45">
      <c r="A271" s="196">
        <v>7</v>
      </c>
      <c r="B271" s="196">
        <v>1</v>
      </c>
      <c r="C271" s="196">
        <v>33</v>
      </c>
      <c r="D271" s="196" t="s">
        <v>834</v>
      </c>
      <c r="E271" s="196" t="s">
        <v>6049</v>
      </c>
      <c r="F271" s="196" t="s">
        <v>1301</v>
      </c>
      <c r="G271" s="196" t="s">
        <v>1300</v>
      </c>
      <c r="H271" s="196" t="s">
        <v>1342</v>
      </c>
      <c r="I271" s="196" t="s">
        <v>3252</v>
      </c>
      <c r="K271" s="196">
        <v>1</v>
      </c>
      <c r="L271" s="196" t="s">
        <v>5011</v>
      </c>
      <c r="M271" s="196" t="s">
        <v>5010</v>
      </c>
      <c r="N271" s="196" t="s">
        <v>65</v>
      </c>
      <c r="O271" s="196" t="s">
        <v>5009</v>
      </c>
    </row>
    <row r="272" spans="1:18" x14ac:dyDescent="0.45">
      <c r="A272" s="196">
        <v>7</v>
      </c>
      <c r="B272" s="196">
        <v>1</v>
      </c>
      <c r="C272" s="196">
        <v>34</v>
      </c>
      <c r="D272" s="196" t="s">
        <v>834</v>
      </c>
      <c r="E272" s="196" t="s">
        <v>7271</v>
      </c>
      <c r="F272" s="196" t="s">
        <v>1301</v>
      </c>
      <c r="G272" s="196" t="s">
        <v>1300</v>
      </c>
      <c r="H272" s="196" t="s">
        <v>1427</v>
      </c>
      <c r="I272" s="196" t="s">
        <v>1341</v>
      </c>
      <c r="K272" s="196">
        <v>1</v>
      </c>
      <c r="L272" s="196" t="s">
        <v>5008</v>
      </c>
      <c r="M272" s="196" t="s">
        <v>5007</v>
      </c>
      <c r="N272" s="196" t="s">
        <v>1338</v>
      </c>
      <c r="O272" s="196" t="s">
        <v>5006</v>
      </c>
    </row>
    <row r="273" spans="1:18" x14ac:dyDescent="0.45">
      <c r="A273" s="196">
        <v>7</v>
      </c>
      <c r="B273" s="196">
        <v>1</v>
      </c>
      <c r="C273" s="196">
        <v>35</v>
      </c>
      <c r="D273" s="196" t="s">
        <v>834</v>
      </c>
      <c r="E273" s="196" t="s">
        <v>6050</v>
      </c>
      <c r="F273" s="196" t="s">
        <v>1301</v>
      </c>
      <c r="G273" s="196" t="s">
        <v>1300</v>
      </c>
      <c r="H273" s="196" t="s">
        <v>1336</v>
      </c>
      <c r="K273" s="196">
        <v>1</v>
      </c>
      <c r="L273" s="196" t="s">
        <v>5005</v>
      </c>
    </row>
    <row r="274" spans="1:18" x14ac:dyDescent="0.45">
      <c r="A274" s="196">
        <v>7</v>
      </c>
      <c r="B274" s="196">
        <v>1</v>
      </c>
      <c r="C274" s="196">
        <v>36</v>
      </c>
      <c r="D274" s="196" t="s">
        <v>834</v>
      </c>
      <c r="E274" s="196" t="s">
        <v>8413</v>
      </c>
      <c r="F274" s="196" t="s">
        <v>1301</v>
      </c>
      <c r="G274" s="196" t="s">
        <v>1300</v>
      </c>
      <c r="H274" s="196" t="s">
        <v>1422</v>
      </c>
      <c r="K274" s="196">
        <v>1</v>
      </c>
      <c r="L274" s="196" t="s">
        <v>5004</v>
      </c>
    </row>
    <row r="275" spans="1:18" x14ac:dyDescent="0.45">
      <c r="A275" s="196">
        <v>7</v>
      </c>
      <c r="B275" s="196">
        <v>1</v>
      </c>
      <c r="C275" s="196">
        <v>37</v>
      </c>
      <c r="D275" s="196" t="s">
        <v>834</v>
      </c>
      <c r="E275" s="196" t="s">
        <v>6051</v>
      </c>
      <c r="F275" s="196" t="s">
        <v>1301</v>
      </c>
      <c r="G275" s="196" t="s">
        <v>1300</v>
      </c>
      <c r="H275" s="196" t="s">
        <v>1334</v>
      </c>
      <c r="K275" s="196">
        <v>1</v>
      </c>
      <c r="L275" s="196" t="s">
        <v>5003</v>
      </c>
    </row>
    <row r="276" spans="1:18" x14ac:dyDescent="0.45">
      <c r="A276" s="196">
        <v>7</v>
      </c>
      <c r="B276" s="196">
        <v>1</v>
      </c>
      <c r="C276" s="196">
        <v>38</v>
      </c>
      <c r="D276" s="196" t="s">
        <v>834</v>
      </c>
      <c r="E276" s="196" t="s">
        <v>8453</v>
      </c>
      <c r="F276" s="196" t="s">
        <v>1301</v>
      </c>
      <c r="G276" s="196" t="s">
        <v>1300</v>
      </c>
      <c r="H276" s="196" t="s">
        <v>1419</v>
      </c>
      <c r="K276" s="196">
        <v>1</v>
      </c>
      <c r="L276" s="196" t="s">
        <v>5002</v>
      </c>
    </row>
    <row r="277" spans="1:18" x14ac:dyDescent="0.45">
      <c r="A277" s="196">
        <v>7</v>
      </c>
      <c r="B277" s="196">
        <v>1</v>
      </c>
      <c r="C277" s="196">
        <v>39</v>
      </c>
      <c r="D277" s="196" t="s">
        <v>834</v>
      </c>
      <c r="E277" s="196" t="s">
        <v>6052</v>
      </c>
      <c r="F277" s="196" t="s">
        <v>1301</v>
      </c>
      <c r="G277" s="196" t="s">
        <v>1300</v>
      </c>
      <c r="H277" s="196" t="s">
        <v>1332</v>
      </c>
      <c r="K277" s="196">
        <v>1</v>
      </c>
      <c r="L277" s="196" t="s">
        <v>5001</v>
      </c>
    </row>
    <row r="278" spans="1:18" x14ac:dyDescent="0.45">
      <c r="A278" s="196">
        <v>7</v>
      </c>
      <c r="B278" s="196">
        <v>1</v>
      </c>
      <c r="C278" s="196">
        <v>40</v>
      </c>
      <c r="D278" s="196" t="s">
        <v>834</v>
      </c>
      <c r="E278" s="196" t="s">
        <v>8493</v>
      </c>
      <c r="F278" s="196" t="s">
        <v>1301</v>
      </c>
      <c r="G278" s="196" t="s">
        <v>1300</v>
      </c>
      <c r="H278" s="196" t="s">
        <v>1416</v>
      </c>
      <c r="K278" s="196">
        <v>1</v>
      </c>
      <c r="L278" s="196" t="s">
        <v>5000</v>
      </c>
    </row>
    <row r="279" spans="1:18" x14ac:dyDescent="0.45">
      <c r="A279" s="196">
        <v>7</v>
      </c>
      <c r="B279" s="196">
        <v>1</v>
      </c>
      <c r="C279" s="196">
        <v>41</v>
      </c>
      <c r="D279" s="196" t="s">
        <v>834</v>
      </c>
      <c r="E279" s="196" t="s">
        <v>6053</v>
      </c>
      <c r="F279" s="196" t="s">
        <v>1301</v>
      </c>
      <c r="G279" s="196" t="s">
        <v>1300</v>
      </c>
      <c r="H279" s="196" t="s">
        <v>1330</v>
      </c>
      <c r="I279" s="196" t="s">
        <v>875</v>
      </c>
      <c r="K279" s="196">
        <v>1</v>
      </c>
      <c r="L279" s="196" t="s">
        <v>4999</v>
      </c>
      <c r="M279" s="196" t="s">
        <v>4998</v>
      </c>
      <c r="N279" s="196" t="s">
        <v>76</v>
      </c>
      <c r="O279" s="196" t="s">
        <v>4997</v>
      </c>
      <c r="P279" s="196" t="s">
        <v>77</v>
      </c>
      <c r="Q279" s="196" t="s">
        <v>4996</v>
      </c>
      <c r="R279" s="196" t="s">
        <v>78</v>
      </c>
    </row>
    <row r="280" spans="1:18" x14ac:dyDescent="0.45">
      <c r="A280" s="196">
        <v>7</v>
      </c>
      <c r="B280" s="196">
        <v>1</v>
      </c>
      <c r="C280" s="196">
        <v>42</v>
      </c>
      <c r="D280" s="196" t="s">
        <v>834</v>
      </c>
      <c r="E280" s="196" t="s">
        <v>7272</v>
      </c>
      <c r="F280" s="196" t="s">
        <v>1301</v>
      </c>
      <c r="G280" s="196" t="s">
        <v>1300</v>
      </c>
      <c r="H280" s="196" t="s">
        <v>1410</v>
      </c>
      <c r="I280" s="196" t="s">
        <v>875</v>
      </c>
      <c r="K280" s="196">
        <v>1</v>
      </c>
      <c r="L280" s="196" t="s">
        <v>4995</v>
      </c>
      <c r="M280" s="196" t="s">
        <v>4994</v>
      </c>
      <c r="N280" s="196" t="s">
        <v>76</v>
      </c>
      <c r="O280" s="196" t="s">
        <v>4993</v>
      </c>
      <c r="P280" s="196" t="s">
        <v>77</v>
      </c>
      <c r="Q280" s="196" t="s">
        <v>4992</v>
      </c>
      <c r="R280" s="196" t="s">
        <v>78</v>
      </c>
    </row>
    <row r="281" spans="1:18" x14ac:dyDescent="0.45">
      <c r="A281" s="196">
        <v>7</v>
      </c>
      <c r="B281" s="196">
        <v>1</v>
      </c>
      <c r="C281" s="196">
        <v>43</v>
      </c>
      <c r="D281" s="196" t="s">
        <v>834</v>
      </c>
      <c r="E281" s="196" t="s">
        <v>6054</v>
      </c>
      <c r="F281" s="196" t="s">
        <v>1301</v>
      </c>
      <c r="G281" s="196" t="s">
        <v>1300</v>
      </c>
      <c r="H281" s="196" t="s">
        <v>1325</v>
      </c>
      <c r="I281" s="196" t="s">
        <v>880</v>
      </c>
      <c r="K281" s="196">
        <v>1</v>
      </c>
      <c r="L281" s="196" t="s">
        <v>4991</v>
      </c>
    </row>
    <row r="282" spans="1:18" x14ac:dyDescent="0.45">
      <c r="A282" s="196">
        <v>7</v>
      </c>
      <c r="B282" s="196">
        <v>1</v>
      </c>
      <c r="C282" s="196">
        <v>44</v>
      </c>
      <c r="D282" s="196" t="s">
        <v>834</v>
      </c>
      <c r="E282" s="196" t="s">
        <v>7273</v>
      </c>
      <c r="F282" s="196" t="s">
        <v>1301</v>
      </c>
      <c r="G282" s="196" t="s">
        <v>1300</v>
      </c>
      <c r="H282" s="196" t="s">
        <v>1404</v>
      </c>
      <c r="I282" s="196" t="s">
        <v>1324</v>
      </c>
      <c r="K282" s="196">
        <v>1</v>
      </c>
      <c r="L282" s="196" t="s">
        <v>4990</v>
      </c>
    </row>
    <row r="283" spans="1:18" x14ac:dyDescent="0.45">
      <c r="A283" s="196">
        <v>7</v>
      </c>
      <c r="B283" s="196">
        <v>1</v>
      </c>
      <c r="C283" s="196">
        <v>45</v>
      </c>
      <c r="D283" s="196" t="s">
        <v>834</v>
      </c>
      <c r="E283" s="196" t="s">
        <v>6055</v>
      </c>
      <c r="F283" s="196" t="s">
        <v>1301</v>
      </c>
      <c r="G283" s="196" t="s">
        <v>1300</v>
      </c>
      <c r="H283" s="196" t="s">
        <v>1322</v>
      </c>
      <c r="K283" s="196">
        <v>1</v>
      </c>
      <c r="L283" s="196" t="s">
        <v>4989</v>
      </c>
    </row>
    <row r="284" spans="1:18" x14ac:dyDescent="0.45">
      <c r="A284" s="196">
        <v>7</v>
      </c>
      <c r="B284" s="196">
        <v>1</v>
      </c>
      <c r="C284" s="196">
        <v>46</v>
      </c>
      <c r="D284" s="196" t="s">
        <v>834</v>
      </c>
      <c r="E284" s="196" t="s">
        <v>7274</v>
      </c>
      <c r="F284" s="196" t="s">
        <v>1301</v>
      </c>
      <c r="G284" s="196" t="s">
        <v>1300</v>
      </c>
      <c r="H284" s="196" t="s">
        <v>1401</v>
      </c>
      <c r="K284" s="196">
        <v>1</v>
      </c>
      <c r="L284" s="196" t="s">
        <v>4988</v>
      </c>
    </row>
    <row r="285" spans="1:18" x14ac:dyDescent="0.45">
      <c r="A285" s="196">
        <v>7</v>
      </c>
      <c r="B285" s="196">
        <v>1</v>
      </c>
      <c r="C285" s="196">
        <v>47</v>
      </c>
      <c r="D285" s="196" t="s">
        <v>834</v>
      </c>
      <c r="E285" s="196" t="s">
        <v>6056</v>
      </c>
      <c r="F285" s="196" t="s">
        <v>1301</v>
      </c>
      <c r="G285" s="196" t="s">
        <v>1300</v>
      </c>
      <c r="H285" s="196" t="s">
        <v>1320</v>
      </c>
      <c r="I285" s="196" t="s">
        <v>885</v>
      </c>
      <c r="K285" s="196">
        <v>1</v>
      </c>
      <c r="L285" s="196" t="s">
        <v>4987</v>
      </c>
    </row>
    <row r="286" spans="1:18" x14ac:dyDescent="0.45">
      <c r="A286" s="196">
        <v>7</v>
      </c>
      <c r="B286" s="196">
        <v>1</v>
      </c>
      <c r="C286" s="196">
        <v>48</v>
      </c>
      <c r="D286" s="196" t="s">
        <v>834</v>
      </c>
      <c r="E286" s="196" t="s">
        <v>6057</v>
      </c>
      <c r="F286" s="196" t="s">
        <v>1301</v>
      </c>
      <c r="G286" s="196" t="s">
        <v>1300</v>
      </c>
      <c r="H286" s="196" t="s">
        <v>1317</v>
      </c>
      <c r="K286" s="196">
        <v>1</v>
      </c>
      <c r="L286" s="196" t="s">
        <v>4986</v>
      </c>
    </row>
    <row r="287" spans="1:18" x14ac:dyDescent="0.45">
      <c r="A287" s="196">
        <v>7</v>
      </c>
      <c r="B287" s="196">
        <v>1</v>
      </c>
      <c r="C287" s="196">
        <v>49</v>
      </c>
      <c r="D287" s="196" t="s">
        <v>834</v>
      </c>
      <c r="E287" s="196" t="s">
        <v>6058</v>
      </c>
      <c r="F287" s="196" t="s">
        <v>1301</v>
      </c>
      <c r="G287" s="196" t="s">
        <v>1300</v>
      </c>
      <c r="H287" s="196" t="s">
        <v>1315</v>
      </c>
      <c r="I287" s="196" t="s">
        <v>875</v>
      </c>
      <c r="K287" s="196">
        <v>1</v>
      </c>
      <c r="L287" s="196" t="s">
        <v>4985</v>
      </c>
      <c r="M287" s="196" t="s">
        <v>8604</v>
      </c>
      <c r="N287" s="196" t="s">
        <v>76</v>
      </c>
      <c r="O287" s="196" t="s">
        <v>8605</v>
      </c>
      <c r="P287" s="196" t="s">
        <v>77</v>
      </c>
      <c r="Q287" s="196" t="s">
        <v>8606</v>
      </c>
      <c r="R287" s="196" t="s">
        <v>78</v>
      </c>
    </row>
    <row r="288" spans="1:18" x14ac:dyDescent="0.45">
      <c r="A288" s="196">
        <v>7</v>
      </c>
      <c r="B288" s="196">
        <v>1</v>
      </c>
      <c r="C288" s="196">
        <v>50</v>
      </c>
      <c r="D288" s="196" t="s">
        <v>834</v>
      </c>
      <c r="E288" s="196" t="s">
        <v>6059</v>
      </c>
      <c r="F288" s="196" t="s">
        <v>1301</v>
      </c>
      <c r="G288" s="196" t="s">
        <v>1300</v>
      </c>
      <c r="H288" s="196" t="s">
        <v>1310</v>
      </c>
      <c r="I288" s="196" t="s">
        <v>875</v>
      </c>
      <c r="K288" s="196">
        <v>1</v>
      </c>
      <c r="L288" s="196" t="s">
        <v>4984</v>
      </c>
      <c r="M288" s="196" t="s">
        <v>8607</v>
      </c>
      <c r="N288" s="196" t="s">
        <v>76</v>
      </c>
      <c r="O288" s="196" t="s">
        <v>8608</v>
      </c>
      <c r="P288" s="196" t="s">
        <v>77</v>
      </c>
      <c r="Q288" s="196" t="s">
        <v>8609</v>
      </c>
      <c r="R288" s="196" t="s">
        <v>78</v>
      </c>
    </row>
    <row r="289" spans="1:13" x14ac:dyDescent="0.45">
      <c r="A289" s="196">
        <v>7</v>
      </c>
      <c r="B289" s="196">
        <v>1</v>
      </c>
      <c r="C289" s="196">
        <v>51</v>
      </c>
      <c r="D289" s="196" t="s">
        <v>834</v>
      </c>
      <c r="E289" s="196" t="s">
        <v>6060</v>
      </c>
      <c r="F289" s="196" t="s">
        <v>1301</v>
      </c>
      <c r="G289" s="196" t="s">
        <v>7275</v>
      </c>
      <c r="H289" s="196" t="s">
        <v>1299</v>
      </c>
      <c r="K289" s="196">
        <v>1</v>
      </c>
      <c r="L289" s="196" t="s">
        <v>4983</v>
      </c>
    </row>
    <row r="290" spans="1:13" x14ac:dyDescent="0.45">
      <c r="A290" s="196">
        <v>7</v>
      </c>
      <c r="B290" s="196">
        <v>1</v>
      </c>
      <c r="C290" s="196">
        <v>52</v>
      </c>
      <c r="D290" s="196" t="s">
        <v>8775</v>
      </c>
      <c r="E290" s="196" t="s">
        <v>8855</v>
      </c>
      <c r="F290" s="196" t="s">
        <v>1301</v>
      </c>
      <c r="G290" s="196" t="s">
        <v>1300</v>
      </c>
      <c r="H290" s="196" t="s">
        <v>8777</v>
      </c>
      <c r="K290" s="196">
        <v>1</v>
      </c>
      <c r="L290" s="196" t="s">
        <v>8856</v>
      </c>
    </row>
    <row r="291" spans="1:13" x14ac:dyDescent="0.45">
      <c r="A291" s="196" t="s">
        <v>8610</v>
      </c>
      <c r="B291" s="196" t="s">
        <v>13</v>
      </c>
      <c r="C291" s="196" t="s">
        <v>12</v>
      </c>
      <c r="D291" s="196" t="s">
        <v>8611</v>
      </c>
      <c r="E291" s="196" t="s">
        <v>8612</v>
      </c>
      <c r="F291" s="196" t="s">
        <v>1301</v>
      </c>
      <c r="G291" s="196" t="s">
        <v>8613</v>
      </c>
      <c r="H291" s="196" t="s">
        <v>8614</v>
      </c>
      <c r="K291" s="196">
        <v>1</v>
      </c>
      <c r="L291" s="196" t="s">
        <v>8615</v>
      </c>
    </row>
    <row r="292" spans="1:13" x14ac:dyDescent="0.45">
      <c r="A292" s="196" t="s">
        <v>8610</v>
      </c>
      <c r="B292" s="196" t="s">
        <v>13</v>
      </c>
      <c r="C292" s="196" t="s">
        <v>8616</v>
      </c>
      <c r="D292" s="196" t="s">
        <v>8611</v>
      </c>
      <c r="E292" s="196" t="s">
        <v>8617</v>
      </c>
      <c r="F292" s="196" t="s">
        <v>1301</v>
      </c>
      <c r="G292" s="196" t="s">
        <v>8613</v>
      </c>
      <c r="H292" s="196" t="s">
        <v>4982</v>
      </c>
      <c r="I292" s="196" t="s">
        <v>885</v>
      </c>
      <c r="K292" s="196">
        <v>1</v>
      </c>
      <c r="L292" s="196" t="s">
        <v>8618</v>
      </c>
    </row>
    <row r="293" spans="1:13" x14ac:dyDescent="0.45">
      <c r="A293" s="196" t="s">
        <v>8610</v>
      </c>
      <c r="B293" s="196" t="s">
        <v>13</v>
      </c>
      <c r="C293" s="196" t="s">
        <v>8619</v>
      </c>
      <c r="D293" s="196" t="s">
        <v>8611</v>
      </c>
      <c r="E293" s="196" t="s">
        <v>8620</v>
      </c>
      <c r="F293" s="196" t="s">
        <v>1301</v>
      </c>
      <c r="G293" s="196" t="s">
        <v>8613</v>
      </c>
      <c r="H293" s="196" t="s">
        <v>626</v>
      </c>
      <c r="K293" s="196">
        <v>1</v>
      </c>
      <c r="L293" s="196" t="s">
        <v>8621</v>
      </c>
    </row>
    <row r="294" spans="1:13" x14ac:dyDescent="0.45">
      <c r="A294" s="196" t="s">
        <v>8610</v>
      </c>
      <c r="B294" s="196" t="s">
        <v>13</v>
      </c>
      <c r="C294" s="196" t="s">
        <v>8622</v>
      </c>
      <c r="D294" s="196" t="s">
        <v>8611</v>
      </c>
      <c r="E294" s="196" t="s">
        <v>8623</v>
      </c>
      <c r="F294" s="196" t="s">
        <v>1301</v>
      </c>
      <c r="G294" s="196" t="s">
        <v>8613</v>
      </c>
      <c r="H294" s="196" t="s">
        <v>1368</v>
      </c>
      <c r="I294" s="196" t="s">
        <v>612</v>
      </c>
      <c r="K294" s="196">
        <v>1</v>
      </c>
      <c r="L294" s="196" t="s">
        <v>8624</v>
      </c>
      <c r="M294" s="196" t="s">
        <v>8625</v>
      </c>
    </row>
    <row r="295" spans="1:13" x14ac:dyDescent="0.45">
      <c r="A295" s="196" t="s">
        <v>8610</v>
      </c>
      <c r="B295" s="196" t="s">
        <v>13</v>
      </c>
      <c r="C295" s="196" t="s">
        <v>8626</v>
      </c>
      <c r="D295" s="196" t="s">
        <v>8611</v>
      </c>
      <c r="E295" s="196" t="s">
        <v>8627</v>
      </c>
      <c r="F295" s="196" t="s">
        <v>1301</v>
      </c>
      <c r="G295" s="196" t="s">
        <v>8613</v>
      </c>
      <c r="H295" s="196" t="s">
        <v>8628</v>
      </c>
      <c r="K295" s="196">
        <v>1</v>
      </c>
      <c r="L295" s="196" t="s">
        <v>8629</v>
      </c>
    </row>
    <row r="296" spans="1:13" x14ac:dyDescent="0.45">
      <c r="A296" s="196" t="s">
        <v>8610</v>
      </c>
      <c r="B296" s="196" t="s">
        <v>13</v>
      </c>
      <c r="C296" s="196" t="s">
        <v>8630</v>
      </c>
      <c r="D296" s="196" t="s">
        <v>8611</v>
      </c>
      <c r="E296" s="196" t="s">
        <v>8631</v>
      </c>
      <c r="F296" s="196" t="s">
        <v>1301</v>
      </c>
      <c r="G296" s="196" t="s">
        <v>8613</v>
      </c>
      <c r="H296" s="196" t="s">
        <v>8632</v>
      </c>
      <c r="K296" s="196">
        <v>1</v>
      </c>
      <c r="L296" s="196" t="s">
        <v>8633</v>
      </c>
    </row>
    <row r="297" spans="1:13" x14ac:dyDescent="0.45">
      <c r="A297" s="196" t="s">
        <v>8610</v>
      </c>
      <c r="B297" s="196" t="s">
        <v>13</v>
      </c>
      <c r="C297" s="196" t="s">
        <v>8634</v>
      </c>
      <c r="D297" s="196" t="s">
        <v>8611</v>
      </c>
      <c r="E297" s="196" t="s">
        <v>8635</v>
      </c>
      <c r="F297" s="196" t="s">
        <v>1301</v>
      </c>
      <c r="G297" s="196" t="s">
        <v>8613</v>
      </c>
      <c r="H297" s="196" t="s">
        <v>8636</v>
      </c>
      <c r="K297" s="196">
        <v>1</v>
      </c>
      <c r="L297" s="196" t="s">
        <v>8637</v>
      </c>
    </row>
    <row r="298" spans="1:13" x14ac:dyDescent="0.45">
      <c r="A298" s="196" t="s">
        <v>8610</v>
      </c>
      <c r="B298" s="196" t="s">
        <v>13</v>
      </c>
      <c r="C298" s="196" t="s">
        <v>8638</v>
      </c>
      <c r="D298" s="196" t="s">
        <v>8611</v>
      </c>
      <c r="E298" s="196" t="s">
        <v>8639</v>
      </c>
      <c r="F298" s="196" t="s">
        <v>1301</v>
      </c>
      <c r="G298" s="196" t="s">
        <v>8613</v>
      </c>
      <c r="H298" s="196" t="s">
        <v>8640</v>
      </c>
      <c r="K298" s="196">
        <v>1</v>
      </c>
      <c r="L298" s="196" t="s">
        <v>8641</v>
      </c>
    </row>
    <row r="299" spans="1:13" x14ac:dyDescent="0.45">
      <c r="A299" s="196" t="s">
        <v>8610</v>
      </c>
      <c r="B299" s="196" t="s">
        <v>13</v>
      </c>
      <c r="C299" s="196" t="s">
        <v>8642</v>
      </c>
      <c r="D299" s="196" t="s">
        <v>8611</v>
      </c>
      <c r="E299" s="196" t="s">
        <v>8643</v>
      </c>
      <c r="F299" s="196" t="s">
        <v>1301</v>
      </c>
      <c r="G299" s="196" t="s">
        <v>8613</v>
      </c>
      <c r="H299" s="196" t="s">
        <v>4981</v>
      </c>
      <c r="K299" s="196">
        <v>1</v>
      </c>
      <c r="L299" s="196" t="s">
        <v>8644</v>
      </c>
    </row>
    <row r="300" spans="1:13" x14ac:dyDescent="0.45">
      <c r="A300" s="196" t="s">
        <v>8610</v>
      </c>
      <c r="B300" s="196" t="s">
        <v>13</v>
      </c>
      <c r="C300" s="196" t="s">
        <v>14</v>
      </c>
      <c r="D300" s="196" t="s">
        <v>8611</v>
      </c>
      <c r="E300" s="196" t="s">
        <v>8645</v>
      </c>
      <c r="F300" s="196" t="s">
        <v>1301</v>
      </c>
      <c r="G300" s="196" t="s">
        <v>8613</v>
      </c>
      <c r="H300" s="196" t="s">
        <v>8614</v>
      </c>
      <c r="K300" s="196">
        <v>1</v>
      </c>
      <c r="L300" s="196" t="s">
        <v>8646</v>
      </c>
    </row>
    <row r="301" spans="1:13" x14ac:dyDescent="0.45">
      <c r="A301" s="196" t="s">
        <v>8610</v>
      </c>
      <c r="B301" s="196" t="s">
        <v>13</v>
      </c>
      <c r="C301" s="196" t="s">
        <v>15</v>
      </c>
      <c r="D301" s="196" t="s">
        <v>8611</v>
      </c>
      <c r="E301" s="196" t="s">
        <v>8647</v>
      </c>
      <c r="F301" s="196" t="s">
        <v>1301</v>
      </c>
      <c r="G301" s="196" t="s">
        <v>8613</v>
      </c>
      <c r="H301" s="196" t="s">
        <v>4982</v>
      </c>
      <c r="I301" s="196" t="s">
        <v>885</v>
      </c>
      <c r="K301" s="196">
        <v>1</v>
      </c>
      <c r="L301" s="196" t="s">
        <v>8648</v>
      </c>
    </row>
    <row r="302" spans="1:13" x14ac:dyDescent="0.45">
      <c r="A302" s="196" t="s">
        <v>8610</v>
      </c>
      <c r="B302" s="196" t="s">
        <v>13</v>
      </c>
      <c r="C302" s="196" t="s">
        <v>16</v>
      </c>
      <c r="D302" s="196" t="s">
        <v>8611</v>
      </c>
      <c r="E302" s="196" t="s">
        <v>8649</v>
      </c>
      <c r="F302" s="196" t="s">
        <v>1301</v>
      </c>
      <c r="G302" s="196" t="s">
        <v>8613</v>
      </c>
      <c r="H302" s="196" t="s">
        <v>626</v>
      </c>
      <c r="K302" s="196">
        <v>1</v>
      </c>
      <c r="L302" s="196" t="s">
        <v>8650</v>
      </c>
    </row>
    <row r="303" spans="1:13" x14ac:dyDescent="0.45">
      <c r="A303" s="196" t="s">
        <v>8610</v>
      </c>
      <c r="B303" s="196" t="s">
        <v>13</v>
      </c>
      <c r="C303" s="196" t="s">
        <v>17</v>
      </c>
      <c r="D303" s="196" t="s">
        <v>8611</v>
      </c>
      <c r="E303" s="196" t="s">
        <v>8651</v>
      </c>
      <c r="F303" s="196" t="s">
        <v>1301</v>
      </c>
      <c r="G303" s="196" t="s">
        <v>8613</v>
      </c>
      <c r="H303" s="196" t="s">
        <v>1368</v>
      </c>
      <c r="I303" s="196" t="s">
        <v>612</v>
      </c>
      <c r="K303" s="196">
        <v>1</v>
      </c>
      <c r="L303" s="196" t="s">
        <v>8652</v>
      </c>
      <c r="M303" s="196" t="s">
        <v>8653</v>
      </c>
    </row>
    <row r="304" spans="1:13" x14ac:dyDescent="0.45">
      <c r="A304" s="196" t="s">
        <v>8610</v>
      </c>
      <c r="B304" s="196" t="s">
        <v>13</v>
      </c>
      <c r="C304" s="196" t="s">
        <v>18</v>
      </c>
      <c r="D304" s="196" t="s">
        <v>8611</v>
      </c>
      <c r="E304" s="196" t="s">
        <v>8654</v>
      </c>
      <c r="F304" s="196" t="s">
        <v>1301</v>
      </c>
      <c r="G304" s="196" t="s">
        <v>8613</v>
      </c>
      <c r="H304" s="196" t="s">
        <v>8628</v>
      </c>
      <c r="K304" s="196">
        <v>1</v>
      </c>
      <c r="L304" s="196" t="s">
        <v>8655</v>
      </c>
    </row>
    <row r="305" spans="1:13" x14ac:dyDescent="0.45">
      <c r="A305" s="196" t="s">
        <v>8610</v>
      </c>
      <c r="B305" s="196" t="s">
        <v>13</v>
      </c>
      <c r="C305" s="196" t="s">
        <v>19</v>
      </c>
      <c r="D305" s="196" t="s">
        <v>8611</v>
      </c>
      <c r="E305" s="196" t="s">
        <v>8656</v>
      </c>
      <c r="F305" s="196" t="s">
        <v>1301</v>
      </c>
      <c r="G305" s="196" t="s">
        <v>8613</v>
      </c>
      <c r="H305" s="196" t="s">
        <v>8632</v>
      </c>
      <c r="K305" s="196">
        <v>1</v>
      </c>
      <c r="L305" s="196" t="s">
        <v>8657</v>
      </c>
    </row>
    <row r="306" spans="1:13" x14ac:dyDescent="0.45">
      <c r="A306" s="196" t="s">
        <v>8610</v>
      </c>
      <c r="B306" s="196" t="s">
        <v>13</v>
      </c>
      <c r="C306" s="196" t="s">
        <v>20</v>
      </c>
      <c r="D306" s="196" t="s">
        <v>8611</v>
      </c>
      <c r="E306" s="196" t="s">
        <v>8658</v>
      </c>
      <c r="F306" s="196" t="s">
        <v>1301</v>
      </c>
      <c r="G306" s="196" t="s">
        <v>8613</v>
      </c>
      <c r="H306" s="196" t="s">
        <v>8636</v>
      </c>
      <c r="K306" s="196">
        <v>1</v>
      </c>
      <c r="L306" s="196" t="s">
        <v>8659</v>
      </c>
    </row>
    <row r="307" spans="1:13" x14ac:dyDescent="0.45">
      <c r="A307" s="196" t="s">
        <v>8610</v>
      </c>
      <c r="B307" s="196" t="s">
        <v>13</v>
      </c>
      <c r="C307" s="196" t="s">
        <v>21</v>
      </c>
      <c r="D307" s="196" t="s">
        <v>8611</v>
      </c>
      <c r="E307" s="196" t="s">
        <v>8660</v>
      </c>
      <c r="F307" s="196" t="s">
        <v>1301</v>
      </c>
      <c r="G307" s="196" t="s">
        <v>8613</v>
      </c>
      <c r="H307" s="196" t="s">
        <v>8640</v>
      </c>
      <c r="K307" s="196">
        <v>1</v>
      </c>
      <c r="L307" s="196" t="s">
        <v>8661</v>
      </c>
    </row>
    <row r="308" spans="1:13" x14ac:dyDescent="0.45">
      <c r="A308" s="196" t="s">
        <v>8610</v>
      </c>
      <c r="B308" s="196" t="s">
        <v>13</v>
      </c>
      <c r="C308" s="196" t="s">
        <v>22</v>
      </c>
      <c r="D308" s="196" t="s">
        <v>8611</v>
      </c>
      <c r="E308" s="196" t="s">
        <v>8662</v>
      </c>
      <c r="F308" s="196" t="s">
        <v>1301</v>
      </c>
      <c r="G308" s="196" t="s">
        <v>8613</v>
      </c>
      <c r="H308" s="196" t="s">
        <v>4981</v>
      </c>
      <c r="K308" s="196">
        <v>1</v>
      </c>
      <c r="L308" s="196" t="s">
        <v>8663</v>
      </c>
    </row>
    <row r="309" spans="1:13" x14ac:dyDescent="0.45">
      <c r="A309" s="196" t="s">
        <v>8610</v>
      </c>
      <c r="B309" s="196" t="s">
        <v>13</v>
      </c>
      <c r="C309" s="196" t="s">
        <v>23</v>
      </c>
      <c r="D309" s="196" t="s">
        <v>8611</v>
      </c>
      <c r="E309" s="196" t="s">
        <v>8664</v>
      </c>
      <c r="F309" s="196" t="s">
        <v>1301</v>
      </c>
      <c r="G309" s="196" t="s">
        <v>8613</v>
      </c>
      <c r="H309" s="196" t="s">
        <v>8614</v>
      </c>
      <c r="K309" s="196">
        <v>1</v>
      </c>
      <c r="L309" s="196" t="s">
        <v>8665</v>
      </c>
    </row>
    <row r="310" spans="1:13" x14ac:dyDescent="0.45">
      <c r="A310" s="196" t="s">
        <v>8610</v>
      </c>
      <c r="B310" s="196" t="s">
        <v>13</v>
      </c>
      <c r="C310" s="196" t="s">
        <v>500</v>
      </c>
      <c r="D310" s="196" t="s">
        <v>8611</v>
      </c>
      <c r="E310" s="196" t="s">
        <v>8666</v>
      </c>
      <c r="F310" s="196" t="s">
        <v>1301</v>
      </c>
      <c r="G310" s="196" t="s">
        <v>8613</v>
      </c>
      <c r="H310" s="196" t="s">
        <v>4982</v>
      </c>
      <c r="I310" s="196" t="s">
        <v>885</v>
      </c>
      <c r="K310" s="196">
        <v>1</v>
      </c>
      <c r="L310" s="196" t="s">
        <v>8667</v>
      </c>
    </row>
    <row r="311" spans="1:13" x14ac:dyDescent="0.45">
      <c r="A311" s="196" t="s">
        <v>8610</v>
      </c>
      <c r="B311" s="196" t="s">
        <v>13</v>
      </c>
      <c r="C311" s="196" t="s">
        <v>497</v>
      </c>
      <c r="D311" s="196" t="s">
        <v>8611</v>
      </c>
      <c r="E311" s="196" t="s">
        <v>8668</v>
      </c>
      <c r="F311" s="196" t="s">
        <v>1301</v>
      </c>
      <c r="G311" s="196" t="s">
        <v>8613</v>
      </c>
      <c r="H311" s="196" t="s">
        <v>626</v>
      </c>
      <c r="K311" s="196">
        <v>1</v>
      </c>
      <c r="L311" s="196" t="s">
        <v>8669</v>
      </c>
    </row>
    <row r="312" spans="1:13" x14ac:dyDescent="0.45">
      <c r="A312" s="196" t="s">
        <v>8610</v>
      </c>
      <c r="B312" s="196" t="s">
        <v>13</v>
      </c>
      <c r="C312" s="196" t="s">
        <v>494</v>
      </c>
      <c r="D312" s="196" t="s">
        <v>8611</v>
      </c>
      <c r="E312" s="196" t="s">
        <v>8670</v>
      </c>
      <c r="F312" s="196" t="s">
        <v>1301</v>
      </c>
      <c r="G312" s="196" t="s">
        <v>8613</v>
      </c>
      <c r="H312" s="196" t="s">
        <v>1368</v>
      </c>
      <c r="I312" s="196" t="s">
        <v>612</v>
      </c>
      <c r="K312" s="196">
        <v>1</v>
      </c>
      <c r="L312" s="196" t="s">
        <v>8671</v>
      </c>
      <c r="M312" s="196" t="s">
        <v>8672</v>
      </c>
    </row>
    <row r="313" spans="1:13" x14ac:dyDescent="0.45">
      <c r="A313" s="196" t="s">
        <v>8610</v>
      </c>
      <c r="B313" s="196" t="s">
        <v>13</v>
      </c>
      <c r="C313" s="196" t="s">
        <v>491</v>
      </c>
      <c r="D313" s="196" t="s">
        <v>8611</v>
      </c>
      <c r="E313" s="196" t="s">
        <v>8673</v>
      </c>
      <c r="F313" s="196" t="s">
        <v>1301</v>
      </c>
      <c r="G313" s="196" t="s">
        <v>8613</v>
      </c>
      <c r="H313" s="196" t="s">
        <v>8628</v>
      </c>
      <c r="K313" s="196">
        <v>1</v>
      </c>
      <c r="L313" s="196" t="s">
        <v>8674</v>
      </c>
    </row>
    <row r="314" spans="1:13" x14ac:dyDescent="0.45">
      <c r="A314" s="196" t="s">
        <v>8610</v>
      </c>
      <c r="B314" s="196" t="s">
        <v>13</v>
      </c>
      <c r="C314" s="196" t="s">
        <v>488</v>
      </c>
      <c r="D314" s="196" t="s">
        <v>8611</v>
      </c>
      <c r="E314" s="196" t="s">
        <v>8675</v>
      </c>
      <c r="F314" s="196" t="s">
        <v>1301</v>
      </c>
      <c r="G314" s="196" t="s">
        <v>8613</v>
      </c>
      <c r="H314" s="196" t="s">
        <v>8632</v>
      </c>
      <c r="K314" s="196">
        <v>1</v>
      </c>
      <c r="L314" s="196" t="s">
        <v>8676</v>
      </c>
    </row>
    <row r="315" spans="1:13" x14ac:dyDescent="0.45">
      <c r="A315" s="196" t="s">
        <v>8610</v>
      </c>
      <c r="B315" s="196" t="s">
        <v>13</v>
      </c>
      <c r="C315" s="196" t="s">
        <v>485</v>
      </c>
      <c r="D315" s="196" t="s">
        <v>8611</v>
      </c>
      <c r="E315" s="196" t="s">
        <v>8677</v>
      </c>
      <c r="F315" s="196" t="s">
        <v>1301</v>
      </c>
      <c r="G315" s="196" t="s">
        <v>8613</v>
      </c>
      <c r="H315" s="196" t="s">
        <v>8636</v>
      </c>
      <c r="K315" s="196">
        <v>1</v>
      </c>
      <c r="L315" s="196" t="s">
        <v>8678</v>
      </c>
    </row>
    <row r="316" spans="1:13" x14ac:dyDescent="0.45">
      <c r="A316" s="196" t="s">
        <v>8610</v>
      </c>
      <c r="B316" s="196" t="s">
        <v>13</v>
      </c>
      <c r="C316" s="196" t="s">
        <v>482</v>
      </c>
      <c r="D316" s="196" t="s">
        <v>8611</v>
      </c>
      <c r="E316" s="196" t="s">
        <v>8679</v>
      </c>
      <c r="F316" s="196" t="s">
        <v>1301</v>
      </c>
      <c r="G316" s="196" t="s">
        <v>8613</v>
      </c>
      <c r="H316" s="196" t="s">
        <v>8640</v>
      </c>
      <c r="K316" s="196">
        <v>1</v>
      </c>
      <c r="L316" s="196" t="s">
        <v>8680</v>
      </c>
    </row>
    <row r="317" spans="1:13" x14ac:dyDescent="0.45">
      <c r="A317" s="196" t="s">
        <v>8610</v>
      </c>
      <c r="B317" s="196" t="s">
        <v>13</v>
      </c>
      <c r="C317" s="196" t="s">
        <v>479</v>
      </c>
      <c r="D317" s="196" t="s">
        <v>8611</v>
      </c>
      <c r="E317" s="196" t="s">
        <v>8681</v>
      </c>
      <c r="F317" s="196" t="s">
        <v>1301</v>
      </c>
      <c r="G317" s="196" t="s">
        <v>8613</v>
      </c>
      <c r="H317" s="196" t="s">
        <v>4981</v>
      </c>
      <c r="K317" s="196">
        <v>1</v>
      </c>
      <c r="L317" s="196" t="s">
        <v>8682</v>
      </c>
    </row>
    <row r="318" spans="1:13" x14ac:dyDescent="0.45">
      <c r="A318" s="196" t="s">
        <v>8610</v>
      </c>
      <c r="B318" s="196" t="s">
        <v>13</v>
      </c>
      <c r="C318" s="196" t="s">
        <v>476</v>
      </c>
      <c r="D318" s="196" t="s">
        <v>8611</v>
      </c>
      <c r="E318" s="196" t="s">
        <v>8683</v>
      </c>
      <c r="F318" s="196" t="s">
        <v>1301</v>
      </c>
      <c r="G318" s="196" t="s">
        <v>8613</v>
      </c>
      <c r="H318" s="196" t="s">
        <v>8614</v>
      </c>
      <c r="K318" s="196">
        <v>1</v>
      </c>
      <c r="L318" s="196" t="s">
        <v>8684</v>
      </c>
    </row>
    <row r="319" spans="1:13" x14ac:dyDescent="0.45">
      <c r="A319" s="196" t="s">
        <v>8610</v>
      </c>
      <c r="B319" s="196" t="s">
        <v>13</v>
      </c>
      <c r="C319" s="196" t="s">
        <v>473</v>
      </c>
      <c r="D319" s="196" t="s">
        <v>8611</v>
      </c>
      <c r="E319" s="196" t="s">
        <v>8685</v>
      </c>
      <c r="F319" s="196" t="s">
        <v>1301</v>
      </c>
      <c r="G319" s="196" t="s">
        <v>8613</v>
      </c>
      <c r="H319" s="196" t="s">
        <v>4982</v>
      </c>
      <c r="I319" s="196" t="s">
        <v>885</v>
      </c>
      <c r="K319" s="196">
        <v>1</v>
      </c>
      <c r="L319" s="196" t="s">
        <v>8686</v>
      </c>
    </row>
    <row r="320" spans="1:13" x14ac:dyDescent="0.45">
      <c r="A320" s="196" t="s">
        <v>8610</v>
      </c>
      <c r="B320" s="196" t="s">
        <v>13</v>
      </c>
      <c r="C320" s="196" t="s">
        <v>470</v>
      </c>
      <c r="D320" s="196" t="s">
        <v>8611</v>
      </c>
      <c r="E320" s="196" t="s">
        <v>8687</v>
      </c>
      <c r="F320" s="196" t="s">
        <v>1301</v>
      </c>
      <c r="G320" s="196" t="s">
        <v>8613</v>
      </c>
      <c r="H320" s="196" t="s">
        <v>626</v>
      </c>
      <c r="K320" s="196">
        <v>1</v>
      </c>
      <c r="L320" s="196" t="s">
        <v>8688</v>
      </c>
    </row>
    <row r="321" spans="1:13" x14ac:dyDescent="0.45">
      <c r="A321" s="196" t="s">
        <v>8610</v>
      </c>
      <c r="B321" s="196" t="s">
        <v>13</v>
      </c>
      <c r="C321" s="196" t="s">
        <v>467</v>
      </c>
      <c r="D321" s="196" t="s">
        <v>8611</v>
      </c>
      <c r="E321" s="196" t="s">
        <v>8689</v>
      </c>
      <c r="F321" s="196" t="s">
        <v>1301</v>
      </c>
      <c r="G321" s="196" t="s">
        <v>8613</v>
      </c>
      <c r="H321" s="196" t="s">
        <v>1368</v>
      </c>
      <c r="I321" s="196" t="s">
        <v>612</v>
      </c>
      <c r="K321" s="196">
        <v>1</v>
      </c>
      <c r="L321" s="196" t="s">
        <v>8690</v>
      </c>
      <c r="M321" s="196" t="s">
        <v>8691</v>
      </c>
    </row>
    <row r="322" spans="1:13" x14ac:dyDescent="0.45">
      <c r="A322" s="196" t="s">
        <v>8610</v>
      </c>
      <c r="B322" s="196" t="s">
        <v>13</v>
      </c>
      <c r="C322" s="196" t="s">
        <v>464</v>
      </c>
      <c r="D322" s="196" t="s">
        <v>8611</v>
      </c>
      <c r="E322" s="196" t="s">
        <v>8692</v>
      </c>
      <c r="F322" s="196" t="s">
        <v>1301</v>
      </c>
      <c r="G322" s="196" t="s">
        <v>8613</v>
      </c>
      <c r="H322" s="196" t="s">
        <v>8628</v>
      </c>
      <c r="K322" s="196">
        <v>1</v>
      </c>
      <c r="L322" s="196" t="s">
        <v>8693</v>
      </c>
    </row>
    <row r="323" spans="1:13" x14ac:dyDescent="0.45">
      <c r="A323" s="196" t="s">
        <v>8610</v>
      </c>
      <c r="B323" s="196" t="s">
        <v>13</v>
      </c>
      <c r="C323" s="196" t="s">
        <v>461</v>
      </c>
      <c r="D323" s="196" t="s">
        <v>8611</v>
      </c>
      <c r="E323" s="196" t="s">
        <v>8694</v>
      </c>
      <c r="F323" s="196" t="s">
        <v>1301</v>
      </c>
      <c r="G323" s="196" t="s">
        <v>8613</v>
      </c>
      <c r="H323" s="196" t="s">
        <v>8632</v>
      </c>
      <c r="K323" s="196">
        <v>1</v>
      </c>
      <c r="L323" s="196" t="s">
        <v>8695</v>
      </c>
    </row>
    <row r="324" spans="1:13" x14ac:dyDescent="0.45">
      <c r="A324" s="196" t="s">
        <v>8610</v>
      </c>
      <c r="B324" s="196" t="s">
        <v>13</v>
      </c>
      <c r="C324" s="196" t="s">
        <v>458</v>
      </c>
      <c r="D324" s="196" t="s">
        <v>8611</v>
      </c>
      <c r="E324" s="196" t="s">
        <v>8696</v>
      </c>
      <c r="F324" s="196" t="s">
        <v>1301</v>
      </c>
      <c r="G324" s="196" t="s">
        <v>8613</v>
      </c>
      <c r="H324" s="196" t="s">
        <v>8636</v>
      </c>
      <c r="K324" s="196">
        <v>1</v>
      </c>
      <c r="L324" s="196" t="s">
        <v>8697</v>
      </c>
    </row>
    <row r="325" spans="1:13" x14ac:dyDescent="0.45">
      <c r="A325" s="196" t="s">
        <v>8610</v>
      </c>
      <c r="B325" s="196" t="s">
        <v>13</v>
      </c>
      <c r="C325" s="196" t="s">
        <v>455</v>
      </c>
      <c r="D325" s="196" t="s">
        <v>8611</v>
      </c>
      <c r="E325" s="196" t="s">
        <v>8698</v>
      </c>
      <c r="F325" s="196" t="s">
        <v>1301</v>
      </c>
      <c r="G325" s="196" t="s">
        <v>8613</v>
      </c>
      <c r="H325" s="196" t="s">
        <v>8640</v>
      </c>
      <c r="K325" s="196">
        <v>1</v>
      </c>
      <c r="L325" s="196" t="s">
        <v>8699</v>
      </c>
    </row>
    <row r="326" spans="1:13" x14ac:dyDescent="0.45">
      <c r="A326" s="196" t="s">
        <v>8610</v>
      </c>
      <c r="B326" s="196" t="s">
        <v>13</v>
      </c>
      <c r="C326" s="196" t="s">
        <v>452</v>
      </c>
      <c r="D326" s="196" t="s">
        <v>8611</v>
      </c>
      <c r="E326" s="196" t="s">
        <v>8700</v>
      </c>
      <c r="F326" s="196" t="s">
        <v>1301</v>
      </c>
      <c r="G326" s="196" t="s">
        <v>8613</v>
      </c>
      <c r="H326" s="196" t="s">
        <v>4981</v>
      </c>
      <c r="K326" s="196">
        <v>1</v>
      </c>
      <c r="L326" s="196" t="s">
        <v>8701</v>
      </c>
    </row>
    <row r="327" spans="1:13" x14ac:dyDescent="0.45">
      <c r="A327" s="196" t="s">
        <v>8610</v>
      </c>
      <c r="B327" s="196" t="s">
        <v>13</v>
      </c>
      <c r="C327" s="196" t="s">
        <v>449</v>
      </c>
      <c r="D327" s="196" t="s">
        <v>8611</v>
      </c>
      <c r="E327" s="196" t="s">
        <v>8702</v>
      </c>
      <c r="F327" s="196" t="s">
        <v>1301</v>
      </c>
      <c r="G327" s="196" t="s">
        <v>8613</v>
      </c>
      <c r="H327" s="196" t="s">
        <v>8614</v>
      </c>
      <c r="K327" s="196">
        <v>1</v>
      </c>
      <c r="L327" s="196" t="s">
        <v>8703</v>
      </c>
    </row>
    <row r="328" spans="1:13" x14ac:dyDescent="0.45">
      <c r="A328" s="196" t="s">
        <v>8610</v>
      </c>
      <c r="B328" s="196" t="s">
        <v>13</v>
      </c>
      <c r="C328" s="196" t="s">
        <v>446</v>
      </c>
      <c r="D328" s="196" t="s">
        <v>8611</v>
      </c>
      <c r="E328" s="196" t="s">
        <v>8704</v>
      </c>
      <c r="F328" s="196" t="s">
        <v>1301</v>
      </c>
      <c r="G328" s="196" t="s">
        <v>8613</v>
      </c>
      <c r="H328" s="196" t="s">
        <v>4982</v>
      </c>
      <c r="I328" s="196" t="s">
        <v>885</v>
      </c>
      <c r="K328" s="196">
        <v>1</v>
      </c>
      <c r="L328" s="196" t="s">
        <v>8705</v>
      </c>
    </row>
    <row r="329" spans="1:13" x14ac:dyDescent="0.45">
      <c r="A329" s="196" t="s">
        <v>8610</v>
      </c>
      <c r="B329" s="196" t="s">
        <v>13</v>
      </c>
      <c r="C329" s="196" t="s">
        <v>443</v>
      </c>
      <c r="D329" s="196" t="s">
        <v>8611</v>
      </c>
      <c r="E329" s="196" t="s">
        <v>8706</v>
      </c>
      <c r="F329" s="196" t="s">
        <v>1301</v>
      </c>
      <c r="G329" s="196" t="s">
        <v>8613</v>
      </c>
      <c r="H329" s="196" t="s">
        <v>626</v>
      </c>
      <c r="K329" s="196">
        <v>1</v>
      </c>
      <c r="L329" s="196" t="s">
        <v>8707</v>
      </c>
    </row>
    <row r="330" spans="1:13" x14ac:dyDescent="0.45">
      <c r="A330" s="196" t="s">
        <v>8610</v>
      </c>
      <c r="B330" s="196" t="s">
        <v>13</v>
      </c>
      <c r="C330" s="196" t="s">
        <v>440</v>
      </c>
      <c r="D330" s="196" t="s">
        <v>8611</v>
      </c>
      <c r="E330" s="196" t="s">
        <v>8708</v>
      </c>
      <c r="F330" s="196" t="s">
        <v>1301</v>
      </c>
      <c r="G330" s="196" t="s">
        <v>8613</v>
      </c>
      <c r="H330" s="196" t="s">
        <v>1368</v>
      </c>
      <c r="I330" s="196" t="s">
        <v>612</v>
      </c>
      <c r="K330" s="196">
        <v>1</v>
      </c>
      <c r="L330" s="196" t="s">
        <v>8709</v>
      </c>
      <c r="M330" s="196" t="s">
        <v>8710</v>
      </c>
    </row>
    <row r="331" spans="1:13" x14ac:dyDescent="0.45">
      <c r="A331" s="196" t="s">
        <v>8610</v>
      </c>
      <c r="B331" s="196" t="s">
        <v>13</v>
      </c>
      <c r="C331" s="196" t="s">
        <v>437</v>
      </c>
      <c r="D331" s="196" t="s">
        <v>8611</v>
      </c>
      <c r="E331" s="196" t="s">
        <v>8711</v>
      </c>
      <c r="F331" s="196" t="s">
        <v>1301</v>
      </c>
      <c r="G331" s="196" t="s">
        <v>8613</v>
      </c>
      <c r="H331" s="196" t="s">
        <v>8628</v>
      </c>
      <c r="K331" s="196">
        <v>1</v>
      </c>
      <c r="L331" s="196" t="s">
        <v>8712</v>
      </c>
    </row>
    <row r="332" spans="1:13" x14ac:dyDescent="0.45">
      <c r="A332" s="196" t="s">
        <v>8610</v>
      </c>
      <c r="B332" s="196" t="s">
        <v>13</v>
      </c>
      <c r="C332" s="196" t="s">
        <v>434</v>
      </c>
      <c r="D332" s="196" t="s">
        <v>8611</v>
      </c>
      <c r="E332" s="196" t="s">
        <v>8713</v>
      </c>
      <c r="F332" s="196" t="s">
        <v>1301</v>
      </c>
      <c r="G332" s="196" t="s">
        <v>8613</v>
      </c>
      <c r="H332" s="196" t="s">
        <v>8632</v>
      </c>
      <c r="K332" s="196">
        <v>1</v>
      </c>
      <c r="L332" s="196" t="s">
        <v>8714</v>
      </c>
    </row>
    <row r="333" spans="1:13" x14ac:dyDescent="0.45">
      <c r="A333" s="196" t="s">
        <v>8610</v>
      </c>
      <c r="B333" s="196" t="s">
        <v>13</v>
      </c>
      <c r="C333" s="196" t="s">
        <v>431</v>
      </c>
      <c r="D333" s="196" t="s">
        <v>8611</v>
      </c>
      <c r="E333" s="196" t="s">
        <v>8715</v>
      </c>
      <c r="F333" s="196" t="s">
        <v>1301</v>
      </c>
      <c r="G333" s="196" t="s">
        <v>8613</v>
      </c>
      <c r="H333" s="196" t="s">
        <v>8636</v>
      </c>
      <c r="K333" s="196">
        <v>1</v>
      </c>
      <c r="L333" s="196" t="s">
        <v>8716</v>
      </c>
    </row>
    <row r="334" spans="1:13" x14ac:dyDescent="0.45">
      <c r="A334" s="196" t="s">
        <v>8610</v>
      </c>
      <c r="B334" s="196" t="s">
        <v>13</v>
      </c>
      <c r="C334" s="196" t="s">
        <v>428</v>
      </c>
      <c r="D334" s="196" t="s">
        <v>8611</v>
      </c>
      <c r="E334" s="196" t="s">
        <v>8717</v>
      </c>
      <c r="F334" s="196" t="s">
        <v>1301</v>
      </c>
      <c r="G334" s="196" t="s">
        <v>8613</v>
      </c>
      <c r="H334" s="196" t="s">
        <v>8640</v>
      </c>
      <c r="K334" s="196">
        <v>1</v>
      </c>
      <c r="L334" s="196" t="s">
        <v>8718</v>
      </c>
    </row>
    <row r="335" spans="1:13" x14ac:dyDescent="0.45">
      <c r="A335" s="196" t="s">
        <v>8610</v>
      </c>
      <c r="B335" s="196" t="s">
        <v>13</v>
      </c>
      <c r="C335" s="196" t="s">
        <v>425</v>
      </c>
      <c r="D335" s="196" t="s">
        <v>8611</v>
      </c>
      <c r="E335" s="196" t="s">
        <v>8719</v>
      </c>
      <c r="F335" s="196" t="s">
        <v>1301</v>
      </c>
      <c r="G335" s="196" t="s">
        <v>8613</v>
      </c>
      <c r="H335" s="196" t="s">
        <v>4981</v>
      </c>
      <c r="K335" s="196">
        <v>1</v>
      </c>
      <c r="L335" s="196" t="s">
        <v>8720</v>
      </c>
    </row>
    <row r="336" spans="1:13" x14ac:dyDescent="0.45">
      <c r="A336" s="196">
        <v>7</v>
      </c>
      <c r="B336" s="196">
        <v>1</v>
      </c>
      <c r="C336" s="196">
        <v>1</v>
      </c>
      <c r="D336" s="196" t="s">
        <v>834</v>
      </c>
      <c r="E336" s="196" t="s">
        <v>6061</v>
      </c>
      <c r="F336" s="196" t="s">
        <v>1301</v>
      </c>
      <c r="G336" s="196" t="s">
        <v>1300</v>
      </c>
      <c r="H336" s="196" t="s">
        <v>1388</v>
      </c>
      <c r="I336" s="196" t="s">
        <v>880</v>
      </c>
      <c r="K336" s="196">
        <v>1</v>
      </c>
      <c r="L336" s="196" t="s">
        <v>4980</v>
      </c>
    </row>
    <row r="337" spans="1:18" x14ac:dyDescent="0.45">
      <c r="A337" s="196">
        <v>7</v>
      </c>
      <c r="B337" s="196">
        <v>1</v>
      </c>
      <c r="C337" s="196">
        <v>2</v>
      </c>
      <c r="D337" s="196" t="s">
        <v>834</v>
      </c>
      <c r="E337" s="196" t="s">
        <v>7276</v>
      </c>
      <c r="F337" s="196" t="s">
        <v>1301</v>
      </c>
      <c r="G337" s="196" t="s">
        <v>1300</v>
      </c>
      <c r="H337" s="196" t="s">
        <v>1505</v>
      </c>
      <c r="I337" s="196" t="s">
        <v>1324</v>
      </c>
      <c r="K337" s="196">
        <v>1</v>
      </c>
      <c r="L337" s="196" t="s">
        <v>7277</v>
      </c>
    </row>
    <row r="338" spans="1:18" x14ac:dyDescent="0.45">
      <c r="A338" s="196">
        <v>7</v>
      </c>
      <c r="B338" s="196">
        <v>1</v>
      </c>
      <c r="C338" s="196">
        <v>3</v>
      </c>
      <c r="D338" s="196" t="s">
        <v>834</v>
      </c>
      <c r="E338" s="196" t="s">
        <v>6062</v>
      </c>
      <c r="F338" s="196" t="s">
        <v>1301</v>
      </c>
      <c r="G338" s="196" t="s">
        <v>1300</v>
      </c>
      <c r="H338" s="196" t="s">
        <v>1386</v>
      </c>
      <c r="I338" s="196" t="s">
        <v>880</v>
      </c>
      <c r="K338" s="196">
        <v>1</v>
      </c>
      <c r="L338" s="196" t="s">
        <v>4979</v>
      </c>
    </row>
    <row r="339" spans="1:18" x14ac:dyDescent="0.45">
      <c r="A339" s="196">
        <v>7</v>
      </c>
      <c r="B339" s="196">
        <v>1</v>
      </c>
      <c r="C339" s="196">
        <v>4</v>
      </c>
      <c r="D339" s="196" t="s">
        <v>834</v>
      </c>
      <c r="E339" s="196" t="s">
        <v>7278</v>
      </c>
      <c r="F339" s="196" t="s">
        <v>1301</v>
      </c>
      <c r="G339" s="196" t="s">
        <v>1300</v>
      </c>
      <c r="H339" s="196" t="s">
        <v>1502</v>
      </c>
      <c r="I339" s="196" t="s">
        <v>1324</v>
      </c>
      <c r="K339" s="196">
        <v>1</v>
      </c>
      <c r="L339" s="196" t="s">
        <v>7279</v>
      </c>
    </row>
    <row r="340" spans="1:18" x14ac:dyDescent="0.45">
      <c r="A340" s="196">
        <v>7</v>
      </c>
      <c r="B340" s="196">
        <v>1</v>
      </c>
      <c r="C340" s="196">
        <v>5</v>
      </c>
      <c r="D340" s="196" t="s">
        <v>834</v>
      </c>
      <c r="E340" s="196" t="s">
        <v>6063</v>
      </c>
      <c r="F340" s="196" t="s">
        <v>1301</v>
      </c>
      <c r="G340" s="196" t="s">
        <v>1300</v>
      </c>
      <c r="H340" s="196" t="s">
        <v>1384</v>
      </c>
      <c r="I340" s="196" t="s">
        <v>875</v>
      </c>
      <c r="K340" s="196">
        <v>1</v>
      </c>
      <c r="L340" s="196" t="s">
        <v>4978</v>
      </c>
      <c r="M340" s="196" t="s">
        <v>4977</v>
      </c>
      <c r="N340" s="196" t="s">
        <v>76</v>
      </c>
      <c r="O340" s="196" t="s">
        <v>4976</v>
      </c>
      <c r="P340" s="196" t="s">
        <v>77</v>
      </c>
      <c r="Q340" s="196" t="s">
        <v>4975</v>
      </c>
      <c r="R340" s="196" t="s">
        <v>78</v>
      </c>
    </row>
    <row r="341" spans="1:18" x14ac:dyDescent="0.45">
      <c r="A341" s="196">
        <v>7</v>
      </c>
      <c r="B341" s="196">
        <v>1</v>
      </c>
      <c r="C341" s="196">
        <v>6</v>
      </c>
      <c r="D341" s="196" t="s">
        <v>834</v>
      </c>
      <c r="E341" s="196" t="s">
        <v>7280</v>
      </c>
      <c r="F341" s="196" t="s">
        <v>1301</v>
      </c>
      <c r="G341" s="196" t="s">
        <v>1300</v>
      </c>
      <c r="H341" s="196" t="s">
        <v>1496</v>
      </c>
      <c r="I341" s="196" t="s">
        <v>875</v>
      </c>
      <c r="K341" s="196">
        <v>1</v>
      </c>
      <c r="L341" s="196" t="s">
        <v>7281</v>
      </c>
      <c r="M341" s="196" t="s">
        <v>7282</v>
      </c>
      <c r="N341" s="196" t="s">
        <v>76</v>
      </c>
      <c r="O341" s="196" t="s">
        <v>7283</v>
      </c>
      <c r="P341" s="196" t="s">
        <v>77</v>
      </c>
      <c r="Q341" s="196" t="s">
        <v>7284</v>
      </c>
      <c r="R341" s="196" t="s">
        <v>78</v>
      </c>
    </row>
    <row r="342" spans="1:18" x14ac:dyDescent="0.45">
      <c r="A342" s="196">
        <v>7</v>
      </c>
      <c r="B342" s="196">
        <v>1</v>
      </c>
      <c r="C342" s="196">
        <v>7</v>
      </c>
      <c r="D342" s="196" t="s">
        <v>834</v>
      </c>
      <c r="E342" s="196" t="s">
        <v>6064</v>
      </c>
      <c r="F342" s="196" t="s">
        <v>1301</v>
      </c>
      <c r="G342" s="196" t="s">
        <v>1300</v>
      </c>
      <c r="H342" s="196" t="s">
        <v>715</v>
      </c>
      <c r="I342" s="196" t="s">
        <v>875</v>
      </c>
      <c r="K342" s="196">
        <v>1</v>
      </c>
      <c r="L342" s="196" t="s">
        <v>4974</v>
      </c>
      <c r="M342" s="196" t="s">
        <v>4973</v>
      </c>
      <c r="N342" s="196" t="s">
        <v>76</v>
      </c>
      <c r="O342" s="196" t="s">
        <v>4972</v>
      </c>
      <c r="P342" s="196" t="s">
        <v>77</v>
      </c>
      <c r="Q342" s="196" t="s">
        <v>4971</v>
      </c>
      <c r="R342" s="196" t="s">
        <v>78</v>
      </c>
    </row>
    <row r="343" spans="1:18" x14ac:dyDescent="0.45">
      <c r="A343" s="196">
        <v>7</v>
      </c>
      <c r="B343" s="196">
        <v>1</v>
      </c>
      <c r="C343" s="196">
        <v>8</v>
      </c>
      <c r="D343" s="196" t="s">
        <v>834</v>
      </c>
      <c r="E343" s="196" t="s">
        <v>7285</v>
      </c>
      <c r="F343" s="196" t="s">
        <v>1301</v>
      </c>
      <c r="G343" s="196" t="s">
        <v>1300</v>
      </c>
      <c r="H343" s="196" t="s">
        <v>1487</v>
      </c>
      <c r="I343" s="196" t="s">
        <v>875</v>
      </c>
      <c r="K343" s="196">
        <v>1</v>
      </c>
      <c r="L343" s="196" t="s">
        <v>7286</v>
      </c>
      <c r="M343" s="196" t="s">
        <v>7287</v>
      </c>
      <c r="N343" s="196" t="s">
        <v>76</v>
      </c>
      <c r="O343" s="196" t="s">
        <v>7288</v>
      </c>
      <c r="P343" s="196" t="s">
        <v>77</v>
      </c>
      <c r="Q343" s="196" t="s">
        <v>7289</v>
      </c>
      <c r="R343" s="196" t="s">
        <v>78</v>
      </c>
    </row>
    <row r="344" spans="1:18" x14ac:dyDescent="0.45">
      <c r="A344" s="196">
        <v>7</v>
      </c>
      <c r="B344" s="196">
        <v>1</v>
      </c>
      <c r="C344" s="196">
        <v>9</v>
      </c>
      <c r="D344" s="196" t="s">
        <v>834</v>
      </c>
      <c r="E344" s="196" t="s">
        <v>6065</v>
      </c>
      <c r="F344" s="196" t="s">
        <v>1301</v>
      </c>
      <c r="G344" s="196" t="s">
        <v>1300</v>
      </c>
      <c r="H344" s="196" t="s">
        <v>1375</v>
      </c>
      <c r="K344" s="196">
        <v>1</v>
      </c>
      <c r="L344" s="196" t="s">
        <v>4970</v>
      </c>
    </row>
    <row r="345" spans="1:18" x14ac:dyDescent="0.45">
      <c r="A345" s="196">
        <v>7</v>
      </c>
      <c r="B345" s="196">
        <v>1</v>
      </c>
      <c r="C345" s="196">
        <v>10</v>
      </c>
      <c r="D345" s="196" t="s">
        <v>834</v>
      </c>
      <c r="E345" s="196" t="s">
        <v>7290</v>
      </c>
      <c r="F345" s="196" t="s">
        <v>1301</v>
      </c>
      <c r="G345" s="196" t="s">
        <v>1300</v>
      </c>
      <c r="H345" s="196" t="s">
        <v>1481</v>
      </c>
      <c r="K345" s="196">
        <v>1</v>
      </c>
      <c r="L345" s="196" t="s">
        <v>7291</v>
      </c>
    </row>
    <row r="346" spans="1:18" x14ac:dyDescent="0.45">
      <c r="A346" s="196">
        <v>7</v>
      </c>
      <c r="B346" s="196">
        <v>1</v>
      </c>
      <c r="C346" s="196">
        <v>11</v>
      </c>
      <c r="D346" s="196" t="s">
        <v>834</v>
      </c>
      <c r="E346" s="196" t="s">
        <v>6066</v>
      </c>
      <c r="F346" s="196" t="s">
        <v>1301</v>
      </c>
      <c r="G346" s="196" t="s">
        <v>1300</v>
      </c>
      <c r="H346" s="196" t="s">
        <v>1373</v>
      </c>
      <c r="I346" s="196" t="s">
        <v>885</v>
      </c>
      <c r="K346" s="196">
        <v>1</v>
      </c>
      <c r="L346" s="196" t="s">
        <v>4969</v>
      </c>
    </row>
    <row r="347" spans="1:18" x14ac:dyDescent="0.45">
      <c r="A347" s="196">
        <v>7</v>
      </c>
      <c r="B347" s="196">
        <v>1</v>
      </c>
      <c r="C347" s="196">
        <v>12</v>
      </c>
      <c r="D347" s="196" t="s">
        <v>834</v>
      </c>
      <c r="E347" s="196" t="s">
        <v>7292</v>
      </c>
      <c r="F347" s="196" t="s">
        <v>1301</v>
      </c>
      <c r="G347" s="196" t="s">
        <v>1300</v>
      </c>
      <c r="H347" s="196" t="s">
        <v>1478</v>
      </c>
      <c r="I347" s="196" t="s">
        <v>1319</v>
      </c>
      <c r="K347" s="196">
        <v>1</v>
      </c>
      <c r="L347" s="196" t="s">
        <v>7293</v>
      </c>
    </row>
    <row r="348" spans="1:18" x14ac:dyDescent="0.45">
      <c r="A348" s="196">
        <v>7</v>
      </c>
      <c r="B348" s="196">
        <v>1</v>
      </c>
      <c r="C348" s="196">
        <v>13</v>
      </c>
      <c r="D348" s="196" t="s">
        <v>834</v>
      </c>
      <c r="E348" s="196" t="s">
        <v>6067</v>
      </c>
      <c r="F348" s="196" t="s">
        <v>1301</v>
      </c>
      <c r="G348" s="196" t="s">
        <v>1300</v>
      </c>
      <c r="H348" s="196" t="s">
        <v>1371</v>
      </c>
      <c r="I348" s="196" t="s">
        <v>713</v>
      </c>
      <c r="K348" s="196">
        <v>1</v>
      </c>
      <c r="L348" s="196" t="s">
        <v>4968</v>
      </c>
    </row>
    <row r="349" spans="1:18" x14ac:dyDescent="0.45">
      <c r="A349" s="196">
        <v>7</v>
      </c>
      <c r="B349" s="196">
        <v>1</v>
      </c>
      <c r="C349" s="196">
        <v>14</v>
      </c>
      <c r="D349" s="196" t="s">
        <v>834</v>
      </c>
      <c r="E349" s="196" t="s">
        <v>7294</v>
      </c>
      <c r="F349" s="196" t="s">
        <v>1301</v>
      </c>
      <c r="G349" s="196" t="s">
        <v>1300</v>
      </c>
      <c r="H349" s="196" t="s">
        <v>1475</v>
      </c>
      <c r="I349" s="196" t="s">
        <v>1370</v>
      </c>
      <c r="K349" s="196">
        <v>1</v>
      </c>
      <c r="L349" s="196" t="s">
        <v>7295</v>
      </c>
    </row>
    <row r="350" spans="1:18" x14ac:dyDescent="0.45">
      <c r="A350" s="196">
        <v>7</v>
      </c>
      <c r="B350" s="196">
        <v>1</v>
      </c>
      <c r="C350" s="196">
        <v>15</v>
      </c>
      <c r="D350" s="196" t="s">
        <v>834</v>
      </c>
      <c r="E350" s="196" t="s">
        <v>6068</v>
      </c>
      <c r="F350" s="196" t="s">
        <v>1301</v>
      </c>
      <c r="G350" s="196" t="s">
        <v>1300</v>
      </c>
      <c r="H350" s="196" t="s">
        <v>1368</v>
      </c>
      <c r="I350" s="196" t="s">
        <v>612</v>
      </c>
      <c r="K350" s="196">
        <v>1</v>
      </c>
      <c r="L350" s="196" t="s">
        <v>4967</v>
      </c>
      <c r="M350" s="196" t="s">
        <v>4966</v>
      </c>
    </row>
    <row r="351" spans="1:18" x14ac:dyDescent="0.45">
      <c r="A351" s="196">
        <v>7</v>
      </c>
      <c r="B351" s="196">
        <v>1</v>
      </c>
      <c r="C351" s="196">
        <v>16</v>
      </c>
      <c r="D351" s="196" t="s">
        <v>834</v>
      </c>
      <c r="E351" s="196" t="s">
        <v>7296</v>
      </c>
      <c r="F351" s="196" t="s">
        <v>1301</v>
      </c>
      <c r="G351" s="196" t="s">
        <v>1300</v>
      </c>
      <c r="H351" s="196" t="s">
        <v>1471</v>
      </c>
      <c r="I351" s="196" t="s">
        <v>612</v>
      </c>
      <c r="K351" s="196">
        <v>1</v>
      </c>
      <c r="L351" s="196" t="s">
        <v>7297</v>
      </c>
      <c r="M351" s="196" t="s">
        <v>7298</v>
      </c>
    </row>
    <row r="352" spans="1:18" x14ac:dyDescent="0.45">
      <c r="A352" s="196">
        <v>7</v>
      </c>
      <c r="B352" s="196">
        <v>1</v>
      </c>
      <c r="C352" s="196">
        <v>17</v>
      </c>
      <c r="D352" s="196" t="s">
        <v>834</v>
      </c>
      <c r="E352" s="196" t="s">
        <v>6069</v>
      </c>
      <c r="F352" s="196" t="s">
        <v>1301</v>
      </c>
      <c r="G352" s="196" t="s">
        <v>1300</v>
      </c>
      <c r="H352" s="196" t="s">
        <v>1364</v>
      </c>
      <c r="K352" s="196">
        <v>1</v>
      </c>
      <c r="L352" s="196" t="s">
        <v>4965</v>
      </c>
    </row>
    <row r="353" spans="1:18" x14ac:dyDescent="0.45">
      <c r="A353" s="196">
        <v>7</v>
      </c>
      <c r="B353" s="196">
        <v>1</v>
      </c>
      <c r="C353" s="196">
        <v>18</v>
      </c>
      <c r="D353" s="196" t="s">
        <v>834</v>
      </c>
      <c r="E353" s="196" t="s">
        <v>7299</v>
      </c>
      <c r="F353" s="196" t="s">
        <v>1301</v>
      </c>
      <c r="G353" s="196" t="s">
        <v>1300</v>
      </c>
      <c r="H353" s="196" t="s">
        <v>1467</v>
      </c>
      <c r="K353" s="196">
        <v>1</v>
      </c>
      <c r="L353" s="196" t="s">
        <v>7300</v>
      </c>
    </row>
    <row r="354" spans="1:18" x14ac:dyDescent="0.45">
      <c r="A354" s="196">
        <v>7</v>
      </c>
      <c r="B354" s="196">
        <v>1</v>
      </c>
      <c r="C354" s="196">
        <v>19</v>
      </c>
      <c r="D354" s="196" t="s">
        <v>834</v>
      </c>
      <c r="E354" s="196" t="s">
        <v>6070</v>
      </c>
      <c r="F354" s="196" t="s">
        <v>1301</v>
      </c>
      <c r="G354" s="196" t="s">
        <v>1300</v>
      </c>
      <c r="H354" s="196" t="s">
        <v>1362</v>
      </c>
      <c r="K354" s="196">
        <v>1</v>
      </c>
      <c r="L354" s="196" t="s">
        <v>4964</v>
      </c>
    </row>
    <row r="355" spans="1:18" x14ac:dyDescent="0.45">
      <c r="A355" s="196">
        <v>7</v>
      </c>
      <c r="B355" s="196">
        <v>1</v>
      </c>
      <c r="C355" s="196">
        <v>20</v>
      </c>
      <c r="D355" s="196" t="s">
        <v>834</v>
      </c>
      <c r="E355" s="196" t="s">
        <v>7301</v>
      </c>
      <c r="F355" s="196" t="s">
        <v>1301</v>
      </c>
      <c r="G355" s="196" t="s">
        <v>1300</v>
      </c>
      <c r="H355" s="196" t="s">
        <v>1464</v>
      </c>
      <c r="K355" s="196">
        <v>1</v>
      </c>
      <c r="L355" s="196" t="s">
        <v>7302</v>
      </c>
    </row>
    <row r="356" spans="1:18" x14ac:dyDescent="0.45">
      <c r="A356" s="196">
        <v>7</v>
      </c>
      <c r="B356" s="196">
        <v>1</v>
      </c>
      <c r="C356" s="196">
        <v>21</v>
      </c>
      <c r="D356" s="196" t="s">
        <v>834</v>
      </c>
      <c r="E356" s="196" t="s">
        <v>6071</v>
      </c>
      <c r="F356" s="196" t="s">
        <v>1301</v>
      </c>
      <c r="G356" s="196" t="s">
        <v>1300</v>
      </c>
      <c r="H356" s="196" t="s">
        <v>1360</v>
      </c>
      <c r="K356" s="196">
        <v>1</v>
      </c>
      <c r="L356" s="196" t="s">
        <v>4963</v>
      </c>
    </row>
    <row r="357" spans="1:18" x14ac:dyDescent="0.45">
      <c r="A357" s="196">
        <v>7</v>
      </c>
      <c r="B357" s="196">
        <v>1</v>
      </c>
      <c r="C357" s="196">
        <v>22</v>
      </c>
      <c r="D357" s="196" t="s">
        <v>834</v>
      </c>
      <c r="E357" s="196" t="s">
        <v>7303</v>
      </c>
      <c r="F357" s="196" t="s">
        <v>1301</v>
      </c>
      <c r="G357" s="196" t="s">
        <v>1300</v>
      </c>
      <c r="H357" s="196" t="s">
        <v>1461</v>
      </c>
      <c r="K357" s="196">
        <v>1</v>
      </c>
      <c r="L357" s="196" t="s">
        <v>7304</v>
      </c>
    </row>
    <row r="358" spans="1:18" x14ac:dyDescent="0.45">
      <c r="A358" s="196">
        <v>7</v>
      </c>
      <c r="B358" s="196">
        <v>1</v>
      </c>
      <c r="C358" s="196">
        <v>23</v>
      </c>
      <c r="D358" s="196" t="s">
        <v>834</v>
      </c>
      <c r="E358" s="196" t="s">
        <v>6072</v>
      </c>
      <c r="F358" s="196" t="s">
        <v>1301</v>
      </c>
      <c r="G358" s="196" t="s">
        <v>1300</v>
      </c>
      <c r="H358" s="196" t="s">
        <v>1358</v>
      </c>
      <c r="K358" s="196">
        <v>1</v>
      </c>
      <c r="L358" s="196" t="s">
        <v>4962</v>
      </c>
    </row>
    <row r="359" spans="1:18" x14ac:dyDescent="0.45">
      <c r="A359" s="196">
        <v>7</v>
      </c>
      <c r="B359" s="196">
        <v>1</v>
      </c>
      <c r="C359" s="196">
        <v>24</v>
      </c>
      <c r="D359" s="196" t="s">
        <v>834</v>
      </c>
      <c r="E359" s="196" t="s">
        <v>7305</v>
      </c>
      <c r="F359" s="196" t="s">
        <v>1301</v>
      </c>
      <c r="G359" s="196" t="s">
        <v>1300</v>
      </c>
      <c r="H359" s="196" t="s">
        <v>1458</v>
      </c>
      <c r="K359" s="196">
        <v>1</v>
      </c>
      <c r="L359" s="196" t="s">
        <v>7306</v>
      </c>
    </row>
    <row r="360" spans="1:18" x14ac:dyDescent="0.45">
      <c r="A360" s="196">
        <v>7</v>
      </c>
      <c r="B360" s="196">
        <v>1</v>
      </c>
      <c r="C360" s="196">
        <v>25</v>
      </c>
      <c r="D360" s="196" t="s">
        <v>834</v>
      </c>
      <c r="E360" s="196" t="s">
        <v>6073</v>
      </c>
      <c r="F360" s="196" t="s">
        <v>1301</v>
      </c>
      <c r="G360" s="196" t="s">
        <v>1300</v>
      </c>
      <c r="H360" s="196" t="s">
        <v>1356</v>
      </c>
      <c r="K360" s="196">
        <v>1</v>
      </c>
      <c r="L360" s="196" t="s">
        <v>4961</v>
      </c>
    </row>
    <row r="361" spans="1:18" x14ac:dyDescent="0.45">
      <c r="A361" s="196">
        <v>7</v>
      </c>
      <c r="B361" s="196">
        <v>1</v>
      </c>
      <c r="C361" s="196">
        <v>26</v>
      </c>
      <c r="D361" s="196" t="s">
        <v>834</v>
      </c>
      <c r="E361" s="196" t="s">
        <v>7307</v>
      </c>
      <c r="F361" s="196" t="s">
        <v>1301</v>
      </c>
      <c r="G361" s="196" t="s">
        <v>1300</v>
      </c>
      <c r="H361" s="196" t="s">
        <v>1455</v>
      </c>
      <c r="K361" s="196">
        <v>1</v>
      </c>
      <c r="L361" s="196" t="s">
        <v>7308</v>
      </c>
    </row>
    <row r="362" spans="1:18" x14ac:dyDescent="0.45">
      <c r="A362" s="196">
        <v>7</v>
      </c>
      <c r="B362" s="196">
        <v>1</v>
      </c>
      <c r="C362" s="196">
        <v>27</v>
      </c>
      <c r="D362" s="196" t="s">
        <v>834</v>
      </c>
      <c r="E362" s="196" t="s">
        <v>6074</v>
      </c>
      <c r="F362" s="196" t="s">
        <v>1301</v>
      </c>
      <c r="G362" s="196" t="s">
        <v>1300</v>
      </c>
      <c r="H362" s="196" t="s">
        <v>1354</v>
      </c>
      <c r="I362" s="196" t="s">
        <v>875</v>
      </c>
      <c r="K362" s="196">
        <v>1</v>
      </c>
      <c r="L362" s="196" t="s">
        <v>4960</v>
      </c>
      <c r="M362" s="196" t="s">
        <v>4959</v>
      </c>
      <c r="N362" s="196" t="s">
        <v>76</v>
      </c>
      <c r="O362" s="196" t="s">
        <v>4958</v>
      </c>
      <c r="P362" s="196" t="s">
        <v>77</v>
      </c>
      <c r="Q362" s="196" t="s">
        <v>4957</v>
      </c>
      <c r="R362" s="196" t="s">
        <v>78</v>
      </c>
    </row>
    <row r="363" spans="1:18" x14ac:dyDescent="0.45">
      <c r="A363" s="196">
        <v>7</v>
      </c>
      <c r="B363" s="196">
        <v>1</v>
      </c>
      <c r="C363" s="196">
        <v>28</v>
      </c>
      <c r="D363" s="196" t="s">
        <v>834</v>
      </c>
      <c r="E363" s="196" t="s">
        <v>7309</v>
      </c>
      <c r="F363" s="196" t="s">
        <v>1301</v>
      </c>
      <c r="G363" s="196" t="s">
        <v>1300</v>
      </c>
      <c r="H363" s="196" t="s">
        <v>1449</v>
      </c>
      <c r="I363" s="196" t="s">
        <v>875</v>
      </c>
      <c r="K363" s="196">
        <v>1</v>
      </c>
      <c r="L363" s="196" t="s">
        <v>7310</v>
      </c>
      <c r="M363" s="196" t="s">
        <v>7311</v>
      </c>
      <c r="N363" s="196" t="s">
        <v>76</v>
      </c>
      <c r="O363" s="196" t="s">
        <v>7312</v>
      </c>
      <c r="P363" s="196" t="s">
        <v>77</v>
      </c>
      <c r="Q363" s="196" t="s">
        <v>7313</v>
      </c>
      <c r="R363" s="196" t="s">
        <v>78</v>
      </c>
    </row>
    <row r="364" spans="1:18" x14ac:dyDescent="0.45">
      <c r="A364" s="196">
        <v>7</v>
      </c>
      <c r="B364" s="196">
        <v>1</v>
      </c>
      <c r="C364" s="196">
        <v>29</v>
      </c>
      <c r="D364" s="196" t="s">
        <v>834</v>
      </c>
      <c r="E364" s="196" t="s">
        <v>6075</v>
      </c>
      <c r="F364" s="196" t="s">
        <v>1301</v>
      </c>
      <c r="G364" s="196" t="s">
        <v>1300</v>
      </c>
      <c r="H364" s="196" t="s">
        <v>1349</v>
      </c>
      <c r="I364" s="196" t="s">
        <v>3252</v>
      </c>
      <c r="K364" s="196">
        <v>1</v>
      </c>
      <c r="L364" s="196" t="s">
        <v>4956</v>
      </c>
      <c r="M364" s="196" t="s">
        <v>4955</v>
      </c>
      <c r="N364" s="196" t="s">
        <v>65</v>
      </c>
      <c r="O364" s="196" t="s">
        <v>4954</v>
      </c>
    </row>
    <row r="365" spans="1:18" x14ac:dyDescent="0.45">
      <c r="A365" s="196">
        <v>7</v>
      </c>
      <c r="B365" s="196">
        <v>1</v>
      </c>
      <c r="C365" s="196">
        <v>30</v>
      </c>
      <c r="D365" s="196" t="s">
        <v>834</v>
      </c>
      <c r="E365" s="196" t="s">
        <v>7314</v>
      </c>
      <c r="F365" s="196" t="s">
        <v>1301</v>
      </c>
      <c r="G365" s="196" t="s">
        <v>1300</v>
      </c>
      <c r="H365" s="196" t="s">
        <v>1441</v>
      </c>
      <c r="I365" s="196" t="s">
        <v>1341</v>
      </c>
      <c r="K365" s="196">
        <v>1</v>
      </c>
      <c r="L365" s="196" t="s">
        <v>7315</v>
      </c>
      <c r="M365" s="196" t="s">
        <v>7316</v>
      </c>
      <c r="N365" s="196" t="s">
        <v>1338</v>
      </c>
      <c r="O365" s="196" t="s">
        <v>7317</v>
      </c>
    </row>
    <row r="366" spans="1:18" x14ac:dyDescent="0.45">
      <c r="A366" s="196">
        <v>7</v>
      </c>
      <c r="B366" s="196">
        <v>1</v>
      </c>
      <c r="C366" s="196">
        <v>31</v>
      </c>
      <c r="D366" s="196" t="s">
        <v>834</v>
      </c>
      <c r="E366" s="196" t="s">
        <v>6076</v>
      </c>
      <c r="F366" s="196" t="s">
        <v>1301</v>
      </c>
      <c r="G366" s="196" t="s">
        <v>1300</v>
      </c>
      <c r="H366" s="196" t="s">
        <v>679</v>
      </c>
      <c r="I366" s="196" t="s">
        <v>3252</v>
      </c>
      <c r="K366" s="196">
        <v>1</v>
      </c>
      <c r="L366" s="196" t="s">
        <v>4953</v>
      </c>
      <c r="M366" s="196" t="s">
        <v>4952</v>
      </c>
      <c r="N366" s="196" t="s">
        <v>65</v>
      </c>
      <c r="O366" s="196" t="s">
        <v>4951</v>
      </c>
    </row>
    <row r="367" spans="1:18" x14ac:dyDescent="0.45">
      <c r="A367" s="196">
        <v>7</v>
      </c>
      <c r="B367" s="196">
        <v>1</v>
      </c>
      <c r="C367" s="196">
        <v>32</v>
      </c>
      <c r="D367" s="196" t="s">
        <v>834</v>
      </c>
      <c r="E367" s="196" t="s">
        <v>7318</v>
      </c>
      <c r="F367" s="196" t="s">
        <v>1301</v>
      </c>
      <c r="G367" s="196" t="s">
        <v>1300</v>
      </c>
      <c r="H367" s="196" t="s">
        <v>1434</v>
      </c>
      <c r="I367" s="196" t="s">
        <v>1341</v>
      </c>
      <c r="K367" s="196">
        <v>1</v>
      </c>
      <c r="L367" s="196" t="s">
        <v>7319</v>
      </c>
      <c r="M367" s="196" t="s">
        <v>7320</v>
      </c>
      <c r="N367" s="196" t="s">
        <v>1338</v>
      </c>
      <c r="O367" s="196" t="s">
        <v>7321</v>
      </c>
    </row>
    <row r="368" spans="1:18" x14ac:dyDescent="0.45">
      <c r="A368" s="196">
        <v>7</v>
      </c>
      <c r="B368" s="196">
        <v>1</v>
      </c>
      <c r="C368" s="196">
        <v>33</v>
      </c>
      <c r="D368" s="196" t="s">
        <v>834</v>
      </c>
      <c r="E368" s="196" t="s">
        <v>6077</v>
      </c>
      <c r="F368" s="196" t="s">
        <v>1301</v>
      </c>
      <c r="G368" s="196" t="s">
        <v>1300</v>
      </c>
      <c r="H368" s="196" t="s">
        <v>1342</v>
      </c>
      <c r="I368" s="196" t="s">
        <v>3252</v>
      </c>
      <c r="K368" s="196">
        <v>1</v>
      </c>
      <c r="L368" s="196" t="s">
        <v>4950</v>
      </c>
      <c r="M368" s="196" t="s">
        <v>4949</v>
      </c>
      <c r="N368" s="196" t="s">
        <v>65</v>
      </c>
      <c r="O368" s="196" t="s">
        <v>4948</v>
      </c>
    </row>
    <row r="369" spans="1:18" x14ac:dyDescent="0.45">
      <c r="A369" s="196">
        <v>7</v>
      </c>
      <c r="B369" s="196">
        <v>1</v>
      </c>
      <c r="C369" s="196">
        <v>34</v>
      </c>
      <c r="D369" s="196" t="s">
        <v>834</v>
      </c>
      <c r="E369" s="196" t="s">
        <v>7322</v>
      </c>
      <c r="F369" s="196" t="s">
        <v>1301</v>
      </c>
      <c r="G369" s="196" t="s">
        <v>1300</v>
      </c>
      <c r="H369" s="196" t="s">
        <v>1427</v>
      </c>
      <c r="I369" s="196" t="s">
        <v>1341</v>
      </c>
      <c r="K369" s="196">
        <v>1</v>
      </c>
      <c r="L369" s="196" t="s">
        <v>7323</v>
      </c>
      <c r="M369" s="196" t="s">
        <v>7324</v>
      </c>
      <c r="N369" s="196" t="s">
        <v>1338</v>
      </c>
      <c r="O369" s="196" t="s">
        <v>7325</v>
      </c>
    </row>
    <row r="370" spans="1:18" x14ac:dyDescent="0.45">
      <c r="A370" s="196">
        <v>7</v>
      </c>
      <c r="B370" s="196">
        <v>1</v>
      </c>
      <c r="C370" s="196">
        <v>35</v>
      </c>
      <c r="D370" s="196" t="s">
        <v>834</v>
      </c>
      <c r="E370" s="196" t="s">
        <v>6078</v>
      </c>
      <c r="F370" s="196" t="s">
        <v>1301</v>
      </c>
      <c r="G370" s="196" t="s">
        <v>1300</v>
      </c>
      <c r="H370" s="196" t="s">
        <v>1336</v>
      </c>
      <c r="K370" s="196">
        <v>1</v>
      </c>
      <c r="L370" s="196" t="s">
        <v>4947</v>
      </c>
    </row>
    <row r="371" spans="1:18" x14ac:dyDescent="0.45">
      <c r="A371" s="196">
        <v>7</v>
      </c>
      <c r="B371" s="196">
        <v>1</v>
      </c>
      <c r="C371" s="196">
        <v>36</v>
      </c>
      <c r="D371" s="196" t="s">
        <v>834</v>
      </c>
      <c r="E371" s="196" t="s">
        <v>8414</v>
      </c>
      <c r="F371" s="196" t="s">
        <v>1301</v>
      </c>
      <c r="G371" s="196" t="s">
        <v>1300</v>
      </c>
      <c r="H371" s="196" t="s">
        <v>1422</v>
      </c>
      <c r="K371" s="196">
        <v>1</v>
      </c>
      <c r="L371" s="196" t="s">
        <v>7326</v>
      </c>
    </row>
    <row r="372" spans="1:18" x14ac:dyDescent="0.45">
      <c r="A372" s="196">
        <v>7</v>
      </c>
      <c r="B372" s="196">
        <v>1</v>
      </c>
      <c r="C372" s="196">
        <v>37</v>
      </c>
      <c r="D372" s="196" t="s">
        <v>834</v>
      </c>
      <c r="E372" s="196" t="s">
        <v>6079</v>
      </c>
      <c r="F372" s="196" t="s">
        <v>1301</v>
      </c>
      <c r="G372" s="196" t="s">
        <v>1300</v>
      </c>
      <c r="H372" s="196" t="s">
        <v>1334</v>
      </c>
      <c r="K372" s="196">
        <v>1</v>
      </c>
      <c r="L372" s="196" t="s">
        <v>4946</v>
      </c>
    </row>
    <row r="373" spans="1:18" x14ac:dyDescent="0.45">
      <c r="A373" s="196">
        <v>7</v>
      </c>
      <c r="B373" s="196">
        <v>1</v>
      </c>
      <c r="C373" s="196">
        <v>38</v>
      </c>
      <c r="D373" s="196" t="s">
        <v>834</v>
      </c>
      <c r="E373" s="196" t="s">
        <v>8454</v>
      </c>
      <c r="F373" s="196" t="s">
        <v>1301</v>
      </c>
      <c r="G373" s="196" t="s">
        <v>1300</v>
      </c>
      <c r="H373" s="196" t="s">
        <v>1419</v>
      </c>
      <c r="K373" s="196">
        <v>1</v>
      </c>
      <c r="L373" s="196" t="s">
        <v>7327</v>
      </c>
    </row>
    <row r="374" spans="1:18" x14ac:dyDescent="0.45">
      <c r="A374" s="196">
        <v>7</v>
      </c>
      <c r="B374" s="196">
        <v>1</v>
      </c>
      <c r="C374" s="196">
        <v>39</v>
      </c>
      <c r="D374" s="196" t="s">
        <v>834</v>
      </c>
      <c r="E374" s="196" t="s">
        <v>6080</v>
      </c>
      <c r="F374" s="196" t="s">
        <v>1301</v>
      </c>
      <c r="G374" s="196" t="s">
        <v>1300</v>
      </c>
      <c r="H374" s="196" t="s">
        <v>1332</v>
      </c>
      <c r="K374" s="196">
        <v>1</v>
      </c>
      <c r="L374" s="196" t="s">
        <v>4945</v>
      </c>
    </row>
    <row r="375" spans="1:18" x14ac:dyDescent="0.45">
      <c r="A375" s="196">
        <v>7</v>
      </c>
      <c r="B375" s="196">
        <v>1</v>
      </c>
      <c r="C375" s="196">
        <v>40</v>
      </c>
      <c r="D375" s="196" t="s">
        <v>834</v>
      </c>
      <c r="E375" s="196" t="s">
        <v>8494</v>
      </c>
      <c r="F375" s="196" t="s">
        <v>1301</v>
      </c>
      <c r="G375" s="196" t="s">
        <v>1300</v>
      </c>
      <c r="H375" s="196" t="s">
        <v>1416</v>
      </c>
      <c r="K375" s="196">
        <v>1</v>
      </c>
      <c r="L375" s="196" t="s">
        <v>7328</v>
      </c>
    </row>
    <row r="376" spans="1:18" x14ac:dyDescent="0.45">
      <c r="A376" s="196">
        <v>7</v>
      </c>
      <c r="B376" s="196">
        <v>1</v>
      </c>
      <c r="C376" s="196">
        <v>41</v>
      </c>
      <c r="D376" s="196" t="s">
        <v>834</v>
      </c>
      <c r="E376" s="196" t="s">
        <v>6081</v>
      </c>
      <c r="F376" s="196" t="s">
        <v>1301</v>
      </c>
      <c r="G376" s="196" t="s">
        <v>1300</v>
      </c>
      <c r="H376" s="196" t="s">
        <v>1330</v>
      </c>
      <c r="I376" s="196" t="s">
        <v>875</v>
      </c>
      <c r="K376" s="196">
        <v>1</v>
      </c>
      <c r="L376" s="196" t="s">
        <v>4944</v>
      </c>
      <c r="M376" s="196" t="s">
        <v>4943</v>
      </c>
      <c r="N376" s="196" t="s">
        <v>76</v>
      </c>
      <c r="O376" s="196" t="s">
        <v>4942</v>
      </c>
      <c r="P376" s="196" t="s">
        <v>77</v>
      </c>
      <c r="Q376" s="196" t="s">
        <v>4941</v>
      </c>
      <c r="R376" s="196" t="s">
        <v>78</v>
      </c>
    </row>
    <row r="377" spans="1:18" x14ac:dyDescent="0.45">
      <c r="A377" s="196">
        <v>7</v>
      </c>
      <c r="B377" s="196">
        <v>1</v>
      </c>
      <c r="C377" s="196">
        <v>42</v>
      </c>
      <c r="D377" s="196" t="s">
        <v>834</v>
      </c>
      <c r="E377" s="196" t="s">
        <v>7329</v>
      </c>
      <c r="F377" s="196" t="s">
        <v>1301</v>
      </c>
      <c r="G377" s="196" t="s">
        <v>1300</v>
      </c>
      <c r="H377" s="196" t="s">
        <v>1410</v>
      </c>
      <c r="I377" s="196" t="s">
        <v>875</v>
      </c>
      <c r="K377" s="196">
        <v>1</v>
      </c>
      <c r="L377" s="196" t="s">
        <v>7330</v>
      </c>
      <c r="M377" s="196" t="s">
        <v>7331</v>
      </c>
      <c r="N377" s="196" t="s">
        <v>76</v>
      </c>
      <c r="O377" s="196" t="s">
        <v>7332</v>
      </c>
      <c r="P377" s="196" t="s">
        <v>77</v>
      </c>
      <c r="Q377" s="196" t="s">
        <v>7333</v>
      </c>
      <c r="R377" s="196" t="s">
        <v>78</v>
      </c>
    </row>
    <row r="378" spans="1:18" x14ac:dyDescent="0.45">
      <c r="A378" s="196">
        <v>7</v>
      </c>
      <c r="B378" s="196">
        <v>1</v>
      </c>
      <c r="C378" s="196">
        <v>43</v>
      </c>
      <c r="D378" s="196" t="s">
        <v>834</v>
      </c>
      <c r="E378" s="196" t="s">
        <v>6082</v>
      </c>
      <c r="F378" s="196" t="s">
        <v>1301</v>
      </c>
      <c r="G378" s="196" t="s">
        <v>1300</v>
      </c>
      <c r="H378" s="196" t="s">
        <v>1325</v>
      </c>
      <c r="I378" s="196" t="s">
        <v>880</v>
      </c>
      <c r="K378" s="196">
        <v>1</v>
      </c>
      <c r="L378" s="196" t="s">
        <v>4940</v>
      </c>
    </row>
    <row r="379" spans="1:18" x14ac:dyDescent="0.45">
      <c r="A379" s="196">
        <v>7</v>
      </c>
      <c r="B379" s="196">
        <v>1</v>
      </c>
      <c r="C379" s="196">
        <v>44</v>
      </c>
      <c r="D379" s="196" t="s">
        <v>834</v>
      </c>
      <c r="E379" s="196" t="s">
        <v>7334</v>
      </c>
      <c r="F379" s="196" t="s">
        <v>1301</v>
      </c>
      <c r="G379" s="196" t="s">
        <v>1300</v>
      </c>
      <c r="H379" s="196" t="s">
        <v>1404</v>
      </c>
      <c r="I379" s="196" t="s">
        <v>1324</v>
      </c>
      <c r="K379" s="196">
        <v>1</v>
      </c>
      <c r="L379" s="196" t="s">
        <v>7335</v>
      </c>
    </row>
    <row r="380" spans="1:18" x14ac:dyDescent="0.45">
      <c r="A380" s="196">
        <v>7</v>
      </c>
      <c r="B380" s="196">
        <v>1</v>
      </c>
      <c r="C380" s="196">
        <v>45</v>
      </c>
      <c r="D380" s="196" t="s">
        <v>834</v>
      </c>
      <c r="E380" s="196" t="s">
        <v>6083</v>
      </c>
      <c r="F380" s="196" t="s">
        <v>1301</v>
      </c>
      <c r="G380" s="196" t="s">
        <v>1300</v>
      </c>
      <c r="H380" s="196" t="s">
        <v>1322</v>
      </c>
      <c r="K380" s="196">
        <v>1</v>
      </c>
      <c r="L380" s="196" t="s">
        <v>4939</v>
      </c>
    </row>
    <row r="381" spans="1:18" x14ac:dyDescent="0.45">
      <c r="A381" s="196">
        <v>7</v>
      </c>
      <c r="B381" s="196">
        <v>1</v>
      </c>
      <c r="C381" s="196">
        <v>46</v>
      </c>
      <c r="D381" s="196" t="s">
        <v>834</v>
      </c>
      <c r="E381" s="196" t="s">
        <v>7336</v>
      </c>
      <c r="F381" s="196" t="s">
        <v>1301</v>
      </c>
      <c r="G381" s="196" t="s">
        <v>1300</v>
      </c>
      <c r="H381" s="196" t="s">
        <v>1401</v>
      </c>
      <c r="K381" s="196">
        <v>1</v>
      </c>
      <c r="L381" s="196" t="s">
        <v>7337</v>
      </c>
    </row>
    <row r="382" spans="1:18" x14ac:dyDescent="0.45">
      <c r="A382" s="196">
        <v>7</v>
      </c>
      <c r="B382" s="196">
        <v>1</v>
      </c>
      <c r="C382" s="196">
        <v>47</v>
      </c>
      <c r="D382" s="196" t="s">
        <v>834</v>
      </c>
      <c r="E382" s="196" t="s">
        <v>6084</v>
      </c>
      <c r="F382" s="196" t="s">
        <v>1301</v>
      </c>
      <c r="G382" s="196" t="s">
        <v>1300</v>
      </c>
      <c r="H382" s="196" t="s">
        <v>1320</v>
      </c>
      <c r="I382" s="196" t="s">
        <v>885</v>
      </c>
      <c r="K382" s="196">
        <v>1</v>
      </c>
      <c r="L382" s="196" t="s">
        <v>4938</v>
      </c>
    </row>
    <row r="383" spans="1:18" x14ac:dyDescent="0.45">
      <c r="A383" s="196">
        <v>7</v>
      </c>
      <c r="B383" s="196">
        <v>1</v>
      </c>
      <c r="C383" s="196">
        <v>48</v>
      </c>
      <c r="D383" s="196" t="s">
        <v>834</v>
      </c>
      <c r="E383" s="196" t="s">
        <v>6085</v>
      </c>
      <c r="F383" s="196" t="s">
        <v>1301</v>
      </c>
      <c r="G383" s="196" t="s">
        <v>1300</v>
      </c>
      <c r="H383" s="196" t="s">
        <v>1317</v>
      </c>
      <c r="K383" s="196">
        <v>1</v>
      </c>
      <c r="L383" s="196" t="s">
        <v>4937</v>
      </c>
    </row>
    <row r="384" spans="1:18" x14ac:dyDescent="0.45">
      <c r="A384" s="196">
        <v>7</v>
      </c>
      <c r="B384" s="196">
        <v>1</v>
      </c>
      <c r="C384" s="196">
        <v>49</v>
      </c>
      <c r="D384" s="196" t="s">
        <v>834</v>
      </c>
      <c r="E384" s="196" t="s">
        <v>6086</v>
      </c>
      <c r="F384" s="196" t="s">
        <v>1301</v>
      </c>
      <c r="G384" s="196" t="s">
        <v>1300</v>
      </c>
      <c r="H384" s="196" t="s">
        <v>1315</v>
      </c>
      <c r="I384" s="196" t="s">
        <v>875</v>
      </c>
      <c r="K384" s="196">
        <v>1</v>
      </c>
      <c r="L384" s="196" t="s">
        <v>4936</v>
      </c>
      <c r="M384" s="196" t="s">
        <v>4935</v>
      </c>
      <c r="N384" s="196" t="s">
        <v>76</v>
      </c>
      <c r="O384" s="196" t="s">
        <v>4934</v>
      </c>
      <c r="P384" s="196" t="s">
        <v>77</v>
      </c>
      <c r="Q384" s="196" t="s">
        <v>4933</v>
      </c>
      <c r="R384" s="196" t="s">
        <v>78</v>
      </c>
    </row>
    <row r="385" spans="1:18" x14ac:dyDescent="0.45">
      <c r="A385" s="196">
        <v>7</v>
      </c>
      <c r="B385" s="196">
        <v>1</v>
      </c>
      <c r="C385" s="196">
        <v>50</v>
      </c>
      <c r="D385" s="196" t="s">
        <v>834</v>
      </c>
      <c r="E385" s="196" t="s">
        <v>6087</v>
      </c>
      <c r="F385" s="196" t="s">
        <v>1301</v>
      </c>
      <c r="G385" s="196" t="s">
        <v>1300</v>
      </c>
      <c r="H385" s="196" t="s">
        <v>1310</v>
      </c>
      <c r="I385" s="196" t="s">
        <v>875</v>
      </c>
      <c r="K385" s="196">
        <v>1</v>
      </c>
      <c r="L385" s="196" t="s">
        <v>4932</v>
      </c>
      <c r="M385" s="196" t="s">
        <v>4931</v>
      </c>
      <c r="N385" s="196" t="s">
        <v>76</v>
      </c>
      <c r="O385" s="196" t="s">
        <v>4930</v>
      </c>
      <c r="P385" s="196" t="s">
        <v>77</v>
      </c>
      <c r="Q385" s="196" t="s">
        <v>4929</v>
      </c>
      <c r="R385" s="196" t="s">
        <v>78</v>
      </c>
    </row>
    <row r="386" spans="1:18" x14ac:dyDescent="0.45">
      <c r="A386" s="196">
        <v>7</v>
      </c>
      <c r="B386" s="196">
        <v>1</v>
      </c>
      <c r="C386" s="196">
        <v>51</v>
      </c>
      <c r="D386" s="196" t="s">
        <v>834</v>
      </c>
      <c r="E386" s="196" t="s">
        <v>6088</v>
      </c>
      <c r="F386" s="196" t="s">
        <v>1301</v>
      </c>
      <c r="G386" s="196" t="s">
        <v>7275</v>
      </c>
      <c r="H386" s="196" t="s">
        <v>1299</v>
      </c>
      <c r="K386" s="196">
        <v>1</v>
      </c>
      <c r="L386" s="196" t="s">
        <v>4928</v>
      </c>
    </row>
    <row r="387" spans="1:18" x14ac:dyDescent="0.45">
      <c r="A387" s="196">
        <v>7</v>
      </c>
      <c r="B387" s="196">
        <v>1</v>
      </c>
      <c r="C387" s="196">
        <v>52</v>
      </c>
      <c r="D387" s="196" t="s">
        <v>8775</v>
      </c>
      <c r="E387" s="196" t="s">
        <v>8853</v>
      </c>
      <c r="F387" s="196" t="s">
        <v>1301</v>
      </c>
      <c r="G387" s="196" t="s">
        <v>1300</v>
      </c>
      <c r="H387" s="196" t="s">
        <v>8777</v>
      </c>
      <c r="K387" s="196">
        <v>1</v>
      </c>
      <c r="L387" s="196" t="s">
        <v>8854</v>
      </c>
    </row>
    <row r="388" spans="1:18" x14ac:dyDescent="0.45">
      <c r="A388" s="196">
        <v>7</v>
      </c>
      <c r="B388" s="196">
        <v>8</v>
      </c>
      <c r="C388" s="196">
        <v>1</v>
      </c>
      <c r="D388" s="196" t="s">
        <v>834</v>
      </c>
      <c r="E388" s="196" t="s">
        <v>6089</v>
      </c>
      <c r="F388" s="196" t="s">
        <v>1301</v>
      </c>
      <c r="G388" s="196" t="s">
        <v>1300</v>
      </c>
      <c r="H388" s="196" t="s">
        <v>1388</v>
      </c>
      <c r="I388" s="196" t="s">
        <v>880</v>
      </c>
      <c r="K388" s="196">
        <v>1</v>
      </c>
      <c r="L388" s="196" t="s">
        <v>4927</v>
      </c>
    </row>
    <row r="389" spans="1:18" x14ac:dyDescent="0.45">
      <c r="A389" s="196">
        <v>7</v>
      </c>
      <c r="B389" s="196">
        <v>8</v>
      </c>
      <c r="C389" s="196">
        <v>2</v>
      </c>
      <c r="D389" s="196" t="s">
        <v>834</v>
      </c>
      <c r="E389" s="196" t="s">
        <v>7338</v>
      </c>
      <c r="F389" s="196" t="s">
        <v>1301</v>
      </c>
      <c r="G389" s="196" t="s">
        <v>1300</v>
      </c>
      <c r="H389" s="196" t="s">
        <v>1505</v>
      </c>
      <c r="I389" s="196" t="s">
        <v>1324</v>
      </c>
      <c r="K389" s="196">
        <v>1</v>
      </c>
      <c r="L389" s="196" t="s">
        <v>4926</v>
      </c>
    </row>
    <row r="390" spans="1:18" x14ac:dyDescent="0.45">
      <c r="A390" s="196">
        <v>7</v>
      </c>
      <c r="B390" s="196">
        <v>8</v>
      </c>
      <c r="C390" s="196">
        <v>3</v>
      </c>
      <c r="D390" s="196" t="s">
        <v>834</v>
      </c>
      <c r="E390" s="196" t="s">
        <v>6090</v>
      </c>
      <c r="F390" s="196" t="s">
        <v>1301</v>
      </c>
      <c r="G390" s="196" t="s">
        <v>1300</v>
      </c>
      <c r="H390" s="196" t="s">
        <v>1386</v>
      </c>
      <c r="I390" s="196" t="s">
        <v>880</v>
      </c>
      <c r="K390" s="196">
        <v>1</v>
      </c>
      <c r="L390" s="196" t="s">
        <v>4925</v>
      </c>
    </row>
    <row r="391" spans="1:18" x14ac:dyDescent="0.45">
      <c r="A391" s="196">
        <v>7</v>
      </c>
      <c r="B391" s="196">
        <v>8</v>
      </c>
      <c r="C391" s="196">
        <v>4</v>
      </c>
      <c r="D391" s="196" t="s">
        <v>834</v>
      </c>
      <c r="E391" s="196" t="s">
        <v>7339</v>
      </c>
      <c r="F391" s="196" t="s">
        <v>1301</v>
      </c>
      <c r="G391" s="196" t="s">
        <v>1300</v>
      </c>
      <c r="H391" s="196" t="s">
        <v>1502</v>
      </c>
      <c r="I391" s="196" t="s">
        <v>1324</v>
      </c>
      <c r="K391" s="196">
        <v>1</v>
      </c>
      <c r="L391" s="196" t="s">
        <v>4924</v>
      </c>
    </row>
    <row r="392" spans="1:18" x14ac:dyDescent="0.45">
      <c r="A392" s="196">
        <v>7</v>
      </c>
      <c r="B392" s="196">
        <v>8</v>
      </c>
      <c r="C392" s="196">
        <v>5</v>
      </c>
      <c r="D392" s="196" t="s">
        <v>834</v>
      </c>
      <c r="E392" s="196" t="s">
        <v>6091</v>
      </c>
      <c r="F392" s="196" t="s">
        <v>1301</v>
      </c>
      <c r="G392" s="196" t="s">
        <v>1300</v>
      </c>
      <c r="H392" s="196" t="s">
        <v>1384</v>
      </c>
      <c r="I392" s="196" t="s">
        <v>875</v>
      </c>
      <c r="K392" s="196">
        <v>1</v>
      </c>
      <c r="L392" s="196" t="s">
        <v>4923</v>
      </c>
      <c r="M392" s="196" t="s">
        <v>4922</v>
      </c>
      <c r="N392" s="196" t="s">
        <v>76</v>
      </c>
      <c r="O392" s="196" t="s">
        <v>4921</v>
      </c>
      <c r="P392" s="196" t="s">
        <v>77</v>
      </c>
      <c r="Q392" s="196" t="s">
        <v>4920</v>
      </c>
      <c r="R392" s="196" t="s">
        <v>78</v>
      </c>
    </row>
    <row r="393" spans="1:18" x14ac:dyDescent="0.45">
      <c r="A393" s="196">
        <v>7</v>
      </c>
      <c r="B393" s="196">
        <v>8</v>
      </c>
      <c r="C393" s="196">
        <v>6</v>
      </c>
      <c r="D393" s="196" t="s">
        <v>834</v>
      </c>
      <c r="E393" s="196" t="s">
        <v>7340</v>
      </c>
      <c r="F393" s="196" t="s">
        <v>1301</v>
      </c>
      <c r="G393" s="196" t="s">
        <v>1300</v>
      </c>
      <c r="H393" s="196" t="s">
        <v>1496</v>
      </c>
      <c r="I393" s="196" t="s">
        <v>875</v>
      </c>
      <c r="K393" s="196">
        <v>1</v>
      </c>
      <c r="L393" s="196" t="s">
        <v>4919</v>
      </c>
      <c r="M393" s="196" t="s">
        <v>4918</v>
      </c>
      <c r="N393" s="196" t="s">
        <v>76</v>
      </c>
      <c r="O393" s="196" t="s">
        <v>4917</v>
      </c>
      <c r="P393" s="196" t="s">
        <v>77</v>
      </c>
      <c r="Q393" s="196" t="s">
        <v>4916</v>
      </c>
      <c r="R393" s="196" t="s">
        <v>78</v>
      </c>
    </row>
    <row r="394" spans="1:18" x14ac:dyDescent="0.45">
      <c r="A394" s="196">
        <v>7</v>
      </c>
      <c r="B394" s="196">
        <v>8</v>
      </c>
      <c r="C394" s="196">
        <v>7</v>
      </c>
      <c r="D394" s="196" t="s">
        <v>834</v>
      </c>
      <c r="E394" s="196" t="s">
        <v>6092</v>
      </c>
      <c r="F394" s="196" t="s">
        <v>1301</v>
      </c>
      <c r="G394" s="196" t="s">
        <v>1300</v>
      </c>
      <c r="H394" s="196" t="s">
        <v>715</v>
      </c>
      <c r="I394" s="196" t="s">
        <v>875</v>
      </c>
      <c r="K394" s="196">
        <v>1</v>
      </c>
      <c r="L394" s="196" t="s">
        <v>4915</v>
      </c>
      <c r="M394" s="196" t="s">
        <v>4914</v>
      </c>
      <c r="N394" s="196" t="s">
        <v>76</v>
      </c>
      <c r="O394" s="196" t="s">
        <v>4913</v>
      </c>
      <c r="P394" s="196" t="s">
        <v>77</v>
      </c>
      <c r="Q394" s="196" t="s">
        <v>4912</v>
      </c>
      <c r="R394" s="196" t="s">
        <v>78</v>
      </c>
    </row>
    <row r="395" spans="1:18" x14ac:dyDescent="0.45">
      <c r="A395" s="196">
        <v>7</v>
      </c>
      <c r="B395" s="196">
        <v>8</v>
      </c>
      <c r="C395" s="196">
        <v>8</v>
      </c>
      <c r="D395" s="196" t="s">
        <v>834</v>
      </c>
      <c r="E395" s="196" t="s">
        <v>7341</v>
      </c>
      <c r="F395" s="196" t="s">
        <v>1301</v>
      </c>
      <c r="G395" s="196" t="s">
        <v>1300</v>
      </c>
      <c r="H395" s="196" t="s">
        <v>1487</v>
      </c>
      <c r="I395" s="196" t="s">
        <v>875</v>
      </c>
      <c r="K395" s="196">
        <v>1</v>
      </c>
      <c r="L395" s="196" t="s">
        <v>4911</v>
      </c>
      <c r="M395" s="196" t="s">
        <v>4910</v>
      </c>
      <c r="N395" s="196" t="s">
        <v>76</v>
      </c>
      <c r="O395" s="196" t="s">
        <v>4909</v>
      </c>
      <c r="P395" s="196" t="s">
        <v>77</v>
      </c>
      <c r="Q395" s="196" t="s">
        <v>4908</v>
      </c>
      <c r="R395" s="196" t="s">
        <v>78</v>
      </c>
    </row>
    <row r="396" spans="1:18" x14ac:dyDescent="0.45">
      <c r="A396" s="196">
        <v>7</v>
      </c>
      <c r="B396" s="196">
        <v>8</v>
      </c>
      <c r="C396" s="196">
        <v>9</v>
      </c>
      <c r="D396" s="196" t="s">
        <v>834</v>
      </c>
      <c r="E396" s="196" t="s">
        <v>6093</v>
      </c>
      <c r="F396" s="196" t="s">
        <v>1301</v>
      </c>
      <c r="G396" s="196" t="s">
        <v>1300</v>
      </c>
      <c r="H396" s="196" t="s">
        <v>1375</v>
      </c>
      <c r="K396" s="196">
        <v>1</v>
      </c>
      <c r="L396" s="196" t="s">
        <v>4907</v>
      </c>
    </row>
    <row r="397" spans="1:18" x14ac:dyDescent="0.45">
      <c r="A397" s="196">
        <v>7</v>
      </c>
      <c r="B397" s="196">
        <v>8</v>
      </c>
      <c r="C397" s="196">
        <v>10</v>
      </c>
      <c r="D397" s="196" t="s">
        <v>834</v>
      </c>
      <c r="E397" s="196" t="s">
        <v>7342</v>
      </c>
      <c r="F397" s="196" t="s">
        <v>1301</v>
      </c>
      <c r="G397" s="196" t="s">
        <v>1300</v>
      </c>
      <c r="H397" s="196" t="s">
        <v>1481</v>
      </c>
      <c r="K397" s="196">
        <v>1</v>
      </c>
      <c r="L397" s="196" t="s">
        <v>4906</v>
      </c>
    </row>
    <row r="398" spans="1:18" x14ac:dyDescent="0.45">
      <c r="A398" s="196">
        <v>7</v>
      </c>
      <c r="B398" s="196">
        <v>8</v>
      </c>
      <c r="C398" s="196">
        <v>11</v>
      </c>
      <c r="D398" s="196" t="s">
        <v>834</v>
      </c>
      <c r="E398" s="196" t="s">
        <v>6094</v>
      </c>
      <c r="F398" s="196" t="s">
        <v>1301</v>
      </c>
      <c r="G398" s="196" t="s">
        <v>1300</v>
      </c>
      <c r="H398" s="196" t="s">
        <v>1373</v>
      </c>
      <c r="I398" s="196" t="s">
        <v>885</v>
      </c>
      <c r="K398" s="196">
        <v>1</v>
      </c>
      <c r="L398" s="196" t="s">
        <v>4905</v>
      </c>
    </row>
    <row r="399" spans="1:18" x14ac:dyDescent="0.45">
      <c r="A399" s="196">
        <v>7</v>
      </c>
      <c r="B399" s="196">
        <v>8</v>
      </c>
      <c r="C399" s="196">
        <v>12</v>
      </c>
      <c r="D399" s="196" t="s">
        <v>834</v>
      </c>
      <c r="E399" s="196" t="s">
        <v>7343</v>
      </c>
      <c r="F399" s="196" t="s">
        <v>1301</v>
      </c>
      <c r="G399" s="196" t="s">
        <v>1300</v>
      </c>
      <c r="H399" s="196" t="s">
        <v>1478</v>
      </c>
      <c r="I399" s="196" t="s">
        <v>1319</v>
      </c>
      <c r="K399" s="196">
        <v>1</v>
      </c>
      <c r="L399" s="196" t="s">
        <v>4904</v>
      </c>
    </row>
    <row r="400" spans="1:18" x14ac:dyDescent="0.45">
      <c r="A400" s="196">
        <v>7</v>
      </c>
      <c r="B400" s="196">
        <v>8</v>
      </c>
      <c r="C400" s="196">
        <v>13</v>
      </c>
      <c r="D400" s="196" t="s">
        <v>834</v>
      </c>
      <c r="E400" s="196" t="s">
        <v>6095</v>
      </c>
      <c r="F400" s="196" t="s">
        <v>1301</v>
      </c>
      <c r="G400" s="196" t="s">
        <v>1300</v>
      </c>
      <c r="H400" s="196" t="s">
        <v>1371</v>
      </c>
      <c r="I400" s="196" t="s">
        <v>713</v>
      </c>
      <c r="K400" s="196">
        <v>1</v>
      </c>
      <c r="L400" s="196" t="s">
        <v>4903</v>
      </c>
    </row>
    <row r="401" spans="1:18" x14ac:dyDescent="0.45">
      <c r="A401" s="196">
        <v>7</v>
      </c>
      <c r="B401" s="196">
        <v>8</v>
      </c>
      <c r="C401" s="196">
        <v>14</v>
      </c>
      <c r="D401" s="196" t="s">
        <v>834</v>
      </c>
      <c r="E401" s="196" t="s">
        <v>7344</v>
      </c>
      <c r="F401" s="196" t="s">
        <v>1301</v>
      </c>
      <c r="G401" s="196" t="s">
        <v>1300</v>
      </c>
      <c r="H401" s="196" t="s">
        <v>1475</v>
      </c>
      <c r="I401" s="196" t="s">
        <v>1370</v>
      </c>
      <c r="K401" s="196">
        <v>1</v>
      </c>
      <c r="L401" s="196" t="s">
        <v>4902</v>
      </c>
    </row>
    <row r="402" spans="1:18" x14ac:dyDescent="0.45">
      <c r="A402" s="196">
        <v>7</v>
      </c>
      <c r="B402" s="196">
        <v>8</v>
      </c>
      <c r="C402" s="196">
        <v>15</v>
      </c>
      <c r="D402" s="196" t="s">
        <v>834</v>
      </c>
      <c r="E402" s="196" t="s">
        <v>6096</v>
      </c>
      <c r="F402" s="196" t="s">
        <v>1301</v>
      </c>
      <c r="G402" s="196" t="s">
        <v>1300</v>
      </c>
      <c r="H402" s="196" t="s">
        <v>1368</v>
      </c>
      <c r="I402" s="196" t="s">
        <v>612</v>
      </c>
      <c r="K402" s="196">
        <v>1</v>
      </c>
      <c r="L402" s="196" t="s">
        <v>4901</v>
      </c>
      <c r="M402" s="196" t="s">
        <v>4900</v>
      </c>
    </row>
    <row r="403" spans="1:18" x14ac:dyDescent="0.45">
      <c r="A403" s="196">
        <v>7</v>
      </c>
      <c r="B403" s="196">
        <v>8</v>
      </c>
      <c r="C403" s="196">
        <v>16</v>
      </c>
      <c r="D403" s="196" t="s">
        <v>834</v>
      </c>
      <c r="E403" s="196" t="s">
        <v>7345</v>
      </c>
      <c r="F403" s="196" t="s">
        <v>1301</v>
      </c>
      <c r="G403" s="196" t="s">
        <v>1300</v>
      </c>
      <c r="H403" s="196" t="s">
        <v>1471</v>
      </c>
      <c r="I403" s="196" t="s">
        <v>612</v>
      </c>
      <c r="K403" s="196">
        <v>1</v>
      </c>
      <c r="L403" s="196" t="s">
        <v>4899</v>
      </c>
      <c r="M403" s="196" t="s">
        <v>4898</v>
      </c>
    </row>
    <row r="404" spans="1:18" x14ac:dyDescent="0.45">
      <c r="A404" s="196">
        <v>7</v>
      </c>
      <c r="B404" s="196">
        <v>8</v>
      </c>
      <c r="C404" s="196">
        <v>17</v>
      </c>
      <c r="D404" s="196" t="s">
        <v>834</v>
      </c>
      <c r="E404" s="196" t="s">
        <v>6097</v>
      </c>
      <c r="F404" s="196" t="s">
        <v>1301</v>
      </c>
      <c r="G404" s="196" t="s">
        <v>1300</v>
      </c>
      <c r="H404" s="196" t="s">
        <v>1364</v>
      </c>
      <c r="K404" s="196">
        <v>1</v>
      </c>
      <c r="L404" s="196" t="s">
        <v>4897</v>
      </c>
    </row>
    <row r="405" spans="1:18" x14ac:dyDescent="0.45">
      <c r="A405" s="196">
        <v>7</v>
      </c>
      <c r="B405" s="196">
        <v>8</v>
      </c>
      <c r="C405" s="196">
        <v>18</v>
      </c>
      <c r="D405" s="196" t="s">
        <v>834</v>
      </c>
      <c r="E405" s="196" t="s">
        <v>7346</v>
      </c>
      <c r="F405" s="196" t="s">
        <v>1301</v>
      </c>
      <c r="G405" s="196" t="s">
        <v>1300</v>
      </c>
      <c r="H405" s="196" t="s">
        <v>1467</v>
      </c>
      <c r="K405" s="196">
        <v>1</v>
      </c>
      <c r="L405" s="196" t="s">
        <v>4896</v>
      </c>
    </row>
    <row r="406" spans="1:18" x14ac:dyDescent="0.45">
      <c r="A406" s="196">
        <v>7</v>
      </c>
      <c r="B406" s="196">
        <v>8</v>
      </c>
      <c r="C406" s="196">
        <v>19</v>
      </c>
      <c r="D406" s="196" t="s">
        <v>834</v>
      </c>
      <c r="E406" s="196" t="s">
        <v>6098</v>
      </c>
      <c r="F406" s="196" t="s">
        <v>1301</v>
      </c>
      <c r="G406" s="196" t="s">
        <v>1300</v>
      </c>
      <c r="H406" s="196" t="s">
        <v>1362</v>
      </c>
      <c r="K406" s="196">
        <v>1</v>
      </c>
      <c r="L406" s="196" t="s">
        <v>4895</v>
      </c>
    </row>
    <row r="407" spans="1:18" x14ac:dyDescent="0.45">
      <c r="A407" s="196">
        <v>7</v>
      </c>
      <c r="B407" s="196">
        <v>8</v>
      </c>
      <c r="C407" s="196">
        <v>20</v>
      </c>
      <c r="D407" s="196" t="s">
        <v>834</v>
      </c>
      <c r="E407" s="196" t="s">
        <v>7347</v>
      </c>
      <c r="F407" s="196" t="s">
        <v>1301</v>
      </c>
      <c r="G407" s="196" t="s">
        <v>1300</v>
      </c>
      <c r="H407" s="196" t="s">
        <v>1464</v>
      </c>
      <c r="K407" s="196">
        <v>1</v>
      </c>
      <c r="L407" s="196" t="s">
        <v>4894</v>
      </c>
    </row>
    <row r="408" spans="1:18" x14ac:dyDescent="0.45">
      <c r="A408" s="196">
        <v>7</v>
      </c>
      <c r="B408" s="196">
        <v>8</v>
      </c>
      <c r="C408" s="196">
        <v>21</v>
      </c>
      <c r="D408" s="196" t="s">
        <v>834</v>
      </c>
      <c r="E408" s="196" t="s">
        <v>6099</v>
      </c>
      <c r="F408" s="196" t="s">
        <v>1301</v>
      </c>
      <c r="G408" s="196" t="s">
        <v>1300</v>
      </c>
      <c r="H408" s="196" t="s">
        <v>1360</v>
      </c>
      <c r="K408" s="196">
        <v>1</v>
      </c>
      <c r="L408" s="196" t="s">
        <v>4893</v>
      </c>
    </row>
    <row r="409" spans="1:18" x14ac:dyDescent="0.45">
      <c r="A409" s="196">
        <v>7</v>
      </c>
      <c r="B409" s="196">
        <v>8</v>
      </c>
      <c r="C409" s="196">
        <v>22</v>
      </c>
      <c r="D409" s="196" t="s">
        <v>834</v>
      </c>
      <c r="E409" s="196" t="s">
        <v>7348</v>
      </c>
      <c r="F409" s="196" t="s">
        <v>1301</v>
      </c>
      <c r="G409" s="196" t="s">
        <v>1300</v>
      </c>
      <c r="H409" s="196" t="s">
        <v>1461</v>
      </c>
      <c r="K409" s="196">
        <v>1</v>
      </c>
      <c r="L409" s="196" t="s">
        <v>4892</v>
      </c>
    </row>
    <row r="410" spans="1:18" x14ac:dyDescent="0.45">
      <c r="A410" s="196">
        <v>7</v>
      </c>
      <c r="B410" s="196">
        <v>8</v>
      </c>
      <c r="C410" s="196">
        <v>23</v>
      </c>
      <c r="D410" s="196" t="s">
        <v>834</v>
      </c>
      <c r="E410" s="196" t="s">
        <v>6100</v>
      </c>
      <c r="F410" s="196" t="s">
        <v>1301</v>
      </c>
      <c r="G410" s="196" t="s">
        <v>1300</v>
      </c>
      <c r="H410" s="196" t="s">
        <v>1358</v>
      </c>
      <c r="K410" s="196">
        <v>1</v>
      </c>
      <c r="L410" s="196" t="s">
        <v>4891</v>
      </c>
    </row>
    <row r="411" spans="1:18" x14ac:dyDescent="0.45">
      <c r="A411" s="196">
        <v>7</v>
      </c>
      <c r="B411" s="196">
        <v>8</v>
      </c>
      <c r="C411" s="196">
        <v>24</v>
      </c>
      <c r="D411" s="196" t="s">
        <v>834</v>
      </c>
      <c r="E411" s="196" t="s">
        <v>7349</v>
      </c>
      <c r="F411" s="196" t="s">
        <v>1301</v>
      </c>
      <c r="G411" s="196" t="s">
        <v>1300</v>
      </c>
      <c r="H411" s="196" t="s">
        <v>1458</v>
      </c>
      <c r="K411" s="196">
        <v>1</v>
      </c>
      <c r="L411" s="196" t="s">
        <v>4890</v>
      </c>
    </row>
    <row r="412" spans="1:18" x14ac:dyDescent="0.45">
      <c r="A412" s="196">
        <v>7</v>
      </c>
      <c r="B412" s="196">
        <v>8</v>
      </c>
      <c r="C412" s="196">
        <v>25</v>
      </c>
      <c r="D412" s="196" t="s">
        <v>834</v>
      </c>
      <c r="E412" s="196" t="s">
        <v>6101</v>
      </c>
      <c r="F412" s="196" t="s">
        <v>1301</v>
      </c>
      <c r="G412" s="196" t="s">
        <v>1300</v>
      </c>
      <c r="H412" s="196" t="s">
        <v>1356</v>
      </c>
      <c r="K412" s="196">
        <v>1</v>
      </c>
      <c r="L412" s="196" t="s">
        <v>4889</v>
      </c>
    </row>
    <row r="413" spans="1:18" x14ac:dyDescent="0.45">
      <c r="A413" s="196">
        <v>7</v>
      </c>
      <c r="B413" s="196">
        <v>8</v>
      </c>
      <c r="C413" s="196">
        <v>26</v>
      </c>
      <c r="D413" s="196" t="s">
        <v>834</v>
      </c>
      <c r="E413" s="196" t="s">
        <v>7350</v>
      </c>
      <c r="F413" s="196" t="s">
        <v>1301</v>
      </c>
      <c r="G413" s="196" t="s">
        <v>1300</v>
      </c>
      <c r="H413" s="196" t="s">
        <v>1455</v>
      </c>
      <c r="K413" s="196">
        <v>1</v>
      </c>
      <c r="L413" s="196" t="s">
        <v>4888</v>
      </c>
    </row>
    <row r="414" spans="1:18" x14ac:dyDescent="0.45">
      <c r="A414" s="196">
        <v>7</v>
      </c>
      <c r="B414" s="196">
        <v>8</v>
      </c>
      <c r="C414" s="196">
        <v>27</v>
      </c>
      <c r="D414" s="196" t="s">
        <v>834</v>
      </c>
      <c r="E414" s="196" t="s">
        <v>6102</v>
      </c>
      <c r="F414" s="196" t="s">
        <v>1301</v>
      </c>
      <c r="G414" s="196" t="s">
        <v>1300</v>
      </c>
      <c r="H414" s="196" t="s">
        <v>1354</v>
      </c>
      <c r="I414" s="196" t="s">
        <v>875</v>
      </c>
      <c r="K414" s="196">
        <v>1</v>
      </c>
      <c r="L414" s="196" t="s">
        <v>4887</v>
      </c>
      <c r="M414" s="196" t="s">
        <v>4886</v>
      </c>
      <c r="N414" s="196" t="s">
        <v>76</v>
      </c>
      <c r="O414" s="196" t="s">
        <v>4885</v>
      </c>
      <c r="P414" s="196" t="s">
        <v>77</v>
      </c>
      <c r="Q414" s="196" t="s">
        <v>4884</v>
      </c>
      <c r="R414" s="196" t="s">
        <v>78</v>
      </c>
    </row>
    <row r="415" spans="1:18" x14ac:dyDescent="0.45">
      <c r="A415" s="196">
        <v>7</v>
      </c>
      <c r="B415" s="196">
        <v>8</v>
      </c>
      <c r="C415" s="196">
        <v>28</v>
      </c>
      <c r="D415" s="196" t="s">
        <v>834</v>
      </c>
      <c r="E415" s="196" t="s">
        <v>7351</v>
      </c>
      <c r="F415" s="196" t="s">
        <v>1301</v>
      </c>
      <c r="G415" s="196" t="s">
        <v>1300</v>
      </c>
      <c r="H415" s="196" t="s">
        <v>1449</v>
      </c>
      <c r="I415" s="196" t="s">
        <v>875</v>
      </c>
      <c r="K415" s="196">
        <v>1</v>
      </c>
      <c r="L415" s="196" t="s">
        <v>4883</v>
      </c>
      <c r="M415" s="196" t="s">
        <v>4882</v>
      </c>
      <c r="N415" s="196" t="s">
        <v>76</v>
      </c>
      <c r="O415" s="196" t="s">
        <v>4881</v>
      </c>
      <c r="P415" s="196" t="s">
        <v>77</v>
      </c>
      <c r="Q415" s="196" t="s">
        <v>4880</v>
      </c>
      <c r="R415" s="196" t="s">
        <v>78</v>
      </c>
    </row>
    <row r="416" spans="1:18" x14ac:dyDescent="0.45">
      <c r="A416" s="196">
        <v>7</v>
      </c>
      <c r="B416" s="196">
        <v>8</v>
      </c>
      <c r="C416" s="196">
        <v>29</v>
      </c>
      <c r="D416" s="196" t="s">
        <v>834</v>
      </c>
      <c r="E416" s="196" t="s">
        <v>6103</v>
      </c>
      <c r="F416" s="196" t="s">
        <v>1301</v>
      </c>
      <c r="G416" s="196" t="s">
        <v>1300</v>
      </c>
      <c r="H416" s="196" t="s">
        <v>1349</v>
      </c>
      <c r="I416" s="196" t="s">
        <v>3252</v>
      </c>
      <c r="K416" s="196">
        <v>1</v>
      </c>
      <c r="L416" s="196" t="s">
        <v>4879</v>
      </c>
      <c r="M416" s="196" t="s">
        <v>4878</v>
      </c>
      <c r="N416" s="196" t="s">
        <v>65</v>
      </c>
      <c r="O416" s="196" t="s">
        <v>4877</v>
      </c>
    </row>
    <row r="417" spans="1:18" x14ac:dyDescent="0.45">
      <c r="A417" s="196">
        <v>7</v>
      </c>
      <c r="B417" s="196">
        <v>8</v>
      </c>
      <c r="C417" s="196">
        <v>30</v>
      </c>
      <c r="D417" s="196" t="s">
        <v>834</v>
      </c>
      <c r="E417" s="196" t="s">
        <v>7352</v>
      </c>
      <c r="F417" s="196" t="s">
        <v>1301</v>
      </c>
      <c r="G417" s="196" t="s">
        <v>1300</v>
      </c>
      <c r="H417" s="196" t="s">
        <v>1441</v>
      </c>
      <c r="I417" s="196" t="s">
        <v>1341</v>
      </c>
      <c r="K417" s="196">
        <v>1</v>
      </c>
      <c r="L417" s="196" t="s">
        <v>4876</v>
      </c>
      <c r="M417" s="196" t="s">
        <v>4875</v>
      </c>
      <c r="N417" s="196" t="s">
        <v>1338</v>
      </c>
      <c r="O417" s="196" t="s">
        <v>4874</v>
      </c>
    </row>
    <row r="418" spans="1:18" x14ac:dyDescent="0.45">
      <c r="A418" s="196">
        <v>7</v>
      </c>
      <c r="B418" s="196">
        <v>8</v>
      </c>
      <c r="C418" s="196">
        <v>31</v>
      </c>
      <c r="D418" s="196" t="s">
        <v>834</v>
      </c>
      <c r="E418" s="196" t="s">
        <v>6104</v>
      </c>
      <c r="F418" s="196" t="s">
        <v>1301</v>
      </c>
      <c r="G418" s="196" t="s">
        <v>1300</v>
      </c>
      <c r="H418" s="196" t="s">
        <v>679</v>
      </c>
      <c r="I418" s="196" t="s">
        <v>3252</v>
      </c>
      <c r="K418" s="196">
        <v>1</v>
      </c>
      <c r="L418" s="196" t="s">
        <v>4873</v>
      </c>
      <c r="M418" s="196" t="s">
        <v>4872</v>
      </c>
      <c r="N418" s="196" t="s">
        <v>65</v>
      </c>
      <c r="O418" s="196" t="s">
        <v>4871</v>
      </c>
    </row>
    <row r="419" spans="1:18" x14ac:dyDescent="0.45">
      <c r="A419" s="196">
        <v>7</v>
      </c>
      <c r="B419" s="196">
        <v>8</v>
      </c>
      <c r="C419" s="196">
        <v>32</v>
      </c>
      <c r="D419" s="196" t="s">
        <v>834</v>
      </c>
      <c r="E419" s="196" t="s">
        <v>7353</v>
      </c>
      <c r="F419" s="196" t="s">
        <v>1301</v>
      </c>
      <c r="G419" s="196" t="s">
        <v>1300</v>
      </c>
      <c r="H419" s="196" t="s">
        <v>1434</v>
      </c>
      <c r="I419" s="196" t="s">
        <v>1341</v>
      </c>
      <c r="K419" s="196">
        <v>1</v>
      </c>
      <c r="L419" s="196" t="s">
        <v>4870</v>
      </c>
      <c r="M419" s="196" t="s">
        <v>4869</v>
      </c>
      <c r="N419" s="196" t="s">
        <v>1338</v>
      </c>
      <c r="O419" s="196" t="s">
        <v>4868</v>
      </c>
    </row>
    <row r="420" spans="1:18" x14ac:dyDescent="0.45">
      <c r="A420" s="196">
        <v>7</v>
      </c>
      <c r="B420" s="196">
        <v>8</v>
      </c>
      <c r="C420" s="196">
        <v>33</v>
      </c>
      <c r="D420" s="196" t="s">
        <v>834</v>
      </c>
      <c r="E420" s="196" t="s">
        <v>6105</v>
      </c>
      <c r="F420" s="196" t="s">
        <v>1301</v>
      </c>
      <c r="G420" s="196" t="s">
        <v>1300</v>
      </c>
      <c r="H420" s="196" t="s">
        <v>1342</v>
      </c>
      <c r="I420" s="196" t="s">
        <v>3252</v>
      </c>
      <c r="K420" s="196">
        <v>1</v>
      </c>
      <c r="L420" s="196" t="s">
        <v>4867</v>
      </c>
      <c r="M420" s="196" t="s">
        <v>4866</v>
      </c>
      <c r="N420" s="196" t="s">
        <v>65</v>
      </c>
      <c r="O420" s="196" t="s">
        <v>4865</v>
      </c>
    </row>
    <row r="421" spans="1:18" x14ac:dyDescent="0.45">
      <c r="A421" s="196">
        <v>7</v>
      </c>
      <c r="B421" s="196">
        <v>8</v>
      </c>
      <c r="C421" s="196">
        <v>34</v>
      </c>
      <c r="D421" s="196" t="s">
        <v>834</v>
      </c>
      <c r="E421" s="196" t="s">
        <v>7354</v>
      </c>
      <c r="F421" s="196" t="s">
        <v>1301</v>
      </c>
      <c r="G421" s="196" t="s">
        <v>1300</v>
      </c>
      <c r="H421" s="196" t="s">
        <v>1427</v>
      </c>
      <c r="I421" s="196" t="s">
        <v>1341</v>
      </c>
      <c r="K421" s="196">
        <v>1</v>
      </c>
      <c r="L421" s="196" t="s">
        <v>4864</v>
      </c>
      <c r="M421" s="196" t="s">
        <v>4863</v>
      </c>
      <c r="N421" s="196" t="s">
        <v>1338</v>
      </c>
      <c r="O421" s="196" t="s">
        <v>4862</v>
      </c>
    </row>
    <row r="422" spans="1:18" x14ac:dyDescent="0.45">
      <c r="A422" s="196">
        <v>7</v>
      </c>
      <c r="B422" s="196">
        <v>8</v>
      </c>
      <c r="C422" s="196">
        <v>35</v>
      </c>
      <c r="D422" s="196" t="s">
        <v>834</v>
      </c>
      <c r="E422" s="196" t="s">
        <v>6106</v>
      </c>
      <c r="F422" s="196" t="s">
        <v>1301</v>
      </c>
      <c r="G422" s="196" t="s">
        <v>1300</v>
      </c>
      <c r="H422" s="196" t="s">
        <v>1336</v>
      </c>
      <c r="K422" s="196">
        <v>1</v>
      </c>
      <c r="L422" s="196" t="s">
        <v>4861</v>
      </c>
    </row>
    <row r="423" spans="1:18" x14ac:dyDescent="0.45">
      <c r="A423" s="196">
        <v>7</v>
      </c>
      <c r="B423" s="196">
        <v>8</v>
      </c>
      <c r="C423" s="196">
        <v>36</v>
      </c>
      <c r="D423" s="196" t="s">
        <v>834</v>
      </c>
      <c r="E423" s="196" t="s">
        <v>8415</v>
      </c>
      <c r="F423" s="196" t="s">
        <v>1301</v>
      </c>
      <c r="G423" s="196" t="s">
        <v>1300</v>
      </c>
      <c r="H423" s="196" t="s">
        <v>1422</v>
      </c>
      <c r="K423" s="196">
        <v>1</v>
      </c>
      <c r="L423" s="196" t="s">
        <v>4860</v>
      </c>
    </row>
    <row r="424" spans="1:18" x14ac:dyDescent="0.45">
      <c r="A424" s="196">
        <v>7</v>
      </c>
      <c r="B424" s="196">
        <v>8</v>
      </c>
      <c r="C424" s="196">
        <v>37</v>
      </c>
      <c r="D424" s="196" t="s">
        <v>834</v>
      </c>
      <c r="E424" s="196" t="s">
        <v>6107</v>
      </c>
      <c r="F424" s="196" t="s">
        <v>1301</v>
      </c>
      <c r="G424" s="196" t="s">
        <v>1300</v>
      </c>
      <c r="H424" s="196" t="s">
        <v>1334</v>
      </c>
      <c r="K424" s="196">
        <v>1</v>
      </c>
      <c r="L424" s="196" t="s">
        <v>4859</v>
      </c>
    </row>
    <row r="425" spans="1:18" x14ac:dyDescent="0.45">
      <c r="A425" s="196">
        <v>7</v>
      </c>
      <c r="B425" s="196">
        <v>8</v>
      </c>
      <c r="C425" s="196">
        <v>38</v>
      </c>
      <c r="D425" s="196" t="s">
        <v>834</v>
      </c>
      <c r="E425" s="196" t="s">
        <v>8455</v>
      </c>
      <c r="F425" s="196" t="s">
        <v>1301</v>
      </c>
      <c r="G425" s="196" t="s">
        <v>1300</v>
      </c>
      <c r="H425" s="196" t="s">
        <v>1419</v>
      </c>
      <c r="K425" s="196">
        <v>1</v>
      </c>
      <c r="L425" s="196" t="s">
        <v>4858</v>
      </c>
    </row>
    <row r="426" spans="1:18" x14ac:dyDescent="0.45">
      <c r="A426" s="196">
        <v>7</v>
      </c>
      <c r="B426" s="196">
        <v>8</v>
      </c>
      <c r="C426" s="196">
        <v>39</v>
      </c>
      <c r="D426" s="196" t="s">
        <v>834</v>
      </c>
      <c r="E426" s="196" t="s">
        <v>6108</v>
      </c>
      <c r="F426" s="196" t="s">
        <v>1301</v>
      </c>
      <c r="G426" s="196" t="s">
        <v>1300</v>
      </c>
      <c r="H426" s="196" t="s">
        <v>1332</v>
      </c>
      <c r="K426" s="196">
        <v>1</v>
      </c>
      <c r="L426" s="196" t="s">
        <v>4857</v>
      </c>
    </row>
    <row r="427" spans="1:18" x14ac:dyDescent="0.45">
      <c r="A427" s="196">
        <v>7</v>
      </c>
      <c r="B427" s="196">
        <v>8</v>
      </c>
      <c r="C427" s="196">
        <v>40</v>
      </c>
      <c r="D427" s="196" t="s">
        <v>834</v>
      </c>
      <c r="E427" s="196" t="s">
        <v>8495</v>
      </c>
      <c r="F427" s="196" t="s">
        <v>1301</v>
      </c>
      <c r="G427" s="196" t="s">
        <v>1300</v>
      </c>
      <c r="H427" s="196" t="s">
        <v>1416</v>
      </c>
      <c r="K427" s="196">
        <v>1</v>
      </c>
      <c r="L427" s="196" t="s">
        <v>4856</v>
      </c>
    </row>
    <row r="428" spans="1:18" x14ac:dyDescent="0.45">
      <c r="A428" s="196">
        <v>7</v>
      </c>
      <c r="B428" s="196">
        <v>8</v>
      </c>
      <c r="C428" s="196">
        <v>41</v>
      </c>
      <c r="D428" s="196" t="s">
        <v>834</v>
      </c>
      <c r="E428" s="196" t="s">
        <v>6109</v>
      </c>
      <c r="F428" s="196" t="s">
        <v>1301</v>
      </c>
      <c r="G428" s="196" t="s">
        <v>1300</v>
      </c>
      <c r="H428" s="196" t="s">
        <v>1330</v>
      </c>
      <c r="I428" s="196" t="s">
        <v>875</v>
      </c>
      <c r="K428" s="196">
        <v>1</v>
      </c>
      <c r="L428" s="196" t="s">
        <v>4855</v>
      </c>
      <c r="M428" s="196" t="s">
        <v>4854</v>
      </c>
      <c r="N428" s="196" t="s">
        <v>76</v>
      </c>
      <c r="O428" s="196" t="s">
        <v>4853</v>
      </c>
      <c r="P428" s="196" t="s">
        <v>77</v>
      </c>
      <c r="Q428" s="196" t="s">
        <v>4852</v>
      </c>
      <c r="R428" s="196" t="s">
        <v>78</v>
      </c>
    </row>
    <row r="429" spans="1:18" x14ac:dyDescent="0.45">
      <c r="A429" s="196">
        <v>7</v>
      </c>
      <c r="B429" s="196">
        <v>8</v>
      </c>
      <c r="C429" s="196">
        <v>42</v>
      </c>
      <c r="D429" s="196" t="s">
        <v>834</v>
      </c>
      <c r="E429" s="196" t="s">
        <v>7355</v>
      </c>
      <c r="F429" s="196" t="s">
        <v>1301</v>
      </c>
      <c r="G429" s="196" t="s">
        <v>1300</v>
      </c>
      <c r="H429" s="196" t="s">
        <v>1410</v>
      </c>
      <c r="I429" s="196" t="s">
        <v>875</v>
      </c>
      <c r="K429" s="196">
        <v>1</v>
      </c>
      <c r="L429" s="196" t="s">
        <v>4851</v>
      </c>
      <c r="M429" s="196" t="s">
        <v>4850</v>
      </c>
      <c r="N429" s="196" t="s">
        <v>76</v>
      </c>
      <c r="O429" s="196" t="s">
        <v>4849</v>
      </c>
      <c r="P429" s="196" t="s">
        <v>77</v>
      </c>
      <c r="Q429" s="196" t="s">
        <v>4848</v>
      </c>
      <c r="R429" s="196" t="s">
        <v>78</v>
      </c>
    </row>
    <row r="430" spans="1:18" x14ac:dyDescent="0.45">
      <c r="A430" s="196">
        <v>7</v>
      </c>
      <c r="B430" s="196">
        <v>8</v>
      </c>
      <c r="C430" s="196">
        <v>43</v>
      </c>
      <c r="D430" s="196" t="s">
        <v>834</v>
      </c>
      <c r="E430" s="196" t="s">
        <v>6110</v>
      </c>
      <c r="F430" s="196" t="s">
        <v>1301</v>
      </c>
      <c r="G430" s="196" t="s">
        <v>1300</v>
      </c>
      <c r="H430" s="196" t="s">
        <v>1325</v>
      </c>
      <c r="I430" s="196" t="s">
        <v>1324</v>
      </c>
      <c r="K430" s="196">
        <v>1</v>
      </c>
      <c r="L430" s="196" t="s">
        <v>4847</v>
      </c>
    </row>
    <row r="431" spans="1:18" x14ac:dyDescent="0.45">
      <c r="A431" s="196">
        <v>7</v>
      </c>
      <c r="B431" s="196">
        <v>8</v>
      </c>
      <c r="C431" s="196">
        <v>44</v>
      </c>
      <c r="D431" s="196" t="s">
        <v>834</v>
      </c>
      <c r="E431" s="196" t="s">
        <v>7356</v>
      </c>
      <c r="F431" s="196" t="s">
        <v>1301</v>
      </c>
      <c r="G431" s="196" t="s">
        <v>1300</v>
      </c>
      <c r="H431" s="196" t="s">
        <v>1404</v>
      </c>
      <c r="I431" s="196" t="s">
        <v>1324</v>
      </c>
      <c r="K431" s="196">
        <v>1</v>
      </c>
      <c r="L431" s="196" t="s">
        <v>4846</v>
      </c>
    </row>
    <row r="432" spans="1:18" x14ac:dyDescent="0.45">
      <c r="A432" s="196">
        <v>7</v>
      </c>
      <c r="B432" s="196">
        <v>8</v>
      </c>
      <c r="C432" s="196">
        <v>45</v>
      </c>
      <c r="D432" s="196" t="s">
        <v>834</v>
      </c>
      <c r="E432" s="196" t="s">
        <v>6111</v>
      </c>
      <c r="F432" s="196" t="s">
        <v>1301</v>
      </c>
      <c r="G432" s="196" t="s">
        <v>1300</v>
      </c>
      <c r="H432" s="196" t="s">
        <v>1322</v>
      </c>
      <c r="K432" s="196">
        <v>1</v>
      </c>
      <c r="L432" s="196" t="s">
        <v>4845</v>
      </c>
    </row>
    <row r="433" spans="1:18" x14ac:dyDescent="0.45">
      <c r="A433" s="196">
        <v>7</v>
      </c>
      <c r="B433" s="196">
        <v>8</v>
      </c>
      <c r="C433" s="196">
        <v>46</v>
      </c>
      <c r="D433" s="196" t="s">
        <v>834</v>
      </c>
      <c r="E433" s="196" t="s">
        <v>7357</v>
      </c>
      <c r="F433" s="196" t="s">
        <v>1301</v>
      </c>
      <c r="G433" s="196" t="s">
        <v>1300</v>
      </c>
      <c r="H433" s="196" t="s">
        <v>1401</v>
      </c>
      <c r="K433" s="196">
        <v>1</v>
      </c>
      <c r="L433" s="196" t="s">
        <v>4844</v>
      </c>
    </row>
    <row r="434" spans="1:18" x14ac:dyDescent="0.45">
      <c r="A434" s="196">
        <v>7</v>
      </c>
      <c r="B434" s="196">
        <v>8</v>
      </c>
      <c r="C434" s="196">
        <v>47</v>
      </c>
      <c r="D434" s="196" t="s">
        <v>834</v>
      </c>
      <c r="E434" s="196" t="s">
        <v>6112</v>
      </c>
      <c r="F434" s="196" t="s">
        <v>1301</v>
      </c>
      <c r="G434" s="196" t="s">
        <v>1300</v>
      </c>
      <c r="H434" s="196" t="s">
        <v>1320</v>
      </c>
      <c r="I434" s="196" t="s">
        <v>885</v>
      </c>
      <c r="K434" s="196">
        <v>1</v>
      </c>
      <c r="L434" s="196" t="s">
        <v>4843</v>
      </c>
    </row>
    <row r="435" spans="1:18" x14ac:dyDescent="0.45">
      <c r="A435" s="196">
        <v>7</v>
      </c>
      <c r="B435" s="196">
        <v>8</v>
      </c>
      <c r="C435" s="196">
        <v>48</v>
      </c>
      <c r="D435" s="196" t="s">
        <v>834</v>
      </c>
      <c r="E435" s="196" t="s">
        <v>6113</v>
      </c>
      <c r="F435" s="196" t="s">
        <v>1301</v>
      </c>
      <c r="G435" s="196" t="s">
        <v>1300</v>
      </c>
      <c r="H435" s="196" t="s">
        <v>1317</v>
      </c>
      <c r="K435" s="196">
        <v>1</v>
      </c>
      <c r="L435" s="196" t="s">
        <v>4842</v>
      </c>
    </row>
    <row r="436" spans="1:18" x14ac:dyDescent="0.45">
      <c r="A436" s="196">
        <v>7</v>
      </c>
      <c r="B436" s="196">
        <v>8</v>
      </c>
      <c r="C436" s="196">
        <v>49</v>
      </c>
      <c r="D436" s="196" t="s">
        <v>834</v>
      </c>
      <c r="E436" s="196" t="s">
        <v>6114</v>
      </c>
      <c r="F436" s="196" t="s">
        <v>1301</v>
      </c>
      <c r="G436" s="196" t="s">
        <v>1300</v>
      </c>
      <c r="H436" s="196" t="s">
        <v>1315</v>
      </c>
      <c r="I436" s="196" t="s">
        <v>875</v>
      </c>
      <c r="K436" s="196">
        <v>1</v>
      </c>
      <c r="L436" s="196" t="s">
        <v>4841</v>
      </c>
      <c r="M436" s="196" t="s">
        <v>4840</v>
      </c>
      <c r="N436" s="196" t="s">
        <v>76</v>
      </c>
      <c r="O436" s="196" t="s">
        <v>4839</v>
      </c>
      <c r="P436" s="196" t="s">
        <v>77</v>
      </c>
      <c r="Q436" s="196" t="s">
        <v>4838</v>
      </c>
      <c r="R436" s="196" t="s">
        <v>78</v>
      </c>
    </row>
    <row r="437" spans="1:18" x14ac:dyDescent="0.45">
      <c r="A437" s="196">
        <v>7</v>
      </c>
      <c r="B437" s="196">
        <v>8</v>
      </c>
      <c r="C437" s="196">
        <v>50</v>
      </c>
      <c r="D437" s="196" t="s">
        <v>834</v>
      </c>
      <c r="E437" s="196" t="s">
        <v>6115</v>
      </c>
      <c r="F437" s="196" t="s">
        <v>1301</v>
      </c>
      <c r="G437" s="196" t="s">
        <v>1300</v>
      </c>
      <c r="H437" s="196" t="s">
        <v>1310</v>
      </c>
      <c r="I437" s="196" t="s">
        <v>875</v>
      </c>
      <c r="K437" s="196">
        <v>1</v>
      </c>
      <c r="L437" s="196" t="s">
        <v>4837</v>
      </c>
      <c r="M437" s="196" t="s">
        <v>4836</v>
      </c>
      <c r="N437" s="196" t="s">
        <v>76</v>
      </c>
      <c r="O437" s="196" t="s">
        <v>4835</v>
      </c>
      <c r="P437" s="196" t="s">
        <v>77</v>
      </c>
      <c r="Q437" s="196" t="s">
        <v>4834</v>
      </c>
      <c r="R437" s="196" t="s">
        <v>78</v>
      </c>
    </row>
    <row r="438" spans="1:18" x14ac:dyDescent="0.45">
      <c r="A438" s="196">
        <v>7</v>
      </c>
      <c r="B438" s="196">
        <v>8</v>
      </c>
      <c r="C438" s="196">
        <v>51</v>
      </c>
      <c r="D438" s="196" t="s">
        <v>834</v>
      </c>
      <c r="E438" s="196" t="s">
        <v>6116</v>
      </c>
      <c r="F438" s="196" t="s">
        <v>1301</v>
      </c>
      <c r="G438" s="196" t="s">
        <v>1300</v>
      </c>
      <c r="H438" s="196" t="s">
        <v>1299</v>
      </c>
      <c r="K438" s="196">
        <v>1</v>
      </c>
      <c r="L438" s="196" t="s">
        <v>4833</v>
      </c>
    </row>
    <row r="439" spans="1:18" x14ac:dyDescent="0.45">
      <c r="A439" s="196">
        <v>7</v>
      </c>
      <c r="B439" s="196">
        <v>8</v>
      </c>
      <c r="C439" s="196">
        <v>52</v>
      </c>
      <c r="D439" s="196" t="s">
        <v>8775</v>
      </c>
      <c r="E439" s="196" t="s">
        <v>8851</v>
      </c>
      <c r="F439" s="196" t="s">
        <v>1301</v>
      </c>
      <c r="G439" s="196" t="s">
        <v>1300</v>
      </c>
      <c r="H439" s="196" t="s">
        <v>8777</v>
      </c>
      <c r="K439" s="196">
        <v>1</v>
      </c>
      <c r="L439" s="196" t="s">
        <v>8852</v>
      </c>
    </row>
    <row r="440" spans="1:18" x14ac:dyDescent="0.45">
      <c r="A440" s="196">
        <v>7</v>
      </c>
      <c r="B440" s="196">
        <v>9</v>
      </c>
      <c r="C440" s="196">
        <v>1</v>
      </c>
      <c r="D440" s="196" t="s">
        <v>834</v>
      </c>
      <c r="E440" s="196" t="s">
        <v>6117</v>
      </c>
      <c r="F440" s="196" t="s">
        <v>1301</v>
      </c>
      <c r="G440" s="196" t="s">
        <v>1300</v>
      </c>
      <c r="H440" s="196" t="s">
        <v>1388</v>
      </c>
      <c r="I440" s="196" t="s">
        <v>880</v>
      </c>
      <c r="K440" s="196">
        <v>1</v>
      </c>
      <c r="L440" s="196" t="s">
        <v>4832</v>
      </c>
    </row>
    <row r="441" spans="1:18" x14ac:dyDescent="0.45">
      <c r="A441" s="196">
        <v>7</v>
      </c>
      <c r="B441" s="196">
        <v>9</v>
      </c>
      <c r="C441" s="196">
        <v>2</v>
      </c>
      <c r="D441" s="196" t="s">
        <v>834</v>
      </c>
      <c r="E441" s="196" t="s">
        <v>7358</v>
      </c>
      <c r="F441" s="196" t="s">
        <v>1301</v>
      </c>
      <c r="G441" s="196" t="s">
        <v>1300</v>
      </c>
      <c r="H441" s="196" t="s">
        <v>1505</v>
      </c>
      <c r="I441" s="196" t="s">
        <v>1324</v>
      </c>
      <c r="K441" s="196">
        <v>1</v>
      </c>
      <c r="L441" s="196" t="s">
        <v>4831</v>
      </c>
    </row>
    <row r="442" spans="1:18" x14ac:dyDescent="0.45">
      <c r="A442" s="196">
        <v>7</v>
      </c>
      <c r="B442" s="196">
        <v>9</v>
      </c>
      <c r="C442" s="196">
        <v>3</v>
      </c>
      <c r="D442" s="196" t="s">
        <v>834</v>
      </c>
      <c r="E442" s="196" t="s">
        <v>6118</v>
      </c>
      <c r="F442" s="196" t="s">
        <v>1301</v>
      </c>
      <c r="G442" s="196" t="s">
        <v>1300</v>
      </c>
      <c r="H442" s="196" t="s">
        <v>1386</v>
      </c>
      <c r="I442" s="196" t="s">
        <v>880</v>
      </c>
      <c r="K442" s="196">
        <v>1</v>
      </c>
      <c r="L442" s="196" t="s">
        <v>4830</v>
      </c>
    </row>
    <row r="443" spans="1:18" x14ac:dyDescent="0.45">
      <c r="A443" s="196">
        <v>7</v>
      </c>
      <c r="B443" s="196">
        <v>9</v>
      </c>
      <c r="C443" s="196">
        <v>4</v>
      </c>
      <c r="D443" s="196" t="s">
        <v>834</v>
      </c>
      <c r="E443" s="196" t="s">
        <v>7359</v>
      </c>
      <c r="F443" s="196" t="s">
        <v>1301</v>
      </c>
      <c r="G443" s="196" t="s">
        <v>1300</v>
      </c>
      <c r="H443" s="196" t="s">
        <v>1502</v>
      </c>
      <c r="I443" s="196" t="s">
        <v>1324</v>
      </c>
      <c r="K443" s="196">
        <v>1</v>
      </c>
      <c r="L443" s="196" t="s">
        <v>4829</v>
      </c>
    </row>
    <row r="444" spans="1:18" x14ac:dyDescent="0.45">
      <c r="A444" s="196">
        <v>7</v>
      </c>
      <c r="B444" s="196">
        <v>9</v>
      </c>
      <c r="C444" s="196">
        <v>5</v>
      </c>
      <c r="D444" s="196" t="s">
        <v>834</v>
      </c>
      <c r="E444" s="196" t="s">
        <v>6119</v>
      </c>
      <c r="F444" s="196" t="s">
        <v>1301</v>
      </c>
      <c r="G444" s="196" t="s">
        <v>1300</v>
      </c>
      <c r="H444" s="196" t="s">
        <v>1384</v>
      </c>
      <c r="I444" s="196" t="s">
        <v>875</v>
      </c>
      <c r="K444" s="196">
        <v>1</v>
      </c>
      <c r="L444" s="196" t="s">
        <v>4828</v>
      </c>
      <c r="M444" s="196" t="s">
        <v>4827</v>
      </c>
      <c r="N444" s="196" t="s">
        <v>76</v>
      </c>
      <c r="O444" s="196" t="s">
        <v>4826</v>
      </c>
      <c r="P444" s="196" t="s">
        <v>77</v>
      </c>
      <c r="Q444" s="196" t="s">
        <v>4825</v>
      </c>
      <c r="R444" s="196" t="s">
        <v>78</v>
      </c>
    </row>
    <row r="445" spans="1:18" x14ac:dyDescent="0.45">
      <c r="A445" s="196">
        <v>7</v>
      </c>
      <c r="B445" s="196">
        <v>9</v>
      </c>
      <c r="C445" s="196">
        <v>6</v>
      </c>
      <c r="D445" s="196" t="s">
        <v>834</v>
      </c>
      <c r="E445" s="196" t="s">
        <v>7360</v>
      </c>
      <c r="F445" s="196" t="s">
        <v>1301</v>
      </c>
      <c r="G445" s="196" t="s">
        <v>1300</v>
      </c>
      <c r="H445" s="196" t="s">
        <v>1496</v>
      </c>
      <c r="I445" s="196" t="s">
        <v>875</v>
      </c>
      <c r="K445" s="196">
        <v>1</v>
      </c>
      <c r="L445" s="196" t="s">
        <v>4824</v>
      </c>
      <c r="M445" s="196" t="s">
        <v>4823</v>
      </c>
      <c r="N445" s="196" t="s">
        <v>76</v>
      </c>
      <c r="O445" s="196" t="s">
        <v>4822</v>
      </c>
      <c r="P445" s="196" t="s">
        <v>77</v>
      </c>
      <c r="Q445" s="196" t="s">
        <v>4821</v>
      </c>
      <c r="R445" s="196" t="s">
        <v>78</v>
      </c>
    </row>
    <row r="446" spans="1:18" x14ac:dyDescent="0.45">
      <c r="A446" s="196">
        <v>7</v>
      </c>
      <c r="B446" s="196">
        <v>9</v>
      </c>
      <c r="C446" s="196">
        <v>7</v>
      </c>
      <c r="D446" s="196" t="s">
        <v>834</v>
      </c>
      <c r="E446" s="196" t="s">
        <v>6120</v>
      </c>
      <c r="F446" s="196" t="s">
        <v>1301</v>
      </c>
      <c r="G446" s="196" t="s">
        <v>1300</v>
      </c>
      <c r="H446" s="196" t="s">
        <v>715</v>
      </c>
      <c r="I446" s="196" t="s">
        <v>875</v>
      </c>
      <c r="K446" s="196">
        <v>1</v>
      </c>
      <c r="L446" s="196" t="s">
        <v>4820</v>
      </c>
      <c r="M446" s="196" t="s">
        <v>4819</v>
      </c>
      <c r="N446" s="196" t="s">
        <v>76</v>
      </c>
      <c r="O446" s="196" t="s">
        <v>4818</v>
      </c>
      <c r="P446" s="196" t="s">
        <v>77</v>
      </c>
      <c r="Q446" s="196" t="s">
        <v>4817</v>
      </c>
      <c r="R446" s="196" t="s">
        <v>78</v>
      </c>
    </row>
    <row r="447" spans="1:18" x14ac:dyDescent="0.45">
      <c r="A447" s="196">
        <v>7</v>
      </c>
      <c r="B447" s="196">
        <v>9</v>
      </c>
      <c r="C447" s="196">
        <v>8</v>
      </c>
      <c r="D447" s="196" t="s">
        <v>834</v>
      </c>
      <c r="E447" s="196" t="s">
        <v>7361</v>
      </c>
      <c r="F447" s="196" t="s">
        <v>1301</v>
      </c>
      <c r="G447" s="196" t="s">
        <v>1300</v>
      </c>
      <c r="H447" s="196" t="s">
        <v>1487</v>
      </c>
      <c r="I447" s="196" t="s">
        <v>875</v>
      </c>
      <c r="K447" s="196">
        <v>1</v>
      </c>
      <c r="L447" s="196" t="s">
        <v>4816</v>
      </c>
      <c r="M447" s="196" t="s">
        <v>4815</v>
      </c>
      <c r="N447" s="196" t="s">
        <v>76</v>
      </c>
      <c r="O447" s="196" t="s">
        <v>4814</v>
      </c>
      <c r="P447" s="196" t="s">
        <v>77</v>
      </c>
      <c r="Q447" s="196" t="s">
        <v>4813</v>
      </c>
      <c r="R447" s="196" t="s">
        <v>78</v>
      </c>
    </row>
    <row r="448" spans="1:18" x14ac:dyDescent="0.45">
      <c r="A448" s="196">
        <v>7</v>
      </c>
      <c r="B448" s="196">
        <v>9</v>
      </c>
      <c r="C448" s="196">
        <v>9</v>
      </c>
      <c r="D448" s="196" t="s">
        <v>834</v>
      </c>
      <c r="E448" s="196" t="s">
        <v>6121</v>
      </c>
      <c r="F448" s="196" t="s">
        <v>1301</v>
      </c>
      <c r="G448" s="196" t="s">
        <v>1300</v>
      </c>
      <c r="H448" s="196" t="s">
        <v>1375</v>
      </c>
      <c r="K448" s="196">
        <v>1</v>
      </c>
      <c r="L448" s="196" t="s">
        <v>4812</v>
      </c>
    </row>
    <row r="449" spans="1:13" x14ac:dyDescent="0.45">
      <c r="A449" s="196">
        <v>7</v>
      </c>
      <c r="B449" s="196">
        <v>9</v>
      </c>
      <c r="C449" s="196">
        <v>10</v>
      </c>
      <c r="D449" s="196" t="s">
        <v>834</v>
      </c>
      <c r="E449" s="196" t="s">
        <v>7362</v>
      </c>
      <c r="F449" s="196" t="s">
        <v>1301</v>
      </c>
      <c r="G449" s="196" t="s">
        <v>1300</v>
      </c>
      <c r="H449" s="196" t="s">
        <v>1481</v>
      </c>
      <c r="K449" s="196">
        <v>1</v>
      </c>
      <c r="L449" s="196" t="s">
        <v>4811</v>
      </c>
    </row>
    <row r="450" spans="1:13" x14ac:dyDescent="0.45">
      <c r="A450" s="196">
        <v>7</v>
      </c>
      <c r="B450" s="196">
        <v>9</v>
      </c>
      <c r="C450" s="196">
        <v>11</v>
      </c>
      <c r="D450" s="196" t="s">
        <v>834</v>
      </c>
      <c r="E450" s="196" t="s">
        <v>6122</v>
      </c>
      <c r="F450" s="196" t="s">
        <v>1301</v>
      </c>
      <c r="G450" s="196" t="s">
        <v>1300</v>
      </c>
      <c r="H450" s="196" t="s">
        <v>1373</v>
      </c>
      <c r="I450" s="196" t="s">
        <v>885</v>
      </c>
      <c r="K450" s="196">
        <v>1</v>
      </c>
      <c r="L450" s="196" t="s">
        <v>4810</v>
      </c>
    </row>
    <row r="451" spans="1:13" x14ac:dyDescent="0.45">
      <c r="A451" s="196">
        <v>7</v>
      </c>
      <c r="B451" s="196">
        <v>9</v>
      </c>
      <c r="C451" s="196">
        <v>12</v>
      </c>
      <c r="D451" s="196" t="s">
        <v>834</v>
      </c>
      <c r="E451" s="196" t="s">
        <v>7363</v>
      </c>
      <c r="F451" s="196" t="s">
        <v>1301</v>
      </c>
      <c r="G451" s="196" t="s">
        <v>1300</v>
      </c>
      <c r="H451" s="196" t="s">
        <v>1478</v>
      </c>
      <c r="I451" s="196" t="s">
        <v>1319</v>
      </c>
      <c r="K451" s="196">
        <v>1</v>
      </c>
      <c r="L451" s="196" t="s">
        <v>4809</v>
      </c>
    </row>
    <row r="452" spans="1:13" x14ac:dyDescent="0.45">
      <c r="A452" s="196">
        <v>7</v>
      </c>
      <c r="B452" s="196">
        <v>9</v>
      </c>
      <c r="C452" s="196">
        <v>13</v>
      </c>
      <c r="D452" s="196" t="s">
        <v>834</v>
      </c>
      <c r="E452" s="196" t="s">
        <v>6123</v>
      </c>
      <c r="F452" s="196" t="s">
        <v>1301</v>
      </c>
      <c r="G452" s="196" t="s">
        <v>1300</v>
      </c>
      <c r="H452" s="196" t="s">
        <v>1371</v>
      </c>
      <c r="I452" s="196" t="s">
        <v>713</v>
      </c>
      <c r="K452" s="196">
        <v>1</v>
      </c>
      <c r="L452" s="196" t="s">
        <v>4808</v>
      </c>
    </row>
    <row r="453" spans="1:13" x14ac:dyDescent="0.45">
      <c r="A453" s="196">
        <v>7</v>
      </c>
      <c r="B453" s="196">
        <v>9</v>
      </c>
      <c r="C453" s="196">
        <v>14</v>
      </c>
      <c r="D453" s="196" t="s">
        <v>834</v>
      </c>
      <c r="E453" s="196" t="s">
        <v>7364</v>
      </c>
      <c r="F453" s="196" t="s">
        <v>1301</v>
      </c>
      <c r="G453" s="196" t="s">
        <v>1300</v>
      </c>
      <c r="H453" s="196" t="s">
        <v>1475</v>
      </c>
      <c r="I453" s="196" t="s">
        <v>1370</v>
      </c>
      <c r="K453" s="196">
        <v>1</v>
      </c>
      <c r="L453" s="196" t="s">
        <v>4807</v>
      </c>
    </row>
    <row r="454" spans="1:13" x14ac:dyDescent="0.45">
      <c r="A454" s="196">
        <v>7</v>
      </c>
      <c r="B454" s="196">
        <v>9</v>
      </c>
      <c r="C454" s="196">
        <v>15</v>
      </c>
      <c r="D454" s="196" t="s">
        <v>834</v>
      </c>
      <c r="E454" s="196" t="s">
        <v>6124</v>
      </c>
      <c r="F454" s="196" t="s">
        <v>1301</v>
      </c>
      <c r="G454" s="196" t="s">
        <v>1300</v>
      </c>
      <c r="H454" s="196" t="s">
        <v>1368</v>
      </c>
      <c r="I454" s="196" t="s">
        <v>612</v>
      </c>
      <c r="K454" s="196">
        <v>1</v>
      </c>
      <c r="L454" s="196" t="s">
        <v>4806</v>
      </c>
      <c r="M454" s="196" t="s">
        <v>4805</v>
      </c>
    </row>
    <row r="455" spans="1:13" x14ac:dyDescent="0.45">
      <c r="A455" s="196">
        <v>7</v>
      </c>
      <c r="B455" s="196">
        <v>9</v>
      </c>
      <c r="C455" s="196">
        <v>16</v>
      </c>
      <c r="D455" s="196" t="s">
        <v>834</v>
      </c>
      <c r="E455" s="196" t="s">
        <v>7365</v>
      </c>
      <c r="F455" s="196" t="s">
        <v>1301</v>
      </c>
      <c r="G455" s="196" t="s">
        <v>1300</v>
      </c>
      <c r="H455" s="196" t="s">
        <v>1471</v>
      </c>
      <c r="I455" s="196" t="s">
        <v>612</v>
      </c>
      <c r="K455" s="196">
        <v>1</v>
      </c>
      <c r="L455" s="196" t="s">
        <v>4804</v>
      </c>
      <c r="M455" s="196" t="s">
        <v>4803</v>
      </c>
    </row>
    <row r="456" spans="1:13" x14ac:dyDescent="0.45">
      <c r="A456" s="196">
        <v>7</v>
      </c>
      <c r="B456" s="196">
        <v>9</v>
      </c>
      <c r="C456" s="196">
        <v>17</v>
      </c>
      <c r="D456" s="196" t="s">
        <v>834</v>
      </c>
      <c r="E456" s="196" t="s">
        <v>6125</v>
      </c>
      <c r="F456" s="196" t="s">
        <v>1301</v>
      </c>
      <c r="G456" s="196" t="s">
        <v>1300</v>
      </c>
      <c r="H456" s="196" t="s">
        <v>1364</v>
      </c>
      <c r="K456" s="196">
        <v>1</v>
      </c>
      <c r="L456" s="196" t="s">
        <v>4802</v>
      </c>
    </row>
    <row r="457" spans="1:13" x14ac:dyDescent="0.45">
      <c r="A457" s="196">
        <v>7</v>
      </c>
      <c r="B457" s="196">
        <v>9</v>
      </c>
      <c r="C457" s="196">
        <v>18</v>
      </c>
      <c r="D457" s="196" t="s">
        <v>834</v>
      </c>
      <c r="E457" s="196" t="s">
        <v>7366</v>
      </c>
      <c r="F457" s="196" t="s">
        <v>1301</v>
      </c>
      <c r="G457" s="196" t="s">
        <v>1300</v>
      </c>
      <c r="H457" s="196" t="s">
        <v>1467</v>
      </c>
      <c r="K457" s="196">
        <v>1</v>
      </c>
      <c r="L457" s="196" t="s">
        <v>4801</v>
      </c>
    </row>
    <row r="458" spans="1:13" x14ac:dyDescent="0.45">
      <c r="A458" s="196">
        <v>7</v>
      </c>
      <c r="B458" s="196">
        <v>9</v>
      </c>
      <c r="C458" s="196">
        <v>19</v>
      </c>
      <c r="D458" s="196" t="s">
        <v>834</v>
      </c>
      <c r="E458" s="196" t="s">
        <v>6126</v>
      </c>
      <c r="F458" s="196" t="s">
        <v>1301</v>
      </c>
      <c r="G458" s="196" t="s">
        <v>1300</v>
      </c>
      <c r="H458" s="196" t="s">
        <v>1362</v>
      </c>
      <c r="K458" s="196">
        <v>1</v>
      </c>
      <c r="L458" s="196" t="s">
        <v>4800</v>
      </c>
    </row>
    <row r="459" spans="1:13" x14ac:dyDescent="0.45">
      <c r="A459" s="196">
        <v>7</v>
      </c>
      <c r="B459" s="196">
        <v>9</v>
      </c>
      <c r="C459" s="196">
        <v>20</v>
      </c>
      <c r="D459" s="196" t="s">
        <v>834</v>
      </c>
      <c r="E459" s="196" t="s">
        <v>7367</v>
      </c>
      <c r="F459" s="196" t="s">
        <v>1301</v>
      </c>
      <c r="G459" s="196" t="s">
        <v>1300</v>
      </c>
      <c r="H459" s="196" t="s">
        <v>1464</v>
      </c>
      <c r="K459" s="196">
        <v>1</v>
      </c>
      <c r="L459" s="196" t="s">
        <v>4799</v>
      </c>
    </row>
    <row r="460" spans="1:13" x14ac:dyDescent="0.45">
      <c r="A460" s="196">
        <v>7</v>
      </c>
      <c r="B460" s="196">
        <v>9</v>
      </c>
      <c r="C460" s="196">
        <v>21</v>
      </c>
      <c r="D460" s="196" t="s">
        <v>834</v>
      </c>
      <c r="E460" s="196" t="s">
        <v>6127</v>
      </c>
      <c r="F460" s="196" t="s">
        <v>1301</v>
      </c>
      <c r="G460" s="196" t="s">
        <v>1300</v>
      </c>
      <c r="H460" s="196" t="s">
        <v>1360</v>
      </c>
      <c r="K460" s="196">
        <v>1</v>
      </c>
      <c r="L460" s="196" t="s">
        <v>4798</v>
      </c>
    </row>
    <row r="461" spans="1:13" x14ac:dyDescent="0.45">
      <c r="A461" s="196">
        <v>7</v>
      </c>
      <c r="B461" s="196">
        <v>9</v>
      </c>
      <c r="C461" s="196">
        <v>22</v>
      </c>
      <c r="D461" s="196" t="s">
        <v>834</v>
      </c>
      <c r="E461" s="196" t="s">
        <v>7368</v>
      </c>
      <c r="F461" s="196" t="s">
        <v>1301</v>
      </c>
      <c r="G461" s="196" t="s">
        <v>1300</v>
      </c>
      <c r="H461" s="196" t="s">
        <v>1461</v>
      </c>
      <c r="K461" s="196">
        <v>1</v>
      </c>
      <c r="L461" s="196" t="s">
        <v>4797</v>
      </c>
    </row>
    <row r="462" spans="1:13" x14ac:dyDescent="0.45">
      <c r="A462" s="196">
        <v>7</v>
      </c>
      <c r="B462" s="196">
        <v>9</v>
      </c>
      <c r="C462" s="196">
        <v>23</v>
      </c>
      <c r="D462" s="196" t="s">
        <v>834</v>
      </c>
      <c r="E462" s="196" t="s">
        <v>6128</v>
      </c>
      <c r="F462" s="196" t="s">
        <v>1301</v>
      </c>
      <c r="G462" s="196" t="s">
        <v>1300</v>
      </c>
      <c r="H462" s="196" t="s">
        <v>1358</v>
      </c>
      <c r="K462" s="196">
        <v>1</v>
      </c>
      <c r="L462" s="196" t="s">
        <v>4796</v>
      </c>
    </row>
    <row r="463" spans="1:13" x14ac:dyDescent="0.45">
      <c r="A463" s="196">
        <v>7</v>
      </c>
      <c r="B463" s="196">
        <v>9</v>
      </c>
      <c r="C463" s="196">
        <v>24</v>
      </c>
      <c r="D463" s="196" t="s">
        <v>834</v>
      </c>
      <c r="E463" s="196" t="s">
        <v>7369</v>
      </c>
      <c r="F463" s="196" t="s">
        <v>1301</v>
      </c>
      <c r="G463" s="196" t="s">
        <v>1300</v>
      </c>
      <c r="H463" s="196" t="s">
        <v>1458</v>
      </c>
      <c r="K463" s="196">
        <v>1</v>
      </c>
      <c r="L463" s="196" t="s">
        <v>4795</v>
      </c>
    </row>
    <row r="464" spans="1:13" x14ac:dyDescent="0.45">
      <c r="A464" s="196">
        <v>7</v>
      </c>
      <c r="B464" s="196">
        <v>9</v>
      </c>
      <c r="C464" s="196">
        <v>25</v>
      </c>
      <c r="D464" s="196" t="s">
        <v>834</v>
      </c>
      <c r="E464" s="196" t="s">
        <v>6129</v>
      </c>
      <c r="F464" s="196" t="s">
        <v>1301</v>
      </c>
      <c r="G464" s="196" t="s">
        <v>1300</v>
      </c>
      <c r="H464" s="196" t="s">
        <v>1356</v>
      </c>
      <c r="K464" s="196">
        <v>1</v>
      </c>
      <c r="L464" s="196" t="s">
        <v>4794</v>
      </c>
    </row>
    <row r="465" spans="1:18" x14ac:dyDescent="0.45">
      <c r="A465" s="196">
        <v>7</v>
      </c>
      <c r="B465" s="196">
        <v>9</v>
      </c>
      <c r="C465" s="196">
        <v>26</v>
      </c>
      <c r="D465" s="196" t="s">
        <v>834</v>
      </c>
      <c r="E465" s="196" t="s">
        <v>7370</v>
      </c>
      <c r="F465" s="196" t="s">
        <v>1301</v>
      </c>
      <c r="G465" s="196" t="s">
        <v>1300</v>
      </c>
      <c r="H465" s="196" t="s">
        <v>1455</v>
      </c>
      <c r="K465" s="196">
        <v>1</v>
      </c>
      <c r="L465" s="196" t="s">
        <v>4793</v>
      </c>
    </row>
    <row r="466" spans="1:18" x14ac:dyDescent="0.45">
      <c r="A466" s="196">
        <v>7</v>
      </c>
      <c r="B466" s="196">
        <v>9</v>
      </c>
      <c r="C466" s="196">
        <v>27</v>
      </c>
      <c r="D466" s="196" t="s">
        <v>834</v>
      </c>
      <c r="E466" s="196" t="s">
        <v>6130</v>
      </c>
      <c r="F466" s="196" t="s">
        <v>1301</v>
      </c>
      <c r="G466" s="196" t="s">
        <v>1300</v>
      </c>
      <c r="H466" s="196" t="s">
        <v>1354</v>
      </c>
      <c r="I466" s="196" t="s">
        <v>875</v>
      </c>
      <c r="K466" s="196">
        <v>1</v>
      </c>
      <c r="L466" s="196" t="s">
        <v>4792</v>
      </c>
      <c r="M466" s="196" t="s">
        <v>4791</v>
      </c>
      <c r="N466" s="196" t="s">
        <v>76</v>
      </c>
      <c r="O466" s="196" t="s">
        <v>4790</v>
      </c>
      <c r="P466" s="196" t="s">
        <v>77</v>
      </c>
      <c r="Q466" s="196" t="s">
        <v>4789</v>
      </c>
      <c r="R466" s="196" t="s">
        <v>78</v>
      </c>
    </row>
    <row r="467" spans="1:18" x14ac:dyDescent="0.45">
      <c r="A467" s="196">
        <v>7</v>
      </c>
      <c r="B467" s="196">
        <v>9</v>
      </c>
      <c r="C467" s="196">
        <v>28</v>
      </c>
      <c r="D467" s="196" t="s">
        <v>834</v>
      </c>
      <c r="E467" s="196" t="s">
        <v>7371</v>
      </c>
      <c r="F467" s="196" t="s">
        <v>1301</v>
      </c>
      <c r="G467" s="196" t="s">
        <v>1300</v>
      </c>
      <c r="H467" s="196" t="s">
        <v>1449</v>
      </c>
      <c r="I467" s="196" t="s">
        <v>875</v>
      </c>
      <c r="K467" s="196">
        <v>1</v>
      </c>
      <c r="L467" s="196" t="s">
        <v>4788</v>
      </c>
      <c r="M467" s="196" t="s">
        <v>4787</v>
      </c>
      <c r="N467" s="196" t="s">
        <v>76</v>
      </c>
      <c r="O467" s="196" t="s">
        <v>4786</v>
      </c>
      <c r="P467" s="196" t="s">
        <v>77</v>
      </c>
      <c r="Q467" s="196" t="s">
        <v>4785</v>
      </c>
      <c r="R467" s="196" t="s">
        <v>78</v>
      </c>
    </row>
    <row r="468" spans="1:18" x14ac:dyDescent="0.45">
      <c r="A468" s="196">
        <v>7</v>
      </c>
      <c r="B468" s="196">
        <v>9</v>
      </c>
      <c r="C468" s="196">
        <v>29</v>
      </c>
      <c r="D468" s="196" t="s">
        <v>834</v>
      </c>
      <c r="E468" s="196" t="s">
        <v>6131</v>
      </c>
      <c r="F468" s="196" t="s">
        <v>1301</v>
      </c>
      <c r="G468" s="196" t="s">
        <v>1300</v>
      </c>
      <c r="H468" s="196" t="s">
        <v>1349</v>
      </c>
      <c r="I468" s="196" t="s">
        <v>3252</v>
      </c>
      <c r="K468" s="196">
        <v>1</v>
      </c>
      <c r="L468" s="196" t="s">
        <v>4784</v>
      </c>
      <c r="M468" s="196" t="s">
        <v>4783</v>
      </c>
      <c r="N468" s="196" t="s">
        <v>65</v>
      </c>
      <c r="O468" s="196" t="s">
        <v>4782</v>
      </c>
    </row>
    <row r="469" spans="1:18" x14ac:dyDescent="0.45">
      <c r="A469" s="196">
        <v>7</v>
      </c>
      <c r="B469" s="196">
        <v>9</v>
      </c>
      <c r="C469" s="196">
        <v>30</v>
      </c>
      <c r="D469" s="196" t="s">
        <v>834</v>
      </c>
      <c r="E469" s="196" t="s">
        <v>7372</v>
      </c>
      <c r="F469" s="196" t="s">
        <v>1301</v>
      </c>
      <c r="G469" s="196" t="s">
        <v>1300</v>
      </c>
      <c r="H469" s="196" t="s">
        <v>1441</v>
      </c>
      <c r="I469" s="196" t="s">
        <v>1341</v>
      </c>
      <c r="K469" s="196">
        <v>1</v>
      </c>
      <c r="L469" s="196" t="s">
        <v>4781</v>
      </c>
      <c r="M469" s="196" t="s">
        <v>4780</v>
      </c>
      <c r="N469" s="196" t="s">
        <v>1338</v>
      </c>
      <c r="O469" s="196" t="s">
        <v>4779</v>
      </c>
    </row>
    <row r="470" spans="1:18" x14ac:dyDescent="0.45">
      <c r="A470" s="196">
        <v>7</v>
      </c>
      <c r="B470" s="196">
        <v>9</v>
      </c>
      <c r="C470" s="196">
        <v>31</v>
      </c>
      <c r="D470" s="196" t="s">
        <v>834</v>
      </c>
      <c r="E470" s="196" t="s">
        <v>6132</v>
      </c>
      <c r="F470" s="196" t="s">
        <v>1301</v>
      </c>
      <c r="G470" s="196" t="s">
        <v>1300</v>
      </c>
      <c r="H470" s="196" t="s">
        <v>679</v>
      </c>
      <c r="I470" s="196" t="s">
        <v>3252</v>
      </c>
      <c r="K470" s="196">
        <v>1</v>
      </c>
      <c r="L470" s="196" t="s">
        <v>4778</v>
      </c>
      <c r="M470" s="196" t="s">
        <v>4777</v>
      </c>
      <c r="N470" s="196" t="s">
        <v>65</v>
      </c>
      <c r="O470" s="196" t="s">
        <v>4776</v>
      </c>
    </row>
    <row r="471" spans="1:18" x14ac:dyDescent="0.45">
      <c r="A471" s="196">
        <v>7</v>
      </c>
      <c r="B471" s="196">
        <v>9</v>
      </c>
      <c r="C471" s="196">
        <v>32</v>
      </c>
      <c r="D471" s="196" t="s">
        <v>834</v>
      </c>
      <c r="E471" s="196" t="s">
        <v>7373</v>
      </c>
      <c r="F471" s="196" t="s">
        <v>1301</v>
      </c>
      <c r="G471" s="196" t="s">
        <v>1300</v>
      </c>
      <c r="H471" s="196" t="s">
        <v>1434</v>
      </c>
      <c r="I471" s="196" t="s">
        <v>1341</v>
      </c>
      <c r="K471" s="196">
        <v>1</v>
      </c>
      <c r="L471" s="196" t="s">
        <v>4775</v>
      </c>
      <c r="M471" s="196" t="s">
        <v>4774</v>
      </c>
      <c r="N471" s="196" t="s">
        <v>1338</v>
      </c>
      <c r="O471" s="196" t="s">
        <v>4773</v>
      </c>
    </row>
    <row r="472" spans="1:18" x14ac:dyDescent="0.45">
      <c r="A472" s="196">
        <v>7</v>
      </c>
      <c r="B472" s="196">
        <v>9</v>
      </c>
      <c r="C472" s="196">
        <v>33</v>
      </c>
      <c r="D472" s="196" t="s">
        <v>834</v>
      </c>
      <c r="E472" s="196" t="s">
        <v>6133</v>
      </c>
      <c r="F472" s="196" t="s">
        <v>1301</v>
      </c>
      <c r="G472" s="196" t="s">
        <v>1300</v>
      </c>
      <c r="H472" s="196" t="s">
        <v>1342</v>
      </c>
      <c r="I472" s="196" t="s">
        <v>3252</v>
      </c>
      <c r="K472" s="196">
        <v>1</v>
      </c>
      <c r="L472" s="196" t="s">
        <v>4772</v>
      </c>
      <c r="M472" s="196" t="s">
        <v>4771</v>
      </c>
      <c r="N472" s="196" t="s">
        <v>65</v>
      </c>
      <c r="O472" s="196" t="s">
        <v>4770</v>
      </c>
    </row>
    <row r="473" spans="1:18" x14ac:dyDescent="0.45">
      <c r="A473" s="196">
        <v>7</v>
      </c>
      <c r="B473" s="196">
        <v>9</v>
      </c>
      <c r="C473" s="196">
        <v>34</v>
      </c>
      <c r="D473" s="196" t="s">
        <v>834</v>
      </c>
      <c r="E473" s="196" t="s">
        <v>7374</v>
      </c>
      <c r="F473" s="196" t="s">
        <v>1301</v>
      </c>
      <c r="G473" s="196" t="s">
        <v>1300</v>
      </c>
      <c r="H473" s="196" t="s">
        <v>1427</v>
      </c>
      <c r="I473" s="196" t="s">
        <v>1341</v>
      </c>
      <c r="K473" s="196">
        <v>1</v>
      </c>
      <c r="L473" s="196" t="s">
        <v>4769</v>
      </c>
      <c r="M473" s="196" t="s">
        <v>4768</v>
      </c>
      <c r="N473" s="196" t="s">
        <v>1338</v>
      </c>
      <c r="O473" s="196" t="s">
        <v>4767</v>
      </c>
    </row>
    <row r="474" spans="1:18" x14ac:dyDescent="0.45">
      <c r="A474" s="196">
        <v>7</v>
      </c>
      <c r="B474" s="196">
        <v>9</v>
      </c>
      <c r="C474" s="196">
        <v>35</v>
      </c>
      <c r="D474" s="196" t="s">
        <v>834</v>
      </c>
      <c r="E474" s="196" t="s">
        <v>6134</v>
      </c>
      <c r="F474" s="196" t="s">
        <v>1301</v>
      </c>
      <c r="G474" s="196" t="s">
        <v>1300</v>
      </c>
      <c r="H474" s="196" t="s">
        <v>1336</v>
      </c>
      <c r="K474" s="196">
        <v>1</v>
      </c>
      <c r="L474" s="196" t="s">
        <v>4766</v>
      </c>
    </row>
    <row r="475" spans="1:18" x14ac:dyDescent="0.45">
      <c r="A475" s="196">
        <v>7</v>
      </c>
      <c r="B475" s="196">
        <v>9</v>
      </c>
      <c r="C475" s="196">
        <v>36</v>
      </c>
      <c r="D475" s="196" t="s">
        <v>834</v>
      </c>
      <c r="E475" s="196" t="s">
        <v>8416</v>
      </c>
      <c r="F475" s="196" t="s">
        <v>1301</v>
      </c>
      <c r="G475" s="196" t="s">
        <v>1300</v>
      </c>
      <c r="H475" s="196" t="s">
        <v>1422</v>
      </c>
      <c r="K475" s="196">
        <v>1</v>
      </c>
      <c r="L475" s="196" t="s">
        <v>4765</v>
      </c>
    </row>
    <row r="476" spans="1:18" x14ac:dyDescent="0.45">
      <c r="A476" s="196">
        <v>7</v>
      </c>
      <c r="B476" s="196">
        <v>9</v>
      </c>
      <c r="C476" s="196">
        <v>37</v>
      </c>
      <c r="D476" s="196" t="s">
        <v>834</v>
      </c>
      <c r="E476" s="196" t="s">
        <v>6135</v>
      </c>
      <c r="F476" s="196" t="s">
        <v>1301</v>
      </c>
      <c r="G476" s="196" t="s">
        <v>1300</v>
      </c>
      <c r="H476" s="196" t="s">
        <v>1334</v>
      </c>
      <c r="K476" s="196">
        <v>1</v>
      </c>
      <c r="L476" s="196" t="s">
        <v>4764</v>
      </c>
    </row>
    <row r="477" spans="1:18" x14ac:dyDescent="0.45">
      <c r="A477" s="196">
        <v>7</v>
      </c>
      <c r="B477" s="196">
        <v>9</v>
      </c>
      <c r="C477" s="196">
        <v>38</v>
      </c>
      <c r="D477" s="196" t="s">
        <v>834</v>
      </c>
      <c r="E477" s="196" t="s">
        <v>8456</v>
      </c>
      <c r="F477" s="196" t="s">
        <v>1301</v>
      </c>
      <c r="G477" s="196" t="s">
        <v>1300</v>
      </c>
      <c r="H477" s="196" t="s">
        <v>1419</v>
      </c>
      <c r="K477" s="196">
        <v>1</v>
      </c>
      <c r="L477" s="196" t="s">
        <v>4763</v>
      </c>
    </row>
    <row r="478" spans="1:18" x14ac:dyDescent="0.45">
      <c r="A478" s="196">
        <v>7</v>
      </c>
      <c r="B478" s="196">
        <v>9</v>
      </c>
      <c r="C478" s="196">
        <v>39</v>
      </c>
      <c r="D478" s="196" t="s">
        <v>834</v>
      </c>
      <c r="E478" s="196" t="s">
        <v>6136</v>
      </c>
      <c r="F478" s="196" t="s">
        <v>1301</v>
      </c>
      <c r="G478" s="196" t="s">
        <v>1300</v>
      </c>
      <c r="H478" s="196" t="s">
        <v>1332</v>
      </c>
      <c r="K478" s="196">
        <v>1</v>
      </c>
      <c r="L478" s="196" t="s">
        <v>4762</v>
      </c>
    </row>
    <row r="479" spans="1:18" x14ac:dyDescent="0.45">
      <c r="A479" s="196">
        <v>7</v>
      </c>
      <c r="B479" s="196">
        <v>9</v>
      </c>
      <c r="C479" s="196">
        <v>40</v>
      </c>
      <c r="D479" s="196" t="s">
        <v>834</v>
      </c>
      <c r="E479" s="196" t="s">
        <v>8496</v>
      </c>
      <c r="F479" s="196" t="s">
        <v>1301</v>
      </c>
      <c r="G479" s="196" t="s">
        <v>1300</v>
      </c>
      <c r="H479" s="196" t="s">
        <v>1416</v>
      </c>
      <c r="K479" s="196">
        <v>1</v>
      </c>
      <c r="L479" s="196" t="s">
        <v>4761</v>
      </c>
    </row>
    <row r="480" spans="1:18" x14ac:dyDescent="0.45">
      <c r="A480" s="196">
        <v>7</v>
      </c>
      <c r="B480" s="196">
        <v>9</v>
      </c>
      <c r="C480" s="196">
        <v>41</v>
      </c>
      <c r="D480" s="196" t="s">
        <v>834</v>
      </c>
      <c r="E480" s="196" t="s">
        <v>6137</v>
      </c>
      <c r="F480" s="196" t="s">
        <v>1301</v>
      </c>
      <c r="G480" s="196" t="s">
        <v>1300</v>
      </c>
      <c r="H480" s="196" t="s">
        <v>1330</v>
      </c>
      <c r="I480" s="196" t="s">
        <v>875</v>
      </c>
      <c r="K480" s="196">
        <v>1</v>
      </c>
      <c r="L480" s="196" t="s">
        <v>4760</v>
      </c>
      <c r="M480" s="196" t="s">
        <v>4759</v>
      </c>
      <c r="N480" s="196" t="s">
        <v>76</v>
      </c>
      <c r="O480" s="196" t="s">
        <v>4758</v>
      </c>
      <c r="P480" s="196" t="s">
        <v>77</v>
      </c>
      <c r="Q480" s="196" t="s">
        <v>4757</v>
      </c>
      <c r="R480" s="196" t="s">
        <v>78</v>
      </c>
    </row>
    <row r="481" spans="1:18" x14ac:dyDescent="0.45">
      <c r="A481" s="196">
        <v>7</v>
      </c>
      <c r="B481" s="196">
        <v>9</v>
      </c>
      <c r="C481" s="196">
        <v>42</v>
      </c>
      <c r="D481" s="196" t="s">
        <v>834</v>
      </c>
      <c r="E481" s="196" t="s">
        <v>7375</v>
      </c>
      <c r="F481" s="196" t="s">
        <v>1301</v>
      </c>
      <c r="G481" s="196" t="s">
        <v>1300</v>
      </c>
      <c r="H481" s="196" t="s">
        <v>1410</v>
      </c>
      <c r="I481" s="196" t="s">
        <v>875</v>
      </c>
      <c r="K481" s="196">
        <v>1</v>
      </c>
      <c r="L481" s="196" t="s">
        <v>4756</v>
      </c>
      <c r="M481" s="196" t="s">
        <v>4755</v>
      </c>
      <c r="N481" s="196" t="s">
        <v>76</v>
      </c>
      <c r="O481" s="196" t="s">
        <v>4754</v>
      </c>
      <c r="P481" s="196" t="s">
        <v>77</v>
      </c>
      <c r="Q481" s="196" t="s">
        <v>4753</v>
      </c>
      <c r="R481" s="196" t="s">
        <v>78</v>
      </c>
    </row>
    <row r="482" spans="1:18" x14ac:dyDescent="0.45">
      <c r="A482" s="196">
        <v>7</v>
      </c>
      <c r="B482" s="196">
        <v>9</v>
      </c>
      <c r="C482" s="196">
        <v>43</v>
      </c>
      <c r="D482" s="196" t="s">
        <v>834</v>
      </c>
      <c r="E482" s="196" t="s">
        <v>6138</v>
      </c>
      <c r="F482" s="196" t="s">
        <v>1301</v>
      </c>
      <c r="G482" s="196" t="s">
        <v>1300</v>
      </c>
      <c r="H482" s="196" t="s">
        <v>1325</v>
      </c>
      <c r="I482" s="196" t="s">
        <v>1324</v>
      </c>
      <c r="K482" s="196">
        <v>1</v>
      </c>
      <c r="L482" s="196" t="s">
        <v>4752</v>
      </c>
    </row>
    <row r="483" spans="1:18" x14ac:dyDescent="0.45">
      <c r="A483" s="196">
        <v>7</v>
      </c>
      <c r="B483" s="196">
        <v>9</v>
      </c>
      <c r="C483" s="196">
        <v>44</v>
      </c>
      <c r="D483" s="196" t="s">
        <v>834</v>
      </c>
      <c r="E483" s="196" t="s">
        <v>7376</v>
      </c>
      <c r="F483" s="196" t="s">
        <v>1301</v>
      </c>
      <c r="G483" s="196" t="s">
        <v>1300</v>
      </c>
      <c r="H483" s="196" t="s">
        <v>1404</v>
      </c>
      <c r="I483" s="196" t="s">
        <v>1324</v>
      </c>
      <c r="K483" s="196">
        <v>1</v>
      </c>
      <c r="L483" s="196" t="s">
        <v>4751</v>
      </c>
    </row>
    <row r="484" spans="1:18" x14ac:dyDescent="0.45">
      <c r="A484" s="196">
        <v>7</v>
      </c>
      <c r="B484" s="196">
        <v>9</v>
      </c>
      <c r="C484" s="196">
        <v>45</v>
      </c>
      <c r="D484" s="196" t="s">
        <v>834</v>
      </c>
      <c r="E484" s="196" t="s">
        <v>6139</v>
      </c>
      <c r="F484" s="196" t="s">
        <v>1301</v>
      </c>
      <c r="G484" s="196" t="s">
        <v>1300</v>
      </c>
      <c r="H484" s="196" t="s">
        <v>1322</v>
      </c>
      <c r="K484" s="196">
        <v>1</v>
      </c>
      <c r="L484" s="196" t="s">
        <v>4750</v>
      </c>
    </row>
    <row r="485" spans="1:18" x14ac:dyDescent="0.45">
      <c r="A485" s="196">
        <v>7</v>
      </c>
      <c r="B485" s="196">
        <v>9</v>
      </c>
      <c r="C485" s="196">
        <v>46</v>
      </c>
      <c r="D485" s="196" t="s">
        <v>834</v>
      </c>
      <c r="E485" s="196" t="s">
        <v>7377</v>
      </c>
      <c r="F485" s="196" t="s">
        <v>1301</v>
      </c>
      <c r="G485" s="196" t="s">
        <v>1300</v>
      </c>
      <c r="H485" s="196" t="s">
        <v>1401</v>
      </c>
      <c r="K485" s="196">
        <v>1</v>
      </c>
      <c r="L485" s="196" t="s">
        <v>4749</v>
      </c>
    </row>
    <row r="486" spans="1:18" x14ac:dyDescent="0.45">
      <c r="A486" s="196">
        <v>7</v>
      </c>
      <c r="B486" s="196">
        <v>9</v>
      </c>
      <c r="C486" s="196">
        <v>47</v>
      </c>
      <c r="D486" s="196" t="s">
        <v>834</v>
      </c>
      <c r="E486" s="196" t="s">
        <v>6140</v>
      </c>
      <c r="F486" s="196" t="s">
        <v>1301</v>
      </c>
      <c r="G486" s="196" t="s">
        <v>1300</v>
      </c>
      <c r="H486" s="196" t="s">
        <v>1320</v>
      </c>
      <c r="I486" s="196" t="s">
        <v>885</v>
      </c>
      <c r="K486" s="196">
        <v>1</v>
      </c>
      <c r="L486" s="196" t="s">
        <v>4748</v>
      </c>
    </row>
    <row r="487" spans="1:18" x14ac:dyDescent="0.45">
      <c r="A487" s="196">
        <v>7</v>
      </c>
      <c r="B487" s="196">
        <v>9</v>
      </c>
      <c r="C487" s="196">
        <v>48</v>
      </c>
      <c r="D487" s="196" t="s">
        <v>834</v>
      </c>
      <c r="E487" s="196" t="s">
        <v>6141</v>
      </c>
      <c r="F487" s="196" t="s">
        <v>1301</v>
      </c>
      <c r="G487" s="196" t="s">
        <v>1300</v>
      </c>
      <c r="H487" s="196" t="s">
        <v>1317</v>
      </c>
      <c r="K487" s="196">
        <v>1</v>
      </c>
      <c r="L487" s="196" t="s">
        <v>4747</v>
      </c>
    </row>
    <row r="488" spans="1:18" x14ac:dyDescent="0.45">
      <c r="A488" s="196">
        <v>7</v>
      </c>
      <c r="B488" s="196">
        <v>9</v>
      </c>
      <c r="C488" s="196">
        <v>49</v>
      </c>
      <c r="D488" s="196" t="s">
        <v>834</v>
      </c>
      <c r="E488" s="196" t="s">
        <v>6142</v>
      </c>
      <c r="F488" s="196" t="s">
        <v>1301</v>
      </c>
      <c r="G488" s="196" t="s">
        <v>1300</v>
      </c>
      <c r="H488" s="196" t="s">
        <v>1315</v>
      </c>
      <c r="I488" s="196" t="s">
        <v>875</v>
      </c>
      <c r="K488" s="196">
        <v>1</v>
      </c>
      <c r="L488" s="196" t="s">
        <v>4746</v>
      </c>
      <c r="M488" s="196" t="s">
        <v>4745</v>
      </c>
      <c r="N488" s="196" t="s">
        <v>76</v>
      </c>
      <c r="O488" s="196" t="s">
        <v>4744</v>
      </c>
      <c r="P488" s="196" t="s">
        <v>77</v>
      </c>
      <c r="Q488" s="196" t="s">
        <v>4743</v>
      </c>
      <c r="R488" s="196" t="s">
        <v>78</v>
      </c>
    </row>
    <row r="489" spans="1:18" x14ac:dyDescent="0.45">
      <c r="A489" s="196">
        <v>7</v>
      </c>
      <c r="B489" s="196">
        <v>9</v>
      </c>
      <c r="C489" s="196">
        <v>50</v>
      </c>
      <c r="D489" s="196" t="s">
        <v>834</v>
      </c>
      <c r="E489" s="196" t="s">
        <v>6143</v>
      </c>
      <c r="F489" s="196" t="s">
        <v>1301</v>
      </c>
      <c r="G489" s="196" t="s">
        <v>1300</v>
      </c>
      <c r="H489" s="196" t="s">
        <v>1310</v>
      </c>
      <c r="I489" s="196" t="s">
        <v>875</v>
      </c>
      <c r="K489" s="196">
        <v>1</v>
      </c>
      <c r="L489" s="196" t="s">
        <v>4742</v>
      </c>
      <c r="M489" s="196" t="s">
        <v>4741</v>
      </c>
      <c r="N489" s="196" t="s">
        <v>76</v>
      </c>
      <c r="O489" s="196" t="s">
        <v>4740</v>
      </c>
      <c r="P489" s="196" t="s">
        <v>77</v>
      </c>
      <c r="Q489" s="196" t="s">
        <v>4739</v>
      </c>
      <c r="R489" s="196" t="s">
        <v>78</v>
      </c>
    </row>
    <row r="490" spans="1:18" x14ac:dyDescent="0.45">
      <c r="A490" s="196">
        <v>7</v>
      </c>
      <c r="B490" s="196">
        <v>9</v>
      </c>
      <c r="C490" s="196">
        <v>51</v>
      </c>
      <c r="D490" s="196" t="s">
        <v>834</v>
      </c>
      <c r="E490" s="196" t="s">
        <v>8774</v>
      </c>
      <c r="F490" s="196" t="s">
        <v>1301</v>
      </c>
      <c r="G490" s="196" t="s">
        <v>1300</v>
      </c>
      <c r="H490" s="196" t="s">
        <v>1299</v>
      </c>
      <c r="K490" s="196">
        <v>1</v>
      </c>
      <c r="L490" s="196" t="s">
        <v>4738</v>
      </c>
    </row>
    <row r="491" spans="1:18" x14ac:dyDescent="0.45">
      <c r="A491" s="196">
        <v>7</v>
      </c>
      <c r="B491" s="196">
        <v>9</v>
      </c>
      <c r="C491" s="196">
        <v>52</v>
      </c>
      <c r="D491" s="196" t="s">
        <v>8775</v>
      </c>
      <c r="E491" s="196" t="s">
        <v>8849</v>
      </c>
      <c r="F491" s="196" t="s">
        <v>1301</v>
      </c>
      <c r="G491" s="196" t="s">
        <v>1300</v>
      </c>
      <c r="H491" s="196" t="s">
        <v>8777</v>
      </c>
      <c r="K491" s="196">
        <v>1</v>
      </c>
      <c r="L491" s="196" t="s">
        <v>8850</v>
      </c>
    </row>
    <row r="492" spans="1:18" x14ac:dyDescent="0.45">
      <c r="A492" s="196">
        <v>7</v>
      </c>
      <c r="B492" s="196">
        <v>10</v>
      </c>
      <c r="C492" s="196">
        <v>1</v>
      </c>
      <c r="D492" s="196" t="s">
        <v>834</v>
      </c>
      <c r="E492" s="196" t="s">
        <v>6144</v>
      </c>
      <c r="F492" s="196" t="s">
        <v>1301</v>
      </c>
      <c r="G492" s="196" t="s">
        <v>1300</v>
      </c>
      <c r="H492" s="196" t="s">
        <v>1388</v>
      </c>
      <c r="I492" s="196" t="s">
        <v>880</v>
      </c>
      <c r="K492" s="196">
        <v>1</v>
      </c>
      <c r="L492" s="196" t="s">
        <v>4737</v>
      </c>
    </row>
    <row r="493" spans="1:18" x14ac:dyDescent="0.45">
      <c r="A493" s="196">
        <v>7</v>
      </c>
      <c r="B493" s="196">
        <v>10</v>
      </c>
      <c r="C493" s="196">
        <v>2</v>
      </c>
      <c r="D493" s="196" t="s">
        <v>834</v>
      </c>
      <c r="E493" s="196" t="s">
        <v>7378</v>
      </c>
      <c r="F493" s="196" t="s">
        <v>1301</v>
      </c>
      <c r="G493" s="196" t="s">
        <v>1300</v>
      </c>
      <c r="H493" s="196" t="s">
        <v>1505</v>
      </c>
      <c r="I493" s="196" t="s">
        <v>1324</v>
      </c>
      <c r="K493" s="196">
        <v>1</v>
      </c>
      <c r="L493" s="196" t="s">
        <v>4736</v>
      </c>
    </row>
    <row r="494" spans="1:18" x14ac:dyDescent="0.45">
      <c r="A494" s="196">
        <v>7</v>
      </c>
      <c r="B494" s="196">
        <v>10</v>
      </c>
      <c r="C494" s="196">
        <v>3</v>
      </c>
      <c r="D494" s="196" t="s">
        <v>834</v>
      </c>
      <c r="E494" s="196" t="s">
        <v>6145</v>
      </c>
      <c r="F494" s="196" t="s">
        <v>1301</v>
      </c>
      <c r="G494" s="196" t="s">
        <v>1300</v>
      </c>
      <c r="H494" s="196" t="s">
        <v>1386</v>
      </c>
      <c r="I494" s="196" t="s">
        <v>880</v>
      </c>
      <c r="K494" s="196">
        <v>1</v>
      </c>
      <c r="L494" s="196" t="s">
        <v>4735</v>
      </c>
    </row>
    <row r="495" spans="1:18" x14ac:dyDescent="0.45">
      <c r="A495" s="196">
        <v>7</v>
      </c>
      <c r="B495" s="196">
        <v>10</v>
      </c>
      <c r="C495" s="196">
        <v>4</v>
      </c>
      <c r="D495" s="196" t="s">
        <v>834</v>
      </c>
      <c r="E495" s="196" t="s">
        <v>7379</v>
      </c>
      <c r="F495" s="196" t="s">
        <v>1301</v>
      </c>
      <c r="G495" s="196" t="s">
        <v>1300</v>
      </c>
      <c r="H495" s="196" t="s">
        <v>1502</v>
      </c>
      <c r="I495" s="196" t="s">
        <v>1324</v>
      </c>
      <c r="K495" s="196">
        <v>1</v>
      </c>
      <c r="L495" s="196" t="s">
        <v>4734</v>
      </c>
    </row>
    <row r="496" spans="1:18" x14ac:dyDescent="0.45">
      <c r="A496" s="196">
        <v>7</v>
      </c>
      <c r="B496" s="196">
        <v>10</v>
      </c>
      <c r="C496" s="196">
        <v>5</v>
      </c>
      <c r="D496" s="196" t="s">
        <v>834</v>
      </c>
      <c r="E496" s="196" t="s">
        <v>6146</v>
      </c>
      <c r="F496" s="196" t="s">
        <v>1301</v>
      </c>
      <c r="G496" s="196" t="s">
        <v>1300</v>
      </c>
      <c r="H496" s="196" t="s">
        <v>1384</v>
      </c>
      <c r="I496" s="196" t="s">
        <v>875</v>
      </c>
      <c r="K496" s="196">
        <v>1</v>
      </c>
      <c r="L496" s="196" t="s">
        <v>4733</v>
      </c>
      <c r="M496" s="196" t="s">
        <v>4732</v>
      </c>
      <c r="N496" s="196" t="s">
        <v>76</v>
      </c>
      <c r="O496" s="196" t="s">
        <v>4731</v>
      </c>
      <c r="P496" s="196" t="s">
        <v>77</v>
      </c>
      <c r="Q496" s="196" t="s">
        <v>4730</v>
      </c>
      <c r="R496" s="196" t="s">
        <v>78</v>
      </c>
    </row>
    <row r="497" spans="1:18" x14ac:dyDescent="0.45">
      <c r="A497" s="196">
        <v>7</v>
      </c>
      <c r="B497" s="196">
        <v>10</v>
      </c>
      <c r="C497" s="196">
        <v>6</v>
      </c>
      <c r="D497" s="196" t="s">
        <v>834</v>
      </c>
      <c r="E497" s="196" t="s">
        <v>7380</v>
      </c>
      <c r="F497" s="196" t="s">
        <v>1301</v>
      </c>
      <c r="G497" s="196" t="s">
        <v>1300</v>
      </c>
      <c r="H497" s="196" t="s">
        <v>1496</v>
      </c>
      <c r="I497" s="196" t="s">
        <v>875</v>
      </c>
      <c r="K497" s="196">
        <v>1</v>
      </c>
      <c r="L497" s="196" t="s">
        <v>4729</v>
      </c>
      <c r="M497" s="196" t="s">
        <v>4728</v>
      </c>
      <c r="N497" s="196" t="s">
        <v>76</v>
      </c>
      <c r="O497" s="196" t="s">
        <v>4727</v>
      </c>
      <c r="P497" s="196" t="s">
        <v>77</v>
      </c>
      <c r="Q497" s="196" t="s">
        <v>4726</v>
      </c>
      <c r="R497" s="196" t="s">
        <v>78</v>
      </c>
    </row>
    <row r="498" spans="1:18" x14ac:dyDescent="0.45">
      <c r="A498" s="196">
        <v>7</v>
      </c>
      <c r="B498" s="196">
        <v>10</v>
      </c>
      <c r="C498" s="196">
        <v>7</v>
      </c>
      <c r="D498" s="196" t="s">
        <v>834</v>
      </c>
      <c r="E498" s="196" t="s">
        <v>6147</v>
      </c>
      <c r="F498" s="196" t="s">
        <v>1301</v>
      </c>
      <c r="G498" s="196" t="s">
        <v>1300</v>
      </c>
      <c r="H498" s="196" t="s">
        <v>715</v>
      </c>
      <c r="I498" s="196" t="s">
        <v>875</v>
      </c>
      <c r="K498" s="196">
        <v>1</v>
      </c>
      <c r="L498" s="196" t="s">
        <v>4725</v>
      </c>
      <c r="M498" s="196" t="s">
        <v>4724</v>
      </c>
      <c r="N498" s="196" t="s">
        <v>76</v>
      </c>
      <c r="O498" s="196" t="s">
        <v>4723</v>
      </c>
      <c r="P498" s="196" t="s">
        <v>77</v>
      </c>
      <c r="Q498" s="196" t="s">
        <v>4722</v>
      </c>
      <c r="R498" s="196" t="s">
        <v>78</v>
      </c>
    </row>
    <row r="499" spans="1:18" x14ac:dyDescent="0.45">
      <c r="A499" s="196">
        <v>7</v>
      </c>
      <c r="B499" s="196">
        <v>10</v>
      </c>
      <c r="C499" s="196">
        <v>8</v>
      </c>
      <c r="D499" s="196" t="s">
        <v>834</v>
      </c>
      <c r="E499" s="196" t="s">
        <v>7381</v>
      </c>
      <c r="F499" s="196" t="s">
        <v>1301</v>
      </c>
      <c r="G499" s="196" t="s">
        <v>1300</v>
      </c>
      <c r="H499" s="196" t="s">
        <v>1487</v>
      </c>
      <c r="I499" s="196" t="s">
        <v>875</v>
      </c>
      <c r="K499" s="196">
        <v>1</v>
      </c>
      <c r="L499" s="196" t="s">
        <v>4721</v>
      </c>
      <c r="M499" s="196" t="s">
        <v>4720</v>
      </c>
      <c r="N499" s="196" t="s">
        <v>76</v>
      </c>
      <c r="O499" s="196" t="s">
        <v>4719</v>
      </c>
      <c r="P499" s="196" t="s">
        <v>77</v>
      </c>
      <c r="Q499" s="196" t="s">
        <v>4718</v>
      </c>
      <c r="R499" s="196" t="s">
        <v>78</v>
      </c>
    </row>
    <row r="500" spans="1:18" x14ac:dyDescent="0.45">
      <c r="A500" s="196">
        <v>7</v>
      </c>
      <c r="B500" s="196">
        <v>10</v>
      </c>
      <c r="C500" s="196">
        <v>9</v>
      </c>
      <c r="D500" s="196" t="s">
        <v>834</v>
      </c>
      <c r="E500" s="196" t="s">
        <v>6148</v>
      </c>
      <c r="F500" s="196" t="s">
        <v>1301</v>
      </c>
      <c r="G500" s="196" t="s">
        <v>1300</v>
      </c>
      <c r="H500" s="196" t="s">
        <v>1375</v>
      </c>
      <c r="K500" s="196">
        <v>1</v>
      </c>
      <c r="L500" s="196" t="s">
        <v>4717</v>
      </c>
    </row>
    <row r="501" spans="1:18" x14ac:dyDescent="0.45">
      <c r="A501" s="196">
        <v>7</v>
      </c>
      <c r="B501" s="196">
        <v>10</v>
      </c>
      <c r="C501" s="196">
        <v>10</v>
      </c>
      <c r="D501" s="196" t="s">
        <v>834</v>
      </c>
      <c r="E501" s="196" t="s">
        <v>7382</v>
      </c>
      <c r="F501" s="196" t="s">
        <v>1301</v>
      </c>
      <c r="G501" s="196" t="s">
        <v>1300</v>
      </c>
      <c r="H501" s="196" t="s">
        <v>1481</v>
      </c>
      <c r="K501" s="196">
        <v>1</v>
      </c>
      <c r="L501" s="196" t="s">
        <v>4716</v>
      </c>
    </row>
    <row r="502" spans="1:18" x14ac:dyDescent="0.45">
      <c r="A502" s="196">
        <v>7</v>
      </c>
      <c r="B502" s="196">
        <v>10</v>
      </c>
      <c r="C502" s="196">
        <v>11</v>
      </c>
      <c r="D502" s="196" t="s">
        <v>834</v>
      </c>
      <c r="E502" s="196" t="s">
        <v>6149</v>
      </c>
      <c r="F502" s="196" t="s">
        <v>1301</v>
      </c>
      <c r="G502" s="196" t="s">
        <v>1300</v>
      </c>
      <c r="H502" s="196" t="s">
        <v>1373</v>
      </c>
      <c r="I502" s="196" t="s">
        <v>885</v>
      </c>
      <c r="K502" s="196">
        <v>1</v>
      </c>
      <c r="L502" s="196" t="s">
        <v>4715</v>
      </c>
    </row>
    <row r="503" spans="1:18" x14ac:dyDescent="0.45">
      <c r="A503" s="196">
        <v>7</v>
      </c>
      <c r="B503" s="196">
        <v>10</v>
      </c>
      <c r="C503" s="196">
        <v>12</v>
      </c>
      <c r="D503" s="196" t="s">
        <v>834</v>
      </c>
      <c r="E503" s="196" t="s">
        <v>7383</v>
      </c>
      <c r="F503" s="196" t="s">
        <v>1301</v>
      </c>
      <c r="G503" s="196" t="s">
        <v>1300</v>
      </c>
      <c r="H503" s="196" t="s">
        <v>1478</v>
      </c>
      <c r="I503" s="196" t="s">
        <v>1319</v>
      </c>
      <c r="K503" s="196">
        <v>1</v>
      </c>
      <c r="L503" s="196" t="s">
        <v>4714</v>
      </c>
    </row>
    <row r="504" spans="1:18" x14ac:dyDescent="0.45">
      <c r="A504" s="196">
        <v>7</v>
      </c>
      <c r="B504" s="196">
        <v>10</v>
      </c>
      <c r="C504" s="196">
        <v>13</v>
      </c>
      <c r="D504" s="196" t="s">
        <v>834</v>
      </c>
      <c r="E504" s="196" t="s">
        <v>6150</v>
      </c>
      <c r="F504" s="196" t="s">
        <v>1301</v>
      </c>
      <c r="G504" s="196" t="s">
        <v>1300</v>
      </c>
      <c r="H504" s="196" t="s">
        <v>1371</v>
      </c>
      <c r="I504" s="196" t="s">
        <v>713</v>
      </c>
      <c r="K504" s="196">
        <v>1</v>
      </c>
      <c r="L504" s="196" t="s">
        <v>4713</v>
      </c>
    </row>
    <row r="505" spans="1:18" x14ac:dyDescent="0.45">
      <c r="A505" s="196">
        <v>7</v>
      </c>
      <c r="B505" s="196">
        <v>10</v>
      </c>
      <c r="C505" s="196">
        <v>14</v>
      </c>
      <c r="D505" s="196" t="s">
        <v>834</v>
      </c>
      <c r="E505" s="196" t="s">
        <v>7384</v>
      </c>
      <c r="F505" s="196" t="s">
        <v>1301</v>
      </c>
      <c r="G505" s="196" t="s">
        <v>1300</v>
      </c>
      <c r="H505" s="196" t="s">
        <v>1475</v>
      </c>
      <c r="I505" s="196" t="s">
        <v>1370</v>
      </c>
      <c r="K505" s="196">
        <v>1</v>
      </c>
      <c r="L505" s="196" t="s">
        <v>4712</v>
      </c>
    </row>
    <row r="506" spans="1:18" x14ac:dyDescent="0.45">
      <c r="A506" s="196">
        <v>7</v>
      </c>
      <c r="B506" s="196">
        <v>10</v>
      </c>
      <c r="C506" s="196">
        <v>15</v>
      </c>
      <c r="D506" s="196" t="s">
        <v>834</v>
      </c>
      <c r="E506" s="196" t="s">
        <v>6151</v>
      </c>
      <c r="F506" s="196" t="s">
        <v>1301</v>
      </c>
      <c r="G506" s="196" t="s">
        <v>1300</v>
      </c>
      <c r="H506" s="196" t="s">
        <v>1368</v>
      </c>
      <c r="I506" s="196" t="s">
        <v>612</v>
      </c>
      <c r="K506" s="196">
        <v>1</v>
      </c>
      <c r="L506" s="196" t="s">
        <v>4711</v>
      </c>
      <c r="M506" s="196" t="s">
        <v>4710</v>
      </c>
    </row>
    <row r="507" spans="1:18" x14ac:dyDescent="0.45">
      <c r="A507" s="196">
        <v>7</v>
      </c>
      <c r="B507" s="196">
        <v>10</v>
      </c>
      <c r="C507" s="196">
        <v>16</v>
      </c>
      <c r="D507" s="196" t="s">
        <v>834</v>
      </c>
      <c r="E507" s="196" t="s">
        <v>7385</v>
      </c>
      <c r="F507" s="196" t="s">
        <v>1301</v>
      </c>
      <c r="G507" s="196" t="s">
        <v>1300</v>
      </c>
      <c r="H507" s="196" t="s">
        <v>1471</v>
      </c>
      <c r="I507" s="196" t="s">
        <v>612</v>
      </c>
      <c r="K507" s="196">
        <v>1</v>
      </c>
      <c r="L507" s="196" t="s">
        <v>4709</v>
      </c>
      <c r="M507" s="196" t="s">
        <v>4708</v>
      </c>
    </row>
    <row r="508" spans="1:18" x14ac:dyDescent="0.45">
      <c r="A508" s="196">
        <v>7</v>
      </c>
      <c r="B508" s="196">
        <v>10</v>
      </c>
      <c r="C508" s="196">
        <v>17</v>
      </c>
      <c r="D508" s="196" t="s">
        <v>834</v>
      </c>
      <c r="E508" s="196" t="s">
        <v>6152</v>
      </c>
      <c r="F508" s="196" t="s">
        <v>1301</v>
      </c>
      <c r="G508" s="196" t="s">
        <v>1300</v>
      </c>
      <c r="H508" s="196" t="s">
        <v>1364</v>
      </c>
      <c r="K508" s="196">
        <v>1</v>
      </c>
      <c r="L508" s="196" t="s">
        <v>4707</v>
      </c>
    </row>
    <row r="509" spans="1:18" x14ac:dyDescent="0.45">
      <c r="A509" s="196">
        <v>7</v>
      </c>
      <c r="B509" s="196">
        <v>10</v>
      </c>
      <c r="C509" s="196">
        <v>18</v>
      </c>
      <c r="D509" s="196" t="s">
        <v>834</v>
      </c>
      <c r="E509" s="196" t="s">
        <v>7386</v>
      </c>
      <c r="F509" s="196" t="s">
        <v>1301</v>
      </c>
      <c r="G509" s="196" t="s">
        <v>1300</v>
      </c>
      <c r="H509" s="196" t="s">
        <v>1467</v>
      </c>
      <c r="K509" s="196">
        <v>1</v>
      </c>
      <c r="L509" s="196" t="s">
        <v>4706</v>
      </c>
    </row>
    <row r="510" spans="1:18" x14ac:dyDescent="0.45">
      <c r="A510" s="196">
        <v>7</v>
      </c>
      <c r="B510" s="196">
        <v>10</v>
      </c>
      <c r="C510" s="196">
        <v>19</v>
      </c>
      <c r="D510" s="196" t="s">
        <v>834</v>
      </c>
      <c r="E510" s="196" t="s">
        <v>6153</v>
      </c>
      <c r="F510" s="196" t="s">
        <v>1301</v>
      </c>
      <c r="G510" s="196" t="s">
        <v>1300</v>
      </c>
      <c r="H510" s="196" t="s">
        <v>1362</v>
      </c>
      <c r="K510" s="196">
        <v>1</v>
      </c>
      <c r="L510" s="196" t="s">
        <v>4705</v>
      </c>
    </row>
    <row r="511" spans="1:18" x14ac:dyDescent="0.45">
      <c r="A511" s="196">
        <v>7</v>
      </c>
      <c r="B511" s="196">
        <v>10</v>
      </c>
      <c r="C511" s="196">
        <v>20</v>
      </c>
      <c r="D511" s="196" t="s">
        <v>834</v>
      </c>
      <c r="E511" s="196" t="s">
        <v>7387</v>
      </c>
      <c r="F511" s="196" t="s">
        <v>1301</v>
      </c>
      <c r="G511" s="196" t="s">
        <v>1300</v>
      </c>
      <c r="H511" s="196" t="s">
        <v>1464</v>
      </c>
      <c r="K511" s="196">
        <v>1</v>
      </c>
      <c r="L511" s="196" t="s">
        <v>4704</v>
      </c>
    </row>
    <row r="512" spans="1:18" x14ac:dyDescent="0.45">
      <c r="A512" s="196">
        <v>7</v>
      </c>
      <c r="B512" s="196">
        <v>10</v>
      </c>
      <c r="C512" s="196">
        <v>21</v>
      </c>
      <c r="D512" s="196" t="s">
        <v>834</v>
      </c>
      <c r="E512" s="196" t="s">
        <v>6154</v>
      </c>
      <c r="F512" s="196" t="s">
        <v>1301</v>
      </c>
      <c r="G512" s="196" t="s">
        <v>1300</v>
      </c>
      <c r="H512" s="196" t="s">
        <v>1360</v>
      </c>
      <c r="K512" s="196">
        <v>1</v>
      </c>
      <c r="L512" s="196" t="s">
        <v>4703</v>
      </c>
    </row>
    <row r="513" spans="1:18" x14ac:dyDescent="0.45">
      <c r="A513" s="196">
        <v>7</v>
      </c>
      <c r="B513" s="196">
        <v>10</v>
      </c>
      <c r="C513" s="196">
        <v>22</v>
      </c>
      <c r="D513" s="196" t="s">
        <v>834</v>
      </c>
      <c r="E513" s="196" t="s">
        <v>7388</v>
      </c>
      <c r="F513" s="196" t="s">
        <v>1301</v>
      </c>
      <c r="G513" s="196" t="s">
        <v>1300</v>
      </c>
      <c r="H513" s="196" t="s">
        <v>1461</v>
      </c>
      <c r="K513" s="196">
        <v>1</v>
      </c>
      <c r="L513" s="196" t="s">
        <v>4702</v>
      </c>
    </row>
    <row r="514" spans="1:18" x14ac:dyDescent="0.45">
      <c r="A514" s="196">
        <v>7</v>
      </c>
      <c r="B514" s="196">
        <v>10</v>
      </c>
      <c r="C514" s="196">
        <v>23</v>
      </c>
      <c r="D514" s="196" t="s">
        <v>834</v>
      </c>
      <c r="E514" s="196" t="s">
        <v>6155</v>
      </c>
      <c r="F514" s="196" t="s">
        <v>1301</v>
      </c>
      <c r="G514" s="196" t="s">
        <v>1300</v>
      </c>
      <c r="H514" s="196" t="s">
        <v>1358</v>
      </c>
      <c r="K514" s="196">
        <v>1</v>
      </c>
      <c r="L514" s="196" t="s">
        <v>4701</v>
      </c>
    </row>
    <row r="515" spans="1:18" x14ac:dyDescent="0.45">
      <c r="A515" s="196">
        <v>7</v>
      </c>
      <c r="B515" s="196">
        <v>10</v>
      </c>
      <c r="C515" s="196">
        <v>24</v>
      </c>
      <c r="D515" s="196" t="s">
        <v>834</v>
      </c>
      <c r="E515" s="196" t="s">
        <v>7389</v>
      </c>
      <c r="F515" s="196" t="s">
        <v>1301</v>
      </c>
      <c r="G515" s="196" t="s">
        <v>1300</v>
      </c>
      <c r="H515" s="196" t="s">
        <v>1458</v>
      </c>
      <c r="K515" s="196">
        <v>1</v>
      </c>
      <c r="L515" s="196" t="s">
        <v>4700</v>
      </c>
    </row>
    <row r="516" spans="1:18" x14ac:dyDescent="0.45">
      <c r="A516" s="196">
        <v>7</v>
      </c>
      <c r="B516" s="196">
        <v>10</v>
      </c>
      <c r="C516" s="196">
        <v>25</v>
      </c>
      <c r="D516" s="196" t="s">
        <v>834</v>
      </c>
      <c r="E516" s="196" t="s">
        <v>6156</v>
      </c>
      <c r="F516" s="196" t="s">
        <v>1301</v>
      </c>
      <c r="G516" s="196" t="s">
        <v>1300</v>
      </c>
      <c r="H516" s="196" t="s">
        <v>1356</v>
      </c>
      <c r="K516" s="196">
        <v>1</v>
      </c>
      <c r="L516" s="196" t="s">
        <v>4699</v>
      </c>
    </row>
    <row r="517" spans="1:18" x14ac:dyDescent="0.45">
      <c r="A517" s="196">
        <v>7</v>
      </c>
      <c r="B517" s="196">
        <v>10</v>
      </c>
      <c r="C517" s="196">
        <v>26</v>
      </c>
      <c r="D517" s="196" t="s">
        <v>834</v>
      </c>
      <c r="E517" s="196" t="s">
        <v>7390</v>
      </c>
      <c r="F517" s="196" t="s">
        <v>1301</v>
      </c>
      <c r="G517" s="196" t="s">
        <v>1300</v>
      </c>
      <c r="H517" s="196" t="s">
        <v>1455</v>
      </c>
      <c r="K517" s="196">
        <v>1</v>
      </c>
      <c r="L517" s="196" t="s">
        <v>4698</v>
      </c>
    </row>
    <row r="518" spans="1:18" x14ac:dyDescent="0.45">
      <c r="A518" s="196">
        <v>7</v>
      </c>
      <c r="B518" s="196">
        <v>10</v>
      </c>
      <c r="C518" s="196">
        <v>27</v>
      </c>
      <c r="D518" s="196" t="s">
        <v>834</v>
      </c>
      <c r="E518" s="196" t="s">
        <v>6157</v>
      </c>
      <c r="F518" s="196" t="s">
        <v>1301</v>
      </c>
      <c r="G518" s="196" t="s">
        <v>1300</v>
      </c>
      <c r="H518" s="196" t="s">
        <v>1354</v>
      </c>
      <c r="I518" s="196" t="s">
        <v>875</v>
      </c>
      <c r="K518" s="196">
        <v>1</v>
      </c>
      <c r="L518" s="196" t="s">
        <v>4697</v>
      </c>
      <c r="M518" s="196" t="s">
        <v>4696</v>
      </c>
      <c r="N518" s="196" t="s">
        <v>76</v>
      </c>
      <c r="O518" s="196" t="s">
        <v>4695</v>
      </c>
      <c r="P518" s="196" t="s">
        <v>77</v>
      </c>
      <c r="Q518" s="196" t="s">
        <v>4694</v>
      </c>
      <c r="R518" s="196" t="s">
        <v>78</v>
      </c>
    </row>
    <row r="519" spans="1:18" x14ac:dyDescent="0.45">
      <c r="A519" s="196">
        <v>7</v>
      </c>
      <c r="B519" s="196">
        <v>10</v>
      </c>
      <c r="C519" s="196">
        <v>28</v>
      </c>
      <c r="D519" s="196" t="s">
        <v>834</v>
      </c>
      <c r="E519" s="196" t="s">
        <v>7391</v>
      </c>
      <c r="F519" s="196" t="s">
        <v>1301</v>
      </c>
      <c r="G519" s="196" t="s">
        <v>1300</v>
      </c>
      <c r="H519" s="196" t="s">
        <v>1449</v>
      </c>
      <c r="I519" s="196" t="s">
        <v>875</v>
      </c>
      <c r="K519" s="196">
        <v>1</v>
      </c>
      <c r="L519" s="196" t="s">
        <v>4693</v>
      </c>
      <c r="M519" s="196" t="s">
        <v>4692</v>
      </c>
      <c r="N519" s="196" t="s">
        <v>76</v>
      </c>
      <c r="O519" s="196" t="s">
        <v>4691</v>
      </c>
      <c r="P519" s="196" t="s">
        <v>77</v>
      </c>
      <c r="Q519" s="196" t="s">
        <v>4690</v>
      </c>
      <c r="R519" s="196" t="s">
        <v>78</v>
      </c>
    </row>
    <row r="520" spans="1:18" x14ac:dyDescent="0.45">
      <c r="A520" s="196">
        <v>7</v>
      </c>
      <c r="B520" s="196">
        <v>10</v>
      </c>
      <c r="C520" s="196">
        <v>29</v>
      </c>
      <c r="D520" s="196" t="s">
        <v>834</v>
      </c>
      <c r="E520" s="196" t="s">
        <v>6158</v>
      </c>
      <c r="F520" s="196" t="s">
        <v>1301</v>
      </c>
      <c r="G520" s="196" t="s">
        <v>1300</v>
      </c>
      <c r="H520" s="196" t="s">
        <v>1349</v>
      </c>
      <c r="I520" s="196" t="s">
        <v>3252</v>
      </c>
      <c r="K520" s="196">
        <v>1</v>
      </c>
      <c r="L520" s="196" t="s">
        <v>4689</v>
      </c>
      <c r="M520" s="196" t="s">
        <v>4688</v>
      </c>
      <c r="N520" s="196" t="s">
        <v>65</v>
      </c>
      <c r="O520" s="196" t="s">
        <v>4687</v>
      </c>
    </row>
    <row r="521" spans="1:18" x14ac:dyDescent="0.45">
      <c r="A521" s="196">
        <v>7</v>
      </c>
      <c r="B521" s="196">
        <v>10</v>
      </c>
      <c r="C521" s="196">
        <v>30</v>
      </c>
      <c r="D521" s="196" t="s">
        <v>834</v>
      </c>
      <c r="E521" s="196" t="s">
        <v>7392</v>
      </c>
      <c r="F521" s="196" t="s">
        <v>1301</v>
      </c>
      <c r="G521" s="196" t="s">
        <v>1300</v>
      </c>
      <c r="H521" s="196" t="s">
        <v>1441</v>
      </c>
      <c r="I521" s="196" t="s">
        <v>1341</v>
      </c>
      <c r="K521" s="196">
        <v>1</v>
      </c>
      <c r="L521" s="196" t="s">
        <v>4686</v>
      </c>
      <c r="M521" s="196" t="s">
        <v>4685</v>
      </c>
      <c r="N521" s="196" t="s">
        <v>1338</v>
      </c>
      <c r="O521" s="196" t="s">
        <v>4684</v>
      </c>
    </row>
    <row r="522" spans="1:18" x14ac:dyDescent="0.45">
      <c r="A522" s="196">
        <v>7</v>
      </c>
      <c r="B522" s="196">
        <v>10</v>
      </c>
      <c r="C522" s="196">
        <v>31</v>
      </c>
      <c r="D522" s="196" t="s">
        <v>834</v>
      </c>
      <c r="E522" s="196" t="s">
        <v>6159</v>
      </c>
      <c r="F522" s="196" t="s">
        <v>1301</v>
      </c>
      <c r="G522" s="196" t="s">
        <v>1300</v>
      </c>
      <c r="H522" s="196" t="s">
        <v>679</v>
      </c>
      <c r="I522" s="196" t="s">
        <v>3252</v>
      </c>
      <c r="K522" s="196">
        <v>1</v>
      </c>
      <c r="L522" s="196" t="s">
        <v>4683</v>
      </c>
      <c r="M522" s="196" t="s">
        <v>4682</v>
      </c>
      <c r="N522" s="196" t="s">
        <v>65</v>
      </c>
      <c r="O522" s="196" t="s">
        <v>4681</v>
      </c>
    </row>
    <row r="523" spans="1:18" x14ac:dyDescent="0.45">
      <c r="A523" s="196">
        <v>7</v>
      </c>
      <c r="B523" s="196">
        <v>10</v>
      </c>
      <c r="C523" s="196">
        <v>32</v>
      </c>
      <c r="D523" s="196" t="s">
        <v>834</v>
      </c>
      <c r="E523" s="196" t="s">
        <v>7393</v>
      </c>
      <c r="F523" s="196" t="s">
        <v>1301</v>
      </c>
      <c r="G523" s="196" t="s">
        <v>1300</v>
      </c>
      <c r="H523" s="196" t="s">
        <v>1434</v>
      </c>
      <c r="I523" s="196" t="s">
        <v>1341</v>
      </c>
      <c r="K523" s="196">
        <v>1</v>
      </c>
      <c r="L523" s="196" t="s">
        <v>4680</v>
      </c>
      <c r="M523" s="196" t="s">
        <v>4679</v>
      </c>
      <c r="N523" s="196" t="s">
        <v>1338</v>
      </c>
      <c r="O523" s="196" t="s">
        <v>4678</v>
      </c>
    </row>
    <row r="524" spans="1:18" x14ac:dyDescent="0.45">
      <c r="A524" s="196">
        <v>7</v>
      </c>
      <c r="B524" s="196">
        <v>10</v>
      </c>
      <c r="C524" s="196">
        <v>33</v>
      </c>
      <c r="D524" s="196" t="s">
        <v>834</v>
      </c>
      <c r="E524" s="196" t="s">
        <v>6160</v>
      </c>
      <c r="F524" s="196" t="s">
        <v>1301</v>
      </c>
      <c r="G524" s="196" t="s">
        <v>1300</v>
      </c>
      <c r="H524" s="196" t="s">
        <v>1342</v>
      </c>
      <c r="I524" s="196" t="s">
        <v>3252</v>
      </c>
      <c r="K524" s="196">
        <v>1</v>
      </c>
      <c r="L524" s="196" t="s">
        <v>4677</v>
      </c>
      <c r="M524" s="196" t="s">
        <v>4676</v>
      </c>
      <c r="N524" s="196" t="s">
        <v>65</v>
      </c>
      <c r="O524" s="196" t="s">
        <v>4675</v>
      </c>
    </row>
    <row r="525" spans="1:18" x14ac:dyDescent="0.45">
      <c r="A525" s="196">
        <v>7</v>
      </c>
      <c r="B525" s="196">
        <v>10</v>
      </c>
      <c r="C525" s="196">
        <v>34</v>
      </c>
      <c r="D525" s="196" t="s">
        <v>834</v>
      </c>
      <c r="E525" s="196" t="s">
        <v>7394</v>
      </c>
      <c r="F525" s="196" t="s">
        <v>1301</v>
      </c>
      <c r="G525" s="196" t="s">
        <v>1300</v>
      </c>
      <c r="H525" s="196" t="s">
        <v>1427</v>
      </c>
      <c r="I525" s="196" t="s">
        <v>1341</v>
      </c>
      <c r="K525" s="196">
        <v>1</v>
      </c>
      <c r="L525" s="196" t="s">
        <v>4674</v>
      </c>
      <c r="M525" s="196" t="s">
        <v>4673</v>
      </c>
      <c r="N525" s="196" t="s">
        <v>1338</v>
      </c>
      <c r="O525" s="196" t="s">
        <v>4672</v>
      </c>
    </row>
    <row r="526" spans="1:18" x14ac:dyDescent="0.45">
      <c r="A526" s="196">
        <v>7</v>
      </c>
      <c r="B526" s="196">
        <v>10</v>
      </c>
      <c r="C526" s="196">
        <v>35</v>
      </c>
      <c r="D526" s="196" t="s">
        <v>834</v>
      </c>
      <c r="E526" s="196" t="s">
        <v>6161</v>
      </c>
      <c r="F526" s="196" t="s">
        <v>1301</v>
      </c>
      <c r="G526" s="196" t="s">
        <v>1300</v>
      </c>
      <c r="H526" s="196" t="s">
        <v>1336</v>
      </c>
      <c r="K526" s="196">
        <v>1</v>
      </c>
      <c r="L526" s="196" t="s">
        <v>4671</v>
      </c>
    </row>
    <row r="527" spans="1:18" x14ac:dyDescent="0.45">
      <c r="A527" s="196">
        <v>7</v>
      </c>
      <c r="B527" s="196">
        <v>10</v>
      </c>
      <c r="C527" s="196">
        <v>36</v>
      </c>
      <c r="D527" s="196" t="s">
        <v>834</v>
      </c>
      <c r="E527" s="196" t="s">
        <v>8417</v>
      </c>
      <c r="F527" s="196" t="s">
        <v>1301</v>
      </c>
      <c r="G527" s="196" t="s">
        <v>1300</v>
      </c>
      <c r="H527" s="196" t="s">
        <v>1422</v>
      </c>
      <c r="K527" s="196">
        <v>1</v>
      </c>
      <c r="L527" s="196" t="s">
        <v>4670</v>
      </c>
    </row>
    <row r="528" spans="1:18" x14ac:dyDescent="0.45">
      <c r="A528" s="196">
        <v>7</v>
      </c>
      <c r="B528" s="196">
        <v>10</v>
      </c>
      <c r="C528" s="196">
        <v>37</v>
      </c>
      <c r="D528" s="196" t="s">
        <v>834</v>
      </c>
      <c r="E528" s="196" t="s">
        <v>6162</v>
      </c>
      <c r="F528" s="196" t="s">
        <v>1301</v>
      </c>
      <c r="G528" s="196" t="s">
        <v>1300</v>
      </c>
      <c r="H528" s="196" t="s">
        <v>1334</v>
      </c>
      <c r="K528" s="196">
        <v>1</v>
      </c>
      <c r="L528" s="196" t="s">
        <v>4669</v>
      </c>
    </row>
    <row r="529" spans="1:18" x14ac:dyDescent="0.45">
      <c r="A529" s="196">
        <v>7</v>
      </c>
      <c r="B529" s="196">
        <v>10</v>
      </c>
      <c r="C529" s="196">
        <v>38</v>
      </c>
      <c r="D529" s="196" t="s">
        <v>834</v>
      </c>
      <c r="E529" s="196" t="s">
        <v>8457</v>
      </c>
      <c r="F529" s="196" t="s">
        <v>1301</v>
      </c>
      <c r="G529" s="196" t="s">
        <v>1300</v>
      </c>
      <c r="H529" s="196" t="s">
        <v>1419</v>
      </c>
      <c r="K529" s="196">
        <v>1</v>
      </c>
      <c r="L529" s="196" t="s">
        <v>4668</v>
      </c>
    </row>
    <row r="530" spans="1:18" x14ac:dyDescent="0.45">
      <c r="A530" s="196">
        <v>7</v>
      </c>
      <c r="B530" s="196">
        <v>10</v>
      </c>
      <c r="C530" s="196">
        <v>39</v>
      </c>
      <c r="D530" s="196" t="s">
        <v>834</v>
      </c>
      <c r="E530" s="196" t="s">
        <v>6163</v>
      </c>
      <c r="F530" s="196" t="s">
        <v>1301</v>
      </c>
      <c r="G530" s="196" t="s">
        <v>1300</v>
      </c>
      <c r="H530" s="196" t="s">
        <v>1332</v>
      </c>
      <c r="K530" s="196">
        <v>1</v>
      </c>
      <c r="L530" s="196" t="s">
        <v>4667</v>
      </c>
    </row>
    <row r="531" spans="1:18" x14ac:dyDescent="0.45">
      <c r="A531" s="196">
        <v>7</v>
      </c>
      <c r="B531" s="196">
        <v>10</v>
      </c>
      <c r="C531" s="196">
        <v>40</v>
      </c>
      <c r="D531" s="196" t="s">
        <v>834</v>
      </c>
      <c r="E531" s="196" t="s">
        <v>8497</v>
      </c>
      <c r="F531" s="196" t="s">
        <v>1301</v>
      </c>
      <c r="G531" s="196" t="s">
        <v>1300</v>
      </c>
      <c r="H531" s="196" t="s">
        <v>1416</v>
      </c>
      <c r="K531" s="196">
        <v>1</v>
      </c>
      <c r="L531" s="196" t="s">
        <v>4666</v>
      </c>
    </row>
    <row r="532" spans="1:18" x14ac:dyDescent="0.45">
      <c r="A532" s="196">
        <v>7</v>
      </c>
      <c r="B532" s="196">
        <v>10</v>
      </c>
      <c r="C532" s="196">
        <v>41</v>
      </c>
      <c r="D532" s="196" t="s">
        <v>834</v>
      </c>
      <c r="E532" s="196" t="s">
        <v>6164</v>
      </c>
      <c r="F532" s="196" t="s">
        <v>1301</v>
      </c>
      <c r="G532" s="196" t="s">
        <v>1300</v>
      </c>
      <c r="H532" s="196" t="s">
        <v>1330</v>
      </c>
      <c r="I532" s="196" t="s">
        <v>875</v>
      </c>
      <c r="K532" s="196">
        <v>1</v>
      </c>
      <c r="L532" s="196" t="s">
        <v>4665</v>
      </c>
      <c r="M532" s="196" t="s">
        <v>4664</v>
      </c>
      <c r="N532" s="196" t="s">
        <v>76</v>
      </c>
      <c r="O532" s="196" t="s">
        <v>4663</v>
      </c>
      <c r="P532" s="196" t="s">
        <v>77</v>
      </c>
      <c r="Q532" s="196" t="s">
        <v>4662</v>
      </c>
      <c r="R532" s="196" t="s">
        <v>78</v>
      </c>
    </row>
    <row r="533" spans="1:18" x14ac:dyDescent="0.45">
      <c r="A533" s="196">
        <v>7</v>
      </c>
      <c r="B533" s="196">
        <v>10</v>
      </c>
      <c r="C533" s="196">
        <v>42</v>
      </c>
      <c r="D533" s="196" t="s">
        <v>834</v>
      </c>
      <c r="E533" s="196" t="s">
        <v>7395</v>
      </c>
      <c r="F533" s="196" t="s">
        <v>1301</v>
      </c>
      <c r="G533" s="196" t="s">
        <v>1300</v>
      </c>
      <c r="H533" s="196" t="s">
        <v>1410</v>
      </c>
      <c r="I533" s="196" t="s">
        <v>875</v>
      </c>
      <c r="K533" s="196">
        <v>1</v>
      </c>
      <c r="L533" s="196" t="s">
        <v>4661</v>
      </c>
      <c r="M533" s="196" t="s">
        <v>4660</v>
      </c>
      <c r="N533" s="196" t="s">
        <v>76</v>
      </c>
      <c r="O533" s="196" t="s">
        <v>4659</v>
      </c>
      <c r="P533" s="196" t="s">
        <v>77</v>
      </c>
      <c r="Q533" s="196" t="s">
        <v>4658</v>
      </c>
      <c r="R533" s="196" t="s">
        <v>78</v>
      </c>
    </row>
    <row r="534" spans="1:18" x14ac:dyDescent="0.45">
      <c r="A534" s="196">
        <v>7</v>
      </c>
      <c r="B534" s="196">
        <v>10</v>
      </c>
      <c r="C534" s="196">
        <v>43</v>
      </c>
      <c r="D534" s="196" t="s">
        <v>834</v>
      </c>
      <c r="E534" s="196" t="s">
        <v>6165</v>
      </c>
      <c r="F534" s="196" t="s">
        <v>1301</v>
      </c>
      <c r="G534" s="196" t="s">
        <v>1300</v>
      </c>
      <c r="H534" s="196" t="s">
        <v>1325</v>
      </c>
      <c r="I534" s="196" t="s">
        <v>1324</v>
      </c>
      <c r="K534" s="196">
        <v>1</v>
      </c>
      <c r="L534" s="196" t="s">
        <v>4657</v>
      </c>
    </row>
    <row r="535" spans="1:18" x14ac:dyDescent="0.45">
      <c r="A535" s="196">
        <v>7</v>
      </c>
      <c r="B535" s="196">
        <v>10</v>
      </c>
      <c r="C535" s="196">
        <v>44</v>
      </c>
      <c r="D535" s="196" t="s">
        <v>834</v>
      </c>
      <c r="E535" s="196" t="s">
        <v>7396</v>
      </c>
      <c r="F535" s="196" t="s">
        <v>1301</v>
      </c>
      <c r="G535" s="196" t="s">
        <v>1300</v>
      </c>
      <c r="H535" s="196" t="s">
        <v>1404</v>
      </c>
      <c r="I535" s="196" t="s">
        <v>1324</v>
      </c>
      <c r="K535" s="196">
        <v>1</v>
      </c>
      <c r="L535" s="196" t="s">
        <v>4656</v>
      </c>
    </row>
    <row r="536" spans="1:18" x14ac:dyDescent="0.45">
      <c r="A536" s="196">
        <v>7</v>
      </c>
      <c r="B536" s="196">
        <v>10</v>
      </c>
      <c r="C536" s="196">
        <v>45</v>
      </c>
      <c r="D536" s="196" t="s">
        <v>834</v>
      </c>
      <c r="E536" s="196" t="s">
        <v>6166</v>
      </c>
      <c r="F536" s="196" t="s">
        <v>1301</v>
      </c>
      <c r="G536" s="196" t="s">
        <v>1300</v>
      </c>
      <c r="H536" s="196" t="s">
        <v>1322</v>
      </c>
      <c r="K536" s="196">
        <v>1</v>
      </c>
      <c r="L536" s="196" t="s">
        <v>4655</v>
      </c>
    </row>
    <row r="537" spans="1:18" x14ac:dyDescent="0.45">
      <c r="A537" s="196">
        <v>7</v>
      </c>
      <c r="B537" s="196">
        <v>10</v>
      </c>
      <c r="C537" s="196">
        <v>46</v>
      </c>
      <c r="D537" s="196" t="s">
        <v>834</v>
      </c>
      <c r="E537" s="196" t="s">
        <v>7397</v>
      </c>
      <c r="F537" s="196" t="s">
        <v>1301</v>
      </c>
      <c r="G537" s="196" t="s">
        <v>1300</v>
      </c>
      <c r="H537" s="196" t="s">
        <v>1401</v>
      </c>
      <c r="K537" s="196">
        <v>1</v>
      </c>
      <c r="L537" s="196" t="s">
        <v>4654</v>
      </c>
    </row>
    <row r="538" spans="1:18" x14ac:dyDescent="0.45">
      <c r="A538" s="196">
        <v>7</v>
      </c>
      <c r="B538" s="196">
        <v>10</v>
      </c>
      <c r="C538" s="196">
        <v>47</v>
      </c>
      <c r="D538" s="196" t="s">
        <v>834</v>
      </c>
      <c r="E538" s="196" t="s">
        <v>6167</v>
      </c>
      <c r="F538" s="196" t="s">
        <v>1301</v>
      </c>
      <c r="G538" s="196" t="s">
        <v>1300</v>
      </c>
      <c r="H538" s="196" t="s">
        <v>1320</v>
      </c>
      <c r="I538" s="196" t="s">
        <v>885</v>
      </c>
      <c r="K538" s="196">
        <v>1</v>
      </c>
      <c r="L538" s="196" t="s">
        <v>4653</v>
      </c>
    </row>
    <row r="539" spans="1:18" x14ac:dyDescent="0.45">
      <c r="A539" s="196">
        <v>7</v>
      </c>
      <c r="B539" s="196">
        <v>10</v>
      </c>
      <c r="C539" s="196">
        <v>48</v>
      </c>
      <c r="D539" s="196" t="s">
        <v>834</v>
      </c>
      <c r="E539" s="196" t="s">
        <v>6168</v>
      </c>
      <c r="F539" s="196" t="s">
        <v>1301</v>
      </c>
      <c r="G539" s="196" t="s">
        <v>1300</v>
      </c>
      <c r="H539" s="196" t="s">
        <v>1317</v>
      </c>
      <c r="K539" s="196">
        <v>1</v>
      </c>
      <c r="L539" s="196" t="s">
        <v>4652</v>
      </c>
    </row>
    <row r="540" spans="1:18" x14ac:dyDescent="0.45">
      <c r="A540" s="196">
        <v>7</v>
      </c>
      <c r="B540" s="196">
        <v>10</v>
      </c>
      <c r="C540" s="196">
        <v>49</v>
      </c>
      <c r="D540" s="196" t="s">
        <v>834</v>
      </c>
      <c r="E540" s="196" t="s">
        <v>6169</v>
      </c>
      <c r="F540" s="196" t="s">
        <v>1301</v>
      </c>
      <c r="G540" s="196" t="s">
        <v>1300</v>
      </c>
      <c r="H540" s="196" t="s">
        <v>1315</v>
      </c>
      <c r="I540" s="196" t="s">
        <v>875</v>
      </c>
      <c r="K540" s="196">
        <v>1</v>
      </c>
      <c r="L540" s="196" t="s">
        <v>4651</v>
      </c>
      <c r="M540" s="196" t="s">
        <v>4650</v>
      </c>
      <c r="N540" s="196" t="s">
        <v>76</v>
      </c>
      <c r="O540" s="196" t="s">
        <v>4649</v>
      </c>
      <c r="P540" s="196" t="s">
        <v>77</v>
      </c>
      <c r="Q540" s="196" t="s">
        <v>4648</v>
      </c>
      <c r="R540" s="196" t="s">
        <v>78</v>
      </c>
    </row>
    <row r="541" spans="1:18" x14ac:dyDescent="0.45">
      <c r="A541" s="196">
        <v>7</v>
      </c>
      <c r="B541" s="196">
        <v>10</v>
      </c>
      <c r="C541" s="196">
        <v>50</v>
      </c>
      <c r="D541" s="196" t="s">
        <v>834</v>
      </c>
      <c r="E541" s="196" t="s">
        <v>6170</v>
      </c>
      <c r="F541" s="196" t="s">
        <v>1301</v>
      </c>
      <c r="G541" s="196" t="s">
        <v>1300</v>
      </c>
      <c r="H541" s="196" t="s">
        <v>1310</v>
      </c>
      <c r="I541" s="196" t="s">
        <v>875</v>
      </c>
      <c r="K541" s="196">
        <v>1</v>
      </c>
      <c r="L541" s="196" t="s">
        <v>4647</v>
      </c>
      <c r="M541" s="196" t="s">
        <v>4646</v>
      </c>
      <c r="N541" s="196" t="s">
        <v>76</v>
      </c>
      <c r="O541" s="196" t="s">
        <v>4645</v>
      </c>
      <c r="P541" s="196" t="s">
        <v>77</v>
      </c>
      <c r="Q541" s="196" t="s">
        <v>4644</v>
      </c>
      <c r="R541" s="196" t="s">
        <v>78</v>
      </c>
    </row>
    <row r="542" spans="1:18" x14ac:dyDescent="0.45">
      <c r="A542" s="196">
        <v>7</v>
      </c>
      <c r="B542" s="196">
        <v>10</v>
      </c>
      <c r="C542" s="196">
        <v>51</v>
      </c>
      <c r="D542" s="196" t="s">
        <v>834</v>
      </c>
      <c r="E542" s="196" t="s">
        <v>6171</v>
      </c>
      <c r="F542" s="196" t="s">
        <v>1301</v>
      </c>
      <c r="G542" s="196" t="s">
        <v>1300</v>
      </c>
      <c r="H542" s="196" t="s">
        <v>1299</v>
      </c>
      <c r="K542" s="196">
        <v>1</v>
      </c>
      <c r="L542" s="196" t="s">
        <v>4643</v>
      </c>
    </row>
    <row r="543" spans="1:18" x14ac:dyDescent="0.45">
      <c r="A543" s="196">
        <v>7</v>
      </c>
      <c r="B543" s="196">
        <v>10</v>
      </c>
      <c r="C543" s="196">
        <v>52</v>
      </c>
      <c r="D543" s="196" t="s">
        <v>8775</v>
      </c>
      <c r="E543" s="196" t="s">
        <v>8847</v>
      </c>
      <c r="F543" s="196" t="s">
        <v>1301</v>
      </c>
      <c r="G543" s="196" t="s">
        <v>1300</v>
      </c>
      <c r="H543" s="196" t="s">
        <v>8777</v>
      </c>
      <c r="K543" s="196">
        <v>1</v>
      </c>
      <c r="L543" s="196" t="s">
        <v>8848</v>
      </c>
    </row>
    <row r="544" spans="1:18" x14ac:dyDescent="0.45">
      <c r="A544" s="196">
        <v>7</v>
      </c>
      <c r="B544" s="196">
        <v>11</v>
      </c>
      <c r="C544" s="196">
        <v>1</v>
      </c>
      <c r="D544" s="196" t="s">
        <v>834</v>
      </c>
      <c r="E544" s="196" t="s">
        <v>6172</v>
      </c>
      <c r="F544" s="196" t="s">
        <v>1301</v>
      </c>
      <c r="G544" s="196" t="s">
        <v>1300</v>
      </c>
      <c r="H544" s="196" t="s">
        <v>1388</v>
      </c>
      <c r="I544" s="196" t="s">
        <v>880</v>
      </c>
      <c r="K544" s="196">
        <v>1</v>
      </c>
      <c r="L544" s="196" t="s">
        <v>4642</v>
      </c>
    </row>
    <row r="545" spans="1:18" x14ac:dyDescent="0.45">
      <c r="A545" s="196">
        <v>7</v>
      </c>
      <c r="B545" s="196">
        <v>11</v>
      </c>
      <c r="C545" s="196">
        <v>2</v>
      </c>
      <c r="D545" s="196" t="s">
        <v>834</v>
      </c>
      <c r="E545" s="196" t="s">
        <v>7398</v>
      </c>
      <c r="F545" s="196" t="s">
        <v>1301</v>
      </c>
      <c r="G545" s="196" t="s">
        <v>1300</v>
      </c>
      <c r="H545" s="196" t="s">
        <v>1505</v>
      </c>
      <c r="I545" s="196" t="s">
        <v>1324</v>
      </c>
      <c r="K545" s="196">
        <v>1</v>
      </c>
      <c r="L545" s="196" t="s">
        <v>4641</v>
      </c>
    </row>
    <row r="546" spans="1:18" x14ac:dyDescent="0.45">
      <c r="A546" s="196">
        <v>7</v>
      </c>
      <c r="B546" s="196">
        <v>11</v>
      </c>
      <c r="C546" s="196">
        <v>3</v>
      </c>
      <c r="D546" s="196" t="s">
        <v>834</v>
      </c>
      <c r="E546" s="196" t="s">
        <v>6173</v>
      </c>
      <c r="F546" s="196" t="s">
        <v>1301</v>
      </c>
      <c r="G546" s="196" t="s">
        <v>1300</v>
      </c>
      <c r="H546" s="196" t="s">
        <v>1386</v>
      </c>
      <c r="I546" s="196" t="s">
        <v>880</v>
      </c>
      <c r="K546" s="196">
        <v>1</v>
      </c>
      <c r="L546" s="196" t="s">
        <v>4640</v>
      </c>
    </row>
    <row r="547" spans="1:18" x14ac:dyDescent="0.45">
      <c r="A547" s="196">
        <v>7</v>
      </c>
      <c r="B547" s="196">
        <v>11</v>
      </c>
      <c r="C547" s="196">
        <v>4</v>
      </c>
      <c r="D547" s="196" t="s">
        <v>834</v>
      </c>
      <c r="E547" s="196" t="s">
        <v>7399</v>
      </c>
      <c r="F547" s="196" t="s">
        <v>1301</v>
      </c>
      <c r="G547" s="196" t="s">
        <v>1300</v>
      </c>
      <c r="H547" s="196" t="s">
        <v>1502</v>
      </c>
      <c r="I547" s="196" t="s">
        <v>1324</v>
      </c>
      <c r="K547" s="196">
        <v>1</v>
      </c>
      <c r="L547" s="196" t="s">
        <v>4639</v>
      </c>
    </row>
    <row r="548" spans="1:18" x14ac:dyDescent="0.45">
      <c r="A548" s="196">
        <v>7</v>
      </c>
      <c r="B548" s="196">
        <v>11</v>
      </c>
      <c r="C548" s="196">
        <v>5</v>
      </c>
      <c r="D548" s="196" t="s">
        <v>834</v>
      </c>
      <c r="E548" s="196" t="s">
        <v>6174</v>
      </c>
      <c r="F548" s="196" t="s">
        <v>1301</v>
      </c>
      <c r="G548" s="196" t="s">
        <v>1300</v>
      </c>
      <c r="H548" s="196" t="s">
        <v>1384</v>
      </c>
      <c r="I548" s="196" t="s">
        <v>875</v>
      </c>
      <c r="K548" s="196">
        <v>1</v>
      </c>
      <c r="L548" s="196" t="s">
        <v>4638</v>
      </c>
      <c r="M548" s="196" t="s">
        <v>4637</v>
      </c>
      <c r="N548" s="196" t="s">
        <v>76</v>
      </c>
      <c r="O548" s="196" t="s">
        <v>4636</v>
      </c>
      <c r="P548" s="196" t="s">
        <v>77</v>
      </c>
      <c r="Q548" s="196" t="s">
        <v>4635</v>
      </c>
      <c r="R548" s="196" t="s">
        <v>78</v>
      </c>
    </row>
    <row r="549" spans="1:18" x14ac:dyDescent="0.45">
      <c r="A549" s="196">
        <v>7</v>
      </c>
      <c r="B549" s="196">
        <v>11</v>
      </c>
      <c r="C549" s="196">
        <v>6</v>
      </c>
      <c r="D549" s="196" t="s">
        <v>834</v>
      </c>
      <c r="E549" s="196" t="s">
        <v>7400</v>
      </c>
      <c r="F549" s="196" t="s">
        <v>1301</v>
      </c>
      <c r="G549" s="196" t="s">
        <v>1300</v>
      </c>
      <c r="H549" s="196" t="s">
        <v>1496</v>
      </c>
      <c r="I549" s="196" t="s">
        <v>875</v>
      </c>
      <c r="K549" s="196">
        <v>1</v>
      </c>
      <c r="L549" s="196" t="s">
        <v>4634</v>
      </c>
      <c r="M549" s="196" t="s">
        <v>4633</v>
      </c>
      <c r="N549" s="196" t="s">
        <v>76</v>
      </c>
      <c r="O549" s="196" t="s">
        <v>4632</v>
      </c>
      <c r="P549" s="196" t="s">
        <v>77</v>
      </c>
      <c r="Q549" s="196" t="s">
        <v>4631</v>
      </c>
      <c r="R549" s="196" t="s">
        <v>78</v>
      </c>
    </row>
    <row r="550" spans="1:18" x14ac:dyDescent="0.45">
      <c r="A550" s="196">
        <v>7</v>
      </c>
      <c r="B550" s="196">
        <v>11</v>
      </c>
      <c r="C550" s="196">
        <v>7</v>
      </c>
      <c r="D550" s="196" t="s">
        <v>834</v>
      </c>
      <c r="E550" s="196" t="s">
        <v>6175</v>
      </c>
      <c r="F550" s="196" t="s">
        <v>1301</v>
      </c>
      <c r="G550" s="196" t="s">
        <v>1300</v>
      </c>
      <c r="H550" s="196" t="s">
        <v>715</v>
      </c>
      <c r="I550" s="196" t="s">
        <v>875</v>
      </c>
      <c r="K550" s="196">
        <v>1</v>
      </c>
      <c r="L550" s="196" t="s">
        <v>4630</v>
      </c>
      <c r="M550" s="196" t="s">
        <v>4629</v>
      </c>
      <c r="N550" s="196" t="s">
        <v>76</v>
      </c>
      <c r="O550" s="196" t="s">
        <v>4628</v>
      </c>
      <c r="P550" s="196" t="s">
        <v>77</v>
      </c>
      <c r="Q550" s="196" t="s">
        <v>4627</v>
      </c>
      <c r="R550" s="196" t="s">
        <v>78</v>
      </c>
    </row>
    <row r="551" spans="1:18" x14ac:dyDescent="0.45">
      <c r="A551" s="196">
        <v>7</v>
      </c>
      <c r="B551" s="196">
        <v>11</v>
      </c>
      <c r="C551" s="196">
        <v>8</v>
      </c>
      <c r="D551" s="196" t="s">
        <v>834</v>
      </c>
      <c r="E551" s="196" t="s">
        <v>7401</v>
      </c>
      <c r="F551" s="196" t="s">
        <v>1301</v>
      </c>
      <c r="G551" s="196" t="s">
        <v>1300</v>
      </c>
      <c r="H551" s="196" t="s">
        <v>1487</v>
      </c>
      <c r="I551" s="196" t="s">
        <v>875</v>
      </c>
      <c r="K551" s="196">
        <v>1</v>
      </c>
      <c r="L551" s="196" t="s">
        <v>4626</v>
      </c>
      <c r="M551" s="196" t="s">
        <v>4625</v>
      </c>
      <c r="N551" s="196" t="s">
        <v>76</v>
      </c>
      <c r="O551" s="196" t="s">
        <v>4624</v>
      </c>
      <c r="P551" s="196" t="s">
        <v>77</v>
      </c>
      <c r="Q551" s="196" t="s">
        <v>4623</v>
      </c>
      <c r="R551" s="196" t="s">
        <v>78</v>
      </c>
    </row>
    <row r="552" spans="1:18" x14ac:dyDescent="0.45">
      <c r="A552" s="196">
        <v>7</v>
      </c>
      <c r="B552" s="196">
        <v>11</v>
      </c>
      <c r="C552" s="196">
        <v>9</v>
      </c>
      <c r="D552" s="196" t="s">
        <v>834</v>
      </c>
      <c r="E552" s="196" t="s">
        <v>6176</v>
      </c>
      <c r="F552" s="196" t="s">
        <v>1301</v>
      </c>
      <c r="G552" s="196" t="s">
        <v>1300</v>
      </c>
      <c r="H552" s="196" t="s">
        <v>1375</v>
      </c>
      <c r="K552" s="196">
        <v>1</v>
      </c>
      <c r="L552" s="196" t="s">
        <v>4622</v>
      </c>
    </row>
    <row r="553" spans="1:18" x14ac:dyDescent="0.45">
      <c r="A553" s="196">
        <v>7</v>
      </c>
      <c r="B553" s="196">
        <v>11</v>
      </c>
      <c r="C553" s="196">
        <v>10</v>
      </c>
      <c r="D553" s="196" t="s">
        <v>834</v>
      </c>
      <c r="E553" s="196" t="s">
        <v>7402</v>
      </c>
      <c r="F553" s="196" t="s">
        <v>1301</v>
      </c>
      <c r="G553" s="196" t="s">
        <v>1300</v>
      </c>
      <c r="H553" s="196" t="s">
        <v>1481</v>
      </c>
      <c r="K553" s="196">
        <v>1</v>
      </c>
      <c r="L553" s="196" t="s">
        <v>4621</v>
      </c>
    </row>
    <row r="554" spans="1:18" x14ac:dyDescent="0.45">
      <c r="A554" s="196">
        <v>7</v>
      </c>
      <c r="B554" s="196">
        <v>11</v>
      </c>
      <c r="C554" s="196">
        <v>11</v>
      </c>
      <c r="D554" s="196" t="s">
        <v>834</v>
      </c>
      <c r="E554" s="196" t="s">
        <v>6177</v>
      </c>
      <c r="F554" s="196" t="s">
        <v>1301</v>
      </c>
      <c r="G554" s="196" t="s">
        <v>1300</v>
      </c>
      <c r="H554" s="196" t="s">
        <v>1373</v>
      </c>
      <c r="I554" s="196" t="s">
        <v>885</v>
      </c>
      <c r="K554" s="196">
        <v>1</v>
      </c>
      <c r="L554" s="196" t="s">
        <v>4620</v>
      </c>
    </row>
    <row r="555" spans="1:18" x14ac:dyDescent="0.45">
      <c r="A555" s="196">
        <v>7</v>
      </c>
      <c r="B555" s="196">
        <v>11</v>
      </c>
      <c r="C555" s="196">
        <v>12</v>
      </c>
      <c r="D555" s="196" t="s">
        <v>834</v>
      </c>
      <c r="E555" s="196" t="s">
        <v>7403</v>
      </c>
      <c r="F555" s="196" t="s">
        <v>1301</v>
      </c>
      <c r="G555" s="196" t="s">
        <v>1300</v>
      </c>
      <c r="H555" s="196" t="s">
        <v>1478</v>
      </c>
      <c r="I555" s="196" t="s">
        <v>1319</v>
      </c>
      <c r="K555" s="196">
        <v>1</v>
      </c>
      <c r="L555" s="196" t="s">
        <v>4619</v>
      </c>
    </row>
    <row r="556" spans="1:18" x14ac:dyDescent="0.45">
      <c r="A556" s="196">
        <v>7</v>
      </c>
      <c r="B556" s="196">
        <v>11</v>
      </c>
      <c r="C556" s="196">
        <v>13</v>
      </c>
      <c r="D556" s="196" t="s">
        <v>834</v>
      </c>
      <c r="E556" s="196" t="s">
        <v>6178</v>
      </c>
      <c r="F556" s="196" t="s">
        <v>1301</v>
      </c>
      <c r="G556" s="196" t="s">
        <v>1300</v>
      </c>
      <c r="H556" s="196" t="s">
        <v>1371</v>
      </c>
      <c r="I556" s="196" t="s">
        <v>713</v>
      </c>
      <c r="K556" s="196">
        <v>1</v>
      </c>
      <c r="L556" s="196" t="s">
        <v>4618</v>
      </c>
    </row>
    <row r="557" spans="1:18" x14ac:dyDescent="0.45">
      <c r="A557" s="196">
        <v>7</v>
      </c>
      <c r="B557" s="196">
        <v>11</v>
      </c>
      <c r="C557" s="196">
        <v>14</v>
      </c>
      <c r="D557" s="196" t="s">
        <v>834</v>
      </c>
      <c r="E557" s="196" t="s">
        <v>7404</v>
      </c>
      <c r="F557" s="196" t="s">
        <v>1301</v>
      </c>
      <c r="G557" s="196" t="s">
        <v>1300</v>
      </c>
      <c r="H557" s="196" t="s">
        <v>1475</v>
      </c>
      <c r="I557" s="196" t="s">
        <v>1370</v>
      </c>
      <c r="K557" s="196">
        <v>1</v>
      </c>
      <c r="L557" s="196" t="s">
        <v>4617</v>
      </c>
    </row>
    <row r="558" spans="1:18" x14ac:dyDescent="0.45">
      <c r="A558" s="196">
        <v>7</v>
      </c>
      <c r="B558" s="196">
        <v>11</v>
      </c>
      <c r="C558" s="196">
        <v>15</v>
      </c>
      <c r="D558" s="196" t="s">
        <v>834</v>
      </c>
      <c r="E558" s="196" t="s">
        <v>6179</v>
      </c>
      <c r="F558" s="196" t="s">
        <v>1301</v>
      </c>
      <c r="G558" s="196" t="s">
        <v>1300</v>
      </c>
      <c r="H558" s="196" t="s">
        <v>1368</v>
      </c>
      <c r="I558" s="196" t="s">
        <v>612</v>
      </c>
      <c r="K558" s="196">
        <v>1</v>
      </c>
      <c r="L558" s="196" t="s">
        <v>4616</v>
      </c>
      <c r="M558" s="196" t="s">
        <v>4615</v>
      </c>
    </row>
    <row r="559" spans="1:18" x14ac:dyDescent="0.45">
      <c r="A559" s="196">
        <v>7</v>
      </c>
      <c r="B559" s="196">
        <v>11</v>
      </c>
      <c r="C559" s="196">
        <v>16</v>
      </c>
      <c r="D559" s="196" t="s">
        <v>834</v>
      </c>
      <c r="E559" s="196" t="s">
        <v>7405</v>
      </c>
      <c r="F559" s="196" t="s">
        <v>1301</v>
      </c>
      <c r="G559" s="196" t="s">
        <v>1300</v>
      </c>
      <c r="H559" s="196" t="s">
        <v>1471</v>
      </c>
      <c r="I559" s="196" t="s">
        <v>612</v>
      </c>
      <c r="K559" s="196">
        <v>1</v>
      </c>
      <c r="L559" s="196" t="s">
        <v>4614</v>
      </c>
      <c r="M559" s="196" t="s">
        <v>4613</v>
      </c>
    </row>
    <row r="560" spans="1:18" x14ac:dyDescent="0.45">
      <c r="A560" s="196">
        <v>7</v>
      </c>
      <c r="B560" s="196">
        <v>11</v>
      </c>
      <c r="C560" s="196">
        <v>17</v>
      </c>
      <c r="D560" s="196" t="s">
        <v>834</v>
      </c>
      <c r="E560" s="196" t="s">
        <v>6180</v>
      </c>
      <c r="F560" s="196" t="s">
        <v>1301</v>
      </c>
      <c r="G560" s="196" t="s">
        <v>1300</v>
      </c>
      <c r="H560" s="196" t="s">
        <v>1364</v>
      </c>
      <c r="K560" s="196">
        <v>1</v>
      </c>
      <c r="L560" s="196" t="s">
        <v>4612</v>
      </c>
    </row>
    <row r="561" spans="1:18" x14ac:dyDescent="0.45">
      <c r="A561" s="196">
        <v>7</v>
      </c>
      <c r="B561" s="196">
        <v>11</v>
      </c>
      <c r="C561" s="196">
        <v>18</v>
      </c>
      <c r="D561" s="196" t="s">
        <v>834</v>
      </c>
      <c r="E561" s="196" t="s">
        <v>7406</v>
      </c>
      <c r="F561" s="196" t="s">
        <v>1301</v>
      </c>
      <c r="G561" s="196" t="s">
        <v>1300</v>
      </c>
      <c r="H561" s="196" t="s">
        <v>1467</v>
      </c>
      <c r="K561" s="196">
        <v>1</v>
      </c>
      <c r="L561" s="196" t="s">
        <v>4611</v>
      </c>
    </row>
    <row r="562" spans="1:18" x14ac:dyDescent="0.45">
      <c r="A562" s="196">
        <v>7</v>
      </c>
      <c r="B562" s="196">
        <v>11</v>
      </c>
      <c r="C562" s="196">
        <v>19</v>
      </c>
      <c r="D562" s="196" t="s">
        <v>834</v>
      </c>
      <c r="E562" s="196" t="s">
        <v>6181</v>
      </c>
      <c r="F562" s="196" t="s">
        <v>1301</v>
      </c>
      <c r="G562" s="196" t="s">
        <v>1300</v>
      </c>
      <c r="H562" s="196" t="s">
        <v>1362</v>
      </c>
      <c r="K562" s="196">
        <v>1</v>
      </c>
      <c r="L562" s="196" t="s">
        <v>4610</v>
      </c>
    </row>
    <row r="563" spans="1:18" x14ac:dyDescent="0.45">
      <c r="A563" s="196">
        <v>7</v>
      </c>
      <c r="B563" s="196">
        <v>11</v>
      </c>
      <c r="C563" s="196">
        <v>20</v>
      </c>
      <c r="D563" s="196" t="s">
        <v>834</v>
      </c>
      <c r="E563" s="196" t="s">
        <v>7407</v>
      </c>
      <c r="F563" s="196" t="s">
        <v>1301</v>
      </c>
      <c r="G563" s="196" t="s">
        <v>1300</v>
      </c>
      <c r="H563" s="196" t="s">
        <v>1464</v>
      </c>
      <c r="K563" s="196">
        <v>1</v>
      </c>
      <c r="L563" s="196" t="s">
        <v>4609</v>
      </c>
    </row>
    <row r="564" spans="1:18" x14ac:dyDescent="0.45">
      <c r="A564" s="196">
        <v>7</v>
      </c>
      <c r="B564" s="196">
        <v>11</v>
      </c>
      <c r="C564" s="196">
        <v>21</v>
      </c>
      <c r="D564" s="196" t="s">
        <v>834</v>
      </c>
      <c r="E564" s="196" t="s">
        <v>6182</v>
      </c>
      <c r="F564" s="196" t="s">
        <v>1301</v>
      </c>
      <c r="G564" s="196" t="s">
        <v>1300</v>
      </c>
      <c r="H564" s="196" t="s">
        <v>1360</v>
      </c>
      <c r="K564" s="196">
        <v>1</v>
      </c>
      <c r="L564" s="196" t="s">
        <v>4608</v>
      </c>
    </row>
    <row r="565" spans="1:18" x14ac:dyDescent="0.45">
      <c r="A565" s="196">
        <v>7</v>
      </c>
      <c r="B565" s="196">
        <v>11</v>
      </c>
      <c r="C565" s="196">
        <v>22</v>
      </c>
      <c r="D565" s="196" t="s">
        <v>834</v>
      </c>
      <c r="E565" s="196" t="s">
        <v>7408</v>
      </c>
      <c r="F565" s="196" t="s">
        <v>1301</v>
      </c>
      <c r="G565" s="196" t="s">
        <v>1300</v>
      </c>
      <c r="H565" s="196" t="s">
        <v>1461</v>
      </c>
      <c r="K565" s="196">
        <v>1</v>
      </c>
      <c r="L565" s="196" t="s">
        <v>4607</v>
      </c>
    </row>
    <row r="566" spans="1:18" x14ac:dyDescent="0.45">
      <c r="A566" s="196">
        <v>7</v>
      </c>
      <c r="B566" s="196">
        <v>11</v>
      </c>
      <c r="C566" s="196">
        <v>23</v>
      </c>
      <c r="D566" s="196" t="s">
        <v>834</v>
      </c>
      <c r="E566" s="196" t="s">
        <v>6183</v>
      </c>
      <c r="F566" s="196" t="s">
        <v>1301</v>
      </c>
      <c r="G566" s="196" t="s">
        <v>1300</v>
      </c>
      <c r="H566" s="196" t="s">
        <v>1358</v>
      </c>
      <c r="K566" s="196">
        <v>1</v>
      </c>
      <c r="L566" s="196" t="s">
        <v>4606</v>
      </c>
    </row>
    <row r="567" spans="1:18" x14ac:dyDescent="0.45">
      <c r="A567" s="196">
        <v>7</v>
      </c>
      <c r="B567" s="196">
        <v>11</v>
      </c>
      <c r="C567" s="196">
        <v>24</v>
      </c>
      <c r="D567" s="196" t="s">
        <v>834</v>
      </c>
      <c r="E567" s="196" t="s">
        <v>7409</v>
      </c>
      <c r="F567" s="196" t="s">
        <v>1301</v>
      </c>
      <c r="G567" s="196" t="s">
        <v>1300</v>
      </c>
      <c r="H567" s="196" t="s">
        <v>1458</v>
      </c>
      <c r="K567" s="196">
        <v>1</v>
      </c>
      <c r="L567" s="196" t="s">
        <v>4605</v>
      </c>
    </row>
    <row r="568" spans="1:18" x14ac:dyDescent="0.45">
      <c r="A568" s="196">
        <v>7</v>
      </c>
      <c r="B568" s="196">
        <v>11</v>
      </c>
      <c r="C568" s="196">
        <v>25</v>
      </c>
      <c r="D568" s="196" t="s">
        <v>834</v>
      </c>
      <c r="E568" s="196" t="s">
        <v>6184</v>
      </c>
      <c r="F568" s="196" t="s">
        <v>1301</v>
      </c>
      <c r="G568" s="196" t="s">
        <v>1300</v>
      </c>
      <c r="H568" s="196" t="s">
        <v>1356</v>
      </c>
      <c r="K568" s="196">
        <v>1</v>
      </c>
      <c r="L568" s="196" t="s">
        <v>4604</v>
      </c>
    </row>
    <row r="569" spans="1:18" x14ac:dyDescent="0.45">
      <c r="A569" s="196">
        <v>7</v>
      </c>
      <c r="B569" s="196">
        <v>11</v>
      </c>
      <c r="C569" s="196">
        <v>26</v>
      </c>
      <c r="D569" s="196" t="s">
        <v>834</v>
      </c>
      <c r="E569" s="196" t="s">
        <v>7410</v>
      </c>
      <c r="F569" s="196" t="s">
        <v>1301</v>
      </c>
      <c r="G569" s="196" t="s">
        <v>1300</v>
      </c>
      <c r="H569" s="196" t="s">
        <v>1455</v>
      </c>
      <c r="K569" s="196">
        <v>1</v>
      </c>
      <c r="L569" s="196" t="s">
        <v>4603</v>
      </c>
    </row>
    <row r="570" spans="1:18" x14ac:dyDescent="0.45">
      <c r="A570" s="196">
        <v>7</v>
      </c>
      <c r="B570" s="196">
        <v>11</v>
      </c>
      <c r="C570" s="196">
        <v>27</v>
      </c>
      <c r="D570" s="196" t="s">
        <v>834</v>
      </c>
      <c r="E570" s="196" t="s">
        <v>6185</v>
      </c>
      <c r="F570" s="196" t="s">
        <v>1301</v>
      </c>
      <c r="G570" s="196" t="s">
        <v>1300</v>
      </c>
      <c r="H570" s="196" t="s">
        <v>1354</v>
      </c>
      <c r="I570" s="196" t="s">
        <v>875</v>
      </c>
      <c r="K570" s="196">
        <v>1</v>
      </c>
      <c r="L570" s="196" t="s">
        <v>4602</v>
      </c>
      <c r="M570" s="196" t="s">
        <v>4601</v>
      </c>
      <c r="N570" s="196" t="s">
        <v>76</v>
      </c>
      <c r="O570" s="196" t="s">
        <v>4600</v>
      </c>
      <c r="P570" s="196" t="s">
        <v>77</v>
      </c>
      <c r="Q570" s="196" t="s">
        <v>4599</v>
      </c>
      <c r="R570" s="196" t="s">
        <v>78</v>
      </c>
    </row>
    <row r="571" spans="1:18" x14ac:dyDescent="0.45">
      <c r="A571" s="196">
        <v>7</v>
      </c>
      <c r="B571" s="196">
        <v>11</v>
      </c>
      <c r="C571" s="196">
        <v>28</v>
      </c>
      <c r="D571" s="196" t="s">
        <v>834</v>
      </c>
      <c r="E571" s="196" t="s">
        <v>7411</v>
      </c>
      <c r="F571" s="196" t="s">
        <v>1301</v>
      </c>
      <c r="G571" s="196" t="s">
        <v>1300</v>
      </c>
      <c r="H571" s="196" t="s">
        <v>1449</v>
      </c>
      <c r="I571" s="196" t="s">
        <v>875</v>
      </c>
      <c r="K571" s="196">
        <v>1</v>
      </c>
      <c r="L571" s="196" t="s">
        <v>4598</v>
      </c>
      <c r="M571" s="196" t="s">
        <v>4597</v>
      </c>
      <c r="N571" s="196" t="s">
        <v>76</v>
      </c>
      <c r="O571" s="196" t="s">
        <v>4596</v>
      </c>
      <c r="P571" s="196" t="s">
        <v>77</v>
      </c>
      <c r="Q571" s="196" t="s">
        <v>4595</v>
      </c>
      <c r="R571" s="196" t="s">
        <v>78</v>
      </c>
    </row>
    <row r="572" spans="1:18" x14ac:dyDescent="0.45">
      <c r="A572" s="196">
        <v>7</v>
      </c>
      <c r="B572" s="196">
        <v>11</v>
      </c>
      <c r="C572" s="196">
        <v>29</v>
      </c>
      <c r="D572" s="196" t="s">
        <v>834</v>
      </c>
      <c r="E572" s="196" t="s">
        <v>6186</v>
      </c>
      <c r="F572" s="196" t="s">
        <v>1301</v>
      </c>
      <c r="G572" s="196" t="s">
        <v>1300</v>
      </c>
      <c r="H572" s="196" t="s">
        <v>1349</v>
      </c>
      <c r="I572" s="196" t="s">
        <v>3252</v>
      </c>
      <c r="K572" s="196">
        <v>1</v>
      </c>
      <c r="L572" s="196" t="s">
        <v>4594</v>
      </c>
      <c r="M572" s="196" t="s">
        <v>4593</v>
      </c>
      <c r="N572" s="196" t="s">
        <v>65</v>
      </c>
      <c r="O572" s="196" t="s">
        <v>4592</v>
      </c>
    </row>
    <row r="573" spans="1:18" x14ac:dyDescent="0.45">
      <c r="A573" s="196">
        <v>7</v>
      </c>
      <c r="B573" s="196">
        <v>11</v>
      </c>
      <c r="C573" s="196">
        <v>30</v>
      </c>
      <c r="D573" s="196" t="s">
        <v>834</v>
      </c>
      <c r="E573" s="196" t="s">
        <v>7412</v>
      </c>
      <c r="F573" s="196" t="s">
        <v>1301</v>
      </c>
      <c r="G573" s="196" t="s">
        <v>1300</v>
      </c>
      <c r="H573" s="196" t="s">
        <v>1441</v>
      </c>
      <c r="I573" s="196" t="s">
        <v>1341</v>
      </c>
      <c r="K573" s="196">
        <v>1</v>
      </c>
      <c r="L573" s="196" t="s">
        <v>4591</v>
      </c>
      <c r="M573" s="196" t="s">
        <v>4590</v>
      </c>
      <c r="N573" s="196" t="s">
        <v>1338</v>
      </c>
      <c r="O573" s="196" t="s">
        <v>4589</v>
      </c>
    </row>
    <row r="574" spans="1:18" x14ac:dyDescent="0.45">
      <c r="A574" s="196">
        <v>7</v>
      </c>
      <c r="B574" s="196">
        <v>11</v>
      </c>
      <c r="C574" s="196">
        <v>31</v>
      </c>
      <c r="D574" s="196" t="s">
        <v>834</v>
      </c>
      <c r="E574" s="196" t="s">
        <v>6187</v>
      </c>
      <c r="F574" s="196" t="s">
        <v>1301</v>
      </c>
      <c r="G574" s="196" t="s">
        <v>1300</v>
      </c>
      <c r="H574" s="196" t="s">
        <v>679</v>
      </c>
      <c r="I574" s="196" t="s">
        <v>3252</v>
      </c>
      <c r="K574" s="196">
        <v>1</v>
      </c>
      <c r="L574" s="196" t="s">
        <v>4588</v>
      </c>
      <c r="M574" s="196" t="s">
        <v>4587</v>
      </c>
      <c r="N574" s="196" t="s">
        <v>65</v>
      </c>
      <c r="O574" s="196" t="s">
        <v>4586</v>
      </c>
    </row>
    <row r="575" spans="1:18" x14ac:dyDescent="0.45">
      <c r="A575" s="196">
        <v>7</v>
      </c>
      <c r="B575" s="196">
        <v>11</v>
      </c>
      <c r="C575" s="196">
        <v>32</v>
      </c>
      <c r="D575" s="196" t="s">
        <v>834</v>
      </c>
      <c r="E575" s="196" t="s">
        <v>7413</v>
      </c>
      <c r="F575" s="196" t="s">
        <v>1301</v>
      </c>
      <c r="G575" s="196" t="s">
        <v>1300</v>
      </c>
      <c r="H575" s="196" t="s">
        <v>1434</v>
      </c>
      <c r="I575" s="196" t="s">
        <v>1341</v>
      </c>
      <c r="K575" s="196">
        <v>1</v>
      </c>
      <c r="L575" s="196" t="s">
        <v>4585</v>
      </c>
      <c r="M575" s="196" t="s">
        <v>4584</v>
      </c>
      <c r="N575" s="196" t="s">
        <v>1338</v>
      </c>
      <c r="O575" s="196" t="s">
        <v>4583</v>
      </c>
    </row>
    <row r="576" spans="1:18" x14ac:dyDescent="0.45">
      <c r="A576" s="196">
        <v>7</v>
      </c>
      <c r="B576" s="196">
        <v>11</v>
      </c>
      <c r="C576" s="196">
        <v>33</v>
      </c>
      <c r="D576" s="196" t="s">
        <v>834</v>
      </c>
      <c r="E576" s="196" t="s">
        <v>6188</v>
      </c>
      <c r="F576" s="196" t="s">
        <v>1301</v>
      </c>
      <c r="G576" s="196" t="s">
        <v>1300</v>
      </c>
      <c r="H576" s="196" t="s">
        <v>1342</v>
      </c>
      <c r="I576" s="196" t="s">
        <v>3252</v>
      </c>
      <c r="K576" s="196">
        <v>1</v>
      </c>
      <c r="L576" s="196" t="s">
        <v>4582</v>
      </c>
      <c r="M576" s="196" t="s">
        <v>4581</v>
      </c>
      <c r="N576" s="196" t="s">
        <v>65</v>
      </c>
      <c r="O576" s="196" t="s">
        <v>4580</v>
      </c>
    </row>
    <row r="577" spans="1:18" x14ac:dyDescent="0.45">
      <c r="A577" s="196">
        <v>7</v>
      </c>
      <c r="B577" s="196">
        <v>11</v>
      </c>
      <c r="C577" s="196">
        <v>34</v>
      </c>
      <c r="D577" s="196" t="s">
        <v>834</v>
      </c>
      <c r="E577" s="196" t="s">
        <v>7414</v>
      </c>
      <c r="F577" s="196" t="s">
        <v>1301</v>
      </c>
      <c r="G577" s="196" t="s">
        <v>1300</v>
      </c>
      <c r="H577" s="196" t="s">
        <v>1427</v>
      </c>
      <c r="I577" s="196" t="s">
        <v>1341</v>
      </c>
      <c r="K577" s="196">
        <v>1</v>
      </c>
      <c r="L577" s="196" t="s">
        <v>4579</v>
      </c>
      <c r="M577" s="196" t="s">
        <v>4578</v>
      </c>
      <c r="N577" s="196" t="s">
        <v>1338</v>
      </c>
      <c r="O577" s="196" t="s">
        <v>4577</v>
      </c>
    </row>
    <row r="578" spans="1:18" x14ac:dyDescent="0.45">
      <c r="A578" s="196">
        <v>7</v>
      </c>
      <c r="B578" s="196">
        <v>11</v>
      </c>
      <c r="C578" s="196">
        <v>35</v>
      </c>
      <c r="D578" s="196" t="s">
        <v>834</v>
      </c>
      <c r="E578" s="196" t="s">
        <v>6189</v>
      </c>
      <c r="F578" s="196" t="s">
        <v>1301</v>
      </c>
      <c r="G578" s="196" t="s">
        <v>1300</v>
      </c>
      <c r="H578" s="196" t="s">
        <v>1336</v>
      </c>
      <c r="K578" s="196">
        <v>1</v>
      </c>
      <c r="L578" s="196" t="s">
        <v>4576</v>
      </c>
    </row>
    <row r="579" spans="1:18" x14ac:dyDescent="0.45">
      <c r="A579" s="196">
        <v>7</v>
      </c>
      <c r="B579" s="196">
        <v>11</v>
      </c>
      <c r="C579" s="196">
        <v>36</v>
      </c>
      <c r="D579" s="196" t="s">
        <v>834</v>
      </c>
      <c r="E579" s="196" t="s">
        <v>8418</v>
      </c>
      <c r="F579" s="196" t="s">
        <v>1301</v>
      </c>
      <c r="G579" s="196" t="s">
        <v>1300</v>
      </c>
      <c r="H579" s="196" t="s">
        <v>1422</v>
      </c>
      <c r="K579" s="196">
        <v>1</v>
      </c>
      <c r="L579" s="196" t="s">
        <v>4575</v>
      </c>
    </row>
    <row r="580" spans="1:18" x14ac:dyDescent="0.45">
      <c r="A580" s="196">
        <v>7</v>
      </c>
      <c r="B580" s="196">
        <v>11</v>
      </c>
      <c r="C580" s="196">
        <v>37</v>
      </c>
      <c r="D580" s="196" t="s">
        <v>834</v>
      </c>
      <c r="E580" s="196" t="s">
        <v>6190</v>
      </c>
      <c r="F580" s="196" t="s">
        <v>1301</v>
      </c>
      <c r="G580" s="196" t="s">
        <v>1300</v>
      </c>
      <c r="H580" s="196" t="s">
        <v>1334</v>
      </c>
      <c r="K580" s="196">
        <v>1</v>
      </c>
      <c r="L580" s="196" t="s">
        <v>4574</v>
      </c>
    </row>
    <row r="581" spans="1:18" x14ac:dyDescent="0.45">
      <c r="A581" s="196">
        <v>7</v>
      </c>
      <c r="B581" s="196">
        <v>11</v>
      </c>
      <c r="C581" s="196">
        <v>38</v>
      </c>
      <c r="D581" s="196" t="s">
        <v>834</v>
      </c>
      <c r="E581" s="196" t="s">
        <v>8458</v>
      </c>
      <c r="F581" s="196" t="s">
        <v>1301</v>
      </c>
      <c r="G581" s="196" t="s">
        <v>1300</v>
      </c>
      <c r="H581" s="196" t="s">
        <v>1419</v>
      </c>
      <c r="K581" s="196">
        <v>1</v>
      </c>
      <c r="L581" s="196" t="s">
        <v>4573</v>
      </c>
    </row>
    <row r="582" spans="1:18" x14ac:dyDescent="0.45">
      <c r="A582" s="196">
        <v>7</v>
      </c>
      <c r="B582" s="196">
        <v>11</v>
      </c>
      <c r="C582" s="196">
        <v>39</v>
      </c>
      <c r="D582" s="196" t="s">
        <v>834</v>
      </c>
      <c r="E582" s="196" t="s">
        <v>6191</v>
      </c>
      <c r="F582" s="196" t="s">
        <v>1301</v>
      </c>
      <c r="G582" s="196" t="s">
        <v>1300</v>
      </c>
      <c r="H582" s="196" t="s">
        <v>1332</v>
      </c>
      <c r="K582" s="196">
        <v>1</v>
      </c>
      <c r="L582" s="196" t="s">
        <v>4572</v>
      </c>
    </row>
    <row r="583" spans="1:18" x14ac:dyDescent="0.45">
      <c r="A583" s="196">
        <v>7</v>
      </c>
      <c r="B583" s="196">
        <v>11</v>
      </c>
      <c r="C583" s="196">
        <v>40</v>
      </c>
      <c r="D583" s="196" t="s">
        <v>834</v>
      </c>
      <c r="E583" s="196" t="s">
        <v>8498</v>
      </c>
      <c r="F583" s="196" t="s">
        <v>1301</v>
      </c>
      <c r="G583" s="196" t="s">
        <v>1300</v>
      </c>
      <c r="H583" s="196" t="s">
        <v>1416</v>
      </c>
      <c r="K583" s="196">
        <v>1</v>
      </c>
      <c r="L583" s="196" t="s">
        <v>4571</v>
      </c>
    </row>
    <row r="584" spans="1:18" x14ac:dyDescent="0.45">
      <c r="A584" s="196">
        <v>7</v>
      </c>
      <c r="B584" s="196">
        <v>11</v>
      </c>
      <c r="C584" s="196">
        <v>41</v>
      </c>
      <c r="D584" s="196" t="s">
        <v>834</v>
      </c>
      <c r="E584" s="196" t="s">
        <v>6192</v>
      </c>
      <c r="F584" s="196" t="s">
        <v>1301</v>
      </c>
      <c r="G584" s="196" t="s">
        <v>1300</v>
      </c>
      <c r="H584" s="196" t="s">
        <v>1330</v>
      </c>
      <c r="I584" s="196" t="s">
        <v>875</v>
      </c>
      <c r="K584" s="196">
        <v>1</v>
      </c>
      <c r="L584" s="196" t="s">
        <v>4570</v>
      </c>
      <c r="M584" s="196" t="s">
        <v>4569</v>
      </c>
      <c r="N584" s="196" t="s">
        <v>76</v>
      </c>
      <c r="O584" s="196" t="s">
        <v>4568</v>
      </c>
      <c r="P584" s="196" t="s">
        <v>77</v>
      </c>
      <c r="Q584" s="196" t="s">
        <v>4567</v>
      </c>
      <c r="R584" s="196" t="s">
        <v>78</v>
      </c>
    </row>
    <row r="585" spans="1:18" x14ac:dyDescent="0.45">
      <c r="A585" s="196">
        <v>7</v>
      </c>
      <c r="B585" s="196">
        <v>11</v>
      </c>
      <c r="C585" s="196">
        <v>42</v>
      </c>
      <c r="D585" s="196" t="s">
        <v>834</v>
      </c>
      <c r="E585" s="196" t="s">
        <v>7415</v>
      </c>
      <c r="F585" s="196" t="s">
        <v>1301</v>
      </c>
      <c r="G585" s="196" t="s">
        <v>1300</v>
      </c>
      <c r="H585" s="196" t="s">
        <v>1410</v>
      </c>
      <c r="I585" s="196" t="s">
        <v>875</v>
      </c>
      <c r="K585" s="196">
        <v>1</v>
      </c>
      <c r="L585" s="196" t="s">
        <v>4566</v>
      </c>
      <c r="M585" s="196" t="s">
        <v>4565</v>
      </c>
      <c r="N585" s="196" t="s">
        <v>76</v>
      </c>
      <c r="O585" s="196" t="s">
        <v>4564</v>
      </c>
      <c r="P585" s="196" t="s">
        <v>77</v>
      </c>
      <c r="Q585" s="196" t="s">
        <v>4563</v>
      </c>
      <c r="R585" s="196" t="s">
        <v>78</v>
      </c>
    </row>
    <row r="586" spans="1:18" x14ac:dyDescent="0.45">
      <c r="A586" s="196">
        <v>7</v>
      </c>
      <c r="B586" s="196">
        <v>11</v>
      </c>
      <c r="C586" s="196">
        <v>43</v>
      </c>
      <c r="D586" s="196" t="s">
        <v>834</v>
      </c>
      <c r="E586" s="196" t="s">
        <v>6193</v>
      </c>
      <c r="F586" s="196" t="s">
        <v>1301</v>
      </c>
      <c r="G586" s="196" t="s">
        <v>1300</v>
      </c>
      <c r="H586" s="196" t="s">
        <v>1325</v>
      </c>
      <c r="I586" s="196" t="s">
        <v>1324</v>
      </c>
      <c r="K586" s="196">
        <v>1</v>
      </c>
      <c r="L586" s="196" t="s">
        <v>4562</v>
      </c>
    </row>
    <row r="587" spans="1:18" x14ac:dyDescent="0.45">
      <c r="A587" s="196">
        <v>7</v>
      </c>
      <c r="B587" s="196">
        <v>11</v>
      </c>
      <c r="C587" s="196">
        <v>44</v>
      </c>
      <c r="D587" s="196" t="s">
        <v>834</v>
      </c>
      <c r="E587" s="196" t="s">
        <v>7416</v>
      </c>
      <c r="F587" s="196" t="s">
        <v>1301</v>
      </c>
      <c r="G587" s="196" t="s">
        <v>1300</v>
      </c>
      <c r="H587" s="196" t="s">
        <v>1404</v>
      </c>
      <c r="I587" s="196" t="s">
        <v>1324</v>
      </c>
      <c r="K587" s="196">
        <v>1</v>
      </c>
      <c r="L587" s="196" t="s">
        <v>4561</v>
      </c>
    </row>
    <row r="588" spans="1:18" x14ac:dyDescent="0.45">
      <c r="A588" s="196">
        <v>7</v>
      </c>
      <c r="B588" s="196">
        <v>11</v>
      </c>
      <c r="C588" s="196">
        <v>45</v>
      </c>
      <c r="D588" s="196" t="s">
        <v>834</v>
      </c>
      <c r="E588" s="196" t="s">
        <v>6194</v>
      </c>
      <c r="F588" s="196" t="s">
        <v>1301</v>
      </c>
      <c r="G588" s="196" t="s">
        <v>1300</v>
      </c>
      <c r="H588" s="196" t="s">
        <v>1322</v>
      </c>
      <c r="K588" s="196">
        <v>1</v>
      </c>
      <c r="L588" s="196" t="s">
        <v>4560</v>
      </c>
    </row>
    <row r="589" spans="1:18" x14ac:dyDescent="0.45">
      <c r="A589" s="196">
        <v>7</v>
      </c>
      <c r="B589" s="196">
        <v>11</v>
      </c>
      <c r="C589" s="196">
        <v>46</v>
      </c>
      <c r="D589" s="196" t="s">
        <v>834</v>
      </c>
      <c r="E589" s="196" t="s">
        <v>7417</v>
      </c>
      <c r="F589" s="196" t="s">
        <v>1301</v>
      </c>
      <c r="G589" s="196" t="s">
        <v>1300</v>
      </c>
      <c r="H589" s="196" t="s">
        <v>1401</v>
      </c>
      <c r="K589" s="196">
        <v>1</v>
      </c>
      <c r="L589" s="196" t="s">
        <v>4559</v>
      </c>
    </row>
    <row r="590" spans="1:18" x14ac:dyDescent="0.45">
      <c r="A590" s="196">
        <v>7</v>
      </c>
      <c r="B590" s="196">
        <v>11</v>
      </c>
      <c r="C590" s="196">
        <v>47</v>
      </c>
      <c r="D590" s="196" t="s">
        <v>834</v>
      </c>
      <c r="E590" s="196" t="s">
        <v>6195</v>
      </c>
      <c r="F590" s="196" t="s">
        <v>1301</v>
      </c>
      <c r="G590" s="196" t="s">
        <v>1300</v>
      </c>
      <c r="H590" s="196" t="s">
        <v>1320</v>
      </c>
      <c r="I590" s="196" t="s">
        <v>885</v>
      </c>
      <c r="K590" s="196">
        <v>1</v>
      </c>
      <c r="L590" s="196" t="s">
        <v>4558</v>
      </c>
    </row>
    <row r="591" spans="1:18" x14ac:dyDescent="0.45">
      <c r="A591" s="196">
        <v>7</v>
      </c>
      <c r="B591" s="196">
        <v>11</v>
      </c>
      <c r="C591" s="196">
        <v>48</v>
      </c>
      <c r="D591" s="196" t="s">
        <v>834</v>
      </c>
      <c r="E591" s="196" t="s">
        <v>6196</v>
      </c>
      <c r="F591" s="196" t="s">
        <v>1301</v>
      </c>
      <c r="G591" s="196" t="s">
        <v>1300</v>
      </c>
      <c r="H591" s="196" t="s">
        <v>1317</v>
      </c>
      <c r="K591" s="196">
        <v>1</v>
      </c>
      <c r="L591" s="196" t="s">
        <v>4557</v>
      </c>
    </row>
    <row r="592" spans="1:18" x14ac:dyDescent="0.45">
      <c r="A592" s="196">
        <v>7</v>
      </c>
      <c r="B592" s="196">
        <v>11</v>
      </c>
      <c r="C592" s="196">
        <v>49</v>
      </c>
      <c r="D592" s="196" t="s">
        <v>834</v>
      </c>
      <c r="E592" s="196" t="s">
        <v>6197</v>
      </c>
      <c r="F592" s="196" t="s">
        <v>1301</v>
      </c>
      <c r="G592" s="196" t="s">
        <v>1300</v>
      </c>
      <c r="H592" s="196" t="s">
        <v>1315</v>
      </c>
      <c r="I592" s="196" t="s">
        <v>875</v>
      </c>
      <c r="K592" s="196">
        <v>1</v>
      </c>
      <c r="L592" s="196" t="s">
        <v>4556</v>
      </c>
      <c r="M592" s="196" t="s">
        <v>4555</v>
      </c>
      <c r="N592" s="196" t="s">
        <v>76</v>
      </c>
      <c r="O592" s="196" t="s">
        <v>4554</v>
      </c>
      <c r="P592" s="196" t="s">
        <v>77</v>
      </c>
      <c r="Q592" s="196" t="s">
        <v>4553</v>
      </c>
      <c r="R592" s="196" t="s">
        <v>78</v>
      </c>
    </row>
    <row r="593" spans="1:18" x14ac:dyDescent="0.45">
      <c r="A593" s="196">
        <v>7</v>
      </c>
      <c r="B593" s="196">
        <v>11</v>
      </c>
      <c r="C593" s="196">
        <v>50</v>
      </c>
      <c r="D593" s="196" t="s">
        <v>834</v>
      </c>
      <c r="E593" s="196" t="s">
        <v>6198</v>
      </c>
      <c r="F593" s="196" t="s">
        <v>1301</v>
      </c>
      <c r="G593" s="196" t="s">
        <v>1300</v>
      </c>
      <c r="H593" s="196" t="s">
        <v>1310</v>
      </c>
      <c r="I593" s="196" t="s">
        <v>875</v>
      </c>
      <c r="K593" s="196">
        <v>1</v>
      </c>
      <c r="L593" s="196" t="s">
        <v>4552</v>
      </c>
      <c r="M593" s="196" t="s">
        <v>4551</v>
      </c>
      <c r="N593" s="196" t="s">
        <v>76</v>
      </c>
      <c r="O593" s="196" t="s">
        <v>4550</v>
      </c>
      <c r="P593" s="196" t="s">
        <v>77</v>
      </c>
      <c r="Q593" s="196" t="s">
        <v>4549</v>
      </c>
      <c r="R593" s="196" t="s">
        <v>78</v>
      </c>
    </row>
    <row r="594" spans="1:18" x14ac:dyDescent="0.45">
      <c r="A594" s="196">
        <v>7</v>
      </c>
      <c r="B594" s="196">
        <v>11</v>
      </c>
      <c r="C594" s="196">
        <v>51</v>
      </c>
      <c r="D594" s="196" t="s">
        <v>834</v>
      </c>
      <c r="E594" s="196" t="s">
        <v>6199</v>
      </c>
      <c r="F594" s="196" t="s">
        <v>1301</v>
      </c>
      <c r="G594" s="196" t="s">
        <v>1300</v>
      </c>
      <c r="H594" s="196" t="s">
        <v>1299</v>
      </c>
      <c r="K594" s="196">
        <v>1</v>
      </c>
      <c r="L594" s="196" t="s">
        <v>4548</v>
      </c>
    </row>
    <row r="595" spans="1:18" x14ac:dyDescent="0.45">
      <c r="A595" s="196">
        <v>7</v>
      </c>
      <c r="B595" s="196">
        <v>11</v>
      </c>
      <c r="C595" s="196">
        <v>52</v>
      </c>
      <c r="D595" s="196" t="s">
        <v>8775</v>
      </c>
      <c r="E595" s="196" t="s">
        <v>8845</v>
      </c>
      <c r="F595" s="196" t="s">
        <v>1301</v>
      </c>
      <c r="G595" s="196" t="s">
        <v>1300</v>
      </c>
      <c r="H595" s="196" t="s">
        <v>8777</v>
      </c>
      <c r="K595" s="196">
        <v>1</v>
      </c>
      <c r="L595" s="196" t="s">
        <v>8846</v>
      </c>
    </row>
    <row r="596" spans="1:18" x14ac:dyDescent="0.45">
      <c r="A596" s="196">
        <v>7</v>
      </c>
      <c r="B596" s="196">
        <v>12</v>
      </c>
      <c r="C596" s="196">
        <v>1</v>
      </c>
      <c r="D596" s="196" t="s">
        <v>834</v>
      </c>
      <c r="E596" s="196" t="s">
        <v>6200</v>
      </c>
      <c r="F596" s="196" t="s">
        <v>1301</v>
      </c>
      <c r="G596" s="196" t="s">
        <v>1300</v>
      </c>
      <c r="H596" s="196" t="s">
        <v>1388</v>
      </c>
      <c r="I596" s="196" t="s">
        <v>880</v>
      </c>
      <c r="K596" s="196">
        <v>1</v>
      </c>
      <c r="L596" s="196" t="s">
        <v>4547</v>
      </c>
    </row>
    <row r="597" spans="1:18" x14ac:dyDescent="0.45">
      <c r="A597" s="196">
        <v>7</v>
      </c>
      <c r="B597" s="196">
        <v>12</v>
      </c>
      <c r="C597" s="196">
        <v>2</v>
      </c>
      <c r="D597" s="196" t="s">
        <v>834</v>
      </c>
      <c r="E597" s="196" t="s">
        <v>7418</v>
      </c>
      <c r="F597" s="196" t="s">
        <v>1301</v>
      </c>
      <c r="G597" s="196" t="s">
        <v>1300</v>
      </c>
      <c r="H597" s="196" t="s">
        <v>1505</v>
      </c>
      <c r="I597" s="196" t="s">
        <v>1324</v>
      </c>
      <c r="K597" s="196">
        <v>1</v>
      </c>
      <c r="L597" s="196" t="s">
        <v>4546</v>
      </c>
    </row>
    <row r="598" spans="1:18" x14ac:dyDescent="0.45">
      <c r="A598" s="196">
        <v>7</v>
      </c>
      <c r="B598" s="196">
        <v>12</v>
      </c>
      <c r="C598" s="196">
        <v>3</v>
      </c>
      <c r="D598" s="196" t="s">
        <v>834</v>
      </c>
      <c r="E598" s="196" t="s">
        <v>6201</v>
      </c>
      <c r="F598" s="196" t="s">
        <v>1301</v>
      </c>
      <c r="G598" s="196" t="s">
        <v>1300</v>
      </c>
      <c r="H598" s="196" t="s">
        <v>1386</v>
      </c>
      <c r="I598" s="196" t="s">
        <v>880</v>
      </c>
      <c r="K598" s="196">
        <v>1</v>
      </c>
      <c r="L598" s="196" t="s">
        <v>4545</v>
      </c>
    </row>
    <row r="599" spans="1:18" x14ac:dyDescent="0.45">
      <c r="A599" s="196">
        <v>7</v>
      </c>
      <c r="B599" s="196">
        <v>12</v>
      </c>
      <c r="C599" s="196">
        <v>4</v>
      </c>
      <c r="D599" s="196" t="s">
        <v>834</v>
      </c>
      <c r="E599" s="196" t="s">
        <v>7419</v>
      </c>
      <c r="F599" s="196" t="s">
        <v>1301</v>
      </c>
      <c r="G599" s="196" t="s">
        <v>1300</v>
      </c>
      <c r="H599" s="196" t="s">
        <v>1502</v>
      </c>
      <c r="I599" s="196" t="s">
        <v>1324</v>
      </c>
      <c r="K599" s="196">
        <v>1</v>
      </c>
      <c r="L599" s="196" t="s">
        <v>4544</v>
      </c>
    </row>
    <row r="600" spans="1:18" x14ac:dyDescent="0.45">
      <c r="A600" s="196">
        <v>7</v>
      </c>
      <c r="B600" s="196">
        <v>12</v>
      </c>
      <c r="C600" s="196">
        <v>5</v>
      </c>
      <c r="D600" s="196" t="s">
        <v>834</v>
      </c>
      <c r="E600" s="196" t="s">
        <v>6202</v>
      </c>
      <c r="F600" s="196" t="s">
        <v>1301</v>
      </c>
      <c r="G600" s="196" t="s">
        <v>1300</v>
      </c>
      <c r="H600" s="196" t="s">
        <v>1384</v>
      </c>
      <c r="I600" s="196" t="s">
        <v>875</v>
      </c>
      <c r="K600" s="196">
        <v>1</v>
      </c>
      <c r="L600" s="196" t="s">
        <v>4543</v>
      </c>
      <c r="M600" s="196" t="s">
        <v>4542</v>
      </c>
      <c r="N600" s="196" t="s">
        <v>76</v>
      </c>
      <c r="O600" s="196" t="s">
        <v>4541</v>
      </c>
      <c r="P600" s="196" t="s">
        <v>77</v>
      </c>
      <c r="Q600" s="196" t="s">
        <v>4540</v>
      </c>
      <c r="R600" s="196" t="s">
        <v>78</v>
      </c>
    </row>
    <row r="601" spans="1:18" x14ac:dyDescent="0.45">
      <c r="A601" s="196">
        <v>7</v>
      </c>
      <c r="B601" s="196">
        <v>12</v>
      </c>
      <c r="C601" s="196">
        <v>6</v>
      </c>
      <c r="D601" s="196" t="s">
        <v>834</v>
      </c>
      <c r="E601" s="196" t="s">
        <v>7420</v>
      </c>
      <c r="F601" s="196" t="s">
        <v>1301</v>
      </c>
      <c r="G601" s="196" t="s">
        <v>1300</v>
      </c>
      <c r="H601" s="196" t="s">
        <v>1496</v>
      </c>
      <c r="I601" s="196" t="s">
        <v>875</v>
      </c>
      <c r="K601" s="196">
        <v>1</v>
      </c>
      <c r="L601" s="196" t="s">
        <v>4539</v>
      </c>
      <c r="M601" s="196" t="s">
        <v>4538</v>
      </c>
      <c r="N601" s="196" t="s">
        <v>76</v>
      </c>
      <c r="O601" s="196" t="s">
        <v>4537</v>
      </c>
      <c r="P601" s="196" t="s">
        <v>77</v>
      </c>
      <c r="Q601" s="196" t="s">
        <v>4536</v>
      </c>
      <c r="R601" s="196" t="s">
        <v>78</v>
      </c>
    </row>
    <row r="602" spans="1:18" x14ac:dyDescent="0.45">
      <c r="A602" s="196">
        <v>7</v>
      </c>
      <c r="B602" s="196">
        <v>12</v>
      </c>
      <c r="C602" s="196">
        <v>7</v>
      </c>
      <c r="D602" s="196" t="s">
        <v>834</v>
      </c>
      <c r="E602" s="196" t="s">
        <v>6203</v>
      </c>
      <c r="F602" s="196" t="s">
        <v>1301</v>
      </c>
      <c r="G602" s="196" t="s">
        <v>1300</v>
      </c>
      <c r="H602" s="196" t="s">
        <v>715</v>
      </c>
      <c r="I602" s="196" t="s">
        <v>875</v>
      </c>
      <c r="K602" s="196">
        <v>1</v>
      </c>
      <c r="L602" s="196" t="s">
        <v>4535</v>
      </c>
      <c r="M602" s="196" t="s">
        <v>4534</v>
      </c>
      <c r="N602" s="196" t="s">
        <v>76</v>
      </c>
      <c r="O602" s="196" t="s">
        <v>4533</v>
      </c>
      <c r="P602" s="196" t="s">
        <v>77</v>
      </c>
      <c r="Q602" s="196" t="s">
        <v>4532</v>
      </c>
      <c r="R602" s="196" t="s">
        <v>78</v>
      </c>
    </row>
    <row r="603" spans="1:18" x14ac:dyDescent="0.45">
      <c r="A603" s="196">
        <v>7</v>
      </c>
      <c r="B603" s="196">
        <v>12</v>
      </c>
      <c r="C603" s="196">
        <v>8</v>
      </c>
      <c r="D603" s="196" t="s">
        <v>834</v>
      </c>
      <c r="E603" s="196" t="s">
        <v>7421</v>
      </c>
      <c r="F603" s="196" t="s">
        <v>1301</v>
      </c>
      <c r="G603" s="196" t="s">
        <v>1300</v>
      </c>
      <c r="H603" s="196" t="s">
        <v>1487</v>
      </c>
      <c r="I603" s="196" t="s">
        <v>875</v>
      </c>
      <c r="K603" s="196">
        <v>1</v>
      </c>
      <c r="L603" s="196" t="s">
        <v>4531</v>
      </c>
      <c r="M603" s="196" t="s">
        <v>4530</v>
      </c>
      <c r="N603" s="196" t="s">
        <v>76</v>
      </c>
      <c r="O603" s="196" t="s">
        <v>4529</v>
      </c>
      <c r="P603" s="196" t="s">
        <v>77</v>
      </c>
      <c r="Q603" s="196" t="s">
        <v>4528</v>
      </c>
      <c r="R603" s="196" t="s">
        <v>78</v>
      </c>
    </row>
    <row r="604" spans="1:18" x14ac:dyDescent="0.45">
      <c r="A604" s="196">
        <v>7</v>
      </c>
      <c r="B604" s="196">
        <v>12</v>
      </c>
      <c r="C604" s="196">
        <v>9</v>
      </c>
      <c r="D604" s="196" t="s">
        <v>834</v>
      </c>
      <c r="E604" s="196" t="s">
        <v>6204</v>
      </c>
      <c r="F604" s="196" t="s">
        <v>1301</v>
      </c>
      <c r="G604" s="196" t="s">
        <v>1300</v>
      </c>
      <c r="H604" s="196" t="s">
        <v>1375</v>
      </c>
      <c r="K604" s="196">
        <v>1</v>
      </c>
      <c r="L604" s="196" t="s">
        <v>4527</v>
      </c>
    </row>
    <row r="605" spans="1:18" x14ac:dyDescent="0.45">
      <c r="A605" s="196">
        <v>7</v>
      </c>
      <c r="B605" s="196">
        <v>12</v>
      </c>
      <c r="C605" s="196">
        <v>10</v>
      </c>
      <c r="D605" s="196" t="s">
        <v>834</v>
      </c>
      <c r="E605" s="196" t="s">
        <v>7422</v>
      </c>
      <c r="F605" s="196" t="s">
        <v>1301</v>
      </c>
      <c r="G605" s="196" t="s">
        <v>1300</v>
      </c>
      <c r="H605" s="196" t="s">
        <v>1481</v>
      </c>
      <c r="K605" s="196">
        <v>1</v>
      </c>
      <c r="L605" s="196" t="s">
        <v>4526</v>
      </c>
    </row>
    <row r="606" spans="1:18" x14ac:dyDescent="0.45">
      <c r="A606" s="196">
        <v>7</v>
      </c>
      <c r="B606" s="196">
        <v>12</v>
      </c>
      <c r="C606" s="196">
        <v>11</v>
      </c>
      <c r="D606" s="196" t="s">
        <v>834</v>
      </c>
      <c r="E606" s="196" t="s">
        <v>6205</v>
      </c>
      <c r="F606" s="196" t="s">
        <v>1301</v>
      </c>
      <c r="G606" s="196" t="s">
        <v>1300</v>
      </c>
      <c r="H606" s="196" t="s">
        <v>1373</v>
      </c>
      <c r="I606" s="196" t="s">
        <v>885</v>
      </c>
      <c r="K606" s="196">
        <v>1</v>
      </c>
      <c r="L606" s="196" t="s">
        <v>4525</v>
      </c>
    </row>
    <row r="607" spans="1:18" x14ac:dyDescent="0.45">
      <c r="A607" s="196">
        <v>7</v>
      </c>
      <c r="B607" s="196">
        <v>12</v>
      </c>
      <c r="C607" s="196">
        <v>12</v>
      </c>
      <c r="D607" s="196" t="s">
        <v>834</v>
      </c>
      <c r="E607" s="196" t="s">
        <v>7423</v>
      </c>
      <c r="F607" s="196" t="s">
        <v>1301</v>
      </c>
      <c r="G607" s="196" t="s">
        <v>1300</v>
      </c>
      <c r="H607" s="196" t="s">
        <v>1478</v>
      </c>
      <c r="I607" s="196" t="s">
        <v>1319</v>
      </c>
      <c r="K607" s="196">
        <v>1</v>
      </c>
      <c r="L607" s="196" t="s">
        <v>4524</v>
      </c>
    </row>
    <row r="608" spans="1:18" x14ac:dyDescent="0.45">
      <c r="A608" s="196">
        <v>7</v>
      </c>
      <c r="B608" s="196">
        <v>12</v>
      </c>
      <c r="C608" s="196">
        <v>13</v>
      </c>
      <c r="D608" s="196" t="s">
        <v>834</v>
      </c>
      <c r="E608" s="196" t="s">
        <v>6206</v>
      </c>
      <c r="F608" s="196" t="s">
        <v>1301</v>
      </c>
      <c r="G608" s="196" t="s">
        <v>1300</v>
      </c>
      <c r="H608" s="196" t="s">
        <v>1371</v>
      </c>
      <c r="I608" s="196" t="s">
        <v>713</v>
      </c>
      <c r="K608" s="196">
        <v>1</v>
      </c>
      <c r="L608" s="196" t="s">
        <v>4523</v>
      </c>
    </row>
    <row r="609" spans="1:18" x14ac:dyDescent="0.45">
      <c r="A609" s="196">
        <v>7</v>
      </c>
      <c r="B609" s="196">
        <v>12</v>
      </c>
      <c r="C609" s="196">
        <v>14</v>
      </c>
      <c r="D609" s="196" t="s">
        <v>834</v>
      </c>
      <c r="E609" s="196" t="s">
        <v>7424</v>
      </c>
      <c r="F609" s="196" t="s">
        <v>1301</v>
      </c>
      <c r="G609" s="196" t="s">
        <v>1300</v>
      </c>
      <c r="H609" s="196" t="s">
        <v>1475</v>
      </c>
      <c r="I609" s="196" t="s">
        <v>1370</v>
      </c>
      <c r="K609" s="196">
        <v>1</v>
      </c>
      <c r="L609" s="196" t="s">
        <v>4522</v>
      </c>
    </row>
    <row r="610" spans="1:18" x14ac:dyDescent="0.45">
      <c r="A610" s="196">
        <v>7</v>
      </c>
      <c r="B610" s="196">
        <v>12</v>
      </c>
      <c r="C610" s="196">
        <v>15</v>
      </c>
      <c r="D610" s="196" t="s">
        <v>834</v>
      </c>
      <c r="E610" s="196" t="s">
        <v>6207</v>
      </c>
      <c r="F610" s="196" t="s">
        <v>1301</v>
      </c>
      <c r="G610" s="196" t="s">
        <v>1300</v>
      </c>
      <c r="H610" s="196" t="s">
        <v>1368</v>
      </c>
      <c r="I610" s="196" t="s">
        <v>612</v>
      </c>
      <c r="K610" s="196">
        <v>1</v>
      </c>
      <c r="L610" s="196" t="s">
        <v>4521</v>
      </c>
      <c r="M610" s="196" t="s">
        <v>4520</v>
      </c>
    </row>
    <row r="611" spans="1:18" x14ac:dyDescent="0.45">
      <c r="A611" s="196">
        <v>7</v>
      </c>
      <c r="B611" s="196">
        <v>12</v>
      </c>
      <c r="C611" s="196">
        <v>16</v>
      </c>
      <c r="D611" s="196" t="s">
        <v>834</v>
      </c>
      <c r="E611" s="196" t="s">
        <v>7425</v>
      </c>
      <c r="F611" s="196" t="s">
        <v>1301</v>
      </c>
      <c r="G611" s="196" t="s">
        <v>1300</v>
      </c>
      <c r="H611" s="196" t="s">
        <v>1471</v>
      </c>
      <c r="I611" s="196" t="s">
        <v>612</v>
      </c>
      <c r="K611" s="196">
        <v>1</v>
      </c>
      <c r="L611" s="196" t="s">
        <v>4519</v>
      </c>
      <c r="M611" s="196" t="s">
        <v>4518</v>
      </c>
    </row>
    <row r="612" spans="1:18" x14ac:dyDescent="0.45">
      <c r="A612" s="196">
        <v>7</v>
      </c>
      <c r="B612" s="196">
        <v>12</v>
      </c>
      <c r="C612" s="196">
        <v>17</v>
      </c>
      <c r="D612" s="196" t="s">
        <v>834</v>
      </c>
      <c r="E612" s="196" t="s">
        <v>6208</v>
      </c>
      <c r="F612" s="196" t="s">
        <v>1301</v>
      </c>
      <c r="G612" s="196" t="s">
        <v>1300</v>
      </c>
      <c r="H612" s="196" t="s">
        <v>1364</v>
      </c>
      <c r="K612" s="196">
        <v>1</v>
      </c>
      <c r="L612" s="196" t="s">
        <v>4517</v>
      </c>
    </row>
    <row r="613" spans="1:18" x14ac:dyDescent="0.45">
      <c r="A613" s="196">
        <v>7</v>
      </c>
      <c r="B613" s="196">
        <v>12</v>
      </c>
      <c r="C613" s="196">
        <v>18</v>
      </c>
      <c r="D613" s="196" t="s">
        <v>834</v>
      </c>
      <c r="E613" s="196" t="s">
        <v>7426</v>
      </c>
      <c r="F613" s="196" t="s">
        <v>1301</v>
      </c>
      <c r="G613" s="196" t="s">
        <v>1300</v>
      </c>
      <c r="H613" s="196" t="s">
        <v>1467</v>
      </c>
      <c r="K613" s="196">
        <v>1</v>
      </c>
      <c r="L613" s="196" t="s">
        <v>4516</v>
      </c>
    </row>
    <row r="614" spans="1:18" x14ac:dyDescent="0.45">
      <c r="A614" s="196">
        <v>7</v>
      </c>
      <c r="B614" s="196">
        <v>12</v>
      </c>
      <c r="C614" s="196">
        <v>19</v>
      </c>
      <c r="D614" s="196" t="s">
        <v>834</v>
      </c>
      <c r="E614" s="196" t="s">
        <v>6209</v>
      </c>
      <c r="F614" s="196" t="s">
        <v>1301</v>
      </c>
      <c r="G614" s="196" t="s">
        <v>1300</v>
      </c>
      <c r="H614" s="196" t="s">
        <v>1362</v>
      </c>
      <c r="K614" s="196">
        <v>1</v>
      </c>
      <c r="L614" s="196" t="s">
        <v>4515</v>
      </c>
    </row>
    <row r="615" spans="1:18" x14ac:dyDescent="0.45">
      <c r="A615" s="196">
        <v>7</v>
      </c>
      <c r="B615" s="196">
        <v>12</v>
      </c>
      <c r="C615" s="196">
        <v>20</v>
      </c>
      <c r="D615" s="196" t="s">
        <v>834</v>
      </c>
      <c r="E615" s="196" t="s">
        <v>7427</v>
      </c>
      <c r="F615" s="196" t="s">
        <v>1301</v>
      </c>
      <c r="G615" s="196" t="s">
        <v>1300</v>
      </c>
      <c r="H615" s="196" t="s">
        <v>1464</v>
      </c>
      <c r="K615" s="196">
        <v>1</v>
      </c>
      <c r="L615" s="196" t="s">
        <v>4514</v>
      </c>
    </row>
    <row r="616" spans="1:18" x14ac:dyDescent="0.45">
      <c r="A616" s="196">
        <v>7</v>
      </c>
      <c r="B616" s="196">
        <v>12</v>
      </c>
      <c r="C616" s="196">
        <v>21</v>
      </c>
      <c r="D616" s="196" t="s">
        <v>834</v>
      </c>
      <c r="E616" s="196" t="s">
        <v>6210</v>
      </c>
      <c r="F616" s="196" t="s">
        <v>1301</v>
      </c>
      <c r="G616" s="196" t="s">
        <v>1300</v>
      </c>
      <c r="H616" s="196" t="s">
        <v>1360</v>
      </c>
      <c r="K616" s="196">
        <v>1</v>
      </c>
      <c r="L616" s="196" t="s">
        <v>4513</v>
      </c>
    </row>
    <row r="617" spans="1:18" x14ac:dyDescent="0.45">
      <c r="A617" s="196">
        <v>7</v>
      </c>
      <c r="B617" s="196">
        <v>12</v>
      </c>
      <c r="C617" s="196">
        <v>22</v>
      </c>
      <c r="D617" s="196" t="s">
        <v>834</v>
      </c>
      <c r="E617" s="196" t="s">
        <v>7428</v>
      </c>
      <c r="F617" s="196" t="s">
        <v>1301</v>
      </c>
      <c r="G617" s="196" t="s">
        <v>1300</v>
      </c>
      <c r="H617" s="196" t="s">
        <v>1461</v>
      </c>
      <c r="K617" s="196">
        <v>1</v>
      </c>
      <c r="L617" s="196" t="s">
        <v>4512</v>
      </c>
    </row>
    <row r="618" spans="1:18" x14ac:dyDescent="0.45">
      <c r="A618" s="196">
        <v>7</v>
      </c>
      <c r="B618" s="196">
        <v>12</v>
      </c>
      <c r="C618" s="196">
        <v>23</v>
      </c>
      <c r="D618" s="196" t="s">
        <v>834</v>
      </c>
      <c r="E618" s="196" t="s">
        <v>6211</v>
      </c>
      <c r="F618" s="196" t="s">
        <v>1301</v>
      </c>
      <c r="G618" s="196" t="s">
        <v>1300</v>
      </c>
      <c r="H618" s="196" t="s">
        <v>1358</v>
      </c>
      <c r="K618" s="196">
        <v>1</v>
      </c>
      <c r="L618" s="196" t="s">
        <v>4511</v>
      </c>
    </row>
    <row r="619" spans="1:18" x14ac:dyDescent="0.45">
      <c r="A619" s="196">
        <v>7</v>
      </c>
      <c r="B619" s="196">
        <v>12</v>
      </c>
      <c r="C619" s="196">
        <v>24</v>
      </c>
      <c r="D619" s="196" t="s">
        <v>834</v>
      </c>
      <c r="E619" s="196" t="s">
        <v>7429</v>
      </c>
      <c r="F619" s="196" t="s">
        <v>1301</v>
      </c>
      <c r="G619" s="196" t="s">
        <v>1300</v>
      </c>
      <c r="H619" s="196" t="s">
        <v>1458</v>
      </c>
      <c r="K619" s="196">
        <v>1</v>
      </c>
      <c r="L619" s="196" t="s">
        <v>4510</v>
      </c>
    </row>
    <row r="620" spans="1:18" x14ac:dyDescent="0.45">
      <c r="A620" s="196">
        <v>7</v>
      </c>
      <c r="B620" s="196">
        <v>12</v>
      </c>
      <c r="C620" s="196">
        <v>25</v>
      </c>
      <c r="D620" s="196" t="s">
        <v>834</v>
      </c>
      <c r="E620" s="196" t="s">
        <v>6212</v>
      </c>
      <c r="F620" s="196" t="s">
        <v>1301</v>
      </c>
      <c r="G620" s="196" t="s">
        <v>1300</v>
      </c>
      <c r="H620" s="196" t="s">
        <v>1356</v>
      </c>
      <c r="K620" s="196">
        <v>1</v>
      </c>
      <c r="L620" s="196" t="s">
        <v>4509</v>
      </c>
    </row>
    <row r="621" spans="1:18" x14ac:dyDescent="0.45">
      <c r="A621" s="196">
        <v>7</v>
      </c>
      <c r="B621" s="196">
        <v>12</v>
      </c>
      <c r="C621" s="196">
        <v>26</v>
      </c>
      <c r="D621" s="196" t="s">
        <v>834</v>
      </c>
      <c r="E621" s="196" t="s">
        <v>7430</v>
      </c>
      <c r="F621" s="196" t="s">
        <v>1301</v>
      </c>
      <c r="G621" s="196" t="s">
        <v>1300</v>
      </c>
      <c r="H621" s="196" t="s">
        <v>1455</v>
      </c>
      <c r="K621" s="196">
        <v>1</v>
      </c>
      <c r="L621" s="196" t="s">
        <v>4508</v>
      </c>
    </row>
    <row r="622" spans="1:18" x14ac:dyDescent="0.45">
      <c r="A622" s="196">
        <v>7</v>
      </c>
      <c r="B622" s="196">
        <v>12</v>
      </c>
      <c r="C622" s="196">
        <v>27</v>
      </c>
      <c r="D622" s="196" t="s">
        <v>834</v>
      </c>
      <c r="E622" s="196" t="s">
        <v>6213</v>
      </c>
      <c r="F622" s="196" t="s">
        <v>1301</v>
      </c>
      <c r="G622" s="196" t="s">
        <v>1300</v>
      </c>
      <c r="H622" s="196" t="s">
        <v>1354</v>
      </c>
      <c r="I622" s="196" t="s">
        <v>875</v>
      </c>
      <c r="K622" s="196">
        <v>1</v>
      </c>
      <c r="L622" s="196" t="s">
        <v>4507</v>
      </c>
      <c r="M622" s="196" t="s">
        <v>4506</v>
      </c>
      <c r="N622" s="196" t="s">
        <v>76</v>
      </c>
      <c r="O622" s="196" t="s">
        <v>4505</v>
      </c>
      <c r="P622" s="196" t="s">
        <v>77</v>
      </c>
      <c r="Q622" s="196" t="s">
        <v>4504</v>
      </c>
      <c r="R622" s="196" t="s">
        <v>78</v>
      </c>
    </row>
    <row r="623" spans="1:18" x14ac:dyDescent="0.45">
      <c r="A623" s="196">
        <v>7</v>
      </c>
      <c r="B623" s="196">
        <v>12</v>
      </c>
      <c r="C623" s="196">
        <v>28</v>
      </c>
      <c r="D623" s="196" t="s">
        <v>834</v>
      </c>
      <c r="E623" s="196" t="s">
        <v>7431</v>
      </c>
      <c r="F623" s="196" t="s">
        <v>1301</v>
      </c>
      <c r="G623" s="196" t="s">
        <v>1300</v>
      </c>
      <c r="H623" s="196" t="s">
        <v>1449</v>
      </c>
      <c r="I623" s="196" t="s">
        <v>875</v>
      </c>
      <c r="K623" s="196">
        <v>1</v>
      </c>
      <c r="L623" s="196" t="s">
        <v>4503</v>
      </c>
      <c r="M623" s="196" t="s">
        <v>4502</v>
      </c>
      <c r="N623" s="196" t="s">
        <v>76</v>
      </c>
      <c r="O623" s="196" t="s">
        <v>4501</v>
      </c>
      <c r="P623" s="196" t="s">
        <v>77</v>
      </c>
      <c r="Q623" s="196" t="s">
        <v>4500</v>
      </c>
      <c r="R623" s="196" t="s">
        <v>78</v>
      </c>
    </row>
    <row r="624" spans="1:18" x14ac:dyDescent="0.45">
      <c r="A624" s="196">
        <v>7</v>
      </c>
      <c r="B624" s="196">
        <v>12</v>
      </c>
      <c r="C624" s="196">
        <v>29</v>
      </c>
      <c r="D624" s="196" t="s">
        <v>834</v>
      </c>
      <c r="E624" s="196" t="s">
        <v>6214</v>
      </c>
      <c r="F624" s="196" t="s">
        <v>1301</v>
      </c>
      <c r="G624" s="196" t="s">
        <v>1300</v>
      </c>
      <c r="H624" s="196" t="s">
        <v>1349</v>
      </c>
      <c r="I624" s="196" t="s">
        <v>3252</v>
      </c>
      <c r="K624" s="196">
        <v>1</v>
      </c>
      <c r="L624" s="196" t="s">
        <v>4499</v>
      </c>
      <c r="M624" s="196" t="s">
        <v>4498</v>
      </c>
      <c r="N624" s="196" t="s">
        <v>65</v>
      </c>
      <c r="O624" s="196" t="s">
        <v>4497</v>
      </c>
    </row>
    <row r="625" spans="1:18" x14ac:dyDescent="0.45">
      <c r="A625" s="196">
        <v>7</v>
      </c>
      <c r="B625" s="196">
        <v>12</v>
      </c>
      <c r="C625" s="196">
        <v>30</v>
      </c>
      <c r="D625" s="196" t="s">
        <v>834</v>
      </c>
      <c r="E625" s="196" t="s">
        <v>7432</v>
      </c>
      <c r="F625" s="196" t="s">
        <v>1301</v>
      </c>
      <c r="G625" s="196" t="s">
        <v>1300</v>
      </c>
      <c r="H625" s="196" t="s">
        <v>1441</v>
      </c>
      <c r="I625" s="196" t="s">
        <v>1341</v>
      </c>
      <c r="K625" s="196">
        <v>1</v>
      </c>
      <c r="L625" s="196" t="s">
        <v>4496</v>
      </c>
      <c r="M625" s="196" t="s">
        <v>4495</v>
      </c>
      <c r="N625" s="196" t="s">
        <v>1338</v>
      </c>
      <c r="O625" s="196" t="s">
        <v>4494</v>
      </c>
    </row>
    <row r="626" spans="1:18" x14ac:dyDescent="0.45">
      <c r="A626" s="196">
        <v>7</v>
      </c>
      <c r="B626" s="196">
        <v>12</v>
      </c>
      <c r="C626" s="196">
        <v>31</v>
      </c>
      <c r="D626" s="196" t="s">
        <v>834</v>
      </c>
      <c r="E626" s="196" t="s">
        <v>6215</v>
      </c>
      <c r="F626" s="196" t="s">
        <v>1301</v>
      </c>
      <c r="G626" s="196" t="s">
        <v>1300</v>
      </c>
      <c r="H626" s="196" t="s">
        <v>679</v>
      </c>
      <c r="I626" s="196" t="s">
        <v>3252</v>
      </c>
      <c r="K626" s="196">
        <v>1</v>
      </c>
      <c r="L626" s="196" t="s">
        <v>4493</v>
      </c>
      <c r="M626" s="196" t="s">
        <v>4492</v>
      </c>
      <c r="N626" s="196" t="s">
        <v>65</v>
      </c>
      <c r="O626" s="196" t="s">
        <v>4491</v>
      </c>
    </row>
    <row r="627" spans="1:18" x14ac:dyDescent="0.45">
      <c r="A627" s="196">
        <v>7</v>
      </c>
      <c r="B627" s="196">
        <v>12</v>
      </c>
      <c r="C627" s="196">
        <v>32</v>
      </c>
      <c r="D627" s="196" t="s">
        <v>834</v>
      </c>
      <c r="E627" s="196" t="s">
        <v>7433</v>
      </c>
      <c r="F627" s="196" t="s">
        <v>1301</v>
      </c>
      <c r="G627" s="196" t="s">
        <v>1300</v>
      </c>
      <c r="H627" s="196" t="s">
        <v>1434</v>
      </c>
      <c r="I627" s="196" t="s">
        <v>1341</v>
      </c>
      <c r="K627" s="196">
        <v>1</v>
      </c>
      <c r="L627" s="196" t="s">
        <v>4490</v>
      </c>
      <c r="M627" s="196" t="s">
        <v>4489</v>
      </c>
      <c r="N627" s="196" t="s">
        <v>1338</v>
      </c>
      <c r="O627" s="196" t="s">
        <v>4488</v>
      </c>
    </row>
    <row r="628" spans="1:18" x14ac:dyDescent="0.45">
      <c r="A628" s="196">
        <v>7</v>
      </c>
      <c r="B628" s="196">
        <v>12</v>
      </c>
      <c r="C628" s="196">
        <v>33</v>
      </c>
      <c r="D628" s="196" t="s">
        <v>834</v>
      </c>
      <c r="E628" s="196" t="s">
        <v>6216</v>
      </c>
      <c r="F628" s="196" t="s">
        <v>1301</v>
      </c>
      <c r="G628" s="196" t="s">
        <v>1300</v>
      </c>
      <c r="H628" s="196" t="s">
        <v>1342</v>
      </c>
      <c r="I628" s="196" t="s">
        <v>3252</v>
      </c>
      <c r="K628" s="196">
        <v>1</v>
      </c>
      <c r="L628" s="196" t="s">
        <v>4487</v>
      </c>
      <c r="M628" s="196" t="s">
        <v>4486</v>
      </c>
      <c r="N628" s="196" t="s">
        <v>65</v>
      </c>
      <c r="O628" s="196" t="s">
        <v>4485</v>
      </c>
    </row>
    <row r="629" spans="1:18" x14ac:dyDescent="0.45">
      <c r="A629" s="196">
        <v>7</v>
      </c>
      <c r="B629" s="196">
        <v>12</v>
      </c>
      <c r="C629" s="196">
        <v>34</v>
      </c>
      <c r="D629" s="196" t="s">
        <v>834</v>
      </c>
      <c r="E629" s="196" t="s">
        <v>7434</v>
      </c>
      <c r="F629" s="196" t="s">
        <v>1301</v>
      </c>
      <c r="G629" s="196" t="s">
        <v>1300</v>
      </c>
      <c r="H629" s="196" t="s">
        <v>1427</v>
      </c>
      <c r="I629" s="196" t="s">
        <v>1341</v>
      </c>
      <c r="K629" s="196">
        <v>1</v>
      </c>
      <c r="L629" s="196" t="s">
        <v>4484</v>
      </c>
      <c r="M629" s="196" t="s">
        <v>4483</v>
      </c>
      <c r="N629" s="196" t="s">
        <v>1338</v>
      </c>
      <c r="O629" s="196" t="s">
        <v>4482</v>
      </c>
    </row>
    <row r="630" spans="1:18" x14ac:dyDescent="0.45">
      <c r="A630" s="196">
        <v>7</v>
      </c>
      <c r="B630" s="196">
        <v>12</v>
      </c>
      <c r="C630" s="196">
        <v>35</v>
      </c>
      <c r="D630" s="196" t="s">
        <v>834</v>
      </c>
      <c r="E630" s="196" t="s">
        <v>6217</v>
      </c>
      <c r="F630" s="196" t="s">
        <v>1301</v>
      </c>
      <c r="G630" s="196" t="s">
        <v>1300</v>
      </c>
      <c r="H630" s="196" t="s">
        <v>1336</v>
      </c>
      <c r="K630" s="196">
        <v>1</v>
      </c>
      <c r="L630" s="196" t="s">
        <v>4481</v>
      </c>
    </row>
    <row r="631" spans="1:18" x14ac:dyDescent="0.45">
      <c r="A631" s="196">
        <v>7</v>
      </c>
      <c r="B631" s="196">
        <v>12</v>
      </c>
      <c r="C631" s="196">
        <v>36</v>
      </c>
      <c r="D631" s="196" t="s">
        <v>834</v>
      </c>
      <c r="E631" s="196" t="s">
        <v>8419</v>
      </c>
      <c r="F631" s="196" t="s">
        <v>1301</v>
      </c>
      <c r="G631" s="196" t="s">
        <v>1300</v>
      </c>
      <c r="H631" s="196" t="s">
        <v>1422</v>
      </c>
      <c r="K631" s="196">
        <v>1</v>
      </c>
      <c r="L631" s="196" t="s">
        <v>4480</v>
      </c>
    </row>
    <row r="632" spans="1:18" x14ac:dyDescent="0.45">
      <c r="A632" s="196">
        <v>7</v>
      </c>
      <c r="B632" s="196">
        <v>12</v>
      </c>
      <c r="C632" s="196">
        <v>37</v>
      </c>
      <c r="D632" s="196" t="s">
        <v>834</v>
      </c>
      <c r="E632" s="196" t="s">
        <v>6218</v>
      </c>
      <c r="F632" s="196" t="s">
        <v>1301</v>
      </c>
      <c r="G632" s="196" t="s">
        <v>1300</v>
      </c>
      <c r="H632" s="196" t="s">
        <v>1334</v>
      </c>
      <c r="K632" s="196">
        <v>1</v>
      </c>
      <c r="L632" s="196" t="s">
        <v>4479</v>
      </c>
    </row>
    <row r="633" spans="1:18" x14ac:dyDescent="0.45">
      <c r="A633" s="196">
        <v>7</v>
      </c>
      <c r="B633" s="196">
        <v>12</v>
      </c>
      <c r="C633" s="196">
        <v>38</v>
      </c>
      <c r="D633" s="196" t="s">
        <v>834</v>
      </c>
      <c r="E633" s="196" t="s">
        <v>8459</v>
      </c>
      <c r="F633" s="196" t="s">
        <v>1301</v>
      </c>
      <c r="G633" s="196" t="s">
        <v>1300</v>
      </c>
      <c r="H633" s="196" t="s">
        <v>1419</v>
      </c>
      <c r="K633" s="196">
        <v>1</v>
      </c>
      <c r="L633" s="196" t="s">
        <v>4478</v>
      </c>
    </row>
    <row r="634" spans="1:18" x14ac:dyDescent="0.45">
      <c r="A634" s="196">
        <v>7</v>
      </c>
      <c r="B634" s="196">
        <v>12</v>
      </c>
      <c r="C634" s="196">
        <v>39</v>
      </c>
      <c r="D634" s="196" t="s">
        <v>834</v>
      </c>
      <c r="E634" s="196" t="s">
        <v>6219</v>
      </c>
      <c r="F634" s="196" t="s">
        <v>1301</v>
      </c>
      <c r="G634" s="196" t="s">
        <v>1300</v>
      </c>
      <c r="H634" s="196" t="s">
        <v>1332</v>
      </c>
      <c r="K634" s="196">
        <v>1</v>
      </c>
      <c r="L634" s="196" t="s">
        <v>4477</v>
      </c>
    </row>
    <row r="635" spans="1:18" x14ac:dyDescent="0.45">
      <c r="A635" s="196">
        <v>7</v>
      </c>
      <c r="B635" s="196">
        <v>12</v>
      </c>
      <c r="C635" s="196">
        <v>40</v>
      </c>
      <c r="D635" s="196" t="s">
        <v>834</v>
      </c>
      <c r="E635" s="196" t="s">
        <v>8499</v>
      </c>
      <c r="F635" s="196" t="s">
        <v>1301</v>
      </c>
      <c r="G635" s="196" t="s">
        <v>1300</v>
      </c>
      <c r="H635" s="196" t="s">
        <v>1416</v>
      </c>
      <c r="K635" s="196">
        <v>1</v>
      </c>
      <c r="L635" s="196" t="s">
        <v>4476</v>
      </c>
    </row>
    <row r="636" spans="1:18" x14ac:dyDescent="0.45">
      <c r="A636" s="196">
        <v>7</v>
      </c>
      <c r="B636" s="196">
        <v>12</v>
      </c>
      <c r="C636" s="196">
        <v>41</v>
      </c>
      <c r="D636" s="196" t="s">
        <v>834</v>
      </c>
      <c r="E636" s="196" t="s">
        <v>6220</v>
      </c>
      <c r="F636" s="196" t="s">
        <v>1301</v>
      </c>
      <c r="G636" s="196" t="s">
        <v>1300</v>
      </c>
      <c r="H636" s="196" t="s">
        <v>1330</v>
      </c>
      <c r="I636" s="196" t="s">
        <v>875</v>
      </c>
      <c r="K636" s="196">
        <v>1</v>
      </c>
      <c r="L636" s="196" t="s">
        <v>4475</v>
      </c>
      <c r="M636" s="196" t="s">
        <v>4474</v>
      </c>
      <c r="N636" s="196" t="s">
        <v>76</v>
      </c>
      <c r="O636" s="196" t="s">
        <v>4473</v>
      </c>
      <c r="P636" s="196" t="s">
        <v>77</v>
      </c>
      <c r="Q636" s="196" t="s">
        <v>4472</v>
      </c>
      <c r="R636" s="196" t="s">
        <v>78</v>
      </c>
    </row>
    <row r="637" spans="1:18" x14ac:dyDescent="0.45">
      <c r="A637" s="196">
        <v>7</v>
      </c>
      <c r="B637" s="196">
        <v>12</v>
      </c>
      <c r="C637" s="196">
        <v>42</v>
      </c>
      <c r="D637" s="196" t="s">
        <v>834</v>
      </c>
      <c r="E637" s="196" t="s">
        <v>7435</v>
      </c>
      <c r="F637" s="196" t="s">
        <v>1301</v>
      </c>
      <c r="G637" s="196" t="s">
        <v>1300</v>
      </c>
      <c r="H637" s="196" t="s">
        <v>1410</v>
      </c>
      <c r="I637" s="196" t="s">
        <v>875</v>
      </c>
      <c r="K637" s="196">
        <v>1</v>
      </c>
      <c r="L637" s="196" t="s">
        <v>4471</v>
      </c>
      <c r="M637" s="196" t="s">
        <v>4470</v>
      </c>
      <c r="N637" s="196" t="s">
        <v>76</v>
      </c>
      <c r="O637" s="196" t="s">
        <v>4469</v>
      </c>
      <c r="P637" s="196" t="s">
        <v>77</v>
      </c>
      <c r="Q637" s="196" t="s">
        <v>4468</v>
      </c>
      <c r="R637" s="196" t="s">
        <v>78</v>
      </c>
    </row>
    <row r="638" spans="1:18" x14ac:dyDescent="0.45">
      <c r="A638" s="196">
        <v>7</v>
      </c>
      <c r="B638" s="196">
        <v>12</v>
      </c>
      <c r="C638" s="196">
        <v>43</v>
      </c>
      <c r="D638" s="196" t="s">
        <v>834</v>
      </c>
      <c r="E638" s="196" t="s">
        <v>6221</v>
      </c>
      <c r="F638" s="196" t="s">
        <v>1301</v>
      </c>
      <c r="G638" s="196" t="s">
        <v>1300</v>
      </c>
      <c r="H638" s="196" t="s">
        <v>1325</v>
      </c>
      <c r="I638" s="196" t="s">
        <v>1324</v>
      </c>
      <c r="K638" s="196">
        <v>1</v>
      </c>
      <c r="L638" s="196" t="s">
        <v>4467</v>
      </c>
    </row>
    <row r="639" spans="1:18" x14ac:dyDescent="0.45">
      <c r="A639" s="196">
        <v>7</v>
      </c>
      <c r="B639" s="196">
        <v>12</v>
      </c>
      <c r="C639" s="196">
        <v>44</v>
      </c>
      <c r="D639" s="196" t="s">
        <v>834</v>
      </c>
      <c r="E639" s="196" t="s">
        <v>7436</v>
      </c>
      <c r="F639" s="196" t="s">
        <v>1301</v>
      </c>
      <c r="G639" s="196" t="s">
        <v>1300</v>
      </c>
      <c r="H639" s="196" t="s">
        <v>1404</v>
      </c>
      <c r="I639" s="196" t="s">
        <v>1324</v>
      </c>
      <c r="K639" s="196">
        <v>1</v>
      </c>
      <c r="L639" s="196" t="s">
        <v>4466</v>
      </c>
    </row>
    <row r="640" spans="1:18" x14ac:dyDescent="0.45">
      <c r="A640" s="196">
        <v>7</v>
      </c>
      <c r="B640" s="196">
        <v>12</v>
      </c>
      <c r="C640" s="196">
        <v>45</v>
      </c>
      <c r="D640" s="196" t="s">
        <v>834</v>
      </c>
      <c r="E640" s="196" t="s">
        <v>6222</v>
      </c>
      <c r="F640" s="196" t="s">
        <v>1301</v>
      </c>
      <c r="G640" s="196" t="s">
        <v>1300</v>
      </c>
      <c r="H640" s="196" t="s">
        <v>1322</v>
      </c>
      <c r="K640" s="196">
        <v>1</v>
      </c>
      <c r="L640" s="196" t="s">
        <v>4465</v>
      </c>
    </row>
    <row r="641" spans="1:18" x14ac:dyDescent="0.45">
      <c r="A641" s="196">
        <v>7</v>
      </c>
      <c r="B641" s="196">
        <v>12</v>
      </c>
      <c r="C641" s="196">
        <v>46</v>
      </c>
      <c r="D641" s="196" t="s">
        <v>834</v>
      </c>
      <c r="E641" s="196" t="s">
        <v>7437</v>
      </c>
      <c r="F641" s="196" t="s">
        <v>1301</v>
      </c>
      <c r="G641" s="196" t="s">
        <v>1300</v>
      </c>
      <c r="H641" s="196" t="s">
        <v>1401</v>
      </c>
      <c r="K641" s="196">
        <v>1</v>
      </c>
      <c r="L641" s="196" t="s">
        <v>4464</v>
      </c>
    </row>
    <row r="642" spans="1:18" x14ac:dyDescent="0.45">
      <c r="A642" s="196">
        <v>7</v>
      </c>
      <c r="B642" s="196">
        <v>12</v>
      </c>
      <c r="C642" s="196">
        <v>47</v>
      </c>
      <c r="D642" s="196" t="s">
        <v>834</v>
      </c>
      <c r="E642" s="196" t="s">
        <v>6223</v>
      </c>
      <c r="F642" s="196" t="s">
        <v>1301</v>
      </c>
      <c r="G642" s="196" t="s">
        <v>1300</v>
      </c>
      <c r="H642" s="196" t="s">
        <v>1320</v>
      </c>
      <c r="I642" s="196" t="s">
        <v>885</v>
      </c>
      <c r="K642" s="196">
        <v>1</v>
      </c>
      <c r="L642" s="196" t="s">
        <v>4463</v>
      </c>
    </row>
    <row r="643" spans="1:18" x14ac:dyDescent="0.45">
      <c r="A643" s="196">
        <v>7</v>
      </c>
      <c r="B643" s="196">
        <v>12</v>
      </c>
      <c r="C643" s="196">
        <v>48</v>
      </c>
      <c r="D643" s="196" t="s">
        <v>834</v>
      </c>
      <c r="E643" s="196" t="s">
        <v>6224</v>
      </c>
      <c r="F643" s="196" t="s">
        <v>1301</v>
      </c>
      <c r="G643" s="196" t="s">
        <v>1300</v>
      </c>
      <c r="H643" s="196" t="s">
        <v>1317</v>
      </c>
      <c r="K643" s="196">
        <v>1</v>
      </c>
      <c r="L643" s="196" t="s">
        <v>4462</v>
      </c>
    </row>
    <row r="644" spans="1:18" x14ac:dyDescent="0.45">
      <c r="A644" s="196">
        <v>7</v>
      </c>
      <c r="B644" s="196">
        <v>12</v>
      </c>
      <c r="C644" s="196">
        <v>49</v>
      </c>
      <c r="D644" s="196" t="s">
        <v>834</v>
      </c>
      <c r="E644" s="196" t="s">
        <v>6225</v>
      </c>
      <c r="F644" s="196" t="s">
        <v>1301</v>
      </c>
      <c r="G644" s="196" t="s">
        <v>1300</v>
      </c>
      <c r="H644" s="196" t="s">
        <v>1315</v>
      </c>
      <c r="I644" s="196" t="s">
        <v>875</v>
      </c>
      <c r="K644" s="196">
        <v>1</v>
      </c>
      <c r="L644" s="196" t="s">
        <v>4461</v>
      </c>
      <c r="M644" s="196" t="s">
        <v>4460</v>
      </c>
      <c r="N644" s="196" t="s">
        <v>76</v>
      </c>
      <c r="O644" s="196" t="s">
        <v>4459</v>
      </c>
      <c r="P644" s="196" t="s">
        <v>77</v>
      </c>
      <c r="Q644" s="196" t="s">
        <v>4458</v>
      </c>
      <c r="R644" s="196" t="s">
        <v>78</v>
      </c>
    </row>
    <row r="645" spans="1:18" x14ac:dyDescent="0.45">
      <c r="A645" s="196">
        <v>7</v>
      </c>
      <c r="B645" s="196">
        <v>12</v>
      </c>
      <c r="C645" s="196">
        <v>50</v>
      </c>
      <c r="D645" s="196" t="s">
        <v>834</v>
      </c>
      <c r="E645" s="196" t="s">
        <v>6226</v>
      </c>
      <c r="F645" s="196" t="s">
        <v>1301</v>
      </c>
      <c r="G645" s="196" t="s">
        <v>1300</v>
      </c>
      <c r="H645" s="196" t="s">
        <v>1310</v>
      </c>
      <c r="I645" s="196" t="s">
        <v>875</v>
      </c>
      <c r="K645" s="196">
        <v>1</v>
      </c>
      <c r="L645" s="196" t="s">
        <v>4457</v>
      </c>
      <c r="M645" s="196" t="s">
        <v>4456</v>
      </c>
      <c r="N645" s="196" t="s">
        <v>76</v>
      </c>
      <c r="O645" s="196" t="s">
        <v>4455</v>
      </c>
      <c r="P645" s="196" t="s">
        <v>77</v>
      </c>
      <c r="Q645" s="196" t="s">
        <v>4454</v>
      </c>
      <c r="R645" s="196" t="s">
        <v>78</v>
      </c>
    </row>
    <row r="646" spans="1:18" x14ac:dyDescent="0.45">
      <c r="A646" s="196">
        <v>7</v>
      </c>
      <c r="B646" s="196">
        <v>12</v>
      </c>
      <c r="C646" s="196">
        <v>51</v>
      </c>
      <c r="D646" s="196" t="s">
        <v>834</v>
      </c>
      <c r="E646" s="196" t="s">
        <v>6227</v>
      </c>
      <c r="F646" s="196" t="s">
        <v>1301</v>
      </c>
      <c r="G646" s="196" t="s">
        <v>1300</v>
      </c>
      <c r="H646" s="196" t="s">
        <v>1299</v>
      </c>
      <c r="K646" s="196">
        <v>1</v>
      </c>
      <c r="L646" s="196" t="s">
        <v>4453</v>
      </c>
    </row>
    <row r="647" spans="1:18" x14ac:dyDescent="0.45">
      <c r="A647" s="196">
        <v>7</v>
      </c>
      <c r="B647" s="196">
        <v>12</v>
      </c>
      <c r="C647" s="196">
        <v>52</v>
      </c>
      <c r="D647" s="196" t="s">
        <v>8775</v>
      </c>
      <c r="E647" s="196" t="s">
        <v>8843</v>
      </c>
      <c r="F647" s="196" t="s">
        <v>1301</v>
      </c>
      <c r="G647" s="196" t="s">
        <v>1300</v>
      </c>
      <c r="H647" s="196" t="s">
        <v>8777</v>
      </c>
      <c r="K647" s="196">
        <v>1</v>
      </c>
      <c r="L647" s="196" t="s">
        <v>8844</v>
      </c>
    </row>
    <row r="648" spans="1:18" x14ac:dyDescent="0.45">
      <c r="A648" s="196">
        <v>7</v>
      </c>
      <c r="B648" s="196">
        <v>13</v>
      </c>
      <c r="C648" s="196">
        <v>1</v>
      </c>
      <c r="D648" s="196" t="s">
        <v>834</v>
      </c>
      <c r="E648" s="196" t="s">
        <v>6228</v>
      </c>
      <c r="F648" s="196" t="s">
        <v>1301</v>
      </c>
      <c r="G648" s="196" t="s">
        <v>1300</v>
      </c>
      <c r="H648" s="196" t="s">
        <v>1388</v>
      </c>
      <c r="I648" s="196" t="s">
        <v>880</v>
      </c>
      <c r="K648" s="196">
        <v>1</v>
      </c>
      <c r="L648" s="196" t="s">
        <v>4452</v>
      </c>
    </row>
    <row r="649" spans="1:18" x14ac:dyDescent="0.45">
      <c r="A649" s="196">
        <v>7</v>
      </c>
      <c r="B649" s="196">
        <v>13</v>
      </c>
      <c r="C649" s="196">
        <v>2</v>
      </c>
      <c r="D649" s="196" t="s">
        <v>834</v>
      </c>
      <c r="E649" s="196" t="s">
        <v>7438</v>
      </c>
      <c r="F649" s="196" t="s">
        <v>1301</v>
      </c>
      <c r="G649" s="196" t="s">
        <v>1300</v>
      </c>
      <c r="H649" s="196" t="s">
        <v>1505</v>
      </c>
      <c r="I649" s="196" t="s">
        <v>1324</v>
      </c>
      <c r="K649" s="196">
        <v>1</v>
      </c>
      <c r="L649" s="196" t="s">
        <v>4451</v>
      </c>
    </row>
    <row r="650" spans="1:18" x14ac:dyDescent="0.45">
      <c r="A650" s="196">
        <v>7</v>
      </c>
      <c r="B650" s="196">
        <v>13</v>
      </c>
      <c r="C650" s="196">
        <v>3</v>
      </c>
      <c r="D650" s="196" t="s">
        <v>834</v>
      </c>
      <c r="E650" s="196" t="s">
        <v>6229</v>
      </c>
      <c r="F650" s="196" t="s">
        <v>1301</v>
      </c>
      <c r="G650" s="196" t="s">
        <v>1300</v>
      </c>
      <c r="H650" s="196" t="s">
        <v>1386</v>
      </c>
      <c r="I650" s="196" t="s">
        <v>880</v>
      </c>
      <c r="K650" s="196">
        <v>1</v>
      </c>
      <c r="L650" s="196" t="s">
        <v>4450</v>
      </c>
    </row>
    <row r="651" spans="1:18" x14ac:dyDescent="0.45">
      <c r="A651" s="196">
        <v>7</v>
      </c>
      <c r="B651" s="196">
        <v>13</v>
      </c>
      <c r="C651" s="196">
        <v>4</v>
      </c>
      <c r="D651" s="196" t="s">
        <v>834</v>
      </c>
      <c r="E651" s="196" t="s">
        <v>7439</v>
      </c>
      <c r="F651" s="196" t="s">
        <v>1301</v>
      </c>
      <c r="G651" s="196" t="s">
        <v>1300</v>
      </c>
      <c r="H651" s="196" t="s">
        <v>1502</v>
      </c>
      <c r="I651" s="196" t="s">
        <v>1324</v>
      </c>
      <c r="K651" s="196">
        <v>1</v>
      </c>
      <c r="L651" s="196" t="s">
        <v>4449</v>
      </c>
    </row>
    <row r="652" spans="1:18" x14ac:dyDescent="0.45">
      <c r="A652" s="196">
        <v>7</v>
      </c>
      <c r="B652" s="196">
        <v>13</v>
      </c>
      <c r="C652" s="196">
        <v>5</v>
      </c>
      <c r="D652" s="196" t="s">
        <v>834</v>
      </c>
      <c r="E652" s="196" t="s">
        <v>6230</v>
      </c>
      <c r="F652" s="196" t="s">
        <v>1301</v>
      </c>
      <c r="G652" s="196" t="s">
        <v>1300</v>
      </c>
      <c r="H652" s="196" t="s">
        <v>1384</v>
      </c>
      <c r="I652" s="196" t="s">
        <v>875</v>
      </c>
      <c r="K652" s="196">
        <v>1</v>
      </c>
      <c r="L652" s="196" t="s">
        <v>4448</v>
      </c>
      <c r="M652" s="196" t="s">
        <v>4447</v>
      </c>
      <c r="N652" s="196" t="s">
        <v>76</v>
      </c>
      <c r="O652" s="196" t="s">
        <v>4446</v>
      </c>
      <c r="P652" s="196" t="s">
        <v>77</v>
      </c>
      <c r="Q652" s="196" t="s">
        <v>4445</v>
      </c>
      <c r="R652" s="196" t="s">
        <v>78</v>
      </c>
    </row>
    <row r="653" spans="1:18" x14ac:dyDescent="0.45">
      <c r="A653" s="196">
        <v>7</v>
      </c>
      <c r="B653" s="196">
        <v>13</v>
      </c>
      <c r="C653" s="196">
        <v>6</v>
      </c>
      <c r="D653" s="196" t="s">
        <v>834</v>
      </c>
      <c r="E653" s="196" t="s">
        <v>7440</v>
      </c>
      <c r="F653" s="196" t="s">
        <v>1301</v>
      </c>
      <c r="G653" s="196" t="s">
        <v>1300</v>
      </c>
      <c r="H653" s="196" t="s">
        <v>1496</v>
      </c>
      <c r="I653" s="196" t="s">
        <v>875</v>
      </c>
      <c r="K653" s="196">
        <v>1</v>
      </c>
      <c r="L653" s="196" t="s">
        <v>4444</v>
      </c>
      <c r="M653" s="196" t="s">
        <v>4443</v>
      </c>
      <c r="N653" s="196" t="s">
        <v>76</v>
      </c>
      <c r="O653" s="196" t="s">
        <v>4442</v>
      </c>
      <c r="P653" s="196" t="s">
        <v>77</v>
      </c>
      <c r="Q653" s="196" t="s">
        <v>4441</v>
      </c>
      <c r="R653" s="196" t="s">
        <v>78</v>
      </c>
    </row>
    <row r="654" spans="1:18" x14ac:dyDescent="0.45">
      <c r="A654" s="196">
        <v>7</v>
      </c>
      <c r="B654" s="196">
        <v>13</v>
      </c>
      <c r="C654" s="196">
        <v>7</v>
      </c>
      <c r="D654" s="196" t="s">
        <v>834</v>
      </c>
      <c r="E654" s="196" t="s">
        <v>6231</v>
      </c>
      <c r="F654" s="196" t="s">
        <v>1301</v>
      </c>
      <c r="G654" s="196" t="s">
        <v>1300</v>
      </c>
      <c r="H654" s="196" t="s">
        <v>715</v>
      </c>
      <c r="I654" s="196" t="s">
        <v>875</v>
      </c>
      <c r="K654" s="196">
        <v>1</v>
      </c>
      <c r="L654" s="196" t="s">
        <v>4440</v>
      </c>
      <c r="M654" s="196" t="s">
        <v>4439</v>
      </c>
      <c r="N654" s="196" t="s">
        <v>76</v>
      </c>
      <c r="O654" s="196" t="s">
        <v>4438</v>
      </c>
      <c r="P654" s="196" t="s">
        <v>77</v>
      </c>
      <c r="Q654" s="196" t="s">
        <v>4437</v>
      </c>
      <c r="R654" s="196" t="s">
        <v>78</v>
      </c>
    </row>
    <row r="655" spans="1:18" x14ac:dyDescent="0.45">
      <c r="A655" s="196">
        <v>7</v>
      </c>
      <c r="B655" s="196">
        <v>13</v>
      </c>
      <c r="C655" s="196">
        <v>8</v>
      </c>
      <c r="D655" s="196" t="s">
        <v>834</v>
      </c>
      <c r="E655" s="196" t="s">
        <v>7441</v>
      </c>
      <c r="F655" s="196" t="s">
        <v>1301</v>
      </c>
      <c r="G655" s="196" t="s">
        <v>1300</v>
      </c>
      <c r="H655" s="196" t="s">
        <v>1487</v>
      </c>
      <c r="I655" s="196" t="s">
        <v>875</v>
      </c>
      <c r="K655" s="196">
        <v>1</v>
      </c>
      <c r="L655" s="196" t="s">
        <v>4436</v>
      </c>
      <c r="M655" s="196" t="s">
        <v>4435</v>
      </c>
      <c r="N655" s="196" t="s">
        <v>76</v>
      </c>
      <c r="O655" s="196" t="s">
        <v>4434</v>
      </c>
      <c r="P655" s="196" t="s">
        <v>77</v>
      </c>
      <c r="Q655" s="196" t="s">
        <v>4433</v>
      </c>
      <c r="R655" s="196" t="s">
        <v>78</v>
      </c>
    </row>
    <row r="656" spans="1:18" x14ac:dyDescent="0.45">
      <c r="A656" s="196">
        <v>7</v>
      </c>
      <c r="B656" s="196">
        <v>13</v>
      </c>
      <c r="C656" s="196">
        <v>9</v>
      </c>
      <c r="D656" s="196" t="s">
        <v>834</v>
      </c>
      <c r="E656" s="196" t="s">
        <v>6232</v>
      </c>
      <c r="F656" s="196" t="s">
        <v>1301</v>
      </c>
      <c r="G656" s="196" t="s">
        <v>1300</v>
      </c>
      <c r="H656" s="196" t="s">
        <v>1375</v>
      </c>
      <c r="K656" s="196">
        <v>1</v>
      </c>
      <c r="L656" s="196" t="s">
        <v>4432</v>
      </c>
    </row>
    <row r="657" spans="1:13" x14ac:dyDescent="0.45">
      <c r="A657" s="196">
        <v>7</v>
      </c>
      <c r="B657" s="196">
        <v>13</v>
      </c>
      <c r="C657" s="196">
        <v>10</v>
      </c>
      <c r="D657" s="196" t="s">
        <v>834</v>
      </c>
      <c r="E657" s="196" t="s">
        <v>7442</v>
      </c>
      <c r="F657" s="196" t="s">
        <v>1301</v>
      </c>
      <c r="G657" s="196" t="s">
        <v>1300</v>
      </c>
      <c r="H657" s="196" t="s">
        <v>1481</v>
      </c>
      <c r="K657" s="196">
        <v>1</v>
      </c>
      <c r="L657" s="196" t="s">
        <v>4431</v>
      </c>
    </row>
    <row r="658" spans="1:13" x14ac:dyDescent="0.45">
      <c r="A658" s="196">
        <v>7</v>
      </c>
      <c r="B658" s="196">
        <v>13</v>
      </c>
      <c r="C658" s="196">
        <v>11</v>
      </c>
      <c r="D658" s="196" t="s">
        <v>834</v>
      </c>
      <c r="E658" s="196" t="s">
        <v>6233</v>
      </c>
      <c r="F658" s="196" t="s">
        <v>1301</v>
      </c>
      <c r="G658" s="196" t="s">
        <v>1300</v>
      </c>
      <c r="H658" s="196" t="s">
        <v>1373</v>
      </c>
      <c r="I658" s="196" t="s">
        <v>885</v>
      </c>
      <c r="K658" s="196">
        <v>1</v>
      </c>
      <c r="L658" s="196" t="s">
        <v>4430</v>
      </c>
    </row>
    <row r="659" spans="1:13" x14ac:dyDescent="0.45">
      <c r="A659" s="196">
        <v>7</v>
      </c>
      <c r="B659" s="196">
        <v>13</v>
      </c>
      <c r="C659" s="196">
        <v>12</v>
      </c>
      <c r="D659" s="196" t="s">
        <v>834</v>
      </c>
      <c r="E659" s="196" t="s">
        <v>7443</v>
      </c>
      <c r="F659" s="196" t="s">
        <v>1301</v>
      </c>
      <c r="G659" s="196" t="s">
        <v>1300</v>
      </c>
      <c r="H659" s="196" t="s">
        <v>1478</v>
      </c>
      <c r="I659" s="196" t="s">
        <v>1319</v>
      </c>
      <c r="K659" s="196">
        <v>1</v>
      </c>
      <c r="L659" s="196" t="s">
        <v>4429</v>
      </c>
    </row>
    <row r="660" spans="1:13" x14ac:dyDescent="0.45">
      <c r="A660" s="196">
        <v>7</v>
      </c>
      <c r="B660" s="196">
        <v>13</v>
      </c>
      <c r="C660" s="196">
        <v>13</v>
      </c>
      <c r="D660" s="196" t="s">
        <v>834</v>
      </c>
      <c r="E660" s="196" t="s">
        <v>6234</v>
      </c>
      <c r="F660" s="196" t="s">
        <v>1301</v>
      </c>
      <c r="G660" s="196" t="s">
        <v>1300</v>
      </c>
      <c r="H660" s="196" t="s">
        <v>1371</v>
      </c>
      <c r="I660" s="196" t="s">
        <v>713</v>
      </c>
      <c r="K660" s="196">
        <v>1</v>
      </c>
      <c r="L660" s="196" t="s">
        <v>4428</v>
      </c>
    </row>
    <row r="661" spans="1:13" x14ac:dyDescent="0.45">
      <c r="A661" s="196">
        <v>7</v>
      </c>
      <c r="B661" s="196">
        <v>13</v>
      </c>
      <c r="C661" s="196">
        <v>14</v>
      </c>
      <c r="D661" s="196" t="s">
        <v>834</v>
      </c>
      <c r="E661" s="196" t="s">
        <v>7444</v>
      </c>
      <c r="F661" s="196" t="s">
        <v>1301</v>
      </c>
      <c r="G661" s="196" t="s">
        <v>1300</v>
      </c>
      <c r="H661" s="196" t="s">
        <v>1475</v>
      </c>
      <c r="I661" s="196" t="s">
        <v>1370</v>
      </c>
      <c r="K661" s="196">
        <v>1</v>
      </c>
      <c r="L661" s="196" t="s">
        <v>4427</v>
      </c>
    </row>
    <row r="662" spans="1:13" x14ac:dyDescent="0.45">
      <c r="A662" s="196">
        <v>7</v>
      </c>
      <c r="B662" s="196">
        <v>13</v>
      </c>
      <c r="C662" s="196">
        <v>15</v>
      </c>
      <c r="D662" s="196" t="s">
        <v>834</v>
      </c>
      <c r="E662" s="196" t="s">
        <v>6235</v>
      </c>
      <c r="F662" s="196" t="s">
        <v>1301</v>
      </c>
      <c r="G662" s="196" t="s">
        <v>1300</v>
      </c>
      <c r="H662" s="196" t="s">
        <v>1368</v>
      </c>
      <c r="I662" s="196" t="s">
        <v>612</v>
      </c>
      <c r="K662" s="196">
        <v>1</v>
      </c>
      <c r="L662" s="196" t="s">
        <v>4426</v>
      </c>
      <c r="M662" s="196" t="s">
        <v>4425</v>
      </c>
    </row>
    <row r="663" spans="1:13" x14ac:dyDescent="0.45">
      <c r="A663" s="196">
        <v>7</v>
      </c>
      <c r="B663" s="196">
        <v>13</v>
      </c>
      <c r="C663" s="196">
        <v>16</v>
      </c>
      <c r="D663" s="196" t="s">
        <v>834</v>
      </c>
      <c r="E663" s="196" t="s">
        <v>7445</v>
      </c>
      <c r="F663" s="196" t="s">
        <v>1301</v>
      </c>
      <c r="G663" s="196" t="s">
        <v>1300</v>
      </c>
      <c r="H663" s="196" t="s">
        <v>1471</v>
      </c>
      <c r="I663" s="196" t="s">
        <v>612</v>
      </c>
      <c r="K663" s="196">
        <v>1</v>
      </c>
      <c r="L663" s="196" t="s">
        <v>4424</v>
      </c>
      <c r="M663" s="196" t="s">
        <v>4423</v>
      </c>
    </row>
    <row r="664" spans="1:13" x14ac:dyDescent="0.45">
      <c r="A664" s="196">
        <v>7</v>
      </c>
      <c r="B664" s="196">
        <v>13</v>
      </c>
      <c r="C664" s="196">
        <v>17</v>
      </c>
      <c r="D664" s="196" t="s">
        <v>834</v>
      </c>
      <c r="E664" s="196" t="s">
        <v>6236</v>
      </c>
      <c r="F664" s="196" t="s">
        <v>1301</v>
      </c>
      <c r="G664" s="196" t="s">
        <v>1300</v>
      </c>
      <c r="H664" s="196" t="s">
        <v>1364</v>
      </c>
      <c r="K664" s="196">
        <v>1</v>
      </c>
      <c r="L664" s="196" t="s">
        <v>4422</v>
      </c>
    </row>
    <row r="665" spans="1:13" x14ac:dyDescent="0.45">
      <c r="A665" s="196">
        <v>7</v>
      </c>
      <c r="B665" s="196">
        <v>13</v>
      </c>
      <c r="C665" s="196">
        <v>18</v>
      </c>
      <c r="D665" s="196" t="s">
        <v>834</v>
      </c>
      <c r="E665" s="196" t="s">
        <v>7446</v>
      </c>
      <c r="F665" s="196" t="s">
        <v>1301</v>
      </c>
      <c r="G665" s="196" t="s">
        <v>1300</v>
      </c>
      <c r="H665" s="196" t="s">
        <v>1467</v>
      </c>
      <c r="K665" s="196">
        <v>1</v>
      </c>
      <c r="L665" s="196" t="s">
        <v>4421</v>
      </c>
    </row>
    <row r="666" spans="1:13" x14ac:dyDescent="0.45">
      <c r="A666" s="196">
        <v>7</v>
      </c>
      <c r="B666" s="196">
        <v>13</v>
      </c>
      <c r="C666" s="196">
        <v>19</v>
      </c>
      <c r="D666" s="196" t="s">
        <v>834</v>
      </c>
      <c r="E666" s="196" t="s">
        <v>6237</v>
      </c>
      <c r="F666" s="196" t="s">
        <v>1301</v>
      </c>
      <c r="G666" s="196" t="s">
        <v>1300</v>
      </c>
      <c r="H666" s="196" t="s">
        <v>1362</v>
      </c>
      <c r="K666" s="196">
        <v>1</v>
      </c>
      <c r="L666" s="196" t="s">
        <v>4420</v>
      </c>
    </row>
    <row r="667" spans="1:13" x14ac:dyDescent="0.45">
      <c r="A667" s="196">
        <v>7</v>
      </c>
      <c r="B667" s="196">
        <v>13</v>
      </c>
      <c r="C667" s="196">
        <v>20</v>
      </c>
      <c r="D667" s="196" t="s">
        <v>834</v>
      </c>
      <c r="E667" s="196" t="s">
        <v>7447</v>
      </c>
      <c r="F667" s="196" t="s">
        <v>1301</v>
      </c>
      <c r="G667" s="196" t="s">
        <v>1300</v>
      </c>
      <c r="H667" s="196" t="s">
        <v>1464</v>
      </c>
      <c r="K667" s="196">
        <v>1</v>
      </c>
      <c r="L667" s="196" t="s">
        <v>4419</v>
      </c>
    </row>
    <row r="668" spans="1:13" x14ac:dyDescent="0.45">
      <c r="A668" s="196">
        <v>7</v>
      </c>
      <c r="B668" s="196">
        <v>13</v>
      </c>
      <c r="C668" s="196">
        <v>21</v>
      </c>
      <c r="D668" s="196" t="s">
        <v>834</v>
      </c>
      <c r="E668" s="196" t="s">
        <v>6238</v>
      </c>
      <c r="F668" s="196" t="s">
        <v>1301</v>
      </c>
      <c r="G668" s="196" t="s">
        <v>1300</v>
      </c>
      <c r="H668" s="196" t="s">
        <v>1360</v>
      </c>
      <c r="K668" s="196">
        <v>1</v>
      </c>
      <c r="L668" s="196" t="s">
        <v>4418</v>
      </c>
    </row>
    <row r="669" spans="1:13" x14ac:dyDescent="0.45">
      <c r="A669" s="196">
        <v>7</v>
      </c>
      <c r="B669" s="196">
        <v>13</v>
      </c>
      <c r="C669" s="196">
        <v>22</v>
      </c>
      <c r="D669" s="196" t="s">
        <v>834</v>
      </c>
      <c r="E669" s="196" t="s">
        <v>7448</v>
      </c>
      <c r="F669" s="196" t="s">
        <v>1301</v>
      </c>
      <c r="G669" s="196" t="s">
        <v>1300</v>
      </c>
      <c r="H669" s="196" t="s">
        <v>1461</v>
      </c>
      <c r="K669" s="196">
        <v>1</v>
      </c>
      <c r="L669" s="196" t="s">
        <v>4417</v>
      </c>
    </row>
    <row r="670" spans="1:13" x14ac:dyDescent="0.45">
      <c r="A670" s="196">
        <v>7</v>
      </c>
      <c r="B670" s="196">
        <v>13</v>
      </c>
      <c r="C670" s="196">
        <v>23</v>
      </c>
      <c r="D670" s="196" t="s">
        <v>834</v>
      </c>
      <c r="E670" s="196" t="s">
        <v>6239</v>
      </c>
      <c r="F670" s="196" t="s">
        <v>1301</v>
      </c>
      <c r="G670" s="196" t="s">
        <v>1300</v>
      </c>
      <c r="H670" s="196" t="s">
        <v>1358</v>
      </c>
      <c r="K670" s="196">
        <v>1</v>
      </c>
      <c r="L670" s="196" t="s">
        <v>4416</v>
      </c>
    </row>
    <row r="671" spans="1:13" x14ac:dyDescent="0.45">
      <c r="A671" s="196">
        <v>7</v>
      </c>
      <c r="B671" s="196">
        <v>13</v>
      </c>
      <c r="C671" s="196">
        <v>24</v>
      </c>
      <c r="D671" s="196" t="s">
        <v>834</v>
      </c>
      <c r="E671" s="196" t="s">
        <v>7449</v>
      </c>
      <c r="F671" s="196" t="s">
        <v>1301</v>
      </c>
      <c r="G671" s="196" t="s">
        <v>1300</v>
      </c>
      <c r="H671" s="196" t="s">
        <v>1458</v>
      </c>
      <c r="K671" s="196">
        <v>1</v>
      </c>
      <c r="L671" s="196" t="s">
        <v>4415</v>
      </c>
    </row>
    <row r="672" spans="1:13" x14ac:dyDescent="0.45">
      <c r="A672" s="196">
        <v>7</v>
      </c>
      <c r="B672" s="196">
        <v>13</v>
      </c>
      <c r="C672" s="196">
        <v>25</v>
      </c>
      <c r="D672" s="196" t="s">
        <v>834</v>
      </c>
      <c r="E672" s="196" t="s">
        <v>6240</v>
      </c>
      <c r="F672" s="196" t="s">
        <v>1301</v>
      </c>
      <c r="G672" s="196" t="s">
        <v>1300</v>
      </c>
      <c r="H672" s="196" t="s">
        <v>1356</v>
      </c>
      <c r="K672" s="196">
        <v>1</v>
      </c>
      <c r="L672" s="196" t="s">
        <v>4414</v>
      </c>
    </row>
    <row r="673" spans="1:18" x14ac:dyDescent="0.45">
      <c r="A673" s="196">
        <v>7</v>
      </c>
      <c r="B673" s="196">
        <v>13</v>
      </c>
      <c r="C673" s="196">
        <v>26</v>
      </c>
      <c r="D673" s="196" t="s">
        <v>834</v>
      </c>
      <c r="E673" s="196" t="s">
        <v>7450</v>
      </c>
      <c r="F673" s="196" t="s">
        <v>1301</v>
      </c>
      <c r="G673" s="196" t="s">
        <v>1300</v>
      </c>
      <c r="H673" s="196" t="s">
        <v>1455</v>
      </c>
      <c r="K673" s="196">
        <v>1</v>
      </c>
      <c r="L673" s="196" t="s">
        <v>4413</v>
      </c>
    </row>
    <row r="674" spans="1:18" x14ac:dyDescent="0.45">
      <c r="A674" s="196">
        <v>7</v>
      </c>
      <c r="B674" s="196">
        <v>13</v>
      </c>
      <c r="C674" s="196">
        <v>27</v>
      </c>
      <c r="D674" s="196" t="s">
        <v>834</v>
      </c>
      <c r="E674" s="196" t="s">
        <v>6241</v>
      </c>
      <c r="F674" s="196" t="s">
        <v>1301</v>
      </c>
      <c r="G674" s="196" t="s">
        <v>1300</v>
      </c>
      <c r="H674" s="196" t="s">
        <v>1354</v>
      </c>
      <c r="I674" s="196" t="s">
        <v>875</v>
      </c>
      <c r="K674" s="196">
        <v>1</v>
      </c>
      <c r="L674" s="196" t="s">
        <v>4412</v>
      </c>
      <c r="M674" s="196" t="s">
        <v>4411</v>
      </c>
      <c r="N674" s="196" t="s">
        <v>76</v>
      </c>
      <c r="O674" s="196" t="s">
        <v>4410</v>
      </c>
      <c r="P674" s="196" t="s">
        <v>77</v>
      </c>
      <c r="Q674" s="196" t="s">
        <v>4409</v>
      </c>
      <c r="R674" s="196" t="s">
        <v>78</v>
      </c>
    </row>
    <row r="675" spans="1:18" x14ac:dyDescent="0.45">
      <c r="A675" s="196">
        <v>7</v>
      </c>
      <c r="B675" s="196">
        <v>13</v>
      </c>
      <c r="C675" s="196">
        <v>28</v>
      </c>
      <c r="D675" s="196" t="s">
        <v>834</v>
      </c>
      <c r="E675" s="196" t="s">
        <v>7451</v>
      </c>
      <c r="F675" s="196" t="s">
        <v>1301</v>
      </c>
      <c r="G675" s="196" t="s">
        <v>1300</v>
      </c>
      <c r="H675" s="196" t="s">
        <v>1449</v>
      </c>
      <c r="I675" s="196" t="s">
        <v>875</v>
      </c>
      <c r="K675" s="196">
        <v>1</v>
      </c>
      <c r="L675" s="196" t="s">
        <v>4408</v>
      </c>
      <c r="M675" s="196" t="s">
        <v>4407</v>
      </c>
      <c r="N675" s="196" t="s">
        <v>76</v>
      </c>
      <c r="O675" s="196" t="s">
        <v>4406</v>
      </c>
      <c r="P675" s="196" t="s">
        <v>77</v>
      </c>
      <c r="Q675" s="196" t="s">
        <v>4405</v>
      </c>
      <c r="R675" s="196" t="s">
        <v>78</v>
      </c>
    </row>
    <row r="676" spans="1:18" x14ac:dyDescent="0.45">
      <c r="A676" s="196">
        <v>7</v>
      </c>
      <c r="B676" s="196">
        <v>13</v>
      </c>
      <c r="C676" s="196">
        <v>29</v>
      </c>
      <c r="D676" s="196" t="s">
        <v>834</v>
      </c>
      <c r="E676" s="196" t="s">
        <v>6242</v>
      </c>
      <c r="F676" s="196" t="s">
        <v>1301</v>
      </c>
      <c r="G676" s="196" t="s">
        <v>1300</v>
      </c>
      <c r="H676" s="196" t="s">
        <v>1349</v>
      </c>
      <c r="I676" s="196" t="s">
        <v>3252</v>
      </c>
      <c r="K676" s="196">
        <v>1</v>
      </c>
      <c r="L676" s="196" t="s">
        <v>4404</v>
      </c>
      <c r="M676" s="196" t="s">
        <v>4403</v>
      </c>
      <c r="N676" s="196" t="s">
        <v>65</v>
      </c>
      <c r="O676" s="196" t="s">
        <v>4402</v>
      </c>
    </row>
    <row r="677" spans="1:18" x14ac:dyDescent="0.45">
      <c r="A677" s="196">
        <v>7</v>
      </c>
      <c r="B677" s="196">
        <v>13</v>
      </c>
      <c r="C677" s="196">
        <v>30</v>
      </c>
      <c r="D677" s="196" t="s">
        <v>834</v>
      </c>
      <c r="E677" s="196" t="s">
        <v>7452</v>
      </c>
      <c r="F677" s="196" t="s">
        <v>1301</v>
      </c>
      <c r="G677" s="196" t="s">
        <v>1300</v>
      </c>
      <c r="H677" s="196" t="s">
        <v>1441</v>
      </c>
      <c r="I677" s="196" t="s">
        <v>1341</v>
      </c>
      <c r="K677" s="196">
        <v>1</v>
      </c>
      <c r="L677" s="196" t="s">
        <v>4401</v>
      </c>
      <c r="M677" s="196" t="s">
        <v>4400</v>
      </c>
      <c r="N677" s="196" t="s">
        <v>1338</v>
      </c>
      <c r="O677" s="196" t="s">
        <v>4399</v>
      </c>
    </row>
    <row r="678" spans="1:18" x14ac:dyDescent="0.45">
      <c r="A678" s="196">
        <v>7</v>
      </c>
      <c r="B678" s="196">
        <v>13</v>
      </c>
      <c r="C678" s="196">
        <v>31</v>
      </c>
      <c r="D678" s="196" t="s">
        <v>834</v>
      </c>
      <c r="E678" s="196" t="s">
        <v>6243</v>
      </c>
      <c r="F678" s="196" t="s">
        <v>1301</v>
      </c>
      <c r="G678" s="196" t="s">
        <v>1300</v>
      </c>
      <c r="H678" s="196" t="s">
        <v>679</v>
      </c>
      <c r="I678" s="196" t="s">
        <v>3252</v>
      </c>
      <c r="K678" s="196">
        <v>1</v>
      </c>
      <c r="L678" s="196" t="s">
        <v>4398</v>
      </c>
      <c r="M678" s="196" t="s">
        <v>4397</v>
      </c>
      <c r="N678" s="196" t="s">
        <v>65</v>
      </c>
      <c r="O678" s="196" t="s">
        <v>4396</v>
      </c>
    </row>
    <row r="679" spans="1:18" x14ac:dyDescent="0.45">
      <c r="A679" s="196">
        <v>7</v>
      </c>
      <c r="B679" s="196">
        <v>13</v>
      </c>
      <c r="C679" s="196">
        <v>32</v>
      </c>
      <c r="D679" s="196" t="s">
        <v>834</v>
      </c>
      <c r="E679" s="196" t="s">
        <v>7453</v>
      </c>
      <c r="F679" s="196" t="s">
        <v>1301</v>
      </c>
      <c r="G679" s="196" t="s">
        <v>1300</v>
      </c>
      <c r="H679" s="196" t="s">
        <v>1434</v>
      </c>
      <c r="I679" s="196" t="s">
        <v>1341</v>
      </c>
      <c r="K679" s="196">
        <v>1</v>
      </c>
      <c r="L679" s="196" t="s">
        <v>4395</v>
      </c>
      <c r="M679" s="196" t="s">
        <v>4394</v>
      </c>
      <c r="N679" s="196" t="s">
        <v>1338</v>
      </c>
      <c r="O679" s="196" t="s">
        <v>4393</v>
      </c>
    </row>
    <row r="680" spans="1:18" x14ac:dyDescent="0.45">
      <c r="A680" s="196">
        <v>7</v>
      </c>
      <c r="B680" s="196">
        <v>13</v>
      </c>
      <c r="C680" s="196">
        <v>33</v>
      </c>
      <c r="D680" s="196" t="s">
        <v>834</v>
      </c>
      <c r="E680" s="196" t="s">
        <v>6244</v>
      </c>
      <c r="F680" s="196" t="s">
        <v>1301</v>
      </c>
      <c r="G680" s="196" t="s">
        <v>1300</v>
      </c>
      <c r="H680" s="196" t="s">
        <v>1342</v>
      </c>
      <c r="I680" s="196" t="s">
        <v>3252</v>
      </c>
      <c r="K680" s="196">
        <v>1</v>
      </c>
      <c r="L680" s="196" t="s">
        <v>4392</v>
      </c>
      <c r="M680" s="196" t="s">
        <v>4391</v>
      </c>
      <c r="N680" s="196" t="s">
        <v>65</v>
      </c>
      <c r="O680" s="196" t="s">
        <v>4390</v>
      </c>
    </row>
    <row r="681" spans="1:18" x14ac:dyDescent="0.45">
      <c r="A681" s="196">
        <v>7</v>
      </c>
      <c r="B681" s="196">
        <v>13</v>
      </c>
      <c r="C681" s="196">
        <v>34</v>
      </c>
      <c r="D681" s="196" t="s">
        <v>834</v>
      </c>
      <c r="E681" s="196" t="s">
        <v>7454</v>
      </c>
      <c r="F681" s="196" t="s">
        <v>1301</v>
      </c>
      <c r="G681" s="196" t="s">
        <v>1300</v>
      </c>
      <c r="H681" s="196" t="s">
        <v>1427</v>
      </c>
      <c r="I681" s="196" t="s">
        <v>1341</v>
      </c>
      <c r="K681" s="196">
        <v>1</v>
      </c>
      <c r="L681" s="196" t="s">
        <v>4389</v>
      </c>
      <c r="M681" s="196" t="s">
        <v>4388</v>
      </c>
      <c r="N681" s="196" t="s">
        <v>1338</v>
      </c>
      <c r="O681" s="196" t="s">
        <v>4387</v>
      </c>
    </row>
    <row r="682" spans="1:18" x14ac:dyDescent="0.45">
      <c r="A682" s="196">
        <v>7</v>
      </c>
      <c r="B682" s="196">
        <v>13</v>
      </c>
      <c r="C682" s="196">
        <v>35</v>
      </c>
      <c r="D682" s="196" t="s">
        <v>834</v>
      </c>
      <c r="E682" s="196" t="s">
        <v>6245</v>
      </c>
      <c r="F682" s="196" t="s">
        <v>1301</v>
      </c>
      <c r="G682" s="196" t="s">
        <v>1300</v>
      </c>
      <c r="H682" s="196" t="s">
        <v>1336</v>
      </c>
      <c r="K682" s="196">
        <v>1</v>
      </c>
      <c r="L682" s="196" t="s">
        <v>4386</v>
      </c>
    </row>
    <row r="683" spans="1:18" x14ac:dyDescent="0.45">
      <c r="A683" s="196">
        <v>7</v>
      </c>
      <c r="B683" s="196">
        <v>13</v>
      </c>
      <c r="C683" s="196">
        <v>36</v>
      </c>
      <c r="D683" s="196" t="s">
        <v>834</v>
      </c>
      <c r="E683" s="196" t="s">
        <v>8420</v>
      </c>
      <c r="F683" s="196" t="s">
        <v>1301</v>
      </c>
      <c r="G683" s="196" t="s">
        <v>1300</v>
      </c>
      <c r="H683" s="196" t="s">
        <v>1422</v>
      </c>
      <c r="K683" s="196">
        <v>1</v>
      </c>
      <c r="L683" s="196" t="s">
        <v>4385</v>
      </c>
    </row>
    <row r="684" spans="1:18" x14ac:dyDescent="0.45">
      <c r="A684" s="196">
        <v>7</v>
      </c>
      <c r="B684" s="196">
        <v>13</v>
      </c>
      <c r="C684" s="196">
        <v>37</v>
      </c>
      <c r="D684" s="196" t="s">
        <v>834</v>
      </c>
      <c r="E684" s="196" t="s">
        <v>6246</v>
      </c>
      <c r="F684" s="196" t="s">
        <v>1301</v>
      </c>
      <c r="G684" s="196" t="s">
        <v>1300</v>
      </c>
      <c r="H684" s="196" t="s">
        <v>1334</v>
      </c>
      <c r="K684" s="196">
        <v>1</v>
      </c>
      <c r="L684" s="196" t="s">
        <v>4384</v>
      </c>
    </row>
    <row r="685" spans="1:18" x14ac:dyDescent="0.45">
      <c r="A685" s="196">
        <v>7</v>
      </c>
      <c r="B685" s="196">
        <v>13</v>
      </c>
      <c r="C685" s="196">
        <v>38</v>
      </c>
      <c r="D685" s="196" t="s">
        <v>834</v>
      </c>
      <c r="E685" s="196" t="s">
        <v>8460</v>
      </c>
      <c r="F685" s="196" t="s">
        <v>1301</v>
      </c>
      <c r="G685" s="196" t="s">
        <v>1300</v>
      </c>
      <c r="H685" s="196" t="s">
        <v>1419</v>
      </c>
      <c r="K685" s="196">
        <v>1</v>
      </c>
      <c r="L685" s="196" t="s">
        <v>4383</v>
      </c>
    </row>
    <row r="686" spans="1:18" x14ac:dyDescent="0.45">
      <c r="A686" s="196">
        <v>7</v>
      </c>
      <c r="B686" s="196">
        <v>13</v>
      </c>
      <c r="C686" s="196">
        <v>39</v>
      </c>
      <c r="D686" s="196" t="s">
        <v>834</v>
      </c>
      <c r="E686" s="196" t="s">
        <v>6247</v>
      </c>
      <c r="F686" s="196" t="s">
        <v>1301</v>
      </c>
      <c r="G686" s="196" t="s">
        <v>1300</v>
      </c>
      <c r="H686" s="196" t="s">
        <v>1332</v>
      </c>
      <c r="K686" s="196">
        <v>1</v>
      </c>
      <c r="L686" s="196" t="s">
        <v>4382</v>
      </c>
    </row>
    <row r="687" spans="1:18" x14ac:dyDescent="0.45">
      <c r="A687" s="196">
        <v>7</v>
      </c>
      <c r="B687" s="196">
        <v>13</v>
      </c>
      <c r="C687" s="196">
        <v>40</v>
      </c>
      <c r="D687" s="196" t="s">
        <v>834</v>
      </c>
      <c r="E687" s="196" t="s">
        <v>8500</v>
      </c>
      <c r="F687" s="196" t="s">
        <v>1301</v>
      </c>
      <c r="G687" s="196" t="s">
        <v>1300</v>
      </c>
      <c r="H687" s="196" t="s">
        <v>1416</v>
      </c>
      <c r="K687" s="196">
        <v>1</v>
      </c>
      <c r="L687" s="196" t="s">
        <v>4381</v>
      </c>
    </row>
    <row r="688" spans="1:18" x14ac:dyDescent="0.45">
      <c r="A688" s="196">
        <v>7</v>
      </c>
      <c r="B688" s="196">
        <v>13</v>
      </c>
      <c r="C688" s="196">
        <v>41</v>
      </c>
      <c r="D688" s="196" t="s">
        <v>834</v>
      </c>
      <c r="E688" s="196" t="s">
        <v>6248</v>
      </c>
      <c r="F688" s="196" t="s">
        <v>1301</v>
      </c>
      <c r="G688" s="196" t="s">
        <v>1300</v>
      </c>
      <c r="H688" s="196" t="s">
        <v>1330</v>
      </c>
      <c r="I688" s="196" t="s">
        <v>875</v>
      </c>
      <c r="K688" s="196">
        <v>1</v>
      </c>
      <c r="L688" s="196" t="s">
        <v>4380</v>
      </c>
      <c r="M688" s="196" t="s">
        <v>4379</v>
      </c>
      <c r="N688" s="196" t="s">
        <v>76</v>
      </c>
      <c r="O688" s="196" t="s">
        <v>4378</v>
      </c>
      <c r="P688" s="196" t="s">
        <v>77</v>
      </c>
      <c r="Q688" s="196" t="s">
        <v>4377</v>
      </c>
      <c r="R688" s="196" t="s">
        <v>78</v>
      </c>
    </row>
    <row r="689" spans="1:18" x14ac:dyDescent="0.45">
      <c r="A689" s="196">
        <v>7</v>
      </c>
      <c r="B689" s="196">
        <v>13</v>
      </c>
      <c r="C689" s="196">
        <v>42</v>
      </c>
      <c r="D689" s="196" t="s">
        <v>834</v>
      </c>
      <c r="E689" s="196" t="s">
        <v>7455</v>
      </c>
      <c r="F689" s="196" t="s">
        <v>1301</v>
      </c>
      <c r="G689" s="196" t="s">
        <v>1300</v>
      </c>
      <c r="H689" s="196" t="s">
        <v>1410</v>
      </c>
      <c r="I689" s="196" t="s">
        <v>875</v>
      </c>
      <c r="K689" s="196">
        <v>1</v>
      </c>
      <c r="L689" s="196" t="s">
        <v>4376</v>
      </c>
      <c r="M689" s="196" t="s">
        <v>4375</v>
      </c>
      <c r="N689" s="196" t="s">
        <v>76</v>
      </c>
      <c r="O689" s="196" t="s">
        <v>4374</v>
      </c>
      <c r="P689" s="196" t="s">
        <v>77</v>
      </c>
      <c r="Q689" s="196" t="s">
        <v>4373</v>
      </c>
      <c r="R689" s="196" t="s">
        <v>78</v>
      </c>
    </row>
    <row r="690" spans="1:18" x14ac:dyDescent="0.45">
      <c r="A690" s="196">
        <v>7</v>
      </c>
      <c r="B690" s="196">
        <v>13</v>
      </c>
      <c r="C690" s="196">
        <v>43</v>
      </c>
      <c r="D690" s="196" t="s">
        <v>834</v>
      </c>
      <c r="E690" s="196" t="s">
        <v>6249</v>
      </c>
      <c r="F690" s="196" t="s">
        <v>1301</v>
      </c>
      <c r="G690" s="196" t="s">
        <v>1300</v>
      </c>
      <c r="H690" s="196" t="s">
        <v>1325</v>
      </c>
      <c r="I690" s="196" t="s">
        <v>1324</v>
      </c>
      <c r="K690" s="196">
        <v>1</v>
      </c>
      <c r="L690" s="196" t="s">
        <v>4372</v>
      </c>
    </row>
    <row r="691" spans="1:18" x14ac:dyDescent="0.45">
      <c r="A691" s="196">
        <v>7</v>
      </c>
      <c r="B691" s="196">
        <v>13</v>
      </c>
      <c r="C691" s="196">
        <v>44</v>
      </c>
      <c r="D691" s="196" t="s">
        <v>834</v>
      </c>
      <c r="E691" s="196" t="s">
        <v>7456</v>
      </c>
      <c r="F691" s="196" t="s">
        <v>1301</v>
      </c>
      <c r="G691" s="196" t="s">
        <v>1300</v>
      </c>
      <c r="H691" s="196" t="s">
        <v>1404</v>
      </c>
      <c r="I691" s="196" t="s">
        <v>1324</v>
      </c>
      <c r="K691" s="196">
        <v>1</v>
      </c>
      <c r="L691" s="196" t="s">
        <v>4371</v>
      </c>
    </row>
    <row r="692" spans="1:18" x14ac:dyDescent="0.45">
      <c r="A692" s="196">
        <v>7</v>
      </c>
      <c r="B692" s="196">
        <v>13</v>
      </c>
      <c r="C692" s="196">
        <v>45</v>
      </c>
      <c r="D692" s="196" t="s">
        <v>834</v>
      </c>
      <c r="E692" s="196" t="s">
        <v>6250</v>
      </c>
      <c r="F692" s="196" t="s">
        <v>1301</v>
      </c>
      <c r="G692" s="196" t="s">
        <v>1300</v>
      </c>
      <c r="H692" s="196" t="s">
        <v>1322</v>
      </c>
      <c r="K692" s="196">
        <v>1</v>
      </c>
      <c r="L692" s="196" t="s">
        <v>4370</v>
      </c>
    </row>
    <row r="693" spans="1:18" x14ac:dyDescent="0.45">
      <c r="A693" s="196">
        <v>7</v>
      </c>
      <c r="B693" s="196">
        <v>13</v>
      </c>
      <c r="C693" s="196">
        <v>46</v>
      </c>
      <c r="D693" s="196" t="s">
        <v>834</v>
      </c>
      <c r="E693" s="196" t="s">
        <v>7457</v>
      </c>
      <c r="F693" s="196" t="s">
        <v>1301</v>
      </c>
      <c r="G693" s="196" t="s">
        <v>1300</v>
      </c>
      <c r="H693" s="196" t="s">
        <v>1401</v>
      </c>
      <c r="K693" s="196">
        <v>1</v>
      </c>
      <c r="L693" s="196" t="s">
        <v>4369</v>
      </c>
    </row>
    <row r="694" spans="1:18" x14ac:dyDescent="0.45">
      <c r="A694" s="196">
        <v>7</v>
      </c>
      <c r="B694" s="196">
        <v>13</v>
      </c>
      <c r="C694" s="196">
        <v>47</v>
      </c>
      <c r="D694" s="196" t="s">
        <v>834</v>
      </c>
      <c r="E694" s="196" t="s">
        <v>6251</v>
      </c>
      <c r="F694" s="196" t="s">
        <v>1301</v>
      </c>
      <c r="G694" s="196" t="s">
        <v>1300</v>
      </c>
      <c r="H694" s="196" t="s">
        <v>1320</v>
      </c>
      <c r="I694" s="196" t="s">
        <v>885</v>
      </c>
      <c r="K694" s="196">
        <v>1</v>
      </c>
      <c r="L694" s="196" t="s">
        <v>4368</v>
      </c>
    </row>
    <row r="695" spans="1:18" x14ac:dyDescent="0.45">
      <c r="A695" s="196">
        <v>7</v>
      </c>
      <c r="B695" s="196">
        <v>13</v>
      </c>
      <c r="C695" s="196">
        <v>48</v>
      </c>
      <c r="D695" s="196" t="s">
        <v>834</v>
      </c>
      <c r="E695" s="196" t="s">
        <v>6252</v>
      </c>
      <c r="F695" s="196" t="s">
        <v>1301</v>
      </c>
      <c r="G695" s="196" t="s">
        <v>1300</v>
      </c>
      <c r="H695" s="196" t="s">
        <v>1317</v>
      </c>
      <c r="K695" s="196">
        <v>1</v>
      </c>
      <c r="L695" s="196" t="s">
        <v>4367</v>
      </c>
    </row>
    <row r="696" spans="1:18" x14ac:dyDescent="0.45">
      <c r="A696" s="196">
        <v>7</v>
      </c>
      <c r="B696" s="196">
        <v>13</v>
      </c>
      <c r="C696" s="196">
        <v>49</v>
      </c>
      <c r="D696" s="196" t="s">
        <v>834</v>
      </c>
      <c r="E696" s="196" t="s">
        <v>6253</v>
      </c>
      <c r="F696" s="196" t="s">
        <v>1301</v>
      </c>
      <c r="G696" s="196" t="s">
        <v>1300</v>
      </c>
      <c r="H696" s="196" t="s">
        <v>1315</v>
      </c>
      <c r="I696" s="196" t="s">
        <v>875</v>
      </c>
      <c r="K696" s="196">
        <v>1</v>
      </c>
      <c r="L696" s="196" t="s">
        <v>4366</v>
      </c>
      <c r="M696" s="196" t="s">
        <v>4365</v>
      </c>
      <c r="N696" s="196" t="s">
        <v>76</v>
      </c>
      <c r="O696" s="196" t="s">
        <v>4364</v>
      </c>
      <c r="P696" s="196" t="s">
        <v>77</v>
      </c>
      <c r="Q696" s="196" t="s">
        <v>4363</v>
      </c>
      <c r="R696" s="196" t="s">
        <v>78</v>
      </c>
    </row>
    <row r="697" spans="1:18" x14ac:dyDescent="0.45">
      <c r="A697" s="196">
        <v>7</v>
      </c>
      <c r="B697" s="196">
        <v>13</v>
      </c>
      <c r="C697" s="196">
        <v>50</v>
      </c>
      <c r="D697" s="196" t="s">
        <v>834</v>
      </c>
      <c r="E697" s="196" t="s">
        <v>6254</v>
      </c>
      <c r="F697" s="196" t="s">
        <v>1301</v>
      </c>
      <c r="G697" s="196" t="s">
        <v>1300</v>
      </c>
      <c r="H697" s="196" t="s">
        <v>1310</v>
      </c>
      <c r="I697" s="196" t="s">
        <v>875</v>
      </c>
      <c r="K697" s="196">
        <v>1</v>
      </c>
      <c r="L697" s="196" t="s">
        <v>4362</v>
      </c>
      <c r="M697" s="196" t="s">
        <v>4361</v>
      </c>
      <c r="N697" s="196" t="s">
        <v>76</v>
      </c>
      <c r="O697" s="196" t="s">
        <v>4360</v>
      </c>
      <c r="P697" s="196" t="s">
        <v>77</v>
      </c>
      <c r="Q697" s="196" t="s">
        <v>4359</v>
      </c>
      <c r="R697" s="196" t="s">
        <v>78</v>
      </c>
    </row>
    <row r="698" spans="1:18" x14ac:dyDescent="0.45">
      <c r="A698" s="196">
        <v>7</v>
      </c>
      <c r="B698" s="196">
        <v>13</v>
      </c>
      <c r="C698" s="196">
        <v>51</v>
      </c>
      <c r="D698" s="196" t="s">
        <v>834</v>
      </c>
      <c r="E698" s="196" t="s">
        <v>6255</v>
      </c>
      <c r="F698" s="196" t="s">
        <v>1301</v>
      </c>
      <c r="G698" s="196" t="s">
        <v>1300</v>
      </c>
      <c r="H698" s="196" t="s">
        <v>1299</v>
      </c>
      <c r="K698" s="196">
        <v>1</v>
      </c>
      <c r="L698" s="196" t="s">
        <v>4358</v>
      </c>
    </row>
    <row r="699" spans="1:18" x14ac:dyDescent="0.45">
      <c r="A699" s="196">
        <v>7</v>
      </c>
      <c r="B699" s="196">
        <v>13</v>
      </c>
      <c r="C699" s="196">
        <v>52</v>
      </c>
      <c r="D699" s="196" t="s">
        <v>8775</v>
      </c>
      <c r="E699" s="196" t="s">
        <v>8841</v>
      </c>
      <c r="F699" s="196" t="s">
        <v>1301</v>
      </c>
      <c r="G699" s="196" t="s">
        <v>1300</v>
      </c>
      <c r="H699" s="196" t="s">
        <v>8777</v>
      </c>
      <c r="K699" s="196">
        <v>1</v>
      </c>
      <c r="L699" s="196" t="s">
        <v>8842</v>
      </c>
    </row>
    <row r="700" spans="1:18" x14ac:dyDescent="0.45">
      <c r="A700" s="196">
        <v>7</v>
      </c>
      <c r="B700" s="196">
        <v>14</v>
      </c>
      <c r="C700" s="196">
        <v>1</v>
      </c>
      <c r="D700" s="196" t="s">
        <v>834</v>
      </c>
      <c r="E700" s="196" t="s">
        <v>6256</v>
      </c>
      <c r="F700" s="196" t="s">
        <v>1301</v>
      </c>
      <c r="G700" s="196" t="s">
        <v>1300</v>
      </c>
      <c r="H700" s="196" t="s">
        <v>1388</v>
      </c>
      <c r="I700" s="196" t="s">
        <v>880</v>
      </c>
      <c r="K700" s="196">
        <v>1</v>
      </c>
      <c r="L700" s="196" t="s">
        <v>4357</v>
      </c>
    </row>
    <row r="701" spans="1:18" x14ac:dyDescent="0.45">
      <c r="A701" s="196">
        <v>7</v>
      </c>
      <c r="B701" s="196">
        <v>14</v>
      </c>
      <c r="C701" s="196">
        <v>2</v>
      </c>
      <c r="D701" s="196" t="s">
        <v>834</v>
      </c>
      <c r="E701" s="196" t="s">
        <v>7458</v>
      </c>
      <c r="F701" s="196" t="s">
        <v>1301</v>
      </c>
      <c r="G701" s="196" t="s">
        <v>1300</v>
      </c>
      <c r="H701" s="196" t="s">
        <v>1505</v>
      </c>
      <c r="I701" s="196" t="s">
        <v>1324</v>
      </c>
      <c r="K701" s="196">
        <v>1</v>
      </c>
      <c r="L701" s="196" t="s">
        <v>4356</v>
      </c>
    </row>
    <row r="702" spans="1:18" x14ac:dyDescent="0.45">
      <c r="A702" s="196">
        <v>7</v>
      </c>
      <c r="B702" s="196">
        <v>14</v>
      </c>
      <c r="C702" s="196">
        <v>3</v>
      </c>
      <c r="D702" s="196" t="s">
        <v>834</v>
      </c>
      <c r="E702" s="196" t="s">
        <v>6257</v>
      </c>
      <c r="F702" s="196" t="s">
        <v>1301</v>
      </c>
      <c r="G702" s="196" t="s">
        <v>1300</v>
      </c>
      <c r="H702" s="196" t="s">
        <v>1386</v>
      </c>
      <c r="I702" s="196" t="s">
        <v>880</v>
      </c>
      <c r="K702" s="196">
        <v>1</v>
      </c>
      <c r="L702" s="196" t="s">
        <v>4355</v>
      </c>
    </row>
    <row r="703" spans="1:18" x14ac:dyDescent="0.45">
      <c r="A703" s="196">
        <v>7</v>
      </c>
      <c r="B703" s="196">
        <v>14</v>
      </c>
      <c r="C703" s="196">
        <v>4</v>
      </c>
      <c r="D703" s="196" t="s">
        <v>834</v>
      </c>
      <c r="E703" s="196" t="s">
        <v>7459</v>
      </c>
      <c r="F703" s="196" t="s">
        <v>1301</v>
      </c>
      <c r="G703" s="196" t="s">
        <v>1300</v>
      </c>
      <c r="H703" s="196" t="s">
        <v>1502</v>
      </c>
      <c r="I703" s="196" t="s">
        <v>1324</v>
      </c>
      <c r="K703" s="196">
        <v>1</v>
      </c>
      <c r="L703" s="196" t="s">
        <v>4354</v>
      </c>
    </row>
    <row r="704" spans="1:18" x14ac:dyDescent="0.45">
      <c r="A704" s="196">
        <v>7</v>
      </c>
      <c r="B704" s="196">
        <v>14</v>
      </c>
      <c r="C704" s="196">
        <v>5</v>
      </c>
      <c r="D704" s="196" t="s">
        <v>834</v>
      </c>
      <c r="E704" s="196" t="s">
        <v>6258</v>
      </c>
      <c r="F704" s="196" t="s">
        <v>1301</v>
      </c>
      <c r="G704" s="196" t="s">
        <v>1300</v>
      </c>
      <c r="H704" s="196" t="s">
        <v>1384</v>
      </c>
      <c r="I704" s="196" t="s">
        <v>875</v>
      </c>
      <c r="K704" s="196">
        <v>1</v>
      </c>
      <c r="L704" s="196" t="s">
        <v>4353</v>
      </c>
      <c r="M704" s="196" t="s">
        <v>4352</v>
      </c>
      <c r="N704" s="196" t="s">
        <v>76</v>
      </c>
      <c r="O704" s="196" t="s">
        <v>4351</v>
      </c>
      <c r="P704" s="196" t="s">
        <v>77</v>
      </c>
      <c r="Q704" s="196" t="s">
        <v>4350</v>
      </c>
      <c r="R704" s="196" t="s">
        <v>78</v>
      </c>
    </row>
    <row r="705" spans="1:18" x14ac:dyDescent="0.45">
      <c r="A705" s="196">
        <v>7</v>
      </c>
      <c r="B705" s="196">
        <v>14</v>
      </c>
      <c r="C705" s="196">
        <v>6</v>
      </c>
      <c r="D705" s="196" t="s">
        <v>834</v>
      </c>
      <c r="E705" s="196" t="s">
        <v>7460</v>
      </c>
      <c r="F705" s="196" t="s">
        <v>1301</v>
      </c>
      <c r="G705" s="196" t="s">
        <v>1300</v>
      </c>
      <c r="H705" s="196" t="s">
        <v>1496</v>
      </c>
      <c r="I705" s="196" t="s">
        <v>875</v>
      </c>
      <c r="K705" s="196">
        <v>1</v>
      </c>
      <c r="L705" s="196" t="s">
        <v>4349</v>
      </c>
      <c r="M705" s="196" t="s">
        <v>4348</v>
      </c>
      <c r="N705" s="196" t="s">
        <v>76</v>
      </c>
      <c r="O705" s="196" t="s">
        <v>4347</v>
      </c>
      <c r="P705" s="196" t="s">
        <v>77</v>
      </c>
      <c r="Q705" s="196" t="s">
        <v>4346</v>
      </c>
      <c r="R705" s="196" t="s">
        <v>78</v>
      </c>
    </row>
    <row r="706" spans="1:18" x14ac:dyDescent="0.45">
      <c r="A706" s="196">
        <v>7</v>
      </c>
      <c r="B706" s="196">
        <v>14</v>
      </c>
      <c r="C706" s="196">
        <v>7</v>
      </c>
      <c r="D706" s="196" t="s">
        <v>834</v>
      </c>
      <c r="E706" s="196" t="s">
        <v>6259</v>
      </c>
      <c r="F706" s="196" t="s">
        <v>1301</v>
      </c>
      <c r="G706" s="196" t="s">
        <v>1300</v>
      </c>
      <c r="H706" s="196" t="s">
        <v>715</v>
      </c>
      <c r="I706" s="196" t="s">
        <v>875</v>
      </c>
      <c r="K706" s="196">
        <v>1</v>
      </c>
      <c r="L706" s="196" t="s">
        <v>4345</v>
      </c>
      <c r="M706" s="196" t="s">
        <v>4344</v>
      </c>
      <c r="N706" s="196" t="s">
        <v>76</v>
      </c>
      <c r="O706" s="196" t="s">
        <v>4343</v>
      </c>
      <c r="P706" s="196" t="s">
        <v>77</v>
      </c>
      <c r="Q706" s="196" t="s">
        <v>4342</v>
      </c>
      <c r="R706" s="196" t="s">
        <v>78</v>
      </c>
    </row>
    <row r="707" spans="1:18" x14ac:dyDescent="0.45">
      <c r="A707" s="196">
        <v>7</v>
      </c>
      <c r="B707" s="196">
        <v>14</v>
      </c>
      <c r="C707" s="196">
        <v>8</v>
      </c>
      <c r="D707" s="196" t="s">
        <v>834</v>
      </c>
      <c r="E707" s="196" t="s">
        <v>7461</v>
      </c>
      <c r="F707" s="196" t="s">
        <v>1301</v>
      </c>
      <c r="G707" s="196" t="s">
        <v>1300</v>
      </c>
      <c r="H707" s="196" t="s">
        <v>1487</v>
      </c>
      <c r="I707" s="196" t="s">
        <v>875</v>
      </c>
      <c r="K707" s="196">
        <v>1</v>
      </c>
      <c r="L707" s="196" t="s">
        <v>4341</v>
      </c>
      <c r="M707" s="196" t="s">
        <v>4340</v>
      </c>
      <c r="N707" s="196" t="s">
        <v>76</v>
      </c>
      <c r="O707" s="196" t="s">
        <v>4339</v>
      </c>
      <c r="P707" s="196" t="s">
        <v>77</v>
      </c>
      <c r="Q707" s="196" t="s">
        <v>4338</v>
      </c>
      <c r="R707" s="196" t="s">
        <v>78</v>
      </c>
    </row>
    <row r="708" spans="1:18" x14ac:dyDescent="0.45">
      <c r="A708" s="196">
        <v>7</v>
      </c>
      <c r="B708" s="196">
        <v>14</v>
      </c>
      <c r="C708" s="196">
        <v>9</v>
      </c>
      <c r="D708" s="196" t="s">
        <v>834</v>
      </c>
      <c r="E708" s="196" t="s">
        <v>6260</v>
      </c>
      <c r="F708" s="196" t="s">
        <v>1301</v>
      </c>
      <c r="G708" s="196" t="s">
        <v>1300</v>
      </c>
      <c r="H708" s="196" t="s">
        <v>1375</v>
      </c>
      <c r="K708" s="196">
        <v>1</v>
      </c>
      <c r="L708" s="196" t="s">
        <v>4337</v>
      </c>
    </row>
    <row r="709" spans="1:18" x14ac:dyDescent="0.45">
      <c r="A709" s="196">
        <v>7</v>
      </c>
      <c r="B709" s="196">
        <v>14</v>
      </c>
      <c r="C709" s="196">
        <v>10</v>
      </c>
      <c r="D709" s="196" t="s">
        <v>834</v>
      </c>
      <c r="E709" s="196" t="s">
        <v>7462</v>
      </c>
      <c r="F709" s="196" t="s">
        <v>1301</v>
      </c>
      <c r="G709" s="196" t="s">
        <v>1300</v>
      </c>
      <c r="H709" s="196" t="s">
        <v>1481</v>
      </c>
      <c r="K709" s="196">
        <v>1</v>
      </c>
      <c r="L709" s="196" t="s">
        <v>4336</v>
      </c>
    </row>
    <row r="710" spans="1:18" x14ac:dyDescent="0.45">
      <c r="A710" s="196">
        <v>7</v>
      </c>
      <c r="B710" s="196">
        <v>14</v>
      </c>
      <c r="C710" s="196">
        <v>11</v>
      </c>
      <c r="D710" s="196" t="s">
        <v>834</v>
      </c>
      <c r="E710" s="196" t="s">
        <v>6261</v>
      </c>
      <c r="F710" s="196" t="s">
        <v>1301</v>
      </c>
      <c r="G710" s="196" t="s">
        <v>1300</v>
      </c>
      <c r="H710" s="196" t="s">
        <v>1373</v>
      </c>
      <c r="I710" s="196" t="s">
        <v>885</v>
      </c>
      <c r="K710" s="196">
        <v>1</v>
      </c>
      <c r="L710" s="196" t="s">
        <v>4335</v>
      </c>
    </row>
    <row r="711" spans="1:18" x14ac:dyDescent="0.45">
      <c r="A711" s="196">
        <v>7</v>
      </c>
      <c r="B711" s="196">
        <v>14</v>
      </c>
      <c r="C711" s="196">
        <v>12</v>
      </c>
      <c r="D711" s="196" t="s">
        <v>834</v>
      </c>
      <c r="E711" s="196" t="s">
        <v>7463</v>
      </c>
      <c r="F711" s="196" t="s">
        <v>1301</v>
      </c>
      <c r="G711" s="196" t="s">
        <v>1300</v>
      </c>
      <c r="H711" s="196" t="s">
        <v>1478</v>
      </c>
      <c r="I711" s="196" t="s">
        <v>1319</v>
      </c>
      <c r="K711" s="196">
        <v>1</v>
      </c>
      <c r="L711" s="196" t="s">
        <v>4334</v>
      </c>
    </row>
    <row r="712" spans="1:18" x14ac:dyDescent="0.45">
      <c r="A712" s="196">
        <v>7</v>
      </c>
      <c r="B712" s="196">
        <v>14</v>
      </c>
      <c r="C712" s="196">
        <v>13</v>
      </c>
      <c r="D712" s="196" t="s">
        <v>834</v>
      </c>
      <c r="E712" s="196" t="s">
        <v>6262</v>
      </c>
      <c r="F712" s="196" t="s">
        <v>1301</v>
      </c>
      <c r="G712" s="196" t="s">
        <v>1300</v>
      </c>
      <c r="H712" s="196" t="s">
        <v>1371</v>
      </c>
      <c r="I712" s="196" t="s">
        <v>713</v>
      </c>
      <c r="K712" s="196">
        <v>1</v>
      </c>
      <c r="L712" s="196" t="s">
        <v>4333</v>
      </c>
    </row>
    <row r="713" spans="1:18" x14ac:dyDescent="0.45">
      <c r="A713" s="196">
        <v>7</v>
      </c>
      <c r="B713" s="196">
        <v>14</v>
      </c>
      <c r="C713" s="196">
        <v>14</v>
      </c>
      <c r="D713" s="196" t="s">
        <v>834</v>
      </c>
      <c r="E713" s="196" t="s">
        <v>7464</v>
      </c>
      <c r="F713" s="196" t="s">
        <v>1301</v>
      </c>
      <c r="G713" s="196" t="s">
        <v>1300</v>
      </c>
      <c r="H713" s="196" t="s">
        <v>1475</v>
      </c>
      <c r="I713" s="196" t="s">
        <v>1370</v>
      </c>
      <c r="K713" s="196">
        <v>1</v>
      </c>
      <c r="L713" s="196" t="s">
        <v>4332</v>
      </c>
    </row>
    <row r="714" spans="1:18" x14ac:dyDescent="0.45">
      <c r="A714" s="196">
        <v>7</v>
      </c>
      <c r="B714" s="196">
        <v>14</v>
      </c>
      <c r="C714" s="196">
        <v>15</v>
      </c>
      <c r="D714" s="196" t="s">
        <v>834</v>
      </c>
      <c r="E714" s="196" t="s">
        <v>6263</v>
      </c>
      <c r="F714" s="196" t="s">
        <v>1301</v>
      </c>
      <c r="G714" s="196" t="s">
        <v>1300</v>
      </c>
      <c r="H714" s="196" t="s">
        <v>1368</v>
      </c>
      <c r="I714" s="196" t="s">
        <v>612</v>
      </c>
      <c r="K714" s="196">
        <v>1</v>
      </c>
      <c r="L714" s="196" t="s">
        <v>4331</v>
      </c>
      <c r="M714" s="196" t="s">
        <v>4330</v>
      </c>
    </row>
    <row r="715" spans="1:18" x14ac:dyDescent="0.45">
      <c r="A715" s="196">
        <v>7</v>
      </c>
      <c r="B715" s="196">
        <v>14</v>
      </c>
      <c r="C715" s="196">
        <v>16</v>
      </c>
      <c r="D715" s="196" t="s">
        <v>834</v>
      </c>
      <c r="E715" s="196" t="s">
        <v>7465</v>
      </c>
      <c r="F715" s="196" t="s">
        <v>1301</v>
      </c>
      <c r="G715" s="196" t="s">
        <v>1300</v>
      </c>
      <c r="H715" s="196" t="s">
        <v>1471</v>
      </c>
      <c r="I715" s="196" t="s">
        <v>612</v>
      </c>
      <c r="K715" s="196">
        <v>1</v>
      </c>
      <c r="L715" s="196" t="s">
        <v>4329</v>
      </c>
      <c r="M715" s="196" t="s">
        <v>4328</v>
      </c>
    </row>
    <row r="716" spans="1:18" x14ac:dyDescent="0.45">
      <c r="A716" s="196">
        <v>7</v>
      </c>
      <c r="B716" s="196">
        <v>14</v>
      </c>
      <c r="C716" s="196">
        <v>17</v>
      </c>
      <c r="D716" s="196" t="s">
        <v>834</v>
      </c>
      <c r="E716" s="196" t="s">
        <v>6264</v>
      </c>
      <c r="F716" s="196" t="s">
        <v>1301</v>
      </c>
      <c r="G716" s="196" t="s">
        <v>1300</v>
      </c>
      <c r="H716" s="196" t="s">
        <v>1364</v>
      </c>
      <c r="K716" s="196">
        <v>1</v>
      </c>
      <c r="L716" s="196" t="s">
        <v>4327</v>
      </c>
    </row>
    <row r="717" spans="1:18" x14ac:dyDescent="0.45">
      <c r="A717" s="196">
        <v>7</v>
      </c>
      <c r="B717" s="196">
        <v>14</v>
      </c>
      <c r="C717" s="196">
        <v>18</v>
      </c>
      <c r="D717" s="196" t="s">
        <v>834</v>
      </c>
      <c r="E717" s="196" t="s">
        <v>7466</v>
      </c>
      <c r="F717" s="196" t="s">
        <v>1301</v>
      </c>
      <c r="G717" s="196" t="s">
        <v>1300</v>
      </c>
      <c r="H717" s="196" t="s">
        <v>1467</v>
      </c>
      <c r="K717" s="196">
        <v>1</v>
      </c>
      <c r="L717" s="196" t="s">
        <v>4326</v>
      </c>
    </row>
    <row r="718" spans="1:18" x14ac:dyDescent="0.45">
      <c r="A718" s="196">
        <v>7</v>
      </c>
      <c r="B718" s="196">
        <v>14</v>
      </c>
      <c r="C718" s="196">
        <v>19</v>
      </c>
      <c r="D718" s="196" t="s">
        <v>834</v>
      </c>
      <c r="E718" s="196" t="s">
        <v>6265</v>
      </c>
      <c r="F718" s="196" t="s">
        <v>1301</v>
      </c>
      <c r="G718" s="196" t="s">
        <v>1300</v>
      </c>
      <c r="H718" s="196" t="s">
        <v>1362</v>
      </c>
      <c r="K718" s="196">
        <v>1</v>
      </c>
      <c r="L718" s="196" t="s">
        <v>4325</v>
      </c>
    </row>
    <row r="719" spans="1:18" x14ac:dyDescent="0.45">
      <c r="A719" s="196">
        <v>7</v>
      </c>
      <c r="B719" s="196">
        <v>14</v>
      </c>
      <c r="C719" s="196">
        <v>20</v>
      </c>
      <c r="D719" s="196" t="s">
        <v>834</v>
      </c>
      <c r="E719" s="196" t="s">
        <v>7467</v>
      </c>
      <c r="F719" s="196" t="s">
        <v>1301</v>
      </c>
      <c r="G719" s="196" t="s">
        <v>1300</v>
      </c>
      <c r="H719" s="196" t="s">
        <v>1464</v>
      </c>
      <c r="K719" s="196">
        <v>1</v>
      </c>
      <c r="L719" s="196" t="s">
        <v>4324</v>
      </c>
    </row>
    <row r="720" spans="1:18" x14ac:dyDescent="0.45">
      <c r="A720" s="196">
        <v>7</v>
      </c>
      <c r="B720" s="196">
        <v>14</v>
      </c>
      <c r="C720" s="196">
        <v>21</v>
      </c>
      <c r="D720" s="196" t="s">
        <v>834</v>
      </c>
      <c r="E720" s="196" t="s">
        <v>6266</v>
      </c>
      <c r="F720" s="196" t="s">
        <v>1301</v>
      </c>
      <c r="G720" s="196" t="s">
        <v>1300</v>
      </c>
      <c r="H720" s="196" t="s">
        <v>1360</v>
      </c>
      <c r="K720" s="196">
        <v>1</v>
      </c>
      <c r="L720" s="196" t="s">
        <v>4323</v>
      </c>
    </row>
    <row r="721" spans="1:18" x14ac:dyDescent="0.45">
      <c r="A721" s="196">
        <v>7</v>
      </c>
      <c r="B721" s="196">
        <v>14</v>
      </c>
      <c r="C721" s="196">
        <v>22</v>
      </c>
      <c r="D721" s="196" t="s">
        <v>834</v>
      </c>
      <c r="E721" s="196" t="s">
        <v>7468</v>
      </c>
      <c r="F721" s="196" t="s">
        <v>1301</v>
      </c>
      <c r="G721" s="196" t="s">
        <v>1300</v>
      </c>
      <c r="H721" s="196" t="s">
        <v>1461</v>
      </c>
      <c r="K721" s="196">
        <v>1</v>
      </c>
      <c r="L721" s="196" t="s">
        <v>4322</v>
      </c>
    </row>
    <row r="722" spans="1:18" x14ac:dyDescent="0.45">
      <c r="A722" s="196">
        <v>7</v>
      </c>
      <c r="B722" s="196">
        <v>14</v>
      </c>
      <c r="C722" s="196">
        <v>23</v>
      </c>
      <c r="D722" s="196" t="s">
        <v>834</v>
      </c>
      <c r="E722" s="196" t="s">
        <v>6267</v>
      </c>
      <c r="F722" s="196" t="s">
        <v>1301</v>
      </c>
      <c r="G722" s="196" t="s">
        <v>1300</v>
      </c>
      <c r="H722" s="196" t="s">
        <v>1358</v>
      </c>
      <c r="K722" s="196">
        <v>1</v>
      </c>
      <c r="L722" s="196" t="s">
        <v>4321</v>
      </c>
    </row>
    <row r="723" spans="1:18" x14ac:dyDescent="0.45">
      <c r="A723" s="196">
        <v>7</v>
      </c>
      <c r="B723" s="196">
        <v>14</v>
      </c>
      <c r="C723" s="196">
        <v>24</v>
      </c>
      <c r="D723" s="196" t="s">
        <v>834</v>
      </c>
      <c r="E723" s="196" t="s">
        <v>7469</v>
      </c>
      <c r="F723" s="196" t="s">
        <v>1301</v>
      </c>
      <c r="G723" s="196" t="s">
        <v>1300</v>
      </c>
      <c r="H723" s="196" t="s">
        <v>1458</v>
      </c>
      <c r="K723" s="196">
        <v>1</v>
      </c>
      <c r="L723" s="196" t="s">
        <v>4320</v>
      </c>
    </row>
    <row r="724" spans="1:18" x14ac:dyDescent="0.45">
      <c r="A724" s="196">
        <v>7</v>
      </c>
      <c r="B724" s="196">
        <v>14</v>
      </c>
      <c r="C724" s="196">
        <v>25</v>
      </c>
      <c r="D724" s="196" t="s">
        <v>834</v>
      </c>
      <c r="E724" s="196" t="s">
        <v>6268</v>
      </c>
      <c r="F724" s="196" t="s">
        <v>1301</v>
      </c>
      <c r="G724" s="196" t="s">
        <v>1300</v>
      </c>
      <c r="H724" s="196" t="s">
        <v>1356</v>
      </c>
      <c r="K724" s="196">
        <v>1</v>
      </c>
      <c r="L724" s="196" t="s">
        <v>4319</v>
      </c>
    </row>
    <row r="725" spans="1:18" x14ac:dyDescent="0.45">
      <c r="A725" s="196">
        <v>7</v>
      </c>
      <c r="B725" s="196">
        <v>14</v>
      </c>
      <c r="C725" s="196">
        <v>26</v>
      </c>
      <c r="D725" s="196" t="s">
        <v>834</v>
      </c>
      <c r="E725" s="196" t="s">
        <v>7470</v>
      </c>
      <c r="F725" s="196" t="s">
        <v>1301</v>
      </c>
      <c r="G725" s="196" t="s">
        <v>1300</v>
      </c>
      <c r="H725" s="196" t="s">
        <v>1455</v>
      </c>
      <c r="K725" s="196">
        <v>1</v>
      </c>
      <c r="L725" s="196" t="s">
        <v>4318</v>
      </c>
    </row>
    <row r="726" spans="1:18" x14ac:dyDescent="0.45">
      <c r="A726" s="196">
        <v>7</v>
      </c>
      <c r="B726" s="196">
        <v>14</v>
      </c>
      <c r="C726" s="196">
        <v>27</v>
      </c>
      <c r="D726" s="196" t="s">
        <v>834</v>
      </c>
      <c r="E726" s="196" t="s">
        <v>6269</v>
      </c>
      <c r="F726" s="196" t="s">
        <v>1301</v>
      </c>
      <c r="G726" s="196" t="s">
        <v>1300</v>
      </c>
      <c r="H726" s="196" t="s">
        <v>1354</v>
      </c>
      <c r="I726" s="196" t="s">
        <v>875</v>
      </c>
      <c r="K726" s="196">
        <v>1</v>
      </c>
      <c r="L726" s="196" t="s">
        <v>4317</v>
      </c>
      <c r="M726" s="196" t="s">
        <v>4316</v>
      </c>
      <c r="N726" s="196" t="s">
        <v>76</v>
      </c>
      <c r="O726" s="196" t="s">
        <v>4315</v>
      </c>
      <c r="P726" s="196" t="s">
        <v>77</v>
      </c>
      <c r="Q726" s="196" t="s">
        <v>4314</v>
      </c>
      <c r="R726" s="196" t="s">
        <v>78</v>
      </c>
    </row>
    <row r="727" spans="1:18" x14ac:dyDescent="0.45">
      <c r="A727" s="196">
        <v>7</v>
      </c>
      <c r="B727" s="196">
        <v>14</v>
      </c>
      <c r="C727" s="196">
        <v>28</v>
      </c>
      <c r="D727" s="196" t="s">
        <v>834</v>
      </c>
      <c r="E727" s="196" t="s">
        <v>7471</v>
      </c>
      <c r="F727" s="196" t="s">
        <v>1301</v>
      </c>
      <c r="G727" s="196" t="s">
        <v>1300</v>
      </c>
      <c r="H727" s="196" t="s">
        <v>1449</v>
      </c>
      <c r="I727" s="196" t="s">
        <v>875</v>
      </c>
      <c r="K727" s="196">
        <v>1</v>
      </c>
      <c r="L727" s="196" t="s">
        <v>4313</v>
      </c>
      <c r="M727" s="196" t="s">
        <v>4312</v>
      </c>
      <c r="N727" s="196" t="s">
        <v>76</v>
      </c>
      <c r="O727" s="196" t="s">
        <v>4311</v>
      </c>
      <c r="P727" s="196" t="s">
        <v>77</v>
      </c>
      <c r="Q727" s="196" t="s">
        <v>4310</v>
      </c>
      <c r="R727" s="196" t="s">
        <v>78</v>
      </c>
    </row>
    <row r="728" spans="1:18" x14ac:dyDescent="0.45">
      <c r="A728" s="196">
        <v>7</v>
      </c>
      <c r="B728" s="196">
        <v>14</v>
      </c>
      <c r="C728" s="196">
        <v>29</v>
      </c>
      <c r="D728" s="196" t="s">
        <v>834</v>
      </c>
      <c r="E728" s="196" t="s">
        <v>6270</v>
      </c>
      <c r="F728" s="196" t="s">
        <v>1301</v>
      </c>
      <c r="G728" s="196" t="s">
        <v>1300</v>
      </c>
      <c r="H728" s="196" t="s">
        <v>1349</v>
      </c>
      <c r="I728" s="196" t="s">
        <v>3252</v>
      </c>
      <c r="K728" s="196">
        <v>1</v>
      </c>
      <c r="L728" s="196" t="s">
        <v>4309</v>
      </c>
      <c r="M728" s="196" t="s">
        <v>4308</v>
      </c>
      <c r="N728" s="196" t="s">
        <v>65</v>
      </c>
      <c r="O728" s="196" t="s">
        <v>4307</v>
      </c>
    </row>
    <row r="729" spans="1:18" x14ac:dyDescent="0.45">
      <c r="A729" s="196">
        <v>7</v>
      </c>
      <c r="B729" s="196">
        <v>14</v>
      </c>
      <c r="C729" s="196">
        <v>30</v>
      </c>
      <c r="D729" s="196" t="s">
        <v>834</v>
      </c>
      <c r="E729" s="196" t="s">
        <v>7472</v>
      </c>
      <c r="F729" s="196" t="s">
        <v>1301</v>
      </c>
      <c r="G729" s="196" t="s">
        <v>1300</v>
      </c>
      <c r="H729" s="196" t="s">
        <v>1441</v>
      </c>
      <c r="I729" s="196" t="s">
        <v>1341</v>
      </c>
      <c r="K729" s="196">
        <v>1</v>
      </c>
      <c r="L729" s="196" t="s">
        <v>4306</v>
      </c>
      <c r="M729" s="196" t="s">
        <v>4305</v>
      </c>
      <c r="N729" s="196" t="s">
        <v>1338</v>
      </c>
      <c r="O729" s="196" t="s">
        <v>4304</v>
      </c>
    </row>
    <row r="730" spans="1:18" x14ac:dyDescent="0.45">
      <c r="A730" s="196">
        <v>7</v>
      </c>
      <c r="B730" s="196">
        <v>14</v>
      </c>
      <c r="C730" s="196">
        <v>31</v>
      </c>
      <c r="D730" s="196" t="s">
        <v>834</v>
      </c>
      <c r="E730" s="196" t="s">
        <v>6271</v>
      </c>
      <c r="F730" s="196" t="s">
        <v>1301</v>
      </c>
      <c r="G730" s="196" t="s">
        <v>1300</v>
      </c>
      <c r="H730" s="196" t="s">
        <v>679</v>
      </c>
      <c r="I730" s="196" t="s">
        <v>3252</v>
      </c>
      <c r="K730" s="196">
        <v>1</v>
      </c>
      <c r="L730" s="196" t="s">
        <v>4303</v>
      </c>
      <c r="M730" s="196" t="s">
        <v>4302</v>
      </c>
      <c r="N730" s="196" t="s">
        <v>65</v>
      </c>
      <c r="O730" s="196" t="s">
        <v>4301</v>
      </c>
    </row>
    <row r="731" spans="1:18" x14ac:dyDescent="0.45">
      <c r="A731" s="196">
        <v>7</v>
      </c>
      <c r="B731" s="196">
        <v>14</v>
      </c>
      <c r="C731" s="196">
        <v>32</v>
      </c>
      <c r="D731" s="196" t="s">
        <v>834</v>
      </c>
      <c r="E731" s="196" t="s">
        <v>7473</v>
      </c>
      <c r="F731" s="196" t="s">
        <v>1301</v>
      </c>
      <c r="G731" s="196" t="s">
        <v>1300</v>
      </c>
      <c r="H731" s="196" t="s">
        <v>1434</v>
      </c>
      <c r="I731" s="196" t="s">
        <v>1341</v>
      </c>
      <c r="K731" s="196">
        <v>1</v>
      </c>
      <c r="L731" s="196" t="s">
        <v>4300</v>
      </c>
      <c r="M731" s="196" t="s">
        <v>4299</v>
      </c>
      <c r="N731" s="196" t="s">
        <v>1338</v>
      </c>
      <c r="O731" s="196" t="s">
        <v>4298</v>
      </c>
    </row>
    <row r="732" spans="1:18" x14ac:dyDescent="0.45">
      <c r="A732" s="196">
        <v>7</v>
      </c>
      <c r="B732" s="196">
        <v>14</v>
      </c>
      <c r="C732" s="196">
        <v>33</v>
      </c>
      <c r="D732" s="196" t="s">
        <v>834</v>
      </c>
      <c r="E732" s="196" t="s">
        <v>6272</v>
      </c>
      <c r="F732" s="196" t="s">
        <v>1301</v>
      </c>
      <c r="G732" s="196" t="s">
        <v>1300</v>
      </c>
      <c r="H732" s="196" t="s">
        <v>1342</v>
      </c>
      <c r="I732" s="196" t="s">
        <v>3252</v>
      </c>
      <c r="K732" s="196">
        <v>1</v>
      </c>
      <c r="L732" s="196" t="s">
        <v>4297</v>
      </c>
      <c r="M732" s="196" t="s">
        <v>4296</v>
      </c>
      <c r="N732" s="196" t="s">
        <v>65</v>
      </c>
      <c r="O732" s="196" t="s">
        <v>4295</v>
      </c>
    </row>
    <row r="733" spans="1:18" x14ac:dyDescent="0.45">
      <c r="A733" s="196">
        <v>7</v>
      </c>
      <c r="B733" s="196">
        <v>14</v>
      </c>
      <c r="C733" s="196">
        <v>34</v>
      </c>
      <c r="D733" s="196" t="s">
        <v>834</v>
      </c>
      <c r="E733" s="196" t="s">
        <v>7474</v>
      </c>
      <c r="F733" s="196" t="s">
        <v>1301</v>
      </c>
      <c r="G733" s="196" t="s">
        <v>1300</v>
      </c>
      <c r="H733" s="196" t="s">
        <v>1427</v>
      </c>
      <c r="I733" s="196" t="s">
        <v>1341</v>
      </c>
      <c r="K733" s="196">
        <v>1</v>
      </c>
      <c r="L733" s="196" t="s">
        <v>4294</v>
      </c>
      <c r="M733" s="196" t="s">
        <v>4293</v>
      </c>
      <c r="N733" s="196" t="s">
        <v>1338</v>
      </c>
      <c r="O733" s="196" t="s">
        <v>4292</v>
      </c>
    </row>
    <row r="734" spans="1:18" x14ac:dyDescent="0.45">
      <c r="A734" s="196">
        <v>7</v>
      </c>
      <c r="B734" s="196">
        <v>14</v>
      </c>
      <c r="C734" s="196">
        <v>35</v>
      </c>
      <c r="D734" s="196" t="s">
        <v>834</v>
      </c>
      <c r="E734" s="196" t="s">
        <v>6273</v>
      </c>
      <c r="F734" s="196" t="s">
        <v>1301</v>
      </c>
      <c r="G734" s="196" t="s">
        <v>1300</v>
      </c>
      <c r="H734" s="196" t="s">
        <v>1336</v>
      </c>
      <c r="K734" s="196">
        <v>1</v>
      </c>
      <c r="L734" s="196" t="s">
        <v>4291</v>
      </c>
    </row>
    <row r="735" spans="1:18" x14ac:dyDescent="0.45">
      <c r="A735" s="196">
        <v>7</v>
      </c>
      <c r="B735" s="196">
        <v>14</v>
      </c>
      <c r="C735" s="196">
        <v>36</v>
      </c>
      <c r="D735" s="196" t="s">
        <v>834</v>
      </c>
      <c r="E735" s="196" t="s">
        <v>8421</v>
      </c>
      <c r="F735" s="196" t="s">
        <v>1301</v>
      </c>
      <c r="G735" s="196" t="s">
        <v>1300</v>
      </c>
      <c r="H735" s="196" t="s">
        <v>1422</v>
      </c>
      <c r="K735" s="196">
        <v>1</v>
      </c>
      <c r="L735" s="196" t="s">
        <v>4290</v>
      </c>
    </row>
    <row r="736" spans="1:18" x14ac:dyDescent="0.45">
      <c r="A736" s="196">
        <v>7</v>
      </c>
      <c r="B736" s="196">
        <v>14</v>
      </c>
      <c r="C736" s="196">
        <v>37</v>
      </c>
      <c r="D736" s="196" t="s">
        <v>834</v>
      </c>
      <c r="E736" s="196" t="s">
        <v>6274</v>
      </c>
      <c r="F736" s="196" t="s">
        <v>1301</v>
      </c>
      <c r="G736" s="196" t="s">
        <v>1300</v>
      </c>
      <c r="H736" s="196" t="s">
        <v>1334</v>
      </c>
      <c r="K736" s="196">
        <v>1</v>
      </c>
      <c r="L736" s="196" t="s">
        <v>4289</v>
      </c>
    </row>
    <row r="737" spans="1:18" x14ac:dyDescent="0.45">
      <c r="A737" s="196">
        <v>7</v>
      </c>
      <c r="B737" s="196">
        <v>14</v>
      </c>
      <c r="C737" s="196">
        <v>38</v>
      </c>
      <c r="D737" s="196" t="s">
        <v>834</v>
      </c>
      <c r="E737" s="196" t="s">
        <v>8461</v>
      </c>
      <c r="F737" s="196" t="s">
        <v>1301</v>
      </c>
      <c r="G737" s="196" t="s">
        <v>1300</v>
      </c>
      <c r="H737" s="196" t="s">
        <v>1419</v>
      </c>
      <c r="K737" s="196">
        <v>1</v>
      </c>
      <c r="L737" s="196" t="s">
        <v>4288</v>
      </c>
    </row>
    <row r="738" spans="1:18" x14ac:dyDescent="0.45">
      <c r="A738" s="196">
        <v>7</v>
      </c>
      <c r="B738" s="196">
        <v>14</v>
      </c>
      <c r="C738" s="196">
        <v>39</v>
      </c>
      <c r="D738" s="196" t="s">
        <v>834</v>
      </c>
      <c r="E738" s="196" t="s">
        <v>6275</v>
      </c>
      <c r="F738" s="196" t="s">
        <v>1301</v>
      </c>
      <c r="G738" s="196" t="s">
        <v>1300</v>
      </c>
      <c r="H738" s="196" t="s">
        <v>1332</v>
      </c>
      <c r="K738" s="196">
        <v>1</v>
      </c>
      <c r="L738" s="196" t="s">
        <v>4287</v>
      </c>
    </row>
    <row r="739" spans="1:18" x14ac:dyDescent="0.45">
      <c r="A739" s="196">
        <v>7</v>
      </c>
      <c r="B739" s="196">
        <v>14</v>
      </c>
      <c r="C739" s="196">
        <v>40</v>
      </c>
      <c r="D739" s="196" t="s">
        <v>834</v>
      </c>
      <c r="E739" s="196" t="s">
        <v>8501</v>
      </c>
      <c r="F739" s="196" t="s">
        <v>1301</v>
      </c>
      <c r="G739" s="196" t="s">
        <v>1300</v>
      </c>
      <c r="H739" s="196" t="s">
        <v>1416</v>
      </c>
      <c r="K739" s="196">
        <v>1</v>
      </c>
      <c r="L739" s="196" t="s">
        <v>4286</v>
      </c>
    </row>
    <row r="740" spans="1:18" x14ac:dyDescent="0.45">
      <c r="A740" s="196">
        <v>7</v>
      </c>
      <c r="B740" s="196">
        <v>14</v>
      </c>
      <c r="C740" s="196">
        <v>41</v>
      </c>
      <c r="D740" s="196" t="s">
        <v>834</v>
      </c>
      <c r="E740" s="196" t="s">
        <v>6276</v>
      </c>
      <c r="F740" s="196" t="s">
        <v>1301</v>
      </c>
      <c r="G740" s="196" t="s">
        <v>1300</v>
      </c>
      <c r="H740" s="196" t="s">
        <v>1330</v>
      </c>
      <c r="I740" s="196" t="s">
        <v>875</v>
      </c>
      <c r="K740" s="196">
        <v>1</v>
      </c>
      <c r="L740" s="196" t="s">
        <v>4285</v>
      </c>
      <c r="M740" s="196" t="s">
        <v>4284</v>
      </c>
      <c r="N740" s="196" t="s">
        <v>76</v>
      </c>
      <c r="O740" s="196" t="s">
        <v>4283</v>
      </c>
      <c r="P740" s="196" t="s">
        <v>77</v>
      </c>
      <c r="Q740" s="196" t="s">
        <v>4282</v>
      </c>
      <c r="R740" s="196" t="s">
        <v>78</v>
      </c>
    </row>
    <row r="741" spans="1:18" x14ac:dyDescent="0.45">
      <c r="A741" s="196">
        <v>7</v>
      </c>
      <c r="B741" s="196">
        <v>14</v>
      </c>
      <c r="C741" s="196">
        <v>42</v>
      </c>
      <c r="D741" s="196" t="s">
        <v>834</v>
      </c>
      <c r="E741" s="196" t="s">
        <v>7475</v>
      </c>
      <c r="F741" s="196" t="s">
        <v>1301</v>
      </c>
      <c r="G741" s="196" t="s">
        <v>1300</v>
      </c>
      <c r="H741" s="196" t="s">
        <v>1410</v>
      </c>
      <c r="I741" s="196" t="s">
        <v>875</v>
      </c>
      <c r="K741" s="196">
        <v>1</v>
      </c>
      <c r="L741" s="196" t="s">
        <v>4281</v>
      </c>
      <c r="M741" s="196" t="s">
        <v>4280</v>
      </c>
      <c r="N741" s="196" t="s">
        <v>76</v>
      </c>
      <c r="O741" s="196" t="s">
        <v>4279</v>
      </c>
      <c r="P741" s="196" t="s">
        <v>77</v>
      </c>
      <c r="Q741" s="196" t="s">
        <v>4278</v>
      </c>
      <c r="R741" s="196" t="s">
        <v>78</v>
      </c>
    </row>
    <row r="742" spans="1:18" x14ac:dyDescent="0.45">
      <c r="A742" s="196">
        <v>7</v>
      </c>
      <c r="B742" s="196">
        <v>14</v>
      </c>
      <c r="C742" s="196">
        <v>43</v>
      </c>
      <c r="D742" s="196" t="s">
        <v>834</v>
      </c>
      <c r="E742" s="196" t="s">
        <v>6277</v>
      </c>
      <c r="F742" s="196" t="s">
        <v>1301</v>
      </c>
      <c r="G742" s="196" t="s">
        <v>1300</v>
      </c>
      <c r="H742" s="196" t="s">
        <v>1325</v>
      </c>
      <c r="I742" s="196" t="s">
        <v>1324</v>
      </c>
      <c r="K742" s="196">
        <v>1</v>
      </c>
      <c r="L742" s="196" t="s">
        <v>4277</v>
      </c>
    </row>
    <row r="743" spans="1:18" x14ac:dyDescent="0.45">
      <c r="A743" s="196">
        <v>7</v>
      </c>
      <c r="B743" s="196">
        <v>14</v>
      </c>
      <c r="C743" s="196">
        <v>44</v>
      </c>
      <c r="D743" s="196" t="s">
        <v>834</v>
      </c>
      <c r="E743" s="196" t="s">
        <v>7476</v>
      </c>
      <c r="F743" s="196" t="s">
        <v>1301</v>
      </c>
      <c r="G743" s="196" t="s">
        <v>1300</v>
      </c>
      <c r="H743" s="196" t="s">
        <v>1404</v>
      </c>
      <c r="I743" s="196" t="s">
        <v>1324</v>
      </c>
      <c r="K743" s="196">
        <v>1</v>
      </c>
      <c r="L743" s="196" t="s">
        <v>4276</v>
      </c>
    </row>
    <row r="744" spans="1:18" x14ac:dyDescent="0.45">
      <c r="A744" s="196">
        <v>7</v>
      </c>
      <c r="B744" s="196">
        <v>14</v>
      </c>
      <c r="C744" s="196">
        <v>45</v>
      </c>
      <c r="D744" s="196" t="s">
        <v>834</v>
      </c>
      <c r="E744" s="196" t="s">
        <v>6278</v>
      </c>
      <c r="F744" s="196" t="s">
        <v>1301</v>
      </c>
      <c r="G744" s="196" t="s">
        <v>1300</v>
      </c>
      <c r="H744" s="196" t="s">
        <v>1322</v>
      </c>
      <c r="K744" s="196">
        <v>1</v>
      </c>
      <c r="L744" s="196" t="s">
        <v>4275</v>
      </c>
    </row>
    <row r="745" spans="1:18" x14ac:dyDescent="0.45">
      <c r="A745" s="196">
        <v>7</v>
      </c>
      <c r="B745" s="196">
        <v>14</v>
      </c>
      <c r="C745" s="196">
        <v>46</v>
      </c>
      <c r="D745" s="196" t="s">
        <v>834</v>
      </c>
      <c r="E745" s="196" t="s">
        <v>7477</v>
      </c>
      <c r="F745" s="196" t="s">
        <v>1301</v>
      </c>
      <c r="G745" s="196" t="s">
        <v>1300</v>
      </c>
      <c r="H745" s="196" t="s">
        <v>1401</v>
      </c>
      <c r="K745" s="196">
        <v>1</v>
      </c>
      <c r="L745" s="196" t="s">
        <v>4274</v>
      </c>
    </row>
    <row r="746" spans="1:18" x14ac:dyDescent="0.45">
      <c r="A746" s="196">
        <v>7</v>
      </c>
      <c r="B746" s="196">
        <v>14</v>
      </c>
      <c r="C746" s="196">
        <v>47</v>
      </c>
      <c r="D746" s="196" t="s">
        <v>834</v>
      </c>
      <c r="E746" s="196" t="s">
        <v>6279</v>
      </c>
      <c r="F746" s="196" t="s">
        <v>1301</v>
      </c>
      <c r="G746" s="196" t="s">
        <v>1300</v>
      </c>
      <c r="H746" s="196" t="s">
        <v>1320</v>
      </c>
      <c r="I746" s="196" t="s">
        <v>885</v>
      </c>
      <c r="K746" s="196">
        <v>1</v>
      </c>
      <c r="L746" s="196" t="s">
        <v>4273</v>
      </c>
    </row>
    <row r="747" spans="1:18" x14ac:dyDescent="0.45">
      <c r="A747" s="196">
        <v>7</v>
      </c>
      <c r="B747" s="196">
        <v>14</v>
      </c>
      <c r="C747" s="196">
        <v>48</v>
      </c>
      <c r="D747" s="196" t="s">
        <v>834</v>
      </c>
      <c r="E747" s="196" t="s">
        <v>6280</v>
      </c>
      <c r="F747" s="196" t="s">
        <v>1301</v>
      </c>
      <c r="G747" s="196" t="s">
        <v>1300</v>
      </c>
      <c r="H747" s="196" t="s">
        <v>1317</v>
      </c>
      <c r="K747" s="196">
        <v>1</v>
      </c>
      <c r="L747" s="196" t="s">
        <v>4272</v>
      </c>
    </row>
    <row r="748" spans="1:18" x14ac:dyDescent="0.45">
      <c r="A748" s="196">
        <v>7</v>
      </c>
      <c r="B748" s="196">
        <v>14</v>
      </c>
      <c r="C748" s="196">
        <v>49</v>
      </c>
      <c r="D748" s="196" t="s">
        <v>834</v>
      </c>
      <c r="E748" s="196" t="s">
        <v>6281</v>
      </c>
      <c r="F748" s="196" t="s">
        <v>1301</v>
      </c>
      <c r="G748" s="196" t="s">
        <v>1300</v>
      </c>
      <c r="H748" s="196" t="s">
        <v>1315</v>
      </c>
      <c r="I748" s="196" t="s">
        <v>875</v>
      </c>
      <c r="K748" s="196">
        <v>1</v>
      </c>
      <c r="L748" s="196" t="s">
        <v>4271</v>
      </c>
      <c r="M748" s="196" t="s">
        <v>4270</v>
      </c>
      <c r="N748" s="196" t="s">
        <v>76</v>
      </c>
      <c r="O748" s="196" t="s">
        <v>4269</v>
      </c>
      <c r="P748" s="196" t="s">
        <v>77</v>
      </c>
      <c r="Q748" s="196" t="s">
        <v>4268</v>
      </c>
      <c r="R748" s="196" t="s">
        <v>78</v>
      </c>
    </row>
    <row r="749" spans="1:18" x14ac:dyDescent="0.45">
      <c r="A749" s="196">
        <v>7</v>
      </c>
      <c r="B749" s="196">
        <v>14</v>
      </c>
      <c r="C749" s="196">
        <v>50</v>
      </c>
      <c r="D749" s="196" t="s">
        <v>834</v>
      </c>
      <c r="E749" s="196" t="s">
        <v>6282</v>
      </c>
      <c r="F749" s="196" t="s">
        <v>1301</v>
      </c>
      <c r="G749" s="196" t="s">
        <v>1300</v>
      </c>
      <c r="H749" s="196" t="s">
        <v>1310</v>
      </c>
      <c r="I749" s="196" t="s">
        <v>875</v>
      </c>
      <c r="K749" s="196">
        <v>1</v>
      </c>
      <c r="L749" s="196" t="s">
        <v>4267</v>
      </c>
      <c r="M749" s="196" t="s">
        <v>4266</v>
      </c>
      <c r="N749" s="196" t="s">
        <v>76</v>
      </c>
      <c r="O749" s="196" t="s">
        <v>4265</v>
      </c>
      <c r="P749" s="196" t="s">
        <v>77</v>
      </c>
      <c r="Q749" s="196" t="s">
        <v>4264</v>
      </c>
      <c r="R749" s="196" t="s">
        <v>78</v>
      </c>
    </row>
    <row r="750" spans="1:18" x14ac:dyDescent="0.45">
      <c r="A750" s="196">
        <v>7</v>
      </c>
      <c r="B750" s="196">
        <v>14</v>
      </c>
      <c r="C750" s="196">
        <v>51</v>
      </c>
      <c r="D750" s="196" t="s">
        <v>834</v>
      </c>
      <c r="E750" s="196" t="s">
        <v>6283</v>
      </c>
      <c r="F750" s="196" t="s">
        <v>1301</v>
      </c>
      <c r="G750" s="196" t="s">
        <v>1300</v>
      </c>
      <c r="H750" s="196" t="s">
        <v>1299</v>
      </c>
      <c r="K750" s="196">
        <v>1</v>
      </c>
      <c r="L750" s="196" t="s">
        <v>4263</v>
      </c>
    </row>
    <row r="751" spans="1:18" x14ac:dyDescent="0.45">
      <c r="A751" s="196">
        <v>7</v>
      </c>
      <c r="B751" s="196">
        <v>14</v>
      </c>
      <c r="C751" s="196">
        <v>52</v>
      </c>
      <c r="D751" s="196" t="s">
        <v>8775</v>
      </c>
      <c r="E751" s="196" t="s">
        <v>8839</v>
      </c>
      <c r="F751" s="196" t="s">
        <v>1301</v>
      </c>
      <c r="G751" s="196" t="s">
        <v>1300</v>
      </c>
      <c r="H751" s="196" t="s">
        <v>8777</v>
      </c>
      <c r="K751" s="196">
        <v>1</v>
      </c>
      <c r="L751" s="196" t="s">
        <v>8840</v>
      </c>
    </row>
    <row r="752" spans="1:18" x14ac:dyDescent="0.45">
      <c r="A752" s="196">
        <v>7</v>
      </c>
      <c r="B752" s="196">
        <v>15</v>
      </c>
      <c r="C752" s="196">
        <v>1</v>
      </c>
      <c r="D752" s="196" t="s">
        <v>834</v>
      </c>
      <c r="E752" s="196" t="s">
        <v>6284</v>
      </c>
      <c r="F752" s="196" t="s">
        <v>1301</v>
      </c>
      <c r="G752" s="196" t="s">
        <v>1300</v>
      </c>
      <c r="H752" s="196" t="s">
        <v>1388</v>
      </c>
      <c r="I752" s="196" t="s">
        <v>880</v>
      </c>
      <c r="K752" s="196">
        <v>1</v>
      </c>
      <c r="L752" s="196" t="s">
        <v>4262</v>
      </c>
    </row>
    <row r="753" spans="1:18" x14ac:dyDescent="0.45">
      <c r="A753" s="196">
        <v>7</v>
      </c>
      <c r="B753" s="196">
        <v>15</v>
      </c>
      <c r="C753" s="196">
        <v>2</v>
      </c>
      <c r="D753" s="196" t="s">
        <v>834</v>
      </c>
      <c r="E753" s="196" t="s">
        <v>7478</v>
      </c>
      <c r="F753" s="196" t="s">
        <v>1301</v>
      </c>
      <c r="G753" s="196" t="s">
        <v>1300</v>
      </c>
      <c r="H753" s="196" t="s">
        <v>1505</v>
      </c>
      <c r="I753" s="196" t="s">
        <v>1324</v>
      </c>
      <c r="K753" s="196">
        <v>1</v>
      </c>
      <c r="L753" s="196" t="s">
        <v>4261</v>
      </c>
    </row>
    <row r="754" spans="1:18" x14ac:dyDescent="0.45">
      <c r="A754" s="196">
        <v>7</v>
      </c>
      <c r="B754" s="196">
        <v>15</v>
      </c>
      <c r="C754" s="196">
        <v>3</v>
      </c>
      <c r="D754" s="196" t="s">
        <v>834</v>
      </c>
      <c r="E754" s="196" t="s">
        <v>6285</v>
      </c>
      <c r="F754" s="196" t="s">
        <v>1301</v>
      </c>
      <c r="G754" s="196" t="s">
        <v>1300</v>
      </c>
      <c r="H754" s="196" t="s">
        <v>1386</v>
      </c>
      <c r="I754" s="196" t="s">
        <v>880</v>
      </c>
      <c r="K754" s="196">
        <v>1</v>
      </c>
      <c r="L754" s="196" t="s">
        <v>4260</v>
      </c>
    </row>
    <row r="755" spans="1:18" x14ac:dyDescent="0.45">
      <c r="A755" s="196">
        <v>7</v>
      </c>
      <c r="B755" s="196">
        <v>15</v>
      </c>
      <c r="C755" s="196">
        <v>4</v>
      </c>
      <c r="D755" s="196" t="s">
        <v>834</v>
      </c>
      <c r="E755" s="196" t="s">
        <v>7479</v>
      </c>
      <c r="F755" s="196" t="s">
        <v>1301</v>
      </c>
      <c r="G755" s="196" t="s">
        <v>1300</v>
      </c>
      <c r="H755" s="196" t="s">
        <v>1502</v>
      </c>
      <c r="I755" s="196" t="s">
        <v>1324</v>
      </c>
      <c r="K755" s="196">
        <v>1</v>
      </c>
      <c r="L755" s="196" t="s">
        <v>4259</v>
      </c>
    </row>
    <row r="756" spans="1:18" x14ac:dyDescent="0.45">
      <c r="A756" s="196">
        <v>7</v>
      </c>
      <c r="B756" s="196">
        <v>15</v>
      </c>
      <c r="C756" s="196">
        <v>5</v>
      </c>
      <c r="D756" s="196" t="s">
        <v>834</v>
      </c>
      <c r="E756" s="196" t="s">
        <v>6286</v>
      </c>
      <c r="F756" s="196" t="s">
        <v>1301</v>
      </c>
      <c r="G756" s="196" t="s">
        <v>1300</v>
      </c>
      <c r="H756" s="196" t="s">
        <v>1384</v>
      </c>
      <c r="I756" s="196" t="s">
        <v>875</v>
      </c>
      <c r="K756" s="196">
        <v>1</v>
      </c>
      <c r="L756" s="196" t="s">
        <v>4258</v>
      </c>
      <c r="M756" s="196" t="s">
        <v>4257</v>
      </c>
      <c r="N756" s="196" t="s">
        <v>76</v>
      </c>
      <c r="O756" s="196" t="s">
        <v>4256</v>
      </c>
      <c r="P756" s="196" t="s">
        <v>77</v>
      </c>
      <c r="Q756" s="196" t="s">
        <v>4255</v>
      </c>
      <c r="R756" s="196" t="s">
        <v>78</v>
      </c>
    </row>
    <row r="757" spans="1:18" x14ac:dyDescent="0.45">
      <c r="A757" s="196">
        <v>7</v>
      </c>
      <c r="B757" s="196">
        <v>15</v>
      </c>
      <c r="C757" s="196">
        <v>6</v>
      </c>
      <c r="D757" s="196" t="s">
        <v>834</v>
      </c>
      <c r="E757" s="196" t="s">
        <v>7480</v>
      </c>
      <c r="F757" s="196" t="s">
        <v>1301</v>
      </c>
      <c r="G757" s="196" t="s">
        <v>1300</v>
      </c>
      <c r="H757" s="196" t="s">
        <v>1496</v>
      </c>
      <c r="I757" s="196" t="s">
        <v>875</v>
      </c>
      <c r="K757" s="196">
        <v>1</v>
      </c>
      <c r="L757" s="196" t="s">
        <v>4254</v>
      </c>
      <c r="M757" s="196" t="s">
        <v>4253</v>
      </c>
      <c r="N757" s="196" t="s">
        <v>76</v>
      </c>
      <c r="O757" s="196" t="s">
        <v>4252</v>
      </c>
      <c r="P757" s="196" t="s">
        <v>77</v>
      </c>
      <c r="Q757" s="196" t="s">
        <v>4251</v>
      </c>
      <c r="R757" s="196" t="s">
        <v>78</v>
      </c>
    </row>
    <row r="758" spans="1:18" x14ac:dyDescent="0.45">
      <c r="A758" s="196">
        <v>7</v>
      </c>
      <c r="B758" s="196">
        <v>15</v>
      </c>
      <c r="C758" s="196">
        <v>7</v>
      </c>
      <c r="D758" s="196" t="s">
        <v>834</v>
      </c>
      <c r="E758" s="196" t="s">
        <v>6287</v>
      </c>
      <c r="F758" s="196" t="s">
        <v>1301</v>
      </c>
      <c r="G758" s="196" t="s">
        <v>1300</v>
      </c>
      <c r="H758" s="196" t="s">
        <v>715</v>
      </c>
      <c r="I758" s="196" t="s">
        <v>875</v>
      </c>
      <c r="K758" s="196">
        <v>1</v>
      </c>
      <c r="L758" s="196" t="s">
        <v>4250</v>
      </c>
      <c r="M758" s="196" t="s">
        <v>4249</v>
      </c>
      <c r="N758" s="196" t="s">
        <v>76</v>
      </c>
      <c r="O758" s="196" t="s">
        <v>4248</v>
      </c>
      <c r="P758" s="196" t="s">
        <v>77</v>
      </c>
      <c r="Q758" s="196" t="s">
        <v>4247</v>
      </c>
      <c r="R758" s="196" t="s">
        <v>78</v>
      </c>
    </row>
    <row r="759" spans="1:18" x14ac:dyDescent="0.45">
      <c r="A759" s="196">
        <v>7</v>
      </c>
      <c r="B759" s="196">
        <v>15</v>
      </c>
      <c r="C759" s="196">
        <v>8</v>
      </c>
      <c r="D759" s="196" t="s">
        <v>834</v>
      </c>
      <c r="E759" s="196" t="s">
        <v>7481</v>
      </c>
      <c r="F759" s="196" t="s">
        <v>1301</v>
      </c>
      <c r="G759" s="196" t="s">
        <v>1300</v>
      </c>
      <c r="H759" s="196" t="s">
        <v>1487</v>
      </c>
      <c r="I759" s="196" t="s">
        <v>875</v>
      </c>
      <c r="K759" s="196">
        <v>1</v>
      </c>
      <c r="L759" s="196" t="s">
        <v>4246</v>
      </c>
      <c r="M759" s="196" t="s">
        <v>4245</v>
      </c>
      <c r="N759" s="196" t="s">
        <v>76</v>
      </c>
      <c r="O759" s="196" t="s">
        <v>4244</v>
      </c>
      <c r="P759" s="196" t="s">
        <v>77</v>
      </c>
      <c r="Q759" s="196" t="s">
        <v>4243</v>
      </c>
      <c r="R759" s="196" t="s">
        <v>78</v>
      </c>
    </row>
    <row r="760" spans="1:18" x14ac:dyDescent="0.45">
      <c r="A760" s="196">
        <v>7</v>
      </c>
      <c r="B760" s="196">
        <v>15</v>
      </c>
      <c r="C760" s="196">
        <v>9</v>
      </c>
      <c r="D760" s="196" t="s">
        <v>834</v>
      </c>
      <c r="E760" s="196" t="s">
        <v>6288</v>
      </c>
      <c r="F760" s="196" t="s">
        <v>1301</v>
      </c>
      <c r="G760" s="196" t="s">
        <v>1300</v>
      </c>
      <c r="H760" s="196" t="s">
        <v>1375</v>
      </c>
      <c r="K760" s="196">
        <v>1</v>
      </c>
      <c r="L760" s="196" t="s">
        <v>4242</v>
      </c>
    </row>
    <row r="761" spans="1:18" x14ac:dyDescent="0.45">
      <c r="A761" s="196">
        <v>7</v>
      </c>
      <c r="B761" s="196">
        <v>15</v>
      </c>
      <c r="C761" s="196">
        <v>10</v>
      </c>
      <c r="D761" s="196" t="s">
        <v>834</v>
      </c>
      <c r="E761" s="196" t="s">
        <v>7482</v>
      </c>
      <c r="F761" s="196" t="s">
        <v>1301</v>
      </c>
      <c r="G761" s="196" t="s">
        <v>1300</v>
      </c>
      <c r="H761" s="196" t="s">
        <v>1481</v>
      </c>
      <c r="K761" s="196">
        <v>1</v>
      </c>
      <c r="L761" s="196" t="s">
        <v>4241</v>
      </c>
    </row>
    <row r="762" spans="1:18" x14ac:dyDescent="0.45">
      <c r="A762" s="196">
        <v>7</v>
      </c>
      <c r="B762" s="196">
        <v>15</v>
      </c>
      <c r="C762" s="196">
        <v>11</v>
      </c>
      <c r="D762" s="196" t="s">
        <v>834</v>
      </c>
      <c r="E762" s="196" t="s">
        <v>6289</v>
      </c>
      <c r="F762" s="196" t="s">
        <v>1301</v>
      </c>
      <c r="G762" s="196" t="s">
        <v>1300</v>
      </c>
      <c r="H762" s="196" t="s">
        <v>1373</v>
      </c>
      <c r="I762" s="196" t="s">
        <v>885</v>
      </c>
      <c r="K762" s="196">
        <v>1</v>
      </c>
      <c r="L762" s="196" t="s">
        <v>4240</v>
      </c>
    </row>
    <row r="763" spans="1:18" x14ac:dyDescent="0.45">
      <c r="A763" s="196">
        <v>7</v>
      </c>
      <c r="B763" s="196">
        <v>15</v>
      </c>
      <c r="C763" s="196">
        <v>12</v>
      </c>
      <c r="D763" s="196" t="s">
        <v>834</v>
      </c>
      <c r="E763" s="196" t="s">
        <v>7483</v>
      </c>
      <c r="F763" s="196" t="s">
        <v>1301</v>
      </c>
      <c r="G763" s="196" t="s">
        <v>1300</v>
      </c>
      <c r="H763" s="196" t="s">
        <v>1478</v>
      </c>
      <c r="I763" s="196" t="s">
        <v>1319</v>
      </c>
      <c r="K763" s="196">
        <v>1</v>
      </c>
      <c r="L763" s="196" t="s">
        <v>4239</v>
      </c>
    </row>
    <row r="764" spans="1:18" x14ac:dyDescent="0.45">
      <c r="A764" s="196">
        <v>7</v>
      </c>
      <c r="B764" s="196">
        <v>15</v>
      </c>
      <c r="C764" s="196">
        <v>13</v>
      </c>
      <c r="D764" s="196" t="s">
        <v>834</v>
      </c>
      <c r="E764" s="196" t="s">
        <v>6290</v>
      </c>
      <c r="F764" s="196" t="s">
        <v>1301</v>
      </c>
      <c r="G764" s="196" t="s">
        <v>1300</v>
      </c>
      <c r="H764" s="196" t="s">
        <v>1371</v>
      </c>
      <c r="I764" s="196" t="s">
        <v>713</v>
      </c>
      <c r="K764" s="196">
        <v>1</v>
      </c>
      <c r="L764" s="196" t="s">
        <v>4238</v>
      </c>
    </row>
    <row r="765" spans="1:18" x14ac:dyDescent="0.45">
      <c r="A765" s="196">
        <v>7</v>
      </c>
      <c r="B765" s="196">
        <v>15</v>
      </c>
      <c r="C765" s="196">
        <v>14</v>
      </c>
      <c r="D765" s="196" t="s">
        <v>834</v>
      </c>
      <c r="E765" s="196" t="s">
        <v>7484</v>
      </c>
      <c r="F765" s="196" t="s">
        <v>1301</v>
      </c>
      <c r="G765" s="196" t="s">
        <v>1300</v>
      </c>
      <c r="H765" s="196" t="s">
        <v>1475</v>
      </c>
      <c r="I765" s="196" t="s">
        <v>1370</v>
      </c>
      <c r="K765" s="196">
        <v>1</v>
      </c>
      <c r="L765" s="196" t="s">
        <v>4237</v>
      </c>
    </row>
    <row r="766" spans="1:18" x14ac:dyDescent="0.45">
      <c r="A766" s="196">
        <v>7</v>
      </c>
      <c r="B766" s="196">
        <v>15</v>
      </c>
      <c r="C766" s="196">
        <v>15</v>
      </c>
      <c r="D766" s="196" t="s">
        <v>834</v>
      </c>
      <c r="E766" s="196" t="s">
        <v>6291</v>
      </c>
      <c r="F766" s="196" t="s">
        <v>1301</v>
      </c>
      <c r="G766" s="196" t="s">
        <v>1300</v>
      </c>
      <c r="H766" s="196" t="s">
        <v>1368</v>
      </c>
      <c r="I766" s="196" t="s">
        <v>612</v>
      </c>
      <c r="K766" s="196">
        <v>1</v>
      </c>
      <c r="L766" s="196" t="s">
        <v>4236</v>
      </c>
      <c r="M766" s="196" t="s">
        <v>4235</v>
      </c>
    </row>
    <row r="767" spans="1:18" x14ac:dyDescent="0.45">
      <c r="A767" s="196">
        <v>7</v>
      </c>
      <c r="B767" s="196">
        <v>15</v>
      </c>
      <c r="C767" s="196">
        <v>16</v>
      </c>
      <c r="D767" s="196" t="s">
        <v>834</v>
      </c>
      <c r="E767" s="196" t="s">
        <v>7485</v>
      </c>
      <c r="F767" s="196" t="s">
        <v>1301</v>
      </c>
      <c r="G767" s="196" t="s">
        <v>1300</v>
      </c>
      <c r="H767" s="196" t="s">
        <v>1471</v>
      </c>
      <c r="I767" s="196" t="s">
        <v>612</v>
      </c>
      <c r="K767" s="196">
        <v>1</v>
      </c>
      <c r="L767" s="196" t="s">
        <v>4234</v>
      </c>
      <c r="M767" s="196" t="s">
        <v>4233</v>
      </c>
    </row>
    <row r="768" spans="1:18" x14ac:dyDescent="0.45">
      <c r="A768" s="196">
        <v>7</v>
      </c>
      <c r="B768" s="196">
        <v>15</v>
      </c>
      <c r="C768" s="196">
        <v>17</v>
      </c>
      <c r="D768" s="196" t="s">
        <v>834</v>
      </c>
      <c r="E768" s="196" t="s">
        <v>6292</v>
      </c>
      <c r="F768" s="196" t="s">
        <v>1301</v>
      </c>
      <c r="G768" s="196" t="s">
        <v>1300</v>
      </c>
      <c r="H768" s="196" t="s">
        <v>1364</v>
      </c>
      <c r="K768" s="196">
        <v>1</v>
      </c>
      <c r="L768" s="196" t="s">
        <v>4232</v>
      </c>
    </row>
    <row r="769" spans="1:18" x14ac:dyDescent="0.45">
      <c r="A769" s="196">
        <v>7</v>
      </c>
      <c r="B769" s="196">
        <v>15</v>
      </c>
      <c r="C769" s="196">
        <v>18</v>
      </c>
      <c r="D769" s="196" t="s">
        <v>834</v>
      </c>
      <c r="E769" s="196" t="s">
        <v>7486</v>
      </c>
      <c r="F769" s="196" t="s">
        <v>1301</v>
      </c>
      <c r="G769" s="196" t="s">
        <v>1300</v>
      </c>
      <c r="H769" s="196" t="s">
        <v>1467</v>
      </c>
      <c r="K769" s="196">
        <v>1</v>
      </c>
      <c r="L769" s="196" t="s">
        <v>4231</v>
      </c>
    </row>
    <row r="770" spans="1:18" x14ac:dyDescent="0.45">
      <c r="A770" s="196">
        <v>7</v>
      </c>
      <c r="B770" s="196">
        <v>15</v>
      </c>
      <c r="C770" s="196">
        <v>19</v>
      </c>
      <c r="D770" s="196" t="s">
        <v>834</v>
      </c>
      <c r="E770" s="196" t="s">
        <v>6293</v>
      </c>
      <c r="F770" s="196" t="s">
        <v>1301</v>
      </c>
      <c r="G770" s="196" t="s">
        <v>1300</v>
      </c>
      <c r="H770" s="196" t="s">
        <v>1362</v>
      </c>
      <c r="K770" s="196">
        <v>1</v>
      </c>
      <c r="L770" s="196" t="s">
        <v>4230</v>
      </c>
    </row>
    <row r="771" spans="1:18" x14ac:dyDescent="0.45">
      <c r="A771" s="196">
        <v>7</v>
      </c>
      <c r="B771" s="196">
        <v>15</v>
      </c>
      <c r="C771" s="196">
        <v>20</v>
      </c>
      <c r="D771" s="196" t="s">
        <v>834</v>
      </c>
      <c r="E771" s="196" t="s">
        <v>7487</v>
      </c>
      <c r="F771" s="196" t="s">
        <v>1301</v>
      </c>
      <c r="G771" s="196" t="s">
        <v>1300</v>
      </c>
      <c r="H771" s="196" t="s">
        <v>1464</v>
      </c>
      <c r="K771" s="196">
        <v>1</v>
      </c>
      <c r="L771" s="196" t="s">
        <v>4229</v>
      </c>
    </row>
    <row r="772" spans="1:18" x14ac:dyDescent="0.45">
      <c r="A772" s="196">
        <v>7</v>
      </c>
      <c r="B772" s="196">
        <v>15</v>
      </c>
      <c r="C772" s="196">
        <v>21</v>
      </c>
      <c r="D772" s="196" t="s">
        <v>834</v>
      </c>
      <c r="E772" s="196" t="s">
        <v>6294</v>
      </c>
      <c r="F772" s="196" t="s">
        <v>1301</v>
      </c>
      <c r="G772" s="196" t="s">
        <v>1300</v>
      </c>
      <c r="H772" s="196" t="s">
        <v>1360</v>
      </c>
      <c r="K772" s="196">
        <v>1</v>
      </c>
      <c r="L772" s="196" t="s">
        <v>4228</v>
      </c>
    </row>
    <row r="773" spans="1:18" x14ac:dyDescent="0.45">
      <c r="A773" s="196">
        <v>7</v>
      </c>
      <c r="B773" s="196">
        <v>15</v>
      </c>
      <c r="C773" s="196">
        <v>22</v>
      </c>
      <c r="D773" s="196" t="s">
        <v>834</v>
      </c>
      <c r="E773" s="196" t="s">
        <v>7488</v>
      </c>
      <c r="F773" s="196" t="s">
        <v>1301</v>
      </c>
      <c r="G773" s="196" t="s">
        <v>1300</v>
      </c>
      <c r="H773" s="196" t="s">
        <v>1461</v>
      </c>
      <c r="K773" s="196">
        <v>1</v>
      </c>
      <c r="L773" s="196" t="s">
        <v>4227</v>
      </c>
    </row>
    <row r="774" spans="1:18" x14ac:dyDescent="0.45">
      <c r="A774" s="196">
        <v>7</v>
      </c>
      <c r="B774" s="196">
        <v>15</v>
      </c>
      <c r="C774" s="196">
        <v>23</v>
      </c>
      <c r="D774" s="196" t="s">
        <v>834</v>
      </c>
      <c r="E774" s="196" t="s">
        <v>6295</v>
      </c>
      <c r="F774" s="196" t="s">
        <v>1301</v>
      </c>
      <c r="G774" s="196" t="s">
        <v>1300</v>
      </c>
      <c r="H774" s="196" t="s">
        <v>1358</v>
      </c>
      <c r="K774" s="196">
        <v>1</v>
      </c>
      <c r="L774" s="196" t="s">
        <v>4226</v>
      </c>
    </row>
    <row r="775" spans="1:18" x14ac:dyDescent="0.45">
      <c r="A775" s="196">
        <v>7</v>
      </c>
      <c r="B775" s="196">
        <v>15</v>
      </c>
      <c r="C775" s="196">
        <v>24</v>
      </c>
      <c r="D775" s="196" t="s">
        <v>834</v>
      </c>
      <c r="E775" s="196" t="s">
        <v>7489</v>
      </c>
      <c r="F775" s="196" t="s">
        <v>1301</v>
      </c>
      <c r="G775" s="196" t="s">
        <v>1300</v>
      </c>
      <c r="H775" s="196" t="s">
        <v>1458</v>
      </c>
      <c r="K775" s="196">
        <v>1</v>
      </c>
      <c r="L775" s="196" t="s">
        <v>4225</v>
      </c>
    </row>
    <row r="776" spans="1:18" x14ac:dyDescent="0.45">
      <c r="A776" s="196">
        <v>7</v>
      </c>
      <c r="B776" s="196">
        <v>15</v>
      </c>
      <c r="C776" s="196">
        <v>25</v>
      </c>
      <c r="D776" s="196" t="s">
        <v>834</v>
      </c>
      <c r="E776" s="196" t="s">
        <v>6296</v>
      </c>
      <c r="F776" s="196" t="s">
        <v>1301</v>
      </c>
      <c r="G776" s="196" t="s">
        <v>1300</v>
      </c>
      <c r="H776" s="196" t="s">
        <v>1356</v>
      </c>
      <c r="K776" s="196">
        <v>1</v>
      </c>
      <c r="L776" s="196" t="s">
        <v>4224</v>
      </c>
    </row>
    <row r="777" spans="1:18" x14ac:dyDescent="0.45">
      <c r="A777" s="196">
        <v>7</v>
      </c>
      <c r="B777" s="196">
        <v>15</v>
      </c>
      <c r="C777" s="196">
        <v>26</v>
      </c>
      <c r="D777" s="196" t="s">
        <v>834</v>
      </c>
      <c r="E777" s="196" t="s">
        <v>7490</v>
      </c>
      <c r="F777" s="196" t="s">
        <v>1301</v>
      </c>
      <c r="G777" s="196" t="s">
        <v>1300</v>
      </c>
      <c r="H777" s="196" t="s">
        <v>1455</v>
      </c>
      <c r="K777" s="196">
        <v>1</v>
      </c>
      <c r="L777" s="196" t="s">
        <v>4223</v>
      </c>
    </row>
    <row r="778" spans="1:18" x14ac:dyDescent="0.45">
      <c r="A778" s="196">
        <v>7</v>
      </c>
      <c r="B778" s="196">
        <v>15</v>
      </c>
      <c r="C778" s="196">
        <v>27</v>
      </c>
      <c r="D778" s="196" t="s">
        <v>834</v>
      </c>
      <c r="E778" s="196" t="s">
        <v>6297</v>
      </c>
      <c r="F778" s="196" t="s">
        <v>1301</v>
      </c>
      <c r="G778" s="196" t="s">
        <v>1300</v>
      </c>
      <c r="H778" s="196" t="s">
        <v>1354</v>
      </c>
      <c r="I778" s="196" t="s">
        <v>875</v>
      </c>
      <c r="K778" s="196">
        <v>1</v>
      </c>
      <c r="L778" s="196" t="s">
        <v>4222</v>
      </c>
      <c r="M778" s="196" t="s">
        <v>4221</v>
      </c>
      <c r="N778" s="196" t="s">
        <v>76</v>
      </c>
      <c r="O778" s="196" t="s">
        <v>4220</v>
      </c>
      <c r="P778" s="196" t="s">
        <v>77</v>
      </c>
      <c r="Q778" s="196" t="s">
        <v>4219</v>
      </c>
      <c r="R778" s="196" t="s">
        <v>78</v>
      </c>
    </row>
    <row r="779" spans="1:18" x14ac:dyDescent="0.45">
      <c r="A779" s="196">
        <v>7</v>
      </c>
      <c r="B779" s="196">
        <v>15</v>
      </c>
      <c r="C779" s="196">
        <v>28</v>
      </c>
      <c r="D779" s="196" t="s">
        <v>834</v>
      </c>
      <c r="E779" s="196" t="s">
        <v>7491</v>
      </c>
      <c r="F779" s="196" t="s">
        <v>1301</v>
      </c>
      <c r="G779" s="196" t="s">
        <v>1300</v>
      </c>
      <c r="H779" s="196" t="s">
        <v>1449</v>
      </c>
      <c r="I779" s="196" t="s">
        <v>875</v>
      </c>
      <c r="K779" s="196">
        <v>1</v>
      </c>
      <c r="L779" s="196" t="s">
        <v>4218</v>
      </c>
      <c r="M779" s="196" t="s">
        <v>4217</v>
      </c>
      <c r="N779" s="196" t="s">
        <v>76</v>
      </c>
      <c r="O779" s="196" t="s">
        <v>4216</v>
      </c>
      <c r="P779" s="196" t="s">
        <v>77</v>
      </c>
      <c r="Q779" s="196" t="s">
        <v>4215</v>
      </c>
      <c r="R779" s="196" t="s">
        <v>78</v>
      </c>
    </row>
    <row r="780" spans="1:18" x14ac:dyDescent="0.45">
      <c r="A780" s="196">
        <v>7</v>
      </c>
      <c r="B780" s="196">
        <v>15</v>
      </c>
      <c r="C780" s="196">
        <v>29</v>
      </c>
      <c r="D780" s="196" t="s">
        <v>834</v>
      </c>
      <c r="E780" s="196" t="s">
        <v>6298</v>
      </c>
      <c r="F780" s="196" t="s">
        <v>1301</v>
      </c>
      <c r="G780" s="196" t="s">
        <v>1300</v>
      </c>
      <c r="H780" s="196" t="s">
        <v>1349</v>
      </c>
      <c r="I780" s="196" t="s">
        <v>3252</v>
      </c>
      <c r="K780" s="196">
        <v>1</v>
      </c>
      <c r="L780" s="196" t="s">
        <v>4214</v>
      </c>
      <c r="M780" s="196" t="s">
        <v>4213</v>
      </c>
      <c r="N780" s="196" t="s">
        <v>65</v>
      </c>
      <c r="O780" s="196" t="s">
        <v>4212</v>
      </c>
    </row>
    <row r="781" spans="1:18" x14ac:dyDescent="0.45">
      <c r="A781" s="196">
        <v>7</v>
      </c>
      <c r="B781" s="196">
        <v>15</v>
      </c>
      <c r="C781" s="196">
        <v>30</v>
      </c>
      <c r="D781" s="196" t="s">
        <v>834</v>
      </c>
      <c r="E781" s="196" t="s">
        <v>7492</v>
      </c>
      <c r="F781" s="196" t="s">
        <v>1301</v>
      </c>
      <c r="G781" s="196" t="s">
        <v>1300</v>
      </c>
      <c r="H781" s="196" t="s">
        <v>1441</v>
      </c>
      <c r="I781" s="196" t="s">
        <v>1341</v>
      </c>
      <c r="K781" s="196">
        <v>1</v>
      </c>
      <c r="L781" s="196" t="s">
        <v>4211</v>
      </c>
      <c r="M781" s="196" t="s">
        <v>4210</v>
      </c>
      <c r="N781" s="196" t="s">
        <v>1338</v>
      </c>
      <c r="O781" s="196" t="s">
        <v>4209</v>
      </c>
    </row>
    <row r="782" spans="1:18" x14ac:dyDescent="0.45">
      <c r="A782" s="196">
        <v>7</v>
      </c>
      <c r="B782" s="196">
        <v>15</v>
      </c>
      <c r="C782" s="196">
        <v>31</v>
      </c>
      <c r="D782" s="196" t="s">
        <v>834</v>
      </c>
      <c r="E782" s="196" t="s">
        <v>6299</v>
      </c>
      <c r="F782" s="196" t="s">
        <v>1301</v>
      </c>
      <c r="G782" s="196" t="s">
        <v>1300</v>
      </c>
      <c r="H782" s="196" t="s">
        <v>679</v>
      </c>
      <c r="I782" s="196" t="s">
        <v>3252</v>
      </c>
      <c r="K782" s="196">
        <v>1</v>
      </c>
      <c r="L782" s="196" t="s">
        <v>4208</v>
      </c>
      <c r="M782" s="196" t="s">
        <v>4207</v>
      </c>
      <c r="N782" s="196" t="s">
        <v>65</v>
      </c>
      <c r="O782" s="196" t="s">
        <v>4206</v>
      </c>
    </row>
    <row r="783" spans="1:18" x14ac:dyDescent="0.45">
      <c r="A783" s="196">
        <v>7</v>
      </c>
      <c r="B783" s="196">
        <v>15</v>
      </c>
      <c r="C783" s="196">
        <v>32</v>
      </c>
      <c r="D783" s="196" t="s">
        <v>834</v>
      </c>
      <c r="E783" s="196" t="s">
        <v>7493</v>
      </c>
      <c r="F783" s="196" t="s">
        <v>1301</v>
      </c>
      <c r="G783" s="196" t="s">
        <v>1300</v>
      </c>
      <c r="H783" s="196" t="s">
        <v>1434</v>
      </c>
      <c r="I783" s="196" t="s">
        <v>1341</v>
      </c>
      <c r="K783" s="196">
        <v>1</v>
      </c>
      <c r="L783" s="196" t="s">
        <v>4205</v>
      </c>
      <c r="M783" s="196" t="s">
        <v>4204</v>
      </c>
      <c r="N783" s="196" t="s">
        <v>1338</v>
      </c>
      <c r="O783" s="196" t="s">
        <v>4203</v>
      </c>
    </row>
    <row r="784" spans="1:18" x14ac:dyDescent="0.45">
      <c r="A784" s="196">
        <v>7</v>
      </c>
      <c r="B784" s="196">
        <v>15</v>
      </c>
      <c r="C784" s="196">
        <v>33</v>
      </c>
      <c r="D784" s="196" t="s">
        <v>834</v>
      </c>
      <c r="E784" s="196" t="s">
        <v>6300</v>
      </c>
      <c r="F784" s="196" t="s">
        <v>1301</v>
      </c>
      <c r="G784" s="196" t="s">
        <v>1300</v>
      </c>
      <c r="H784" s="196" t="s">
        <v>1342</v>
      </c>
      <c r="I784" s="196" t="s">
        <v>3252</v>
      </c>
      <c r="K784" s="196">
        <v>1</v>
      </c>
      <c r="L784" s="196" t="s">
        <v>4202</v>
      </c>
      <c r="M784" s="196" t="s">
        <v>4201</v>
      </c>
      <c r="N784" s="196" t="s">
        <v>65</v>
      </c>
      <c r="O784" s="196" t="s">
        <v>4200</v>
      </c>
    </row>
    <row r="785" spans="1:18" x14ac:dyDescent="0.45">
      <c r="A785" s="196">
        <v>7</v>
      </c>
      <c r="B785" s="196">
        <v>15</v>
      </c>
      <c r="C785" s="196">
        <v>34</v>
      </c>
      <c r="D785" s="196" t="s">
        <v>834</v>
      </c>
      <c r="E785" s="196" t="s">
        <v>7494</v>
      </c>
      <c r="F785" s="196" t="s">
        <v>1301</v>
      </c>
      <c r="G785" s="196" t="s">
        <v>1300</v>
      </c>
      <c r="H785" s="196" t="s">
        <v>1427</v>
      </c>
      <c r="I785" s="196" t="s">
        <v>1341</v>
      </c>
      <c r="K785" s="196">
        <v>1</v>
      </c>
      <c r="L785" s="196" t="s">
        <v>4199</v>
      </c>
      <c r="M785" s="196" t="s">
        <v>4198</v>
      </c>
      <c r="N785" s="196" t="s">
        <v>1338</v>
      </c>
      <c r="O785" s="196" t="s">
        <v>4197</v>
      </c>
    </row>
    <row r="786" spans="1:18" x14ac:dyDescent="0.45">
      <c r="A786" s="196">
        <v>7</v>
      </c>
      <c r="B786" s="196">
        <v>15</v>
      </c>
      <c r="C786" s="196">
        <v>35</v>
      </c>
      <c r="D786" s="196" t="s">
        <v>834</v>
      </c>
      <c r="E786" s="196" t="s">
        <v>6301</v>
      </c>
      <c r="F786" s="196" t="s">
        <v>1301</v>
      </c>
      <c r="G786" s="196" t="s">
        <v>1300</v>
      </c>
      <c r="H786" s="196" t="s">
        <v>1336</v>
      </c>
      <c r="K786" s="196">
        <v>1</v>
      </c>
      <c r="L786" s="196" t="s">
        <v>4196</v>
      </c>
    </row>
    <row r="787" spans="1:18" x14ac:dyDescent="0.45">
      <c r="A787" s="196">
        <v>7</v>
      </c>
      <c r="B787" s="196">
        <v>15</v>
      </c>
      <c r="C787" s="196">
        <v>36</v>
      </c>
      <c r="D787" s="196" t="s">
        <v>834</v>
      </c>
      <c r="E787" s="196" t="s">
        <v>8422</v>
      </c>
      <c r="F787" s="196" t="s">
        <v>1301</v>
      </c>
      <c r="G787" s="196" t="s">
        <v>1300</v>
      </c>
      <c r="H787" s="196" t="s">
        <v>1422</v>
      </c>
      <c r="K787" s="196">
        <v>1</v>
      </c>
      <c r="L787" s="196" t="s">
        <v>4195</v>
      </c>
    </row>
    <row r="788" spans="1:18" x14ac:dyDescent="0.45">
      <c r="A788" s="196">
        <v>7</v>
      </c>
      <c r="B788" s="196">
        <v>15</v>
      </c>
      <c r="C788" s="196">
        <v>37</v>
      </c>
      <c r="D788" s="196" t="s">
        <v>834</v>
      </c>
      <c r="E788" s="196" t="s">
        <v>6302</v>
      </c>
      <c r="F788" s="196" t="s">
        <v>1301</v>
      </c>
      <c r="G788" s="196" t="s">
        <v>1300</v>
      </c>
      <c r="H788" s="196" t="s">
        <v>1334</v>
      </c>
      <c r="K788" s="196">
        <v>1</v>
      </c>
      <c r="L788" s="196" t="s">
        <v>4194</v>
      </c>
    </row>
    <row r="789" spans="1:18" x14ac:dyDescent="0.45">
      <c r="A789" s="196">
        <v>7</v>
      </c>
      <c r="B789" s="196">
        <v>15</v>
      </c>
      <c r="C789" s="196">
        <v>38</v>
      </c>
      <c r="D789" s="196" t="s">
        <v>834</v>
      </c>
      <c r="E789" s="196" t="s">
        <v>8462</v>
      </c>
      <c r="F789" s="196" t="s">
        <v>1301</v>
      </c>
      <c r="G789" s="196" t="s">
        <v>1300</v>
      </c>
      <c r="H789" s="196" t="s">
        <v>1419</v>
      </c>
      <c r="K789" s="196">
        <v>1</v>
      </c>
      <c r="L789" s="196" t="s">
        <v>4193</v>
      </c>
    </row>
    <row r="790" spans="1:18" x14ac:dyDescent="0.45">
      <c r="A790" s="196">
        <v>7</v>
      </c>
      <c r="B790" s="196">
        <v>15</v>
      </c>
      <c r="C790" s="196">
        <v>39</v>
      </c>
      <c r="D790" s="196" t="s">
        <v>834</v>
      </c>
      <c r="E790" s="196" t="s">
        <v>6303</v>
      </c>
      <c r="F790" s="196" t="s">
        <v>1301</v>
      </c>
      <c r="G790" s="196" t="s">
        <v>1300</v>
      </c>
      <c r="H790" s="196" t="s">
        <v>1332</v>
      </c>
      <c r="K790" s="196">
        <v>1</v>
      </c>
      <c r="L790" s="196" t="s">
        <v>4192</v>
      </c>
    </row>
    <row r="791" spans="1:18" x14ac:dyDescent="0.45">
      <c r="A791" s="196">
        <v>7</v>
      </c>
      <c r="B791" s="196">
        <v>15</v>
      </c>
      <c r="C791" s="196">
        <v>40</v>
      </c>
      <c r="D791" s="196" t="s">
        <v>834</v>
      </c>
      <c r="E791" s="196" t="s">
        <v>8502</v>
      </c>
      <c r="F791" s="196" t="s">
        <v>1301</v>
      </c>
      <c r="G791" s="196" t="s">
        <v>1300</v>
      </c>
      <c r="H791" s="196" t="s">
        <v>1416</v>
      </c>
      <c r="K791" s="196">
        <v>1</v>
      </c>
      <c r="L791" s="196" t="s">
        <v>4191</v>
      </c>
    </row>
    <row r="792" spans="1:18" x14ac:dyDescent="0.45">
      <c r="A792" s="196">
        <v>7</v>
      </c>
      <c r="B792" s="196">
        <v>15</v>
      </c>
      <c r="C792" s="196">
        <v>41</v>
      </c>
      <c r="D792" s="196" t="s">
        <v>834</v>
      </c>
      <c r="E792" s="196" t="s">
        <v>6304</v>
      </c>
      <c r="F792" s="196" t="s">
        <v>1301</v>
      </c>
      <c r="G792" s="196" t="s">
        <v>1300</v>
      </c>
      <c r="H792" s="196" t="s">
        <v>1330</v>
      </c>
      <c r="I792" s="196" t="s">
        <v>875</v>
      </c>
      <c r="K792" s="196">
        <v>1</v>
      </c>
      <c r="L792" s="196" t="s">
        <v>4190</v>
      </c>
      <c r="M792" s="196" t="s">
        <v>4189</v>
      </c>
      <c r="N792" s="196" t="s">
        <v>76</v>
      </c>
      <c r="O792" s="196" t="s">
        <v>4188</v>
      </c>
      <c r="P792" s="196" t="s">
        <v>77</v>
      </c>
      <c r="Q792" s="196" t="s">
        <v>4187</v>
      </c>
      <c r="R792" s="196" t="s">
        <v>78</v>
      </c>
    </row>
    <row r="793" spans="1:18" x14ac:dyDescent="0.45">
      <c r="A793" s="196">
        <v>7</v>
      </c>
      <c r="B793" s="196">
        <v>15</v>
      </c>
      <c r="C793" s="196">
        <v>42</v>
      </c>
      <c r="D793" s="196" t="s">
        <v>834</v>
      </c>
      <c r="E793" s="196" t="s">
        <v>7495</v>
      </c>
      <c r="F793" s="196" t="s">
        <v>1301</v>
      </c>
      <c r="G793" s="196" t="s">
        <v>1300</v>
      </c>
      <c r="H793" s="196" t="s">
        <v>1410</v>
      </c>
      <c r="I793" s="196" t="s">
        <v>875</v>
      </c>
      <c r="K793" s="196">
        <v>1</v>
      </c>
      <c r="L793" s="196" t="s">
        <v>4186</v>
      </c>
      <c r="M793" s="196" t="s">
        <v>4185</v>
      </c>
      <c r="N793" s="196" t="s">
        <v>76</v>
      </c>
      <c r="O793" s="196" t="s">
        <v>4184</v>
      </c>
      <c r="P793" s="196" t="s">
        <v>77</v>
      </c>
      <c r="Q793" s="196" t="s">
        <v>4183</v>
      </c>
      <c r="R793" s="196" t="s">
        <v>78</v>
      </c>
    </row>
    <row r="794" spans="1:18" x14ac:dyDescent="0.45">
      <c r="A794" s="196">
        <v>7</v>
      </c>
      <c r="B794" s="196">
        <v>15</v>
      </c>
      <c r="C794" s="196">
        <v>43</v>
      </c>
      <c r="D794" s="196" t="s">
        <v>834</v>
      </c>
      <c r="E794" s="196" t="s">
        <v>6305</v>
      </c>
      <c r="F794" s="196" t="s">
        <v>1301</v>
      </c>
      <c r="G794" s="196" t="s">
        <v>1300</v>
      </c>
      <c r="H794" s="196" t="s">
        <v>1325</v>
      </c>
      <c r="I794" s="196" t="s">
        <v>1324</v>
      </c>
      <c r="K794" s="196">
        <v>1</v>
      </c>
      <c r="L794" s="196" t="s">
        <v>4182</v>
      </c>
    </row>
    <row r="795" spans="1:18" x14ac:dyDescent="0.45">
      <c r="A795" s="196">
        <v>7</v>
      </c>
      <c r="B795" s="196">
        <v>15</v>
      </c>
      <c r="C795" s="196">
        <v>44</v>
      </c>
      <c r="D795" s="196" t="s">
        <v>834</v>
      </c>
      <c r="E795" s="196" t="s">
        <v>7496</v>
      </c>
      <c r="F795" s="196" t="s">
        <v>1301</v>
      </c>
      <c r="G795" s="196" t="s">
        <v>1300</v>
      </c>
      <c r="H795" s="196" t="s">
        <v>1404</v>
      </c>
      <c r="I795" s="196" t="s">
        <v>1324</v>
      </c>
      <c r="K795" s="196">
        <v>1</v>
      </c>
      <c r="L795" s="196" t="s">
        <v>4181</v>
      </c>
    </row>
    <row r="796" spans="1:18" x14ac:dyDescent="0.45">
      <c r="A796" s="196">
        <v>7</v>
      </c>
      <c r="B796" s="196">
        <v>15</v>
      </c>
      <c r="C796" s="196">
        <v>45</v>
      </c>
      <c r="D796" s="196" t="s">
        <v>834</v>
      </c>
      <c r="E796" s="196" t="s">
        <v>6306</v>
      </c>
      <c r="F796" s="196" t="s">
        <v>1301</v>
      </c>
      <c r="G796" s="196" t="s">
        <v>1300</v>
      </c>
      <c r="H796" s="196" t="s">
        <v>1322</v>
      </c>
      <c r="K796" s="196">
        <v>1</v>
      </c>
      <c r="L796" s="196" t="s">
        <v>4180</v>
      </c>
    </row>
    <row r="797" spans="1:18" x14ac:dyDescent="0.45">
      <c r="A797" s="196">
        <v>7</v>
      </c>
      <c r="B797" s="196">
        <v>15</v>
      </c>
      <c r="C797" s="196">
        <v>46</v>
      </c>
      <c r="D797" s="196" t="s">
        <v>834</v>
      </c>
      <c r="E797" s="196" t="s">
        <v>7497</v>
      </c>
      <c r="F797" s="196" t="s">
        <v>1301</v>
      </c>
      <c r="G797" s="196" t="s">
        <v>1300</v>
      </c>
      <c r="H797" s="196" t="s">
        <v>1401</v>
      </c>
      <c r="K797" s="196">
        <v>1</v>
      </c>
      <c r="L797" s="196" t="s">
        <v>4179</v>
      </c>
    </row>
    <row r="798" spans="1:18" x14ac:dyDescent="0.45">
      <c r="A798" s="196">
        <v>7</v>
      </c>
      <c r="B798" s="196">
        <v>15</v>
      </c>
      <c r="C798" s="196">
        <v>47</v>
      </c>
      <c r="D798" s="196" t="s">
        <v>834</v>
      </c>
      <c r="E798" s="196" t="s">
        <v>6307</v>
      </c>
      <c r="F798" s="196" t="s">
        <v>1301</v>
      </c>
      <c r="G798" s="196" t="s">
        <v>1300</v>
      </c>
      <c r="H798" s="196" t="s">
        <v>1320</v>
      </c>
      <c r="I798" s="196" t="s">
        <v>885</v>
      </c>
      <c r="K798" s="196">
        <v>1</v>
      </c>
      <c r="L798" s="196" t="s">
        <v>4178</v>
      </c>
    </row>
    <row r="799" spans="1:18" x14ac:dyDescent="0.45">
      <c r="A799" s="196">
        <v>7</v>
      </c>
      <c r="B799" s="196">
        <v>15</v>
      </c>
      <c r="C799" s="196">
        <v>48</v>
      </c>
      <c r="D799" s="196" t="s">
        <v>834</v>
      </c>
      <c r="E799" s="196" t="s">
        <v>6308</v>
      </c>
      <c r="F799" s="196" t="s">
        <v>1301</v>
      </c>
      <c r="G799" s="196" t="s">
        <v>1300</v>
      </c>
      <c r="H799" s="196" t="s">
        <v>1317</v>
      </c>
      <c r="K799" s="196">
        <v>1</v>
      </c>
      <c r="L799" s="196" t="s">
        <v>4177</v>
      </c>
    </row>
    <row r="800" spans="1:18" x14ac:dyDescent="0.45">
      <c r="A800" s="196">
        <v>7</v>
      </c>
      <c r="B800" s="196">
        <v>15</v>
      </c>
      <c r="C800" s="196">
        <v>49</v>
      </c>
      <c r="D800" s="196" t="s">
        <v>834</v>
      </c>
      <c r="E800" s="196" t="s">
        <v>6309</v>
      </c>
      <c r="F800" s="196" t="s">
        <v>1301</v>
      </c>
      <c r="G800" s="196" t="s">
        <v>1300</v>
      </c>
      <c r="H800" s="196" t="s">
        <v>1315</v>
      </c>
      <c r="I800" s="196" t="s">
        <v>875</v>
      </c>
      <c r="K800" s="196">
        <v>1</v>
      </c>
      <c r="L800" s="196" t="s">
        <v>4176</v>
      </c>
      <c r="M800" s="196" t="s">
        <v>4175</v>
      </c>
      <c r="N800" s="196" t="s">
        <v>76</v>
      </c>
      <c r="O800" s="196" t="s">
        <v>4174</v>
      </c>
      <c r="P800" s="196" t="s">
        <v>77</v>
      </c>
      <c r="Q800" s="196" t="s">
        <v>4173</v>
      </c>
      <c r="R800" s="196" t="s">
        <v>78</v>
      </c>
    </row>
    <row r="801" spans="1:18" x14ac:dyDescent="0.45">
      <c r="A801" s="196">
        <v>7</v>
      </c>
      <c r="B801" s="196">
        <v>15</v>
      </c>
      <c r="C801" s="196">
        <v>50</v>
      </c>
      <c r="D801" s="196" t="s">
        <v>834</v>
      </c>
      <c r="E801" s="196" t="s">
        <v>6310</v>
      </c>
      <c r="F801" s="196" t="s">
        <v>1301</v>
      </c>
      <c r="G801" s="196" t="s">
        <v>1300</v>
      </c>
      <c r="H801" s="196" t="s">
        <v>1310</v>
      </c>
      <c r="I801" s="196" t="s">
        <v>875</v>
      </c>
      <c r="K801" s="196">
        <v>1</v>
      </c>
      <c r="L801" s="196" t="s">
        <v>4172</v>
      </c>
      <c r="M801" s="196" t="s">
        <v>4171</v>
      </c>
      <c r="N801" s="196" t="s">
        <v>76</v>
      </c>
      <c r="O801" s="196" t="s">
        <v>4170</v>
      </c>
      <c r="P801" s="196" t="s">
        <v>77</v>
      </c>
      <c r="Q801" s="196" t="s">
        <v>4169</v>
      </c>
      <c r="R801" s="196" t="s">
        <v>78</v>
      </c>
    </row>
    <row r="802" spans="1:18" x14ac:dyDescent="0.45">
      <c r="A802" s="196">
        <v>7</v>
      </c>
      <c r="B802" s="196">
        <v>15</v>
      </c>
      <c r="C802" s="196">
        <v>51</v>
      </c>
      <c r="D802" s="196" t="s">
        <v>834</v>
      </c>
      <c r="E802" s="196" t="s">
        <v>6311</v>
      </c>
      <c r="F802" s="196" t="s">
        <v>1301</v>
      </c>
      <c r="G802" s="196" t="s">
        <v>1300</v>
      </c>
      <c r="H802" s="196" t="s">
        <v>1299</v>
      </c>
      <c r="K802" s="196">
        <v>1</v>
      </c>
      <c r="L802" s="196" t="s">
        <v>4168</v>
      </c>
    </row>
    <row r="803" spans="1:18" x14ac:dyDescent="0.45">
      <c r="A803" s="196">
        <v>7</v>
      </c>
      <c r="B803" s="196">
        <v>15</v>
      </c>
      <c r="C803" s="196">
        <v>52</v>
      </c>
      <c r="D803" s="196" t="s">
        <v>8775</v>
      </c>
      <c r="E803" s="196" t="s">
        <v>8837</v>
      </c>
      <c r="F803" s="196" t="s">
        <v>1301</v>
      </c>
      <c r="G803" s="196" t="s">
        <v>1300</v>
      </c>
      <c r="H803" s="196" t="s">
        <v>8777</v>
      </c>
      <c r="K803" s="196">
        <v>1</v>
      </c>
      <c r="L803" s="196" t="s">
        <v>8838</v>
      </c>
    </row>
    <row r="804" spans="1:18" x14ac:dyDescent="0.45">
      <c r="A804" s="196">
        <v>7</v>
      </c>
      <c r="B804" s="196">
        <v>16</v>
      </c>
      <c r="C804" s="196">
        <v>1</v>
      </c>
      <c r="D804" s="196" t="s">
        <v>834</v>
      </c>
      <c r="E804" s="196" t="s">
        <v>6312</v>
      </c>
      <c r="F804" s="196" t="s">
        <v>1301</v>
      </c>
      <c r="G804" s="196" t="s">
        <v>1300</v>
      </c>
      <c r="H804" s="196" t="s">
        <v>1388</v>
      </c>
      <c r="I804" s="196" t="s">
        <v>880</v>
      </c>
      <c r="K804" s="196">
        <v>1</v>
      </c>
      <c r="L804" s="196" t="s">
        <v>4167</v>
      </c>
    </row>
    <row r="805" spans="1:18" x14ac:dyDescent="0.45">
      <c r="A805" s="196">
        <v>7</v>
      </c>
      <c r="B805" s="196">
        <v>16</v>
      </c>
      <c r="C805" s="196">
        <v>2</v>
      </c>
      <c r="D805" s="196" t="s">
        <v>834</v>
      </c>
      <c r="E805" s="196" t="s">
        <v>7498</v>
      </c>
      <c r="F805" s="196" t="s">
        <v>1301</v>
      </c>
      <c r="G805" s="196" t="s">
        <v>1300</v>
      </c>
      <c r="H805" s="196" t="s">
        <v>1505</v>
      </c>
      <c r="I805" s="196" t="s">
        <v>1324</v>
      </c>
      <c r="K805" s="196">
        <v>1</v>
      </c>
      <c r="L805" s="196" t="s">
        <v>4166</v>
      </c>
    </row>
    <row r="806" spans="1:18" x14ac:dyDescent="0.45">
      <c r="A806" s="196">
        <v>7</v>
      </c>
      <c r="B806" s="196">
        <v>16</v>
      </c>
      <c r="C806" s="196">
        <v>3</v>
      </c>
      <c r="D806" s="196" t="s">
        <v>834</v>
      </c>
      <c r="E806" s="196" t="s">
        <v>6313</v>
      </c>
      <c r="F806" s="196" t="s">
        <v>1301</v>
      </c>
      <c r="G806" s="196" t="s">
        <v>1300</v>
      </c>
      <c r="H806" s="196" t="s">
        <v>1386</v>
      </c>
      <c r="I806" s="196" t="s">
        <v>880</v>
      </c>
      <c r="K806" s="196">
        <v>1</v>
      </c>
      <c r="L806" s="196" t="s">
        <v>4165</v>
      </c>
    </row>
    <row r="807" spans="1:18" x14ac:dyDescent="0.45">
      <c r="A807" s="196">
        <v>7</v>
      </c>
      <c r="B807" s="196">
        <v>16</v>
      </c>
      <c r="C807" s="196">
        <v>4</v>
      </c>
      <c r="D807" s="196" t="s">
        <v>834</v>
      </c>
      <c r="E807" s="196" t="s">
        <v>7499</v>
      </c>
      <c r="F807" s="196" t="s">
        <v>1301</v>
      </c>
      <c r="G807" s="196" t="s">
        <v>1300</v>
      </c>
      <c r="H807" s="196" t="s">
        <v>1502</v>
      </c>
      <c r="I807" s="196" t="s">
        <v>1324</v>
      </c>
      <c r="K807" s="196">
        <v>1</v>
      </c>
      <c r="L807" s="196" t="s">
        <v>4164</v>
      </c>
    </row>
    <row r="808" spans="1:18" x14ac:dyDescent="0.45">
      <c r="A808" s="196">
        <v>7</v>
      </c>
      <c r="B808" s="196">
        <v>16</v>
      </c>
      <c r="C808" s="196">
        <v>5</v>
      </c>
      <c r="D808" s="196" t="s">
        <v>834</v>
      </c>
      <c r="E808" s="196" t="s">
        <v>6314</v>
      </c>
      <c r="F808" s="196" t="s">
        <v>1301</v>
      </c>
      <c r="G808" s="196" t="s">
        <v>1300</v>
      </c>
      <c r="H808" s="196" t="s">
        <v>1384</v>
      </c>
      <c r="I808" s="196" t="s">
        <v>875</v>
      </c>
      <c r="K808" s="196">
        <v>1</v>
      </c>
      <c r="L808" s="196" t="s">
        <v>4163</v>
      </c>
      <c r="M808" s="196" t="s">
        <v>4162</v>
      </c>
      <c r="N808" s="196" t="s">
        <v>76</v>
      </c>
      <c r="O808" s="196" t="s">
        <v>4161</v>
      </c>
      <c r="P808" s="196" t="s">
        <v>77</v>
      </c>
      <c r="Q808" s="196" t="s">
        <v>4160</v>
      </c>
      <c r="R808" s="196" t="s">
        <v>78</v>
      </c>
    </row>
    <row r="809" spans="1:18" x14ac:dyDescent="0.45">
      <c r="A809" s="196">
        <v>7</v>
      </c>
      <c r="B809" s="196">
        <v>16</v>
      </c>
      <c r="C809" s="196">
        <v>6</v>
      </c>
      <c r="D809" s="196" t="s">
        <v>834</v>
      </c>
      <c r="E809" s="196" t="s">
        <v>7500</v>
      </c>
      <c r="F809" s="196" t="s">
        <v>1301</v>
      </c>
      <c r="G809" s="196" t="s">
        <v>1300</v>
      </c>
      <c r="H809" s="196" t="s">
        <v>1496</v>
      </c>
      <c r="I809" s="196" t="s">
        <v>875</v>
      </c>
      <c r="K809" s="196">
        <v>1</v>
      </c>
      <c r="L809" s="196" t="s">
        <v>4159</v>
      </c>
      <c r="M809" s="196" t="s">
        <v>4158</v>
      </c>
      <c r="N809" s="196" t="s">
        <v>76</v>
      </c>
      <c r="O809" s="196" t="s">
        <v>4157</v>
      </c>
      <c r="P809" s="196" t="s">
        <v>77</v>
      </c>
      <c r="Q809" s="196" t="s">
        <v>4156</v>
      </c>
      <c r="R809" s="196" t="s">
        <v>78</v>
      </c>
    </row>
    <row r="810" spans="1:18" x14ac:dyDescent="0.45">
      <c r="A810" s="196">
        <v>7</v>
      </c>
      <c r="B810" s="196">
        <v>16</v>
      </c>
      <c r="C810" s="196">
        <v>7</v>
      </c>
      <c r="D810" s="196" t="s">
        <v>834</v>
      </c>
      <c r="E810" s="196" t="s">
        <v>6315</v>
      </c>
      <c r="F810" s="196" t="s">
        <v>1301</v>
      </c>
      <c r="G810" s="196" t="s">
        <v>1300</v>
      </c>
      <c r="H810" s="196" t="s">
        <v>715</v>
      </c>
      <c r="I810" s="196" t="s">
        <v>875</v>
      </c>
      <c r="K810" s="196">
        <v>1</v>
      </c>
      <c r="L810" s="196" t="s">
        <v>4155</v>
      </c>
      <c r="M810" s="196" t="s">
        <v>4154</v>
      </c>
      <c r="N810" s="196" t="s">
        <v>76</v>
      </c>
      <c r="O810" s="196" t="s">
        <v>4153</v>
      </c>
      <c r="P810" s="196" t="s">
        <v>77</v>
      </c>
      <c r="Q810" s="196" t="s">
        <v>4152</v>
      </c>
      <c r="R810" s="196" t="s">
        <v>78</v>
      </c>
    </row>
    <row r="811" spans="1:18" x14ac:dyDescent="0.45">
      <c r="A811" s="196">
        <v>7</v>
      </c>
      <c r="B811" s="196">
        <v>16</v>
      </c>
      <c r="C811" s="196">
        <v>8</v>
      </c>
      <c r="D811" s="196" t="s">
        <v>834</v>
      </c>
      <c r="E811" s="196" t="s">
        <v>7501</v>
      </c>
      <c r="F811" s="196" t="s">
        <v>1301</v>
      </c>
      <c r="G811" s="196" t="s">
        <v>1300</v>
      </c>
      <c r="H811" s="196" t="s">
        <v>1487</v>
      </c>
      <c r="I811" s="196" t="s">
        <v>875</v>
      </c>
      <c r="K811" s="196">
        <v>1</v>
      </c>
      <c r="L811" s="196" t="s">
        <v>4151</v>
      </c>
      <c r="M811" s="196" t="s">
        <v>4150</v>
      </c>
      <c r="N811" s="196" t="s">
        <v>76</v>
      </c>
      <c r="O811" s="196" t="s">
        <v>4149</v>
      </c>
      <c r="P811" s="196" t="s">
        <v>77</v>
      </c>
      <c r="Q811" s="196" t="s">
        <v>4148</v>
      </c>
      <c r="R811" s="196" t="s">
        <v>78</v>
      </c>
    </row>
    <row r="812" spans="1:18" x14ac:dyDescent="0.45">
      <c r="A812" s="196">
        <v>7</v>
      </c>
      <c r="B812" s="196">
        <v>16</v>
      </c>
      <c r="C812" s="196">
        <v>9</v>
      </c>
      <c r="D812" s="196" t="s">
        <v>834</v>
      </c>
      <c r="E812" s="196" t="s">
        <v>6316</v>
      </c>
      <c r="F812" s="196" t="s">
        <v>1301</v>
      </c>
      <c r="G812" s="196" t="s">
        <v>1300</v>
      </c>
      <c r="H812" s="196" t="s">
        <v>1375</v>
      </c>
      <c r="K812" s="196">
        <v>1</v>
      </c>
      <c r="L812" s="196" t="s">
        <v>4147</v>
      </c>
    </row>
    <row r="813" spans="1:18" x14ac:dyDescent="0.45">
      <c r="A813" s="196">
        <v>7</v>
      </c>
      <c r="B813" s="196">
        <v>16</v>
      </c>
      <c r="C813" s="196">
        <v>10</v>
      </c>
      <c r="D813" s="196" t="s">
        <v>834</v>
      </c>
      <c r="E813" s="196" t="s">
        <v>7502</v>
      </c>
      <c r="F813" s="196" t="s">
        <v>1301</v>
      </c>
      <c r="G813" s="196" t="s">
        <v>1300</v>
      </c>
      <c r="H813" s="196" t="s">
        <v>1481</v>
      </c>
      <c r="K813" s="196">
        <v>1</v>
      </c>
      <c r="L813" s="196" t="s">
        <v>4146</v>
      </c>
    </row>
    <row r="814" spans="1:18" x14ac:dyDescent="0.45">
      <c r="A814" s="196">
        <v>7</v>
      </c>
      <c r="B814" s="196">
        <v>16</v>
      </c>
      <c r="C814" s="196">
        <v>11</v>
      </c>
      <c r="D814" s="196" t="s">
        <v>834</v>
      </c>
      <c r="E814" s="196" t="s">
        <v>6317</v>
      </c>
      <c r="F814" s="196" t="s">
        <v>1301</v>
      </c>
      <c r="G814" s="196" t="s">
        <v>1300</v>
      </c>
      <c r="H814" s="196" t="s">
        <v>1373</v>
      </c>
      <c r="I814" s="196" t="s">
        <v>885</v>
      </c>
      <c r="K814" s="196">
        <v>1</v>
      </c>
      <c r="L814" s="196" t="s">
        <v>4145</v>
      </c>
    </row>
    <row r="815" spans="1:18" x14ac:dyDescent="0.45">
      <c r="A815" s="196">
        <v>7</v>
      </c>
      <c r="B815" s="196">
        <v>16</v>
      </c>
      <c r="C815" s="196">
        <v>12</v>
      </c>
      <c r="D815" s="196" t="s">
        <v>834</v>
      </c>
      <c r="E815" s="196" t="s">
        <v>7503</v>
      </c>
      <c r="F815" s="196" t="s">
        <v>1301</v>
      </c>
      <c r="G815" s="196" t="s">
        <v>1300</v>
      </c>
      <c r="H815" s="196" t="s">
        <v>1478</v>
      </c>
      <c r="I815" s="196" t="s">
        <v>1319</v>
      </c>
      <c r="K815" s="196">
        <v>1</v>
      </c>
      <c r="L815" s="196" t="s">
        <v>4144</v>
      </c>
    </row>
    <row r="816" spans="1:18" x14ac:dyDescent="0.45">
      <c r="A816" s="196">
        <v>7</v>
      </c>
      <c r="B816" s="196">
        <v>16</v>
      </c>
      <c r="C816" s="196">
        <v>13</v>
      </c>
      <c r="D816" s="196" t="s">
        <v>834</v>
      </c>
      <c r="E816" s="196" t="s">
        <v>6318</v>
      </c>
      <c r="F816" s="196" t="s">
        <v>1301</v>
      </c>
      <c r="G816" s="196" t="s">
        <v>1300</v>
      </c>
      <c r="H816" s="196" t="s">
        <v>1371</v>
      </c>
      <c r="I816" s="196" t="s">
        <v>713</v>
      </c>
      <c r="K816" s="196">
        <v>1</v>
      </c>
      <c r="L816" s="196" t="s">
        <v>4143</v>
      </c>
    </row>
    <row r="817" spans="1:18" x14ac:dyDescent="0.45">
      <c r="A817" s="196">
        <v>7</v>
      </c>
      <c r="B817" s="196">
        <v>16</v>
      </c>
      <c r="C817" s="196">
        <v>14</v>
      </c>
      <c r="D817" s="196" t="s">
        <v>834</v>
      </c>
      <c r="E817" s="196" t="s">
        <v>7504</v>
      </c>
      <c r="F817" s="196" t="s">
        <v>1301</v>
      </c>
      <c r="G817" s="196" t="s">
        <v>1300</v>
      </c>
      <c r="H817" s="196" t="s">
        <v>1475</v>
      </c>
      <c r="I817" s="196" t="s">
        <v>1370</v>
      </c>
      <c r="K817" s="196">
        <v>1</v>
      </c>
      <c r="L817" s="196" t="s">
        <v>4142</v>
      </c>
    </row>
    <row r="818" spans="1:18" x14ac:dyDescent="0.45">
      <c r="A818" s="196">
        <v>7</v>
      </c>
      <c r="B818" s="196">
        <v>16</v>
      </c>
      <c r="C818" s="196">
        <v>15</v>
      </c>
      <c r="D818" s="196" t="s">
        <v>834</v>
      </c>
      <c r="E818" s="196" t="s">
        <v>6319</v>
      </c>
      <c r="F818" s="196" t="s">
        <v>1301</v>
      </c>
      <c r="G818" s="196" t="s">
        <v>1300</v>
      </c>
      <c r="H818" s="196" t="s">
        <v>1368</v>
      </c>
      <c r="I818" s="196" t="s">
        <v>612</v>
      </c>
      <c r="K818" s="196">
        <v>1</v>
      </c>
      <c r="L818" s="196" t="s">
        <v>4141</v>
      </c>
      <c r="M818" s="196" t="s">
        <v>4140</v>
      </c>
    </row>
    <row r="819" spans="1:18" x14ac:dyDescent="0.45">
      <c r="A819" s="196">
        <v>7</v>
      </c>
      <c r="B819" s="196">
        <v>16</v>
      </c>
      <c r="C819" s="196">
        <v>16</v>
      </c>
      <c r="D819" s="196" t="s">
        <v>834</v>
      </c>
      <c r="E819" s="196" t="s">
        <v>7505</v>
      </c>
      <c r="F819" s="196" t="s">
        <v>1301</v>
      </c>
      <c r="G819" s="196" t="s">
        <v>1300</v>
      </c>
      <c r="H819" s="196" t="s">
        <v>1471</v>
      </c>
      <c r="I819" s="196" t="s">
        <v>612</v>
      </c>
      <c r="K819" s="196">
        <v>1</v>
      </c>
      <c r="L819" s="196" t="s">
        <v>4139</v>
      </c>
      <c r="M819" s="196" t="s">
        <v>4138</v>
      </c>
    </row>
    <row r="820" spans="1:18" x14ac:dyDescent="0.45">
      <c r="A820" s="196">
        <v>7</v>
      </c>
      <c r="B820" s="196">
        <v>16</v>
      </c>
      <c r="C820" s="196">
        <v>17</v>
      </c>
      <c r="D820" s="196" t="s">
        <v>834</v>
      </c>
      <c r="E820" s="196" t="s">
        <v>6320</v>
      </c>
      <c r="F820" s="196" t="s">
        <v>1301</v>
      </c>
      <c r="G820" s="196" t="s">
        <v>1300</v>
      </c>
      <c r="H820" s="196" t="s">
        <v>1364</v>
      </c>
      <c r="K820" s="196">
        <v>1</v>
      </c>
      <c r="L820" s="196" t="s">
        <v>4137</v>
      </c>
    </row>
    <row r="821" spans="1:18" x14ac:dyDescent="0.45">
      <c r="A821" s="196">
        <v>7</v>
      </c>
      <c r="B821" s="196">
        <v>16</v>
      </c>
      <c r="C821" s="196">
        <v>18</v>
      </c>
      <c r="D821" s="196" t="s">
        <v>834</v>
      </c>
      <c r="E821" s="196" t="s">
        <v>7506</v>
      </c>
      <c r="F821" s="196" t="s">
        <v>1301</v>
      </c>
      <c r="G821" s="196" t="s">
        <v>1300</v>
      </c>
      <c r="H821" s="196" t="s">
        <v>1467</v>
      </c>
      <c r="K821" s="196">
        <v>1</v>
      </c>
      <c r="L821" s="196" t="s">
        <v>4136</v>
      </c>
    </row>
    <row r="822" spans="1:18" x14ac:dyDescent="0.45">
      <c r="A822" s="196">
        <v>7</v>
      </c>
      <c r="B822" s="196">
        <v>16</v>
      </c>
      <c r="C822" s="196">
        <v>19</v>
      </c>
      <c r="D822" s="196" t="s">
        <v>834</v>
      </c>
      <c r="E822" s="196" t="s">
        <v>6321</v>
      </c>
      <c r="F822" s="196" t="s">
        <v>1301</v>
      </c>
      <c r="G822" s="196" t="s">
        <v>1300</v>
      </c>
      <c r="H822" s="196" t="s">
        <v>1362</v>
      </c>
      <c r="K822" s="196">
        <v>1</v>
      </c>
      <c r="L822" s="196" t="s">
        <v>4135</v>
      </c>
    </row>
    <row r="823" spans="1:18" x14ac:dyDescent="0.45">
      <c r="A823" s="196">
        <v>7</v>
      </c>
      <c r="B823" s="196">
        <v>16</v>
      </c>
      <c r="C823" s="196">
        <v>20</v>
      </c>
      <c r="D823" s="196" t="s">
        <v>834</v>
      </c>
      <c r="E823" s="196" t="s">
        <v>7507</v>
      </c>
      <c r="F823" s="196" t="s">
        <v>1301</v>
      </c>
      <c r="G823" s="196" t="s">
        <v>1300</v>
      </c>
      <c r="H823" s="196" t="s">
        <v>1464</v>
      </c>
      <c r="K823" s="196">
        <v>1</v>
      </c>
      <c r="L823" s="196" t="s">
        <v>4134</v>
      </c>
    </row>
    <row r="824" spans="1:18" x14ac:dyDescent="0.45">
      <c r="A824" s="196">
        <v>7</v>
      </c>
      <c r="B824" s="196">
        <v>16</v>
      </c>
      <c r="C824" s="196">
        <v>21</v>
      </c>
      <c r="D824" s="196" t="s">
        <v>834</v>
      </c>
      <c r="E824" s="196" t="s">
        <v>6322</v>
      </c>
      <c r="F824" s="196" t="s">
        <v>1301</v>
      </c>
      <c r="G824" s="196" t="s">
        <v>1300</v>
      </c>
      <c r="H824" s="196" t="s">
        <v>1360</v>
      </c>
      <c r="K824" s="196">
        <v>1</v>
      </c>
      <c r="L824" s="196" t="s">
        <v>4133</v>
      </c>
    </row>
    <row r="825" spans="1:18" x14ac:dyDescent="0.45">
      <c r="A825" s="196">
        <v>7</v>
      </c>
      <c r="B825" s="196">
        <v>16</v>
      </c>
      <c r="C825" s="196">
        <v>22</v>
      </c>
      <c r="D825" s="196" t="s">
        <v>834</v>
      </c>
      <c r="E825" s="196" t="s">
        <v>7508</v>
      </c>
      <c r="F825" s="196" t="s">
        <v>1301</v>
      </c>
      <c r="G825" s="196" t="s">
        <v>1300</v>
      </c>
      <c r="H825" s="196" t="s">
        <v>1461</v>
      </c>
      <c r="K825" s="196">
        <v>1</v>
      </c>
      <c r="L825" s="196" t="s">
        <v>4132</v>
      </c>
    </row>
    <row r="826" spans="1:18" x14ac:dyDescent="0.45">
      <c r="A826" s="196">
        <v>7</v>
      </c>
      <c r="B826" s="196">
        <v>16</v>
      </c>
      <c r="C826" s="196">
        <v>23</v>
      </c>
      <c r="D826" s="196" t="s">
        <v>834</v>
      </c>
      <c r="E826" s="196" t="s">
        <v>6323</v>
      </c>
      <c r="F826" s="196" t="s">
        <v>1301</v>
      </c>
      <c r="G826" s="196" t="s">
        <v>1300</v>
      </c>
      <c r="H826" s="196" t="s">
        <v>1358</v>
      </c>
      <c r="K826" s="196">
        <v>1</v>
      </c>
      <c r="L826" s="196" t="s">
        <v>4131</v>
      </c>
    </row>
    <row r="827" spans="1:18" x14ac:dyDescent="0.45">
      <c r="A827" s="196">
        <v>7</v>
      </c>
      <c r="B827" s="196">
        <v>16</v>
      </c>
      <c r="C827" s="196">
        <v>24</v>
      </c>
      <c r="D827" s="196" t="s">
        <v>834</v>
      </c>
      <c r="E827" s="196" t="s">
        <v>7509</v>
      </c>
      <c r="F827" s="196" t="s">
        <v>1301</v>
      </c>
      <c r="G827" s="196" t="s">
        <v>1300</v>
      </c>
      <c r="H827" s="196" t="s">
        <v>1458</v>
      </c>
      <c r="K827" s="196">
        <v>1</v>
      </c>
      <c r="L827" s="196" t="s">
        <v>4130</v>
      </c>
    </row>
    <row r="828" spans="1:18" x14ac:dyDescent="0.45">
      <c r="A828" s="196">
        <v>7</v>
      </c>
      <c r="B828" s="196">
        <v>16</v>
      </c>
      <c r="C828" s="196">
        <v>25</v>
      </c>
      <c r="D828" s="196" t="s">
        <v>834</v>
      </c>
      <c r="E828" s="196" t="s">
        <v>6324</v>
      </c>
      <c r="F828" s="196" t="s">
        <v>1301</v>
      </c>
      <c r="G828" s="196" t="s">
        <v>1300</v>
      </c>
      <c r="H828" s="196" t="s">
        <v>1356</v>
      </c>
      <c r="K828" s="196">
        <v>1</v>
      </c>
      <c r="L828" s="196" t="s">
        <v>4129</v>
      </c>
    </row>
    <row r="829" spans="1:18" x14ac:dyDescent="0.45">
      <c r="A829" s="196">
        <v>7</v>
      </c>
      <c r="B829" s="196">
        <v>16</v>
      </c>
      <c r="C829" s="196">
        <v>26</v>
      </c>
      <c r="D829" s="196" t="s">
        <v>834</v>
      </c>
      <c r="E829" s="196" t="s">
        <v>7510</v>
      </c>
      <c r="F829" s="196" t="s">
        <v>1301</v>
      </c>
      <c r="G829" s="196" t="s">
        <v>1300</v>
      </c>
      <c r="H829" s="196" t="s">
        <v>1455</v>
      </c>
      <c r="K829" s="196">
        <v>1</v>
      </c>
      <c r="L829" s="196" t="s">
        <v>4128</v>
      </c>
    </row>
    <row r="830" spans="1:18" x14ac:dyDescent="0.45">
      <c r="A830" s="196">
        <v>7</v>
      </c>
      <c r="B830" s="196">
        <v>16</v>
      </c>
      <c r="C830" s="196">
        <v>27</v>
      </c>
      <c r="D830" s="196" t="s">
        <v>834</v>
      </c>
      <c r="E830" s="196" t="s">
        <v>6325</v>
      </c>
      <c r="F830" s="196" t="s">
        <v>1301</v>
      </c>
      <c r="G830" s="196" t="s">
        <v>1300</v>
      </c>
      <c r="H830" s="196" t="s">
        <v>1354</v>
      </c>
      <c r="I830" s="196" t="s">
        <v>875</v>
      </c>
      <c r="K830" s="196">
        <v>1</v>
      </c>
      <c r="L830" s="196" t="s">
        <v>4127</v>
      </c>
      <c r="M830" s="196" t="s">
        <v>4126</v>
      </c>
      <c r="N830" s="196" t="s">
        <v>76</v>
      </c>
      <c r="O830" s="196" t="s">
        <v>4125</v>
      </c>
      <c r="P830" s="196" t="s">
        <v>77</v>
      </c>
      <c r="Q830" s="196" t="s">
        <v>4124</v>
      </c>
      <c r="R830" s="196" t="s">
        <v>78</v>
      </c>
    </row>
    <row r="831" spans="1:18" x14ac:dyDescent="0.45">
      <c r="A831" s="196">
        <v>7</v>
      </c>
      <c r="B831" s="196">
        <v>16</v>
      </c>
      <c r="C831" s="196">
        <v>28</v>
      </c>
      <c r="D831" s="196" t="s">
        <v>834</v>
      </c>
      <c r="E831" s="196" t="s">
        <v>7511</v>
      </c>
      <c r="F831" s="196" t="s">
        <v>1301</v>
      </c>
      <c r="G831" s="196" t="s">
        <v>1300</v>
      </c>
      <c r="H831" s="196" t="s">
        <v>1449</v>
      </c>
      <c r="I831" s="196" t="s">
        <v>875</v>
      </c>
      <c r="K831" s="196">
        <v>1</v>
      </c>
      <c r="L831" s="196" t="s">
        <v>4123</v>
      </c>
      <c r="M831" s="196" t="s">
        <v>4122</v>
      </c>
      <c r="N831" s="196" t="s">
        <v>76</v>
      </c>
      <c r="O831" s="196" t="s">
        <v>4121</v>
      </c>
      <c r="P831" s="196" t="s">
        <v>77</v>
      </c>
      <c r="Q831" s="196" t="s">
        <v>4120</v>
      </c>
      <c r="R831" s="196" t="s">
        <v>78</v>
      </c>
    </row>
    <row r="832" spans="1:18" x14ac:dyDescent="0.45">
      <c r="A832" s="196">
        <v>7</v>
      </c>
      <c r="B832" s="196">
        <v>16</v>
      </c>
      <c r="C832" s="196">
        <v>29</v>
      </c>
      <c r="D832" s="196" t="s">
        <v>834</v>
      </c>
      <c r="E832" s="196" t="s">
        <v>6326</v>
      </c>
      <c r="F832" s="196" t="s">
        <v>1301</v>
      </c>
      <c r="G832" s="196" t="s">
        <v>1300</v>
      </c>
      <c r="H832" s="196" t="s">
        <v>1349</v>
      </c>
      <c r="I832" s="196" t="s">
        <v>3252</v>
      </c>
      <c r="K832" s="196">
        <v>1</v>
      </c>
      <c r="L832" s="196" t="s">
        <v>4119</v>
      </c>
      <c r="M832" s="196" t="s">
        <v>4118</v>
      </c>
      <c r="N832" s="196" t="s">
        <v>65</v>
      </c>
      <c r="O832" s="196" t="s">
        <v>4117</v>
      </c>
    </row>
    <row r="833" spans="1:18" x14ac:dyDescent="0.45">
      <c r="A833" s="196">
        <v>7</v>
      </c>
      <c r="B833" s="196">
        <v>16</v>
      </c>
      <c r="C833" s="196">
        <v>30</v>
      </c>
      <c r="D833" s="196" t="s">
        <v>834</v>
      </c>
      <c r="E833" s="196" t="s">
        <v>7512</v>
      </c>
      <c r="F833" s="196" t="s">
        <v>1301</v>
      </c>
      <c r="G833" s="196" t="s">
        <v>1300</v>
      </c>
      <c r="H833" s="196" t="s">
        <v>1441</v>
      </c>
      <c r="I833" s="196" t="s">
        <v>1341</v>
      </c>
      <c r="K833" s="196">
        <v>1</v>
      </c>
      <c r="L833" s="196" t="s">
        <v>4116</v>
      </c>
      <c r="M833" s="196" t="s">
        <v>4115</v>
      </c>
      <c r="N833" s="196" t="s">
        <v>1338</v>
      </c>
      <c r="O833" s="196" t="s">
        <v>4114</v>
      </c>
    </row>
    <row r="834" spans="1:18" x14ac:dyDescent="0.45">
      <c r="A834" s="196">
        <v>7</v>
      </c>
      <c r="B834" s="196">
        <v>16</v>
      </c>
      <c r="C834" s="196">
        <v>31</v>
      </c>
      <c r="D834" s="196" t="s">
        <v>834</v>
      </c>
      <c r="E834" s="196" t="s">
        <v>6327</v>
      </c>
      <c r="F834" s="196" t="s">
        <v>1301</v>
      </c>
      <c r="G834" s="196" t="s">
        <v>1300</v>
      </c>
      <c r="H834" s="196" t="s">
        <v>679</v>
      </c>
      <c r="I834" s="196" t="s">
        <v>3252</v>
      </c>
      <c r="K834" s="196">
        <v>1</v>
      </c>
      <c r="L834" s="196" t="s">
        <v>4113</v>
      </c>
      <c r="M834" s="196" t="s">
        <v>4112</v>
      </c>
      <c r="N834" s="196" t="s">
        <v>65</v>
      </c>
      <c r="O834" s="196" t="s">
        <v>4111</v>
      </c>
    </row>
    <row r="835" spans="1:18" x14ac:dyDescent="0.45">
      <c r="A835" s="196">
        <v>7</v>
      </c>
      <c r="B835" s="196">
        <v>16</v>
      </c>
      <c r="C835" s="196">
        <v>32</v>
      </c>
      <c r="D835" s="196" t="s">
        <v>834</v>
      </c>
      <c r="E835" s="196" t="s">
        <v>7513</v>
      </c>
      <c r="F835" s="196" t="s">
        <v>1301</v>
      </c>
      <c r="G835" s="196" t="s">
        <v>1300</v>
      </c>
      <c r="H835" s="196" t="s">
        <v>1434</v>
      </c>
      <c r="I835" s="196" t="s">
        <v>1341</v>
      </c>
      <c r="K835" s="196">
        <v>1</v>
      </c>
      <c r="L835" s="196" t="s">
        <v>4110</v>
      </c>
      <c r="M835" s="196" t="s">
        <v>4109</v>
      </c>
      <c r="N835" s="196" t="s">
        <v>1338</v>
      </c>
      <c r="O835" s="196" t="s">
        <v>4108</v>
      </c>
    </row>
    <row r="836" spans="1:18" x14ac:dyDescent="0.45">
      <c r="A836" s="196">
        <v>7</v>
      </c>
      <c r="B836" s="196">
        <v>16</v>
      </c>
      <c r="C836" s="196">
        <v>33</v>
      </c>
      <c r="D836" s="196" t="s">
        <v>834</v>
      </c>
      <c r="E836" s="196" t="s">
        <v>6328</v>
      </c>
      <c r="F836" s="196" t="s">
        <v>1301</v>
      </c>
      <c r="G836" s="196" t="s">
        <v>1300</v>
      </c>
      <c r="H836" s="196" t="s">
        <v>1342</v>
      </c>
      <c r="I836" s="196" t="s">
        <v>3252</v>
      </c>
      <c r="K836" s="196">
        <v>1</v>
      </c>
      <c r="L836" s="196" t="s">
        <v>4107</v>
      </c>
      <c r="M836" s="196" t="s">
        <v>4106</v>
      </c>
      <c r="N836" s="196" t="s">
        <v>65</v>
      </c>
      <c r="O836" s="196" t="s">
        <v>4105</v>
      </c>
    </row>
    <row r="837" spans="1:18" x14ac:dyDescent="0.45">
      <c r="A837" s="196">
        <v>7</v>
      </c>
      <c r="B837" s="196">
        <v>16</v>
      </c>
      <c r="C837" s="196">
        <v>34</v>
      </c>
      <c r="D837" s="196" t="s">
        <v>834</v>
      </c>
      <c r="E837" s="196" t="s">
        <v>7514</v>
      </c>
      <c r="F837" s="196" t="s">
        <v>1301</v>
      </c>
      <c r="G837" s="196" t="s">
        <v>1300</v>
      </c>
      <c r="H837" s="196" t="s">
        <v>1427</v>
      </c>
      <c r="I837" s="196" t="s">
        <v>1341</v>
      </c>
      <c r="K837" s="196">
        <v>1</v>
      </c>
      <c r="L837" s="196" t="s">
        <v>4104</v>
      </c>
      <c r="M837" s="196" t="s">
        <v>4103</v>
      </c>
      <c r="N837" s="196" t="s">
        <v>1338</v>
      </c>
      <c r="O837" s="196" t="s">
        <v>4102</v>
      </c>
    </row>
    <row r="838" spans="1:18" x14ac:dyDescent="0.45">
      <c r="A838" s="196">
        <v>7</v>
      </c>
      <c r="B838" s="196">
        <v>16</v>
      </c>
      <c r="C838" s="196">
        <v>35</v>
      </c>
      <c r="D838" s="196" t="s">
        <v>834</v>
      </c>
      <c r="E838" s="196" t="s">
        <v>6329</v>
      </c>
      <c r="F838" s="196" t="s">
        <v>1301</v>
      </c>
      <c r="G838" s="196" t="s">
        <v>1300</v>
      </c>
      <c r="H838" s="196" t="s">
        <v>1336</v>
      </c>
      <c r="K838" s="196">
        <v>1</v>
      </c>
      <c r="L838" s="196" t="s">
        <v>4101</v>
      </c>
    </row>
    <row r="839" spans="1:18" x14ac:dyDescent="0.45">
      <c r="A839" s="196">
        <v>7</v>
      </c>
      <c r="B839" s="196">
        <v>16</v>
      </c>
      <c r="C839" s="196">
        <v>36</v>
      </c>
      <c r="D839" s="196" t="s">
        <v>834</v>
      </c>
      <c r="E839" s="196" t="s">
        <v>8423</v>
      </c>
      <c r="F839" s="196" t="s">
        <v>1301</v>
      </c>
      <c r="G839" s="196" t="s">
        <v>1300</v>
      </c>
      <c r="H839" s="196" t="s">
        <v>1422</v>
      </c>
      <c r="K839" s="196">
        <v>1</v>
      </c>
      <c r="L839" s="196" t="s">
        <v>4100</v>
      </c>
    </row>
    <row r="840" spans="1:18" x14ac:dyDescent="0.45">
      <c r="A840" s="196">
        <v>7</v>
      </c>
      <c r="B840" s="196">
        <v>16</v>
      </c>
      <c r="C840" s="196">
        <v>37</v>
      </c>
      <c r="D840" s="196" t="s">
        <v>834</v>
      </c>
      <c r="E840" s="196" t="s">
        <v>6330</v>
      </c>
      <c r="F840" s="196" t="s">
        <v>1301</v>
      </c>
      <c r="G840" s="196" t="s">
        <v>1300</v>
      </c>
      <c r="H840" s="196" t="s">
        <v>1334</v>
      </c>
      <c r="K840" s="196">
        <v>1</v>
      </c>
      <c r="L840" s="196" t="s">
        <v>4099</v>
      </c>
    </row>
    <row r="841" spans="1:18" x14ac:dyDescent="0.45">
      <c r="A841" s="196">
        <v>7</v>
      </c>
      <c r="B841" s="196">
        <v>16</v>
      </c>
      <c r="C841" s="196">
        <v>38</v>
      </c>
      <c r="D841" s="196" t="s">
        <v>834</v>
      </c>
      <c r="E841" s="196" t="s">
        <v>8463</v>
      </c>
      <c r="F841" s="196" t="s">
        <v>1301</v>
      </c>
      <c r="G841" s="196" t="s">
        <v>1300</v>
      </c>
      <c r="H841" s="196" t="s">
        <v>1419</v>
      </c>
      <c r="K841" s="196">
        <v>1</v>
      </c>
      <c r="L841" s="196" t="s">
        <v>4098</v>
      </c>
    </row>
    <row r="842" spans="1:18" x14ac:dyDescent="0.45">
      <c r="A842" s="196">
        <v>7</v>
      </c>
      <c r="B842" s="196">
        <v>16</v>
      </c>
      <c r="C842" s="196">
        <v>39</v>
      </c>
      <c r="D842" s="196" t="s">
        <v>834</v>
      </c>
      <c r="E842" s="196" t="s">
        <v>6331</v>
      </c>
      <c r="F842" s="196" t="s">
        <v>1301</v>
      </c>
      <c r="G842" s="196" t="s">
        <v>1300</v>
      </c>
      <c r="H842" s="196" t="s">
        <v>1332</v>
      </c>
      <c r="K842" s="196">
        <v>1</v>
      </c>
      <c r="L842" s="196" t="s">
        <v>4097</v>
      </c>
    </row>
    <row r="843" spans="1:18" x14ac:dyDescent="0.45">
      <c r="A843" s="196">
        <v>7</v>
      </c>
      <c r="B843" s="196">
        <v>16</v>
      </c>
      <c r="C843" s="196">
        <v>40</v>
      </c>
      <c r="D843" s="196" t="s">
        <v>834</v>
      </c>
      <c r="E843" s="196" t="s">
        <v>8503</v>
      </c>
      <c r="F843" s="196" t="s">
        <v>1301</v>
      </c>
      <c r="G843" s="196" t="s">
        <v>1300</v>
      </c>
      <c r="H843" s="196" t="s">
        <v>1416</v>
      </c>
      <c r="K843" s="196">
        <v>1</v>
      </c>
      <c r="L843" s="196" t="s">
        <v>4096</v>
      </c>
    </row>
    <row r="844" spans="1:18" x14ac:dyDescent="0.45">
      <c r="A844" s="196">
        <v>7</v>
      </c>
      <c r="B844" s="196">
        <v>16</v>
      </c>
      <c r="C844" s="196">
        <v>41</v>
      </c>
      <c r="D844" s="196" t="s">
        <v>834</v>
      </c>
      <c r="E844" s="196" t="s">
        <v>6332</v>
      </c>
      <c r="F844" s="196" t="s">
        <v>1301</v>
      </c>
      <c r="G844" s="196" t="s">
        <v>1300</v>
      </c>
      <c r="H844" s="196" t="s">
        <v>1330</v>
      </c>
      <c r="I844" s="196" t="s">
        <v>875</v>
      </c>
      <c r="K844" s="196">
        <v>1</v>
      </c>
      <c r="L844" s="196" t="s">
        <v>4095</v>
      </c>
      <c r="M844" s="196" t="s">
        <v>4094</v>
      </c>
      <c r="N844" s="196" t="s">
        <v>76</v>
      </c>
      <c r="O844" s="196" t="s">
        <v>4093</v>
      </c>
      <c r="P844" s="196" t="s">
        <v>77</v>
      </c>
      <c r="Q844" s="196" t="s">
        <v>4092</v>
      </c>
      <c r="R844" s="196" t="s">
        <v>78</v>
      </c>
    </row>
    <row r="845" spans="1:18" x14ac:dyDescent="0.45">
      <c r="A845" s="196">
        <v>7</v>
      </c>
      <c r="B845" s="196">
        <v>16</v>
      </c>
      <c r="C845" s="196">
        <v>42</v>
      </c>
      <c r="D845" s="196" t="s">
        <v>834</v>
      </c>
      <c r="E845" s="196" t="s">
        <v>7515</v>
      </c>
      <c r="F845" s="196" t="s">
        <v>1301</v>
      </c>
      <c r="G845" s="196" t="s">
        <v>1300</v>
      </c>
      <c r="H845" s="196" t="s">
        <v>1410</v>
      </c>
      <c r="I845" s="196" t="s">
        <v>875</v>
      </c>
      <c r="K845" s="196">
        <v>1</v>
      </c>
      <c r="L845" s="196" t="s">
        <v>4091</v>
      </c>
      <c r="M845" s="196" t="s">
        <v>4090</v>
      </c>
      <c r="N845" s="196" t="s">
        <v>76</v>
      </c>
      <c r="O845" s="196" t="s">
        <v>4089</v>
      </c>
      <c r="P845" s="196" t="s">
        <v>77</v>
      </c>
      <c r="Q845" s="196" t="s">
        <v>4088</v>
      </c>
      <c r="R845" s="196" t="s">
        <v>78</v>
      </c>
    </row>
    <row r="846" spans="1:18" x14ac:dyDescent="0.45">
      <c r="A846" s="196">
        <v>7</v>
      </c>
      <c r="B846" s="196">
        <v>16</v>
      </c>
      <c r="C846" s="196">
        <v>43</v>
      </c>
      <c r="D846" s="196" t="s">
        <v>834</v>
      </c>
      <c r="E846" s="196" t="s">
        <v>6333</v>
      </c>
      <c r="F846" s="196" t="s">
        <v>1301</v>
      </c>
      <c r="G846" s="196" t="s">
        <v>1300</v>
      </c>
      <c r="H846" s="196" t="s">
        <v>1325</v>
      </c>
      <c r="I846" s="196" t="s">
        <v>1324</v>
      </c>
      <c r="K846" s="196">
        <v>1</v>
      </c>
      <c r="L846" s="196" t="s">
        <v>4087</v>
      </c>
    </row>
    <row r="847" spans="1:18" x14ac:dyDescent="0.45">
      <c r="A847" s="196">
        <v>7</v>
      </c>
      <c r="B847" s="196">
        <v>16</v>
      </c>
      <c r="C847" s="196">
        <v>44</v>
      </c>
      <c r="D847" s="196" t="s">
        <v>834</v>
      </c>
      <c r="E847" s="196" t="s">
        <v>7516</v>
      </c>
      <c r="F847" s="196" t="s">
        <v>1301</v>
      </c>
      <c r="G847" s="196" t="s">
        <v>1300</v>
      </c>
      <c r="H847" s="196" t="s">
        <v>1404</v>
      </c>
      <c r="I847" s="196" t="s">
        <v>1324</v>
      </c>
      <c r="K847" s="196">
        <v>1</v>
      </c>
      <c r="L847" s="196" t="s">
        <v>4086</v>
      </c>
    </row>
    <row r="848" spans="1:18" x14ac:dyDescent="0.45">
      <c r="A848" s="196">
        <v>7</v>
      </c>
      <c r="B848" s="196">
        <v>16</v>
      </c>
      <c r="C848" s="196">
        <v>45</v>
      </c>
      <c r="D848" s="196" t="s">
        <v>834</v>
      </c>
      <c r="E848" s="196" t="s">
        <v>6334</v>
      </c>
      <c r="F848" s="196" t="s">
        <v>1301</v>
      </c>
      <c r="G848" s="196" t="s">
        <v>1300</v>
      </c>
      <c r="H848" s="196" t="s">
        <v>1322</v>
      </c>
      <c r="K848" s="196">
        <v>1</v>
      </c>
      <c r="L848" s="196" t="s">
        <v>4085</v>
      </c>
    </row>
    <row r="849" spans="1:18" x14ac:dyDescent="0.45">
      <c r="A849" s="196">
        <v>7</v>
      </c>
      <c r="B849" s="196">
        <v>16</v>
      </c>
      <c r="C849" s="196">
        <v>46</v>
      </c>
      <c r="D849" s="196" t="s">
        <v>834</v>
      </c>
      <c r="E849" s="196" t="s">
        <v>7517</v>
      </c>
      <c r="F849" s="196" t="s">
        <v>1301</v>
      </c>
      <c r="G849" s="196" t="s">
        <v>1300</v>
      </c>
      <c r="H849" s="196" t="s">
        <v>1401</v>
      </c>
      <c r="K849" s="196">
        <v>1</v>
      </c>
      <c r="L849" s="196" t="s">
        <v>4084</v>
      </c>
    </row>
    <row r="850" spans="1:18" x14ac:dyDescent="0.45">
      <c r="A850" s="196">
        <v>7</v>
      </c>
      <c r="B850" s="196">
        <v>16</v>
      </c>
      <c r="C850" s="196">
        <v>47</v>
      </c>
      <c r="D850" s="196" t="s">
        <v>834</v>
      </c>
      <c r="E850" s="196" t="s">
        <v>6335</v>
      </c>
      <c r="F850" s="196" t="s">
        <v>1301</v>
      </c>
      <c r="G850" s="196" t="s">
        <v>1300</v>
      </c>
      <c r="H850" s="196" t="s">
        <v>1320</v>
      </c>
      <c r="I850" s="196" t="s">
        <v>885</v>
      </c>
      <c r="K850" s="196">
        <v>1</v>
      </c>
      <c r="L850" s="196" t="s">
        <v>4083</v>
      </c>
    </row>
    <row r="851" spans="1:18" x14ac:dyDescent="0.45">
      <c r="A851" s="196">
        <v>7</v>
      </c>
      <c r="B851" s="196">
        <v>16</v>
      </c>
      <c r="C851" s="196">
        <v>48</v>
      </c>
      <c r="D851" s="196" t="s">
        <v>834</v>
      </c>
      <c r="E851" s="196" t="s">
        <v>6336</v>
      </c>
      <c r="F851" s="196" t="s">
        <v>1301</v>
      </c>
      <c r="G851" s="196" t="s">
        <v>1300</v>
      </c>
      <c r="H851" s="196" t="s">
        <v>1317</v>
      </c>
      <c r="K851" s="196">
        <v>1</v>
      </c>
      <c r="L851" s="196" t="s">
        <v>4082</v>
      </c>
    </row>
    <row r="852" spans="1:18" x14ac:dyDescent="0.45">
      <c r="A852" s="196">
        <v>7</v>
      </c>
      <c r="B852" s="196">
        <v>16</v>
      </c>
      <c r="C852" s="196">
        <v>49</v>
      </c>
      <c r="D852" s="196" t="s">
        <v>834</v>
      </c>
      <c r="E852" s="196" t="s">
        <v>6337</v>
      </c>
      <c r="F852" s="196" t="s">
        <v>1301</v>
      </c>
      <c r="G852" s="196" t="s">
        <v>1300</v>
      </c>
      <c r="H852" s="196" t="s">
        <v>1315</v>
      </c>
      <c r="I852" s="196" t="s">
        <v>875</v>
      </c>
      <c r="K852" s="196">
        <v>1</v>
      </c>
      <c r="L852" s="196" t="s">
        <v>4081</v>
      </c>
      <c r="M852" s="196" t="s">
        <v>4080</v>
      </c>
      <c r="N852" s="196" t="s">
        <v>76</v>
      </c>
      <c r="O852" s="196" t="s">
        <v>4079</v>
      </c>
      <c r="P852" s="196" t="s">
        <v>77</v>
      </c>
      <c r="Q852" s="196" t="s">
        <v>4078</v>
      </c>
      <c r="R852" s="196" t="s">
        <v>78</v>
      </c>
    </row>
    <row r="853" spans="1:18" x14ac:dyDescent="0.45">
      <c r="A853" s="196">
        <v>7</v>
      </c>
      <c r="B853" s="196">
        <v>16</v>
      </c>
      <c r="C853" s="196">
        <v>50</v>
      </c>
      <c r="D853" s="196" t="s">
        <v>834</v>
      </c>
      <c r="E853" s="196" t="s">
        <v>6338</v>
      </c>
      <c r="F853" s="196" t="s">
        <v>1301</v>
      </c>
      <c r="G853" s="196" t="s">
        <v>1300</v>
      </c>
      <c r="H853" s="196" t="s">
        <v>1310</v>
      </c>
      <c r="I853" s="196" t="s">
        <v>875</v>
      </c>
      <c r="K853" s="196">
        <v>1</v>
      </c>
      <c r="L853" s="196" t="s">
        <v>4077</v>
      </c>
      <c r="M853" s="196" t="s">
        <v>4076</v>
      </c>
      <c r="N853" s="196" t="s">
        <v>76</v>
      </c>
      <c r="O853" s="196" t="s">
        <v>4075</v>
      </c>
      <c r="P853" s="196" t="s">
        <v>77</v>
      </c>
      <c r="Q853" s="196" t="s">
        <v>4074</v>
      </c>
      <c r="R853" s="196" t="s">
        <v>78</v>
      </c>
    </row>
    <row r="854" spans="1:18" x14ac:dyDescent="0.45">
      <c r="A854" s="196">
        <v>7</v>
      </c>
      <c r="B854" s="196">
        <v>16</v>
      </c>
      <c r="C854" s="196">
        <v>51</v>
      </c>
      <c r="D854" s="196" t="s">
        <v>834</v>
      </c>
      <c r="E854" s="196" t="s">
        <v>6339</v>
      </c>
      <c r="F854" s="196" t="s">
        <v>1301</v>
      </c>
      <c r="G854" s="196" t="s">
        <v>1300</v>
      </c>
      <c r="H854" s="196" t="s">
        <v>1299</v>
      </c>
      <c r="K854" s="196">
        <v>1</v>
      </c>
      <c r="L854" s="196" t="s">
        <v>4073</v>
      </c>
    </row>
    <row r="855" spans="1:18" x14ac:dyDescent="0.45">
      <c r="A855" s="196">
        <v>7</v>
      </c>
      <c r="B855" s="196">
        <v>16</v>
      </c>
      <c r="C855" s="196">
        <v>52</v>
      </c>
      <c r="D855" s="196" t="s">
        <v>8775</v>
      </c>
      <c r="E855" s="196" t="s">
        <v>8835</v>
      </c>
      <c r="F855" s="196" t="s">
        <v>1301</v>
      </c>
      <c r="G855" s="196" t="s">
        <v>1300</v>
      </c>
      <c r="H855" s="196" t="s">
        <v>8777</v>
      </c>
      <c r="K855" s="196">
        <v>1</v>
      </c>
      <c r="L855" s="196" t="s">
        <v>8836</v>
      </c>
    </row>
    <row r="856" spans="1:18" x14ac:dyDescent="0.45">
      <c r="A856" s="196">
        <v>7</v>
      </c>
      <c r="B856" s="196">
        <v>17</v>
      </c>
      <c r="C856" s="196">
        <v>1</v>
      </c>
      <c r="D856" s="196" t="s">
        <v>834</v>
      </c>
      <c r="E856" s="196" t="s">
        <v>6340</v>
      </c>
      <c r="F856" s="196" t="s">
        <v>1301</v>
      </c>
      <c r="G856" s="196" t="s">
        <v>1300</v>
      </c>
      <c r="H856" s="196" t="s">
        <v>1388</v>
      </c>
      <c r="I856" s="196" t="s">
        <v>880</v>
      </c>
      <c r="K856" s="196">
        <v>1</v>
      </c>
      <c r="L856" s="196" t="s">
        <v>4072</v>
      </c>
    </row>
    <row r="857" spans="1:18" x14ac:dyDescent="0.45">
      <c r="A857" s="196">
        <v>7</v>
      </c>
      <c r="B857" s="196">
        <v>17</v>
      </c>
      <c r="C857" s="196">
        <v>2</v>
      </c>
      <c r="D857" s="196" t="s">
        <v>834</v>
      </c>
      <c r="E857" s="196" t="s">
        <v>7518</v>
      </c>
      <c r="F857" s="196" t="s">
        <v>1301</v>
      </c>
      <c r="G857" s="196" t="s">
        <v>1300</v>
      </c>
      <c r="H857" s="196" t="s">
        <v>1505</v>
      </c>
      <c r="I857" s="196" t="s">
        <v>1324</v>
      </c>
      <c r="K857" s="196">
        <v>1</v>
      </c>
      <c r="L857" s="196" t="s">
        <v>4071</v>
      </c>
    </row>
    <row r="858" spans="1:18" x14ac:dyDescent="0.45">
      <c r="A858" s="196">
        <v>7</v>
      </c>
      <c r="B858" s="196">
        <v>17</v>
      </c>
      <c r="C858" s="196">
        <v>3</v>
      </c>
      <c r="D858" s="196" t="s">
        <v>834</v>
      </c>
      <c r="E858" s="196" t="s">
        <v>6341</v>
      </c>
      <c r="F858" s="196" t="s">
        <v>1301</v>
      </c>
      <c r="G858" s="196" t="s">
        <v>1300</v>
      </c>
      <c r="H858" s="196" t="s">
        <v>1386</v>
      </c>
      <c r="I858" s="196" t="s">
        <v>880</v>
      </c>
      <c r="K858" s="196">
        <v>1</v>
      </c>
      <c r="L858" s="196" t="s">
        <v>4070</v>
      </c>
    </row>
    <row r="859" spans="1:18" x14ac:dyDescent="0.45">
      <c r="A859" s="196">
        <v>7</v>
      </c>
      <c r="B859" s="196">
        <v>17</v>
      </c>
      <c r="C859" s="196">
        <v>4</v>
      </c>
      <c r="D859" s="196" t="s">
        <v>834</v>
      </c>
      <c r="E859" s="196" t="s">
        <v>7519</v>
      </c>
      <c r="F859" s="196" t="s">
        <v>1301</v>
      </c>
      <c r="G859" s="196" t="s">
        <v>1300</v>
      </c>
      <c r="H859" s="196" t="s">
        <v>1502</v>
      </c>
      <c r="I859" s="196" t="s">
        <v>1324</v>
      </c>
      <c r="K859" s="196">
        <v>1</v>
      </c>
      <c r="L859" s="196" t="s">
        <v>4069</v>
      </c>
    </row>
    <row r="860" spans="1:18" x14ac:dyDescent="0.45">
      <c r="A860" s="196">
        <v>7</v>
      </c>
      <c r="B860" s="196">
        <v>17</v>
      </c>
      <c r="C860" s="196">
        <v>5</v>
      </c>
      <c r="D860" s="196" t="s">
        <v>834</v>
      </c>
      <c r="E860" s="196" t="s">
        <v>6342</v>
      </c>
      <c r="F860" s="196" t="s">
        <v>1301</v>
      </c>
      <c r="G860" s="196" t="s">
        <v>1300</v>
      </c>
      <c r="H860" s="196" t="s">
        <v>1384</v>
      </c>
      <c r="I860" s="196" t="s">
        <v>875</v>
      </c>
      <c r="K860" s="196">
        <v>1</v>
      </c>
      <c r="L860" s="196" t="s">
        <v>4068</v>
      </c>
      <c r="M860" s="196" t="s">
        <v>4067</v>
      </c>
      <c r="N860" s="196" t="s">
        <v>76</v>
      </c>
      <c r="O860" s="196" t="s">
        <v>4066</v>
      </c>
      <c r="P860" s="196" t="s">
        <v>77</v>
      </c>
      <c r="Q860" s="196" t="s">
        <v>4065</v>
      </c>
      <c r="R860" s="196" t="s">
        <v>78</v>
      </c>
    </row>
    <row r="861" spans="1:18" x14ac:dyDescent="0.45">
      <c r="A861" s="196">
        <v>7</v>
      </c>
      <c r="B861" s="196">
        <v>17</v>
      </c>
      <c r="C861" s="196">
        <v>6</v>
      </c>
      <c r="D861" s="196" t="s">
        <v>834</v>
      </c>
      <c r="E861" s="196" t="s">
        <v>7520</v>
      </c>
      <c r="F861" s="196" t="s">
        <v>1301</v>
      </c>
      <c r="G861" s="196" t="s">
        <v>1300</v>
      </c>
      <c r="H861" s="196" t="s">
        <v>1496</v>
      </c>
      <c r="I861" s="196" t="s">
        <v>875</v>
      </c>
      <c r="K861" s="196">
        <v>1</v>
      </c>
      <c r="L861" s="196" t="s">
        <v>4064</v>
      </c>
      <c r="M861" s="196" t="s">
        <v>4063</v>
      </c>
      <c r="N861" s="196" t="s">
        <v>76</v>
      </c>
      <c r="O861" s="196" t="s">
        <v>4062</v>
      </c>
      <c r="P861" s="196" t="s">
        <v>77</v>
      </c>
      <c r="Q861" s="196" t="s">
        <v>4061</v>
      </c>
      <c r="R861" s="196" t="s">
        <v>78</v>
      </c>
    </row>
    <row r="862" spans="1:18" x14ac:dyDescent="0.45">
      <c r="A862" s="196">
        <v>7</v>
      </c>
      <c r="B862" s="196">
        <v>17</v>
      </c>
      <c r="C862" s="196">
        <v>7</v>
      </c>
      <c r="D862" s="196" t="s">
        <v>834</v>
      </c>
      <c r="E862" s="196" t="s">
        <v>6343</v>
      </c>
      <c r="F862" s="196" t="s">
        <v>1301</v>
      </c>
      <c r="G862" s="196" t="s">
        <v>1300</v>
      </c>
      <c r="H862" s="196" t="s">
        <v>715</v>
      </c>
      <c r="I862" s="196" t="s">
        <v>875</v>
      </c>
      <c r="K862" s="196">
        <v>1</v>
      </c>
      <c r="L862" s="196" t="s">
        <v>4060</v>
      </c>
      <c r="M862" s="196" t="s">
        <v>4059</v>
      </c>
      <c r="N862" s="196" t="s">
        <v>76</v>
      </c>
      <c r="O862" s="196" t="s">
        <v>4058</v>
      </c>
      <c r="P862" s="196" t="s">
        <v>77</v>
      </c>
      <c r="Q862" s="196" t="s">
        <v>4057</v>
      </c>
      <c r="R862" s="196" t="s">
        <v>78</v>
      </c>
    </row>
    <row r="863" spans="1:18" x14ac:dyDescent="0.45">
      <c r="A863" s="196">
        <v>7</v>
      </c>
      <c r="B863" s="196">
        <v>17</v>
      </c>
      <c r="C863" s="196">
        <v>8</v>
      </c>
      <c r="D863" s="196" t="s">
        <v>834</v>
      </c>
      <c r="E863" s="196" t="s">
        <v>7521</v>
      </c>
      <c r="F863" s="196" t="s">
        <v>1301</v>
      </c>
      <c r="G863" s="196" t="s">
        <v>1300</v>
      </c>
      <c r="H863" s="196" t="s">
        <v>1487</v>
      </c>
      <c r="I863" s="196" t="s">
        <v>875</v>
      </c>
      <c r="K863" s="196">
        <v>1</v>
      </c>
      <c r="L863" s="196" t="s">
        <v>4056</v>
      </c>
      <c r="M863" s="196" t="s">
        <v>4055</v>
      </c>
      <c r="N863" s="196" t="s">
        <v>76</v>
      </c>
      <c r="O863" s="196" t="s">
        <v>4054</v>
      </c>
      <c r="P863" s="196" t="s">
        <v>77</v>
      </c>
      <c r="Q863" s="196" t="s">
        <v>4053</v>
      </c>
      <c r="R863" s="196" t="s">
        <v>78</v>
      </c>
    </row>
    <row r="864" spans="1:18" x14ac:dyDescent="0.45">
      <c r="A864" s="196">
        <v>7</v>
      </c>
      <c r="B864" s="196">
        <v>17</v>
      </c>
      <c r="C864" s="196">
        <v>9</v>
      </c>
      <c r="D864" s="196" t="s">
        <v>834</v>
      </c>
      <c r="E864" s="196" t="s">
        <v>6344</v>
      </c>
      <c r="F864" s="196" t="s">
        <v>1301</v>
      </c>
      <c r="G864" s="196" t="s">
        <v>1300</v>
      </c>
      <c r="H864" s="196" t="s">
        <v>1375</v>
      </c>
      <c r="K864" s="196">
        <v>1</v>
      </c>
      <c r="L864" s="196" t="s">
        <v>4052</v>
      </c>
    </row>
    <row r="865" spans="1:13" x14ac:dyDescent="0.45">
      <c r="A865" s="196">
        <v>7</v>
      </c>
      <c r="B865" s="196">
        <v>17</v>
      </c>
      <c r="C865" s="196">
        <v>10</v>
      </c>
      <c r="D865" s="196" t="s">
        <v>834</v>
      </c>
      <c r="E865" s="196" t="s">
        <v>7522</v>
      </c>
      <c r="F865" s="196" t="s">
        <v>1301</v>
      </c>
      <c r="G865" s="196" t="s">
        <v>1300</v>
      </c>
      <c r="H865" s="196" t="s">
        <v>1481</v>
      </c>
      <c r="K865" s="196">
        <v>1</v>
      </c>
      <c r="L865" s="196" t="s">
        <v>4051</v>
      </c>
    </row>
    <row r="866" spans="1:13" x14ac:dyDescent="0.45">
      <c r="A866" s="196">
        <v>7</v>
      </c>
      <c r="B866" s="196">
        <v>17</v>
      </c>
      <c r="C866" s="196">
        <v>11</v>
      </c>
      <c r="D866" s="196" t="s">
        <v>834</v>
      </c>
      <c r="E866" s="196" t="s">
        <v>6345</v>
      </c>
      <c r="F866" s="196" t="s">
        <v>1301</v>
      </c>
      <c r="G866" s="196" t="s">
        <v>1300</v>
      </c>
      <c r="H866" s="196" t="s">
        <v>1373</v>
      </c>
      <c r="I866" s="196" t="s">
        <v>885</v>
      </c>
      <c r="K866" s="196">
        <v>1</v>
      </c>
      <c r="L866" s="196" t="s">
        <v>4050</v>
      </c>
    </row>
    <row r="867" spans="1:13" x14ac:dyDescent="0.45">
      <c r="A867" s="196">
        <v>7</v>
      </c>
      <c r="B867" s="196">
        <v>17</v>
      </c>
      <c r="C867" s="196">
        <v>12</v>
      </c>
      <c r="D867" s="196" t="s">
        <v>834</v>
      </c>
      <c r="E867" s="196" t="s">
        <v>7523</v>
      </c>
      <c r="F867" s="196" t="s">
        <v>1301</v>
      </c>
      <c r="G867" s="196" t="s">
        <v>1300</v>
      </c>
      <c r="H867" s="196" t="s">
        <v>1478</v>
      </c>
      <c r="I867" s="196" t="s">
        <v>1319</v>
      </c>
      <c r="K867" s="196">
        <v>1</v>
      </c>
      <c r="L867" s="196" t="s">
        <v>4049</v>
      </c>
    </row>
    <row r="868" spans="1:13" x14ac:dyDescent="0.45">
      <c r="A868" s="196">
        <v>7</v>
      </c>
      <c r="B868" s="196">
        <v>17</v>
      </c>
      <c r="C868" s="196">
        <v>13</v>
      </c>
      <c r="D868" s="196" t="s">
        <v>834</v>
      </c>
      <c r="E868" s="196" t="s">
        <v>6346</v>
      </c>
      <c r="F868" s="196" t="s">
        <v>1301</v>
      </c>
      <c r="G868" s="196" t="s">
        <v>1300</v>
      </c>
      <c r="H868" s="196" t="s">
        <v>1371</v>
      </c>
      <c r="I868" s="196" t="s">
        <v>713</v>
      </c>
      <c r="K868" s="196">
        <v>1</v>
      </c>
      <c r="L868" s="196" t="s">
        <v>4048</v>
      </c>
    </row>
    <row r="869" spans="1:13" x14ac:dyDescent="0.45">
      <c r="A869" s="196">
        <v>7</v>
      </c>
      <c r="B869" s="196">
        <v>17</v>
      </c>
      <c r="C869" s="196">
        <v>14</v>
      </c>
      <c r="D869" s="196" t="s">
        <v>834</v>
      </c>
      <c r="E869" s="196" t="s">
        <v>7524</v>
      </c>
      <c r="F869" s="196" t="s">
        <v>1301</v>
      </c>
      <c r="G869" s="196" t="s">
        <v>1300</v>
      </c>
      <c r="H869" s="196" t="s">
        <v>1475</v>
      </c>
      <c r="I869" s="196" t="s">
        <v>1370</v>
      </c>
      <c r="K869" s="196">
        <v>1</v>
      </c>
      <c r="L869" s="196" t="s">
        <v>4047</v>
      </c>
    </row>
    <row r="870" spans="1:13" x14ac:dyDescent="0.45">
      <c r="A870" s="196">
        <v>7</v>
      </c>
      <c r="B870" s="196">
        <v>17</v>
      </c>
      <c r="C870" s="196">
        <v>15</v>
      </c>
      <c r="D870" s="196" t="s">
        <v>834</v>
      </c>
      <c r="E870" s="196" t="s">
        <v>6347</v>
      </c>
      <c r="F870" s="196" t="s">
        <v>1301</v>
      </c>
      <c r="G870" s="196" t="s">
        <v>1300</v>
      </c>
      <c r="H870" s="196" t="s">
        <v>1368</v>
      </c>
      <c r="I870" s="196" t="s">
        <v>612</v>
      </c>
      <c r="K870" s="196">
        <v>1</v>
      </c>
      <c r="L870" s="196" t="s">
        <v>4046</v>
      </c>
      <c r="M870" s="196" t="s">
        <v>4045</v>
      </c>
    </row>
    <row r="871" spans="1:13" x14ac:dyDescent="0.45">
      <c r="A871" s="196">
        <v>7</v>
      </c>
      <c r="B871" s="196">
        <v>17</v>
      </c>
      <c r="C871" s="196">
        <v>16</v>
      </c>
      <c r="D871" s="196" t="s">
        <v>834</v>
      </c>
      <c r="E871" s="196" t="s">
        <v>7525</v>
      </c>
      <c r="F871" s="196" t="s">
        <v>1301</v>
      </c>
      <c r="G871" s="196" t="s">
        <v>1300</v>
      </c>
      <c r="H871" s="196" t="s">
        <v>1471</v>
      </c>
      <c r="I871" s="196" t="s">
        <v>612</v>
      </c>
      <c r="K871" s="196">
        <v>1</v>
      </c>
      <c r="L871" s="196" t="s">
        <v>4044</v>
      </c>
      <c r="M871" s="196" t="s">
        <v>4043</v>
      </c>
    </row>
    <row r="872" spans="1:13" x14ac:dyDescent="0.45">
      <c r="A872" s="196">
        <v>7</v>
      </c>
      <c r="B872" s="196">
        <v>17</v>
      </c>
      <c r="C872" s="196">
        <v>17</v>
      </c>
      <c r="D872" s="196" t="s">
        <v>834</v>
      </c>
      <c r="E872" s="196" t="s">
        <v>6348</v>
      </c>
      <c r="F872" s="196" t="s">
        <v>1301</v>
      </c>
      <c r="G872" s="196" t="s">
        <v>1300</v>
      </c>
      <c r="H872" s="196" t="s">
        <v>1364</v>
      </c>
      <c r="K872" s="196">
        <v>1</v>
      </c>
      <c r="L872" s="196" t="s">
        <v>4042</v>
      </c>
    </row>
    <row r="873" spans="1:13" x14ac:dyDescent="0.45">
      <c r="A873" s="196">
        <v>7</v>
      </c>
      <c r="B873" s="196">
        <v>17</v>
      </c>
      <c r="C873" s="196">
        <v>18</v>
      </c>
      <c r="D873" s="196" t="s">
        <v>834</v>
      </c>
      <c r="E873" s="196" t="s">
        <v>7526</v>
      </c>
      <c r="F873" s="196" t="s">
        <v>1301</v>
      </c>
      <c r="G873" s="196" t="s">
        <v>1300</v>
      </c>
      <c r="H873" s="196" t="s">
        <v>1467</v>
      </c>
      <c r="K873" s="196">
        <v>1</v>
      </c>
      <c r="L873" s="196" t="s">
        <v>4041</v>
      </c>
    </row>
    <row r="874" spans="1:13" x14ac:dyDescent="0.45">
      <c r="A874" s="196">
        <v>7</v>
      </c>
      <c r="B874" s="196">
        <v>17</v>
      </c>
      <c r="C874" s="196">
        <v>19</v>
      </c>
      <c r="D874" s="196" t="s">
        <v>834</v>
      </c>
      <c r="E874" s="196" t="s">
        <v>6349</v>
      </c>
      <c r="F874" s="196" t="s">
        <v>1301</v>
      </c>
      <c r="G874" s="196" t="s">
        <v>1300</v>
      </c>
      <c r="H874" s="196" t="s">
        <v>1362</v>
      </c>
      <c r="K874" s="196">
        <v>1</v>
      </c>
      <c r="L874" s="196" t="s">
        <v>4040</v>
      </c>
    </row>
    <row r="875" spans="1:13" x14ac:dyDescent="0.45">
      <c r="A875" s="196">
        <v>7</v>
      </c>
      <c r="B875" s="196">
        <v>17</v>
      </c>
      <c r="C875" s="196">
        <v>20</v>
      </c>
      <c r="D875" s="196" t="s">
        <v>834</v>
      </c>
      <c r="E875" s="196" t="s">
        <v>7527</v>
      </c>
      <c r="F875" s="196" t="s">
        <v>1301</v>
      </c>
      <c r="G875" s="196" t="s">
        <v>1300</v>
      </c>
      <c r="H875" s="196" t="s">
        <v>1464</v>
      </c>
      <c r="K875" s="196">
        <v>1</v>
      </c>
      <c r="L875" s="196" t="s">
        <v>4039</v>
      </c>
    </row>
    <row r="876" spans="1:13" x14ac:dyDescent="0.45">
      <c r="A876" s="196">
        <v>7</v>
      </c>
      <c r="B876" s="196">
        <v>17</v>
      </c>
      <c r="C876" s="196">
        <v>21</v>
      </c>
      <c r="D876" s="196" t="s">
        <v>834</v>
      </c>
      <c r="E876" s="196" t="s">
        <v>6350</v>
      </c>
      <c r="F876" s="196" t="s">
        <v>1301</v>
      </c>
      <c r="G876" s="196" t="s">
        <v>1300</v>
      </c>
      <c r="H876" s="196" t="s">
        <v>1360</v>
      </c>
      <c r="K876" s="196">
        <v>1</v>
      </c>
      <c r="L876" s="196" t="s">
        <v>4038</v>
      </c>
    </row>
    <row r="877" spans="1:13" x14ac:dyDescent="0.45">
      <c r="A877" s="196">
        <v>7</v>
      </c>
      <c r="B877" s="196">
        <v>17</v>
      </c>
      <c r="C877" s="196">
        <v>22</v>
      </c>
      <c r="D877" s="196" t="s">
        <v>834</v>
      </c>
      <c r="E877" s="196" t="s">
        <v>7528</v>
      </c>
      <c r="F877" s="196" t="s">
        <v>1301</v>
      </c>
      <c r="G877" s="196" t="s">
        <v>1300</v>
      </c>
      <c r="H877" s="196" t="s">
        <v>1461</v>
      </c>
      <c r="K877" s="196">
        <v>1</v>
      </c>
      <c r="L877" s="196" t="s">
        <v>4037</v>
      </c>
    </row>
    <row r="878" spans="1:13" x14ac:dyDescent="0.45">
      <c r="A878" s="196">
        <v>7</v>
      </c>
      <c r="B878" s="196">
        <v>17</v>
      </c>
      <c r="C878" s="196">
        <v>23</v>
      </c>
      <c r="D878" s="196" t="s">
        <v>834</v>
      </c>
      <c r="E878" s="196" t="s">
        <v>6351</v>
      </c>
      <c r="F878" s="196" t="s">
        <v>1301</v>
      </c>
      <c r="G878" s="196" t="s">
        <v>1300</v>
      </c>
      <c r="H878" s="196" t="s">
        <v>1358</v>
      </c>
      <c r="K878" s="196">
        <v>1</v>
      </c>
      <c r="L878" s="196" t="s">
        <v>4036</v>
      </c>
    </row>
    <row r="879" spans="1:13" x14ac:dyDescent="0.45">
      <c r="A879" s="196">
        <v>7</v>
      </c>
      <c r="B879" s="196">
        <v>17</v>
      </c>
      <c r="C879" s="196">
        <v>24</v>
      </c>
      <c r="D879" s="196" t="s">
        <v>834</v>
      </c>
      <c r="E879" s="196" t="s">
        <v>7529</v>
      </c>
      <c r="F879" s="196" t="s">
        <v>1301</v>
      </c>
      <c r="G879" s="196" t="s">
        <v>1300</v>
      </c>
      <c r="H879" s="196" t="s">
        <v>1458</v>
      </c>
      <c r="K879" s="196">
        <v>1</v>
      </c>
      <c r="L879" s="196" t="s">
        <v>4035</v>
      </c>
    </row>
    <row r="880" spans="1:13" x14ac:dyDescent="0.45">
      <c r="A880" s="196">
        <v>7</v>
      </c>
      <c r="B880" s="196">
        <v>17</v>
      </c>
      <c r="C880" s="196">
        <v>25</v>
      </c>
      <c r="D880" s="196" t="s">
        <v>834</v>
      </c>
      <c r="E880" s="196" t="s">
        <v>6352</v>
      </c>
      <c r="F880" s="196" t="s">
        <v>1301</v>
      </c>
      <c r="G880" s="196" t="s">
        <v>1300</v>
      </c>
      <c r="H880" s="196" t="s">
        <v>1356</v>
      </c>
      <c r="K880" s="196">
        <v>1</v>
      </c>
      <c r="L880" s="196" t="s">
        <v>4034</v>
      </c>
    </row>
    <row r="881" spans="1:18" x14ac:dyDescent="0.45">
      <c r="A881" s="196">
        <v>7</v>
      </c>
      <c r="B881" s="196">
        <v>17</v>
      </c>
      <c r="C881" s="196">
        <v>26</v>
      </c>
      <c r="D881" s="196" t="s">
        <v>834</v>
      </c>
      <c r="E881" s="196" t="s">
        <v>7530</v>
      </c>
      <c r="F881" s="196" t="s">
        <v>1301</v>
      </c>
      <c r="G881" s="196" t="s">
        <v>1300</v>
      </c>
      <c r="H881" s="196" t="s">
        <v>1455</v>
      </c>
      <c r="K881" s="196">
        <v>1</v>
      </c>
      <c r="L881" s="196" t="s">
        <v>4033</v>
      </c>
    </row>
    <row r="882" spans="1:18" x14ac:dyDescent="0.45">
      <c r="A882" s="196">
        <v>7</v>
      </c>
      <c r="B882" s="196">
        <v>17</v>
      </c>
      <c r="C882" s="196">
        <v>27</v>
      </c>
      <c r="D882" s="196" t="s">
        <v>834</v>
      </c>
      <c r="E882" s="196" t="s">
        <v>6353</v>
      </c>
      <c r="F882" s="196" t="s">
        <v>1301</v>
      </c>
      <c r="G882" s="196" t="s">
        <v>1300</v>
      </c>
      <c r="H882" s="196" t="s">
        <v>1354</v>
      </c>
      <c r="I882" s="196" t="s">
        <v>875</v>
      </c>
      <c r="K882" s="196">
        <v>1</v>
      </c>
      <c r="L882" s="196" t="s">
        <v>4032</v>
      </c>
      <c r="M882" s="196" t="s">
        <v>4031</v>
      </c>
      <c r="N882" s="196" t="s">
        <v>76</v>
      </c>
      <c r="O882" s="196" t="s">
        <v>4030</v>
      </c>
      <c r="P882" s="196" t="s">
        <v>77</v>
      </c>
      <c r="Q882" s="196" t="s">
        <v>4029</v>
      </c>
      <c r="R882" s="196" t="s">
        <v>78</v>
      </c>
    </row>
    <row r="883" spans="1:18" x14ac:dyDescent="0.45">
      <c r="A883" s="196">
        <v>7</v>
      </c>
      <c r="B883" s="196">
        <v>17</v>
      </c>
      <c r="C883" s="196">
        <v>28</v>
      </c>
      <c r="D883" s="196" t="s">
        <v>834</v>
      </c>
      <c r="E883" s="196" t="s">
        <v>7531</v>
      </c>
      <c r="F883" s="196" t="s">
        <v>1301</v>
      </c>
      <c r="G883" s="196" t="s">
        <v>1300</v>
      </c>
      <c r="H883" s="196" t="s">
        <v>1449</v>
      </c>
      <c r="I883" s="196" t="s">
        <v>875</v>
      </c>
      <c r="K883" s="196">
        <v>1</v>
      </c>
      <c r="L883" s="196" t="s">
        <v>4028</v>
      </c>
      <c r="M883" s="196" t="s">
        <v>4027</v>
      </c>
      <c r="N883" s="196" t="s">
        <v>76</v>
      </c>
      <c r="O883" s="196" t="s">
        <v>4026</v>
      </c>
      <c r="P883" s="196" t="s">
        <v>77</v>
      </c>
      <c r="Q883" s="196" t="s">
        <v>4025</v>
      </c>
      <c r="R883" s="196" t="s">
        <v>78</v>
      </c>
    </row>
    <row r="884" spans="1:18" x14ac:dyDescent="0.45">
      <c r="A884" s="196">
        <v>7</v>
      </c>
      <c r="B884" s="196">
        <v>17</v>
      </c>
      <c r="C884" s="196">
        <v>29</v>
      </c>
      <c r="D884" s="196" t="s">
        <v>834</v>
      </c>
      <c r="E884" s="196" t="s">
        <v>6354</v>
      </c>
      <c r="F884" s="196" t="s">
        <v>1301</v>
      </c>
      <c r="G884" s="196" t="s">
        <v>1300</v>
      </c>
      <c r="H884" s="196" t="s">
        <v>1349</v>
      </c>
      <c r="I884" s="196" t="s">
        <v>3252</v>
      </c>
      <c r="K884" s="196">
        <v>1</v>
      </c>
      <c r="L884" s="196" t="s">
        <v>4024</v>
      </c>
      <c r="M884" s="196" t="s">
        <v>4023</v>
      </c>
      <c r="N884" s="196" t="s">
        <v>65</v>
      </c>
      <c r="O884" s="196" t="s">
        <v>4022</v>
      </c>
    </row>
    <row r="885" spans="1:18" x14ac:dyDescent="0.45">
      <c r="A885" s="196">
        <v>7</v>
      </c>
      <c r="B885" s="196">
        <v>17</v>
      </c>
      <c r="C885" s="196">
        <v>30</v>
      </c>
      <c r="D885" s="196" t="s">
        <v>834</v>
      </c>
      <c r="E885" s="196" t="s">
        <v>7532</v>
      </c>
      <c r="F885" s="196" t="s">
        <v>1301</v>
      </c>
      <c r="G885" s="196" t="s">
        <v>1300</v>
      </c>
      <c r="H885" s="196" t="s">
        <v>1441</v>
      </c>
      <c r="I885" s="196" t="s">
        <v>1341</v>
      </c>
      <c r="K885" s="196">
        <v>1</v>
      </c>
      <c r="L885" s="196" t="s">
        <v>4021</v>
      </c>
      <c r="M885" s="196" t="s">
        <v>4020</v>
      </c>
      <c r="N885" s="196" t="s">
        <v>1338</v>
      </c>
      <c r="O885" s="196" t="s">
        <v>4019</v>
      </c>
    </row>
    <row r="886" spans="1:18" x14ac:dyDescent="0.45">
      <c r="A886" s="196">
        <v>7</v>
      </c>
      <c r="B886" s="196">
        <v>17</v>
      </c>
      <c r="C886" s="196">
        <v>31</v>
      </c>
      <c r="D886" s="196" t="s">
        <v>834</v>
      </c>
      <c r="E886" s="196" t="s">
        <v>6355</v>
      </c>
      <c r="F886" s="196" t="s">
        <v>1301</v>
      </c>
      <c r="G886" s="196" t="s">
        <v>1300</v>
      </c>
      <c r="H886" s="196" t="s">
        <v>679</v>
      </c>
      <c r="I886" s="196" t="s">
        <v>3252</v>
      </c>
      <c r="K886" s="196">
        <v>1</v>
      </c>
      <c r="L886" s="196" t="s">
        <v>4018</v>
      </c>
      <c r="M886" s="196" t="s">
        <v>4017</v>
      </c>
      <c r="N886" s="196" t="s">
        <v>65</v>
      </c>
      <c r="O886" s="196" t="s">
        <v>4016</v>
      </c>
    </row>
    <row r="887" spans="1:18" x14ac:dyDescent="0.45">
      <c r="A887" s="196">
        <v>7</v>
      </c>
      <c r="B887" s="196">
        <v>17</v>
      </c>
      <c r="C887" s="196">
        <v>32</v>
      </c>
      <c r="D887" s="196" t="s">
        <v>834</v>
      </c>
      <c r="E887" s="196" t="s">
        <v>7533</v>
      </c>
      <c r="F887" s="196" t="s">
        <v>1301</v>
      </c>
      <c r="G887" s="196" t="s">
        <v>1300</v>
      </c>
      <c r="H887" s="196" t="s">
        <v>1434</v>
      </c>
      <c r="I887" s="196" t="s">
        <v>1341</v>
      </c>
      <c r="K887" s="196">
        <v>1</v>
      </c>
      <c r="L887" s="196" t="s">
        <v>4015</v>
      </c>
      <c r="M887" s="196" t="s">
        <v>4014</v>
      </c>
      <c r="N887" s="196" t="s">
        <v>1338</v>
      </c>
      <c r="O887" s="196" t="s">
        <v>4013</v>
      </c>
    </row>
    <row r="888" spans="1:18" x14ac:dyDescent="0.45">
      <c r="A888" s="196">
        <v>7</v>
      </c>
      <c r="B888" s="196">
        <v>17</v>
      </c>
      <c r="C888" s="196">
        <v>33</v>
      </c>
      <c r="D888" s="196" t="s">
        <v>834</v>
      </c>
      <c r="E888" s="196" t="s">
        <v>6356</v>
      </c>
      <c r="F888" s="196" t="s">
        <v>1301</v>
      </c>
      <c r="G888" s="196" t="s">
        <v>1300</v>
      </c>
      <c r="H888" s="196" t="s">
        <v>1342</v>
      </c>
      <c r="I888" s="196" t="s">
        <v>3252</v>
      </c>
      <c r="K888" s="196">
        <v>1</v>
      </c>
      <c r="L888" s="196" t="s">
        <v>4012</v>
      </c>
      <c r="M888" s="196" t="s">
        <v>4011</v>
      </c>
      <c r="N888" s="196" t="s">
        <v>65</v>
      </c>
      <c r="O888" s="196" t="s">
        <v>4010</v>
      </c>
    </row>
    <row r="889" spans="1:18" x14ac:dyDescent="0.45">
      <c r="A889" s="196">
        <v>7</v>
      </c>
      <c r="B889" s="196">
        <v>17</v>
      </c>
      <c r="C889" s="196">
        <v>34</v>
      </c>
      <c r="D889" s="196" t="s">
        <v>834</v>
      </c>
      <c r="E889" s="196" t="s">
        <v>7534</v>
      </c>
      <c r="F889" s="196" t="s">
        <v>1301</v>
      </c>
      <c r="G889" s="196" t="s">
        <v>1300</v>
      </c>
      <c r="H889" s="196" t="s">
        <v>1427</v>
      </c>
      <c r="I889" s="196" t="s">
        <v>1341</v>
      </c>
      <c r="K889" s="196">
        <v>1</v>
      </c>
      <c r="L889" s="196" t="s">
        <v>4009</v>
      </c>
      <c r="M889" s="196" t="s">
        <v>4008</v>
      </c>
      <c r="N889" s="196" t="s">
        <v>1338</v>
      </c>
      <c r="O889" s="196" t="s">
        <v>4007</v>
      </c>
    </row>
    <row r="890" spans="1:18" x14ac:dyDescent="0.45">
      <c r="A890" s="196">
        <v>7</v>
      </c>
      <c r="B890" s="196">
        <v>17</v>
      </c>
      <c r="C890" s="196">
        <v>35</v>
      </c>
      <c r="D890" s="196" t="s">
        <v>834</v>
      </c>
      <c r="E890" s="196" t="s">
        <v>6357</v>
      </c>
      <c r="F890" s="196" t="s">
        <v>1301</v>
      </c>
      <c r="G890" s="196" t="s">
        <v>1300</v>
      </c>
      <c r="H890" s="196" t="s">
        <v>1336</v>
      </c>
      <c r="K890" s="196">
        <v>1</v>
      </c>
      <c r="L890" s="196" t="s">
        <v>4006</v>
      </c>
    </row>
    <row r="891" spans="1:18" x14ac:dyDescent="0.45">
      <c r="A891" s="196">
        <v>7</v>
      </c>
      <c r="B891" s="196">
        <v>17</v>
      </c>
      <c r="C891" s="196">
        <v>36</v>
      </c>
      <c r="D891" s="196" t="s">
        <v>834</v>
      </c>
      <c r="E891" s="196" t="s">
        <v>8424</v>
      </c>
      <c r="F891" s="196" t="s">
        <v>1301</v>
      </c>
      <c r="G891" s="196" t="s">
        <v>1300</v>
      </c>
      <c r="H891" s="196" t="s">
        <v>1422</v>
      </c>
      <c r="K891" s="196">
        <v>1</v>
      </c>
      <c r="L891" s="196" t="s">
        <v>4005</v>
      </c>
    </row>
    <row r="892" spans="1:18" x14ac:dyDescent="0.45">
      <c r="A892" s="196">
        <v>7</v>
      </c>
      <c r="B892" s="196">
        <v>17</v>
      </c>
      <c r="C892" s="196">
        <v>37</v>
      </c>
      <c r="D892" s="196" t="s">
        <v>834</v>
      </c>
      <c r="E892" s="196" t="s">
        <v>6358</v>
      </c>
      <c r="F892" s="196" t="s">
        <v>1301</v>
      </c>
      <c r="G892" s="196" t="s">
        <v>1300</v>
      </c>
      <c r="H892" s="196" t="s">
        <v>1334</v>
      </c>
      <c r="K892" s="196">
        <v>1</v>
      </c>
      <c r="L892" s="196" t="s">
        <v>4004</v>
      </c>
    </row>
    <row r="893" spans="1:18" x14ac:dyDescent="0.45">
      <c r="A893" s="196">
        <v>7</v>
      </c>
      <c r="B893" s="196">
        <v>17</v>
      </c>
      <c r="C893" s="196">
        <v>38</v>
      </c>
      <c r="D893" s="196" t="s">
        <v>834</v>
      </c>
      <c r="E893" s="196" t="s">
        <v>8464</v>
      </c>
      <c r="F893" s="196" t="s">
        <v>1301</v>
      </c>
      <c r="G893" s="196" t="s">
        <v>1300</v>
      </c>
      <c r="H893" s="196" t="s">
        <v>1419</v>
      </c>
      <c r="K893" s="196">
        <v>1</v>
      </c>
      <c r="L893" s="196" t="s">
        <v>4003</v>
      </c>
    </row>
    <row r="894" spans="1:18" x14ac:dyDescent="0.45">
      <c r="A894" s="196">
        <v>7</v>
      </c>
      <c r="B894" s="196">
        <v>17</v>
      </c>
      <c r="C894" s="196">
        <v>39</v>
      </c>
      <c r="D894" s="196" t="s">
        <v>834</v>
      </c>
      <c r="E894" s="196" t="s">
        <v>6359</v>
      </c>
      <c r="F894" s="196" t="s">
        <v>1301</v>
      </c>
      <c r="G894" s="196" t="s">
        <v>1300</v>
      </c>
      <c r="H894" s="196" t="s">
        <v>1332</v>
      </c>
      <c r="K894" s="196">
        <v>1</v>
      </c>
      <c r="L894" s="196" t="s">
        <v>4002</v>
      </c>
    </row>
    <row r="895" spans="1:18" x14ac:dyDescent="0.45">
      <c r="A895" s="196">
        <v>7</v>
      </c>
      <c r="B895" s="196">
        <v>17</v>
      </c>
      <c r="C895" s="196">
        <v>40</v>
      </c>
      <c r="D895" s="196" t="s">
        <v>834</v>
      </c>
      <c r="E895" s="196" t="s">
        <v>8504</v>
      </c>
      <c r="F895" s="196" t="s">
        <v>1301</v>
      </c>
      <c r="G895" s="196" t="s">
        <v>1300</v>
      </c>
      <c r="H895" s="196" t="s">
        <v>1416</v>
      </c>
      <c r="K895" s="196">
        <v>1</v>
      </c>
      <c r="L895" s="196" t="s">
        <v>4001</v>
      </c>
    </row>
    <row r="896" spans="1:18" x14ac:dyDescent="0.45">
      <c r="A896" s="196">
        <v>7</v>
      </c>
      <c r="B896" s="196">
        <v>17</v>
      </c>
      <c r="C896" s="196">
        <v>41</v>
      </c>
      <c r="D896" s="196" t="s">
        <v>834</v>
      </c>
      <c r="E896" s="196" t="s">
        <v>6360</v>
      </c>
      <c r="F896" s="196" t="s">
        <v>1301</v>
      </c>
      <c r="G896" s="196" t="s">
        <v>1300</v>
      </c>
      <c r="H896" s="196" t="s">
        <v>1330</v>
      </c>
      <c r="I896" s="196" t="s">
        <v>875</v>
      </c>
      <c r="K896" s="196">
        <v>1</v>
      </c>
      <c r="L896" s="196" t="s">
        <v>4000</v>
      </c>
      <c r="M896" s="196" t="s">
        <v>3999</v>
      </c>
      <c r="N896" s="196" t="s">
        <v>76</v>
      </c>
      <c r="O896" s="196" t="s">
        <v>3998</v>
      </c>
      <c r="P896" s="196" t="s">
        <v>77</v>
      </c>
      <c r="Q896" s="196" t="s">
        <v>3997</v>
      </c>
      <c r="R896" s="196" t="s">
        <v>78</v>
      </c>
    </row>
    <row r="897" spans="1:18" x14ac:dyDescent="0.45">
      <c r="A897" s="196">
        <v>7</v>
      </c>
      <c r="B897" s="196">
        <v>17</v>
      </c>
      <c r="C897" s="196">
        <v>42</v>
      </c>
      <c r="D897" s="196" t="s">
        <v>834</v>
      </c>
      <c r="E897" s="196" t="s">
        <v>7535</v>
      </c>
      <c r="F897" s="196" t="s">
        <v>1301</v>
      </c>
      <c r="G897" s="196" t="s">
        <v>1300</v>
      </c>
      <c r="H897" s="196" t="s">
        <v>1410</v>
      </c>
      <c r="I897" s="196" t="s">
        <v>875</v>
      </c>
      <c r="K897" s="196">
        <v>1</v>
      </c>
      <c r="L897" s="196" t="s">
        <v>3996</v>
      </c>
      <c r="M897" s="196" t="s">
        <v>3995</v>
      </c>
      <c r="N897" s="196" t="s">
        <v>76</v>
      </c>
      <c r="O897" s="196" t="s">
        <v>3994</v>
      </c>
      <c r="P897" s="196" t="s">
        <v>77</v>
      </c>
      <c r="Q897" s="196" t="s">
        <v>3993</v>
      </c>
      <c r="R897" s="196" t="s">
        <v>78</v>
      </c>
    </row>
    <row r="898" spans="1:18" x14ac:dyDescent="0.45">
      <c r="A898" s="196">
        <v>7</v>
      </c>
      <c r="B898" s="196">
        <v>17</v>
      </c>
      <c r="C898" s="196">
        <v>43</v>
      </c>
      <c r="D898" s="196" t="s">
        <v>834</v>
      </c>
      <c r="E898" s="196" t="s">
        <v>6361</v>
      </c>
      <c r="F898" s="196" t="s">
        <v>1301</v>
      </c>
      <c r="G898" s="196" t="s">
        <v>1300</v>
      </c>
      <c r="H898" s="196" t="s">
        <v>1325</v>
      </c>
      <c r="I898" s="196" t="s">
        <v>1324</v>
      </c>
      <c r="K898" s="196">
        <v>1</v>
      </c>
      <c r="L898" s="196" t="s">
        <v>3992</v>
      </c>
    </row>
    <row r="899" spans="1:18" x14ac:dyDescent="0.45">
      <c r="A899" s="196">
        <v>7</v>
      </c>
      <c r="B899" s="196">
        <v>17</v>
      </c>
      <c r="C899" s="196">
        <v>44</v>
      </c>
      <c r="D899" s="196" t="s">
        <v>834</v>
      </c>
      <c r="E899" s="196" t="s">
        <v>7536</v>
      </c>
      <c r="F899" s="196" t="s">
        <v>1301</v>
      </c>
      <c r="G899" s="196" t="s">
        <v>1300</v>
      </c>
      <c r="H899" s="196" t="s">
        <v>1404</v>
      </c>
      <c r="I899" s="196" t="s">
        <v>1324</v>
      </c>
      <c r="K899" s="196">
        <v>1</v>
      </c>
      <c r="L899" s="196" t="s">
        <v>3991</v>
      </c>
    </row>
    <row r="900" spans="1:18" x14ac:dyDescent="0.45">
      <c r="A900" s="196">
        <v>7</v>
      </c>
      <c r="B900" s="196">
        <v>17</v>
      </c>
      <c r="C900" s="196">
        <v>45</v>
      </c>
      <c r="D900" s="196" t="s">
        <v>834</v>
      </c>
      <c r="E900" s="196" t="s">
        <v>6362</v>
      </c>
      <c r="F900" s="196" t="s">
        <v>1301</v>
      </c>
      <c r="G900" s="196" t="s">
        <v>1300</v>
      </c>
      <c r="H900" s="196" t="s">
        <v>1322</v>
      </c>
      <c r="K900" s="196">
        <v>1</v>
      </c>
      <c r="L900" s="196" t="s">
        <v>3990</v>
      </c>
    </row>
    <row r="901" spans="1:18" x14ac:dyDescent="0.45">
      <c r="A901" s="196">
        <v>7</v>
      </c>
      <c r="B901" s="196">
        <v>17</v>
      </c>
      <c r="C901" s="196">
        <v>46</v>
      </c>
      <c r="D901" s="196" t="s">
        <v>834</v>
      </c>
      <c r="E901" s="196" t="s">
        <v>7537</v>
      </c>
      <c r="F901" s="196" t="s">
        <v>1301</v>
      </c>
      <c r="G901" s="196" t="s">
        <v>1300</v>
      </c>
      <c r="H901" s="196" t="s">
        <v>1401</v>
      </c>
      <c r="K901" s="196">
        <v>1</v>
      </c>
      <c r="L901" s="196" t="s">
        <v>3989</v>
      </c>
    </row>
    <row r="902" spans="1:18" x14ac:dyDescent="0.45">
      <c r="A902" s="196">
        <v>7</v>
      </c>
      <c r="B902" s="196">
        <v>17</v>
      </c>
      <c r="C902" s="196">
        <v>47</v>
      </c>
      <c r="D902" s="196" t="s">
        <v>834</v>
      </c>
      <c r="E902" s="196" t="s">
        <v>6363</v>
      </c>
      <c r="F902" s="196" t="s">
        <v>1301</v>
      </c>
      <c r="G902" s="196" t="s">
        <v>1300</v>
      </c>
      <c r="H902" s="196" t="s">
        <v>1320</v>
      </c>
      <c r="I902" s="196" t="s">
        <v>885</v>
      </c>
      <c r="K902" s="196">
        <v>1</v>
      </c>
      <c r="L902" s="196" t="s">
        <v>3988</v>
      </c>
    </row>
    <row r="903" spans="1:18" x14ac:dyDescent="0.45">
      <c r="A903" s="196">
        <v>7</v>
      </c>
      <c r="B903" s="196">
        <v>17</v>
      </c>
      <c r="C903" s="196">
        <v>48</v>
      </c>
      <c r="D903" s="196" t="s">
        <v>834</v>
      </c>
      <c r="E903" s="196" t="s">
        <v>6364</v>
      </c>
      <c r="F903" s="196" t="s">
        <v>1301</v>
      </c>
      <c r="G903" s="196" t="s">
        <v>1300</v>
      </c>
      <c r="H903" s="196" t="s">
        <v>1317</v>
      </c>
      <c r="K903" s="196">
        <v>1</v>
      </c>
      <c r="L903" s="196" t="s">
        <v>3987</v>
      </c>
    </row>
    <row r="904" spans="1:18" x14ac:dyDescent="0.45">
      <c r="A904" s="196">
        <v>7</v>
      </c>
      <c r="B904" s="196">
        <v>17</v>
      </c>
      <c r="C904" s="196">
        <v>49</v>
      </c>
      <c r="D904" s="196" t="s">
        <v>834</v>
      </c>
      <c r="E904" s="196" t="s">
        <v>6365</v>
      </c>
      <c r="F904" s="196" t="s">
        <v>1301</v>
      </c>
      <c r="G904" s="196" t="s">
        <v>1300</v>
      </c>
      <c r="H904" s="196" t="s">
        <v>1315</v>
      </c>
      <c r="I904" s="196" t="s">
        <v>875</v>
      </c>
      <c r="K904" s="196">
        <v>1</v>
      </c>
      <c r="L904" s="196" t="s">
        <v>3986</v>
      </c>
      <c r="M904" s="196" t="s">
        <v>3985</v>
      </c>
      <c r="N904" s="196" t="s">
        <v>76</v>
      </c>
      <c r="O904" s="196" t="s">
        <v>3984</v>
      </c>
      <c r="P904" s="196" t="s">
        <v>77</v>
      </c>
      <c r="Q904" s="196" t="s">
        <v>3983</v>
      </c>
      <c r="R904" s="196" t="s">
        <v>78</v>
      </c>
    </row>
    <row r="905" spans="1:18" x14ac:dyDescent="0.45">
      <c r="A905" s="196">
        <v>7</v>
      </c>
      <c r="B905" s="196">
        <v>17</v>
      </c>
      <c r="C905" s="196">
        <v>50</v>
      </c>
      <c r="D905" s="196" t="s">
        <v>834</v>
      </c>
      <c r="E905" s="196" t="s">
        <v>6366</v>
      </c>
      <c r="F905" s="196" t="s">
        <v>1301</v>
      </c>
      <c r="G905" s="196" t="s">
        <v>1300</v>
      </c>
      <c r="H905" s="196" t="s">
        <v>1310</v>
      </c>
      <c r="I905" s="196" t="s">
        <v>875</v>
      </c>
      <c r="K905" s="196">
        <v>1</v>
      </c>
      <c r="L905" s="196" t="s">
        <v>3982</v>
      </c>
      <c r="M905" s="196" t="s">
        <v>3981</v>
      </c>
      <c r="N905" s="196" t="s">
        <v>76</v>
      </c>
      <c r="O905" s="196" t="s">
        <v>3980</v>
      </c>
      <c r="P905" s="196" t="s">
        <v>77</v>
      </c>
      <c r="Q905" s="196" t="s">
        <v>3979</v>
      </c>
      <c r="R905" s="196" t="s">
        <v>78</v>
      </c>
    </row>
    <row r="906" spans="1:18" x14ac:dyDescent="0.45">
      <c r="A906" s="196">
        <v>7</v>
      </c>
      <c r="B906" s="196">
        <v>17</v>
      </c>
      <c r="C906" s="196">
        <v>51</v>
      </c>
      <c r="D906" s="196" t="s">
        <v>834</v>
      </c>
      <c r="E906" s="196" t="s">
        <v>6367</v>
      </c>
      <c r="F906" s="196" t="s">
        <v>1301</v>
      </c>
      <c r="G906" s="196" t="s">
        <v>1300</v>
      </c>
      <c r="H906" s="196" t="s">
        <v>1299</v>
      </c>
      <c r="K906" s="196">
        <v>1</v>
      </c>
      <c r="L906" s="196" t="s">
        <v>3978</v>
      </c>
    </row>
    <row r="907" spans="1:18" x14ac:dyDescent="0.45">
      <c r="A907" s="196">
        <v>7</v>
      </c>
      <c r="B907" s="196">
        <v>17</v>
      </c>
      <c r="C907" s="196">
        <v>52</v>
      </c>
      <c r="D907" s="196" t="s">
        <v>8775</v>
      </c>
      <c r="E907" s="196" t="s">
        <v>8833</v>
      </c>
      <c r="F907" s="196" t="s">
        <v>1301</v>
      </c>
      <c r="G907" s="196" t="s">
        <v>1300</v>
      </c>
      <c r="H907" s="196" t="s">
        <v>8777</v>
      </c>
      <c r="K907" s="196">
        <v>1</v>
      </c>
      <c r="L907" s="196" t="s">
        <v>8834</v>
      </c>
    </row>
    <row r="908" spans="1:18" x14ac:dyDescent="0.45">
      <c r="A908" s="196">
        <v>7</v>
      </c>
      <c r="B908" s="196">
        <v>18</v>
      </c>
      <c r="C908" s="196">
        <v>1</v>
      </c>
      <c r="D908" s="196" t="s">
        <v>834</v>
      </c>
      <c r="E908" s="196" t="s">
        <v>6368</v>
      </c>
      <c r="F908" s="196" t="s">
        <v>1301</v>
      </c>
      <c r="G908" s="196" t="s">
        <v>1300</v>
      </c>
      <c r="H908" s="196" t="s">
        <v>1388</v>
      </c>
      <c r="I908" s="196" t="s">
        <v>880</v>
      </c>
      <c r="K908" s="196">
        <v>1</v>
      </c>
      <c r="L908" s="196" t="s">
        <v>3977</v>
      </c>
    </row>
    <row r="909" spans="1:18" x14ac:dyDescent="0.45">
      <c r="A909" s="196">
        <v>7</v>
      </c>
      <c r="B909" s="196">
        <v>18</v>
      </c>
      <c r="C909" s="196">
        <v>2</v>
      </c>
      <c r="D909" s="196" t="s">
        <v>834</v>
      </c>
      <c r="E909" s="196" t="s">
        <v>7538</v>
      </c>
      <c r="F909" s="196" t="s">
        <v>1301</v>
      </c>
      <c r="G909" s="196" t="s">
        <v>1300</v>
      </c>
      <c r="H909" s="196" t="s">
        <v>1505</v>
      </c>
      <c r="I909" s="196" t="s">
        <v>1324</v>
      </c>
      <c r="K909" s="196">
        <v>1</v>
      </c>
      <c r="L909" s="196" t="s">
        <v>3976</v>
      </c>
    </row>
    <row r="910" spans="1:18" x14ac:dyDescent="0.45">
      <c r="A910" s="196">
        <v>7</v>
      </c>
      <c r="B910" s="196">
        <v>18</v>
      </c>
      <c r="C910" s="196">
        <v>3</v>
      </c>
      <c r="D910" s="196" t="s">
        <v>834</v>
      </c>
      <c r="E910" s="196" t="s">
        <v>6369</v>
      </c>
      <c r="F910" s="196" t="s">
        <v>1301</v>
      </c>
      <c r="G910" s="196" t="s">
        <v>1300</v>
      </c>
      <c r="H910" s="196" t="s">
        <v>1386</v>
      </c>
      <c r="I910" s="196" t="s">
        <v>880</v>
      </c>
      <c r="K910" s="196">
        <v>1</v>
      </c>
      <c r="L910" s="196" t="s">
        <v>3975</v>
      </c>
    </row>
    <row r="911" spans="1:18" x14ac:dyDescent="0.45">
      <c r="A911" s="196">
        <v>7</v>
      </c>
      <c r="B911" s="196">
        <v>18</v>
      </c>
      <c r="C911" s="196">
        <v>4</v>
      </c>
      <c r="D911" s="196" t="s">
        <v>834</v>
      </c>
      <c r="E911" s="196" t="s">
        <v>7539</v>
      </c>
      <c r="F911" s="196" t="s">
        <v>1301</v>
      </c>
      <c r="G911" s="196" t="s">
        <v>1300</v>
      </c>
      <c r="H911" s="196" t="s">
        <v>1502</v>
      </c>
      <c r="I911" s="196" t="s">
        <v>1324</v>
      </c>
      <c r="K911" s="196">
        <v>1</v>
      </c>
      <c r="L911" s="196" t="s">
        <v>3974</v>
      </c>
    </row>
    <row r="912" spans="1:18" x14ac:dyDescent="0.45">
      <c r="A912" s="196">
        <v>7</v>
      </c>
      <c r="B912" s="196">
        <v>18</v>
      </c>
      <c r="C912" s="196">
        <v>5</v>
      </c>
      <c r="D912" s="196" t="s">
        <v>834</v>
      </c>
      <c r="E912" s="196" t="s">
        <v>6370</v>
      </c>
      <c r="F912" s="196" t="s">
        <v>1301</v>
      </c>
      <c r="G912" s="196" t="s">
        <v>1300</v>
      </c>
      <c r="H912" s="196" t="s">
        <v>1384</v>
      </c>
      <c r="I912" s="196" t="s">
        <v>875</v>
      </c>
      <c r="K912" s="196">
        <v>1</v>
      </c>
      <c r="L912" s="196" t="s">
        <v>3973</v>
      </c>
      <c r="M912" s="196" t="s">
        <v>3972</v>
      </c>
      <c r="N912" s="196" t="s">
        <v>76</v>
      </c>
      <c r="O912" s="196" t="s">
        <v>3971</v>
      </c>
      <c r="P912" s="196" t="s">
        <v>77</v>
      </c>
      <c r="Q912" s="196" t="s">
        <v>3970</v>
      </c>
      <c r="R912" s="196" t="s">
        <v>78</v>
      </c>
    </row>
    <row r="913" spans="1:18" x14ac:dyDescent="0.45">
      <c r="A913" s="196">
        <v>7</v>
      </c>
      <c r="B913" s="196">
        <v>18</v>
      </c>
      <c r="C913" s="196">
        <v>6</v>
      </c>
      <c r="D913" s="196" t="s">
        <v>834</v>
      </c>
      <c r="E913" s="196" t="s">
        <v>7540</v>
      </c>
      <c r="F913" s="196" t="s">
        <v>1301</v>
      </c>
      <c r="G913" s="196" t="s">
        <v>1300</v>
      </c>
      <c r="H913" s="196" t="s">
        <v>1496</v>
      </c>
      <c r="I913" s="196" t="s">
        <v>875</v>
      </c>
      <c r="K913" s="196">
        <v>1</v>
      </c>
      <c r="L913" s="196" t="s">
        <v>3969</v>
      </c>
      <c r="M913" s="196" t="s">
        <v>3968</v>
      </c>
      <c r="N913" s="196" t="s">
        <v>76</v>
      </c>
      <c r="O913" s="196" t="s">
        <v>3967</v>
      </c>
      <c r="P913" s="196" t="s">
        <v>77</v>
      </c>
      <c r="Q913" s="196" t="s">
        <v>3966</v>
      </c>
      <c r="R913" s="196" t="s">
        <v>78</v>
      </c>
    </row>
    <row r="914" spans="1:18" x14ac:dyDescent="0.45">
      <c r="A914" s="196">
        <v>7</v>
      </c>
      <c r="B914" s="196">
        <v>18</v>
      </c>
      <c r="C914" s="196">
        <v>7</v>
      </c>
      <c r="D914" s="196" t="s">
        <v>834</v>
      </c>
      <c r="E914" s="196" t="s">
        <v>6371</v>
      </c>
      <c r="F914" s="196" t="s">
        <v>1301</v>
      </c>
      <c r="G914" s="196" t="s">
        <v>1300</v>
      </c>
      <c r="H914" s="196" t="s">
        <v>715</v>
      </c>
      <c r="I914" s="196" t="s">
        <v>875</v>
      </c>
      <c r="K914" s="196">
        <v>1</v>
      </c>
      <c r="L914" s="196" t="s">
        <v>3965</v>
      </c>
      <c r="M914" s="196" t="s">
        <v>3964</v>
      </c>
      <c r="N914" s="196" t="s">
        <v>76</v>
      </c>
      <c r="O914" s="196" t="s">
        <v>3963</v>
      </c>
      <c r="P914" s="196" t="s">
        <v>77</v>
      </c>
      <c r="Q914" s="196" t="s">
        <v>3962</v>
      </c>
      <c r="R914" s="196" t="s">
        <v>78</v>
      </c>
    </row>
    <row r="915" spans="1:18" x14ac:dyDescent="0.45">
      <c r="A915" s="196">
        <v>7</v>
      </c>
      <c r="B915" s="196">
        <v>18</v>
      </c>
      <c r="C915" s="196">
        <v>8</v>
      </c>
      <c r="D915" s="196" t="s">
        <v>834</v>
      </c>
      <c r="E915" s="196" t="s">
        <v>7541</v>
      </c>
      <c r="F915" s="196" t="s">
        <v>1301</v>
      </c>
      <c r="G915" s="196" t="s">
        <v>1300</v>
      </c>
      <c r="H915" s="196" t="s">
        <v>1487</v>
      </c>
      <c r="I915" s="196" t="s">
        <v>875</v>
      </c>
      <c r="K915" s="196">
        <v>1</v>
      </c>
      <c r="L915" s="196" t="s">
        <v>3961</v>
      </c>
      <c r="M915" s="196" t="s">
        <v>3960</v>
      </c>
      <c r="N915" s="196" t="s">
        <v>76</v>
      </c>
      <c r="O915" s="196" t="s">
        <v>3959</v>
      </c>
      <c r="P915" s="196" t="s">
        <v>77</v>
      </c>
      <c r="Q915" s="196" t="s">
        <v>3958</v>
      </c>
      <c r="R915" s="196" t="s">
        <v>78</v>
      </c>
    </row>
    <row r="916" spans="1:18" x14ac:dyDescent="0.45">
      <c r="A916" s="196">
        <v>7</v>
      </c>
      <c r="B916" s="196">
        <v>18</v>
      </c>
      <c r="C916" s="196">
        <v>9</v>
      </c>
      <c r="D916" s="196" t="s">
        <v>834</v>
      </c>
      <c r="E916" s="196" t="s">
        <v>6372</v>
      </c>
      <c r="F916" s="196" t="s">
        <v>1301</v>
      </c>
      <c r="G916" s="196" t="s">
        <v>1300</v>
      </c>
      <c r="H916" s="196" t="s">
        <v>1375</v>
      </c>
      <c r="K916" s="196">
        <v>1</v>
      </c>
      <c r="L916" s="196" t="s">
        <v>3957</v>
      </c>
    </row>
    <row r="917" spans="1:18" x14ac:dyDescent="0.45">
      <c r="A917" s="196">
        <v>7</v>
      </c>
      <c r="B917" s="196">
        <v>18</v>
      </c>
      <c r="C917" s="196">
        <v>10</v>
      </c>
      <c r="D917" s="196" t="s">
        <v>834</v>
      </c>
      <c r="E917" s="196" t="s">
        <v>7542</v>
      </c>
      <c r="F917" s="196" t="s">
        <v>1301</v>
      </c>
      <c r="G917" s="196" t="s">
        <v>1300</v>
      </c>
      <c r="H917" s="196" t="s">
        <v>1481</v>
      </c>
      <c r="K917" s="196">
        <v>1</v>
      </c>
      <c r="L917" s="196" t="s">
        <v>3956</v>
      </c>
    </row>
    <row r="918" spans="1:18" x14ac:dyDescent="0.45">
      <c r="A918" s="196">
        <v>7</v>
      </c>
      <c r="B918" s="196">
        <v>18</v>
      </c>
      <c r="C918" s="196">
        <v>11</v>
      </c>
      <c r="D918" s="196" t="s">
        <v>834</v>
      </c>
      <c r="E918" s="196" t="s">
        <v>6373</v>
      </c>
      <c r="F918" s="196" t="s">
        <v>1301</v>
      </c>
      <c r="G918" s="196" t="s">
        <v>1300</v>
      </c>
      <c r="H918" s="196" t="s">
        <v>1373</v>
      </c>
      <c r="I918" s="196" t="s">
        <v>885</v>
      </c>
      <c r="K918" s="196">
        <v>1</v>
      </c>
      <c r="L918" s="196" t="s">
        <v>3955</v>
      </c>
    </row>
    <row r="919" spans="1:18" x14ac:dyDescent="0.45">
      <c r="A919" s="196">
        <v>7</v>
      </c>
      <c r="B919" s="196">
        <v>18</v>
      </c>
      <c r="C919" s="196">
        <v>12</v>
      </c>
      <c r="D919" s="196" t="s">
        <v>834</v>
      </c>
      <c r="E919" s="196" t="s">
        <v>7543</v>
      </c>
      <c r="F919" s="196" t="s">
        <v>1301</v>
      </c>
      <c r="G919" s="196" t="s">
        <v>1300</v>
      </c>
      <c r="H919" s="196" t="s">
        <v>1478</v>
      </c>
      <c r="I919" s="196" t="s">
        <v>1319</v>
      </c>
      <c r="K919" s="196">
        <v>1</v>
      </c>
      <c r="L919" s="196" t="s">
        <v>3954</v>
      </c>
    </row>
    <row r="920" spans="1:18" x14ac:dyDescent="0.45">
      <c r="A920" s="196">
        <v>7</v>
      </c>
      <c r="B920" s="196">
        <v>18</v>
      </c>
      <c r="C920" s="196">
        <v>13</v>
      </c>
      <c r="D920" s="196" t="s">
        <v>834</v>
      </c>
      <c r="E920" s="196" t="s">
        <v>6374</v>
      </c>
      <c r="F920" s="196" t="s">
        <v>1301</v>
      </c>
      <c r="G920" s="196" t="s">
        <v>1300</v>
      </c>
      <c r="H920" s="196" t="s">
        <v>1371</v>
      </c>
      <c r="I920" s="196" t="s">
        <v>713</v>
      </c>
      <c r="K920" s="196">
        <v>1</v>
      </c>
      <c r="L920" s="196" t="s">
        <v>3953</v>
      </c>
    </row>
    <row r="921" spans="1:18" x14ac:dyDescent="0.45">
      <c r="A921" s="196">
        <v>7</v>
      </c>
      <c r="B921" s="196">
        <v>18</v>
      </c>
      <c r="C921" s="196">
        <v>14</v>
      </c>
      <c r="D921" s="196" t="s">
        <v>834</v>
      </c>
      <c r="E921" s="196" t="s">
        <v>7544</v>
      </c>
      <c r="F921" s="196" t="s">
        <v>1301</v>
      </c>
      <c r="G921" s="196" t="s">
        <v>1300</v>
      </c>
      <c r="H921" s="196" t="s">
        <v>1475</v>
      </c>
      <c r="I921" s="196" t="s">
        <v>1370</v>
      </c>
      <c r="K921" s="196">
        <v>1</v>
      </c>
      <c r="L921" s="196" t="s">
        <v>3952</v>
      </c>
    </row>
    <row r="922" spans="1:18" x14ac:dyDescent="0.45">
      <c r="A922" s="196">
        <v>7</v>
      </c>
      <c r="B922" s="196">
        <v>18</v>
      </c>
      <c r="C922" s="196">
        <v>15</v>
      </c>
      <c r="D922" s="196" t="s">
        <v>834</v>
      </c>
      <c r="E922" s="196" t="s">
        <v>6375</v>
      </c>
      <c r="F922" s="196" t="s">
        <v>1301</v>
      </c>
      <c r="G922" s="196" t="s">
        <v>1300</v>
      </c>
      <c r="H922" s="196" t="s">
        <v>1368</v>
      </c>
      <c r="I922" s="196" t="s">
        <v>612</v>
      </c>
      <c r="K922" s="196">
        <v>1</v>
      </c>
      <c r="L922" s="196" t="s">
        <v>3951</v>
      </c>
      <c r="M922" s="196" t="s">
        <v>3950</v>
      </c>
    </row>
    <row r="923" spans="1:18" x14ac:dyDescent="0.45">
      <c r="A923" s="196">
        <v>7</v>
      </c>
      <c r="B923" s="196">
        <v>18</v>
      </c>
      <c r="C923" s="196">
        <v>16</v>
      </c>
      <c r="D923" s="196" t="s">
        <v>834</v>
      </c>
      <c r="E923" s="196" t="s">
        <v>7545</v>
      </c>
      <c r="F923" s="196" t="s">
        <v>1301</v>
      </c>
      <c r="G923" s="196" t="s">
        <v>1300</v>
      </c>
      <c r="H923" s="196" t="s">
        <v>1471</v>
      </c>
      <c r="I923" s="196" t="s">
        <v>612</v>
      </c>
      <c r="K923" s="196">
        <v>1</v>
      </c>
      <c r="L923" s="196" t="s">
        <v>3949</v>
      </c>
      <c r="M923" s="196" t="s">
        <v>3948</v>
      </c>
    </row>
    <row r="924" spans="1:18" x14ac:dyDescent="0.45">
      <c r="A924" s="196">
        <v>7</v>
      </c>
      <c r="B924" s="196">
        <v>18</v>
      </c>
      <c r="C924" s="196">
        <v>17</v>
      </c>
      <c r="D924" s="196" t="s">
        <v>834</v>
      </c>
      <c r="E924" s="196" t="s">
        <v>6376</v>
      </c>
      <c r="F924" s="196" t="s">
        <v>1301</v>
      </c>
      <c r="G924" s="196" t="s">
        <v>1300</v>
      </c>
      <c r="H924" s="196" t="s">
        <v>1364</v>
      </c>
      <c r="K924" s="196">
        <v>1</v>
      </c>
      <c r="L924" s="196" t="s">
        <v>3947</v>
      </c>
    </row>
    <row r="925" spans="1:18" x14ac:dyDescent="0.45">
      <c r="A925" s="196">
        <v>7</v>
      </c>
      <c r="B925" s="196">
        <v>18</v>
      </c>
      <c r="C925" s="196">
        <v>18</v>
      </c>
      <c r="D925" s="196" t="s">
        <v>834</v>
      </c>
      <c r="E925" s="196" t="s">
        <v>7546</v>
      </c>
      <c r="F925" s="196" t="s">
        <v>1301</v>
      </c>
      <c r="G925" s="196" t="s">
        <v>1300</v>
      </c>
      <c r="H925" s="196" t="s">
        <v>1467</v>
      </c>
      <c r="K925" s="196">
        <v>1</v>
      </c>
      <c r="L925" s="196" t="s">
        <v>3946</v>
      </c>
    </row>
    <row r="926" spans="1:18" x14ac:dyDescent="0.45">
      <c r="A926" s="196">
        <v>7</v>
      </c>
      <c r="B926" s="196">
        <v>18</v>
      </c>
      <c r="C926" s="196">
        <v>19</v>
      </c>
      <c r="D926" s="196" t="s">
        <v>834</v>
      </c>
      <c r="E926" s="196" t="s">
        <v>6377</v>
      </c>
      <c r="F926" s="196" t="s">
        <v>1301</v>
      </c>
      <c r="G926" s="196" t="s">
        <v>1300</v>
      </c>
      <c r="H926" s="196" t="s">
        <v>1362</v>
      </c>
      <c r="K926" s="196">
        <v>1</v>
      </c>
      <c r="L926" s="196" t="s">
        <v>3945</v>
      </c>
    </row>
    <row r="927" spans="1:18" x14ac:dyDescent="0.45">
      <c r="A927" s="196">
        <v>7</v>
      </c>
      <c r="B927" s="196">
        <v>18</v>
      </c>
      <c r="C927" s="196">
        <v>20</v>
      </c>
      <c r="D927" s="196" t="s">
        <v>834</v>
      </c>
      <c r="E927" s="196" t="s">
        <v>7547</v>
      </c>
      <c r="F927" s="196" t="s">
        <v>1301</v>
      </c>
      <c r="G927" s="196" t="s">
        <v>1300</v>
      </c>
      <c r="H927" s="196" t="s">
        <v>1464</v>
      </c>
      <c r="K927" s="196">
        <v>1</v>
      </c>
      <c r="L927" s="196" t="s">
        <v>3944</v>
      </c>
    </row>
    <row r="928" spans="1:18" x14ac:dyDescent="0.45">
      <c r="A928" s="196">
        <v>7</v>
      </c>
      <c r="B928" s="196">
        <v>18</v>
      </c>
      <c r="C928" s="196">
        <v>21</v>
      </c>
      <c r="D928" s="196" t="s">
        <v>834</v>
      </c>
      <c r="E928" s="196" t="s">
        <v>6378</v>
      </c>
      <c r="F928" s="196" t="s">
        <v>1301</v>
      </c>
      <c r="G928" s="196" t="s">
        <v>1300</v>
      </c>
      <c r="H928" s="196" t="s">
        <v>1360</v>
      </c>
      <c r="K928" s="196">
        <v>1</v>
      </c>
      <c r="L928" s="196" t="s">
        <v>3943</v>
      </c>
    </row>
    <row r="929" spans="1:18" x14ac:dyDescent="0.45">
      <c r="A929" s="196">
        <v>7</v>
      </c>
      <c r="B929" s="196">
        <v>18</v>
      </c>
      <c r="C929" s="196">
        <v>22</v>
      </c>
      <c r="D929" s="196" t="s">
        <v>834</v>
      </c>
      <c r="E929" s="196" t="s">
        <v>7548</v>
      </c>
      <c r="F929" s="196" t="s">
        <v>1301</v>
      </c>
      <c r="G929" s="196" t="s">
        <v>1300</v>
      </c>
      <c r="H929" s="196" t="s">
        <v>1461</v>
      </c>
      <c r="K929" s="196">
        <v>1</v>
      </c>
      <c r="L929" s="196" t="s">
        <v>3942</v>
      </c>
    </row>
    <row r="930" spans="1:18" x14ac:dyDescent="0.45">
      <c r="A930" s="196">
        <v>7</v>
      </c>
      <c r="B930" s="196">
        <v>18</v>
      </c>
      <c r="C930" s="196">
        <v>23</v>
      </c>
      <c r="D930" s="196" t="s">
        <v>834</v>
      </c>
      <c r="E930" s="196" t="s">
        <v>6379</v>
      </c>
      <c r="F930" s="196" t="s">
        <v>1301</v>
      </c>
      <c r="G930" s="196" t="s">
        <v>1300</v>
      </c>
      <c r="H930" s="196" t="s">
        <v>1358</v>
      </c>
      <c r="K930" s="196">
        <v>1</v>
      </c>
      <c r="L930" s="196" t="s">
        <v>3941</v>
      </c>
    </row>
    <row r="931" spans="1:18" x14ac:dyDescent="0.45">
      <c r="A931" s="196">
        <v>7</v>
      </c>
      <c r="B931" s="196">
        <v>18</v>
      </c>
      <c r="C931" s="196">
        <v>24</v>
      </c>
      <c r="D931" s="196" t="s">
        <v>834</v>
      </c>
      <c r="E931" s="196" t="s">
        <v>7549</v>
      </c>
      <c r="F931" s="196" t="s">
        <v>1301</v>
      </c>
      <c r="G931" s="196" t="s">
        <v>1300</v>
      </c>
      <c r="H931" s="196" t="s">
        <v>1458</v>
      </c>
      <c r="K931" s="196">
        <v>1</v>
      </c>
      <c r="L931" s="196" t="s">
        <v>3940</v>
      </c>
    </row>
    <row r="932" spans="1:18" x14ac:dyDescent="0.45">
      <c r="A932" s="196">
        <v>7</v>
      </c>
      <c r="B932" s="196">
        <v>18</v>
      </c>
      <c r="C932" s="196">
        <v>25</v>
      </c>
      <c r="D932" s="196" t="s">
        <v>834</v>
      </c>
      <c r="E932" s="196" t="s">
        <v>6380</v>
      </c>
      <c r="F932" s="196" t="s">
        <v>1301</v>
      </c>
      <c r="G932" s="196" t="s">
        <v>1300</v>
      </c>
      <c r="H932" s="196" t="s">
        <v>1356</v>
      </c>
      <c r="K932" s="196">
        <v>1</v>
      </c>
      <c r="L932" s="196" t="s">
        <v>3939</v>
      </c>
    </row>
    <row r="933" spans="1:18" x14ac:dyDescent="0.45">
      <c r="A933" s="196">
        <v>7</v>
      </c>
      <c r="B933" s="196">
        <v>18</v>
      </c>
      <c r="C933" s="196">
        <v>26</v>
      </c>
      <c r="D933" s="196" t="s">
        <v>834</v>
      </c>
      <c r="E933" s="196" t="s">
        <v>7550</v>
      </c>
      <c r="F933" s="196" t="s">
        <v>1301</v>
      </c>
      <c r="G933" s="196" t="s">
        <v>1300</v>
      </c>
      <c r="H933" s="196" t="s">
        <v>1455</v>
      </c>
      <c r="K933" s="196">
        <v>1</v>
      </c>
      <c r="L933" s="196" t="s">
        <v>3938</v>
      </c>
    </row>
    <row r="934" spans="1:18" x14ac:dyDescent="0.45">
      <c r="A934" s="196">
        <v>7</v>
      </c>
      <c r="B934" s="196">
        <v>18</v>
      </c>
      <c r="C934" s="196">
        <v>27</v>
      </c>
      <c r="D934" s="196" t="s">
        <v>834</v>
      </c>
      <c r="E934" s="196" t="s">
        <v>6381</v>
      </c>
      <c r="F934" s="196" t="s">
        <v>1301</v>
      </c>
      <c r="G934" s="196" t="s">
        <v>1300</v>
      </c>
      <c r="H934" s="196" t="s">
        <v>1354</v>
      </c>
      <c r="I934" s="196" t="s">
        <v>875</v>
      </c>
      <c r="K934" s="196">
        <v>1</v>
      </c>
      <c r="L934" s="196" t="s">
        <v>3937</v>
      </c>
      <c r="M934" s="196" t="s">
        <v>3936</v>
      </c>
      <c r="N934" s="196" t="s">
        <v>76</v>
      </c>
      <c r="O934" s="196" t="s">
        <v>3935</v>
      </c>
      <c r="P934" s="196" t="s">
        <v>77</v>
      </c>
      <c r="Q934" s="196" t="s">
        <v>3934</v>
      </c>
      <c r="R934" s="196" t="s">
        <v>78</v>
      </c>
    </row>
    <row r="935" spans="1:18" x14ac:dyDescent="0.45">
      <c r="A935" s="196">
        <v>7</v>
      </c>
      <c r="B935" s="196">
        <v>18</v>
      </c>
      <c r="C935" s="196">
        <v>28</v>
      </c>
      <c r="D935" s="196" t="s">
        <v>834</v>
      </c>
      <c r="E935" s="196" t="s">
        <v>7551</v>
      </c>
      <c r="F935" s="196" t="s">
        <v>1301</v>
      </c>
      <c r="G935" s="196" t="s">
        <v>1300</v>
      </c>
      <c r="H935" s="196" t="s">
        <v>1449</v>
      </c>
      <c r="I935" s="196" t="s">
        <v>875</v>
      </c>
      <c r="K935" s="196">
        <v>1</v>
      </c>
      <c r="L935" s="196" t="s">
        <v>3933</v>
      </c>
      <c r="M935" s="196" t="s">
        <v>3932</v>
      </c>
      <c r="N935" s="196" t="s">
        <v>76</v>
      </c>
      <c r="O935" s="196" t="s">
        <v>3931</v>
      </c>
      <c r="P935" s="196" t="s">
        <v>77</v>
      </c>
      <c r="Q935" s="196" t="s">
        <v>3930</v>
      </c>
      <c r="R935" s="196" t="s">
        <v>78</v>
      </c>
    </row>
    <row r="936" spans="1:18" x14ac:dyDescent="0.45">
      <c r="A936" s="196">
        <v>7</v>
      </c>
      <c r="B936" s="196">
        <v>18</v>
      </c>
      <c r="C936" s="196">
        <v>29</v>
      </c>
      <c r="D936" s="196" t="s">
        <v>834</v>
      </c>
      <c r="E936" s="196" t="s">
        <v>6382</v>
      </c>
      <c r="F936" s="196" t="s">
        <v>1301</v>
      </c>
      <c r="G936" s="196" t="s">
        <v>1300</v>
      </c>
      <c r="H936" s="196" t="s">
        <v>1349</v>
      </c>
      <c r="I936" s="196" t="s">
        <v>3252</v>
      </c>
      <c r="K936" s="196">
        <v>1</v>
      </c>
      <c r="L936" s="196" t="s">
        <v>3929</v>
      </c>
      <c r="M936" s="196" t="s">
        <v>3928</v>
      </c>
      <c r="N936" s="196" t="s">
        <v>65</v>
      </c>
      <c r="O936" s="196" t="s">
        <v>3927</v>
      </c>
    </row>
    <row r="937" spans="1:18" x14ac:dyDescent="0.45">
      <c r="A937" s="196">
        <v>7</v>
      </c>
      <c r="B937" s="196">
        <v>18</v>
      </c>
      <c r="C937" s="196">
        <v>30</v>
      </c>
      <c r="D937" s="196" t="s">
        <v>834</v>
      </c>
      <c r="E937" s="196" t="s">
        <v>7552</v>
      </c>
      <c r="F937" s="196" t="s">
        <v>1301</v>
      </c>
      <c r="G937" s="196" t="s">
        <v>1300</v>
      </c>
      <c r="H937" s="196" t="s">
        <v>1441</v>
      </c>
      <c r="I937" s="196" t="s">
        <v>1341</v>
      </c>
      <c r="K937" s="196">
        <v>1</v>
      </c>
      <c r="L937" s="196" t="s">
        <v>3926</v>
      </c>
      <c r="M937" s="196" t="s">
        <v>3925</v>
      </c>
      <c r="N937" s="196" t="s">
        <v>1338</v>
      </c>
      <c r="O937" s="196" t="s">
        <v>3924</v>
      </c>
    </row>
    <row r="938" spans="1:18" x14ac:dyDescent="0.45">
      <c r="A938" s="196">
        <v>7</v>
      </c>
      <c r="B938" s="196">
        <v>18</v>
      </c>
      <c r="C938" s="196">
        <v>31</v>
      </c>
      <c r="D938" s="196" t="s">
        <v>834</v>
      </c>
      <c r="E938" s="196" t="s">
        <v>6383</v>
      </c>
      <c r="F938" s="196" t="s">
        <v>1301</v>
      </c>
      <c r="G938" s="196" t="s">
        <v>1300</v>
      </c>
      <c r="H938" s="196" t="s">
        <v>679</v>
      </c>
      <c r="I938" s="196" t="s">
        <v>3252</v>
      </c>
      <c r="K938" s="196">
        <v>1</v>
      </c>
      <c r="L938" s="196" t="s">
        <v>3923</v>
      </c>
      <c r="M938" s="196" t="s">
        <v>3922</v>
      </c>
      <c r="N938" s="196" t="s">
        <v>65</v>
      </c>
      <c r="O938" s="196" t="s">
        <v>3921</v>
      </c>
    </row>
    <row r="939" spans="1:18" x14ac:dyDescent="0.45">
      <c r="A939" s="196">
        <v>7</v>
      </c>
      <c r="B939" s="196">
        <v>18</v>
      </c>
      <c r="C939" s="196">
        <v>32</v>
      </c>
      <c r="D939" s="196" t="s">
        <v>834</v>
      </c>
      <c r="E939" s="196" t="s">
        <v>7553</v>
      </c>
      <c r="F939" s="196" t="s">
        <v>1301</v>
      </c>
      <c r="G939" s="196" t="s">
        <v>1300</v>
      </c>
      <c r="H939" s="196" t="s">
        <v>1434</v>
      </c>
      <c r="I939" s="196" t="s">
        <v>1341</v>
      </c>
      <c r="K939" s="196">
        <v>1</v>
      </c>
      <c r="L939" s="196" t="s">
        <v>3920</v>
      </c>
      <c r="M939" s="196" t="s">
        <v>3919</v>
      </c>
      <c r="N939" s="196" t="s">
        <v>1338</v>
      </c>
      <c r="O939" s="196" t="s">
        <v>3918</v>
      </c>
    </row>
    <row r="940" spans="1:18" x14ac:dyDescent="0.45">
      <c r="A940" s="196">
        <v>7</v>
      </c>
      <c r="B940" s="196">
        <v>18</v>
      </c>
      <c r="C940" s="196">
        <v>33</v>
      </c>
      <c r="D940" s="196" t="s">
        <v>834</v>
      </c>
      <c r="E940" s="196" t="s">
        <v>6384</v>
      </c>
      <c r="F940" s="196" t="s">
        <v>1301</v>
      </c>
      <c r="G940" s="196" t="s">
        <v>1300</v>
      </c>
      <c r="H940" s="196" t="s">
        <v>1342</v>
      </c>
      <c r="I940" s="196" t="s">
        <v>3252</v>
      </c>
      <c r="K940" s="196">
        <v>1</v>
      </c>
      <c r="L940" s="196" t="s">
        <v>3917</v>
      </c>
      <c r="M940" s="196" t="s">
        <v>3916</v>
      </c>
      <c r="N940" s="196" t="s">
        <v>65</v>
      </c>
      <c r="O940" s="196" t="s">
        <v>3915</v>
      </c>
    </row>
    <row r="941" spans="1:18" x14ac:dyDescent="0.45">
      <c r="A941" s="196">
        <v>7</v>
      </c>
      <c r="B941" s="196">
        <v>18</v>
      </c>
      <c r="C941" s="196">
        <v>34</v>
      </c>
      <c r="D941" s="196" t="s">
        <v>834</v>
      </c>
      <c r="E941" s="196" t="s">
        <v>7554</v>
      </c>
      <c r="F941" s="196" t="s">
        <v>1301</v>
      </c>
      <c r="G941" s="196" t="s">
        <v>1300</v>
      </c>
      <c r="H941" s="196" t="s">
        <v>1427</v>
      </c>
      <c r="I941" s="196" t="s">
        <v>1341</v>
      </c>
      <c r="K941" s="196">
        <v>1</v>
      </c>
      <c r="L941" s="196" t="s">
        <v>3914</v>
      </c>
      <c r="M941" s="196" t="s">
        <v>3913</v>
      </c>
      <c r="N941" s="196" t="s">
        <v>1338</v>
      </c>
      <c r="O941" s="196" t="s">
        <v>3912</v>
      </c>
    </row>
    <row r="942" spans="1:18" x14ac:dyDescent="0.45">
      <c r="A942" s="196">
        <v>7</v>
      </c>
      <c r="B942" s="196">
        <v>18</v>
      </c>
      <c r="C942" s="196">
        <v>35</v>
      </c>
      <c r="D942" s="196" t="s">
        <v>834</v>
      </c>
      <c r="E942" s="196" t="s">
        <v>6385</v>
      </c>
      <c r="F942" s="196" t="s">
        <v>1301</v>
      </c>
      <c r="G942" s="196" t="s">
        <v>1300</v>
      </c>
      <c r="H942" s="196" t="s">
        <v>1336</v>
      </c>
      <c r="K942" s="196">
        <v>1</v>
      </c>
      <c r="L942" s="196" t="s">
        <v>3911</v>
      </c>
    </row>
    <row r="943" spans="1:18" x14ac:dyDescent="0.45">
      <c r="A943" s="196">
        <v>7</v>
      </c>
      <c r="B943" s="196">
        <v>18</v>
      </c>
      <c r="C943" s="196">
        <v>36</v>
      </c>
      <c r="D943" s="196" t="s">
        <v>834</v>
      </c>
      <c r="E943" s="196" t="s">
        <v>8425</v>
      </c>
      <c r="F943" s="196" t="s">
        <v>1301</v>
      </c>
      <c r="G943" s="196" t="s">
        <v>1300</v>
      </c>
      <c r="H943" s="196" t="s">
        <v>1422</v>
      </c>
      <c r="K943" s="196">
        <v>1</v>
      </c>
      <c r="L943" s="196" t="s">
        <v>3910</v>
      </c>
    </row>
    <row r="944" spans="1:18" x14ac:dyDescent="0.45">
      <c r="A944" s="196">
        <v>7</v>
      </c>
      <c r="B944" s="196">
        <v>18</v>
      </c>
      <c r="C944" s="196">
        <v>37</v>
      </c>
      <c r="D944" s="196" t="s">
        <v>834</v>
      </c>
      <c r="E944" s="196" t="s">
        <v>6386</v>
      </c>
      <c r="F944" s="196" t="s">
        <v>1301</v>
      </c>
      <c r="G944" s="196" t="s">
        <v>1300</v>
      </c>
      <c r="H944" s="196" t="s">
        <v>1334</v>
      </c>
      <c r="K944" s="196">
        <v>1</v>
      </c>
      <c r="L944" s="196" t="s">
        <v>3909</v>
      </c>
    </row>
    <row r="945" spans="1:18" x14ac:dyDescent="0.45">
      <c r="A945" s="196">
        <v>7</v>
      </c>
      <c r="B945" s="196">
        <v>18</v>
      </c>
      <c r="C945" s="196">
        <v>38</v>
      </c>
      <c r="D945" s="196" t="s">
        <v>834</v>
      </c>
      <c r="E945" s="196" t="s">
        <v>8465</v>
      </c>
      <c r="F945" s="196" t="s">
        <v>1301</v>
      </c>
      <c r="G945" s="196" t="s">
        <v>1300</v>
      </c>
      <c r="H945" s="196" t="s">
        <v>1419</v>
      </c>
      <c r="K945" s="196">
        <v>1</v>
      </c>
      <c r="L945" s="196" t="s">
        <v>3908</v>
      </c>
    </row>
    <row r="946" spans="1:18" x14ac:dyDescent="0.45">
      <c r="A946" s="196">
        <v>7</v>
      </c>
      <c r="B946" s="196">
        <v>18</v>
      </c>
      <c r="C946" s="196">
        <v>39</v>
      </c>
      <c r="D946" s="196" t="s">
        <v>834</v>
      </c>
      <c r="E946" s="196" t="s">
        <v>6387</v>
      </c>
      <c r="F946" s="196" t="s">
        <v>1301</v>
      </c>
      <c r="G946" s="196" t="s">
        <v>1300</v>
      </c>
      <c r="H946" s="196" t="s">
        <v>1332</v>
      </c>
      <c r="K946" s="196">
        <v>1</v>
      </c>
      <c r="L946" s="196" t="s">
        <v>3907</v>
      </c>
    </row>
    <row r="947" spans="1:18" x14ac:dyDescent="0.45">
      <c r="A947" s="196">
        <v>7</v>
      </c>
      <c r="B947" s="196">
        <v>18</v>
      </c>
      <c r="C947" s="196">
        <v>40</v>
      </c>
      <c r="D947" s="196" t="s">
        <v>834</v>
      </c>
      <c r="E947" s="196" t="s">
        <v>8505</v>
      </c>
      <c r="F947" s="196" t="s">
        <v>1301</v>
      </c>
      <c r="G947" s="196" t="s">
        <v>1300</v>
      </c>
      <c r="H947" s="196" t="s">
        <v>1416</v>
      </c>
      <c r="K947" s="196">
        <v>1</v>
      </c>
      <c r="L947" s="196" t="s">
        <v>3906</v>
      </c>
    </row>
    <row r="948" spans="1:18" x14ac:dyDescent="0.45">
      <c r="A948" s="196">
        <v>7</v>
      </c>
      <c r="B948" s="196">
        <v>18</v>
      </c>
      <c r="C948" s="196">
        <v>41</v>
      </c>
      <c r="D948" s="196" t="s">
        <v>834</v>
      </c>
      <c r="E948" s="196" t="s">
        <v>6388</v>
      </c>
      <c r="F948" s="196" t="s">
        <v>1301</v>
      </c>
      <c r="G948" s="196" t="s">
        <v>1300</v>
      </c>
      <c r="H948" s="196" t="s">
        <v>1330</v>
      </c>
      <c r="I948" s="196" t="s">
        <v>875</v>
      </c>
      <c r="K948" s="196">
        <v>1</v>
      </c>
      <c r="L948" s="196" t="s">
        <v>3905</v>
      </c>
      <c r="M948" s="196" t="s">
        <v>3904</v>
      </c>
      <c r="N948" s="196" t="s">
        <v>76</v>
      </c>
      <c r="O948" s="196" t="s">
        <v>3903</v>
      </c>
      <c r="P948" s="196" t="s">
        <v>77</v>
      </c>
      <c r="Q948" s="196" t="s">
        <v>3902</v>
      </c>
      <c r="R948" s="196" t="s">
        <v>78</v>
      </c>
    </row>
    <row r="949" spans="1:18" x14ac:dyDescent="0.45">
      <c r="A949" s="196">
        <v>7</v>
      </c>
      <c r="B949" s="196">
        <v>18</v>
      </c>
      <c r="C949" s="196">
        <v>42</v>
      </c>
      <c r="D949" s="196" t="s">
        <v>834</v>
      </c>
      <c r="E949" s="196" t="s">
        <v>7555</v>
      </c>
      <c r="F949" s="196" t="s">
        <v>1301</v>
      </c>
      <c r="G949" s="196" t="s">
        <v>1300</v>
      </c>
      <c r="H949" s="196" t="s">
        <v>1410</v>
      </c>
      <c r="I949" s="196" t="s">
        <v>875</v>
      </c>
      <c r="K949" s="196">
        <v>1</v>
      </c>
      <c r="L949" s="196" t="s">
        <v>3901</v>
      </c>
      <c r="M949" s="196" t="s">
        <v>3900</v>
      </c>
      <c r="N949" s="196" t="s">
        <v>76</v>
      </c>
      <c r="O949" s="196" t="s">
        <v>3899</v>
      </c>
      <c r="P949" s="196" t="s">
        <v>77</v>
      </c>
      <c r="Q949" s="196" t="s">
        <v>3898</v>
      </c>
      <c r="R949" s="196" t="s">
        <v>78</v>
      </c>
    </row>
    <row r="950" spans="1:18" x14ac:dyDescent="0.45">
      <c r="A950" s="196">
        <v>7</v>
      </c>
      <c r="B950" s="196">
        <v>18</v>
      </c>
      <c r="C950" s="196">
        <v>43</v>
      </c>
      <c r="D950" s="196" t="s">
        <v>834</v>
      </c>
      <c r="E950" s="196" t="s">
        <v>6389</v>
      </c>
      <c r="F950" s="196" t="s">
        <v>1301</v>
      </c>
      <c r="G950" s="196" t="s">
        <v>1300</v>
      </c>
      <c r="H950" s="196" t="s">
        <v>1325</v>
      </c>
      <c r="I950" s="196" t="s">
        <v>1324</v>
      </c>
      <c r="K950" s="196">
        <v>1</v>
      </c>
      <c r="L950" s="196" t="s">
        <v>3897</v>
      </c>
    </row>
    <row r="951" spans="1:18" x14ac:dyDescent="0.45">
      <c r="A951" s="196">
        <v>7</v>
      </c>
      <c r="B951" s="196">
        <v>18</v>
      </c>
      <c r="C951" s="196">
        <v>44</v>
      </c>
      <c r="D951" s="196" t="s">
        <v>834</v>
      </c>
      <c r="E951" s="196" t="s">
        <v>7556</v>
      </c>
      <c r="F951" s="196" t="s">
        <v>1301</v>
      </c>
      <c r="G951" s="196" t="s">
        <v>1300</v>
      </c>
      <c r="H951" s="196" t="s">
        <v>1404</v>
      </c>
      <c r="I951" s="196" t="s">
        <v>1324</v>
      </c>
      <c r="K951" s="196">
        <v>1</v>
      </c>
      <c r="L951" s="196" t="s">
        <v>3896</v>
      </c>
    </row>
    <row r="952" spans="1:18" x14ac:dyDescent="0.45">
      <c r="A952" s="196">
        <v>7</v>
      </c>
      <c r="B952" s="196">
        <v>18</v>
      </c>
      <c r="C952" s="196">
        <v>45</v>
      </c>
      <c r="D952" s="196" t="s">
        <v>834</v>
      </c>
      <c r="E952" s="196" t="s">
        <v>6390</v>
      </c>
      <c r="F952" s="196" t="s">
        <v>1301</v>
      </c>
      <c r="G952" s="196" t="s">
        <v>1300</v>
      </c>
      <c r="H952" s="196" t="s">
        <v>1322</v>
      </c>
      <c r="K952" s="196">
        <v>1</v>
      </c>
      <c r="L952" s="196" t="s">
        <v>3895</v>
      </c>
    </row>
    <row r="953" spans="1:18" x14ac:dyDescent="0.45">
      <c r="A953" s="196">
        <v>7</v>
      </c>
      <c r="B953" s="196">
        <v>18</v>
      </c>
      <c r="C953" s="196">
        <v>46</v>
      </c>
      <c r="D953" s="196" t="s">
        <v>834</v>
      </c>
      <c r="E953" s="196" t="s">
        <v>7557</v>
      </c>
      <c r="F953" s="196" t="s">
        <v>1301</v>
      </c>
      <c r="G953" s="196" t="s">
        <v>1300</v>
      </c>
      <c r="H953" s="196" t="s">
        <v>1401</v>
      </c>
      <c r="K953" s="196">
        <v>1</v>
      </c>
      <c r="L953" s="196" t="s">
        <v>3894</v>
      </c>
    </row>
    <row r="954" spans="1:18" x14ac:dyDescent="0.45">
      <c r="A954" s="196">
        <v>7</v>
      </c>
      <c r="B954" s="196">
        <v>18</v>
      </c>
      <c r="C954" s="196">
        <v>47</v>
      </c>
      <c r="D954" s="196" t="s">
        <v>834</v>
      </c>
      <c r="E954" s="196" t="s">
        <v>6391</v>
      </c>
      <c r="F954" s="196" t="s">
        <v>1301</v>
      </c>
      <c r="G954" s="196" t="s">
        <v>1300</v>
      </c>
      <c r="H954" s="196" t="s">
        <v>1320</v>
      </c>
      <c r="I954" s="196" t="s">
        <v>885</v>
      </c>
      <c r="K954" s="196">
        <v>1</v>
      </c>
      <c r="L954" s="196" t="s">
        <v>3893</v>
      </c>
    </row>
    <row r="955" spans="1:18" x14ac:dyDescent="0.45">
      <c r="A955" s="196">
        <v>7</v>
      </c>
      <c r="B955" s="196">
        <v>18</v>
      </c>
      <c r="C955" s="196">
        <v>48</v>
      </c>
      <c r="D955" s="196" t="s">
        <v>834</v>
      </c>
      <c r="E955" s="196" t="s">
        <v>6392</v>
      </c>
      <c r="F955" s="196" t="s">
        <v>1301</v>
      </c>
      <c r="G955" s="196" t="s">
        <v>1300</v>
      </c>
      <c r="H955" s="196" t="s">
        <v>1317</v>
      </c>
      <c r="K955" s="196">
        <v>1</v>
      </c>
      <c r="L955" s="196" t="s">
        <v>3892</v>
      </c>
    </row>
    <row r="956" spans="1:18" x14ac:dyDescent="0.45">
      <c r="A956" s="196">
        <v>7</v>
      </c>
      <c r="B956" s="196">
        <v>18</v>
      </c>
      <c r="C956" s="196">
        <v>49</v>
      </c>
      <c r="D956" s="196" t="s">
        <v>834</v>
      </c>
      <c r="E956" s="196" t="s">
        <v>6393</v>
      </c>
      <c r="F956" s="196" t="s">
        <v>1301</v>
      </c>
      <c r="G956" s="196" t="s">
        <v>1300</v>
      </c>
      <c r="H956" s="196" t="s">
        <v>1315</v>
      </c>
      <c r="I956" s="196" t="s">
        <v>875</v>
      </c>
      <c r="K956" s="196">
        <v>1</v>
      </c>
      <c r="L956" s="196" t="s">
        <v>3891</v>
      </c>
      <c r="M956" s="196" t="s">
        <v>3890</v>
      </c>
      <c r="N956" s="196" t="s">
        <v>76</v>
      </c>
      <c r="O956" s="196" t="s">
        <v>3889</v>
      </c>
      <c r="P956" s="196" t="s">
        <v>77</v>
      </c>
      <c r="Q956" s="196" t="s">
        <v>3888</v>
      </c>
      <c r="R956" s="196" t="s">
        <v>78</v>
      </c>
    </row>
    <row r="957" spans="1:18" x14ac:dyDescent="0.45">
      <c r="A957" s="196">
        <v>7</v>
      </c>
      <c r="B957" s="196">
        <v>18</v>
      </c>
      <c r="C957" s="196">
        <v>50</v>
      </c>
      <c r="D957" s="196" t="s">
        <v>834</v>
      </c>
      <c r="E957" s="196" t="s">
        <v>6394</v>
      </c>
      <c r="F957" s="196" t="s">
        <v>1301</v>
      </c>
      <c r="G957" s="196" t="s">
        <v>1300</v>
      </c>
      <c r="H957" s="196" t="s">
        <v>1310</v>
      </c>
      <c r="I957" s="196" t="s">
        <v>875</v>
      </c>
      <c r="K957" s="196">
        <v>1</v>
      </c>
      <c r="L957" s="196" t="s">
        <v>3887</v>
      </c>
      <c r="M957" s="196" t="s">
        <v>3886</v>
      </c>
      <c r="N957" s="196" t="s">
        <v>76</v>
      </c>
      <c r="O957" s="196" t="s">
        <v>3885</v>
      </c>
      <c r="P957" s="196" t="s">
        <v>77</v>
      </c>
      <c r="Q957" s="196" t="s">
        <v>3884</v>
      </c>
      <c r="R957" s="196" t="s">
        <v>78</v>
      </c>
    </row>
    <row r="958" spans="1:18" x14ac:dyDescent="0.45">
      <c r="A958" s="196">
        <v>7</v>
      </c>
      <c r="B958" s="196">
        <v>18</v>
      </c>
      <c r="C958" s="196">
        <v>51</v>
      </c>
      <c r="D958" s="196" t="s">
        <v>834</v>
      </c>
      <c r="E958" s="196" t="s">
        <v>6395</v>
      </c>
      <c r="F958" s="196" t="s">
        <v>1301</v>
      </c>
      <c r="G958" s="196" t="s">
        <v>1300</v>
      </c>
      <c r="H958" s="196" t="s">
        <v>1299</v>
      </c>
      <c r="K958" s="196">
        <v>1</v>
      </c>
      <c r="L958" s="196" t="s">
        <v>3883</v>
      </c>
    </row>
    <row r="959" spans="1:18" x14ac:dyDescent="0.45">
      <c r="A959" s="196">
        <v>7</v>
      </c>
      <c r="B959" s="196">
        <v>18</v>
      </c>
      <c r="C959" s="196">
        <v>52</v>
      </c>
      <c r="D959" s="196" t="s">
        <v>8775</v>
      </c>
      <c r="E959" s="196" t="s">
        <v>8831</v>
      </c>
      <c r="F959" s="196" t="s">
        <v>1301</v>
      </c>
      <c r="G959" s="196" t="s">
        <v>1300</v>
      </c>
      <c r="H959" s="196" t="s">
        <v>8777</v>
      </c>
      <c r="K959" s="196">
        <v>1</v>
      </c>
      <c r="L959" s="196" t="s">
        <v>8832</v>
      </c>
    </row>
    <row r="960" spans="1:18" x14ac:dyDescent="0.45">
      <c r="A960" s="196">
        <v>7</v>
      </c>
      <c r="B960" s="196">
        <v>19</v>
      </c>
      <c r="C960" s="196">
        <v>1</v>
      </c>
      <c r="D960" s="196" t="s">
        <v>834</v>
      </c>
      <c r="E960" s="196" t="s">
        <v>6396</v>
      </c>
      <c r="F960" s="196" t="s">
        <v>1301</v>
      </c>
      <c r="G960" s="196" t="s">
        <v>1300</v>
      </c>
      <c r="H960" s="196" t="s">
        <v>1388</v>
      </c>
      <c r="I960" s="196" t="s">
        <v>880</v>
      </c>
      <c r="K960" s="196">
        <v>1</v>
      </c>
      <c r="L960" s="196" t="s">
        <v>3882</v>
      </c>
    </row>
    <row r="961" spans="1:18" x14ac:dyDescent="0.45">
      <c r="A961" s="196">
        <v>7</v>
      </c>
      <c r="B961" s="196">
        <v>19</v>
      </c>
      <c r="C961" s="196">
        <v>2</v>
      </c>
      <c r="D961" s="196" t="s">
        <v>834</v>
      </c>
      <c r="E961" s="196" t="s">
        <v>7558</v>
      </c>
      <c r="F961" s="196" t="s">
        <v>1301</v>
      </c>
      <c r="G961" s="196" t="s">
        <v>1300</v>
      </c>
      <c r="H961" s="196" t="s">
        <v>1505</v>
      </c>
      <c r="I961" s="196" t="s">
        <v>1324</v>
      </c>
      <c r="K961" s="196">
        <v>1</v>
      </c>
      <c r="L961" s="196" t="s">
        <v>3881</v>
      </c>
    </row>
    <row r="962" spans="1:18" x14ac:dyDescent="0.45">
      <c r="A962" s="196">
        <v>7</v>
      </c>
      <c r="B962" s="196">
        <v>19</v>
      </c>
      <c r="C962" s="196">
        <v>3</v>
      </c>
      <c r="D962" s="196" t="s">
        <v>834</v>
      </c>
      <c r="E962" s="196" t="s">
        <v>6397</v>
      </c>
      <c r="F962" s="196" t="s">
        <v>1301</v>
      </c>
      <c r="G962" s="196" t="s">
        <v>1300</v>
      </c>
      <c r="H962" s="196" t="s">
        <v>1386</v>
      </c>
      <c r="I962" s="196" t="s">
        <v>880</v>
      </c>
      <c r="K962" s="196">
        <v>1</v>
      </c>
      <c r="L962" s="196" t="s">
        <v>3880</v>
      </c>
    </row>
    <row r="963" spans="1:18" x14ac:dyDescent="0.45">
      <c r="A963" s="196">
        <v>7</v>
      </c>
      <c r="B963" s="196">
        <v>19</v>
      </c>
      <c r="C963" s="196">
        <v>4</v>
      </c>
      <c r="D963" s="196" t="s">
        <v>834</v>
      </c>
      <c r="E963" s="196" t="s">
        <v>7559</v>
      </c>
      <c r="F963" s="196" t="s">
        <v>1301</v>
      </c>
      <c r="G963" s="196" t="s">
        <v>1300</v>
      </c>
      <c r="H963" s="196" t="s">
        <v>1502</v>
      </c>
      <c r="I963" s="196" t="s">
        <v>1324</v>
      </c>
      <c r="K963" s="196">
        <v>1</v>
      </c>
      <c r="L963" s="196" t="s">
        <v>3879</v>
      </c>
    </row>
    <row r="964" spans="1:18" x14ac:dyDescent="0.45">
      <c r="A964" s="196">
        <v>7</v>
      </c>
      <c r="B964" s="196">
        <v>19</v>
      </c>
      <c r="C964" s="196">
        <v>5</v>
      </c>
      <c r="D964" s="196" t="s">
        <v>834</v>
      </c>
      <c r="E964" s="196" t="s">
        <v>6398</v>
      </c>
      <c r="F964" s="196" t="s">
        <v>1301</v>
      </c>
      <c r="G964" s="196" t="s">
        <v>1300</v>
      </c>
      <c r="H964" s="196" t="s">
        <v>1384</v>
      </c>
      <c r="I964" s="196" t="s">
        <v>875</v>
      </c>
      <c r="K964" s="196">
        <v>1</v>
      </c>
      <c r="L964" s="196" t="s">
        <v>3878</v>
      </c>
      <c r="M964" s="196" t="s">
        <v>3877</v>
      </c>
      <c r="N964" s="196" t="s">
        <v>76</v>
      </c>
      <c r="O964" s="196" t="s">
        <v>3876</v>
      </c>
      <c r="P964" s="196" t="s">
        <v>77</v>
      </c>
      <c r="Q964" s="196" t="s">
        <v>3875</v>
      </c>
      <c r="R964" s="196" t="s">
        <v>78</v>
      </c>
    </row>
    <row r="965" spans="1:18" x14ac:dyDescent="0.45">
      <c r="A965" s="196">
        <v>7</v>
      </c>
      <c r="B965" s="196">
        <v>19</v>
      </c>
      <c r="C965" s="196">
        <v>6</v>
      </c>
      <c r="D965" s="196" t="s">
        <v>834</v>
      </c>
      <c r="E965" s="196" t="s">
        <v>7560</v>
      </c>
      <c r="F965" s="196" t="s">
        <v>1301</v>
      </c>
      <c r="G965" s="196" t="s">
        <v>1300</v>
      </c>
      <c r="H965" s="196" t="s">
        <v>1496</v>
      </c>
      <c r="I965" s="196" t="s">
        <v>875</v>
      </c>
      <c r="K965" s="196">
        <v>1</v>
      </c>
      <c r="L965" s="196" t="s">
        <v>3874</v>
      </c>
      <c r="M965" s="196" t="s">
        <v>3873</v>
      </c>
      <c r="N965" s="196" t="s">
        <v>76</v>
      </c>
      <c r="O965" s="196" t="s">
        <v>3872</v>
      </c>
      <c r="P965" s="196" t="s">
        <v>77</v>
      </c>
      <c r="Q965" s="196" t="s">
        <v>3871</v>
      </c>
      <c r="R965" s="196" t="s">
        <v>78</v>
      </c>
    </row>
    <row r="966" spans="1:18" x14ac:dyDescent="0.45">
      <c r="A966" s="196">
        <v>7</v>
      </c>
      <c r="B966" s="196">
        <v>19</v>
      </c>
      <c r="C966" s="196">
        <v>7</v>
      </c>
      <c r="D966" s="196" t="s">
        <v>834</v>
      </c>
      <c r="E966" s="196" t="s">
        <v>6399</v>
      </c>
      <c r="F966" s="196" t="s">
        <v>1301</v>
      </c>
      <c r="G966" s="196" t="s">
        <v>1300</v>
      </c>
      <c r="H966" s="196" t="s">
        <v>715</v>
      </c>
      <c r="I966" s="196" t="s">
        <v>875</v>
      </c>
      <c r="K966" s="196">
        <v>1</v>
      </c>
      <c r="L966" s="196" t="s">
        <v>3870</v>
      </c>
      <c r="M966" s="196" t="s">
        <v>3869</v>
      </c>
      <c r="N966" s="196" t="s">
        <v>76</v>
      </c>
      <c r="O966" s="196" t="s">
        <v>3868</v>
      </c>
      <c r="P966" s="196" t="s">
        <v>77</v>
      </c>
      <c r="Q966" s="196" t="s">
        <v>3867</v>
      </c>
      <c r="R966" s="196" t="s">
        <v>78</v>
      </c>
    </row>
    <row r="967" spans="1:18" x14ac:dyDescent="0.45">
      <c r="A967" s="196">
        <v>7</v>
      </c>
      <c r="B967" s="196">
        <v>19</v>
      </c>
      <c r="C967" s="196">
        <v>8</v>
      </c>
      <c r="D967" s="196" t="s">
        <v>834</v>
      </c>
      <c r="E967" s="196" t="s">
        <v>7561</v>
      </c>
      <c r="F967" s="196" t="s">
        <v>1301</v>
      </c>
      <c r="G967" s="196" t="s">
        <v>1300</v>
      </c>
      <c r="H967" s="196" t="s">
        <v>1487</v>
      </c>
      <c r="I967" s="196" t="s">
        <v>875</v>
      </c>
      <c r="K967" s="196">
        <v>1</v>
      </c>
      <c r="L967" s="196" t="s">
        <v>3866</v>
      </c>
      <c r="M967" s="196" t="s">
        <v>3865</v>
      </c>
      <c r="N967" s="196" t="s">
        <v>76</v>
      </c>
      <c r="O967" s="196" t="s">
        <v>3864</v>
      </c>
      <c r="P967" s="196" t="s">
        <v>77</v>
      </c>
      <c r="Q967" s="196" t="s">
        <v>3863</v>
      </c>
      <c r="R967" s="196" t="s">
        <v>78</v>
      </c>
    </row>
    <row r="968" spans="1:18" x14ac:dyDescent="0.45">
      <c r="A968" s="196">
        <v>7</v>
      </c>
      <c r="B968" s="196">
        <v>19</v>
      </c>
      <c r="C968" s="196">
        <v>9</v>
      </c>
      <c r="D968" s="196" t="s">
        <v>834</v>
      </c>
      <c r="E968" s="196" t="s">
        <v>6400</v>
      </c>
      <c r="F968" s="196" t="s">
        <v>1301</v>
      </c>
      <c r="G968" s="196" t="s">
        <v>1300</v>
      </c>
      <c r="H968" s="196" t="s">
        <v>1375</v>
      </c>
      <c r="K968" s="196">
        <v>1</v>
      </c>
      <c r="L968" s="196" t="s">
        <v>3862</v>
      </c>
    </row>
    <row r="969" spans="1:18" x14ac:dyDescent="0.45">
      <c r="A969" s="196">
        <v>7</v>
      </c>
      <c r="B969" s="196">
        <v>19</v>
      </c>
      <c r="C969" s="196">
        <v>10</v>
      </c>
      <c r="D969" s="196" t="s">
        <v>834</v>
      </c>
      <c r="E969" s="196" t="s">
        <v>7562</v>
      </c>
      <c r="F969" s="196" t="s">
        <v>1301</v>
      </c>
      <c r="G969" s="196" t="s">
        <v>1300</v>
      </c>
      <c r="H969" s="196" t="s">
        <v>1481</v>
      </c>
      <c r="K969" s="196">
        <v>1</v>
      </c>
      <c r="L969" s="196" t="s">
        <v>3861</v>
      </c>
    </row>
    <row r="970" spans="1:18" x14ac:dyDescent="0.45">
      <c r="A970" s="196">
        <v>7</v>
      </c>
      <c r="B970" s="196">
        <v>19</v>
      </c>
      <c r="C970" s="196">
        <v>11</v>
      </c>
      <c r="D970" s="196" t="s">
        <v>834</v>
      </c>
      <c r="E970" s="196" t="s">
        <v>6401</v>
      </c>
      <c r="F970" s="196" t="s">
        <v>1301</v>
      </c>
      <c r="G970" s="196" t="s">
        <v>1300</v>
      </c>
      <c r="H970" s="196" t="s">
        <v>1373</v>
      </c>
      <c r="I970" s="196" t="s">
        <v>885</v>
      </c>
      <c r="K970" s="196">
        <v>1</v>
      </c>
      <c r="L970" s="196" t="s">
        <v>3860</v>
      </c>
    </row>
    <row r="971" spans="1:18" x14ac:dyDescent="0.45">
      <c r="A971" s="196">
        <v>7</v>
      </c>
      <c r="B971" s="196">
        <v>19</v>
      </c>
      <c r="C971" s="196">
        <v>12</v>
      </c>
      <c r="D971" s="196" t="s">
        <v>834</v>
      </c>
      <c r="E971" s="196" t="s">
        <v>7563</v>
      </c>
      <c r="F971" s="196" t="s">
        <v>1301</v>
      </c>
      <c r="G971" s="196" t="s">
        <v>1300</v>
      </c>
      <c r="H971" s="196" t="s">
        <v>1478</v>
      </c>
      <c r="I971" s="196" t="s">
        <v>1319</v>
      </c>
      <c r="K971" s="196">
        <v>1</v>
      </c>
      <c r="L971" s="196" t="s">
        <v>3859</v>
      </c>
    </row>
    <row r="972" spans="1:18" x14ac:dyDescent="0.45">
      <c r="A972" s="196">
        <v>7</v>
      </c>
      <c r="B972" s="196">
        <v>19</v>
      </c>
      <c r="C972" s="196">
        <v>13</v>
      </c>
      <c r="D972" s="196" t="s">
        <v>834</v>
      </c>
      <c r="E972" s="196" t="s">
        <v>6402</v>
      </c>
      <c r="F972" s="196" t="s">
        <v>1301</v>
      </c>
      <c r="G972" s="196" t="s">
        <v>1300</v>
      </c>
      <c r="H972" s="196" t="s">
        <v>1371</v>
      </c>
      <c r="I972" s="196" t="s">
        <v>713</v>
      </c>
      <c r="K972" s="196">
        <v>1</v>
      </c>
      <c r="L972" s="196" t="s">
        <v>3858</v>
      </c>
    </row>
    <row r="973" spans="1:18" x14ac:dyDescent="0.45">
      <c r="A973" s="196">
        <v>7</v>
      </c>
      <c r="B973" s="196">
        <v>19</v>
      </c>
      <c r="C973" s="196">
        <v>14</v>
      </c>
      <c r="D973" s="196" t="s">
        <v>834</v>
      </c>
      <c r="E973" s="196" t="s">
        <v>7564</v>
      </c>
      <c r="F973" s="196" t="s">
        <v>1301</v>
      </c>
      <c r="G973" s="196" t="s">
        <v>1300</v>
      </c>
      <c r="H973" s="196" t="s">
        <v>1475</v>
      </c>
      <c r="I973" s="196" t="s">
        <v>1370</v>
      </c>
      <c r="K973" s="196">
        <v>1</v>
      </c>
      <c r="L973" s="196" t="s">
        <v>3857</v>
      </c>
    </row>
    <row r="974" spans="1:18" x14ac:dyDescent="0.45">
      <c r="A974" s="196">
        <v>7</v>
      </c>
      <c r="B974" s="196">
        <v>19</v>
      </c>
      <c r="C974" s="196">
        <v>15</v>
      </c>
      <c r="D974" s="196" t="s">
        <v>834</v>
      </c>
      <c r="E974" s="196" t="s">
        <v>6403</v>
      </c>
      <c r="F974" s="196" t="s">
        <v>1301</v>
      </c>
      <c r="G974" s="196" t="s">
        <v>1300</v>
      </c>
      <c r="H974" s="196" t="s">
        <v>1368</v>
      </c>
      <c r="I974" s="196" t="s">
        <v>612</v>
      </c>
      <c r="K974" s="196">
        <v>1</v>
      </c>
      <c r="L974" s="196" t="s">
        <v>3856</v>
      </c>
      <c r="M974" s="196" t="s">
        <v>3855</v>
      </c>
    </row>
    <row r="975" spans="1:18" x14ac:dyDescent="0.45">
      <c r="A975" s="196">
        <v>7</v>
      </c>
      <c r="B975" s="196">
        <v>19</v>
      </c>
      <c r="C975" s="196">
        <v>16</v>
      </c>
      <c r="D975" s="196" t="s">
        <v>834</v>
      </c>
      <c r="E975" s="196" t="s">
        <v>7565</v>
      </c>
      <c r="F975" s="196" t="s">
        <v>1301</v>
      </c>
      <c r="G975" s="196" t="s">
        <v>1300</v>
      </c>
      <c r="H975" s="196" t="s">
        <v>1471</v>
      </c>
      <c r="I975" s="196" t="s">
        <v>612</v>
      </c>
      <c r="K975" s="196">
        <v>1</v>
      </c>
      <c r="L975" s="196" t="s">
        <v>3854</v>
      </c>
      <c r="M975" s="196" t="s">
        <v>3853</v>
      </c>
    </row>
    <row r="976" spans="1:18" x14ac:dyDescent="0.45">
      <c r="A976" s="196">
        <v>7</v>
      </c>
      <c r="B976" s="196">
        <v>19</v>
      </c>
      <c r="C976" s="196">
        <v>17</v>
      </c>
      <c r="D976" s="196" t="s">
        <v>834</v>
      </c>
      <c r="E976" s="196" t="s">
        <v>6404</v>
      </c>
      <c r="F976" s="196" t="s">
        <v>1301</v>
      </c>
      <c r="G976" s="196" t="s">
        <v>1300</v>
      </c>
      <c r="H976" s="196" t="s">
        <v>1364</v>
      </c>
      <c r="K976" s="196">
        <v>1</v>
      </c>
      <c r="L976" s="196" t="s">
        <v>3852</v>
      </c>
    </row>
    <row r="977" spans="1:18" x14ac:dyDescent="0.45">
      <c r="A977" s="196">
        <v>7</v>
      </c>
      <c r="B977" s="196">
        <v>19</v>
      </c>
      <c r="C977" s="196">
        <v>18</v>
      </c>
      <c r="D977" s="196" t="s">
        <v>834</v>
      </c>
      <c r="E977" s="196" t="s">
        <v>7566</v>
      </c>
      <c r="F977" s="196" t="s">
        <v>1301</v>
      </c>
      <c r="G977" s="196" t="s">
        <v>1300</v>
      </c>
      <c r="H977" s="196" t="s">
        <v>1467</v>
      </c>
      <c r="K977" s="196">
        <v>1</v>
      </c>
      <c r="L977" s="196" t="s">
        <v>3851</v>
      </c>
    </row>
    <row r="978" spans="1:18" x14ac:dyDescent="0.45">
      <c r="A978" s="196">
        <v>7</v>
      </c>
      <c r="B978" s="196">
        <v>19</v>
      </c>
      <c r="C978" s="196">
        <v>19</v>
      </c>
      <c r="D978" s="196" t="s">
        <v>834</v>
      </c>
      <c r="E978" s="196" t="s">
        <v>6405</v>
      </c>
      <c r="F978" s="196" t="s">
        <v>1301</v>
      </c>
      <c r="G978" s="196" t="s">
        <v>1300</v>
      </c>
      <c r="H978" s="196" t="s">
        <v>1362</v>
      </c>
      <c r="K978" s="196">
        <v>1</v>
      </c>
      <c r="L978" s="196" t="s">
        <v>3850</v>
      </c>
    </row>
    <row r="979" spans="1:18" x14ac:dyDescent="0.45">
      <c r="A979" s="196">
        <v>7</v>
      </c>
      <c r="B979" s="196">
        <v>19</v>
      </c>
      <c r="C979" s="196">
        <v>20</v>
      </c>
      <c r="D979" s="196" t="s">
        <v>834</v>
      </c>
      <c r="E979" s="196" t="s">
        <v>7567</v>
      </c>
      <c r="F979" s="196" t="s">
        <v>1301</v>
      </c>
      <c r="G979" s="196" t="s">
        <v>1300</v>
      </c>
      <c r="H979" s="196" t="s">
        <v>1464</v>
      </c>
      <c r="K979" s="196">
        <v>1</v>
      </c>
      <c r="L979" s="196" t="s">
        <v>3849</v>
      </c>
    </row>
    <row r="980" spans="1:18" x14ac:dyDescent="0.45">
      <c r="A980" s="196">
        <v>7</v>
      </c>
      <c r="B980" s="196">
        <v>19</v>
      </c>
      <c r="C980" s="196">
        <v>21</v>
      </c>
      <c r="D980" s="196" t="s">
        <v>834</v>
      </c>
      <c r="E980" s="196" t="s">
        <v>6406</v>
      </c>
      <c r="F980" s="196" t="s">
        <v>1301</v>
      </c>
      <c r="G980" s="196" t="s">
        <v>1300</v>
      </c>
      <c r="H980" s="196" t="s">
        <v>1360</v>
      </c>
      <c r="K980" s="196">
        <v>1</v>
      </c>
      <c r="L980" s="196" t="s">
        <v>3848</v>
      </c>
    </row>
    <row r="981" spans="1:18" x14ac:dyDescent="0.45">
      <c r="A981" s="196">
        <v>7</v>
      </c>
      <c r="B981" s="196">
        <v>19</v>
      </c>
      <c r="C981" s="196">
        <v>22</v>
      </c>
      <c r="D981" s="196" t="s">
        <v>834</v>
      </c>
      <c r="E981" s="196" t="s">
        <v>7568</v>
      </c>
      <c r="F981" s="196" t="s">
        <v>1301</v>
      </c>
      <c r="G981" s="196" t="s">
        <v>1300</v>
      </c>
      <c r="H981" s="196" t="s">
        <v>1461</v>
      </c>
      <c r="K981" s="196">
        <v>1</v>
      </c>
      <c r="L981" s="196" t="s">
        <v>3847</v>
      </c>
    </row>
    <row r="982" spans="1:18" x14ac:dyDescent="0.45">
      <c r="A982" s="196">
        <v>7</v>
      </c>
      <c r="B982" s="196">
        <v>19</v>
      </c>
      <c r="C982" s="196">
        <v>23</v>
      </c>
      <c r="D982" s="196" t="s">
        <v>834</v>
      </c>
      <c r="E982" s="196" t="s">
        <v>6407</v>
      </c>
      <c r="F982" s="196" t="s">
        <v>1301</v>
      </c>
      <c r="G982" s="196" t="s">
        <v>1300</v>
      </c>
      <c r="H982" s="196" t="s">
        <v>1358</v>
      </c>
      <c r="K982" s="196">
        <v>1</v>
      </c>
      <c r="L982" s="196" t="s">
        <v>3846</v>
      </c>
    </row>
    <row r="983" spans="1:18" x14ac:dyDescent="0.45">
      <c r="A983" s="196">
        <v>7</v>
      </c>
      <c r="B983" s="196">
        <v>19</v>
      </c>
      <c r="C983" s="196">
        <v>24</v>
      </c>
      <c r="D983" s="196" t="s">
        <v>834</v>
      </c>
      <c r="E983" s="196" t="s">
        <v>7569</v>
      </c>
      <c r="F983" s="196" t="s">
        <v>1301</v>
      </c>
      <c r="G983" s="196" t="s">
        <v>1300</v>
      </c>
      <c r="H983" s="196" t="s">
        <v>1458</v>
      </c>
      <c r="K983" s="196">
        <v>1</v>
      </c>
      <c r="L983" s="196" t="s">
        <v>3845</v>
      </c>
    </row>
    <row r="984" spans="1:18" x14ac:dyDescent="0.45">
      <c r="A984" s="196">
        <v>7</v>
      </c>
      <c r="B984" s="196">
        <v>19</v>
      </c>
      <c r="C984" s="196">
        <v>25</v>
      </c>
      <c r="D984" s="196" t="s">
        <v>834</v>
      </c>
      <c r="E984" s="196" t="s">
        <v>6408</v>
      </c>
      <c r="F984" s="196" t="s">
        <v>1301</v>
      </c>
      <c r="G984" s="196" t="s">
        <v>1300</v>
      </c>
      <c r="H984" s="196" t="s">
        <v>1356</v>
      </c>
      <c r="K984" s="196">
        <v>1</v>
      </c>
      <c r="L984" s="196" t="s">
        <v>3844</v>
      </c>
    </row>
    <row r="985" spans="1:18" x14ac:dyDescent="0.45">
      <c r="A985" s="196">
        <v>7</v>
      </c>
      <c r="B985" s="196">
        <v>19</v>
      </c>
      <c r="C985" s="196">
        <v>26</v>
      </c>
      <c r="D985" s="196" t="s">
        <v>834</v>
      </c>
      <c r="E985" s="196" t="s">
        <v>7570</v>
      </c>
      <c r="F985" s="196" t="s">
        <v>1301</v>
      </c>
      <c r="G985" s="196" t="s">
        <v>1300</v>
      </c>
      <c r="H985" s="196" t="s">
        <v>1455</v>
      </c>
      <c r="K985" s="196">
        <v>1</v>
      </c>
      <c r="L985" s="196" t="s">
        <v>3843</v>
      </c>
    </row>
    <row r="986" spans="1:18" x14ac:dyDescent="0.45">
      <c r="A986" s="196">
        <v>7</v>
      </c>
      <c r="B986" s="196">
        <v>19</v>
      </c>
      <c r="C986" s="196">
        <v>27</v>
      </c>
      <c r="D986" s="196" t="s">
        <v>834</v>
      </c>
      <c r="E986" s="196" t="s">
        <v>6409</v>
      </c>
      <c r="F986" s="196" t="s">
        <v>1301</v>
      </c>
      <c r="G986" s="196" t="s">
        <v>1300</v>
      </c>
      <c r="H986" s="196" t="s">
        <v>1354</v>
      </c>
      <c r="I986" s="196" t="s">
        <v>875</v>
      </c>
      <c r="K986" s="196">
        <v>1</v>
      </c>
      <c r="L986" s="196" t="s">
        <v>3842</v>
      </c>
      <c r="M986" s="196" t="s">
        <v>3841</v>
      </c>
      <c r="N986" s="196" t="s">
        <v>76</v>
      </c>
      <c r="O986" s="196" t="s">
        <v>3840</v>
      </c>
      <c r="P986" s="196" t="s">
        <v>77</v>
      </c>
      <c r="Q986" s="196" t="s">
        <v>3839</v>
      </c>
      <c r="R986" s="196" t="s">
        <v>78</v>
      </c>
    </row>
    <row r="987" spans="1:18" x14ac:dyDescent="0.45">
      <c r="A987" s="196">
        <v>7</v>
      </c>
      <c r="B987" s="196">
        <v>19</v>
      </c>
      <c r="C987" s="196">
        <v>28</v>
      </c>
      <c r="D987" s="196" t="s">
        <v>834</v>
      </c>
      <c r="E987" s="196" t="s">
        <v>7571</v>
      </c>
      <c r="F987" s="196" t="s">
        <v>1301</v>
      </c>
      <c r="G987" s="196" t="s">
        <v>1300</v>
      </c>
      <c r="H987" s="196" t="s">
        <v>1449</v>
      </c>
      <c r="I987" s="196" t="s">
        <v>875</v>
      </c>
      <c r="K987" s="196">
        <v>1</v>
      </c>
      <c r="L987" s="196" t="s">
        <v>3838</v>
      </c>
      <c r="M987" s="196" t="s">
        <v>3837</v>
      </c>
      <c r="N987" s="196" t="s">
        <v>76</v>
      </c>
      <c r="O987" s="196" t="s">
        <v>3836</v>
      </c>
      <c r="P987" s="196" t="s">
        <v>77</v>
      </c>
      <c r="Q987" s="196" t="s">
        <v>3835</v>
      </c>
      <c r="R987" s="196" t="s">
        <v>78</v>
      </c>
    </row>
    <row r="988" spans="1:18" x14ac:dyDescent="0.45">
      <c r="A988" s="196">
        <v>7</v>
      </c>
      <c r="B988" s="196">
        <v>19</v>
      </c>
      <c r="C988" s="196">
        <v>29</v>
      </c>
      <c r="D988" s="196" t="s">
        <v>834</v>
      </c>
      <c r="E988" s="196" t="s">
        <v>6410</v>
      </c>
      <c r="F988" s="196" t="s">
        <v>1301</v>
      </c>
      <c r="G988" s="196" t="s">
        <v>1300</v>
      </c>
      <c r="H988" s="196" t="s">
        <v>1349</v>
      </c>
      <c r="I988" s="196" t="s">
        <v>3252</v>
      </c>
      <c r="K988" s="196">
        <v>1</v>
      </c>
      <c r="L988" s="196" t="s">
        <v>3834</v>
      </c>
      <c r="M988" s="196" t="s">
        <v>3833</v>
      </c>
      <c r="N988" s="196" t="s">
        <v>65</v>
      </c>
      <c r="O988" s="196" t="s">
        <v>3832</v>
      </c>
    </row>
    <row r="989" spans="1:18" x14ac:dyDescent="0.45">
      <c r="A989" s="196">
        <v>7</v>
      </c>
      <c r="B989" s="196">
        <v>19</v>
      </c>
      <c r="C989" s="196">
        <v>30</v>
      </c>
      <c r="D989" s="196" t="s">
        <v>834</v>
      </c>
      <c r="E989" s="196" t="s">
        <v>7572</v>
      </c>
      <c r="F989" s="196" t="s">
        <v>1301</v>
      </c>
      <c r="G989" s="196" t="s">
        <v>1300</v>
      </c>
      <c r="H989" s="196" t="s">
        <v>1441</v>
      </c>
      <c r="I989" s="196" t="s">
        <v>1341</v>
      </c>
      <c r="K989" s="196">
        <v>1</v>
      </c>
      <c r="L989" s="196" t="s">
        <v>3831</v>
      </c>
      <c r="M989" s="196" t="s">
        <v>3830</v>
      </c>
      <c r="N989" s="196" t="s">
        <v>1338</v>
      </c>
      <c r="O989" s="196" t="s">
        <v>3829</v>
      </c>
    </row>
    <row r="990" spans="1:18" x14ac:dyDescent="0.45">
      <c r="A990" s="196">
        <v>7</v>
      </c>
      <c r="B990" s="196">
        <v>19</v>
      </c>
      <c r="C990" s="196">
        <v>31</v>
      </c>
      <c r="D990" s="196" t="s">
        <v>834</v>
      </c>
      <c r="E990" s="196" t="s">
        <v>6411</v>
      </c>
      <c r="F990" s="196" t="s">
        <v>1301</v>
      </c>
      <c r="G990" s="196" t="s">
        <v>1300</v>
      </c>
      <c r="H990" s="196" t="s">
        <v>679</v>
      </c>
      <c r="I990" s="196" t="s">
        <v>3252</v>
      </c>
      <c r="K990" s="196">
        <v>1</v>
      </c>
      <c r="L990" s="196" t="s">
        <v>3828</v>
      </c>
      <c r="M990" s="196" t="s">
        <v>3827</v>
      </c>
      <c r="N990" s="196" t="s">
        <v>65</v>
      </c>
      <c r="O990" s="196" t="s">
        <v>3826</v>
      </c>
    </row>
    <row r="991" spans="1:18" x14ac:dyDescent="0.45">
      <c r="A991" s="196">
        <v>7</v>
      </c>
      <c r="B991" s="196">
        <v>19</v>
      </c>
      <c r="C991" s="196">
        <v>32</v>
      </c>
      <c r="D991" s="196" t="s">
        <v>834</v>
      </c>
      <c r="E991" s="196" t="s">
        <v>7573</v>
      </c>
      <c r="F991" s="196" t="s">
        <v>1301</v>
      </c>
      <c r="G991" s="196" t="s">
        <v>1300</v>
      </c>
      <c r="H991" s="196" t="s">
        <v>1434</v>
      </c>
      <c r="I991" s="196" t="s">
        <v>1341</v>
      </c>
      <c r="K991" s="196">
        <v>1</v>
      </c>
      <c r="L991" s="196" t="s">
        <v>3825</v>
      </c>
      <c r="M991" s="196" t="s">
        <v>3824</v>
      </c>
      <c r="N991" s="196" t="s">
        <v>1338</v>
      </c>
      <c r="O991" s="196" t="s">
        <v>3823</v>
      </c>
    </row>
    <row r="992" spans="1:18" x14ac:dyDescent="0.45">
      <c r="A992" s="196">
        <v>7</v>
      </c>
      <c r="B992" s="196">
        <v>19</v>
      </c>
      <c r="C992" s="196">
        <v>33</v>
      </c>
      <c r="D992" s="196" t="s">
        <v>834</v>
      </c>
      <c r="E992" s="196" t="s">
        <v>6412</v>
      </c>
      <c r="F992" s="196" t="s">
        <v>1301</v>
      </c>
      <c r="G992" s="196" t="s">
        <v>1300</v>
      </c>
      <c r="H992" s="196" t="s">
        <v>1342</v>
      </c>
      <c r="I992" s="196" t="s">
        <v>3252</v>
      </c>
      <c r="K992" s="196">
        <v>1</v>
      </c>
      <c r="L992" s="196" t="s">
        <v>3822</v>
      </c>
      <c r="M992" s="196" t="s">
        <v>3821</v>
      </c>
      <c r="N992" s="196" t="s">
        <v>65</v>
      </c>
      <c r="O992" s="196" t="s">
        <v>3820</v>
      </c>
    </row>
    <row r="993" spans="1:18" x14ac:dyDescent="0.45">
      <c r="A993" s="196">
        <v>7</v>
      </c>
      <c r="B993" s="196">
        <v>19</v>
      </c>
      <c r="C993" s="196">
        <v>34</v>
      </c>
      <c r="D993" s="196" t="s">
        <v>834</v>
      </c>
      <c r="E993" s="196" t="s">
        <v>7574</v>
      </c>
      <c r="F993" s="196" t="s">
        <v>1301</v>
      </c>
      <c r="G993" s="196" t="s">
        <v>1300</v>
      </c>
      <c r="H993" s="196" t="s">
        <v>1427</v>
      </c>
      <c r="I993" s="196" t="s">
        <v>1341</v>
      </c>
      <c r="K993" s="196">
        <v>1</v>
      </c>
      <c r="L993" s="196" t="s">
        <v>3819</v>
      </c>
      <c r="M993" s="196" t="s">
        <v>3818</v>
      </c>
      <c r="N993" s="196" t="s">
        <v>1338</v>
      </c>
      <c r="O993" s="196" t="s">
        <v>3817</v>
      </c>
    </row>
    <row r="994" spans="1:18" x14ac:dyDescent="0.45">
      <c r="A994" s="196">
        <v>7</v>
      </c>
      <c r="B994" s="196">
        <v>19</v>
      </c>
      <c r="C994" s="196">
        <v>35</v>
      </c>
      <c r="D994" s="196" t="s">
        <v>834</v>
      </c>
      <c r="E994" s="196" t="s">
        <v>6413</v>
      </c>
      <c r="F994" s="196" t="s">
        <v>1301</v>
      </c>
      <c r="G994" s="196" t="s">
        <v>1300</v>
      </c>
      <c r="H994" s="196" t="s">
        <v>1336</v>
      </c>
      <c r="K994" s="196">
        <v>1</v>
      </c>
      <c r="L994" s="196" t="s">
        <v>3816</v>
      </c>
    </row>
    <row r="995" spans="1:18" x14ac:dyDescent="0.45">
      <c r="A995" s="196">
        <v>7</v>
      </c>
      <c r="B995" s="196">
        <v>19</v>
      </c>
      <c r="C995" s="196">
        <v>36</v>
      </c>
      <c r="D995" s="196" t="s">
        <v>834</v>
      </c>
      <c r="E995" s="196" t="s">
        <v>8426</v>
      </c>
      <c r="F995" s="196" t="s">
        <v>1301</v>
      </c>
      <c r="G995" s="196" t="s">
        <v>1300</v>
      </c>
      <c r="H995" s="196" t="s">
        <v>1422</v>
      </c>
      <c r="K995" s="196">
        <v>1</v>
      </c>
      <c r="L995" s="196" t="s">
        <v>3815</v>
      </c>
    </row>
    <row r="996" spans="1:18" x14ac:dyDescent="0.45">
      <c r="A996" s="196">
        <v>7</v>
      </c>
      <c r="B996" s="196">
        <v>19</v>
      </c>
      <c r="C996" s="196">
        <v>37</v>
      </c>
      <c r="D996" s="196" t="s">
        <v>834</v>
      </c>
      <c r="E996" s="196" t="s">
        <v>6414</v>
      </c>
      <c r="F996" s="196" t="s">
        <v>1301</v>
      </c>
      <c r="G996" s="196" t="s">
        <v>1300</v>
      </c>
      <c r="H996" s="196" t="s">
        <v>1334</v>
      </c>
      <c r="K996" s="196">
        <v>1</v>
      </c>
      <c r="L996" s="196" t="s">
        <v>3814</v>
      </c>
    </row>
    <row r="997" spans="1:18" x14ac:dyDescent="0.45">
      <c r="A997" s="196">
        <v>7</v>
      </c>
      <c r="B997" s="196">
        <v>19</v>
      </c>
      <c r="C997" s="196">
        <v>38</v>
      </c>
      <c r="D997" s="196" t="s">
        <v>834</v>
      </c>
      <c r="E997" s="196" t="s">
        <v>8466</v>
      </c>
      <c r="F997" s="196" t="s">
        <v>1301</v>
      </c>
      <c r="G997" s="196" t="s">
        <v>1300</v>
      </c>
      <c r="H997" s="196" t="s">
        <v>1419</v>
      </c>
      <c r="K997" s="196">
        <v>1</v>
      </c>
      <c r="L997" s="196" t="s">
        <v>3813</v>
      </c>
    </row>
    <row r="998" spans="1:18" x14ac:dyDescent="0.45">
      <c r="A998" s="196">
        <v>7</v>
      </c>
      <c r="B998" s="196">
        <v>19</v>
      </c>
      <c r="C998" s="196">
        <v>39</v>
      </c>
      <c r="D998" s="196" t="s">
        <v>834</v>
      </c>
      <c r="E998" s="196" t="s">
        <v>6415</v>
      </c>
      <c r="F998" s="196" t="s">
        <v>1301</v>
      </c>
      <c r="G998" s="196" t="s">
        <v>1300</v>
      </c>
      <c r="H998" s="196" t="s">
        <v>1332</v>
      </c>
      <c r="K998" s="196">
        <v>1</v>
      </c>
      <c r="L998" s="196" t="s">
        <v>3812</v>
      </c>
    </row>
    <row r="999" spans="1:18" x14ac:dyDescent="0.45">
      <c r="A999" s="196">
        <v>7</v>
      </c>
      <c r="B999" s="196">
        <v>19</v>
      </c>
      <c r="C999" s="196">
        <v>40</v>
      </c>
      <c r="D999" s="196" t="s">
        <v>834</v>
      </c>
      <c r="E999" s="196" t="s">
        <v>8506</v>
      </c>
      <c r="F999" s="196" t="s">
        <v>1301</v>
      </c>
      <c r="G999" s="196" t="s">
        <v>1300</v>
      </c>
      <c r="H999" s="196" t="s">
        <v>1416</v>
      </c>
      <c r="K999" s="196">
        <v>1</v>
      </c>
      <c r="L999" s="196" t="s">
        <v>3811</v>
      </c>
    </row>
    <row r="1000" spans="1:18" x14ac:dyDescent="0.45">
      <c r="A1000" s="196">
        <v>7</v>
      </c>
      <c r="B1000" s="196">
        <v>19</v>
      </c>
      <c r="C1000" s="196">
        <v>41</v>
      </c>
      <c r="D1000" s="196" t="s">
        <v>834</v>
      </c>
      <c r="E1000" s="196" t="s">
        <v>6416</v>
      </c>
      <c r="F1000" s="196" t="s">
        <v>1301</v>
      </c>
      <c r="G1000" s="196" t="s">
        <v>1300</v>
      </c>
      <c r="H1000" s="196" t="s">
        <v>1330</v>
      </c>
      <c r="I1000" s="196" t="s">
        <v>875</v>
      </c>
      <c r="K1000" s="196">
        <v>1</v>
      </c>
      <c r="L1000" s="196" t="s">
        <v>3810</v>
      </c>
      <c r="M1000" s="196" t="s">
        <v>3809</v>
      </c>
      <c r="N1000" s="196" t="s">
        <v>76</v>
      </c>
      <c r="O1000" s="196" t="s">
        <v>3808</v>
      </c>
      <c r="P1000" s="196" t="s">
        <v>77</v>
      </c>
      <c r="Q1000" s="196" t="s">
        <v>3807</v>
      </c>
      <c r="R1000" s="196" t="s">
        <v>78</v>
      </c>
    </row>
    <row r="1001" spans="1:18" x14ac:dyDescent="0.45">
      <c r="A1001" s="196">
        <v>7</v>
      </c>
      <c r="B1001" s="196">
        <v>19</v>
      </c>
      <c r="C1001" s="196">
        <v>42</v>
      </c>
      <c r="D1001" s="196" t="s">
        <v>834</v>
      </c>
      <c r="E1001" s="196" t="s">
        <v>7575</v>
      </c>
      <c r="F1001" s="196" t="s">
        <v>1301</v>
      </c>
      <c r="G1001" s="196" t="s">
        <v>1300</v>
      </c>
      <c r="H1001" s="196" t="s">
        <v>1410</v>
      </c>
      <c r="I1001" s="196" t="s">
        <v>875</v>
      </c>
      <c r="K1001" s="196">
        <v>1</v>
      </c>
      <c r="L1001" s="196" t="s">
        <v>3806</v>
      </c>
      <c r="M1001" s="196" t="s">
        <v>3805</v>
      </c>
      <c r="N1001" s="196" t="s">
        <v>76</v>
      </c>
      <c r="O1001" s="196" t="s">
        <v>3804</v>
      </c>
      <c r="P1001" s="196" t="s">
        <v>77</v>
      </c>
      <c r="Q1001" s="196" t="s">
        <v>3803</v>
      </c>
      <c r="R1001" s="196" t="s">
        <v>78</v>
      </c>
    </row>
    <row r="1002" spans="1:18" x14ac:dyDescent="0.45">
      <c r="A1002" s="196">
        <v>7</v>
      </c>
      <c r="B1002" s="196">
        <v>19</v>
      </c>
      <c r="C1002" s="196">
        <v>43</v>
      </c>
      <c r="D1002" s="196" t="s">
        <v>834</v>
      </c>
      <c r="E1002" s="196" t="s">
        <v>6417</v>
      </c>
      <c r="F1002" s="196" t="s">
        <v>1301</v>
      </c>
      <c r="G1002" s="196" t="s">
        <v>1300</v>
      </c>
      <c r="H1002" s="196" t="s">
        <v>1325</v>
      </c>
      <c r="I1002" s="196" t="s">
        <v>1324</v>
      </c>
      <c r="K1002" s="196">
        <v>1</v>
      </c>
      <c r="L1002" s="196" t="s">
        <v>3802</v>
      </c>
    </row>
    <row r="1003" spans="1:18" x14ac:dyDescent="0.45">
      <c r="A1003" s="196">
        <v>7</v>
      </c>
      <c r="B1003" s="196">
        <v>19</v>
      </c>
      <c r="C1003" s="196">
        <v>44</v>
      </c>
      <c r="D1003" s="196" t="s">
        <v>834</v>
      </c>
      <c r="E1003" s="196" t="s">
        <v>7576</v>
      </c>
      <c r="F1003" s="196" t="s">
        <v>1301</v>
      </c>
      <c r="G1003" s="196" t="s">
        <v>1300</v>
      </c>
      <c r="H1003" s="196" t="s">
        <v>1404</v>
      </c>
      <c r="I1003" s="196" t="s">
        <v>1324</v>
      </c>
      <c r="K1003" s="196">
        <v>1</v>
      </c>
      <c r="L1003" s="196" t="s">
        <v>3801</v>
      </c>
    </row>
    <row r="1004" spans="1:18" x14ac:dyDescent="0.45">
      <c r="A1004" s="196">
        <v>7</v>
      </c>
      <c r="B1004" s="196">
        <v>19</v>
      </c>
      <c r="C1004" s="196">
        <v>45</v>
      </c>
      <c r="D1004" s="196" t="s">
        <v>834</v>
      </c>
      <c r="E1004" s="196" t="s">
        <v>6418</v>
      </c>
      <c r="F1004" s="196" t="s">
        <v>1301</v>
      </c>
      <c r="G1004" s="196" t="s">
        <v>1300</v>
      </c>
      <c r="H1004" s="196" t="s">
        <v>1322</v>
      </c>
      <c r="K1004" s="196">
        <v>1</v>
      </c>
      <c r="L1004" s="196" t="s">
        <v>3800</v>
      </c>
    </row>
    <row r="1005" spans="1:18" x14ac:dyDescent="0.45">
      <c r="A1005" s="196">
        <v>7</v>
      </c>
      <c r="B1005" s="196">
        <v>19</v>
      </c>
      <c r="C1005" s="196">
        <v>46</v>
      </c>
      <c r="D1005" s="196" t="s">
        <v>834</v>
      </c>
      <c r="E1005" s="196" t="s">
        <v>7577</v>
      </c>
      <c r="F1005" s="196" t="s">
        <v>1301</v>
      </c>
      <c r="G1005" s="196" t="s">
        <v>1300</v>
      </c>
      <c r="H1005" s="196" t="s">
        <v>1401</v>
      </c>
      <c r="K1005" s="196">
        <v>1</v>
      </c>
      <c r="L1005" s="196" t="s">
        <v>3799</v>
      </c>
    </row>
    <row r="1006" spans="1:18" x14ac:dyDescent="0.45">
      <c r="A1006" s="196">
        <v>7</v>
      </c>
      <c r="B1006" s="196">
        <v>19</v>
      </c>
      <c r="C1006" s="196">
        <v>47</v>
      </c>
      <c r="D1006" s="196" t="s">
        <v>834</v>
      </c>
      <c r="E1006" s="196" t="s">
        <v>6419</v>
      </c>
      <c r="F1006" s="196" t="s">
        <v>1301</v>
      </c>
      <c r="G1006" s="196" t="s">
        <v>1300</v>
      </c>
      <c r="H1006" s="196" t="s">
        <v>1320</v>
      </c>
      <c r="I1006" s="196" t="s">
        <v>885</v>
      </c>
      <c r="K1006" s="196">
        <v>1</v>
      </c>
      <c r="L1006" s="196" t="s">
        <v>3798</v>
      </c>
    </row>
    <row r="1007" spans="1:18" x14ac:dyDescent="0.45">
      <c r="A1007" s="196">
        <v>7</v>
      </c>
      <c r="B1007" s="196">
        <v>19</v>
      </c>
      <c r="C1007" s="196">
        <v>48</v>
      </c>
      <c r="D1007" s="196" t="s">
        <v>834</v>
      </c>
      <c r="E1007" s="196" t="s">
        <v>6420</v>
      </c>
      <c r="F1007" s="196" t="s">
        <v>1301</v>
      </c>
      <c r="G1007" s="196" t="s">
        <v>1300</v>
      </c>
      <c r="H1007" s="196" t="s">
        <v>1317</v>
      </c>
      <c r="K1007" s="196">
        <v>1</v>
      </c>
      <c r="L1007" s="196" t="s">
        <v>3797</v>
      </c>
    </row>
    <row r="1008" spans="1:18" x14ac:dyDescent="0.45">
      <c r="A1008" s="196">
        <v>7</v>
      </c>
      <c r="B1008" s="196">
        <v>19</v>
      </c>
      <c r="C1008" s="196">
        <v>49</v>
      </c>
      <c r="D1008" s="196" t="s">
        <v>834</v>
      </c>
      <c r="E1008" s="196" t="s">
        <v>6421</v>
      </c>
      <c r="F1008" s="196" t="s">
        <v>1301</v>
      </c>
      <c r="G1008" s="196" t="s">
        <v>1300</v>
      </c>
      <c r="H1008" s="196" t="s">
        <v>1315</v>
      </c>
      <c r="I1008" s="196" t="s">
        <v>875</v>
      </c>
      <c r="K1008" s="196">
        <v>1</v>
      </c>
      <c r="L1008" s="196" t="s">
        <v>3796</v>
      </c>
      <c r="M1008" s="196" t="s">
        <v>3795</v>
      </c>
      <c r="N1008" s="196" t="s">
        <v>76</v>
      </c>
      <c r="O1008" s="196" t="s">
        <v>3794</v>
      </c>
      <c r="P1008" s="196" t="s">
        <v>77</v>
      </c>
      <c r="Q1008" s="196" t="s">
        <v>3793</v>
      </c>
      <c r="R1008" s="196" t="s">
        <v>78</v>
      </c>
    </row>
    <row r="1009" spans="1:18" x14ac:dyDescent="0.45">
      <c r="A1009" s="196">
        <v>7</v>
      </c>
      <c r="B1009" s="196">
        <v>19</v>
      </c>
      <c r="C1009" s="196">
        <v>50</v>
      </c>
      <c r="D1009" s="196" t="s">
        <v>834</v>
      </c>
      <c r="E1009" s="196" t="s">
        <v>6422</v>
      </c>
      <c r="F1009" s="196" t="s">
        <v>1301</v>
      </c>
      <c r="G1009" s="196" t="s">
        <v>1300</v>
      </c>
      <c r="H1009" s="196" t="s">
        <v>1310</v>
      </c>
      <c r="I1009" s="196" t="s">
        <v>875</v>
      </c>
      <c r="K1009" s="196">
        <v>1</v>
      </c>
      <c r="L1009" s="196" t="s">
        <v>3792</v>
      </c>
      <c r="M1009" s="196" t="s">
        <v>3791</v>
      </c>
      <c r="N1009" s="196" t="s">
        <v>76</v>
      </c>
      <c r="O1009" s="196" t="s">
        <v>3790</v>
      </c>
      <c r="P1009" s="196" t="s">
        <v>77</v>
      </c>
      <c r="Q1009" s="196" t="s">
        <v>3789</v>
      </c>
      <c r="R1009" s="196" t="s">
        <v>78</v>
      </c>
    </row>
    <row r="1010" spans="1:18" x14ac:dyDescent="0.45">
      <c r="A1010" s="196">
        <v>7</v>
      </c>
      <c r="B1010" s="196">
        <v>19</v>
      </c>
      <c r="C1010" s="196">
        <v>51</v>
      </c>
      <c r="D1010" s="196" t="s">
        <v>834</v>
      </c>
      <c r="E1010" s="196" t="s">
        <v>6423</v>
      </c>
      <c r="F1010" s="196" t="s">
        <v>1301</v>
      </c>
      <c r="G1010" s="196" t="s">
        <v>1300</v>
      </c>
      <c r="H1010" s="196" t="s">
        <v>1299</v>
      </c>
      <c r="K1010" s="196">
        <v>1</v>
      </c>
      <c r="L1010" s="196" t="s">
        <v>3788</v>
      </c>
    </row>
    <row r="1011" spans="1:18" x14ac:dyDescent="0.45">
      <c r="A1011" s="196">
        <v>7</v>
      </c>
      <c r="B1011" s="196">
        <v>19</v>
      </c>
      <c r="C1011" s="196">
        <v>52</v>
      </c>
      <c r="D1011" s="196" t="s">
        <v>8775</v>
      </c>
      <c r="E1011" s="196" t="s">
        <v>8829</v>
      </c>
      <c r="F1011" s="196" t="s">
        <v>1301</v>
      </c>
      <c r="G1011" s="196" t="s">
        <v>1300</v>
      </c>
      <c r="H1011" s="196" t="s">
        <v>8777</v>
      </c>
      <c r="K1011" s="196">
        <v>1</v>
      </c>
      <c r="L1011" s="196" t="s">
        <v>8830</v>
      </c>
    </row>
    <row r="1012" spans="1:18" x14ac:dyDescent="0.45">
      <c r="A1012" s="196">
        <v>7</v>
      </c>
      <c r="B1012" s="196">
        <v>20</v>
      </c>
      <c r="C1012" s="196">
        <v>1</v>
      </c>
      <c r="D1012" s="196" t="s">
        <v>834</v>
      </c>
      <c r="E1012" s="196" t="s">
        <v>6424</v>
      </c>
      <c r="F1012" s="196" t="s">
        <v>1301</v>
      </c>
      <c r="G1012" s="196" t="s">
        <v>1300</v>
      </c>
      <c r="H1012" s="196" t="s">
        <v>1388</v>
      </c>
      <c r="I1012" s="196" t="s">
        <v>880</v>
      </c>
      <c r="K1012" s="196">
        <v>1</v>
      </c>
      <c r="L1012" s="196" t="s">
        <v>3787</v>
      </c>
    </row>
    <row r="1013" spans="1:18" x14ac:dyDescent="0.45">
      <c r="A1013" s="196">
        <v>7</v>
      </c>
      <c r="B1013" s="196">
        <v>20</v>
      </c>
      <c r="C1013" s="196">
        <v>2</v>
      </c>
      <c r="D1013" s="196" t="s">
        <v>834</v>
      </c>
      <c r="E1013" s="196" t="s">
        <v>7578</v>
      </c>
      <c r="F1013" s="196" t="s">
        <v>1301</v>
      </c>
      <c r="G1013" s="196" t="s">
        <v>1300</v>
      </c>
      <c r="H1013" s="196" t="s">
        <v>1505</v>
      </c>
      <c r="I1013" s="196" t="s">
        <v>1324</v>
      </c>
      <c r="K1013" s="196">
        <v>1</v>
      </c>
      <c r="L1013" s="196" t="s">
        <v>3786</v>
      </c>
    </row>
    <row r="1014" spans="1:18" x14ac:dyDescent="0.45">
      <c r="A1014" s="196">
        <v>7</v>
      </c>
      <c r="B1014" s="196">
        <v>20</v>
      </c>
      <c r="C1014" s="196">
        <v>3</v>
      </c>
      <c r="D1014" s="196" t="s">
        <v>834</v>
      </c>
      <c r="E1014" s="196" t="s">
        <v>6425</v>
      </c>
      <c r="F1014" s="196" t="s">
        <v>1301</v>
      </c>
      <c r="G1014" s="196" t="s">
        <v>1300</v>
      </c>
      <c r="H1014" s="196" t="s">
        <v>1386</v>
      </c>
      <c r="I1014" s="196" t="s">
        <v>880</v>
      </c>
      <c r="K1014" s="196">
        <v>1</v>
      </c>
      <c r="L1014" s="196" t="s">
        <v>3785</v>
      </c>
    </row>
    <row r="1015" spans="1:18" x14ac:dyDescent="0.45">
      <c r="A1015" s="196">
        <v>7</v>
      </c>
      <c r="B1015" s="196">
        <v>20</v>
      </c>
      <c r="C1015" s="196">
        <v>4</v>
      </c>
      <c r="D1015" s="196" t="s">
        <v>834</v>
      </c>
      <c r="E1015" s="196" t="s">
        <v>7579</v>
      </c>
      <c r="F1015" s="196" t="s">
        <v>1301</v>
      </c>
      <c r="G1015" s="196" t="s">
        <v>1300</v>
      </c>
      <c r="H1015" s="196" t="s">
        <v>1502</v>
      </c>
      <c r="I1015" s="196" t="s">
        <v>1324</v>
      </c>
      <c r="K1015" s="196">
        <v>1</v>
      </c>
      <c r="L1015" s="196" t="s">
        <v>3784</v>
      </c>
    </row>
    <row r="1016" spans="1:18" x14ac:dyDescent="0.45">
      <c r="A1016" s="196">
        <v>7</v>
      </c>
      <c r="B1016" s="196">
        <v>20</v>
      </c>
      <c r="C1016" s="196">
        <v>5</v>
      </c>
      <c r="D1016" s="196" t="s">
        <v>834</v>
      </c>
      <c r="E1016" s="196" t="s">
        <v>6426</v>
      </c>
      <c r="F1016" s="196" t="s">
        <v>1301</v>
      </c>
      <c r="G1016" s="196" t="s">
        <v>1300</v>
      </c>
      <c r="H1016" s="196" t="s">
        <v>1384</v>
      </c>
      <c r="I1016" s="196" t="s">
        <v>875</v>
      </c>
      <c r="K1016" s="196">
        <v>1</v>
      </c>
      <c r="L1016" s="196" t="s">
        <v>3783</v>
      </c>
      <c r="M1016" s="196" t="s">
        <v>3782</v>
      </c>
      <c r="N1016" s="196" t="s">
        <v>76</v>
      </c>
      <c r="O1016" s="196" t="s">
        <v>3781</v>
      </c>
      <c r="P1016" s="196" t="s">
        <v>77</v>
      </c>
      <c r="Q1016" s="196" t="s">
        <v>3780</v>
      </c>
      <c r="R1016" s="196" t="s">
        <v>78</v>
      </c>
    </row>
    <row r="1017" spans="1:18" x14ac:dyDescent="0.45">
      <c r="A1017" s="196">
        <v>7</v>
      </c>
      <c r="B1017" s="196">
        <v>20</v>
      </c>
      <c r="C1017" s="196">
        <v>6</v>
      </c>
      <c r="D1017" s="196" t="s">
        <v>834</v>
      </c>
      <c r="E1017" s="196" t="s">
        <v>7580</v>
      </c>
      <c r="F1017" s="196" t="s">
        <v>1301</v>
      </c>
      <c r="G1017" s="196" t="s">
        <v>1300</v>
      </c>
      <c r="H1017" s="196" t="s">
        <v>1496</v>
      </c>
      <c r="I1017" s="196" t="s">
        <v>875</v>
      </c>
      <c r="K1017" s="196">
        <v>1</v>
      </c>
      <c r="L1017" s="196" t="s">
        <v>3779</v>
      </c>
      <c r="M1017" s="196" t="s">
        <v>3778</v>
      </c>
      <c r="N1017" s="196" t="s">
        <v>76</v>
      </c>
      <c r="O1017" s="196" t="s">
        <v>3777</v>
      </c>
      <c r="P1017" s="196" t="s">
        <v>77</v>
      </c>
      <c r="Q1017" s="196" t="s">
        <v>3776</v>
      </c>
      <c r="R1017" s="196" t="s">
        <v>78</v>
      </c>
    </row>
    <row r="1018" spans="1:18" x14ac:dyDescent="0.45">
      <c r="A1018" s="196">
        <v>7</v>
      </c>
      <c r="B1018" s="196">
        <v>20</v>
      </c>
      <c r="C1018" s="196">
        <v>7</v>
      </c>
      <c r="D1018" s="196" t="s">
        <v>834</v>
      </c>
      <c r="E1018" s="196" t="s">
        <v>6427</v>
      </c>
      <c r="F1018" s="196" t="s">
        <v>1301</v>
      </c>
      <c r="G1018" s="196" t="s">
        <v>1300</v>
      </c>
      <c r="H1018" s="196" t="s">
        <v>715</v>
      </c>
      <c r="I1018" s="196" t="s">
        <v>875</v>
      </c>
      <c r="K1018" s="196">
        <v>1</v>
      </c>
      <c r="L1018" s="196" t="s">
        <v>3775</v>
      </c>
      <c r="M1018" s="196" t="s">
        <v>3774</v>
      </c>
      <c r="N1018" s="196" t="s">
        <v>76</v>
      </c>
      <c r="O1018" s="196" t="s">
        <v>3773</v>
      </c>
      <c r="P1018" s="196" t="s">
        <v>77</v>
      </c>
      <c r="Q1018" s="196" t="s">
        <v>3772</v>
      </c>
      <c r="R1018" s="196" t="s">
        <v>78</v>
      </c>
    </row>
    <row r="1019" spans="1:18" x14ac:dyDescent="0.45">
      <c r="A1019" s="196">
        <v>7</v>
      </c>
      <c r="B1019" s="196">
        <v>20</v>
      </c>
      <c r="C1019" s="196">
        <v>8</v>
      </c>
      <c r="D1019" s="196" t="s">
        <v>834</v>
      </c>
      <c r="E1019" s="196" t="s">
        <v>7581</v>
      </c>
      <c r="F1019" s="196" t="s">
        <v>1301</v>
      </c>
      <c r="G1019" s="196" t="s">
        <v>1300</v>
      </c>
      <c r="H1019" s="196" t="s">
        <v>1487</v>
      </c>
      <c r="I1019" s="196" t="s">
        <v>875</v>
      </c>
      <c r="K1019" s="196">
        <v>1</v>
      </c>
      <c r="L1019" s="196" t="s">
        <v>3771</v>
      </c>
      <c r="M1019" s="196" t="s">
        <v>3770</v>
      </c>
      <c r="N1019" s="196" t="s">
        <v>76</v>
      </c>
      <c r="O1019" s="196" t="s">
        <v>3769</v>
      </c>
      <c r="P1019" s="196" t="s">
        <v>77</v>
      </c>
      <c r="Q1019" s="196" t="s">
        <v>3768</v>
      </c>
      <c r="R1019" s="196" t="s">
        <v>78</v>
      </c>
    </row>
    <row r="1020" spans="1:18" x14ac:dyDescent="0.45">
      <c r="A1020" s="196">
        <v>7</v>
      </c>
      <c r="B1020" s="196">
        <v>20</v>
      </c>
      <c r="C1020" s="196">
        <v>9</v>
      </c>
      <c r="D1020" s="196" t="s">
        <v>834</v>
      </c>
      <c r="E1020" s="196" t="s">
        <v>6428</v>
      </c>
      <c r="F1020" s="196" t="s">
        <v>1301</v>
      </c>
      <c r="G1020" s="196" t="s">
        <v>1300</v>
      </c>
      <c r="H1020" s="196" t="s">
        <v>1375</v>
      </c>
      <c r="K1020" s="196">
        <v>1</v>
      </c>
      <c r="L1020" s="196" t="s">
        <v>3767</v>
      </c>
    </row>
    <row r="1021" spans="1:18" x14ac:dyDescent="0.45">
      <c r="A1021" s="196">
        <v>7</v>
      </c>
      <c r="B1021" s="196">
        <v>20</v>
      </c>
      <c r="C1021" s="196">
        <v>10</v>
      </c>
      <c r="D1021" s="196" t="s">
        <v>834</v>
      </c>
      <c r="E1021" s="196" t="s">
        <v>7582</v>
      </c>
      <c r="F1021" s="196" t="s">
        <v>1301</v>
      </c>
      <c r="G1021" s="196" t="s">
        <v>1300</v>
      </c>
      <c r="H1021" s="196" t="s">
        <v>1481</v>
      </c>
      <c r="K1021" s="196">
        <v>1</v>
      </c>
      <c r="L1021" s="196" t="s">
        <v>3766</v>
      </c>
    </row>
    <row r="1022" spans="1:18" x14ac:dyDescent="0.45">
      <c r="A1022" s="196">
        <v>7</v>
      </c>
      <c r="B1022" s="196">
        <v>20</v>
      </c>
      <c r="C1022" s="196">
        <v>11</v>
      </c>
      <c r="D1022" s="196" t="s">
        <v>834</v>
      </c>
      <c r="E1022" s="196" t="s">
        <v>6429</v>
      </c>
      <c r="F1022" s="196" t="s">
        <v>1301</v>
      </c>
      <c r="G1022" s="196" t="s">
        <v>1300</v>
      </c>
      <c r="H1022" s="196" t="s">
        <v>1373</v>
      </c>
      <c r="I1022" s="196" t="s">
        <v>885</v>
      </c>
      <c r="K1022" s="196">
        <v>1</v>
      </c>
      <c r="L1022" s="196" t="s">
        <v>3765</v>
      </c>
    </row>
    <row r="1023" spans="1:18" x14ac:dyDescent="0.45">
      <c r="A1023" s="196">
        <v>7</v>
      </c>
      <c r="B1023" s="196">
        <v>20</v>
      </c>
      <c r="C1023" s="196">
        <v>12</v>
      </c>
      <c r="D1023" s="196" t="s">
        <v>834</v>
      </c>
      <c r="E1023" s="196" t="s">
        <v>7583</v>
      </c>
      <c r="F1023" s="196" t="s">
        <v>1301</v>
      </c>
      <c r="G1023" s="196" t="s">
        <v>1300</v>
      </c>
      <c r="H1023" s="196" t="s">
        <v>1478</v>
      </c>
      <c r="I1023" s="196" t="s">
        <v>1319</v>
      </c>
      <c r="K1023" s="196">
        <v>1</v>
      </c>
      <c r="L1023" s="196" t="s">
        <v>3764</v>
      </c>
    </row>
    <row r="1024" spans="1:18" x14ac:dyDescent="0.45">
      <c r="A1024" s="196">
        <v>7</v>
      </c>
      <c r="B1024" s="196">
        <v>20</v>
      </c>
      <c r="C1024" s="196">
        <v>13</v>
      </c>
      <c r="D1024" s="196" t="s">
        <v>834</v>
      </c>
      <c r="E1024" s="196" t="s">
        <v>6430</v>
      </c>
      <c r="F1024" s="196" t="s">
        <v>1301</v>
      </c>
      <c r="G1024" s="196" t="s">
        <v>1300</v>
      </c>
      <c r="H1024" s="196" t="s">
        <v>1371</v>
      </c>
      <c r="I1024" s="196" t="s">
        <v>713</v>
      </c>
      <c r="K1024" s="196">
        <v>1</v>
      </c>
      <c r="L1024" s="196" t="s">
        <v>3763</v>
      </c>
    </row>
    <row r="1025" spans="1:18" x14ac:dyDescent="0.45">
      <c r="A1025" s="196">
        <v>7</v>
      </c>
      <c r="B1025" s="196">
        <v>20</v>
      </c>
      <c r="C1025" s="196">
        <v>14</v>
      </c>
      <c r="D1025" s="196" t="s">
        <v>834</v>
      </c>
      <c r="E1025" s="196" t="s">
        <v>7584</v>
      </c>
      <c r="F1025" s="196" t="s">
        <v>1301</v>
      </c>
      <c r="G1025" s="196" t="s">
        <v>1300</v>
      </c>
      <c r="H1025" s="196" t="s">
        <v>1475</v>
      </c>
      <c r="I1025" s="196" t="s">
        <v>1370</v>
      </c>
      <c r="K1025" s="196">
        <v>1</v>
      </c>
      <c r="L1025" s="196" t="s">
        <v>3762</v>
      </c>
    </row>
    <row r="1026" spans="1:18" x14ac:dyDescent="0.45">
      <c r="A1026" s="196">
        <v>7</v>
      </c>
      <c r="B1026" s="196">
        <v>20</v>
      </c>
      <c r="C1026" s="196">
        <v>15</v>
      </c>
      <c r="D1026" s="196" t="s">
        <v>834</v>
      </c>
      <c r="E1026" s="196" t="s">
        <v>6431</v>
      </c>
      <c r="F1026" s="196" t="s">
        <v>1301</v>
      </c>
      <c r="G1026" s="196" t="s">
        <v>1300</v>
      </c>
      <c r="H1026" s="196" t="s">
        <v>1368</v>
      </c>
      <c r="I1026" s="196" t="s">
        <v>612</v>
      </c>
      <c r="K1026" s="196">
        <v>1</v>
      </c>
      <c r="L1026" s="196" t="s">
        <v>3761</v>
      </c>
      <c r="M1026" s="196" t="s">
        <v>3760</v>
      </c>
    </row>
    <row r="1027" spans="1:18" x14ac:dyDescent="0.45">
      <c r="A1027" s="196">
        <v>7</v>
      </c>
      <c r="B1027" s="196">
        <v>20</v>
      </c>
      <c r="C1027" s="196">
        <v>16</v>
      </c>
      <c r="D1027" s="196" t="s">
        <v>834</v>
      </c>
      <c r="E1027" s="196" t="s">
        <v>7585</v>
      </c>
      <c r="F1027" s="196" t="s">
        <v>1301</v>
      </c>
      <c r="G1027" s="196" t="s">
        <v>1300</v>
      </c>
      <c r="H1027" s="196" t="s">
        <v>1471</v>
      </c>
      <c r="I1027" s="196" t="s">
        <v>612</v>
      </c>
      <c r="K1027" s="196">
        <v>1</v>
      </c>
      <c r="L1027" s="196" t="s">
        <v>3759</v>
      </c>
      <c r="M1027" s="196" t="s">
        <v>3758</v>
      </c>
    </row>
    <row r="1028" spans="1:18" x14ac:dyDescent="0.45">
      <c r="A1028" s="196">
        <v>7</v>
      </c>
      <c r="B1028" s="196">
        <v>20</v>
      </c>
      <c r="C1028" s="196">
        <v>17</v>
      </c>
      <c r="D1028" s="196" t="s">
        <v>834</v>
      </c>
      <c r="E1028" s="196" t="s">
        <v>6432</v>
      </c>
      <c r="F1028" s="196" t="s">
        <v>1301</v>
      </c>
      <c r="G1028" s="196" t="s">
        <v>1300</v>
      </c>
      <c r="H1028" s="196" t="s">
        <v>1364</v>
      </c>
      <c r="K1028" s="196">
        <v>1</v>
      </c>
      <c r="L1028" s="196" t="s">
        <v>3757</v>
      </c>
    </row>
    <row r="1029" spans="1:18" x14ac:dyDescent="0.45">
      <c r="A1029" s="196">
        <v>7</v>
      </c>
      <c r="B1029" s="196">
        <v>20</v>
      </c>
      <c r="C1029" s="196">
        <v>18</v>
      </c>
      <c r="D1029" s="196" t="s">
        <v>834</v>
      </c>
      <c r="E1029" s="196" t="s">
        <v>7586</v>
      </c>
      <c r="F1029" s="196" t="s">
        <v>1301</v>
      </c>
      <c r="G1029" s="196" t="s">
        <v>1300</v>
      </c>
      <c r="H1029" s="196" t="s">
        <v>1467</v>
      </c>
      <c r="K1029" s="196">
        <v>1</v>
      </c>
      <c r="L1029" s="196" t="s">
        <v>3756</v>
      </c>
    </row>
    <row r="1030" spans="1:18" x14ac:dyDescent="0.45">
      <c r="A1030" s="196">
        <v>7</v>
      </c>
      <c r="B1030" s="196">
        <v>20</v>
      </c>
      <c r="C1030" s="196">
        <v>19</v>
      </c>
      <c r="D1030" s="196" t="s">
        <v>834</v>
      </c>
      <c r="E1030" s="196" t="s">
        <v>6433</v>
      </c>
      <c r="F1030" s="196" t="s">
        <v>1301</v>
      </c>
      <c r="G1030" s="196" t="s">
        <v>1300</v>
      </c>
      <c r="H1030" s="196" t="s">
        <v>1362</v>
      </c>
      <c r="K1030" s="196">
        <v>1</v>
      </c>
      <c r="L1030" s="196" t="s">
        <v>3755</v>
      </c>
    </row>
    <row r="1031" spans="1:18" x14ac:dyDescent="0.45">
      <c r="A1031" s="196">
        <v>7</v>
      </c>
      <c r="B1031" s="196">
        <v>20</v>
      </c>
      <c r="C1031" s="196">
        <v>20</v>
      </c>
      <c r="D1031" s="196" t="s">
        <v>834</v>
      </c>
      <c r="E1031" s="196" t="s">
        <v>7587</v>
      </c>
      <c r="F1031" s="196" t="s">
        <v>1301</v>
      </c>
      <c r="G1031" s="196" t="s">
        <v>1300</v>
      </c>
      <c r="H1031" s="196" t="s">
        <v>1464</v>
      </c>
      <c r="K1031" s="196">
        <v>1</v>
      </c>
      <c r="L1031" s="196" t="s">
        <v>3754</v>
      </c>
    </row>
    <row r="1032" spans="1:18" x14ac:dyDescent="0.45">
      <c r="A1032" s="196">
        <v>7</v>
      </c>
      <c r="B1032" s="196">
        <v>20</v>
      </c>
      <c r="C1032" s="196">
        <v>21</v>
      </c>
      <c r="D1032" s="196" t="s">
        <v>834</v>
      </c>
      <c r="E1032" s="196" t="s">
        <v>6434</v>
      </c>
      <c r="F1032" s="196" t="s">
        <v>1301</v>
      </c>
      <c r="G1032" s="196" t="s">
        <v>1300</v>
      </c>
      <c r="H1032" s="196" t="s">
        <v>1360</v>
      </c>
      <c r="K1032" s="196">
        <v>1</v>
      </c>
      <c r="L1032" s="196" t="s">
        <v>3753</v>
      </c>
    </row>
    <row r="1033" spans="1:18" x14ac:dyDescent="0.45">
      <c r="A1033" s="196">
        <v>7</v>
      </c>
      <c r="B1033" s="196">
        <v>20</v>
      </c>
      <c r="C1033" s="196">
        <v>22</v>
      </c>
      <c r="D1033" s="196" t="s">
        <v>834</v>
      </c>
      <c r="E1033" s="196" t="s">
        <v>7588</v>
      </c>
      <c r="F1033" s="196" t="s">
        <v>1301</v>
      </c>
      <c r="G1033" s="196" t="s">
        <v>1300</v>
      </c>
      <c r="H1033" s="196" t="s">
        <v>1461</v>
      </c>
      <c r="K1033" s="196">
        <v>1</v>
      </c>
      <c r="L1033" s="196" t="s">
        <v>3752</v>
      </c>
    </row>
    <row r="1034" spans="1:18" x14ac:dyDescent="0.45">
      <c r="A1034" s="196">
        <v>7</v>
      </c>
      <c r="B1034" s="196">
        <v>20</v>
      </c>
      <c r="C1034" s="196">
        <v>23</v>
      </c>
      <c r="D1034" s="196" t="s">
        <v>834</v>
      </c>
      <c r="E1034" s="196" t="s">
        <v>6435</v>
      </c>
      <c r="F1034" s="196" t="s">
        <v>1301</v>
      </c>
      <c r="G1034" s="196" t="s">
        <v>1300</v>
      </c>
      <c r="H1034" s="196" t="s">
        <v>1358</v>
      </c>
      <c r="K1034" s="196">
        <v>1</v>
      </c>
      <c r="L1034" s="196" t="s">
        <v>3751</v>
      </c>
    </row>
    <row r="1035" spans="1:18" x14ac:dyDescent="0.45">
      <c r="A1035" s="196">
        <v>7</v>
      </c>
      <c r="B1035" s="196">
        <v>20</v>
      </c>
      <c r="C1035" s="196">
        <v>24</v>
      </c>
      <c r="D1035" s="196" t="s">
        <v>834</v>
      </c>
      <c r="E1035" s="196" t="s">
        <v>7589</v>
      </c>
      <c r="F1035" s="196" t="s">
        <v>1301</v>
      </c>
      <c r="G1035" s="196" t="s">
        <v>1300</v>
      </c>
      <c r="H1035" s="196" t="s">
        <v>1458</v>
      </c>
      <c r="K1035" s="196">
        <v>1</v>
      </c>
      <c r="L1035" s="196" t="s">
        <v>3750</v>
      </c>
    </row>
    <row r="1036" spans="1:18" x14ac:dyDescent="0.45">
      <c r="A1036" s="196">
        <v>7</v>
      </c>
      <c r="B1036" s="196">
        <v>20</v>
      </c>
      <c r="C1036" s="196">
        <v>25</v>
      </c>
      <c r="D1036" s="196" t="s">
        <v>834</v>
      </c>
      <c r="E1036" s="196" t="s">
        <v>6436</v>
      </c>
      <c r="F1036" s="196" t="s">
        <v>1301</v>
      </c>
      <c r="G1036" s="196" t="s">
        <v>1300</v>
      </c>
      <c r="H1036" s="196" t="s">
        <v>1356</v>
      </c>
      <c r="K1036" s="196">
        <v>1</v>
      </c>
      <c r="L1036" s="196" t="s">
        <v>3749</v>
      </c>
    </row>
    <row r="1037" spans="1:18" x14ac:dyDescent="0.45">
      <c r="A1037" s="196">
        <v>7</v>
      </c>
      <c r="B1037" s="196">
        <v>20</v>
      </c>
      <c r="C1037" s="196">
        <v>26</v>
      </c>
      <c r="D1037" s="196" t="s">
        <v>834</v>
      </c>
      <c r="E1037" s="196" t="s">
        <v>7590</v>
      </c>
      <c r="F1037" s="196" t="s">
        <v>1301</v>
      </c>
      <c r="G1037" s="196" t="s">
        <v>1300</v>
      </c>
      <c r="H1037" s="196" t="s">
        <v>1455</v>
      </c>
      <c r="K1037" s="196">
        <v>1</v>
      </c>
      <c r="L1037" s="196" t="s">
        <v>3748</v>
      </c>
    </row>
    <row r="1038" spans="1:18" x14ac:dyDescent="0.45">
      <c r="A1038" s="196">
        <v>7</v>
      </c>
      <c r="B1038" s="196">
        <v>20</v>
      </c>
      <c r="C1038" s="196">
        <v>27</v>
      </c>
      <c r="D1038" s="196" t="s">
        <v>834</v>
      </c>
      <c r="E1038" s="196" t="s">
        <v>6437</v>
      </c>
      <c r="F1038" s="196" t="s">
        <v>1301</v>
      </c>
      <c r="G1038" s="196" t="s">
        <v>1300</v>
      </c>
      <c r="H1038" s="196" t="s">
        <v>1354</v>
      </c>
      <c r="I1038" s="196" t="s">
        <v>875</v>
      </c>
      <c r="K1038" s="196">
        <v>1</v>
      </c>
      <c r="L1038" s="196" t="s">
        <v>3747</v>
      </c>
      <c r="M1038" s="196" t="s">
        <v>3746</v>
      </c>
      <c r="N1038" s="196" t="s">
        <v>76</v>
      </c>
      <c r="O1038" s="196" t="s">
        <v>3745</v>
      </c>
      <c r="P1038" s="196" t="s">
        <v>77</v>
      </c>
      <c r="Q1038" s="196" t="s">
        <v>3744</v>
      </c>
      <c r="R1038" s="196" t="s">
        <v>78</v>
      </c>
    </row>
    <row r="1039" spans="1:18" x14ac:dyDescent="0.45">
      <c r="A1039" s="196">
        <v>7</v>
      </c>
      <c r="B1039" s="196">
        <v>20</v>
      </c>
      <c r="C1039" s="196">
        <v>28</v>
      </c>
      <c r="D1039" s="196" t="s">
        <v>834</v>
      </c>
      <c r="E1039" s="196" t="s">
        <v>7591</v>
      </c>
      <c r="F1039" s="196" t="s">
        <v>1301</v>
      </c>
      <c r="G1039" s="196" t="s">
        <v>1300</v>
      </c>
      <c r="H1039" s="196" t="s">
        <v>1449</v>
      </c>
      <c r="I1039" s="196" t="s">
        <v>875</v>
      </c>
      <c r="K1039" s="196">
        <v>1</v>
      </c>
      <c r="L1039" s="196" t="s">
        <v>3743</v>
      </c>
      <c r="M1039" s="196" t="s">
        <v>3742</v>
      </c>
      <c r="N1039" s="196" t="s">
        <v>76</v>
      </c>
      <c r="O1039" s="196" t="s">
        <v>3741</v>
      </c>
      <c r="P1039" s="196" t="s">
        <v>77</v>
      </c>
      <c r="Q1039" s="196" t="s">
        <v>3740</v>
      </c>
      <c r="R1039" s="196" t="s">
        <v>78</v>
      </c>
    </row>
    <row r="1040" spans="1:18" x14ac:dyDescent="0.45">
      <c r="A1040" s="196">
        <v>7</v>
      </c>
      <c r="B1040" s="196">
        <v>20</v>
      </c>
      <c r="C1040" s="196">
        <v>29</v>
      </c>
      <c r="D1040" s="196" t="s">
        <v>834</v>
      </c>
      <c r="E1040" s="196" t="s">
        <v>6438</v>
      </c>
      <c r="F1040" s="196" t="s">
        <v>1301</v>
      </c>
      <c r="G1040" s="196" t="s">
        <v>1300</v>
      </c>
      <c r="H1040" s="196" t="s">
        <v>1349</v>
      </c>
      <c r="I1040" s="196" t="s">
        <v>3252</v>
      </c>
      <c r="K1040" s="196">
        <v>1</v>
      </c>
      <c r="L1040" s="196" t="s">
        <v>3739</v>
      </c>
      <c r="M1040" s="196" t="s">
        <v>3738</v>
      </c>
      <c r="N1040" s="196" t="s">
        <v>65</v>
      </c>
      <c r="O1040" s="196" t="s">
        <v>3737</v>
      </c>
    </row>
    <row r="1041" spans="1:18" x14ac:dyDescent="0.45">
      <c r="A1041" s="196">
        <v>7</v>
      </c>
      <c r="B1041" s="196">
        <v>20</v>
      </c>
      <c r="C1041" s="196">
        <v>30</v>
      </c>
      <c r="D1041" s="196" t="s">
        <v>834</v>
      </c>
      <c r="E1041" s="196" t="s">
        <v>7592</v>
      </c>
      <c r="F1041" s="196" t="s">
        <v>1301</v>
      </c>
      <c r="G1041" s="196" t="s">
        <v>1300</v>
      </c>
      <c r="H1041" s="196" t="s">
        <v>1441</v>
      </c>
      <c r="I1041" s="196" t="s">
        <v>1341</v>
      </c>
      <c r="K1041" s="196">
        <v>1</v>
      </c>
      <c r="L1041" s="196" t="s">
        <v>3736</v>
      </c>
      <c r="M1041" s="196" t="s">
        <v>3735</v>
      </c>
      <c r="N1041" s="196" t="s">
        <v>1338</v>
      </c>
      <c r="O1041" s="196" t="s">
        <v>3734</v>
      </c>
    </row>
    <row r="1042" spans="1:18" x14ac:dyDescent="0.45">
      <c r="A1042" s="196">
        <v>7</v>
      </c>
      <c r="B1042" s="196">
        <v>20</v>
      </c>
      <c r="C1042" s="196">
        <v>31</v>
      </c>
      <c r="D1042" s="196" t="s">
        <v>834</v>
      </c>
      <c r="E1042" s="196" t="s">
        <v>6439</v>
      </c>
      <c r="F1042" s="196" t="s">
        <v>1301</v>
      </c>
      <c r="G1042" s="196" t="s">
        <v>1300</v>
      </c>
      <c r="H1042" s="196" t="s">
        <v>679</v>
      </c>
      <c r="I1042" s="196" t="s">
        <v>3252</v>
      </c>
      <c r="K1042" s="196">
        <v>1</v>
      </c>
      <c r="L1042" s="196" t="s">
        <v>3733</v>
      </c>
      <c r="M1042" s="196" t="s">
        <v>3732</v>
      </c>
      <c r="N1042" s="196" t="s">
        <v>65</v>
      </c>
      <c r="O1042" s="196" t="s">
        <v>3731</v>
      </c>
    </row>
    <row r="1043" spans="1:18" x14ac:dyDescent="0.45">
      <c r="A1043" s="196">
        <v>7</v>
      </c>
      <c r="B1043" s="196">
        <v>20</v>
      </c>
      <c r="C1043" s="196">
        <v>32</v>
      </c>
      <c r="D1043" s="196" t="s">
        <v>834</v>
      </c>
      <c r="E1043" s="196" t="s">
        <v>7593</v>
      </c>
      <c r="F1043" s="196" t="s">
        <v>1301</v>
      </c>
      <c r="G1043" s="196" t="s">
        <v>1300</v>
      </c>
      <c r="H1043" s="196" t="s">
        <v>1434</v>
      </c>
      <c r="I1043" s="196" t="s">
        <v>1341</v>
      </c>
      <c r="K1043" s="196">
        <v>1</v>
      </c>
      <c r="L1043" s="196" t="s">
        <v>3730</v>
      </c>
      <c r="M1043" s="196" t="s">
        <v>3729</v>
      </c>
      <c r="N1043" s="196" t="s">
        <v>1338</v>
      </c>
      <c r="O1043" s="196" t="s">
        <v>3728</v>
      </c>
    </row>
    <row r="1044" spans="1:18" x14ac:dyDescent="0.45">
      <c r="A1044" s="196">
        <v>7</v>
      </c>
      <c r="B1044" s="196">
        <v>20</v>
      </c>
      <c r="C1044" s="196">
        <v>33</v>
      </c>
      <c r="D1044" s="196" t="s">
        <v>834</v>
      </c>
      <c r="E1044" s="196" t="s">
        <v>6440</v>
      </c>
      <c r="F1044" s="196" t="s">
        <v>1301</v>
      </c>
      <c r="G1044" s="196" t="s">
        <v>1300</v>
      </c>
      <c r="H1044" s="196" t="s">
        <v>1342</v>
      </c>
      <c r="I1044" s="196" t="s">
        <v>3252</v>
      </c>
      <c r="K1044" s="196">
        <v>1</v>
      </c>
      <c r="L1044" s="196" t="s">
        <v>3727</v>
      </c>
      <c r="M1044" s="196" t="s">
        <v>3726</v>
      </c>
      <c r="N1044" s="196" t="s">
        <v>65</v>
      </c>
      <c r="O1044" s="196" t="s">
        <v>3725</v>
      </c>
    </row>
    <row r="1045" spans="1:18" x14ac:dyDescent="0.45">
      <c r="A1045" s="196">
        <v>7</v>
      </c>
      <c r="B1045" s="196">
        <v>20</v>
      </c>
      <c r="C1045" s="196">
        <v>34</v>
      </c>
      <c r="D1045" s="196" t="s">
        <v>834</v>
      </c>
      <c r="E1045" s="196" t="s">
        <v>7594</v>
      </c>
      <c r="F1045" s="196" t="s">
        <v>1301</v>
      </c>
      <c r="G1045" s="196" t="s">
        <v>1300</v>
      </c>
      <c r="H1045" s="196" t="s">
        <v>1427</v>
      </c>
      <c r="I1045" s="196" t="s">
        <v>1341</v>
      </c>
      <c r="K1045" s="196">
        <v>1</v>
      </c>
      <c r="L1045" s="196" t="s">
        <v>3724</v>
      </c>
      <c r="M1045" s="196" t="s">
        <v>3723</v>
      </c>
      <c r="N1045" s="196" t="s">
        <v>1338</v>
      </c>
      <c r="O1045" s="196" t="s">
        <v>3722</v>
      </c>
    </row>
    <row r="1046" spans="1:18" x14ac:dyDescent="0.45">
      <c r="A1046" s="196">
        <v>7</v>
      </c>
      <c r="B1046" s="196">
        <v>20</v>
      </c>
      <c r="C1046" s="196">
        <v>35</v>
      </c>
      <c r="D1046" s="196" t="s">
        <v>834</v>
      </c>
      <c r="E1046" s="196" t="s">
        <v>6441</v>
      </c>
      <c r="F1046" s="196" t="s">
        <v>1301</v>
      </c>
      <c r="G1046" s="196" t="s">
        <v>1300</v>
      </c>
      <c r="H1046" s="196" t="s">
        <v>1336</v>
      </c>
      <c r="K1046" s="196">
        <v>1</v>
      </c>
      <c r="L1046" s="196" t="s">
        <v>3721</v>
      </c>
    </row>
    <row r="1047" spans="1:18" x14ac:dyDescent="0.45">
      <c r="A1047" s="196">
        <v>7</v>
      </c>
      <c r="B1047" s="196">
        <v>20</v>
      </c>
      <c r="C1047" s="196">
        <v>36</v>
      </c>
      <c r="D1047" s="196" t="s">
        <v>834</v>
      </c>
      <c r="E1047" s="196" t="s">
        <v>8427</v>
      </c>
      <c r="F1047" s="196" t="s">
        <v>1301</v>
      </c>
      <c r="G1047" s="196" t="s">
        <v>1300</v>
      </c>
      <c r="H1047" s="196" t="s">
        <v>1422</v>
      </c>
      <c r="K1047" s="196">
        <v>1</v>
      </c>
      <c r="L1047" s="196" t="s">
        <v>3720</v>
      </c>
    </row>
    <row r="1048" spans="1:18" x14ac:dyDescent="0.45">
      <c r="A1048" s="196">
        <v>7</v>
      </c>
      <c r="B1048" s="196">
        <v>20</v>
      </c>
      <c r="C1048" s="196">
        <v>37</v>
      </c>
      <c r="D1048" s="196" t="s">
        <v>834</v>
      </c>
      <c r="E1048" s="196" t="s">
        <v>6442</v>
      </c>
      <c r="F1048" s="196" t="s">
        <v>1301</v>
      </c>
      <c r="G1048" s="196" t="s">
        <v>1300</v>
      </c>
      <c r="H1048" s="196" t="s">
        <v>1334</v>
      </c>
      <c r="K1048" s="196">
        <v>1</v>
      </c>
      <c r="L1048" s="196" t="s">
        <v>3719</v>
      </c>
    </row>
    <row r="1049" spans="1:18" x14ac:dyDescent="0.45">
      <c r="A1049" s="196">
        <v>7</v>
      </c>
      <c r="B1049" s="196">
        <v>20</v>
      </c>
      <c r="C1049" s="196">
        <v>38</v>
      </c>
      <c r="D1049" s="196" t="s">
        <v>834</v>
      </c>
      <c r="E1049" s="196" t="s">
        <v>8467</v>
      </c>
      <c r="F1049" s="196" t="s">
        <v>1301</v>
      </c>
      <c r="G1049" s="196" t="s">
        <v>1300</v>
      </c>
      <c r="H1049" s="196" t="s">
        <v>1419</v>
      </c>
      <c r="K1049" s="196">
        <v>1</v>
      </c>
      <c r="L1049" s="196" t="s">
        <v>3718</v>
      </c>
    </row>
    <row r="1050" spans="1:18" x14ac:dyDescent="0.45">
      <c r="A1050" s="196">
        <v>7</v>
      </c>
      <c r="B1050" s="196">
        <v>20</v>
      </c>
      <c r="C1050" s="196">
        <v>39</v>
      </c>
      <c r="D1050" s="196" t="s">
        <v>834</v>
      </c>
      <c r="E1050" s="196" t="s">
        <v>6443</v>
      </c>
      <c r="F1050" s="196" t="s">
        <v>1301</v>
      </c>
      <c r="G1050" s="196" t="s">
        <v>1300</v>
      </c>
      <c r="H1050" s="196" t="s">
        <v>1332</v>
      </c>
      <c r="K1050" s="196">
        <v>1</v>
      </c>
      <c r="L1050" s="196" t="s">
        <v>3717</v>
      </c>
    </row>
    <row r="1051" spans="1:18" x14ac:dyDescent="0.45">
      <c r="A1051" s="196">
        <v>7</v>
      </c>
      <c r="B1051" s="196">
        <v>20</v>
      </c>
      <c r="C1051" s="196">
        <v>40</v>
      </c>
      <c r="D1051" s="196" t="s">
        <v>834</v>
      </c>
      <c r="E1051" s="196" t="s">
        <v>8507</v>
      </c>
      <c r="F1051" s="196" t="s">
        <v>1301</v>
      </c>
      <c r="G1051" s="196" t="s">
        <v>1300</v>
      </c>
      <c r="H1051" s="196" t="s">
        <v>1416</v>
      </c>
      <c r="K1051" s="196">
        <v>1</v>
      </c>
      <c r="L1051" s="196" t="s">
        <v>3716</v>
      </c>
    </row>
    <row r="1052" spans="1:18" x14ac:dyDescent="0.45">
      <c r="A1052" s="196">
        <v>7</v>
      </c>
      <c r="B1052" s="196">
        <v>20</v>
      </c>
      <c r="C1052" s="196">
        <v>41</v>
      </c>
      <c r="D1052" s="196" t="s">
        <v>834</v>
      </c>
      <c r="E1052" s="196" t="s">
        <v>6444</v>
      </c>
      <c r="F1052" s="196" t="s">
        <v>1301</v>
      </c>
      <c r="G1052" s="196" t="s">
        <v>1300</v>
      </c>
      <c r="H1052" s="196" t="s">
        <v>1330</v>
      </c>
      <c r="I1052" s="196" t="s">
        <v>875</v>
      </c>
      <c r="K1052" s="196">
        <v>1</v>
      </c>
      <c r="L1052" s="196" t="s">
        <v>3715</v>
      </c>
      <c r="M1052" s="196" t="s">
        <v>3714</v>
      </c>
      <c r="N1052" s="196" t="s">
        <v>76</v>
      </c>
      <c r="O1052" s="196" t="s">
        <v>3713</v>
      </c>
      <c r="P1052" s="196" t="s">
        <v>77</v>
      </c>
      <c r="Q1052" s="196" t="s">
        <v>3712</v>
      </c>
      <c r="R1052" s="196" t="s">
        <v>78</v>
      </c>
    </row>
    <row r="1053" spans="1:18" x14ac:dyDescent="0.45">
      <c r="A1053" s="196">
        <v>7</v>
      </c>
      <c r="B1053" s="196">
        <v>20</v>
      </c>
      <c r="C1053" s="196">
        <v>42</v>
      </c>
      <c r="D1053" s="196" t="s">
        <v>834</v>
      </c>
      <c r="E1053" s="196" t="s">
        <v>7595</v>
      </c>
      <c r="F1053" s="196" t="s">
        <v>1301</v>
      </c>
      <c r="G1053" s="196" t="s">
        <v>1300</v>
      </c>
      <c r="H1053" s="196" t="s">
        <v>1410</v>
      </c>
      <c r="I1053" s="196" t="s">
        <v>875</v>
      </c>
      <c r="K1053" s="196">
        <v>1</v>
      </c>
      <c r="L1053" s="196" t="s">
        <v>3711</v>
      </c>
      <c r="M1053" s="196" t="s">
        <v>3710</v>
      </c>
      <c r="N1053" s="196" t="s">
        <v>76</v>
      </c>
      <c r="O1053" s="196" t="s">
        <v>3709</v>
      </c>
      <c r="P1053" s="196" t="s">
        <v>77</v>
      </c>
      <c r="Q1053" s="196" t="s">
        <v>3708</v>
      </c>
      <c r="R1053" s="196" t="s">
        <v>78</v>
      </c>
    </row>
    <row r="1054" spans="1:18" x14ac:dyDescent="0.45">
      <c r="A1054" s="196">
        <v>7</v>
      </c>
      <c r="B1054" s="196">
        <v>20</v>
      </c>
      <c r="C1054" s="196">
        <v>43</v>
      </c>
      <c r="D1054" s="196" t="s">
        <v>834</v>
      </c>
      <c r="E1054" s="196" t="s">
        <v>6445</v>
      </c>
      <c r="F1054" s="196" t="s">
        <v>1301</v>
      </c>
      <c r="G1054" s="196" t="s">
        <v>1300</v>
      </c>
      <c r="H1054" s="196" t="s">
        <v>1325</v>
      </c>
      <c r="I1054" s="196" t="s">
        <v>1324</v>
      </c>
      <c r="K1054" s="196">
        <v>1</v>
      </c>
      <c r="L1054" s="196" t="s">
        <v>3707</v>
      </c>
    </row>
    <row r="1055" spans="1:18" x14ac:dyDescent="0.45">
      <c r="A1055" s="196">
        <v>7</v>
      </c>
      <c r="B1055" s="196">
        <v>20</v>
      </c>
      <c r="C1055" s="196">
        <v>44</v>
      </c>
      <c r="D1055" s="196" t="s">
        <v>834</v>
      </c>
      <c r="E1055" s="196" t="s">
        <v>7596</v>
      </c>
      <c r="F1055" s="196" t="s">
        <v>1301</v>
      </c>
      <c r="G1055" s="196" t="s">
        <v>1300</v>
      </c>
      <c r="H1055" s="196" t="s">
        <v>1404</v>
      </c>
      <c r="I1055" s="196" t="s">
        <v>1324</v>
      </c>
      <c r="K1055" s="196">
        <v>1</v>
      </c>
      <c r="L1055" s="196" t="s">
        <v>3706</v>
      </c>
    </row>
    <row r="1056" spans="1:18" x14ac:dyDescent="0.45">
      <c r="A1056" s="196">
        <v>7</v>
      </c>
      <c r="B1056" s="196">
        <v>20</v>
      </c>
      <c r="C1056" s="196">
        <v>45</v>
      </c>
      <c r="D1056" s="196" t="s">
        <v>834</v>
      </c>
      <c r="E1056" s="196" t="s">
        <v>6446</v>
      </c>
      <c r="F1056" s="196" t="s">
        <v>1301</v>
      </c>
      <c r="G1056" s="196" t="s">
        <v>1300</v>
      </c>
      <c r="H1056" s="196" t="s">
        <v>1322</v>
      </c>
      <c r="K1056" s="196">
        <v>1</v>
      </c>
      <c r="L1056" s="196" t="s">
        <v>3705</v>
      </c>
    </row>
    <row r="1057" spans="1:18" x14ac:dyDescent="0.45">
      <c r="A1057" s="196">
        <v>7</v>
      </c>
      <c r="B1057" s="196">
        <v>20</v>
      </c>
      <c r="C1057" s="196">
        <v>46</v>
      </c>
      <c r="D1057" s="196" t="s">
        <v>834</v>
      </c>
      <c r="E1057" s="196" t="s">
        <v>7597</v>
      </c>
      <c r="F1057" s="196" t="s">
        <v>1301</v>
      </c>
      <c r="G1057" s="196" t="s">
        <v>1300</v>
      </c>
      <c r="H1057" s="196" t="s">
        <v>1401</v>
      </c>
      <c r="K1057" s="196">
        <v>1</v>
      </c>
      <c r="L1057" s="196" t="s">
        <v>3704</v>
      </c>
    </row>
    <row r="1058" spans="1:18" x14ac:dyDescent="0.45">
      <c r="A1058" s="196">
        <v>7</v>
      </c>
      <c r="B1058" s="196">
        <v>20</v>
      </c>
      <c r="C1058" s="196">
        <v>47</v>
      </c>
      <c r="D1058" s="196" t="s">
        <v>834</v>
      </c>
      <c r="E1058" s="196" t="s">
        <v>6447</v>
      </c>
      <c r="F1058" s="196" t="s">
        <v>1301</v>
      </c>
      <c r="G1058" s="196" t="s">
        <v>1300</v>
      </c>
      <c r="H1058" s="196" t="s">
        <v>1320</v>
      </c>
      <c r="I1058" s="196" t="s">
        <v>885</v>
      </c>
      <c r="K1058" s="196">
        <v>1</v>
      </c>
      <c r="L1058" s="196" t="s">
        <v>3703</v>
      </c>
    </row>
    <row r="1059" spans="1:18" x14ac:dyDescent="0.45">
      <c r="A1059" s="196">
        <v>7</v>
      </c>
      <c r="B1059" s="196">
        <v>20</v>
      </c>
      <c r="C1059" s="196">
        <v>48</v>
      </c>
      <c r="D1059" s="196" t="s">
        <v>834</v>
      </c>
      <c r="E1059" s="196" t="s">
        <v>6448</v>
      </c>
      <c r="F1059" s="196" t="s">
        <v>1301</v>
      </c>
      <c r="G1059" s="196" t="s">
        <v>1300</v>
      </c>
      <c r="H1059" s="196" t="s">
        <v>1317</v>
      </c>
      <c r="K1059" s="196">
        <v>1</v>
      </c>
      <c r="L1059" s="196" t="s">
        <v>3702</v>
      </c>
    </row>
    <row r="1060" spans="1:18" x14ac:dyDescent="0.45">
      <c r="A1060" s="196">
        <v>7</v>
      </c>
      <c r="B1060" s="196">
        <v>20</v>
      </c>
      <c r="C1060" s="196">
        <v>49</v>
      </c>
      <c r="D1060" s="196" t="s">
        <v>834</v>
      </c>
      <c r="E1060" s="196" t="s">
        <v>6449</v>
      </c>
      <c r="F1060" s="196" t="s">
        <v>1301</v>
      </c>
      <c r="G1060" s="196" t="s">
        <v>1300</v>
      </c>
      <c r="H1060" s="196" t="s">
        <v>1315</v>
      </c>
      <c r="I1060" s="196" t="s">
        <v>875</v>
      </c>
      <c r="K1060" s="196">
        <v>1</v>
      </c>
      <c r="L1060" s="196" t="s">
        <v>3701</v>
      </c>
      <c r="M1060" s="196" t="s">
        <v>3700</v>
      </c>
      <c r="N1060" s="196" t="s">
        <v>76</v>
      </c>
      <c r="O1060" s="196" t="s">
        <v>3699</v>
      </c>
      <c r="P1060" s="196" t="s">
        <v>77</v>
      </c>
      <c r="Q1060" s="196" t="s">
        <v>3698</v>
      </c>
      <c r="R1060" s="196" t="s">
        <v>78</v>
      </c>
    </row>
    <row r="1061" spans="1:18" x14ac:dyDescent="0.45">
      <c r="A1061" s="196">
        <v>7</v>
      </c>
      <c r="B1061" s="196">
        <v>20</v>
      </c>
      <c r="C1061" s="196">
        <v>50</v>
      </c>
      <c r="D1061" s="196" t="s">
        <v>834</v>
      </c>
      <c r="E1061" s="196" t="s">
        <v>6450</v>
      </c>
      <c r="F1061" s="196" t="s">
        <v>1301</v>
      </c>
      <c r="G1061" s="196" t="s">
        <v>1300</v>
      </c>
      <c r="H1061" s="196" t="s">
        <v>1310</v>
      </c>
      <c r="I1061" s="196" t="s">
        <v>875</v>
      </c>
      <c r="K1061" s="196">
        <v>1</v>
      </c>
      <c r="L1061" s="196" t="s">
        <v>3697</v>
      </c>
      <c r="M1061" s="196" t="s">
        <v>3696</v>
      </c>
      <c r="N1061" s="196" t="s">
        <v>76</v>
      </c>
      <c r="O1061" s="196" t="s">
        <v>3695</v>
      </c>
      <c r="P1061" s="196" t="s">
        <v>77</v>
      </c>
      <c r="Q1061" s="196" t="s">
        <v>3694</v>
      </c>
      <c r="R1061" s="196" t="s">
        <v>78</v>
      </c>
    </row>
    <row r="1062" spans="1:18" x14ac:dyDescent="0.45">
      <c r="A1062" s="196">
        <v>7</v>
      </c>
      <c r="B1062" s="196">
        <v>20</v>
      </c>
      <c r="C1062" s="196">
        <v>51</v>
      </c>
      <c r="D1062" s="196" t="s">
        <v>834</v>
      </c>
      <c r="E1062" s="196" t="s">
        <v>6451</v>
      </c>
      <c r="F1062" s="196" t="s">
        <v>1301</v>
      </c>
      <c r="G1062" s="196" t="s">
        <v>1300</v>
      </c>
      <c r="H1062" s="196" t="s">
        <v>1299</v>
      </c>
      <c r="K1062" s="196">
        <v>1</v>
      </c>
      <c r="L1062" s="196" t="s">
        <v>3693</v>
      </c>
    </row>
    <row r="1063" spans="1:18" x14ac:dyDescent="0.45">
      <c r="A1063" s="196">
        <v>7</v>
      </c>
      <c r="B1063" s="196">
        <v>20</v>
      </c>
      <c r="C1063" s="196">
        <v>52</v>
      </c>
      <c r="D1063" s="196" t="s">
        <v>8775</v>
      </c>
      <c r="E1063" s="196" t="s">
        <v>8827</v>
      </c>
      <c r="F1063" s="196" t="s">
        <v>1301</v>
      </c>
      <c r="G1063" s="196" t="s">
        <v>1300</v>
      </c>
      <c r="H1063" s="196" t="s">
        <v>8777</v>
      </c>
      <c r="K1063" s="196">
        <v>1</v>
      </c>
      <c r="L1063" s="196" t="s">
        <v>8828</v>
      </c>
    </row>
    <row r="1064" spans="1:18" x14ac:dyDescent="0.45">
      <c r="A1064" s="196">
        <v>7</v>
      </c>
      <c r="B1064" s="196">
        <v>21</v>
      </c>
      <c r="C1064" s="196">
        <v>1</v>
      </c>
      <c r="D1064" s="196" t="s">
        <v>834</v>
      </c>
      <c r="E1064" s="196" t="s">
        <v>6452</v>
      </c>
      <c r="F1064" s="196" t="s">
        <v>1301</v>
      </c>
      <c r="G1064" s="196" t="s">
        <v>1300</v>
      </c>
      <c r="H1064" s="196" t="s">
        <v>1388</v>
      </c>
      <c r="I1064" s="196" t="s">
        <v>880</v>
      </c>
      <c r="K1064" s="196">
        <v>1</v>
      </c>
      <c r="L1064" s="196" t="s">
        <v>3692</v>
      </c>
    </row>
    <row r="1065" spans="1:18" x14ac:dyDescent="0.45">
      <c r="A1065" s="196">
        <v>7</v>
      </c>
      <c r="B1065" s="196">
        <v>21</v>
      </c>
      <c r="C1065" s="196">
        <v>2</v>
      </c>
      <c r="D1065" s="196" t="s">
        <v>834</v>
      </c>
      <c r="E1065" s="196" t="s">
        <v>7598</v>
      </c>
      <c r="F1065" s="196" t="s">
        <v>1301</v>
      </c>
      <c r="G1065" s="196" t="s">
        <v>1300</v>
      </c>
      <c r="H1065" s="196" t="s">
        <v>1505</v>
      </c>
      <c r="I1065" s="196" t="s">
        <v>1324</v>
      </c>
      <c r="K1065" s="196">
        <v>1</v>
      </c>
      <c r="L1065" s="196" t="s">
        <v>3691</v>
      </c>
    </row>
    <row r="1066" spans="1:18" x14ac:dyDescent="0.45">
      <c r="A1066" s="196">
        <v>7</v>
      </c>
      <c r="B1066" s="196">
        <v>21</v>
      </c>
      <c r="C1066" s="196">
        <v>3</v>
      </c>
      <c r="D1066" s="196" t="s">
        <v>834</v>
      </c>
      <c r="E1066" s="196" t="s">
        <v>6453</v>
      </c>
      <c r="F1066" s="196" t="s">
        <v>1301</v>
      </c>
      <c r="G1066" s="196" t="s">
        <v>1300</v>
      </c>
      <c r="H1066" s="196" t="s">
        <v>1386</v>
      </c>
      <c r="I1066" s="196" t="s">
        <v>880</v>
      </c>
      <c r="K1066" s="196">
        <v>1</v>
      </c>
      <c r="L1066" s="196" t="s">
        <v>3690</v>
      </c>
    </row>
    <row r="1067" spans="1:18" x14ac:dyDescent="0.45">
      <c r="A1067" s="196">
        <v>7</v>
      </c>
      <c r="B1067" s="196">
        <v>21</v>
      </c>
      <c r="C1067" s="196">
        <v>4</v>
      </c>
      <c r="D1067" s="196" t="s">
        <v>834</v>
      </c>
      <c r="E1067" s="196" t="s">
        <v>7599</v>
      </c>
      <c r="F1067" s="196" t="s">
        <v>1301</v>
      </c>
      <c r="G1067" s="196" t="s">
        <v>1300</v>
      </c>
      <c r="H1067" s="196" t="s">
        <v>1502</v>
      </c>
      <c r="I1067" s="196" t="s">
        <v>1324</v>
      </c>
      <c r="K1067" s="196">
        <v>1</v>
      </c>
      <c r="L1067" s="196" t="s">
        <v>3689</v>
      </c>
    </row>
    <row r="1068" spans="1:18" x14ac:dyDescent="0.45">
      <c r="A1068" s="196">
        <v>7</v>
      </c>
      <c r="B1068" s="196">
        <v>21</v>
      </c>
      <c r="C1068" s="196">
        <v>5</v>
      </c>
      <c r="D1068" s="196" t="s">
        <v>834</v>
      </c>
      <c r="E1068" s="196" t="s">
        <v>6454</v>
      </c>
      <c r="F1068" s="196" t="s">
        <v>1301</v>
      </c>
      <c r="G1068" s="196" t="s">
        <v>1300</v>
      </c>
      <c r="H1068" s="196" t="s">
        <v>1384</v>
      </c>
      <c r="I1068" s="196" t="s">
        <v>875</v>
      </c>
      <c r="K1068" s="196">
        <v>1</v>
      </c>
      <c r="L1068" s="196" t="s">
        <v>3688</v>
      </c>
      <c r="M1068" s="196" t="s">
        <v>3687</v>
      </c>
      <c r="N1068" s="196" t="s">
        <v>76</v>
      </c>
      <c r="O1068" s="196" t="s">
        <v>3686</v>
      </c>
      <c r="P1068" s="196" t="s">
        <v>77</v>
      </c>
      <c r="Q1068" s="196" t="s">
        <v>3685</v>
      </c>
      <c r="R1068" s="196" t="s">
        <v>78</v>
      </c>
    </row>
    <row r="1069" spans="1:18" x14ac:dyDescent="0.45">
      <c r="A1069" s="196">
        <v>7</v>
      </c>
      <c r="B1069" s="196">
        <v>21</v>
      </c>
      <c r="C1069" s="196">
        <v>6</v>
      </c>
      <c r="D1069" s="196" t="s">
        <v>834</v>
      </c>
      <c r="E1069" s="196" t="s">
        <v>7600</v>
      </c>
      <c r="F1069" s="196" t="s">
        <v>1301</v>
      </c>
      <c r="G1069" s="196" t="s">
        <v>1300</v>
      </c>
      <c r="H1069" s="196" t="s">
        <v>1496</v>
      </c>
      <c r="I1069" s="196" t="s">
        <v>875</v>
      </c>
      <c r="K1069" s="196">
        <v>1</v>
      </c>
      <c r="L1069" s="196" t="s">
        <v>3684</v>
      </c>
      <c r="M1069" s="196" t="s">
        <v>3683</v>
      </c>
      <c r="N1069" s="196" t="s">
        <v>76</v>
      </c>
      <c r="O1069" s="196" t="s">
        <v>3682</v>
      </c>
      <c r="P1069" s="196" t="s">
        <v>77</v>
      </c>
      <c r="Q1069" s="196" t="s">
        <v>3681</v>
      </c>
      <c r="R1069" s="196" t="s">
        <v>78</v>
      </c>
    </row>
    <row r="1070" spans="1:18" x14ac:dyDescent="0.45">
      <c r="A1070" s="196">
        <v>7</v>
      </c>
      <c r="B1070" s="196">
        <v>21</v>
      </c>
      <c r="C1070" s="196">
        <v>7</v>
      </c>
      <c r="D1070" s="196" t="s">
        <v>834</v>
      </c>
      <c r="E1070" s="196" t="s">
        <v>6455</v>
      </c>
      <c r="F1070" s="196" t="s">
        <v>1301</v>
      </c>
      <c r="G1070" s="196" t="s">
        <v>1300</v>
      </c>
      <c r="H1070" s="196" t="s">
        <v>715</v>
      </c>
      <c r="I1070" s="196" t="s">
        <v>875</v>
      </c>
      <c r="K1070" s="196">
        <v>1</v>
      </c>
      <c r="L1070" s="196" t="s">
        <v>3680</v>
      </c>
      <c r="M1070" s="196" t="s">
        <v>3679</v>
      </c>
      <c r="N1070" s="196" t="s">
        <v>76</v>
      </c>
      <c r="O1070" s="196" t="s">
        <v>3678</v>
      </c>
      <c r="P1070" s="196" t="s">
        <v>77</v>
      </c>
      <c r="Q1070" s="196" t="s">
        <v>3677</v>
      </c>
      <c r="R1070" s="196" t="s">
        <v>78</v>
      </c>
    </row>
    <row r="1071" spans="1:18" x14ac:dyDescent="0.45">
      <c r="A1071" s="196">
        <v>7</v>
      </c>
      <c r="B1071" s="196">
        <v>21</v>
      </c>
      <c r="C1071" s="196">
        <v>8</v>
      </c>
      <c r="D1071" s="196" t="s">
        <v>834</v>
      </c>
      <c r="E1071" s="196" t="s">
        <v>7601</v>
      </c>
      <c r="F1071" s="196" t="s">
        <v>1301</v>
      </c>
      <c r="G1071" s="196" t="s">
        <v>1300</v>
      </c>
      <c r="H1071" s="196" t="s">
        <v>1487</v>
      </c>
      <c r="I1071" s="196" t="s">
        <v>875</v>
      </c>
      <c r="K1071" s="196">
        <v>1</v>
      </c>
      <c r="L1071" s="196" t="s">
        <v>3676</v>
      </c>
      <c r="M1071" s="196" t="s">
        <v>3675</v>
      </c>
      <c r="N1071" s="196" t="s">
        <v>76</v>
      </c>
      <c r="O1071" s="196" t="s">
        <v>3674</v>
      </c>
      <c r="P1071" s="196" t="s">
        <v>77</v>
      </c>
      <c r="Q1071" s="196" t="s">
        <v>3673</v>
      </c>
      <c r="R1071" s="196" t="s">
        <v>78</v>
      </c>
    </row>
    <row r="1072" spans="1:18" x14ac:dyDescent="0.45">
      <c r="A1072" s="196">
        <v>7</v>
      </c>
      <c r="B1072" s="196">
        <v>21</v>
      </c>
      <c r="C1072" s="196">
        <v>9</v>
      </c>
      <c r="D1072" s="196" t="s">
        <v>834</v>
      </c>
      <c r="E1072" s="196" t="s">
        <v>6456</v>
      </c>
      <c r="F1072" s="196" t="s">
        <v>1301</v>
      </c>
      <c r="G1072" s="196" t="s">
        <v>1300</v>
      </c>
      <c r="H1072" s="196" t="s">
        <v>1375</v>
      </c>
      <c r="K1072" s="196">
        <v>1</v>
      </c>
      <c r="L1072" s="196" t="s">
        <v>3672</v>
      </c>
    </row>
    <row r="1073" spans="1:13" x14ac:dyDescent="0.45">
      <c r="A1073" s="196">
        <v>7</v>
      </c>
      <c r="B1073" s="196">
        <v>21</v>
      </c>
      <c r="C1073" s="196">
        <v>10</v>
      </c>
      <c r="D1073" s="196" t="s">
        <v>834</v>
      </c>
      <c r="E1073" s="196" t="s">
        <v>7602</v>
      </c>
      <c r="F1073" s="196" t="s">
        <v>1301</v>
      </c>
      <c r="G1073" s="196" t="s">
        <v>1300</v>
      </c>
      <c r="H1073" s="196" t="s">
        <v>1481</v>
      </c>
      <c r="K1073" s="196">
        <v>1</v>
      </c>
      <c r="L1073" s="196" t="s">
        <v>3671</v>
      </c>
    </row>
    <row r="1074" spans="1:13" x14ac:dyDescent="0.45">
      <c r="A1074" s="196">
        <v>7</v>
      </c>
      <c r="B1074" s="196">
        <v>21</v>
      </c>
      <c r="C1074" s="196">
        <v>11</v>
      </c>
      <c r="D1074" s="196" t="s">
        <v>834</v>
      </c>
      <c r="E1074" s="196" t="s">
        <v>6457</v>
      </c>
      <c r="F1074" s="196" t="s">
        <v>1301</v>
      </c>
      <c r="G1074" s="196" t="s">
        <v>1300</v>
      </c>
      <c r="H1074" s="196" t="s">
        <v>1373</v>
      </c>
      <c r="I1074" s="196" t="s">
        <v>885</v>
      </c>
      <c r="K1074" s="196">
        <v>1</v>
      </c>
      <c r="L1074" s="196" t="s">
        <v>3670</v>
      </c>
    </row>
    <row r="1075" spans="1:13" x14ac:dyDescent="0.45">
      <c r="A1075" s="196">
        <v>7</v>
      </c>
      <c r="B1075" s="196">
        <v>21</v>
      </c>
      <c r="C1075" s="196">
        <v>12</v>
      </c>
      <c r="D1075" s="196" t="s">
        <v>834</v>
      </c>
      <c r="E1075" s="196" t="s">
        <v>7603</v>
      </c>
      <c r="F1075" s="196" t="s">
        <v>1301</v>
      </c>
      <c r="G1075" s="196" t="s">
        <v>1300</v>
      </c>
      <c r="H1075" s="196" t="s">
        <v>1478</v>
      </c>
      <c r="I1075" s="196" t="s">
        <v>1319</v>
      </c>
      <c r="K1075" s="196">
        <v>1</v>
      </c>
      <c r="L1075" s="196" t="s">
        <v>3669</v>
      </c>
    </row>
    <row r="1076" spans="1:13" x14ac:dyDescent="0.45">
      <c r="A1076" s="196">
        <v>7</v>
      </c>
      <c r="B1076" s="196">
        <v>21</v>
      </c>
      <c r="C1076" s="196">
        <v>13</v>
      </c>
      <c r="D1076" s="196" t="s">
        <v>834</v>
      </c>
      <c r="E1076" s="196" t="s">
        <v>6458</v>
      </c>
      <c r="F1076" s="196" t="s">
        <v>1301</v>
      </c>
      <c r="G1076" s="196" t="s">
        <v>1300</v>
      </c>
      <c r="H1076" s="196" t="s">
        <v>1371</v>
      </c>
      <c r="I1076" s="196" t="s">
        <v>713</v>
      </c>
      <c r="K1076" s="196">
        <v>1</v>
      </c>
      <c r="L1076" s="196" t="s">
        <v>3668</v>
      </c>
    </row>
    <row r="1077" spans="1:13" x14ac:dyDescent="0.45">
      <c r="A1077" s="196">
        <v>7</v>
      </c>
      <c r="B1077" s="196">
        <v>21</v>
      </c>
      <c r="C1077" s="196">
        <v>14</v>
      </c>
      <c r="D1077" s="196" t="s">
        <v>834</v>
      </c>
      <c r="E1077" s="196" t="s">
        <v>7604</v>
      </c>
      <c r="F1077" s="196" t="s">
        <v>1301</v>
      </c>
      <c r="G1077" s="196" t="s">
        <v>1300</v>
      </c>
      <c r="H1077" s="196" t="s">
        <v>1475</v>
      </c>
      <c r="I1077" s="196" t="s">
        <v>1370</v>
      </c>
      <c r="K1077" s="196">
        <v>1</v>
      </c>
      <c r="L1077" s="196" t="s">
        <v>3667</v>
      </c>
    </row>
    <row r="1078" spans="1:13" x14ac:dyDescent="0.45">
      <c r="A1078" s="196">
        <v>7</v>
      </c>
      <c r="B1078" s="196">
        <v>21</v>
      </c>
      <c r="C1078" s="196">
        <v>15</v>
      </c>
      <c r="D1078" s="196" t="s">
        <v>834</v>
      </c>
      <c r="E1078" s="196" t="s">
        <v>6459</v>
      </c>
      <c r="F1078" s="196" t="s">
        <v>1301</v>
      </c>
      <c r="G1078" s="196" t="s">
        <v>1300</v>
      </c>
      <c r="H1078" s="196" t="s">
        <v>1368</v>
      </c>
      <c r="I1078" s="196" t="s">
        <v>612</v>
      </c>
      <c r="K1078" s="196">
        <v>1</v>
      </c>
      <c r="L1078" s="196" t="s">
        <v>3666</v>
      </c>
      <c r="M1078" s="196" t="s">
        <v>3665</v>
      </c>
    </row>
    <row r="1079" spans="1:13" x14ac:dyDescent="0.45">
      <c r="A1079" s="196">
        <v>7</v>
      </c>
      <c r="B1079" s="196">
        <v>21</v>
      </c>
      <c r="C1079" s="196">
        <v>16</v>
      </c>
      <c r="D1079" s="196" t="s">
        <v>834</v>
      </c>
      <c r="E1079" s="196" t="s">
        <v>7605</v>
      </c>
      <c r="F1079" s="196" t="s">
        <v>1301</v>
      </c>
      <c r="G1079" s="196" t="s">
        <v>1300</v>
      </c>
      <c r="H1079" s="196" t="s">
        <v>1471</v>
      </c>
      <c r="I1079" s="196" t="s">
        <v>612</v>
      </c>
      <c r="K1079" s="196">
        <v>1</v>
      </c>
      <c r="L1079" s="196" t="s">
        <v>3664</v>
      </c>
      <c r="M1079" s="196" t="s">
        <v>3663</v>
      </c>
    </row>
    <row r="1080" spans="1:13" x14ac:dyDescent="0.45">
      <c r="A1080" s="196">
        <v>7</v>
      </c>
      <c r="B1080" s="196">
        <v>21</v>
      </c>
      <c r="C1080" s="196">
        <v>17</v>
      </c>
      <c r="D1080" s="196" t="s">
        <v>834</v>
      </c>
      <c r="E1080" s="196" t="s">
        <v>6460</v>
      </c>
      <c r="F1080" s="196" t="s">
        <v>1301</v>
      </c>
      <c r="G1080" s="196" t="s">
        <v>1300</v>
      </c>
      <c r="H1080" s="196" t="s">
        <v>1364</v>
      </c>
      <c r="K1080" s="196">
        <v>1</v>
      </c>
      <c r="L1080" s="196" t="s">
        <v>3662</v>
      </c>
    </row>
    <row r="1081" spans="1:13" x14ac:dyDescent="0.45">
      <c r="A1081" s="196">
        <v>7</v>
      </c>
      <c r="B1081" s="196">
        <v>21</v>
      </c>
      <c r="C1081" s="196">
        <v>18</v>
      </c>
      <c r="D1081" s="196" t="s">
        <v>834</v>
      </c>
      <c r="E1081" s="196" t="s">
        <v>7606</v>
      </c>
      <c r="F1081" s="196" t="s">
        <v>1301</v>
      </c>
      <c r="G1081" s="196" t="s">
        <v>1300</v>
      </c>
      <c r="H1081" s="196" t="s">
        <v>1467</v>
      </c>
      <c r="K1081" s="196">
        <v>1</v>
      </c>
      <c r="L1081" s="196" t="s">
        <v>3661</v>
      </c>
    </row>
    <row r="1082" spans="1:13" x14ac:dyDescent="0.45">
      <c r="A1082" s="196">
        <v>7</v>
      </c>
      <c r="B1082" s="196">
        <v>21</v>
      </c>
      <c r="C1082" s="196">
        <v>19</v>
      </c>
      <c r="D1082" s="196" t="s">
        <v>834</v>
      </c>
      <c r="E1082" s="196" t="s">
        <v>6461</v>
      </c>
      <c r="F1082" s="196" t="s">
        <v>1301</v>
      </c>
      <c r="G1082" s="196" t="s">
        <v>1300</v>
      </c>
      <c r="H1082" s="196" t="s">
        <v>1362</v>
      </c>
      <c r="K1082" s="196">
        <v>1</v>
      </c>
      <c r="L1082" s="196" t="s">
        <v>3660</v>
      </c>
    </row>
    <row r="1083" spans="1:13" x14ac:dyDescent="0.45">
      <c r="A1083" s="196">
        <v>7</v>
      </c>
      <c r="B1083" s="196">
        <v>21</v>
      </c>
      <c r="C1083" s="196">
        <v>20</v>
      </c>
      <c r="D1083" s="196" t="s">
        <v>834</v>
      </c>
      <c r="E1083" s="196" t="s">
        <v>7607</v>
      </c>
      <c r="F1083" s="196" t="s">
        <v>1301</v>
      </c>
      <c r="G1083" s="196" t="s">
        <v>1300</v>
      </c>
      <c r="H1083" s="196" t="s">
        <v>1464</v>
      </c>
      <c r="K1083" s="196">
        <v>1</v>
      </c>
      <c r="L1083" s="196" t="s">
        <v>3659</v>
      </c>
    </row>
    <row r="1084" spans="1:13" x14ac:dyDescent="0.45">
      <c r="A1084" s="196">
        <v>7</v>
      </c>
      <c r="B1084" s="196">
        <v>21</v>
      </c>
      <c r="C1084" s="196">
        <v>21</v>
      </c>
      <c r="D1084" s="196" t="s">
        <v>834</v>
      </c>
      <c r="E1084" s="196" t="s">
        <v>6462</v>
      </c>
      <c r="F1084" s="196" t="s">
        <v>1301</v>
      </c>
      <c r="G1084" s="196" t="s">
        <v>1300</v>
      </c>
      <c r="H1084" s="196" t="s">
        <v>1360</v>
      </c>
      <c r="K1084" s="196">
        <v>1</v>
      </c>
      <c r="L1084" s="196" t="s">
        <v>3658</v>
      </c>
    </row>
    <row r="1085" spans="1:13" x14ac:dyDescent="0.45">
      <c r="A1085" s="196">
        <v>7</v>
      </c>
      <c r="B1085" s="196">
        <v>21</v>
      </c>
      <c r="C1085" s="196">
        <v>22</v>
      </c>
      <c r="D1085" s="196" t="s">
        <v>834</v>
      </c>
      <c r="E1085" s="196" t="s">
        <v>7608</v>
      </c>
      <c r="F1085" s="196" t="s">
        <v>1301</v>
      </c>
      <c r="G1085" s="196" t="s">
        <v>1300</v>
      </c>
      <c r="H1085" s="196" t="s">
        <v>1461</v>
      </c>
      <c r="K1085" s="196">
        <v>1</v>
      </c>
      <c r="L1085" s="196" t="s">
        <v>3657</v>
      </c>
    </row>
    <row r="1086" spans="1:13" x14ac:dyDescent="0.45">
      <c r="A1086" s="196">
        <v>7</v>
      </c>
      <c r="B1086" s="196">
        <v>21</v>
      </c>
      <c r="C1086" s="196">
        <v>23</v>
      </c>
      <c r="D1086" s="196" t="s">
        <v>834</v>
      </c>
      <c r="E1086" s="196" t="s">
        <v>6463</v>
      </c>
      <c r="F1086" s="196" t="s">
        <v>1301</v>
      </c>
      <c r="G1086" s="196" t="s">
        <v>1300</v>
      </c>
      <c r="H1086" s="196" t="s">
        <v>1358</v>
      </c>
      <c r="K1086" s="196">
        <v>1</v>
      </c>
      <c r="L1086" s="196" t="s">
        <v>3656</v>
      </c>
    </row>
    <row r="1087" spans="1:13" x14ac:dyDescent="0.45">
      <c r="A1087" s="196">
        <v>7</v>
      </c>
      <c r="B1087" s="196">
        <v>21</v>
      </c>
      <c r="C1087" s="196">
        <v>24</v>
      </c>
      <c r="D1087" s="196" t="s">
        <v>834</v>
      </c>
      <c r="E1087" s="196" t="s">
        <v>7609</v>
      </c>
      <c r="F1087" s="196" t="s">
        <v>1301</v>
      </c>
      <c r="G1087" s="196" t="s">
        <v>1300</v>
      </c>
      <c r="H1087" s="196" t="s">
        <v>1458</v>
      </c>
      <c r="K1087" s="196">
        <v>1</v>
      </c>
      <c r="L1087" s="196" t="s">
        <v>3655</v>
      </c>
    </row>
    <row r="1088" spans="1:13" x14ac:dyDescent="0.45">
      <c r="A1088" s="196">
        <v>7</v>
      </c>
      <c r="B1088" s="196">
        <v>21</v>
      </c>
      <c r="C1088" s="196">
        <v>25</v>
      </c>
      <c r="D1088" s="196" t="s">
        <v>834</v>
      </c>
      <c r="E1088" s="196" t="s">
        <v>6464</v>
      </c>
      <c r="F1088" s="196" t="s">
        <v>1301</v>
      </c>
      <c r="G1088" s="196" t="s">
        <v>1300</v>
      </c>
      <c r="H1088" s="196" t="s">
        <v>1356</v>
      </c>
      <c r="K1088" s="196">
        <v>1</v>
      </c>
      <c r="L1088" s="196" t="s">
        <v>3654</v>
      </c>
    </row>
    <row r="1089" spans="1:18" x14ac:dyDescent="0.45">
      <c r="A1089" s="196">
        <v>7</v>
      </c>
      <c r="B1089" s="196">
        <v>21</v>
      </c>
      <c r="C1089" s="196">
        <v>26</v>
      </c>
      <c r="D1089" s="196" t="s">
        <v>834</v>
      </c>
      <c r="E1089" s="196" t="s">
        <v>7610</v>
      </c>
      <c r="F1089" s="196" t="s">
        <v>1301</v>
      </c>
      <c r="G1089" s="196" t="s">
        <v>1300</v>
      </c>
      <c r="H1089" s="196" t="s">
        <v>1455</v>
      </c>
      <c r="K1089" s="196">
        <v>1</v>
      </c>
      <c r="L1089" s="196" t="s">
        <v>3653</v>
      </c>
    </row>
    <row r="1090" spans="1:18" x14ac:dyDescent="0.45">
      <c r="A1090" s="196">
        <v>7</v>
      </c>
      <c r="B1090" s="196">
        <v>21</v>
      </c>
      <c r="C1090" s="196">
        <v>27</v>
      </c>
      <c r="D1090" s="196" t="s">
        <v>834</v>
      </c>
      <c r="E1090" s="196" t="s">
        <v>6465</v>
      </c>
      <c r="F1090" s="196" t="s">
        <v>1301</v>
      </c>
      <c r="G1090" s="196" t="s">
        <v>1300</v>
      </c>
      <c r="H1090" s="196" t="s">
        <v>1354</v>
      </c>
      <c r="I1090" s="196" t="s">
        <v>875</v>
      </c>
      <c r="K1090" s="196">
        <v>1</v>
      </c>
      <c r="L1090" s="196" t="s">
        <v>3652</v>
      </c>
      <c r="M1090" s="196" t="s">
        <v>3651</v>
      </c>
      <c r="N1090" s="196" t="s">
        <v>76</v>
      </c>
      <c r="O1090" s="196" t="s">
        <v>3650</v>
      </c>
      <c r="P1090" s="196" t="s">
        <v>77</v>
      </c>
      <c r="Q1090" s="196" t="s">
        <v>3649</v>
      </c>
      <c r="R1090" s="196" t="s">
        <v>78</v>
      </c>
    </row>
    <row r="1091" spans="1:18" x14ac:dyDescent="0.45">
      <c r="A1091" s="196">
        <v>7</v>
      </c>
      <c r="B1091" s="196">
        <v>21</v>
      </c>
      <c r="C1091" s="196">
        <v>28</v>
      </c>
      <c r="D1091" s="196" t="s">
        <v>834</v>
      </c>
      <c r="E1091" s="196" t="s">
        <v>7611</v>
      </c>
      <c r="F1091" s="196" t="s">
        <v>1301</v>
      </c>
      <c r="G1091" s="196" t="s">
        <v>1300</v>
      </c>
      <c r="H1091" s="196" t="s">
        <v>1449</v>
      </c>
      <c r="I1091" s="196" t="s">
        <v>875</v>
      </c>
      <c r="K1091" s="196">
        <v>1</v>
      </c>
      <c r="L1091" s="196" t="s">
        <v>3648</v>
      </c>
      <c r="M1091" s="196" t="s">
        <v>3647</v>
      </c>
      <c r="N1091" s="196" t="s">
        <v>76</v>
      </c>
      <c r="O1091" s="196" t="s">
        <v>3646</v>
      </c>
      <c r="P1091" s="196" t="s">
        <v>77</v>
      </c>
      <c r="Q1091" s="196" t="s">
        <v>3645</v>
      </c>
      <c r="R1091" s="196" t="s">
        <v>78</v>
      </c>
    </row>
    <row r="1092" spans="1:18" x14ac:dyDescent="0.45">
      <c r="A1092" s="196">
        <v>7</v>
      </c>
      <c r="B1092" s="196">
        <v>21</v>
      </c>
      <c r="C1092" s="196">
        <v>29</v>
      </c>
      <c r="D1092" s="196" t="s">
        <v>834</v>
      </c>
      <c r="E1092" s="196" t="s">
        <v>6466</v>
      </c>
      <c r="F1092" s="196" t="s">
        <v>1301</v>
      </c>
      <c r="G1092" s="196" t="s">
        <v>1300</v>
      </c>
      <c r="H1092" s="196" t="s">
        <v>1349</v>
      </c>
      <c r="I1092" s="196" t="s">
        <v>3252</v>
      </c>
      <c r="K1092" s="196">
        <v>1</v>
      </c>
      <c r="L1092" s="196" t="s">
        <v>3644</v>
      </c>
      <c r="M1092" s="196" t="s">
        <v>3643</v>
      </c>
      <c r="N1092" s="196" t="s">
        <v>65</v>
      </c>
      <c r="O1092" s="196" t="s">
        <v>3642</v>
      </c>
    </row>
    <row r="1093" spans="1:18" x14ac:dyDescent="0.45">
      <c r="A1093" s="196">
        <v>7</v>
      </c>
      <c r="B1093" s="196">
        <v>21</v>
      </c>
      <c r="C1093" s="196">
        <v>30</v>
      </c>
      <c r="D1093" s="196" t="s">
        <v>834</v>
      </c>
      <c r="E1093" s="196" t="s">
        <v>7612</v>
      </c>
      <c r="F1093" s="196" t="s">
        <v>1301</v>
      </c>
      <c r="G1093" s="196" t="s">
        <v>1300</v>
      </c>
      <c r="H1093" s="196" t="s">
        <v>1441</v>
      </c>
      <c r="I1093" s="196" t="s">
        <v>1341</v>
      </c>
      <c r="K1093" s="196">
        <v>1</v>
      </c>
      <c r="L1093" s="196" t="s">
        <v>3641</v>
      </c>
      <c r="M1093" s="196" t="s">
        <v>3640</v>
      </c>
      <c r="N1093" s="196" t="s">
        <v>1338</v>
      </c>
      <c r="O1093" s="196" t="s">
        <v>3639</v>
      </c>
    </row>
    <row r="1094" spans="1:18" x14ac:dyDescent="0.45">
      <c r="A1094" s="196">
        <v>7</v>
      </c>
      <c r="B1094" s="196">
        <v>21</v>
      </c>
      <c r="C1094" s="196">
        <v>31</v>
      </c>
      <c r="D1094" s="196" t="s">
        <v>834</v>
      </c>
      <c r="E1094" s="196" t="s">
        <v>6467</v>
      </c>
      <c r="F1094" s="196" t="s">
        <v>1301</v>
      </c>
      <c r="G1094" s="196" t="s">
        <v>1300</v>
      </c>
      <c r="H1094" s="196" t="s">
        <v>679</v>
      </c>
      <c r="I1094" s="196" t="s">
        <v>3252</v>
      </c>
      <c r="K1094" s="196">
        <v>1</v>
      </c>
      <c r="L1094" s="196" t="s">
        <v>3638</v>
      </c>
      <c r="M1094" s="196" t="s">
        <v>3637</v>
      </c>
      <c r="N1094" s="196" t="s">
        <v>65</v>
      </c>
      <c r="O1094" s="196" t="s">
        <v>3636</v>
      </c>
    </row>
    <row r="1095" spans="1:18" x14ac:dyDescent="0.45">
      <c r="A1095" s="196">
        <v>7</v>
      </c>
      <c r="B1095" s="196">
        <v>21</v>
      </c>
      <c r="C1095" s="196">
        <v>32</v>
      </c>
      <c r="D1095" s="196" t="s">
        <v>834</v>
      </c>
      <c r="E1095" s="196" t="s">
        <v>7613</v>
      </c>
      <c r="F1095" s="196" t="s">
        <v>1301</v>
      </c>
      <c r="G1095" s="196" t="s">
        <v>1300</v>
      </c>
      <c r="H1095" s="196" t="s">
        <v>1434</v>
      </c>
      <c r="I1095" s="196" t="s">
        <v>1341</v>
      </c>
      <c r="K1095" s="196">
        <v>1</v>
      </c>
      <c r="L1095" s="196" t="s">
        <v>3635</v>
      </c>
      <c r="M1095" s="196" t="s">
        <v>3634</v>
      </c>
      <c r="N1095" s="196" t="s">
        <v>1338</v>
      </c>
      <c r="O1095" s="196" t="s">
        <v>3633</v>
      </c>
    </row>
    <row r="1096" spans="1:18" x14ac:dyDescent="0.45">
      <c r="A1096" s="196">
        <v>7</v>
      </c>
      <c r="B1096" s="196">
        <v>21</v>
      </c>
      <c r="C1096" s="196">
        <v>33</v>
      </c>
      <c r="D1096" s="196" t="s">
        <v>834</v>
      </c>
      <c r="E1096" s="196" t="s">
        <v>6468</v>
      </c>
      <c r="F1096" s="196" t="s">
        <v>1301</v>
      </c>
      <c r="G1096" s="196" t="s">
        <v>1300</v>
      </c>
      <c r="H1096" s="196" t="s">
        <v>1342</v>
      </c>
      <c r="I1096" s="196" t="s">
        <v>3252</v>
      </c>
      <c r="K1096" s="196">
        <v>1</v>
      </c>
      <c r="L1096" s="196" t="s">
        <v>3632</v>
      </c>
      <c r="M1096" s="196" t="s">
        <v>3631</v>
      </c>
      <c r="N1096" s="196" t="s">
        <v>65</v>
      </c>
      <c r="O1096" s="196" t="s">
        <v>3630</v>
      </c>
    </row>
    <row r="1097" spans="1:18" x14ac:dyDescent="0.45">
      <c r="A1097" s="196">
        <v>7</v>
      </c>
      <c r="B1097" s="196">
        <v>21</v>
      </c>
      <c r="C1097" s="196">
        <v>34</v>
      </c>
      <c r="D1097" s="196" t="s">
        <v>834</v>
      </c>
      <c r="E1097" s="196" t="s">
        <v>7614</v>
      </c>
      <c r="F1097" s="196" t="s">
        <v>1301</v>
      </c>
      <c r="G1097" s="196" t="s">
        <v>1300</v>
      </c>
      <c r="H1097" s="196" t="s">
        <v>1427</v>
      </c>
      <c r="I1097" s="196" t="s">
        <v>1341</v>
      </c>
      <c r="K1097" s="196">
        <v>1</v>
      </c>
      <c r="L1097" s="196" t="s">
        <v>3629</v>
      </c>
      <c r="M1097" s="196" t="s">
        <v>3628</v>
      </c>
      <c r="N1097" s="196" t="s">
        <v>1338</v>
      </c>
      <c r="O1097" s="196" t="s">
        <v>3627</v>
      </c>
    </row>
    <row r="1098" spans="1:18" x14ac:dyDescent="0.45">
      <c r="A1098" s="196">
        <v>7</v>
      </c>
      <c r="B1098" s="196">
        <v>21</v>
      </c>
      <c r="C1098" s="196">
        <v>35</v>
      </c>
      <c r="D1098" s="196" t="s">
        <v>834</v>
      </c>
      <c r="E1098" s="196" t="s">
        <v>6469</v>
      </c>
      <c r="F1098" s="196" t="s">
        <v>1301</v>
      </c>
      <c r="G1098" s="196" t="s">
        <v>1300</v>
      </c>
      <c r="H1098" s="196" t="s">
        <v>1336</v>
      </c>
      <c r="K1098" s="196">
        <v>1</v>
      </c>
      <c r="L1098" s="196" t="s">
        <v>3626</v>
      </c>
    </row>
    <row r="1099" spans="1:18" x14ac:dyDescent="0.45">
      <c r="A1099" s="196">
        <v>7</v>
      </c>
      <c r="B1099" s="196">
        <v>21</v>
      </c>
      <c r="C1099" s="196">
        <v>36</v>
      </c>
      <c r="D1099" s="196" t="s">
        <v>834</v>
      </c>
      <c r="E1099" s="196" t="s">
        <v>8428</v>
      </c>
      <c r="F1099" s="196" t="s">
        <v>1301</v>
      </c>
      <c r="G1099" s="196" t="s">
        <v>1300</v>
      </c>
      <c r="H1099" s="196" t="s">
        <v>1422</v>
      </c>
      <c r="K1099" s="196">
        <v>1</v>
      </c>
      <c r="L1099" s="196" t="s">
        <v>3625</v>
      </c>
    </row>
    <row r="1100" spans="1:18" x14ac:dyDescent="0.45">
      <c r="A1100" s="196">
        <v>7</v>
      </c>
      <c r="B1100" s="196">
        <v>21</v>
      </c>
      <c r="C1100" s="196">
        <v>37</v>
      </c>
      <c r="D1100" s="196" t="s">
        <v>834</v>
      </c>
      <c r="E1100" s="196" t="s">
        <v>6470</v>
      </c>
      <c r="F1100" s="196" t="s">
        <v>1301</v>
      </c>
      <c r="G1100" s="196" t="s">
        <v>1300</v>
      </c>
      <c r="H1100" s="196" t="s">
        <v>1334</v>
      </c>
      <c r="K1100" s="196">
        <v>1</v>
      </c>
      <c r="L1100" s="196" t="s">
        <v>3624</v>
      </c>
    </row>
    <row r="1101" spans="1:18" x14ac:dyDescent="0.45">
      <c r="A1101" s="196">
        <v>7</v>
      </c>
      <c r="B1101" s="196">
        <v>21</v>
      </c>
      <c r="C1101" s="196">
        <v>38</v>
      </c>
      <c r="D1101" s="196" t="s">
        <v>834</v>
      </c>
      <c r="E1101" s="196" t="s">
        <v>8468</v>
      </c>
      <c r="F1101" s="196" t="s">
        <v>1301</v>
      </c>
      <c r="G1101" s="196" t="s">
        <v>1300</v>
      </c>
      <c r="H1101" s="196" t="s">
        <v>1419</v>
      </c>
      <c r="K1101" s="196">
        <v>1</v>
      </c>
      <c r="L1101" s="196" t="s">
        <v>3623</v>
      </c>
    </row>
    <row r="1102" spans="1:18" x14ac:dyDescent="0.45">
      <c r="A1102" s="196">
        <v>7</v>
      </c>
      <c r="B1102" s="196">
        <v>21</v>
      </c>
      <c r="C1102" s="196">
        <v>39</v>
      </c>
      <c r="D1102" s="196" t="s">
        <v>834</v>
      </c>
      <c r="E1102" s="196" t="s">
        <v>6471</v>
      </c>
      <c r="F1102" s="196" t="s">
        <v>1301</v>
      </c>
      <c r="G1102" s="196" t="s">
        <v>1300</v>
      </c>
      <c r="H1102" s="196" t="s">
        <v>1332</v>
      </c>
      <c r="K1102" s="196">
        <v>1</v>
      </c>
      <c r="L1102" s="196" t="s">
        <v>3622</v>
      </c>
    </row>
    <row r="1103" spans="1:18" x14ac:dyDescent="0.45">
      <c r="A1103" s="196">
        <v>7</v>
      </c>
      <c r="B1103" s="196">
        <v>21</v>
      </c>
      <c r="C1103" s="196">
        <v>40</v>
      </c>
      <c r="D1103" s="196" t="s">
        <v>834</v>
      </c>
      <c r="E1103" s="196" t="s">
        <v>8508</v>
      </c>
      <c r="F1103" s="196" t="s">
        <v>1301</v>
      </c>
      <c r="G1103" s="196" t="s">
        <v>1300</v>
      </c>
      <c r="H1103" s="196" t="s">
        <v>1416</v>
      </c>
      <c r="K1103" s="196">
        <v>1</v>
      </c>
      <c r="L1103" s="196" t="s">
        <v>3621</v>
      </c>
    </row>
    <row r="1104" spans="1:18" x14ac:dyDescent="0.45">
      <c r="A1104" s="196">
        <v>7</v>
      </c>
      <c r="B1104" s="196">
        <v>21</v>
      </c>
      <c r="C1104" s="196">
        <v>41</v>
      </c>
      <c r="D1104" s="196" t="s">
        <v>834</v>
      </c>
      <c r="E1104" s="196" t="s">
        <v>6472</v>
      </c>
      <c r="F1104" s="196" t="s">
        <v>1301</v>
      </c>
      <c r="G1104" s="196" t="s">
        <v>1300</v>
      </c>
      <c r="H1104" s="196" t="s">
        <v>1330</v>
      </c>
      <c r="I1104" s="196" t="s">
        <v>875</v>
      </c>
      <c r="K1104" s="196">
        <v>1</v>
      </c>
      <c r="L1104" s="196" t="s">
        <v>3620</v>
      </c>
      <c r="M1104" s="196" t="s">
        <v>3619</v>
      </c>
      <c r="N1104" s="196" t="s">
        <v>76</v>
      </c>
      <c r="O1104" s="196" t="s">
        <v>3618</v>
      </c>
      <c r="P1104" s="196" t="s">
        <v>77</v>
      </c>
      <c r="Q1104" s="196" t="s">
        <v>3617</v>
      </c>
      <c r="R1104" s="196" t="s">
        <v>78</v>
      </c>
    </row>
    <row r="1105" spans="1:18" x14ac:dyDescent="0.45">
      <c r="A1105" s="196">
        <v>7</v>
      </c>
      <c r="B1105" s="196">
        <v>21</v>
      </c>
      <c r="C1105" s="196">
        <v>42</v>
      </c>
      <c r="D1105" s="196" t="s">
        <v>834</v>
      </c>
      <c r="E1105" s="196" t="s">
        <v>7615</v>
      </c>
      <c r="F1105" s="196" t="s">
        <v>1301</v>
      </c>
      <c r="G1105" s="196" t="s">
        <v>1300</v>
      </c>
      <c r="H1105" s="196" t="s">
        <v>1410</v>
      </c>
      <c r="I1105" s="196" t="s">
        <v>875</v>
      </c>
      <c r="K1105" s="196">
        <v>1</v>
      </c>
      <c r="L1105" s="196" t="s">
        <v>3616</v>
      </c>
      <c r="M1105" s="196" t="s">
        <v>3615</v>
      </c>
      <c r="N1105" s="196" t="s">
        <v>76</v>
      </c>
      <c r="O1105" s="196" t="s">
        <v>3614</v>
      </c>
      <c r="P1105" s="196" t="s">
        <v>77</v>
      </c>
      <c r="Q1105" s="196" t="s">
        <v>3613</v>
      </c>
      <c r="R1105" s="196" t="s">
        <v>78</v>
      </c>
    </row>
    <row r="1106" spans="1:18" x14ac:dyDescent="0.45">
      <c r="A1106" s="196">
        <v>7</v>
      </c>
      <c r="B1106" s="196">
        <v>21</v>
      </c>
      <c r="C1106" s="196">
        <v>43</v>
      </c>
      <c r="D1106" s="196" t="s">
        <v>834</v>
      </c>
      <c r="E1106" s="196" t="s">
        <v>6473</v>
      </c>
      <c r="F1106" s="196" t="s">
        <v>1301</v>
      </c>
      <c r="G1106" s="196" t="s">
        <v>1300</v>
      </c>
      <c r="H1106" s="196" t="s">
        <v>1325</v>
      </c>
      <c r="I1106" s="196" t="s">
        <v>1324</v>
      </c>
      <c r="K1106" s="196">
        <v>1</v>
      </c>
      <c r="L1106" s="196" t="s">
        <v>3612</v>
      </c>
    </row>
    <row r="1107" spans="1:18" x14ac:dyDescent="0.45">
      <c r="A1107" s="196">
        <v>7</v>
      </c>
      <c r="B1107" s="196">
        <v>21</v>
      </c>
      <c r="C1107" s="196">
        <v>44</v>
      </c>
      <c r="D1107" s="196" t="s">
        <v>834</v>
      </c>
      <c r="E1107" s="196" t="s">
        <v>7616</v>
      </c>
      <c r="F1107" s="196" t="s">
        <v>1301</v>
      </c>
      <c r="G1107" s="196" t="s">
        <v>1300</v>
      </c>
      <c r="H1107" s="196" t="s">
        <v>1404</v>
      </c>
      <c r="I1107" s="196" t="s">
        <v>1324</v>
      </c>
      <c r="K1107" s="196">
        <v>1</v>
      </c>
      <c r="L1107" s="196" t="s">
        <v>3611</v>
      </c>
    </row>
    <row r="1108" spans="1:18" x14ac:dyDescent="0.45">
      <c r="A1108" s="196">
        <v>7</v>
      </c>
      <c r="B1108" s="196">
        <v>21</v>
      </c>
      <c r="C1108" s="196">
        <v>45</v>
      </c>
      <c r="D1108" s="196" t="s">
        <v>834</v>
      </c>
      <c r="E1108" s="196" t="s">
        <v>6474</v>
      </c>
      <c r="F1108" s="196" t="s">
        <v>1301</v>
      </c>
      <c r="G1108" s="196" t="s">
        <v>1300</v>
      </c>
      <c r="H1108" s="196" t="s">
        <v>1322</v>
      </c>
      <c r="K1108" s="196">
        <v>1</v>
      </c>
      <c r="L1108" s="196" t="s">
        <v>3610</v>
      </c>
    </row>
    <row r="1109" spans="1:18" x14ac:dyDescent="0.45">
      <c r="A1109" s="196">
        <v>7</v>
      </c>
      <c r="B1109" s="196">
        <v>21</v>
      </c>
      <c r="C1109" s="196">
        <v>46</v>
      </c>
      <c r="D1109" s="196" t="s">
        <v>834</v>
      </c>
      <c r="E1109" s="196" t="s">
        <v>7617</v>
      </c>
      <c r="F1109" s="196" t="s">
        <v>1301</v>
      </c>
      <c r="G1109" s="196" t="s">
        <v>1300</v>
      </c>
      <c r="H1109" s="196" t="s">
        <v>1401</v>
      </c>
      <c r="K1109" s="196">
        <v>1</v>
      </c>
      <c r="L1109" s="196" t="s">
        <v>3609</v>
      </c>
    </row>
    <row r="1110" spans="1:18" x14ac:dyDescent="0.45">
      <c r="A1110" s="196">
        <v>7</v>
      </c>
      <c r="B1110" s="196">
        <v>21</v>
      </c>
      <c r="C1110" s="196">
        <v>47</v>
      </c>
      <c r="D1110" s="196" t="s">
        <v>834</v>
      </c>
      <c r="E1110" s="196" t="s">
        <v>6475</v>
      </c>
      <c r="F1110" s="196" t="s">
        <v>1301</v>
      </c>
      <c r="G1110" s="196" t="s">
        <v>1300</v>
      </c>
      <c r="H1110" s="196" t="s">
        <v>1320</v>
      </c>
      <c r="I1110" s="196" t="s">
        <v>885</v>
      </c>
      <c r="K1110" s="196">
        <v>1</v>
      </c>
      <c r="L1110" s="196" t="s">
        <v>3608</v>
      </c>
    </row>
    <row r="1111" spans="1:18" x14ac:dyDescent="0.45">
      <c r="A1111" s="196">
        <v>7</v>
      </c>
      <c r="B1111" s="196">
        <v>21</v>
      </c>
      <c r="C1111" s="196">
        <v>48</v>
      </c>
      <c r="D1111" s="196" t="s">
        <v>834</v>
      </c>
      <c r="E1111" s="196" t="s">
        <v>6476</v>
      </c>
      <c r="F1111" s="196" t="s">
        <v>1301</v>
      </c>
      <c r="G1111" s="196" t="s">
        <v>1300</v>
      </c>
      <c r="H1111" s="196" t="s">
        <v>1317</v>
      </c>
      <c r="K1111" s="196">
        <v>1</v>
      </c>
      <c r="L1111" s="196" t="s">
        <v>3607</v>
      </c>
    </row>
    <row r="1112" spans="1:18" x14ac:dyDescent="0.45">
      <c r="A1112" s="196">
        <v>7</v>
      </c>
      <c r="B1112" s="196">
        <v>21</v>
      </c>
      <c r="C1112" s="196">
        <v>49</v>
      </c>
      <c r="D1112" s="196" t="s">
        <v>834</v>
      </c>
      <c r="E1112" s="196" t="s">
        <v>6477</v>
      </c>
      <c r="F1112" s="196" t="s">
        <v>1301</v>
      </c>
      <c r="G1112" s="196" t="s">
        <v>1300</v>
      </c>
      <c r="H1112" s="196" t="s">
        <v>1315</v>
      </c>
      <c r="I1112" s="196" t="s">
        <v>875</v>
      </c>
      <c r="K1112" s="196">
        <v>1</v>
      </c>
      <c r="L1112" s="196" t="s">
        <v>3606</v>
      </c>
      <c r="M1112" s="196" t="s">
        <v>3605</v>
      </c>
      <c r="N1112" s="196" t="s">
        <v>76</v>
      </c>
      <c r="O1112" s="196" t="s">
        <v>3604</v>
      </c>
      <c r="P1112" s="196" t="s">
        <v>77</v>
      </c>
      <c r="Q1112" s="196" t="s">
        <v>3603</v>
      </c>
      <c r="R1112" s="196" t="s">
        <v>78</v>
      </c>
    </row>
    <row r="1113" spans="1:18" x14ac:dyDescent="0.45">
      <c r="A1113" s="196">
        <v>7</v>
      </c>
      <c r="B1113" s="196">
        <v>21</v>
      </c>
      <c r="C1113" s="196">
        <v>50</v>
      </c>
      <c r="D1113" s="196" t="s">
        <v>834</v>
      </c>
      <c r="E1113" s="196" t="s">
        <v>6478</v>
      </c>
      <c r="F1113" s="196" t="s">
        <v>1301</v>
      </c>
      <c r="G1113" s="196" t="s">
        <v>1300</v>
      </c>
      <c r="H1113" s="196" t="s">
        <v>1310</v>
      </c>
      <c r="I1113" s="196" t="s">
        <v>875</v>
      </c>
      <c r="K1113" s="196">
        <v>1</v>
      </c>
      <c r="L1113" s="196" t="s">
        <v>3602</v>
      </c>
      <c r="M1113" s="196" t="s">
        <v>3601</v>
      </c>
      <c r="N1113" s="196" t="s">
        <v>76</v>
      </c>
      <c r="O1113" s="196" t="s">
        <v>3600</v>
      </c>
      <c r="P1113" s="196" t="s">
        <v>77</v>
      </c>
      <c r="Q1113" s="196" t="s">
        <v>3599</v>
      </c>
      <c r="R1113" s="196" t="s">
        <v>78</v>
      </c>
    </row>
    <row r="1114" spans="1:18" x14ac:dyDescent="0.45">
      <c r="A1114" s="196">
        <v>7</v>
      </c>
      <c r="B1114" s="196">
        <v>21</v>
      </c>
      <c r="C1114" s="196">
        <v>51</v>
      </c>
      <c r="D1114" s="196" t="s">
        <v>834</v>
      </c>
      <c r="E1114" s="196" t="s">
        <v>6479</v>
      </c>
      <c r="F1114" s="196" t="s">
        <v>1301</v>
      </c>
      <c r="G1114" s="196" t="s">
        <v>1300</v>
      </c>
      <c r="H1114" s="196" t="s">
        <v>1299</v>
      </c>
      <c r="K1114" s="196">
        <v>1</v>
      </c>
      <c r="L1114" s="196" t="s">
        <v>3598</v>
      </c>
    </row>
    <row r="1115" spans="1:18" x14ac:dyDescent="0.45">
      <c r="A1115" s="196">
        <v>7</v>
      </c>
      <c r="B1115" s="196">
        <v>21</v>
      </c>
      <c r="C1115" s="196">
        <v>52</v>
      </c>
      <c r="D1115" s="196" t="s">
        <v>8775</v>
      </c>
      <c r="E1115" s="196" t="s">
        <v>8825</v>
      </c>
      <c r="F1115" s="196" t="s">
        <v>1301</v>
      </c>
      <c r="G1115" s="196" t="s">
        <v>1300</v>
      </c>
      <c r="H1115" s="196" t="s">
        <v>8777</v>
      </c>
      <c r="K1115" s="196">
        <v>1</v>
      </c>
      <c r="L1115" s="196" t="s">
        <v>8826</v>
      </c>
    </row>
    <row r="1116" spans="1:18" x14ac:dyDescent="0.45">
      <c r="A1116" s="196">
        <v>7</v>
      </c>
      <c r="B1116" s="196">
        <v>22</v>
      </c>
      <c r="C1116" s="196">
        <v>1</v>
      </c>
      <c r="D1116" s="196" t="s">
        <v>834</v>
      </c>
      <c r="E1116" s="196" t="s">
        <v>6480</v>
      </c>
      <c r="F1116" s="196" t="s">
        <v>1301</v>
      </c>
      <c r="G1116" s="196" t="s">
        <v>1300</v>
      </c>
      <c r="H1116" s="196" t="s">
        <v>1388</v>
      </c>
      <c r="I1116" s="196" t="s">
        <v>880</v>
      </c>
      <c r="K1116" s="196">
        <v>1</v>
      </c>
      <c r="L1116" s="196" t="s">
        <v>3597</v>
      </c>
    </row>
    <row r="1117" spans="1:18" x14ac:dyDescent="0.45">
      <c r="A1117" s="196">
        <v>7</v>
      </c>
      <c r="B1117" s="196">
        <v>22</v>
      </c>
      <c r="C1117" s="196">
        <v>2</v>
      </c>
      <c r="D1117" s="196" t="s">
        <v>834</v>
      </c>
      <c r="E1117" s="196" t="s">
        <v>7618</v>
      </c>
      <c r="F1117" s="196" t="s">
        <v>1301</v>
      </c>
      <c r="G1117" s="196" t="s">
        <v>1300</v>
      </c>
      <c r="H1117" s="196" t="s">
        <v>1505</v>
      </c>
      <c r="I1117" s="196" t="s">
        <v>1324</v>
      </c>
      <c r="K1117" s="196">
        <v>1</v>
      </c>
      <c r="L1117" s="196" t="s">
        <v>3596</v>
      </c>
    </row>
    <row r="1118" spans="1:18" x14ac:dyDescent="0.45">
      <c r="A1118" s="196">
        <v>7</v>
      </c>
      <c r="B1118" s="196">
        <v>22</v>
      </c>
      <c r="C1118" s="196">
        <v>3</v>
      </c>
      <c r="D1118" s="196" t="s">
        <v>834</v>
      </c>
      <c r="E1118" s="196" t="s">
        <v>6481</v>
      </c>
      <c r="F1118" s="196" t="s">
        <v>1301</v>
      </c>
      <c r="G1118" s="196" t="s">
        <v>1300</v>
      </c>
      <c r="H1118" s="196" t="s">
        <v>1386</v>
      </c>
      <c r="I1118" s="196" t="s">
        <v>880</v>
      </c>
      <c r="K1118" s="196">
        <v>1</v>
      </c>
      <c r="L1118" s="196" t="s">
        <v>3595</v>
      </c>
    </row>
    <row r="1119" spans="1:18" x14ac:dyDescent="0.45">
      <c r="A1119" s="196">
        <v>7</v>
      </c>
      <c r="B1119" s="196">
        <v>22</v>
      </c>
      <c r="C1119" s="196">
        <v>4</v>
      </c>
      <c r="D1119" s="196" t="s">
        <v>834</v>
      </c>
      <c r="E1119" s="196" t="s">
        <v>7619</v>
      </c>
      <c r="F1119" s="196" t="s">
        <v>1301</v>
      </c>
      <c r="G1119" s="196" t="s">
        <v>1300</v>
      </c>
      <c r="H1119" s="196" t="s">
        <v>1502</v>
      </c>
      <c r="I1119" s="196" t="s">
        <v>1324</v>
      </c>
      <c r="K1119" s="196">
        <v>1</v>
      </c>
      <c r="L1119" s="196" t="s">
        <v>3594</v>
      </c>
    </row>
    <row r="1120" spans="1:18" x14ac:dyDescent="0.45">
      <c r="A1120" s="196">
        <v>7</v>
      </c>
      <c r="B1120" s="196">
        <v>22</v>
      </c>
      <c r="C1120" s="196">
        <v>5</v>
      </c>
      <c r="D1120" s="196" t="s">
        <v>834</v>
      </c>
      <c r="E1120" s="196" t="s">
        <v>6482</v>
      </c>
      <c r="F1120" s="196" t="s">
        <v>1301</v>
      </c>
      <c r="G1120" s="196" t="s">
        <v>1300</v>
      </c>
      <c r="H1120" s="196" t="s">
        <v>1384</v>
      </c>
      <c r="I1120" s="196" t="s">
        <v>875</v>
      </c>
      <c r="K1120" s="196">
        <v>1</v>
      </c>
      <c r="L1120" s="196" t="s">
        <v>3593</v>
      </c>
      <c r="M1120" s="196" t="s">
        <v>3592</v>
      </c>
      <c r="N1120" s="196" t="s">
        <v>76</v>
      </c>
      <c r="O1120" s="196" t="s">
        <v>3591</v>
      </c>
      <c r="P1120" s="196" t="s">
        <v>77</v>
      </c>
      <c r="Q1120" s="196" t="s">
        <v>3590</v>
      </c>
      <c r="R1120" s="196" t="s">
        <v>78</v>
      </c>
    </row>
    <row r="1121" spans="1:18" x14ac:dyDescent="0.45">
      <c r="A1121" s="196">
        <v>7</v>
      </c>
      <c r="B1121" s="196">
        <v>22</v>
      </c>
      <c r="C1121" s="196">
        <v>6</v>
      </c>
      <c r="D1121" s="196" t="s">
        <v>834</v>
      </c>
      <c r="E1121" s="196" t="s">
        <v>7620</v>
      </c>
      <c r="F1121" s="196" t="s">
        <v>1301</v>
      </c>
      <c r="G1121" s="196" t="s">
        <v>1300</v>
      </c>
      <c r="H1121" s="196" t="s">
        <v>1496</v>
      </c>
      <c r="I1121" s="196" t="s">
        <v>875</v>
      </c>
      <c r="K1121" s="196">
        <v>1</v>
      </c>
      <c r="L1121" s="196" t="s">
        <v>3589</v>
      </c>
      <c r="M1121" s="196" t="s">
        <v>3588</v>
      </c>
      <c r="N1121" s="196" t="s">
        <v>76</v>
      </c>
      <c r="O1121" s="196" t="s">
        <v>3587</v>
      </c>
      <c r="P1121" s="196" t="s">
        <v>77</v>
      </c>
      <c r="Q1121" s="196" t="s">
        <v>3586</v>
      </c>
      <c r="R1121" s="196" t="s">
        <v>78</v>
      </c>
    </row>
    <row r="1122" spans="1:18" x14ac:dyDescent="0.45">
      <c r="A1122" s="196">
        <v>7</v>
      </c>
      <c r="B1122" s="196">
        <v>22</v>
      </c>
      <c r="C1122" s="196">
        <v>7</v>
      </c>
      <c r="D1122" s="196" t="s">
        <v>834</v>
      </c>
      <c r="E1122" s="196" t="s">
        <v>6483</v>
      </c>
      <c r="F1122" s="196" t="s">
        <v>1301</v>
      </c>
      <c r="G1122" s="196" t="s">
        <v>1300</v>
      </c>
      <c r="H1122" s="196" t="s">
        <v>715</v>
      </c>
      <c r="I1122" s="196" t="s">
        <v>875</v>
      </c>
      <c r="K1122" s="196">
        <v>1</v>
      </c>
      <c r="L1122" s="196" t="s">
        <v>3585</v>
      </c>
      <c r="M1122" s="196" t="s">
        <v>3584</v>
      </c>
      <c r="N1122" s="196" t="s">
        <v>76</v>
      </c>
      <c r="O1122" s="196" t="s">
        <v>3583</v>
      </c>
      <c r="P1122" s="196" t="s">
        <v>77</v>
      </c>
      <c r="Q1122" s="196" t="s">
        <v>3582</v>
      </c>
      <c r="R1122" s="196" t="s">
        <v>78</v>
      </c>
    </row>
    <row r="1123" spans="1:18" x14ac:dyDescent="0.45">
      <c r="A1123" s="196">
        <v>7</v>
      </c>
      <c r="B1123" s="196">
        <v>22</v>
      </c>
      <c r="C1123" s="196">
        <v>8</v>
      </c>
      <c r="D1123" s="196" t="s">
        <v>834</v>
      </c>
      <c r="E1123" s="196" t="s">
        <v>7621</v>
      </c>
      <c r="F1123" s="196" t="s">
        <v>1301</v>
      </c>
      <c r="G1123" s="196" t="s">
        <v>1300</v>
      </c>
      <c r="H1123" s="196" t="s">
        <v>1487</v>
      </c>
      <c r="I1123" s="196" t="s">
        <v>875</v>
      </c>
      <c r="K1123" s="196">
        <v>1</v>
      </c>
      <c r="L1123" s="196" t="s">
        <v>3581</v>
      </c>
      <c r="M1123" s="196" t="s">
        <v>3580</v>
      </c>
      <c r="N1123" s="196" t="s">
        <v>76</v>
      </c>
      <c r="O1123" s="196" t="s">
        <v>3579</v>
      </c>
      <c r="P1123" s="196" t="s">
        <v>77</v>
      </c>
      <c r="Q1123" s="196" t="s">
        <v>3578</v>
      </c>
      <c r="R1123" s="196" t="s">
        <v>78</v>
      </c>
    </row>
    <row r="1124" spans="1:18" x14ac:dyDescent="0.45">
      <c r="A1124" s="196">
        <v>7</v>
      </c>
      <c r="B1124" s="196">
        <v>22</v>
      </c>
      <c r="C1124" s="196">
        <v>9</v>
      </c>
      <c r="D1124" s="196" t="s">
        <v>834</v>
      </c>
      <c r="E1124" s="196" t="s">
        <v>6484</v>
      </c>
      <c r="F1124" s="196" t="s">
        <v>1301</v>
      </c>
      <c r="G1124" s="196" t="s">
        <v>1300</v>
      </c>
      <c r="H1124" s="196" t="s">
        <v>1375</v>
      </c>
      <c r="K1124" s="196">
        <v>1</v>
      </c>
      <c r="L1124" s="196" t="s">
        <v>3577</v>
      </c>
    </row>
    <row r="1125" spans="1:18" x14ac:dyDescent="0.45">
      <c r="A1125" s="196">
        <v>7</v>
      </c>
      <c r="B1125" s="196">
        <v>22</v>
      </c>
      <c r="C1125" s="196">
        <v>10</v>
      </c>
      <c r="D1125" s="196" t="s">
        <v>834</v>
      </c>
      <c r="E1125" s="196" t="s">
        <v>7622</v>
      </c>
      <c r="F1125" s="196" t="s">
        <v>1301</v>
      </c>
      <c r="G1125" s="196" t="s">
        <v>1300</v>
      </c>
      <c r="H1125" s="196" t="s">
        <v>1481</v>
      </c>
      <c r="K1125" s="196">
        <v>1</v>
      </c>
      <c r="L1125" s="196" t="s">
        <v>3576</v>
      </c>
    </row>
    <row r="1126" spans="1:18" x14ac:dyDescent="0.45">
      <c r="A1126" s="196">
        <v>7</v>
      </c>
      <c r="B1126" s="196">
        <v>22</v>
      </c>
      <c r="C1126" s="196">
        <v>11</v>
      </c>
      <c r="D1126" s="196" t="s">
        <v>834</v>
      </c>
      <c r="E1126" s="196" t="s">
        <v>6485</v>
      </c>
      <c r="F1126" s="196" t="s">
        <v>1301</v>
      </c>
      <c r="G1126" s="196" t="s">
        <v>1300</v>
      </c>
      <c r="H1126" s="196" t="s">
        <v>1373</v>
      </c>
      <c r="I1126" s="196" t="s">
        <v>885</v>
      </c>
      <c r="K1126" s="196">
        <v>1</v>
      </c>
      <c r="L1126" s="196" t="s">
        <v>3575</v>
      </c>
    </row>
    <row r="1127" spans="1:18" x14ac:dyDescent="0.45">
      <c r="A1127" s="196">
        <v>7</v>
      </c>
      <c r="B1127" s="196">
        <v>22</v>
      </c>
      <c r="C1127" s="196">
        <v>12</v>
      </c>
      <c r="D1127" s="196" t="s">
        <v>834</v>
      </c>
      <c r="E1127" s="196" t="s">
        <v>7623</v>
      </c>
      <c r="F1127" s="196" t="s">
        <v>1301</v>
      </c>
      <c r="G1127" s="196" t="s">
        <v>1300</v>
      </c>
      <c r="H1127" s="196" t="s">
        <v>1478</v>
      </c>
      <c r="I1127" s="196" t="s">
        <v>1319</v>
      </c>
      <c r="K1127" s="196">
        <v>1</v>
      </c>
      <c r="L1127" s="196" t="s">
        <v>3574</v>
      </c>
    </row>
    <row r="1128" spans="1:18" x14ac:dyDescent="0.45">
      <c r="A1128" s="196">
        <v>7</v>
      </c>
      <c r="B1128" s="196">
        <v>22</v>
      </c>
      <c r="C1128" s="196">
        <v>13</v>
      </c>
      <c r="D1128" s="196" t="s">
        <v>834</v>
      </c>
      <c r="E1128" s="196" t="s">
        <v>6486</v>
      </c>
      <c r="F1128" s="196" t="s">
        <v>1301</v>
      </c>
      <c r="G1128" s="196" t="s">
        <v>1300</v>
      </c>
      <c r="H1128" s="196" t="s">
        <v>1371</v>
      </c>
      <c r="I1128" s="196" t="s">
        <v>713</v>
      </c>
      <c r="K1128" s="196">
        <v>1</v>
      </c>
      <c r="L1128" s="196" t="s">
        <v>3573</v>
      </c>
    </row>
    <row r="1129" spans="1:18" x14ac:dyDescent="0.45">
      <c r="A1129" s="196">
        <v>7</v>
      </c>
      <c r="B1129" s="196">
        <v>22</v>
      </c>
      <c r="C1129" s="196">
        <v>14</v>
      </c>
      <c r="D1129" s="196" t="s">
        <v>834</v>
      </c>
      <c r="E1129" s="196" t="s">
        <v>7624</v>
      </c>
      <c r="F1129" s="196" t="s">
        <v>1301</v>
      </c>
      <c r="G1129" s="196" t="s">
        <v>1300</v>
      </c>
      <c r="H1129" s="196" t="s">
        <v>1475</v>
      </c>
      <c r="I1129" s="196" t="s">
        <v>1370</v>
      </c>
      <c r="K1129" s="196">
        <v>1</v>
      </c>
      <c r="L1129" s="196" t="s">
        <v>3572</v>
      </c>
    </row>
    <row r="1130" spans="1:18" x14ac:dyDescent="0.45">
      <c r="A1130" s="196">
        <v>7</v>
      </c>
      <c r="B1130" s="196">
        <v>22</v>
      </c>
      <c r="C1130" s="196">
        <v>15</v>
      </c>
      <c r="D1130" s="196" t="s">
        <v>834</v>
      </c>
      <c r="E1130" s="196" t="s">
        <v>6487</v>
      </c>
      <c r="F1130" s="196" t="s">
        <v>1301</v>
      </c>
      <c r="G1130" s="196" t="s">
        <v>1300</v>
      </c>
      <c r="H1130" s="196" t="s">
        <v>1368</v>
      </c>
      <c r="I1130" s="196" t="s">
        <v>612</v>
      </c>
      <c r="K1130" s="196">
        <v>1</v>
      </c>
      <c r="L1130" s="196" t="s">
        <v>3571</v>
      </c>
      <c r="M1130" s="196" t="s">
        <v>3570</v>
      </c>
    </row>
    <row r="1131" spans="1:18" x14ac:dyDescent="0.45">
      <c r="A1131" s="196">
        <v>7</v>
      </c>
      <c r="B1131" s="196">
        <v>22</v>
      </c>
      <c r="C1131" s="196">
        <v>16</v>
      </c>
      <c r="D1131" s="196" t="s">
        <v>834</v>
      </c>
      <c r="E1131" s="196" t="s">
        <v>7625</v>
      </c>
      <c r="F1131" s="196" t="s">
        <v>1301</v>
      </c>
      <c r="G1131" s="196" t="s">
        <v>1300</v>
      </c>
      <c r="H1131" s="196" t="s">
        <v>1471</v>
      </c>
      <c r="I1131" s="196" t="s">
        <v>612</v>
      </c>
      <c r="K1131" s="196">
        <v>1</v>
      </c>
      <c r="L1131" s="196" t="s">
        <v>3569</v>
      </c>
      <c r="M1131" s="196" t="s">
        <v>3568</v>
      </c>
    </row>
    <row r="1132" spans="1:18" x14ac:dyDescent="0.45">
      <c r="A1132" s="196">
        <v>7</v>
      </c>
      <c r="B1132" s="196">
        <v>22</v>
      </c>
      <c r="C1132" s="196">
        <v>17</v>
      </c>
      <c r="D1132" s="196" t="s">
        <v>834</v>
      </c>
      <c r="E1132" s="196" t="s">
        <v>6488</v>
      </c>
      <c r="F1132" s="196" t="s">
        <v>1301</v>
      </c>
      <c r="G1132" s="196" t="s">
        <v>1300</v>
      </c>
      <c r="H1132" s="196" t="s">
        <v>1364</v>
      </c>
      <c r="K1132" s="196">
        <v>1</v>
      </c>
      <c r="L1132" s="196" t="s">
        <v>3567</v>
      </c>
    </row>
    <row r="1133" spans="1:18" x14ac:dyDescent="0.45">
      <c r="A1133" s="196">
        <v>7</v>
      </c>
      <c r="B1133" s="196">
        <v>22</v>
      </c>
      <c r="C1133" s="196">
        <v>18</v>
      </c>
      <c r="D1133" s="196" t="s">
        <v>834</v>
      </c>
      <c r="E1133" s="196" t="s">
        <v>7626</v>
      </c>
      <c r="F1133" s="196" t="s">
        <v>1301</v>
      </c>
      <c r="G1133" s="196" t="s">
        <v>1300</v>
      </c>
      <c r="H1133" s="196" t="s">
        <v>1467</v>
      </c>
      <c r="K1133" s="196">
        <v>1</v>
      </c>
      <c r="L1133" s="196" t="s">
        <v>3566</v>
      </c>
    </row>
    <row r="1134" spans="1:18" x14ac:dyDescent="0.45">
      <c r="A1134" s="196">
        <v>7</v>
      </c>
      <c r="B1134" s="196">
        <v>22</v>
      </c>
      <c r="C1134" s="196">
        <v>19</v>
      </c>
      <c r="D1134" s="196" t="s">
        <v>834</v>
      </c>
      <c r="E1134" s="196" t="s">
        <v>6489</v>
      </c>
      <c r="F1134" s="196" t="s">
        <v>1301</v>
      </c>
      <c r="G1134" s="196" t="s">
        <v>1300</v>
      </c>
      <c r="H1134" s="196" t="s">
        <v>1362</v>
      </c>
      <c r="K1134" s="196">
        <v>1</v>
      </c>
      <c r="L1134" s="196" t="s">
        <v>3565</v>
      </c>
    </row>
    <row r="1135" spans="1:18" x14ac:dyDescent="0.45">
      <c r="A1135" s="196">
        <v>7</v>
      </c>
      <c r="B1135" s="196">
        <v>22</v>
      </c>
      <c r="C1135" s="196">
        <v>20</v>
      </c>
      <c r="D1135" s="196" t="s">
        <v>834</v>
      </c>
      <c r="E1135" s="196" t="s">
        <v>7627</v>
      </c>
      <c r="F1135" s="196" t="s">
        <v>1301</v>
      </c>
      <c r="G1135" s="196" t="s">
        <v>1300</v>
      </c>
      <c r="H1135" s="196" t="s">
        <v>1464</v>
      </c>
      <c r="K1135" s="196">
        <v>1</v>
      </c>
      <c r="L1135" s="196" t="s">
        <v>3564</v>
      </c>
    </row>
    <row r="1136" spans="1:18" x14ac:dyDescent="0.45">
      <c r="A1136" s="196">
        <v>7</v>
      </c>
      <c r="B1136" s="196">
        <v>22</v>
      </c>
      <c r="C1136" s="196">
        <v>21</v>
      </c>
      <c r="D1136" s="196" t="s">
        <v>834</v>
      </c>
      <c r="E1136" s="196" t="s">
        <v>6490</v>
      </c>
      <c r="F1136" s="196" t="s">
        <v>1301</v>
      </c>
      <c r="G1136" s="196" t="s">
        <v>1300</v>
      </c>
      <c r="H1136" s="196" t="s">
        <v>1360</v>
      </c>
      <c r="K1136" s="196">
        <v>1</v>
      </c>
      <c r="L1136" s="196" t="s">
        <v>3563</v>
      </c>
    </row>
    <row r="1137" spans="1:18" x14ac:dyDescent="0.45">
      <c r="A1137" s="196">
        <v>7</v>
      </c>
      <c r="B1137" s="196">
        <v>22</v>
      </c>
      <c r="C1137" s="196">
        <v>22</v>
      </c>
      <c r="D1137" s="196" t="s">
        <v>834</v>
      </c>
      <c r="E1137" s="196" t="s">
        <v>7628</v>
      </c>
      <c r="F1137" s="196" t="s">
        <v>1301</v>
      </c>
      <c r="G1137" s="196" t="s">
        <v>1300</v>
      </c>
      <c r="H1137" s="196" t="s">
        <v>1461</v>
      </c>
      <c r="K1137" s="196">
        <v>1</v>
      </c>
      <c r="L1137" s="196" t="s">
        <v>3562</v>
      </c>
    </row>
    <row r="1138" spans="1:18" x14ac:dyDescent="0.45">
      <c r="A1138" s="196">
        <v>7</v>
      </c>
      <c r="B1138" s="196">
        <v>22</v>
      </c>
      <c r="C1138" s="196">
        <v>23</v>
      </c>
      <c r="D1138" s="196" t="s">
        <v>834</v>
      </c>
      <c r="E1138" s="196" t="s">
        <v>6491</v>
      </c>
      <c r="F1138" s="196" t="s">
        <v>1301</v>
      </c>
      <c r="G1138" s="196" t="s">
        <v>1300</v>
      </c>
      <c r="H1138" s="196" t="s">
        <v>1358</v>
      </c>
      <c r="K1138" s="196">
        <v>1</v>
      </c>
      <c r="L1138" s="196" t="s">
        <v>3561</v>
      </c>
    </row>
    <row r="1139" spans="1:18" x14ac:dyDescent="0.45">
      <c r="A1139" s="196">
        <v>7</v>
      </c>
      <c r="B1139" s="196">
        <v>22</v>
      </c>
      <c r="C1139" s="196">
        <v>24</v>
      </c>
      <c r="D1139" s="196" t="s">
        <v>834</v>
      </c>
      <c r="E1139" s="196" t="s">
        <v>7629</v>
      </c>
      <c r="F1139" s="196" t="s">
        <v>1301</v>
      </c>
      <c r="G1139" s="196" t="s">
        <v>1300</v>
      </c>
      <c r="H1139" s="196" t="s">
        <v>1458</v>
      </c>
      <c r="K1139" s="196">
        <v>1</v>
      </c>
      <c r="L1139" s="196" t="s">
        <v>3560</v>
      </c>
    </row>
    <row r="1140" spans="1:18" x14ac:dyDescent="0.45">
      <c r="A1140" s="196">
        <v>7</v>
      </c>
      <c r="B1140" s="196">
        <v>22</v>
      </c>
      <c r="C1140" s="196">
        <v>25</v>
      </c>
      <c r="D1140" s="196" t="s">
        <v>834</v>
      </c>
      <c r="E1140" s="196" t="s">
        <v>6492</v>
      </c>
      <c r="F1140" s="196" t="s">
        <v>1301</v>
      </c>
      <c r="G1140" s="196" t="s">
        <v>1300</v>
      </c>
      <c r="H1140" s="196" t="s">
        <v>1356</v>
      </c>
      <c r="K1140" s="196">
        <v>1</v>
      </c>
      <c r="L1140" s="196" t="s">
        <v>3559</v>
      </c>
    </row>
    <row r="1141" spans="1:18" x14ac:dyDescent="0.45">
      <c r="A1141" s="196">
        <v>7</v>
      </c>
      <c r="B1141" s="196">
        <v>22</v>
      </c>
      <c r="C1141" s="196">
        <v>26</v>
      </c>
      <c r="D1141" s="196" t="s">
        <v>834</v>
      </c>
      <c r="E1141" s="196" t="s">
        <v>7630</v>
      </c>
      <c r="F1141" s="196" t="s">
        <v>1301</v>
      </c>
      <c r="G1141" s="196" t="s">
        <v>1300</v>
      </c>
      <c r="H1141" s="196" t="s">
        <v>1455</v>
      </c>
      <c r="K1141" s="196">
        <v>1</v>
      </c>
      <c r="L1141" s="196" t="s">
        <v>3558</v>
      </c>
    </row>
    <row r="1142" spans="1:18" x14ac:dyDescent="0.45">
      <c r="A1142" s="196">
        <v>7</v>
      </c>
      <c r="B1142" s="196">
        <v>22</v>
      </c>
      <c r="C1142" s="196">
        <v>27</v>
      </c>
      <c r="D1142" s="196" t="s">
        <v>834</v>
      </c>
      <c r="E1142" s="196" t="s">
        <v>6493</v>
      </c>
      <c r="F1142" s="196" t="s">
        <v>1301</v>
      </c>
      <c r="G1142" s="196" t="s">
        <v>1300</v>
      </c>
      <c r="H1142" s="196" t="s">
        <v>1354</v>
      </c>
      <c r="I1142" s="196" t="s">
        <v>875</v>
      </c>
      <c r="K1142" s="196">
        <v>1</v>
      </c>
      <c r="L1142" s="196" t="s">
        <v>3557</v>
      </c>
      <c r="M1142" s="196" t="s">
        <v>3556</v>
      </c>
      <c r="N1142" s="196" t="s">
        <v>76</v>
      </c>
      <c r="O1142" s="196" t="s">
        <v>3555</v>
      </c>
      <c r="P1142" s="196" t="s">
        <v>77</v>
      </c>
      <c r="Q1142" s="196" t="s">
        <v>3554</v>
      </c>
      <c r="R1142" s="196" t="s">
        <v>78</v>
      </c>
    </row>
    <row r="1143" spans="1:18" x14ac:dyDescent="0.45">
      <c r="A1143" s="196">
        <v>7</v>
      </c>
      <c r="B1143" s="196">
        <v>22</v>
      </c>
      <c r="C1143" s="196">
        <v>28</v>
      </c>
      <c r="D1143" s="196" t="s">
        <v>834</v>
      </c>
      <c r="E1143" s="196" t="s">
        <v>7631</v>
      </c>
      <c r="F1143" s="196" t="s">
        <v>1301</v>
      </c>
      <c r="G1143" s="196" t="s">
        <v>1300</v>
      </c>
      <c r="H1143" s="196" t="s">
        <v>1449</v>
      </c>
      <c r="I1143" s="196" t="s">
        <v>875</v>
      </c>
      <c r="K1143" s="196">
        <v>1</v>
      </c>
      <c r="L1143" s="196" t="s">
        <v>3553</v>
      </c>
      <c r="M1143" s="196" t="s">
        <v>3552</v>
      </c>
      <c r="N1143" s="196" t="s">
        <v>76</v>
      </c>
      <c r="O1143" s="196" t="s">
        <v>3551</v>
      </c>
      <c r="P1143" s="196" t="s">
        <v>77</v>
      </c>
      <c r="Q1143" s="196" t="s">
        <v>3550</v>
      </c>
      <c r="R1143" s="196" t="s">
        <v>78</v>
      </c>
    </row>
    <row r="1144" spans="1:18" x14ac:dyDescent="0.45">
      <c r="A1144" s="196">
        <v>7</v>
      </c>
      <c r="B1144" s="196">
        <v>22</v>
      </c>
      <c r="C1144" s="196">
        <v>29</v>
      </c>
      <c r="D1144" s="196" t="s">
        <v>834</v>
      </c>
      <c r="E1144" s="196" t="s">
        <v>6494</v>
      </c>
      <c r="F1144" s="196" t="s">
        <v>1301</v>
      </c>
      <c r="G1144" s="196" t="s">
        <v>1300</v>
      </c>
      <c r="H1144" s="196" t="s">
        <v>1349</v>
      </c>
      <c r="I1144" s="196" t="s">
        <v>3252</v>
      </c>
      <c r="K1144" s="196">
        <v>1</v>
      </c>
      <c r="L1144" s="196" t="s">
        <v>3549</v>
      </c>
      <c r="M1144" s="196" t="s">
        <v>3548</v>
      </c>
      <c r="N1144" s="196" t="s">
        <v>65</v>
      </c>
      <c r="O1144" s="196" t="s">
        <v>3547</v>
      </c>
    </row>
    <row r="1145" spans="1:18" x14ac:dyDescent="0.45">
      <c r="A1145" s="196">
        <v>7</v>
      </c>
      <c r="B1145" s="196">
        <v>22</v>
      </c>
      <c r="C1145" s="196">
        <v>30</v>
      </c>
      <c r="D1145" s="196" t="s">
        <v>834</v>
      </c>
      <c r="E1145" s="196" t="s">
        <v>7632</v>
      </c>
      <c r="F1145" s="196" t="s">
        <v>1301</v>
      </c>
      <c r="G1145" s="196" t="s">
        <v>1300</v>
      </c>
      <c r="H1145" s="196" t="s">
        <v>1441</v>
      </c>
      <c r="I1145" s="196" t="s">
        <v>1341</v>
      </c>
      <c r="K1145" s="196">
        <v>1</v>
      </c>
      <c r="L1145" s="196" t="s">
        <v>3546</v>
      </c>
      <c r="M1145" s="196" t="s">
        <v>3545</v>
      </c>
      <c r="N1145" s="196" t="s">
        <v>1338</v>
      </c>
      <c r="O1145" s="196" t="s">
        <v>3544</v>
      </c>
    </row>
    <row r="1146" spans="1:18" x14ac:dyDescent="0.45">
      <c r="A1146" s="196">
        <v>7</v>
      </c>
      <c r="B1146" s="196">
        <v>22</v>
      </c>
      <c r="C1146" s="196">
        <v>31</v>
      </c>
      <c r="D1146" s="196" t="s">
        <v>834</v>
      </c>
      <c r="E1146" s="196" t="s">
        <v>6495</v>
      </c>
      <c r="F1146" s="196" t="s">
        <v>1301</v>
      </c>
      <c r="G1146" s="196" t="s">
        <v>1300</v>
      </c>
      <c r="H1146" s="196" t="s">
        <v>679</v>
      </c>
      <c r="I1146" s="196" t="s">
        <v>3252</v>
      </c>
      <c r="K1146" s="196">
        <v>1</v>
      </c>
      <c r="L1146" s="196" t="s">
        <v>3543</v>
      </c>
      <c r="M1146" s="196" t="s">
        <v>3542</v>
      </c>
      <c r="N1146" s="196" t="s">
        <v>65</v>
      </c>
      <c r="O1146" s="196" t="s">
        <v>3541</v>
      </c>
    </row>
    <row r="1147" spans="1:18" x14ac:dyDescent="0.45">
      <c r="A1147" s="196">
        <v>7</v>
      </c>
      <c r="B1147" s="196">
        <v>22</v>
      </c>
      <c r="C1147" s="196">
        <v>32</v>
      </c>
      <c r="D1147" s="196" t="s">
        <v>834</v>
      </c>
      <c r="E1147" s="196" t="s">
        <v>7633</v>
      </c>
      <c r="F1147" s="196" t="s">
        <v>1301</v>
      </c>
      <c r="G1147" s="196" t="s">
        <v>1300</v>
      </c>
      <c r="H1147" s="196" t="s">
        <v>1434</v>
      </c>
      <c r="I1147" s="196" t="s">
        <v>1341</v>
      </c>
      <c r="K1147" s="196">
        <v>1</v>
      </c>
      <c r="L1147" s="196" t="s">
        <v>3540</v>
      </c>
      <c r="M1147" s="196" t="s">
        <v>3539</v>
      </c>
      <c r="N1147" s="196" t="s">
        <v>1338</v>
      </c>
      <c r="O1147" s="196" t="s">
        <v>3538</v>
      </c>
    </row>
    <row r="1148" spans="1:18" x14ac:dyDescent="0.45">
      <c r="A1148" s="196">
        <v>7</v>
      </c>
      <c r="B1148" s="196">
        <v>22</v>
      </c>
      <c r="C1148" s="196">
        <v>33</v>
      </c>
      <c r="D1148" s="196" t="s">
        <v>834</v>
      </c>
      <c r="E1148" s="196" t="s">
        <v>6496</v>
      </c>
      <c r="F1148" s="196" t="s">
        <v>1301</v>
      </c>
      <c r="G1148" s="196" t="s">
        <v>1300</v>
      </c>
      <c r="H1148" s="196" t="s">
        <v>1342</v>
      </c>
      <c r="I1148" s="196" t="s">
        <v>3252</v>
      </c>
      <c r="K1148" s="196">
        <v>1</v>
      </c>
      <c r="L1148" s="196" t="s">
        <v>3537</v>
      </c>
      <c r="M1148" s="196" t="s">
        <v>3536</v>
      </c>
      <c r="N1148" s="196" t="s">
        <v>65</v>
      </c>
      <c r="O1148" s="196" t="s">
        <v>3535</v>
      </c>
    </row>
    <row r="1149" spans="1:18" x14ac:dyDescent="0.45">
      <c r="A1149" s="196">
        <v>7</v>
      </c>
      <c r="B1149" s="196">
        <v>22</v>
      </c>
      <c r="C1149" s="196">
        <v>34</v>
      </c>
      <c r="D1149" s="196" t="s">
        <v>834</v>
      </c>
      <c r="E1149" s="196" t="s">
        <v>7634</v>
      </c>
      <c r="F1149" s="196" t="s">
        <v>1301</v>
      </c>
      <c r="G1149" s="196" t="s">
        <v>1300</v>
      </c>
      <c r="H1149" s="196" t="s">
        <v>1427</v>
      </c>
      <c r="I1149" s="196" t="s">
        <v>1341</v>
      </c>
      <c r="K1149" s="196">
        <v>1</v>
      </c>
      <c r="L1149" s="196" t="s">
        <v>3534</v>
      </c>
      <c r="M1149" s="196" t="s">
        <v>3533</v>
      </c>
      <c r="N1149" s="196" t="s">
        <v>1338</v>
      </c>
      <c r="O1149" s="196" t="s">
        <v>3532</v>
      </c>
    </row>
    <row r="1150" spans="1:18" x14ac:dyDescent="0.45">
      <c r="A1150" s="196">
        <v>7</v>
      </c>
      <c r="B1150" s="196">
        <v>22</v>
      </c>
      <c r="C1150" s="196">
        <v>35</v>
      </c>
      <c r="D1150" s="196" t="s">
        <v>834</v>
      </c>
      <c r="E1150" s="196" t="s">
        <v>6497</v>
      </c>
      <c r="F1150" s="196" t="s">
        <v>1301</v>
      </c>
      <c r="G1150" s="196" t="s">
        <v>1300</v>
      </c>
      <c r="H1150" s="196" t="s">
        <v>1336</v>
      </c>
      <c r="K1150" s="196">
        <v>1</v>
      </c>
      <c r="L1150" s="196" t="s">
        <v>3531</v>
      </c>
    </row>
    <row r="1151" spans="1:18" x14ac:dyDescent="0.45">
      <c r="A1151" s="196">
        <v>7</v>
      </c>
      <c r="B1151" s="196">
        <v>22</v>
      </c>
      <c r="C1151" s="196">
        <v>36</v>
      </c>
      <c r="D1151" s="196" t="s">
        <v>834</v>
      </c>
      <c r="E1151" s="196" t="s">
        <v>8429</v>
      </c>
      <c r="F1151" s="196" t="s">
        <v>1301</v>
      </c>
      <c r="G1151" s="196" t="s">
        <v>1300</v>
      </c>
      <c r="H1151" s="196" t="s">
        <v>1422</v>
      </c>
      <c r="K1151" s="196">
        <v>1</v>
      </c>
      <c r="L1151" s="196" t="s">
        <v>3530</v>
      </c>
    </row>
    <row r="1152" spans="1:18" x14ac:dyDescent="0.45">
      <c r="A1152" s="196">
        <v>7</v>
      </c>
      <c r="B1152" s="196">
        <v>22</v>
      </c>
      <c r="C1152" s="196">
        <v>37</v>
      </c>
      <c r="D1152" s="196" t="s">
        <v>834</v>
      </c>
      <c r="E1152" s="196" t="s">
        <v>6498</v>
      </c>
      <c r="F1152" s="196" t="s">
        <v>1301</v>
      </c>
      <c r="G1152" s="196" t="s">
        <v>1300</v>
      </c>
      <c r="H1152" s="196" t="s">
        <v>1334</v>
      </c>
      <c r="K1152" s="196">
        <v>1</v>
      </c>
      <c r="L1152" s="196" t="s">
        <v>3529</v>
      </c>
    </row>
    <row r="1153" spans="1:18" x14ac:dyDescent="0.45">
      <c r="A1153" s="196">
        <v>7</v>
      </c>
      <c r="B1153" s="196">
        <v>22</v>
      </c>
      <c r="C1153" s="196">
        <v>38</v>
      </c>
      <c r="D1153" s="196" t="s">
        <v>834</v>
      </c>
      <c r="E1153" s="196" t="s">
        <v>8469</v>
      </c>
      <c r="F1153" s="196" t="s">
        <v>1301</v>
      </c>
      <c r="G1153" s="196" t="s">
        <v>1300</v>
      </c>
      <c r="H1153" s="196" t="s">
        <v>1419</v>
      </c>
      <c r="K1153" s="196">
        <v>1</v>
      </c>
      <c r="L1153" s="196" t="s">
        <v>3528</v>
      </c>
    </row>
    <row r="1154" spans="1:18" x14ac:dyDescent="0.45">
      <c r="A1154" s="196">
        <v>7</v>
      </c>
      <c r="B1154" s="196">
        <v>22</v>
      </c>
      <c r="C1154" s="196">
        <v>39</v>
      </c>
      <c r="D1154" s="196" t="s">
        <v>834</v>
      </c>
      <c r="E1154" s="196" t="s">
        <v>6499</v>
      </c>
      <c r="F1154" s="196" t="s">
        <v>1301</v>
      </c>
      <c r="G1154" s="196" t="s">
        <v>1300</v>
      </c>
      <c r="H1154" s="196" t="s">
        <v>1332</v>
      </c>
      <c r="K1154" s="196">
        <v>1</v>
      </c>
      <c r="L1154" s="196" t="s">
        <v>3527</v>
      </c>
    </row>
    <row r="1155" spans="1:18" x14ac:dyDescent="0.45">
      <c r="A1155" s="196">
        <v>7</v>
      </c>
      <c r="B1155" s="196">
        <v>22</v>
      </c>
      <c r="C1155" s="196">
        <v>40</v>
      </c>
      <c r="D1155" s="196" t="s">
        <v>834</v>
      </c>
      <c r="E1155" s="196" t="s">
        <v>8509</v>
      </c>
      <c r="F1155" s="196" t="s">
        <v>1301</v>
      </c>
      <c r="G1155" s="196" t="s">
        <v>1300</v>
      </c>
      <c r="H1155" s="196" t="s">
        <v>1416</v>
      </c>
      <c r="K1155" s="196">
        <v>1</v>
      </c>
      <c r="L1155" s="196" t="s">
        <v>3526</v>
      </c>
    </row>
    <row r="1156" spans="1:18" x14ac:dyDescent="0.45">
      <c r="A1156" s="196">
        <v>7</v>
      </c>
      <c r="B1156" s="196">
        <v>22</v>
      </c>
      <c r="C1156" s="196">
        <v>41</v>
      </c>
      <c r="D1156" s="196" t="s">
        <v>834</v>
      </c>
      <c r="E1156" s="196" t="s">
        <v>6500</v>
      </c>
      <c r="F1156" s="196" t="s">
        <v>1301</v>
      </c>
      <c r="G1156" s="196" t="s">
        <v>1300</v>
      </c>
      <c r="H1156" s="196" t="s">
        <v>1330</v>
      </c>
      <c r="I1156" s="196" t="s">
        <v>875</v>
      </c>
      <c r="K1156" s="196">
        <v>1</v>
      </c>
      <c r="L1156" s="196" t="s">
        <v>3525</v>
      </c>
      <c r="M1156" s="196" t="s">
        <v>3524</v>
      </c>
      <c r="N1156" s="196" t="s">
        <v>76</v>
      </c>
      <c r="O1156" s="196" t="s">
        <v>3523</v>
      </c>
      <c r="P1156" s="196" t="s">
        <v>77</v>
      </c>
      <c r="Q1156" s="196" t="s">
        <v>3522</v>
      </c>
      <c r="R1156" s="196" t="s">
        <v>78</v>
      </c>
    </row>
    <row r="1157" spans="1:18" x14ac:dyDescent="0.45">
      <c r="A1157" s="196">
        <v>7</v>
      </c>
      <c r="B1157" s="196">
        <v>22</v>
      </c>
      <c r="C1157" s="196">
        <v>42</v>
      </c>
      <c r="D1157" s="196" t="s">
        <v>834</v>
      </c>
      <c r="E1157" s="196" t="s">
        <v>7635</v>
      </c>
      <c r="F1157" s="196" t="s">
        <v>1301</v>
      </c>
      <c r="G1157" s="196" t="s">
        <v>1300</v>
      </c>
      <c r="H1157" s="196" t="s">
        <v>1410</v>
      </c>
      <c r="I1157" s="196" t="s">
        <v>875</v>
      </c>
      <c r="K1157" s="196">
        <v>1</v>
      </c>
      <c r="L1157" s="196" t="s">
        <v>3521</v>
      </c>
      <c r="M1157" s="196" t="s">
        <v>3520</v>
      </c>
      <c r="N1157" s="196" t="s">
        <v>76</v>
      </c>
      <c r="O1157" s="196" t="s">
        <v>3519</v>
      </c>
      <c r="P1157" s="196" t="s">
        <v>77</v>
      </c>
      <c r="Q1157" s="196" t="s">
        <v>3518</v>
      </c>
      <c r="R1157" s="196" t="s">
        <v>78</v>
      </c>
    </row>
    <row r="1158" spans="1:18" x14ac:dyDescent="0.45">
      <c r="A1158" s="196">
        <v>7</v>
      </c>
      <c r="B1158" s="196">
        <v>22</v>
      </c>
      <c r="C1158" s="196">
        <v>43</v>
      </c>
      <c r="D1158" s="196" t="s">
        <v>834</v>
      </c>
      <c r="E1158" s="196" t="s">
        <v>6501</v>
      </c>
      <c r="F1158" s="196" t="s">
        <v>1301</v>
      </c>
      <c r="G1158" s="196" t="s">
        <v>1300</v>
      </c>
      <c r="H1158" s="196" t="s">
        <v>1325</v>
      </c>
      <c r="I1158" s="196" t="s">
        <v>1324</v>
      </c>
      <c r="K1158" s="196">
        <v>1</v>
      </c>
      <c r="L1158" s="196" t="s">
        <v>3517</v>
      </c>
    </row>
    <row r="1159" spans="1:18" x14ac:dyDescent="0.45">
      <c r="A1159" s="196">
        <v>7</v>
      </c>
      <c r="B1159" s="196">
        <v>22</v>
      </c>
      <c r="C1159" s="196">
        <v>44</v>
      </c>
      <c r="D1159" s="196" t="s">
        <v>834</v>
      </c>
      <c r="E1159" s="196" t="s">
        <v>7636</v>
      </c>
      <c r="F1159" s="196" t="s">
        <v>1301</v>
      </c>
      <c r="G1159" s="196" t="s">
        <v>1300</v>
      </c>
      <c r="H1159" s="196" t="s">
        <v>1404</v>
      </c>
      <c r="I1159" s="196" t="s">
        <v>1324</v>
      </c>
      <c r="K1159" s="196">
        <v>1</v>
      </c>
      <c r="L1159" s="196" t="s">
        <v>3516</v>
      </c>
    </row>
    <row r="1160" spans="1:18" x14ac:dyDescent="0.45">
      <c r="A1160" s="196">
        <v>7</v>
      </c>
      <c r="B1160" s="196">
        <v>22</v>
      </c>
      <c r="C1160" s="196">
        <v>45</v>
      </c>
      <c r="D1160" s="196" t="s">
        <v>834</v>
      </c>
      <c r="E1160" s="196" t="s">
        <v>6502</v>
      </c>
      <c r="F1160" s="196" t="s">
        <v>1301</v>
      </c>
      <c r="G1160" s="196" t="s">
        <v>1300</v>
      </c>
      <c r="H1160" s="196" t="s">
        <v>1322</v>
      </c>
      <c r="K1160" s="196">
        <v>1</v>
      </c>
      <c r="L1160" s="196" t="s">
        <v>3515</v>
      </c>
    </row>
    <row r="1161" spans="1:18" x14ac:dyDescent="0.45">
      <c r="A1161" s="196">
        <v>7</v>
      </c>
      <c r="B1161" s="196">
        <v>22</v>
      </c>
      <c r="C1161" s="196">
        <v>46</v>
      </c>
      <c r="D1161" s="196" t="s">
        <v>834</v>
      </c>
      <c r="E1161" s="196" t="s">
        <v>7637</v>
      </c>
      <c r="F1161" s="196" t="s">
        <v>1301</v>
      </c>
      <c r="G1161" s="196" t="s">
        <v>1300</v>
      </c>
      <c r="H1161" s="196" t="s">
        <v>1401</v>
      </c>
      <c r="K1161" s="196">
        <v>1</v>
      </c>
      <c r="L1161" s="196" t="s">
        <v>3514</v>
      </c>
    </row>
    <row r="1162" spans="1:18" x14ac:dyDescent="0.45">
      <c r="A1162" s="196">
        <v>7</v>
      </c>
      <c r="B1162" s="196">
        <v>22</v>
      </c>
      <c r="C1162" s="196">
        <v>47</v>
      </c>
      <c r="D1162" s="196" t="s">
        <v>834</v>
      </c>
      <c r="E1162" s="196" t="s">
        <v>6503</v>
      </c>
      <c r="F1162" s="196" t="s">
        <v>1301</v>
      </c>
      <c r="G1162" s="196" t="s">
        <v>1300</v>
      </c>
      <c r="H1162" s="196" t="s">
        <v>1320</v>
      </c>
      <c r="I1162" s="196" t="s">
        <v>885</v>
      </c>
      <c r="K1162" s="196">
        <v>1</v>
      </c>
      <c r="L1162" s="196" t="s">
        <v>3513</v>
      </c>
    </row>
    <row r="1163" spans="1:18" x14ac:dyDescent="0.45">
      <c r="A1163" s="196">
        <v>7</v>
      </c>
      <c r="B1163" s="196">
        <v>22</v>
      </c>
      <c r="C1163" s="196">
        <v>48</v>
      </c>
      <c r="D1163" s="196" t="s">
        <v>834</v>
      </c>
      <c r="E1163" s="196" t="s">
        <v>6504</v>
      </c>
      <c r="F1163" s="196" t="s">
        <v>1301</v>
      </c>
      <c r="G1163" s="196" t="s">
        <v>1300</v>
      </c>
      <c r="H1163" s="196" t="s">
        <v>1317</v>
      </c>
      <c r="K1163" s="196">
        <v>1</v>
      </c>
      <c r="L1163" s="196" t="s">
        <v>3512</v>
      </c>
    </row>
    <row r="1164" spans="1:18" x14ac:dyDescent="0.45">
      <c r="A1164" s="196">
        <v>7</v>
      </c>
      <c r="B1164" s="196">
        <v>22</v>
      </c>
      <c r="C1164" s="196">
        <v>49</v>
      </c>
      <c r="D1164" s="196" t="s">
        <v>834</v>
      </c>
      <c r="E1164" s="196" t="s">
        <v>6505</v>
      </c>
      <c r="F1164" s="196" t="s">
        <v>1301</v>
      </c>
      <c r="G1164" s="196" t="s">
        <v>1300</v>
      </c>
      <c r="H1164" s="196" t="s">
        <v>1315</v>
      </c>
      <c r="I1164" s="196" t="s">
        <v>875</v>
      </c>
      <c r="K1164" s="196">
        <v>1</v>
      </c>
      <c r="L1164" s="196" t="s">
        <v>3511</v>
      </c>
      <c r="M1164" s="196" t="s">
        <v>3510</v>
      </c>
      <c r="N1164" s="196" t="s">
        <v>76</v>
      </c>
      <c r="O1164" s="196" t="s">
        <v>3509</v>
      </c>
      <c r="P1164" s="196" t="s">
        <v>77</v>
      </c>
      <c r="Q1164" s="196" t="s">
        <v>3508</v>
      </c>
      <c r="R1164" s="196" t="s">
        <v>78</v>
      </c>
    </row>
    <row r="1165" spans="1:18" x14ac:dyDescent="0.45">
      <c r="A1165" s="196">
        <v>7</v>
      </c>
      <c r="B1165" s="196">
        <v>22</v>
      </c>
      <c r="C1165" s="196">
        <v>50</v>
      </c>
      <c r="D1165" s="196" t="s">
        <v>834</v>
      </c>
      <c r="E1165" s="196" t="s">
        <v>6506</v>
      </c>
      <c r="F1165" s="196" t="s">
        <v>1301</v>
      </c>
      <c r="G1165" s="196" t="s">
        <v>1300</v>
      </c>
      <c r="H1165" s="196" t="s">
        <v>1310</v>
      </c>
      <c r="I1165" s="196" t="s">
        <v>875</v>
      </c>
      <c r="K1165" s="196">
        <v>1</v>
      </c>
      <c r="L1165" s="196" t="s">
        <v>3507</v>
      </c>
      <c r="M1165" s="196" t="s">
        <v>3506</v>
      </c>
      <c r="N1165" s="196" t="s">
        <v>76</v>
      </c>
      <c r="O1165" s="196" t="s">
        <v>3505</v>
      </c>
      <c r="P1165" s="196" t="s">
        <v>77</v>
      </c>
      <c r="Q1165" s="196" t="s">
        <v>3504</v>
      </c>
      <c r="R1165" s="196" t="s">
        <v>78</v>
      </c>
    </row>
    <row r="1166" spans="1:18" x14ac:dyDescent="0.45">
      <c r="A1166" s="196">
        <v>7</v>
      </c>
      <c r="B1166" s="196">
        <v>22</v>
      </c>
      <c r="C1166" s="196">
        <v>51</v>
      </c>
      <c r="D1166" s="196" t="s">
        <v>834</v>
      </c>
      <c r="E1166" s="196" t="s">
        <v>6507</v>
      </c>
      <c r="F1166" s="196" t="s">
        <v>1301</v>
      </c>
      <c r="G1166" s="196" t="s">
        <v>1300</v>
      </c>
      <c r="H1166" s="196" t="s">
        <v>1299</v>
      </c>
      <c r="K1166" s="196">
        <v>1</v>
      </c>
      <c r="L1166" s="196" t="s">
        <v>3503</v>
      </c>
    </row>
    <row r="1167" spans="1:18" x14ac:dyDescent="0.45">
      <c r="A1167" s="196">
        <v>7</v>
      </c>
      <c r="B1167" s="196">
        <v>22</v>
      </c>
      <c r="C1167" s="196">
        <v>52</v>
      </c>
      <c r="D1167" s="196" t="s">
        <v>8775</v>
      </c>
      <c r="E1167" s="196" t="s">
        <v>8823</v>
      </c>
      <c r="F1167" s="196" t="s">
        <v>1301</v>
      </c>
      <c r="G1167" s="196" t="s">
        <v>1300</v>
      </c>
      <c r="H1167" s="196" t="s">
        <v>8777</v>
      </c>
      <c r="K1167" s="196">
        <v>1</v>
      </c>
      <c r="L1167" s="196" t="s">
        <v>8824</v>
      </c>
    </row>
    <row r="1168" spans="1:18" x14ac:dyDescent="0.45">
      <c r="A1168" s="196">
        <v>7</v>
      </c>
      <c r="B1168" s="196">
        <v>23</v>
      </c>
      <c r="C1168" s="196">
        <v>1</v>
      </c>
      <c r="D1168" s="196" t="s">
        <v>834</v>
      </c>
      <c r="E1168" s="196" t="s">
        <v>6508</v>
      </c>
      <c r="F1168" s="196" t="s">
        <v>1301</v>
      </c>
      <c r="G1168" s="196" t="s">
        <v>1300</v>
      </c>
      <c r="H1168" s="196" t="s">
        <v>1388</v>
      </c>
      <c r="I1168" s="196" t="s">
        <v>880</v>
      </c>
      <c r="K1168" s="196">
        <v>1</v>
      </c>
      <c r="L1168" s="196" t="s">
        <v>3502</v>
      </c>
    </row>
    <row r="1169" spans="1:18" x14ac:dyDescent="0.45">
      <c r="A1169" s="196">
        <v>7</v>
      </c>
      <c r="B1169" s="196">
        <v>23</v>
      </c>
      <c r="C1169" s="196">
        <v>2</v>
      </c>
      <c r="D1169" s="196" t="s">
        <v>834</v>
      </c>
      <c r="E1169" s="196" t="s">
        <v>7638</v>
      </c>
      <c r="F1169" s="196" t="s">
        <v>1301</v>
      </c>
      <c r="G1169" s="196" t="s">
        <v>1300</v>
      </c>
      <c r="H1169" s="196" t="s">
        <v>1505</v>
      </c>
      <c r="I1169" s="196" t="s">
        <v>1324</v>
      </c>
      <c r="K1169" s="196">
        <v>1</v>
      </c>
      <c r="L1169" s="196" t="s">
        <v>3501</v>
      </c>
    </row>
    <row r="1170" spans="1:18" x14ac:dyDescent="0.45">
      <c r="A1170" s="196">
        <v>7</v>
      </c>
      <c r="B1170" s="196">
        <v>23</v>
      </c>
      <c r="C1170" s="196">
        <v>3</v>
      </c>
      <c r="D1170" s="196" t="s">
        <v>834</v>
      </c>
      <c r="E1170" s="196" t="s">
        <v>6509</v>
      </c>
      <c r="F1170" s="196" t="s">
        <v>1301</v>
      </c>
      <c r="G1170" s="196" t="s">
        <v>1300</v>
      </c>
      <c r="H1170" s="196" t="s">
        <v>1386</v>
      </c>
      <c r="I1170" s="196" t="s">
        <v>880</v>
      </c>
      <c r="K1170" s="196">
        <v>1</v>
      </c>
      <c r="L1170" s="196" t="s">
        <v>3500</v>
      </c>
    </row>
    <row r="1171" spans="1:18" x14ac:dyDescent="0.45">
      <c r="A1171" s="196">
        <v>7</v>
      </c>
      <c r="B1171" s="196">
        <v>23</v>
      </c>
      <c r="C1171" s="196">
        <v>4</v>
      </c>
      <c r="D1171" s="196" t="s">
        <v>834</v>
      </c>
      <c r="E1171" s="196" t="s">
        <v>7639</v>
      </c>
      <c r="F1171" s="196" t="s">
        <v>1301</v>
      </c>
      <c r="G1171" s="196" t="s">
        <v>1300</v>
      </c>
      <c r="H1171" s="196" t="s">
        <v>1502</v>
      </c>
      <c r="I1171" s="196" t="s">
        <v>1324</v>
      </c>
      <c r="K1171" s="196">
        <v>1</v>
      </c>
      <c r="L1171" s="196" t="s">
        <v>3499</v>
      </c>
    </row>
    <row r="1172" spans="1:18" x14ac:dyDescent="0.45">
      <c r="A1172" s="196">
        <v>7</v>
      </c>
      <c r="B1172" s="196">
        <v>23</v>
      </c>
      <c r="C1172" s="196">
        <v>5</v>
      </c>
      <c r="D1172" s="196" t="s">
        <v>834</v>
      </c>
      <c r="E1172" s="196" t="s">
        <v>6510</v>
      </c>
      <c r="F1172" s="196" t="s">
        <v>1301</v>
      </c>
      <c r="G1172" s="196" t="s">
        <v>1300</v>
      </c>
      <c r="H1172" s="196" t="s">
        <v>1384</v>
      </c>
      <c r="I1172" s="196" t="s">
        <v>875</v>
      </c>
      <c r="K1172" s="196">
        <v>1</v>
      </c>
      <c r="L1172" s="196" t="s">
        <v>3498</v>
      </c>
      <c r="M1172" s="196" t="s">
        <v>3497</v>
      </c>
      <c r="N1172" s="196" t="s">
        <v>76</v>
      </c>
      <c r="O1172" s="196" t="s">
        <v>3496</v>
      </c>
      <c r="P1172" s="196" t="s">
        <v>77</v>
      </c>
      <c r="Q1172" s="196" t="s">
        <v>3495</v>
      </c>
      <c r="R1172" s="196" t="s">
        <v>78</v>
      </c>
    </row>
    <row r="1173" spans="1:18" x14ac:dyDescent="0.45">
      <c r="A1173" s="196">
        <v>7</v>
      </c>
      <c r="B1173" s="196">
        <v>23</v>
      </c>
      <c r="C1173" s="196">
        <v>6</v>
      </c>
      <c r="D1173" s="196" t="s">
        <v>834</v>
      </c>
      <c r="E1173" s="196" t="s">
        <v>7640</v>
      </c>
      <c r="F1173" s="196" t="s">
        <v>1301</v>
      </c>
      <c r="G1173" s="196" t="s">
        <v>1300</v>
      </c>
      <c r="H1173" s="196" t="s">
        <v>1496</v>
      </c>
      <c r="I1173" s="196" t="s">
        <v>875</v>
      </c>
      <c r="K1173" s="196">
        <v>1</v>
      </c>
      <c r="L1173" s="196" t="s">
        <v>3494</v>
      </c>
      <c r="M1173" s="196" t="s">
        <v>3493</v>
      </c>
      <c r="N1173" s="196" t="s">
        <v>76</v>
      </c>
      <c r="O1173" s="196" t="s">
        <v>3492</v>
      </c>
      <c r="P1173" s="196" t="s">
        <v>77</v>
      </c>
      <c r="Q1173" s="196" t="s">
        <v>3491</v>
      </c>
      <c r="R1173" s="196" t="s">
        <v>78</v>
      </c>
    </row>
    <row r="1174" spans="1:18" x14ac:dyDescent="0.45">
      <c r="A1174" s="196">
        <v>7</v>
      </c>
      <c r="B1174" s="196">
        <v>23</v>
      </c>
      <c r="C1174" s="196">
        <v>7</v>
      </c>
      <c r="D1174" s="196" t="s">
        <v>834</v>
      </c>
      <c r="E1174" s="196" t="s">
        <v>6511</v>
      </c>
      <c r="F1174" s="196" t="s">
        <v>1301</v>
      </c>
      <c r="G1174" s="196" t="s">
        <v>1300</v>
      </c>
      <c r="H1174" s="196" t="s">
        <v>715</v>
      </c>
      <c r="I1174" s="196" t="s">
        <v>875</v>
      </c>
      <c r="K1174" s="196">
        <v>1</v>
      </c>
      <c r="L1174" s="196" t="s">
        <v>3490</v>
      </c>
      <c r="M1174" s="196" t="s">
        <v>3489</v>
      </c>
      <c r="N1174" s="196" t="s">
        <v>76</v>
      </c>
      <c r="O1174" s="196" t="s">
        <v>3488</v>
      </c>
      <c r="P1174" s="196" t="s">
        <v>77</v>
      </c>
      <c r="Q1174" s="196" t="s">
        <v>3487</v>
      </c>
      <c r="R1174" s="196" t="s">
        <v>78</v>
      </c>
    </row>
    <row r="1175" spans="1:18" x14ac:dyDescent="0.45">
      <c r="A1175" s="196">
        <v>7</v>
      </c>
      <c r="B1175" s="196">
        <v>23</v>
      </c>
      <c r="C1175" s="196">
        <v>8</v>
      </c>
      <c r="D1175" s="196" t="s">
        <v>834</v>
      </c>
      <c r="E1175" s="196" t="s">
        <v>7641</v>
      </c>
      <c r="F1175" s="196" t="s">
        <v>1301</v>
      </c>
      <c r="G1175" s="196" t="s">
        <v>1300</v>
      </c>
      <c r="H1175" s="196" t="s">
        <v>1487</v>
      </c>
      <c r="I1175" s="196" t="s">
        <v>875</v>
      </c>
      <c r="K1175" s="196">
        <v>1</v>
      </c>
      <c r="L1175" s="196" t="s">
        <v>3486</v>
      </c>
      <c r="M1175" s="196" t="s">
        <v>3485</v>
      </c>
      <c r="N1175" s="196" t="s">
        <v>76</v>
      </c>
      <c r="O1175" s="196" t="s">
        <v>3484</v>
      </c>
      <c r="P1175" s="196" t="s">
        <v>77</v>
      </c>
      <c r="Q1175" s="196" t="s">
        <v>3483</v>
      </c>
      <c r="R1175" s="196" t="s">
        <v>78</v>
      </c>
    </row>
    <row r="1176" spans="1:18" x14ac:dyDescent="0.45">
      <c r="A1176" s="196">
        <v>7</v>
      </c>
      <c r="B1176" s="196">
        <v>23</v>
      </c>
      <c r="C1176" s="196">
        <v>9</v>
      </c>
      <c r="D1176" s="196" t="s">
        <v>834</v>
      </c>
      <c r="E1176" s="196" t="s">
        <v>6512</v>
      </c>
      <c r="F1176" s="196" t="s">
        <v>1301</v>
      </c>
      <c r="G1176" s="196" t="s">
        <v>1300</v>
      </c>
      <c r="H1176" s="196" t="s">
        <v>1375</v>
      </c>
      <c r="K1176" s="196">
        <v>1</v>
      </c>
      <c r="L1176" s="196" t="s">
        <v>3482</v>
      </c>
    </row>
    <row r="1177" spans="1:18" x14ac:dyDescent="0.45">
      <c r="A1177" s="196">
        <v>7</v>
      </c>
      <c r="B1177" s="196">
        <v>23</v>
      </c>
      <c r="C1177" s="196">
        <v>10</v>
      </c>
      <c r="D1177" s="196" t="s">
        <v>834</v>
      </c>
      <c r="E1177" s="196" t="s">
        <v>7642</v>
      </c>
      <c r="F1177" s="196" t="s">
        <v>1301</v>
      </c>
      <c r="G1177" s="196" t="s">
        <v>1300</v>
      </c>
      <c r="H1177" s="196" t="s">
        <v>1481</v>
      </c>
      <c r="K1177" s="196">
        <v>1</v>
      </c>
      <c r="L1177" s="196" t="s">
        <v>3481</v>
      </c>
    </row>
    <row r="1178" spans="1:18" x14ac:dyDescent="0.45">
      <c r="A1178" s="196">
        <v>7</v>
      </c>
      <c r="B1178" s="196">
        <v>23</v>
      </c>
      <c r="C1178" s="196">
        <v>11</v>
      </c>
      <c r="D1178" s="196" t="s">
        <v>834</v>
      </c>
      <c r="E1178" s="196" t="s">
        <v>6513</v>
      </c>
      <c r="F1178" s="196" t="s">
        <v>1301</v>
      </c>
      <c r="G1178" s="196" t="s">
        <v>1300</v>
      </c>
      <c r="H1178" s="196" t="s">
        <v>1373</v>
      </c>
      <c r="I1178" s="196" t="s">
        <v>885</v>
      </c>
      <c r="K1178" s="196">
        <v>1</v>
      </c>
      <c r="L1178" s="196" t="s">
        <v>3480</v>
      </c>
    </row>
    <row r="1179" spans="1:18" x14ac:dyDescent="0.45">
      <c r="A1179" s="196">
        <v>7</v>
      </c>
      <c r="B1179" s="196">
        <v>23</v>
      </c>
      <c r="C1179" s="196">
        <v>12</v>
      </c>
      <c r="D1179" s="196" t="s">
        <v>834</v>
      </c>
      <c r="E1179" s="196" t="s">
        <v>7643</v>
      </c>
      <c r="F1179" s="196" t="s">
        <v>1301</v>
      </c>
      <c r="G1179" s="196" t="s">
        <v>1300</v>
      </c>
      <c r="H1179" s="196" t="s">
        <v>1478</v>
      </c>
      <c r="I1179" s="196" t="s">
        <v>1319</v>
      </c>
      <c r="K1179" s="196">
        <v>1</v>
      </c>
      <c r="L1179" s="196" t="s">
        <v>3479</v>
      </c>
    </row>
    <row r="1180" spans="1:18" x14ac:dyDescent="0.45">
      <c r="A1180" s="196">
        <v>7</v>
      </c>
      <c r="B1180" s="196">
        <v>23</v>
      </c>
      <c r="C1180" s="196">
        <v>13</v>
      </c>
      <c r="D1180" s="196" t="s">
        <v>834</v>
      </c>
      <c r="E1180" s="196" t="s">
        <v>6514</v>
      </c>
      <c r="F1180" s="196" t="s">
        <v>1301</v>
      </c>
      <c r="G1180" s="196" t="s">
        <v>1300</v>
      </c>
      <c r="H1180" s="196" t="s">
        <v>1371</v>
      </c>
      <c r="I1180" s="196" t="s">
        <v>713</v>
      </c>
      <c r="K1180" s="196">
        <v>1</v>
      </c>
      <c r="L1180" s="196" t="s">
        <v>3478</v>
      </c>
    </row>
    <row r="1181" spans="1:18" x14ac:dyDescent="0.45">
      <c r="A1181" s="196">
        <v>7</v>
      </c>
      <c r="B1181" s="196">
        <v>23</v>
      </c>
      <c r="C1181" s="196">
        <v>14</v>
      </c>
      <c r="D1181" s="196" t="s">
        <v>834</v>
      </c>
      <c r="E1181" s="196" t="s">
        <v>7644</v>
      </c>
      <c r="F1181" s="196" t="s">
        <v>1301</v>
      </c>
      <c r="G1181" s="196" t="s">
        <v>1300</v>
      </c>
      <c r="H1181" s="196" t="s">
        <v>1475</v>
      </c>
      <c r="I1181" s="196" t="s">
        <v>1370</v>
      </c>
      <c r="K1181" s="196">
        <v>1</v>
      </c>
      <c r="L1181" s="196" t="s">
        <v>3477</v>
      </c>
    </row>
    <row r="1182" spans="1:18" x14ac:dyDescent="0.45">
      <c r="A1182" s="196">
        <v>7</v>
      </c>
      <c r="B1182" s="196">
        <v>23</v>
      </c>
      <c r="C1182" s="196">
        <v>15</v>
      </c>
      <c r="D1182" s="196" t="s">
        <v>834</v>
      </c>
      <c r="E1182" s="196" t="s">
        <v>6515</v>
      </c>
      <c r="F1182" s="196" t="s">
        <v>1301</v>
      </c>
      <c r="G1182" s="196" t="s">
        <v>1300</v>
      </c>
      <c r="H1182" s="196" t="s">
        <v>1368</v>
      </c>
      <c r="I1182" s="196" t="s">
        <v>612</v>
      </c>
      <c r="K1182" s="196">
        <v>1</v>
      </c>
      <c r="L1182" s="196" t="s">
        <v>3476</v>
      </c>
      <c r="M1182" s="196" t="s">
        <v>3475</v>
      </c>
    </row>
    <row r="1183" spans="1:18" x14ac:dyDescent="0.45">
      <c r="A1183" s="196">
        <v>7</v>
      </c>
      <c r="B1183" s="196">
        <v>23</v>
      </c>
      <c r="C1183" s="196">
        <v>16</v>
      </c>
      <c r="D1183" s="196" t="s">
        <v>834</v>
      </c>
      <c r="E1183" s="196" t="s">
        <v>7645</v>
      </c>
      <c r="F1183" s="196" t="s">
        <v>1301</v>
      </c>
      <c r="G1183" s="196" t="s">
        <v>1300</v>
      </c>
      <c r="H1183" s="196" t="s">
        <v>1471</v>
      </c>
      <c r="I1183" s="196" t="s">
        <v>612</v>
      </c>
      <c r="K1183" s="196">
        <v>1</v>
      </c>
      <c r="L1183" s="196" t="s">
        <v>3474</v>
      </c>
      <c r="M1183" s="196" t="s">
        <v>3473</v>
      </c>
    </row>
    <row r="1184" spans="1:18" x14ac:dyDescent="0.45">
      <c r="A1184" s="196">
        <v>7</v>
      </c>
      <c r="B1184" s="196">
        <v>23</v>
      </c>
      <c r="C1184" s="196">
        <v>17</v>
      </c>
      <c r="D1184" s="196" t="s">
        <v>834</v>
      </c>
      <c r="E1184" s="196" t="s">
        <v>6516</v>
      </c>
      <c r="F1184" s="196" t="s">
        <v>1301</v>
      </c>
      <c r="G1184" s="196" t="s">
        <v>1300</v>
      </c>
      <c r="H1184" s="196" t="s">
        <v>1364</v>
      </c>
      <c r="K1184" s="196">
        <v>1</v>
      </c>
      <c r="L1184" s="196" t="s">
        <v>3472</v>
      </c>
    </row>
    <row r="1185" spans="1:18" x14ac:dyDescent="0.45">
      <c r="A1185" s="196">
        <v>7</v>
      </c>
      <c r="B1185" s="196">
        <v>23</v>
      </c>
      <c r="C1185" s="196">
        <v>18</v>
      </c>
      <c r="D1185" s="196" t="s">
        <v>834</v>
      </c>
      <c r="E1185" s="196" t="s">
        <v>7646</v>
      </c>
      <c r="F1185" s="196" t="s">
        <v>1301</v>
      </c>
      <c r="G1185" s="196" t="s">
        <v>1300</v>
      </c>
      <c r="H1185" s="196" t="s">
        <v>1467</v>
      </c>
      <c r="K1185" s="196">
        <v>1</v>
      </c>
      <c r="L1185" s="196" t="s">
        <v>3471</v>
      </c>
    </row>
    <row r="1186" spans="1:18" x14ac:dyDescent="0.45">
      <c r="A1186" s="196">
        <v>7</v>
      </c>
      <c r="B1186" s="196">
        <v>23</v>
      </c>
      <c r="C1186" s="196">
        <v>19</v>
      </c>
      <c r="D1186" s="196" t="s">
        <v>834</v>
      </c>
      <c r="E1186" s="196" t="s">
        <v>6517</v>
      </c>
      <c r="F1186" s="196" t="s">
        <v>1301</v>
      </c>
      <c r="G1186" s="196" t="s">
        <v>1300</v>
      </c>
      <c r="H1186" s="196" t="s">
        <v>1362</v>
      </c>
      <c r="K1186" s="196">
        <v>1</v>
      </c>
      <c r="L1186" s="196" t="s">
        <v>3470</v>
      </c>
    </row>
    <row r="1187" spans="1:18" x14ac:dyDescent="0.45">
      <c r="A1187" s="196">
        <v>7</v>
      </c>
      <c r="B1187" s="196">
        <v>23</v>
      </c>
      <c r="C1187" s="196">
        <v>20</v>
      </c>
      <c r="D1187" s="196" t="s">
        <v>834</v>
      </c>
      <c r="E1187" s="196" t="s">
        <v>7647</v>
      </c>
      <c r="F1187" s="196" t="s">
        <v>1301</v>
      </c>
      <c r="G1187" s="196" t="s">
        <v>1300</v>
      </c>
      <c r="H1187" s="196" t="s">
        <v>1464</v>
      </c>
      <c r="K1187" s="196">
        <v>1</v>
      </c>
      <c r="L1187" s="196" t="s">
        <v>3469</v>
      </c>
    </row>
    <row r="1188" spans="1:18" x14ac:dyDescent="0.45">
      <c r="A1188" s="196">
        <v>7</v>
      </c>
      <c r="B1188" s="196">
        <v>23</v>
      </c>
      <c r="C1188" s="196">
        <v>21</v>
      </c>
      <c r="D1188" s="196" t="s">
        <v>834</v>
      </c>
      <c r="E1188" s="196" t="s">
        <v>6518</v>
      </c>
      <c r="F1188" s="196" t="s">
        <v>1301</v>
      </c>
      <c r="G1188" s="196" t="s">
        <v>1300</v>
      </c>
      <c r="H1188" s="196" t="s">
        <v>1360</v>
      </c>
      <c r="K1188" s="196">
        <v>1</v>
      </c>
      <c r="L1188" s="196" t="s">
        <v>3468</v>
      </c>
    </row>
    <row r="1189" spans="1:18" x14ac:dyDescent="0.45">
      <c r="A1189" s="196">
        <v>7</v>
      </c>
      <c r="B1189" s="196">
        <v>23</v>
      </c>
      <c r="C1189" s="196">
        <v>22</v>
      </c>
      <c r="D1189" s="196" t="s">
        <v>834</v>
      </c>
      <c r="E1189" s="196" t="s">
        <v>7648</v>
      </c>
      <c r="F1189" s="196" t="s">
        <v>1301</v>
      </c>
      <c r="G1189" s="196" t="s">
        <v>1300</v>
      </c>
      <c r="H1189" s="196" t="s">
        <v>1461</v>
      </c>
      <c r="K1189" s="196">
        <v>1</v>
      </c>
      <c r="L1189" s="196" t="s">
        <v>3467</v>
      </c>
    </row>
    <row r="1190" spans="1:18" x14ac:dyDescent="0.45">
      <c r="A1190" s="196">
        <v>7</v>
      </c>
      <c r="B1190" s="196">
        <v>23</v>
      </c>
      <c r="C1190" s="196">
        <v>23</v>
      </c>
      <c r="D1190" s="196" t="s">
        <v>834</v>
      </c>
      <c r="E1190" s="196" t="s">
        <v>6519</v>
      </c>
      <c r="F1190" s="196" t="s">
        <v>1301</v>
      </c>
      <c r="G1190" s="196" t="s">
        <v>1300</v>
      </c>
      <c r="H1190" s="196" t="s">
        <v>1358</v>
      </c>
      <c r="K1190" s="196">
        <v>1</v>
      </c>
      <c r="L1190" s="196" t="s">
        <v>3466</v>
      </c>
    </row>
    <row r="1191" spans="1:18" x14ac:dyDescent="0.45">
      <c r="A1191" s="196">
        <v>7</v>
      </c>
      <c r="B1191" s="196">
        <v>23</v>
      </c>
      <c r="C1191" s="196">
        <v>24</v>
      </c>
      <c r="D1191" s="196" t="s">
        <v>834</v>
      </c>
      <c r="E1191" s="196" t="s">
        <v>7649</v>
      </c>
      <c r="F1191" s="196" t="s">
        <v>1301</v>
      </c>
      <c r="G1191" s="196" t="s">
        <v>1300</v>
      </c>
      <c r="H1191" s="196" t="s">
        <v>1458</v>
      </c>
      <c r="K1191" s="196">
        <v>1</v>
      </c>
      <c r="L1191" s="196" t="s">
        <v>3465</v>
      </c>
    </row>
    <row r="1192" spans="1:18" x14ac:dyDescent="0.45">
      <c r="A1192" s="196">
        <v>7</v>
      </c>
      <c r="B1192" s="196">
        <v>23</v>
      </c>
      <c r="C1192" s="196">
        <v>25</v>
      </c>
      <c r="D1192" s="196" t="s">
        <v>834</v>
      </c>
      <c r="E1192" s="196" t="s">
        <v>6520</v>
      </c>
      <c r="F1192" s="196" t="s">
        <v>1301</v>
      </c>
      <c r="G1192" s="196" t="s">
        <v>1300</v>
      </c>
      <c r="H1192" s="196" t="s">
        <v>1356</v>
      </c>
      <c r="K1192" s="196">
        <v>1</v>
      </c>
      <c r="L1192" s="196" t="s">
        <v>3464</v>
      </c>
    </row>
    <row r="1193" spans="1:18" x14ac:dyDescent="0.45">
      <c r="A1193" s="196">
        <v>7</v>
      </c>
      <c r="B1193" s="196">
        <v>23</v>
      </c>
      <c r="C1193" s="196">
        <v>26</v>
      </c>
      <c r="D1193" s="196" t="s">
        <v>834</v>
      </c>
      <c r="E1193" s="196" t="s">
        <v>7650</v>
      </c>
      <c r="F1193" s="196" t="s">
        <v>1301</v>
      </c>
      <c r="G1193" s="196" t="s">
        <v>1300</v>
      </c>
      <c r="H1193" s="196" t="s">
        <v>1455</v>
      </c>
      <c r="K1193" s="196">
        <v>1</v>
      </c>
      <c r="L1193" s="196" t="s">
        <v>3463</v>
      </c>
    </row>
    <row r="1194" spans="1:18" x14ac:dyDescent="0.45">
      <c r="A1194" s="196">
        <v>7</v>
      </c>
      <c r="B1194" s="196">
        <v>23</v>
      </c>
      <c r="C1194" s="196">
        <v>27</v>
      </c>
      <c r="D1194" s="196" t="s">
        <v>834</v>
      </c>
      <c r="E1194" s="196" t="s">
        <v>6521</v>
      </c>
      <c r="F1194" s="196" t="s">
        <v>1301</v>
      </c>
      <c r="G1194" s="196" t="s">
        <v>1300</v>
      </c>
      <c r="H1194" s="196" t="s">
        <v>1354</v>
      </c>
      <c r="I1194" s="196" t="s">
        <v>875</v>
      </c>
      <c r="K1194" s="196">
        <v>1</v>
      </c>
      <c r="L1194" s="196" t="s">
        <v>3462</v>
      </c>
      <c r="M1194" s="196" t="s">
        <v>3461</v>
      </c>
      <c r="N1194" s="196" t="s">
        <v>76</v>
      </c>
      <c r="O1194" s="196" t="s">
        <v>3460</v>
      </c>
      <c r="P1194" s="196" t="s">
        <v>77</v>
      </c>
      <c r="Q1194" s="196" t="s">
        <v>3459</v>
      </c>
      <c r="R1194" s="196" t="s">
        <v>78</v>
      </c>
    </row>
    <row r="1195" spans="1:18" x14ac:dyDescent="0.45">
      <c r="A1195" s="196">
        <v>7</v>
      </c>
      <c r="B1195" s="196">
        <v>23</v>
      </c>
      <c r="C1195" s="196">
        <v>28</v>
      </c>
      <c r="D1195" s="196" t="s">
        <v>834</v>
      </c>
      <c r="E1195" s="196" t="s">
        <v>7651</v>
      </c>
      <c r="F1195" s="196" t="s">
        <v>1301</v>
      </c>
      <c r="G1195" s="196" t="s">
        <v>1300</v>
      </c>
      <c r="H1195" s="196" t="s">
        <v>1449</v>
      </c>
      <c r="I1195" s="196" t="s">
        <v>875</v>
      </c>
      <c r="K1195" s="196">
        <v>1</v>
      </c>
      <c r="L1195" s="196" t="s">
        <v>3458</v>
      </c>
      <c r="M1195" s="196" t="s">
        <v>3457</v>
      </c>
      <c r="N1195" s="196" t="s">
        <v>76</v>
      </c>
      <c r="O1195" s="196" t="s">
        <v>3456</v>
      </c>
      <c r="P1195" s="196" t="s">
        <v>77</v>
      </c>
      <c r="Q1195" s="196" t="s">
        <v>3455</v>
      </c>
      <c r="R1195" s="196" t="s">
        <v>78</v>
      </c>
    </row>
    <row r="1196" spans="1:18" x14ac:dyDescent="0.45">
      <c r="A1196" s="196">
        <v>7</v>
      </c>
      <c r="B1196" s="196">
        <v>23</v>
      </c>
      <c r="C1196" s="196">
        <v>29</v>
      </c>
      <c r="D1196" s="196" t="s">
        <v>834</v>
      </c>
      <c r="E1196" s="196" t="s">
        <v>6522</v>
      </c>
      <c r="F1196" s="196" t="s">
        <v>1301</v>
      </c>
      <c r="G1196" s="196" t="s">
        <v>1300</v>
      </c>
      <c r="H1196" s="196" t="s">
        <v>1349</v>
      </c>
      <c r="I1196" s="196" t="s">
        <v>3252</v>
      </c>
      <c r="K1196" s="196">
        <v>1</v>
      </c>
      <c r="L1196" s="196" t="s">
        <v>3454</v>
      </c>
      <c r="M1196" s="196" t="s">
        <v>3453</v>
      </c>
      <c r="N1196" s="196" t="s">
        <v>65</v>
      </c>
      <c r="O1196" s="196" t="s">
        <v>3452</v>
      </c>
    </row>
    <row r="1197" spans="1:18" x14ac:dyDescent="0.45">
      <c r="A1197" s="196">
        <v>7</v>
      </c>
      <c r="B1197" s="196">
        <v>23</v>
      </c>
      <c r="C1197" s="196">
        <v>30</v>
      </c>
      <c r="D1197" s="196" t="s">
        <v>834</v>
      </c>
      <c r="E1197" s="196" t="s">
        <v>7652</v>
      </c>
      <c r="F1197" s="196" t="s">
        <v>1301</v>
      </c>
      <c r="G1197" s="196" t="s">
        <v>1300</v>
      </c>
      <c r="H1197" s="196" t="s">
        <v>1441</v>
      </c>
      <c r="I1197" s="196" t="s">
        <v>1341</v>
      </c>
      <c r="K1197" s="196">
        <v>1</v>
      </c>
      <c r="L1197" s="196" t="s">
        <v>3451</v>
      </c>
      <c r="M1197" s="196" t="s">
        <v>3450</v>
      </c>
      <c r="N1197" s="196" t="s">
        <v>1338</v>
      </c>
      <c r="O1197" s="196" t="s">
        <v>3449</v>
      </c>
    </row>
    <row r="1198" spans="1:18" x14ac:dyDescent="0.45">
      <c r="A1198" s="196">
        <v>7</v>
      </c>
      <c r="B1198" s="196">
        <v>23</v>
      </c>
      <c r="C1198" s="196">
        <v>31</v>
      </c>
      <c r="D1198" s="196" t="s">
        <v>834</v>
      </c>
      <c r="E1198" s="196" t="s">
        <v>6523</v>
      </c>
      <c r="F1198" s="196" t="s">
        <v>1301</v>
      </c>
      <c r="G1198" s="196" t="s">
        <v>1300</v>
      </c>
      <c r="H1198" s="196" t="s">
        <v>679</v>
      </c>
      <c r="I1198" s="196" t="s">
        <v>3252</v>
      </c>
      <c r="K1198" s="196">
        <v>1</v>
      </c>
      <c r="L1198" s="196" t="s">
        <v>3448</v>
      </c>
      <c r="M1198" s="196" t="s">
        <v>3447</v>
      </c>
      <c r="N1198" s="196" t="s">
        <v>65</v>
      </c>
      <c r="O1198" s="196" t="s">
        <v>3446</v>
      </c>
    </row>
    <row r="1199" spans="1:18" x14ac:dyDescent="0.45">
      <c r="A1199" s="196">
        <v>7</v>
      </c>
      <c r="B1199" s="196">
        <v>23</v>
      </c>
      <c r="C1199" s="196">
        <v>32</v>
      </c>
      <c r="D1199" s="196" t="s">
        <v>834</v>
      </c>
      <c r="E1199" s="196" t="s">
        <v>7653</v>
      </c>
      <c r="F1199" s="196" t="s">
        <v>1301</v>
      </c>
      <c r="G1199" s="196" t="s">
        <v>1300</v>
      </c>
      <c r="H1199" s="196" t="s">
        <v>1434</v>
      </c>
      <c r="I1199" s="196" t="s">
        <v>1341</v>
      </c>
      <c r="K1199" s="196">
        <v>1</v>
      </c>
      <c r="L1199" s="196" t="s">
        <v>3445</v>
      </c>
      <c r="M1199" s="196" t="s">
        <v>3444</v>
      </c>
      <c r="N1199" s="196" t="s">
        <v>1338</v>
      </c>
      <c r="O1199" s="196" t="s">
        <v>3443</v>
      </c>
    </row>
    <row r="1200" spans="1:18" x14ac:dyDescent="0.45">
      <c r="A1200" s="196">
        <v>7</v>
      </c>
      <c r="B1200" s="196">
        <v>23</v>
      </c>
      <c r="C1200" s="196">
        <v>33</v>
      </c>
      <c r="D1200" s="196" t="s">
        <v>834</v>
      </c>
      <c r="E1200" s="196" t="s">
        <v>6524</v>
      </c>
      <c r="F1200" s="196" t="s">
        <v>1301</v>
      </c>
      <c r="G1200" s="196" t="s">
        <v>1300</v>
      </c>
      <c r="H1200" s="196" t="s">
        <v>1342</v>
      </c>
      <c r="I1200" s="196" t="s">
        <v>3252</v>
      </c>
      <c r="K1200" s="196">
        <v>1</v>
      </c>
      <c r="L1200" s="196" t="s">
        <v>3442</v>
      </c>
      <c r="M1200" s="196" t="s">
        <v>3441</v>
      </c>
      <c r="N1200" s="196" t="s">
        <v>65</v>
      </c>
      <c r="O1200" s="196" t="s">
        <v>3440</v>
      </c>
    </row>
    <row r="1201" spans="1:18" x14ac:dyDescent="0.45">
      <c r="A1201" s="196">
        <v>7</v>
      </c>
      <c r="B1201" s="196">
        <v>23</v>
      </c>
      <c r="C1201" s="196">
        <v>34</v>
      </c>
      <c r="D1201" s="196" t="s">
        <v>834</v>
      </c>
      <c r="E1201" s="196" t="s">
        <v>7654</v>
      </c>
      <c r="F1201" s="196" t="s">
        <v>1301</v>
      </c>
      <c r="G1201" s="196" t="s">
        <v>1300</v>
      </c>
      <c r="H1201" s="196" t="s">
        <v>1427</v>
      </c>
      <c r="I1201" s="196" t="s">
        <v>1341</v>
      </c>
      <c r="K1201" s="196">
        <v>1</v>
      </c>
      <c r="L1201" s="196" t="s">
        <v>3439</v>
      </c>
      <c r="M1201" s="196" t="s">
        <v>3438</v>
      </c>
      <c r="N1201" s="196" t="s">
        <v>1338</v>
      </c>
      <c r="O1201" s="196" t="s">
        <v>3437</v>
      </c>
    </row>
    <row r="1202" spans="1:18" x14ac:dyDescent="0.45">
      <c r="A1202" s="196">
        <v>7</v>
      </c>
      <c r="B1202" s="196">
        <v>23</v>
      </c>
      <c r="C1202" s="196">
        <v>35</v>
      </c>
      <c r="D1202" s="196" t="s">
        <v>834</v>
      </c>
      <c r="E1202" s="196" t="s">
        <v>6525</v>
      </c>
      <c r="F1202" s="196" t="s">
        <v>1301</v>
      </c>
      <c r="G1202" s="196" t="s">
        <v>1300</v>
      </c>
      <c r="H1202" s="196" t="s">
        <v>1336</v>
      </c>
      <c r="K1202" s="196">
        <v>1</v>
      </c>
      <c r="L1202" s="196" t="s">
        <v>3436</v>
      </c>
    </row>
    <row r="1203" spans="1:18" x14ac:dyDescent="0.45">
      <c r="A1203" s="196">
        <v>7</v>
      </c>
      <c r="B1203" s="196">
        <v>23</v>
      </c>
      <c r="C1203" s="196">
        <v>36</v>
      </c>
      <c r="D1203" s="196" t="s">
        <v>834</v>
      </c>
      <c r="E1203" s="196" t="s">
        <v>8430</v>
      </c>
      <c r="F1203" s="196" t="s">
        <v>1301</v>
      </c>
      <c r="G1203" s="196" t="s">
        <v>1300</v>
      </c>
      <c r="H1203" s="196" t="s">
        <v>1422</v>
      </c>
      <c r="K1203" s="196">
        <v>1</v>
      </c>
      <c r="L1203" s="196" t="s">
        <v>3435</v>
      </c>
    </row>
    <row r="1204" spans="1:18" x14ac:dyDescent="0.45">
      <c r="A1204" s="196">
        <v>7</v>
      </c>
      <c r="B1204" s="196">
        <v>23</v>
      </c>
      <c r="C1204" s="196">
        <v>37</v>
      </c>
      <c r="D1204" s="196" t="s">
        <v>834</v>
      </c>
      <c r="E1204" s="196" t="s">
        <v>6526</v>
      </c>
      <c r="F1204" s="196" t="s">
        <v>1301</v>
      </c>
      <c r="G1204" s="196" t="s">
        <v>1300</v>
      </c>
      <c r="H1204" s="196" t="s">
        <v>1334</v>
      </c>
      <c r="K1204" s="196">
        <v>1</v>
      </c>
      <c r="L1204" s="196" t="s">
        <v>3434</v>
      </c>
    </row>
    <row r="1205" spans="1:18" x14ac:dyDescent="0.45">
      <c r="A1205" s="196">
        <v>7</v>
      </c>
      <c r="B1205" s="196">
        <v>23</v>
      </c>
      <c r="C1205" s="196">
        <v>38</v>
      </c>
      <c r="D1205" s="196" t="s">
        <v>834</v>
      </c>
      <c r="E1205" s="196" t="s">
        <v>8470</v>
      </c>
      <c r="F1205" s="196" t="s">
        <v>1301</v>
      </c>
      <c r="G1205" s="196" t="s">
        <v>1300</v>
      </c>
      <c r="H1205" s="196" t="s">
        <v>1419</v>
      </c>
      <c r="K1205" s="196">
        <v>1</v>
      </c>
      <c r="L1205" s="196" t="s">
        <v>3433</v>
      </c>
    </row>
    <row r="1206" spans="1:18" x14ac:dyDescent="0.45">
      <c r="A1206" s="196">
        <v>7</v>
      </c>
      <c r="B1206" s="196">
        <v>23</v>
      </c>
      <c r="C1206" s="196">
        <v>39</v>
      </c>
      <c r="D1206" s="196" t="s">
        <v>834</v>
      </c>
      <c r="E1206" s="196" t="s">
        <v>6527</v>
      </c>
      <c r="F1206" s="196" t="s">
        <v>1301</v>
      </c>
      <c r="G1206" s="196" t="s">
        <v>1300</v>
      </c>
      <c r="H1206" s="196" t="s">
        <v>1332</v>
      </c>
      <c r="K1206" s="196">
        <v>1</v>
      </c>
      <c r="L1206" s="196" t="s">
        <v>3432</v>
      </c>
    </row>
    <row r="1207" spans="1:18" x14ac:dyDescent="0.45">
      <c r="A1207" s="196">
        <v>7</v>
      </c>
      <c r="B1207" s="196">
        <v>23</v>
      </c>
      <c r="C1207" s="196">
        <v>40</v>
      </c>
      <c r="D1207" s="196" t="s">
        <v>834</v>
      </c>
      <c r="E1207" s="196" t="s">
        <v>8510</v>
      </c>
      <c r="F1207" s="196" t="s">
        <v>1301</v>
      </c>
      <c r="G1207" s="196" t="s">
        <v>1300</v>
      </c>
      <c r="H1207" s="196" t="s">
        <v>1416</v>
      </c>
      <c r="K1207" s="196">
        <v>1</v>
      </c>
      <c r="L1207" s="196" t="s">
        <v>3431</v>
      </c>
    </row>
    <row r="1208" spans="1:18" x14ac:dyDescent="0.45">
      <c r="A1208" s="196">
        <v>7</v>
      </c>
      <c r="B1208" s="196">
        <v>23</v>
      </c>
      <c r="C1208" s="196">
        <v>41</v>
      </c>
      <c r="D1208" s="196" t="s">
        <v>834</v>
      </c>
      <c r="E1208" s="196" t="s">
        <v>6528</v>
      </c>
      <c r="F1208" s="196" t="s">
        <v>1301</v>
      </c>
      <c r="G1208" s="196" t="s">
        <v>1300</v>
      </c>
      <c r="H1208" s="196" t="s">
        <v>1330</v>
      </c>
      <c r="I1208" s="196" t="s">
        <v>875</v>
      </c>
      <c r="K1208" s="196">
        <v>1</v>
      </c>
      <c r="L1208" s="196" t="s">
        <v>3430</v>
      </c>
      <c r="M1208" s="196" t="s">
        <v>3429</v>
      </c>
      <c r="N1208" s="196" t="s">
        <v>76</v>
      </c>
      <c r="O1208" s="196" t="s">
        <v>3428</v>
      </c>
      <c r="P1208" s="196" t="s">
        <v>77</v>
      </c>
      <c r="Q1208" s="196" t="s">
        <v>3427</v>
      </c>
      <c r="R1208" s="196" t="s">
        <v>78</v>
      </c>
    </row>
    <row r="1209" spans="1:18" x14ac:dyDescent="0.45">
      <c r="A1209" s="196">
        <v>7</v>
      </c>
      <c r="B1209" s="196">
        <v>23</v>
      </c>
      <c r="C1209" s="196">
        <v>42</v>
      </c>
      <c r="D1209" s="196" t="s">
        <v>834</v>
      </c>
      <c r="E1209" s="196" t="s">
        <v>7655</v>
      </c>
      <c r="F1209" s="196" t="s">
        <v>1301</v>
      </c>
      <c r="G1209" s="196" t="s">
        <v>1300</v>
      </c>
      <c r="H1209" s="196" t="s">
        <v>1410</v>
      </c>
      <c r="I1209" s="196" t="s">
        <v>875</v>
      </c>
      <c r="K1209" s="196">
        <v>1</v>
      </c>
      <c r="L1209" s="196" t="s">
        <v>3426</v>
      </c>
      <c r="M1209" s="196" t="s">
        <v>3425</v>
      </c>
      <c r="N1209" s="196" t="s">
        <v>76</v>
      </c>
      <c r="O1209" s="196" t="s">
        <v>3424</v>
      </c>
      <c r="P1209" s="196" t="s">
        <v>77</v>
      </c>
      <c r="Q1209" s="196" t="s">
        <v>3423</v>
      </c>
      <c r="R1209" s="196" t="s">
        <v>78</v>
      </c>
    </row>
    <row r="1210" spans="1:18" x14ac:dyDescent="0.45">
      <c r="A1210" s="196">
        <v>7</v>
      </c>
      <c r="B1210" s="196">
        <v>23</v>
      </c>
      <c r="C1210" s="196">
        <v>43</v>
      </c>
      <c r="D1210" s="196" t="s">
        <v>834</v>
      </c>
      <c r="E1210" s="196" t="s">
        <v>6529</v>
      </c>
      <c r="F1210" s="196" t="s">
        <v>1301</v>
      </c>
      <c r="G1210" s="196" t="s">
        <v>1300</v>
      </c>
      <c r="H1210" s="196" t="s">
        <v>1325</v>
      </c>
      <c r="I1210" s="196" t="s">
        <v>1324</v>
      </c>
      <c r="K1210" s="196">
        <v>1</v>
      </c>
      <c r="L1210" s="196" t="s">
        <v>3422</v>
      </c>
    </row>
    <row r="1211" spans="1:18" x14ac:dyDescent="0.45">
      <c r="A1211" s="196">
        <v>7</v>
      </c>
      <c r="B1211" s="196">
        <v>23</v>
      </c>
      <c r="C1211" s="196">
        <v>44</v>
      </c>
      <c r="D1211" s="196" t="s">
        <v>834</v>
      </c>
      <c r="E1211" s="196" t="s">
        <v>7656</v>
      </c>
      <c r="F1211" s="196" t="s">
        <v>1301</v>
      </c>
      <c r="G1211" s="196" t="s">
        <v>1300</v>
      </c>
      <c r="H1211" s="196" t="s">
        <v>1404</v>
      </c>
      <c r="I1211" s="196" t="s">
        <v>1324</v>
      </c>
      <c r="K1211" s="196">
        <v>1</v>
      </c>
      <c r="L1211" s="196" t="s">
        <v>3421</v>
      </c>
    </row>
    <row r="1212" spans="1:18" x14ac:dyDescent="0.45">
      <c r="A1212" s="196">
        <v>7</v>
      </c>
      <c r="B1212" s="196">
        <v>23</v>
      </c>
      <c r="C1212" s="196">
        <v>45</v>
      </c>
      <c r="D1212" s="196" t="s">
        <v>834</v>
      </c>
      <c r="E1212" s="196" t="s">
        <v>6530</v>
      </c>
      <c r="F1212" s="196" t="s">
        <v>1301</v>
      </c>
      <c r="G1212" s="196" t="s">
        <v>1300</v>
      </c>
      <c r="H1212" s="196" t="s">
        <v>1322</v>
      </c>
      <c r="K1212" s="196">
        <v>1</v>
      </c>
      <c r="L1212" s="196" t="s">
        <v>3420</v>
      </c>
    </row>
    <row r="1213" spans="1:18" x14ac:dyDescent="0.45">
      <c r="A1213" s="196">
        <v>7</v>
      </c>
      <c r="B1213" s="196">
        <v>23</v>
      </c>
      <c r="C1213" s="196">
        <v>46</v>
      </c>
      <c r="D1213" s="196" t="s">
        <v>834</v>
      </c>
      <c r="E1213" s="196" t="s">
        <v>7657</v>
      </c>
      <c r="F1213" s="196" t="s">
        <v>1301</v>
      </c>
      <c r="G1213" s="196" t="s">
        <v>1300</v>
      </c>
      <c r="H1213" s="196" t="s">
        <v>1401</v>
      </c>
      <c r="K1213" s="196">
        <v>1</v>
      </c>
      <c r="L1213" s="196" t="s">
        <v>3419</v>
      </c>
    </row>
    <row r="1214" spans="1:18" x14ac:dyDescent="0.45">
      <c r="A1214" s="196">
        <v>7</v>
      </c>
      <c r="B1214" s="196">
        <v>23</v>
      </c>
      <c r="C1214" s="196">
        <v>47</v>
      </c>
      <c r="D1214" s="196" t="s">
        <v>834</v>
      </c>
      <c r="E1214" s="196" t="s">
        <v>6531</v>
      </c>
      <c r="F1214" s="196" t="s">
        <v>1301</v>
      </c>
      <c r="G1214" s="196" t="s">
        <v>1300</v>
      </c>
      <c r="H1214" s="196" t="s">
        <v>1320</v>
      </c>
      <c r="I1214" s="196" t="s">
        <v>885</v>
      </c>
      <c r="K1214" s="196">
        <v>1</v>
      </c>
      <c r="L1214" s="196" t="s">
        <v>3418</v>
      </c>
    </row>
    <row r="1215" spans="1:18" x14ac:dyDescent="0.45">
      <c r="A1215" s="196">
        <v>7</v>
      </c>
      <c r="B1215" s="196">
        <v>23</v>
      </c>
      <c r="C1215" s="196">
        <v>48</v>
      </c>
      <c r="D1215" s="196" t="s">
        <v>834</v>
      </c>
      <c r="E1215" s="196" t="s">
        <v>6532</v>
      </c>
      <c r="F1215" s="196" t="s">
        <v>1301</v>
      </c>
      <c r="G1215" s="196" t="s">
        <v>1300</v>
      </c>
      <c r="H1215" s="196" t="s">
        <v>1317</v>
      </c>
      <c r="K1215" s="196">
        <v>1</v>
      </c>
      <c r="L1215" s="196" t="s">
        <v>3417</v>
      </c>
    </row>
    <row r="1216" spans="1:18" x14ac:dyDescent="0.45">
      <c r="A1216" s="196">
        <v>7</v>
      </c>
      <c r="B1216" s="196">
        <v>23</v>
      </c>
      <c r="C1216" s="196">
        <v>49</v>
      </c>
      <c r="D1216" s="196" t="s">
        <v>834</v>
      </c>
      <c r="E1216" s="196" t="s">
        <v>6533</v>
      </c>
      <c r="F1216" s="196" t="s">
        <v>1301</v>
      </c>
      <c r="G1216" s="196" t="s">
        <v>1300</v>
      </c>
      <c r="H1216" s="196" t="s">
        <v>1315</v>
      </c>
      <c r="I1216" s="196" t="s">
        <v>875</v>
      </c>
      <c r="K1216" s="196">
        <v>1</v>
      </c>
      <c r="L1216" s="196" t="s">
        <v>3416</v>
      </c>
      <c r="M1216" s="196" t="s">
        <v>3415</v>
      </c>
      <c r="N1216" s="196" t="s">
        <v>76</v>
      </c>
      <c r="O1216" s="196" t="s">
        <v>3414</v>
      </c>
      <c r="P1216" s="196" t="s">
        <v>77</v>
      </c>
      <c r="Q1216" s="196" t="s">
        <v>3413</v>
      </c>
      <c r="R1216" s="196" t="s">
        <v>78</v>
      </c>
    </row>
    <row r="1217" spans="1:18" x14ac:dyDescent="0.45">
      <c r="A1217" s="196">
        <v>7</v>
      </c>
      <c r="B1217" s="196">
        <v>23</v>
      </c>
      <c r="C1217" s="196">
        <v>50</v>
      </c>
      <c r="D1217" s="196" t="s">
        <v>834</v>
      </c>
      <c r="E1217" s="196" t="s">
        <v>6534</v>
      </c>
      <c r="F1217" s="196" t="s">
        <v>1301</v>
      </c>
      <c r="G1217" s="196" t="s">
        <v>1300</v>
      </c>
      <c r="H1217" s="196" t="s">
        <v>1310</v>
      </c>
      <c r="I1217" s="196" t="s">
        <v>875</v>
      </c>
      <c r="K1217" s="196">
        <v>1</v>
      </c>
      <c r="L1217" s="196" t="s">
        <v>3412</v>
      </c>
      <c r="M1217" s="196" t="s">
        <v>3411</v>
      </c>
      <c r="N1217" s="196" t="s">
        <v>76</v>
      </c>
      <c r="O1217" s="196" t="s">
        <v>3410</v>
      </c>
      <c r="P1217" s="196" t="s">
        <v>77</v>
      </c>
      <c r="Q1217" s="196" t="s">
        <v>3409</v>
      </c>
      <c r="R1217" s="196" t="s">
        <v>78</v>
      </c>
    </row>
    <row r="1218" spans="1:18" x14ac:dyDescent="0.45">
      <c r="A1218" s="196">
        <v>7</v>
      </c>
      <c r="B1218" s="196">
        <v>23</v>
      </c>
      <c r="C1218" s="196">
        <v>51</v>
      </c>
      <c r="D1218" s="196" t="s">
        <v>834</v>
      </c>
      <c r="E1218" s="196" t="s">
        <v>6535</v>
      </c>
      <c r="F1218" s="196" t="s">
        <v>1301</v>
      </c>
      <c r="G1218" s="196" t="s">
        <v>1300</v>
      </c>
      <c r="H1218" s="196" t="s">
        <v>1299</v>
      </c>
      <c r="K1218" s="196">
        <v>1</v>
      </c>
      <c r="L1218" s="196" t="s">
        <v>3408</v>
      </c>
    </row>
    <row r="1219" spans="1:18" x14ac:dyDescent="0.45">
      <c r="A1219" s="196">
        <v>7</v>
      </c>
      <c r="B1219" s="196">
        <v>23</v>
      </c>
      <c r="C1219" s="196">
        <v>52</v>
      </c>
      <c r="D1219" s="196" t="s">
        <v>8775</v>
      </c>
      <c r="E1219" s="196" t="s">
        <v>8821</v>
      </c>
      <c r="F1219" s="196" t="s">
        <v>1301</v>
      </c>
      <c r="G1219" s="196" t="s">
        <v>1300</v>
      </c>
      <c r="H1219" s="196" t="s">
        <v>8777</v>
      </c>
      <c r="K1219" s="196">
        <v>1</v>
      </c>
      <c r="L1219" s="196" t="s">
        <v>8822</v>
      </c>
    </row>
    <row r="1220" spans="1:18" x14ac:dyDescent="0.45">
      <c r="A1220" s="196">
        <v>7</v>
      </c>
      <c r="B1220" s="196">
        <v>24</v>
      </c>
      <c r="C1220" s="196">
        <v>1</v>
      </c>
      <c r="D1220" s="196" t="s">
        <v>834</v>
      </c>
      <c r="E1220" s="196" t="s">
        <v>6536</v>
      </c>
      <c r="F1220" s="196" t="s">
        <v>1301</v>
      </c>
      <c r="G1220" s="196" t="s">
        <v>1300</v>
      </c>
      <c r="H1220" s="196" t="s">
        <v>1388</v>
      </c>
      <c r="I1220" s="196" t="s">
        <v>880</v>
      </c>
      <c r="K1220" s="196">
        <v>1</v>
      </c>
      <c r="L1220" s="196" t="s">
        <v>3407</v>
      </c>
    </row>
    <row r="1221" spans="1:18" x14ac:dyDescent="0.45">
      <c r="A1221" s="196">
        <v>7</v>
      </c>
      <c r="B1221" s="196">
        <v>24</v>
      </c>
      <c r="C1221" s="196">
        <v>2</v>
      </c>
      <c r="D1221" s="196" t="s">
        <v>834</v>
      </c>
      <c r="E1221" s="196" t="s">
        <v>7658</v>
      </c>
      <c r="F1221" s="196" t="s">
        <v>1301</v>
      </c>
      <c r="G1221" s="196" t="s">
        <v>1300</v>
      </c>
      <c r="H1221" s="196" t="s">
        <v>1505</v>
      </c>
      <c r="I1221" s="196" t="s">
        <v>1324</v>
      </c>
      <c r="K1221" s="196">
        <v>1</v>
      </c>
      <c r="L1221" s="196" t="s">
        <v>3406</v>
      </c>
    </row>
    <row r="1222" spans="1:18" x14ac:dyDescent="0.45">
      <c r="A1222" s="196">
        <v>7</v>
      </c>
      <c r="B1222" s="196">
        <v>24</v>
      </c>
      <c r="C1222" s="196">
        <v>3</v>
      </c>
      <c r="D1222" s="196" t="s">
        <v>834</v>
      </c>
      <c r="E1222" s="196" t="s">
        <v>6537</v>
      </c>
      <c r="F1222" s="196" t="s">
        <v>1301</v>
      </c>
      <c r="G1222" s="196" t="s">
        <v>1300</v>
      </c>
      <c r="H1222" s="196" t="s">
        <v>1386</v>
      </c>
      <c r="I1222" s="196" t="s">
        <v>880</v>
      </c>
      <c r="K1222" s="196">
        <v>1</v>
      </c>
      <c r="L1222" s="196" t="s">
        <v>3405</v>
      </c>
    </row>
    <row r="1223" spans="1:18" x14ac:dyDescent="0.45">
      <c r="A1223" s="196">
        <v>7</v>
      </c>
      <c r="B1223" s="196">
        <v>24</v>
      </c>
      <c r="C1223" s="196">
        <v>4</v>
      </c>
      <c r="D1223" s="196" t="s">
        <v>834</v>
      </c>
      <c r="E1223" s="196" t="s">
        <v>7659</v>
      </c>
      <c r="F1223" s="196" t="s">
        <v>1301</v>
      </c>
      <c r="G1223" s="196" t="s">
        <v>1300</v>
      </c>
      <c r="H1223" s="196" t="s">
        <v>1502</v>
      </c>
      <c r="I1223" s="196" t="s">
        <v>1324</v>
      </c>
      <c r="K1223" s="196">
        <v>1</v>
      </c>
      <c r="L1223" s="196" t="s">
        <v>3404</v>
      </c>
    </row>
    <row r="1224" spans="1:18" x14ac:dyDescent="0.45">
      <c r="A1224" s="196">
        <v>7</v>
      </c>
      <c r="B1224" s="196">
        <v>24</v>
      </c>
      <c r="C1224" s="196">
        <v>5</v>
      </c>
      <c r="D1224" s="196" t="s">
        <v>834</v>
      </c>
      <c r="E1224" s="196" t="s">
        <v>6538</v>
      </c>
      <c r="F1224" s="196" t="s">
        <v>1301</v>
      </c>
      <c r="G1224" s="196" t="s">
        <v>1300</v>
      </c>
      <c r="H1224" s="196" t="s">
        <v>1384</v>
      </c>
      <c r="I1224" s="196" t="s">
        <v>875</v>
      </c>
      <c r="K1224" s="196">
        <v>1</v>
      </c>
      <c r="L1224" s="196" t="s">
        <v>3403</v>
      </c>
      <c r="M1224" s="196" t="s">
        <v>3402</v>
      </c>
      <c r="N1224" s="196" t="s">
        <v>76</v>
      </c>
      <c r="O1224" s="196" t="s">
        <v>3401</v>
      </c>
      <c r="P1224" s="196" t="s">
        <v>77</v>
      </c>
      <c r="Q1224" s="196" t="s">
        <v>3400</v>
      </c>
      <c r="R1224" s="196" t="s">
        <v>78</v>
      </c>
    </row>
    <row r="1225" spans="1:18" x14ac:dyDescent="0.45">
      <c r="A1225" s="196">
        <v>7</v>
      </c>
      <c r="B1225" s="196">
        <v>24</v>
      </c>
      <c r="C1225" s="196">
        <v>6</v>
      </c>
      <c r="D1225" s="196" t="s">
        <v>834</v>
      </c>
      <c r="E1225" s="196" t="s">
        <v>7660</v>
      </c>
      <c r="F1225" s="196" t="s">
        <v>1301</v>
      </c>
      <c r="G1225" s="196" t="s">
        <v>1300</v>
      </c>
      <c r="H1225" s="196" t="s">
        <v>1496</v>
      </c>
      <c r="I1225" s="196" t="s">
        <v>875</v>
      </c>
      <c r="K1225" s="196">
        <v>1</v>
      </c>
      <c r="L1225" s="196" t="s">
        <v>3399</v>
      </c>
      <c r="M1225" s="196" t="s">
        <v>3398</v>
      </c>
      <c r="N1225" s="196" t="s">
        <v>76</v>
      </c>
      <c r="O1225" s="196" t="s">
        <v>3397</v>
      </c>
      <c r="P1225" s="196" t="s">
        <v>77</v>
      </c>
      <c r="Q1225" s="196" t="s">
        <v>3396</v>
      </c>
      <c r="R1225" s="196" t="s">
        <v>78</v>
      </c>
    </row>
    <row r="1226" spans="1:18" x14ac:dyDescent="0.45">
      <c r="A1226" s="196">
        <v>7</v>
      </c>
      <c r="B1226" s="196">
        <v>24</v>
      </c>
      <c r="C1226" s="196">
        <v>7</v>
      </c>
      <c r="D1226" s="196" t="s">
        <v>834</v>
      </c>
      <c r="E1226" s="196" t="s">
        <v>6539</v>
      </c>
      <c r="F1226" s="196" t="s">
        <v>1301</v>
      </c>
      <c r="G1226" s="196" t="s">
        <v>1300</v>
      </c>
      <c r="H1226" s="196" t="s">
        <v>715</v>
      </c>
      <c r="I1226" s="196" t="s">
        <v>875</v>
      </c>
      <c r="K1226" s="196">
        <v>1</v>
      </c>
      <c r="L1226" s="196" t="s">
        <v>3395</v>
      </c>
      <c r="M1226" s="196" t="s">
        <v>3394</v>
      </c>
      <c r="N1226" s="196" t="s">
        <v>76</v>
      </c>
      <c r="O1226" s="196" t="s">
        <v>3393</v>
      </c>
      <c r="P1226" s="196" t="s">
        <v>77</v>
      </c>
      <c r="Q1226" s="196" t="s">
        <v>3392</v>
      </c>
      <c r="R1226" s="196" t="s">
        <v>78</v>
      </c>
    </row>
    <row r="1227" spans="1:18" x14ac:dyDescent="0.45">
      <c r="A1227" s="196">
        <v>7</v>
      </c>
      <c r="B1227" s="196">
        <v>24</v>
      </c>
      <c r="C1227" s="196">
        <v>8</v>
      </c>
      <c r="D1227" s="196" t="s">
        <v>834</v>
      </c>
      <c r="E1227" s="196" t="s">
        <v>7661</v>
      </c>
      <c r="F1227" s="196" t="s">
        <v>1301</v>
      </c>
      <c r="G1227" s="196" t="s">
        <v>1300</v>
      </c>
      <c r="H1227" s="196" t="s">
        <v>1487</v>
      </c>
      <c r="I1227" s="196" t="s">
        <v>875</v>
      </c>
      <c r="K1227" s="196">
        <v>1</v>
      </c>
      <c r="L1227" s="196" t="s">
        <v>3391</v>
      </c>
      <c r="M1227" s="196" t="s">
        <v>3390</v>
      </c>
      <c r="N1227" s="196" t="s">
        <v>76</v>
      </c>
      <c r="O1227" s="196" t="s">
        <v>3389</v>
      </c>
      <c r="P1227" s="196" t="s">
        <v>77</v>
      </c>
      <c r="Q1227" s="196" t="s">
        <v>3388</v>
      </c>
      <c r="R1227" s="196" t="s">
        <v>78</v>
      </c>
    </row>
    <row r="1228" spans="1:18" x14ac:dyDescent="0.45">
      <c r="A1228" s="196">
        <v>7</v>
      </c>
      <c r="B1228" s="196">
        <v>24</v>
      </c>
      <c r="C1228" s="196">
        <v>9</v>
      </c>
      <c r="D1228" s="196" t="s">
        <v>834</v>
      </c>
      <c r="E1228" s="196" t="s">
        <v>6540</v>
      </c>
      <c r="F1228" s="196" t="s">
        <v>1301</v>
      </c>
      <c r="G1228" s="196" t="s">
        <v>1300</v>
      </c>
      <c r="H1228" s="196" t="s">
        <v>1375</v>
      </c>
      <c r="K1228" s="196">
        <v>1</v>
      </c>
      <c r="L1228" s="196" t="s">
        <v>3387</v>
      </c>
    </row>
    <row r="1229" spans="1:18" x14ac:dyDescent="0.45">
      <c r="A1229" s="196">
        <v>7</v>
      </c>
      <c r="B1229" s="196">
        <v>24</v>
      </c>
      <c r="C1229" s="196">
        <v>10</v>
      </c>
      <c r="D1229" s="196" t="s">
        <v>834</v>
      </c>
      <c r="E1229" s="196" t="s">
        <v>7662</v>
      </c>
      <c r="F1229" s="196" t="s">
        <v>1301</v>
      </c>
      <c r="G1229" s="196" t="s">
        <v>1300</v>
      </c>
      <c r="H1229" s="196" t="s">
        <v>1481</v>
      </c>
      <c r="K1229" s="196">
        <v>1</v>
      </c>
      <c r="L1229" s="196" t="s">
        <v>3386</v>
      </c>
    </row>
    <row r="1230" spans="1:18" x14ac:dyDescent="0.45">
      <c r="A1230" s="196">
        <v>7</v>
      </c>
      <c r="B1230" s="196">
        <v>24</v>
      </c>
      <c r="C1230" s="196">
        <v>11</v>
      </c>
      <c r="D1230" s="196" t="s">
        <v>834</v>
      </c>
      <c r="E1230" s="196" t="s">
        <v>6541</v>
      </c>
      <c r="F1230" s="196" t="s">
        <v>1301</v>
      </c>
      <c r="G1230" s="196" t="s">
        <v>1300</v>
      </c>
      <c r="H1230" s="196" t="s">
        <v>1373</v>
      </c>
      <c r="I1230" s="196" t="s">
        <v>885</v>
      </c>
      <c r="K1230" s="196">
        <v>1</v>
      </c>
      <c r="L1230" s="196" t="s">
        <v>3385</v>
      </c>
    </row>
    <row r="1231" spans="1:18" x14ac:dyDescent="0.45">
      <c r="A1231" s="196">
        <v>7</v>
      </c>
      <c r="B1231" s="196">
        <v>24</v>
      </c>
      <c r="C1231" s="196">
        <v>12</v>
      </c>
      <c r="D1231" s="196" t="s">
        <v>834</v>
      </c>
      <c r="E1231" s="196" t="s">
        <v>7663</v>
      </c>
      <c r="F1231" s="196" t="s">
        <v>1301</v>
      </c>
      <c r="G1231" s="196" t="s">
        <v>1300</v>
      </c>
      <c r="H1231" s="196" t="s">
        <v>1478</v>
      </c>
      <c r="I1231" s="196" t="s">
        <v>1319</v>
      </c>
      <c r="K1231" s="196">
        <v>1</v>
      </c>
      <c r="L1231" s="196" t="s">
        <v>3384</v>
      </c>
    </row>
    <row r="1232" spans="1:18" x14ac:dyDescent="0.45">
      <c r="A1232" s="196">
        <v>7</v>
      </c>
      <c r="B1232" s="196">
        <v>24</v>
      </c>
      <c r="C1232" s="196">
        <v>13</v>
      </c>
      <c r="D1232" s="196" t="s">
        <v>834</v>
      </c>
      <c r="E1232" s="196" t="s">
        <v>6542</v>
      </c>
      <c r="F1232" s="196" t="s">
        <v>1301</v>
      </c>
      <c r="G1232" s="196" t="s">
        <v>1300</v>
      </c>
      <c r="H1232" s="196" t="s">
        <v>1371</v>
      </c>
      <c r="I1232" s="196" t="s">
        <v>713</v>
      </c>
      <c r="K1232" s="196">
        <v>1</v>
      </c>
      <c r="L1232" s="196" t="s">
        <v>3383</v>
      </c>
    </row>
    <row r="1233" spans="1:18" x14ac:dyDescent="0.45">
      <c r="A1233" s="196">
        <v>7</v>
      </c>
      <c r="B1233" s="196">
        <v>24</v>
      </c>
      <c r="C1233" s="196">
        <v>14</v>
      </c>
      <c r="D1233" s="196" t="s">
        <v>834</v>
      </c>
      <c r="E1233" s="196" t="s">
        <v>7664</v>
      </c>
      <c r="F1233" s="196" t="s">
        <v>1301</v>
      </c>
      <c r="G1233" s="196" t="s">
        <v>1300</v>
      </c>
      <c r="H1233" s="196" t="s">
        <v>1475</v>
      </c>
      <c r="I1233" s="196" t="s">
        <v>1370</v>
      </c>
      <c r="K1233" s="196">
        <v>1</v>
      </c>
      <c r="L1233" s="196" t="s">
        <v>3382</v>
      </c>
    </row>
    <row r="1234" spans="1:18" x14ac:dyDescent="0.45">
      <c r="A1234" s="196">
        <v>7</v>
      </c>
      <c r="B1234" s="196">
        <v>24</v>
      </c>
      <c r="C1234" s="196">
        <v>15</v>
      </c>
      <c r="D1234" s="196" t="s">
        <v>834</v>
      </c>
      <c r="E1234" s="196" t="s">
        <v>6543</v>
      </c>
      <c r="F1234" s="196" t="s">
        <v>1301</v>
      </c>
      <c r="G1234" s="196" t="s">
        <v>1300</v>
      </c>
      <c r="H1234" s="196" t="s">
        <v>1368</v>
      </c>
      <c r="I1234" s="196" t="s">
        <v>612</v>
      </c>
      <c r="K1234" s="196">
        <v>1</v>
      </c>
      <c r="L1234" s="196" t="s">
        <v>3381</v>
      </c>
      <c r="M1234" s="196" t="s">
        <v>3380</v>
      </c>
    </row>
    <row r="1235" spans="1:18" x14ac:dyDescent="0.45">
      <c r="A1235" s="196">
        <v>7</v>
      </c>
      <c r="B1235" s="196">
        <v>24</v>
      </c>
      <c r="C1235" s="196">
        <v>16</v>
      </c>
      <c r="D1235" s="196" t="s">
        <v>834</v>
      </c>
      <c r="E1235" s="196" t="s">
        <v>7665</v>
      </c>
      <c r="F1235" s="196" t="s">
        <v>1301</v>
      </c>
      <c r="G1235" s="196" t="s">
        <v>1300</v>
      </c>
      <c r="H1235" s="196" t="s">
        <v>1471</v>
      </c>
      <c r="I1235" s="196" t="s">
        <v>612</v>
      </c>
      <c r="K1235" s="196">
        <v>1</v>
      </c>
      <c r="L1235" s="196" t="s">
        <v>3379</v>
      </c>
      <c r="M1235" s="196" t="s">
        <v>3378</v>
      </c>
    </row>
    <row r="1236" spans="1:18" x14ac:dyDescent="0.45">
      <c r="A1236" s="196">
        <v>7</v>
      </c>
      <c r="B1236" s="196">
        <v>24</v>
      </c>
      <c r="C1236" s="196">
        <v>17</v>
      </c>
      <c r="D1236" s="196" t="s">
        <v>834</v>
      </c>
      <c r="E1236" s="196" t="s">
        <v>6544</v>
      </c>
      <c r="F1236" s="196" t="s">
        <v>1301</v>
      </c>
      <c r="G1236" s="196" t="s">
        <v>1300</v>
      </c>
      <c r="H1236" s="196" t="s">
        <v>1364</v>
      </c>
      <c r="K1236" s="196">
        <v>1</v>
      </c>
      <c r="L1236" s="196" t="s">
        <v>3377</v>
      </c>
    </row>
    <row r="1237" spans="1:18" x14ac:dyDescent="0.45">
      <c r="A1237" s="196">
        <v>7</v>
      </c>
      <c r="B1237" s="196">
        <v>24</v>
      </c>
      <c r="C1237" s="196">
        <v>18</v>
      </c>
      <c r="D1237" s="196" t="s">
        <v>834</v>
      </c>
      <c r="E1237" s="196" t="s">
        <v>7666</v>
      </c>
      <c r="F1237" s="196" t="s">
        <v>1301</v>
      </c>
      <c r="G1237" s="196" t="s">
        <v>1300</v>
      </c>
      <c r="H1237" s="196" t="s">
        <v>1467</v>
      </c>
      <c r="K1237" s="196">
        <v>1</v>
      </c>
      <c r="L1237" s="196" t="s">
        <v>3376</v>
      </c>
    </row>
    <row r="1238" spans="1:18" x14ac:dyDescent="0.45">
      <c r="A1238" s="196">
        <v>7</v>
      </c>
      <c r="B1238" s="196">
        <v>24</v>
      </c>
      <c r="C1238" s="196">
        <v>19</v>
      </c>
      <c r="D1238" s="196" t="s">
        <v>834</v>
      </c>
      <c r="E1238" s="196" t="s">
        <v>6545</v>
      </c>
      <c r="F1238" s="196" t="s">
        <v>1301</v>
      </c>
      <c r="G1238" s="196" t="s">
        <v>1300</v>
      </c>
      <c r="H1238" s="196" t="s">
        <v>1362</v>
      </c>
      <c r="K1238" s="196">
        <v>1</v>
      </c>
      <c r="L1238" s="196" t="s">
        <v>3375</v>
      </c>
    </row>
    <row r="1239" spans="1:18" x14ac:dyDescent="0.45">
      <c r="A1239" s="196">
        <v>7</v>
      </c>
      <c r="B1239" s="196">
        <v>24</v>
      </c>
      <c r="C1239" s="196">
        <v>20</v>
      </c>
      <c r="D1239" s="196" t="s">
        <v>834</v>
      </c>
      <c r="E1239" s="196" t="s">
        <v>7667</v>
      </c>
      <c r="F1239" s="196" t="s">
        <v>1301</v>
      </c>
      <c r="G1239" s="196" t="s">
        <v>1300</v>
      </c>
      <c r="H1239" s="196" t="s">
        <v>1464</v>
      </c>
      <c r="K1239" s="196">
        <v>1</v>
      </c>
      <c r="L1239" s="196" t="s">
        <v>3374</v>
      </c>
    </row>
    <row r="1240" spans="1:18" x14ac:dyDescent="0.45">
      <c r="A1240" s="196">
        <v>7</v>
      </c>
      <c r="B1240" s="196">
        <v>24</v>
      </c>
      <c r="C1240" s="196">
        <v>21</v>
      </c>
      <c r="D1240" s="196" t="s">
        <v>834</v>
      </c>
      <c r="E1240" s="196" t="s">
        <v>6546</v>
      </c>
      <c r="F1240" s="196" t="s">
        <v>1301</v>
      </c>
      <c r="G1240" s="196" t="s">
        <v>1300</v>
      </c>
      <c r="H1240" s="196" t="s">
        <v>1360</v>
      </c>
      <c r="K1240" s="196">
        <v>1</v>
      </c>
      <c r="L1240" s="196" t="s">
        <v>3373</v>
      </c>
    </row>
    <row r="1241" spans="1:18" x14ac:dyDescent="0.45">
      <c r="A1241" s="196">
        <v>7</v>
      </c>
      <c r="B1241" s="196">
        <v>24</v>
      </c>
      <c r="C1241" s="196">
        <v>22</v>
      </c>
      <c r="D1241" s="196" t="s">
        <v>834</v>
      </c>
      <c r="E1241" s="196" t="s">
        <v>7668</v>
      </c>
      <c r="F1241" s="196" t="s">
        <v>1301</v>
      </c>
      <c r="G1241" s="196" t="s">
        <v>1300</v>
      </c>
      <c r="H1241" s="196" t="s">
        <v>1461</v>
      </c>
      <c r="K1241" s="196">
        <v>1</v>
      </c>
      <c r="L1241" s="196" t="s">
        <v>3372</v>
      </c>
    </row>
    <row r="1242" spans="1:18" x14ac:dyDescent="0.45">
      <c r="A1242" s="196">
        <v>7</v>
      </c>
      <c r="B1242" s="196">
        <v>24</v>
      </c>
      <c r="C1242" s="196">
        <v>23</v>
      </c>
      <c r="D1242" s="196" t="s">
        <v>834</v>
      </c>
      <c r="E1242" s="196" t="s">
        <v>6547</v>
      </c>
      <c r="F1242" s="196" t="s">
        <v>1301</v>
      </c>
      <c r="G1242" s="196" t="s">
        <v>1300</v>
      </c>
      <c r="H1242" s="196" t="s">
        <v>1358</v>
      </c>
      <c r="K1242" s="196">
        <v>1</v>
      </c>
      <c r="L1242" s="196" t="s">
        <v>3371</v>
      </c>
    </row>
    <row r="1243" spans="1:18" x14ac:dyDescent="0.45">
      <c r="A1243" s="196">
        <v>7</v>
      </c>
      <c r="B1243" s="196">
        <v>24</v>
      </c>
      <c r="C1243" s="196">
        <v>24</v>
      </c>
      <c r="D1243" s="196" t="s">
        <v>834</v>
      </c>
      <c r="E1243" s="196" t="s">
        <v>7669</v>
      </c>
      <c r="F1243" s="196" t="s">
        <v>1301</v>
      </c>
      <c r="G1243" s="196" t="s">
        <v>1300</v>
      </c>
      <c r="H1243" s="196" t="s">
        <v>1458</v>
      </c>
      <c r="K1243" s="196">
        <v>1</v>
      </c>
      <c r="L1243" s="196" t="s">
        <v>3370</v>
      </c>
    </row>
    <row r="1244" spans="1:18" x14ac:dyDescent="0.45">
      <c r="A1244" s="196">
        <v>7</v>
      </c>
      <c r="B1244" s="196">
        <v>24</v>
      </c>
      <c r="C1244" s="196">
        <v>25</v>
      </c>
      <c r="D1244" s="196" t="s">
        <v>834</v>
      </c>
      <c r="E1244" s="196" t="s">
        <v>6548</v>
      </c>
      <c r="F1244" s="196" t="s">
        <v>1301</v>
      </c>
      <c r="G1244" s="196" t="s">
        <v>1300</v>
      </c>
      <c r="H1244" s="196" t="s">
        <v>1356</v>
      </c>
      <c r="K1244" s="196">
        <v>1</v>
      </c>
      <c r="L1244" s="196" t="s">
        <v>3369</v>
      </c>
    </row>
    <row r="1245" spans="1:18" x14ac:dyDescent="0.45">
      <c r="A1245" s="196">
        <v>7</v>
      </c>
      <c r="B1245" s="196">
        <v>24</v>
      </c>
      <c r="C1245" s="196">
        <v>26</v>
      </c>
      <c r="D1245" s="196" t="s">
        <v>834</v>
      </c>
      <c r="E1245" s="196" t="s">
        <v>7670</v>
      </c>
      <c r="F1245" s="196" t="s">
        <v>1301</v>
      </c>
      <c r="G1245" s="196" t="s">
        <v>1300</v>
      </c>
      <c r="H1245" s="196" t="s">
        <v>1455</v>
      </c>
      <c r="K1245" s="196">
        <v>1</v>
      </c>
      <c r="L1245" s="196" t="s">
        <v>3368</v>
      </c>
    </row>
    <row r="1246" spans="1:18" x14ac:dyDescent="0.45">
      <c r="A1246" s="196">
        <v>7</v>
      </c>
      <c r="B1246" s="196">
        <v>24</v>
      </c>
      <c r="C1246" s="196">
        <v>27</v>
      </c>
      <c r="D1246" s="196" t="s">
        <v>834</v>
      </c>
      <c r="E1246" s="196" t="s">
        <v>6549</v>
      </c>
      <c r="F1246" s="196" t="s">
        <v>1301</v>
      </c>
      <c r="G1246" s="196" t="s">
        <v>1300</v>
      </c>
      <c r="H1246" s="196" t="s">
        <v>1354</v>
      </c>
      <c r="I1246" s="196" t="s">
        <v>875</v>
      </c>
      <c r="K1246" s="196">
        <v>1</v>
      </c>
      <c r="L1246" s="196" t="s">
        <v>3367</v>
      </c>
      <c r="M1246" s="196" t="s">
        <v>3366</v>
      </c>
      <c r="N1246" s="196" t="s">
        <v>76</v>
      </c>
      <c r="O1246" s="196" t="s">
        <v>3365</v>
      </c>
      <c r="P1246" s="196" t="s">
        <v>77</v>
      </c>
      <c r="Q1246" s="196" t="s">
        <v>3364</v>
      </c>
      <c r="R1246" s="196" t="s">
        <v>78</v>
      </c>
    </row>
    <row r="1247" spans="1:18" x14ac:dyDescent="0.45">
      <c r="A1247" s="196">
        <v>7</v>
      </c>
      <c r="B1247" s="196">
        <v>24</v>
      </c>
      <c r="C1247" s="196">
        <v>28</v>
      </c>
      <c r="D1247" s="196" t="s">
        <v>834</v>
      </c>
      <c r="E1247" s="196" t="s">
        <v>7671</v>
      </c>
      <c r="F1247" s="196" t="s">
        <v>1301</v>
      </c>
      <c r="G1247" s="196" t="s">
        <v>1300</v>
      </c>
      <c r="H1247" s="196" t="s">
        <v>1449</v>
      </c>
      <c r="I1247" s="196" t="s">
        <v>875</v>
      </c>
      <c r="K1247" s="196">
        <v>1</v>
      </c>
      <c r="L1247" s="196" t="s">
        <v>3363</v>
      </c>
      <c r="M1247" s="196" t="s">
        <v>3362</v>
      </c>
      <c r="N1247" s="196" t="s">
        <v>76</v>
      </c>
      <c r="O1247" s="196" t="s">
        <v>3361</v>
      </c>
      <c r="P1247" s="196" t="s">
        <v>77</v>
      </c>
      <c r="Q1247" s="196" t="s">
        <v>3360</v>
      </c>
      <c r="R1247" s="196" t="s">
        <v>78</v>
      </c>
    </row>
    <row r="1248" spans="1:18" x14ac:dyDescent="0.45">
      <c r="A1248" s="196">
        <v>7</v>
      </c>
      <c r="B1248" s="196">
        <v>24</v>
      </c>
      <c r="C1248" s="196">
        <v>29</v>
      </c>
      <c r="D1248" s="196" t="s">
        <v>834</v>
      </c>
      <c r="E1248" s="196" t="s">
        <v>6550</v>
      </c>
      <c r="F1248" s="196" t="s">
        <v>1301</v>
      </c>
      <c r="G1248" s="196" t="s">
        <v>1300</v>
      </c>
      <c r="H1248" s="196" t="s">
        <v>1349</v>
      </c>
      <c r="I1248" s="196" t="s">
        <v>3252</v>
      </c>
      <c r="K1248" s="196">
        <v>1</v>
      </c>
      <c r="L1248" s="196" t="s">
        <v>3359</v>
      </c>
      <c r="M1248" s="196" t="s">
        <v>3358</v>
      </c>
      <c r="N1248" s="196" t="s">
        <v>65</v>
      </c>
      <c r="O1248" s="196" t="s">
        <v>3357</v>
      </c>
    </row>
    <row r="1249" spans="1:18" x14ac:dyDescent="0.45">
      <c r="A1249" s="196">
        <v>7</v>
      </c>
      <c r="B1249" s="196">
        <v>24</v>
      </c>
      <c r="C1249" s="196">
        <v>30</v>
      </c>
      <c r="D1249" s="196" t="s">
        <v>834</v>
      </c>
      <c r="E1249" s="196" t="s">
        <v>7672</v>
      </c>
      <c r="F1249" s="196" t="s">
        <v>1301</v>
      </c>
      <c r="G1249" s="196" t="s">
        <v>1300</v>
      </c>
      <c r="H1249" s="196" t="s">
        <v>1441</v>
      </c>
      <c r="I1249" s="196" t="s">
        <v>1341</v>
      </c>
      <c r="K1249" s="196">
        <v>1</v>
      </c>
      <c r="L1249" s="196" t="s">
        <v>3356</v>
      </c>
      <c r="M1249" s="196" t="s">
        <v>3355</v>
      </c>
      <c r="N1249" s="196" t="s">
        <v>1338</v>
      </c>
      <c r="O1249" s="196" t="s">
        <v>3354</v>
      </c>
    </row>
    <row r="1250" spans="1:18" x14ac:dyDescent="0.45">
      <c r="A1250" s="196">
        <v>7</v>
      </c>
      <c r="B1250" s="196">
        <v>24</v>
      </c>
      <c r="C1250" s="196">
        <v>31</v>
      </c>
      <c r="D1250" s="196" t="s">
        <v>834</v>
      </c>
      <c r="E1250" s="196" t="s">
        <v>6551</v>
      </c>
      <c r="F1250" s="196" t="s">
        <v>1301</v>
      </c>
      <c r="G1250" s="196" t="s">
        <v>1300</v>
      </c>
      <c r="H1250" s="196" t="s">
        <v>679</v>
      </c>
      <c r="I1250" s="196" t="s">
        <v>3252</v>
      </c>
      <c r="K1250" s="196">
        <v>1</v>
      </c>
      <c r="L1250" s="196" t="s">
        <v>3353</v>
      </c>
      <c r="M1250" s="196" t="s">
        <v>3352</v>
      </c>
      <c r="N1250" s="196" t="s">
        <v>65</v>
      </c>
      <c r="O1250" s="196" t="s">
        <v>3351</v>
      </c>
    </row>
    <row r="1251" spans="1:18" x14ac:dyDescent="0.45">
      <c r="A1251" s="196">
        <v>7</v>
      </c>
      <c r="B1251" s="196">
        <v>24</v>
      </c>
      <c r="C1251" s="196">
        <v>32</v>
      </c>
      <c r="D1251" s="196" t="s">
        <v>834</v>
      </c>
      <c r="E1251" s="196" t="s">
        <v>7673</v>
      </c>
      <c r="F1251" s="196" t="s">
        <v>1301</v>
      </c>
      <c r="G1251" s="196" t="s">
        <v>1300</v>
      </c>
      <c r="H1251" s="196" t="s">
        <v>1434</v>
      </c>
      <c r="I1251" s="196" t="s">
        <v>1341</v>
      </c>
      <c r="K1251" s="196">
        <v>1</v>
      </c>
      <c r="L1251" s="196" t="s">
        <v>3350</v>
      </c>
      <c r="M1251" s="196" t="s">
        <v>3349</v>
      </c>
      <c r="N1251" s="196" t="s">
        <v>1338</v>
      </c>
      <c r="O1251" s="196" t="s">
        <v>3348</v>
      </c>
    </row>
    <row r="1252" spans="1:18" x14ac:dyDescent="0.45">
      <c r="A1252" s="196">
        <v>7</v>
      </c>
      <c r="B1252" s="196">
        <v>24</v>
      </c>
      <c r="C1252" s="196">
        <v>33</v>
      </c>
      <c r="D1252" s="196" t="s">
        <v>834</v>
      </c>
      <c r="E1252" s="196" t="s">
        <v>6552</v>
      </c>
      <c r="F1252" s="196" t="s">
        <v>1301</v>
      </c>
      <c r="G1252" s="196" t="s">
        <v>1300</v>
      </c>
      <c r="H1252" s="196" t="s">
        <v>1342</v>
      </c>
      <c r="I1252" s="196" t="s">
        <v>3252</v>
      </c>
      <c r="K1252" s="196">
        <v>1</v>
      </c>
      <c r="L1252" s="196" t="s">
        <v>3347</v>
      </c>
      <c r="M1252" s="196" t="s">
        <v>3346</v>
      </c>
      <c r="N1252" s="196" t="s">
        <v>65</v>
      </c>
      <c r="O1252" s="196" t="s">
        <v>3345</v>
      </c>
    </row>
    <row r="1253" spans="1:18" x14ac:dyDescent="0.45">
      <c r="A1253" s="196">
        <v>7</v>
      </c>
      <c r="B1253" s="196">
        <v>24</v>
      </c>
      <c r="C1253" s="196">
        <v>34</v>
      </c>
      <c r="D1253" s="196" t="s">
        <v>834</v>
      </c>
      <c r="E1253" s="196" t="s">
        <v>7674</v>
      </c>
      <c r="F1253" s="196" t="s">
        <v>1301</v>
      </c>
      <c r="G1253" s="196" t="s">
        <v>1300</v>
      </c>
      <c r="H1253" s="196" t="s">
        <v>1427</v>
      </c>
      <c r="I1253" s="196" t="s">
        <v>1341</v>
      </c>
      <c r="K1253" s="196">
        <v>1</v>
      </c>
      <c r="L1253" s="196" t="s">
        <v>3344</v>
      </c>
      <c r="M1253" s="196" t="s">
        <v>3343</v>
      </c>
      <c r="N1253" s="196" t="s">
        <v>1338</v>
      </c>
      <c r="O1253" s="196" t="s">
        <v>3342</v>
      </c>
    </row>
    <row r="1254" spans="1:18" x14ac:dyDescent="0.45">
      <c r="A1254" s="196">
        <v>7</v>
      </c>
      <c r="B1254" s="196">
        <v>24</v>
      </c>
      <c r="C1254" s="196">
        <v>35</v>
      </c>
      <c r="D1254" s="196" t="s">
        <v>834</v>
      </c>
      <c r="E1254" s="196" t="s">
        <v>6553</v>
      </c>
      <c r="F1254" s="196" t="s">
        <v>1301</v>
      </c>
      <c r="G1254" s="196" t="s">
        <v>1300</v>
      </c>
      <c r="H1254" s="196" t="s">
        <v>1336</v>
      </c>
      <c r="K1254" s="196">
        <v>1</v>
      </c>
      <c r="L1254" s="196" t="s">
        <v>3341</v>
      </c>
    </row>
    <row r="1255" spans="1:18" x14ac:dyDescent="0.45">
      <c r="A1255" s="196">
        <v>7</v>
      </c>
      <c r="B1255" s="196">
        <v>24</v>
      </c>
      <c r="C1255" s="196">
        <v>36</v>
      </c>
      <c r="D1255" s="196" t="s">
        <v>834</v>
      </c>
      <c r="E1255" s="196" t="s">
        <v>8431</v>
      </c>
      <c r="F1255" s="196" t="s">
        <v>1301</v>
      </c>
      <c r="G1255" s="196" t="s">
        <v>1300</v>
      </c>
      <c r="H1255" s="196" t="s">
        <v>1422</v>
      </c>
      <c r="K1255" s="196">
        <v>1</v>
      </c>
      <c r="L1255" s="196" t="s">
        <v>3340</v>
      </c>
    </row>
    <row r="1256" spans="1:18" x14ac:dyDescent="0.45">
      <c r="A1256" s="196">
        <v>7</v>
      </c>
      <c r="B1256" s="196">
        <v>24</v>
      </c>
      <c r="C1256" s="196">
        <v>37</v>
      </c>
      <c r="D1256" s="196" t="s">
        <v>834</v>
      </c>
      <c r="E1256" s="196" t="s">
        <v>6554</v>
      </c>
      <c r="F1256" s="196" t="s">
        <v>1301</v>
      </c>
      <c r="G1256" s="196" t="s">
        <v>1300</v>
      </c>
      <c r="H1256" s="196" t="s">
        <v>1334</v>
      </c>
      <c r="K1256" s="196">
        <v>1</v>
      </c>
      <c r="L1256" s="196" t="s">
        <v>3339</v>
      </c>
    </row>
    <row r="1257" spans="1:18" x14ac:dyDescent="0.45">
      <c r="A1257" s="196">
        <v>7</v>
      </c>
      <c r="B1257" s="196">
        <v>24</v>
      </c>
      <c r="C1257" s="196">
        <v>38</v>
      </c>
      <c r="D1257" s="196" t="s">
        <v>834</v>
      </c>
      <c r="E1257" s="196" t="s">
        <v>8471</v>
      </c>
      <c r="F1257" s="196" t="s">
        <v>1301</v>
      </c>
      <c r="G1257" s="196" t="s">
        <v>1300</v>
      </c>
      <c r="H1257" s="196" t="s">
        <v>1419</v>
      </c>
      <c r="K1257" s="196">
        <v>1</v>
      </c>
      <c r="L1257" s="196" t="s">
        <v>3338</v>
      </c>
    </row>
    <row r="1258" spans="1:18" x14ac:dyDescent="0.45">
      <c r="A1258" s="196">
        <v>7</v>
      </c>
      <c r="B1258" s="196">
        <v>24</v>
      </c>
      <c r="C1258" s="196">
        <v>39</v>
      </c>
      <c r="D1258" s="196" t="s">
        <v>834</v>
      </c>
      <c r="E1258" s="196" t="s">
        <v>6555</v>
      </c>
      <c r="F1258" s="196" t="s">
        <v>1301</v>
      </c>
      <c r="G1258" s="196" t="s">
        <v>1300</v>
      </c>
      <c r="H1258" s="196" t="s">
        <v>1332</v>
      </c>
      <c r="K1258" s="196">
        <v>1</v>
      </c>
      <c r="L1258" s="196" t="s">
        <v>3337</v>
      </c>
    </row>
    <row r="1259" spans="1:18" x14ac:dyDescent="0.45">
      <c r="A1259" s="196">
        <v>7</v>
      </c>
      <c r="B1259" s="196">
        <v>24</v>
      </c>
      <c r="C1259" s="196">
        <v>40</v>
      </c>
      <c r="D1259" s="196" t="s">
        <v>834</v>
      </c>
      <c r="E1259" s="196" t="s">
        <v>8511</v>
      </c>
      <c r="F1259" s="196" t="s">
        <v>1301</v>
      </c>
      <c r="G1259" s="196" t="s">
        <v>1300</v>
      </c>
      <c r="H1259" s="196" t="s">
        <v>1416</v>
      </c>
      <c r="K1259" s="196">
        <v>1</v>
      </c>
      <c r="L1259" s="196" t="s">
        <v>3336</v>
      </c>
    </row>
    <row r="1260" spans="1:18" x14ac:dyDescent="0.45">
      <c r="A1260" s="196">
        <v>7</v>
      </c>
      <c r="B1260" s="196">
        <v>24</v>
      </c>
      <c r="C1260" s="196">
        <v>41</v>
      </c>
      <c r="D1260" s="196" t="s">
        <v>834</v>
      </c>
      <c r="E1260" s="196" t="s">
        <v>6556</v>
      </c>
      <c r="F1260" s="196" t="s">
        <v>1301</v>
      </c>
      <c r="G1260" s="196" t="s">
        <v>1300</v>
      </c>
      <c r="H1260" s="196" t="s">
        <v>1330</v>
      </c>
      <c r="I1260" s="196" t="s">
        <v>875</v>
      </c>
      <c r="K1260" s="196">
        <v>1</v>
      </c>
      <c r="L1260" s="196" t="s">
        <v>3335</v>
      </c>
      <c r="M1260" s="196" t="s">
        <v>3334</v>
      </c>
      <c r="N1260" s="196" t="s">
        <v>76</v>
      </c>
      <c r="O1260" s="196" t="s">
        <v>3333</v>
      </c>
      <c r="P1260" s="196" t="s">
        <v>77</v>
      </c>
      <c r="Q1260" s="196" t="s">
        <v>3332</v>
      </c>
      <c r="R1260" s="196" t="s">
        <v>78</v>
      </c>
    </row>
    <row r="1261" spans="1:18" x14ac:dyDescent="0.45">
      <c r="A1261" s="196">
        <v>7</v>
      </c>
      <c r="B1261" s="196">
        <v>24</v>
      </c>
      <c r="C1261" s="196">
        <v>42</v>
      </c>
      <c r="D1261" s="196" t="s">
        <v>834</v>
      </c>
      <c r="E1261" s="196" t="s">
        <v>7675</v>
      </c>
      <c r="F1261" s="196" t="s">
        <v>1301</v>
      </c>
      <c r="G1261" s="196" t="s">
        <v>1300</v>
      </c>
      <c r="H1261" s="196" t="s">
        <v>1410</v>
      </c>
      <c r="I1261" s="196" t="s">
        <v>875</v>
      </c>
      <c r="K1261" s="196">
        <v>1</v>
      </c>
      <c r="L1261" s="196" t="s">
        <v>3331</v>
      </c>
      <c r="M1261" s="196" t="s">
        <v>3330</v>
      </c>
      <c r="N1261" s="196" t="s">
        <v>76</v>
      </c>
      <c r="O1261" s="196" t="s">
        <v>3329</v>
      </c>
      <c r="P1261" s="196" t="s">
        <v>77</v>
      </c>
      <c r="Q1261" s="196" t="s">
        <v>3328</v>
      </c>
      <c r="R1261" s="196" t="s">
        <v>78</v>
      </c>
    </row>
    <row r="1262" spans="1:18" x14ac:dyDescent="0.45">
      <c r="A1262" s="196">
        <v>7</v>
      </c>
      <c r="B1262" s="196">
        <v>24</v>
      </c>
      <c r="C1262" s="196">
        <v>43</v>
      </c>
      <c r="D1262" s="196" t="s">
        <v>834</v>
      </c>
      <c r="E1262" s="196" t="s">
        <v>6557</v>
      </c>
      <c r="F1262" s="196" t="s">
        <v>1301</v>
      </c>
      <c r="G1262" s="196" t="s">
        <v>1300</v>
      </c>
      <c r="H1262" s="196" t="s">
        <v>1325</v>
      </c>
      <c r="I1262" s="196" t="s">
        <v>1324</v>
      </c>
      <c r="K1262" s="196">
        <v>1</v>
      </c>
      <c r="L1262" s="196" t="s">
        <v>3327</v>
      </c>
    </row>
    <row r="1263" spans="1:18" x14ac:dyDescent="0.45">
      <c r="A1263" s="196">
        <v>7</v>
      </c>
      <c r="B1263" s="196">
        <v>24</v>
      </c>
      <c r="C1263" s="196">
        <v>44</v>
      </c>
      <c r="D1263" s="196" t="s">
        <v>834</v>
      </c>
      <c r="E1263" s="196" t="s">
        <v>7676</v>
      </c>
      <c r="F1263" s="196" t="s">
        <v>1301</v>
      </c>
      <c r="G1263" s="196" t="s">
        <v>1300</v>
      </c>
      <c r="H1263" s="196" t="s">
        <v>1404</v>
      </c>
      <c r="I1263" s="196" t="s">
        <v>1324</v>
      </c>
      <c r="K1263" s="196">
        <v>1</v>
      </c>
      <c r="L1263" s="196" t="s">
        <v>3326</v>
      </c>
    </row>
    <row r="1264" spans="1:18" x14ac:dyDescent="0.45">
      <c r="A1264" s="196">
        <v>7</v>
      </c>
      <c r="B1264" s="196">
        <v>24</v>
      </c>
      <c r="C1264" s="196">
        <v>45</v>
      </c>
      <c r="D1264" s="196" t="s">
        <v>834</v>
      </c>
      <c r="E1264" s="196" t="s">
        <v>6558</v>
      </c>
      <c r="F1264" s="196" t="s">
        <v>1301</v>
      </c>
      <c r="G1264" s="196" t="s">
        <v>1300</v>
      </c>
      <c r="H1264" s="196" t="s">
        <v>1322</v>
      </c>
      <c r="K1264" s="196">
        <v>1</v>
      </c>
      <c r="L1264" s="196" t="s">
        <v>3325</v>
      </c>
    </row>
    <row r="1265" spans="1:18" x14ac:dyDescent="0.45">
      <c r="A1265" s="196">
        <v>7</v>
      </c>
      <c r="B1265" s="196">
        <v>24</v>
      </c>
      <c r="C1265" s="196">
        <v>46</v>
      </c>
      <c r="D1265" s="196" t="s">
        <v>834</v>
      </c>
      <c r="E1265" s="196" t="s">
        <v>7677</v>
      </c>
      <c r="F1265" s="196" t="s">
        <v>1301</v>
      </c>
      <c r="G1265" s="196" t="s">
        <v>1300</v>
      </c>
      <c r="H1265" s="196" t="s">
        <v>1401</v>
      </c>
      <c r="K1265" s="196">
        <v>1</v>
      </c>
      <c r="L1265" s="196" t="s">
        <v>3324</v>
      </c>
    </row>
    <row r="1266" spans="1:18" x14ac:dyDescent="0.45">
      <c r="A1266" s="196">
        <v>7</v>
      </c>
      <c r="B1266" s="196">
        <v>24</v>
      </c>
      <c r="C1266" s="196">
        <v>47</v>
      </c>
      <c r="D1266" s="196" t="s">
        <v>834</v>
      </c>
      <c r="E1266" s="196" t="s">
        <v>6559</v>
      </c>
      <c r="F1266" s="196" t="s">
        <v>1301</v>
      </c>
      <c r="G1266" s="196" t="s">
        <v>1300</v>
      </c>
      <c r="H1266" s="196" t="s">
        <v>1320</v>
      </c>
      <c r="I1266" s="196" t="s">
        <v>885</v>
      </c>
      <c r="K1266" s="196">
        <v>1</v>
      </c>
      <c r="L1266" s="196" t="s">
        <v>3323</v>
      </c>
    </row>
    <row r="1267" spans="1:18" x14ac:dyDescent="0.45">
      <c r="A1267" s="196">
        <v>7</v>
      </c>
      <c r="B1267" s="196">
        <v>24</v>
      </c>
      <c r="C1267" s="196">
        <v>48</v>
      </c>
      <c r="D1267" s="196" t="s">
        <v>834</v>
      </c>
      <c r="E1267" s="196" t="s">
        <v>6560</v>
      </c>
      <c r="F1267" s="196" t="s">
        <v>1301</v>
      </c>
      <c r="G1267" s="196" t="s">
        <v>1300</v>
      </c>
      <c r="H1267" s="196" t="s">
        <v>1317</v>
      </c>
      <c r="K1267" s="196">
        <v>1</v>
      </c>
      <c r="L1267" s="196" t="s">
        <v>3322</v>
      </c>
    </row>
    <row r="1268" spans="1:18" x14ac:dyDescent="0.45">
      <c r="A1268" s="196">
        <v>7</v>
      </c>
      <c r="B1268" s="196">
        <v>24</v>
      </c>
      <c r="C1268" s="196">
        <v>49</v>
      </c>
      <c r="D1268" s="196" t="s">
        <v>834</v>
      </c>
      <c r="E1268" s="196" t="s">
        <v>6561</v>
      </c>
      <c r="F1268" s="196" t="s">
        <v>1301</v>
      </c>
      <c r="G1268" s="196" t="s">
        <v>1300</v>
      </c>
      <c r="H1268" s="196" t="s">
        <v>1315</v>
      </c>
      <c r="I1268" s="196" t="s">
        <v>875</v>
      </c>
      <c r="K1268" s="196">
        <v>1</v>
      </c>
      <c r="L1268" s="196" t="s">
        <v>3321</v>
      </c>
      <c r="M1268" s="196" t="s">
        <v>3320</v>
      </c>
      <c r="N1268" s="196" t="s">
        <v>76</v>
      </c>
      <c r="O1268" s="196" t="s">
        <v>3319</v>
      </c>
      <c r="P1268" s="196" t="s">
        <v>77</v>
      </c>
      <c r="Q1268" s="196" t="s">
        <v>3318</v>
      </c>
      <c r="R1268" s="196" t="s">
        <v>78</v>
      </c>
    </row>
    <row r="1269" spans="1:18" x14ac:dyDescent="0.45">
      <c r="A1269" s="196">
        <v>7</v>
      </c>
      <c r="B1269" s="196">
        <v>24</v>
      </c>
      <c r="C1269" s="196">
        <v>50</v>
      </c>
      <c r="D1269" s="196" t="s">
        <v>834</v>
      </c>
      <c r="E1269" s="196" t="s">
        <v>6562</v>
      </c>
      <c r="F1269" s="196" t="s">
        <v>1301</v>
      </c>
      <c r="G1269" s="196" t="s">
        <v>1300</v>
      </c>
      <c r="H1269" s="196" t="s">
        <v>1310</v>
      </c>
      <c r="I1269" s="196" t="s">
        <v>875</v>
      </c>
      <c r="K1269" s="196">
        <v>1</v>
      </c>
      <c r="L1269" s="196" t="s">
        <v>3317</v>
      </c>
      <c r="M1269" s="196" t="s">
        <v>3316</v>
      </c>
      <c r="N1269" s="196" t="s">
        <v>76</v>
      </c>
      <c r="O1269" s="196" t="s">
        <v>3315</v>
      </c>
      <c r="P1269" s="196" t="s">
        <v>77</v>
      </c>
      <c r="Q1269" s="196" t="s">
        <v>3314</v>
      </c>
      <c r="R1269" s="196" t="s">
        <v>78</v>
      </c>
    </row>
    <row r="1270" spans="1:18" x14ac:dyDescent="0.45">
      <c r="A1270" s="196">
        <v>7</v>
      </c>
      <c r="B1270" s="196">
        <v>24</v>
      </c>
      <c r="C1270" s="196">
        <v>51</v>
      </c>
      <c r="D1270" s="196" t="s">
        <v>834</v>
      </c>
      <c r="E1270" s="196" t="s">
        <v>6563</v>
      </c>
      <c r="F1270" s="196" t="s">
        <v>1301</v>
      </c>
      <c r="G1270" s="196" t="s">
        <v>1300</v>
      </c>
      <c r="H1270" s="196" t="s">
        <v>1299</v>
      </c>
      <c r="K1270" s="196">
        <v>1</v>
      </c>
      <c r="L1270" s="196" t="s">
        <v>3313</v>
      </c>
    </row>
    <row r="1271" spans="1:18" x14ac:dyDescent="0.45">
      <c r="A1271" s="196">
        <v>7</v>
      </c>
      <c r="B1271" s="196">
        <v>24</v>
      </c>
      <c r="C1271" s="196">
        <v>52</v>
      </c>
      <c r="D1271" s="196" t="s">
        <v>8775</v>
      </c>
      <c r="E1271" s="196" t="s">
        <v>8819</v>
      </c>
      <c r="F1271" s="196" t="s">
        <v>1301</v>
      </c>
      <c r="G1271" s="196" t="s">
        <v>1300</v>
      </c>
      <c r="H1271" s="196" t="s">
        <v>8777</v>
      </c>
      <c r="K1271" s="196">
        <v>1</v>
      </c>
      <c r="L1271" s="196" t="s">
        <v>8820</v>
      </c>
    </row>
    <row r="1272" spans="1:18" x14ac:dyDescent="0.45">
      <c r="A1272" s="196">
        <v>7</v>
      </c>
      <c r="B1272" s="196">
        <v>25</v>
      </c>
      <c r="C1272" s="196">
        <v>1</v>
      </c>
      <c r="D1272" s="196" t="s">
        <v>834</v>
      </c>
      <c r="E1272" s="196" t="s">
        <v>6564</v>
      </c>
      <c r="F1272" s="196" t="s">
        <v>1301</v>
      </c>
      <c r="G1272" s="196" t="s">
        <v>1300</v>
      </c>
      <c r="H1272" s="196" t="s">
        <v>1388</v>
      </c>
      <c r="I1272" s="196" t="s">
        <v>880</v>
      </c>
      <c r="K1272" s="196">
        <v>1</v>
      </c>
      <c r="L1272" s="196" t="s">
        <v>3312</v>
      </c>
    </row>
    <row r="1273" spans="1:18" x14ac:dyDescent="0.45">
      <c r="A1273" s="196">
        <v>7</v>
      </c>
      <c r="B1273" s="196">
        <v>25</v>
      </c>
      <c r="C1273" s="196">
        <v>2</v>
      </c>
      <c r="D1273" s="196" t="s">
        <v>834</v>
      </c>
      <c r="E1273" s="196" t="s">
        <v>7678</v>
      </c>
      <c r="F1273" s="196" t="s">
        <v>1301</v>
      </c>
      <c r="G1273" s="196" t="s">
        <v>1300</v>
      </c>
      <c r="H1273" s="196" t="s">
        <v>1505</v>
      </c>
      <c r="I1273" s="196" t="s">
        <v>1324</v>
      </c>
      <c r="K1273" s="196">
        <v>1</v>
      </c>
      <c r="L1273" s="196" t="s">
        <v>3311</v>
      </c>
    </row>
    <row r="1274" spans="1:18" x14ac:dyDescent="0.45">
      <c r="A1274" s="196">
        <v>7</v>
      </c>
      <c r="B1274" s="196">
        <v>25</v>
      </c>
      <c r="C1274" s="196">
        <v>3</v>
      </c>
      <c r="D1274" s="196" t="s">
        <v>834</v>
      </c>
      <c r="E1274" s="196" t="s">
        <v>6565</v>
      </c>
      <c r="F1274" s="196" t="s">
        <v>1301</v>
      </c>
      <c r="G1274" s="196" t="s">
        <v>1300</v>
      </c>
      <c r="H1274" s="196" t="s">
        <v>1386</v>
      </c>
      <c r="I1274" s="196" t="s">
        <v>880</v>
      </c>
      <c r="K1274" s="196">
        <v>1</v>
      </c>
      <c r="L1274" s="196" t="s">
        <v>3310</v>
      </c>
    </row>
    <row r="1275" spans="1:18" x14ac:dyDescent="0.45">
      <c r="A1275" s="196">
        <v>7</v>
      </c>
      <c r="B1275" s="196">
        <v>25</v>
      </c>
      <c r="C1275" s="196">
        <v>4</v>
      </c>
      <c r="D1275" s="196" t="s">
        <v>834</v>
      </c>
      <c r="E1275" s="196" t="s">
        <v>7679</v>
      </c>
      <c r="F1275" s="196" t="s">
        <v>1301</v>
      </c>
      <c r="G1275" s="196" t="s">
        <v>1300</v>
      </c>
      <c r="H1275" s="196" t="s">
        <v>1502</v>
      </c>
      <c r="I1275" s="196" t="s">
        <v>1324</v>
      </c>
      <c r="K1275" s="196">
        <v>1</v>
      </c>
      <c r="L1275" s="196" t="s">
        <v>3309</v>
      </c>
    </row>
    <row r="1276" spans="1:18" x14ac:dyDescent="0.45">
      <c r="A1276" s="196">
        <v>7</v>
      </c>
      <c r="B1276" s="196">
        <v>25</v>
      </c>
      <c r="C1276" s="196">
        <v>5</v>
      </c>
      <c r="D1276" s="196" t="s">
        <v>834</v>
      </c>
      <c r="E1276" s="196" t="s">
        <v>6566</v>
      </c>
      <c r="F1276" s="196" t="s">
        <v>1301</v>
      </c>
      <c r="G1276" s="196" t="s">
        <v>1300</v>
      </c>
      <c r="H1276" s="196" t="s">
        <v>1384</v>
      </c>
      <c r="I1276" s="196" t="s">
        <v>875</v>
      </c>
      <c r="K1276" s="196">
        <v>1</v>
      </c>
      <c r="L1276" s="196" t="s">
        <v>3308</v>
      </c>
      <c r="M1276" s="196" t="s">
        <v>3307</v>
      </c>
      <c r="N1276" s="196" t="s">
        <v>76</v>
      </c>
      <c r="O1276" s="196" t="s">
        <v>3306</v>
      </c>
      <c r="P1276" s="196" t="s">
        <v>77</v>
      </c>
      <c r="Q1276" s="196" t="s">
        <v>3305</v>
      </c>
      <c r="R1276" s="196" t="s">
        <v>78</v>
      </c>
    </row>
    <row r="1277" spans="1:18" x14ac:dyDescent="0.45">
      <c r="A1277" s="196">
        <v>7</v>
      </c>
      <c r="B1277" s="196">
        <v>25</v>
      </c>
      <c r="C1277" s="196">
        <v>6</v>
      </c>
      <c r="D1277" s="196" t="s">
        <v>834</v>
      </c>
      <c r="E1277" s="196" t="s">
        <v>7680</v>
      </c>
      <c r="F1277" s="196" t="s">
        <v>1301</v>
      </c>
      <c r="G1277" s="196" t="s">
        <v>1300</v>
      </c>
      <c r="H1277" s="196" t="s">
        <v>1496</v>
      </c>
      <c r="I1277" s="196" t="s">
        <v>875</v>
      </c>
      <c r="K1277" s="196">
        <v>1</v>
      </c>
      <c r="L1277" s="196" t="s">
        <v>3304</v>
      </c>
      <c r="M1277" s="196" t="s">
        <v>3303</v>
      </c>
      <c r="N1277" s="196" t="s">
        <v>76</v>
      </c>
      <c r="O1277" s="196" t="s">
        <v>3302</v>
      </c>
      <c r="P1277" s="196" t="s">
        <v>77</v>
      </c>
      <c r="Q1277" s="196" t="s">
        <v>3301</v>
      </c>
      <c r="R1277" s="196" t="s">
        <v>78</v>
      </c>
    </row>
    <row r="1278" spans="1:18" x14ac:dyDescent="0.45">
      <c r="A1278" s="196">
        <v>7</v>
      </c>
      <c r="B1278" s="196">
        <v>25</v>
      </c>
      <c r="C1278" s="196">
        <v>7</v>
      </c>
      <c r="D1278" s="196" t="s">
        <v>834</v>
      </c>
      <c r="E1278" s="196" t="s">
        <v>6567</v>
      </c>
      <c r="F1278" s="196" t="s">
        <v>1301</v>
      </c>
      <c r="G1278" s="196" t="s">
        <v>1300</v>
      </c>
      <c r="H1278" s="196" t="s">
        <v>715</v>
      </c>
      <c r="I1278" s="196" t="s">
        <v>875</v>
      </c>
      <c r="K1278" s="196">
        <v>1</v>
      </c>
      <c r="L1278" s="196" t="s">
        <v>3300</v>
      </c>
      <c r="M1278" s="196" t="s">
        <v>3299</v>
      </c>
      <c r="N1278" s="196" t="s">
        <v>76</v>
      </c>
      <c r="O1278" s="196" t="s">
        <v>3298</v>
      </c>
      <c r="P1278" s="196" t="s">
        <v>77</v>
      </c>
      <c r="Q1278" s="196" t="s">
        <v>3297</v>
      </c>
      <c r="R1278" s="196" t="s">
        <v>78</v>
      </c>
    </row>
    <row r="1279" spans="1:18" x14ac:dyDescent="0.45">
      <c r="A1279" s="196">
        <v>7</v>
      </c>
      <c r="B1279" s="196">
        <v>25</v>
      </c>
      <c r="C1279" s="196">
        <v>8</v>
      </c>
      <c r="D1279" s="196" t="s">
        <v>834</v>
      </c>
      <c r="E1279" s="196" t="s">
        <v>7681</v>
      </c>
      <c r="F1279" s="196" t="s">
        <v>1301</v>
      </c>
      <c r="G1279" s="196" t="s">
        <v>1300</v>
      </c>
      <c r="H1279" s="196" t="s">
        <v>1487</v>
      </c>
      <c r="I1279" s="196" t="s">
        <v>875</v>
      </c>
      <c r="K1279" s="196">
        <v>1</v>
      </c>
      <c r="L1279" s="196" t="s">
        <v>3296</v>
      </c>
      <c r="M1279" s="196" t="s">
        <v>3295</v>
      </c>
      <c r="N1279" s="196" t="s">
        <v>76</v>
      </c>
      <c r="O1279" s="196" t="s">
        <v>3294</v>
      </c>
      <c r="P1279" s="196" t="s">
        <v>77</v>
      </c>
      <c r="Q1279" s="196" t="s">
        <v>3293</v>
      </c>
      <c r="R1279" s="196" t="s">
        <v>78</v>
      </c>
    </row>
    <row r="1280" spans="1:18" x14ac:dyDescent="0.45">
      <c r="A1280" s="196">
        <v>7</v>
      </c>
      <c r="B1280" s="196">
        <v>25</v>
      </c>
      <c r="C1280" s="196">
        <v>9</v>
      </c>
      <c r="D1280" s="196" t="s">
        <v>834</v>
      </c>
      <c r="E1280" s="196" t="s">
        <v>6568</v>
      </c>
      <c r="F1280" s="196" t="s">
        <v>1301</v>
      </c>
      <c r="G1280" s="196" t="s">
        <v>1300</v>
      </c>
      <c r="H1280" s="196" t="s">
        <v>1375</v>
      </c>
      <c r="K1280" s="196">
        <v>1</v>
      </c>
      <c r="L1280" s="196" t="s">
        <v>3292</v>
      </c>
    </row>
    <row r="1281" spans="1:13" x14ac:dyDescent="0.45">
      <c r="A1281" s="196">
        <v>7</v>
      </c>
      <c r="B1281" s="196">
        <v>25</v>
      </c>
      <c r="C1281" s="196">
        <v>10</v>
      </c>
      <c r="D1281" s="196" t="s">
        <v>834</v>
      </c>
      <c r="E1281" s="196" t="s">
        <v>7682</v>
      </c>
      <c r="F1281" s="196" t="s">
        <v>1301</v>
      </c>
      <c r="G1281" s="196" t="s">
        <v>1300</v>
      </c>
      <c r="H1281" s="196" t="s">
        <v>1481</v>
      </c>
      <c r="K1281" s="196">
        <v>1</v>
      </c>
      <c r="L1281" s="196" t="s">
        <v>3291</v>
      </c>
    </row>
    <row r="1282" spans="1:13" x14ac:dyDescent="0.45">
      <c r="A1282" s="196">
        <v>7</v>
      </c>
      <c r="B1282" s="196">
        <v>25</v>
      </c>
      <c r="C1282" s="196">
        <v>11</v>
      </c>
      <c r="D1282" s="196" t="s">
        <v>834</v>
      </c>
      <c r="E1282" s="196" t="s">
        <v>6569</v>
      </c>
      <c r="F1282" s="196" t="s">
        <v>1301</v>
      </c>
      <c r="G1282" s="196" t="s">
        <v>1300</v>
      </c>
      <c r="H1282" s="196" t="s">
        <v>1373</v>
      </c>
      <c r="I1282" s="196" t="s">
        <v>885</v>
      </c>
      <c r="K1282" s="196">
        <v>1</v>
      </c>
      <c r="L1282" s="196" t="s">
        <v>3290</v>
      </c>
    </row>
    <row r="1283" spans="1:13" x14ac:dyDescent="0.45">
      <c r="A1283" s="196">
        <v>7</v>
      </c>
      <c r="B1283" s="196">
        <v>25</v>
      </c>
      <c r="C1283" s="196">
        <v>12</v>
      </c>
      <c r="D1283" s="196" t="s">
        <v>834</v>
      </c>
      <c r="E1283" s="196" t="s">
        <v>7683</v>
      </c>
      <c r="F1283" s="196" t="s">
        <v>1301</v>
      </c>
      <c r="G1283" s="196" t="s">
        <v>1300</v>
      </c>
      <c r="H1283" s="196" t="s">
        <v>1478</v>
      </c>
      <c r="I1283" s="196" t="s">
        <v>1319</v>
      </c>
      <c r="K1283" s="196">
        <v>1</v>
      </c>
      <c r="L1283" s="196" t="s">
        <v>3289</v>
      </c>
    </row>
    <row r="1284" spans="1:13" x14ac:dyDescent="0.45">
      <c r="A1284" s="196">
        <v>7</v>
      </c>
      <c r="B1284" s="196">
        <v>25</v>
      </c>
      <c r="C1284" s="196">
        <v>13</v>
      </c>
      <c r="D1284" s="196" t="s">
        <v>834</v>
      </c>
      <c r="E1284" s="196" t="s">
        <v>6570</v>
      </c>
      <c r="F1284" s="196" t="s">
        <v>1301</v>
      </c>
      <c r="G1284" s="196" t="s">
        <v>1300</v>
      </c>
      <c r="H1284" s="196" t="s">
        <v>1371</v>
      </c>
      <c r="I1284" s="196" t="s">
        <v>713</v>
      </c>
      <c r="K1284" s="196">
        <v>1</v>
      </c>
      <c r="L1284" s="196" t="s">
        <v>3288</v>
      </c>
    </row>
    <row r="1285" spans="1:13" x14ac:dyDescent="0.45">
      <c r="A1285" s="196">
        <v>7</v>
      </c>
      <c r="B1285" s="196">
        <v>25</v>
      </c>
      <c r="C1285" s="196">
        <v>14</v>
      </c>
      <c r="D1285" s="196" t="s">
        <v>834</v>
      </c>
      <c r="E1285" s="196" t="s">
        <v>7684</v>
      </c>
      <c r="F1285" s="196" t="s">
        <v>1301</v>
      </c>
      <c r="G1285" s="196" t="s">
        <v>1300</v>
      </c>
      <c r="H1285" s="196" t="s">
        <v>1475</v>
      </c>
      <c r="I1285" s="196" t="s">
        <v>1370</v>
      </c>
      <c r="K1285" s="196">
        <v>1</v>
      </c>
      <c r="L1285" s="196" t="s">
        <v>3287</v>
      </c>
    </row>
    <row r="1286" spans="1:13" x14ac:dyDescent="0.45">
      <c r="A1286" s="196">
        <v>7</v>
      </c>
      <c r="B1286" s="196">
        <v>25</v>
      </c>
      <c r="C1286" s="196">
        <v>15</v>
      </c>
      <c r="D1286" s="196" t="s">
        <v>834</v>
      </c>
      <c r="E1286" s="196" t="s">
        <v>6571</v>
      </c>
      <c r="F1286" s="196" t="s">
        <v>1301</v>
      </c>
      <c r="G1286" s="196" t="s">
        <v>1300</v>
      </c>
      <c r="H1286" s="196" t="s">
        <v>1368</v>
      </c>
      <c r="I1286" s="196" t="s">
        <v>612</v>
      </c>
      <c r="K1286" s="196">
        <v>1</v>
      </c>
      <c r="L1286" s="196" t="s">
        <v>3286</v>
      </c>
      <c r="M1286" s="196" t="s">
        <v>3285</v>
      </c>
    </row>
    <row r="1287" spans="1:13" x14ac:dyDescent="0.45">
      <c r="A1287" s="196">
        <v>7</v>
      </c>
      <c r="B1287" s="196">
        <v>25</v>
      </c>
      <c r="C1287" s="196">
        <v>16</v>
      </c>
      <c r="D1287" s="196" t="s">
        <v>834</v>
      </c>
      <c r="E1287" s="196" t="s">
        <v>7685</v>
      </c>
      <c r="F1287" s="196" t="s">
        <v>1301</v>
      </c>
      <c r="G1287" s="196" t="s">
        <v>1300</v>
      </c>
      <c r="H1287" s="196" t="s">
        <v>1471</v>
      </c>
      <c r="I1287" s="196" t="s">
        <v>612</v>
      </c>
      <c r="K1287" s="196">
        <v>1</v>
      </c>
      <c r="L1287" s="196" t="s">
        <v>3284</v>
      </c>
      <c r="M1287" s="196" t="s">
        <v>3283</v>
      </c>
    </row>
    <row r="1288" spans="1:13" x14ac:dyDescent="0.45">
      <c r="A1288" s="196">
        <v>7</v>
      </c>
      <c r="B1288" s="196">
        <v>25</v>
      </c>
      <c r="C1288" s="196">
        <v>17</v>
      </c>
      <c r="D1288" s="196" t="s">
        <v>834</v>
      </c>
      <c r="E1288" s="196" t="s">
        <v>6572</v>
      </c>
      <c r="F1288" s="196" t="s">
        <v>1301</v>
      </c>
      <c r="G1288" s="196" t="s">
        <v>1300</v>
      </c>
      <c r="H1288" s="196" t="s">
        <v>1364</v>
      </c>
      <c r="K1288" s="196">
        <v>1</v>
      </c>
      <c r="L1288" s="196" t="s">
        <v>3282</v>
      </c>
    </row>
    <row r="1289" spans="1:13" x14ac:dyDescent="0.45">
      <c r="A1289" s="196">
        <v>7</v>
      </c>
      <c r="B1289" s="196">
        <v>25</v>
      </c>
      <c r="C1289" s="196">
        <v>18</v>
      </c>
      <c r="D1289" s="196" t="s">
        <v>834</v>
      </c>
      <c r="E1289" s="196" t="s">
        <v>7686</v>
      </c>
      <c r="F1289" s="196" t="s">
        <v>1301</v>
      </c>
      <c r="G1289" s="196" t="s">
        <v>1300</v>
      </c>
      <c r="H1289" s="196" t="s">
        <v>1467</v>
      </c>
      <c r="K1289" s="196">
        <v>1</v>
      </c>
      <c r="L1289" s="196" t="s">
        <v>3281</v>
      </c>
    </row>
    <row r="1290" spans="1:13" x14ac:dyDescent="0.45">
      <c r="A1290" s="196">
        <v>7</v>
      </c>
      <c r="B1290" s="196">
        <v>25</v>
      </c>
      <c r="C1290" s="196">
        <v>19</v>
      </c>
      <c r="D1290" s="196" t="s">
        <v>834</v>
      </c>
      <c r="E1290" s="196" t="s">
        <v>6573</v>
      </c>
      <c r="F1290" s="196" t="s">
        <v>1301</v>
      </c>
      <c r="G1290" s="196" t="s">
        <v>1300</v>
      </c>
      <c r="H1290" s="196" t="s">
        <v>1362</v>
      </c>
      <c r="K1290" s="196">
        <v>1</v>
      </c>
      <c r="L1290" s="196" t="s">
        <v>3280</v>
      </c>
    </row>
    <row r="1291" spans="1:13" x14ac:dyDescent="0.45">
      <c r="A1291" s="196">
        <v>7</v>
      </c>
      <c r="B1291" s="196">
        <v>25</v>
      </c>
      <c r="C1291" s="196">
        <v>20</v>
      </c>
      <c r="D1291" s="196" t="s">
        <v>834</v>
      </c>
      <c r="E1291" s="196" t="s">
        <v>7687</v>
      </c>
      <c r="F1291" s="196" t="s">
        <v>1301</v>
      </c>
      <c r="G1291" s="196" t="s">
        <v>1300</v>
      </c>
      <c r="H1291" s="196" t="s">
        <v>1464</v>
      </c>
      <c r="K1291" s="196">
        <v>1</v>
      </c>
      <c r="L1291" s="196" t="s">
        <v>3279</v>
      </c>
    </row>
    <row r="1292" spans="1:13" x14ac:dyDescent="0.45">
      <c r="A1292" s="196">
        <v>7</v>
      </c>
      <c r="B1292" s="196">
        <v>25</v>
      </c>
      <c r="C1292" s="196">
        <v>21</v>
      </c>
      <c r="D1292" s="196" t="s">
        <v>834</v>
      </c>
      <c r="E1292" s="196" t="s">
        <v>6574</v>
      </c>
      <c r="F1292" s="196" t="s">
        <v>1301</v>
      </c>
      <c r="G1292" s="196" t="s">
        <v>1300</v>
      </c>
      <c r="H1292" s="196" t="s">
        <v>1360</v>
      </c>
      <c r="K1292" s="196">
        <v>1</v>
      </c>
      <c r="L1292" s="196" t="s">
        <v>3278</v>
      </c>
    </row>
    <row r="1293" spans="1:13" x14ac:dyDescent="0.45">
      <c r="A1293" s="196">
        <v>7</v>
      </c>
      <c r="B1293" s="196">
        <v>25</v>
      </c>
      <c r="C1293" s="196">
        <v>22</v>
      </c>
      <c r="D1293" s="196" t="s">
        <v>834</v>
      </c>
      <c r="E1293" s="196" t="s">
        <v>7688</v>
      </c>
      <c r="F1293" s="196" t="s">
        <v>1301</v>
      </c>
      <c r="G1293" s="196" t="s">
        <v>1300</v>
      </c>
      <c r="H1293" s="196" t="s">
        <v>1461</v>
      </c>
      <c r="K1293" s="196">
        <v>1</v>
      </c>
      <c r="L1293" s="196" t="s">
        <v>3277</v>
      </c>
    </row>
    <row r="1294" spans="1:13" x14ac:dyDescent="0.45">
      <c r="A1294" s="196">
        <v>7</v>
      </c>
      <c r="B1294" s="196">
        <v>25</v>
      </c>
      <c r="C1294" s="196">
        <v>23</v>
      </c>
      <c r="D1294" s="196" t="s">
        <v>834</v>
      </c>
      <c r="E1294" s="196" t="s">
        <v>6575</v>
      </c>
      <c r="F1294" s="196" t="s">
        <v>1301</v>
      </c>
      <c r="G1294" s="196" t="s">
        <v>1300</v>
      </c>
      <c r="H1294" s="196" t="s">
        <v>1358</v>
      </c>
      <c r="K1294" s="196">
        <v>1</v>
      </c>
      <c r="L1294" s="196" t="s">
        <v>3276</v>
      </c>
    </row>
    <row r="1295" spans="1:13" x14ac:dyDescent="0.45">
      <c r="A1295" s="196">
        <v>7</v>
      </c>
      <c r="B1295" s="196">
        <v>25</v>
      </c>
      <c r="C1295" s="196">
        <v>24</v>
      </c>
      <c r="D1295" s="196" t="s">
        <v>834</v>
      </c>
      <c r="E1295" s="196" t="s">
        <v>7689</v>
      </c>
      <c r="F1295" s="196" t="s">
        <v>1301</v>
      </c>
      <c r="G1295" s="196" t="s">
        <v>1300</v>
      </c>
      <c r="H1295" s="196" t="s">
        <v>1458</v>
      </c>
      <c r="K1295" s="196">
        <v>1</v>
      </c>
      <c r="L1295" s="196" t="s">
        <v>3275</v>
      </c>
    </row>
    <row r="1296" spans="1:13" x14ac:dyDescent="0.45">
      <c r="A1296" s="196">
        <v>7</v>
      </c>
      <c r="B1296" s="196">
        <v>25</v>
      </c>
      <c r="C1296" s="196">
        <v>25</v>
      </c>
      <c r="D1296" s="196" t="s">
        <v>834</v>
      </c>
      <c r="E1296" s="196" t="s">
        <v>6576</v>
      </c>
      <c r="F1296" s="196" t="s">
        <v>1301</v>
      </c>
      <c r="G1296" s="196" t="s">
        <v>1300</v>
      </c>
      <c r="H1296" s="196" t="s">
        <v>1356</v>
      </c>
      <c r="K1296" s="196">
        <v>1</v>
      </c>
      <c r="L1296" s="196" t="s">
        <v>3274</v>
      </c>
    </row>
    <row r="1297" spans="1:18" x14ac:dyDescent="0.45">
      <c r="A1297" s="196">
        <v>7</v>
      </c>
      <c r="B1297" s="196">
        <v>25</v>
      </c>
      <c r="C1297" s="196">
        <v>26</v>
      </c>
      <c r="D1297" s="196" t="s">
        <v>834</v>
      </c>
      <c r="E1297" s="196" t="s">
        <v>7690</v>
      </c>
      <c r="F1297" s="196" t="s">
        <v>1301</v>
      </c>
      <c r="G1297" s="196" t="s">
        <v>1300</v>
      </c>
      <c r="H1297" s="196" t="s">
        <v>1455</v>
      </c>
      <c r="K1297" s="196">
        <v>1</v>
      </c>
      <c r="L1297" s="196" t="s">
        <v>3273</v>
      </c>
    </row>
    <row r="1298" spans="1:18" x14ac:dyDescent="0.45">
      <c r="A1298" s="196">
        <v>7</v>
      </c>
      <c r="B1298" s="196">
        <v>25</v>
      </c>
      <c r="C1298" s="196">
        <v>27</v>
      </c>
      <c r="D1298" s="196" t="s">
        <v>834</v>
      </c>
      <c r="E1298" s="196" t="s">
        <v>6577</v>
      </c>
      <c r="F1298" s="196" t="s">
        <v>1301</v>
      </c>
      <c r="G1298" s="196" t="s">
        <v>1300</v>
      </c>
      <c r="H1298" s="196" t="s">
        <v>1354</v>
      </c>
      <c r="I1298" s="196" t="s">
        <v>875</v>
      </c>
      <c r="K1298" s="196">
        <v>1</v>
      </c>
      <c r="L1298" s="196" t="s">
        <v>3272</v>
      </c>
      <c r="M1298" s="196" t="s">
        <v>3271</v>
      </c>
      <c r="N1298" s="196" t="s">
        <v>76</v>
      </c>
      <c r="O1298" s="196" t="s">
        <v>3270</v>
      </c>
      <c r="P1298" s="196" t="s">
        <v>77</v>
      </c>
      <c r="Q1298" s="196" t="s">
        <v>3269</v>
      </c>
      <c r="R1298" s="196" t="s">
        <v>78</v>
      </c>
    </row>
    <row r="1299" spans="1:18" x14ac:dyDescent="0.45">
      <c r="A1299" s="196">
        <v>7</v>
      </c>
      <c r="B1299" s="196">
        <v>25</v>
      </c>
      <c r="C1299" s="196">
        <v>28</v>
      </c>
      <c r="D1299" s="196" t="s">
        <v>834</v>
      </c>
      <c r="E1299" s="196" t="s">
        <v>7691</v>
      </c>
      <c r="F1299" s="196" t="s">
        <v>1301</v>
      </c>
      <c r="G1299" s="196" t="s">
        <v>1300</v>
      </c>
      <c r="H1299" s="196" t="s">
        <v>1449</v>
      </c>
      <c r="I1299" s="196" t="s">
        <v>875</v>
      </c>
      <c r="K1299" s="196">
        <v>1</v>
      </c>
      <c r="L1299" s="196" t="s">
        <v>3268</v>
      </c>
      <c r="M1299" s="196" t="s">
        <v>3267</v>
      </c>
      <c r="N1299" s="196" t="s">
        <v>76</v>
      </c>
      <c r="O1299" s="196" t="s">
        <v>3266</v>
      </c>
      <c r="P1299" s="196" t="s">
        <v>77</v>
      </c>
      <c r="Q1299" s="196" t="s">
        <v>3265</v>
      </c>
      <c r="R1299" s="196" t="s">
        <v>78</v>
      </c>
    </row>
    <row r="1300" spans="1:18" x14ac:dyDescent="0.45">
      <c r="A1300" s="196">
        <v>7</v>
      </c>
      <c r="B1300" s="196">
        <v>25</v>
      </c>
      <c r="C1300" s="196">
        <v>29</v>
      </c>
      <c r="D1300" s="196" t="s">
        <v>834</v>
      </c>
      <c r="E1300" s="196" t="s">
        <v>6578</v>
      </c>
      <c r="F1300" s="196" t="s">
        <v>1301</v>
      </c>
      <c r="G1300" s="196" t="s">
        <v>1300</v>
      </c>
      <c r="H1300" s="196" t="s">
        <v>1349</v>
      </c>
      <c r="I1300" s="196" t="s">
        <v>3252</v>
      </c>
      <c r="K1300" s="196">
        <v>1</v>
      </c>
      <c r="L1300" s="196" t="s">
        <v>3264</v>
      </c>
      <c r="M1300" s="196" t="s">
        <v>3263</v>
      </c>
      <c r="N1300" s="196" t="s">
        <v>65</v>
      </c>
      <c r="O1300" s="196" t="s">
        <v>3262</v>
      </c>
    </row>
    <row r="1301" spans="1:18" x14ac:dyDescent="0.45">
      <c r="A1301" s="196">
        <v>7</v>
      </c>
      <c r="B1301" s="196">
        <v>25</v>
      </c>
      <c r="C1301" s="196">
        <v>30</v>
      </c>
      <c r="D1301" s="196" t="s">
        <v>834</v>
      </c>
      <c r="E1301" s="196" t="s">
        <v>7692</v>
      </c>
      <c r="F1301" s="196" t="s">
        <v>1301</v>
      </c>
      <c r="G1301" s="196" t="s">
        <v>1300</v>
      </c>
      <c r="H1301" s="196" t="s">
        <v>1441</v>
      </c>
      <c r="I1301" s="196" t="s">
        <v>1341</v>
      </c>
      <c r="K1301" s="196">
        <v>1</v>
      </c>
      <c r="L1301" s="196" t="s">
        <v>3261</v>
      </c>
      <c r="M1301" s="196" t="s">
        <v>3260</v>
      </c>
      <c r="N1301" s="196" t="s">
        <v>1338</v>
      </c>
      <c r="O1301" s="196" t="s">
        <v>3259</v>
      </c>
    </row>
    <row r="1302" spans="1:18" x14ac:dyDescent="0.45">
      <c r="A1302" s="196">
        <v>7</v>
      </c>
      <c r="B1302" s="196">
        <v>25</v>
      </c>
      <c r="C1302" s="196">
        <v>31</v>
      </c>
      <c r="D1302" s="196" t="s">
        <v>834</v>
      </c>
      <c r="E1302" s="196" t="s">
        <v>6579</v>
      </c>
      <c r="F1302" s="196" t="s">
        <v>1301</v>
      </c>
      <c r="G1302" s="196" t="s">
        <v>1300</v>
      </c>
      <c r="H1302" s="196" t="s">
        <v>679</v>
      </c>
      <c r="I1302" s="196" t="s">
        <v>3252</v>
      </c>
      <c r="K1302" s="196">
        <v>1</v>
      </c>
      <c r="L1302" s="196" t="s">
        <v>3258</v>
      </c>
      <c r="M1302" s="196" t="s">
        <v>3257</v>
      </c>
      <c r="N1302" s="196" t="s">
        <v>65</v>
      </c>
      <c r="O1302" s="196" t="s">
        <v>3256</v>
      </c>
    </row>
    <row r="1303" spans="1:18" x14ac:dyDescent="0.45">
      <c r="A1303" s="196">
        <v>7</v>
      </c>
      <c r="B1303" s="196">
        <v>25</v>
      </c>
      <c r="C1303" s="196">
        <v>32</v>
      </c>
      <c r="D1303" s="196" t="s">
        <v>834</v>
      </c>
      <c r="E1303" s="196" t="s">
        <v>7693</v>
      </c>
      <c r="F1303" s="196" t="s">
        <v>1301</v>
      </c>
      <c r="G1303" s="196" t="s">
        <v>1300</v>
      </c>
      <c r="H1303" s="196" t="s">
        <v>1434</v>
      </c>
      <c r="I1303" s="196" t="s">
        <v>1341</v>
      </c>
      <c r="K1303" s="196">
        <v>1</v>
      </c>
      <c r="L1303" s="196" t="s">
        <v>3255</v>
      </c>
      <c r="M1303" s="196" t="s">
        <v>3254</v>
      </c>
      <c r="N1303" s="196" t="s">
        <v>1338</v>
      </c>
      <c r="O1303" s="196" t="s">
        <v>3253</v>
      </c>
    </row>
    <row r="1304" spans="1:18" x14ac:dyDescent="0.45">
      <c r="A1304" s="196">
        <v>7</v>
      </c>
      <c r="B1304" s="196">
        <v>25</v>
      </c>
      <c r="C1304" s="196">
        <v>33</v>
      </c>
      <c r="D1304" s="196" t="s">
        <v>834</v>
      </c>
      <c r="E1304" s="196" t="s">
        <v>6580</v>
      </c>
      <c r="F1304" s="196" t="s">
        <v>1301</v>
      </c>
      <c r="G1304" s="196" t="s">
        <v>1300</v>
      </c>
      <c r="H1304" s="196" t="s">
        <v>1342</v>
      </c>
      <c r="I1304" s="196" t="s">
        <v>3252</v>
      </c>
      <c r="K1304" s="196">
        <v>1</v>
      </c>
      <c r="L1304" s="196" t="s">
        <v>3251</v>
      </c>
      <c r="M1304" s="196" t="s">
        <v>3250</v>
      </c>
      <c r="N1304" s="196" t="s">
        <v>65</v>
      </c>
      <c r="O1304" s="196" t="s">
        <v>3249</v>
      </c>
    </row>
    <row r="1305" spans="1:18" x14ac:dyDescent="0.45">
      <c r="A1305" s="196">
        <v>7</v>
      </c>
      <c r="B1305" s="196">
        <v>25</v>
      </c>
      <c r="C1305" s="196">
        <v>34</v>
      </c>
      <c r="D1305" s="196" t="s">
        <v>834</v>
      </c>
      <c r="E1305" s="196" t="s">
        <v>7694</v>
      </c>
      <c r="F1305" s="196" t="s">
        <v>1301</v>
      </c>
      <c r="G1305" s="196" t="s">
        <v>1300</v>
      </c>
      <c r="H1305" s="196" t="s">
        <v>1427</v>
      </c>
      <c r="I1305" s="196" t="s">
        <v>1341</v>
      </c>
      <c r="K1305" s="196">
        <v>1</v>
      </c>
      <c r="L1305" s="196" t="s">
        <v>3248</v>
      </c>
      <c r="M1305" s="196" t="s">
        <v>3247</v>
      </c>
      <c r="N1305" s="196" t="s">
        <v>1338</v>
      </c>
      <c r="O1305" s="196" t="s">
        <v>3246</v>
      </c>
    </row>
    <row r="1306" spans="1:18" x14ac:dyDescent="0.45">
      <c r="A1306" s="196">
        <v>7</v>
      </c>
      <c r="B1306" s="196">
        <v>25</v>
      </c>
      <c r="C1306" s="196">
        <v>35</v>
      </c>
      <c r="D1306" s="196" t="s">
        <v>834</v>
      </c>
      <c r="E1306" s="196" t="s">
        <v>6581</v>
      </c>
      <c r="F1306" s="196" t="s">
        <v>1301</v>
      </c>
      <c r="G1306" s="196" t="s">
        <v>1300</v>
      </c>
      <c r="H1306" s="196" t="s">
        <v>1336</v>
      </c>
      <c r="K1306" s="196">
        <v>1</v>
      </c>
      <c r="L1306" s="196" t="s">
        <v>3245</v>
      </c>
    </row>
    <row r="1307" spans="1:18" x14ac:dyDescent="0.45">
      <c r="A1307" s="196">
        <v>7</v>
      </c>
      <c r="B1307" s="196">
        <v>25</v>
      </c>
      <c r="C1307" s="196">
        <v>36</v>
      </c>
      <c r="D1307" s="196" t="s">
        <v>834</v>
      </c>
      <c r="E1307" s="196" t="s">
        <v>8432</v>
      </c>
      <c r="F1307" s="196" t="s">
        <v>1301</v>
      </c>
      <c r="G1307" s="196" t="s">
        <v>1300</v>
      </c>
      <c r="H1307" s="196" t="s">
        <v>1422</v>
      </c>
      <c r="K1307" s="196">
        <v>1</v>
      </c>
      <c r="L1307" s="196" t="s">
        <v>3244</v>
      </c>
    </row>
    <row r="1308" spans="1:18" x14ac:dyDescent="0.45">
      <c r="A1308" s="196">
        <v>7</v>
      </c>
      <c r="B1308" s="196">
        <v>25</v>
      </c>
      <c r="C1308" s="196">
        <v>37</v>
      </c>
      <c r="D1308" s="196" t="s">
        <v>834</v>
      </c>
      <c r="E1308" s="196" t="s">
        <v>6582</v>
      </c>
      <c r="F1308" s="196" t="s">
        <v>1301</v>
      </c>
      <c r="G1308" s="196" t="s">
        <v>1300</v>
      </c>
      <c r="H1308" s="196" t="s">
        <v>1334</v>
      </c>
      <c r="K1308" s="196">
        <v>1</v>
      </c>
      <c r="L1308" s="196" t="s">
        <v>3243</v>
      </c>
    </row>
    <row r="1309" spans="1:18" x14ac:dyDescent="0.45">
      <c r="A1309" s="196">
        <v>7</v>
      </c>
      <c r="B1309" s="196">
        <v>25</v>
      </c>
      <c r="C1309" s="196">
        <v>38</v>
      </c>
      <c r="D1309" s="196" t="s">
        <v>834</v>
      </c>
      <c r="E1309" s="196" t="s">
        <v>8472</v>
      </c>
      <c r="F1309" s="196" t="s">
        <v>1301</v>
      </c>
      <c r="G1309" s="196" t="s">
        <v>1300</v>
      </c>
      <c r="H1309" s="196" t="s">
        <v>1419</v>
      </c>
      <c r="K1309" s="196">
        <v>1</v>
      </c>
      <c r="L1309" s="196" t="s">
        <v>3242</v>
      </c>
    </row>
    <row r="1310" spans="1:18" x14ac:dyDescent="0.45">
      <c r="A1310" s="196">
        <v>7</v>
      </c>
      <c r="B1310" s="196">
        <v>25</v>
      </c>
      <c r="C1310" s="196">
        <v>39</v>
      </c>
      <c r="D1310" s="196" t="s">
        <v>834</v>
      </c>
      <c r="E1310" s="196" t="s">
        <v>6583</v>
      </c>
      <c r="F1310" s="196" t="s">
        <v>1301</v>
      </c>
      <c r="G1310" s="196" t="s">
        <v>1300</v>
      </c>
      <c r="H1310" s="196" t="s">
        <v>1332</v>
      </c>
      <c r="K1310" s="196">
        <v>1</v>
      </c>
      <c r="L1310" s="196" t="s">
        <v>3241</v>
      </c>
    </row>
    <row r="1311" spans="1:18" x14ac:dyDescent="0.45">
      <c r="A1311" s="196">
        <v>7</v>
      </c>
      <c r="B1311" s="196">
        <v>25</v>
      </c>
      <c r="C1311" s="196">
        <v>40</v>
      </c>
      <c r="D1311" s="196" t="s">
        <v>834</v>
      </c>
      <c r="E1311" s="196" t="s">
        <v>8512</v>
      </c>
      <c r="F1311" s="196" t="s">
        <v>1301</v>
      </c>
      <c r="G1311" s="196" t="s">
        <v>1300</v>
      </c>
      <c r="H1311" s="196" t="s">
        <v>1416</v>
      </c>
      <c r="K1311" s="196">
        <v>1</v>
      </c>
      <c r="L1311" s="196" t="s">
        <v>3240</v>
      </c>
    </row>
    <row r="1312" spans="1:18" x14ac:dyDescent="0.45">
      <c r="A1312" s="196">
        <v>7</v>
      </c>
      <c r="B1312" s="196">
        <v>25</v>
      </c>
      <c r="C1312" s="196">
        <v>41</v>
      </c>
      <c r="D1312" s="196" t="s">
        <v>834</v>
      </c>
      <c r="E1312" s="196" t="s">
        <v>6584</v>
      </c>
      <c r="F1312" s="196" t="s">
        <v>1301</v>
      </c>
      <c r="G1312" s="196" t="s">
        <v>1300</v>
      </c>
      <c r="H1312" s="196" t="s">
        <v>1330</v>
      </c>
      <c r="I1312" s="196" t="s">
        <v>875</v>
      </c>
      <c r="K1312" s="196">
        <v>1</v>
      </c>
      <c r="L1312" s="196" t="s">
        <v>3239</v>
      </c>
      <c r="M1312" s="196" t="s">
        <v>3238</v>
      </c>
      <c r="N1312" s="196" t="s">
        <v>76</v>
      </c>
      <c r="O1312" s="196" t="s">
        <v>3237</v>
      </c>
      <c r="P1312" s="196" t="s">
        <v>77</v>
      </c>
      <c r="Q1312" s="196" t="s">
        <v>3236</v>
      </c>
      <c r="R1312" s="196" t="s">
        <v>78</v>
      </c>
    </row>
    <row r="1313" spans="1:18" x14ac:dyDescent="0.45">
      <c r="A1313" s="196">
        <v>7</v>
      </c>
      <c r="B1313" s="196">
        <v>25</v>
      </c>
      <c r="C1313" s="196">
        <v>42</v>
      </c>
      <c r="D1313" s="196" t="s">
        <v>834</v>
      </c>
      <c r="E1313" s="196" t="s">
        <v>7695</v>
      </c>
      <c r="F1313" s="196" t="s">
        <v>1301</v>
      </c>
      <c r="G1313" s="196" t="s">
        <v>1300</v>
      </c>
      <c r="H1313" s="196" t="s">
        <v>1410</v>
      </c>
      <c r="I1313" s="196" t="s">
        <v>875</v>
      </c>
      <c r="K1313" s="196">
        <v>1</v>
      </c>
      <c r="L1313" s="196" t="s">
        <v>3235</v>
      </c>
      <c r="M1313" s="196" t="s">
        <v>3234</v>
      </c>
      <c r="N1313" s="196" t="s">
        <v>76</v>
      </c>
      <c r="O1313" s="196" t="s">
        <v>3233</v>
      </c>
      <c r="P1313" s="196" t="s">
        <v>77</v>
      </c>
      <c r="Q1313" s="196" t="s">
        <v>3232</v>
      </c>
      <c r="R1313" s="196" t="s">
        <v>78</v>
      </c>
    </row>
    <row r="1314" spans="1:18" x14ac:dyDescent="0.45">
      <c r="A1314" s="196">
        <v>7</v>
      </c>
      <c r="B1314" s="196">
        <v>25</v>
      </c>
      <c r="C1314" s="196">
        <v>43</v>
      </c>
      <c r="D1314" s="196" t="s">
        <v>834</v>
      </c>
      <c r="E1314" s="196" t="s">
        <v>6585</v>
      </c>
      <c r="F1314" s="196" t="s">
        <v>1301</v>
      </c>
      <c r="G1314" s="196" t="s">
        <v>1300</v>
      </c>
      <c r="H1314" s="196" t="s">
        <v>1325</v>
      </c>
      <c r="I1314" s="196" t="s">
        <v>1324</v>
      </c>
      <c r="K1314" s="196">
        <v>1</v>
      </c>
      <c r="L1314" s="196" t="s">
        <v>3231</v>
      </c>
    </row>
    <row r="1315" spans="1:18" x14ac:dyDescent="0.45">
      <c r="A1315" s="196">
        <v>7</v>
      </c>
      <c r="B1315" s="196">
        <v>25</v>
      </c>
      <c r="C1315" s="196">
        <v>44</v>
      </c>
      <c r="D1315" s="196" t="s">
        <v>834</v>
      </c>
      <c r="E1315" s="196" t="s">
        <v>7696</v>
      </c>
      <c r="F1315" s="196" t="s">
        <v>1301</v>
      </c>
      <c r="G1315" s="196" t="s">
        <v>1300</v>
      </c>
      <c r="H1315" s="196" t="s">
        <v>1404</v>
      </c>
      <c r="I1315" s="196" t="s">
        <v>1324</v>
      </c>
      <c r="K1315" s="196">
        <v>1</v>
      </c>
      <c r="L1315" s="196" t="s">
        <v>3230</v>
      </c>
    </row>
    <row r="1316" spans="1:18" x14ac:dyDescent="0.45">
      <c r="A1316" s="196">
        <v>7</v>
      </c>
      <c r="B1316" s="196">
        <v>25</v>
      </c>
      <c r="C1316" s="196">
        <v>45</v>
      </c>
      <c r="D1316" s="196" t="s">
        <v>834</v>
      </c>
      <c r="E1316" s="196" t="s">
        <v>6586</v>
      </c>
      <c r="F1316" s="196" t="s">
        <v>1301</v>
      </c>
      <c r="G1316" s="196" t="s">
        <v>1300</v>
      </c>
      <c r="H1316" s="196" t="s">
        <v>1322</v>
      </c>
      <c r="K1316" s="196">
        <v>1</v>
      </c>
      <c r="L1316" s="196" t="s">
        <v>3229</v>
      </c>
    </row>
    <row r="1317" spans="1:18" x14ac:dyDescent="0.45">
      <c r="A1317" s="196">
        <v>7</v>
      </c>
      <c r="B1317" s="196">
        <v>25</v>
      </c>
      <c r="C1317" s="196">
        <v>46</v>
      </c>
      <c r="D1317" s="196" t="s">
        <v>834</v>
      </c>
      <c r="E1317" s="196" t="s">
        <v>7697</v>
      </c>
      <c r="F1317" s="196" t="s">
        <v>1301</v>
      </c>
      <c r="G1317" s="196" t="s">
        <v>1300</v>
      </c>
      <c r="H1317" s="196" t="s">
        <v>1401</v>
      </c>
      <c r="K1317" s="196">
        <v>1</v>
      </c>
      <c r="L1317" s="196" t="s">
        <v>3228</v>
      </c>
    </row>
    <row r="1318" spans="1:18" x14ac:dyDescent="0.45">
      <c r="A1318" s="196">
        <v>7</v>
      </c>
      <c r="B1318" s="196">
        <v>25</v>
      </c>
      <c r="C1318" s="196">
        <v>47</v>
      </c>
      <c r="D1318" s="196" t="s">
        <v>834</v>
      </c>
      <c r="E1318" s="196" t="s">
        <v>6587</v>
      </c>
      <c r="F1318" s="196" t="s">
        <v>1301</v>
      </c>
      <c r="G1318" s="196" t="s">
        <v>1300</v>
      </c>
      <c r="H1318" s="196" t="s">
        <v>1320</v>
      </c>
      <c r="I1318" s="196" t="s">
        <v>885</v>
      </c>
      <c r="K1318" s="196">
        <v>1</v>
      </c>
      <c r="L1318" s="196" t="s">
        <v>3227</v>
      </c>
    </row>
    <row r="1319" spans="1:18" x14ac:dyDescent="0.45">
      <c r="A1319" s="196">
        <v>7</v>
      </c>
      <c r="B1319" s="196">
        <v>25</v>
      </c>
      <c r="C1319" s="196">
        <v>48</v>
      </c>
      <c r="D1319" s="196" t="s">
        <v>834</v>
      </c>
      <c r="E1319" s="196" t="s">
        <v>6588</v>
      </c>
      <c r="F1319" s="196" t="s">
        <v>1301</v>
      </c>
      <c r="G1319" s="196" t="s">
        <v>1300</v>
      </c>
      <c r="H1319" s="196" t="s">
        <v>1317</v>
      </c>
      <c r="K1319" s="196">
        <v>1</v>
      </c>
      <c r="L1319" s="196" t="s">
        <v>3226</v>
      </c>
    </row>
    <row r="1320" spans="1:18" x14ac:dyDescent="0.45">
      <c r="A1320" s="196">
        <v>7</v>
      </c>
      <c r="B1320" s="196">
        <v>25</v>
      </c>
      <c r="C1320" s="196">
        <v>49</v>
      </c>
      <c r="D1320" s="196" t="s">
        <v>834</v>
      </c>
      <c r="E1320" s="196" t="s">
        <v>6589</v>
      </c>
      <c r="F1320" s="196" t="s">
        <v>1301</v>
      </c>
      <c r="G1320" s="196" t="s">
        <v>1300</v>
      </c>
      <c r="H1320" s="196" t="s">
        <v>1315</v>
      </c>
      <c r="I1320" s="196" t="s">
        <v>875</v>
      </c>
      <c r="K1320" s="196">
        <v>1</v>
      </c>
      <c r="L1320" s="196" t="s">
        <v>3225</v>
      </c>
      <c r="M1320" s="196" t="s">
        <v>3224</v>
      </c>
      <c r="N1320" s="196" t="s">
        <v>76</v>
      </c>
      <c r="O1320" s="196" t="s">
        <v>3223</v>
      </c>
      <c r="P1320" s="196" t="s">
        <v>77</v>
      </c>
      <c r="Q1320" s="196" t="s">
        <v>3222</v>
      </c>
      <c r="R1320" s="196" t="s">
        <v>78</v>
      </c>
    </row>
    <row r="1321" spans="1:18" x14ac:dyDescent="0.45">
      <c r="A1321" s="196">
        <v>7</v>
      </c>
      <c r="B1321" s="196">
        <v>25</v>
      </c>
      <c r="C1321" s="196">
        <v>50</v>
      </c>
      <c r="D1321" s="196" t="s">
        <v>834</v>
      </c>
      <c r="E1321" s="196" t="s">
        <v>6590</v>
      </c>
      <c r="F1321" s="196" t="s">
        <v>1301</v>
      </c>
      <c r="G1321" s="196" t="s">
        <v>1300</v>
      </c>
      <c r="H1321" s="196" t="s">
        <v>1310</v>
      </c>
      <c r="I1321" s="196" t="s">
        <v>875</v>
      </c>
      <c r="K1321" s="196">
        <v>1</v>
      </c>
      <c r="L1321" s="196" t="s">
        <v>3221</v>
      </c>
      <c r="M1321" s="196" t="s">
        <v>3220</v>
      </c>
      <c r="N1321" s="196" t="s">
        <v>76</v>
      </c>
      <c r="O1321" s="196" t="s">
        <v>3219</v>
      </c>
      <c r="P1321" s="196" t="s">
        <v>77</v>
      </c>
      <c r="Q1321" s="196" t="s">
        <v>3218</v>
      </c>
      <c r="R1321" s="196" t="s">
        <v>78</v>
      </c>
    </row>
    <row r="1322" spans="1:18" x14ac:dyDescent="0.45">
      <c r="A1322" s="196">
        <v>7</v>
      </c>
      <c r="B1322" s="196">
        <v>25</v>
      </c>
      <c r="C1322" s="196">
        <v>51</v>
      </c>
      <c r="D1322" s="196" t="s">
        <v>834</v>
      </c>
      <c r="E1322" s="196" t="s">
        <v>6591</v>
      </c>
      <c r="F1322" s="196" t="s">
        <v>1301</v>
      </c>
      <c r="G1322" s="196" t="s">
        <v>1300</v>
      </c>
      <c r="H1322" s="196" t="s">
        <v>1299</v>
      </c>
      <c r="K1322" s="196">
        <v>1</v>
      </c>
      <c r="L1322" s="196" t="s">
        <v>3217</v>
      </c>
    </row>
    <row r="1323" spans="1:18" x14ac:dyDescent="0.45">
      <c r="A1323" s="196">
        <v>7</v>
      </c>
      <c r="B1323" s="196">
        <v>25</v>
      </c>
      <c r="C1323" s="196">
        <v>52</v>
      </c>
      <c r="D1323" s="196" t="s">
        <v>8775</v>
      </c>
      <c r="E1323" s="196" t="s">
        <v>8817</v>
      </c>
      <c r="F1323" s="196" t="s">
        <v>1301</v>
      </c>
      <c r="G1323" s="196" t="s">
        <v>1300</v>
      </c>
      <c r="H1323" s="196" t="s">
        <v>8777</v>
      </c>
      <c r="K1323" s="196">
        <v>1</v>
      </c>
      <c r="L1323" s="196" t="s">
        <v>8818</v>
      </c>
    </row>
    <row r="1324" spans="1:18" x14ac:dyDescent="0.45">
      <c r="A1324" s="196">
        <v>7</v>
      </c>
      <c r="B1324" s="196">
        <v>26</v>
      </c>
      <c r="C1324" s="196">
        <v>1</v>
      </c>
      <c r="D1324" s="196" t="s">
        <v>7698</v>
      </c>
      <c r="E1324" s="196" t="s">
        <v>6592</v>
      </c>
      <c r="F1324" s="196" t="s">
        <v>1301</v>
      </c>
      <c r="G1324" s="196" t="s">
        <v>1300</v>
      </c>
      <c r="H1324" s="196" t="s">
        <v>1388</v>
      </c>
      <c r="I1324" s="196" t="s">
        <v>1324</v>
      </c>
      <c r="K1324" s="196">
        <v>1</v>
      </c>
      <c r="L1324" s="196" t="s">
        <v>3216</v>
      </c>
      <c r="M1324" s="196" t="s">
        <v>1297</v>
      </c>
      <c r="N1324" s="196" t="s">
        <v>1297</v>
      </c>
      <c r="O1324" s="196" t="s">
        <v>1297</v>
      </c>
      <c r="P1324" s="196" t="s">
        <v>1297</v>
      </c>
      <c r="Q1324" s="196" t="s">
        <v>1297</v>
      </c>
      <c r="R1324" s="196" t="s">
        <v>1297</v>
      </c>
    </row>
    <row r="1325" spans="1:18" x14ac:dyDescent="0.45">
      <c r="A1325" s="196">
        <v>7</v>
      </c>
      <c r="B1325" s="196">
        <v>26</v>
      </c>
      <c r="C1325" s="196">
        <v>2</v>
      </c>
      <c r="D1325" s="196" t="s">
        <v>7698</v>
      </c>
      <c r="E1325" s="196" t="s">
        <v>7699</v>
      </c>
      <c r="F1325" s="196" t="s">
        <v>1301</v>
      </c>
      <c r="G1325" s="196" t="s">
        <v>1300</v>
      </c>
      <c r="H1325" s="196" t="s">
        <v>1505</v>
      </c>
      <c r="I1325" s="196" t="s">
        <v>1324</v>
      </c>
      <c r="K1325" s="196">
        <v>1</v>
      </c>
      <c r="L1325" s="196" t="s">
        <v>3215</v>
      </c>
      <c r="M1325" s="196" t="s">
        <v>1297</v>
      </c>
      <c r="N1325" s="196" t="s">
        <v>1297</v>
      </c>
      <c r="O1325" s="196" t="s">
        <v>1297</v>
      </c>
      <c r="P1325" s="196" t="s">
        <v>1297</v>
      </c>
      <c r="Q1325" s="196" t="s">
        <v>1297</v>
      </c>
      <c r="R1325" s="196" t="s">
        <v>1297</v>
      </c>
    </row>
    <row r="1326" spans="1:18" x14ac:dyDescent="0.45">
      <c r="A1326" s="196">
        <v>7</v>
      </c>
      <c r="B1326" s="196">
        <v>26</v>
      </c>
      <c r="C1326" s="196">
        <v>3</v>
      </c>
      <c r="D1326" s="196" t="s">
        <v>7698</v>
      </c>
      <c r="E1326" s="196" t="s">
        <v>6593</v>
      </c>
      <c r="F1326" s="196" t="s">
        <v>1301</v>
      </c>
      <c r="G1326" s="196" t="s">
        <v>1300</v>
      </c>
      <c r="H1326" s="196" t="s">
        <v>1386</v>
      </c>
      <c r="I1326" s="196" t="s">
        <v>1324</v>
      </c>
      <c r="K1326" s="196">
        <v>1</v>
      </c>
      <c r="L1326" s="196" t="s">
        <v>3214</v>
      </c>
      <c r="M1326" s="196" t="s">
        <v>1297</v>
      </c>
      <c r="N1326" s="196" t="s">
        <v>1297</v>
      </c>
      <c r="O1326" s="196" t="s">
        <v>1297</v>
      </c>
      <c r="P1326" s="196" t="s">
        <v>1297</v>
      </c>
      <c r="Q1326" s="196" t="s">
        <v>1297</v>
      </c>
      <c r="R1326" s="196" t="s">
        <v>1297</v>
      </c>
    </row>
    <row r="1327" spans="1:18" x14ac:dyDescent="0.45">
      <c r="A1327" s="196">
        <v>7</v>
      </c>
      <c r="B1327" s="196">
        <v>26</v>
      </c>
      <c r="C1327" s="196">
        <v>4</v>
      </c>
      <c r="D1327" s="196" t="s">
        <v>7698</v>
      </c>
      <c r="E1327" s="196" t="s">
        <v>7700</v>
      </c>
      <c r="F1327" s="196" t="s">
        <v>1301</v>
      </c>
      <c r="G1327" s="196" t="s">
        <v>1300</v>
      </c>
      <c r="H1327" s="196" t="s">
        <v>1502</v>
      </c>
      <c r="I1327" s="196" t="s">
        <v>1324</v>
      </c>
      <c r="K1327" s="196">
        <v>1</v>
      </c>
      <c r="L1327" s="196" t="s">
        <v>3213</v>
      </c>
      <c r="M1327" s="196" t="s">
        <v>1297</v>
      </c>
      <c r="N1327" s="196" t="s">
        <v>1297</v>
      </c>
      <c r="O1327" s="196" t="s">
        <v>1297</v>
      </c>
      <c r="P1327" s="196" t="s">
        <v>1297</v>
      </c>
      <c r="Q1327" s="196" t="s">
        <v>1297</v>
      </c>
      <c r="R1327" s="196" t="s">
        <v>1297</v>
      </c>
    </row>
    <row r="1328" spans="1:18" x14ac:dyDescent="0.45">
      <c r="A1328" s="196">
        <v>7</v>
      </c>
      <c r="B1328" s="196">
        <v>26</v>
      </c>
      <c r="C1328" s="196">
        <v>5</v>
      </c>
      <c r="D1328" s="196" t="s">
        <v>7698</v>
      </c>
      <c r="E1328" s="196" t="s">
        <v>6594</v>
      </c>
      <c r="F1328" s="196" t="s">
        <v>1301</v>
      </c>
      <c r="G1328" s="196" t="s">
        <v>1300</v>
      </c>
      <c r="H1328" s="196" t="s">
        <v>1384</v>
      </c>
      <c r="I1328" s="196" t="s">
        <v>1309</v>
      </c>
      <c r="K1328" s="196">
        <v>1</v>
      </c>
      <c r="L1328" s="196" t="s">
        <v>3212</v>
      </c>
      <c r="M1328" s="196" t="s">
        <v>3211</v>
      </c>
      <c r="N1328" s="196" t="s">
        <v>1306</v>
      </c>
      <c r="O1328" s="196" t="s">
        <v>3210</v>
      </c>
      <c r="P1328" s="196" t="s">
        <v>1304</v>
      </c>
      <c r="Q1328" s="196" t="s">
        <v>3209</v>
      </c>
      <c r="R1328" s="196" t="s">
        <v>1302</v>
      </c>
    </row>
    <row r="1329" spans="1:18" x14ac:dyDescent="0.45">
      <c r="A1329" s="196">
        <v>7</v>
      </c>
      <c r="B1329" s="196">
        <v>26</v>
      </c>
      <c r="C1329" s="196">
        <v>6</v>
      </c>
      <c r="D1329" s="196" t="s">
        <v>7698</v>
      </c>
      <c r="E1329" s="196" t="s">
        <v>7701</v>
      </c>
      <c r="F1329" s="196" t="s">
        <v>1301</v>
      </c>
      <c r="G1329" s="196" t="s">
        <v>1300</v>
      </c>
      <c r="H1329" s="196" t="s">
        <v>1496</v>
      </c>
      <c r="I1329" s="196" t="s">
        <v>1309</v>
      </c>
      <c r="K1329" s="196">
        <v>1</v>
      </c>
      <c r="L1329" s="196" t="s">
        <v>3208</v>
      </c>
      <c r="M1329" s="196" t="s">
        <v>3207</v>
      </c>
      <c r="N1329" s="196" t="s">
        <v>1306</v>
      </c>
      <c r="O1329" s="196" t="s">
        <v>3206</v>
      </c>
      <c r="P1329" s="196" t="s">
        <v>1304</v>
      </c>
      <c r="Q1329" s="196" t="s">
        <v>3205</v>
      </c>
      <c r="R1329" s="196" t="s">
        <v>1302</v>
      </c>
    </row>
    <row r="1330" spans="1:18" x14ac:dyDescent="0.45">
      <c r="A1330" s="196">
        <v>7</v>
      </c>
      <c r="B1330" s="196">
        <v>26</v>
      </c>
      <c r="C1330" s="196">
        <v>7</v>
      </c>
      <c r="D1330" s="196" t="s">
        <v>7698</v>
      </c>
      <c r="E1330" s="196" t="s">
        <v>6595</v>
      </c>
      <c r="F1330" s="196" t="s">
        <v>1301</v>
      </c>
      <c r="G1330" s="196" t="s">
        <v>1300</v>
      </c>
      <c r="H1330" s="196" t="s">
        <v>715</v>
      </c>
      <c r="I1330" s="196" t="s">
        <v>1309</v>
      </c>
      <c r="K1330" s="196">
        <v>1</v>
      </c>
      <c r="L1330" s="196" t="s">
        <v>3204</v>
      </c>
      <c r="M1330" s="196" t="s">
        <v>3203</v>
      </c>
      <c r="N1330" s="196" t="s">
        <v>1306</v>
      </c>
      <c r="O1330" s="196" t="s">
        <v>3202</v>
      </c>
      <c r="P1330" s="196" t="s">
        <v>1304</v>
      </c>
      <c r="Q1330" s="196" t="s">
        <v>3201</v>
      </c>
      <c r="R1330" s="196" t="s">
        <v>1302</v>
      </c>
    </row>
    <row r="1331" spans="1:18" x14ac:dyDescent="0.45">
      <c r="A1331" s="196">
        <v>7</v>
      </c>
      <c r="B1331" s="196">
        <v>26</v>
      </c>
      <c r="C1331" s="196">
        <v>8</v>
      </c>
      <c r="D1331" s="196" t="s">
        <v>7698</v>
      </c>
      <c r="E1331" s="196" t="s">
        <v>7702</v>
      </c>
      <c r="F1331" s="196" t="s">
        <v>1301</v>
      </c>
      <c r="G1331" s="196" t="s">
        <v>1300</v>
      </c>
      <c r="H1331" s="196" t="s">
        <v>1487</v>
      </c>
      <c r="I1331" s="196" t="s">
        <v>1309</v>
      </c>
      <c r="K1331" s="196">
        <v>1</v>
      </c>
      <c r="L1331" s="196" t="s">
        <v>3200</v>
      </c>
      <c r="M1331" s="196" t="s">
        <v>3199</v>
      </c>
      <c r="N1331" s="196" t="s">
        <v>1306</v>
      </c>
      <c r="O1331" s="196" t="s">
        <v>3198</v>
      </c>
      <c r="P1331" s="196" t="s">
        <v>1304</v>
      </c>
      <c r="Q1331" s="196" t="s">
        <v>3197</v>
      </c>
      <c r="R1331" s="196" t="s">
        <v>1302</v>
      </c>
    </row>
    <row r="1332" spans="1:18" x14ac:dyDescent="0.45">
      <c r="A1332" s="196">
        <v>7</v>
      </c>
      <c r="B1332" s="196">
        <v>26</v>
      </c>
      <c r="C1332" s="196">
        <v>9</v>
      </c>
      <c r="D1332" s="196" t="s">
        <v>7698</v>
      </c>
      <c r="E1332" s="196" t="s">
        <v>6596</v>
      </c>
      <c r="F1332" s="196" t="s">
        <v>1301</v>
      </c>
      <c r="G1332" s="196" t="s">
        <v>1300</v>
      </c>
      <c r="H1332" s="196" t="s">
        <v>1375</v>
      </c>
      <c r="K1332" s="196">
        <v>1</v>
      </c>
      <c r="L1332" s="196" t="s">
        <v>3196</v>
      </c>
      <c r="M1332" s="196" t="s">
        <v>1297</v>
      </c>
      <c r="N1332" s="196" t="s">
        <v>1297</v>
      </c>
      <c r="O1332" s="196" t="s">
        <v>1297</v>
      </c>
      <c r="P1332" s="196" t="s">
        <v>1297</v>
      </c>
      <c r="Q1332" s="196" t="s">
        <v>1297</v>
      </c>
      <c r="R1332" s="196" t="s">
        <v>1297</v>
      </c>
    </row>
    <row r="1333" spans="1:18" x14ac:dyDescent="0.45">
      <c r="A1333" s="196">
        <v>7</v>
      </c>
      <c r="B1333" s="196">
        <v>26</v>
      </c>
      <c r="C1333" s="196">
        <v>10</v>
      </c>
      <c r="D1333" s="196" t="s">
        <v>7698</v>
      </c>
      <c r="E1333" s="196" t="s">
        <v>7703</v>
      </c>
      <c r="F1333" s="196" t="s">
        <v>1301</v>
      </c>
      <c r="G1333" s="196" t="s">
        <v>1300</v>
      </c>
      <c r="H1333" s="196" t="s">
        <v>1481</v>
      </c>
      <c r="K1333" s="196">
        <v>1</v>
      </c>
      <c r="L1333" s="196" t="s">
        <v>3195</v>
      </c>
      <c r="M1333" s="196" t="s">
        <v>1297</v>
      </c>
      <c r="N1333" s="196" t="s">
        <v>1297</v>
      </c>
      <c r="O1333" s="196" t="s">
        <v>1297</v>
      </c>
      <c r="P1333" s="196" t="s">
        <v>1297</v>
      </c>
      <c r="Q1333" s="196" t="s">
        <v>1297</v>
      </c>
      <c r="R1333" s="196" t="s">
        <v>1297</v>
      </c>
    </row>
    <row r="1334" spans="1:18" x14ac:dyDescent="0.45">
      <c r="A1334" s="196">
        <v>7</v>
      </c>
      <c r="B1334" s="196">
        <v>26</v>
      </c>
      <c r="C1334" s="196">
        <v>11</v>
      </c>
      <c r="D1334" s="196" t="s">
        <v>7698</v>
      </c>
      <c r="E1334" s="196" t="s">
        <v>6597</v>
      </c>
      <c r="F1334" s="196" t="s">
        <v>1301</v>
      </c>
      <c r="G1334" s="196" t="s">
        <v>1300</v>
      </c>
      <c r="H1334" s="196" t="s">
        <v>1373</v>
      </c>
      <c r="I1334" s="196" t="s">
        <v>1319</v>
      </c>
      <c r="K1334" s="196">
        <v>1</v>
      </c>
      <c r="L1334" s="196" t="s">
        <v>3194</v>
      </c>
      <c r="M1334" s="196" t="s">
        <v>1297</v>
      </c>
      <c r="N1334" s="196" t="s">
        <v>1297</v>
      </c>
      <c r="O1334" s="196" t="s">
        <v>1297</v>
      </c>
      <c r="P1334" s="196" t="s">
        <v>1297</v>
      </c>
      <c r="Q1334" s="196" t="s">
        <v>1297</v>
      </c>
      <c r="R1334" s="196" t="s">
        <v>1297</v>
      </c>
    </row>
    <row r="1335" spans="1:18" x14ac:dyDescent="0.45">
      <c r="A1335" s="196">
        <v>7</v>
      </c>
      <c r="B1335" s="196">
        <v>26</v>
      </c>
      <c r="C1335" s="196">
        <v>12</v>
      </c>
      <c r="D1335" s="196" t="s">
        <v>7698</v>
      </c>
      <c r="E1335" s="196" t="s">
        <v>7704</v>
      </c>
      <c r="F1335" s="196" t="s">
        <v>1301</v>
      </c>
      <c r="G1335" s="196" t="s">
        <v>1300</v>
      </c>
      <c r="H1335" s="196" t="s">
        <v>1478</v>
      </c>
      <c r="I1335" s="196" t="s">
        <v>1319</v>
      </c>
      <c r="K1335" s="196">
        <v>1</v>
      </c>
      <c r="L1335" s="196" t="s">
        <v>3193</v>
      </c>
      <c r="M1335" s="196" t="s">
        <v>1297</v>
      </c>
      <c r="N1335" s="196" t="s">
        <v>1297</v>
      </c>
      <c r="O1335" s="196" t="s">
        <v>1297</v>
      </c>
      <c r="P1335" s="196" t="s">
        <v>1297</v>
      </c>
      <c r="Q1335" s="196" t="s">
        <v>1297</v>
      </c>
      <c r="R1335" s="196" t="s">
        <v>1297</v>
      </c>
    </row>
    <row r="1336" spans="1:18" x14ac:dyDescent="0.45">
      <c r="A1336" s="196">
        <v>7</v>
      </c>
      <c r="B1336" s="196">
        <v>26</v>
      </c>
      <c r="C1336" s="196">
        <v>13</v>
      </c>
      <c r="D1336" s="196" t="s">
        <v>7698</v>
      </c>
      <c r="E1336" s="196" t="s">
        <v>6598</v>
      </c>
      <c r="F1336" s="196" t="s">
        <v>1301</v>
      </c>
      <c r="G1336" s="196" t="s">
        <v>1300</v>
      </c>
      <c r="H1336" s="196" t="s">
        <v>1371</v>
      </c>
      <c r="I1336" s="196" t="s">
        <v>1370</v>
      </c>
      <c r="K1336" s="196">
        <v>1</v>
      </c>
      <c r="L1336" s="196" t="s">
        <v>3192</v>
      </c>
      <c r="M1336" s="196" t="s">
        <v>1297</v>
      </c>
      <c r="N1336" s="196" t="s">
        <v>1297</v>
      </c>
      <c r="O1336" s="196" t="s">
        <v>1297</v>
      </c>
      <c r="P1336" s="196" t="s">
        <v>1297</v>
      </c>
      <c r="Q1336" s="196" t="s">
        <v>1297</v>
      </c>
      <c r="R1336" s="196" t="s">
        <v>1297</v>
      </c>
    </row>
    <row r="1337" spans="1:18" x14ac:dyDescent="0.45">
      <c r="A1337" s="196">
        <v>7</v>
      </c>
      <c r="B1337" s="196">
        <v>26</v>
      </c>
      <c r="C1337" s="196">
        <v>14</v>
      </c>
      <c r="D1337" s="196" t="s">
        <v>7698</v>
      </c>
      <c r="E1337" s="196" t="s">
        <v>7705</v>
      </c>
      <c r="F1337" s="196" t="s">
        <v>1301</v>
      </c>
      <c r="G1337" s="196" t="s">
        <v>1300</v>
      </c>
      <c r="H1337" s="196" t="s">
        <v>1475</v>
      </c>
      <c r="I1337" s="196" t="s">
        <v>1370</v>
      </c>
      <c r="K1337" s="196">
        <v>1</v>
      </c>
      <c r="L1337" s="196" t="s">
        <v>3191</v>
      </c>
      <c r="M1337" s="196" t="s">
        <v>1297</v>
      </c>
      <c r="N1337" s="196" t="s">
        <v>1297</v>
      </c>
      <c r="O1337" s="196" t="s">
        <v>1297</v>
      </c>
      <c r="P1337" s="196" t="s">
        <v>1297</v>
      </c>
      <c r="Q1337" s="196" t="s">
        <v>1297</v>
      </c>
      <c r="R1337" s="196" t="s">
        <v>1297</v>
      </c>
    </row>
    <row r="1338" spans="1:18" x14ac:dyDescent="0.45">
      <c r="A1338" s="196">
        <v>7</v>
      </c>
      <c r="B1338" s="196">
        <v>26</v>
      </c>
      <c r="C1338" s="196">
        <v>15</v>
      </c>
      <c r="D1338" s="196" t="s">
        <v>7698</v>
      </c>
      <c r="E1338" s="196" t="s">
        <v>6599</v>
      </c>
      <c r="F1338" s="196" t="s">
        <v>1301</v>
      </c>
      <c r="G1338" s="196" t="s">
        <v>1300</v>
      </c>
      <c r="H1338" s="196" t="s">
        <v>1368</v>
      </c>
      <c r="I1338" s="196" t="s">
        <v>1367</v>
      </c>
      <c r="K1338" s="196">
        <v>1</v>
      </c>
      <c r="L1338" s="196" t="s">
        <v>3190</v>
      </c>
      <c r="M1338" s="196" t="s">
        <v>3189</v>
      </c>
      <c r="N1338" s="196" t="s">
        <v>1297</v>
      </c>
      <c r="O1338" s="196" t="s">
        <v>1297</v>
      </c>
      <c r="P1338" s="196" t="s">
        <v>1297</v>
      </c>
      <c r="Q1338" s="196" t="s">
        <v>1297</v>
      </c>
      <c r="R1338" s="196" t="s">
        <v>1297</v>
      </c>
    </row>
    <row r="1339" spans="1:18" x14ac:dyDescent="0.45">
      <c r="A1339" s="196">
        <v>7</v>
      </c>
      <c r="B1339" s="196">
        <v>26</v>
      </c>
      <c r="C1339" s="196">
        <v>16</v>
      </c>
      <c r="D1339" s="196" t="s">
        <v>7698</v>
      </c>
      <c r="E1339" s="196" t="s">
        <v>7706</v>
      </c>
      <c r="F1339" s="196" t="s">
        <v>1301</v>
      </c>
      <c r="G1339" s="196" t="s">
        <v>1300</v>
      </c>
      <c r="H1339" s="196" t="s">
        <v>1471</v>
      </c>
      <c r="I1339" s="196" t="s">
        <v>1367</v>
      </c>
      <c r="K1339" s="196">
        <v>1</v>
      </c>
      <c r="L1339" s="196" t="s">
        <v>3188</v>
      </c>
      <c r="M1339" s="196" t="s">
        <v>3187</v>
      </c>
      <c r="N1339" s="196" t="s">
        <v>1297</v>
      </c>
      <c r="O1339" s="196" t="s">
        <v>1297</v>
      </c>
      <c r="P1339" s="196" t="s">
        <v>1297</v>
      </c>
      <c r="Q1339" s="196" t="s">
        <v>1297</v>
      </c>
      <c r="R1339" s="196" t="s">
        <v>1297</v>
      </c>
    </row>
    <row r="1340" spans="1:18" x14ac:dyDescent="0.45">
      <c r="A1340" s="196">
        <v>7</v>
      </c>
      <c r="B1340" s="196">
        <v>26</v>
      </c>
      <c r="C1340" s="196">
        <v>17</v>
      </c>
      <c r="D1340" s="196" t="s">
        <v>7698</v>
      </c>
      <c r="E1340" s="196" t="s">
        <v>6600</v>
      </c>
      <c r="F1340" s="196" t="s">
        <v>1301</v>
      </c>
      <c r="G1340" s="196" t="s">
        <v>1300</v>
      </c>
      <c r="H1340" s="196" t="s">
        <v>1364</v>
      </c>
      <c r="K1340" s="196">
        <v>1</v>
      </c>
      <c r="L1340" s="196" t="s">
        <v>3186</v>
      </c>
      <c r="M1340" s="196" t="s">
        <v>1297</v>
      </c>
      <c r="N1340" s="196" t="s">
        <v>1297</v>
      </c>
      <c r="O1340" s="196" t="s">
        <v>1297</v>
      </c>
      <c r="P1340" s="196" t="s">
        <v>1297</v>
      </c>
      <c r="Q1340" s="196" t="s">
        <v>1297</v>
      </c>
      <c r="R1340" s="196" t="s">
        <v>1297</v>
      </c>
    </row>
    <row r="1341" spans="1:18" x14ac:dyDescent="0.45">
      <c r="A1341" s="196">
        <v>7</v>
      </c>
      <c r="B1341" s="196">
        <v>26</v>
      </c>
      <c r="C1341" s="196">
        <v>18</v>
      </c>
      <c r="D1341" s="196" t="s">
        <v>7698</v>
      </c>
      <c r="E1341" s="196" t="s">
        <v>7707</v>
      </c>
      <c r="F1341" s="196" t="s">
        <v>1301</v>
      </c>
      <c r="G1341" s="196" t="s">
        <v>1300</v>
      </c>
      <c r="H1341" s="196" t="s">
        <v>1467</v>
      </c>
      <c r="K1341" s="196">
        <v>1</v>
      </c>
      <c r="L1341" s="196" t="s">
        <v>3185</v>
      </c>
      <c r="M1341" s="196" t="s">
        <v>1297</v>
      </c>
      <c r="N1341" s="196" t="s">
        <v>1297</v>
      </c>
      <c r="O1341" s="196" t="s">
        <v>1297</v>
      </c>
      <c r="P1341" s="196" t="s">
        <v>1297</v>
      </c>
      <c r="Q1341" s="196" t="s">
        <v>1297</v>
      </c>
      <c r="R1341" s="196" t="s">
        <v>1297</v>
      </c>
    </row>
    <row r="1342" spans="1:18" x14ac:dyDescent="0.45">
      <c r="A1342" s="196">
        <v>7</v>
      </c>
      <c r="B1342" s="196">
        <v>26</v>
      </c>
      <c r="C1342" s="196">
        <v>19</v>
      </c>
      <c r="D1342" s="196" t="s">
        <v>7698</v>
      </c>
      <c r="E1342" s="196" t="s">
        <v>6601</v>
      </c>
      <c r="F1342" s="196" t="s">
        <v>1301</v>
      </c>
      <c r="G1342" s="196" t="s">
        <v>1300</v>
      </c>
      <c r="H1342" s="196" t="s">
        <v>1362</v>
      </c>
      <c r="K1342" s="196">
        <v>1</v>
      </c>
      <c r="L1342" s="196" t="s">
        <v>3184</v>
      </c>
      <c r="M1342" s="196" t="s">
        <v>1297</v>
      </c>
      <c r="N1342" s="196" t="s">
        <v>1297</v>
      </c>
      <c r="O1342" s="196" t="s">
        <v>1297</v>
      </c>
      <c r="P1342" s="196" t="s">
        <v>1297</v>
      </c>
      <c r="Q1342" s="196" t="s">
        <v>1297</v>
      </c>
      <c r="R1342" s="196" t="s">
        <v>1297</v>
      </c>
    </row>
    <row r="1343" spans="1:18" x14ac:dyDescent="0.45">
      <c r="A1343" s="196">
        <v>7</v>
      </c>
      <c r="B1343" s="196">
        <v>26</v>
      </c>
      <c r="C1343" s="196">
        <v>20</v>
      </c>
      <c r="D1343" s="196" t="s">
        <v>7698</v>
      </c>
      <c r="E1343" s="196" t="s">
        <v>7708</v>
      </c>
      <c r="F1343" s="196" t="s">
        <v>1301</v>
      </c>
      <c r="G1343" s="196" t="s">
        <v>1300</v>
      </c>
      <c r="H1343" s="196" t="s">
        <v>1464</v>
      </c>
      <c r="K1343" s="196">
        <v>1</v>
      </c>
      <c r="L1343" s="196" t="s">
        <v>3183</v>
      </c>
      <c r="M1343" s="196" t="s">
        <v>1297</v>
      </c>
      <c r="N1343" s="196" t="s">
        <v>1297</v>
      </c>
      <c r="O1343" s="196" t="s">
        <v>1297</v>
      </c>
      <c r="P1343" s="196" t="s">
        <v>1297</v>
      </c>
      <c r="Q1343" s="196" t="s">
        <v>1297</v>
      </c>
      <c r="R1343" s="196" t="s">
        <v>1297</v>
      </c>
    </row>
    <row r="1344" spans="1:18" x14ac:dyDescent="0.45">
      <c r="A1344" s="196">
        <v>7</v>
      </c>
      <c r="B1344" s="196">
        <v>26</v>
      </c>
      <c r="C1344" s="196">
        <v>21</v>
      </c>
      <c r="D1344" s="196" t="s">
        <v>7698</v>
      </c>
      <c r="E1344" s="196" t="s">
        <v>6602</v>
      </c>
      <c r="F1344" s="196" t="s">
        <v>1301</v>
      </c>
      <c r="G1344" s="196" t="s">
        <v>1300</v>
      </c>
      <c r="H1344" s="196" t="s">
        <v>1360</v>
      </c>
      <c r="K1344" s="196">
        <v>1</v>
      </c>
      <c r="L1344" s="196" t="s">
        <v>3182</v>
      </c>
      <c r="M1344" s="196" t="s">
        <v>1297</v>
      </c>
      <c r="N1344" s="196" t="s">
        <v>1297</v>
      </c>
      <c r="O1344" s="196" t="s">
        <v>1297</v>
      </c>
      <c r="P1344" s="196" t="s">
        <v>1297</v>
      </c>
      <c r="Q1344" s="196" t="s">
        <v>1297</v>
      </c>
      <c r="R1344" s="196" t="s">
        <v>1297</v>
      </c>
    </row>
    <row r="1345" spans="1:18" x14ac:dyDescent="0.45">
      <c r="A1345" s="196">
        <v>7</v>
      </c>
      <c r="B1345" s="196">
        <v>26</v>
      </c>
      <c r="C1345" s="196">
        <v>22</v>
      </c>
      <c r="D1345" s="196" t="s">
        <v>7698</v>
      </c>
      <c r="E1345" s="196" t="s">
        <v>7709</v>
      </c>
      <c r="F1345" s="196" t="s">
        <v>1301</v>
      </c>
      <c r="G1345" s="196" t="s">
        <v>1300</v>
      </c>
      <c r="H1345" s="196" t="s">
        <v>1461</v>
      </c>
      <c r="K1345" s="196">
        <v>1</v>
      </c>
      <c r="L1345" s="196" t="s">
        <v>3181</v>
      </c>
      <c r="M1345" s="196" t="s">
        <v>1297</v>
      </c>
      <c r="N1345" s="196" t="s">
        <v>1297</v>
      </c>
      <c r="O1345" s="196" t="s">
        <v>1297</v>
      </c>
      <c r="P1345" s="196" t="s">
        <v>1297</v>
      </c>
      <c r="Q1345" s="196" t="s">
        <v>1297</v>
      </c>
      <c r="R1345" s="196" t="s">
        <v>1297</v>
      </c>
    </row>
    <row r="1346" spans="1:18" x14ac:dyDescent="0.45">
      <c r="A1346" s="196">
        <v>7</v>
      </c>
      <c r="B1346" s="196">
        <v>26</v>
      </c>
      <c r="C1346" s="196">
        <v>23</v>
      </c>
      <c r="D1346" s="196" t="s">
        <v>7698</v>
      </c>
      <c r="E1346" s="196" t="s">
        <v>6603</v>
      </c>
      <c r="F1346" s="196" t="s">
        <v>1301</v>
      </c>
      <c r="G1346" s="196" t="s">
        <v>1300</v>
      </c>
      <c r="H1346" s="196" t="s">
        <v>1358</v>
      </c>
      <c r="K1346" s="196">
        <v>1</v>
      </c>
      <c r="L1346" s="196" t="s">
        <v>3180</v>
      </c>
      <c r="M1346" s="196" t="s">
        <v>1297</v>
      </c>
      <c r="N1346" s="196" t="s">
        <v>1297</v>
      </c>
      <c r="O1346" s="196" t="s">
        <v>1297</v>
      </c>
      <c r="P1346" s="196" t="s">
        <v>1297</v>
      </c>
      <c r="Q1346" s="196" t="s">
        <v>1297</v>
      </c>
      <c r="R1346" s="196" t="s">
        <v>1297</v>
      </c>
    </row>
    <row r="1347" spans="1:18" x14ac:dyDescent="0.45">
      <c r="A1347" s="196">
        <v>7</v>
      </c>
      <c r="B1347" s="196">
        <v>26</v>
      </c>
      <c r="C1347" s="196">
        <v>24</v>
      </c>
      <c r="D1347" s="196" t="s">
        <v>7698</v>
      </c>
      <c r="E1347" s="196" t="s">
        <v>7710</v>
      </c>
      <c r="F1347" s="196" t="s">
        <v>1301</v>
      </c>
      <c r="G1347" s="196" t="s">
        <v>1300</v>
      </c>
      <c r="H1347" s="196" t="s">
        <v>1458</v>
      </c>
      <c r="K1347" s="196">
        <v>1</v>
      </c>
      <c r="L1347" s="196" t="s">
        <v>3179</v>
      </c>
      <c r="M1347" s="196" t="s">
        <v>1297</v>
      </c>
      <c r="N1347" s="196" t="s">
        <v>1297</v>
      </c>
      <c r="O1347" s="196" t="s">
        <v>1297</v>
      </c>
      <c r="P1347" s="196" t="s">
        <v>1297</v>
      </c>
      <c r="Q1347" s="196" t="s">
        <v>1297</v>
      </c>
      <c r="R1347" s="196" t="s">
        <v>1297</v>
      </c>
    </row>
    <row r="1348" spans="1:18" x14ac:dyDescent="0.45">
      <c r="A1348" s="196">
        <v>7</v>
      </c>
      <c r="B1348" s="196">
        <v>26</v>
      </c>
      <c r="C1348" s="196">
        <v>25</v>
      </c>
      <c r="D1348" s="196" t="s">
        <v>7698</v>
      </c>
      <c r="E1348" s="196" t="s">
        <v>6604</v>
      </c>
      <c r="F1348" s="196" t="s">
        <v>1301</v>
      </c>
      <c r="G1348" s="196" t="s">
        <v>1300</v>
      </c>
      <c r="H1348" s="196" t="s">
        <v>1356</v>
      </c>
      <c r="K1348" s="196">
        <v>1</v>
      </c>
      <c r="L1348" s="196" t="s">
        <v>3178</v>
      </c>
      <c r="M1348" s="196" t="s">
        <v>1297</v>
      </c>
      <c r="N1348" s="196" t="s">
        <v>1297</v>
      </c>
      <c r="O1348" s="196" t="s">
        <v>1297</v>
      </c>
      <c r="P1348" s="196" t="s">
        <v>1297</v>
      </c>
      <c r="Q1348" s="196" t="s">
        <v>1297</v>
      </c>
      <c r="R1348" s="196" t="s">
        <v>1297</v>
      </c>
    </row>
    <row r="1349" spans="1:18" x14ac:dyDescent="0.45">
      <c r="A1349" s="196">
        <v>7</v>
      </c>
      <c r="B1349" s="196">
        <v>26</v>
      </c>
      <c r="C1349" s="196">
        <v>26</v>
      </c>
      <c r="D1349" s="196" t="s">
        <v>7698</v>
      </c>
      <c r="E1349" s="196" t="s">
        <v>7711</v>
      </c>
      <c r="F1349" s="196" t="s">
        <v>1301</v>
      </c>
      <c r="G1349" s="196" t="s">
        <v>1300</v>
      </c>
      <c r="H1349" s="196" t="s">
        <v>1455</v>
      </c>
      <c r="K1349" s="196">
        <v>1</v>
      </c>
      <c r="L1349" s="196" t="s">
        <v>3177</v>
      </c>
      <c r="M1349" s="196" t="s">
        <v>1297</v>
      </c>
      <c r="N1349" s="196" t="s">
        <v>1297</v>
      </c>
      <c r="O1349" s="196" t="s">
        <v>1297</v>
      </c>
      <c r="P1349" s="196" t="s">
        <v>1297</v>
      </c>
      <c r="Q1349" s="196" t="s">
        <v>1297</v>
      </c>
      <c r="R1349" s="196" t="s">
        <v>1297</v>
      </c>
    </row>
    <row r="1350" spans="1:18" x14ac:dyDescent="0.45">
      <c r="A1350" s="196">
        <v>7</v>
      </c>
      <c r="B1350" s="196">
        <v>26</v>
      </c>
      <c r="C1350" s="196">
        <v>27</v>
      </c>
      <c r="D1350" s="196" t="s">
        <v>7698</v>
      </c>
      <c r="E1350" s="196" t="s">
        <v>6605</v>
      </c>
      <c r="F1350" s="196" t="s">
        <v>1301</v>
      </c>
      <c r="G1350" s="196" t="s">
        <v>1300</v>
      </c>
      <c r="H1350" s="196" t="s">
        <v>1354</v>
      </c>
      <c r="I1350" s="196" t="s">
        <v>1309</v>
      </c>
      <c r="K1350" s="196">
        <v>1</v>
      </c>
      <c r="L1350" s="196" t="s">
        <v>3176</v>
      </c>
      <c r="M1350" s="196" t="s">
        <v>3175</v>
      </c>
      <c r="N1350" s="196" t="s">
        <v>1306</v>
      </c>
      <c r="O1350" s="196" t="s">
        <v>3174</v>
      </c>
      <c r="P1350" s="196" t="s">
        <v>1304</v>
      </c>
      <c r="Q1350" s="196" t="s">
        <v>3173</v>
      </c>
      <c r="R1350" s="196" t="s">
        <v>1302</v>
      </c>
    </row>
    <row r="1351" spans="1:18" x14ac:dyDescent="0.45">
      <c r="A1351" s="196">
        <v>7</v>
      </c>
      <c r="B1351" s="196">
        <v>26</v>
      </c>
      <c r="C1351" s="196">
        <v>28</v>
      </c>
      <c r="D1351" s="196" t="s">
        <v>7698</v>
      </c>
      <c r="E1351" s="196" t="s">
        <v>7712</v>
      </c>
      <c r="F1351" s="196" t="s">
        <v>1301</v>
      </c>
      <c r="G1351" s="196" t="s">
        <v>1300</v>
      </c>
      <c r="H1351" s="196" t="s">
        <v>1449</v>
      </c>
      <c r="I1351" s="196" t="s">
        <v>1309</v>
      </c>
      <c r="K1351" s="196">
        <v>1</v>
      </c>
      <c r="L1351" s="196" t="s">
        <v>3172</v>
      </c>
      <c r="M1351" s="196" t="s">
        <v>3171</v>
      </c>
      <c r="N1351" s="196" t="s">
        <v>1306</v>
      </c>
      <c r="O1351" s="196" t="s">
        <v>3170</v>
      </c>
      <c r="P1351" s="196" t="s">
        <v>1304</v>
      </c>
      <c r="Q1351" s="196" t="s">
        <v>3169</v>
      </c>
      <c r="R1351" s="196" t="s">
        <v>1302</v>
      </c>
    </row>
    <row r="1352" spans="1:18" x14ac:dyDescent="0.45">
      <c r="A1352" s="196">
        <v>7</v>
      </c>
      <c r="B1352" s="196">
        <v>26</v>
      </c>
      <c r="C1352" s="196">
        <v>29</v>
      </c>
      <c r="D1352" s="196" t="s">
        <v>7698</v>
      </c>
      <c r="E1352" s="196" t="s">
        <v>6606</v>
      </c>
      <c r="F1352" s="196" t="s">
        <v>1301</v>
      </c>
      <c r="G1352" s="196" t="s">
        <v>1300</v>
      </c>
      <c r="H1352" s="196" t="s">
        <v>1349</v>
      </c>
      <c r="I1352" s="196" t="s">
        <v>1341</v>
      </c>
      <c r="K1352" s="196">
        <v>1</v>
      </c>
      <c r="L1352" s="196" t="s">
        <v>3168</v>
      </c>
      <c r="M1352" s="196" t="s">
        <v>3167</v>
      </c>
      <c r="N1352" s="196" t="s">
        <v>1338</v>
      </c>
      <c r="O1352" s="196" t="s">
        <v>3166</v>
      </c>
      <c r="P1352" s="196" t="s">
        <v>1297</v>
      </c>
      <c r="Q1352" s="196" t="s">
        <v>1297</v>
      </c>
      <c r="R1352" s="196" t="s">
        <v>1297</v>
      </c>
    </row>
    <row r="1353" spans="1:18" x14ac:dyDescent="0.45">
      <c r="A1353" s="196">
        <v>7</v>
      </c>
      <c r="B1353" s="196">
        <v>26</v>
      </c>
      <c r="C1353" s="196">
        <v>30</v>
      </c>
      <c r="D1353" s="196" t="s">
        <v>7698</v>
      </c>
      <c r="E1353" s="196" t="s">
        <v>7713</v>
      </c>
      <c r="F1353" s="196" t="s">
        <v>1301</v>
      </c>
      <c r="G1353" s="196" t="s">
        <v>1300</v>
      </c>
      <c r="H1353" s="196" t="s">
        <v>1441</v>
      </c>
      <c r="I1353" s="196" t="s">
        <v>1341</v>
      </c>
      <c r="K1353" s="196">
        <v>1</v>
      </c>
      <c r="L1353" s="196" t="s">
        <v>3165</v>
      </c>
      <c r="M1353" s="196" t="s">
        <v>3164</v>
      </c>
      <c r="N1353" s="196" t="s">
        <v>1338</v>
      </c>
      <c r="O1353" s="196" t="s">
        <v>3163</v>
      </c>
      <c r="P1353" s="196" t="s">
        <v>1297</v>
      </c>
      <c r="Q1353" s="196" t="s">
        <v>1297</v>
      </c>
      <c r="R1353" s="196" t="s">
        <v>1297</v>
      </c>
    </row>
    <row r="1354" spans="1:18" x14ac:dyDescent="0.45">
      <c r="A1354" s="196">
        <v>7</v>
      </c>
      <c r="B1354" s="196">
        <v>26</v>
      </c>
      <c r="C1354" s="196">
        <v>31</v>
      </c>
      <c r="D1354" s="196" t="s">
        <v>7698</v>
      </c>
      <c r="E1354" s="196" t="s">
        <v>6607</v>
      </c>
      <c r="F1354" s="196" t="s">
        <v>1301</v>
      </c>
      <c r="G1354" s="196" t="s">
        <v>1300</v>
      </c>
      <c r="H1354" s="196" t="s">
        <v>679</v>
      </c>
      <c r="I1354" s="196" t="s">
        <v>1341</v>
      </c>
      <c r="K1354" s="196">
        <v>1</v>
      </c>
      <c r="L1354" s="196" t="s">
        <v>3162</v>
      </c>
      <c r="M1354" s="196" t="s">
        <v>3161</v>
      </c>
      <c r="N1354" s="196" t="s">
        <v>1338</v>
      </c>
      <c r="O1354" s="196" t="s">
        <v>3160</v>
      </c>
      <c r="P1354" s="196" t="s">
        <v>1297</v>
      </c>
      <c r="Q1354" s="196" t="s">
        <v>1297</v>
      </c>
      <c r="R1354" s="196" t="s">
        <v>1297</v>
      </c>
    </row>
    <row r="1355" spans="1:18" x14ac:dyDescent="0.45">
      <c r="A1355" s="196">
        <v>7</v>
      </c>
      <c r="B1355" s="196">
        <v>26</v>
      </c>
      <c r="C1355" s="196">
        <v>32</v>
      </c>
      <c r="D1355" s="196" t="s">
        <v>7698</v>
      </c>
      <c r="E1355" s="196" t="s">
        <v>7714</v>
      </c>
      <c r="F1355" s="196" t="s">
        <v>1301</v>
      </c>
      <c r="G1355" s="196" t="s">
        <v>1300</v>
      </c>
      <c r="H1355" s="196" t="s">
        <v>1434</v>
      </c>
      <c r="I1355" s="196" t="s">
        <v>1341</v>
      </c>
      <c r="K1355" s="196">
        <v>1</v>
      </c>
      <c r="L1355" s="196" t="s">
        <v>3159</v>
      </c>
      <c r="M1355" s="196" t="s">
        <v>3158</v>
      </c>
      <c r="N1355" s="196" t="s">
        <v>1338</v>
      </c>
      <c r="O1355" s="196" t="s">
        <v>3157</v>
      </c>
      <c r="P1355" s="196" t="s">
        <v>1297</v>
      </c>
      <c r="Q1355" s="196" t="s">
        <v>1297</v>
      </c>
      <c r="R1355" s="196" t="s">
        <v>1297</v>
      </c>
    </row>
    <row r="1356" spans="1:18" x14ac:dyDescent="0.45">
      <c r="A1356" s="196">
        <v>7</v>
      </c>
      <c r="B1356" s="196">
        <v>26</v>
      </c>
      <c r="C1356" s="196">
        <v>33</v>
      </c>
      <c r="D1356" s="196" t="s">
        <v>7698</v>
      </c>
      <c r="E1356" s="196" t="s">
        <v>6608</v>
      </c>
      <c r="F1356" s="196" t="s">
        <v>1301</v>
      </c>
      <c r="G1356" s="196" t="s">
        <v>1300</v>
      </c>
      <c r="H1356" s="196" t="s">
        <v>1342</v>
      </c>
      <c r="I1356" s="196" t="s">
        <v>1341</v>
      </c>
      <c r="K1356" s="196">
        <v>1</v>
      </c>
      <c r="L1356" s="196" t="s">
        <v>3156</v>
      </c>
      <c r="M1356" s="196" t="s">
        <v>3155</v>
      </c>
      <c r="N1356" s="196" t="s">
        <v>1338</v>
      </c>
      <c r="O1356" s="196" t="s">
        <v>3154</v>
      </c>
      <c r="P1356" s="196" t="s">
        <v>1297</v>
      </c>
      <c r="Q1356" s="196" t="s">
        <v>1297</v>
      </c>
      <c r="R1356" s="196" t="s">
        <v>1297</v>
      </c>
    </row>
    <row r="1357" spans="1:18" x14ac:dyDescent="0.45">
      <c r="A1357" s="196">
        <v>7</v>
      </c>
      <c r="B1357" s="196">
        <v>26</v>
      </c>
      <c r="C1357" s="196">
        <v>34</v>
      </c>
      <c r="D1357" s="196" t="s">
        <v>7698</v>
      </c>
      <c r="E1357" s="196" t="s">
        <v>7715</v>
      </c>
      <c r="F1357" s="196" t="s">
        <v>1301</v>
      </c>
      <c r="G1357" s="196" t="s">
        <v>1300</v>
      </c>
      <c r="H1357" s="196" t="s">
        <v>1427</v>
      </c>
      <c r="I1357" s="196" t="s">
        <v>1341</v>
      </c>
      <c r="K1357" s="196">
        <v>1</v>
      </c>
      <c r="L1357" s="196" t="s">
        <v>3153</v>
      </c>
      <c r="M1357" s="196" t="s">
        <v>3152</v>
      </c>
      <c r="N1357" s="196" t="s">
        <v>1338</v>
      </c>
      <c r="O1357" s="196" t="s">
        <v>3151</v>
      </c>
      <c r="P1357" s="196" t="s">
        <v>1297</v>
      </c>
      <c r="Q1357" s="196" t="s">
        <v>1297</v>
      </c>
      <c r="R1357" s="196" t="s">
        <v>1297</v>
      </c>
    </row>
    <row r="1358" spans="1:18" x14ac:dyDescent="0.45">
      <c r="A1358" s="196">
        <v>7</v>
      </c>
      <c r="B1358" s="196">
        <v>26</v>
      </c>
      <c r="C1358" s="196">
        <v>35</v>
      </c>
      <c r="D1358" s="196" t="s">
        <v>7698</v>
      </c>
      <c r="E1358" s="196" t="s">
        <v>6609</v>
      </c>
      <c r="F1358" s="196" t="s">
        <v>1301</v>
      </c>
      <c r="G1358" s="196" t="s">
        <v>1300</v>
      </c>
      <c r="H1358" s="196" t="s">
        <v>1336</v>
      </c>
      <c r="K1358" s="196">
        <v>1</v>
      </c>
      <c r="L1358" s="196" t="s">
        <v>3150</v>
      </c>
      <c r="M1358" s="196" t="s">
        <v>1297</v>
      </c>
      <c r="N1358" s="196" t="s">
        <v>1297</v>
      </c>
      <c r="O1358" s="196" t="s">
        <v>1297</v>
      </c>
      <c r="P1358" s="196" t="s">
        <v>1297</v>
      </c>
      <c r="Q1358" s="196" t="s">
        <v>1297</v>
      </c>
      <c r="R1358" s="196" t="s">
        <v>1297</v>
      </c>
    </row>
    <row r="1359" spans="1:18" x14ac:dyDescent="0.45">
      <c r="A1359" s="196">
        <v>7</v>
      </c>
      <c r="B1359" s="196">
        <v>26</v>
      </c>
      <c r="C1359" s="196">
        <v>36</v>
      </c>
      <c r="D1359" s="196" t="s">
        <v>7698</v>
      </c>
      <c r="E1359" s="196" t="s">
        <v>8433</v>
      </c>
      <c r="F1359" s="196" t="s">
        <v>1301</v>
      </c>
      <c r="G1359" s="196" t="s">
        <v>1300</v>
      </c>
      <c r="H1359" s="196" t="s">
        <v>1422</v>
      </c>
      <c r="K1359" s="196">
        <v>1</v>
      </c>
      <c r="L1359" s="196" t="s">
        <v>3149</v>
      </c>
      <c r="M1359" s="196" t="s">
        <v>1297</v>
      </c>
      <c r="N1359" s="196" t="s">
        <v>1297</v>
      </c>
      <c r="O1359" s="196" t="s">
        <v>1297</v>
      </c>
      <c r="P1359" s="196" t="s">
        <v>1297</v>
      </c>
      <c r="Q1359" s="196" t="s">
        <v>1297</v>
      </c>
      <c r="R1359" s="196" t="s">
        <v>1297</v>
      </c>
    </row>
    <row r="1360" spans="1:18" x14ac:dyDescent="0.45">
      <c r="A1360" s="196">
        <v>7</v>
      </c>
      <c r="B1360" s="196">
        <v>26</v>
      </c>
      <c r="C1360" s="196">
        <v>37</v>
      </c>
      <c r="D1360" s="196" t="s">
        <v>7698</v>
      </c>
      <c r="E1360" s="196" t="s">
        <v>6610</v>
      </c>
      <c r="F1360" s="196" t="s">
        <v>1301</v>
      </c>
      <c r="G1360" s="196" t="s">
        <v>1300</v>
      </c>
      <c r="H1360" s="196" t="s">
        <v>1334</v>
      </c>
      <c r="K1360" s="196">
        <v>1</v>
      </c>
      <c r="L1360" s="196" t="s">
        <v>3148</v>
      </c>
      <c r="M1360" s="196" t="s">
        <v>1297</v>
      </c>
      <c r="N1360" s="196" t="s">
        <v>1297</v>
      </c>
      <c r="O1360" s="196" t="s">
        <v>1297</v>
      </c>
      <c r="P1360" s="196" t="s">
        <v>1297</v>
      </c>
      <c r="Q1360" s="196" t="s">
        <v>1297</v>
      </c>
      <c r="R1360" s="196" t="s">
        <v>1297</v>
      </c>
    </row>
    <row r="1361" spans="1:18" x14ac:dyDescent="0.45">
      <c r="A1361" s="196">
        <v>7</v>
      </c>
      <c r="B1361" s="196">
        <v>26</v>
      </c>
      <c r="C1361" s="196">
        <v>38</v>
      </c>
      <c r="D1361" s="196" t="s">
        <v>7698</v>
      </c>
      <c r="E1361" s="196" t="s">
        <v>8473</v>
      </c>
      <c r="F1361" s="196" t="s">
        <v>1301</v>
      </c>
      <c r="G1361" s="196" t="s">
        <v>1300</v>
      </c>
      <c r="H1361" s="196" t="s">
        <v>1419</v>
      </c>
      <c r="K1361" s="196">
        <v>1</v>
      </c>
      <c r="L1361" s="196" t="s">
        <v>3147</v>
      </c>
      <c r="M1361" s="196" t="s">
        <v>1297</v>
      </c>
      <c r="N1361" s="196" t="s">
        <v>1297</v>
      </c>
      <c r="O1361" s="196" t="s">
        <v>1297</v>
      </c>
      <c r="P1361" s="196" t="s">
        <v>1297</v>
      </c>
      <c r="Q1361" s="196" t="s">
        <v>1297</v>
      </c>
      <c r="R1361" s="196" t="s">
        <v>1297</v>
      </c>
    </row>
    <row r="1362" spans="1:18" x14ac:dyDescent="0.45">
      <c r="A1362" s="196">
        <v>7</v>
      </c>
      <c r="B1362" s="196">
        <v>26</v>
      </c>
      <c r="C1362" s="196">
        <v>39</v>
      </c>
      <c r="D1362" s="196" t="s">
        <v>7698</v>
      </c>
      <c r="E1362" s="196" t="s">
        <v>6611</v>
      </c>
      <c r="F1362" s="196" t="s">
        <v>1301</v>
      </c>
      <c r="G1362" s="196" t="s">
        <v>1300</v>
      </c>
      <c r="H1362" s="196" t="s">
        <v>1332</v>
      </c>
      <c r="K1362" s="196">
        <v>1</v>
      </c>
      <c r="L1362" s="196" t="s">
        <v>3146</v>
      </c>
      <c r="M1362" s="196" t="s">
        <v>1297</v>
      </c>
      <c r="N1362" s="196" t="s">
        <v>1297</v>
      </c>
      <c r="O1362" s="196" t="s">
        <v>1297</v>
      </c>
      <c r="P1362" s="196" t="s">
        <v>1297</v>
      </c>
      <c r="Q1362" s="196" t="s">
        <v>1297</v>
      </c>
      <c r="R1362" s="196" t="s">
        <v>1297</v>
      </c>
    </row>
    <row r="1363" spans="1:18" x14ac:dyDescent="0.45">
      <c r="A1363" s="196">
        <v>7</v>
      </c>
      <c r="B1363" s="196">
        <v>26</v>
      </c>
      <c r="C1363" s="196">
        <v>40</v>
      </c>
      <c r="D1363" s="196" t="s">
        <v>7698</v>
      </c>
      <c r="E1363" s="196" t="s">
        <v>8513</v>
      </c>
      <c r="F1363" s="196" t="s">
        <v>1301</v>
      </c>
      <c r="G1363" s="196" t="s">
        <v>1300</v>
      </c>
      <c r="H1363" s="196" t="s">
        <v>1416</v>
      </c>
      <c r="K1363" s="196">
        <v>1</v>
      </c>
      <c r="L1363" s="196" t="s">
        <v>3145</v>
      </c>
      <c r="M1363" s="196" t="s">
        <v>1297</v>
      </c>
      <c r="N1363" s="196" t="s">
        <v>1297</v>
      </c>
      <c r="O1363" s="196" t="s">
        <v>1297</v>
      </c>
      <c r="P1363" s="196" t="s">
        <v>1297</v>
      </c>
      <c r="Q1363" s="196" t="s">
        <v>1297</v>
      </c>
      <c r="R1363" s="196" t="s">
        <v>1297</v>
      </c>
    </row>
    <row r="1364" spans="1:18" x14ac:dyDescent="0.45">
      <c r="A1364" s="196">
        <v>7</v>
      </c>
      <c r="B1364" s="196">
        <v>26</v>
      </c>
      <c r="C1364" s="196">
        <v>41</v>
      </c>
      <c r="D1364" s="196" t="s">
        <v>7698</v>
      </c>
      <c r="E1364" s="196" t="s">
        <v>6612</v>
      </c>
      <c r="F1364" s="196" t="s">
        <v>1301</v>
      </c>
      <c r="G1364" s="196" t="s">
        <v>1300</v>
      </c>
      <c r="H1364" s="196" t="s">
        <v>1330</v>
      </c>
      <c r="I1364" s="196" t="s">
        <v>1309</v>
      </c>
      <c r="K1364" s="196">
        <v>1</v>
      </c>
      <c r="L1364" s="196" t="s">
        <v>3144</v>
      </c>
      <c r="M1364" s="196" t="s">
        <v>3143</v>
      </c>
      <c r="N1364" s="196" t="s">
        <v>1306</v>
      </c>
      <c r="O1364" s="196" t="s">
        <v>3142</v>
      </c>
      <c r="P1364" s="196" t="s">
        <v>1304</v>
      </c>
      <c r="Q1364" s="196" t="s">
        <v>3141</v>
      </c>
      <c r="R1364" s="196" t="s">
        <v>1302</v>
      </c>
    </row>
    <row r="1365" spans="1:18" x14ac:dyDescent="0.45">
      <c r="A1365" s="196">
        <v>7</v>
      </c>
      <c r="B1365" s="196">
        <v>26</v>
      </c>
      <c r="C1365" s="196">
        <v>42</v>
      </c>
      <c r="D1365" s="196" t="s">
        <v>7698</v>
      </c>
      <c r="E1365" s="196" t="s">
        <v>7716</v>
      </c>
      <c r="F1365" s="196" t="s">
        <v>1301</v>
      </c>
      <c r="G1365" s="196" t="s">
        <v>1300</v>
      </c>
      <c r="H1365" s="196" t="s">
        <v>1410</v>
      </c>
      <c r="I1365" s="196" t="s">
        <v>1309</v>
      </c>
      <c r="K1365" s="196">
        <v>1</v>
      </c>
      <c r="L1365" s="196" t="s">
        <v>3140</v>
      </c>
      <c r="M1365" s="196" t="s">
        <v>3139</v>
      </c>
      <c r="N1365" s="196" t="s">
        <v>1306</v>
      </c>
      <c r="O1365" s="196" t="s">
        <v>3138</v>
      </c>
      <c r="P1365" s="196" t="s">
        <v>1304</v>
      </c>
      <c r="Q1365" s="196" t="s">
        <v>3137</v>
      </c>
      <c r="R1365" s="196" t="s">
        <v>1302</v>
      </c>
    </row>
    <row r="1366" spans="1:18" x14ac:dyDescent="0.45">
      <c r="A1366" s="196">
        <v>7</v>
      </c>
      <c r="B1366" s="196">
        <v>26</v>
      </c>
      <c r="C1366" s="196">
        <v>43</v>
      </c>
      <c r="D1366" s="196" t="s">
        <v>7698</v>
      </c>
      <c r="E1366" s="196" t="s">
        <v>6613</v>
      </c>
      <c r="F1366" s="196" t="s">
        <v>1301</v>
      </c>
      <c r="G1366" s="196" t="s">
        <v>1300</v>
      </c>
      <c r="H1366" s="196" t="s">
        <v>1325</v>
      </c>
      <c r="I1366" s="196" t="s">
        <v>1324</v>
      </c>
      <c r="K1366" s="196">
        <v>1</v>
      </c>
      <c r="L1366" s="196" t="s">
        <v>3136</v>
      </c>
      <c r="M1366" s="196" t="s">
        <v>1297</v>
      </c>
      <c r="N1366" s="196" t="s">
        <v>1297</v>
      </c>
      <c r="O1366" s="196" t="s">
        <v>1297</v>
      </c>
      <c r="P1366" s="196" t="s">
        <v>1297</v>
      </c>
      <c r="Q1366" s="196" t="s">
        <v>1297</v>
      </c>
      <c r="R1366" s="196" t="s">
        <v>1297</v>
      </c>
    </row>
    <row r="1367" spans="1:18" x14ac:dyDescent="0.45">
      <c r="A1367" s="196">
        <v>7</v>
      </c>
      <c r="B1367" s="196">
        <v>26</v>
      </c>
      <c r="C1367" s="196">
        <v>44</v>
      </c>
      <c r="D1367" s="196" t="s">
        <v>7698</v>
      </c>
      <c r="E1367" s="196" t="s">
        <v>7717</v>
      </c>
      <c r="F1367" s="196" t="s">
        <v>1301</v>
      </c>
      <c r="G1367" s="196" t="s">
        <v>1300</v>
      </c>
      <c r="H1367" s="196" t="s">
        <v>1404</v>
      </c>
      <c r="I1367" s="196" t="s">
        <v>1324</v>
      </c>
      <c r="K1367" s="196">
        <v>1</v>
      </c>
      <c r="L1367" s="196" t="s">
        <v>3135</v>
      </c>
      <c r="M1367" s="196" t="s">
        <v>1297</v>
      </c>
      <c r="N1367" s="196" t="s">
        <v>1297</v>
      </c>
      <c r="O1367" s="196" t="s">
        <v>1297</v>
      </c>
      <c r="P1367" s="196" t="s">
        <v>1297</v>
      </c>
      <c r="Q1367" s="196" t="s">
        <v>1297</v>
      </c>
      <c r="R1367" s="196" t="s">
        <v>1297</v>
      </c>
    </row>
    <row r="1368" spans="1:18" x14ac:dyDescent="0.45">
      <c r="A1368" s="196">
        <v>7</v>
      </c>
      <c r="B1368" s="196">
        <v>26</v>
      </c>
      <c r="C1368" s="196">
        <v>45</v>
      </c>
      <c r="D1368" s="196" t="s">
        <v>7698</v>
      </c>
      <c r="E1368" s="196" t="s">
        <v>6614</v>
      </c>
      <c r="F1368" s="196" t="s">
        <v>1301</v>
      </c>
      <c r="G1368" s="196" t="s">
        <v>1300</v>
      </c>
      <c r="H1368" s="196" t="s">
        <v>1322</v>
      </c>
      <c r="K1368" s="196">
        <v>1</v>
      </c>
      <c r="L1368" s="196" t="s">
        <v>3134</v>
      </c>
      <c r="M1368" s="196" t="s">
        <v>1297</v>
      </c>
      <c r="N1368" s="196" t="s">
        <v>1297</v>
      </c>
      <c r="O1368" s="196" t="s">
        <v>1297</v>
      </c>
      <c r="P1368" s="196" t="s">
        <v>1297</v>
      </c>
      <c r="Q1368" s="196" t="s">
        <v>1297</v>
      </c>
      <c r="R1368" s="196" t="s">
        <v>1297</v>
      </c>
    </row>
    <row r="1369" spans="1:18" x14ac:dyDescent="0.45">
      <c r="A1369" s="196">
        <v>7</v>
      </c>
      <c r="B1369" s="196">
        <v>26</v>
      </c>
      <c r="C1369" s="196">
        <v>46</v>
      </c>
      <c r="D1369" s="196" t="s">
        <v>7698</v>
      </c>
      <c r="E1369" s="196" t="s">
        <v>7718</v>
      </c>
      <c r="F1369" s="196" t="s">
        <v>1301</v>
      </c>
      <c r="G1369" s="196" t="s">
        <v>1300</v>
      </c>
      <c r="H1369" s="196" t="s">
        <v>1401</v>
      </c>
      <c r="K1369" s="196">
        <v>1</v>
      </c>
      <c r="L1369" s="196" t="s">
        <v>3133</v>
      </c>
      <c r="M1369" s="196" t="s">
        <v>1297</v>
      </c>
      <c r="N1369" s="196" t="s">
        <v>1297</v>
      </c>
      <c r="O1369" s="196" t="s">
        <v>1297</v>
      </c>
      <c r="P1369" s="196" t="s">
        <v>1297</v>
      </c>
      <c r="Q1369" s="196" t="s">
        <v>1297</v>
      </c>
      <c r="R1369" s="196" t="s">
        <v>1297</v>
      </c>
    </row>
    <row r="1370" spans="1:18" x14ac:dyDescent="0.45">
      <c r="A1370" s="196">
        <v>7</v>
      </c>
      <c r="B1370" s="196">
        <v>26</v>
      </c>
      <c r="C1370" s="196">
        <v>47</v>
      </c>
      <c r="D1370" s="196" t="s">
        <v>7698</v>
      </c>
      <c r="E1370" s="196" t="s">
        <v>6615</v>
      </c>
      <c r="F1370" s="196" t="s">
        <v>1301</v>
      </c>
      <c r="G1370" s="196" t="s">
        <v>1300</v>
      </c>
      <c r="H1370" s="196" t="s">
        <v>1320</v>
      </c>
      <c r="I1370" s="196" t="s">
        <v>1319</v>
      </c>
      <c r="K1370" s="196">
        <v>1</v>
      </c>
      <c r="L1370" s="196" t="s">
        <v>3132</v>
      </c>
      <c r="M1370" s="196" t="s">
        <v>1297</v>
      </c>
      <c r="N1370" s="196" t="s">
        <v>1297</v>
      </c>
      <c r="O1370" s="196" t="s">
        <v>1297</v>
      </c>
      <c r="P1370" s="196" t="s">
        <v>1297</v>
      </c>
      <c r="Q1370" s="196" t="s">
        <v>1297</v>
      </c>
      <c r="R1370" s="196" t="s">
        <v>1297</v>
      </c>
    </row>
    <row r="1371" spans="1:18" x14ac:dyDescent="0.45">
      <c r="A1371" s="196">
        <v>7</v>
      </c>
      <c r="B1371" s="196">
        <v>26</v>
      </c>
      <c r="C1371" s="196">
        <v>48</v>
      </c>
      <c r="D1371" s="196" t="s">
        <v>7698</v>
      </c>
      <c r="E1371" s="196" t="s">
        <v>6616</v>
      </c>
      <c r="F1371" s="196" t="s">
        <v>1301</v>
      </c>
      <c r="G1371" s="196" t="s">
        <v>1300</v>
      </c>
      <c r="H1371" s="196" t="s">
        <v>1317</v>
      </c>
      <c r="K1371" s="196">
        <v>1</v>
      </c>
      <c r="L1371" s="196" t="s">
        <v>3131</v>
      </c>
      <c r="M1371" s="196" t="s">
        <v>1297</v>
      </c>
      <c r="N1371" s="196" t="s">
        <v>1297</v>
      </c>
      <c r="O1371" s="196" t="s">
        <v>1297</v>
      </c>
      <c r="P1371" s="196" t="s">
        <v>1297</v>
      </c>
      <c r="Q1371" s="196" t="s">
        <v>1297</v>
      </c>
      <c r="R1371" s="196" t="s">
        <v>1297</v>
      </c>
    </row>
    <row r="1372" spans="1:18" x14ac:dyDescent="0.45">
      <c r="A1372" s="196">
        <v>7</v>
      </c>
      <c r="B1372" s="196">
        <v>26</v>
      </c>
      <c r="C1372" s="196">
        <v>49</v>
      </c>
      <c r="D1372" s="196" t="s">
        <v>7698</v>
      </c>
      <c r="E1372" s="196" t="s">
        <v>6617</v>
      </c>
      <c r="F1372" s="196" t="s">
        <v>1301</v>
      </c>
      <c r="G1372" s="196" t="s">
        <v>1300</v>
      </c>
      <c r="H1372" s="196" t="s">
        <v>1315</v>
      </c>
      <c r="I1372" s="196" t="s">
        <v>1309</v>
      </c>
      <c r="K1372" s="196">
        <v>1</v>
      </c>
      <c r="L1372" s="196" t="s">
        <v>3130</v>
      </c>
      <c r="M1372" s="196" t="s">
        <v>3129</v>
      </c>
      <c r="N1372" s="196" t="s">
        <v>1306</v>
      </c>
      <c r="O1372" s="196" t="s">
        <v>3128</v>
      </c>
      <c r="P1372" s="196" t="s">
        <v>1304</v>
      </c>
      <c r="Q1372" s="196" t="s">
        <v>3127</v>
      </c>
      <c r="R1372" s="196" t="s">
        <v>1302</v>
      </c>
    </row>
    <row r="1373" spans="1:18" x14ac:dyDescent="0.45">
      <c r="A1373" s="196">
        <v>7</v>
      </c>
      <c r="B1373" s="196">
        <v>26</v>
      </c>
      <c r="C1373" s="196">
        <v>50</v>
      </c>
      <c r="D1373" s="196" t="s">
        <v>7698</v>
      </c>
      <c r="E1373" s="196" t="s">
        <v>6618</v>
      </c>
      <c r="F1373" s="196" t="s">
        <v>1301</v>
      </c>
      <c r="G1373" s="196" t="s">
        <v>1300</v>
      </c>
      <c r="H1373" s="196" t="s">
        <v>1310</v>
      </c>
      <c r="I1373" s="196" t="s">
        <v>1309</v>
      </c>
      <c r="K1373" s="196">
        <v>1</v>
      </c>
      <c r="L1373" s="196" t="s">
        <v>3126</v>
      </c>
      <c r="M1373" s="196" t="s">
        <v>3125</v>
      </c>
      <c r="N1373" s="196" t="s">
        <v>1306</v>
      </c>
      <c r="O1373" s="196" t="s">
        <v>3124</v>
      </c>
      <c r="P1373" s="196" t="s">
        <v>1304</v>
      </c>
      <c r="Q1373" s="196" t="s">
        <v>3123</v>
      </c>
      <c r="R1373" s="196" t="s">
        <v>1302</v>
      </c>
    </row>
    <row r="1374" spans="1:18" x14ac:dyDescent="0.45">
      <c r="A1374" s="196">
        <v>7</v>
      </c>
      <c r="B1374" s="196">
        <v>26</v>
      </c>
      <c r="C1374" s="196">
        <v>51</v>
      </c>
      <c r="D1374" s="196" t="s">
        <v>7698</v>
      </c>
      <c r="E1374" s="196" t="s">
        <v>6619</v>
      </c>
      <c r="F1374" s="196" t="s">
        <v>1301</v>
      </c>
      <c r="G1374" s="196" t="s">
        <v>1300</v>
      </c>
      <c r="H1374" s="196" t="s">
        <v>1299</v>
      </c>
      <c r="K1374" s="196">
        <v>1</v>
      </c>
      <c r="L1374" s="196" t="s">
        <v>3122</v>
      </c>
      <c r="M1374" s="196" t="s">
        <v>1297</v>
      </c>
      <c r="N1374" s="196" t="s">
        <v>1297</v>
      </c>
      <c r="O1374" s="196" t="s">
        <v>1297</v>
      </c>
      <c r="P1374" s="196" t="s">
        <v>1297</v>
      </c>
      <c r="Q1374" s="196" t="s">
        <v>1297</v>
      </c>
      <c r="R1374" s="196" t="s">
        <v>1297</v>
      </c>
    </row>
    <row r="1375" spans="1:18" x14ac:dyDescent="0.45">
      <c r="A1375" s="196">
        <v>7</v>
      </c>
      <c r="B1375" s="196">
        <v>26</v>
      </c>
      <c r="C1375" s="196">
        <v>52</v>
      </c>
      <c r="D1375" s="196" t="s">
        <v>8775</v>
      </c>
      <c r="E1375" s="196" t="s">
        <v>8815</v>
      </c>
      <c r="F1375" s="196" t="s">
        <v>1301</v>
      </c>
      <c r="G1375" s="196" t="s">
        <v>1300</v>
      </c>
      <c r="H1375" s="196" t="s">
        <v>8777</v>
      </c>
      <c r="K1375" s="196">
        <v>1</v>
      </c>
      <c r="L1375" s="196" t="s">
        <v>8816</v>
      </c>
    </row>
    <row r="1376" spans="1:18" x14ac:dyDescent="0.45">
      <c r="A1376" s="196">
        <v>7</v>
      </c>
      <c r="B1376" s="196">
        <v>27</v>
      </c>
      <c r="C1376" s="196">
        <v>1</v>
      </c>
      <c r="D1376" s="196" t="s">
        <v>7698</v>
      </c>
      <c r="E1376" s="196" t="s">
        <v>6620</v>
      </c>
      <c r="F1376" s="196" t="s">
        <v>1301</v>
      </c>
      <c r="G1376" s="196" t="s">
        <v>1300</v>
      </c>
      <c r="H1376" s="196" t="s">
        <v>1388</v>
      </c>
      <c r="I1376" s="196" t="s">
        <v>1324</v>
      </c>
      <c r="K1376" s="196">
        <v>1</v>
      </c>
      <c r="L1376" s="196" t="s">
        <v>3121</v>
      </c>
      <c r="M1376" s="196" t="s">
        <v>1297</v>
      </c>
      <c r="N1376" s="196" t="s">
        <v>1297</v>
      </c>
      <c r="O1376" s="196" t="s">
        <v>1297</v>
      </c>
      <c r="P1376" s="196" t="s">
        <v>1297</v>
      </c>
      <c r="Q1376" s="196" t="s">
        <v>1297</v>
      </c>
      <c r="R1376" s="196" t="s">
        <v>1297</v>
      </c>
    </row>
    <row r="1377" spans="1:18" x14ac:dyDescent="0.45">
      <c r="A1377" s="196">
        <v>7</v>
      </c>
      <c r="B1377" s="196">
        <v>27</v>
      </c>
      <c r="C1377" s="196">
        <v>2</v>
      </c>
      <c r="D1377" s="196" t="s">
        <v>7698</v>
      </c>
      <c r="E1377" s="196" t="s">
        <v>7719</v>
      </c>
      <c r="F1377" s="196" t="s">
        <v>1301</v>
      </c>
      <c r="G1377" s="196" t="s">
        <v>1300</v>
      </c>
      <c r="H1377" s="196" t="s">
        <v>1505</v>
      </c>
      <c r="I1377" s="196" t="s">
        <v>1324</v>
      </c>
      <c r="K1377" s="196">
        <v>1</v>
      </c>
      <c r="L1377" s="196" t="s">
        <v>3120</v>
      </c>
      <c r="M1377" s="196" t="s">
        <v>1297</v>
      </c>
      <c r="N1377" s="196" t="s">
        <v>1297</v>
      </c>
      <c r="O1377" s="196" t="s">
        <v>1297</v>
      </c>
      <c r="P1377" s="196" t="s">
        <v>1297</v>
      </c>
      <c r="Q1377" s="196" t="s">
        <v>1297</v>
      </c>
      <c r="R1377" s="196" t="s">
        <v>1297</v>
      </c>
    </row>
    <row r="1378" spans="1:18" x14ac:dyDescent="0.45">
      <c r="A1378" s="196">
        <v>7</v>
      </c>
      <c r="B1378" s="196">
        <v>27</v>
      </c>
      <c r="C1378" s="196">
        <v>3</v>
      </c>
      <c r="D1378" s="196" t="s">
        <v>7698</v>
      </c>
      <c r="E1378" s="196" t="s">
        <v>6621</v>
      </c>
      <c r="F1378" s="196" t="s">
        <v>1301</v>
      </c>
      <c r="G1378" s="196" t="s">
        <v>1300</v>
      </c>
      <c r="H1378" s="196" t="s">
        <v>1386</v>
      </c>
      <c r="I1378" s="196" t="s">
        <v>1324</v>
      </c>
      <c r="K1378" s="196">
        <v>1</v>
      </c>
      <c r="L1378" s="196" t="s">
        <v>3119</v>
      </c>
      <c r="M1378" s="196" t="s">
        <v>1297</v>
      </c>
      <c r="N1378" s="196" t="s">
        <v>1297</v>
      </c>
      <c r="O1378" s="196" t="s">
        <v>1297</v>
      </c>
      <c r="P1378" s="196" t="s">
        <v>1297</v>
      </c>
      <c r="Q1378" s="196" t="s">
        <v>1297</v>
      </c>
      <c r="R1378" s="196" t="s">
        <v>1297</v>
      </c>
    </row>
    <row r="1379" spans="1:18" x14ac:dyDescent="0.45">
      <c r="A1379" s="196">
        <v>7</v>
      </c>
      <c r="B1379" s="196">
        <v>27</v>
      </c>
      <c r="C1379" s="196">
        <v>4</v>
      </c>
      <c r="D1379" s="196" t="s">
        <v>7698</v>
      </c>
      <c r="E1379" s="196" t="s">
        <v>7720</v>
      </c>
      <c r="F1379" s="196" t="s">
        <v>1301</v>
      </c>
      <c r="G1379" s="196" t="s">
        <v>1300</v>
      </c>
      <c r="H1379" s="196" t="s">
        <v>1502</v>
      </c>
      <c r="I1379" s="196" t="s">
        <v>1324</v>
      </c>
      <c r="K1379" s="196">
        <v>1</v>
      </c>
      <c r="L1379" s="196" t="s">
        <v>3118</v>
      </c>
      <c r="M1379" s="196" t="s">
        <v>1297</v>
      </c>
      <c r="N1379" s="196" t="s">
        <v>1297</v>
      </c>
      <c r="O1379" s="196" t="s">
        <v>1297</v>
      </c>
      <c r="P1379" s="196" t="s">
        <v>1297</v>
      </c>
      <c r="Q1379" s="196" t="s">
        <v>1297</v>
      </c>
      <c r="R1379" s="196" t="s">
        <v>1297</v>
      </c>
    </row>
    <row r="1380" spans="1:18" x14ac:dyDescent="0.45">
      <c r="A1380" s="196">
        <v>7</v>
      </c>
      <c r="B1380" s="196">
        <v>27</v>
      </c>
      <c r="C1380" s="196">
        <v>5</v>
      </c>
      <c r="D1380" s="196" t="s">
        <v>7698</v>
      </c>
      <c r="E1380" s="196" t="s">
        <v>6622</v>
      </c>
      <c r="F1380" s="196" t="s">
        <v>1301</v>
      </c>
      <c r="G1380" s="196" t="s">
        <v>1300</v>
      </c>
      <c r="H1380" s="196" t="s">
        <v>1384</v>
      </c>
      <c r="I1380" s="196" t="s">
        <v>1309</v>
      </c>
      <c r="K1380" s="196">
        <v>1</v>
      </c>
      <c r="L1380" s="196" t="s">
        <v>3117</v>
      </c>
      <c r="M1380" s="196" t="s">
        <v>3116</v>
      </c>
      <c r="N1380" s="196" t="s">
        <v>1306</v>
      </c>
      <c r="O1380" s="196" t="s">
        <v>3115</v>
      </c>
      <c r="P1380" s="196" t="s">
        <v>1304</v>
      </c>
      <c r="Q1380" s="196" t="s">
        <v>3114</v>
      </c>
      <c r="R1380" s="196" t="s">
        <v>1302</v>
      </c>
    </row>
    <row r="1381" spans="1:18" x14ac:dyDescent="0.45">
      <c r="A1381" s="196">
        <v>7</v>
      </c>
      <c r="B1381" s="196">
        <v>27</v>
      </c>
      <c r="C1381" s="196">
        <v>6</v>
      </c>
      <c r="D1381" s="196" t="s">
        <v>7698</v>
      </c>
      <c r="E1381" s="196" t="s">
        <v>7721</v>
      </c>
      <c r="F1381" s="196" t="s">
        <v>1301</v>
      </c>
      <c r="G1381" s="196" t="s">
        <v>1300</v>
      </c>
      <c r="H1381" s="196" t="s">
        <v>1496</v>
      </c>
      <c r="I1381" s="196" t="s">
        <v>1309</v>
      </c>
      <c r="K1381" s="196">
        <v>1</v>
      </c>
      <c r="L1381" s="196" t="s">
        <v>3113</v>
      </c>
      <c r="M1381" s="196" t="s">
        <v>3112</v>
      </c>
      <c r="N1381" s="196" t="s">
        <v>1306</v>
      </c>
      <c r="O1381" s="196" t="s">
        <v>3111</v>
      </c>
      <c r="P1381" s="196" t="s">
        <v>1304</v>
      </c>
      <c r="Q1381" s="196" t="s">
        <v>3110</v>
      </c>
      <c r="R1381" s="196" t="s">
        <v>1302</v>
      </c>
    </row>
    <row r="1382" spans="1:18" x14ac:dyDescent="0.45">
      <c r="A1382" s="196">
        <v>7</v>
      </c>
      <c r="B1382" s="196">
        <v>27</v>
      </c>
      <c r="C1382" s="196">
        <v>7</v>
      </c>
      <c r="D1382" s="196" t="s">
        <v>7698</v>
      </c>
      <c r="E1382" s="196" t="s">
        <v>6623</v>
      </c>
      <c r="F1382" s="196" t="s">
        <v>1301</v>
      </c>
      <c r="G1382" s="196" t="s">
        <v>1300</v>
      </c>
      <c r="H1382" s="196" t="s">
        <v>715</v>
      </c>
      <c r="I1382" s="196" t="s">
        <v>1309</v>
      </c>
      <c r="K1382" s="196">
        <v>1</v>
      </c>
      <c r="L1382" s="196" t="s">
        <v>3109</v>
      </c>
      <c r="M1382" s="196" t="s">
        <v>3108</v>
      </c>
      <c r="N1382" s="196" t="s">
        <v>1306</v>
      </c>
      <c r="O1382" s="196" t="s">
        <v>3107</v>
      </c>
      <c r="P1382" s="196" t="s">
        <v>1304</v>
      </c>
      <c r="Q1382" s="196" t="s">
        <v>3106</v>
      </c>
      <c r="R1382" s="196" t="s">
        <v>1302</v>
      </c>
    </row>
    <row r="1383" spans="1:18" x14ac:dyDescent="0.45">
      <c r="A1383" s="196">
        <v>7</v>
      </c>
      <c r="B1383" s="196">
        <v>27</v>
      </c>
      <c r="C1383" s="196">
        <v>8</v>
      </c>
      <c r="D1383" s="196" t="s">
        <v>7698</v>
      </c>
      <c r="E1383" s="196" t="s">
        <v>7722</v>
      </c>
      <c r="F1383" s="196" t="s">
        <v>1301</v>
      </c>
      <c r="G1383" s="196" t="s">
        <v>1300</v>
      </c>
      <c r="H1383" s="196" t="s">
        <v>1487</v>
      </c>
      <c r="I1383" s="196" t="s">
        <v>1309</v>
      </c>
      <c r="K1383" s="196">
        <v>1</v>
      </c>
      <c r="L1383" s="196" t="s">
        <v>3105</v>
      </c>
      <c r="M1383" s="196" t="s">
        <v>3104</v>
      </c>
      <c r="N1383" s="196" t="s">
        <v>1306</v>
      </c>
      <c r="O1383" s="196" t="s">
        <v>3103</v>
      </c>
      <c r="P1383" s="196" t="s">
        <v>1304</v>
      </c>
      <c r="Q1383" s="196" t="s">
        <v>3102</v>
      </c>
      <c r="R1383" s="196" t="s">
        <v>1302</v>
      </c>
    </row>
    <row r="1384" spans="1:18" x14ac:dyDescent="0.45">
      <c r="A1384" s="196">
        <v>7</v>
      </c>
      <c r="B1384" s="196">
        <v>27</v>
      </c>
      <c r="C1384" s="196">
        <v>9</v>
      </c>
      <c r="D1384" s="196" t="s">
        <v>7698</v>
      </c>
      <c r="E1384" s="196" t="s">
        <v>6624</v>
      </c>
      <c r="F1384" s="196" t="s">
        <v>1301</v>
      </c>
      <c r="G1384" s="196" t="s">
        <v>1300</v>
      </c>
      <c r="H1384" s="196" t="s">
        <v>1375</v>
      </c>
      <c r="K1384" s="196">
        <v>1</v>
      </c>
      <c r="L1384" s="196" t="s">
        <v>3101</v>
      </c>
      <c r="M1384" s="196" t="s">
        <v>1297</v>
      </c>
      <c r="N1384" s="196" t="s">
        <v>1297</v>
      </c>
      <c r="O1384" s="196" t="s">
        <v>1297</v>
      </c>
      <c r="P1384" s="196" t="s">
        <v>1297</v>
      </c>
      <c r="Q1384" s="196" t="s">
        <v>1297</v>
      </c>
      <c r="R1384" s="196" t="s">
        <v>1297</v>
      </c>
    </row>
    <row r="1385" spans="1:18" x14ac:dyDescent="0.45">
      <c r="A1385" s="196">
        <v>7</v>
      </c>
      <c r="B1385" s="196">
        <v>27</v>
      </c>
      <c r="C1385" s="196">
        <v>10</v>
      </c>
      <c r="D1385" s="196" t="s">
        <v>7698</v>
      </c>
      <c r="E1385" s="196" t="s">
        <v>7723</v>
      </c>
      <c r="F1385" s="196" t="s">
        <v>1301</v>
      </c>
      <c r="G1385" s="196" t="s">
        <v>1300</v>
      </c>
      <c r="H1385" s="196" t="s">
        <v>1481</v>
      </c>
      <c r="K1385" s="196">
        <v>1</v>
      </c>
      <c r="L1385" s="196" t="s">
        <v>3100</v>
      </c>
      <c r="M1385" s="196" t="s">
        <v>1297</v>
      </c>
      <c r="N1385" s="196" t="s">
        <v>1297</v>
      </c>
      <c r="O1385" s="196" t="s">
        <v>1297</v>
      </c>
      <c r="P1385" s="196" t="s">
        <v>1297</v>
      </c>
      <c r="Q1385" s="196" t="s">
        <v>1297</v>
      </c>
      <c r="R1385" s="196" t="s">
        <v>1297</v>
      </c>
    </row>
    <row r="1386" spans="1:18" x14ac:dyDescent="0.45">
      <c r="A1386" s="196">
        <v>7</v>
      </c>
      <c r="B1386" s="196">
        <v>27</v>
      </c>
      <c r="C1386" s="196">
        <v>11</v>
      </c>
      <c r="D1386" s="196" t="s">
        <v>7698</v>
      </c>
      <c r="E1386" s="196" t="s">
        <v>6625</v>
      </c>
      <c r="F1386" s="196" t="s">
        <v>1301</v>
      </c>
      <c r="G1386" s="196" t="s">
        <v>1300</v>
      </c>
      <c r="H1386" s="196" t="s">
        <v>1373</v>
      </c>
      <c r="I1386" s="196" t="s">
        <v>1319</v>
      </c>
      <c r="K1386" s="196">
        <v>1</v>
      </c>
      <c r="L1386" s="196" t="s">
        <v>3099</v>
      </c>
      <c r="M1386" s="196" t="s">
        <v>1297</v>
      </c>
      <c r="N1386" s="196" t="s">
        <v>1297</v>
      </c>
      <c r="O1386" s="196" t="s">
        <v>1297</v>
      </c>
      <c r="P1386" s="196" t="s">
        <v>1297</v>
      </c>
      <c r="Q1386" s="196" t="s">
        <v>1297</v>
      </c>
      <c r="R1386" s="196" t="s">
        <v>1297</v>
      </c>
    </row>
    <row r="1387" spans="1:18" x14ac:dyDescent="0.45">
      <c r="A1387" s="196">
        <v>7</v>
      </c>
      <c r="B1387" s="196">
        <v>27</v>
      </c>
      <c r="C1387" s="196">
        <v>12</v>
      </c>
      <c r="D1387" s="196" t="s">
        <v>7698</v>
      </c>
      <c r="E1387" s="196" t="s">
        <v>7724</v>
      </c>
      <c r="F1387" s="196" t="s">
        <v>1301</v>
      </c>
      <c r="G1387" s="196" t="s">
        <v>1300</v>
      </c>
      <c r="H1387" s="196" t="s">
        <v>1478</v>
      </c>
      <c r="I1387" s="196" t="s">
        <v>1319</v>
      </c>
      <c r="K1387" s="196">
        <v>1</v>
      </c>
      <c r="L1387" s="196" t="s">
        <v>3098</v>
      </c>
      <c r="M1387" s="196" t="s">
        <v>1297</v>
      </c>
      <c r="N1387" s="196" t="s">
        <v>1297</v>
      </c>
      <c r="O1387" s="196" t="s">
        <v>1297</v>
      </c>
      <c r="P1387" s="196" t="s">
        <v>1297</v>
      </c>
      <c r="Q1387" s="196" t="s">
        <v>1297</v>
      </c>
      <c r="R1387" s="196" t="s">
        <v>1297</v>
      </c>
    </row>
    <row r="1388" spans="1:18" x14ac:dyDescent="0.45">
      <c r="A1388" s="196">
        <v>7</v>
      </c>
      <c r="B1388" s="196">
        <v>27</v>
      </c>
      <c r="C1388" s="196">
        <v>13</v>
      </c>
      <c r="D1388" s="196" t="s">
        <v>7698</v>
      </c>
      <c r="E1388" s="196" t="s">
        <v>6626</v>
      </c>
      <c r="F1388" s="196" t="s">
        <v>1301</v>
      </c>
      <c r="G1388" s="196" t="s">
        <v>1300</v>
      </c>
      <c r="H1388" s="196" t="s">
        <v>1371</v>
      </c>
      <c r="I1388" s="196" t="s">
        <v>1370</v>
      </c>
      <c r="K1388" s="196">
        <v>1</v>
      </c>
      <c r="L1388" s="196" t="s">
        <v>3097</v>
      </c>
      <c r="M1388" s="196" t="s">
        <v>1297</v>
      </c>
      <c r="N1388" s="196" t="s">
        <v>1297</v>
      </c>
      <c r="O1388" s="196" t="s">
        <v>1297</v>
      </c>
      <c r="P1388" s="196" t="s">
        <v>1297</v>
      </c>
      <c r="Q1388" s="196" t="s">
        <v>1297</v>
      </c>
      <c r="R1388" s="196" t="s">
        <v>1297</v>
      </c>
    </row>
    <row r="1389" spans="1:18" x14ac:dyDescent="0.45">
      <c r="A1389" s="196">
        <v>7</v>
      </c>
      <c r="B1389" s="196">
        <v>27</v>
      </c>
      <c r="C1389" s="196">
        <v>14</v>
      </c>
      <c r="D1389" s="196" t="s">
        <v>7698</v>
      </c>
      <c r="E1389" s="196" t="s">
        <v>7725</v>
      </c>
      <c r="F1389" s="196" t="s">
        <v>1301</v>
      </c>
      <c r="G1389" s="196" t="s">
        <v>1300</v>
      </c>
      <c r="H1389" s="196" t="s">
        <v>1475</v>
      </c>
      <c r="I1389" s="196" t="s">
        <v>1370</v>
      </c>
      <c r="K1389" s="196">
        <v>1</v>
      </c>
      <c r="L1389" s="196" t="s">
        <v>3096</v>
      </c>
      <c r="M1389" s="196" t="s">
        <v>1297</v>
      </c>
      <c r="N1389" s="196" t="s">
        <v>1297</v>
      </c>
      <c r="O1389" s="196" t="s">
        <v>1297</v>
      </c>
      <c r="P1389" s="196" t="s">
        <v>1297</v>
      </c>
      <c r="Q1389" s="196" t="s">
        <v>1297</v>
      </c>
      <c r="R1389" s="196" t="s">
        <v>1297</v>
      </c>
    </row>
    <row r="1390" spans="1:18" x14ac:dyDescent="0.45">
      <c r="A1390" s="196">
        <v>7</v>
      </c>
      <c r="B1390" s="196">
        <v>27</v>
      </c>
      <c r="C1390" s="196">
        <v>15</v>
      </c>
      <c r="D1390" s="196" t="s">
        <v>7698</v>
      </c>
      <c r="E1390" s="196" t="s">
        <v>6627</v>
      </c>
      <c r="F1390" s="196" t="s">
        <v>1301</v>
      </c>
      <c r="G1390" s="196" t="s">
        <v>1300</v>
      </c>
      <c r="H1390" s="196" t="s">
        <v>1368</v>
      </c>
      <c r="I1390" s="196" t="s">
        <v>1367</v>
      </c>
      <c r="K1390" s="196">
        <v>1</v>
      </c>
      <c r="L1390" s="196" t="s">
        <v>3095</v>
      </c>
      <c r="M1390" s="196" t="s">
        <v>3094</v>
      </c>
      <c r="N1390" s="196" t="s">
        <v>1297</v>
      </c>
      <c r="O1390" s="196" t="s">
        <v>1297</v>
      </c>
      <c r="P1390" s="196" t="s">
        <v>1297</v>
      </c>
      <c r="Q1390" s="196" t="s">
        <v>1297</v>
      </c>
      <c r="R1390" s="196" t="s">
        <v>1297</v>
      </c>
    </row>
    <row r="1391" spans="1:18" x14ac:dyDescent="0.45">
      <c r="A1391" s="196">
        <v>7</v>
      </c>
      <c r="B1391" s="196">
        <v>27</v>
      </c>
      <c r="C1391" s="196">
        <v>16</v>
      </c>
      <c r="D1391" s="196" t="s">
        <v>7698</v>
      </c>
      <c r="E1391" s="196" t="s">
        <v>7726</v>
      </c>
      <c r="F1391" s="196" t="s">
        <v>1301</v>
      </c>
      <c r="G1391" s="196" t="s">
        <v>1300</v>
      </c>
      <c r="H1391" s="196" t="s">
        <v>1471</v>
      </c>
      <c r="I1391" s="196" t="s">
        <v>1367</v>
      </c>
      <c r="K1391" s="196">
        <v>1</v>
      </c>
      <c r="L1391" s="196" t="s">
        <v>3093</v>
      </c>
      <c r="M1391" s="196" t="s">
        <v>3092</v>
      </c>
      <c r="N1391" s="196" t="s">
        <v>1297</v>
      </c>
      <c r="O1391" s="196" t="s">
        <v>1297</v>
      </c>
      <c r="P1391" s="196" t="s">
        <v>1297</v>
      </c>
      <c r="Q1391" s="196" t="s">
        <v>1297</v>
      </c>
      <c r="R1391" s="196" t="s">
        <v>1297</v>
      </c>
    </row>
    <row r="1392" spans="1:18" x14ac:dyDescent="0.45">
      <c r="A1392" s="196">
        <v>7</v>
      </c>
      <c r="B1392" s="196">
        <v>27</v>
      </c>
      <c r="C1392" s="196">
        <v>17</v>
      </c>
      <c r="D1392" s="196" t="s">
        <v>7698</v>
      </c>
      <c r="E1392" s="196" t="s">
        <v>6628</v>
      </c>
      <c r="F1392" s="196" t="s">
        <v>1301</v>
      </c>
      <c r="G1392" s="196" t="s">
        <v>1300</v>
      </c>
      <c r="H1392" s="196" t="s">
        <v>1364</v>
      </c>
      <c r="K1392" s="196">
        <v>1</v>
      </c>
      <c r="L1392" s="196" t="s">
        <v>3091</v>
      </c>
      <c r="M1392" s="196" t="s">
        <v>1297</v>
      </c>
      <c r="N1392" s="196" t="s">
        <v>1297</v>
      </c>
      <c r="O1392" s="196" t="s">
        <v>1297</v>
      </c>
      <c r="P1392" s="196" t="s">
        <v>1297</v>
      </c>
      <c r="Q1392" s="196" t="s">
        <v>1297</v>
      </c>
      <c r="R1392" s="196" t="s">
        <v>1297</v>
      </c>
    </row>
    <row r="1393" spans="1:18" x14ac:dyDescent="0.45">
      <c r="A1393" s="196">
        <v>7</v>
      </c>
      <c r="B1393" s="196">
        <v>27</v>
      </c>
      <c r="C1393" s="196">
        <v>18</v>
      </c>
      <c r="D1393" s="196" t="s">
        <v>7698</v>
      </c>
      <c r="E1393" s="196" t="s">
        <v>7727</v>
      </c>
      <c r="F1393" s="196" t="s">
        <v>1301</v>
      </c>
      <c r="G1393" s="196" t="s">
        <v>1300</v>
      </c>
      <c r="H1393" s="196" t="s">
        <v>1467</v>
      </c>
      <c r="K1393" s="196">
        <v>1</v>
      </c>
      <c r="L1393" s="196" t="s">
        <v>3090</v>
      </c>
      <c r="M1393" s="196" t="s">
        <v>1297</v>
      </c>
      <c r="N1393" s="196" t="s">
        <v>1297</v>
      </c>
      <c r="O1393" s="196" t="s">
        <v>1297</v>
      </c>
      <c r="P1393" s="196" t="s">
        <v>1297</v>
      </c>
      <c r="Q1393" s="196" t="s">
        <v>1297</v>
      </c>
      <c r="R1393" s="196" t="s">
        <v>1297</v>
      </c>
    </row>
    <row r="1394" spans="1:18" x14ac:dyDescent="0.45">
      <c r="A1394" s="196">
        <v>7</v>
      </c>
      <c r="B1394" s="196">
        <v>27</v>
      </c>
      <c r="C1394" s="196">
        <v>19</v>
      </c>
      <c r="D1394" s="196" t="s">
        <v>7698</v>
      </c>
      <c r="E1394" s="196" t="s">
        <v>6629</v>
      </c>
      <c r="F1394" s="196" t="s">
        <v>1301</v>
      </c>
      <c r="G1394" s="196" t="s">
        <v>1300</v>
      </c>
      <c r="H1394" s="196" t="s">
        <v>1362</v>
      </c>
      <c r="K1394" s="196">
        <v>1</v>
      </c>
      <c r="L1394" s="196" t="s">
        <v>3089</v>
      </c>
      <c r="M1394" s="196" t="s">
        <v>1297</v>
      </c>
      <c r="N1394" s="196" t="s">
        <v>1297</v>
      </c>
      <c r="O1394" s="196" t="s">
        <v>1297</v>
      </c>
      <c r="P1394" s="196" t="s">
        <v>1297</v>
      </c>
      <c r="Q1394" s="196" t="s">
        <v>1297</v>
      </c>
      <c r="R1394" s="196" t="s">
        <v>1297</v>
      </c>
    </row>
    <row r="1395" spans="1:18" x14ac:dyDescent="0.45">
      <c r="A1395" s="196">
        <v>7</v>
      </c>
      <c r="B1395" s="196">
        <v>27</v>
      </c>
      <c r="C1395" s="196">
        <v>20</v>
      </c>
      <c r="D1395" s="196" t="s">
        <v>7698</v>
      </c>
      <c r="E1395" s="196" t="s">
        <v>7728</v>
      </c>
      <c r="F1395" s="196" t="s">
        <v>1301</v>
      </c>
      <c r="G1395" s="196" t="s">
        <v>1300</v>
      </c>
      <c r="H1395" s="196" t="s">
        <v>1464</v>
      </c>
      <c r="K1395" s="196">
        <v>1</v>
      </c>
      <c r="L1395" s="196" t="s">
        <v>3088</v>
      </c>
      <c r="M1395" s="196" t="s">
        <v>1297</v>
      </c>
      <c r="N1395" s="196" t="s">
        <v>1297</v>
      </c>
      <c r="O1395" s="196" t="s">
        <v>1297</v>
      </c>
      <c r="P1395" s="196" t="s">
        <v>1297</v>
      </c>
      <c r="Q1395" s="196" t="s">
        <v>1297</v>
      </c>
      <c r="R1395" s="196" t="s">
        <v>1297</v>
      </c>
    </row>
    <row r="1396" spans="1:18" x14ac:dyDescent="0.45">
      <c r="A1396" s="196">
        <v>7</v>
      </c>
      <c r="B1396" s="196">
        <v>27</v>
      </c>
      <c r="C1396" s="196">
        <v>21</v>
      </c>
      <c r="D1396" s="196" t="s">
        <v>7698</v>
      </c>
      <c r="E1396" s="196" t="s">
        <v>6630</v>
      </c>
      <c r="F1396" s="196" t="s">
        <v>1301</v>
      </c>
      <c r="G1396" s="196" t="s">
        <v>1300</v>
      </c>
      <c r="H1396" s="196" t="s">
        <v>1360</v>
      </c>
      <c r="K1396" s="196">
        <v>1</v>
      </c>
      <c r="L1396" s="196" t="s">
        <v>3087</v>
      </c>
      <c r="M1396" s="196" t="s">
        <v>1297</v>
      </c>
      <c r="N1396" s="196" t="s">
        <v>1297</v>
      </c>
      <c r="O1396" s="196" t="s">
        <v>1297</v>
      </c>
      <c r="P1396" s="196" t="s">
        <v>1297</v>
      </c>
      <c r="Q1396" s="196" t="s">
        <v>1297</v>
      </c>
      <c r="R1396" s="196" t="s">
        <v>1297</v>
      </c>
    </row>
    <row r="1397" spans="1:18" x14ac:dyDescent="0.45">
      <c r="A1397" s="196">
        <v>7</v>
      </c>
      <c r="B1397" s="196">
        <v>27</v>
      </c>
      <c r="C1397" s="196">
        <v>22</v>
      </c>
      <c r="D1397" s="196" t="s">
        <v>7698</v>
      </c>
      <c r="E1397" s="196" t="s">
        <v>7729</v>
      </c>
      <c r="F1397" s="196" t="s">
        <v>1301</v>
      </c>
      <c r="G1397" s="196" t="s">
        <v>1300</v>
      </c>
      <c r="H1397" s="196" t="s">
        <v>1461</v>
      </c>
      <c r="K1397" s="196">
        <v>1</v>
      </c>
      <c r="L1397" s="196" t="s">
        <v>3086</v>
      </c>
      <c r="M1397" s="196" t="s">
        <v>1297</v>
      </c>
      <c r="N1397" s="196" t="s">
        <v>1297</v>
      </c>
      <c r="O1397" s="196" t="s">
        <v>1297</v>
      </c>
      <c r="P1397" s="196" t="s">
        <v>1297</v>
      </c>
      <c r="Q1397" s="196" t="s">
        <v>1297</v>
      </c>
      <c r="R1397" s="196" t="s">
        <v>1297</v>
      </c>
    </row>
    <row r="1398" spans="1:18" x14ac:dyDescent="0.45">
      <c r="A1398" s="196">
        <v>7</v>
      </c>
      <c r="B1398" s="196">
        <v>27</v>
      </c>
      <c r="C1398" s="196">
        <v>23</v>
      </c>
      <c r="D1398" s="196" t="s">
        <v>7698</v>
      </c>
      <c r="E1398" s="196" t="s">
        <v>6631</v>
      </c>
      <c r="F1398" s="196" t="s">
        <v>1301</v>
      </c>
      <c r="G1398" s="196" t="s">
        <v>1300</v>
      </c>
      <c r="H1398" s="196" t="s">
        <v>1358</v>
      </c>
      <c r="K1398" s="196">
        <v>1</v>
      </c>
      <c r="L1398" s="196" t="s">
        <v>3085</v>
      </c>
      <c r="M1398" s="196" t="s">
        <v>1297</v>
      </c>
      <c r="N1398" s="196" t="s">
        <v>1297</v>
      </c>
      <c r="O1398" s="196" t="s">
        <v>1297</v>
      </c>
      <c r="P1398" s="196" t="s">
        <v>1297</v>
      </c>
      <c r="Q1398" s="196" t="s">
        <v>1297</v>
      </c>
      <c r="R1398" s="196" t="s">
        <v>1297</v>
      </c>
    </row>
    <row r="1399" spans="1:18" x14ac:dyDescent="0.45">
      <c r="A1399" s="196">
        <v>7</v>
      </c>
      <c r="B1399" s="196">
        <v>27</v>
      </c>
      <c r="C1399" s="196">
        <v>24</v>
      </c>
      <c r="D1399" s="196" t="s">
        <v>7698</v>
      </c>
      <c r="E1399" s="196" t="s">
        <v>7730</v>
      </c>
      <c r="F1399" s="196" t="s">
        <v>1301</v>
      </c>
      <c r="G1399" s="196" t="s">
        <v>1300</v>
      </c>
      <c r="H1399" s="196" t="s">
        <v>1458</v>
      </c>
      <c r="K1399" s="196">
        <v>1</v>
      </c>
      <c r="L1399" s="196" t="s">
        <v>3084</v>
      </c>
      <c r="M1399" s="196" t="s">
        <v>1297</v>
      </c>
      <c r="N1399" s="196" t="s">
        <v>1297</v>
      </c>
      <c r="O1399" s="196" t="s">
        <v>1297</v>
      </c>
      <c r="P1399" s="196" t="s">
        <v>1297</v>
      </c>
      <c r="Q1399" s="196" t="s">
        <v>1297</v>
      </c>
      <c r="R1399" s="196" t="s">
        <v>1297</v>
      </c>
    </row>
    <row r="1400" spans="1:18" x14ac:dyDescent="0.45">
      <c r="A1400" s="196">
        <v>7</v>
      </c>
      <c r="B1400" s="196">
        <v>27</v>
      </c>
      <c r="C1400" s="196">
        <v>25</v>
      </c>
      <c r="D1400" s="196" t="s">
        <v>7698</v>
      </c>
      <c r="E1400" s="196" t="s">
        <v>6632</v>
      </c>
      <c r="F1400" s="196" t="s">
        <v>1301</v>
      </c>
      <c r="G1400" s="196" t="s">
        <v>1300</v>
      </c>
      <c r="H1400" s="196" t="s">
        <v>1356</v>
      </c>
      <c r="K1400" s="196">
        <v>1</v>
      </c>
      <c r="L1400" s="196" t="s">
        <v>3083</v>
      </c>
      <c r="M1400" s="196" t="s">
        <v>1297</v>
      </c>
      <c r="N1400" s="196" t="s">
        <v>1297</v>
      </c>
      <c r="O1400" s="196" t="s">
        <v>1297</v>
      </c>
      <c r="P1400" s="196" t="s">
        <v>1297</v>
      </c>
      <c r="Q1400" s="196" t="s">
        <v>1297</v>
      </c>
      <c r="R1400" s="196" t="s">
        <v>1297</v>
      </c>
    </row>
    <row r="1401" spans="1:18" x14ac:dyDescent="0.45">
      <c r="A1401" s="196">
        <v>7</v>
      </c>
      <c r="B1401" s="196">
        <v>27</v>
      </c>
      <c r="C1401" s="196">
        <v>26</v>
      </c>
      <c r="D1401" s="196" t="s">
        <v>7698</v>
      </c>
      <c r="E1401" s="196" t="s">
        <v>7731</v>
      </c>
      <c r="F1401" s="196" t="s">
        <v>1301</v>
      </c>
      <c r="G1401" s="196" t="s">
        <v>1300</v>
      </c>
      <c r="H1401" s="196" t="s">
        <v>1455</v>
      </c>
      <c r="K1401" s="196">
        <v>1</v>
      </c>
      <c r="L1401" s="196" t="s">
        <v>3082</v>
      </c>
      <c r="M1401" s="196" t="s">
        <v>1297</v>
      </c>
      <c r="N1401" s="196" t="s">
        <v>1297</v>
      </c>
      <c r="O1401" s="196" t="s">
        <v>1297</v>
      </c>
      <c r="P1401" s="196" t="s">
        <v>1297</v>
      </c>
      <c r="Q1401" s="196" t="s">
        <v>1297</v>
      </c>
      <c r="R1401" s="196" t="s">
        <v>1297</v>
      </c>
    </row>
    <row r="1402" spans="1:18" x14ac:dyDescent="0.45">
      <c r="A1402" s="196">
        <v>7</v>
      </c>
      <c r="B1402" s="196">
        <v>27</v>
      </c>
      <c r="C1402" s="196">
        <v>27</v>
      </c>
      <c r="D1402" s="196" t="s">
        <v>7698</v>
      </c>
      <c r="E1402" s="196" t="s">
        <v>6633</v>
      </c>
      <c r="F1402" s="196" t="s">
        <v>1301</v>
      </c>
      <c r="G1402" s="196" t="s">
        <v>1300</v>
      </c>
      <c r="H1402" s="196" t="s">
        <v>1354</v>
      </c>
      <c r="I1402" s="196" t="s">
        <v>1309</v>
      </c>
      <c r="K1402" s="196">
        <v>1</v>
      </c>
      <c r="L1402" s="196" t="s">
        <v>3081</v>
      </c>
      <c r="M1402" s="196" t="s">
        <v>3080</v>
      </c>
      <c r="N1402" s="196" t="s">
        <v>1306</v>
      </c>
      <c r="O1402" s="196" t="s">
        <v>3079</v>
      </c>
      <c r="P1402" s="196" t="s">
        <v>1304</v>
      </c>
      <c r="Q1402" s="196" t="s">
        <v>3078</v>
      </c>
      <c r="R1402" s="196" t="s">
        <v>1302</v>
      </c>
    </row>
    <row r="1403" spans="1:18" x14ac:dyDescent="0.45">
      <c r="A1403" s="196">
        <v>7</v>
      </c>
      <c r="B1403" s="196">
        <v>27</v>
      </c>
      <c r="C1403" s="196">
        <v>28</v>
      </c>
      <c r="D1403" s="196" t="s">
        <v>7698</v>
      </c>
      <c r="E1403" s="196" t="s">
        <v>7732</v>
      </c>
      <c r="F1403" s="196" t="s">
        <v>1301</v>
      </c>
      <c r="G1403" s="196" t="s">
        <v>1300</v>
      </c>
      <c r="H1403" s="196" t="s">
        <v>1449</v>
      </c>
      <c r="I1403" s="196" t="s">
        <v>1309</v>
      </c>
      <c r="K1403" s="196">
        <v>1</v>
      </c>
      <c r="L1403" s="196" t="s">
        <v>3077</v>
      </c>
      <c r="M1403" s="196" t="s">
        <v>3076</v>
      </c>
      <c r="N1403" s="196" t="s">
        <v>1306</v>
      </c>
      <c r="O1403" s="196" t="s">
        <v>3075</v>
      </c>
      <c r="P1403" s="196" t="s">
        <v>1304</v>
      </c>
      <c r="Q1403" s="196" t="s">
        <v>3074</v>
      </c>
      <c r="R1403" s="196" t="s">
        <v>1302</v>
      </c>
    </row>
    <row r="1404" spans="1:18" x14ac:dyDescent="0.45">
      <c r="A1404" s="196">
        <v>7</v>
      </c>
      <c r="B1404" s="196">
        <v>27</v>
      </c>
      <c r="C1404" s="196">
        <v>29</v>
      </c>
      <c r="D1404" s="196" t="s">
        <v>7698</v>
      </c>
      <c r="E1404" s="196" t="s">
        <v>6634</v>
      </c>
      <c r="F1404" s="196" t="s">
        <v>1301</v>
      </c>
      <c r="G1404" s="196" t="s">
        <v>1300</v>
      </c>
      <c r="H1404" s="196" t="s">
        <v>1349</v>
      </c>
      <c r="I1404" s="196" t="s">
        <v>1341</v>
      </c>
      <c r="K1404" s="196">
        <v>1</v>
      </c>
      <c r="L1404" s="196" t="s">
        <v>3073</v>
      </c>
      <c r="M1404" s="196" t="s">
        <v>3072</v>
      </c>
      <c r="N1404" s="196" t="s">
        <v>1338</v>
      </c>
      <c r="O1404" s="196" t="s">
        <v>3071</v>
      </c>
      <c r="P1404" s="196" t="s">
        <v>1297</v>
      </c>
      <c r="Q1404" s="196" t="s">
        <v>1297</v>
      </c>
      <c r="R1404" s="196" t="s">
        <v>1297</v>
      </c>
    </row>
    <row r="1405" spans="1:18" x14ac:dyDescent="0.45">
      <c r="A1405" s="196">
        <v>7</v>
      </c>
      <c r="B1405" s="196">
        <v>27</v>
      </c>
      <c r="C1405" s="196">
        <v>30</v>
      </c>
      <c r="D1405" s="196" t="s">
        <v>7698</v>
      </c>
      <c r="E1405" s="196" t="s">
        <v>7733</v>
      </c>
      <c r="F1405" s="196" t="s">
        <v>1301</v>
      </c>
      <c r="G1405" s="196" t="s">
        <v>1300</v>
      </c>
      <c r="H1405" s="196" t="s">
        <v>1441</v>
      </c>
      <c r="I1405" s="196" t="s">
        <v>1341</v>
      </c>
      <c r="K1405" s="196">
        <v>1</v>
      </c>
      <c r="L1405" s="196" t="s">
        <v>3070</v>
      </c>
      <c r="M1405" s="196" t="s">
        <v>3069</v>
      </c>
      <c r="N1405" s="196" t="s">
        <v>1338</v>
      </c>
      <c r="O1405" s="196" t="s">
        <v>3068</v>
      </c>
      <c r="P1405" s="196" t="s">
        <v>1297</v>
      </c>
      <c r="Q1405" s="196" t="s">
        <v>1297</v>
      </c>
      <c r="R1405" s="196" t="s">
        <v>1297</v>
      </c>
    </row>
    <row r="1406" spans="1:18" x14ac:dyDescent="0.45">
      <c r="A1406" s="196">
        <v>7</v>
      </c>
      <c r="B1406" s="196">
        <v>27</v>
      </c>
      <c r="C1406" s="196">
        <v>31</v>
      </c>
      <c r="D1406" s="196" t="s">
        <v>7698</v>
      </c>
      <c r="E1406" s="196" t="s">
        <v>6635</v>
      </c>
      <c r="F1406" s="196" t="s">
        <v>1301</v>
      </c>
      <c r="G1406" s="196" t="s">
        <v>1300</v>
      </c>
      <c r="H1406" s="196" t="s">
        <v>679</v>
      </c>
      <c r="I1406" s="196" t="s">
        <v>1341</v>
      </c>
      <c r="K1406" s="196">
        <v>1</v>
      </c>
      <c r="L1406" s="196" t="s">
        <v>3067</v>
      </c>
      <c r="M1406" s="196" t="s">
        <v>3066</v>
      </c>
      <c r="N1406" s="196" t="s">
        <v>1338</v>
      </c>
      <c r="O1406" s="196" t="s">
        <v>3065</v>
      </c>
      <c r="P1406" s="196" t="s">
        <v>1297</v>
      </c>
      <c r="Q1406" s="196" t="s">
        <v>1297</v>
      </c>
      <c r="R1406" s="196" t="s">
        <v>1297</v>
      </c>
    </row>
    <row r="1407" spans="1:18" x14ac:dyDescent="0.45">
      <c r="A1407" s="196">
        <v>7</v>
      </c>
      <c r="B1407" s="196">
        <v>27</v>
      </c>
      <c r="C1407" s="196">
        <v>32</v>
      </c>
      <c r="D1407" s="196" t="s">
        <v>7698</v>
      </c>
      <c r="E1407" s="196" t="s">
        <v>7734</v>
      </c>
      <c r="F1407" s="196" t="s">
        <v>1301</v>
      </c>
      <c r="G1407" s="196" t="s">
        <v>1300</v>
      </c>
      <c r="H1407" s="196" t="s">
        <v>1434</v>
      </c>
      <c r="I1407" s="196" t="s">
        <v>1341</v>
      </c>
      <c r="K1407" s="196">
        <v>1</v>
      </c>
      <c r="L1407" s="196" t="s">
        <v>3064</v>
      </c>
      <c r="M1407" s="196" t="s">
        <v>3063</v>
      </c>
      <c r="N1407" s="196" t="s">
        <v>1338</v>
      </c>
      <c r="O1407" s="196" t="s">
        <v>3062</v>
      </c>
      <c r="P1407" s="196" t="s">
        <v>1297</v>
      </c>
      <c r="Q1407" s="196" t="s">
        <v>1297</v>
      </c>
      <c r="R1407" s="196" t="s">
        <v>1297</v>
      </c>
    </row>
    <row r="1408" spans="1:18" x14ac:dyDescent="0.45">
      <c r="A1408" s="196">
        <v>7</v>
      </c>
      <c r="B1408" s="196">
        <v>27</v>
      </c>
      <c r="C1408" s="196">
        <v>33</v>
      </c>
      <c r="D1408" s="196" t="s">
        <v>7698</v>
      </c>
      <c r="E1408" s="196" t="s">
        <v>6636</v>
      </c>
      <c r="F1408" s="196" t="s">
        <v>1301</v>
      </c>
      <c r="G1408" s="196" t="s">
        <v>1300</v>
      </c>
      <c r="H1408" s="196" t="s">
        <v>1342</v>
      </c>
      <c r="I1408" s="196" t="s">
        <v>1341</v>
      </c>
      <c r="K1408" s="196">
        <v>1</v>
      </c>
      <c r="L1408" s="196" t="s">
        <v>3061</v>
      </c>
      <c r="M1408" s="196" t="s">
        <v>3060</v>
      </c>
      <c r="N1408" s="196" t="s">
        <v>1338</v>
      </c>
      <c r="O1408" s="196" t="s">
        <v>3059</v>
      </c>
      <c r="P1408" s="196" t="s">
        <v>1297</v>
      </c>
      <c r="Q1408" s="196" t="s">
        <v>1297</v>
      </c>
      <c r="R1408" s="196" t="s">
        <v>1297</v>
      </c>
    </row>
    <row r="1409" spans="1:18" x14ac:dyDescent="0.45">
      <c r="A1409" s="196">
        <v>7</v>
      </c>
      <c r="B1409" s="196">
        <v>27</v>
      </c>
      <c r="C1409" s="196">
        <v>34</v>
      </c>
      <c r="D1409" s="196" t="s">
        <v>7698</v>
      </c>
      <c r="E1409" s="196" t="s">
        <v>7735</v>
      </c>
      <c r="F1409" s="196" t="s">
        <v>1301</v>
      </c>
      <c r="G1409" s="196" t="s">
        <v>1300</v>
      </c>
      <c r="H1409" s="196" t="s">
        <v>1427</v>
      </c>
      <c r="I1409" s="196" t="s">
        <v>1341</v>
      </c>
      <c r="K1409" s="196">
        <v>1</v>
      </c>
      <c r="L1409" s="196" t="s">
        <v>3058</v>
      </c>
      <c r="M1409" s="196" t="s">
        <v>3057</v>
      </c>
      <c r="N1409" s="196" t="s">
        <v>1338</v>
      </c>
      <c r="O1409" s="196" t="s">
        <v>3056</v>
      </c>
      <c r="P1409" s="196" t="s">
        <v>1297</v>
      </c>
      <c r="Q1409" s="196" t="s">
        <v>1297</v>
      </c>
      <c r="R1409" s="196" t="s">
        <v>1297</v>
      </c>
    </row>
    <row r="1410" spans="1:18" x14ac:dyDescent="0.45">
      <c r="A1410" s="196">
        <v>7</v>
      </c>
      <c r="B1410" s="196">
        <v>27</v>
      </c>
      <c r="C1410" s="196">
        <v>35</v>
      </c>
      <c r="D1410" s="196" t="s">
        <v>7698</v>
      </c>
      <c r="E1410" s="196" t="s">
        <v>6637</v>
      </c>
      <c r="F1410" s="196" t="s">
        <v>1301</v>
      </c>
      <c r="G1410" s="196" t="s">
        <v>1300</v>
      </c>
      <c r="H1410" s="196" t="s">
        <v>1336</v>
      </c>
      <c r="K1410" s="196">
        <v>1</v>
      </c>
      <c r="L1410" s="196" t="s">
        <v>3055</v>
      </c>
      <c r="M1410" s="196" t="s">
        <v>1297</v>
      </c>
      <c r="N1410" s="196" t="s">
        <v>1297</v>
      </c>
      <c r="O1410" s="196" t="s">
        <v>1297</v>
      </c>
      <c r="P1410" s="196" t="s">
        <v>1297</v>
      </c>
      <c r="Q1410" s="196" t="s">
        <v>1297</v>
      </c>
      <c r="R1410" s="196" t="s">
        <v>1297</v>
      </c>
    </row>
    <row r="1411" spans="1:18" x14ac:dyDescent="0.45">
      <c r="A1411" s="196">
        <v>7</v>
      </c>
      <c r="B1411" s="196">
        <v>27</v>
      </c>
      <c r="C1411" s="196">
        <v>36</v>
      </c>
      <c r="D1411" s="196" t="s">
        <v>7698</v>
      </c>
      <c r="E1411" s="196" t="s">
        <v>8434</v>
      </c>
      <c r="F1411" s="196" t="s">
        <v>1301</v>
      </c>
      <c r="G1411" s="196" t="s">
        <v>1300</v>
      </c>
      <c r="H1411" s="196" t="s">
        <v>1422</v>
      </c>
      <c r="K1411" s="196">
        <v>1</v>
      </c>
      <c r="L1411" s="196" t="s">
        <v>3054</v>
      </c>
      <c r="M1411" s="196" t="s">
        <v>1297</v>
      </c>
      <c r="N1411" s="196" t="s">
        <v>1297</v>
      </c>
      <c r="O1411" s="196" t="s">
        <v>1297</v>
      </c>
      <c r="P1411" s="196" t="s">
        <v>1297</v>
      </c>
      <c r="Q1411" s="196" t="s">
        <v>1297</v>
      </c>
      <c r="R1411" s="196" t="s">
        <v>1297</v>
      </c>
    </row>
    <row r="1412" spans="1:18" x14ac:dyDescent="0.45">
      <c r="A1412" s="196">
        <v>7</v>
      </c>
      <c r="B1412" s="196">
        <v>27</v>
      </c>
      <c r="C1412" s="196">
        <v>37</v>
      </c>
      <c r="D1412" s="196" t="s">
        <v>7698</v>
      </c>
      <c r="E1412" s="196" t="s">
        <v>6638</v>
      </c>
      <c r="F1412" s="196" t="s">
        <v>1301</v>
      </c>
      <c r="G1412" s="196" t="s">
        <v>1300</v>
      </c>
      <c r="H1412" s="196" t="s">
        <v>1334</v>
      </c>
      <c r="K1412" s="196">
        <v>1</v>
      </c>
      <c r="L1412" s="196" t="s">
        <v>3053</v>
      </c>
      <c r="M1412" s="196" t="s">
        <v>1297</v>
      </c>
      <c r="N1412" s="196" t="s">
        <v>1297</v>
      </c>
      <c r="O1412" s="196" t="s">
        <v>1297</v>
      </c>
      <c r="P1412" s="196" t="s">
        <v>1297</v>
      </c>
      <c r="Q1412" s="196" t="s">
        <v>1297</v>
      </c>
      <c r="R1412" s="196" t="s">
        <v>1297</v>
      </c>
    </row>
    <row r="1413" spans="1:18" x14ac:dyDescent="0.45">
      <c r="A1413" s="196">
        <v>7</v>
      </c>
      <c r="B1413" s="196">
        <v>27</v>
      </c>
      <c r="C1413" s="196">
        <v>38</v>
      </c>
      <c r="D1413" s="196" t="s">
        <v>7698</v>
      </c>
      <c r="E1413" s="196" t="s">
        <v>8474</v>
      </c>
      <c r="F1413" s="196" t="s">
        <v>1301</v>
      </c>
      <c r="G1413" s="196" t="s">
        <v>1300</v>
      </c>
      <c r="H1413" s="196" t="s">
        <v>1419</v>
      </c>
      <c r="K1413" s="196">
        <v>1</v>
      </c>
      <c r="L1413" s="196" t="s">
        <v>3052</v>
      </c>
      <c r="M1413" s="196" t="s">
        <v>1297</v>
      </c>
      <c r="N1413" s="196" t="s">
        <v>1297</v>
      </c>
      <c r="O1413" s="196" t="s">
        <v>1297</v>
      </c>
      <c r="P1413" s="196" t="s">
        <v>1297</v>
      </c>
      <c r="Q1413" s="196" t="s">
        <v>1297</v>
      </c>
      <c r="R1413" s="196" t="s">
        <v>1297</v>
      </c>
    </row>
    <row r="1414" spans="1:18" x14ac:dyDescent="0.45">
      <c r="A1414" s="196">
        <v>7</v>
      </c>
      <c r="B1414" s="196">
        <v>27</v>
      </c>
      <c r="C1414" s="196">
        <v>39</v>
      </c>
      <c r="D1414" s="196" t="s">
        <v>7698</v>
      </c>
      <c r="E1414" s="196" t="s">
        <v>6639</v>
      </c>
      <c r="F1414" s="196" t="s">
        <v>1301</v>
      </c>
      <c r="G1414" s="196" t="s">
        <v>1300</v>
      </c>
      <c r="H1414" s="196" t="s">
        <v>1332</v>
      </c>
      <c r="K1414" s="196">
        <v>1</v>
      </c>
      <c r="L1414" s="196" t="s">
        <v>3051</v>
      </c>
      <c r="M1414" s="196" t="s">
        <v>1297</v>
      </c>
      <c r="N1414" s="196" t="s">
        <v>1297</v>
      </c>
      <c r="O1414" s="196" t="s">
        <v>1297</v>
      </c>
      <c r="P1414" s="196" t="s">
        <v>1297</v>
      </c>
      <c r="Q1414" s="196" t="s">
        <v>1297</v>
      </c>
      <c r="R1414" s="196" t="s">
        <v>1297</v>
      </c>
    </row>
    <row r="1415" spans="1:18" x14ac:dyDescent="0.45">
      <c r="A1415" s="196">
        <v>7</v>
      </c>
      <c r="B1415" s="196">
        <v>27</v>
      </c>
      <c r="C1415" s="196">
        <v>40</v>
      </c>
      <c r="D1415" s="196" t="s">
        <v>7698</v>
      </c>
      <c r="E1415" s="196" t="s">
        <v>8514</v>
      </c>
      <c r="F1415" s="196" t="s">
        <v>1301</v>
      </c>
      <c r="G1415" s="196" t="s">
        <v>1300</v>
      </c>
      <c r="H1415" s="196" t="s">
        <v>1416</v>
      </c>
      <c r="K1415" s="196">
        <v>1</v>
      </c>
      <c r="L1415" s="196" t="s">
        <v>3050</v>
      </c>
      <c r="M1415" s="196" t="s">
        <v>1297</v>
      </c>
      <c r="N1415" s="196" t="s">
        <v>1297</v>
      </c>
      <c r="O1415" s="196" t="s">
        <v>1297</v>
      </c>
      <c r="P1415" s="196" t="s">
        <v>1297</v>
      </c>
      <c r="Q1415" s="196" t="s">
        <v>1297</v>
      </c>
      <c r="R1415" s="196" t="s">
        <v>1297</v>
      </c>
    </row>
    <row r="1416" spans="1:18" x14ac:dyDescent="0.45">
      <c r="A1416" s="196">
        <v>7</v>
      </c>
      <c r="B1416" s="196">
        <v>27</v>
      </c>
      <c r="C1416" s="196">
        <v>41</v>
      </c>
      <c r="D1416" s="196" t="s">
        <v>7698</v>
      </c>
      <c r="E1416" s="196" t="s">
        <v>6640</v>
      </c>
      <c r="F1416" s="196" t="s">
        <v>1301</v>
      </c>
      <c r="G1416" s="196" t="s">
        <v>1300</v>
      </c>
      <c r="H1416" s="196" t="s">
        <v>1330</v>
      </c>
      <c r="I1416" s="196" t="s">
        <v>1309</v>
      </c>
      <c r="K1416" s="196">
        <v>1</v>
      </c>
      <c r="L1416" s="196" t="s">
        <v>3049</v>
      </c>
      <c r="M1416" s="196" t="s">
        <v>3048</v>
      </c>
      <c r="N1416" s="196" t="s">
        <v>1306</v>
      </c>
      <c r="O1416" s="196" t="s">
        <v>3047</v>
      </c>
      <c r="P1416" s="196" t="s">
        <v>1304</v>
      </c>
      <c r="Q1416" s="196" t="s">
        <v>3046</v>
      </c>
      <c r="R1416" s="196" t="s">
        <v>1302</v>
      </c>
    </row>
    <row r="1417" spans="1:18" x14ac:dyDescent="0.45">
      <c r="A1417" s="196">
        <v>7</v>
      </c>
      <c r="B1417" s="196">
        <v>27</v>
      </c>
      <c r="C1417" s="196">
        <v>42</v>
      </c>
      <c r="D1417" s="196" t="s">
        <v>7698</v>
      </c>
      <c r="E1417" s="196" t="s">
        <v>7736</v>
      </c>
      <c r="F1417" s="196" t="s">
        <v>1301</v>
      </c>
      <c r="G1417" s="196" t="s">
        <v>1300</v>
      </c>
      <c r="H1417" s="196" t="s">
        <v>1410</v>
      </c>
      <c r="I1417" s="196" t="s">
        <v>1309</v>
      </c>
      <c r="K1417" s="196">
        <v>1</v>
      </c>
      <c r="L1417" s="196" t="s">
        <v>3045</v>
      </c>
      <c r="M1417" s="196" t="s">
        <v>3044</v>
      </c>
      <c r="N1417" s="196" t="s">
        <v>1306</v>
      </c>
      <c r="O1417" s="196" t="s">
        <v>3043</v>
      </c>
      <c r="P1417" s="196" t="s">
        <v>1304</v>
      </c>
      <c r="Q1417" s="196" t="s">
        <v>3042</v>
      </c>
      <c r="R1417" s="196" t="s">
        <v>1302</v>
      </c>
    </row>
    <row r="1418" spans="1:18" x14ac:dyDescent="0.45">
      <c r="A1418" s="196">
        <v>7</v>
      </c>
      <c r="B1418" s="196">
        <v>27</v>
      </c>
      <c r="C1418" s="196">
        <v>43</v>
      </c>
      <c r="D1418" s="196" t="s">
        <v>7698</v>
      </c>
      <c r="E1418" s="196" t="s">
        <v>6641</v>
      </c>
      <c r="F1418" s="196" t="s">
        <v>1301</v>
      </c>
      <c r="G1418" s="196" t="s">
        <v>1300</v>
      </c>
      <c r="H1418" s="196" t="s">
        <v>1325</v>
      </c>
      <c r="I1418" s="196" t="s">
        <v>1324</v>
      </c>
      <c r="K1418" s="196">
        <v>1</v>
      </c>
      <c r="L1418" s="196" t="s">
        <v>3041</v>
      </c>
      <c r="M1418" s="196" t="s">
        <v>1297</v>
      </c>
      <c r="N1418" s="196" t="s">
        <v>1297</v>
      </c>
      <c r="O1418" s="196" t="s">
        <v>1297</v>
      </c>
      <c r="P1418" s="196" t="s">
        <v>1297</v>
      </c>
      <c r="Q1418" s="196" t="s">
        <v>1297</v>
      </c>
      <c r="R1418" s="196" t="s">
        <v>1297</v>
      </c>
    </row>
    <row r="1419" spans="1:18" x14ac:dyDescent="0.45">
      <c r="A1419" s="196">
        <v>7</v>
      </c>
      <c r="B1419" s="196">
        <v>27</v>
      </c>
      <c r="C1419" s="196">
        <v>44</v>
      </c>
      <c r="D1419" s="196" t="s">
        <v>7698</v>
      </c>
      <c r="E1419" s="196" t="s">
        <v>7737</v>
      </c>
      <c r="F1419" s="196" t="s">
        <v>1301</v>
      </c>
      <c r="G1419" s="196" t="s">
        <v>1300</v>
      </c>
      <c r="H1419" s="196" t="s">
        <v>1404</v>
      </c>
      <c r="I1419" s="196" t="s">
        <v>1324</v>
      </c>
      <c r="K1419" s="196">
        <v>1</v>
      </c>
      <c r="L1419" s="196" t="s">
        <v>3040</v>
      </c>
      <c r="M1419" s="196" t="s">
        <v>1297</v>
      </c>
      <c r="N1419" s="196" t="s">
        <v>1297</v>
      </c>
      <c r="O1419" s="196" t="s">
        <v>1297</v>
      </c>
      <c r="P1419" s="196" t="s">
        <v>1297</v>
      </c>
      <c r="Q1419" s="196" t="s">
        <v>1297</v>
      </c>
      <c r="R1419" s="196" t="s">
        <v>1297</v>
      </c>
    </row>
    <row r="1420" spans="1:18" x14ac:dyDescent="0.45">
      <c r="A1420" s="196">
        <v>7</v>
      </c>
      <c r="B1420" s="196">
        <v>27</v>
      </c>
      <c r="C1420" s="196">
        <v>45</v>
      </c>
      <c r="D1420" s="196" t="s">
        <v>7698</v>
      </c>
      <c r="E1420" s="196" t="s">
        <v>6642</v>
      </c>
      <c r="F1420" s="196" t="s">
        <v>1301</v>
      </c>
      <c r="G1420" s="196" t="s">
        <v>1300</v>
      </c>
      <c r="H1420" s="196" t="s">
        <v>1322</v>
      </c>
      <c r="K1420" s="196">
        <v>1</v>
      </c>
      <c r="L1420" s="196" t="s">
        <v>3039</v>
      </c>
      <c r="M1420" s="196" t="s">
        <v>1297</v>
      </c>
      <c r="N1420" s="196" t="s">
        <v>1297</v>
      </c>
      <c r="O1420" s="196" t="s">
        <v>1297</v>
      </c>
      <c r="P1420" s="196" t="s">
        <v>1297</v>
      </c>
      <c r="Q1420" s="196" t="s">
        <v>1297</v>
      </c>
      <c r="R1420" s="196" t="s">
        <v>1297</v>
      </c>
    </row>
    <row r="1421" spans="1:18" x14ac:dyDescent="0.45">
      <c r="A1421" s="196">
        <v>7</v>
      </c>
      <c r="B1421" s="196">
        <v>27</v>
      </c>
      <c r="C1421" s="196">
        <v>46</v>
      </c>
      <c r="D1421" s="196" t="s">
        <v>7698</v>
      </c>
      <c r="E1421" s="196" t="s">
        <v>7738</v>
      </c>
      <c r="F1421" s="196" t="s">
        <v>1301</v>
      </c>
      <c r="G1421" s="196" t="s">
        <v>1300</v>
      </c>
      <c r="H1421" s="196" t="s">
        <v>1401</v>
      </c>
      <c r="K1421" s="196">
        <v>1</v>
      </c>
      <c r="L1421" s="196" t="s">
        <v>3038</v>
      </c>
      <c r="M1421" s="196" t="s">
        <v>1297</v>
      </c>
      <c r="N1421" s="196" t="s">
        <v>1297</v>
      </c>
      <c r="O1421" s="196" t="s">
        <v>1297</v>
      </c>
      <c r="P1421" s="196" t="s">
        <v>1297</v>
      </c>
      <c r="Q1421" s="196" t="s">
        <v>1297</v>
      </c>
      <c r="R1421" s="196" t="s">
        <v>1297</v>
      </c>
    </row>
    <row r="1422" spans="1:18" x14ac:dyDescent="0.45">
      <c r="A1422" s="196">
        <v>7</v>
      </c>
      <c r="B1422" s="196">
        <v>27</v>
      </c>
      <c r="C1422" s="196">
        <v>47</v>
      </c>
      <c r="D1422" s="196" t="s">
        <v>7698</v>
      </c>
      <c r="E1422" s="196" t="s">
        <v>6643</v>
      </c>
      <c r="F1422" s="196" t="s">
        <v>1301</v>
      </c>
      <c r="G1422" s="196" t="s">
        <v>1300</v>
      </c>
      <c r="H1422" s="196" t="s">
        <v>1320</v>
      </c>
      <c r="I1422" s="196" t="s">
        <v>1319</v>
      </c>
      <c r="K1422" s="196">
        <v>1</v>
      </c>
      <c r="L1422" s="196" t="s">
        <v>3037</v>
      </c>
      <c r="M1422" s="196" t="s">
        <v>1297</v>
      </c>
      <c r="N1422" s="196" t="s">
        <v>1297</v>
      </c>
      <c r="O1422" s="196" t="s">
        <v>1297</v>
      </c>
      <c r="P1422" s="196" t="s">
        <v>1297</v>
      </c>
      <c r="Q1422" s="196" t="s">
        <v>1297</v>
      </c>
      <c r="R1422" s="196" t="s">
        <v>1297</v>
      </c>
    </row>
    <row r="1423" spans="1:18" x14ac:dyDescent="0.45">
      <c r="A1423" s="196">
        <v>7</v>
      </c>
      <c r="B1423" s="196">
        <v>27</v>
      </c>
      <c r="C1423" s="196">
        <v>48</v>
      </c>
      <c r="D1423" s="196" t="s">
        <v>7698</v>
      </c>
      <c r="E1423" s="196" t="s">
        <v>6644</v>
      </c>
      <c r="F1423" s="196" t="s">
        <v>1301</v>
      </c>
      <c r="G1423" s="196" t="s">
        <v>1300</v>
      </c>
      <c r="H1423" s="196" t="s">
        <v>1317</v>
      </c>
      <c r="K1423" s="196">
        <v>1</v>
      </c>
      <c r="L1423" s="196" t="s">
        <v>3036</v>
      </c>
      <c r="M1423" s="196" t="s">
        <v>1297</v>
      </c>
      <c r="N1423" s="196" t="s">
        <v>1297</v>
      </c>
      <c r="O1423" s="196" t="s">
        <v>1297</v>
      </c>
      <c r="P1423" s="196" t="s">
        <v>1297</v>
      </c>
      <c r="Q1423" s="196" t="s">
        <v>1297</v>
      </c>
      <c r="R1423" s="196" t="s">
        <v>1297</v>
      </c>
    </row>
    <row r="1424" spans="1:18" x14ac:dyDescent="0.45">
      <c r="A1424" s="196">
        <v>7</v>
      </c>
      <c r="B1424" s="196">
        <v>27</v>
      </c>
      <c r="C1424" s="196">
        <v>49</v>
      </c>
      <c r="D1424" s="196" t="s">
        <v>7698</v>
      </c>
      <c r="E1424" s="196" t="s">
        <v>6645</v>
      </c>
      <c r="F1424" s="196" t="s">
        <v>1301</v>
      </c>
      <c r="G1424" s="196" t="s">
        <v>1300</v>
      </c>
      <c r="H1424" s="196" t="s">
        <v>1315</v>
      </c>
      <c r="I1424" s="196" t="s">
        <v>1309</v>
      </c>
      <c r="K1424" s="196">
        <v>1</v>
      </c>
      <c r="L1424" s="196" t="s">
        <v>3035</v>
      </c>
      <c r="M1424" s="196" t="s">
        <v>3034</v>
      </c>
      <c r="N1424" s="196" t="s">
        <v>1306</v>
      </c>
      <c r="O1424" s="196" t="s">
        <v>3033</v>
      </c>
      <c r="P1424" s="196" t="s">
        <v>1304</v>
      </c>
      <c r="Q1424" s="196" t="s">
        <v>3032</v>
      </c>
      <c r="R1424" s="196" t="s">
        <v>1302</v>
      </c>
    </row>
    <row r="1425" spans="1:18" x14ac:dyDescent="0.45">
      <c r="A1425" s="196">
        <v>7</v>
      </c>
      <c r="B1425" s="196">
        <v>27</v>
      </c>
      <c r="C1425" s="196">
        <v>50</v>
      </c>
      <c r="D1425" s="196" t="s">
        <v>7698</v>
      </c>
      <c r="E1425" s="196" t="s">
        <v>6646</v>
      </c>
      <c r="F1425" s="196" t="s">
        <v>1301</v>
      </c>
      <c r="G1425" s="196" t="s">
        <v>1300</v>
      </c>
      <c r="H1425" s="196" t="s">
        <v>1310</v>
      </c>
      <c r="I1425" s="196" t="s">
        <v>1309</v>
      </c>
      <c r="K1425" s="196">
        <v>1</v>
      </c>
      <c r="L1425" s="196" t="s">
        <v>3031</v>
      </c>
      <c r="M1425" s="196" t="s">
        <v>3030</v>
      </c>
      <c r="N1425" s="196" t="s">
        <v>1306</v>
      </c>
      <c r="O1425" s="196" t="s">
        <v>3029</v>
      </c>
      <c r="P1425" s="196" t="s">
        <v>1304</v>
      </c>
      <c r="Q1425" s="196" t="s">
        <v>3028</v>
      </c>
      <c r="R1425" s="196" t="s">
        <v>1302</v>
      </c>
    </row>
    <row r="1426" spans="1:18" x14ac:dyDescent="0.45">
      <c r="A1426" s="196">
        <v>7</v>
      </c>
      <c r="B1426" s="196">
        <v>27</v>
      </c>
      <c r="C1426" s="196">
        <v>51</v>
      </c>
      <c r="D1426" s="196" t="s">
        <v>7698</v>
      </c>
      <c r="E1426" s="196" t="s">
        <v>6647</v>
      </c>
      <c r="F1426" s="196" t="s">
        <v>1301</v>
      </c>
      <c r="G1426" s="196" t="s">
        <v>1300</v>
      </c>
      <c r="H1426" s="196" t="s">
        <v>1299</v>
      </c>
      <c r="K1426" s="196">
        <v>1</v>
      </c>
      <c r="L1426" s="196" t="s">
        <v>3027</v>
      </c>
      <c r="M1426" s="196" t="s">
        <v>1297</v>
      </c>
      <c r="N1426" s="196" t="s">
        <v>1297</v>
      </c>
      <c r="O1426" s="196" t="s">
        <v>1297</v>
      </c>
      <c r="P1426" s="196" t="s">
        <v>1297</v>
      </c>
      <c r="Q1426" s="196" t="s">
        <v>1297</v>
      </c>
      <c r="R1426" s="196" t="s">
        <v>1297</v>
      </c>
    </row>
    <row r="1427" spans="1:18" x14ac:dyDescent="0.45">
      <c r="A1427" s="196">
        <v>7</v>
      </c>
      <c r="B1427" s="196">
        <v>27</v>
      </c>
      <c r="C1427" s="196">
        <v>52</v>
      </c>
      <c r="D1427" s="196" t="s">
        <v>8775</v>
      </c>
      <c r="E1427" s="196" t="s">
        <v>8813</v>
      </c>
      <c r="F1427" s="196" t="s">
        <v>1301</v>
      </c>
      <c r="G1427" s="196" t="s">
        <v>1300</v>
      </c>
      <c r="H1427" s="196" t="s">
        <v>8777</v>
      </c>
      <c r="K1427" s="196">
        <v>1</v>
      </c>
      <c r="L1427" s="196" t="s">
        <v>8814</v>
      </c>
    </row>
    <row r="1428" spans="1:18" x14ac:dyDescent="0.45">
      <c r="A1428" s="196">
        <v>7</v>
      </c>
      <c r="B1428" s="196">
        <v>28</v>
      </c>
      <c r="C1428" s="196">
        <v>1</v>
      </c>
      <c r="D1428" s="196" t="s">
        <v>7698</v>
      </c>
      <c r="E1428" s="196" t="s">
        <v>6648</v>
      </c>
      <c r="F1428" s="196" t="s">
        <v>1301</v>
      </c>
      <c r="G1428" s="196" t="s">
        <v>1300</v>
      </c>
      <c r="H1428" s="196" t="s">
        <v>1388</v>
      </c>
      <c r="I1428" s="196" t="s">
        <v>1324</v>
      </c>
      <c r="K1428" s="196">
        <v>1</v>
      </c>
      <c r="L1428" s="196" t="s">
        <v>3026</v>
      </c>
      <c r="M1428" s="196" t="s">
        <v>1297</v>
      </c>
      <c r="N1428" s="196" t="s">
        <v>1297</v>
      </c>
      <c r="O1428" s="196" t="s">
        <v>1297</v>
      </c>
      <c r="P1428" s="196" t="s">
        <v>1297</v>
      </c>
      <c r="Q1428" s="196" t="s">
        <v>1297</v>
      </c>
      <c r="R1428" s="196" t="s">
        <v>1297</v>
      </c>
    </row>
    <row r="1429" spans="1:18" x14ac:dyDescent="0.45">
      <c r="A1429" s="196">
        <v>7</v>
      </c>
      <c r="B1429" s="196">
        <v>28</v>
      </c>
      <c r="C1429" s="196">
        <v>2</v>
      </c>
      <c r="D1429" s="196" t="s">
        <v>7698</v>
      </c>
      <c r="E1429" s="196" t="s">
        <v>7739</v>
      </c>
      <c r="F1429" s="196" t="s">
        <v>1301</v>
      </c>
      <c r="G1429" s="196" t="s">
        <v>1300</v>
      </c>
      <c r="H1429" s="196" t="s">
        <v>1505</v>
      </c>
      <c r="I1429" s="196" t="s">
        <v>1324</v>
      </c>
      <c r="K1429" s="196">
        <v>1</v>
      </c>
      <c r="L1429" s="196" t="s">
        <v>3025</v>
      </c>
      <c r="M1429" s="196" t="s">
        <v>1297</v>
      </c>
      <c r="N1429" s="196" t="s">
        <v>1297</v>
      </c>
      <c r="O1429" s="196" t="s">
        <v>1297</v>
      </c>
      <c r="P1429" s="196" t="s">
        <v>1297</v>
      </c>
      <c r="Q1429" s="196" t="s">
        <v>1297</v>
      </c>
      <c r="R1429" s="196" t="s">
        <v>1297</v>
      </c>
    </row>
    <row r="1430" spans="1:18" x14ac:dyDescent="0.45">
      <c r="A1430" s="196">
        <v>7</v>
      </c>
      <c r="B1430" s="196">
        <v>28</v>
      </c>
      <c r="C1430" s="196">
        <v>3</v>
      </c>
      <c r="D1430" s="196" t="s">
        <v>7698</v>
      </c>
      <c r="E1430" s="196" t="s">
        <v>6649</v>
      </c>
      <c r="F1430" s="196" t="s">
        <v>1301</v>
      </c>
      <c r="G1430" s="196" t="s">
        <v>1300</v>
      </c>
      <c r="H1430" s="196" t="s">
        <v>1386</v>
      </c>
      <c r="I1430" s="196" t="s">
        <v>1324</v>
      </c>
      <c r="K1430" s="196">
        <v>1</v>
      </c>
      <c r="L1430" s="196" t="s">
        <v>3024</v>
      </c>
      <c r="M1430" s="196" t="s">
        <v>1297</v>
      </c>
      <c r="N1430" s="196" t="s">
        <v>1297</v>
      </c>
      <c r="O1430" s="196" t="s">
        <v>1297</v>
      </c>
      <c r="P1430" s="196" t="s">
        <v>1297</v>
      </c>
      <c r="Q1430" s="196" t="s">
        <v>1297</v>
      </c>
      <c r="R1430" s="196" t="s">
        <v>1297</v>
      </c>
    </row>
    <row r="1431" spans="1:18" x14ac:dyDescent="0.45">
      <c r="A1431" s="196">
        <v>7</v>
      </c>
      <c r="B1431" s="196">
        <v>28</v>
      </c>
      <c r="C1431" s="196">
        <v>4</v>
      </c>
      <c r="D1431" s="196" t="s">
        <v>7698</v>
      </c>
      <c r="E1431" s="196" t="s">
        <v>7740</v>
      </c>
      <c r="F1431" s="196" t="s">
        <v>1301</v>
      </c>
      <c r="G1431" s="196" t="s">
        <v>1300</v>
      </c>
      <c r="H1431" s="196" t="s">
        <v>1502</v>
      </c>
      <c r="I1431" s="196" t="s">
        <v>1324</v>
      </c>
      <c r="K1431" s="196">
        <v>1</v>
      </c>
      <c r="L1431" s="196" t="s">
        <v>3023</v>
      </c>
      <c r="M1431" s="196" t="s">
        <v>1297</v>
      </c>
      <c r="N1431" s="196" t="s">
        <v>1297</v>
      </c>
      <c r="O1431" s="196" t="s">
        <v>1297</v>
      </c>
      <c r="P1431" s="196" t="s">
        <v>1297</v>
      </c>
      <c r="Q1431" s="196" t="s">
        <v>1297</v>
      </c>
      <c r="R1431" s="196" t="s">
        <v>1297</v>
      </c>
    </row>
    <row r="1432" spans="1:18" x14ac:dyDescent="0.45">
      <c r="A1432" s="196">
        <v>7</v>
      </c>
      <c r="B1432" s="196">
        <v>28</v>
      </c>
      <c r="C1432" s="196">
        <v>5</v>
      </c>
      <c r="D1432" s="196" t="s">
        <v>7698</v>
      </c>
      <c r="E1432" s="196" t="s">
        <v>6650</v>
      </c>
      <c r="F1432" s="196" t="s">
        <v>1301</v>
      </c>
      <c r="G1432" s="196" t="s">
        <v>1300</v>
      </c>
      <c r="H1432" s="196" t="s">
        <v>1384</v>
      </c>
      <c r="I1432" s="196" t="s">
        <v>1309</v>
      </c>
      <c r="K1432" s="196">
        <v>1</v>
      </c>
      <c r="L1432" s="196" t="s">
        <v>3022</v>
      </c>
      <c r="M1432" s="196" t="s">
        <v>3021</v>
      </c>
      <c r="N1432" s="196" t="s">
        <v>1306</v>
      </c>
      <c r="O1432" s="196" t="s">
        <v>3020</v>
      </c>
      <c r="P1432" s="196" t="s">
        <v>1304</v>
      </c>
      <c r="Q1432" s="196" t="s">
        <v>3019</v>
      </c>
      <c r="R1432" s="196" t="s">
        <v>1302</v>
      </c>
    </row>
    <row r="1433" spans="1:18" x14ac:dyDescent="0.45">
      <c r="A1433" s="196">
        <v>7</v>
      </c>
      <c r="B1433" s="196">
        <v>28</v>
      </c>
      <c r="C1433" s="196">
        <v>6</v>
      </c>
      <c r="D1433" s="196" t="s">
        <v>7698</v>
      </c>
      <c r="E1433" s="196" t="s">
        <v>7741</v>
      </c>
      <c r="F1433" s="196" t="s">
        <v>1301</v>
      </c>
      <c r="G1433" s="196" t="s">
        <v>1300</v>
      </c>
      <c r="H1433" s="196" t="s">
        <v>1496</v>
      </c>
      <c r="I1433" s="196" t="s">
        <v>1309</v>
      </c>
      <c r="K1433" s="196">
        <v>1</v>
      </c>
      <c r="L1433" s="196" t="s">
        <v>3018</v>
      </c>
      <c r="M1433" s="196" t="s">
        <v>3017</v>
      </c>
      <c r="N1433" s="196" t="s">
        <v>1306</v>
      </c>
      <c r="O1433" s="196" t="s">
        <v>3016</v>
      </c>
      <c r="P1433" s="196" t="s">
        <v>1304</v>
      </c>
      <c r="Q1433" s="196" t="s">
        <v>3015</v>
      </c>
      <c r="R1433" s="196" t="s">
        <v>1302</v>
      </c>
    </row>
    <row r="1434" spans="1:18" x14ac:dyDescent="0.45">
      <c r="A1434" s="196">
        <v>7</v>
      </c>
      <c r="B1434" s="196">
        <v>28</v>
      </c>
      <c r="C1434" s="196">
        <v>7</v>
      </c>
      <c r="D1434" s="196" t="s">
        <v>7698</v>
      </c>
      <c r="E1434" s="196" t="s">
        <v>6651</v>
      </c>
      <c r="F1434" s="196" t="s">
        <v>1301</v>
      </c>
      <c r="G1434" s="196" t="s">
        <v>1300</v>
      </c>
      <c r="H1434" s="196" t="s">
        <v>715</v>
      </c>
      <c r="I1434" s="196" t="s">
        <v>1309</v>
      </c>
      <c r="K1434" s="196">
        <v>1</v>
      </c>
      <c r="L1434" s="196" t="s">
        <v>3014</v>
      </c>
      <c r="M1434" s="196" t="s">
        <v>3013</v>
      </c>
      <c r="N1434" s="196" t="s">
        <v>1306</v>
      </c>
      <c r="O1434" s="196" t="s">
        <v>3012</v>
      </c>
      <c r="P1434" s="196" t="s">
        <v>1304</v>
      </c>
      <c r="Q1434" s="196" t="s">
        <v>3011</v>
      </c>
      <c r="R1434" s="196" t="s">
        <v>1302</v>
      </c>
    </row>
    <row r="1435" spans="1:18" x14ac:dyDescent="0.45">
      <c r="A1435" s="196">
        <v>7</v>
      </c>
      <c r="B1435" s="196">
        <v>28</v>
      </c>
      <c r="C1435" s="196">
        <v>8</v>
      </c>
      <c r="D1435" s="196" t="s">
        <v>7698</v>
      </c>
      <c r="E1435" s="196" t="s">
        <v>7742</v>
      </c>
      <c r="F1435" s="196" t="s">
        <v>1301</v>
      </c>
      <c r="G1435" s="196" t="s">
        <v>1300</v>
      </c>
      <c r="H1435" s="196" t="s">
        <v>1487</v>
      </c>
      <c r="I1435" s="196" t="s">
        <v>1309</v>
      </c>
      <c r="K1435" s="196">
        <v>1</v>
      </c>
      <c r="L1435" s="196" t="s">
        <v>3010</v>
      </c>
      <c r="M1435" s="196" t="s">
        <v>3009</v>
      </c>
      <c r="N1435" s="196" t="s">
        <v>1306</v>
      </c>
      <c r="O1435" s="196" t="s">
        <v>3008</v>
      </c>
      <c r="P1435" s="196" t="s">
        <v>1304</v>
      </c>
      <c r="Q1435" s="196" t="s">
        <v>3007</v>
      </c>
      <c r="R1435" s="196" t="s">
        <v>1302</v>
      </c>
    </row>
    <row r="1436" spans="1:18" x14ac:dyDescent="0.45">
      <c r="A1436" s="196">
        <v>7</v>
      </c>
      <c r="B1436" s="196">
        <v>28</v>
      </c>
      <c r="C1436" s="196">
        <v>9</v>
      </c>
      <c r="D1436" s="196" t="s">
        <v>7698</v>
      </c>
      <c r="E1436" s="196" t="s">
        <v>6652</v>
      </c>
      <c r="F1436" s="196" t="s">
        <v>1301</v>
      </c>
      <c r="G1436" s="196" t="s">
        <v>1300</v>
      </c>
      <c r="H1436" s="196" t="s">
        <v>1375</v>
      </c>
      <c r="K1436" s="196">
        <v>1</v>
      </c>
      <c r="L1436" s="196" t="s">
        <v>3006</v>
      </c>
      <c r="M1436" s="196" t="s">
        <v>1297</v>
      </c>
      <c r="N1436" s="196" t="s">
        <v>1297</v>
      </c>
      <c r="O1436" s="196" t="s">
        <v>1297</v>
      </c>
      <c r="P1436" s="196" t="s">
        <v>1297</v>
      </c>
      <c r="Q1436" s="196" t="s">
        <v>1297</v>
      </c>
      <c r="R1436" s="196" t="s">
        <v>1297</v>
      </c>
    </row>
    <row r="1437" spans="1:18" x14ac:dyDescent="0.45">
      <c r="A1437" s="196">
        <v>7</v>
      </c>
      <c r="B1437" s="196">
        <v>28</v>
      </c>
      <c r="C1437" s="196">
        <v>10</v>
      </c>
      <c r="D1437" s="196" t="s">
        <v>7698</v>
      </c>
      <c r="E1437" s="196" t="s">
        <v>7743</v>
      </c>
      <c r="F1437" s="196" t="s">
        <v>1301</v>
      </c>
      <c r="G1437" s="196" t="s">
        <v>1300</v>
      </c>
      <c r="H1437" s="196" t="s">
        <v>1481</v>
      </c>
      <c r="K1437" s="196">
        <v>1</v>
      </c>
      <c r="L1437" s="196" t="s">
        <v>3005</v>
      </c>
      <c r="M1437" s="196" t="s">
        <v>1297</v>
      </c>
      <c r="N1437" s="196" t="s">
        <v>1297</v>
      </c>
      <c r="O1437" s="196" t="s">
        <v>1297</v>
      </c>
      <c r="P1437" s="196" t="s">
        <v>1297</v>
      </c>
      <c r="Q1437" s="196" t="s">
        <v>1297</v>
      </c>
      <c r="R1437" s="196" t="s">
        <v>1297</v>
      </c>
    </row>
    <row r="1438" spans="1:18" x14ac:dyDescent="0.45">
      <c r="A1438" s="196">
        <v>7</v>
      </c>
      <c r="B1438" s="196">
        <v>28</v>
      </c>
      <c r="C1438" s="196">
        <v>11</v>
      </c>
      <c r="D1438" s="196" t="s">
        <v>7698</v>
      </c>
      <c r="E1438" s="196" t="s">
        <v>6653</v>
      </c>
      <c r="F1438" s="196" t="s">
        <v>1301</v>
      </c>
      <c r="G1438" s="196" t="s">
        <v>1300</v>
      </c>
      <c r="H1438" s="196" t="s">
        <v>1373</v>
      </c>
      <c r="I1438" s="196" t="s">
        <v>1319</v>
      </c>
      <c r="K1438" s="196">
        <v>1</v>
      </c>
      <c r="L1438" s="196" t="s">
        <v>3004</v>
      </c>
      <c r="M1438" s="196" t="s">
        <v>1297</v>
      </c>
      <c r="N1438" s="196" t="s">
        <v>1297</v>
      </c>
      <c r="O1438" s="196" t="s">
        <v>1297</v>
      </c>
      <c r="P1438" s="196" t="s">
        <v>1297</v>
      </c>
      <c r="Q1438" s="196" t="s">
        <v>1297</v>
      </c>
      <c r="R1438" s="196" t="s">
        <v>1297</v>
      </c>
    </row>
    <row r="1439" spans="1:18" x14ac:dyDescent="0.45">
      <c r="A1439" s="196">
        <v>7</v>
      </c>
      <c r="B1439" s="196">
        <v>28</v>
      </c>
      <c r="C1439" s="196">
        <v>12</v>
      </c>
      <c r="D1439" s="196" t="s">
        <v>7698</v>
      </c>
      <c r="E1439" s="196" t="s">
        <v>7744</v>
      </c>
      <c r="F1439" s="196" t="s">
        <v>1301</v>
      </c>
      <c r="G1439" s="196" t="s">
        <v>1300</v>
      </c>
      <c r="H1439" s="196" t="s">
        <v>1478</v>
      </c>
      <c r="I1439" s="196" t="s">
        <v>1319</v>
      </c>
      <c r="K1439" s="196">
        <v>1</v>
      </c>
      <c r="L1439" s="196" t="s">
        <v>3003</v>
      </c>
      <c r="M1439" s="196" t="s">
        <v>1297</v>
      </c>
      <c r="N1439" s="196" t="s">
        <v>1297</v>
      </c>
      <c r="O1439" s="196" t="s">
        <v>1297</v>
      </c>
      <c r="P1439" s="196" t="s">
        <v>1297</v>
      </c>
      <c r="Q1439" s="196" t="s">
        <v>1297</v>
      </c>
      <c r="R1439" s="196" t="s">
        <v>1297</v>
      </c>
    </row>
    <row r="1440" spans="1:18" x14ac:dyDescent="0.45">
      <c r="A1440" s="196">
        <v>7</v>
      </c>
      <c r="B1440" s="196">
        <v>28</v>
      </c>
      <c r="C1440" s="196">
        <v>13</v>
      </c>
      <c r="D1440" s="196" t="s">
        <v>7698</v>
      </c>
      <c r="E1440" s="196" t="s">
        <v>6654</v>
      </c>
      <c r="F1440" s="196" t="s">
        <v>1301</v>
      </c>
      <c r="G1440" s="196" t="s">
        <v>1300</v>
      </c>
      <c r="H1440" s="196" t="s">
        <v>1371</v>
      </c>
      <c r="I1440" s="196" t="s">
        <v>1370</v>
      </c>
      <c r="K1440" s="196">
        <v>1</v>
      </c>
      <c r="L1440" s="196" t="s">
        <v>3002</v>
      </c>
      <c r="M1440" s="196" t="s">
        <v>1297</v>
      </c>
      <c r="N1440" s="196" t="s">
        <v>1297</v>
      </c>
      <c r="O1440" s="196" t="s">
        <v>1297</v>
      </c>
      <c r="P1440" s="196" t="s">
        <v>1297</v>
      </c>
      <c r="Q1440" s="196" t="s">
        <v>1297</v>
      </c>
      <c r="R1440" s="196" t="s">
        <v>1297</v>
      </c>
    </row>
    <row r="1441" spans="1:18" x14ac:dyDescent="0.45">
      <c r="A1441" s="196">
        <v>7</v>
      </c>
      <c r="B1441" s="196">
        <v>28</v>
      </c>
      <c r="C1441" s="196">
        <v>14</v>
      </c>
      <c r="D1441" s="196" t="s">
        <v>7698</v>
      </c>
      <c r="E1441" s="196" t="s">
        <v>7745</v>
      </c>
      <c r="F1441" s="196" t="s">
        <v>1301</v>
      </c>
      <c r="G1441" s="196" t="s">
        <v>1300</v>
      </c>
      <c r="H1441" s="196" t="s">
        <v>1475</v>
      </c>
      <c r="I1441" s="196" t="s">
        <v>1370</v>
      </c>
      <c r="K1441" s="196">
        <v>1</v>
      </c>
      <c r="L1441" s="196" t="s">
        <v>3001</v>
      </c>
      <c r="M1441" s="196" t="s">
        <v>1297</v>
      </c>
      <c r="N1441" s="196" t="s">
        <v>1297</v>
      </c>
      <c r="O1441" s="196" t="s">
        <v>1297</v>
      </c>
      <c r="P1441" s="196" t="s">
        <v>1297</v>
      </c>
      <c r="Q1441" s="196" t="s">
        <v>1297</v>
      </c>
      <c r="R1441" s="196" t="s">
        <v>1297</v>
      </c>
    </row>
    <row r="1442" spans="1:18" x14ac:dyDescent="0.45">
      <c r="A1442" s="196">
        <v>7</v>
      </c>
      <c r="B1442" s="196">
        <v>28</v>
      </c>
      <c r="C1442" s="196">
        <v>15</v>
      </c>
      <c r="D1442" s="196" t="s">
        <v>7698</v>
      </c>
      <c r="E1442" s="196" t="s">
        <v>6655</v>
      </c>
      <c r="F1442" s="196" t="s">
        <v>1301</v>
      </c>
      <c r="G1442" s="196" t="s">
        <v>1300</v>
      </c>
      <c r="H1442" s="196" t="s">
        <v>1368</v>
      </c>
      <c r="I1442" s="196" t="s">
        <v>1367</v>
      </c>
      <c r="K1442" s="196">
        <v>1</v>
      </c>
      <c r="L1442" s="196" t="s">
        <v>3000</v>
      </c>
      <c r="M1442" s="196" t="s">
        <v>2999</v>
      </c>
      <c r="N1442" s="196" t="s">
        <v>1297</v>
      </c>
      <c r="O1442" s="196" t="s">
        <v>1297</v>
      </c>
      <c r="P1442" s="196" t="s">
        <v>1297</v>
      </c>
      <c r="Q1442" s="196" t="s">
        <v>1297</v>
      </c>
      <c r="R1442" s="196" t="s">
        <v>1297</v>
      </c>
    </row>
    <row r="1443" spans="1:18" x14ac:dyDescent="0.45">
      <c r="A1443" s="196">
        <v>7</v>
      </c>
      <c r="B1443" s="196">
        <v>28</v>
      </c>
      <c r="C1443" s="196">
        <v>16</v>
      </c>
      <c r="D1443" s="196" t="s">
        <v>7698</v>
      </c>
      <c r="E1443" s="196" t="s">
        <v>7746</v>
      </c>
      <c r="F1443" s="196" t="s">
        <v>1301</v>
      </c>
      <c r="G1443" s="196" t="s">
        <v>1300</v>
      </c>
      <c r="H1443" s="196" t="s">
        <v>1471</v>
      </c>
      <c r="I1443" s="196" t="s">
        <v>1367</v>
      </c>
      <c r="K1443" s="196">
        <v>1</v>
      </c>
      <c r="L1443" s="196" t="s">
        <v>2998</v>
      </c>
      <c r="M1443" s="196" t="s">
        <v>2997</v>
      </c>
      <c r="N1443" s="196" t="s">
        <v>1297</v>
      </c>
      <c r="O1443" s="196" t="s">
        <v>1297</v>
      </c>
      <c r="P1443" s="196" t="s">
        <v>1297</v>
      </c>
      <c r="Q1443" s="196" t="s">
        <v>1297</v>
      </c>
      <c r="R1443" s="196" t="s">
        <v>1297</v>
      </c>
    </row>
    <row r="1444" spans="1:18" x14ac:dyDescent="0.45">
      <c r="A1444" s="196">
        <v>7</v>
      </c>
      <c r="B1444" s="196">
        <v>28</v>
      </c>
      <c r="C1444" s="196">
        <v>17</v>
      </c>
      <c r="D1444" s="196" t="s">
        <v>7698</v>
      </c>
      <c r="E1444" s="196" t="s">
        <v>6656</v>
      </c>
      <c r="F1444" s="196" t="s">
        <v>1301</v>
      </c>
      <c r="G1444" s="196" t="s">
        <v>1300</v>
      </c>
      <c r="H1444" s="196" t="s">
        <v>1364</v>
      </c>
      <c r="K1444" s="196">
        <v>1</v>
      </c>
      <c r="L1444" s="196" t="s">
        <v>2996</v>
      </c>
      <c r="M1444" s="196" t="s">
        <v>1297</v>
      </c>
      <c r="N1444" s="196" t="s">
        <v>1297</v>
      </c>
      <c r="O1444" s="196" t="s">
        <v>1297</v>
      </c>
      <c r="P1444" s="196" t="s">
        <v>1297</v>
      </c>
      <c r="Q1444" s="196" t="s">
        <v>1297</v>
      </c>
      <c r="R1444" s="196" t="s">
        <v>1297</v>
      </c>
    </row>
    <row r="1445" spans="1:18" x14ac:dyDescent="0.45">
      <c r="A1445" s="196">
        <v>7</v>
      </c>
      <c r="B1445" s="196">
        <v>28</v>
      </c>
      <c r="C1445" s="196">
        <v>18</v>
      </c>
      <c r="D1445" s="196" t="s">
        <v>7698</v>
      </c>
      <c r="E1445" s="196" t="s">
        <v>7747</v>
      </c>
      <c r="F1445" s="196" t="s">
        <v>1301</v>
      </c>
      <c r="G1445" s="196" t="s">
        <v>1300</v>
      </c>
      <c r="H1445" s="196" t="s">
        <v>1467</v>
      </c>
      <c r="K1445" s="196">
        <v>1</v>
      </c>
      <c r="L1445" s="196" t="s">
        <v>2995</v>
      </c>
      <c r="M1445" s="196" t="s">
        <v>1297</v>
      </c>
      <c r="N1445" s="196" t="s">
        <v>1297</v>
      </c>
      <c r="O1445" s="196" t="s">
        <v>1297</v>
      </c>
      <c r="P1445" s="196" t="s">
        <v>1297</v>
      </c>
      <c r="Q1445" s="196" t="s">
        <v>1297</v>
      </c>
      <c r="R1445" s="196" t="s">
        <v>1297</v>
      </c>
    </row>
    <row r="1446" spans="1:18" x14ac:dyDescent="0.45">
      <c r="A1446" s="196">
        <v>7</v>
      </c>
      <c r="B1446" s="196">
        <v>28</v>
      </c>
      <c r="C1446" s="196">
        <v>19</v>
      </c>
      <c r="D1446" s="196" t="s">
        <v>7698</v>
      </c>
      <c r="E1446" s="196" t="s">
        <v>6657</v>
      </c>
      <c r="F1446" s="196" t="s">
        <v>1301</v>
      </c>
      <c r="G1446" s="196" t="s">
        <v>1300</v>
      </c>
      <c r="H1446" s="196" t="s">
        <v>1362</v>
      </c>
      <c r="K1446" s="196">
        <v>1</v>
      </c>
      <c r="L1446" s="196" t="s">
        <v>2994</v>
      </c>
      <c r="M1446" s="196" t="s">
        <v>1297</v>
      </c>
      <c r="N1446" s="196" t="s">
        <v>1297</v>
      </c>
      <c r="O1446" s="196" t="s">
        <v>1297</v>
      </c>
      <c r="P1446" s="196" t="s">
        <v>1297</v>
      </c>
      <c r="Q1446" s="196" t="s">
        <v>1297</v>
      </c>
      <c r="R1446" s="196" t="s">
        <v>1297</v>
      </c>
    </row>
    <row r="1447" spans="1:18" x14ac:dyDescent="0.45">
      <c r="A1447" s="196">
        <v>7</v>
      </c>
      <c r="B1447" s="196">
        <v>28</v>
      </c>
      <c r="C1447" s="196">
        <v>20</v>
      </c>
      <c r="D1447" s="196" t="s">
        <v>7698</v>
      </c>
      <c r="E1447" s="196" t="s">
        <v>7748</v>
      </c>
      <c r="F1447" s="196" t="s">
        <v>1301</v>
      </c>
      <c r="G1447" s="196" t="s">
        <v>1300</v>
      </c>
      <c r="H1447" s="196" t="s">
        <v>1464</v>
      </c>
      <c r="K1447" s="196">
        <v>1</v>
      </c>
      <c r="L1447" s="196" t="s">
        <v>2993</v>
      </c>
      <c r="M1447" s="196" t="s">
        <v>1297</v>
      </c>
      <c r="N1447" s="196" t="s">
        <v>1297</v>
      </c>
      <c r="O1447" s="196" t="s">
        <v>1297</v>
      </c>
      <c r="P1447" s="196" t="s">
        <v>1297</v>
      </c>
      <c r="Q1447" s="196" t="s">
        <v>1297</v>
      </c>
      <c r="R1447" s="196" t="s">
        <v>1297</v>
      </c>
    </row>
    <row r="1448" spans="1:18" x14ac:dyDescent="0.45">
      <c r="A1448" s="196">
        <v>7</v>
      </c>
      <c r="B1448" s="196">
        <v>28</v>
      </c>
      <c r="C1448" s="196">
        <v>21</v>
      </c>
      <c r="D1448" s="196" t="s">
        <v>7698</v>
      </c>
      <c r="E1448" s="196" t="s">
        <v>6658</v>
      </c>
      <c r="F1448" s="196" t="s">
        <v>1301</v>
      </c>
      <c r="G1448" s="196" t="s">
        <v>1300</v>
      </c>
      <c r="H1448" s="196" t="s">
        <v>1360</v>
      </c>
      <c r="K1448" s="196">
        <v>1</v>
      </c>
      <c r="L1448" s="196" t="s">
        <v>2992</v>
      </c>
      <c r="M1448" s="196" t="s">
        <v>1297</v>
      </c>
      <c r="N1448" s="196" t="s">
        <v>1297</v>
      </c>
      <c r="O1448" s="196" t="s">
        <v>1297</v>
      </c>
      <c r="P1448" s="196" t="s">
        <v>1297</v>
      </c>
      <c r="Q1448" s="196" t="s">
        <v>1297</v>
      </c>
      <c r="R1448" s="196" t="s">
        <v>1297</v>
      </c>
    </row>
    <row r="1449" spans="1:18" x14ac:dyDescent="0.45">
      <c r="A1449" s="196">
        <v>7</v>
      </c>
      <c r="B1449" s="196">
        <v>28</v>
      </c>
      <c r="C1449" s="196">
        <v>22</v>
      </c>
      <c r="D1449" s="196" t="s">
        <v>7698</v>
      </c>
      <c r="E1449" s="196" t="s">
        <v>7749</v>
      </c>
      <c r="F1449" s="196" t="s">
        <v>1301</v>
      </c>
      <c r="G1449" s="196" t="s">
        <v>1300</v>
      </c>
      <c r="H1449" s="196" t="s">
        <v>1461</v>
      </c>
      <c r="K1449" s="196">
        <v>1</v>
      </c>
      <c r="L1449" s="196" t="s">
        <v>2991</v>
      </c>
      <c r="M1449" s="196" t="s">
        <v>1297</v>
      </c>
      <c r="N1449" s="196" t="s">
        <v>1297</v>
      </c>
      <c r="O1449" s="196" t="s">
        <v>1297</v>
      </c>
      <c r="P1449" s="196" t="s">
        <v>1297</v>
      </c>
      <c r="Q1449" s="196" t="s">
        <v>1297</v>
      </c>
      <c r="R1449" s="196" t="s">
        <v>1297</v>
      </c>
    </row>
    <row r="1450" spans="1:18" x14ac:dyDescent="0.45">
      <c r="A1450" s="196">
        <v>7</v>
      </c>
      <c r="B1450" s="196">
        <v>28</v>
      </c>
      <c r="C1450" s="196">
        <v>23</v>
      </c>
      <c r="D1450" s="196" t="s">
        <v>7698</v>
      </c>
      <c r="E1450" s="196" t="s">
        <v>6659</v>
      </c>
      <c r="F1450" s="196" t="s">
        <v>1301</v>
      </c>
      <c r="G1450" s="196" t="s">
        <v>1300</v>
      </c>
      <c r="H1450" s="196" t="s">
        <v>1358</v>
      </c>
      <c r="K1450" s="196">
        <v>1</v>
      </c>
      <c r="L1450" s="196" t="s">
        <v>2990</v>
      </c>
      <c r="M1450" s="196" t="s">
        <v>1297</v>
      </c>
      <c r="N1450" s="196" t="s">
        <v>1297</v>
      </c>
      <c r="O1450" s="196" t="s">
        <v>1297</v>
      </c>
      <c r="P1450" s="196" t="s">
        <v>1297</v>
      </c>
      <c r="Q1450" s="196" t="s">
        <v>1297</v>
      </c>
      <c r="R1450" s="196" t="s">
        <v>1297</v>
      </c>
    </row>
    <row r="1451" spans="1:18" x14ac:dyDescent="0.45">
      <c r="A1451" s="196">
        <v>7</v>
      </c>
      <c r="B1451" s="196">
        <v>28</v>
      </c>
      <c r="C1451" s="196">
        <v>24</v>
      </c>
      <c r="D1451" s="196" t="s">
        <v>7698</v>
      </c>
      <c r="E1451" s="196" t="s">
        <v>7750</v>
      </c>
      <c r="F1451" s="196" t="s">
        <v>1301</v>
      </c>
      <c r="G1451" s="196" t="s">
        <v>1300</v>
      </c>
      <c r="H1451" s="196" t="s">
        <v>1458</v>
      </c>
      <c r="K1451" s="196">
        <v>1</v>
      </c>
      <c r="L1451" s="196" t="s">
        <v>2989</v>
      </c>
      <c r="M1451" s="196" t="s">
        <v>1297</v>
      </c>
      <c r="N1451" s="196" t="s">
        <v>1297</v>
      </c>
      <c r="O1451" s="196" t="s">
        <v>1297</v>
      </c>
      <c r="P1451" s="196" t="s">
        <v>1297</v>
      </c>
      <c r="Q1451" s="196" t="s">
        <v>1297</v>
      </c>
      <c r="R1451" s="196" t="s">
        <v>1297</v>
      </c>
    </row>
    <row r="1452" spans="1:18" x14ac:dyDescent="0.45">
      <c r="A1452" s="196">
        <v>7</v>
      </c>
      <c r="B1452" s="196">
        <v>28</v>
      </c>
      <c r="C1452" s="196">
        <v>25</v>
      </c>
      <c r="D1452" s="196" t="s">
        <v>7698</v>
      </c>
      <c r="E1452" s="196" t="s">
        <v>6660</v>
      </c>
      <c r="F1452" s="196" t="s">
        <v>1301</v>
      </c>
      <c r="G1452" s="196" t="s">
        <v>1300</v>
      </c>
      <c r="H1452" s="196" t="s">
        <v>1356</v>
      </c>
      <c r="K1452" s="196">
        <v>1</v>
      </c>
      <c r="L1452" s="196" t="s">
        <v>2988</v>
      </c>
      <c r="M1452" s="196" t="s">
        <v>1297</v>
      </c>
      <c r="N1452" s="196" t="s">
        <v>1297</v>
      </c>
      <c r="O1452" s="196" t="s">
        <v>1297</v>
      </c>
      <c r="P1452" s="196" t="s">
        <v>1297</v>
      </c>
      <c r="Q1452" s="196" t="s">
        <v>1297</v>
      </c>
      <c r="R1452" s="196" t="s">
        <v>1297</v>
      </c>
    </row>
    <row r="1453" spans="1:18" x14ac:dyDescent="0.45">
      <c r="A1453" s="196">
        <v>7</v>
      </c>
      <c r="B1453" s="196">
        <v>28</v>
      </c>
      <c r="C1453" s="196">
        <v>26</v>
      </c>
      <c r="D1453" s="196" t="s">
        <v>7698</v>
      </c>
      <c r="E1453" s="196" t="s">
        <v>7751</v>
      </c>
      <c r="F1453" s="196" t="s">
        <v>1301</v>
      </c>
      <c r="G1453" s="196" t="s">
        <v>1300</v>
      </c>
      <c r="H1453" s="196" t="s">
        <v>1455</v>
      </c>
      <c r="K1453" s="196">
        <v>1</v>
      </c>
      <c r="L1453" s="196" t="s">
        <v>2987</v>
      </c>
      <c r="M1453" s="196" t="s">
        <v>1297</v>
      </c>
      <c r="N1453" s="196" t="s">
        <v>1297</v>
      </c>
      <c r="O1453" s="196" t="s">
        <v>1297</v>
      </c>
      <c r="P1453" s="196" t="s">
        <v>1297</v>
      </c>
      <c r="Q1453" s="196" t="s">
        <v>1297</v>
      </c>
      <c r="R1453" s="196" t="s">
        <v>1297</v>
      </c>
    </row>
    <row r="1454" spans="1:18" x14ac:dyDescent="0.45">
      <c r="A1454" s="196">
        <v>7</v>
      </c>
      <c r="B1454" s="196">
        <v>28</v>
      </c>
      <c r="C1454" s="196">
        <v>27</v>
      </c>
      <c r="D1454" s="196" t="s">
        <v>7698</v>
      </c>
      <c r="E1454" s="196" t="s">
        <v>6661</v>
      </c>
      <c r="F1454" s="196" t="s">
        <v>1301</v>
      </c>
      <c r="G1454" s="196" t="s">
        <v>1300</v>
      </c>
      <c r="H1454" s="196" t="s">
        <v>1354</v>
      </c>
      <c r="I1454" s="196" t="s">
        <v>1309</v>
      </c>
      <c r="K1454" s="196">
        <v>1</v>
      </c>
      <c r="L1454" s="196" t="s">
        <v>2986</v>
      </c>
      <c r="M1454" s="196" t="s">
        <v>2985</v>
      </c>
      <c r="N1454" s="196" t="s">
        <v>1306</v>
      </c>
      <c r="O1454" s="196" t="s">
        <v>2984</v>
      </c>
      <c r="P1454" s="196" t="s">
        <v>1304</v>
      </c>
      <c r="Q1454" s="196" t="s">
        <v>2983</v>
      </c>
      <c r="R1454" s="196" t="s">
        <v>1302</v>
      </c>
    </row>
    <row r="1455" spans="1:18" x14ac:dyDescent="0.45">
      <c r="A1455" s="196">
        <v>7</v>
      </c>
      <c r="B1455" s="196">
        <v>28</v>
      </c>
      <c r="C1455" s="196">
        <v>28</v>
      </c>
      <c r="D1455" s="196" t="s">
        <v>7698</v>
      </c>
      <c r="E1455" s="196" t="s">
        <v>7752</v>
      </c>
      <c r="F1455" s="196" t="s">
        <v>1301</v>
      </c>
      <c r="G1455" s="196" t="s">
        <v>1300</v>
      </c>
      <c r="H1455" s="196" t="s">
        <v>1449</v>
      </c>
      <c r="I1455" s="196" t="s">
        <v>1309</v>
      </c>
      <c r="K1455" s="196">
        <v>1</v>
      </c>
      <c r="L1455" s="196" t="s">
        <v>2982</v>
      </c>
      <c r="M1455" s="196" t="s">
        <v>2981</v>
      </c>
      <c r="N1455" s="196" t="s">
        <v>1306</v>
      </c>
      <c r="O1455" s="196" t="s">
        <v>2980</v>
      </c>
      <c r="P1455" s="196" t="s">
        <v>1304</v>
      </c>
      <c r="Q1455" s="196" t="s">
        <v>2979</v>
      </c>
      <c r="R1455" s="196" t="s">
        <v>1302</v>
      </c>
    </row>
    <row r="1456" spans="1:18" x14ac:dyDescent="0.45">
      <c r="A1456" s="196">
        <v>7</v>
      </c>
      <c r="B1456" s="196">
        <v>28</v>
      </c>
      <c r="C1456" s="196">
        <v>29</v>
      </c>
      <c r="D1456" s="196" t="s">
        <v>7698</v>
      </c>
      <c r="E1456" s="196" t="s">
        <v>6662</v>
      </c>
      <c r="F1456" s="196" t="s">
        <v>1301</v>
      </c>
      <c r="G1456" s="196" t="s">
        <v>1300</v>
      </c>
      <c r="H1456" s="196" t="s">
        <v>1349</v>
      </c>
      <c r="I1456" s="196" t="s">
        <v>1341</v>
      </c>
      <c r="K1456" s="196">
        <v>1</v>
      </c>
      <c r="L1456" s="196" t="s">
        <v>2978</v>
      </c>
      <c r="M1456" s="196" t="s">
        <v>2977</v>
      </c>
      <c r="N1456" s="196" t="s">
        <v>1338</v>
      </c>
      <c r="O1456" s="196" t="s">
        <v>2976</v>
      </c>
      <c r="P1456" s="196" t="s">
        <v>1297</v>
      </c>
      <c r="Q1456" s="196" t="s">
        <v>1297</v>
      </c>
      <c r="R1456" s="196" t="s">
        <v>1297</v>
      </c>
    </row>
    <row r="1457" spans="1:18" x14ac:dyDescent="0.45">
      <c r="A1457" s="196">
        <v>7</v>
      </c>
      <c r="B1457" s="196">
        <v>28</v>
      </c>
      <c r="C1457" s="196">
        <v>30</v>
      </c>
      <c r="D1457" s="196" t="s">
        <v>7698</v>
      </c>
      <c r="E1457" s="196" t="s">
        <v>7753</v>
      </c>
      <c r="F1457" s="196" t="s">
        <v>1301</v>
      </c>
      <c r="G1457" s="196" t="s">
        <v>1300</v>
      </c>
      <c r="H1457" s="196" t="s">
        <v>1441</v>
      </c>
      <c r="I1457" s="196" t="s">
        <v>1341</v>
      </c>
      <c r="K1457" s="196">
        <v>1</v>
      </c>
      <c r="L1457" s="196" t="s">
        <v>2975</v>
      </c>
      <c r="M1457" s="196" t="s">
        <v>2974</v>
      </c>
      <c r="N1457" s="196" t="s">
        <v>1338</v>
      </c>
      <c r="O1457" s="196" t="s">
        <v>2973</v>
      </c>
      <c r="P1457" s="196" t="s">
        <v>1297</v>
      </c>
      <c r="Q1457" s="196" t="s">
        <v>1297</v>
      </c>
      <c r="R1457" s="196" t="s">
        <v>1297</v>
      </c>
    </row>
    <row r="1458" spans="1:18" x14ac:dyDescent="0.45">
      <c r="A1458" s="196">
        <v>7</v>
      </c>
      <c r="B1458" s="196">
        <v>28</v>
      </c>
      <c r="C1458" s="196">
        <v>31</v>
      </c>
      <c r="D1458" s="196" t="s">
        <v>7698</v>
      </c>
      <c r="E1458" s="196" t="s">
        <v>6663</v>
      </c>
      <c r="F1458" s="196" t="s">
        <v>1301</v>
      </c>
      <c r="G1458" s="196" t="s">
        <v>1300</v>
      </c>
      <c r="H1458" s="196" t="s">
        <v>679</v>
      </c>
      <c r="I1458" s="196" t="s">
        <v>1341</v>
      </c>
      <c r="K1458" s="196">
        <v>1</v>
      </c>
      <c r="L1458" s="196" t="s">
        <v>2972</v>
      </c>
      <c r="M1458" s="196" t="s">
        <v>2971</v>
      </c>
      <c r="N1458" s="196" t="s">
        <v>1338</v>
      </c>
      <c r="O1458" s="196" t="s">
        <v>2970</v>
      </c>
      <c r="P1458" s="196" t="s">
        <v>1297</v>
      </c>
      <c r="Q1458" s="196" t="s">
        <v>1297</v>
      </c>
      <c r="R1458" s="196" t="s">
        <v>1297</v>
      </c>
    </row>
    <row r="1459" spans="1:18" x14ac:dyDescent="0.45">
      <c r="A1459" s="196">
        <v>7</v>
      </c>
      <c r="B1459" s="196">
        <v>28</v>
      </c>
      <c r="C1459" s="196">
        <v>32</v>
      </c>
      <c r="D1459" s="196" t="s">
        <v>7698</v>
      </c>
      <c r="E1459" s="196" t="s">
        <v>7754</v>
      </c>
      <c r="F1459" s="196" t="s">
        <v>1301</v>
      </c>
      <c r="G1459" s="196" t="s">
        <v>1300</v>
      </c>
      <c r="H1459" s="196" t="s">
        <v>1434</v>
      </c>
      <c r="I1459" s="196" t="s">
        <v>1341</v>
      </c>
      <c r="K1459" s="196">
        <v>1</v>
      </c>
      <c r="L1459" s="196" t="s">
        <v>2969</v>
      </c>
      <c r="M1459" s="196" t="s">
        <v>2968</v>
      </c>
      <c r="N1459" s="196" t="s">
        <v>1338</v>
      </c>
      <c r="O1459" s="196" t="s">
        <v>2967</v>
      </c>
      <c r="P1459" s="196" t="s">
        <v>1297</v>
      </c>
      <c r="Q1459" s="196" t="s">
        <v>1297</v>
      </c>
      <c r="R1459" s="196" t="s">
        <v>1297</v>
      </c>
    </row>
    <row r="1460" spans="1:18" x14ac:dyDescent="0.45">
      <c r="A1460" s="196">
        <v>7</v>
      </c>
      <c r="B1460" s="196">
        <v>28</v>
      </c>
      <c r="C1460" s="196">
        <v>33</v>
      </c>
      <c r="D1460" s="196" t="s">
        <v>7698</v>
      </c>
      <c r="E1460" s="196" t="s">
        <v>6664</v>
      </c>
      <c r="F1460" s="196" t="s">
        <v>1301</v>
      </c>
      <c r="G1460" s="196" t="s">
        <v>1300</v>
      </c>
      <c r="H1460" s="196" t="s">
        <v>1342</v>
      </c>
      <c r="I1460" s="196" t="s">
        <v>1341</v>
      </c>
      <c r="K1460" s="196">
        <v>1</v>
      </c>
      <c r="L1460" s="196" t="s">
        <v>2966</v>
      </c>
      <c r="M1460" s="196" t="s">
        <v>2965</v>
      </c>
      <c r="N1460" s="196" t="s">
        <v>1338</v>
      </c>
      <c r="O1460" s="196" t="s">
        <v>2964</v>
      </c>
      <c r="P1460" s="196" t="s">
        <v>1297</v>
      </c>
      <c r="Q1460" s="196" t="s">
        <v>1297</v>
      </c>
      <c r="R1460" s="196" t="s">
        <v>1297</v>
      </c>
    </row>
    <row r="1461" spans="1:18" x14ac:dyDescent="0.45">
      <c r="A1461" s="196">
        <v>7</v>
      </c>
      <c r="B1461" s="196">
        <v>28</v>
      </c>
      <c r="C1461" s="196">
        <v>34</v>
      </c>
      <c r="D1461" s="196" t="s">
        <v>7698</v>
      </c>
      <c r="E1461" s="196" t="s">
        <v>7755</v>
      </c>
      <c r="F1461" s="196" t="s">
        <v>1301</v>
      </c>
      <c r="G1461" s="196" t="s">
        <v>1300</v>
      </c>
      <c r="H1461" s="196" t="s">
        <v>1427</v>
      </c>
      <c r="I1461" s="196" t="s">
        <v>1341</v>
      </c>
      <c r="K1461" s="196">
        <v>1</v>
      </c>
      <c r="L1461" s="196" t="s">
        <v>2963</v>
      </c>
      <c r="M1461" s="196" t="s">
        <v>2962</v>
      </c>
      <c r="N1461" s="196" t="s">
        <v>1338</v>
      </c>
      <c r="O1461" s="196" t="s">
        <v>2961</v>
      </c>
      <c r="P1461" s="196" t="s">
        <v>1297</v>
      </c>
      <c r="Q1461" s="196" t="s">
        <v>1297</v>
      </c>
      <c r="R1461" s="196" t="s">
        <v>1297</v>
      </c>
    </row>
    <row r="1462" spans="1:18" x14ac:dyDescent="0.45">
      <c r="A1462" s="196">
        <v>7</v>
      </c>
      <c r="B1462" s="196">
        <v>28</v>
      </c>
      <c r="C1462" s="196">
        <v>35</v>
      </c>
      <c r="D1462" s="196" t="s">
        <v>7698</v>
      </c>
      <c r="E1462" s="196" t="s">
        <v>6665</v>
      </c>
      <c r="F1462" s="196" t="s">
        <v>1301</v>
      </c>
      <c r="G1462" s="196" t="s">
        <v>1300</v>
      </c>
      <c r="H1462" s="196" t="s">
        <v>1336</v>
      </c>
      <c r="K1462" s="196">
        <v>1</v>
      </c>
      <c r="L1462" s="196" t="s">
        <v>2960</v>
      </c>
      <c r="M1462" s="196" t="s">
        <v>1297</v>
      </c>
      <c r="N1462" s="196" t="s">
        <v>1297</v>
      </c>
      <c r="O1462" s="196" t="s">
        <v>1297</v>
      </c>
      <c r="P1462" s="196" t="s">
        <v>1297</v>
      </c>
      <c r="Q1462" s="196" t="s">
        <v>1297</v>
      </c>
      <c r="R1462" s="196" t="s">
        <v>1297</v>
      </c>
    </row>
    <row r="1463" spans="1:18" x14ac:dyDescent="0.45">
      <c r="A1463" s="196">
        <v>7</v>
      </c>
      <c r="B1463" s="196">
        <v>28</v>
      </c>
      <c r="C1463" s="196">
        <v>36</v>
      </c>
      <c r="D1463" s="196" t="s">
        <v>7698</v>
      </c>
      <c r="E1463" s="196" t="s">
        <v>8435</v>
      </c>
      <c r="F1463" s="196" t="s">
        <v>1301</v>
      </c>
      <c r="G1463" s="196" t="s">
        <v>1300</v>
      </c>
      <c r="H1463" s="196" t="s">
        <v>1422</v>
      </c>
      <c r="K1463" s="196">
        <v>1</v>
      </c>
      <c r="L1463" s="196" t="s">
        <v>2959</v>
      </c>
      <c r="M1463" s="196" t="s">
        <v>1297</v>
      </c>
      <c r="N1463" s="196" t="s">
        <v>1297</v>
      </c>
      <c r="O1463" s="196" t="s">
        <v>1297</v>
      </c>
      <c r="P1463" s="196" t="s">
        <v>1297</v>
      </c>
      <c r="Q1463" s="196" t="s">
        <v>1297</v>
      </c>
      <c r="R1463" s="196" t="s">
        <v>1297</v>
      </c>
    </row>
    <row r="1464" spans="1:18" x14ac:dyDescent="0.45">
      <c r="A1464" s="196">
        <v>7</v>
      </c>
      <c r="B1464" s="196">
        <v>28</v>
      </c>
      <c r="C1464" s="196">
        <v>37</v>
      </c>
      <c r="D1464" s="196" t="s">
        <v>7698</v>
      </c>
      <c r="E1464" s="196" t="s">
        <v>6666</v>
      </c>
      <c r="F1464" s="196" t="s">
        <v>1301</v>
      </c>
      <c r="G1464" s="196" t="s">
        <v>1300</v>
      </c>
      <c r="H1464" s="196" t="s">
        <v>1334</v>
      </c>
      <c r="K1464" s="196">
        <v>1</v>
      </c>
      <c r="L1464" s="196" t="s">
        <v>2958</v>
      </c>
      <c r="M1464" s="196" t="s">
        <v>1297</v>
      </c>
      <c r="N1464" s="196" t="s">
        <v>1297</v>
      </c>
      <c r="O1464" s="196" t="s">
        <v>1297</v>
      </c>
      <c r="P1464" s="196" t="s">
        <v>1297</v>
      </c>
      <c r="Q1464" s="196" t="s">
        <v>1297</v>
      </c>
      <c r="R1464" s="196" t="s">
        <v>1297</v>
      </c>
    </row>
    <row r="1465" spans="1:18" x14ac:dyDescent="0.45">
      <c r="A1465" s="196">
        <v>7</v>
      </c>
      <c r="B1465" s="196">
        <v>28</v>
      </c>
      <c r="C1465" s="196">
        <v>38</v>
      </c>
      <c r="D1465" s="196" t="s">
        <v>7698</v>
      </c>
      <c r="E1465" s="196" t="s">
        <v>8475</v>
      </c>
      <c r="F1465" s="196" t="s">
        <v>1301</v>
      </c>
      <c r="G1465" s="196" t="s">
        <v>1300</v>
      </c>
      <c r="H1465" s="196" t="s">
        <v>1419</v>
      </c>
      <c r="K1465" s="196">
        <v>1</v>
      </c>
      <c r="L1465" s="196" t="s">
        <v>2957</v>
      </c>
      <c r="M1465" s="196" t="s">
        <v>1297</v>
      </c>
      <c r="N1465" s="196" t="s">
        <v>1297</v>
      </c>
      <c r="O1465" s="196" t="s">
        <v>1297</v>
      </c>
      <c r="P1465" s="196" t="s">
        <v>1297</v>
      </c>
      <c r="Q1465" s="196" t="s">
        <v>1297</v>
      </c>
      <c r="R1465" s="196" t="s">
        <v>1297</v>
      </c>
    </row>
    <row r="1466" spans="1:18" x14ac:dyDescent="0.45">
      <c r="A1466" s="196">
        <v>7</v>
      </c>
      <c r="B1466" s="196">
        <v>28</v>
      </c>
      <c r="C1466" s="196">
        <v>39</v>
      </c>
      <c r="D1466" s="196" t="s">
        <v>7698</v>
      </c>
      <c r="E1466" s="196" t="s">
        <v>6667</v>
      </c>
      <c r="F1466" s="196" t="s">
        <v>1301</v>
      </c>
      <c r="G1466" s="196" t="s">
        <v>1300</v>
      </c>
      <c r="H1466" s="196" t="s">
        <v>1332</v>
      </c>
      <c r="K1466" s="196">
        <v>1</v>
      </c>
      <c r="L1466" s="196" t="s">
        <v>2956</v>
      </c>
      <c r="M1466" s="196" t="s">
        <v>1297</v>
      </c>
      <c r="N1466" s="196" t="s">
        <v>1297</v>
      </c>
      <c r="O1466" s="196" t="s">
        <v>1297</v>
      </c>
      <c r="P1466" s="196" t="s">
        <v>1297</v>
      </c>
      <c r="Q1466" s="196" t="s">
        <v>1297</v>
      </c>
      <c r="R1466" s="196" t="s">
        <v>1297</v>
      </c>
    </row>
    <row r="1467" spans="1:18" x14ac:dyDescent="0.45">
      <c r="A1467" s="196">
        <v>7</v>
      </c>
      <c r="B1467" s="196">
        <v>28</v>
      </c>
      <c r="C1467" s="196">
        <v>40</v>
      </c>
      <c r="D1467" s="196" t="s">
        <v>7698</v>
      </c>
      <c r="E1467" s="196" t="s">
        <v>8515</v>
      </c>
      <c r="F1467" s="196" t="s">
        <v>1301</v>
      </c>
      <c r="G1467" s="196" t="s">
        <v>1300</v>
      </c>
      <c r="H1467" s="196" t="s">
        <v>1416</v>
      </c>
      <c r="K1467" s="196">
        <v>1</v>
      </c>
      <c r="L1467" s="196" t="s">
        <v>2955</v>
      </c>
      <c r="M1467" s="196" t="s">
        <v>1297</v>
      </c>
      <c r="N1467" s="196" t="s">
        <v>1297</v>
      </c>
      <c r="O1467" s="196" t="s">
        <v>1297</v>
      </c>
      <c r="P1467" s="196" t="s">
        <v>1297</v>
      </c>
      <c r="Q1467" s="196" t="s">
        <v>1297</v>
      </c>
      <c r="R1467" s="196" t="s">
        <v>1297</v>
      </c>
    </row>
    <row r="1468" spans="1:18" x14ac:dyDescent="0.45">
      <c r="A1468" s="196">
        <v>7</v>
      </c>
      <c r="B1468" s="196">
        <v>28</v>
      </c>
      <c r="C1468" s="196">
        <v>41</v>
      </c>
      <c r="D1468" s="196" t="s">
        <v>7698</v>
      </c>
      <c r="E1468" s="196" t="s">
        <v>6668</v>
      </c>
      <c r="F1468" s="196" t="s">
        <v>1301</v>
      </c>
      <c r="G1468" s="196" t="s">
        <v>1300</v>
      </c>
      <c r="H1468" s="196" t="s">
        <v>1330</v>
      </c>
      <c r="I1468" s="196" t="s">
        <v>1309</v>
      </c>
      <c r="K1468" s="196">
        <v>1</v>
      </c>
      <c r="L1468" s="196" t="s">
        <v>2954</v>
      </c>
      <c r="M1468" s="196" t="s">
        <v>2953</v>
      </c>
      <c r="N1468" s="196" t="s">
        <v>1306</v>
      </c>
      <c r="O1468" s="196" t="s">
        <v>2952</v>
      </c>
      <c r="P1468" s="196" t="s">
        <v>1304</v>
      </c>
      <c r="Q1468" s="196" t="s">
        <v>2951</v>
      </c>
      <c r="R1468" s="196" t="s">
        <v>1302</v>
      </c>
    </row>
    <row r="1469" spans="1:18" x14ac:dyDescent="0.45">
      <c r="A1469" s="196">
        <v>7</v>
      </c>
      <c r="B1469" s="196">
        <v>28</v>
      </c>
      <c r="C1469" s="196">
        <v>42</v>
      </c>
      <c r="D1469" s="196" t="s">
        <v>7698</v>
      </c>
      <c r="E1469" s="196" t="s">
        <v>7756</v>
      </c>
      <c r="F1469" s="196" t="s">
        <v>1301</v>
      </c>
      <c r="G1469" s="196" t="s">
        <v>1300</v>
      </c>
      <c r="H1469" s="196" t="s">
        <v>1410</v>
      </c>
      <c r="I1469" s="196" t="s">
        <v>1309</v>
      </c>
      <c r="K1469" s="196">
        <v>1</v>
      </c>
      <c r="L1469" s="196" t="s">
        <v>2950</v>
      </c>
      <c r="M1469" s="196" t="s">
        <v>2949</v>
      </c>
      <c r="N1469" s="196" t="s">
        <v>1306</v>
      </c>
      <c r="O1469" s="196" t="s">
        <v>2948</v>
      </c>
      <c r="P1469" s="196" t="s">
        <v>1304</v>
      </c>
      <c r="Q1469" s="196" t="s">
        <v>2947</v>
      </c>
      <c r="R1469" s="196" t="s">
        <v>1302</v>
      </c>
    </row>
    <row r="1470" spans="1:18" x14ac:dyDescent="0.45">
      <c r="A1470" s="196">
        <v>7</v>
      </c>
      <c r="B1470" s="196">
        <v>28</v>
      </c>
      <c r="C1470" s="196">
        <v>43</v>
      </c>
      <c r="D1470" s="196" t="s">
        <v>7698</v>
      </c>
      <c r="E1470" s="196" t="s">
        <v>6669</v>
      </c>
      <c r="F1470" s="196" t="s">
        <v>1301</v>
      </c>
      <c r="G1470" s="196" t="s">
        <v>1300</v>
      </c>
      <c r="H1470" s="196" t="s">
        <v>1325</v>
      </c>
      <c r="I1470" s="196" t="s">
        <v>1324</v>
      </c>
      <c r="K1470" s="196">
        <v>1</v>
      </c>
      <c r="L1470" s="196" t="s">
        <v>2946</v>
      </c>
      <c r="M1470" s="196" t="s">
        <v>1297</v>
      </c>
      <c r="N1470" s="196" t="s">
        <v>1297</v>
      </c>
      <c r="O1470" s="196" t="s">
        <v>1297</v>
      </c>
      <c r="P1470" s="196" t="s">
        <v>1297</v>
      </c>
      <c r="Q1470" s="196" t="s">
        <v>1297</v>
      </c>
      <c r="R1470" s="196" t="s">
        <v>1297</v>
      </c>
    </row>
    <row r="1471" spans="1:18" x14ac:dyDescent="0.45">
      <c r="A1471" s="196">
        <v>7</v>
      </c>
      <c r="B1471" s="196">
        <v>28</v>
      </c>
      <c r="C1471" s="196">
        <v>44</v>
      </c>
      <c r="D1471" s="196" t="s">
        <v>7698</v>
      </c>
      <c r="E1471" s="196" t="s">
        <v>7757</v>
      </c>
      <c r="F1471" s="196" t="s">
        <v>1301</v>
      </c>
      <c r="G1471" s="196" t="s">
        <v>1300</v>
      </c>
      <c r="H1471" s="196" t="s">
        <v>1404</v>
      </c>
      <c r="I1471" s="196" t="s">
        <v>1324</v>
      </c>
      <c r="K1471" s="196">
        <v>1</v>
      </c>
      <c r="L1471" s="196" t="s">
        <v>2945</v>
      </c>
      <c r="M1471" s="196" t="s">
        <v>1297</v>
      </c>
      <c r="N1471" s="196" t="s">
        <v>1297</v>
      </c>
      <c r="O1471" s="196" t="s">
        <v>1297</v>
      </c>
      <c r="P1471" s="196" t="s">
        <v>1297</v>
      </c>
      <c r="Q1471" s="196" t="s">
        <v>1297</v>
      </c>
      <c r="R1471" s="196" t="s">
        <v>1297</v>
      </c>
    </row>
    <row r="1472" spans="1:18" x14ac:dyDescent="0.45">
      <c r="A1472" s="196">
        <v>7</v>
      </c>
      <c r="B1472" s="196">
        <v>28</v>
      </c>
      <c r="C1472" s="196">
        <v>45</v>
      </c>
      <c r="D1472" s="196" t="s">
        <v>7698</v>
      </c>
      <c r="E1472" s="196" t="s">
        <v>6670</v>
      </c>
      <c r="F1472" s="196" t="s">
        <v>1301</v>
      </c>
      <c r="G1472" s="196" t="s">
        <v>1300</v>
      </c>
      <c r="H1472" s="196" t="s">
        <v>1322</v>
      </c>
      <c r="K1472" s="196">
        <v>1</v>
      </c>
      <c r="L1472" s="196" t="s">
        <v>2944</v>
      </c>
      <c r="M1472" s="196" t="s">
        <v>1297</v>
      </c>
      <c r="N1472" s="196" t="s">
        <v>1297</v>
      </c>
      <c r="O1472" s="196" t="s">
        <v>1297</v>
      </c>
      <c r="P1472" s="196" t="s">
        <v>1297</v>
      </c>
      <c r="Q1472" s="196" t="s">
        <v>1297</v>
      </c>
      <c r="R1472" s="196" t="s">
        <v>1297</v>
      </c>
    </row>
    <row r="1473" spans="1:18" x14ac:dyDescent="0.45">
      <c r="A1473" s="196">
        <v>7</v>
      </c>
      <c r="B1473" s="196">
        <v>28</v>
      </c>
      <c r="C1473" s="196">
        <v>46</v>
      </c>
      <c r="D1473" s="196" t="s">
        <v>7698</v>
      </c>
      <c r="E1473" s="196" t="s">
        <v>7758</v>
      </c>
      <c r="F1473" s="196" t="s">
        <v>1301</v>
      </c>
      <c r="G1473" s="196" t="s">
        <v>1300</v>
      </c>
      <c r="H1473" s="196" t="s">
        <v>1401</v>
      </c>
      <c r="K1473" s="196">
        <v>1</v>
      </c>
      <c r="L1473" s="196" t="s">
        <v>2943</v>
      </c>
      <c r="M1473" s="196" t="s">
        <v>1297</v>
      </c>
      <c r="N1473" s="196" t="s">
        <v>1297</v>
      </c>
      <c r="O1473" s="196" t="s">
        <v>1297</v>
      </c>
      <c r="P1473" s="196" t="s">
        <v>1297</v>
      </c>
      <c r="Q1473" s="196" t="s">
        <v>1297</v>
      </c>
      <c r="R1473" s="196" t="s">
        <v>1297</v>
      </c>
    </row>
    <row r="1474" spans="1:18" x14ac:dyDescent="0.45">
      <c r="A1474" s="196">
        <v>7</v>
      </c>
      <c r="B1474" s="196">
        <v>28</v>
      </c>
      <c r="C1474" s="196">
        <v>47</v>
      </c>
      <c r="D1474" s="196" t="s">
        <v>7698</v>
      </c>
      <c r="E1474" s="196" t="s">
        <v>6671</v>
      </c>
      <c r="F1474" s="196" t="s">
        <v>1301</v>
      </c>
      <c r="G1474" s="196" t="s">
        <v>1300</v>
      </c>
      <c r="H1474" s="196" t="s">
        <v>1320</v>
      </c>
      <c r="I1474" s="196" t="s">
        <v>1319</v>
      </c>
      <c r="K1474" s="196">
        <v>1</v>
      </c>
      <c r="L1474" s="196" t="s">
        <v>2942</v>
      </c>
      <c r="M1474" s="196" t="s">
        <v>1297</v>
      </c>
      <c r="N1474" s="196" t="s">
        <v>1297</v>
      </c>
      <c r="O1474" s="196" t="s">
        <v>1297</v>
      </c>
      <c r="P1474" s="196" t="s">
        <v>1297</v>
      </c>
      <c r="Q1474" s="196" t="s">
        <v>1297</v>
      </c>
      <c r="R1474" s="196" t="s">
        <v>1297</v>
      </c>
    </row>
    <row r="1475" spans="1:18" x14ac:dyDescent="0.45">
      <c r="A1475" s="196">
        <v>7</v>
      </c>
      <c r="B1475" s="196">
        <v>28</v>
      </c>
      <c r="C1475" s="196">
        <v>48</v>
      </c>
      <c r="D1475" s="196" t="s">
        <v>7698</v>
      </c>
      <c r="E1475" s="196" t="s">
        <v>6672</v>
      </c>
      <c r="F1475" s="196" t="s">
        <v>1301</v>
      </c>
      <c r="G1475" s="196" t="s">
        <v>1300</v>
      </c>
      <c r="H1475" s="196" t="s">
        <v>1317</v>
      </c>
      <c r="K1475" s="196">
        <v>1</v>
      </c>
      <c r="L1475" s="196" t="s">
        <v>2941</v>
      </c>
      <c r="M1475" s="196" t="s">
        <v>1297</v>
      </c>
      <c r="N1475" s="196" t="s">
        <v>1297</v>
      </c>
      <c r="O1475" s="196" t="s">
        <v>1297</v>
      </c>
      <c r="P1475" s="196" t="s">
        <v>1297</v>
      </c>
      <c r="Q1475" s="196" t="s">
        <v>1297</v>
      </c>
      <c r="R1475" s="196" t="s">
        <v>1297</v>
      </c>
    </row>
    <row r="1476" spans="1:18" x14ac:dyDescent="0.45">
      <c r="A1476" s="196">
        <v>7</v>
      </c>
      <c r="B1476" s="196">
        <v>28</v>
      </c>
      <c r="C1476" s="196">
        <v>49</v>
      </c>
      <c r="D1476" s="196" t="s">
        <v>7698</v>
      </c>
      <c r="E1476" s="196" t="s">
        <v>6673</v>
      </c>
      <c r="F1476" s="196" t="s">
        <v>1301</v>
      </c>
      <c r="G1476" s="196" t="s">
        <v>1300</v>
      </c>
      <c r="H1476" s="196" t="s">
        <v>1315</v>
      </c>
      <c r="I1476" s="196" t="s">
        <v>1309</v>
      </c>
      <c r="K1476" s="196">
        <v>1</v>
      </c>
      <c r="L1476" s="196" t="s">
        <v>2940</v>
      </c>
      <c r="M1476" s="196" t="s">
        <v>2939</v>
      </c>
      <c r="N1476" s="196" t="s">
        <v>1306</v>
      </c>
      <c r="O1476" s="196" t="s">
        <v>2938</v>
      </c>
      <c r="P1476" s="196" t="s">
        <v>1304</v>
      </c>
      <c r="Q1476" s="196" t="s">
        <v>2937</v>
      </c>
      <c r="R1476" s="196" t="s">
        <v>1302</v>
      </c>
    </row>
    <row r="1477" spans="1:18" x14ac:dyDescent="0.45">
      <c r="A1477" s="196">
        <v>7</v>
      </c>
      <c r="B1477" s="196">
        <v>28</v>
      </c>
      <c r="C1477" s="196">
        <v>50</v>
      </c>
      <c r="D1477" s="196" t="s">
        <v>7698</v>
      </c>
      <c r="E1477" s="196" t="s">
        <v>6674</v>
      </c>
      <c r="F1477" s="196" t="s">
        <v>1301</v>
      </c>
      <c r="G1477" s="196" t="s">
        <v>1300</v>
      </c>
      <c r="H1477" s="196" t="s">
        <v>1310</v>
      </c>
      <c r="I1477" s="196" t="s">
        <v>1309</v>
      </c>
      <c r="K1477" s="196">
        <v>1</v>
      </c>
      <c r="L1477" s="196" t="s">
        <v>2936</v>
      </c>
      <c r="M1477" s="196" t="s">
        <v>2935</v>
      </c>
      <c r="N1477" s="196" t="s">
        <v>1306</v>
      </c>
      <c r="O1477" s="196" t="s">
        <v>2934</v>
      </c>
      <c r="P1477" s="196" t="s">
        <v>1304</v>
      </c>
      <c r="Q1477" s="196" t="s">
        <v>2933</v>
      </c>
      <c r="R1477" s="196" t="s">
        <v>1302</v>
      </c>
    </row>
    <row r="1478" spans="1:18" x14ac:dyDescent="0.45">
      <c r="A1478" s="196">
        <v>7</v>
      </c>
      <c r="B1478" s="196">
        <v>28</v>
      </c>
      <c r="C1478" s="196">
        <v>51</v>
      </c>
      <c r="D1478" s="196" t="s">
        <v>7698</v>
      </c>
      <c r="E1478" s="196" t="s">
        <v>6675</v>
      </c>
      <c r="F1478" s="196" t="s">
        <v>1301</v>
      </c>
      <c r="G1478" s="196" t="s">
        <v>1300</v>
      </c>
      <c r="H1478" s="196" t="s">
        <v>1299</v>
      </c>
      <c r="K1478" s="196">
        <v>1</v>
      </c>
      <c r="L1478" s="196" t="s">
        <v>2932</v>
      </c>
      <c r="M1478" s="196" t="s">
        <v>1297</v>
      </c>
      <c r="N1478" s="196" t="s">
        <v>1297</v>
      </c>
      <c r="O1478" s="196" t="s">
        <v>1297</v>
      </c>
      <c r="P1478" s="196" t="s">
        <v>1297</v>
      </c>
      <c r="Q1478" s="196" t="s">
        <v>1297</v>
      </c>
      <c r="R1478" s="196" t="s">
        <v>1297</v>
      </c>
    </row>
    <row r="1479" spans="1:18" x14ac:dyDescent="0.45">
      <c r="A1479" s="196">
        <v>7</v>
      </c>
      <c r="B1479" s="196">
        <v>28</v>
      </c>
      <c r="C1479" s="196">
        <v>52</v>
      </c>
      <c r="D1479" s="196" t="s">
        <v>8775</v>
      </c>
      <c r="E1479" s="196" t="s">
        <v>8811</v>
      </c>
      <c r="F1479" s="196" t="s">
        <v>1301</v>
      </c>
      <c r="G1479" s="196" t="s">
        <v>1300</v>
      </c>
      <c r="H1479" s="196" t="s">
        <v>8777</v>
      </c>
      <c r="K1479" s="196">
        <v>1</v>
      </c>
      <c r="L1479" s="196" t="s">
        <v>8812</v>
      </c>
    </row>
    <row r="1480" spans="1:18" x14ac:dyDescent="0.45">
      <c r="A1480" s="196">
        <v>7</v>
      </c>
      <c r="B1480" s="196">
        <v>29</v>
      </c>
      <c r="C1480" s="196">
        <v>1</v>
      </c>
      <c r="D1480" s="196" t="s">
        <v>7698</v>
      </c>
      <c r="E1480" s="196" t="s">
        <v>6676</v>
      </c>
      <c r="F1480" s="196" t="s">
        <v>1301</v>
      </c>
      <c r="G1480" s="196" t="s">
        <v>1300</v>
      </c>
      <c r="H1480" s="196" t="s">
        <v>1388</v>
      </c>
      <c r="I1480" s="196" t="s">
        <v>1324</v>
      </c>
      <c r="K1480" s="196">
        <v>1</v>
      </c>
      <c r="L1480" s="196" t="s">
        <v>2931</v>
      </c>
      <c r="M1480" s="196" t="s">
        <v>1297</v>
      </c>
      <c r="N1480" s="196" t="s">
        <v>1297</v>
      </c>
      <c r="O1480" s="196" t="s">
        <v>1297</v>
      </c>
      <c r="P1480" s="196" t="s">
        <v>1297</v>
      </c>
      <c r="Q1480" s="196" t="s">
        <v>1297</v>
      </c>
      <c r="R1480" s="196" t="s">
        <v>1297</v>
      </c>
    </row>
    <row r="1481" spans="1:18" x14ac:dyDescent="0.45">
      <c r="A1481" s="196">
        <v>7</v>
      </c>
      <c r="B1481" s="196">
        <v>29</v>
      </c>
      <c r="C1481" s="196">
        <v>2</v>
      </c>
      <c r="D1481" s="196" t="s">
        <v>7698</v>
      </c>
      <c r="E1481" s="196" t="s">
        <v>7759</v>
      </c>
      <c r="F1481" s="196" t="s">
        <v>1301</v>
      </c>
      <c r="G1481" s="196" t="s">
        <v>1300</v>
      </c>
      <c r="H1481" s="196" t="s">
        <v>1505</v>
      </c>
      <c r="I1481" s="196" t="s">
        <v>1324</v>
      </c>
      <c r="K1481" s="196">
        <v>1</v>
      </c>
      <c r="L1481" s="196" t="s">
        <v>2930</v>
      </c>
      <c r="M1481" s="196" t="s">
        <v>1297</v>
      </c>
      <c r="N1481" s="196" t="s">
        <v>1297</v>
      </c>
      <c r="O1481" s="196" t="s">
        <v>1297</v>
      </c>
      <c r="P1481" s="196" t="s">
        <v>1297</v>
      </c>
      <c r="Q1481" s="196" t="s">
        <v>1297</v>
      </c>
      <c r="R1481" s="196" t="s">
        <v>1297</v>
      </c>
    </row>
    <row r="1482" spans="1:18" x14ac:dyDescent="0.45">
      <c r="A1482" s="196">
        <v>7</v>
      </c>
      <c r="B1482" s="196">
        <v>29</v>
      </c>
      <c r="C1482" s="196">
        <v>3</v>
      </c>
      <c r="D1482" s="196" t="s">
        <v>7698</v>
      </c>
      <c r="E1482" s="196" t="s">
        <v>6677</v>
      </c>
      <c r="F1482" s="196" t="s">
        <v>1301</v>
      </c>
      <c r="G1482" s="196" t="s">
        <v>1300</v>
      </c>
      <c r="H1482" s="196" t="s">
        <v>1386</v>
      </c>
      <c r="I1482" s="196" t="s">
        <v>1324</v>
      </c>
      <c r="K1482" s="196">
        <v>1</v>
      </c>
      <c r="L1482" s="196" t="s">
        <v>2929</v>
      </c>
      <c r="M1482" s="196" t="s">
        <v>1297</v>
      </c>
      <c r="N1482" s="196" t="s">
        <v>1297</v>
      </c>
      <c r="O1482" s="196" t="s">
        <v>1297</v>
      </c>
      <c r="P1482" s="196" t="s">
        <v>1297</v>
      </c>
      <c r="Q1482" s="196" t="s">
        <v>1297</v>
      </c>
      <c r="R1482" s="196" t="s">
        <v>1297</v>
      </c>
    </row>
    <row r="1483" spans="1:18" x14ac:dyDescent="0.45">
      <c r="A1483" s="196">
        <v>7</v>
      </c>
      <c r="B1483" s="196">
        <v>29</v>
      </c>
      <c r="C1483" s="196">
        <v>4</v>
      </c>
      <c r="D1483" s="196" t="s">
        <v>7698</v>
      </c>
      <c r="E1483" s="196" t="s">
        <v>7760</v>
      </c>
      <c r="F1483" s="196" t="s">
        <v>1301</v>
      </c>
      <c r="G1483" s="196" t="s">
        <v>1300</v>
      </c>
      <c r="H1483" s="196" t="s">
        <v>1502</v>
      </c>
      <c r="I1483" s="196" t="s">
        <v>1324</v>
      </c>
      <c r="K1483" s="196">
        <v>1</v>
      </c>
      <c r="L1483" s="196" t="s">
        <v>2928</v>
      </c>
      <c r="M1483" s="196" t="s">
        <v>1297</v>
      </c>
      <c r="N1483" s="196" t="s">
        <v>1297</v>
      </c>
      <c r="O1483" s="196" t="s">
        <v>1297</v>
      </c>
      <c r="P1483" s="196" t="s">
        <v>1297</v>
      </c>
      <c r="Q1483" s="196" t="s">
        <v>1297</v>
      </c>
      <c r="R1483" s="196" t="s">
        <v>1297</v>
      </c>
    </row>
    <row r="1484" spans="1:18" x14ac:dyDescent="0.45">
      <c r="A1484" s="196">
        <v>7</v>
      </c>
      <c r="B1484" s="196">
        <v>29</v>
      </c>
      <c r="C1484" s="196">
        <v>5</v>
      </c>
      <c r="D1484" s="196" t="s">
        <v>7698</v>
      </c>
      <c r="E1484" s="196" t="s">
        <v>6678</v>
      </c>
      <c r="F1484" s="196" t="s">
        <v>1301</v>
      </c>
      <c r="G1484" s="196" t="s">
        <v>1300</v>
      </c>
      <c r="H1484" s="196" t="s">
        <v>1384</v>
      </c>
      <c r="I1484" s="196" t="s">
        <v>1309</v>
      </c>
      <c r="K1484" s="196">
        <v>1</v>
      </c>
      <c r="L1484" s="196" t="s">
        <v>2927</v>
      </c>
      <c r="M1484" s="196" t="s">
        <v>2926</v>
      </c>
      <c r="N1484" s="196" t="s">
        <v>1306</v>
      </c>
      <c r="O1484" s="196" t="s">
        <v>2925</v>
      </c>
      <c r="P1484" s="196" t="s">
        <v>1304</v>
      </c>
      <c r="Q1484" s="196" t="s">
        <v>2924</v>
      </c>
      <c r="R1484" s="196" t="s">
        <v>1302</v>
      </c>
    </row>
    <row r="1485" spans="1:18" x14ac:dyDescent="0.45">
      <c r="A1485" s="196">
        <v>7</v>
      </c>
      <c r="B1485" s="196">
        <v>29</v>
      </c>
      <c r="C1485" s="196">
        <v>6</v>
      </c>
      <c r="D1485" s="196" t="s">
        <v>7698</v>
      </c>
      <c r="E1485" s="196" t="s">
        <v>7761</v>
      </c>
      <c r="F1485" s="196" t="s">
        <v>1301</v>
      </c>
      <c r="G1485" s="196" t="s">
        <v>1300</v>
      </c>
      <c r="H1485" s="196" t="s">
        <v>1496</v>
      </c>
      <c r="I1485" s="196" t="s">
        <v>1309</v>
      </c>
      <c r="K1485" s="196">
        <v>1</v>
      </c>
      <c r="L1485" s="196" t="s">
        <v>2923</v>
      </c>
      <c r="M1485" s="196" t="s">
        <v>2922</v>
      </c>
      <c r="N1485" s="196" t="s">
        <v>1306</v>
      </c>
      <c r="O1485" s="196" t="s">
        <v>2921</v>
      </c>
      <c r="P1485" s="196" t="s">
        <v>1304</v>
      </c>
      <c r="Q1485" s="196" t="s">
        <v>2920</v>
      </c>
      <c r="R1485" s="196" t="s">
        <v>1302</v>
      </c>
    </row>
    <row r="1486" spans="1:18" x14ac:dyDescent="0.45">
      <c r="A1486" s="196">
        <v>7</v>
      </c>
      <c r="B1486" s="196">
        <v>29</v>
      </c>
      <c r="C1486" s="196">
        <v>7</v>
      </c>
      <c r="D1486" s="196" t="s">
        <v>7698</v>
      </c>
      <c r="E1486" s="196" t="s">
        <v>6679</v>
      </c>
      <c r="F1486" s="196" t="s">
        <v>1301</v>
      </c>
      <c r="G1486" s="196" t="s">
        <v>1300</v>
      </c>
      <c r="H1486" s="196" t="s">
        <v>715</v>
      </c>
      <c r="I1486" s="196" t="s">
        <v>1309</v>
      </c>
      <c r="K1486" s="196">
        <v>1</v>
      </c>
      <c r="L1486" s="196" t="s">
        <v>2919</v>
      </c>
      <c r="M1486" s="196" t="s">
        <v>2918</v>
      </c>
      <c r="N1486" s="196" t="s">
        <v>1306</v>
      </c>
      <c r="O1486" s="196" t="s">
        <v>2917</v>
      </c>
      <c r="P1486" s="196" t="s">
        <v>1304</v>
      </c>
      <c r="Q1486" s="196" t="s">
        <v>2916</v>
      </c>
      <c r="R1486" s="196" t="s">
        <v>1302</v>
      </c>
    </row>
    <row r="1487" spans="1:18" x14ac:dyDescent="0.45">
      <c r="A1487" s="196">
        <v>7</v>
      </c>
      <c r="B1487" s="196">
        <v>29</v>
      </c>
      <c r="C1487" s="196">
        <v>8</v>
      </c>
      <c r="D1487" s="196" t="s">
        <v>7698</v>
      </c>
      <c r="E1487" s="196" t="s">
        <v>7762</v>
      </c>
      <c r="F1487" s="196" t="s">
        <v>1301</v>
      </c>
      <c r="G1487" s="196" t="s">
        <v>1300</v>
      </c>
      <c r="H1487" s="196" t="s">
        <v>1487</v>
      </c>
      <c r="I1487" s="196" t="s">
        <v>1309</v>
      </c>
      <c r="K1487" s="196">
        <v>1</v>
      </c>
      <c r="L1487" s="196" t="s">
        <v>2915</v>
      </c>
      <c r="M1487" s="196" t="s">
        <v>2914</v>
      </c>
      <c r="N1487" s="196" t="s">
        <v>1306</v>
      </c>
      <c r="O1487" s="196" t="s">
        <v>2913</v>
      </c>
      <c r="P1487" s="196" t="s">
        <v>1304</v>
      </c>
      <c r="Q1487" s="196" t="s">
        <v>2912</v>
      </c>
      <c r="R1487" s="196" t="s">
        <v>1302</v>
      </c>
    </row>
    <row r="1488" spans="1:18" x14ac:dyDescent="0.45">
      <c r="A1488" s="196">
        <v>7</v>
      </c>
      <c r="B1488" s="196">
        <v>29</v>
      </c>
      <c r="C1488" s="196">
        <v>9</v>
      </c>
      <c r="D1488" s="196" t="s">
        <v>7698</v>
      </c>
      <c r="E1488" s="196" t="s">
        <v>6680</v>
      </c>
      <c r="F1488" s="196" t="s">
        <v>1301</v>
      </c>
      <c r="G1488" s="196" t="s">
        <v>1300</v>
      </c>
      <c r="H1488" s="196" t="s">
        <v>1375</v>
      </c>
      <c r="K1488" s="196">
        <v>1</v>
      </c>
      <c r="L1488" s="196" t="s">
        <v>2911</v>
      </c>
      <c r="M1488" s="196" t="s">
        <v>1297</v>
      </c>
      <c r="N1488" s="196" t="s">
        <v>1297</v>
      </c>
      <c r="O1488" s="196" t="s">
        <v>1297</v>
      </c>
      <c r="P1488" s="196" t="s">
        <v>1297</v>
      </c>
      <c r="Q1488" s="196" t="s">
        <v>1297</v>
      </c>
      <c r="R1488" s="196" t="s">
        <v>1297</v>
      </c>
    </row>
    <row r="1489" spans="1:18" x14ac:dyDescent="0.45">
      <c r="A1489" s="196">
        <v>7</v>
      </c>
      <c r="B1489" s="196">
        <v>29</v>
      </c>
      <c r="C1489" s="196">
        <v>10</v>
      </c>
      <c r="D1489" s="196" t="s">
        <v>7698</v>
      </c>
      <c r="E1489" s="196" t="s">
        <v>7763</v>
      </c>
      <c r="F1489" s="196" t="s">
        <v>1301</v>
      </c>
      <c r="G1489" s="196" t="s">
        <v>1300</v>
      </c>
      <c r="H1489" s="196" t="s">
        <v>1481</v>
      </c>
      <c r="K1489" s="196">
        <v>1</v>
      </c>
      <c r="L1489" s="196" t="s">
        <v>2910</v>
      </c>
      <c r="M1489" s="196" t="s">
        <v>1297</v>
      </c>
      <c r="N1489" s="196" t="s">
        <v>1297</v>
      </c>
      <c r="O1489" s="196" t="s">
        <v>1297</v>
      </c>
      <c r="P1489" s="196" t="s">
        <v>1297</v>
      </c>
      <c r="Q1489" s="196" t="s">
        <v>1297</v>
      </c>
      <c r="R1489" s="196" t="s">
        <v>1297</v>
      </c>
    </row>
    <row r="1490" spans="1:18" x14ac:dyDescent="0.45">
      <c r="A1490" s="196">
        <v>7</v>
      </c>
      <c r="B1490" s="196">
        <v>29</v>
      </c>
      <c r="C1490" s="196">
        <v>11</v>
      </c>
      <c r="D1490" s="196" t="s">
        <v>7698</v>
      </c>
      <c r="E1490" s="196" t="s">
        <v>6681</v>
      </c>
      <c r="F1490" s="196" t="s">
        <v>1301</v>
      </c>
      <c r="G1490" s="196" t="s">
        <v>1300</v>
      </c>
      <c r="H1490" s="196" t="s">
        <v>1373</v>
      </c>
      <c r="I1490" s="196" t="s">
        <v>1319</v>
      </c>
      <c r="K1490" s="196">
        <v>1</v>
      </c>
      <c r="L1490" s="196" t="s">
        <v>2909</v>
      </c>
      <c r="M1490" s="196" t="s">
        <v>1297</v>
      </c>
      <c r="N1490" s="196" t="s">
        <v>1297</v>
      </c>
      <c r="O1490" s="196" t="s">
        <v>1297</v>
      </c>
      <c r="P1490" s="196" t="s">
        <v>1297</v>
      </c>
      <c r="Q1490" s="196" t="s">
        <v>1297</v>
      </c>
      <c r="R1490" s="196" t="s">
        <v>1297</v>
      </c>
    </row>
    <row r="1491" spans="1:18" x14ac:dyDescent="0.45">
      <c r="A1491" s="196">
        <v>7</v>
      </c>
      <c r="B1491" s="196">
        <v>29</v>
      </c>
      <c r="C1491" s="196">
        <v>12</v>
      </c>
      <c r="D1491" s="196" t="s">
        <v>7698</v>
      </c>
      <c r="E1491" s="196" t="s">
        <v>7764</v>
      </c>
      <c r="F1491" s="196" t="s">
        <v>1301</v>
      </c>
      <c r="G1491" s="196" t="s">
        <v>1300</v>
      </c>
      <c r="H1491" s="196" t="s">
        <v>1478</v>
      </c>
      <c r="I1491" s="196" t="s">
        <v>1319</v>
      </c>
      <c r="K1491" s="196">
        <v>1</v>
      </c>
      <c r="L1491" s="196" t="s">
        <v>2908</v>
      </c>
      <c r="M1491" s="196" t="s">
        <v>1297</v>
      </c>
      <c r="N1491" s="196" t="s">
        <v>1297</v>
      </c>
      <c r="O1491" s="196" t="s">
        <v>1297</v>
      </c>
      <c r="P1491" s="196" t="s">
        <v>1297</v>
      </c>
      <c r="Q1491" s="196" t="s">
        <v>1297</v>
      </c>
      <c r="R1491" s="196" t="s">
        <v>1297</v>
      </c>
    </row>
    <row r="1492" spans="1:18" x14ac:dyDescent="0.45">
      <c r="A1492" s="196">
        <v>7</v>
      </c>
      <c r="B1492" s="196">
        <v>29</v>
      </c>
      <c r="C1492" s="196">
        <v>13</v>
      </c>
      <c r="D1492" s="196" t="s">
        <v>7698</v>
      </c>
      <c r="E1492" s="196" t="s">
        <v>6682</v>
      </c>
      <c r="F1492" s="196" t="s">
        <v>1301</v>
      </c>
      <c r="G1492" s="196" t="s">
        <v>1300</v>
      </c>
      <c r="H1492" s="196" t="s">
        <v>1371</v>
      </c>
      <c r="I1492" s="196" t="s">
        <v>1370</v>
      </c>
      <c r="K1492" s="196">
        <v>1</v>
      </c>
      <c r="L1492" s="196" t="s">
        <v>2907</v>
      </c>
      <c r="M1492" s="196" t="s">
        <v>1297</v>
      </c>
      <c r="N1492" s="196" t="s">
        <v>1297</v>
      </c>
      <c r="O1492" s="196" t="s">
        <v>1297</v>
      </c>
      <c r="P1492" s="196" t="s">
        <v>1297</v>
      </c>
      <c r="Q1492" s="196" t="s">
        <v>1297</v>
      </c>
      <c r="R1492" s="196" t="s">
        <v>1297</v>
      </c>
    </row>
    <row r="1493" spans="1:18" x14ac:dyDescent="0.45">
      <c r="A1493" s="196">
        <v>7</v>
      </c>
      <c r="B1493" s="196">
        <v>29</v>
      </c>
      <c r="C1493" s="196">
        <v>14</v>
      </c>
      <c r="D1493" s="196" t="s">
        <v>7698</v>
      </c>
      <c r="E1493" s="196" t="s">
        <v>7765</v>
      </c>
      <c r="F1493" s="196" t="s">
        <v>1301</v>
      </c>
      <c r="G1493" s="196" t="s">
        <v>1300</v>
      </c>
      <c r="H1493" s="196" t="s">
        <v>1475</v>
      </c>
      <c r="I1493" s="196" t="s">
        <v>1370</v>
      </c>
      <c r="K1493" s="196">
        <v>1</v>
      </c>
      <c r="L1493" s="196" t="s">
        <v>2906</v>
      </c>
      <c r="M1493" s="196" t="s">
        <v>1297</v>
      </c>
      <c r="N1493" s="196" t="s">
        <v>1297</v>
      </c>
      <c r="O1493" s="196" t="s">
        <v>1297</v>
      </c>
      <c r="P1493" s="196" t="s">
        <v>1297</v>
      </c>
      <c r="Q1493" s="196" t="s">
        <v>1297</v>
      </c>
      <c r="R1493" s="196" t="s">
        <v>1297</v>
      </c>
    </row>
    <row r="1494" spans="1:18" x14ac:dyDescent="0.45">
      <c r="A1494" s="196">
        <v>7</v>
      </c>
      <c r="B1494" s="196">
        <v>29</v>
      </c>
      <c r="C1494" s="196">
        <v>15</v>
      </c>
      <c r="D1494" s="196" t="s">
        <v>7698</v>
      </c>
      <c r="E1494" s="196" t="s">
        <v>6683</v>
      </c>
      <c r="F1494" s="196" t="s">
        <v>1301</v>
      </c>
      <c r="G1494" s="196" t="s">
        <v>1300</v>
      </c>
      <c r="H1494" s="196" t="s">
        <v>1368</v>
      </c>
      <c r="I1494" s="196" t="s">
        <v>1367</v>
      </c>
      <c r="K1494" s="196">
        <v>1</v>
      </c>
      <c r="L1494" s="196" t="s">
        <v>2905</v>
      </c>
      <c r="M1494" s="196" t="s">
        <v>2904</v>
      </c>
      <c r="N1494" s="196" t="s">
        <v>1297</v>
      </c>
      <c r="O1494" s="196" t="s">
        <v>1297</v>
      </c>
      <c r="P1494" s="196" t="s">
        <v>1297</v>
      </c>
      <c r="Q1494" s="196" t="s">
        <v>1297</v>
      </c>
      <c r="R1494" s="196" t="s">
        <v>1297</v>
      </c>
    </row>
    <row r="1495" spans="1:18" x14ac:dyDescent="0.45">
      <c r="A1495" s="196">
        <v>7</v>
      </c>
      <c r="B1495" s="196">
        <v>29</v>
      </c>
      <c r="C1495" s="196">
        <v>16</v>
      </c>
      <c r="D1495" s="196" t="s">
        <v>7698</v>
      </c>
      <c r="E1495" s="196" t="s">
        <v>7766</v>
      </c>
      <c r="F1495" s="196" t="s">
        <v>1301</v>
      </c>
      <c r="G1495" s="196" t="s">
        <v>1300</v>
      </c>
      <c r="H1495" s="196" t="s">
        <v>1471</v>
      </c>
      <c r="I1495" s="196" t="s">
        <v>1367</v>
      </c>
      <c r="K1495" s="196">
        <v>1</v>
      </c>
      <c r="L1495" s="196" t="s">
        <v>2903</v>
      </c>
      <c r="M1495" s="196" t="s">
        <v>2902</v>
      </c>
      <c r="N1495" s="196" t="s">
        <v>1297</v>
      </c>
      <c r="O1495" s="196" t="s">
        <v>1297</v>
      </c>
      <c r="P1495" s="196" t="s">
        <v>1297</v>
      </c>
      <c r="Q1495" s="196" t="s">
        <v>1297</v>
      </c>
      <c r="R1495" s="196" t="s">
        <v>1297</v>
      </c>
    </row>
    <row r="1496" spans="1:18" x14ac:dyDescent="0.45">
      <c r="A1496" s="196">
        <v>7</v>
      </c>
      <c r="B1496" s="196">
        <v>29</v>
      </c>
      <c r="C1496" s="196">
        <v>17</v>
      </c>
      <c r="D1496" s="196" t="s">
        <v>7698</v>
      </c>
      <c r="E1496" s="196" t="s">
        <v>6684</v>
      </c>
      <c r="F1496" s="196" t="s">
        <v>1301</v>
      </c>
      <c r="G1496" s="196" t="s">
        <v>1300</v>
      </c>
      <c r="H1496" s="196" t="s">
        <v>1364</v>
      </c>
      <c r="K1496" s="196">
        <v>1</v>
      </c>
      <c r="L1496" s="196" t="s">
        <v>2901</v>
      </c>
      <c r="M1496" s="196" t="s">
        <v>1297</v>
      </c>
      <c r="N1496" s="196" t="s">
        <v>1297</v>
      </c>
      <c r="O1496" s="196" t="s">
        <v>1297</v>
      </c>
      <c r="P1496" s="196" t="s">
        <v>1297</v>
      </c>
      <c r="Q1496" s="196" t="s">
        <v>1297</v>
      </c>
      <c r="R1496" s="196" t="s">
        <v>1297</v>
      </c>
    </row>
    <row r="1497" spans="1:18" x14ac:dyDescent="0.45">
      <c r="A1497" s="196">
        <v>7</v>
      </c>
      <c r="B1497" s="196">
        <v>29</v>
      </c>
      <c r="C1497" s="196">
        <v>18</v>
      </c>
      <c r="D1497" s="196" t="s">
        <v>7698</v>
      </c>
      <c r="E1497" s="196" t="s">
        <v>7767</v>
      </c>
      <c r="F1497" s="196" t="s">
        <v>1301</v>
      </c>
      <c r="G1497" s="196" t="s">
        <v>1300</v>
      </c>
      <c r="H1497" s="196" t="s">
        <v>1467</v>
      </c>
      <c r="K1497" s="196">
        <v>1</v>
      </c>
      <c r="L1497" s="196" t="s">
        <v>2900</v>
      </c>
      <c r="M1497" s="196" t="s">
        <v>1297</v>
      </c>
      <c r="N1497" s="196" t="s">
        <v>1297</v>
      </c>
      <c r="O1497" s="196" t="s">
        <v>1297</v>
      </c>
      <c r="P1497" s="196" t="s">
        <v>1297</v>
      </c>
      <c r="Q1497" s="196" t="s">
        <v>1297</v>
      </c>
      <c r="R1497" s="196" t="s">
        <v>1297</v>
      </c>
    </row>
    <row r="1498" spans="1:18" x14ac:dyDescent="0.45">
      <c r="A1498" s="196">
        <v>7</v>
      </c>
      <c r="B1498" s="196">
        <v>29</v>
      </c>
      <c r="C1498" s="196">
        <v>19</v>
      </c>
      <c r="D1498" s="196" t="s">
        <v>7698</v>
      </c>
      <c r="E1498" s="196" t="s">
        <v>6685</v>
      </c>
      <c r="F1498" s="196" t="s">
        <v>1301</v>
      </c>
      <c r="G1498" s="196" t="s">
        <v>1300</v>
      </c>
      <c r="H1498" s="196" t="s">
        <v>1362</v>
      </c>
      <c r="K1498" s="196">
        <v>1</v>
      </c>
      <c r="L1498" s="196" t="s">
        <v>2899</v>
      </c>
      <c r="M1498" s="196" t="s">
        <v>1297</v>
      </c>
      <c r="N1498" s="196" t="s">
        <v>1297</v>
      </c>
      <c r="O1498" s="196" t="s">
        <v>1297</v>
      </c>
      <c r="P1498" s="196" t="s">
        <v>1297</v>
      </c>
      <c r="Q1498" s="196" t="s">
        <v>1297</v>
      </c>
      <c r="R1498" s="196" t="s">
        <v>1297</v>
      </c>
    </row>
    <row r="1499" spans="1:18" x14ac:dyDescent="0.45">
      <c r="A1499" s="196">
        <v>7</v>
      </c>
      <c r="B1499" s="196">
        <v>29</v>
      </c>
      <c r="C1499" s="196">
        <v>20</v>
      </c>
      <c r="D1499" s="196" t="s">
        <v>7698</v>
      </c>
      <c r="E1499" s="196" t="s">
        <v>7768</v>
      </c>
      <c r="F1499" s="196" t="s">
        <v>1301</v>
      </c>
      <c r="G1499" s="196" t="s">
        <v>1300</v>
      </c>
      <c r="H1499" s="196" t="s">
        <v>1464</v>
      </c>
      <c r="K1499" s="196">
        <v>1</v>
      </c>
      <c r="L1499" s="196" t="s">
        <v>2898</v>
      </c>
      <c r="M1499" s="196" t="s">
        <v>1297</v>
      </c>
      <c r="N1499" s="196" t="s">
        <v>1297</v>
      </c>
      <c r="O1499" s="196" t="s">
        <v>1297</v>
      </c>
      <c r="P1499" s="196" t="s">
        <v>1297</v>
      </c>
      <c r="Q1499" s="196" t="s">
        <v>1297</v>
      </c>
      <c r="R1499" s="196" t="s">
        <v>1297</v>
      </c>
    </row>
    <row r="1500" spans="1:18" x14ac:dyDescent="0.45">
      <c r="A1500" s="196">
        <v>7</v>
      </c>
      <c r="B1500" s="196">
        <v>29</v>
      </c>
      <c r="C1500" s="196">
        <v>21</v>
      </c>
      <c r="D1500" s="196" t="s">
        <v>7698</v>
      </c>
      <c r="E1500" s="196" t="s">
        <v>6686</v>
      </c>
      <c r="F1500" s="196" t="s">
        <v>1301</v>
      </c>
      <c r="G1500" s="196" t="s">
        <v>1300</v>
      </c>
      <c r="H1500" s="196" t="s">
        <v>1360</v>
      </c>
      <c r="K1500" s="196">
        <v>1</v>
      </c>
      <c r="L1500" s="196" t="s">
        <v>2897</v>
      </c>
      <c r="M1500" s="196" t="s">
        <v>1297</v>
      </c>
      <c r="N1500" s="196" t="s">
        <v>1297</v>
      </c>
      <c r="O1500" s="196" t="s">
        <v>1297</v>
      </c>
      <c r="P1500" s="196" t="s">
        <v>1297</v>
      </c>
      <c r="Q1500" s="196" t="s">
        <v>1297</v>
      </c>
      <c r="R1500" s="196" t="s">
        <v>1297</v>
      </c>
    </row>
    <row r="1501" spans="1:18" x14ac:dyDescent="0.45">
      <c r="A1501" s="196">
        <v>7</v>
      </c>
      <c r="B1501" s="196">
        <v>29</v>
      </c>
      <c r="C1501" s="196">
        <v>22</v>
      </c>
      <c r="D1501" s="196" t="s">
        <v>7698</v>
      </c>
      <c r="E1501" s="196" t="s">
        <v>7769</v>
      </c>
      <c r="F1501" s="196" t="s">
        <v>1301</v>
      </c>
      <c r="G1501" s="196" t="s">
        <v>1300</v>
      </c>
      <c r="H1501" s="196" t="s">
        <v>1461</v>
      </c>
      <c r="K1501" s="196">
        <v>1</v>
      </c>
      <c r="L1501" s="196" t="s">
        <v>2896</v>
      </c>
      <c r="M1501" s="196" t="s">
        <v>1297</v>
      </c>
      <c r="N1501" s="196" t="s">
        <v>1297</v>
      </c>
      <c r="O1501" s="196" t="s">
        <v>1297</v>
      </c>
      <c r="P1501" s="196" t="s">
        <v>1297</v>
      </c>
      <c r="Q1501" s="196" t="s">
        <v>1297</v>
      </c>
      <c r="R1501" s="196" t="s">
        <v>1297</v>
      </c>
    </row>
    <row r="1502" spans="1:18" x14ac:dyDescent="0.45">
      <c r="A1502" s="196">
        <v>7</v>
      </c>
      <c r="B1502" s="196">
        <v>29</v>
      </c>
      <c r="C1502" s="196">
        <v>23</v>
      </c>
      <c r="D1502" s="196" t="s">
        <v>7698</v>
      </c>
      <c r="E1502" s="196" t="s">
        <v>6687</v>
      </c>
      <c r="F1502" s="196" t="s">
        <v>1301</v>
      </c>
      <c r="G1502" s="196" t="s">
        <v>1300</v>
      </c>
      <c r="H1502" s="196" t="s">
        <v>1358</v>
      </c>
      <c r="K1502" s="196">
        <v>1</v>
      </c>
      <c r="L1502" s="196" t="s">
        <v>2895</v>
      </c>
      <c r="M1502" s="196" t="s">
        <v>1297</v>
      </c>
      <c r="N1502" s="196" t="s">
        <v>1297</v>
      </c>
      <c r="O1502" s="196" t="s">
        <v>1297</v>
      </c>
      <c r="P1502" s="196" t="s">
        <v>1297</v>
      </c>
      <c r="Q1502" s="196" t="s">
        <v>1297</v>
      </c>
      <c r="R1502" s="196" t="s">
        <v>1297</v>
      </c>
    </row>
    <row r="1503" spans="1:18" x14ac:dyDescent="0.45">
      <c r="A1503" s="196">
        <v>7</v>
      </c>
      <c r="B1503" s="196">
        <v>29</v>
      </c>
      <c r="C1503" s="196">
        <v>24</v>
      </c>
      <c r="D1503" s="196" t="s">
        <v>7698</v>
      </c>
      <c r="E1503" s="196" t="s">
        <v>7770</v>
      </c>
      <c r="F1503" s="196" t="s">
        <v>1301</v>
      </c>
      <c r="G1503" s="196" t="s">
        <v>1300</v>
      </c>
      <c r="H1503" s="196" t="s">
        <v>1458</v>
      </c>
      <c r="K1503" s="196">
        <v>1</v>
      </c>
      <c r="L1503" s="196" t="s">
        <v>2894</v>
      </c>
      <c r="M1503" s="196" t="s">
        <v>1297</v>
      </c>
      <c r="N1503" s="196" t="s">
        <v>1297</v>
      </c>
      <c r="O1503" s="196" t="s">
        <v>1297</v>
      </c>
      <c r="P1503" s="196" t="s">
        <v>1297</v>
      </c>
      <c r="Q1503" s="196" t="s">
        <v>1297</v>
      </c>
      <c r="R1503" s="196" t="s">
        <v>1297</v>
      </c>
    </row>
    <row r="1504" spans="1:18" x14ac:dyDescent="0.45">
      <c r="A1504" s="196">
        <v>7</v>
      </c>
      <c r="B1504" s="196">
        <v>29</v>
      </c>
      <c r="C1504" s="196">
        <v>25</v>
      </c>
      <c r="D1504" s="196" t="s">
        <v>7698</v>
      </c>
      <c r="E1504" s="196" t="s">
        <v>6688</v>
      </c>
      <c r="F1504" s="196" t="s">
        <v>1301</v>
      </c>
      <c r="G1504" s="196" t="s">
        <v>1300</v>
      </c>
      <c r="H1504" s="196" t="s">
        <v>1356</v>
      </c>
      <c r="K1504" s="196">
        <v>1</v>
      </c>
      <c r="L1504" s="196" t="s">
        <v>2893</v>
      </c>
      <c r="M1504" s="196" t="s">
        <v>1297</v>
      </c>
      <c r="N1504" s="196" t="s">
        <v>1297</v>
      </c>
      <c r="O1504" s="196" t="s">
        <v>1297</v>
      </c>
      <c r="P1504" s="196" t="s">
        <v>1297</v>
      </c>
      <c r="Q1504" s="196" t="s">
        <v>1297</v>
      </c>
      <c r="R1504" s="196" t="s">
        <v>1297</v>
      </c>
    </row>
    <row r="1505" spans="1:18" x14ac:dyDescent="0.45">
      <c r="A1505" s="196">
        <v>7</v>
      </c>
      <c r="B1505" s="196">
        <v>29</v>
      </c>
      <c r="C1505" s="196">
        <v>26</v>
      </c>
      <c r="D1505" s="196" t="s">
        <v>7698</v>
      </c>
      <c r="E1505" s="196" t="s">
        <v>7771</v>
      </c>
      <c r="F1505" s="196" t="s">
        <v>1301</v>
      </c>
      <c r="G1505" s="196" t="s">
        <v>1300</v>
      </c>
      <c r="H1505" s="196" t="s">
        <v>1455</v>
      </c>
      <c r="K1505" s="196">
        <v>1</v>
      </c>
      <c r="L1505" s="196" t="s">
        <v>2892</v>
      </c>
      <c r="M1505" s="196" t="s">
        <v>1297</v>
      </c>
      <c r="N1505" s="196" t="s">
        <v>1297</v>
      </c>
      <c r="O1505" s="196" t="s">
        <v>1297</v>
      </c>
      <c r="P1505" s="196" t="s">
        <v>1297</v>
      </c>
      <c r="Q1505" s="196" t="s">
        <v>1297</v>
      </c>
      <c r="R1505" s="196" t="s">
        <v>1297</v>
      </c>
    </row>
    <row r="1506" spans="1:18" x14ac:dyDescent="0.45">
      <c r="A1506" s="196">
        <v>7</v>
      </c>
      <c r="B1506" s="196">
        <v>29</v>
      </c>
      <c r="C1506" s="196">
        <v>27</v>
      </c>
      <c r="D1506" s="196" t="s">
        <v>7698</v>
      </c>
      <c r="E1506" s="196" t="s">
        <v>6689</v>
      </c>
      <c r="F1506" s="196" t="s">
        <v>1301</v>
      </c>
      <c r="G1506" s="196" t="s">
        <v>1300</v>
      </c>
      <c r="H1506" s="196" t="s">
        <v>1354</v>
      </c>
      <c r="I1506" s="196" t="s">
        <v>1309</v>
      </c>
      <c r="K1506" s="196">
        <v>1</v>
      </c>
      <c r="L1506" s="196" t="s">
        <v>2891</v>
      </c>
      <c r="M1506" s="196" t="s">
        <v>2890</v>
      </c>
      <c r="N1506" s="196" t="s">
        <v>1306</v>
      </c>
      <c r="O1506" s="196" t="s">
        <v>2889</v>
      </c>
      <c r="P1506" s="196" t="s">
        <v>1304</v>
      </c>
      <c r="Q1506" s="196" t="s">
        <v>2888</v>
      </c>
      <c r="R1506" s="196" t="s">
        <v>1302</v>
      </c>
    </row>
    <row r="1507" spans="1:18" x14ac:dyDescent="0.45">
      <c r="A1507" s="196">
        <v>7</v>
      </c>
      <c r="B1507" s="196">
        <v>29</v>
      </c>
      <c r="C1507" s="196">
        <v>28</v>
      </c>
      <c r="D1507" s="196" t="s">
        <v>7698</v>
      </c>
      <c r="E1507" s="196" t="s">
        <v>7772</v>
      </c>
      <c r="F1507" s="196" t="s">
        <v>1301</v>
      </c>
      <c r="G1507" s="196" t="s">
        <v>1300</v>
      </c>
      <c r="H1507" s="196" t="s">
        <v>1449</v>
      </c>
      <c r="I1507" s="196" t="s">
        <v>1309</v>
      </c>
      <c r="K1507" s="196">
        <v>1</v>
      </c>
      <c r="L1507" s="196" t="s">
        <v>2887</v>
      </c>
      <c r="M1507" s="196" t="s">
        <v>2886</v>
      </c>
      <c r="N1507" s="196" t="s">
        <v>1306</v>
      </c>
      <c r="O1507" s="196" t="s">
        <v>2885</v>
      </c>
      <c r="P1507" s="196" t="s">
        <v>1304</v>
      </c>
      <c r="Q1507" s="196" t="s">
        <v>2884</v>
      </c>
      <c r="R1507" s="196" t="s">
        <v>1302</v>
      </c>
    </row>
    <row r="1508" spans="1:18" x14ac:dyDescent="0.45">
      <c r="A1508" s="196">
        <v>7</v>
      </c>
      <c r="B1508" s="196">
        <v>29</v>
      </c>
      <c r="C1508" s="196">
        <v>29</v>
      </c>
      <c r="D1508" s="196" t="s">
        <v>7698</v>
      </c>
      <c r="E1508" s="196" t="s">
        <v>6690</v>
      </c>
      <c r="F1508" s="196" t="s">
        <v>1301</v>
      </c>
      <c r="G1508" s="196" t="s">
        <v>1300</v>
      </c>
      <c r="H1508" s="196" t="s">
        <v>1349</v>
      </c>
      <c r="I1508" s="196" t="s">
        <v>1341</v>
      </c>
      <c r="K1508" s="196">
        <v>1</v>
      </c>
      <c r="L1508" s="196" t="s">
        <v>2883</v>
      </c>
      <c r="M1508" s="196" t="s">
        <v>2882</v>
      </c>
      <c r="N1508" s="196" t="s">
        <v>1338</v>
      </c>
      <c r="O1508" s="196" t="s">
        <v>2881</v>
      </c>
      <c r="P1508" s="196" t="s">
        <v>1297</v>
      </c>
      <c r="Q1508" s="196" t="s">
        <v>1297</v>
      </c>
      <c r="R1508" s="196" t="s">
        <v>1297</v>
      </c>
    </row>
    <row r="1509" spans="1:18" x14ac:dyDescent="0.45">
      <c r="A1509" s="196">
        <v>7</v>
      </c>
      <c r="B1509" s="196">
        <v>29</v>
      </c>
      <c r="C1509" s="196">
        <v>30</v>
      </c>
      <c r="D1509" s="196" t="s">
        <v>7698</v>
      </c>
      <c r="E1509" s="196" t="s">
        <v>7773</v>
      </c>
      <c r="F1509" s="196" t="s">
        <v>1301</v>
      </c>
      <c r="G1509" s="196" t="s">
        <v>1300</v>
      </c>
      <c r="H1509" s="196" t="s">
        <v>1441</v>
      </c>
      <c r="I1509" s="196" t="s">
        <v>1341</v>
      </c>
      <c r="K1509" s="196">
        <v>1</v>
      </c>
      <c r="L1509" s="196" t="s">
        <v>2880</v>
      </c>
      <c r="M1509" s="196" t="s">
        <v>2879</v>
      </c>
      <c r="N1509" s="196" t="s">
        <v>1338</v>
      </c>
      <c r="O1509" s="196" t="s">
        <v>2878</v>
      </c>
      <c r="P1509" s="196" t="s">
        <v>1297</v>
      </c>
      <c r="Q1509" s="196" t="s">
        <v>1297</v>
      </c>
      <c r="R1509" s="196" t="s">
        <v>1297</v>
      </c>
    </row>
    <row r="1510" spans="1:18" x14ac:dyDescent="0.45">
      <c r="A1510" s="196">
        <v>7</v>
      </c>
      <c r="B1510" s="196">
        <v>29</v>
      </c>
      <c r="C1510" s="196">
        <v>31</v>
      </c>
      <c r="D1510" s="196" t="s">
        <v>7698</v>
      </c>
      <c r="E1510" s="196" t="s">
        <v>6691</v>
      </c>
      <c r="F1510" s="196" t="s">
        <v>1301</v>
      </c>
      <c r="G1510" s="196" t="s">
        <v>1300</v>
      </c>
      <c r="H1510" s="196" t="s">
        <v>679</v>
      </c>
      <c r="I1510" s="196" t="s">
        <v>1341</v>
      </c>
      <c r="K1510" s="196">
        <v>1</v>
      </c>
      <c r="L1510" s="196" t="s">
        <v>2877</v>
      </c>
      <c r="M1510" s="196" t="s">
        <v>2876</v>
      </c>
      <c r="N1510" s="196" t="s">
        <v>1338</v>
      </c>
      <c r="O1510" s="196" t="s">
        <v>2875</v>
      </c>
      <c r="P1510" s="196" t="s">
        <v>1297</v>
      </c>
      <c r="Q1510" s="196" t="s">
        <v>1297</v>
      </c>
      <c r="R1510" s="196" t="s">
        <v>1297</v>
      </c>
    </row>
    <row r="1511" spans="1:18" x14ac:dyDescent="0.45">
      <c r="A1511" s="196">
        <v>7</v>
      </c>
      <c r="B1511" s="196">
        <v>29</v>
      </c>
      <c r="C1511" s="196">
        <v>32</v>
      </c>
      <c r="D1511" s="196" t="s">
        <v>7698</v>
      </c>
      <c r="E1511" s="196" t="s">
        <v>7774</v>
      </c>
      <c r="F1511" s="196" t="s">
        <v>1301</v>
      </c>
      <c r="G1511" s="196" t="s">
        <v>1300</v>
      </c>
      <c r="H1511" s="196" t="s">
        <v>1434</v>
      </c>
      <c r="I1511" s="196" t="s">
        <v>1341</v>
      </c>
      <c r="K1511" s="196">
        <v>1</v>
      </c>
      <c r="L1511" s="196" t="s">
        <v>2874</v>
      </c>
      <c r="M1511" s="196" t="s">
        <v>2873</v>
      </c>
      <c r="N1511" s="196" t="s">
        <v>1338</v>
      </c>
      <c r="O1511" s="196" t="s">
        <v>2872</v>
      </c>
      <c r="P1511" s="196" t="s">
        <v>1297</v>
      </c>
      <c r="Q1511" s="196" t="s">
        <v>1297</v>
      </c>
      <c r="R1511" s="196" t="s">
        <v>1297</v>
      </c>
    </row>
    <row r="1512" spans="1:18" x14ac:dyDescent="0.45">
      <c r="A1512" s="196">
        <v>7</v>
      </c>
      <c r="B1512" s="196">
        <v>29</v>
      </c>
      <c r="C1512" s="196">
        <v>33</v>
      </c>
      <c r="D1512" s="196" t="s">
        <v>7698</v>
      </c>
      <c r="E1512" s="196" t="s">
        <v>6692</v>
      </c>
      <c r="F1512" s="196" t="s">
        <v>1301</v>
      </c>
      <c r="G1512" s="196" t="s">
        <v>1300</v>
      </c>
      <c r="H1512" s="196" t="s">
        <v>1342</v>
      </c>
      <c r="I1512" s="196" t="s">
        <v>1341</v>
      </c>
      <c r="K1512" s="196">
        <v>1</v>
      </c>
      <c r="L1512" s="196" t="s">
        <v>2871</v>
      </c>
      <c r="M1512" s="196" t="s">
        <v>2870</v>
      </c>
      <c r="N1512" s="196" t="s">
        <v>1338</v>
      </c>
      <c r="O1512" s="196" t="s">
        <v>2869</v>
      </c>
      <c r="P1512" s="196" t="s">
        <v>1297</v>
      </c>
      <c r="Q1512" s="196" t="s">
        <v>1297</v>
      </c>
      <c r="R1512" s="196" t="s">
        <v>1297</v>
      </c>
    </row>
    <row r="1513" spans="1:18" x14ac:dyDescent="0.45">
      <c r="A1513" s="196">
        <v>7</v>
      </c>
      <c r="B1513" s="196">
        <v>29</v>
      </c>
      <c r="C1513" s="196">
        <v>34</v>
      </c>
      <c r="D1513" s="196" t="s">
        <v>7698</v>
      </c>
      <c r="E1513" s="196" t="s">
        <v>7775</v>
      </c>
      <c r="F1513" s="196" t="s">
        <v>1301</v>
      </c>
      <c r="G1513" s="196" t="s">
        <v>1300</v>
      </c>
      <c r="H1513" s="196" t="s">
        <v>1427</v>
      </c>
      <c r="I1513" s="196" t="s">
        <v>1341</v>
      </c>
      <c r="K1513" s="196">
        <v>1</v>
      </c>
      <c r="L1513" s="196" t="s">
        <v>2868</v>
      </c>
      <c r="M1513" s="196" t="s">
        <v>2867</v>
      </c>
      <c r="N1513" s="196" t="s">
        <v>1338</v>
      </c>
      <c r="O1513" s="196" t="s">
        <v>2866</v>
      </c>
      <c r="P1513" s="196" t="s">
        <v>1297</v>
      </c>
      <c r="Q1513" s="196" t="s">
        <v>1297</v>
      </c>
      <c r="R1513" s="196" t="s">
        <v>1297</v>
      </c>
    </row>
    <row r="1514" spans="1:18" x14ac:dyDescent="0.45">
      <c r="A1514" s="196">
        <v>7</v>
      </c>
      <c r="B1514" s="196">
        <v>29</v>
      </c>
      <c r="C1514" s="196">
        <v>35</v>
      </c>
      <c r="D1514" s="196" t="s">
        <v>7698</v>
      </c>
      <c r="E1514" s="196" t="s">
        <v>6693</v>
      </c>
      <c r="F1514" s="196" t="s">
        <v>1301</v>
      </c>
      <c r="G1514" s="196" t="s">
        <v>1300</v>
      </c>
      <c r="H1514" s="196" t="s">
        <v>1336</v>
      </c>
      <c r="K1514" s="196">
        <v>1</v>
      </c>
      <c r="L1514" s="196" t="s">
        <v>2865</v>
      </c>
      <c r="M1514" s="196" t="s">
        <v>1297</v>
      </c>
      <c r="N1514" s="196" t="s">
        <v>1297</v>
      </c>
      <c r="O1514" s="196" t="s">
        <v>1297</v>
      </c>
      <c r="P1514" s="196" t="s">
        <v>1297</v>
      </c>
      <c r="Q1514" s="196" t="s">
        <v>1297</v>
      </c>
      <c r="R1514" s="196" t="s">
        <v>1297</v>
      </c>
    </row>
    <row r="1515" spans="1:18" x14ac:dyDescent="0.45">
      <c r="A1515" s="196">
        <v>7</v>
      </c>
      <c r="B1515" s="196">
        <v>29</v>
      </c>
      <c r="C1515" s="196">
        <v>36</v>
      </c>
      <c r="D1515" s="196" t="s">
        <v>7698</v>
      </c>
      <c r="E1515" s="196" t="s">
        <v>8436</v>
      </c>
      <c r="F1515" s="196" t="s">
        <v>1301</v>
      </c>
      <c r="G1515" s="196" t="s">
        <v>1300</v>
      </c>
      <c r="H1515" s="196" t="s">
        <v>1422</v>
      </c>
      <c r="K1515" s="196">
        <v>1</v>
      </c>
      <c r="L1515" s="196" t="s">
        <v>2864</v>
      </c>
      <c r="M1515" s="196" t="s">
        <v>1297</v>
      </c>
      <c r="N1515" s="196" t="s">
        <v>1297</v>
      </c>
      <c r="O1515" s="196" t="s">
        <v>1297</v>
      </c>
      <c r="P1515" s="196" t="s">
        <v>1297</v>
      </c>
      <c r="Q1515" s="196" t="s">
        <v>1297</v>
      </c>
      <c r="R1515" s="196" t="s">
        <v>1297</v>
      </c>
    </row>
    <row r="1516" spans="1:18" x14ac:dyDescent="0.45">
      <c r="A1516" s="196">
        <v>7</v>
      </c>
      <c r="B1516" s="196">
        <v>29</v>
      </c>
      <c r="C1516" s="196">
        <v>37</v>
      </c>
      <c r="D1516" s="196" t="s">
        <v>7698</v>
      </c>
      <c r="E1516" s="196" t="s">
        <v>6694</v>
      </c>
      <c r="F1516" s="196" t="s">
        <v>1301</v>
      </c>
      <c r="G1516" s="196" t="s">
        <v>1300</v>
      </c>
      <c r="H1516" s="196" t="s">
        <v>1334</v>
      </c>
      <c r="K1516" s="196">
        <v>1</v>
      </c>
      <c r="L1516" s="196" t="s">
        <v>2863</v>
      </c>
      <c r="M1516" s="196" t="s">
        <v>1297</v>
      </c>
      <c r="N1516" s="196" t="s">
        <v>1297</v>
      </c>
      <c r="O1516" s="196" t="s">
        <v>1297</v>
      </c>
      <c r="P1516" s="196" t="s">
        <v>1297</v>
      </c>
      <c r="Q1516" s="196" t="s">
        <v>1297</v>
      </c>
      <c r="R1516" s="196" t="s">
        <v>1297</v>
      </c>
    </row>
    <row r="1517" spans="1:18" x14ac:dyDescent="0.45">
      <c r="A1517" s="196">
        <v>7</v>
      </c>
      <c r="B1517" s="196">
        <v>29</v>
      </c>
      <c r="C1517" s="196">
        <v>38</v>
      </c>
      <c r="D1517" s="196" t="s">
        <v>7698</v>
      </c>
      <c r="E1517" s="196" t="s">
        <v>8476</v>
      </c>
      <c r="F1517" s="196" t="s">
        <v>1301</v>
      </c>
      <c r="G1517" s="196" t="s">
        <v>1300</v>
      </c>
      <c r="H1517" s="196" t="s">
        <v>1419</v>
      </c>
      <c r="K1517" s="196">
        <v>1</v>
      </c>
      <c r="L1517" s="196" t="s">
        <v>2862</v>
      </c>
      <c r="M1517" s="196" t="s">
        <v>1297</v>
      </c>
      <c r="N1517" s="196" t="s">
        <v>1297</v>
      </c>
      <c r="O1517" s="196" t="s">
        <v>1297</v>
      </c>
      <c r="P1517" s="196" t="s">
        <v>1297</v>
      </c>
      <c r="Q1517" s="196" t="s">
        <v>1297</v>
      </c>
      <c r="R1517" s="196" t="s">
        <v>1297</v>
      </c>
    </row>
    <row r="1518" spans="1:18" x14ac:dyDescent="0.45">
      <c r="A1518" s="196">
        <v>7</v>
      </c>
      <c r="B1518" s="196">
        <v>29</v>
      </c>
      <c r="C1518" s="196">
        <v>39</v>
      </c>
      <c r="D1518" s="196" t="s">
        <v>7698</v>
      </c>
      <c r="E1518" s="196" t="s">
        <v>6695</v>
      </c>
      <c r="F1518" s="196" t="s">
        <v>1301</v>
      </c>
      <c r="G1518" s="196" t="s">
        <v>1300</v>
      </c>
      <c r="H1518" s="196" t="s">
        <v>1332</v>
      </c>
      <c r="K1518" s="196">
        <v>1</v>
      </c>
      <c r="L1518" s="196" t="s">
        <v>2861</v>
      </c>
      <c r="M1518" s="196" t="s">
        <v>1297</v>
      </c>
      <c r="N1518" s="196" t="s">
        <v>1297</v>
      </c>
      <c r="O1518" s="196" t="s">
        <v>1297</v>
      </c>
      <c r="P1518" s="196" t="s">
        <v>1297</v>
      </c>
      <c r="Q1518" s="196" t="s">
        <v>1297</v>
      </c>
      <c r="R1518" s="196" t="s">
        <v>1297</v>
      </c>
    </row>
    <row r="1519" spans="1:18" x14ac:dyDescent="0.45">
      <c r="A1519" s="196">
        <v>7</v>
      </c>
      <c r="B1519" s="196">
        <v>29</v>
      </c>
      <c r="C1519" s="196">
        <v>40</v>
      </c>
      <c r="D1519" s="196" t="s">
        <v>7698</v>
      </c>
      <c r="E1519" s="196" t="s">
        <v>8516</v>
      </c>
      <c r="F1519" s="196" t="s">
        <v>1301</v>
      </c>
      <c r="G1519" s="196" t="s">
        <v>1300</v>
      </c>
      <c r="H1519" s="196" t="s">
        <v>1416</v>
      </c>
      <c r="K1519" s="196">
        <v>1</v>
      </c>
      <c r="L1519" s="196" t="s">
        <v>2860</v>
      </c>
      <c r="M1519" s="196" t="s">
        <v>1297</v>
      </c>
      <c r="N1519" s="196" t="s">
        <v>1297</v>
      </c>
      <c r="O1519" s="196" t="s">
        <v>1297</v>
      </c>
      <c r="P1519" s="196" t="s">
        <v>1297</v>
      </c>
      <c r="Q1519" s="196" t="s">
        <v>1297</v>
      </c>
      <c r="R1519" s="196" t="s">
        <v>1297</v>
      </c>
    </row>
    <row r="1520" spans="1:18" x14ac:dyDescent="0.45">
      <c r="A1520" s="196">
        <v>7</v>
      </c>
      <c r="B1520" s="196">
        <v>29</v>
      </c>
      <c r="C1520" s="196">
        <v>41</v>
      </c>
      <c r="D1520" s="196" t="s">
        <v>7698</v>
      </c>
      <c r="E1520" s="196" t="s">
        <v>6696</v>
      </c>
      <c r="F1520" s="196" t="s">
        <v>1301</v>
      </c>
      <c r="G1520" s="196" t="s">
        <v>1300</v>
      </c>
      <c r="H1520" s="196" t="s">
        <v>1330</v>
      </c>
      <c r="I1520" s="196" t="s">
        <v>1309</v>
      </c>
      <c r="K1520" s="196">
        <v>1</v>
      </c>
      <c r="L1520" s="196" t="s">
        <v>2859</v>
      </c>
      <c r="M1520" s="196" t="s">
        <v>2858</v>
      </c>
      <c r="N1520" s="196" t="s">
        <v>1306</v>
      </c>
      <c r="O1520" s="196" t="s">
        <v>2857</v>
      </c>
      <c r="P1520" s="196" t="s">
        <v>1304</v>
      </c>
      <c r="Q1520" s="196" t="s">
        <v>2856</v>
      </c>
      <c r="R1520" s="196" t="s">
        <v>1302</v>
      </c>
    </row>
    <row r="1521" spans="1:18" x14ac:dyDescent="0.45">
      <c r="A1521" s="196">
        <v>7</v>
      </c>
      <c r="B1521" s="196">
        <v>29</v>
      </c>
      <c r="C1521" s="196">
        <v>42</v>
      </c>
      <c r="D1521" s="196" t="s">
        <v>7698</v>
      </c>
      <c r="E1521" s="196" t="s">
        <v>7776</v>
      </c>
      <c r="F1521" s="196" t="s">
        <v>1301</v>
      </c>
      <c r="G1521" s="196" t="s">
        <v>1300</v>
      </c>
      <c r="H1521" s="196" t="s">
        <v>1410</v>
      </c>
      <c r="I1521" s="196" t="s">
        <v>1309</v>
      </c>
      <c r="K1521" s="196">
        <v>1</v>
      </c>
      <c r="L1521" s="196" t="s">
        <v>2855</v>
      </c>
      <c r="M1521" s="196" t="s">
        <v>2854</v>
      </c>
      <c r="N1521" s="196" t="s">
        <v>1306</v>
      </c>
      <c r="O1521" s="196" t="s">
        <v>2853</v>
      </c>
      <c r="P1521" s="196" t="s">
        <v>1304</v>
      </c>
      <c r="Q1521" s="196" t="s">
        <v>2852</v>
      </c>
      <c r="R1521" s="196" t="s">
        <v>1302</v>
      </c>
    </row>
    <row r="1522" spans="1:18" x14ac:dyDescent="0.45">
      <c r="A1522" s="196">
        <v>7</v>
      </c>
      <c r="B1522" s="196">
        <v>29</v>
      </c>
      <c r="C1522" s="196">
        <v>43</v>
      </c>
      <c r="D1522" s="196" t="s">
        <v>7698</v>
      </c>
      <c r="E1522" s="196" t="s">
        <v>6697</v>
      </c>
      <c r="F1522" s="196" t="s">
        <v>1301</v>
      </c>
      <c r="G1522" s="196" t="s">
        <v>1300</v>
      </c>
      <c r="H1522" s="196" t="s">
        <v>1325</v>
      </c>
      <c r="I1522" s="196" t="s">
        <v>1324</v>
      </c>
      <c r="K1522" s="196">
        <v>1</v>
      </c>
      <c r="L1522" s="196" t="s">
        <v>2851</v>
      </c>
      <c r="M1522" s="196" t="s">
        <v>1297</v>
      </c>
      <c r="N1522" s="196" t="s">
        <v>1297</v>
      </c>
      <c r="O1522" s="196" t="s">
        <v>1297</v>
      </c>
      <c r="P1522" s="196" t="s">
        <v>1297</v>
      </c>
      <c r="Q1522" s="196" t="s">
        <v>1297</v>
      </c>
      <c r="R1522" s="196" t="s">
        <v>1297</v>
      </c>
    </row>
    <row r="1523" spans="1:18" x14ac:dyDescent="0.45">
      <c r="A1523" s="196">
        <v>7</v>
      </c>
      <c r="B1523" s="196">
        <v>29</v>
      </c>
      <c r="C1523" s="196">
        <v>44</v>
      </c>
      <c r="D1523" s="196" t="s">
        <v>7698</v>
      </c>
      <c r="E1523" s="196" t="s">
        <v>7777</v>
      </c>
      <c r="F1523" s="196" t="s">
        <v>1301</v>
      </c>
      <c r="G1523" s="196" t="s">
        <v>1300</v>
      </c>
      <c r="H1523" s="196" t="s">
        <v>1404</v>
      </c>
      <c r="I1523" s="196" t="s">
        <v>1324</v>
      </c>
      <c r="K1523" s="196">
        <v>1</v>
      </c>
      <c r="L1523" s="196" t="s">
        <v>2850</v>
      </c>
      <c r="M1523" s="196" t="s">
        <v>1297</v>
      </c>
      <c r="N1523" s="196" t="s">
        <v>1297</v>
      </c>
      <c r="O1523" s="196" t="s">
        <v>1297</v>
      </c>
      <c r="P1523" s="196" t="s">
        <v>1297</v>
      </c>
      <c r="Q1523" s="196" t="s">
        <v>1297</v>
      </c>
      <c r="R1523" s="196" t="s">
        <v>1297</v>
      </c>
    </row>
    <row r="1524" spans="1:18" x14ac:dyDescent="0.45">
      <c r="A1524" s="196">
        <v>7</v>
      </c>
      <c r="B1524" s="196">
        <v>29</v>
      </c>
      <c r="C1524" s="196">
        <v>45</v>
      </c>
      <c r="D1524" s="196" t="s">
        <v>7698</v>
      </c>
      <c r="E1524" s="196" t="s">
        <v>6698</v>
      </c>
      <c r="F1524" s="196" t="s">
        <v>1301</v>
      </c>
      <c r="G1524" s="196" t="s">
        <v>1300</v>
      </c>
      <c r="H1524" s="196" t="s">
        <v>1322</v>
      </c>
      <c r="K1524" s="196">
        <v>1</v>
      </c>
      <c r="L1524" s="196" t="s">
        <v>2849</v>
      </c>
      <c r="M1524" s="196" t="s">
        <v>1297</v>
      </c>
      <c r="N1524" s="196" t="s">
        <v>1297</v>
      </c>
      <c r="O1524" s="196" t="s">
        <v>1297</v>
      </c>
      <c r="P1524" s="196" t="s">
        <v>1297</v>
      </c>
      <c r="Q1524" s="196" t="s">
        <v>1297</v>
      </c>
      <c r="R1524" s="196" t="s">
        <v>1297</v>
      </c>
    </row>
    <row r="1525" spans="1:18" x14ac:dyDescent="0.45">
      <c r="A1525" s="196">
        <v>7</v>
      </c>
      <c r="B1525" s="196">
        <v>29</v>
      </c>
      <c r="C1525" s="196">
        <v>46</v>
      </c>
      <c r="D1525" s="196" t="s">
        <v>7698</v>
      </c>
      <c r="E1525" s="196" t="s">
        <v>7778</v>
      </c>
      <c r="F1525" s="196" t="s">
        <v>1301</v>
      </c>
      <c r="G1525" s="196" t="s">
        <v>1300</v>
      </c>
      <c r="H1525" s="196" t="s">
        <v>1401</v>
      </c>
      <c r="K1525" s="196">
        <v>1</v>
      </c>
      <c r="L1525" s="196" t="s">
        <v>2848</v>
      </c>
      <c r="M1525" s="196" t="s">
        <v>1297</v>
      </c>
      <c r="N1525" s="196" t="s">
        <v>1297</v>
      </c>
      <c r="O1525" s="196" t="s">
        <v>1297</v>
      </c>
      <c r="P1525" s="196" t="s">
        <v>1297</v>
      </c>
      <c r="Q1525" s="196" t="s">
        <v>1297</v>
      </c>
      <c r="R1525" s="196" t="s">
        <v>1297</v>
      </c>
    </row>
    <row r="1526" spans="1:18" x14ac:dyDescent="0.45">
      <c r="A1526" s="196">
        <v>7</v>
      </c>
      <c r="B1526" s="196">
        <v>29</v>
      </c>
      <c r="C1526" s="196">
        <v>47</v>
      </c>
      <c r="D1526" s="196" t="s">
        <v>7698</v>
      </c>
      <c r="E1526" s="196" t="s">
        <v>6699</v>
      </c>
      <c r="F1526" s="196" t="s">
        <v>1301</v>
      </c>
      <c r="G1526" s="196" t="s">
        <v>1300</v>
      </c>
      <c r="H1526" s="196" t="s">
        <v>1320</v>
      </c>
      <c r="I1526" s="196" t="s">
        <v>1319</v>
      </c>
      <c r="K1526" s="196">
        <v>1</v>
      </c>
      <c r="L1526" s="196" t="s">
        <v>2847</v>
      </c>
      <c r="M1526" s="196" t="s">
        <v>1297</v>
      </c>
      <c r="N1526" s="196" t="s">
        <v>1297</v>
      </c>
      <c r="O1526" s="196" t="s">
        <v>1297</v>
      </c>
      <c r="P1526" s="196" t="s">
        <v>1297</v>
      </c>
      <c r="Q1526" s="196" t="s">
        <v>1297</v>
      </c>
      <c r="R1526" s="196" t="s">
        <v>1297</v>
      </c>
    </row>
    <row r="1527" spans="1:18" x14ac:dyDescent="0.45">
      <c r="A1527" s="196">
        <v>7</v>
      </c>
      <c r="B1527" s="196">
        <v>29</v>
      </c>
      <c r="C1527" s="196">
        <v>48</v>
      </c>
      <c r="D1527" s="196" t="s">
        <v>7698</v>
      </c>
      <c r="E1527" s="196" t="s">
        <v>6700</v>
      </c>
      <c r="F1527" s="196" t="s">
        <v>1301</v>
      </c>
      <c r="G1527" s="196" t="s">
        <v>1300</v>
      </c>
      <c r="H1527" s="196" t="s">
        <v>1317</v>
      </c>
      <c r="K1527" s="196">
        <v>1</v>
      </c>
      <c r="L1527" s="196" t="s">
        <v>2846</v>
      </c>
      <c r="M1527" s="196" t="s">
        <v>1297</v>
      </c>
      <c r="N1527" s="196" t="s">
        <v>1297</v>
      </c>
      <c r="O1527" s="196" t="s">
        <v>1297</v>
      </c>
      <c r="P1527" s="196" t="s">
        <v>1297</v>
      </c>
      <c r="Q1527" s="196" t="s">
        <v>1297</v>
      </c>
      <c r="R1527" s="196" t="s">
        <v>1297</v>
      </c>
    </row>
    <row r="1528" spans="1:18" x14ac:dyDescent="0.45">
      <c r="A1528" s="196">
        <v>7</v>
      </c>
      <c r="B1528" s="196">
        <v>29</v>
      </c>
      <c r="C1528" s="196">
        <v>49</v>
      </c>
      <c r="D1528" s="196" t="s">
        <v>7698</v>
      </c>
      <c r="E1528" s="196" t="s">
        <v>6701</v>
      </c>
      <c r="F1528" s="196" t="s">
        <v>1301</v>
      </c>
      <c r="G1528" s="196" t="s">
        <v>1300</v>
      </c>
      <c r="H1528" s="196" t="s">
        <v>1315</v>
      </c>
      <c r="I1528" s="196" t="s">
        <v>1309</v>
      </c>
      <c r="K1528" s="196">
        <v>1</v>
      </c>
      <c r="L1528" s="196" t="s">
        <v>2845</v>
      </c>
      <c r="M1528" s="196" t="s">
        <v>2844</v>
      </c>
      <c r="N1528" s="196" t="s">
        <v>1306</v>
      </c>
      <c r="O1528" s="196" t="s">
        <v>2843</v>
      </c>
      <c r="P1528" s="196" t="s">
        <v>1304</v>
      </c>
      <c r="Q1528" s="196" t="s">
        <v>2842</v>
      </c>
      <c r="R1528" s="196" t="s">
        <v>1302</v>
      </c>
    </row>
    <row r="1529" spans="1:18" x14ac:dyDescent="0.45">
      <c r="A1529" s="196">
        <v>7</v>
      </c>
      <c r="B1529" s="196">
        <v>29</v>
      </c>
      <c r="C1529" s="196">
        <v>50</v>
      </c>
      <c r="D1529" s="196" t="s">
        <v>7698</v>
      </c>
      <c r="E1529" s="196" t="s">
        <v>6702</v>
      </c>
      <c r="F1529" s="196" t="s">
        <v>1301</v>
      </c>
      <c r="G1529" s="196" t="s">
        <v>1300</v>
      </c>
      <c r="H1529" s="196" t="s">
        <v>1310</v>
      </c>
      <c r="I1529" s="196" t="s">
        <v>1309</v>
      </c>
      <c r="K1529" s="196">
        <v>1</v>
      </c>
      <c r="L1529" s="196" t="s">
        <v>2841</v>
      </c>
      <c r="M1529" s="196" t="s">
        <v>2840</v>
      </c>
      <c r="N1529" s="196" t="s">
        <v>1306</v>
      </c>
      <c r="O1529" s="196" t="s">
        <v>2839</v>
      </c>
      <c r="P1529" s="196" t="s">
        <v>1304</v>
      </c>
      <c r="Q1529" s="196" t="s">
        <v>2838</v>
      </c>
      <c r="R1529" s="196" t="s">
        <v>1302</v>
      </c>
    </row>
    <row r="1530" spans="1:18" x14ac:dyDescent="0.45">
      <c r="A1530" s="196">
        <v>7</v>
      </c>
      <c r="B1530" s="196">
        <v>29</v>
      </c>
      <c r="C1530" s="196">
        <v>51</v>
      </c>
      <c r="D1530" s="196" t="s">
        <v>7698</v>
      </c>
      <c r="E1530" s="196" t="s">
        <v>6703</v>
      </c>
      <c r="F1530" s="196" t="s">
        <v>1301</v>
      </c>
      <c r="G1530" s="196" t="s">
        <v>1300</v>
      </c>
      <c r="H1530" s="196" t="s">
        <v>1299</v>
      </c>
      <c r="K1530" s="196">
        <v>1</v>
      </c>
      <c r="L1530" s="196" t="s">
        <v>2837</v>
      </c>
      <c r="M1530" s="196" t="s">
        <v>1297</v>
      </c>
      <c r="N1530" s="196" t="s">
        <v>1297</v>
      </c>
      <c r="O1530" s="196" t="s">
        <v>1297</v>
      </c>
      <c r="P1530" s="196" t="s">
        <v>1297</v>
      </c>
      <c r="Q1530" s="196" t="s">
        <v>1297</v>
      </c>
      <c r="R1530" s="196" t="s">
        <v>1297</v>
      </c>
    </row>
    <row r="1531" spans="1:18" x14ac:dyDescent="0.45">
      <c r="A1531" s="196">
        <v>7</v>
      </c>
      <c r="B1531" s="196">
        <v>29</v>
      </c>
      <c r="C1531" s="196">
        <v>52</v>
      </c>
      <c r="D1531" s="196" t="s">
        <v>8775</v>
      </c>
      <c r="E1531" s="196" t="s">
        <v>8809</v>
      </c>
      <c r="F1531" s="196" t="s">
        <v>1301</v>
      </c>
      <c r="G1531" s="196" t="s">
        <v>1300</v>
      </c>
      <c r="H1531" s="196" t="s">
        <v>8777</v>
      </c>
      <c r="K1531" s="196">
        <v>1</v>
      </c>
      <c r="L1531" s="196" t="s">
        <v>8810</v>
      </c>
    </row>
    <row r="1532" spans="1:18" x14ac:dyDescent="0.45">
      <c r="A1532" s="196">
        <v>7</v>
      </c>
      <c r="B1532" s="196">
        <v>30</v>
      </c>
      <c r="C1532" s="196">
        <v>1</v>
      </c>
      <c r="D1532" s="196" t="s">
        <v>7698</v>
      </c>
      <c r="E1532" s="196" t="s">
        <v>6704</v>
      </c>
      <c r="F1532" s="196" t="s">
        <v>1301</v>
      </c>
      <c r="G1532" s="196" t="s">
        <v>1300</v>
      </c>
      <c r="H1532" s="196" t="s">
        <v>1388</v>
      </c>
      <c r="I1532" s="196" t="s">
        <v>1324</v>
      </c>
      <c r="K1532" s="196">
        <v>1</v>
      </c>
      <c r="L1532" s="196" t="s">
        <v>2836</v>
      </c>
      <c r="M1532" s="196" t="s">
        <v>1297</v>
      </c>
      <c r="N1532" s="196" t="s">
        <v>1297</v>
      </c>
      <c r="O1532" s="196" t="s">
        <v>1297</v>
      </c>
      <c r="P1532" s="196" t="s">
        <v>1297</v>
      </c>
      <c r="Q1532" s="196" t="s">
        <v>1297</v>
      </c>
      <c r="R1532" s="196" t="s">
        <v>1297</v>
      </c>
    </row>
    <row r="1533" spans="1:18" x14ac:dyDescent="0.45">
      <c r="A1533" s="196">
        <v>7</v>
      </c>
      <c r="B1533" s="196">
        <v>30</v>
      </c>
      <c r="C1533" s="196">
        <v>2</v>
      </c>
      <c r="D1533" s="196" t="s">
        <v>7698</v>
      </c>
      <c r="E1533" s="196" t="s">
        <v>7779</v>
      </c>
      <c r="F1533" s="196" t="s">
        <v>1301</v>
      </c>
      <c r="G1533" s="196" t="s">
        <v>1300</v>
      </c>
      <c r="H1533" s="196" t="s">
        <v>1505</v>
      </c>
      <c r="I1533" s="196" t="s">
        <v>1324</v>
      </c>
      <c r="K1533" s="196">
        <v>1</v>
      </c>
      <c r="L1533" s="196" t="s">
        <v>2835</v>
      </c>
      <c r="M1533" s="196" t="s">
        <v>1297</v>
      </c>
      <c r="N1533" s="196" t="s">
        <v>1297</v>
      </c>
      <c r="O1533" s="196" t="s">
        <v>1297</v>
      </c>
      <c r="P1533" s="196" t="s">
        <v>1297</v>
      </c>
      <c r="Q1533" s="196" t="s">
        <v>1297</v>
      </c>
      <c r="R1533" s="196" t="s">
        <v>1297</v>
      </c>
    </row>
    <row r="1534" spans="1:18" x14ac:dyDescent="0.45">
      <c r="A1534" s="196">
        <v>7</v>
      </c>
      <c r="B1534" s="196">
        <v>30</v>
      </c>
      <c r="C1534" s="196">
        <v>3</v>
      </c>
      <c r="D1534" s="196" t="s">
        <v>7698</v>
      </c>
      <c r="E1534" s="196" t="s">
        <v>6705</v>
      </c>
      <c r="F1534" s="196" t="s">
        <v>1301</v>
      </c>
      <c r="G1534" s="196" t="s">
        <v>1300</v>
      </c>
      <c r="H1534" s="196" t="s">
        <v>1386</v>
      </c>
      <c r="I1534" s="196" t="s">
        <v>1324</v>
      </c>
      <c r="K1534" s="196">
        <v>1</v>
      </c>
      <c r="L1534" s="196" t="s">
        <v>2834</v>
      </c>
      <c r="M1534" s="196" t="s">
        <v>1297</v>
      </c>
      <c r="N1534" s="196" t="s">
        <v>1297</v>
      </c>
      <c r="O1534" s="196" t="s">
        <v>1297</v>
      </c>
      <c r="P1534" s="196" t="s">
        <v>1297</v>
      </c>
      <c r="Q1534" s="196" t="s">
        <v>1297</v>
      </c>
      <c r="R1534" s="196" t="s">
        <v>1297</v>
      </c>
    </row>
    <row r="1535" spans="1:18" x14ac:dyDescent="0.45">
      <c r="A1535" s="196">
        <v>7</v>
      </c>
      <c r="B1535" s="196">
        <v>30</v>
      </c>
      <c r="C1535" s="196">
        <v>4</v>
      </c>
      <c r="D1535" s="196" t="s">
        <v>7698</v>
      </c>
      <c r="E1535" s="196" t="s">
        <v>7780</v>
      </c>
      <c r="F1535" s="196" t="s">
        <v>1301</v>
      </c>
      <c r="G1535" s="196" t="s">
        <v>1300</v>
      </c>
      <c r="H1535" s="196" t="s">
        <v>1502</v>
      </c>
      <c r="I1535" s="196" t="s">
        <v>1324</v>
      </c>
      <c r="K1535" s="196">
        <v>1</v>
      </c>
      <c r="L1535" s="196" t="s">
        <v>2833</v>
      </c>
      <c r="M1535" s="196" t="s">
        <v>1297</v>
      </c>
      <c r="N1535" s="196" t="s">
        <v>1297</v>
      </c>
      <c r="O1535" s="196" t="s">
        <v>1297</v>
      </c>
      <c r="P1535" s="196" t="s">
        <v>1297</v>
      </c>
      <c r="Q1535" s="196" t="s">
        <v>1297</v>
      </c>
      <c r="R1535" s="196" t="s">
        <v>1297</v>
      </c>
    </row>
    <row r="1536" spans="1:18" x14ac:dyDescent="0.45">
      <c r="A1536" s="196">
        <v>7</v>
      </c>
      <c r="B1536" s="196">
        <v>30</v>
      </c>
      <c r="C1536" s="196">
        <v>5</v>
      </c>
      <c r="D1536" s="196" t="s">
        <v>7698</v>
      </c>
      <c r="E1536" s="196" t="s">
        <v>6706</v>
      </c>
      <c r="F1536" s="196" t="s">
        <v>1301</v>
      </c>
      <c r="G1536" s="196" t="s">
        <v>1300</v>
      </c>
      <c r="H1536" s="196" t="s">
        <v>1384</v>
      </c>
      <c r="I1536" s="196" t="s">
        <v>1309</v>
      </c>
      <c r="K1536" s="196">
        <v>1</v>
      </c>
      <c r="L1536" s="196" t="s">
        <v>2832</v>
      </c>
      <c r="M1536" s="196" t="s">
        <v>2831</v>
      </c>
      <c r="N1536" s="196" t="s">
        <v>1306</v>
      </c>
      <c r="O1536" s="196" t="s">
        <v>2830</v>
      </c>
      <c r="P1536" s="196" t="s">
        <v>1304</v>
      </c>
      <c r="Q1536" s="196" t="s">
        <v>2829</v>
      </c>
      <c r="R1536" s="196" t="s">
        <v>1302</v>
      </c>
    </row>
    <row r="1537" spans="1:18" x14ac:dyDescent="0.45">
      <c r="A1537" s="196">
        <v>7</v>
      </c>
      <c r="B1537" s="196">
        <v>30</v>
      </c>
      <c r="C1537" s="196">
        <v>6</v>
      </c>
      <c r="D1537" s="196" t="s">
        <v>7698</v>
      </c>
      <c r="E1537" s="196" t="s">
        <v>7781</v>
      </c>
      <c r="F1537" s="196" t="s">
        <v>1301</v>
      </c>
      <c r="G1537" s="196" t="s">
        <v>1300</v>
      </c>
      <c r="H1537" s="196" t="s">
        <v>1496</v>
      </c>
      <c r="I1537" s="196" t="s">
        <v>1309</v>
      </c>
      <c r="K1537" s="196">
        <v>1</v>
      </c>
      <c r="L1537" s="196" t="s">
        <v>2828</v>
      </c>
      <c r="M1537" s="196" t="s">
        <v>2827</v>
      </c>
      <c r="N1537" s="196" t="s">
        <v>1306</v>
      </c>
      <c r="O1537" s="196" t="s">
        <v>2826</v>
      </c>
      <c r="P1537" s="196" t="s">
        <v>1304</v>
      </c>
      <c r="Q1537" s="196" t="s">
        <v>2825</v>
      </c>
      <c r="R1537" s="196" t="s">
        <v>1302</v>
      </c>
    </row>
    <row r="1538" spans="1:18" x14ac:dyDescent="0.45">
      <c r="A1538" s="196">
        <v>7</v>
      </c>
      <c r="B1538" s="196">
        <v>30</v>
      </c>
      <c r="C1538" s="196">
        <v>7</v>
      </c>
      <c r="D1538" s="196" t="s">
        <v>7698</v>
      </c>
      <c r="E1538" s="196" t="s">
        <v>6707</v>
      </c>
      <c r="F1538" s="196" t="s">
        <v>1301</v>
      </c>
      <c r="G1538" s="196" t="s">
        <v>1300</v>
      </c>
      <c r="H1538" s="196" t="s">
        <v>715</v>
      </c>
      <c r="I1538" s="196" t="s">
        <v>1309</v>
      </c>
      <c r="K1538" s="196">
        <v>1</v>
      </c>
      <c r="L1538" s="196" t="s">
        <v>2824</v>
      </c>
      <c r="M1538" s="196" t="s">
        <v>2823</v>
      </c>
      <c r="N1538" s="196" t="s">
        <v>1306</v>
      </c>
      <c r="O1538" s="196" t="s">
        <v>2822</v>
      </c>
      <c r="P1538" s="196" t="s">
        <v>1304</v>
      </c>
      <c r="Q1538" s="196" t="s">
        <v>2821</v>
      </c>
      <c r="R1538" s="196" t="s">
        <v>1302</v>
      </c>
    </row>
    <row r="1539" spans="1:18" x14ac:dyDescent="0.45">
      <c r="A1539" s="196">
        <v>7</v>
      </c>
      <c r="B1539" s="196">
        <v>30</v>
      </c>
      <c r="C1539" s="196">
        <v>8</v>
      </c>
      <c r="D1539" s="196" t="s">
        <v>7698</v>
      </c>
      <c r="E1539" s="196" t="s">
        <v>7782</v>
      </c>
      <c r="F1539" s="196" t="s">
        <v>1301</v>
      </c>
      <c r="G1539" s="196" t="s">
        <v>1300</v>
      </c>
      <c r="H1539" s="196" t="s">
        <v>1487</v>
      </c>
      <c r="I1539" s="196" t="s">
        <v>1309</v>
      </c>
      <c r="K1539" s="196">
        <v>1</v>
      </c>
      <c r="L1539" s="196" t="s">
        <v>2820</v>
      </c>
      <c r="M1539" s="196" t="s">
        <v>2819</v>
      </c>
      <c r="N1539" s="196" t="s">
        <v>1306</v>
      </c>
      <c r="O1539" s="196" t="s">
        <v>2818</v>
      </c>
      <c r="P1539" s="196" t="s">
        <v>1304</v>
      </c>
      <c r="Q1539" s="196" t="s">
        <v>2817</v>
      </c>
      <c r="R1539" s="196" t="s">
        <v>1302</v>
      </c>
    </row>
    <row r="1540" spans="1:18" x14ac:dyDescent="0.45">
      <c r="A1540" s="196">
        <v>7</v>
      </c>
      <c r="B1540" s="196">
        <v>30</v>
      </c>
      <c r="C1540" s="196">
        <v>9</v>
      </c>
      <c r="D1540" s="196" t="s">
        <v>7698</v>
      </c>
      <c r="E1540" s="196" t="s">
        <v>6708</v>
      </c>
      <c r="F1540" s="196" t="s">
        <v>1301</v>
      </c>
      <c r="G1540" s="196" t="s">
        <v>1300</v>
      </c>
      <c r="H1540" s="196" t="s">
        <v>1375</v>
      </c>
      <c r="K1540" s="196">
        <v>1</v>
      </c>
      <c r="L1540" s="196" t="s">
        <v>2816</v>
      </c>
      <c r="M1540" s="196" t="s">
        <v>1297</v>
      </c>
      <c r="N1540" s="196" t="s">
        <v>1297</v>
      </c>
      <c r="O1540" s="196" t="s">
        <v>1297</v>
      </c>
      <c r="P1540" s="196" t="s">
        <v>1297</v>
      </c>
      <c r="Q1540" s="196" t="s">
        <v>1297</v>
      </c>
      <c r="R1540" s="196" t="s">
        <v>1297</v>
      </c>
    </row>
    <row r="1541" spans="1:18" x14ac:dyDescent="0.45">
      <c r="A1541" s="196">
        <v>7</v>
      </c>
      <c r="B1541" s="196">
        <v>30</v>
      </c>
      <c r="C1541" s="196">
        <v>10</v>
      </c>
      <c r="D1541" s="196" t="s">
        <v>7698</v>
      </c>
      <c r="E1541" s="196" t="s">
        <v>7783</v>
      </c>
      <c r="F1541" s="196" t="s">
        <v>1301</v>
      </c>
      <c r="G1541" s="196" t="s">
        <v>1300</v>
      </c>
      <c r="H1541" s="196" t="s">
        <v>1481</v>
      </c>
      <c r="K1541" s="196">
        <v>1</v>
      </c>
      <c r="L1541" s="196" t="s">
        <v>2815</v>
      </c>
      <c r="M1541" s="196" t="s">
        <v>1297</v>
      </c>
      <c r="N1541" s="196" t="s">
        <v>1297</v>
      </c>
      <c r="O1541" s="196" t="s">
        <v>1297</v>
      </c>
      <c r="P1541" s="196" t="s">
        <v>1297</v>
      </c>
      <c r="Q1541" s="196" t="s">
        <v>1297</v>
      </c>
      <c r="R1541" s="196" t="s">
        <v>1297</v>
      </c>
    </row>
    <row r="1542" spans="1:18" x14ac:dyDescent="0.45">
      <c r="A1542" s="196">
        <v>7</v>
      </c>
      <c r="B1542" s="196">
        <v>30</v>
      </c>
      <c r="C1542" s="196">
        <v>11</v>
      </c>
      <c r="D1542" s="196" t="s">
        <v>7698</v>
      </c>
      <c r="E1542" s="196" t="s">
        <v>6709</v>
      </c>
      <c r="F1542" s="196" t="s">
        <v>1301</v>
      </c>
      <c r="G1542" s="196" t="s">
        <v>1300</v>
      </c>
      <c r="H1542" s="196" t="s">
        <v>1373</v>
      </c>
      <c r="I1542" s="196" t="s">
        <v>1319</v>
      </c>
      <c r="K1542" s="196">
        <v>1</v>
      </c>
      <c r="L1542" s="196" t="s">
        <v>2814</v>
      </c>
      <c r="M1542" s="196" t="s">
        <v>1297</v>
      </c>
      <c r="N1542" s="196" t="s">
        <v>1297</v>
      </c>
      <c r="O1542" s="196" t="s">
        <v>1297</v>
      </c>
      <c r="P1542" s="196" t="s">
        <v>1297</v>
      </c>
      <c r="Q1542" s="196" t="s">
        <v>1297</v>
      </c>
      <c r="R1542" s="196" t="s">
        <v>1297</v>
      </c>
    </row>
    <row r="1543" spans="1:18" x14ac:dyDescent="0.45">
      <c r="A1543" s="196">
        <v>7</v>
      </c>
      <c r="B1543" s="196">
        <v>30</v>
      </c>
      <c r="C1543" s="196">
        <v>12</v>
      </c>
      <c r="D1543" s="196" t="s">
        <v>7698</v>
      </c>
      <c r="E1543" s="196" t="s">
        <v>7784</v>
      </c>
      <c r="F1543" s="196" t="s">
        <v>1301</v>
      </c>
      <c r="G1543" s="196" t="s">
        <v>1300</v>
      </c>
      <c r="H1543" s="196" t="s">
        <v>1478</v>
      </c>
      <c r="I1543" s="196" t="s">
        <v>1319</v>
      </c>
      <c r="K1543" s="196">
        <v>1</v>
      </c>
      <c r="L1543" s="196" t="s">
        <v>2813</v>
      </c>
      <c r="M1543" s="196" t="s">
        <v>1297</v>
      </c>
      <c r="N1543" s="196" t="s">
        <v>1297</v>
      </c>
      <c r="O1543" s="196" t="s">
        <v>1297</v>
      </c>
      <c r="P1543" s="196" t="s">
        <v>1297</v>
      </c>
      <c r="Q1543" s="196" t="s">
        <v>1297</v>
      </c>
      <c r="R1543" s="196" t="s">
        <v>1297</v>
      </c>
    </row>
    <row r="1544" spans="1:18" x14ac:dyDescent="0.45">
      <c r="A1544" s="196">
        <v>7</v>
      </c>
      <c r="B1544" s="196">
        <v>30</v>
      </c>
      <c r="C1544" s="196">
        <v>13</v>
      </c>
      <c r="D1544" s="196" t="s">
        <v>7698</v>
      </c>
      <c r="E1544" s="196" t="s">
        <v>6710</v>
      </c>
      <c r="F1544" s="196" t="s">
        <v>1301</v>
      </c>
      <c r="G1544" s="196" t="s">
        <v>1300</v>
      </c>
      <c r="H1544" s="196" t="s">
        <v>1371</v>
      </c>
      <c r="I1544" s="196" t="s">
        <v>1370</v>
      </c>
      <c r="K1544" s="196">
        <v>1</v>
      </c>
      <c r="L1544" s="196" t="s">
        <v>2812</v>
      </c>
      <c r="M1544" s="196" t="s">
        <v>1297</v>
      </c>
      <c r="N1544" s="196" t="s">
        <v>1297</v>
      </c>
      <c r="O1544" s="196" t="s">
        <v>1297</v>
      </c>
      <c r="P1544" s="196" t="s">
        <v>1297</v>
      </c>
      <c r="Q1544" s="196" t="s">
        <v>1297</v>
      </c>
      <c r="R1544" s="196" t="s">
        <v>1297</v>
      </c>
    </row>
    <row r="1545" spans="1:18" x14ac:dyDescent="0.45">
      <c r="A1545" s="196">
        <v>7</v>
      </c>
      <c r="B1545" s="196">
        <v>30</v>
      </c>
      <c r="C1545" s="196">
        <v>14</v>
      </c>
      <c r="D1545" s="196" t="s">
        <v>7698</v>
      </c>
      <c r="E1545" s="196" t="s">
        <v>7785</v>
      </c>
      <c r="F1545" s="196" t="s">
        <v>1301</v>
      </c>
      <c r="G1545" s="196" t="s">
        <v>1300</v>
      </c>
      <c r="H1545" s="196" t="s">
        <v>1475</v>
      </c>
      <c r="I1545" s="196" t="s">
        <v>1370</v>
      </c>
      <c r="K1545" s="196">
        <v>1</v>
      </c>
      <c r="L1545" s="196" t="s">
        <v>2811</v>
      </c>
      <c r="M1545" s="196" t="s">
        <v>1297</v>
      </c>
      <c r="N1545" s="196" t="s">
        <v>1297</v>
      </c>
      <c r="O1545" s="196" t="s">
        <v>1297</v>
      </c>
      <c r="P1545" s="196" t="s">
        <v>1297</v>
      </c>
      <c r="Q1545" s="196" t="s">
        <v>1297</v>
      </c>
      <c r="R1545" s="196" t="s">
        <v>1297</v>
      </c>
    </row>
    <row r="1546" spans="1:18" x14ac:dyDescent="0.45">
      <c r="A1546" s="196">
        <v>7</v>
      </c>
      <c r="B1546" s="196">
        <v>30</v>
      </c>
      <c r="C1546" s="196">
        <v>15</v>
      </c>
      <c r="D1546" s="196" t="s">
        <v>7698</v>
      </c>
      <c r="E1546" s="196" t="s">
        <v>6711</v>
      </c>
      <c r="F1546" s="196" t="s">
        <v>1301</v>
      </c>
      <c r="G1546" s="196" t="s">
        <v>1300</v>
      </c>
      <c r="H1546" s="196" t="s">
        <v>1368</v>
      </c>
      <c r="I1546" s="196" t="s">
        <v>1367</v>
      </c>
      <c r="K1546" s="196">
        <v>1</v>
      </c>
      <c r="L1546" s="196" t="s">
        <v>2810</v>
      </c>
      <c r="M1546" s="196" t="s">
        <v>2809</v>
      </c>
      <c r="N1546" s="196" t="s">
        <v>1297</v>
      </c>
      <c r="O1546" s="196" t="s">
        <v>1297</v>
      </c>
      <c r="P1546" s="196" t="s">
        <v>1297</v>
      </c>
      <c r="Q1546" s="196" t="s">
        <v>1297</v>
      </c>
      <c r="R1546" s="196" t="s">
        <v>1297</v>
      </c>
    </row>
    <row r="1547" spans="1:18" x14ac:dyDescent="0.45">
      <c r="A1547" s="196">
        <v>7</v>
      </c>
      <c r="B1547" s="196">
        <v>30</v>
      </c>
      <c r="C1547" s="196">
        <v>16</v>
      </c>
      <c r="D1547" s="196" t="s">
        <v>7698</v>
      </c>
      <c r="E1547" s="196" t="s">
        <v>7786</v>
      </c>
      <c r="F1547" s="196" t="s">
        <v>1301</v>
      </c>
      <c r="G1547" s="196" t="s">
        <v>1300</v>
      </c>
      <c r="H1547" s="196" t="s">
        <v>1471</v>
      </c>
      <c r="I1547" s="196" t="s">
        <v>1367</v>
      </c>
      <c r="K1547" s="196">
        <v>1</v>
      </c>
      <c r="L1547" s="196" t="s">
        <v>2808</v>
      </c>
      <c r="M1547" s="196" t="s">
        <v>2807</v>
      </c>
      <c r="N1547" s="196" t="s">
        <v>1297</v>
      </c>
      <c r="O1547" s="196" t="s">
        <v>1297</v>
      </c>
      <c r="P1547" s="196" t="s">
        <v>1297</v>
      </c>
      <c r="Q1547" s="196" t="s">
        <v>1297</v>
      </c>
      <c r="R1547" s="196" t="s">
        <v>1297</v>
      </c>
    </row>
    <row r="1548" spans="1:18" x14ac:dyDescent="0.45">
      <c r="A1548" s="196">
        <v>7</v>
      </c>
      <c r="B1548" s="196">
        <v>30</v>
      </c>
      <c r="C1548" s="196">
        <v>17</v>
      </c>
      <c r="D1548" s="196" t="s">
        <v>7698</v>
      </c>
      <c r="E1548" s="196" t="s">
        <v>6712</v>
      </c>
      <c r="F1548" s="196" t="s">
        <v>1301</v>
      </c>
      <c r="G1548" s="196" t="s">
        <v>1300</v>
      </c>
      <c r="H1548" s="196" t="s">
        <v>1364</v>
      </c>
      <c r="K1548" s="196">
        <v>1</v>
      </c>
      <c r="L1548" s="196" t="s">
        <v>2806</v>
      </c>
      <c r="M1548" s="196" t="s">
        <v>1297</v>
      </c>
      <c r="N1548" s="196" t="s">
        <v>1297</v>
      </c>
      <c r="O1548" s="196" t="s">
        <v>1297</v>
      </c>
      <c r="P1548" s="196" t="s">
        <v>1297</v>
      </c>
      <c r="Q1548" s="196" t="s">
        <v>1297</v>
      </c>
      <c r="R1548" s="196" t="s">
        <v>1297</v>
      </c>
    </row>
    <row r="1549" spans="1:18" x14ac:dyDescent="0.45">
      <c r="A1549" s="196">
        <v>7</v>
      </c>
      <c r="B1549" s="196">
        <v>30</v>
      </c>
      <c r="C1549" s="196">
        <v>18</v>
      </c>
      <c r="D1549" s="196" t="s">
        <v>7698</v>
      </c>
      <c r="E1549" s="196" t="s">
        <v>7787</v>
      </c>
      <c r="F1549" s="196" t="s">
        <v>1301</v>
      </c>
      <c r="G1549" s="196" t="s">
        <v>1300</v>
      </c>
      <c r="H1549" s="196" t="s">
        <v>1467</v>
      </c>
      <c r="K1549" s="196">
        <v>1</v>
      </c>
      <c r="L1549" s="196" t="s">
        <v>2805</v>
      </c>
      <c r="M1549" s="196" t="s">
        <v>1297</v>
      </c>
      <c r="N1549" s="196" t="s">
        <v>1297</v>
      </c>
      <c r="O1549" s="196" t="s">
        <v>1297</v>
      </c>
      <c r="P1549" s="196" t="s">
        <v>1297</v>
      </c>
      <c r="Q1549" s="196" t="s">
        <v>1297</v>
      </c>
      <c r="R1549" s="196" t="s">
        <v>1297</v>
      </c>
    </row>
    <row r="1550" spans="1:18" x14ac:dyDescent="0.45">
      <c r="A1550" s="196">
        <v>7</v>
      </c>
      <c r="B1550" s="196">
        <v>30</v>
      </c>
      <c r="C1550" s="196">
        <v>19</v>
      </c>
      <c r="D1550" s="196" t="s">
        <v>7698</v>
      </c>
      <c r="E1550" s="196" t="s">
        <v>6713</v>
      </c>
      <c r="F1550" s="196" t="s">
        <v>1301</v>
      </c>
      <c r="G1550" s="196" t="s">
        <v>1300</v>
      </c>
      <c r="H1550" s="196" t="s">
        <v>1362</v>
      </c>
      <c r="K1550" s="196">
        <v>1</v>
      </c>
      <c r="L1550" s="196" t="s">
        <v>2804</v>
      </c>
      <c r="M1550" s="196" t="s">
        <v>1297</v>
      </c>
      <c r="N1550" s="196" t="s">
        <v>1297</v>
      </c>
      <c r="O1550" s="196" t="s">
        <v>1297</v>
      </c>
      <c r="P1550" s="196" t="s">
        <v>1297</v>
      </c>
      <c r="Q1550" s="196" t="s">
        <v>1297</v>
      </c>
      <c r="R1550" s="196" t="s">
        <v>1297</v>
      </c>
    </row>
    <row r="1551" spans="1:18" x14ac:dyDescent="0.45">
      <c r="A1551" s="196">
        <v>7</v>
      </c>
      <c r="B1551" s="196">
        <v>30</v>
      </c>
      <c r="C1551" s="196">
        <v>20</v>
      </c>
      <c r="D1551" s="196" t="s">
        <v>7698</v>
      </c>
      <c r="E1551" s="196" t="s">
        <v>7788</v>
      </c>
      <c r="F1551" s="196" t="s">
        <v>1301</v>
      </c>
      <c r="G1551" s="196" t="s">
        <v>1300</v>
      </c>
      <c r="H1551" s="196" t="s">
        <v>1464</v>
      </c>
      <c r="K1551" s="196">
        <v>1</v>
      </c>
      <c r="L1551" s="196" t="s">
        <v>2803</v>
      </c>
      <c r="M1551" s="196" t="s">
        <v>1297</v>
      </c>
      <c r="N1551" s="196" t="s">
        <v>1297</v>
      </c>
      <c r="O1551" s="196" t="s">
        <v>1297</v>
      </c>
      <c r="P1551" s="196" t="s">
        <v>1297</v>
      </c>
      <c r="Q1551" s="196" t="s">
        <v>1297</v>
      </c>
      <c r="R1551" s="196" t="s">
        <v>1297</v>
      </c>
    </row>
    <row r="1552" spans="1:18" x14ac:dyDescent="0.45">
      <c r="A1552" s="196">
        <v>7</v>
      </c>
      <c r="B1552" s="196">
        <v>30</v>
      </c>
      <c r="C1552" s="196">
        <v>21</v>
      </c>
      <c r="D1552" s="196" t="s">
        <v>7698</v>
      </c>
      <c r="E1552" s="196" t="s">
        <v>6714</v>
      </c>
      <c r="F1552" s="196" t="s">
        <v>1301</v>
      </c>
      <c r="G1552" s="196" t="s">
        <v>1300</v>
      </c>
      <c r="H1552" s="196" t="s">
        <v>1360</v>
      </c>
      <c r="K1552" s="196">
        <v>1</v>
      </c>
      <c r="L1552" s="196" t="s">
        <v>2802</v>
      </c>
      <c r="M1552" s="196" t="s">
        <v>1297</v>
      </c>
      <c r="N1552" s="196" t="s">
        <v>1297</v>
      </c>
      <c r="O1552" s="196" t="s">
        <v>1297</v>
      </c>
      <c r="P1552" s="196" t="s">
        <v>1297</v>
      </c>
      <c r="Q1552" s="196" t="s">
        <v>1297</v>
      </c>
      <c r="R1552" s="196" t="s">
        <v>1297</v>
      </c>
    </row>
    <row r="1553" spans="1:18" x14ac:dyDescent="0.45">
      <c r="A1553" s="196">
        <v>7</v>
      </c>
      <c r="B1553" s="196">
        <v>30</v>
      </c>
      <c r="C1553" s="196">
        <v>22</v>
      </c>
      <c r="D1553" s="196" t="s">
        <v>7698</v>
      </c>
      <c r="E1553" s="196" t="s">
        <v>7789</v>
      </c>
      <c r="F1553" s="196" t="s">
        <v>1301</v>
      </c>
      <c r="G1553" s="196" t="s">
        <v>1300</v>
      </c>
      <c r="H1553" s="196" t="s">
        <v>1461</v>
      </c>
      <c r="K1553" s="196">
        <v>1</v>
      </c>
      <c r="L1553" s="196" t="s">
        <v>2801</v>
      </c>
      <c r="M1553" s="196" t="s">
        <v>1297</v>
      </c>
      <c r="N1553" s="196" t="s">
        <v>1297</v>
      </c>
      <c r="O1553" s="196" t="s">
        <v>1297</v>
      </c>
      <c r="P1553" s="196" t="s">
        <v>1297</v>
      </c>
      <c r="Q1553" s="196" t="s">
        <v>1297</v>
      </c>
      <c r="R1553" s="196" t="s">
        <v>1297</v>
      </c>
    </row>
    <row r="1554" spans="1:18" x14ac:dyDescent="0.45">
      <c r="A1554" s="196">
        <v>7</v>
      </c>
      <c r="B1554" s="196">
        <v>30</v>
      </c>
      <c r="C1554" s="196">
        <v>23</v>
      </c>
      <c r="D1554" s="196" t="s">
        <v>7698</v>
      </c>
      <c r="E1554" s="196" t="s">
        <v>6715</v>
      </c>
      <c r="F1554" s="196" t="s">
        <v>1301</v>
      </c>
      <c r="G1554" s="196" t="s">
        <v>1300</v>
      </c>
      <c r="H1554" s="196" t="s">
        <v>1358</v>
      </c>
      <c r="K1554" s="196">
        <v>1</v>
      </c>
      <c r="L1554" s="196" t="s">
        <v>2800</v>
      </c>
      <c r="M1554" s="196" t="s">
        <v>1297</v>
      </c>
      <c r="N1554" s="196" t="s">
        <v>1297</v>
      </c>
      <c r="O1554" s="196" t="s">
        <v>1297</v>
      </c>
      <c r="P1554" s="196" t="s">
        <v>1297</v>
      </c>
      <c r="Q1554" s="196" t="s">
        <v>1297</v>
      </c>
      <c r="R1554" s="196" t="s">
        <v>1297</v>
      </c>
    </row>
    <row r="1555" spans="1:18" x14ac:dyDescent="0.45">
      <c r="A1555" s="196">
        <v>7</v>
      </c>
      <c r="B1555" s="196">
        <v>30</v>
      </c>
      <c r="C1555" s="196">
        <v>24</v>
      </c>
      <c r="D1555" s="196" t="s">
        <v>7698</v>
      </c>
      <c r="E1555" s="196" t="s">
        <v>7790</v>
      </c>
      <c r="F1555" s="196" t="s">
        <v>1301</v>
      </c>
      <c r="G1555" s="196" t="s">
        <v>1300</v>
      </c>
      <c r="H1555" s="196" t="s">
        <v>1458</v>
      </c>
      <c r="K1555" s="196">
        <v>1</v>
      </c>
      <c r="L1555" s="196" t="s">
        <v>2799</v>
      </c>
      <c r="M1555" s="196" t="s">
        <v>1297</v>
      </c>
      <c r="N1555" s="196" t="s">
        <v>1297</v>
      </c>
      <c r="O1555" s="196" t="s">
        <v>1297</v>
      </c>
      <c r="P1555" s="196" t="s">
        <v>1297</v>
      </c>
      <c r="Q1555" s="196" t="s">
        <v>1297</v>
      </c>
      <c r="R1555" s="196" t="s">
        <v>1297</v>
      </c>
    </row>
    <row r="1556" spans="1:18" x14ac:dyDescent="0.45">
      <c r="A1556" s="196">
        <v>7</v>
      </c>
      <c r="B1556" s="196">
        <v>30</v>
      </c>
      <c r="C1556" s="196">
        <v>25</v>
      </c>
      <c r="D1556" s="196" t="s">
        <v>7698</v>
      </c>
      <c r="E1556" s="196" t="s">
        <v>6716</v>
      </c>
      <c r="F1556" s="196" t="s">
        <v>1301</v>
      </c>
      <c r="G1556" s="196" t="s">
        <v>1300</v>
      </c>
      <c r="H1556" s="196" t="s">
        <v>1356</v>
      </c>
      <c r="K1556" s="196">
        <v>1</v>
      </c>
      <c r="L1556" s="196" t="s">
        <v>2798</v>
      </c>
      <c r="M1556" s="196" t="s">
        <v>1297</v>
      </c>
      <c r="N1556" s="196" t="s">
        <v>1297</v>
      </c>
      <c r="O1556" s="196" t="s">
        <v>1297</v>
      </c>
      <c r="P1556" s="196" t="s">
        <v>1297</v>
      </c>
      <c r="Q1556" s="196" t="s">
        <v>1297</v>
      </c>
      <c r="R1556" s="196" t="s">
        <v>1297</v>
      </c>
    </row>
    <row r="1557" spans="1:18" x14ac:dyDescent="0.45">
      <c r="A1557" s="196">
        <v>7</v>
      </c>
      <c r="B1557" s="196">
        <v>30</v>
      </c>
      <c r="C1557" s="196">
        <v>26</v>
      </c>
      <c r="D1557" s="196" t="s">
        <v>7698</v>
      </c>
      <c r="E1557" s="196" t="s">
        <v>7791</v>
      </c>
      <c r="F1557" s="196" t="s">
        <v>1301</v>
      </c>
      <c r="G1557" s="196" t="s">
        <v>1300</v>
      </c>
      <c r="H1557" s="196" t="s">
        <v>1455</v>
      </c>
      <c r="K1557" s="196">
        <v>1</v>
      </c>
      <c r="L1557" s="196" t="s">
        <v>2797</v>
      </c>
      <c r="M1557" s="196" t="s">
        <v>1297</v>
      </c>
      <c r="N1557" s="196" t="s">
        <v>1297</v>
      </c>
      <c r="O1557" s="196" t="s">
        <v>1297</v>
      </c>
      <c r="P1557" s="196" t="s">
        <v>1297</v>
      </c>
      <c r="Q1557" s="196" t="s">
        <v>1297</v>
      </c>
      <c r="R1557" s="196" t="s">
        <v>1297</v>
      </c>
    </row>
    <row r="1558" spans="1:18" x14ac:dyDescent="0.45">
      <c r="A1558" s="196">
        <v>7</v>
      </c>
      <c r="B1558" s="196">
        <v>30</v>
      </c>
      <c r="C1558" s="196">
        <v>27</v>
      </c>
      <c r="D1558" s="196" t="s">
        <v>7698</v>
      </c>
      <c r="E1558" s="196" t="s">
        <v>6717</v>
      </c>
      <c r="F1558" s="196" t="s">
        <v>1301</v>
      </c>
      <c r="G1558" s="196" t="s">
        <v>1300</v>
      </c>
      <c r="H1558" s="196" t="s">
        <v>1354</v>
      </c>
      <c r="I1558" s="196" t="s">
        <v>1309</v>
      </c>
      <c r="K1558" s="196">
        <v>1</v>
      </c>
      <c r="L1558" s="196" t="s">
        <v>2796</v>
      </c>
      <c r="M1558" s="196" t="s">
        <v>2795</v>
      </c>
      <c r="N1558" s="196" t="s">
        <v>1306</v>
      </c>
      <c r="O1558" s="196" t="s">
        <v>2794</v>
      </c>
      <c r="P1558" s="196" t="s">
        <v>1304</v>
      </c>
      <c r="Q1558" s="196" t="s">
        <v>2793</v>
      </c>
      <c r="R1558" s="196" t="s">
        <v>1302</v>
      </c>
    </row>
    <row r="1559" spans="1:18" x14ac:dyDescent="0.45">
      <c r="A1559" s="196">
        <v>7</v>
      </c>
      <c r="B1559" s="196">
        <v>30</v>
      </c>
      <c r="C1559" s="196">
        <v>28</v>
      </c>
      <c r="D1559" s="196" t="s">
        <v>7698</v>
      </c>
      <c r="E1559" s="196" t="s">
        <v>7792</v>
      </c>
      <c r="F1559" s="196" t="s">
        <v>1301</v>
      </c>
      <c r="G1559" s="196" t="s">
        <v>1300</v>
      </c>
      <c r="H1559" s="196" t="s">
        <v>1449</v>
      </c>
      <c r="I1559" s="196" t="s">
        <v>1309</v>
      </c>
      <c r="K1559" s="196">
        <v>1</v>
      </c>
      <c r="L1559" s="196" t="s">
        <v>2792</v>
      </c>
      <c r="M1559" s="196" t="s">
        <v>2791</v>
      </c>
      <c r="N1559" s="196" t="s">
        <v>1306</v>
      </c>
      <c r="O1559" s="196" t="s">
        <v>2790</v>
      </c>
      <c r="P1559" s="196" t="s">
        <v>1304</v>
      </c>
      <c r="Q1559" s="196" t="s">
        <v>2789</v>
      </c>
      <c r="R1559" s="196" t="s">
        <v>1302</v>
      </c>
    </row>
    <row r="1560" spans="1:18" x14ac:dyDescent="0.45">
      <c r="A1560" s="196">
        <v>7</v>
      </c>
      <c r="B1560" s="196">
        <v>30</v>
      </c>
      <c r="C1560" s="196">
        <v>29</v>
      </c>
      <c r="D1560" s="196" t="s">
        <v>7698</v>
      </c>
      <c r="E1560" s="196" t="s">
        <v>6718</v>
      </c>
      <c r="F1560" s="196" t="s">
        <v>1301</v>
      </c>
      <c r="G1560" s="196" t="s">
        <v>1300</v>
      </c>
      <c r="H1560" s="196" t="s">
        <v>1349</v>
      </c>
      <c r="I1560" s="196" t="s">
        <v>1341</v>
      </c>
      <c r="K1560" s="196">
        <v>1</v>
      </c>
      <c r="L1560" s="196" t="s">
        <v>2788</v>
      </c>
      <c r="M1560" s="196" t="s">
        <v>2787</v>
      </c>
      <c r="N1560" s="196" t="s">
        <v>1338</v>
      </c>
      <c r="O1560" s="196" t="s">
        <v>2786</v>
      </c>
      <c r="P1560" s="196" t="s">
        <v>1297</v>
      </c>
      <c r="Q1560" s="196" t="s">
        <v>1297</v>
      </c>
      <c r="R1560" s="196" t="s">
        <v>1297</v>
      </c>
    </row>
    <row r="1561" spans="1:18" x14ac:dyDescent="0.45">
      <c r="A1561" s="196">
        <v>7</v>
      </c>
      <c r="B1561" s="196">
        <v>30</v>
      </c>
      <c r="C1561" s="196">
        <v>30</v>
      </c>
      <c r="D1561" s="196" t="s">
        <v>7698</v>
      </c>
      <c r="E1561" s="196" t="s">
        <v>7793</v>
      </c>
      <c r="F1561" s="196" t="s">
        <v>1301</v>
      </c>
      <c r="G1561" s="196" t="s">
        <v>1300</v>
      </c>
      <c r="H1561" s="196" t="s">
        <v>1441</v>
      </c>
      <c r="I1561" s="196" t="s">
        <v>1341</v>
      </c>
      <c r="K1561" s="196">
        <v>1</v>
      </c>
      <c r="L1561" s="196" t="s">
        <v>2785</v>
      </c>
      <c r="M1561" s="196" t="s">
        <v>2784</v>
      </c>
      <c r="N1561" s="196" t="s">
        <v>1338</v>
      </c>
      <c r="O1561" s="196" t="s">
        <v>2783</v>
      </c>
      <c r="P1561" s="196" t="s">
        <v>1297</v>
      </c>
      <c r="Q1561" s="196" t="s">
        <v>1297</v>
      </c>
      <c r="R1561" s="196" t="s">
        <v>1297</v>
      </c>
    </row>
    <row r="1562" spans="1:18" x14ac:dyDescent="0.45">
      <c r="A1562" s="196">
        <v>7</v>
      </c>
      <c r="B1562" s="196">
        <v>30</v>
      </c>
      <c r="C1562" s="196">
        <v>31</v>
      </c>
      <c r="D1562" s="196" t="s">
        <v>7698</v>
      </c>
      <c r="E1562" s="196" t="s">
        <v>6719</v>
      </c>
      <c r="F1562" s="196" t="s">
        <v>1301</v>
      </c>
      <c r="G1562" s="196" t="s">
        <v>1300</v>
      </c>
      <c r="H1562" s="196" t="s">
        <v>679</v>
      </c>
      <c r="I1562" s="196" t="s">
        <v>1341</v>
      </c>
      <c r="K1562" s="196">
        <v>1</v>
      </c>
      <c r="L1562" s="196" t="s">
        <v>2782</v>
      </c>
      <c r="M1562" s="196" t="s">
        <v>2781</v>
      </c>
      <c r="N1562" s="196" t="s">
        <v>1338</v>
      </c>
      <c r="O1562" s="196" t="s">
        <v>2780</v>
      </c>
      <c r="P1562" s="196" t="s">
        <v>1297</v>
      </c>
      <c r="Q1562" s="196" t="s">
        <v>1297</v>
      </c>
      <c r="R1562" s="196" t="s">
        <v>1297</v>
      </c>
    </row>
    <row r="1563" spans="1:18" x14ac:dyDescent="0.45">
      <c r="A1563" s="196">
        <v>7</v>
      </c>
      <c r="B1563" s="196">
        <v>30</v>
      </c>
      <c r="C1563" s="196">
        <v>32</v>
      </c>
      <c r="D1563" s="196" t="s">
        <v>7698</v>
      </c>
      <c r="E1563" s="196" t="s">
        <v>7794</v>
      </c>
      <c r="F1563" s="196" t="s">
        <v>1301</v>
      </c>
      <c r="G1563" s="196" t="s">
        <v>1300</v>
      </c>
      <c r="H1563" s="196" t="s">
        <v>1434</v>
      </c>
      <c r="I1563" s="196" t="s">
        <v>1341</v>
      </c>
      <c r="K1563" s="196">
        <v>1</v>
      </c>
      <c r="L1563" s="196" t="s">
        <v>2779</v>
      </c>
      <c r="M1563" s="196" t="s">
        <v>2778</v>
      </c>
      <c r="N1563" s="196" t="s">
        <v>1338</v>
      </c>
      <c r="O1563" s="196" t="s">
        <v>2777</v>
      </c>
      <c r="P1563" s="196" t="s">
        <v>1297</v>
      </c>
      <c r="Q1563" s="196" t="s">
        <v>1297</v>
      </c>
      <c r="R1563" s="196" t="s">
        <v>1297</v>
      </c>
    </row>
    <row r="1564" spans="1:18" x14ac:dyDescent="0.45">
      <c r="A1564" s="196">
        <v>7</v>
      </c>
      <c r="B1564" s="196">
        <v>30</v>
      </c>
      <c r="C1564" s="196">
        <v>33</v>
      </c>
      <c r="D1564" s="196" t="s">
        <v>7698</v>
      </c>
      <c r="E1564" s="196" t="s">
        <v>6720</v>
      </c>
      <c r="F1564" s="196" t="s">
        <v>1301</v>
      </c>
      <c r="G1564" s="196" t="s">
        <v>1300</v>
      </c>
      <c r="H1564" s="196" t="s">
        <v>1342</v>
      </c>
      <c r="I1564" s="196" t="s">
        <v>1341</v>
      </c>
      <c r="K1564" s="196">
        <v>1</v>
      </c>
      <c r="L1564" s="196" t="s">
        <v>2776</v>
      </c>
      <c r="M1564" s="196" t="s">
        <v>2775</v>
      </c>
      <c r="N1564" s="196" t="s">
        <v>1338</v>
      </c>
      <c r="O1564" s="196" t="s">
        <v>2774</v>
      </c>
      <c r="P1564" s="196" t="s">
        <v>1297</v>
      </c>
      <c r="Q1564" s="196" t="s">
        <v>1297</v>
      </c>
      <c r="R1564" s="196" t="s">
        <v>1297</v>
      </c>
    </row>
    <row r="1565" spans="1:18" x14ac:dyDescent="0.45">
      <c r="A1565" s="196">
        <v>7</v>
      </c>
      <c r="B1565" s="196">
        <v>30</v>
      </c>
      <c r="C1565" s="196">
        <v>34</v>
      </c>
      <c r="D1565" s="196" t="s">
        <v>7698</v>
      </c>
      <c r="E1565" s="196" t="s">
        <v>7795</v>
      </c>
      <c r="F1565" s="196" t="s">
        <v>1301</v>
      </c>
      <c r="G1565" s="196" t="s">
        <v>1300</v>
      </c>
      <c r="H1565" s="196" t="s">
        <v>1427</v>
      </c>
      <c r="I1565" s="196" t="s">
        <v>1341</v>
      </c>
      <c r="K1565" s="196">
        <v>1</v>
      </c>
      <c r="L1565" s="196" t="s">
        <v>2773</v>
      </c>
      <c r="M1565" s="196" t="s">
        <v>2772</v>
      </c>
      <c r="N1565" s="196" t="s">
        <v>1338</v>
      </c>
      <c r="O1565" s="196" t="s">
        <v>2771</v>
      </c>
      <c r="P1565" s="196" t="s">
        <v>1297</v>
      </c>
      <c r="Q1565" s="196" t="s">
        <v>1297</v>
      </c>
      <c r="R1565" s="196" t="s">
        <v>1297</v>
      </c>
    </row>
    <row r="1566" spans="1:18" x14ac:dyDescent="0.45">
      <c r="A1566" s="196">
        <v>7</v>
      </c>
      <c r="B1566" s="196">
        <v>30</v>
      </c>
      <c r="C1566" s="196">
        <v>35</v>
      </c>
      <c r="D1566" s="196" t="s">
        <v>7698</v>
      </c>
      <c r="E1566" s="196" t="s">
        <v>6721</v>
      </c>
      <c r="F1566" s="196" t="s">
        <v>1301</v>
      </c>
      <c r="G1566" s="196" t="s">
        <v>1300</v>
      </c>
      <c r="H1566" s="196" t="s">
        <v>1336</v>
      </c>
      <c r="K1566" s="196">
        <v>1</v>
      </c>
      <c r="L1566" s="196" t="s">
        <v>2770</v>
      </c>
      <c r="M1566" s="196" t="s">
        <v>1297</v>
      </c>
      <c r="N1566" s="196" t="s">
        <v>1297</v>
      </c>
      <c r="O1566" s="196" t="s">
        <v>1297</v>
      </c>
      <c r="P1566" s="196" t="s">
        <v>1297</v>
      </c>
      <c r="Q1566" s="196" t="s">
        <v>1297</v>
      </c>
      <c r="R1566" s="196" t="s">
        <v>1297</v>
      </c>
    </row>
    <row r="1567" spans="1:18" x14ac:dyDescent="0.45">
      <c r="A1567" s="196">
        <v>7</v>
      </c>
      <c r="B1567" s="196">
        <v>30</v>
      </c>
      <c r="C1567" s="196">
        <v>36</v>
      </c>
      <c r="D1567" s="196" t="s">
        <v>7698</v>
      </c>
      <c r="E1567" s="196" t="s">
        <v>8437</v>
      </c>
      <c r="F1567" s="196" t="s">
        <v>1301</v>
      </c>
      <c r="G1567" s="196" t="s">
        <v>1300</v>
      </c>
      <c r="H1567" s="196" t="s">
        <v>1422</v>
      </c>
      <c r="K1567" s="196">
        <v>1</v>
      </c>
      <c r="L1567" s="196" t="s">
        <v>2769</v>
      </c>
      <c r="M1567" s="196" t="s">
        <v>1297</v>
      </c>
      <c r="N1567" s="196" t="s">
        <v>1297</v>
      </c>
      <c r="O1567" s="196" t="s">
        <v>1297</v>
      </c>
      <c r="P1567" s="196" t="s">
        <v>1297</v>
      </c>
      <c r="Q1567" s="196" t="s">
        <v>1297</v>
      </c>
      <c r="R1567" s="196" t="s">
        <v>1297</v>
      </c>
    </row>
    <row r="1568" spans="1:18" x14ac:dyDescent="0.45">
      <c r="A1568" s="196">
        <v>7</v>
      </c>
      <c r="B1568" s="196">
        <v>30</v>
      </c>
      <c r="C1568" s="196">
        <v>37</v>
      </c>
      <c r="D1568" s="196" t="s">
        <v>7698</v>
      </c>
      <c r="E1568" s="196" t="s">
        <v>6722</v>
      </c>
      <c r="F1568" s="196" t="s">
        <v>1301</v>
      </c>
      <c r="G1568" s="196" t="s">
        <v>1300</v>
      </c>
      <c r="H1568" s="196" t="s">
        <v>1334</v>
      </c>
      <c r="K1568" s="196">
        <v>1</v>
      </c>
      <c r="L1568" s="196" t="s">
        <v>2768</v>
      </c>
      <c r="M1568" s="196" t="s">
        <v>1297</v>
      </c>
      <c r="N1568" s="196" t="s">
        <v>1297</v>
      </c>
      <c r="O1568" s="196" t="s">
        <v>1297</v>
      </c>
      <c r="P1568" s="196" t="s">
        <v>1297</v>
      </c>
      <c r="Q1568" s="196" t="s">
        <v>1297</v>
      </c>
      <c r="R1568" s="196" t="s">
        <v>1297</v>
      </c>
    </row>
    <row r="1569" spans="1:18" x14ac:dyDescent="0.45">
      <c r="A1569" s="196">
        <v>7</v>
      </c>
      <c r="B1569" s="196">
        <v>30</v>
      </c>
      <c r="C1569" s="196">
        <v>38</v>
      </c>
      <c r="D1569" s="196" t="s">
        <v>7698</v>
      </c>
      <c r="E1569" s="196" t="s">
        <v>8477</v>
      </c>
      <c r="F1569" s="196" t="s">
        <v>1301</v>
      </c>
      <c r="G1569" s="196" t="s">
        <v>1300</v>
      </c>
      <c r="H1569" s="196" t="s">
        <v>1419</v>
      </c>
      <c r="K1569" s="196">
        <v>1</v>
      </c>
      <c r="L1569" s="196" t="s">
        <v>2767</v>
      </c>
      <c r="M1569" s="196" t="s">
        <v>1297</v>
      </c>
      <c r="N1569" s="196" t="s">
        <v>1297</v>
      </c>
      <c r="O1569" s="196" t="s">
        <v>1297</v>
      </c>
      <c r="P1569" s="196" t="s">
        <v>1297</v>
      </c>
      <c r="Q1569" s="196" t="s">
        <v>1297</v>
      </c>
      <c r="R1569" s="196" t="s">
        <v>1297</v>
      </c>
    </row>
    <row r="1570" spans="1:18" x14ac:dyDescent="0.45">
      <c r="A1570" s="196">
        <v>7</v>
      </c>
      <c r="B1570" s="196">
        <v>30</v>
      </c>
      <c r="C1570" s="196">
        <v>39</v>
      </c>
      <c r="D1570" s="196" t="s">
        <v>7698</v>
      </c>
      <c r="E1570" s="196" t="s">
        <v>6723</v>
      </c>
      <c r="F1570" s="196" t="s">
        <v>1301</v>
      </c>
      <c r="G1570" s="196" t="s">
        <v>1300</v>
      </c>
      <c r="H1570" s="196" t="s">
        <v>1332</v>
      </c>
      <c r="K1570" s="196">
        <v>1</v>
      </c>
      <c r="L1570" s="196" t="s">
        <v>2766</v>
      </c>
      <c r="M1570" s="196" t="s">
        <v>1297</v>
      </c>
      <c r="N1570" s="196" t="s">
        <v>1297</v>
      </c>
      <c r="O1570" s="196" t="s">
        <v>1297</v>
      </c>
      <c r="P1570" s="196" t="s">
        <v>1297</v>
      </c>
      <c r="Q1570" s="196" t="s">
        <v>1297</v>
      </c>
      <c r="R1570" s="196" t="s">
        <v>1297</v>
      </c>
    </row>
    <row r="1571" spans="1:18" x14ac:dyDescent="0.45">
      <c r="A1571" s="196">
        <v>7</v>
      </c>
      <c r="B1571" s="196">
        <v>30</v>
      </c>
      <c r="C1571" s="196">
        <v>40</v>
      </c>
      <c r="D1571" s="196" t="s">
        <v>7698</v>
      </c>
      <c r="E1571" s="196" t="s">
        <v>8517</v>
      </c>
      <c r="F1571" s="196" t="s">
        <v>1301</v>
      </c>
      <c r="G1571" s="196" t="s">
        <v>1300</v>
      </c>
      <c r="H1571" s="196" t="s">
        <v>1416</v>
      </c>
      <c r="K1571" s="196">
        <v>1</v>
      </c>
      <c r="L1571" s="196" t="s">
        <v>2765</v>
      </c>
      <c r="M1571" s="196" t="s">
        <v>1297</v>
      </c>
      <c r="N1571" s="196" t="s">
        <v>1297</v>
      </c>
      <c r="O1571" s="196" t="s">
        <v>1297</v>
      </c>
      <c r="P1571" s="196" t="s">
        <v>1297</v>
      </c>
      <c r="Q1571" s="196" t="s">
        <v>1297</v>
      </c>
      <c r="R1571" s="196" t="s">
        <v>1297</v>
      </c>
    </row>
    <row r="1572" spans="1:18" x14ac:dyDescent="0.45">
      <c r="A1572" s="196">
        <v>7</v>
      </c>
      <c r="B1572" s="196">
        <v>30</v>
      </c>
      <c r="C1572" s="196">
        <v>41</v>
      </c>
      <c r="D1572" s="196" t="s">
        <v>7698</v>
      </c>
      <c r="E1572" s="196" t="s">
        <v>6724</v>
      </c>
      <c r="F1572" s="196" t="s">
        <v>1301</v>
      </c>
      <c r="G1572" s="196" t="s">
        <v>1300</v>
      </c>
      <c r="H1572" s="196" t="s">
        <v>1330</v>
      </c>
      <c r="I1572" s="196" t="s">
        <v>1309</v>
      </c>
      <c r="K1572" s="196">
        <v>1</v>
      </c>
      <c r="L1572" s="196" t="s">
        <v>2764</v>
      </c>
      <c r="M1572" s="196" t="s">
        <v>2763</v>
      </c>
      <c r="N1572" s="196" t="s">
        <v>1306</v>
      </c>
      <c r="O1572" s="196" t="s">
        <v>2762</v>
      </c>
      <c r="P1572" s="196" t="s">
        <v>1304</v>
      </c>
      <c r="Q1572" s="196" t="s">
        <v>2761</v>
      </c>
      <c r="R1572" s="196" t="s">
        <v>1302</v>
      </c>
    </row>
    <row r="1573" spans="1:18" x14ac:dyDescent="0.45">
      <c r="A1573" s="196">
        <v>7</v>
      </c>
      <c r="B1573" s="196">
        <v>30</v>
      </c>
      <c r="C1573" s="196">
        <v>42</v>
      </c>
      <c r="D1573" s="196" t="s">
        <v>7698</v>
      </c>
      <c r="E1573" s="196" t="s">
        <v>7796</v>
      </c>
      <c r="F1573" s="196" t="s">
        <v>1301</v>
      </c>
      <c r="G1573" s="196" t="s">
        <v>1300</v>
      </c>
      <c r="H1573" s="196" t="s">
        <v>1410</v>
      </c>
      <c r="I1573" s="196" t="s">
        <v>1309</v>
      </c>
      <c r="K1573" s="196">
        <v>1</v>
      </c>
      <c r="L1573" s="196" t="s">
        <v>2760</v>
      </c>
      <c r="M1573" s="196" t="s">
        <v>2759</v>
      </c>
      <c r="N1573" s="196" t="s">
        <v>1306</v>
      </c>
      <c r="O1573" s="196" t="s">
        <v>2758</v>
      </c>
      <c r="P1573" s="196" t="s">
        <v>1304</v>
      </c>
      <c r="Q1573" s="196" t="s">
        <v>2757</v>
      </c>
      <c r="R1573" s="196" t="s">
        <v>1302</v>
      </c>
    </row>
    <row r="1574" spans="1:18" x14ac:dyDescent="0.45">
      <c r="A1574" s="196">
        <v>7</v>
      </c>
      <c r="B1574" s="196">
        <v>30</v>
      </c>
      <c r="C1574" s="196">
        <v>43</v>
      </c>
      <c r="D1574" s="196" t="s">
        <v>7698</v>
      </c>
      <c r="E1574" s="196" t="s">
        <v>6725</v>
      </c>
      <c r="F1574" s="196" t="s">
        <v>1301</v>
      </c>
      <c r="G1574" s="196" t="s">
        <v>1300</v>
      </c>
      <c r="H1574" s="196" t="s">
        <v>1325</v>
      </c>
      <c r="I1574" s="196" t="s">
        <v>1324</v>
      </c>
      <c r="K1574" s="196">
        <v>1</v>
      </c>
      <c r="L1574" s="196" t="s">
        <v>2756</v>
      </c>
      <c r="M1574" s="196" t="s">
        <v>1297</v>
      </c>
      <c r="N1574" s="196" t="s">
        <v>1297</v>
      </c>
      <c r="O1574" s="196" t="s">
        <v>1297</v>
      </c>
      <c r="P1574" s="196" t="s">
        <v>1297</v>
      </c>
      <c r="Q1574" s="196" t="s">
        <v>1297</v>
      </c>
      <c r="R1574" s="196" t="s">
        <v>1297</v>
      </c>
    </row>
    <row r="1575" spans="1:18" x14ac:dyDescent="0.45">
      <c r="A1575" s="196">
        <v>7</v>
      </c>
      <c r="B1575" s="196">
        <v>30</v>
      </c>
      <c r="C1575" s="196">
        <v>44</v>
      </c>
      <c r="D1575" s="196" t="s">
        <v>7698</v>
      </c>
      <c r="E1575" s="196" t="s">
        <v>7797</v>
      </c>
      <c r="F1575" s="196" t="s">
        <v>1301</v>
      </c>
      <c r="G1575" s="196" t="s">
        <v>1300</v>
      </c>
      <c r="H1575" s="196" t="s">
        <v>1404</v>
      </c>
      <c r="I1575" s="196" t="s">
        <v>1324</v>
      </c>
      <c r="K1575" s="196">
        <v>1</v>
      </c>
      <c r="L1575" s="196" t="s">
        <v>2755</v>
      </c>
      <c r="M1575" s="196" t="s">
        <v>1297</v>
      </c>
      <c r="N1575" s="196" t="s">
        <v>1297</v>
      </c>
      <c r="O1575" s="196" t="s">
        <v>1297</v>
      </c>
      <c r="P1575" s="196" t="s">
        <v>1297</v>
      </c>
      <c r="Q1575" s="196" t="s">
        <v>1297</v>
      </c>
      <c r="R1575" s="196" t="s">
        <v>1297</v>
      </c>
    </row>
    <row r="1576" spans="1:18" x14ac:dyDescent="0.45">
      <c r="A1576" s="196">
        <v>7</v>
      </c>
      <c r="B1576" s="196">
        <v>30</v>
      </c>
      <c r="C1576" s="196">
        <v>45</v>
      </c>
      <c r="D1576" s="196" t="s">
        <v>7698</v>
      </c>
      <c r="E1576" s="196" t="s">
        <v>6726</v>
      </c>
      <c r="F1576" s="196" t="s">
        <v>1301</v>
      </c>
      <c r="G1576" s="196" t="s">
        <v>1300</v>
      </c>
      <c r="H1576" s="196" t="s">
        <v>1322</v>
      </c>
      <c r="K1576" s="196">
        <v>1</v>
      </c>
      <c r="L1576" s="196" t="s">
        <v>2754</v>
      </c>
      <c r="M1576" s="196" t="s">
        <v>1297</v>
      </c>
      <c r="N1576" s="196" t="s">
        <v>1297</v>
      </c>
      <c r="O1576" s="196" t="s">
        <v>1297</v>
      </c>
      <c r="P1576" s="196" t="s">
        <v>1297</v>
      </c>
      <c r="Q1576" s="196" t="s">
        <v>1297</v>
      </c>
      <c r="R1576" s="196" t="s">
        <v>1297</v>
      </c>
    </row>
    <row r="1577" spans="1:18" x14ac:dyDescent="0.45">
      <c r="A1577" s="196">
        <v>7</v>
      </c>
      <c r="B1577" s="196">
        <v>30</v>
      </c>
      <c r="C1577" s="196">
        <v>46</v>
      </c>
      <c r="D1577" s="196" t="s">
        <v>7698</v>
      </c>
      <c r="E1577" s="196" t="s">
        <v>7798</v>
      </c>
      <c r="F1577" s="196" t="s">
        <v>1301</v>
      </c>
      <c r="G1577" s="196" t="s">
        <v>1300</v>
      </c>
      <c r="H1577" s="196" t="s">
        <v>1401</v>
      </c>
      <c r="K1577" s="196">
        <v>1</v>
      </c>
      <c r="L1577" s="196" t="s">
        <v>2753</v>
      </c>
      <c r="M1577" s="196" t="s">
        <v>1297</v>
      </c>
      <c r="N1577" s="196" t="s">
        <v>1297</v>
      </c>
      <c r="O1577" s="196" t="s">
        <v>1297</v>
      </c>
      <c r="P1577" s="196" t="s">
        <v>1297</v>
      </c>
      <c r="Q1577" s="196" t="s">
        <v>1297</v>
      </c>
      <c r="R1577" s="196" t="s">
        <v>1297</v>
      </c>
    </row>
    <row r="1578" spans="1:18" x14ac:dyDescent="0.45">
      <c r="A1578" s="196">
        <v>7</v>
      </c>
      <c r="B1578" s="196">
        <v>30</v>
      </c>
      <c r="C1578" s="196">
        <v>47</v>
      </c>
      <c r="D1578" s="196" t="s">
        <v>7698</v>
      </c>
      <c r="E1578" s="196" t="s">
        <v>6727</v>
      </c>
      <c r="F1578" s="196" t="s">
        <v>1301</v>
      </c>
      <c r="G1578" s="196" t="s">
        <v>1300</v>
      </c>
      <c r="H1578" s="196" t="s">
        <v>1320</v>
      </c>
      <c r="I1578" s="196" t="s">
        <v>1319</v>
      </c>
      <c r="K1578" s="196">
        <v>1</v>
      </c>
      <c r="L1578" s="196" t="s">
        <v>2752</v>
      </c>
      <c r="M1578" s="196" t="s">
        <v>1297</v>
      </c>
      <c r="N1578" s="196" t="s">
        <v>1297</v>
      </c>
      <c r="O1578" s="196" t="s">
        <v>1297</v>
      </c>
      <c r="P1578" s="196" t="s">
        <v>1297</v>
      </c>
      <c r="Q1578" s="196" t="s">
        <v>1297</v>
      </c>
      <c r="R1578" s="196" t="s">
        <v>1297</v>
      </c>
    </row>
    <row r="1579" spans="1:18" x14ac:dyDescent="0.45">
      <c r="A1579" s="196">
        <v>7</v>
      </c>
      <c r="B1579" s="196">
        <v>30</v>
      </c>
      <c r="C1579" s="196">
        <v>48</v>
      </c>
      <c r="D1579" s="196" t="s">
        <v>7698</v>
      </c>
      <c r="E1579" s="196" t="s">
        <v>6728</v>
      </c>
      <c r="F1579" s="196" t="s">
        <v>1301</v>
      </c>
      <c r="G1579" s="196" t="s">
        <v>1300</v>
      </c>
      <c r="H1579" s="196" t="s">
        <v>1317</v>
      </c>
      <c r="K1579" s="196">
        <v>1</v>
      </c>
      <c r="L1579" s="196" t="s">
        <v>2751</v>
      </c>
      <c r="M1579" s="196" t="s">
        <v>1297</v>
      </c>
      <c r="N1579" s="196" t="s">
        <v>1297</v>
      </c>
      <c r="O1579" s="196" t="s">
        <v>1297</v>
      </c>
      <c r="P1579" s="196" t="s">
        <v>1297</v>
      </c>
      <c r="Q1579" s="196" t="s">
        <v>1297</v>
      </c>
      <c r="R1579" s="196" t="s">
        <v>1297</v>
      </c>
    </row>
    <row r="1580" spans="1:18" x14ac:dyDescent="0.45">
      <c r="A1580" s="196">
        <v>7</v>
      </c>
      <c r="B1580" s="196">
        <v>30</v>
      </c>
      <c r="C1580" s="196">
        <v>49</v>
      </c>
      <c r="D1580" s="196" t="s">
        <v>7698</v>
      </c>
      <c r="E1580" s="196" t="s">
        <v>6729</v>
      </c>
      <c r="F1580" s="196" t="s">
        <v>1301</v>
      </c>
      <c r="G1580" s="196" t="s">
        <v>1300</v>
      </c>
      <c r="H1580" s="196" t="s">
        <v>1315</v>
      </c>
      <c r="I1580" s="196" t="s">
        <v>1309</v>
      </c>
      <c r="K1580" s="196">
        <v>1</v>
      </c>
      <c r="L1580" s="196" t="s">
        <v>2750</v>
      </c>
      <c r="M1580" s="196" t="s">
        <v>2749</v>
      </c>
      <c r="N1580" s="196" t="s">
        <v>1306</v>
      </c>
      <c r="O1580" s="196" t="s">
        <v>2748</v>
      </c>
      <c r="P1580" s="196" t="s">
        <v>1304</v>
      </c>
      <c r="Q1580" s="196" t="s">
        <v>2747</v>
      </c>
      <c r="R1580" s="196" t="s">
        <v>1302</v>
      </c>
    </row>
    <row r="1581" spans="1:18" x14ac:dyDescent="0.45">
      <c r="A1581" s="196">
        <v>7</v>
      </c>
      <c r="B1581" s="196">
        <v>30</v>
      </c>
      <c r="C1581" s="196">
        <v>50</v>
      </c>
      <c r="D1581" s="196" t="s">
        <v>7698</v>
      </c>
      <c r="E1581" s="196" t="s">
        <v>6730</v>
      </c>
      <c r="F1581" s="196" t="s">
        <v>1301</v>
      </c>
      <c r="G1581" s="196" t="s">
        <v>1300</v>
      </c>
      <c r="H1581" s="196" t="s">
        <v>1310</v>
      </c>
      <c r="I1581" s="196" t="s">
        <v>1309</v>
      </c>
      <c r="K1581" s="196">
        <v>1</v>
      </c>
      <c r="L1581" s="196" t="s">
        <v>2746</v>
      </c>
      <c r="M1581" s="196" t="s">
        <v>2745</v>
      </c>
      <c r="N1581" s="196" t="s">
        <v>1306</v>
      </c>
      <c r="O1581" s="196" t="s">
        <v>2744</v>
      </c>
      <c r="P1581" s="196" t="s">
        <v>1304</v>
      </c>
      <c r="Q1581" s="196" t="s">
        <v>2743</v>
      </c>
      <c r="R1581" s="196" t="s">
        <v>1302</v>
      </c>
    </row>
    <row r="1582" spans="1:18" x14ac:dyDescent="0.45">
      <c r="A1582" s="196">
        <v>7</v>
      </c>
      <c r="B1582" s="196">
        <v>30</v>
      </c>
      <c r="C1582" s="196">
        <v>51</v>
      </c>
      <c r="D1582" s="196" t="s">
        <v>7698</v>
      </c>
      <c r="E1582" s="196" t="s">
        <v>6731</v>
      </c>
      <c r="F1582" s="196" t="s">
        <v>1301</v>
      </c>
      <c r="G1582" s="196" t="s">
        <v>1300</v>
      </c>
      <c r="H1582" s="196" t="s">
        <v>1299</v>
      </c>
      <c r="K1582" s="196">
        <v>1</v>
      </c>
      <c r="L1582" s="196" t="s">
        <v>2742</v>
      </c>
      <c r="M1582" s="196" t="s">
        <v>1297</v>
      </c>
      <c r="N1582" s="196" t="s">
        <v>1297</v>
      </c>
      <c r="O1582" s="196" t="s">
        <v>1297</v>
      </c>
      <c r="P1582" s="196" t="s">
        <v>1297</v>
      </c>
      <c r="Q1582" s="196" t="s">
        <v>1297</v>
      </c>
      <c r="R1582" s="196" t="s">
        <v>1297</v>
      </c>
    </row>
    <row r="1583" spans="1:18" x14ac:dyDescent="0.45">
      <c r="A1583" s="196">
        <v>7</v>
      </c>
      <c r="B1583" s="196">
        <v>30</v>
      </c>
      <c r="C1583" s="196">
        <v>52</v>
      </c>
      <c r="D1583" s="196" t="s">
        <v>8775</v>
      </c>
      <c r="E1583" s="196" t="s">
        <v>8807</v>
      </c>
      <c r="F1583" s="196" t="s">
        <v>1301</v>
      </c>
      <c r="G1583" s="196" t="s">
        <v>1300</v>
      </c>
      <c r="H1583" s="196" t="s">
        <v>8777</v>
      </c>
      <c r="K1583" s="196">
        <v>1</v>
      </c>
      <c r="L1583" s="196" t="s">
        <v>8808</v>
      </c>
    </row>
    <row r="1584" spans="1:18" x14ac:dyDescent="0.45">
      <c r="A1584" s="196">
        <v>7</v>
      </c>
      <c r="B1584" s="196">
        <v>31</v>
      </c>
      <c r="C1584" s="196">
        <v>1</v>
      </c>
      <c r="D1584" s="196" t="s">
        <v>7698</v>
      </c>
      <c r="E1584" s="196" t="s">
        <v>6732</v>
      </c>
      <c r="F1584" s="196" t="s">
        <v>1301</v>
      </c>
      <c r="G1584" s="196" t="s">
        <v>1300</v>
      </c>
      <c r="H1584" s="196" t="s">
        <v>1388</v>
      </c>
      <c r="I1584" s="196" t="s">
        <v>1324</v>
      </c>
      <c r="K1584" s="196">
        <v>1</v>
      </c>
      <c r="L1584" s="196" t="s">
        <v>2741</v>
      </c>
      <c r="M1584" s="196" t="s">
        <v>1297</v>
      </c>
      <c r="N1584" s="196" t="s">
        <v>1297</v>
      </c>
      <c r="O1584" s="196" t="s">
        <v>1297</v>
      </c>
      <c r="P1584" s="196" t="s">
        <v>1297</v>
      </c>
      <c r="Q1584" s="196" t="s">
        <v>1297</v>
      </c>
      <c r="R1584" s="196" t="s">
        <v>1297</v>
      </c>
    </row>
    <row r="1585" spans="1:18" x14ac:dyDescent="0.45">
      <c r="A1585" s="196">
        <v>7</v>
      </c>
      <c r="B1585" s="196">
        <v>31</v>
      </c>
      <c r="C1585" s="196">
        <v>2</v>
      </c>
      <c r="D1585" s="196" t="s">
        <v>7698</v>
      </c>
      <c r="E1585" s="196" t="s">
        <v>7799</v>
      </c>
      <c r="F1585" s="196" t="s">
        <v>1301</v>
      </c>
      <c r="G1585" s="196" t="s">
        <v>1300</v>
      </c>
      <c r="H1585" s="196" t="s">
        <v>1505</v>
      </c>
      <c r="I1585" s="196" t="s">
        <v>1324</v>
      </c>
      <c r="K1585" s="196">
        <v>1</v>
      </c>
      <c r="L1585" s="196" t="s">
        <v>2740</v>
      </c>
      <c r="M1585" s="196" t="s">
        <v>1297</v>
      </c>
      <c r="N1585" s="196" t="s">
        <v>1297</v>
      </c>
      <c r="O1585" s="196" t="s">
        <v>1297</v>
      </c>
      <c r="P1585" s="196" t="s">
        <v>1297</v>
      </c>
      <c r="Q1585" s="196" t="s">
        <v>1297</v>
      </c>
      <c r="R1585" s="196" t="s">
        <v>1297</v>
      </c>
    </row>
    <row r="1586" spans="1:18" x14ac:dyDescent="0.45">
      <c r="A1586" s="196">
        <v>7</v>
      </c>
      <c r="B1586" s="196">
        <v>31</v>
      </c>
      <c r="C1586" s="196">
        <v>3</v>
      </c>
      <c r="D1586" s="196" t="s">
        <v>7698</v>
      </c>
      <c r="E1586" s="196" t="s">
        <v>6733</v>
      </c>
      <c r="F1586" s="196" t="s">
        <v>1301</v>
      </c>
      <c r="G1586" s="196" t="s">
        <v>1300</v>
      </c>
      <c r="H1586" s="196" t="s">
        <v>1386</v>
      </c>
      <c r="I1586" s="196" t="s">
        <v>1324</v>
      </c>
      <c r="K1586" s="196">
        <v>1</v>
      </c>
      <c r="L1586" s="196" t="s">
        <v>2739</v>
      </c>
      <c r="M1586" s="196" t="s">
        <v>1297</v>
      </c>
      <c r="N1586" s="196" t="s">
        <v>1297</v>
      </c>
      <c r="O1586" s="196" t="s">
        <v>1297</v>
      </c>
      <c r="P1586" s="196" t="s">
        <v>1297</v>
      </c>
      <c r="Q1586" s="196" t="s">
        <v>1297</v>
      </c>
      <c r="R1586" s="196" t="s">
        <v>1297</v>
      </c>
    </row>
    <row r="1587" spans="1:18" x14ac:dyDescent="0.45">
      <c r="A1587" s="196">
        <v>7</v>
      </c>
      <c r="B1587" s="196">
        <v>31</v>
      </c>
      <c r="C1587" s="196">
        <v>4</v>
      </c>
      <c r="D1587" s="196" t="s">
        <v>7698</v>
      </c>
      <c r="E1587" s="196" t="s">
        <v>7800</v>
      </c>
      <c r="F1587" s="196" t="s">
        <v>1301</v>
      </c>
      <c r="G1587" s="196" t="s">
        <v>1300</v>
      </c>
      <c r="H1587" s="196" t="s">
        <v>1502</v>
      </c>
      <c r="I1587" s="196" t="s">
        <v>1324</v>
      </c>
      <c r="K1587" s="196">
        <v>1</v>
      </c>
      <c r="L1587" s="196" t="s">
        <v>2738</v>
      </c>
      <c r="M1587" s="196" t="s">
        <v>1297</v>
      </c>
      <c r="N1587" s="196" t="s">
        <v>1297</v>
      </c>
      <c r="O1587" s="196" t="s">
        <v>1297</v>
      </c>
      <c r="P1587" s="196" t="s">
        <v>1297</v>
      </c>
      <c r="Q1587" s="196" t="s">
        <v>1297</v>
      </c>
      <c r="R1587" s="196" t="s">
        <v>1297</v>
      </c>
    </row>
    <row r="1588" spans="1:18" x14ac:dyDescent="0.45">
      <c r="A1588" s="196">
        <v>7</v>
      </c>
      <c r="B1588" s="196">
        <v>31</v>
      </c>
      <c r="C1588" s="196">
        <v>5</v>
      </c>
      <c r="D1588" s="196" t="s">
        <v>7698</v>
      </c>
      <c r="E1588" s="196" t="s">
        <v>6734</v>
      </c>
      <c r="F1588" s="196" t="s">
        <v>1301</v>
      </c>
      <c r="G1588" s="196" t="s">
        <v>1300</v>
      </c>
      <c r="H1588" s="196" t="s">
        <v>1384</v>
      </c>
      <c r="I1588" s="196" t="s">
        <v>1309</v>
      </c>
      <c r="K1588" s="196">
        <v>1</v>
      </c>
      <c r="L1588" s="196" t="s">
        <v>2737</v>
      </c>
      <c r="M1588" s="196" t="s">
        <v>2736</v>
      </c>
      <c r="N1588" s="196" t="s">
        <v>1306</v>
      </c>
      <c r="O1588" s="196" t="s">
        <v>2735</v>
      </c>
      <c r="P1588" s="196" t="s">
        <v>1304</v>
      </c>
      <c r="Q1588" s="196" t="s">
        <v>2734</v>
      </c>
      <c r="R1588" s="196" t="s">
        <v>1302</v>
      </c>
    </row>
    <row r="1589" spans="1:18" x14ac:dyDescent="0.45">
      <c r="A1589" s="196">
        <v>7</v>
      </c>
      <c r="B1589" s="196">
        <v>31</v>
      </c>
      <c r="C1589" s="196">
        <v>6</v>
      </c>
      <c r="D1589" s="196" t="s">
        <v>7698</v>
      </c>
      <c r="E1589" s="196" t="s">
        <v>7801</v>
      </c>
      <c r="F1589" s="196" t="s">
        <v>1301</v>
      </c>
      <c r="G1589" s="196" t="s">
        <v>1300</v>
      </c>
      <c r="H1589" s="196" t="s">
        <v>1496</v>
      </c>
      <c r="I1589" s="196" t="s">
        <v>1309</v>
      </c>
      <c r="K1589" s="196">
        <v>1</v>
      </c>
      <c r="L1589" s="196" t="s">
        <v>2733</v>
      </c>
      <c r="M1589" s="196" t="s">
        <v>2732</v>
      </c>
      <c r="N1589" s="196" t="s">
        <v>1306</v>
      </c>
      <c r="O1589" s="196" t="s">
        <v>2731</v>
      </c>
      <c r="P1589" s="196" t="s">
        <v>1304</v>
      </c>
      <c r="Q1589" s="196" t="s">
        <v>2730</v>
      </c>
      <c r="R1589" s="196" t="s">
        <v>1302</v>
      </c>
    </row>
    <row r="1590" spans="1:18" x14ac:dyDescent="0.45">
      <c r="A1590" s="196">
        <v>7</v>
      </c>
      <c r="B1590" s="196">
        <v>31</v>
      </c>
      <c r="C1590" s="196">
        <v>7</v>
      </c>
      <c r="D1590" s="196" t="s">
        <v>7698</v>
      </c>
      <c r="E1590" s="196" t="s">
        <v>6735</v>
      </c>
      <c r="F1590" s="196" t="s">
        <v>1301</v>
      </c>
      <c r="G1590" s="196" t="s">
        <v>1300</v>
      </c>
      <c r="H1590" s="196" t="s">
        <v>715</v>
      </c>
      <c r="I1590" s="196" t="s">
        <v>1309</v>
      </c>
      <c r="K1590" s="196">
        <v>1</v>
      </c>
      <c r="L1590" s="196" t="s">
        <v>2729</v>
      </c>
      <c r="M1590" s="196" t="s">
        <v>2728</v>
      </c>
      <c r="N1590" s="196" t="s">
        <v>1306</v>
      </c>
      <c r="O1590" s="196" t="s">
        <v>2727</v>
      </c>
      <c r="P1590" s="196" t="s">
        <v>1304</v>
      </c>
      <c r="Q1590" s="196" t="s">
        <v>2726</v>
      </c>
      <c r="R1590" s="196" t="s">
        <v>1302</v>
      </c>
    </row>
    <row r="1591" spans="1:18" x14ac:dyDescent="0.45">
      <c r="A1591" s="196">
        <v>7</v>
      </c>
      <c r="B1591" s="196">
        <v>31</v>
      </c>
      <c r="C1591" s="196">
        <v>8</v>
      </c>
      <c r="D1591" s="196" t="s">
        <v>7698</v>
      </c>
      <c r="E1591" s="196" t="s">
        <v>7802</v>
      </c>
      <c r="F1591" s="196" t="s">
        <v>1301</v>
      </c>
      <c r="G1591" s="196" t="s">
        <v>1300</v>
      </c>
      <c r="H1591" s="196" t="s">
        <v>1487</v>
      </c>
      <c r="I1591" s="196" t="s">
        <v>1309</v>
      </c>
      <c r="K1591" s="196">
        <v>1</v>
      </c>
      <c r="L1591" s="196" t="s">
        <v>2725</v>
      </c>
      <c r="M1591" s="196" t="s">
        <v>2724</v>
      </c>
      <c r="N1591" s="196" t="s">
        <v>1306</v>
      </c>
      <c r="O1591" s="196" t="s">
        <v>2723</v>
      </c>
      <c r="P1591" s="196" t="s">
        <v>1304</v>
      </c>
      <c r="Q1591" s="196" t="s">
        <v>2722</v>
      </c>
      <c r="R1591" s="196" t="s">
        <v>1302</v>
      </c>
    </row>
    <row r="1592" spans="1:18" x14ac:dyDescent="0.45">
      <c r="A1592" s="196">
        <v>7</v>
      </c>
      <c r="B1592" s="196">
        <v>31</v>
      </c>
      <c r="C1592" s="196">
        <v>9</v>
      </c>
      <c r="D1592" s="196" t="s">
        <v>7698</v>
      </c>
      <c r="E1592" s="196" t="s">
        <v>6736</v>
      </c>
      <c r="F1592" s="196" t="s">
        <v>1301</v>
      </c>
      <c r="G1592" s="196" t="s">
        <v>1300</v>
      </c>
      <c r="H1592" s="196" t="s">
        <v>1375</v>
      </c>
      <c r="K1592" s="196">
        <v>1</v>
      </c>
      <c r="L1592" s="196" t="s">
        <v>2721</v>
      </c>
      <c r="M1592" s="196" t="s">
        <v>1297</v>
      </c>
      <c r="N1592" s="196" t="s">
        <v>1297</v>
      </c>
      <c r="O1592" s="196" t="s">
        <v>1297</v>
      </c>
      <c r="P1592" s="196" t="s">
        <v>1297</v>
      </c>
      <c r="Q1592" s="196" t="s">
        <v>1297</v>
      </c>
      <c r="R1592" s="196" t="s">
        <v>1297</v>
      </c>
    </row>
    <row r="1593" spans="1:18" x14ac:dyDescent="0.45">
      <c r="A1593" s="196">
        <v>7</v>
      </c>
      <c r="B1593" s="196">
        <v>31</v>
      </c>
      <c r="C1593" s="196">
        <v>10</v>
      </c>
      <c r="D1593" s="196" t="s">
        <v>7698</v>
      </c>
      <c r="E1593" s="196" t="s">
        <v>7803</v>
      </c>
      <c r="F1593" s="196" t="s">
        <v>1301</v>
      </c>
      <c r="G1593" s="196" t="s">
        <v>1300</v>
      </c>
      <c r="H1593" s="196" t="s">
        <v>1481</v>
      </c>
      <c r="K1593" s="196">
        <v>1</v>
      </c>
      <c r="L1593" s="196" t="s">
        <v>2720</v>
      </c>
      <c r="M1593" s="196" t="s">
        <v>1297</v>
      </c>
      <c r="N1593" s="196" t="s">
        <v>1297</v>
      </c>
      <c r="O1593" s="196" t="s">
        <v>1297</v>
      </c>
      <c r="P1593" s="196" t="s">
        <v>1297</v>
      </c>
      <c r="Q1593" s="196" t="s">
        <v>1297</v>
      </c>
      <c r="R1593" s="196" t="s">
        <v>1297</v>
      </c>
    </row>
    <row r="1594" spans="1:18" x14ac:dyDescent="0.45">
      <c r="A1594" s="196">
        <v>7</v>
      </c>
      <c r="B1594" s="196">
        <v>31</v>
      </c>
      <c r="C1594" s="196">
        <v>11</v>
      </c>
      <c r="D1594" s="196" t="s">
        <v>7698</v>
      </c>
      <c r="E1594" s="196" t="s">
        <v>6737</v>
      </c>
      <c r="F1594" s="196" t="s">
        <v>1301</v>
      </c>
      <c r="G1594" s="196" t="s">
        <v>1300</v>
      </c>
      <c r="H1594" s="196" t="s">
        <v>1373</v>
      </c>
      <c r="I1594" s="196" t="s">
        <v>1319</v>
      </c>
      <c r="K1594" s="196">
        <v>1</v>
      </c>
      <c r="L1594" s="196" t="s">
        <v>2719</v>
      </c>
      <c r="M1594" s="196" t="s">
        <v>1297</v>
      </c>
      <c r="N1594" s="196" t="s">
        <v>1297</v>
      </c>
      <c r="O1594" s="196" t="s">
        <v>1297</v>
      </c>
      <c r="P1594" s="196" t="s">
        <v>1297</v>
      </c>
      <c r="Q1594" s="196" t="s">
        <v>1297</v>
      </c>
      <c r="R1594" s="196" t="s">
        <v>1297</v>
      </c>
    </row>
    <row r="1595" spans="1:18" x14ac:dyDescent="0.45">
      <c r="A1595" s="196">
        <v>7</v>
      </c>
      <c r="B1595" s="196">
        <v>31</v>
      </c>
      <c r="C1595" s="196">
        <v>12</v>
      </c>
      <c r="D1595" s="196" t="s">
        <v>7698</v>
      </c>
      <c r="E1595" s="196" t="s">
        <v>7804</v>
      </c>
      <c r="F1595" s="196" t="s">
        <v>1301</v>
      </c>
      <c r="G1595" s="196" t="s">
        <v>1300</v>
      </c>
      <c r="H1595" s="196" t="s">
        <v>1478</v>
      </c>
      <c r="I1595" s="196" t="s">
        <v>1319</v>
      </c>
      <c r="K1595" s="196">
        <v>1</v>
      </c>
      <c r="L1595" s="196" t="s">
        <v>2718</v>
      </c>
      <c r="M1595" s="196" t="s">
        <v>1297</v>
      </c>
      <c r="N1595" s="196" t="s">
        <v>1297</v>
      </c>
      <c r="O1595" s="196" t="s">
        <v>1297</v>
      </c>
      <c r="P1595" s="196" t="s">
        <v>1297</v>
      </c>
      <c r="Q1595" s="196" t="s">
        <v>1297</v>
      </c>
      <c r="R1595" s="196" t="s">
        <v>1297</v>
      </c>
    </row>
    <row r="1596" spans="1:18" x14ac:dyDescent="0.45">
      <c r="A1596" s="196">
        <v>7</v>
      </c>
      <c r="B1596" s="196">
        <v>31</v>
      </c>
      <c r="C1596" s="196">
        <v>13</v>
      </c>
      <c r="D1596" s="196" t="s">
        <v>7698</v>
      </c>
      <c r="E1596" s="196" t="s">
        <v>6738</v>
      </c>
      <c r="F1596" s="196" t="s">
        <v>1301</v>
      </c>
      <c r="G1596" s="196" t="s">
        <v>1300</v>
      </c>
      <c r="H1596" s="196" t="s">
        <v>1371</v>
      </c>
      <c r="I1596" s="196" t="s">
        <v>1370</v>
      </c>
      <c r="K1596" s="196">
        <v>1</v>
      </c>
      <c r="L1596" s="196" t="s">
        <v>2717</v>
      </c>
      <c r="M1596" s="196" t="s">
        <v>1297</v>
      </c>
      <c r="N1596" s="196" t="s">
        <v>1297</v>
      </c>
      <c r="O1596" s="196" t="s">
        <v>1297</v>
      </c>
      <c r="P1596" s="196" t="s">
        <v>1297</v>
      </c>
      <c r="Q1596" s="196" t="s">
        <v>1297</v>
      </c>
      <c r="R1596" s="196" t="s">
        <v>1297</v>
      </c>
    </row>
    <row r="1597" spans="1:18" x14ac:dyDescent="0.45">
      <c r="A1597" s="196">
        <v>7</v>
      </c>
      <c r="B1597" s="196">
        <v>31</v>
      </c>
      <c r="C1597" s="196">
        <v>14</v>
      </c>
      <c r="D1597" s="196" t="s">
        <v>7698</v>
      </c>
      <c r="E1597" s="196" t="s">
        <v>7805</v>
      </c>
      <c r="F1597" s="196" t="s">
        <v>1301</v>
      </c>
      <c r="G1597" s="196" t="s">
        <v>1300</v>
      </c>
      <c r="H1597" s="196" t="s">
        <v>1475</v>
      </c>
      <c r="I1597" s="196" t="s">
        <v>1370</v>
      </c>
      <c r="K1597" s="196">
        <v>1</v>
      </c>
      <c r="L1597" s="196" t="s">
        <v>2716</v>
      </c>
      <c r="M1597" s="196" t="s">
        <v>1297</v>
      </c>
      <c r="N1597" s="196" t="s">
        <v>1297</v>
      </c>
      <c r="O1597" s="196" t="s">
        <v>1297</v>
      </c>
      <c r="P1597" s="196" t="s">
        <v>1297</v>
      </c>
      <c r="Q1597" s="196" t="s">
        <v>1297</v>
      </c>
      <c r="R1597" s="196" t="s">
        <v>1297</v>
      </c>
    </row>
    <row r="1598" spans="1:18" x14ac:dyDescent="0.45">
      <c r="A1598" s="196">
        <v>7</v>
      </c>
      <c r="B1598" s="196">
        <v>31</v>
      </c>
      <c r="C1598" s="196">
        <v>15</v>
      </c>
      <c r="D1598" s="196" t="s">
        <v>7698</v>
      </c>
      <c r="E1598" s="196" t="s">
        <v>6739</v>
      </c>
      <c r="F1598" s="196" t="s">
        <v>1301</v>
      </c>
      <c r="G1598" s="196" t="s">
        <v>1300</v>
      </c>
      <c r="H1598" s="196" t="s">
        <v>1368</v>
      </c>
      <c r="I1598" s="196" t="s">
        <v>1367</v>
      </c>
      <c r="K1598" s="196">
        <v>1</v>
      </c>
      <c r="L1598" s="196" t="s">
        <v>2715</v>
      </c>
      <c r="M1598" s="196" t="s">
        <v>2714</v>
      </c>
      <c r="N1598" s="196" t="s">
        <v>1297</v>
      </c>
      <c r="O1598" s="196" t="s">
        <v>1297</v>
      </c>
      <c r="P1598" s="196" t="s">
        <v>1297</v>
      </c>
      <c r="Q1598" s="196" t="s">
        <v>1297</v>
      </c>
      <c r="R1598" s="196" t="s">
        <v>1297</v>
      </c>
    </row>
    <row r="1599" spans="1:18" x14ac:dyDescent="0.45">
      <c r="A1599" s="196">
        <v>7</v>
      </c>
      <c r="B1599" s="196">
        <v>31</v>
      </c>
      <c r="C1599" s="196">
        <v>16</v>
      </c>
      <c r="D1599" s="196" t="s">
        <v>7698</v>
      </c>
      <c r="E1599" s="196" t="s">
        <v>7806</v>
      </c>
      <c r="F1599" s="196" t="s">
        <v>1301</v>
      </c>
      <c r="G1599" s="196" t="s">
        <v>1300</v>
      </c>
      <c r="H1599" s="196" t="s">
        <v>1471</v>
      </c>
      <c r="I1599" s="196" t="s">
        <v>1367</v>
      </c>
      <c r="K1599" s="196">
        <v>1</v>
      </c>
      <c r="L1599" s="196" t="s">
        <v>2713</v>
      </c>
      <c r="M1599" s="196" t="s">
        <v>2712</v>
      </c>
      <c r="N1599" s="196" t="s">
        <v>1297</v>
      </c>
      <c r="O1599" s="196" t="s">
        <v>1297</v>
      </c>
      <c r="P1599" s="196" t="s">
        <v>1297</v>
      </c>
      <c r="Q1599" s="196" t="s">
        <v>1297</v>
      </c>
      <c r="R1599" s="196" t="s">
        <v>1297</v>
      </c>
    </row>
    <row r="1600" spans="1:18" x14ac:dyDescent="0.45">
      <c r="A1600" s="196">
        <v>7</v>
      </c>
      <c r="B1600" s="196">
        <v>31</v>
      </c>
      <c r="C1600" s="196">
        <v>17</v>
      </c>
      <c r="D1600" s="196" t="s">
        <v>7698</v>
      </c>
      <c r="E1600" s="196" t="s">
        <v>6740</v>
      </c>
      <c r="F1600" s="196" t="s">
        <v>1301</v>
      </c>
      <c r="G1600" s="196" t="s">
        <v>1300</v>
      </c>
      <c r="H1600" s="196" t="s">
        <v>1364</v>
      </c>
      <c r="K1600" s="196">
        <v>1</v>
      </c>
      <c r="L1600" s="196" t="s">
        <v>2711</v>
      </c>
      <c r="M1600" s="196" t="s">
        <v>1297</v>
      </c>
      <c r="N1600" s="196" t="s">
        <v>1297</v>
      </c>
      <c r="O1600" s="196" t="s">
        <v>1297</v>
      </c>
      <c r="P1600" s="196" t="s">
        <v>1297</v>
      </c>
      <c r="Q1600" s="196" t="s">
        <v>1297</v>
      </c>
      <c r="R1600" s="196" t="s">
        <v>1297</v>
      </c>
    </row>
    <row r="1601" spans="1:18" x14ac:dyDescent="0.45">
      <c r="A1601" s="196">
        <v>7</v>
      </c>
      <c r="B1601" s="196">
        <v>31</v>
      </c>
      <c r="C1601" s="196">
        <v>18</v>
      </c>
      <c r="D1601" s="196" t="s">
        <v>7698</v>
      </c>
      <c r="E1601" s="196" t="s">
        <v>7807</v>
      </c>
      <c r="F1601" s="196" t="s">
        <v>1301</v>
      </c>
      <c r="G1601" s="196" t="s">
        <v>1300</v>
      </c>
      <c r="H1601" s="196" t="s">
        <v>1467</v>
      </c>
      <c r="K1601" s="196">
        <v>1</v>
      </c>
      <c r="L1601" s="196" t="s">
        <v>2710</v>
      </c>
      <c r="M1601" s="196" t="s">
        <v>1297</v>
      </c>
      <c r="N1601" s="196" t="s">
        <v>1297</v>
      </c>
      <c r="O1601" s="196" t="s">
        <v>1297</v>
      </c>
      <c r="P1601" s="196" t="s">
        <v>1297</v>
      </c>
      <c r="Q1601" s="196" t="s">
        <v>1297</v>
      </c>
      <c r="R1601" s="196" t="s">
        <v>1297</v>
      </c>
    </row>
    <row r="1602" spans="1:18" x14ac:dyDescent="0.45">
      <c r="A1602" s="196">
        <v>7</v>
      </c>
      <c r="B1602" s="196">
        <v>31</v>
      </c>
      <c r="C1602" s="196">
        <v>19</v>
      </c>
      <c r="D1602" s="196" t="s">
        <v>7698</v>
      </c>
      <c r="E1602" s="196" t="s">
        <v>6741</v>
      </c>
      <c r="F1602" s="196" t="s">
        <v>1301</v>
      </c>
      <c r="G1602" s="196" t="s">
        <v>1300</v>
      </c>
      <c r="H1602" s="196" t="s">
        <v>1362</v>
      </c>
      <c r="K1602" s="196">
        <v>1</v>
      </c>
      <c r="L1602" s="196" t="s">
        <v>2709</v>
      </c>
      <c r="M1602" s="196" t="s">
        <v>1297</v>
      </c>
      <c r="N1602" s="196" t="s">
        <v>1297</v>
      </c>
      <c r="O1602" s="196" t="s">
        <v>1297</v>
      </c>
      <c r="P1602" s="196" t="s">
        <v>1297</v>
      </c>
      <c r="Q1602" s="196" t="s">
        <v>1297</v>
      </c>
      <c r="R1602" s="196" t="s">
        <v>1297</v>
      </c>
    </row>
    <row r="1603" spans="1:18" x14ac:dyDescent="0.45">
      <c r="A1603" s="196">
        <v>7</v>
      </c>
      <c r="B1603" s="196">
        <v>31</v>
      </c>
      <c r="C1603" s="196">
        <v>20</v>
      </c>
      <c r="D1603" s="196" t="s">
        <v>7698</v>
      </c>
      <c r="E1603" s="196" t="s">
        <v>7808</v>
      </c>
      <c r="F1603" s="196" t="s">
        <v>1301</v>
      </c>
      <c r="G1603" s="196" t="s">
        <v>1300</v>
      </c>
      <c r="H1603" s="196" t="s">
        <v>1464</v>
      </c>
      <c r="K1603" s="196">
        <v>1</v>
      </c>
      <c r="L1603" s="196" t="s">
        <v>2708</v>
      </c>
      <c r="M1603" s="196" t="s">
        <v>1297</v>
      </c>
      <c r="N1603" s="196" t="s">
        <v>1297</v>
      </c>
      <c r="O1603" s="196" t="s">
        <v>1297</v>
      </c>
      <c r="P1603" s="196" t="s">
        <v>1297</v>
      </c>
      <c r="Q1603" s="196" t="s">
        <v>1297</v>
      </c>
      <c r="R1603" s="196" t="s">
        <v>1297</v>
      </c>
    </row>
    <row r="1604" spans="1:18" x14ac:dyDescent="0.45">
      <c r="A1604" s="196">
        <v>7</v>
      </c>
      <c r="B1604" s="196">
        <v>31</v>
      </c>
      <c r="C1604" s="196">
        <v>21</v>
      </c>
      <c r="D1604" s="196" t="s">
        <v>7698</v>
      </c>
      <c r="E1604" s="196" t="s">
        <v>6742</v>
      </c>
      <c r="F1604" s="196" t="s">
        <v>1301</v>
      </c>
      <c r="G1604" s="196" t="s">
        <v>1300</v>
      </c>
      <c r="H1604" s="196" t="s">
        <v>1360</v>
      </c>
      <c r="K1604" s="196">
        <v>1</v>
      </c>
      <c r="L1604" s="196" t="s">
        <v>2707</v>
      </c>
      <c r="M1604" s="196" t="s">
        <v>1297</v>
      </c>
      <c r="N1604" s="196" t="s">
        <v>1297</v>
      </c>
      <c r="O1604" s="196" t="s">
        <v>1297</v>
      </c>
      <c r="P1604" s="196" t="s">
        <v>1297</v>
      </c>
      <c r="Q1604" s="196" t="s">
        <v>1297</v>
      </c>
      <c r="R1604" s="196" t="s">
        <v>1297</v>
      </c>
    </row>
    <row r="1605" spans="1:18" x14ac:dyDescent="0.45">
      <c r="A1605" s="196">
        <v>7</v>
      </c>
      <c r="B1605" s="196">
        <v>31</v>
      </c>
      <c r="C1605" s="196">
        <v>22</v>
      </c>
      <c r="D1605" s="196" t="s">
        <v>7698</v>
      </c>
      <c r="E1605" s="196" t="s">
        <v>7809</v>
      </c>
      <c r="F1605" s="196" t="s">
        <v>1301</v>
      </c>
      <c r="G1605" s="196" t="s">
        <v>1300</v>
      </c>
      <c r="H1605" s="196" t="s">
        <v>1461</v>
      </c>
      <c r="K1605" s="196">
        <v>1</v>
      </c>
      <c r="L1605" s="196" t="s">
        <v>2706</v>
      </c>
      <c r="M1605" s="196" t="s">
        <v>1297</v>
      </c>
      <c r="N1605" s="196" t="s">
        <v>1297</v>
      </c>
      <c r="O1605" s="196" t="s">
        <v>1297</v>
      </c>
      <c r="P1605" s="196" t="s">
        <v>1297</v>
      </c>
      <c r="Q1605" s="196" t="s">
        <v>1297</v>
      </c>
      <c r="R1605" s="196" t="s">
        <v>1297</v>
      </c>
    </row>
    <row r="1606" spans="1:18" x14ac:dyDescent="0.45">
      <c r="A1606" s="196">
        <v>7</v>
      </c>
      <c r="B1606" s="196">
        <v>31</v>
      </c>
      <c r="C1606" s="196">
        <v>23</v>
      </c>
      <c r="D1606" s="196" t="s">
        <v>7698</v>
      </c>
      <c r="E1606" s="196" t="s">
        <v>6743</v>
      </c>
      <c r="F1606" s="196" t="s">
        <v>1301</v>
      </c>
      <c r="G1606" s="196" t="s">
        <v>1300</v>
      </c>
      <c r="H1606" s="196" t="s">
        <v>1358</v>
      </c>
      <c r="K1606" s="196">
        <v>1</v>
      </c>
      <c r="L1606" s="196" t="s">
        <v>2705</v>
      </c>
      <c r="M1606" s="196" t="s">
        <v>1297</v>
      </c>
      <c r="N1606" s="196" t="s">
        <v>1297</v>
      </c>
      <c r="O1606" s="196" t="s">
        <v>1297</v>
      </c>
      <c r="P1606" s="196" t="s">
        <v>1297</v>
      </c>
      <c r="Q1606" s="196" t="s">
        <v>1297</v>
      </c>
      <c r="R1606" s="196" t="s">
        <v>1297</v>
      </c>
    </row>
    <row r="1607" spans="1:18" x14ac:dyDescent="0.45">
      <c r="A1607" s="196">
        <v>7</v>
      </c>
      <c r="B1607" s="196">
        <v>31</v>
      </c>
      <c r="C1607" s="196">
        <v>24</v>
      </c>
      <c r="D1607" s="196" t="s">
        <v>7698</v>
      </c>
      <c r="E1607" s="196" t="s">
        <v>7810</v>
      </c>
      <c r="F1607" s="196" t="s">
        <v>1301</v>
      </c>
      <c r="G1607" s="196" t="s">
        <v>1300</v>
      </c>
      <c r="H1607" s="196" t="s">
        <v>1458</v>
      </c>
      <c r="K1607" s="196">
        <v>1</v>
      </c>
      <c r="L1607" s="196" t="s">
        <v>2704</v>
      </c>
      <c r="M1607" s="196" t="s">
        <v>1297</v>
      </c>
      <c r="N1607" s="196" t="s">
        <v>1297</v>
      </c>
      <c r="O1607" s="196" t="s">
        <v>1297</v>
      </c>
      <c r="P1607" s="196" t="s">
        <v>1297</v>
      </c>
      <c r="Q1607" s="196" t="s">
        <v>1297</v>
      </c>
      <c r="R1607" s="196" t="s">
        <v>1297</v>
      </c>
    </row>
    <row r="1608" spans="1:18" x14ac:dyDescent="0.45">
      <c r="A1608" s="196">
        <v>7</v>
      </c>
      <c r="B1608" s="196">
        <v>31</v>
      </c>
      <c r="C1608" s="196">
        <v>25</v>
      </c>
      <c r="D1608" s="196" t="s">
        <v>7698</v>
      </c>
      <c r="E1608" s="196" t="s">
        <v>6744</v>
      </c>
      <c r="F1608" s="196" t="s">
        <v>1301</v>
      </c>
      <c r="G1608" s="196" t="s">
        <v>1300</v>
      </c>
      <c r="H1608" s="196" t="s">
        <v>1356</v>
      </c>
      <c r="K1608" s="196">
        <v>1</v>
      </c>
      <c r="L1608" s="196" t="s">
        <v>2703</v>
      </c>
      <c r="M1608" s="196" t="s">
        <v>1297</v>
      </c>
      <c r="N1608" s="196" t="s">
        <v>1297</v>
      </c>
      <c r="O1608" s="196" t="s">
        <v>1297</v>
      </c>
      <c r="P1608" s="196" t="s">
        <v>1297</v>
      </c>
      <c r="Q1608" s="196" t="s">
        <v>1297</v>
      </c>
      <c r="R1608" s="196" t="s">
        <v>1297</v>
      </c>
    </row>
    <row r="1609" spans="1:18" x14ac:dyDescent="0.45">
      <c r="A1609" s="196">
        <v>7</v>
      </c>
      <c r="B1609" s="196">
        <v>31</v>
      </c>
      <c r="C1609" s="196">
        <v>26</v>
      </c>
      <c r="D1609" s="196" t="s">
        <v>7698</v>
      </c>
      <c r="E1609" s="196" t="s">
        <v>7811</v>
      </c>
      <c r="F1609" s="196" t="s">
        <v>1301</v>
      </c>
      <c r="G1609" s="196" t="s">
        <v>1300</v>
      </c>
      <c r="H1609" s="196" t="s">
        <v>1455</v>
      </c>
      <c r="K1609" s="196">
        <v>1</v>
      </c>
      <c r="L1609" s="196" t="s">
        <v>2702</v>
      </c>
      <c r="M1609" s="196" t="s">
        <v>1297</v>
      </c>
      <c r="N1609" s="196" t="s">
        <v>1297</v>
      </c>
      <c r="O1609" s="196" t="s">
        <v>1297</v>
      </c>
      <c r="P1609" s="196" t="s">
        <v>1297</v>
      </c>
      <c r="Q1609" s="196" t="s">
        <v>1297</v>
      </c>
      <c r="R1609" s="196" t="s">
        <v>1297</v>
      </c>
    </row>
    <row r="1610" spans="1:18" x14ac:dyDescent="0.45">
      <c r="A1610" s="196">
        <v>7</v>
      </c>
      <c r="B1610" s="196">
        <v>31</v>
      </c>
      <c r="C1610" s="196">
        <v>27</v>
      </c>
      <c r="D1610" s="196" t="s">
        <v>7698</v>
      </c>
      <c r="E1610" s="196" t="s">
        <v>6745</v>
      </c>
      <c r="F1610" s="196" t="s">
        <v>1301</v>
      </c>
      <c r="G1610" s="196" t="s">
        <v>1300</v>
      </c>
      <c r="H1610" s="196" t="s">
        <v>1354</v>
      </c>
      <c r="I1610" s="196" t="s">
        <v>1309</v>
      </c>
      <c r="K1610" s="196">
        <v>1</v>
      </c>
      <c r="L1610" s="196" t="s">
        <v>2701</v>
      </c>
      <c r="M1610" s="196" t="s">
        <v>2700</v>
      </c>
      <c r="N1610" s="196" t="s">
        <v>1306</v>
      </c>
      <c r="O1610" s="196" t="s">
        <v>2699</v>
      </c>
      <c r="P1610" s="196" t="s">
        <v>1304</v>
      </c>
      <c r="Q1610" s="196" t="s">
        <v>2698</v>
      </c>
      <c r="R1610" s="196" t="s">
        <v>1302</v>
      </c>
    </row>
    <row r="1611" spans="1:18" x14ac:dyDescent="0.45">
      <c r="A1611" s="196">
        <v>7</v>
      </c>
      <c r="B1611" s="196">
        <v>31</v>
      </c>
      <c r="C1611" s="196">
        <v>28</v>
      </c>
      <c r="D1611" s="196" t="s">
        <v>7698</v>
      </c>
      <c r="E1611" s="196" t="s">
        <v>7812</v>
      </c>
      <c r="F1611" s="196" t="s">
        <v>1301</v>
      </c>
      <c r="G1611" s="196" t="s">
        <v>1300</v>
      </c>
      <c r="H1611" s="196" t="s">
        <v>1449</v>
      </c>
      <c r="I1611" s="196" t="s">
        <v>1309</v>
      </c>
      <c r="K1611" s="196">
        <v>1</v>
      </c>
      <c r="L1611" s="196" t="s">
        <v>2697</v>
      </c>
      <c r="M1611" s="196" t="s">
        <v>2696</v>
      </c>
      <c r="N1611" s="196" t="s">
        <v>1306</v>
      </c>
      <c r="O1611" s="196" t="s">
        <v>2695</v>
      </c>
      <c r="P1611" s="196" t="s">
        <v>1304</v>
      </c>
      <c r="Q1611" s="196" t="s">
        <v>2694</v>
      </c>
      <c r="R1611" s="196" t="s">
        <v>1302</v>
      </c>
    </row>
    <row r="1612" spans="1:18" x14ac:dyDescent="0.45">
      <c r="A1612" s="196">
        <v>7</v>
      </c>
      <c r="B1612" s="196">
        <v>31</v>
      </c>
      <c r="C1612" s="196">
        <v>29</v>
      </c>
      <c r="D1612" s="196" t="s">
        <v>7698</v>
      </c>
      <c r="E1612" s="196" t="s">
        <v>6746</v>
      </c>
      <c r="F1612" s="196" t="s">
        <v>1301</v>
      </c>
      <c r="G1612" s="196" t="s">
        <v>1300</v>
      </c>
      <c r="H1612" s="196" t="s">
        <v>1349</v>
      </c>
      <c r="I1612" s="196" t="s">
        <v>1341</v>
      </c>
      <c r="K1612" s="196">
        <v>1</v>
      </c>
      <c r="L1612" s="196" t="s">
        <v>2693</v>
      </c>
      <c r="M1612" s="196" t="s">
        <v>2692</v>
      </c>
      <c r="N1612" s="196" t="s">
        <v>1338</v>
      </c>
      <c r="O1612" s="196" t="s">
        <v>2691</v>
      </c>
      <c r="P1612" s="196" t="s">
        <v>1297</v>
      </c>
      <c r="Q1612" s="196" t="s">
        <v>1297</v>
      </c>
      <c r="R1612" s="196" t="s">
        <v>1297</v>
      </c>
    </row>
    <row r="1613" spans="1:18" x14ac:dyDescent="0.45">
      <c r="A1613" s="196">
        <v>7</v>
      </c>
      <c r="B1613" s="196">
        <v>31</v>
      </c>
      <c r="C1613" s="196">
        <v>30</v>
      </c>
      <c r="D1613" s="196" t="s">
        <v>7698</v>
      </c>
      <c r="E1613" s="196" t="s">
        <v>7813</v>
      </c>
      <c r="F1613" s="196" t="s">
        <v>1301</v>
      </c>
      <c r="G1613" s="196" t="s">
        <v>1300</v>
      </c>
      <c r="H1613" s="196" t="s">
        <v>1441</v>
      </c>
      <c r="I1613" s="196" t="s">
        <v>1341</v>
      </c>
      <c r="K1613" s="196">
        <v>1</v>
      </c>
      <c r="L1613" s="196" t="s">
        <v>2690</v>
      </c>
      <c r="M1613" s="196" t="s">
        <v>2689</v>
      </c>
      <c r="N1613" s="196" t="s">
        <v>1338</v>
      </c>
      <c r="O1613" s="196" t="s">
        <v>2688</v>
      </c>
      <c r="P1613" s="196" t="s">
        <v>1297</v>
      </c>
      <c r="Q1613" s="196" t="s">
        <v>1297</v>
      </c>
      <c r="R1613" s="196" t="s">
        <v>1297</v>
      </c>
    </row>
    <row r="1614" spans="1:18" x14ac:dyDescent="0.45">
      <c r="A1614" s="196">
        <v>7</v>
      </c>
      <c r="B1614" s="196">
        <v>31</v>
      </c>
      <c r="C1614" s="196">
        <v>31</v>
      </c>
      <c r="D1614" s="196" t="s">
        <v>7698</v>
      </c>
      <c r="E1614" s="196" t="s">
        <v>6747</v>
      </c>
      <c r="F1614" s="196" t="s">
        <v>1301</v>
      </c>
      <c r="G1614" s="196" t="s">
        <v>1300</v>
      </c>
      <c r="H1614" s="196" t="s">
        <v>679</v>
      </c>
      <c r="I1614" s="196" t="s">
        <v>1341</v>
      </c>
      <c r="K1614" s="196">
        <v>1</v>
      </c>
      <c r="L1614" s="196" t="s">
        <v>2687</v>
      </c>
      <c r="M1614" s="196" t="s">
        <v>2686</v>
      </c>
      <c r="N1614" s="196" t="s">
        <v>1338</v>
      </c>
      <c r="O1614" s="196" t="s">
        <v>2685</v>
      </c>
      <c r="P1614" s="196" t="s">
        <v>1297</v>
      </c>
      <c r="Q1614" s="196" t="s">
        <v>1297</v>
      </c>
      <c r="R1614" s="196" t="s">
        <v>1297</v>
      </c>
    </row>
    <row r="1615" spans="1:18" x14ac:dyDescent="0.45">
      <c r="A1615" s="196">
        <v>7</v>
      </c>
      <c r="B1615" s="196">
        <v>31</v>
      </c>
      <c r="C1615" s="196">
        <v>32</v>
      </c>
      <c r="D1615" s="196" t="s">
        <v>7698</v>
      </c>
      <c r="E1615" s="196" t="s">
        <v>7814</v>
      </c>
      <c r="F1615" s="196" t="s">
        <v>1301</v>
      </c>
      <c r="G1615" s="196" t="s">
        <v>1300</v>
      </c>
      <c r="H1615" s="196" t="s">
        <v>1434</v>
      </c>
      <c r="I1615" s="196" t="s">
        <v>1341</v>
      </c>
      <c r="K1615" s="196">
        <v>1</v>
      </c>
      <c r="L1615" s="196" t="s">
        <v>2684</v>
      </c>
      <c r="M1615" s="196" t="s">
        <v>2683</v>
      </c>
      <c r="N1615" s="196" t="s">
        <v>1338</v>
      </c>
      <c r="O1615" s="196" t="s">
        <v>2682</v>
      </c>
      <c r="P1615" s="196" t="s">
        <v>1297</v>
      </c>
      <c r="Q1615" s="196" t="s">
        <v>1297</v>
      </c>
      <c r="R1615" s="196" t="s">
        <v>1297</v>
      </c>
    </row>
    <row r="1616" spans="1:18" x14ac:dyDescent="0.45">
      <c r="A1616" s="196">
        <v>7</v>
      </c>
      <c r="B1616" s="196">
        <v>31</v>
      </c>
      <c r="C1616" s="196">
        <v>33</v>
      </c>
      <c r="D1616" s="196" t="s">
        <v>7698</v>
      </c>
      <c r="E1616" s="196" t="s">
        <v>6748</v>
      </c>
      <c r="F1616" s="196" t="s">
        <v>1301</v>
      </c>
      <c r="G1616" s="196" t="s">
        <v>1300</v>
      </c>
      <c r="H1616" s="196" t="s">
        <v>1342</v>
      </c>
      <c r="I1616" s="196" t="s">
        <v>1341</v>
      </c>
      <c r="K1616" s="196">
        <v>1</v>
      </c>
      <c r="L1616" s="196" t="s">
        <v>2681</v>
      </c>
      <c r="M1616" s="196" t="s">
        <v>2680</v>
      </c>
      <c r="N1616" s="196" t="s">
        <v>1338</v>
      </c>
      <c r="O1616" s="196" t="s">
        <v>2679</v>
      </c>
      <c r="P1616" s="196" t="s">
        <v>1297</v>
      </c>
      <c r="Q1616" s="196" t="s">
        <v>1297</v>
      </c>
      <c r="R1616" s="196" t="s">
        <v>1297</v>
      </c>
    </row>
    <row r="1617" spans="1:18" x14ac:dyDescent="0.45">
      <c r="A1617" s="196">
        <v>7</v>
      </c>
      <c r="B1617" s="196">
        <v>31</v>
      </c>
      <c r="C1617" s="196">
        <v>34</v>
      </c>
      <c r="D1617" s="196" t="s">
        <v>7698</v>
      </c>
      <c r="E1617" s="196" t="s">
        <v>7815</v>
      </c>
      <c r="F1617" s="196" t="s">
        <v>1301</v>
      </c>
      <c r="G1617" s="196" t="s">
        <v>1300</v>
      </c>
      <c r="H1617" s="196" t="s">
        <v>1427</v>
      </c>
      <c r="I1617" s="196" t="s">
        <v>1341</v>
      </c>
      <c r="K1617" s="196">
        <v>1</v>
      </c>
      <c r="L1617" s="196" t="s">
        <v>2678</v>
      </c>
      <c r="M1617" s="196" t="s">
        <v>2677</v>
      </c>
      <c r="N1617" s="196" t="s">
        <v>1338</v>
      </c>
      <c r="O1617" s="196" t="s">
        <v>2676</v>
      </c>
      <c r="P1617" s="196" t="s">
        <v>1297</v>
      </c>
      <c r="Q1617" s="196" t="s">
        <v>1297</v>
      </c>
      <c r="R1617" s="196" t="s">
        <v>1297</v>
      </c>
    </row>
    <row r="1618" spans="1:18" x14ac:dyDescent="0.45">
      <c r="A1618" s="196">
        <v>7</v>
      </c>
      <c r="B1618" s="196">
        <v>31</v>
      </c>
      <c r="C1618" s="196">
        <v>35</v>
      </c>
      <c r="D1618" s="196" t="s">
        <v>7698</v>
      </c>
      <c r="E1618" s="196" t="s">
        <v>6749</v>
      </c>
      <c r="F1618" s="196" t="s">
        <v>1301</v>
      </c>
      <c r="G1618" s="196" t="s">
        <v>1300</v>
      </c>
      <c r="H1618" s="196" t="s">
        <v>1336</v>
      </c>
      <c r="K1618" s="196">
        <v>1</v>
      </c>
      <c r="L1618" s="196" t="s">
        <v>2675</v>
      </c>
      <c r="M1618" s="196" t="s">
        <v>1297</v>
      </c>
      <c r="N1618" s="196" t="s">
        <v>1297</v>
      </c>
      <c r="O1618" s="196" t="s">
        <v>1297</v>
      </c>
      <c r="P1618" s="196" t="s">
        <v>1297</v>
      </c>
      <c r="Q1618" s="196" t="s">
        <v>1297</v>
      </c>
      <c r="R1618" s="196" t="s">
        <v>1297</v>
      </c>
    </row>
    <row r="1619" spans="1:18" x14ac:dyDescent="0.45">
      <c r="A1619" s="196">
        <v>7</v>
      </c>
      <c r="B1619" s="196">
        <v>31</v>
      </c>
      <c r="C1619" s="196">
        <v>36</v>
      </c>
      <c r="D1619" s="196" t="s">
        <v>7698</v>
      </c>
      <c r="E1619" s="196" t="s">
        <v>8438</v>
      </c>
      <c r="F1619" s="196" t="s">
        <v>1301</v>
      </c>
      <c r="G1619" s="196" t="s">
        <v>1300</v>
      </c>
      <c r="H1619" s="196" t="s">
        <v>1422</v>
      </c>
      <c r="K1619" s="196">
        <v>1</v>
      </c>
      <c r="L1619" s="196" t="s">
        <v>2674</v>
      </c>
      <c r="M1619" s="196" t="s">
        <v>1297</v>
      </c>
      <c r="N1619" s="196" t="s">
        <v>1297</v>
      </c>
      <c r="O1619" s="196" t="s">
        <v>1297</v>
      </c>
      <c r="P1619" s="196" t="s">
        <v>1297</v>
      </c>
      <c r="Q1619" s="196" t="s">
        <v>1297</v>
      </c>
      <c r="R1619" s="196" t="s">
        <v>1297</v>
      </c>
    </row>
    <row r="1620" spans="1:18" x14ac:dyDescent="0.45">
      <c r="A1620" s="196">
        <v>7</v>
      </c>
      <c r="B1620" s="196">
        <v>31</v>
      </c>
      <c r="C1620" s="196">
        <v>37</v>
      </c>
      <c r="D1620" s="196" t="s">
        <v>7698</v>
      </c>
      <c r="E1620" s="196" t="s">
        <v>6750</v>
      </c>
      <c r="F1620" s="196" t="s">
        <v>1301</v>
      </c>
      <c r="G1620" s="196" t="s">
        <v>1300</v>
      </c>
      <c r="H1620" s="196" t="s">
        <v>1334</v>
      </c>
      <c r="K1620" s="196">
        <v>1</v>
      </c>
      <c r="L1620" s="196" t="s">
        <v>2673</v>
      </c>
      <c r="M1620" s="196" t="s">
        <v>1297</v>
      </c>
      <c r="N1620" s="196" t="s">
        <v>1297</v>
      </c>
      <c r="O1620" s="196" t="s">
        <v>1297</v>
      </c>
      <c r="P1620" s="196" t="s">
        <v>1297</v>
      </c>
      <c r="Q1620" s="196" t="s">
        <v>1297</v>
      </c>
      <c r="R1620" s="196" t="s">
        <v>1297</v>
      </c>
    </row>
    <row r="1621" spans="1:18" x14ac:dyDescent="0.45">
      <c r="A1621" s="196">
        <v>7</v>
      </c>
      <c r="B1621" s="196">
        <v>31</v>
      </c>
      <c r="C1621" s="196">
        <v>38</v>
      </c>
      <c r="D1621" s="196" t="s">
        <v>7698</v>
      </c>
      <c r="E1621" s="196" t="s">
        <v>8478</v>
      </c>
      <c r="F1621" s="196" t="s">
        <v>1301</v>
      </c>
      <c r="G1621" s="196" t="s">
        <v>1300</v>
      </c>
      <c r="H1621" s="196" t="s">
        <v>1419</v>
      </c>
      <c r="K1621" s="196">
        <v>1</v>
      </c>
      <c r="L1621" s="196" t="s">
        <v>2672</v>
      </c>
      <c r="M1621" s="196" t="s">
        <v>1297</v>
      </c>
      <c r="N1621" s="196" t="s">
        <v>1297</v>
      </c>
      <c r="O1621" s="196" t="s">
        <v>1297</v>
      </c>
      <c r="P1621" s="196" t="s">
        <v>1297</v>
      </c>
      <c r="Q1621" s="196" t="s">
        <v>1297</v>
      </c>
      <c r="R1621" s="196" t="s">
        <v>1297</v>
      </c>
    </row>
    <row r="1622" spans="1:18" x14ac:dyDescent="0.45">
      <c r="A1622" s="196">
        <v>7</v>
      </c>
      <c r="B1622" s="196">
        <v>31</v>
      </c>
      <c r="C1622" s="196">
        <v>39</v>
      </c>
      <c r="D1622" s="196" t="s">
        <v>7698</v>
      </c>
      <c r="E1622" s="196" t="s">
        <v>6751</v>
      </c>
      <c r="F1622" s="196" t="s">
        <v>1301</v>
      </c>
      <c r="G1622" s="196" t="s">
        <v>1300</v>
      </c>
      <c r="H1622" s="196" t="s">
        <v>1332</v>
      </c>
      <c r="K1622" s="196">
        <v>1</v>
      </c>
      <c r="L1622" s="196" t="s">
        <v>2671</v>
      </c>
      <c r="M1622" s="196" t="s">
        <v>1297</v>
      </c>
      <c r="N1622" s="196" t="s">
        <v>1297</v>
      </c>
      <c r="O1622" s="196" t="s">
        <v>1297</v>
      </c>
      <c r="P1622" s="196" t="s">
        <v>1297</v>
      </c>
      <c r="Q1622" s="196" t="s">
        <v>1297</v>
      </c>
      <c r="R1622" s="196" t="s">
        <v>1297</v>
      </c>
    </row>
    <row r="1623" spans="1:18" x14ac:dyDescent="0.45">
      <c r="A1623" s="196">
        <v>7</v>
      </c>
      <c r="B1623" s="196">
        <v>31</v>
      </c>
      <c r="C1623" s="196">
        <v>40</v>
      </c>
      <c r="D1623" s="196" t="s">
        <v>7698</v>
      </c>
      <c r="E1623" s="196" t="s">
        <v>8518</v>
      </c>
      <c r="F1623" s="196" t="s">
        <v>1301</v>
      </c>
      <c r="G1623" s="196" t="s">
        <v>1300</v>
      </c>
      <c r="H1623" s="196" t="s">
        <v>1416</v>
      </c>
      <c r="K1623" s="196">
        <v>1</v>
      </c>
      <c r="L1623" s="196" t="s">
        <v>2670</v>
      </c>
      <c r="M1623" s="196" t="s">
        <v>1297</v>
      </c>
      <c r="N1623" s="196" t="s">
        <v>1297</v>
      </c>
      <c r="O1623" s="196" t="s">
        <v>1297</v>
      </c>
      <c r="P1623" s="196" t="s">
        <v>1297</v>
      </c>
      <c r="Q1623" s="196" t="s">
        <v>1297</v>
      </c>
      <c r="R1623" s="196" t="s">
        <v>1297</v>
      </c>
    </row>
    <row r="1624" spans="1:18" x14ac:dyDescent="0.45">
      <c r="A1624" s="196">
        <v>7</v>
      </c>
      <c r="B1624" s="196">
        <v>31</v>
      </c>
      <c r="C1624" s="196">
        <v>41</v>
      </c>
      <c r="D1624" s="196" t="s">
        <v>7698</v>
      </c>
      <c r="E1624" s="196" t="s">
        <v>6752</v>
      </c>
      <c r="F1624" s="196" t="s">
        <v>1301</v>
      </c>
      <c r="G1624" s="196" t="s">
        <v>1300</v>
      </c>
      <c r="H1624" s="196" t="s">
        <v>1330</v>
      </c>
      <c r="I1624" s="196" t="s">
        <v>1309</v>
      </c>
      <c r="K1624" s="196">
        <v>1</v>
      </c>
      <c r="L1624" s="196" t="s">
        <v>2669</v>
      </c>
      <c r="M1624" s="196" t="s">
        <v>2668</v>
      </c>
      <c r="N1624" s="196" t="s">
        <v>1306</v>
      </c>
      <c r="O1624" s="196" t="s">
        <v>2667</v>
      </c>
      <c r="P1624" s="196" t="s">
        <v>1304</v>
      </c>
      <c r="Q1624" s="196" t="s">
        <v>2666</v>
      </c>
      <c r="R1624" s="196" t="s">
        <v>1302</v>
      </c>
    </row>
    <row r="1625" spans="1:18" x14ac:dyDescent="0.45">
      <c r="A1625" s="196">
        <v>7</v>
      </c>
      <c r="B1625" s="196">
        <v>31</v>
      </c>
      <c r="C1625" s="196">
        <v>42</v>
      </c>
      <c r="D1625" s="196" t="s">
        <v>7698</v>
      </c>
      <c r="E1625" s="196" t="s">
        <v>7816</v>
      </c>
      <c r="F1625" s="196" t="s">
        <v>1301</v>
      </c>
      <c r="G1625" s="196" t="s">
        <v>1300</v>
      </c>
      <c r="H1625" s="196" t="s">
        <v>1410</v>
      </c>
      <c r="I1625" s="196" t="s">
        <v>1309</v>
      </c>
      <c r="K1625" s="196">
        <v>1</v>
      </c>
      <c r="L1625" s="196" t="s">
        <v>2665</v>
      </c>
      <c r="M1625" s="196" t="s">
        <v>2664</v>
      </c>
      <c r="N1625" s="196" t="s">
        <v>1306</v>
      </c>
      <c r="O1625" s="196" t="s">
        <v>2663</v>
      </c>
      <c r="P1625" s="196" t="s">
        <v>1304</v>
      </c>
      <c r="Q1625" s="196" t="s">
        <v>2662</v>
      </c>
      <c r="R1625" s="196" t="s">
        <v>1302</v>
      </c>
    </row>
    <row r="1626" spans="1:18" x14ac:dyDescent="0.45">
      <c r="A1626" s="196">
        <v>7</v>
      </c>
      <c r="B1626" s="196">
        <v>31</v>
      </c>
      <c r="C1626" s="196">
        <v>43</v>
      </c>
      <c r="D1626" s="196" t="s">
        <v>7698</v>
      </c>
      <c r="E1626" s="196" t="s">
        <v>6753</v>
      </c>
      <c r="F1626" s="196" t="s">
        <v>1301</v>
      </c>
      <c r="G1626" s="196" t="s">
        <v>1300</v>
      </c>
      <c r="H1626" s="196" t="s">
        <v>1325</v>
      </c>
      <c r="I1626" s="196" t="s">
        <v>1324</v>
      </c>
      <c r="K1626" s="196">
        <v>1</v>
      </c>
      <c r="L1626" s="196" t="s">
        <v>2661</v>
      </c>
      <c r="M1626" s="196" t="s">
        <v>1297</v>
      </c>
      <c r="N1626" s="196" t="s">
        <v>1297</v>
      </c>
      <c r="O1626" s="196" t="s">
        <v>1297</v>
      </c>
      <c r="P1626" s="196" t="s">
        <v>1297</v>
      </c>
      <c r="Q1626" s="196" t="s">
        <v>1297</v>
      </c>
      <c r="R1626" s="196" t="s">
        <v>1297</v>
      </c>
    </row>
    <row r="1627" spans="1:18" x14ac:dyDescent="0.45">
      <c r="A1627" s="196">
        <v>7</v>
      </c>
      <c r="B1627" s="196">
        <v>31</v>
      </c>
      <c r="C1627" s="196">
        <v>44</v>
      </c>
      <c r="D1627" s="196" t="s">
        <v>7698</v>
      </c>
      <c r="E1627" s="196" t="s">
        <v>7817</v>
      </c>
      <c r="F1627" s="196" t="s">
        <v>1301</v>
      </c>
      <c r="G1627" s="196" t="s">
        <v>1300</v>
      </c>
      <c r="H1627" s="196" t="s">
        <v>1404</v>
      </c>
      <c r="I1627" s="196" t="s">
        <v>1324</v>
      </c>
      <c r="K1627" s="196">
        <v>1</v>
      </c>
      <c r="L1627" s="196" t="s">
        <v>2660</v>
      </c>
      <c r="M1627" s="196" t="s">
        <v>1297</v>
      </c>
      <c r="N1627" s="196" t="s">
        <v>1297</v>
      </c>
      <c r="O1627" s="196" t="s">
        <v>1297</v>
      </c>
      <c r="P1627" s="196" t="s">
        <v>1297</v>
      </c>
      <c r="Q1627" s="196" t="s">
        <v>1297</v>
      </c>
      <c r="R1627" s="196" t="s">
        <v>1297</v>
      </c>
    </row>
    <row r="1628" spans="1:18" x14ac:dyDescent="0.45">
      <c r="A1628" s="196">
        <v>7</v>
      </c>
      <c r="B1628" s="196">
        <v>31</v>
      </c>
      <c r="C1628" s="196">
        <v>45</v>
      </c>
      <c r="D1628" s="196" t="s">
        <v>7698</v>
      </c>
      <c r="E1628" s="196" t="s">
        <v>6754</v>
      </c>
      <c r="F1628" s="196" t="s">
        <v>1301</v>
      </c>
      <c r="G1628" s="196" t="s">
        <v>1300</v>
      </c>
      <c r="H1628" s="196" t="s">
        <v>1322</v>
      </c>
      <c r="K1628" s="196">
        <v>1</v>
      </c>
      <c r="L1628" s="196" t="s">
        <v>2659</v>
      </c>
      <c r="M1628" s="196" t="s">
        <v>1297</v>
      </c>
      <c r="N1628" s="196" t="s">
        <v>1297</v>
      </c>
      <c r="O1628" s="196" t="s">
        <v>1297</v>
      </c>
      <c r="P1628" s="196" t="s">
        <v>1297</v>
      </c>
      <c r="Q1628" s="196" t="s">
        <v>1297</v>
      </c>
      <c r="R1628" s="196" t="s">
        <v>1297</v>
      </c>
    </row>
    <row r="1629" spans="1:18" x14ac:dyDescent="0.45">
      <c r="A1629" s="196">
        <v>7</v>
      </c>
      <c r="B1629" s="196">
        <v>31</v>
      </c>
      <c r="C1629" s="196">
        <v>46</v>
      </c>
      <c r="D1629" s="196" t="s">
        <v>7698</v>
      </c>
      <c r="E1629" s="196" t="s">
        <v>7818</v>
      </c>
      <c r="F1629" s="196" t="s">
        <v>1301</v>
      </c>
      <c r="G1629" s="196" t="s">
        <v>1300</v>
      </c>
      <c r="H1629" s="196" t="s">
        <v>1401</v>
      </c>
      <c r="K1629" s="196">
        <v>1</v>
      </c>
      <c r="L1629" s="196" t="s">
        <v>2658</v>
      </c>
      <c r="M1629" s="196" t="s">
        <v>1297</v>
      </c>
      <c r="N1629" s="196" t="s">
        <v>1297</v>
      </c>
      <c r="O1629" s="196" t="s">
        <v>1297</v>
      </c>
      <c r="P1629" s="196" t="s">
        <v>1297</v>
      </c>
      <c r="Q1629" s="196" t="s">
        <v>1297</v>
      </c>
      <c r="R1629" s="196" t="s">
        <v>1297</v>
      </c>
    </row>
    <row r="1630" spans="1:18" x14ac:dyDescent="0.45">
      <c r="A1630" s="196">
        <v>7</v>
      </c>
      <c r="B1630" s="196">
        <v>31</v>
      </c>
      <c r="C1630" s="196">
        <v>47</v>
      </c>
      <c r="D1630" s="196" t="s">
        <v>7698</v>
      </c>
      <c r="E1630" s="196" t="s">
        <v>6755</v>
      </c>
      <c r="F1630" s="196" t="s">
        <v>1301</v>
      </c>
      <c r="G1630" s="196" t="s">
        <v>1300</v>
      </c>
      <c r="H1630" s="196" t="s">
        <v>1320</v>
      </c>
      <c r="I1630" s="196" t="s">
        <v>1319</v>
      </c>
      <c r="K1630" s="196">
        <v>1</v>
      </c>
      <c r="L1630" s="196" t="s">
        <v>2657</v>
      </c>
      <c r="M1630" s="196" t="s">
        <v>1297</v>
      </c>
      <c r="N1630" s="196" t="s">
        <v>1297</v>
      </c>
      <c r="O1630" s="196" t="s">
        <v>1297</v>
      </c>
      <c r="P1630" s="196" t="s">
        <v>1297</v>
      </c>
      <c r="Q1630" s="196" t="s">
        <v>1297</v>
      </c>
      <c r="R1630" s="196" t="s">
        <v>1297</v>
      </c>
    </row>
    <row r="1631" spans="1:18" x14ac:dyDescent="0.45">
      <c r="A1631" s="196">
        <v>7</v>
      </c>
      <c r="B1631" s="196">
        <v>31</v>
      </c>
      <c r="C1631" s="196">
        <v>48</v>
      </c>
      <c r="D1631" s="196" t="s">
        <v>7698</v>
      </c>
      <c r="E1631" s="196" t="s">
        <v>6756</v>
      </c>
      <c r="F1631" s="196" t="s">
        <v>1301</v>
      </c>
      <c r="G1631" s="196" t="s">
        <v>1300</v>
      </c>
      <c r="H1631" s="196" t="s">
        <v>1317</v>
      </c>
      <c r="K1631" s="196">
        <v>1</v>
      </c>
      <c r="L1631" s="196" t="s">
        <v>2656</v>
      </c>
      <c r="M1631" s="196" t="s">
        <v>1297</v>
      </c>
      <c r="N1631" s="196" t="s">
        <v>1297</v>
      </c>
      <c r="O1631" s="196" t="s">
        <v>1297</v>
      </c>
      <c r="P1631" s="196" t="s">
        <v>1297</v>
      </c>
      <c r="Q1631" s="196" t="s">
        <v>1297</v>
      </c>
      <c r="R1631" s="196" t="s">
        <v>1297</v>
      </c>
    </row>
    <row r="1632" spans="1:18" x14ac:dyDescent="0.45">
      <c r="A1632" s="196">
        <v>7</v>
      </c>
      <c r="B1632" s="196">
        <v>31</v>
      </c>
      <c r="C1632" s="196">
        <v>49</v>
      </c>
      <c r="D1632" s="196" t="s">
        <v>7698</v>
      </c>
      <c r="E1632" s="196" t="s">
        <v>6757</v>
      </c>
      <c r="F1632" s="196" t="s">
        <v>1301</v>
      </c>
      <c r="G1632" s="196" t="s">
        <v>1300</v>
      </c>
      <c r="H1632" s="196" t="s">
        <v>1315</v>
      </c>
      <c r="I1632" s="196" t="s">
        <v>1309</v>
      </c>
      <c r="K1632" s="196">
        <v>1</v>
      </c>
      <c r="L1632" s="196" t="s">
        <v>2655</v>
      </c>
      <c r="M1632" s="196" t="s">
        <v>2654</v>
      </c>
      <c r="N1632" s="196" t="s">
        <v>1306</v>
      </c>
      <c r="O1632" s="196" t="s">
        <v>2653</v>
      </c>
      <c r="P1632" s="196" t="s">
        <v>1304</v>
      </c>
      <c r="Q1632" s="196" t="s">
        <v>2652</v>
      </c>
      <c r="R1632" s="196" t="s">
        <v>1302</v>
      </c>
    </row>
    <row r="1633" spans="1:18" x14ac:dyDescent="0.45">
      <c r="A1633" s="196">
        <v>7</v>
      </c>
      <c r="B1633" s="196">
        <v>31</v>
      </c>
      <c r="C1633" s="196">
        <v>50</v>
      </c>
      <c r="D1633" s="196" t="s">
        <v>7698</v>
      </c>
      <c r="E1633" s="196" t="s">
        <v>6758</v>
      </c>
      <c r="F1633" s="196" t="s">
        <v>1301</v>
      </c>
      <c r="G1633" s="196" t="s">
        <v>1300</v>
      </c>
      <c r="H1633" s="196" t="s">
        <v>1310</v>
      </c>
      <c r="I1633" s="196" t="s">
        <v>1309</v>
      </c>
      <c r="K1633" s="196">
        <v>1</v>
      </c>
      <c r="L1633" s="196" t="s">
        <v>2651</v>
      </c>
      <c r="M1633" s="196" t="s">
        <v>2650</v>
      </c>
      <c r="N1633" s="196" t="s">
        <v>1306</v>
      </c>
      <c r="O1633" s="196" t="s">
        <v>2649</v>
      </c>
      <c r="P1633" s="196" t="s">
        <v>1304</v>
      </c>
      <c r="Q1633" s="196" t="s">
        <v>2648</v>
      </c>
      <c r="R1633" s="196" t="s">
        <v>1302</v>
      </c>
    </row>
    <row r="1634" spans="1:18" x14ac:dyDescent="0.45">
      <c r="A1634" s="196">
        <v>7</v>
      </c>
      <c r="B1634" s="196">
        <v>31</v>
      </c>
      <c r="C1634" s="196">
        <v>51</v>
      </c>
      <c r="D1634" s="196" t="s">
        <v>7698</v>
      </c>
      <c r="E1634" s="196" t="s">
        <v>6759</v>
      </c>
      <c r="F1634" s="196" t="s">
        <v>1301</v>
      </c>
      <c r="G1634" s="196" t="s">
        <v>1300</v>
      </c>
      <c r="H1634" s="196" t="s">
        <v>1299</v>
      </c>
      <c r="K1634" s="196">
        <v>1</v>
      </c>
      <c r="L1634" s="196" t="s">
        <v>2647</v>
      </c>
      <c r="M1634" s="196" t="s">
        <v>1297</v>
      </c>
      <c r="N1634" s="196" t="s">
        <v>1297</v>
      </c>
      <c r="O1634" s="196" t="s">
        <v>1297</v>
      </c>
      <c r="P1634" s="196" t="s">
        <v>1297</v>
      </c>
      <c r="Q1634" s="196" t="s">
        <v>1297</v>
      </c>
      <c r="R1634" s="196" t="s">
        <v>1297</v>
      </c>
    </row>
    <row r="1635" spans="1:18" x14ac:dyDescent="0.45">
      <c r="A1635" s="196">
        <v>7</v>
      </c>
      <c r="B1635" s="196">
        <v>31</v>
      </c>
      <c r="C1635" s="196">
        <v>52</v>
      </c>
      <c r="D1635" s="196" t="s">
        <v>8775</v>
      </c>
      <c r="E1635" s="196" t="s">
        <v>8805</v>
      </c>
      <c r="F1635" s="196" t="s">
        <v>1301</v>
      </c>
      <c r="G1635" s="196" t="s">
        <v>1300</v>
      </c>
      <c r="H1635" s="196" t="s">
        <v>8777</v>
      </c>
      <c r="K1635" s="196">
        <v>1</v>
      </c>
      <c r="L1635" s="196" t="s">
        <v>8806</v>
      </c>
    </row>
    <row r="1636" spans="1:18" x14ac:dyDescent="0.45">
      <c r="A1636" s="196">
        <v>7</v>
      </c>
      <c r="B1636" s="196">
        <v>32</v>
      </c>
      <c r="C1636" s="196">
        <v>1</v>
      </c>
      <c r="D1636" s="196" t="s">
        <v>7698</v>
      </c>
      <c r="E1636" s="196" t="s">
        <v>6760</v>
      </c>
      <c r="F1636" s="196" t="s">
        <v>1301</v>
      </c>
      <c r="G1636" s="196" t="s">
        <v>1300</v>
      </c>
      <c r="H1636" s="196" t="s">
        <v>1388</v>
      </c>
      <c r="I1636" s="196" t="s">
        <v>1324</v>
      </c>
      <c r="K1636" s="196">
        <v>1</v>
      </c>
      <c r="L1636" s="196" t="s">
        <v>2646</v>
      </c>
      <c r="M1636" s="196" t="s">
        <v>1297</v>
      </c>
      <c r="N1636" s="196" t="s">
        <v>1297</v>
      </c>
      <c r="O1636" s="196" t="s">
        <v>1297</v>
      </c>
      <c r="P1636" s="196" t="s">
        <v>1297</v>
      </c>
      <c r="Q1636" s="196" t="s">
        <v>1297</v>
      </c>
      <c r="R1636" s="196" t="s">
        <v>1297</v>
      </c>
    </row>
    <row r="1637" spans="1:18" x14ac:dyDescent="0.45">
      <c r="A1637" s="196">
        <v>7</v>
      </c>
      <c r="B1637" s="196">
        <v>32</v>
      </c>
      <c r="C1637" s="196">
        <v>2</v>
      </c>
      <c r="D1637" s="196" t="s">
        <v>7698</v>
      </c>
      <c r="E1637" s="196" t="s">
        <v>7819</v>
      </c>
      <c r="F1637" s="196" t="s">
        <v>1301</v>
      </c>
      <c r="G1637" s="196" t="s">
        <v>1300</v>
      </c>
      <c r="H1637" s="196" t="s">
        <v>1505</v>
      </c>
      <c r="I1637" s="196" t="s">
        <v>1324</v>
      </c>
      <c r="K1637" s="196">
        <v>1</v>
      </c>
      <c r="L1637" s="196" t="s">
        <v>2645</v>
      </c>
      <c r="M1637" s="196" t="s">
        <v>1297</v>
      </c>
      <c r="N1637" s="196" t="s">
        <v>1297</v>
      </c>
      <c r="O1637" s="196" t="s">
        <v>1297</v>
      </c>
      <c r="P1637" s="196" t="s">
        <v>1297</v>
      </c>
      <c r="Q1637" s="196" t="s">
        <v>1297</v>
      </c>
      <c r="R1637" s="196" t="s">
        <v>1297</v>
      </c>
    </row>
    <row r="1638" spans="1:18" x14ac:dyDescent="0.45">
      <c r="A1638" s="196">
        <v>7</v>
      </c>
      <c r="B1638" s="196">
        <v>32</v>
      </c>
      <c r="C1638" s="196">
        <v>3</v>
      </c>
      <c r="D1638" s="196" t="s">
        <v>7698</v>
      </c>
      <c r="E1638" s="196" t="s">
        <v>6761</v>
      </c>
      <c r="F1638" s="196" t="s">
        <v>1301</v>
      </c>
      <c r="G1638" s="196" t="s">
        <v>1300</v>
      </c>
      <c r="H1638" s="196" t="s">
        <v>1386</v>
      </c>
      <c r="I1638" s="196" t="s">
        <v>1324</v>
      </c>
      <c r="K1638" s="196">
        <v>1</v>
      </c>
      <c r="L1638" s="196" t="s">
        <v>2644</v>
      </c>
      <c r="M1638" s="196" t="s">
        <v>1297</v>
      </c>
      <c r="N1638" s="196" t="s">
        <v>1297</v>
      </c>
      <c r="O1638" s="196" t="s">
        <v>1297</v>
      </c>
      <c r="P1638" s="196" t="s">
        <v>1297</v>
      </c>
      <c r="Q1638" s="196" t="s">
        <v>1297</v>
      </c>
      <c r="R1638" s="196" t="s">
        <v>1297</v>
      </c>
    </row>
    <row r="1639" spans="1:18" x14ac:dyDescent="0.45">
      <c r="A1639" s="196">
        <v>7</v>
      </c>
      <c r="B1639" s="196">
        <v>32</v>
      </c>
      <c r="C1639" s="196">
        <v>4</v>
      </c>
      <c r="D1639" s="196" t="s">
        <v>7698</v>
      </c>
      <c r="E1639" s="196" t="s">
        <v>7820</v>
      </c>
      <c r="F1639" s="196" t="s">
        <v>1301</v>
      </c>
      <c r="G1639" s="196" t="s">
        <v>1300</v>
      </c>
      <c r="H1639" s="196" t="s">
        <v>1502</v>
      </c>
      <c r="I1639" s="196" t="s">
        <v>1324</v>
      </c>
      <c r="K1639" s="196">
        <v>1</v>
      </c>
      <c r="L1639" s="196" t="s">
        <v>2643</v>
      </c>
      <c r="M1639" s="196" t="s">
        <v>1297</v>
      </c>
      <c r="N1639" s="196" t="s">
        <v>1297</v>
      </c>
      <c r="O1639" s="196" t="s">
        <v>1297</v>
      </c>
      <c r="P1639" s="196" t="s">
        <v>1297</v>
      </c>
      <c r="Q1639" s="196" t="s">
        <v>1297</v>
      </c>
      <c r="R1639" s="196" t="s">
        <v>1297</v>
      </c>
    </row>
    <row r="1640" spans="1:18" x14ac:dyDescent="0.45">
      <c r="A1640" s="196">
        <v>7</v>
      </c>
      <c r="B1640" s="196">
        <v>32</v>
      </c>
      <c r="C1640" s="196">
        <v>5</v>
      </c>
      <c r="D1640" s="196" t="s">
        <v>7698</v>
      </c>
      <c r="E1640" s="196" t="s">
        <v>6762</v>
      </c>
      <c r="F1640" s="196" t="s">
        <v>1301</v>
      </c>
      <c r="G1640" s="196" t="s">
        <v>1300</v>
      </c>
      <c r="H1640" s="196" t="s">
        <v>1384</v>
      </c>
      <c r="I1640" s="196" t="s">
        <v>1309</v>
      </c>
      <c r="K1640" s="196">
        <v>1</v>
      </c>
      <c r="L1640" s="196" t="s">
        <v>2642</v>
      </c>
      <c r="M1640" s="196" t="s">
        <v>2641</v>
      </c>
      <c r="N1640" s="196" t="s">
        <v>1306</v>
      </c>
      <c r="O1640" s="196" t="s">
        <v>2640</v>
      </c>
      <c r="P1640" s="196" t="s">
        <v>1304</v>
      </c>
      <c r="Q1640" s="196" t="s">
        <v>2639</v>
      </c>
      <c r="R1640" s="196" t="s">
        <v>1302</v>
      </c>
    </row>
    <row r="1641" spans="1:18" x14ac:dyDescent="0.45">
      <c r="A1641" s="196">
        <v>7</v>
      </c>
      <c r="B1641" s="196">
        <v>32</v>
      </c>
      <c r="C1641" s="196">
        <v>6</v>
      </c>
      <c r="D1641" s="196" t="s">
        <v>7698</v>
      </c>
      <c r="E1641" s="196" t="s">
        <v>7821</v>
      </c>
      <c r="F1641" s="196" t="s">
        <v>1301</v>
      </c>
      <c r="G1641" s="196" t="s">
        <v>1300</v>
      </c>
      <c r="H1641" s="196" t="s">
        <v>1496</v>
      </c>
      <c r="I1641" s="196" t="s">
        <v>1309</v>
      </c>
      <c r="K1641" s="196">
        <v>1</v>
      </c>
      <c r="L1641" s="196" t="s">
        <v>2638</v>
      </c>
      <c r="M1641" s="196" t="s">
        <v>2637</v>
      </c>
      <c r="N1641" s="196" t="s">
        <v>1306</v>
      </c>
      <c r="O1641" s="196" t="s">
        <v>2636</v>
      </c>
      <c r="P1641" s="196" t="s">
        <v>1304</v>
      </c>
      <c r="Q1641" s="196" t="s">
        <v>2635</v>
      </c>
      <c r="R1641" s="196" t="s">
        <v>1302</v>
      </c>
    </row>
    <row r="1642" spans="1:18" x14ac:dyDescent="0.45">
      <c r="A1642" s="196">
        <v>7</v>
      </c>
      <c r="B1642" s="196">
        <v>32</v>
      </c>
      <c r="C1642" s="196">
        <v>7</v>
      </c>
      <c r="D1642" s="196" t="s">
        <v>7698</v>
      </c>
      <c r="E1642" s="196" t="s">
        <v>6763</v>
      </c>
      <c r="F1642" s="196" t="s">
        <v>1301</v>
      </c>
      <c r="G1642" s="196" t="s">
        <v>1300</v>
      </c>
      <c r="H1642" s="196" t="s">
        <v>715</v>
      </c>
      <c r="I1642" s="196" t="s">
        <v>1309</v>
      </c>
      <c r="K1642" s="196">
        <v>1</v>
      </c>
      <c r="L1642" s="196" t="s">
        <v>2634</v>
      </c>
      <c r="M1642" s="196" t="s">
        <v>2633</v>
      </c>
      <c r="N1642" s="196" t="s">
        <v>1306</v>
      </c>
      <c r="O1642" s="196" t="s">
        <v>2632</v>
      </c>
      <c r="P1642" s="196" t="s">
        <v>1304</v>
      </c>
      <c r="Q1642" s="196" t="s">
        <v>2631</v>
      </c>
      <c r="R1642" s="196" t="s">
        <v>1302</v>
      </c>
    </row>
    <row r="1643" spans="1:18" x14ac:dyDescent="0.45">
      <c r="A1643" s="196">
        <v>7</v>
      </c>
      <c r="B1643" s="196">
        <v>32</v>
      </c>
      <c r="C1643" s="196">
        <v>8</v>
      </c>
      <c r="D1643" s="196" t="s">
        <v>7698</v>
      </c>
      <c r="E1643" s="196" t="s">
        <v>7822</v>
      </c>
      <c r="F1643" s="196" t="s">
        <v>1301</v>
      </c>
      <c r="G1643" s="196" t="s">
        <v>1300</v>
      </c>
      <c r="H1643" s="196" t="s">
        <v>1487</v>
      </c>
      <c r="I1643" s="196" t="s">
        <v>1309</v>
      </c>
      <c r="K1643" s="196">
        <v>1</v>
      </c>
      <c r="L1643" s="196" t="s">
        <v>2630</v>
      </c>
      <c r="M1643" s="196" t="s">
        <v>2629</v>
      </c>
      <c r="N1643" s="196" t="s">
        <v>1306</v>
      </c>
      <c r="O1643" s="196" t="s">
        <v>2628</v>
      </c>
      <c r="P1643" s="196" t="s">
        <v>1304</v>
      </c>
      <c r="Q1643" s="196" t="s">
        <v>2627</v>
      </c>
      <c r="R1643" s="196" t="s">
        <v>1302</v>
      </c>
    </row>
    <row r="1644" spans="1:18" x14ac:dyDescent="0.45">
      <c r="A1644" s="196">
        <v>7</v>
      </c>
      <c r="B1644" s="196">
        <v>32</v>
      </c>
      <c r="C1644" s="196">
        <v>9</v>
      </c>
      <c r="D1644" s="196" t="s">
        <v>7698</v>
      </c>
      <c r="E1644" s="196" t="s">
        <v>6764</v>
      </c>
      <c r="F1644" s="196" t="s">
        <v>1301</v>
      </c>
      <c r="G1644" s="196" t="s">
        <v>1300</v>
      </c>
      <c r="H1644" s="196" t="s">
        <v>1375</v>
      </c>
      <c r="K1644" s="196">
        <v>1</v>
      </c>
      <c r="L1644" s="196" t="s">
        <v>2626</v>
      </c>
      <c r="M1644" s="196" t="s">
        <v>1297</v>
      </c>
      <c r="N1644" s="196" t="s">
        <v>1297</v>
      </c>
      <c r="O1644" s="196" t="s">
        <v>1297</v>
      </c>
      <c r="P1644" s="196" t="s">
        <v>1297</v>
      </c>
      <c r="Q1644" s="196" t="s">
        <v>1297</v>
      </c>
      <c r="R1644" s="196" t="s">
        <v>1297</v>
      </c>
    </row>
    <row r="1645" spans="1:18" x14ac:dyDescent="0.45">
      <c r="A1645" s="196">
        <v>7</v>
      </c>
      <c r="B1645" s="196">
        <v>32</v>
      </c>
      <c r="C1645" s="196">
        <v>10</v>
      </c>
      <c r="D1645" s="196" t="s">
        <v>7698</v>
      </c>
      <c r="E1645" s="196" t="s">
        <v>7823</v>
      </c>
      <c r="F1645" s="196" t="s">
        <v>1301</v>
      </c>
      <c r="G1645" s="196" t="s">
        <v>1300</v>
      </c>
      <c r="H1645" s="196" t="s">
        <v>1481</v>
      </c>
      <c r="K1645" s="196">
        <v>1</v>
      </c>
      <c r="L1645" s="196" t="s">
        <v>2625</v>
      </c>
      <c r="M1645" s="196" t="s">
        <v>1297</v>
      </c>
      <c r="N1645" s="196" t="s">
        <v>1297</v>
      </c>
      <c r="O1645" s="196" t="s">
        <v>1297</v>
      </c>
      <c r="P1645" s="196" t="s">
        <v>1297</v>
      </c>
      <c r="Q1645" s="196" t="s">
        <v>1297</v>
      </c>
      <c r="R1645" s="196" t="s">
        <v>1297</v>
      </c>
    </row>
    <row r="1646" spans="1:18" x14ac:dyDescent="0.45">
      <c r="A1646" s="196">
        <v>7</v>
      </c>
      <c r="B1646" s="196">
        <v>32</v>
      </c>
      <c r="C1646" s="196">
        <v>11</v>
      </c>
      <c r="D1646" s="196" t="s">
        <v>7698</v>
      </c>
      <c r="E1646" s="196" t="s">
        <v>6765</v>
      </c>
      <c r="F1646" s="196" t="s">
        <v>1301</v>
      </c>
      <c r="G1646" s="196" t="s">
        <v>1300</v>
      </c>
      <c r="H1646" s="196" t="s">
        <v>1373</v>
      </c>
      <c r="I1646" s="196" t="s">
        <v>1319</v>
      </c>
      <c r="K1646" s="196">
        <v>1</v>
      </c>
      <c r="L1646" s="196" t="s">
        <v>2624</v>
      </c>
      <c r="M1646" s="196" t="s">
        <v>1297</v>
      </c>
      <c r="N1646" s="196" t="s">
        <v>1297</v>
      </c>
      <c r="O1646" s="196" t="s">
        <v>1297</v>
      </c>
      <c r="P1646" s="196" t="s">
        <v>1297</v>
      </c>
      <c r="Q1646" s="196" t="s">
        <v>1297</v>
      </c>
      <c r="R1646" s="196" t="s">
        <v>1297</v>
      </c>
    </row>
    <row r="1647" spans="1:18" x14ac:dyDescent="0.45">
      <c r="A1647" s="196">
        <v>7</v>
      </c>
      <c r="B1647" s="196">
        <v>32</v>
      </c>
      <c r="C1647" s="196">
        <v>12</v>
      </c>
      <c r="D1647" s="196" t="s">
        <v>7698</v>
      </c>
      <c r="E1647" s="196" t="s">
        <v>7824</v>
      </c>
      <c r="F1647" s="196" t="s">
        <v>1301</v>
      </c>
      <c r="G1647" s="196" t="s">
        <v>1300</v>
      </c>
      <c r="H1647" s="196" t="s">
        <v>1478</v>
      </c>
      <c r="I1647" s="196" t="s">
        <v>1319</v>
      </c>
      <c r="K1647" s="196">
        <v>1</v>
      </c>
      <c r="L1647" s="196" t="s">
        <v>2623</v>
      </c>
      <c r="M1647" s="196" t="s">
        <v>1297</v>
      </c>
      <c r="N1647" s="196" t="s">
        <v>1297</v>
      </c>
      <c r="O1647" s="196" t="s">
        <v>1297</v>
      </c>
      <c r="P1647" s="196" t="s">
        <v>1297</v>
      </c>
      <c r="Q1647" s="196" t="s">
        <v>1297</v>
      </c>
      <c r="R1647" s="196" t="s">
        <v>1297</v>
      </c>
    </row>
    <row r="1648" spans="1:18" x14ac:dyDescent="0.45">
      <c r="A1648" s="196">
        <v>7</v>
      </c>
      <c r="B1648" s="196">
        <v>32</v>
      </c>
      <c r="C1648" s="196">
        <v>13</v>
      </c>
      <c r="D1648" s="196" t="s">
        <v>7698</v>
      </c>
      <c r="E1648" s="196" t="s">
        <v>6766</v>
      </c>
      <c r="F1648" s="196" t="s">
        <v>1301</v>
      </c>
      <c r="G1648" s="196" t="s">
        <v>1300</v>
      </c>
      <c r="H1648" s="196" t="s">
        <v>1371</v>
      </c>
      <c r="I1648" s="196" t="s">
        <v>1370</v>
      </c>
      <c r="K1648" s="196">
        <v>1</v>
      </c>
      <c r="L1648" s="196" t="s">
        <v>2622</v>
      </c>
      <c r="M1648" s="196" t="s">
        <v>1297</v>
      </c>
      <c r="N1648" s="196" t="s">
        <v>1297</v>
      </c>
      <c r="O1648" s="196" t="s">
        <v>1297</v>
      </c>
      <c r="P1648" s="196" t="s">
        <v>1297</v>
      </c>
      <c r="Q1648" s="196" t="s">
        <v>1297</v>
      </c>
      <c r="R1648" s="196" t="s">
        <v>1297</v>
      </c>
    </row>
    <row r="1649" spans="1:18" x14ac:dyDescent="0.45">
      <c r="A1649" s="196">
        <v>7</v>
      </c>
      <c r="B1649" s="196">
        <v>32</v>
      </c>
      <c r="C1649" s="196">
        <v>14</v>
      </c>
      <c r="D1649" s="196" t="s">
        <v>7698</v>
      </c>
      <c r="E1649" s="196" t="s">
        <v>7825</v>
      </c>
      <c r="F1649" s="196" t="s">
        <v>1301</v>
      </c>
      <c r="G1649" s="196" t="s">
        <v>1300</v>
      </c>
      <c r="H1649" s="196" t="s">
        <v>1475</v>
      </c>
      <c r="I1649" s="196" t="s">
        <v>1370</v>
      </c>
      <c r="K1649" s="196">
        <v>1</v>
      </c>
      <c r="L1649" s="196" t="s">
        <v>2621</v>
      </c>
      <c r="M1649" s="196" t="s">
        <v>1297</v>
      </c>
      <c r="N1649" s="196" t="s">
        <v>1297</v>
      </c>
      <c r="O1649" s="196" t="s">
        <v>1297</v>
      </c>
      <c r="P1649" s="196" t="s">
        <v>1297</v>
      </c>
      <c r="Q1649" s="196" t="s">
        <v>1297</v>
      </c>
      <c r="R1649" s="196" t="s">
        <v>1297</v>
      </c>
    </row>
    <row r="1650" spans="1:18" x14ac:dyDescent="0.45">
      <c r="A1650" s="196">
        <v>7</v>
      </c>
      <c r="B1650" s="196">
        <v>32</v>
      </c>
      <c r="C1650" s="196">
        <v>15</v>
      </c>
      <c r="D1650" s="196" t="s">
        <v>7698</v>
      </c>
      <c r="E1650" s="196" t="s">
        <v>6767</v>
      </c>
      <c r="F1650" s="196" t="s">
        <v>1301</v>
      </c>
      <c r="G1650" s="196" t="s">
        <v>1300</v>
      </c>
      <c r="H1650" s="196" t="s">
        <v>1368</v>
      </c>
      <c r="I1650" s="196" t="s">
        <v>1367</v>
      </c>
      <c r="K1650" s="196">
        <v>1</v>
      </c>
      <c r="L1650" s="196" t="s">
        <v>2620</v>
      </c>
      <c r="M1650" s="196" t="s">
        <v>2619</v>
      </c>
      <c r="N1650" s="196" t="s">
        <v>1297</v>
      </c>
      <c r="O1650" s="196" t="s">
        <v>1297</v>
      </c>
      <c r="P1650" s="196" t="s">
        <v>1297</v>
      </c>
      <c r="Q1650" s="196" t="s">
        <v>1297</v>
      </c>
      <c r="R1650" s="196" t="s">
        <v>1297</v>
      </c>
    </row>
    <row r="1651" spans="1:18" x14ac:dyDescent="0.45">
      <c r="A1651" s="196">
        <v>7</v>
      </c>
      <c r="B1651" s="196">
        <v>32</v>
      </c>
      <c r="C1651" s="196">
        <v>16</v>
      </c>
      <c r="D1651" s="196" t="s">
        <v>7698</v>
      </c>
      <c r="E1651" s="196" t="s">
        <v>7826</v>
      </c>
      <c r="F1651" s="196" t="s">
        <v>1301</v>
      </c>
      <c r="G1651" s="196" t="s">
        <v>1300</v>
      </c>
      <c r="H1651" s="196" t="s">
        <v>1471</v>
      </c>
      <c r="I1651" s="196" t="s">
        <v>1367</v>
      </c>
      <c r="K1651" s="196">
        <v>1</v>
      </c>
      <c r="L1651" s="196" t="s">
        <v>2618</v>
      </c>
      <c r="M1651" s="196" t="s">
        <v>2617</v>
      </c>
      <c r="N1651" s="196" t="s">
        <v>1297</v>
      </c>
      <c r="O1651" s="196" t="s">
        <v>1297</v>
      </c>
      <c r="P1651" s="196" t="s">
        <v>1297</v>
      </c>
      <c r="Q1651" s="196" t="s">
        <v>1297</v>
      </c>
      <c r="R1651" s="196" t="s">
        <v>1297</v>
      </c>
    </row>
    <row r="1652" spans="1:18" x14ac:dyDescent="0.45">
      <c r="A1652" s="196">
        <v>7</v>
      </c>
      <c r="B1652" s="196">
        <v>32</v>
      </c>
      <c r="C1652" s="196">
        <v>17</v>
      </c>
      <c r="D1652" s="196" t="s">
        <v>7698</v>
      </c>
      <c r="E1652" s="196" t="s">
        <v>6768</v>
      </c>
      <c r="F1652" s="196" t="s">
        <v>1301</v>
      </c>
      <c r="G1652" s="196" t="s">
        <v>1300</v>
      </c>
      <c r="H1652" s="196" t="s">
        <v>1364</v>
      </c>
      <c r="K1652" s="196">
        <v>1</v>
      </c>
      <c r="L1652" s="196" t="s">
        <v>2616</v>
      </c>
      <c r="M1652" s="196" t="s">
        <v>1297</v>
      </c>
      <c r="N1652" s="196" t="s">
        <v>1297</v>
      </c>
      <c r="O1652" s="196" t="s">
        <v>1297</v>
      </c>
      <c r="P1652" s="196" t="s">
        <v>1297</v>
      </c>
      <c r="Q1652" s="196" t="s">
        <v>1297</v>
      </c>
      <c r="R1652" s="196" t="s">
        <v>1297</v>
      </c>
    </row>
    <row r="1653" spans="1:18" x14ac:dyDescent="0.45">
      <c r="A1653" s="196">
        <v>7</v>
      </c>
      <c r="B1653" s="196">
        <v>32</v>
      </c>
      <c r="C1653" s="196">
        <v>18</v>
      </c>
      <c r="D1653" s="196" t="s">
        <v>7698</v>
      </c>
      <c r="E1653" s="196" t="s">
        <v>7827</v>
      </c>
      <c r="F1653" s="196" t="s">
        <v>1301</v>
      </c>
      <c r="G1653" s="196" t="s">
        <v>1300</v>
      </c>
      <c r="H1653" s="196" t="s">
        <v>1467</v>
      </c>
      <c r="K1653" s="196">
        <v>1</v>
      </c>
      <c r="L1653" s="196" t="s">
        <v>2615</v>
      </c>
      <c r="M1653" s="196" t="s">
        <v>1297</v>
      </c>
      <c r="N1653" s="196" t="s">
        <v>1297</v>
      </c>
      <c r="O1653" s="196" t="s">
        <v>1297</v>
      </c>
      <c r="P1653" s="196" t="s">
        <v>1297</v>
      </c>
      <c r="Q1653" s="196" t="s">
        <v>1297</v>
      </c>
      <c r="R1653" s="196" t="s">
        <v>1297</v>
      </c>
    </row>
    <row r="1654" spans="1:18" x14ac:dyDescent="0.45">
      <c r="A1654" s="196">
        <v>7</v>
      </c>
      <c r="B1654" s="196">
        <v>32</v>
      </c>
      <c r="C1654" s="196">
        <v>19</v>
      </c>
      <c r="D1654" s="196" t="s">
        <v>7698</v>
      </c>
      <c r="E1654" s="196" t="s">
        <v>6769</v>
      </c>
      <c r="F1654" s="196" t="s">
        <v>1301</v>
      </c>
      <c r="G1654" s="196" t="s">
        <v>1300</v>
      </c>
      <c r="H1654" s="196" t="s">
        <v>1362</v>
      </c>
      <c r="K1654" s="196">
        <v>1</v>
      </c>
      <c r="L1654" s="196" t="s">
        <v>2614</v>
      </c>
      <c r="M1654" s="196" t="s">
        <v>1297</v>
      </c>
      <c r="N1654" s="196" t="s">
        <v>1297</v>
      </c>
      <c r="O1654" s="196" t="s">
        <v>1297</v>
      </c>
      <c r="P1654" s="196" t="s">
        <v>1297</v>
      </c>
      <c r="Q1654" s="196" t="s">
        <v>1297</v>
      </c>
      <c r="R1654" s="196" t="s">
        <v>1297</v>
      </c>
    </row>
    <row r="1655" spans="1:18" x14ac:dyDescent="0.45">
      <c r="A1655" s="196">
        <v>7</v>
      </c>
      <c r="B1655" s="196">
        <v>32</v>
      </c>
      <c r="C1655" s="196">
        <v>20</v>
      </c>
      <c r="D1655" s="196" t="s">
        <v>7698</v>
      </c>
      <c r="E1655" s="196" t="s">
        <v>7828</v>
      </c>
      <c r="F1655" s="196" t="s">
        <v>1301</v>
      </c>
      <c r="G1655" s="196" t="s">
        <v>1300</v>
      </c>
      <c r="H1655" s="196" t="s">
        <v>1464</v>
      </c>
      <c r="K1655" s="196">
        <v>1</v>
      </c>
      <c r="L1655" s="196" t="s">
        <v>2613</v>
      </c>
      <c r="M1655" s="196" t="s">
        <v>1297</v>
      </c>
      <c r="N1655" s="196" t="s">
        <v>1297</v>
      </c>
      <c r="O1655" s="196" t="s">
        <v>1297</v>
      </c>
      <c r="P1655" s="196" t="s">
        <v>1297</v>
      </c>
      <c r="Q1655" s="196" t="s">
        <v>1297</v>
      </c>
      <c r="R1655" s="196" t="s">
        <v>1297</v>
      </c>
    </row>
    <row r="1656" spans="1:18" x14ac:dyDescent="0.45">
      <c r="A1656" s="196">
        <v>7</v>
      </c>
      <c r="B1656" s="196">
        <v>32</v>
      </c>
      <c r="C1656" s="196">
        <v>21</v>
      </c>
      <c r="D1656" s="196" t="s">
        <v>7698</v>
      </c>
      <c r="E1656" s="196" t="s">
        <v>6770</v>
      </c>
      <c r="F1656" s="196" t="s">
        <v>1301</v>
      </c>
      <c r="G1656" s="196" t="s">
        <v>1300</v>
      </c>
      <c r="H1656" s="196" t="s">
        <v>1360</v>
      </c>
      <c r="K1656" s="196">
        <v>1</v>
      </c>
      <c r="L1656" s="196" t="s">
        <v>2612</v>
      </c>
      <c r="M1656" s="196" t="s">
        <v>1297</v>
      </c>
      <c r="N1656" s="196" t="s">
        <v>1297</v>
      </c>
      <c r="O1656" s="196" t="s">
        <v>1297</v>
      </c>
      <c r="P1656" s="196" t="s">
        <v>1297</v>
      </c>
      <c r="Q1656" s="196" t="s">
        <v>1297</v>
      </c>
      <c r="R1656" s="196" t="s">
        <v>1297</v>
      </c>
    </row>
    <row r="1657" spans="1:18" x14ac:dyDescent="0.45">
      <c r="A1657" s="196">
        <v>7</v>
      </c>
      <c r="B1657" s="196">
        <v>32</v>
      </c>
      <c r="C1657" s="196">
        <v>22</v>
      </c>
      <c r="D1657" s="196" t="s">
        <v>7698</v>
      </c>
      <c r="E1657" s="196" t="s">
        <v>7829</v>
      </c>
      <c r="F1657" s="196" t="s">
        <v>1301</v>
      </c>
      <c r="G1657" s="196" t="s">
        <v>1300</v>
      </c>
      <c r="H1657" s="196" t="s">
        <v>1461</v>
      </c>
      <c r="K1657" s="196">
        <v>1</v>
      </c>
      <c r="L1657" s="196" t="s">
        <v>2611</v>
      </c>
      <c r="M1657" s="196" t="s">
        <v>1297</v>
      </c>
      <c r="N1657" s="196" t="s">
        <v>1297</v>
      </c>
      <c r="O1657" s="196" t="s">
        <v>1297</v>
      </c>
      <c r="P1657" s="196" t="s">
        <v>1297</v>
      </c>
      <c r="Q1657" s="196" t="s">
        <v>1297</v>
      </c>
      <c r="R1657" s="196" t="s">
        <v>1297</v>
      </c>
    </row>
    <row r="1658" spans="1:18" x14ac:dyDescent="0.45">
      <c r="A1658" s="196">
        <v>7</v>
      </c>
      <c r="B1658" s="196">
        <v>32</v>
      </c>
      <c r="C1658" s="196">
        <v>23</v>
      </c>
      <c r="D1658" s="196" t="s">
        <v>7698</v>
      </c>
      <c r="E1658" s="196" t="s">
        <v>6771</v>
      </c>
      <c r="F1658" s="196" t="s">
        <v>1301</v>
      </c>
      <c r="G1658" s="196" t="s">
        <v>1300</v>
      </c>
      <c r="H1658" s="196" t="s">
        <v>1358</v>
      </c>
      <c r="K1658" s="196">
        <v>1</v>
      </c>
      <c r="L1658" s="196" t="s">
        <v>2610</v>
      </c>
      <c r="M1658" s="196" t="s">
        <v>1297</v>
      </c>
      <c r="N1658" s="196" t="s">
        <v>1297</v>
      </c>
      <c r="O1658" s="196" t="s">
        <v>1297</v>
      </c>
      <c r="P1658" s="196" t="s">
        <v>1297</v>
      </c>
      <c r="Q1658" s="196" t="s">
        <v>1297</v>
      </c>
      <c r="R1658" s="196" t="s">
        <v>1297</v>
      </c>
    </row>
    <row r="1659" spans="1:18" x14ac:dyDescent="0.45">
      <c r="A1659" s="196">
        <v>7</v>
      </c>
      <c r="B1659" s="196">
        <v>32</v>
      </c>
      <c r="C1659" s="196">
        <v>24</v>
      </c>
      <c r="D1659" s="196" t="s">
        <v>7698</v>
      </c>
      <c r="E1659" s="196" t="s">
        <v>7830</v>
      </c>
      <c r="F1659" s="196" t="s">
        <v>1301</v>
      </c>
      <c r="G1659" s="196" t="s">
        <v>1300</v>
      </c>
      <c r="H1659" s="196" t="s">
        <v>1458</v>
      </c>
      <c r="K1659" s="196">
        <v>1</v>
      </c>
      <c r="L1659" s="196" t="s">
        <v>2609</v>
      </c>
      <c r="M1659" s="196" t="s">
        <v>1297</v>
      </c>
      <c r="N1659" s="196" t="s">
        <v>1297</v>
      </c>
      <c r="O1659" s="196" t="s">
        <v>1297</v>
      </c>
      <c r="P1659" s="196" t="s">
        <v>1297</v>
      </c>
      <c r="Q1659" s="196" t="s">
        <v>1297</v>
      </c>
      <c r="R1659" s="196" t="s">
        <v>1297</v>
      </c>
    </row>
    <row r="1660" spans="1:18" x14ac:dyDescent="0.45">
      <c r="A1660" s="196">
        <v>7</v>
      </c>
      <c r="B1660" s="196">
        <v>32</v>
      </c>
      <c r="C1660" s="196">
        <v>25</v>
      </c>
      <c r="D1660" s="196" t="s">
        <v>7698</v>
      </c>
      <c r="E1660" s="196" t="s">
        <v>6772</v>
      </c>
      <c r="F1660" s="196" t="s">
        <v>1301</v>
      </c>
      <c r="G1660" s="196" t="s">
        <v>1300</v>
      </c>
      <c r="H1660" s="196" t="s">
        <v>1356</v>
      </c>
      <c r="K1660" s="196">
        <v>1</v>
      </c>
      <c r="L1660" s="196" t="s">
        <v>2608</v>
      </c>
      <c r="M1660" s="196" t="s">
        <v>1297</v>
      </c>
      <c r="N1660" s="196" t="s">
        <v>1297</v>
      </c>
      <c r="O1660" s="196" t="s">
        <v>1297</v>
      </c>
      <c r="P1660" s="196" t="s">
        <v>1297</v>
      </c>
      <c r="Q1660" s="196" t="s">
        <v>1297</v>
      </c>
      <c r="R1660" s="196" t="s">
        <v>1297</v>
      </c>
    </row>
    <row r="1661" spans="1:18" x14ac:dyDescent="0.45">
      <c r="A1661" s="196">
        <v>7</v>
      </c>
      <c r="B1661" s="196">
        <v>32</v>
      </c>
      <c r="C1661" s="196">
        <v>26</v>
      </c>
      <c r="D1661" s="196" t="s">
        <v>7698</v>
      </c>
      <c r="E1661" s="196" t="s">
        <v>7831</v>
      </c>
      <c r="F1661" s="196" t="s">
        <v>1301</v>
      </c>
      <c r="G1661" s="196" t="s">
        <v>1300</v>
      </c>
      <c r="H1661" s="196" t="s">
        <v>1455</v>
      </c>
      <c r="K1661" s="196">
        <v>1</v>
      </c>
      <c r="L1661" s="196" t="s">
        <v>2607</v>
      </c>
      <c r="M1661" s="196" t="s">
        <v>1297</v>
      </c>
      <c r="N1661" s="196" t="s">
        <v>1297</v>
      </c>
      <c r="O1661" s="196" t="s">
        <v>1297</v>
      </c>
      <c r="P1661" s="196" t="s">
        <v>1297</v>
      </c>
      <c r="Q1661" s="196" t="s">
        <v>1297</v>
      </c>
      <c r="R1661" s="196" t="s">
        <v>1297</v>
      </c>
    </row>
    <row r="1662" spans="1:18" x14ac:dyDescent="0.45">
      <c r="A1662" s="196">
        <v>7</v>
      </c>
      <c r="B1662" s="196">
        <v>32</v>
      </c>
      <c r="C1662" s="196">
        <v>27</v>
      </c>
      <c r="D1662" s="196" t="s">
        <v>7698</v>
      </c>
      <c r="E1662" s="196" t="s">
        <v>6773</v>
      </c>
      <c r="F1662" s="196" t="s">
        <v>1301</v>
      </c>
      <c r="G1662" s="196" t="s">
        <v>1300</v>
      </c>
      <c r="H1662" s="196" t="s">
        <v>1354</v>
      </c>
      <c r="I1662" s="196" t="s">
        <v>1309</v>
      </c>
      <c r="K1662" s="196">
        <v>1</v>
      </c>
      <c r="L1662" s="196" t="s">
        <v>2606</v>
      </c>
      <c r="M1662" s="196" t="s">
        <v>2605</v>
      </c>
      <c r="N1662" s="196" t="s">
        <v>1306</v>
      </c>
      <c r="O1662" s="196" t="s">
        <v>2604</v>
      </c>
      <c r="P1662" s="196" t="s">
        <v>1304</v>
      </c>
      <c r="Q1662" s="196" t="s">
        <v>2603</v>
      </c>
      <c r="R1662" s="196" t="s">
        <v>1302</v>
      </c>
    </row>
    <row r="1663" spans="1:18" x14ac:dyDescent="0.45">
      <c r="A1663" s="196">
        <v>7</v>
      </c>
      <c r="B1663" s="196">
        <v>32</v>
      </c>
      <c r="C1663" s="196">
        <v>28</v>
      </c>
      <c r="D1663" s="196" t="s">
        <v>7698</v>
      </c>
      <c r="E1663" s="196" t="s">
        <v>7832</v>
      </c>
      <c r="F1663" s="196" t="s">
        <v>1301</v>
      </c>
      <c r="G1663" s="196" t="s">
        <v>1300</v>
      </c>
      <c r="H1663" s="196" t="s">
        <v>1449</v>
      </c>
      <c r="I1663" s="196" t="s">
        <v>1309</v>
      </c>
      <c r="K1663" s="196">
        <v>1</v>
      </c>
      <c r="L1663" s="196" t="s">
        <v>2602</v>
      </c>
      <c r="M1663" s="196" t="s">
        <v>2601</v>
      </c>
      <c r="N1663" s="196" t="s">
        <v>1306</v>
      </c>
      <c r="O1663" s="196" t="s">
        <v>2600</v>
      </c>
      <c r="P1663" s="196" t="s">
        <v>1304</v>
      </c>
      <c r="Q1663" s="196" t="s">
        <v>2599</v>
      </c>
      <c r="R1663" s="196" t="s">
        <v>1302</v>
      </c>
    </row>
    <row r="1664" spans="1:18" x14ac:dyDescent="0.45">
      <c r="A1664" s="196">
        <v>7</v>
      </c>
      <c r="B1664" s="196">
        <v>32</v>
      </c>
      <c r="C1664" s="196">
        <v>29</v>
      </c>
      <c r="D1664" s="196" t="s">
        <v>7698</v>
      </c>
      <c r="E1664" s="196" t="s">
        <v>6774</v>
      </c>
      <c r="F1664" s="196" t="s">
        <v>1301</v>
      </c>
      <c r="G1664" s="196" t="s">
        <v>1300</v>
      </c>
      <c r="H1664" s="196" t="s">
        <v>1349</v>
      </c>
      <c r="I1664" s="196" t="s">
        <v>1341</v>
      </c>
      <c r="K1664" s="196">
        <v>1</v>
      </c>
      <c r="L1664" s="196" t="s">
        <v>2598</v>
      </c>
      <c r="M1664" s="196" t="s">
        <v>2597</v>
      </c>
      <c r="N1664" s="196" t="s">
        <v>1338</v>
      </c>
      <c r="O1664" s="196" t="s">
        <v>2596</v>
      </c>
      <c r="P1664" s="196" t="s">
        <v>1297</v>
      </c>
      <c r="Q1664" s="196" t="s">
        <v>1297</v>
      </c>
      <c r="R1664" s="196" t="s">
        <v>1297</v>
      </c>
    </row>
    <row r="1665" spans="1:18" x14ac:dyDescent="0.45">
      <c r="A1665" s="196">
        <v>7</v>
      </c>
      <c r="B1665" s="196">
        <v>32</v>
      </c>
      <c r="C1665" s="196">
        <v>30</v>
      </c>
      <c r="D1665" s="196" t="s">
        <v>7698</v>
      </c>
      <c r="E1665" s="196" t="s">
        <v>7833</v>
      </c>
      <c r="F1665" s="196" t="s">
        <v>1301</v>
      </c>
      <c r="G1665" s="196" t="s">
        <v>1300</v>
      </c>
      <c r="H1665" s="196" t="s">
        <v>1441</v>
      </c>
      <c r="I1665" s="196" t="s">
        <v>1341</v>
      </c>
      <c r="K1665" s="196">
        <v>1</v>
      </c>
      <c r="L1665" s="196" t="s">
        <v>2595</v>
      </c>
      <c r="M1665" s="196" t="s">
        <v>2594</v>
      </c>
      <c r="N1665" s="196" t="s">
        <v>1338</v>
      </c>
      <c r="O1665" s="196" t="s">
        <v>2593</v>
      </c>
      <c r="P1665" s="196" t="s">
        <v>1297</v>
      </c>
      <c r="Q1665" s="196" t="s">
        <v>1297</v>
      </c>
      <c r="R1665" s="196" t="s">
        <v>1297</v>
      </c>
    </row>
    <row r="1666" spans="1:18" x14ac:dyDescent="0.45">
      <c r="A1666" s="196">
        <v>7</v>
      </c>
      <c r="B1666" s="196">
        <v>32</v>
      </c>
      <c r="C1666" s="196">
        <v>31</v>
      </c>
      <c r="D1666" s="196" t="s">
        <v>7698</v>
      </c>
      <c r="E1666" s="196" t="s">
        <v>6775</v>
      </c>
      <c r="F1666" s="196" t="s">
        <v>1301</v>
      </c>
      <c r="G1666" s="196" t="s">
        <v>1300</v>
      </c>
      <c r="H1666" s="196" t="s">
        <v>679</v>
      </c>
      <c r="I1666" s="196" t="s">
        <v>1341</v>
      </c>
      <c r="K1666" s="196">
        <v>1</v>
      </c>
      <c r="L1666" s="196" t="s">
        <v>2592</v>
      </c>
      <c r="M1666" s="196" t="s">
        <v>2591</v>
      </c>
      <c r="N1666" s="196" t="s">
        <v>1338</v>
      </c>
      <c r="O1666" s="196" t="s">
        <v>2590</v>
      </c>
      <c r="P1666" s="196" t="s">
        <v>1297</v>
      </c>
      <c r="Q1666" s="196" t="s">
        <v>1297</v>
      </c>
      <c r="R1666" s="196" t="s">
        <v>1297</v>
      </c>
    </row>
    <row r="1667" spans="1:18" x14ac:dyDescent="0.45">
      <c r="A1667" s="196">
        <v>7</v>
      </c>
      <c r="B1667" s="196">
        <v>32</v>
      </c>
      <c r="C1667" s="196">
        <v>32</v>
      </c>
      <c r="D1667" s="196" t="s">
        <v>7698</v>
      </c>
      <c r="E1667" s="196" t="s">
        <v>7834</v>
      </c>
      <c r="F1667" s="196" t="s">
        <v>1301</v>
      </c>
      <c r="G1667" s="196" t="s">
        <v>1300</v>
      </c>
      <c r="H1667" s="196" t="s">
        <v>1434</v>
      </c>
      <c r="I1667" s="196" t="s">
        <v>1341</v>
      </c>
      <c r="K1667" s="196">
        <v>1</v>
      </c>
      <c r="L1667" s="196" t="s">
        <v>2589</v>
      </c>
      <c r="M1667" s="196" t="s">
        <v>2588</v>
      </c>
      <c r="N1667" s="196" t="s">
        <v>1338</v>
      </c>
      <c r="O1667" s="196" t="s">
        <v>2587</v>
      </c>
      <c r="P1667" s="196" t="s">
        <v>1297</v>
      </c>
      <c r="Q1667" s="196" t="s">
        <v>1297</v>
      </c>
      <c r="R1667" s="196" t="s">
        <v>1297</v>
      </c>
    </row>
    <row r="1668" spans="1:18" x14ac:dyDescent="0.45">
      <c r="A1668" s="196">
        <v>7</v>
      </c>
      <c r="B1668" s="196">
        <v>32</v>
      </c>
      <c r="C1668" s="196">
        <v>33</v>
      </c>
      <c r="D1668" s="196" t="s">
        <v>7698</v>
      </c>
      <c r="E1668" s="196" t="s">
        <v>6776</v>
      </c>
      <c r="F1668" s="196" t="s">
        <v>1301</v>
      </c>
      <c r="G1668" s="196" t="s">
        <v>1300</v>
      </c>
      <c r="H1668" s="196" t="s">
        <v>1342</v>
      </c>
      <c r="I1668" s="196" t="s">
        <v>1341</v>
      </c>
      <c r="K1668" s="196">
        <v>1</v>
      </c>
      <c r="L1668" s="196" t="s">
        <v>2586</v>
      </c>
      <c r="M1668" s="196" t="s">
        <v>2585</v>
      </c>
      <c r="N1668" s="196" t="s">
        <v>1338</v>
      </c>
      <c r="O1668" s="196" t="s">
        <v>2584</v>
      </c>
      <c r="P1668" s="196" t="s">
        <v>1297</v>
      </c>
      <c r="Q1668" s="196" t="s">
        <v>1297</v>
      </c>
      <c r="R1668" s="196" t="s">
        <v>1297</v>
      </c>
    </row>
    <row r="1669" spans="1:18" x14ac:dyDescent="0.45">
      <c r="A1669" s="196">
        <v>7</v>
      </c>
      <c r="B1669" s="196">
        <v>32</v>
      </c>
      <c r="C1669" s="196">
        <v>34</v>
      </c>
      <c r="D1669" s="196" t="s">
        <v>7698</v>
      </c>
      <c r="E1669" s="196" t="s">
        <v>7835</v>
      </c>
      <c r="F1669" s="196" t="s">
        <v>1301</v>
      </c>
      <c r="G1669" s="196" t="s">
        <v>1300</v>
      </c>
      <c r="H1669" s="196" t="s">
        <v>1427</v>
      </c>
      <c r="I1669" s="196" t="s">
        <v>1341</v>
      </c>
      <c r="K1669" s="196">
        <v>1</v>
      </c>
      <c r="L1669" s="196" t="s">
        <v>2583</v>
      </c>
      <c r="M1669" s="196" t="s">
        <v>2582</v>
      </c>
      <c r="N1669" s="196" t="s">
        <v>1338</v>
      </c>
      <c r="O1669" s="196" t="s">
        <v>2581</v>
      </c>
      <c r="P1669" s="196" t="s">
        <v>1297</v>
      </c>
      <c r="Q1669" s="196" t="s">
        <v>1297</v>
      </c>
      <c r="R1669" s="196" t="s">
        <v>1297</v>
      </c>
    </row>
    <row r="1670" spans="1:18" x14ac:dyDescent="0.45">
      <c r="A1670" s="196">
        <v>7</v>
      </c>
      <c r="B1670" s="196">
        <v>32</v>
      </c>
      <c r="C1670" s="196">
        <v>35</v>
      </c>
      <c r="D1670" s="196" t="s">
        <v>7698</v>
      </c>
      <c r="E1670" s="196" t="s">
        <v>6777</v>
      </c>
      <c r="F1670" s="196" t="s">
        <v>1301</v>
      </c>
      <c r="G1670" s="196" t="s">
        <v>1300</v>
      </c>
      <c r="H1670" s="196" t="s">
        <v>1336</v>
      </c>
      <c r="K1670" s="196">
        <v>1</v>
      </c>
      <c r="L1670" s="196" t="s">
        <v>2580</v>
      </c>
      <c r="M1670" s="196" t="s">
        <v>1297</v>
      </c>
      <c r="N1670" s="196" t="s">
        <v>1297</v>
      </c>
      <c r="O1670" s="196" t="s">
        <v>1297</v>
      </c>
      <c r="P1670" s="196" t="s">
        <v>1297</v>
      </c>
      <c r="Q1670" s="196" t="s">
        <v>1297</v>
      </c>
      <c r="R1670" s="196" t="s">
        <v>1297</v>
      </c>
    </row>
    <row r="1671" spans="1:18" x14ac:dyDescent="0.45">
      <c r="A1671" s="196">
        <v>7</v>
      </c>
      <c r="B1671" s="196">
        <v>32</v>
      </c>
      <c r="C1671" s="196">
        <v>36</v>
      </c>
      <c r="D1671" s="196" t="s">
        <v>7698</v>
      </c>
      <c r="E1671" s="196" t="s">
        <v>8439</v>
      </c>
      <c r="F1671" s="196" t="s">
        <v>1301</v>
      </c>
      <c r="G1671" s="196" t="s">
        <v>1300</v>
      </c>
      <c r="H1671" s="196" t="s">
        <v>1422</v>
      </c>
      <c r="K1671" s="196">
        <v>1</v>
      </c>
      <c r="L1671" s="196" t="s">
        <v>2579</v>
      </c>
      <c r="M1671" s="196" t="s">
        <v>1297</v>
      </c>
      <c r="N1671" s="196" t="s">
        <v>1297</v>
      </c>
      <c r="O1671" s="196" t="s">
        <v>1297</v>
      </c>
      <c r="P1671" s="196" t="s">
        <v>1297</v>
      </c>
      <c r="Q1671" s="196" t="s">
        <v>1297</v>
      </c>
      <c r="R1671" s="196" t="s">
        <v>1297</v>
      </c>
    </row>
    <row r="1672" spans="1:18" x14ac:dyDescent="0.45">
      <c r="A1672" s="196">
        <v>7</v>
      </c>
      <c r="B1672" s="196">
        <v>32</v>
      </c>
      <c r="C1672" s="196">
        <v>37</v>
      </c>
      <c r="D1672" s="196" t="s">
        <v>7698</v>
      </c>
      <c r="E1672" s="196" t="s">
        <v>6778</v>
      </c>
      <c r="F1672" s="196" t="s">
        <v>1301</v>
      </c>
      <c r="G1672" s="196" t="s">
        <v>1300</v>
      </c>
      <c r="H1672" s="196" t="s">
        <v>1334</v>
      </c>
      <c r="K1672" s="196">
        <v>1</v>
      </c>
      <c r="L1672" s="196" t="s">
        <v>2578</v>
      </c>
      <c r="M1672" s="196" t="s">
        <v>1297</v>
      </c>
      <c r="N1672" s="196" t="s">
        <v>1297</v>
      </c>
      <c r="O1672" s="196" t="s">
        <v>1297</v>
      </c>
      <c r="P1672" s="196" t="s">
        <v>1297</v>
      </c>
      <c r="Q1672" s="196" t="s">
        <v>1297</v>
      </c>
      <c r="R1672" s="196" t="s">
        <v>1297</v>
      </c>
    </row>
    <row r="1673" spans="1:18" x14ac:dyDescent="0.45">
      <c r="A1673" s="196">
        <v>7</v>
      </c>
      <c r="B1673" s="196">
        <v>32</v>
      </c>
      <c r="C1673" s="196">
        <v>38</v>
      </c>
      <c r="D1673" s="196" t="s">
        <v>7698</v>
      </c>
      <c r="E1673" s="196" t="s">
        <v>8479</v>
      </c>
      <c r="F1673" s="196" t="s">
        <v>1301</v>
      </c>
      <c r="G1673" s="196" t="s">
        <v>1300</v>
      </c>
      <c r="H1673" s="196" t="s">
        <v>1419</v>
      </c>
      <c r="K1673" s="196">
        <v>1</v>
      </c>
      <c r="L1673" s="196" t="s">
        <v>2577</v>
      </c>
      <c r="M1673" s="196" t="s">
        <v>1297</v>
      </c>
      <c r="N1673" s="196" t="s">
        <v>1297</v>
      </c>
      <c r="O1673" s="196" t="s">
        <v>1297</v>
      </c>
      <c r="P1673" s="196" t="s">
        <v>1297</v>
      </c>
      <c r="Q1673" s="196" t="s">
        <v>1297</v>
      </c>
      <c r="R1673" s="196" t="s">
        <v>1297</v>
      </c>
    </row>
    <row r="1674" spans="1:18" x14ac:dyDescent="0.45">
      <c r="A1674" s="196">
        <v>7</v>
      </c>
      <c r="B1674" s="196">
        <v>32</v>
      </c>
      <c r="C1674" s="196">
        <v>39</v>
      </c>
      <c r="D1674" s="196" t="s">
        <v>7698</v>
      </c>
      <c r="E1674" s="196" t="s">
        <v>6779</v>
      </c>
      <c r="F1674" s="196" t="s">
        <v>1301</v>
      </c>
      <c r="G1674" s="196" t="s">
        <v>1300</v>
      </c>
      <c r="H1674" s="196" t="s">
        <v>1332</v>
      </c>
      <c r="K1674" s="196">
        <v>1</v>
      </c>
      <c r="L1674" s="196" t="s">
        <v>2576</v>
      </c>
      <c r="M1674" s="196" t="s">
        <v>1297</v>
      </c>
      <c r="N1674" s="196" t="s">
        <v>1297</v>
      </c>
      <c r="O1674" s="196" t="s">
        <v>1297</v>
      </c>
      <c r="P1674" s="196" t="s">
        <v>1297</v>
      </c>
      <c r="Q1674" s="196" t="s">
        <v>1297</v>
      </c>
      <c r="R1674" s="196" t="s">
        <v>1297</v>
      </c>
    </row>
    <row r="1675" spans="1:18" x14ac:dyDescent="0.45">
      <c r="A1675" s="196">
        <v>7</v>
      </c>
      <c r="B1675" s="196">
        <v>32</v>
      </c>
      <c r="C1675" s="196">
        <v>40</v>
      </c>
      <c r="D1675" s="196" t="s">
        <v>7698</v>
      </c>
      <c r="E1675" s="196" t="s">
        <v>8519</v>
      </c>
      <c r="F1675" s="196" t="s">
        <v>1301</v>
      </c>
      <c r="G1675" s="196" t="s">
        <v>1300</v>
      </c>
      <c r="H1675" s="196" t="s">
        <v>1416</v>
      </c>
      <c r="K1675" s="196">
        <v>1</v>
      </c>
      <c r="L1675" s="196" t="s">
        <v>2575</v>
      </c>
      <c r="M1675" s="196" t="s">
        <v>1297</v>
      </c>
      <c r="N1675" s="196" t="s">
        <v>1297</v>
      </c>
      <c r="O1675" s="196" t="s">
        <v>1297</v>
      </c>
      <c r="P1675" s="196" t="s">
        <v>1297</v>
      </c>
      <c r="Q1675" s="196" t="s">
        <v>1297</v>
      </c>
      <c r="R1675" s="196" t="s">
        <v>1297</v>
      </c>
    </row>
    <row r="1676" spans="1:18" x14ac:dyDescent="0.45">
      <c r="A1676" s="196">
        <v>7</v>
      </c>
      <c r="B1676" s="196">
        <v>32</v>
      </c>
      <c r="C1676" s="196">
        <v>41</v>
      </c>
      <c r="D1676" s="196" t="s">
        <v>7698</v>
      </c>
      <c r="E1676" s="196" t="s">
        <v>6780</v>
      </c>
      <c r="F1676" s="196" t="s">
        <v>1301</v>
      </c>
      <c r="G1676" s="196" t="s">
        <v>1300</v>
      </c>
      <c r="H1676" s="196" t="s">
        <v>1330</v>
      </c>
      <c r="I1676" s="196" t="s">
        <v>1309</v>
      </c>
      <c r="K1676" s="196">
        <v>1</v>
      </c>
      <c r="L1676" s="196" t="s">
        <v>2574</v>
      </c>
      <c r="M1676" s="196" t="s">
        <v>2573</v>
      </c>
      <c r="N1676" s="196" t="s">
        <v>1306</v>
      </c>
      <c r="O1676" s="196" t="s">
        <v>2572</v>
      </c>
      <c r="P1676" s="196" t="s">
        <v>1304</v>
      </c>
      <c r="Q1676" s="196" t="s">
        <v>2571</v>
      </c>
      <c r="R1676" s="196" t="s">
        <v>1302</v>
      </c>
    </row>
    <row r="1677" spans="1:18" x14ac:dyDescent="0.45">
      <c r="A1677" s="196">
        <v>7</v>
      </c>
      <c r="B1677" s="196">
        <v>32</v>
      </c>
      <c r="C1677" s="196">
        <v>42</v>
      </c>
      <c r="D1677" s="196" t="s">
        <v>7698</v>
      </c>
      <c r="E1677" s="196" t="s">
        <v>7836</v>
      </c>
      <c r="F1677" s="196" t="s">
        <v>1301</v>
      </c>
      <c r="G1677" s="196" t="s">
        <v>1300</v>
      </c>
      <c r="H1677" s="196" t="s">
        <v>1410</v>
      </c>
      <c r="I1677" s="196" t="s">
        <v>1309</v>
      </c>
      <c r="K1677" s="196">
        <v>1</v>
      </c>
      <c r="L1677" s="196" t="s">
        <v>2570</v>
      </c>
      <c r="M1677" s="196" t="s">
        <v>2569</v>
      </c>
      <c r="N1677" s="196" t="s">
        <v>1306</v>
      </c>
      <c r="O1677" s="196" t="s">
        <v>2568</v>
      </c>
      <c r="P1677" s="196" t="s">
        <v>1304</v>
      </c>
      <c r="Q1677" s="196" t="s">
        <v>2567</v>
      </c>
      <c r="R1677" s="196" t="s">
        <v>1302</v>
      </c>
    </row>
    <row r="1678" spans="1:18" x14ac:dyDescent="0.45">
      <c r="A1678" s="196">
        <v>7</v>
      </c>
      <c r="B1678" s="196">
        <v>32</v>
      </c>
      <c r="C1678" s="196">
        <v>43</v>
      </c>
      <c r="D1678" s="196" t="s">
        <v>7698</v>
      </c>
      <c r="E1678" s="196" t="s">
        <v>6781</v>
      </c>
      <c r="F1678" s="196" t="s">
        <v>1301</v>
      </c>
      <c r="G1678" s="196" t="s">
        <v>1300</v>
      </c>
      <c r="H1678" s="196" t="s">
        <v>1325</v>
      </c>
      <c r="I1678" s="196" t="s">
        <v>1324</v>
      </c>
      <c r="K1678" s="196">
        <v>1</v>
      </c>
      <c r="L1678" s="196" t="s">
        <v>2566</v>
      </c>
      <c r="M1678" s="196" t="s">
        <v>1297</v>
      </c>
      <c r="N1678" s="196" t="s">
        <v>1297</v>
      </c>
      <c r="O1678" s="196" t="s">
        <v>1297</v>
      </c>
      <c r="P1678" s="196" t="s">
        <v>1297</v>
      </c>
      <c r="Q1678" s="196" t="s">
        <v>1297</v>
      </c>
      <c r="R1678" s="196" t="s">
        <v>1297</v>
      </c>
    </row>
    <row r="1679" spans="1:18" x14ac:dyDescent="0.45">
      <c r="A1679" s="196">
        <v>7</v>
      </c>
      <c r="B1679" s="196">
        <v>32</v>
      </c>
      <c r="C1679" s="196">
        <v>44</v>
      </c>
      <c r="D1679" s="196" t="s">
        <v>7698</v>
      </c>
      <c r="E1679" s="196" t="s">
        <v>7837</v>
      </c>
      <c r="F1679" s="196" t="s">
        <v>1301</v>
      </c>
      <c r="G1679" s="196" t="s">
        <v>1300</v>
      </c>
      <c r="H1679" s="196" t="s">
        <v>1404</v>
      </c>
      <c r="I1679" s="196" t="s">
        <v>1324</v>
      </c>
      <c r="K1679" s="196">
        <v>1</v>
      </c>
      <c r="L1679" s="196" t="s">
        <v>2565</v>
      </c>
      <c r="M1679" s="196" t="s">
        <v>1297</v>
      </c>
      <c r="N1679" s="196" t="s">
        <v>1297</v>
      </c>
      <c r="O1679" s="196" t="s">
        <v>1297</v>
      </c>
      <c r="P1679" s="196" t="s">
        <v>1297</v>
      </c>
      <c r="Q1679" s="196" t="s">
        <v>1297</v>
      </c>
      <c r="R1679" s="196" t="s">
        <v>1297</v>
      </c>
    </row>
    <row r="1680" spans="1:18" x14ac:dyDescent="0.45">
      <c r="A1680" s="196">
        <v>7</v>
      </c>
      <c r="B1680" s="196">
        <v>32</v>
      </c>
      <c r="C1680" s="196">
        <v>45</v>
      </c>
      <c r="D1680" s="196" t="s">
        <v>7698</v>
      </c>
      <c r="E1680" s="196" t="s">
        <v>6782</v>
      </c>
      <c r="F1680" s="196" t="s">
        <v>1301</v>
      </c>
      <c r="G1680" s="196" t="s">
        <v>1300</v>
      </c>
      <c r="H1680" s="196" t="s">
        <v>1322</v>
      </c>
      <c r="K1680" s="196">
        <v>1</v>
      </c>
      <c r="L1680" s="196" t="s">
        <v>2564</v>
      </c>
      <c r="M1680" s="196" t="s">
        <v>1297</v>
      </c>
      <c r="N1680" s="196" t="s">
        <v>1297</v>
      </c>
      <c r="O1680" s="196" t="s">
        <v>1297</v>
      </c>
      <c r="P1680" s="196" t="s">
        <v>1297</v>
      </c>
      <c r="Q1680" s="196" t="s">
        <v>1297</v>
      </c>
      <c r="R1680" s="196" t="s">
        <v>1297</v>
      </c>
    </row>
    <row r="1681" spans="1:18" x14ac:dyDescent="0.45">
      <c r="A1681" s="196">
        <v>7</v>
      </c>
      <c r="B1681" s="196">
        <v>32</v>
      </c>
      <c r="C1681" s="196">
        <v>46</v>
      </c>
      <c r="D1681" s="196" t="s">
        <v>7698</v>
      </c>
      <c r="E1681" s="196" t="s">
        <v>7838</v>
      </c>
      <c r="F1681" s="196" t="s">
        <v>1301</v>
      </c>
      <c r="G1681" s="196" t="s">
        <v>1300</v>
      </c>
      <c r="H1681" s="196" t="s">
        <v>1401</v>
      </c>
      <c r="K1681" s="196">
        <v>1</v>
      </c>
      <c r="L1681" s="196" t="s">
        <v>2563</v>
      </c>
      <c r="M1681" s="196" t="s">
        <v>1297</v>
      </c>
      <c r="N1681" s="196" t="s">
        <v>1297</v>
      </c>
      <c r="O1681" s="196" t="s">
        <v>1297</v>
      </c>
      <c r="P1681" s="196" t="s">
        <v>1297</v>
      </c>
      <c r="Q1681" s="196" t="s">
        <v>1297</v>
      </c>
      <c r="R1681" s="196" t="s">
        <v>1297</v>
      </c>
    </row>
    <row r="1682" spans="1:18" x14ac:dyDescent="0.45">
      <c r="A1682" s="196">
        <v>7</v>
      </c>
      <c r="B1682" s="196">
        <v>32</v>
      </c>
      <c r="C1682" s="196">
        <v>47</v>
      </c>
      <c r="D1682" s="196" t="s">
        <v>7698</v>
      </c>
      <c r="E1682" s="196" t="s">
        <v>6783</v>
      </c>
      <c r="F1682" s="196" t="s">
        <v>1301</v>
      </c>
      <c r="G1682" s="196" t="s">
        <v>1300</v>
      </c>
      <c r="H1682" s="196" t="s">
        <v>1320</v>
      </c>
      <c r="I1682" s="196" t="s">
        <v>1319</v>
      </c>
      <c r="K1682" s="196">
        <v>1</v>
      </c>
      <c r="L1682" s="196" t="s">
        <v>2562</v>
      </c>
      <c r="M1682" s="196" t="s">
        <v>1297</v>
      </c>
      <c r="N1682" s="196" t="s">
        <v>1297</v>
      </c>
      <c r="O1682" s="196" t="s">
        <v>1297</v>
      </c>
      <c r="P1682" s="196" t="s">
        <v>1297</v>
      </c>
      <c r="Q1682" s="196" t="s">
        <v>1297</v>
      </c>
      <c r="R1682" s="196" t="s">
        <v>1297</v>
      </c>
    </row>
    <row r="1683" spans="1:18" x14ac:dyDescent="0.45">
      <c r="A1683" s="196">
        <v>7</v>
      </c>
      <c r="B1683" s="196">
        <v>32</v>
      </c>
      <c r="C1683" s="196">
        <v>48</v>
      </c>
      <c r="D1683" s="196" t="s">
        <v>7698</v>
      </c>
      <c r="E1683" s="196" t="s">
        <v>6784</v>
      </c>
      <c r="F1683" s="196" t="s">
        <v>1301</v>
      </c>
      <c r="G1683" s="196" t="s">
        <v>1300</v>
      </c>
      <c r="H1683" s="196" t="s">
        <v>1317</v>
      </c>
      <c r="K1683" s="196">
        <v>1</v>
      </c>
      <c r="L1683" s="196" t="s">
        <v>2561</v>
      </c>
      <c r="M1683" s="196" t="s">
        <v>1297</v>
      </c>
      <c r="N1683" s="196" t="s">
        <v>1297</v>
      </c>
      <c r="O1683" s="196" t="s">
        <v>1297</v>
      </c>
      <c r="P1683" s="196" t="s">
        <v>1297</v>
      </c>
      <c r="Q1683" s="196" t="s">
        <v>1297</v>
      </c>
      <c r="R1683" s="196" t="s">
        <v>1297</v>
      </c>
    </row>
    <row r="1684" spans="1:18" x14ac:dyDescent="0.45">
      <c r="A1684" s="196">
        <v>7</v>
      </c>
      <c r="B1684" s="196">
        <v>32</v>
      </c>
      <c r="C1684" s="196">
        <v>49</v>
      </c>
      <c r="D1684" s="196" t="s">
        <v>7698</v>
      </c>
      <c r="E1684" s="196" t="s">
        <v>6785</v>
      </c>
      <c r="F1684" s="196" t="s">
        <v>1301</v>
      </c>
      <c r="G1684" s="196" t="s">
        <v>1300</v>
      </c>
      <c r="H1684" s="196" t="s">
        <v>1315</v>
      </c>
      <c r="I1684" s="196" t="s">
        <v>1309</v>
      </c>
      <c r="K1684" s="196">
        <v>1</v>
      </c>
      <c r="L1684" s="196" t="s">
        <v>2560</v>
      </c>
      <c r="M1684" s="196" t="s">
        <v>2559</v>
      </c>
      <c r="N1684" s="196" t="s">
        <v>1306</v>
      </c>
      <c r="O1684" s="196" t="s">
        <v>2558</v>
      </c>
      <c r="P1684" s="196" t="s">
        <v>1304</v>
      </c>
      <c r="Q1684" s="196" t="s">
        <v>2557</v>
      </c>
      <c r="R1684" s="196" t="s">
        <v>1302</v>
      </c>
    </row>
    <row r="1685" spans="1:18" x14ac:dyDescent="0.45">
      <c r="A1685" s="196">
        <v>7</v>
      </c>
      <c r="B1685" s="196">
        <v>32</v>
      </c>
      <c r="C1685" s="196">
        <v>50</v>
      </c>
      <c r="D1685" s="196" t="s">
        <v>7698</v>
      </c>
      <c r="E1685" s="196" t="s">
        <v>6786</v>
      </c>
      <c r="F1685" s="196" t="s">
        <v>1301</v>
      </c>
      <c r="G1685" s="196" t="s">
        <v>1300</v>
      </c>
      <c r="H1685" s="196" t="s">
        <v>1310</v>
      </c>
      <c r="I1685" s="196" t="s">
        <v>1309</v>
      </c>
      <c r="K1685" s="196">
        <v>1</v>
      </c>
      <c r="L1685" s="196" t="s">
        <v>2556</v>
      </c>
      <c r="M1685" s="196" t="s">
        <v>2555</v>
      </c>
      <c r="N1685" s="196" t="s">
        <v>1306</v>
      </c>
      <c r="O1685" s="196" t="s">
        <v>2554</v>
      </c>
      <c r="P1685" s="196" t="s">
        <v>1304</v>
      </c>
      <c r="Q1685" s="196" t="s">
        <v>2553</v>
      </c>
      <c r="R1685" s="196" t="s">
        <v>1302</v>
      </c>
    </row>
    <row r="1686" spans="1:18" x14ac:dyDescent="0.45">
      <c r="A1686" s="196">
        <v>7</v>
      </c>
      <c r="B1686" s="196">
        <v>32</v>
      </c>
      <c r="C1686" s="196">
        <v>51</v>
      </c>
      <c r="D1686" s="196" t="s">
        <v>7698</v>
      </c>
      <c r="E1686" s="196" t="s">
        <v>6787</v>
      </c>
      <c r="F1686" s="196" t="s">
        <v>1301</v>
      </c>
      <c r="G1686" s="196" t="s">
        <v>1300</v>
      </c>
      <c r="H1686" s="196" t="s">
        <v>1299</v>
      </c>
      <c r="K1686" s="196">
        <v>1</v>
      </c>
      <c r="L1686" s="196" t="s">
        <v>2552</v>
      </c>
      <c r="M1686" s="196" t="s">
        <v>1297</v>
      </c>
      <c r="N1686" s="196" t="s">
        <v>1297</v>
      </c>
      <c r="O1686" s="196" t="s">
        <v>1297</v>
      </c>
      <c r="P1686" s="196" t="s">
        <v>1297</v>
      </c>
      <c r="Q1686" s="196" t="s">
        <v>1297</v>
      </c>
      <c r="R1686" s="196" t="s">
        <v>1297</v>
      </c>
    </row>
    <row r="1687" spans="1:18" x14ac:dyDescent="0.45">
      <c r="A1687" s="196">
        <v>7</v>
      </c>
      <c r="B1687" s="196">
        <v>32</v>
      </c>
      <c r="C1687" s="196">
        <v>52</v>
      </c>
      <c r="D1687" s="196" t="s">
        <v>8775</v>
      </c>
      <c r="E1687" s="196" t="s">
        <v>8803</v>
      </c>
      <c r="F1687" s="196" t="s">
        <v>1301</v>
      </c>
      <c r="G1687" s="196" t="s">
        <v>1300</v>
      </c>
      <c r="H1687" s="196" t="s">
        <v>8777</v>
      </c>
      <c r="K1687" s="196">
        <v>1</v>
      </c>
      <c r="L1687" s="196" t="s">
        <v>8804</v>
      </c>
    </row>
    <row r="1688" spans="1:18" x14ac:dyDescent="0.45">
      <c r="A1688" s="196">
        <v>7</v>
      </c>
      <c r="B1688" s="196">
        <v>33</v>
      </c>
      <c r="C1688" s="196">
        <v>1</v>
      </c>
      <c r="D1688" s="196" t="s">
        <v>7698</v>
      </c>
      <c r="E1688" s="196" t="s">
        <v>6788</v>
      </c>
      <c r="F1688" s="196" t="s">
        <v>1301</v>
      </c>
      <c r="G1688" s="196" t="s">
        <v>1300</v>
      </c>
      <c r="H1688" s="196" t="s">
        <v>1388</v>
      </c>
      <c r="I1688" s="196" t="s">
        <v>1324</v>
      </c>
      <c r="K1688" s="196">
        <v>1</v>
      </c>
      <c r="L1688" s="196" t="s">
        <v>2551</v>
      </c>
      <c r="M1688" s="196" t="s">
        <v>1297</v>
      </c>
      <c r="N1688" s="196" t="s">
        <v>1297</v>
      </c>
      <c r="O1688" s="196" t="s">
        <v>1297</v>
      </c>
      <c r="P1688" s="196" t="s">
        <v>1297</v>
      </c>
      <c r="Q1688" s="196" t="s">
        <v>1297</v>
      </c>
      <c r="R1688" s="196" t="s">
        <v>1297</v>
      </c>
    </row>
    <row r="1689" spans="1:18" x14ac:dyDescent="0.45">
      <c r="A1689" s="196">
        <v>7</v>
      </c>
      <c r="B1689" s="196">
        <v>33</v>
      </c>
      <c r="C1689" s="196">
        <v>2</v>
      </c>
      <c r="D1689" s="196" t="s">
        <v>7698</v>
      </c>
      <c r="E1689" s="196" t="s">
        <v>7839</v>
      </c>
      <c r="F1689" s="196" t="s">
        <v>1301</v>
      </c>
      <c r="G1689" s="196" t="s">
        <v>1300</v>
      </c>
      <c r="H1689" s="196" t="s">
        <v>1505</v>
      </c>
      <c r="I1689" s="196" t="s">
        <v>1324</v>
      </c>
      <c r="K1689" s="196">
        <v>1</v>
      </c>
      <c r="L1689" s="196" t="s">
        <v>2550</v>
      </c>
      <c r="M1689" s="196" t="s">
        <v>1297</v>
      </c>
      <c r="N1689" s="196" t="s">
        <v>1297</v>
      </c>
      <c r="O1689" s="196" t="s">
        <v>1297</v>
      </c>
      <c r="P1689" s="196" t="s">
        <v>1297</v>
      </c>
      <c r="Q1689" s="196" t="s">
        <v>1297</v>
      </c>
      <c r="R1689" s="196" t="s">
        <v>1297</v>
      </c>
    </row>
    <row r="1690" spans="1:18" x14ac:dyDescent="0.45">
      <c r="A1690" s="196">
        <v>7</v>
      </c>
      <c r="B1690" s="196">
        <v>33</v>
      </c>
      <c r="C1690" s="196">
        <v>3</v>
      </c>
      <c r="D1690" s="196" t="s">
        <v>7698</v>
      </c>
      <c r="E1690" s="196" t="s">
        <v>6789</v>
      </c>
      <c r="F1690" s="196" t="s">
        <v>1301</v>
      </c>
      <c r="G1690" s="196" t="s">
        <v>1300</v>
      </c>
      <c r="H1690" s="196" t="s">
        <v>1386</v>
      </c>
      <c r="I1690" s="196" t="s">
        <v>1324</v>
      </c>
      <c r="K1690" s="196">
        <v>1</v>
      </c>
      <c r="L1690" s="196" t="s">
        <v>2549</v>
      </c>
      <c r="M1690" s="196" t="s">
        <v>1297</v>
      </c>
      <c r="N1690" s="196" t="s">
        <v>1297</v>
      </c>
      <c r="O1690" s="196" t="s">
        <v>1297</v>
      </c>
      <c r="P1690" s="196" t="s">
        <v>1297</v>
      </c>
      <c r="Q1690" s="196" t="s">
        <v>1297</v>
      </c>
      <c r="R1690" s="196" t="s">
        <v>1297</v>
      </c>
    </row>
    <row r="1691" spans="1:18" x14ac:dyDescent="0.45">
      <c r="A1691" s="196">
        <v>7</v>
      </c>
      <c r="B1691" s="196">
        <v>33</v>
      </c>
      <c r="C1691" s="196">
        <v>4</v>
      </c>
      <c r="D1691" s="196" t="s">
        <v>7698</v>
      </c>
      <c r="E1691" s="196" t="s">
        <v>7840</v>
      </c>
      <c r="F1691" s="196" t="s">
        <v>1301</v>
      </c>
      <c r="G1691" s="196" t="s">
        <v>1300</v>
      </c>
      <c r="H1691" s="196" t="s">
        <v>1502</v>
      </c>
      <c r="I1691" s="196" t="s">
        <v>1324</v>
      </c>
      <c r="K1691" s="196">
        <v>1</v>
      </c>
      <c r="L1691" s="196" t="s">
        <v>2548</v>
      </c>
      <c r="M1691" s="196" t="s">
        <v>1297</v>
      </c>
      <c r="N1691" s="196" t="s">
        <v>1297</v>
      </c>
      <c r="O1691" s="196" t="s">
        <v>1297</v>
      </c>
      <c r="P1691" s="196" t="s">
        <v>1297</v>
      </c>
      <c r="Q1691" s="196" t="s">
        <v>1297</v>
      </c>
      <c r="R1691" s="196" t="s">
        <v>1297</v>
      </c>
    </row>
    <row r="1692" spans="1:18" x14ac:dyDescent="0.45">
      <c r="A1692" s="196">
        <v>7</v>
      </c>
      <c r="B1692" s="196">
        <v>33</v>
      </c>
      <c r="C1692" s="196">
        <v>5</v>
      </c>
      <c r="D1692" s="196" t="s">
        <v>7698</v>
      </c>
      <c r="E1692" s="196" t="s">
        <v>6790</v>
      </c>
      <c r="F1692" s="196" t="s">
        <v>1301</v>
      </c>
      <c r="G1692" s="196" t="s">
        <v>1300</v>
      </c>
      <c r="H1692" s="196" t="s">
        <v>1384</v>
      </c>
      <c r="I1692" s="196" t="s">
        <v>1309</v>
      </c>
      <c r="K1692" s="196">
        <v>1</v>
      </c>
      <c r="L1692" s="196" t="s">
        <v>2547</v>
      </c>
      <c r="M1692" s="196" t="s">
        <v>2546</v>
      </c>
      <c r="N1692" s="196" t="s">
        <v>1306</v>
      </c>
      <c r="O1692" s="196" t="s">
        <v>2545</v>
      </c>
      <c r="P1692" s="196" t="s">
        <v>1304</v>
      </c>
      <c r="Q1692" s="196" t="s">
        <v>2544</v>
      </c>
      <c r="R1692" s="196" t="s">
        <v>1302</v>
      </c>
    </row>
    <row r="1693" spans="1:18" x14ac:dyDescent="0.45">
      <c r="A1693" s="196">
        <v>7</v>
      </c>
      <c r="B1693" s="196">
        <v>33</v>
      </c>
      <c r="C1693" s="196">
        <v>6</v>
      </c>
      <c r="D1693" s="196" t="s">
        <v>7698</v>
      </c>
      <c r="E1693" s="196" t="s">
        <v>7841</v>
      </c>
      <c r="F1693" s="196" t="s">
        <v>1301</v>
      </c>
      <c r="G1693" s="196" t="s">
        <v>1300</v>
      </c>
      <c r="H1693" s="196" t="s">
        <v>1496</v>
      </c>
      <c r="I1693" s="196" t="s">
        <v>1309</v>
      </c>
      <c r="K1693" s="196">
        <v>1</v>
      </c>
      <c r="L1693" s="196" t="s">
        <v>2543</v>
      </c>
      <c r="M1693" s="196" t="s">
        <v>2542</v>
      </c>
      <c r="N1693" s="196" t="s">
        <v>1306</v>
      </c>
      <c r="O1693" s="196" t="s">
        <v>2541</v>
      </c>
      <c r="P1693" s="196" t="s">
        <v>1304</v>
      </c>
      <c r="Q1693" s="196" t="s">
        <v>2540</v>
      </c>
      <c r="R1693" s="196" t="s">
        <v>1302</v>
      </c>
    </row>
    <row r="1694" spans="1:18" x14ac:dyDescent="0.45">
      <c r="A1694" s="196">
        <v>7</v>
      </c>
      <c r="B1694" s="196">
        <v>33</v>
      </c>
      <c r="C1694" s="196">
        <v>7</v>
      </c>
      <c r="D1694" s="196" t="s">
        <v>7698</v>
      </c>
      <c r="E1694" s="196" t="s">
        <v>6791</v>
      </c>
      <c r="F1694" s="196" t="s">
        <v>1301</v>
      </c>
      <c r="G1694" s="196" t="s">
        <v>1300</v>
      </c>
      <c r="H1694" s="196" t="s">
        <v>715</v>
      </c>
      <c r="I1694" s="196" t="s">
        <v>1309</v>
      </c>
      <c r="K1694" s="196">
        <v>1</v>
      </c>
      <c r="L1694" s="196" t="s">
        <v>2539</v>
      </c>
      <c r="M1694" s="196" t="s">
        <v>2538</v>
      </c>
      <c r="N1694" s="196" t="s">
        <v>1306</v>
      </c>
      <c r="O1694" s="196" t="s">
        <v>2537</v>
      </c>
      <c r="P1694" s="196" t="s">
        <v>1304</v>
      </c>
      <c r="Q1694" s="196" t="s">
        <v>2536</v>
      </c>
      <c r="R1694" s="196" t="s">
        <v>1302</v>
      </c>
    </row>
    <row r="1695" spans="1:18" x14ac:dyDescent="0.45">
      <c r="A1695" s="196">
        <v>7</v>
      </c>
      <c r="B1695" s="196">
        <v>33</v>
      </c>
      <c r="C1695" s="196">
        <v>8</v>
      </c>
      <c r="D1695" s="196" t="s">
        <v>7698</v>
      </c>
      <c r="E1695" s="196" t="s">
        <v>7842</v>
      </c>
      <c r="F1695" s="196" t="s">
        <v>1301</v>
      </c>
      <c r="G1695" s="196" t="s">
        <v>1300</v>
      </c>
      <c r="H1695" s="196" t="s">
        <v>1487</v>
      </c>
      <c r="I1695" s="196" t="s">
        <v>1309</v>
      </c>
      <c r="K1695" s="196">
        <v>1</v>
      </c>
      <c r="L1695" s="196" t="s">
        <v>2535</v>
      </c>
      <c r="M1695" s="196" t="s">
        <v>2534</v>
      </c>
      <c r="N1695" s="196" t="s">
        <v>1306</v>
      </c>
      <c r="O1695" s="196" t="s">
        <v>2533</v>
      </c>
      <c r="P1695" s="196" t="s">
        <v>1304</v>
      </c>
      <c r="Q1695" s="196" t="s">
        <v>2532</v>
      </c>
      <c r="R1695" s="196" t="s">
        <v>1302</v>
      </c>
    </row>
    <row r="1696" spans="1:18" x14ac:dyDescent="0.45">
      <c r="A1696" s="196">
        <v>7</v>
      </c>
      <c r="B1696" s="196">
        <v>33</v>
      </c>
      <c r="C1696" s="196">
        <v>9</v>
      </c>
      <c r="D1696" s="196" t="s">
        <v>7698</v>
      </c>
      <c r="E1696" s="196" t="s">
        <v>6792</v>
      </c>
      <c r="F1696" s="196" t="s">
        <v>1301</v>
      </c>
      <c r="G1696" s="196" t="s">
        <v>1300</v>
      </c>
      <c r="H1696" s="196" t="s">
        <v>1375</v>
      </c>
      <c r="K1696" s="196">
        <v>1</v>
      </c>
      <c r="L1696" s="196" t="s">
        <v>2531</v>
      </c>
      <c r="M1696" s="196" t="s">
        <v>1297</v>
      </c>
      <c r="N1696" s="196" t="s">
        <v>1297</v>
      </c>
      <c r="O1696" s="196" t="s">
        <v>1297</v>
      </c>
      <c r="P1696" s="196" t="s">
        <v>1297</v>
      </c>
      <c r="Q1696" s="196" t="s">
        <v>1297</v>
      </c>
      <c r="R1696" s="196" t="s">
        <v>1297</v>
      </c>
    </row>
    <row r="1697" spans="1:18" x14ac:dyDescent="0.45">
      <c r="A1697" s="196">
        <v>7</v>
      </c>
      <c r="B1697" s="196">
        <v>33</v>
      </c>
      <c r="C1697" s="196">
        <v>10</v>
      </c>
      <c r="D1697" s="196" t="s">
        <v>7698</v>
      </c>
      <c r="E1697" s="196" t="s">
        <v>7843</v>
      </c>
      <c r="F1697" s="196" t="s">
        <v>1301</v>
      </c>
      <c r="G1697" s="196" t="s">
        <v>1300</v>
      </c>
      <c r="H1697" s="196" t="s">
        <v>1481</v>
      </c>
      <c r="K1697" s="196">
        <v>1</v>
      </c>
      <c r="L1697" s="196" t="s">
        <v>2530</v>
      </c>
      <c r="M1697" s="196" t="s">
        <v>1297</v>
      </c>
      <c r="N1697" s="196" t="s">
        <v>1297</v>
      </c>
      <c r="O1697" s="196" t="s">
        <v>1297</v>
      </c>
      <c r="P1697" s="196" t="s">
        <v>1297</v>
      </c>
      <c r="Q1697" s="196" t="s">
        <v>1297</v>
      </c>
      <c r="R1697" s="196" t="s">
        <v>1297</v>
      </c>
    </row>
    <row r="1698" spans="1:18" x14ac:dyDescent="0.45">
      <c r="A1698" s="196">
        <v>7</v>
      </c>
      <c r="B1698" s="196">
        <v>33</v>
      </c>
      <c r="C1698" s="196">
        <v>11</v>
      </c>
      <c r="D1698" s="196" t="s">
        <v>7698</v>
      </c>
      <c r="E1698" s="196" t="s">
        <v>6793</v>
      </c>
      <c r="F1698" s="196" t="s">
        <v>1301</v>
      </c>
      <c r="G1698" s="196" t="s">
        <v>1300</v>
      </c>
      <c r="H1698" s="196" t="s">
        <v>1373</v>
      </c>
      <c r="I1698" s="196" t="s">
        <v>1319</v>
      </c>
      <c r="K1698" s="196">
        <v>1</v>
      </c>
      <c r="L1698" s="196" t="s">
        <v>2529</v>
      </c>
      <c r="M1698" s="196" t="s">
        <v>1297</v>
      </c>
      <c r="N1698" s="196" t="s">
        <v>1297</v>
      </c>
      <c r="O1698" s="196" t="s">
        <v>1297</v>
      </c>
      <c r="P1698" s="196" t="s">
        <v>1297</v>
      </c>
      <c r="Q1698" s="196" t="s">
        <v>1297</v>
      </c>
      <c r="R1698" s="196" t="s">
        <v>1297</v>
      </c>
    </row>
    <row r="1699" spans="1:18" x14ac:dyDescent="0.45">
      <c r="A1699" s="196">
        <v>7</v>
      </c>
      <c r="B1699" s="196">
        <v>33</v>
      </c>
      <c r="C1699" s="196">
        <v>12</v>
      </c>
      <c r="D1699" s="196" t="s">
        <v>7698</v>
      </c>
      <c r="E1699" s="196" t="s">
        <v>7844</v>
      </c>
      <c r="F1699" s="196" t="s">
        <v>1301</v>
      </c>
      <c r="G1699" s="196" t="s">
        <v>1300</v>
      </c>
      <c r="H1699" s="196" t="s">
        <v>1478</v>
      </c>
      <c r="I1699" s="196" t="s">
        <v>1319</v>
      </c>
      <c r="K1699" s="196">
        <v>1</v>
      </c>
      <c r="L1699" s="196" t="s">
        <v>2528</v>
      </c>
      <c r="M1699" s="196" t="s">
        <v>1297</v>
      </c>
      <c r="N1699" s="196" t="s">
        <v>1297</v>
      </c>
      <c r="O1699" s="196" t="s">
        <v>1297</v>
      </c>
      <c r="P1699" s="196" t="s">
        <v>1297</v>
      </c>
      <c r="Q1699" s="196" t="s">
        <v>1297</v>
      </c>
      <c r="R1699" s="196" t="s">
        <v>1297</v>
      </c>
    </row>
    <row r="1700" spans="1:18" x14ac:dyDescent="0.45">
      <c r="A1700" s="196">
        <v>7</v>
      </c>
      <c r="B1700" s="196">
        <v>33</v>
      </c>
      <c r="C1700" s="196">
        <v>13</v>
      </c>
      <c r="D1700" s="196" t="s">
        <v>7698</v>
      </c>
      <c r="E1700" s="196" t="s">
        <v>6794</v>
      </c>
      <c r="F1700" s="196" t="s">
        <v>1301</v>
      </c>
      <c r="G1700" s="196" t="s">
        <v>1300</v>
      </c>
      <c r="H1700" s="196" t="s">
        <v>1371</v>
      </c>
      <c r="I1700" s="196" t="s">
        <v>1370</v>
      </c>
      <c r="K1700" s="196">
        <v>1</v>
      </c>
      <c r="L1700" s="196" t="s">
        <v>2527</v>
      </c>
      <c r="M1700" s="196" t="s">
        <v>1297</v>
      </c>
      <c r="N1700" s="196" t="s">
        <v>1297</v>
      </c>
      <c r="O1700" s="196" t="s">
        <v>1297</v>
      </c>
      <c r="P1700" s="196" t="s">
        <v>1297</v>
      </c>
      <c r="Q1700" s="196" t="s">
        <v>1297</v>
      </c>
      <c r="R1700" s="196" t="s">
        <v>1297</v>
      </c>
    </row>
    <row r="1701" spans="1:18" x14ac:dyDescent="0.45">
      <c r="A1701" s="196">
        <v>7</v>
      </c>
      <c r="B1701" s="196">
        <v>33</v>
      </c>
      <c r="C1701" s="196">
        <v>14</v>
      </c>
      <c r="D1701" s="196" t="s">
        <v>7698</v>
      </c>
      <c r="E1701" s="196" t="s">
        <v>7845</v>
      </c>
      <c r="F1701" s="196" t="s">
        <v>1301</v>
      </c>
      <c r="G1701" s="196" t="s">
        <v>1300</v>
      </c>
      <c r="H1701" s="196" t="s">
        <v>1475</v>
      </c>
      <c r="I1701" s="196" t="s">
        <v>1370</v>
      </c>
      <c r="K1701" s="196">
        <v>1</v>
      </c>
      <c r="L1701" s="196" t="s">
        <v>2526</v>
      </c>
      <c r="M1701" s="196" t="s">
        <v>1297</v>
      </c>
      <c r="N1701" s="196" t="s">
        <v>1297</v>
      </c>
      <c r="O1701" s="196" t="s">
        <v>1297</v>
      </c>
      <c r="P1701" s="196" t="s">
        <v>1297</v>
      </c>
      <c r="Q1701" s="196" t="s">
        <v>1297</v>
      </c>
      <c r="R1701" s="196" t="s">
        <v>1297</v>
      </c>
    </row>
    <row r="1702" spans="1:18" x14ac:dyDescent="0.45">
      <c r="A1702" s="196">
        <v>7</v>
      </c>
      <c r="B1702" s="196">
        <v>33</v>
      </c>
      <c r="C1702" s="196">
        <v>15</v>
      </c>
      <c r="D1702" s="196" t="s">
        <v>7698</v>
      </c>
      <c r="E1702" s="196" t="s">
        <v>6795</v>
      </c>
      <c r="F1702" s="196" t="s">
        <v>1301</v>
      </c>
      <c r="G1702" s="196" t="s">
        <v>1300</v>
      </c>
      <c r="H1702" s="196" t="s">
        <v>1368</v>
      </c>
      <c r="I1702" s="196" t="s">
        <v>1367</v>
      </c>
      <c r="K1702" s="196">
        <v>1</v>
      </c>
      <c r="L1702" s="196" t="s">
        <v>2525</v>
      </c>
      <c r="M1702" s="196" t="s">
        <v>2524</v>
      </c>
      <c r="N1702" s="196" t="s">
        <v>1297</v>
      </c>
      <c r="O1702" s="196" t="s">
        <v>1297</v>
      </c>
      <c r="P1702" s="196" t="s">
        <v>1297</v>
      </c>
      <c r="Q1702" s="196" t="s">
        <v>1297</v>
      </c>
      <c r="R1702" s="196" t="s">
        <v>1297</v>
      </c>
    </row>
    <row r="1703" spans="1:18" x14ac:dyDescent="0.45">
      <c r="A1703" s="196">
        <v>7</v>
      </c>
      <c r="B1703" s="196">
        <v>33</v>
      </c>
      <c r="C1703" s="196">
        <v>16</v>
      </c>
      <c r="D1703" s="196" t="s">
        <v>7698</v>
      </c>
      <c r="E1703" s="196" t="s">
        <v>7846</v>
      </c>
      <c r="F1703" s="196" t="s">
        <v>1301</v>
      </c>
      <c r="G1703" s="196" t="s">
        <v>1300</v>
      </c>
      <c r="H1703" s="196" t="s">
        <v>1471</v>
      </c>
      <c r="I1703" s="196" t="s">
        <v>1367</v>
      </c>
      <c r="K1703" s="196">
        <v>1</v>
      </c>
      <c r="L1703" s="196" t="s">
        <v>2523</v>
      </c>
      <c r="M1703" s="196" t="s">
        <v>2522</v>
      </c>
      <c r="N1703" s="196" t="s">
        <v>1297</v>
      </c>
      <c r="O1703" s="196" t="s">
        <v>1297</v>
      </c>
      <c r="P1703" s="196" t="s">
        <v>1297</v>
      </c>
      <c r="Q1703" s="196" t="s">
        <v>1297</v>
      </c>
      <c r="R1703" s="196" t="s">
        <v>1297</v>
      </c>
    </row>
    <row r="1704" spans="1:18" x14ac:dyDescent="0.45">
      <c r="A1704" s="196">
        <v>7</v>
      </c>
      <c r="B1704" s="196">
        <v>33</v>
      </c>
      <c r="C1704" s="196">
        <v>17</v>
      </c>
      <c r="D1704" s="196" t="s">
        <v>7698</v>
      </c>
      <c r="E1704" s="196" t="s">
        <v>6796</v>
      </c>
      <c r="F1704" s="196" t="s">
        <v>1301</v>
      </c>
      <c r="G1704" s="196" t="s">
        <v>1300</v>
      </c>
      <c r="H1704" s="196" t="s">
        <v>1364</v>
      </c>
      <c r="K1704" s="196">
        <v>1</v>
      </c>
      <c r="L1704" s="196" t="s">
        <v>2521</v>
      </c>
      <c r="M1704" s="196" t="s">
        <v>1297</v>
      </c>
      <c r="N1704" s="196" t="s">
        <v>1297</v>
      </c>
      <c r="O1704" s="196" t="s">
        <v>1297</v>
      </c>
      <c r="P1704" s="196" t="s">
        <v>1297</v>
      </c>
      <c r="Q1704" s="196" t="s">
        <v>1297</v>
      </c>
      <c r="R1704" s="196" t="s">
        <v>1297</v>
      </c>
    </row>
    <row r="1705" spans="1:18" x14ac:dyDescent="0.45">
      <c r="A1705" s="196">
        <v>7</v>
      </c>
      <c r="B1705" s="196">
        <v>33</v>
      </c>
      <c r="C1705" s="196">
        <v>18</v>
      </c>
      <c r="D1705" s="196" t="s">
        <v>7698</v>
      </c>
      <c r="E1705" s="196" t="s">
        <v>7847</v>
      </c>
      <c r="F1705" s="196" t="s">
        <v>1301</v>
      </c>
      <c r="G1705" s="196" t="s">
        <v>1300</v>
      </c>
      <c r="H1705" s="196" t="s">
        <v>1467</v>
      </c>
      <c r="K1705" s="196">
        <v>1</v>
      </c>
      <c r="L1705" s="196" t="s">
        <v>2520</v>
      </c>
      <c r="M1705" s="196" t="s">
        <v>1297</v>
      </c>
      <c r="N1705" s="196" t="s">
        <v>1297</v>
      </c>
      <c r="O1705" s="196" t="s">
        <v>1297</v>
      </c>
      <c r="P1705" s="196" t="s">
        <v>1297</v>
      </c>
      <c r="Q1705" s="196" t="s">
        <v>1297</v>
      </c>
      <c r="R1705" s="196" t="s">
        <v>1297</v>
      </c>
    </row>
    <row r="1706" spans="1:18" x14ac:dyDescent="0.45">
      <c r="A1706" s="196">
        <v>7</v>
      </c>
      <c r="B1706" s="196">
        <v>33</v>
      </c>
      <c r="C1706" s="196">
        <v>19</v>
      </c>
      <c r="D1706" s="196" t="s">
        <v>7698</v>
      </c>
      <c r="E1706" s="196" t="s">
        <v>6797</v>
      </c>
      <c r="F1706" s="196" t="s">
        <v>1301</v>
      </c>
      <c r="G1706" s="196" t="s">
        <v>1300</v>
      </c>
      <c r="H1706" s="196" t="s">
        <v>1362</v>
      </c>
      <c r="K1706" s="196">
        <v>1</v>
      </c>
      <c r="L1706" s="196" t="s">
        <v>2519</v>
      </c>
      <c r="M1706" s="196" t="s">
        <v>1297</v>
      </c>
      <c r="N1706" s="196" t="s">
        <v>1297</v>
      </c>
      <c r="O1706" s="196" t="s">
        <v>1297</v>
      </c>
      <c r="P1706" s="196" t="s">
        <v>1297</v>
      </c>
      <c r="Q1706" s="196" t="s">
        <v>1297</v>
      </c>
      <c r="R1706" s="196" t="s">
        <v>1297</v>
      </c>
    </row>
    <row r="1707" spans="1:18" x14ac:dyDescent="0.45">
      <c r="A1707" s="196">
        <v>7</v>
      </c>
      <c r="B1707" s="196">
        <v>33</v>
      </c>
      <c r="C1707" s="196">
        <v>20</v>
      </c>
      <c r="D1707" s="196" t="s">
        <v>7698</v>
      </c>
      <c r="E1707" s="196" t="s">
        <v>7848</v>
      </c>
      <c r="F1707" s="196" t="s">
        <v>1301</v>
      </c>
      <c r="G1707" s="196" t="s">
        <v>1300</v>
      </c>
      <c r="H1707" s="196" t="s">
        <v>1464</v>
      </c>
      <c r="K1707" s="196">
        <v>1</v>
      </c>
      <c r="L1707" s="196" t="s">
        <v>2518</v>
      </c>
      <c r="M1707" s="196" t="s">
        <v>1297</v>
      </c>
      <c r="N1707" s="196" t="s">
        <v>1297</v>
      </c>
      <c r="O1707" s="196" t="s">
        <v>1297</v>
      </c>
      <c r="P1707" s="196" t="s">
        <v>1297</v>
      </c>
      <c r="Q1707" s="196" t="s">
        <v>1297</v>
      </c>
      <c r="R1707" s="196" t="s">
        <v>1297</v>
      </c>
    </row>
    <row r="1708" spans="1:18" x14ac:dyDescent="0.45">
      <c r="A1708" s="196">
        <v>7</v>
      </c>
      <c r="B1708" s="196">
        <v>33</v>
      </c>
      <c r="C1708" s="196">
        <v>21</v>
      </c>
      <c r="D1708" s="196" t="s">
        <v>7698</v>
      </c>
      <c r="E1708" s="196" t="s">
        <v>6798</v>
      </c>
      <c r="F1708" s="196" t="s">
        <v>1301</v>
      </c>
      <c r="G1708" s="196" t="s">
        <v>1300</v>
      </c>
      <c r="H1708" s="196" t="s">
        <v>1360</v>
      </c>
      <c r="K1708" s="196">
        <v>1</v>
      </c>
      <c r="L1708" s="196" t="s">
        <v>2517</v>
      </c>
      <c r="M1708" s="196" t="s">
        <v>1297</v>
      </c>
      <c r="N1708" s="196" t="s">
        <v>1297</v>
      </c>
      <c r="O1708" s="196" t="s">
        <v>1297</v>
      </c>
      <c r="P1708" s="196" t="s">
        <v>1297</v>
      </c>
      <c r="Q1708" s="196" t="s">
        <v>1297</v>
      </c>
      <c r="R1708" s="196" t="s">
        <v>1297</v>
      </c>
    </row>
    <row r="1709" spans="1:18" x14ac:dyDescent="0.45">
      <c r="A1709" s="196">
        <v>7</v>
      </c>
      <c r="B1709" s="196">
        <v>33</v>
      </c>
      <c r="C1709" s="196">
        <v>22</v>
      </c>
      <c r="D1709" s="196" t="s">
        <v>7698</v>
      </c>
      <c r="E1709" s="196" t="s">
        <v>7849</v>
      </c>
      <c r="F1709" s="196" t="s">
        <v>1301</v>
      </c>
      <c r="G1709" s="196" t="s">
        <v>1300</v>
      </c>
      <c r="H1709" s="196" t="s">
        <v>1461</v>
      </c>
      <c r="K1709" s="196">
        <v>1</v>
      </c>
      <c r="L1709" s="196" t="s">
        <v>2516</v>
      </c>
      <c r="M1709" s="196" t="s">
        <v>1297</v>
      </c>
      <c r="N1709" s="196" t="s">
        <v>1297</v>
      </c>
      <c r="O1709" s="196" t="s">
        <v>1297</v>
      </c>
      <c r="P1709" s="196" t="s">
        <v>1297</v>
      </c>
      <c r="Q1709" s="196" t="s">
        <v>1297</v>
      </c>
      <c r="R1709" s="196" t="s">
        <v>1297</v>
      </c>
    </row>
    <row r="1710" spans="1:18" x14ac:dyDescent="0.45">
      <c r="A1710" s="196">
        <v>7</v>
      </c>
      <c r="B1710" s="196">
        <v>33</v>
      </c>
      <c r="C1710" s="196">
        <v>23</v>
      </c>
      <c r="D1710" s="196" t="s">
        <v>7698</v>
      </c>
      <c r="E1710" s="196" t="s">
        <v>6799</v>
      </c>
      <c r="F1710" s="196" t="s">
        <v>1301</v>
      </c>
      <c r="G1710" s="196" t="s">
        <v>1300</v>
      </c>
      <c r="H1710" s="196" t="s">
        <v>1358</v>
      </c>
      <c r="K1710" s="196">
        <v>1</v>
      </c>
      <c r="L1710" s="196" t="s">
        <v>2515</v>
      </c>
      <c r="M1710" s="196" t="s">
        <v>1297</v>
      </c>
      <c r="N1710" s="196" t="s">
        <v>1297</v>
      </c>
      <c r="O1710" s="196" t="s">
        <v>1297</v>
      </c>
      <c r="P1710" s="196" t="s">
        <v>1297</v>
      </c>
      <c r="Q1710" s="196" t="s">
        <v>1297</v>
      </c>
      <c r="R1710" s="196" t="s">
        <v>1297</v>
      </c>
    </row>
    <row r="1711" spans="1:18" x14ac:dyDescent="0.45">
      <c r="A1711" s="196">
        <v>7</v>
      </c>
      <c r="B1711" s="196">
        <v>33</v>
      </c>
      <c r="C1711" s="196">
        <v>24</v>
      </c>
      <c r="D1711" s="196" t="s">
        <v>7698</v>
      </c>
      <c r="E1711" s="196" t="s">
        <v>7850</v>
      </c>
      <c r="F1711" s="196" t="s">
        <v>1301</v>
      </c>
      <c r="G1711" s="196" t="s">
        <v>1300</v>
      </c>
      <c r="H1711" s="196" t="s">
        <v>1458</v>
      </c>
      <c r="K1711" s="196">
        <v>1</v>
      </c>
      <c r="L1711" s="196" t="s">
        <v>2514</v>
      </c>
      <c r="M1711" s="196" t="s">
        <v>1297</v>
      </c>
      <c r="N1711" s="196" t="s">
        <v>1297</v>
      </c>
      <c r="O1711" s="196" t="s">
        <v>1297</v>
      </c>
      <c r="P1711" s="196" t="s">
        <v>1297</v>
      </c>
      <c r="Q1711" s="196" t="s">
        <v>1297</v>
      </c>
      <c r="R1711" s="196" t="s">
        <v>1297</v>
      </c>
    </row>
    <row r="1712" spans="1:18" x14ac:dyDescent="0.45">
      <c r="A1712" s="196">
        <v>7</v>
      </c>
      <c r="B1712" s="196">
        <v>33</v>
      </c>
      <c r="C1712" s="196">
        <v>25</v>
      </c>
      <c r="D1712" s="196" t="s">
        <v>7698</v>
      </c>
      <c r="E1712" s="196" t="s">
        <v>6800</v>
      </c>
      <c r="F1712" s="196" t="s">
        <v>1301</v>
      </c>
      <c r="G1712" s="196" t="s">
        <v>1300</v>
      </c>
      <c r="H1712" s="196" t="s">
        <v>1356</v>
      </c>
      <c r="K1712" s="196">
        <v>1</v>
      </c>
      <c r="L1712" s="196" t="s">
        <v>2513</v>
      </c>
      <c r="M1712" s="196" t="s">
        <v>1297</v>
      </c>
      <c r="N1712" s="196" t="s">
        <v>1297</v>
      </c>
      <c r="O1712" s="196" t="s">
        <v>1297</v>
      </c>
      <c r="P1712" s="196" t="s">
        <v>1297</v>
      </c>
      <c r="Q1712" s="196" t="s">
        <v>1297</v>
      </c>
      <c r="R1712" s="196" t="s">
        <v>1297</v>
      </c>
    </row>
    <row r="1713" spans="1:18" x14ac:dyDescent="0.45">
      <c r="A1713" s="196">
        <v>7</v>
      </c>
      <c r="B1713" s="196">
        <v>33</v>
      </c>
      <c r="C1713" s="196">
        <v>26</v>
      </c>
      <c r="D1713" s="196" t="s">
        <v>7698</v>
      </c>
      <c r="E1713" s="196" t="s">
        <v>7851</v>
      </c>
      <c r="F1713" s="196" t="s">
        <v>1301</v>
      </c>
      <c r="G1713" s="196" t="s">
        <v>1300</v>
      </c>
      <c r="H1713" s="196" t="s">
        <v>1455</v>
      </c>
      <c r="K1713" s="196">
        <v>1</v>
      </c>
      <c r="L1713" s="196" t="s">
        <v>2512</v>
      </c>
      <c r="M1713" s="196" t="s">
        <v>1297</v>
      </c>
      <c r="N1713" s="196" t="s">
        <v>1297</v>
      </c>
      <c r="O1713" s="196" t="s">
        <v>1297</v>
      </c>
      <c r="P1713" s="196" t="s">
        <v>1297</v>
      </c>
      <c r="Q1713" s="196" t="s">
        <v>1297</v>
      </c>
      <c r="R1713" s="196" t="s">
        <v>1297</v>
      </c>
    </row>
    <row r="1714" spans="1:18" x14ac:dyDescent="0.45">
      <c r="A1714" s="196">
        <v>7</v>
      </c>
      <c r="B1714" s="196">
        <v>33</v>
      </c>
      <c r="C1714" s="196">
        <v>27</v>
      </c>
      <c r="D1714" s="196" t="s">
        <v>7698</v>
      </c>
      <c r="E1714" s="196" t="s">
        <v>6801</v>
      </c>
      <c r="F1714" s="196" t="s">
        <v>1301</v>
      </c>
      <c r="G1714" s="196" t="s">
        <v>1300</v>
      </c>
      <c r="H1714" s="196" t="s">
        <v>1354</v>
      </c>
      <c r="I1714" s="196" t="s">
        <v>1309</v>
      </c>
      <c r="K1714" s="196">
        <v>1</v>
      </c>
      <c r="L1714" s="196" t="s">
        <v>2511</v>
      </c>
      <c r="M1714" s="196" t="s">
        <v>2510</v>
      </c>
      <c r="N1714" s="196" t="s">
        <v>1306</v>
      </c>
      <c r="O1714" s="196" t="s">
        <v>2509</v>
      </c>
      <c r="P1714" s="196" t="s">
        <v>1304</v>
      </c>
      <c r="Q1714" s="196" t="s">
        <v>2508</v>
      </c>
      <c r="R1714" s="196" t="s">
        <v>1302</v>
      </c>
    </row>
    <row r="1715" spans="1:18" x14ac:dyDescent="0.45">
      <c r="A1715" s="196">
        <v>7</v>
      </c>
      <c r="B1715" s="196">
        <v>33</v>
      </c>
      <c r="C1715" s="196">
        <v>28</v>
      </c>
      <c r="D1715" s="196" t="s">
        <v>7698</v>
      </c>
      <c r="E1715" s="196" t="s">
        <v>7852</v>
      </c>
      <c r="F1715" s="196" t="s">
        <v>1301</v>
      </c>
      <c r="G1715" s="196" t="s">
        <v>1300</v>
      </c>
      <c r="H1715" s="196" t="s">
        <v>1449</v>
      </c>
      <c r="I1715" s="196" t="s">
        <v>1309</v>
      </c>
      <c r="K1715" s="196">
        <v>1</v>
      </c>
      <c r="L1715" s="196" t="s">
        <v>2507</v>
      </c>
      <c r="M1715" s="196" t="s">
        <v>2506</v>
      </c>
      <c r="N1715" s="196" t="s">
        <v>1306</v>
      </c>
      <c r="O1715" s="196" t="s">
        <v>2505</v>
      </c>
      <c r="P1715" s="196" t="s">
        <v>1304</v>
      </c>
      <c r="Q1715" s="196" t="s">
        <v>2504</v>
      </c>
      <c r="R1715" s="196" t="s">
        <v>1302</v>
      </c>
    </row>
    <row r="1716" spans="1:18" x14ac:dyDescent="0.45">
      <c r="A1716" s="196">
        <v>7</v>
      </c>
      <c r="B1716" s="196">
        <v>33</v>
      </c>
      <c r="C1716" s="196">
        <v>29</v>
      </c>
      <c r="D1716" s="196" t="s">
        <v>7698</v>
      </c>
      <c r="E1716" s="196" t="s">
        <v>6802</v>
      </c>
      <c r="F1716" s="196" t="s">
        <v>1301</v>
      </c>
      <c r="G1716" s="196" t="s">
        <v>1300</v>
      </c>
      <c r="H1716" s="196" t="s">
        <v>1349</v>
      </c>
      <c r="I1716" s="196" t="s">
        <v>1341</v>
      </c>
      <c r="K1716" s="196">
        <v>1</v>
      </c>
      <c r="L1716" s="196" t="s">
        <v>2503</v>
      </c>
      <c r="M1716" s="196" t="s">
        <v>2502</v>
      </c>
      <c r="N1716" s="196" t="s">
        <v>1338</v>
      </c>
      <c r="O1716" s="196" t="s">
        <v>2501</v>
      </c>
      <c r="P1716" s="196" t="s">
        <v>1297</v>
      </c>
      <c r="Q1716" s="196" t="s">
        <v>1297</v>
      </c>
      <c r="R1716" s="196" t="s">
        <v>1297</v>
      </c>
    </row>
    <row r="1717" spans="1:18" x14ac:dyDescent="0.45">
      <c r="A1717" s="196">
        <v>7</v>
      </c>
      <c r="B1717" s="196">
        <v>33</v>
      </c>
      <c r="C1717" s="196">
        <v>30</v>
      </c>
      <c r="D1717" s="196" t="s">
        <v>7698</v>
      </c>
      <c r="E1717" s="196" t="s">
        <v>7853</v>
      </c>
      <c r="F1717" s="196" t="s">
        <v>1301</v>
      </c>
      <c r="G1717" s="196" t="s">
        <v>1300</v>
      </c>
      <c r="H1717" s="196" t="s">
        <v>1441</v>
      </c>
      <c r="I1717" s="196" t="s">
        <v>1341</v>
      </c>
      <c r="K1717" s="196">
        <v>1</v>
      </c>
      <c r="L1717" s="196" t="s">
        <v>2500</v>
      </c>
      <c r="M1717" s="196" t="s">
        <v>2499</v>
      </c>
      <c r="N1717" s="196" t="s">
        <v>1338</v>
      </c>
      <c r="O1717" s="196" t="s">
        <v>2498</v>
      </c>
      <c r="P1717" s="196" t="s">
        <v>1297</v>
      </c>
      <c r="Q1717" s="196" t="s">
        <v>1297</v>
      </c>
      <c r="R1717" s="196" t="s">
        <v>1297</v>
      </c>
    </row>
    <row r="1718" spans="1:18" x14ac:dyDescent="0.45">
      <c r="A1718" s="196">
        <v>7</v>
      </c>
      <c r="B1718" s="196">
        <v>33</v>
      </c>
      <c r="C1718" s="196">
        <v>31</v>
      </c>
      <c r="D1718" s="196" t="s">
        <v>7698</v>
      </c>
      <c r="E1718" s="196" t="s">
        <v>6803</v>
      </c>
      <c r="F1718" s="196" t="s">
        <v>1301</v>
      </c>
      <c r="G1718" s="196" t="s">
        <v>1300</v>
      </c>
      <c r="H1718" s="196" t="s">
        <v>679</v>
      </c>
      <c r="I1718" s="196" t="s">
        <v>1341</v>
      </c>
      <c r="K1718" s="196">
        <v>1</v>
      </c>
      <c r="L1718" s="196" t="s">
        <v>2497</v>
      </c>
      <c r="M1718" s="196" t="s">
        <v>2496</v>
      </c>
      <c r="N1718" s="196" t="s">
        <v>1338</v>
      </c>
      <c r="O1718" s="196" t="s">
        <v>2495</v>
      </c>
      <c r="P1718" s="196" t="s">
        <v>1297</v>
      </c>
      <c r="Q1718" s="196" t="s">
        <v>1297</v>
      </c>
      <c r="R1718" s="196" t="s">
        <v>1297</v>
      </c>
    </row>
    <row r="1719" spans="1:18" x14ac:dyDescent="0.45">
      <c r="A1719" s="196">
        <v>7</v>
      </c>
      <c r="B1719" s="196">
        <v>33</v>
      </c>
      <c r="C1719" s="196">
        <v>32</v>
      </c>
      <c r="D1719" s="196" t="s">
        <v>7698</v>
      </c>
      <c r="E1719" s="196" t="s">
        <v>7854</v>
      </c>
      <c r="F1719" s="196" t="s">
        <v>1301</v>
      </c>
      <c r="G1719" s="196" t="s">
        <v>1300</v>
      </c>
      <c r="H1719" s="196" t="s">
        <v>1434</v>
      </c>
      <c r="I1719" s="196" t="s">
        <v>1341</v>
      </c>
      <c r="K1719" s="196">
        <v>1</v>
      </c>
      <c r="L1719" s="196" t="s">
        <v>2494</v>
      </c>
      <c r="M1719" s="196" t="s">
        <v>2493</v>
      </c>
      <c r="N1719" s="196" t="s">
        <v>1338</v>
      </c>
      <c r="O1719" s="196" t="s">
        <v>2492</v>
      </c>
      <c r="P1719" s="196" t="s">
        <v>1297</v>
      </c>
      <c r="Q1719" s="196" t="s">
        <v>1297</v>
      </c>
      <c r="R1719" s="196" t="s">
        <v>1297</v>
      </c>
    </row>
    <row r="1720" spans="1:18" x14ac:dyDescent="0.45">
      <c r="A1720" s="196">
        <v>7</v>
      </c>
      <c r="B1720" s="196">
        <v>33</v>
      </c>
      <c r="C1720" s="196">
        <v>33</v>
      </c>
      <c r="D1720" s="196" t="s">
        <v>7698</v>
      </c>
      <c r="E1720" s="196" t="s">
        <v>6804</v>
      </c>
      <c r="F1720" s="196" t="s">
        <v>1301</v>
      </c>
      <c r="G1720" s="196" t="s">
        <v>1300</v>
      </c>
      <c r="H1720" s="196" t="s">
        <v>1342</v>
      </c>
      <c r="I1720" s="196" t="s">
        <v>1341</v>
      </c>
      <c r="K1720" s="196">
        <v>1</v>
      </c>
      <c r="L1720" s="196" t="s">
        <v>2491</v>
      </c>
      <c r="M1720" s="196" t="s">
        <v>2490</v>
      </c>
      <c r="N1720" s="196" t="s">
        <v>1338</v>
      </c>
      <c r="O1720" s="196" t="s">
        <v>2489</v>
      </c>
      <c r="P1720" s="196" t="s">
        <v>1297</v>
      </c>
      <c r="Q1720" s="196" t="s">
        <v>1297</v>
      </c>
      <c r="R1720" s="196" t="s">
        <v>1297</v>
      </c>
    </row>
    <row r="1721" spans="1:18" x14ac:dyDescent="0.45">
      <c r="A1721" s="196">
        <v>7</v>
      </c>
      <c r="B1721" s="196">
        <v>33</v>
      </c>
      <c r="C1721" s="196">
        <v>34</v>
      </c>
      <c r="D1721" s="196" t="s">
        <v>7698</v>
      </c>
      <c r="E1721" s="196" t="s">
        <v>7855</v>
      </c>
      <c r="F1721" s="196" t="s">
        <v>1301</v>
      </c>
      <c r="G1721" s="196" t="s">
        <v>1300</v>
      </c>
      <c r="H1721" s="196" t="s">
        <v>1427</v>
      </c>
      <c r="I1721" s="196" t="s">
        <v>1341</v>
      </c>
      <c r="K1721" s="196">
        <v>1</v>
      </c>
      <c r="L1721" s="196" t="s">
        <v>2488</v>
      </c>
      <c r="M1721" s="196" t="s">
        <v>2487</v>
      </c>
      <c r="N1721" s="196" t="s">
        <v>1338</v>
      </c>
      <c r="O1721" s="196" t="s">
        <v>2486</v>
      </c>
      <c r="P1721" s="196" t="s">
        <v>1297</v>
      </c>
      <c r="Q1721" s="196" t="s">
        <v>1297</v>
      </c>
      <c r="R1721" s="196" t="s">
        <v>1297</v>
      </c>
    </row>
    <row r="1722" spans="1:18" x14ac:dyDescent="0.45">
      <c r="A1722" s="196">
        <v>7</v>
      </c>
      <c r="B1722" s="196">
        <v>33</v>
      </c>
      <c r="C1722" s="196">
        <v>35</v>
      </c>
      <c r="D1722" s="196" t="s">
        <v>7698</v>
      </c>
      <c r="E1722" s="196" t="s">
        <v>6805</v>
      </c>
      <c r="F1722" s="196" t="s">
        <v>1301</v>
      </c>
      <c r="G1722" s="196" t="s">
        <v>1300</v>
      </c>
      <c r="H1722" s="196" t="s">
        <v>1336</v>
      </c>
      <c r="K1722" s="196">
        <v>1</v>
      </c>
      <c r="L1722" s="196" t="s">
        <v>2485</v>
      </c>
      <c r="M1722" s="196" t="s">
        <v>1297</v>
      </c>
      <c r="N1722" s="196" t="s">
        <v>1297</v>
      </c>
      <c r="O1722" s="196" t="s">
        <v>1297</v>
      </c>
      <c r="P1722" s="196" t="s">
        <v>1297</v>
      </c>
      <c r="Q1722" s="196" t="s">
        <v>1297</v>
      </c>
      <c r="R1722" s="196" t="s">
        <v>1297</v>
      </c>
    </row>
    <row r="1723" spans="1:18" x14ac:dyDescent="0.45">
      <c r="A1723" s="196">
        <v>7</v>
      </c>
      <c r="B1723" s="196">
        <v>33</v>
      </c>
      <c r="C1723" s="196">
        <v>36</v>
      </c>
      <c r="D1723" s="196" t="s">
        <v>7698</v>
      </c>
      <c r="E1723" s="196" t="s">
        <v>8440</v>
      </c>
      <c r="F1723" s="196" t="s">
        <v>1301</v>
      </c>
      <c r="G1723" s="196" t="s">
        <v>1300</v>
      </c>
      <c r="H1723" s="196" t="s">
        <v>1422</v>
      </c>
      <c r="K1723" s="196">
        <v>1</v>
      </c>
      <c r="L1723" s="196" t="s">
        <v>2484</v>
      </c>
      <c r="M1723" s="196" t="s">
        <v>1297</v>
      </c>
      <c r="N1723" s="196" t="s">
        <v>1297</v>
      </c>
      <c r="O1723" s="196" t="s">
        <v>1297</v>
      </c>
      <c r="P1723" s="196" t="s">
        <v>1297</v>
      </c>
      <c r="Q1723" s="196" t="s">
        <v>1297</v>
      </c>
      <c r="R1723" s="196" t="s">
        <v>1297</v>
      </c>
    </row>
    <row r="1724" spans="1:18" x14ac:dyDescent="0.45">
      <c r="A1724" s="196">
        <v>7</v>
      </c>
      <c r="B1724" s="196">
        <v>33</v>
      </c>
      <c r="C1724" s="196">
        <v>37</v>
      </c>
      <c r="D1724" s="196" t="s">
        <v>7698</v>
      </c>
      <c r="E1724" s="196" t="s">
        <v>6806</v>
      </c>
      <c r="F1724" s="196" t="s">
        <v>1301</v>
      </c>
      <c r="G1724" s="196" t="s">
        <v>1300</v>
      </c>
      <c r="H1724" s="196" t="s">
        <v>1334</v>
      </c>
      <c r="K1724" s="196">
        <v>1</v>
      </c>
      <c r="L1724" s="196" t="s">
        <v>2483</v>
      </c>
      <c r="M1724" s="196" t="s">
        <v>1297</v>
      </c>
      <c r="N1724" s="196" t="s">
        <v>1297</v>
      </c>
      <c r="O1724" s="196" t="s">
        <v>1297</v>
      </c>
      <c r="P1724" s="196" t="s">
        <v>1297</v>
      </c>
      <c r="Q1724" s="196" t="s">
        <v>1297</v>
      </c>
      <c r="R1724" s="196" t="s">
        <v>1297</v>
      </c>
    </row>
    <row r="1725" spans="1:18" x14ac:dyDescent="0.45">
      <c r="A1725" s="196">
        <v>7</v>
      </c>
      <c r="B1725" s="196">
        <v>33</v>
      </c>
      <c r="C1725" s="196">
        <v>38</v>
      </c>
      <c r="D1725" s="196" t="s">
        <v>7698</v>
      </c>
      <c r="E1725" s="196" t="s">
        <v>8480</v>
      </c>
      <c r="F1725" s="196" t="s">
        <v>1301</v>
      </c>
      <c r="G1725" s="196" t="s">
        <v>1300</v>
      </c>
      <c r="H1725" s="196" t="s">
        <v>1419</v>
      </c>
      <c r="K1725" s="196">
        <v>1</v>
      </c>
      <c r="L1725" s="196" t="s">
        <v>2482</v>
      </c>
      <c r="M1725" s="196" t="s">
        <v>1297</v>
      </c>
      <c r="N1725" s="196" t="s">
        <v>1297</v>
      </c>
      <c r="O1725" s="196" t="s">
        <v>1297</v>
      </c>
      <c r="P1725" s="196" t="s">
        <v>1297</v>
      </c>
      <c r="Q1725" s="196" t="s">
        <v>1297</v>
      </c>
      <c r="R1725" s="196" t="s">
        <v>1297</v>
      </c>
    </row>
    <row r="1726" spans="1:18" x14ac:dyDescent="0.45">
      <c r="A1726" s="196">
        <v>7</v>
      </c>
      <c r="B1726" s="196">
        <v>33</v>
      </c>
      <c r="C1726" s="196">
        <v>39</v>
      </c>
      <c r="D1726" s="196" t="s">
        <v>7698</v>
      </c>
      <c r="E1726" s="196" t="s">
        <v>6807</v>
      </c>
      <c r="F1726" s="196" t="s">
        <v>1301</v>
      </c>
      <c r="G1726" s="196" t="s">
        <v>1300</v>
      </c>
      <c r="H1726" s="196" t="s">
        <v>1332</v>
      </c>
      <c r="K1726" s="196">
        <v>1</v>
      </c>
      <c r="L1726" s="196" t="s">
        <v>2481</v>
      </c>
      <c r="M1726" s="196" t="s">
        <v>1297</v>
      </c>
      <c r="N1726" s="196" t="s">
        <v>1297</v>
      </c>
      <c r="O1726" s="196" t="s">
        <v>1297</v>
      </c>
      <c r="P1726" s="196" t="s">
        <v>1297</v>
      </c>
      <c r="Q1726" s="196" t="s">
        <v>1297</v>
      </c>
      <c r="R1726" s="196" t="s">
        <v>1297</v>
      </c>
    </row>
    <row r="1727" spans="1:18" x14ac:dyDescent="0.45">
      <c r="A1727" s="196">
        <v>7</v>
      </c>
      <c r="B1727" s="196">
        <v>33</v>
      </c>
      <c r="C1727" s="196">
        <v>40</v>
      </c>
      <c r="D1727" s="196" t="s">
        <v>7698</v>
      </c>
      <c r="E1727" s="196" t="s">
        <v>8520</v>
      </c>
      <c r="F1727" s="196" t="s">
        <v>1301</v>
      </c>
      <c r="G1727" s="196" t="s">
        <v>1300</v>
      </c>
      <c r="H1727" s="196" t="s">
        <v>1416</v>
      </c>
      <c r="K1727" s="196">
        <v>1</v>
      </c>
      <c r="L1727" s="196" t="s">
        <v>2480</v>
      </c>
      <c r="M1727" s="196" t="s">
        <v>1297</v>
      </c>
      <c r="N1727" s="196" t="s">
        <v>1297</v>
      </c>
      <c r="O1727" s="196" t="s">
        <v>1297</v>
      </c>
      <c r="P1727" s="196" t="s">
        <v>1297</v>
      </c>
      <c r="Q1727" s="196" t="s">
        <v>1297</v>
      </c>
      <c r="R1727" s="196" t="s">
        <v>1297</v>
      </c>
    </row>
    <row r="1728" spans="1:18" x14ac:dyDescent="0.45">
      <c r="A1728" s="196">
        <v>7</v>
      </c>
      <c r="B1728" s="196">
        <v>33</v>
      </c>
      <c r="C1728" s="196">
        <v>41</v>
      </c>
      <c r="D1728" s="196" t="s">
        <v>7698</v>
      </c>
      <c r="E1728" s="196" t="s">
        <v>6808</v>
      </c>
      <c r="F1728" s="196" t="s">
        <v>1301</v>
      </c>
      <c r="G1728" s="196" t="s">
        <v>1300</v>
      </c>
      <c r="H1728" s="196" t="s">
        <v>1330</v>
      </c>
      <c r="I1728" s="196" t="s">
        <v>1309</v>
      </c>
      <c r="K1728" s="196">
        <v>1</v>
      </c>
      <c r="L1728" s="196" t="s">
        <v>2479</v>
      </c>
      <c r="M1728" s="196" t="s">
        <v>2478</v>
      </c>
      <c r="N1728" s="196" t="s">
        <v>1306</v>
      </c>
      <c r="O1728" s="196" t="s">
        <v>2477</v>
      </c>
      <c r="P1728" s="196" t="s">
        <v>1304</v>
      </c>
      <c r="Q1728" s="196" t="s">
        <v>2476</v>
      </c>
      <c r="R1728" s="196" t="s">
        <v>1302</v>
      </c>
    </row>
    <row r="1729" spans="1:18" x14ac:dyDescent="0.45">
      <c r="A1729" s="196">
        <v>7</v>
      </c>
      <c r="B1729" s="196">
        <v>33</v>
      </c>
      <c r="C1729" s="196">
        <v>42</v>
      </c>
      <c r="D1729" s="196" t="s">
        <v>7698</v>
      </c>
      <c r="E1729" s="196" t="s">
        <v>7856</v>
      </c>
      <c r="F1729" s="196" t="s">
        <v>1301</v>
      </c>
      <c r="G1729" s="196" t="s">
        <v>1300</v>
      </c>
      <c r="H1729" s="196" t="s">
        <v>1410</v>
      </c>
      <c r="I1729" s="196" t="s">
        <v>1309</v>
      </c>
      <c r="K1729" s="196">
        <v>1</v>
      </c>
      <c r="L1729" s="196" t="s">
        <v>2475</v>
      </c>
      <c r="M1729" s="196" t="s">
        <v>2474</v>
      </c>
      <c r="N1729" s="196" t="s">
        <v>1306</v>
      </c>
      <c r="O1729" s="196" t="s">
        <v>2473</v>
      </c>
      <c r="P1729" s="196" t="s">
        <v>1304</v>
      </c>
      <c r="Q1729" s="196" t="s">
        <v>2472</v>
      </c>
      <c r="R1729" s="196" t="s">
        <v>1302</v>
      </c>
    </row>
    <row r="1730" spans="1:18" x14ac:dyDescent="0.45">
      <c r="A1730" s="196">
        <v>7</v>
      </c>
      <c r="B1730" s="196">
        <v>33</v>
      </c>
      <c r="C1730" s="196">
        <v>43</v>
      </c>
      <c r="D1730" s="196" t="s">
        <v>7698</v>
      </c>
      <c r="E1730" s="196" t="s">
        <v>6809</v>
      </c>
      <c r="F1730" s="196" t="s">
        <v>1301</v>
      </c>
      <c r="G1730" s="196" t="s">
        <v>1300</v>
      </c>
      <c r="H1730" s="196" t="s">
        <v>1325</v>
      </c>
      <c r="I1730" s="196" t="s">
        <v>1324</v>
      </c>
      <c r="K1730" s="196">
        <v>1</v>
      </c>
      <c r="L1730" s="196" t="s">
        <v>2471</v>
      </c>
      <c r="M1730" s="196" t="s">
        <v>1297</v>
      </c>
      <c r="N1730" s="196" t="s">
        <v>1297</v>
      </c>
      <c r="O1730" s="196" t="s">
        <v>1297</v>
      </c>
      <c r="P1730" s="196" t="s">
        <v>1297</v>
      </c>
      <c r="Q1730" s="196" t="s">
        <v>1297</v>
      </c>
      <c r="R1730" s="196" t="s">
        <v>1297</v>
      </c>
    </row>
    <row r="1731" spans="1:18" x14ac:dyDescent="0.45">
      <c r="A1731" s="196">
        <v>7</v>
      </c>
      <c r="B1731" s="196">
        <v>33</v>
      </c>
      <c r="C1731" s="196">
        <v>44</v>
      </c>
      <c r="D1731" s="196" t="s">
        <v>7698</v>
      </c>
      <c r="E1731" s="196" t="s">
        <v>7857</v>
      </c>
      <c r="F1731" s="196" t="s">
        <v>1301</v>
      </c>
      <c r="G1731" s="196" t="s">
        <v>1300</v>
      </c>
      <c r="H1731" s="196" t="s">
        <v>1404</v>
      </c>
      <c r="I1731" s="196" t="s">
        <v>1324</v>
      </c>
      <c r="K1731" s="196">
        <v>1</v>
      </c>
      <c r="L1731" s="196" t="s">
        <v>2470</v>
      </c>
      <c r="M1731" s="196" t="s">
        <v>1297</v>
      </c>
      <c r="N1731" s="196" t="s">
        <v>1297</v>
      </c>
      <c r="O1731" s="196" t="s">
        <v>1297</v>
      </c>
      <c r="P1731" s="196" t="s">
        <v>1297</v>
      </c>
      <c r="Q1731" s="196" t="s">
        <v>1297</v>
      </c>
      <c r="R1731" s="196" t="s">
        <v>1297</v>
      </c>
    </row>
    <row r="1732" spans="1:18" x14ac:dyDescent="0.45">
      <c r="A1732" s="196">
        <v>7</v>
      </c>
      <c r="B1732" s="196">
        <v>33</v>
      </c>
      <c r="C1732" s="196">
        <v>45</v>
      </c>
      <c r="D1732" s="196" t="s">
        <v>7698</v>
      </c>
      <c r="E1732" s="196" t="s">
        <v>6810</v>
      </c>
      <c r="F1732" s="196" t="s">
        <v>1301</v>
      </c>
      <c r="G1732" s="196" t="s">
        <v>1300</v>
      </c>
      <c r="H1732" s="196" t="s">
        <v>1322</v>
      </c>
      <c r="K1732" s="196">
        <v>1</v>
      </c>
      <c r="L1732" s="196" t="s">
        <v>2469</v>
      </c>
      <c r="M1732" s="196" t="s">
        <v>1297</v>
      </c>
      <c r="N1732" s="196" t="s">
        <v>1297</v>
      </c>
      <c r="O1732" s="196" t="s">
        <v>1297</v>
      </c>
      <c r="P1732" s="196" t="s">
        <v>1297</v>
      </c>
      <c r="Q1732" s="196" t="s">
        <v>1297</v>
      </c>
      <c r="R1732" s="196" t="s">
        <v>1297</v>
      </c>
    </row>
    <row r="1733" spans="1:18" x14ac:dyDescent="0.45">
      <c r="A1733" s="196">
        <v>7</v>
      </c>
      <c r="B1733" s="196">
        <v>33</v>
      </c>
      <c r="C1733" s="196">
        <v>46</v>
      </c>
      <c r="D1733" s="196" t="s">
        <v>7698</v>
      </c>
      <c r="E1733" s="196" t="s">
        <v>7858</v>
      </c>
      <c r="F1733" s="196" t="s">
        <v>1301</v>
      </c>
      <c r="G1733" s="196" t="s">
        <v>1300</v>
      </c>
      <c r="H1733" s="196" t="s">
        <v>1401</v>
      </c>
      <c r="K1733" s="196">
        <v>1</v>
      </c>
      <c r="L1733" s="196" t="s">
        <v>2468</v>
      </c>
      <c r="M1733" s="196" t="s">
        <v>1297</v>
      </c>
      <c r="N1733" s="196" t="s">
        <v>1297</v>
      </c>
      <c r="O1733" s="196" t="s">
        <v>1297</v>
      </c>
      <c r="P1733" s="196" t="s">
        <v>1297</v>
      </c>
      <c r="Q1733" s="196" t="s">
        <v>1297</v>
      </c>
      <c r="R1733" s="196" t="s">
        <v>1297</v>
      </c>
    </row>
    <row r="1734" spans="1:18" x14ac:dyDescent="0.45">
      <c r="A1734" s="196">
        <v>7</v>
      </c>
      <c r="B1734" s="196">
        <v>33</v>
      </c>
      <c r="C1734" s="196">
        <v>47</v>
      </c>
      <c r="D1734" s="196" t="s">
        <v>7698</v>
      </c>
      <c r="E1734" s="196" t="s">
        <v>6811</v>
      </c>
      <c r="F1734" s="196" t="s">
        <v>1301</v>
      </c>
      <c r="G1734" s="196" t="s">
        <v>1300</v>
      </c>
      <c r="H1734" s="196" t="s">
        <v>1320</v>
      </c>
      <c r="I1734" s="196" t="s">
        <v>1319</v>
      </c>
      <c r="K1734" s="196">
        <v>1</v>
      </c>
      <c r="L1734" s="196" t="s">
        <v>2467</v>
      </c>
      <c r="M1734" s="196" t="s">
        <v>1297</v>
      </c>
      <c r="N1734" s="196" t="s">
        <v>1297</v>
      </c>
      <c r="O1734" s="196" t="s">
        <v>1297</v>
      </c>
      <c r="P1734" s="196" t="s">
        <v>1297</v>
      </c>
      <c r="Q1734" s="196" t="s">
        <v>1297</v>
      </c>
      <c r="R1734" s="196" t="s">
        <v>1297</v>
      </c>
    </row>
    <row r="1735" spans="1:18" x14ac:dyDescent="0.45">
      <c r="A1735" s="196">
        <v>7</v>
      </c>
      <c r="B1735" s="196">
        <v>33</v>
      </c>
      <c r="C1735" s="196">
        <v>48</v>
      </c>
      <c r="D1735" s="196" t="s">
        <v>7698</v>
      </c>
      <c r="E1735" s="196" t="s">
        <v>6812</v>
      </c>
      <c r="F1735" s="196" t="s">
        <v>1301</v>
      </c>
      <c r="G1735" s="196" t="s">
        <v>1300</v>
      </c>
      <c r="H1735" s="196" t="s">
        <v>1317</v>
      </c>
      <c r="K1735" s="196">
        <v>1</v>
      </c>
      <c r="L1735" s="196" t="s">
        <v>2466</v>
      </c>
      <c r="M1735" s="196" t="s">
        <v>1297</v>
      </c>
      <c r="N1735" s="196" t="s">
        <v>1297</v>
      </c>
      <c r="O1735" s="196" t="s">
        <v>1297</v>
      </c>
      <c r="P1735" s="196" t="s">
        <v>1297</v>
      </c>
      <c r="Q1735" s="196" t="s">
        <v>1297</v>
      </c>
      <c r="R1735" s="196" t="s">
        <v>1297</v>
      </c>
    </row>
    <row r="1736" spans="1:18" x14ac:dyDescent="0.45">
      <c r="A1736" s="196">
        <v>7</v>
      </c>
      <c r="B1736" s="196">
        <v>33</v>
      </c>
      <c r="C1736" s="196">
        <v>49</v>
      </c>
      <c r="D1736" s="196" t="s">
        <v>7698</v>
      </c>
      <c r="E1736" s="196" t="s">
        <v>6813</v>
      </c>
      <c r="F1736" s="196" t="s">
        <v>1301</v>
      </c>
      <c r="G1736" s="196" t="s">
        <v>1300</v>
      </c>
      <c r="H1736" s="196" t="s">
        <v>1315</v>
      </c>
      <c r="I1736" s="196" t="s">
        <v>1309</v>
      </c>
      <c r="K1736" s="196">
        <v>1</v>
      </c>
      <c r="L1736" s="196" t="s">
        <v>2465</v>
      </c>
      <c r="M1736" s="196" t="s">
        <v>2464</v>
      </c>
      <c r="N1736" s="196" t="s">
        <v>1306</v>
      </c>
      <c r="O1736" s="196" t="s">
        <v>2463</v>
      </c>
      <c r="P1736" s="196" t="s">
        <v>1304</v>
      </c>
      <c r="Q1736" s="196" t="s">
        <v>2462</v>
      </c>
      <c r="R1736" s="196" t="s">
        <v>1302</v>
      </c>
    </row>
    <row r="1737" spans="1:18" x14ac:dyDescent="0.45">
      <c r="A1737" s="196">
        <v>7</v>
      </c>
      <c r="B1737" s="196">
        <v>33</v>
      </c>
      <c r="C1737" s="196">
        <v>50</v>
      </c>
      <c r="D1737" s="196" t="s">
        <v>7698</v>
      </c>
      <c r="E1737" s="196" t="s">
        <v>6814</v>
      </c>
      <c r="F1737" s="196" t="s">
        <v>1301</v>
      </c>
      <c r="G1737" s="196" t="s">
        <v>1300</v>
      </c>
      <c r="H1737" s="196" t="s">
        <v>1310</v>
      </c>
      <c r="I1737" s="196" t="s">
        <v>1309</v>
      </c>
      <c r="K1737" s="196">
        <v>1</v>
      </c>
      <c r="L1737" s="196" t="s">
        <v>2461</v>
      </c>
      <c r="M1737" s="196" t="s">
        <v>2460</v>
      </c>
      <c r="N1737" s="196" t="s">
        <v>1306</v>
      </c>
      <c r="O1737" s="196" t="s">
        <v>2459</v>
      </c>
      <c r="P1737" s="196" t="s">
        <v>1304</v>
      </c>
      <c r="Q1737" s="196" t="s">
        <v>2458</v>
      </c>
      <c r="R1737" s="196" t="s">
        <v>1302</v>
      </c>
    </row>
    <row r="1738" spans="1:18" x14ac:dyDescent="0.45">
      <c r="A1738" s="196">
        <v>7</v>
      </c>
      <c r="B1738" s="196">
        <v>33</v>
      </c>
      <c r="C1738" s="196">
        <v>51</v>
      </c>
      <c r="D1738" s="196" t="s">
        <v>7698</v>
      </c>
      <c r="E1738" s="196" t="s">
        <v>6815</v>
      </c>
      <c r="F1738" s="196" t="s">
        <v>1301</v>
      </c>
      <c r="G1738" s="196" t="s">
        <v>1300</v>
      </c>
      <c r="H1738" s="196" t="s">
        <v>1299</v>
      </c>
      <c r="K1738" s="196">
        <v>1</v>
      </c>
      <c r="L1738" s="196" t="s">
        <v>2457</v>
      </c>
      <c r="M1738" s="196" t="s">
        <v>1297</v>
      </c>
      <c r="N1738" s="196" t="s">
        <v>1297</v>
      </c>
      <c r="O1738" s="196" t="s">
        <v>1297</v>
      </c>
      <c r="P1738" s="196" t="s">
        <v>1297</v>
      </c>
      <c r="Q1738" s="196" t="s">
        <v>1297</v>
      </c>
      <c r="R1738" s="196" t="s">
        <v>1297</v>
      </c>
    </row>
    <row r="1739" spans="1:18" x14ac:dyDescent="0.45">
      <c r="A1739" s="196">
        <v>7</v>
      </c>
      <c r="B1739" s="196">
        <v>33</v>
      </c>
      <c r="C1739" s="196">
        <v>52</v>
      </c>
      <c r="D1739" s="196" t="s">
        <v>8775</v>
      </c>
      <c r="E1739" s="196" t="s">
        <v>8801</v>
      </c>
      <c r="F1739" s="196" t="s">
        <v>1301</v>
      </c>
      <c r="G1739" s="196" t="s">
        <v>1300</v>
      </c>
      <c r="H1739" s="196" t="s">
        <v>8777</v>
      </c>
      <c r="K1739" s="196">
        <v>1</v>
      </c>
      <c r="L1739" s="196" t="s">
        <v>8802</v>
      </c>
    </row>
    <row r="1740" spans="1:18" x14ac:dyDescent="0.45">
      <c r="A1740" s="196">
        <v>7</v>
      </c>
      <c r="B1740" s="196">
        <v>34</v>
      </c>
      <c r="C1740" s="196">
        <v>1</v>
      </c>
      <c r="D1740" s="196" t="s">
        <v>7698</v>
      </c>
      <c r="E1740" s="196" t="s">
        <v>6816</v>
      </c>
      <c r="F1740" s="196" t="s">
        <v>1301</v>
      </c>
      <c r="G1740" s="196" t="s">
        <v>1300</v>
      </c>
      <c r="H1740" s="196" t="s">
        <v>1388</v>
      </c>
      <c r="I1740" s="196" t="s">
        <v>1324</v>
      </c>
      <c r="K1740" s="196">
        <v>1</v>
      </c>
      <c r="L1740" s="196" t="s">
        <v>2456</v>
      </c>
      <c r="M1740" s="196" t="s">
        <v>1297</v>
      </c>
      <c r="N1740" s="196" t="s">
        <v>1297</v>
      </c>
      <c r="O1740" s="196" t="s">
        <v>1297</v>
      </c>
      <c r="P1740" s="196" t="s">
        <v>1297</v>
      </c>
      <c r="Q1740" s="196" t="s">
        <v>1297</v>
      </c>
      <c r="R1740" s="196" t="s">
        <v>1297</v>
      </c>
    </row>
    <row r="1741" spans="1:18" x14ac:dyDescent="0.45">
      <c r="A1741" s="196">
        <v>7</v>
      </c>
      <c r="B1741" s="196">
        <v>34</v>
      </c>
      <c r="C1741" s="196">
        <v>2</v>
      </c>
      <c r="D1741" s="196" t="s">
        <v>7698</v>
      </c>
      <c r="E1741" s="196" t="s">
        <v>7859</v>
      </c>
      <c r="F1741" s="196" t="s">
        <v>1301</v>
      </c>
      <c r="G1741" s="196" t="s">
        <v>1300</v>
      </c>
      <c r="H1741" s="196" t="s">
        <v>1505</v>
      </c>
      <c r="I1741" s="196" t="s">
        <v>1324</v>
      </c>
      <c r="K1741" s="196">
        <v>1</v>
      </c>
      <c r="L1741" s="196" t="s">
        <v>2455</v>
      </c>
      <c r="M1741" s="196" t="s">
        <v>1297</v>
      </c>
      <c r="N1741" s="196" t="s">
        <v>1297</v>
      </c>
      <c r="O1741" s="196" t="s">
        <v>1297</v>
      </c>
      <c r="P1741" s="196" t="s">
        <v>1297</v>
      </c>
      <c r="Q1741" s="196" t="s">
        <v>1297</v>
      </c>
      <c r="R1741" s="196" t="s">
        <v>1297</v>
      </c>
    </row>
    <row r="1742" spans="1:18" x14ac:dyDescent="0.45">
      <c r="A1742" s="196">
        <v>7</v>
      </c>
      <c r="B1742" s="196">
        <v>34</v>
      </c>
      <c r="C1742" s="196">
        <v>3</v>
      </c>
      <c r="D1742" s="196" t="s">
        <v>7698</v>
      </c>
      <c r="E1742" s="196" t="s">
        <v>6817</v>
      </c>
      <c r="F1742" s="196" t="s">
        <v>1301</v>
      </c>
      <c r="G1742" s="196" t="s">
        <v>1300</v>
      </c>
      <c r="H1742" s="196" t="s">
        <v>1386</v>
      </c>
      <c r="I1742" s="196" t="s">
        <v>1324</v>
      </c>
      <c r="K1742" s="196">
        <v>1</v>
      </c>
      <c r="L1742" s="196" t="s">
        <v>2454</v>
      </c>
      <c r="M1742" s="196" t="s">
        <v>1297</v>
      </c>
      <c r="N1742" s="196" t="s">
        <v>1297</v>
      </c>
      <c r="O1742" s="196" t="s">
        <v>1297</v>
      </c>
      <c r="P1742" s="196" t="s">
        <v>1297</v>
      </c>
      <c r="Q1742" s="196" t="s">
        <v>1297</v>
      </c>
      <c r="R1742" s="196" t="s">
        <v>1297</v>
      </c>
    </row>
    <row r="1743" spans="1:18" x14ac:dyDescent="0.45">
      <c r="A1743" s="196">
        <v>7</v>
      </c>
      <c r="B1743" s="196">
        <v>34</v>
      </c>
      <c r="C1743" s="196">
        <v>4</v>
      </c>
      <c r="D1743" s="196" t="s">
        <v>7698</v>
      </c>
      <c r="E1743" s="196" t="s">
        <v>7860</v>
      </c>
      <c r="F1743" s="196" t="s">
        <v>1301</v>
      </c>
      <c r="G1743" s="196" t="s">
        <v>1300</v>
      </c>
      <c r="H1743" s="196" t="s">
        <v>1502</v>
      </c>
      <c r="I1743" s="196" t="s">
        <v>1324</v>
      </c>
      <c r="K1743" s="196">
        <v>1</v>
      </c>
      <c r="L1743" s="196" t="s">
        <v>2453</v>
      </c>
      <c r="M1743" s="196" t="s">
        <v>1297</v>
      </c>
      <c r="N1743" s="196" t="s">
        <v>1297</v>
      </c>
      <c r="O1743" s="196" t="s">
        <v>1297</v>
      </c>
      <c r="P1743" s="196" t="s">
        <v>1297</v>
      </c>
      <c r="Q1743" s="196" t="s">
        <v>1297</v>
      </c>
      <c r="R1743" s="196" t="s">
        <v>1297</v>
      </c>
    </row>
    <row r="1744" spans="1:18" x14ac:dyDescent="0.45">
      <c r="A1744" s="196">
        <v>7</v>
      </c>
      <c r="B1744" s="196">
        <v>34</v>
      </c>
      <c r="C1744" s="196">
        <v>5</v>
      </c>
      <c r="D1744" s="196" t="s">
        <v>7698</v>
      </c>
      <c r="E1744" s="196" t="s">
        <v>6818</v>
      </c>
      <c r="F1744" s="196" t="s">
        <v>1301</v>
      </c>
      <c r="G1744" s="196" t="s">
        <v>1300</v>
      </c>
      <c r="H1744" s="196" t="s">
        <v>1384</v>
      </c>
      <c r="I1744" s="196" t="s">
        <v>1309</v>
      </c>
      <c r="K1744" s="196">
        <v>1</v>
      </c>
      <c r="L1744" s="196" t="s">
        <v>2452</v>
      </c>
      <c r="M1744" s="196" t="s">
        <v>2451</v>
      </c>
      <c r="N1744" s="196" t="s">
        <v>1306</v>
      </c>
      <c r="O1744" s="196" t="s">
        <v>2450</v>
      </c>
      <c r="P1744" s="196" t="s">
        <v>1304</v>
      </c>
      <c r="Q1744" s="196" t="s">
        <v>2449</v>
      </c>
      <c r="R1744" s="196" t="s">
        <v>1302</v>
      </c>
    </row>
    <row r="1745" spans="1:18" x14ac:dyDescent="0.45">
      <c r="A1745" s="196">
        <v>7</v>
      </c>
      <c r="B1745" s="196">
        <v>34</v>
      </c>
      <c r="C1745" s="196">
        <v>6</v>
      </c>
      <c r="D1745" s="196" t="s">
        <v>7698</v>
      </c>
      <c r="E1745" s="196" t="s">
        <v>7861</v>
      </c>
      <c r="F1745" s="196" t="s">
        <v>1301</v>
      </c>
      <c r="G1745" s="196" t="s">
        <v>1300</v>
      </c>
      <c r="H1745" s="196" t="s">
        <v>1496</v>
      </c>
      <c r="I1745" s="196" t="s">
        <v>1309</v>
      </c>
      <c r="K1745" s="196">
        <v>1</v>
      </c>
      <c r="L1745" s="196" t="s">
        <v>2448</v>
      </c>
      <c r="M1745" s="196" t="s">
        <v>2447</v>
      </c>
      <c r="N1745" s="196" t="s">
        <v>1306</v>
      </c>
      <c r="O1745" s="196" t="s">
        <v>2446</v>
      </c>
      <c r="P1745" s="196" t="s">
        <v>1304</v>
      </c>
      <c r="Q1745" s="196" t="s">
        <v>2445</v>
      </c>
      <c r="R1745" s="196" t="s">
        <v>1302</v>
      </c>
    </row>
    <row r="1746" spans="1:18" x14ac:dyDescent="0.45">
      <c r="A1746" s="196">
        <v>7</v>
      </c>
      <c r="B1746" s="196">
        <v>34</v>
      </c>
      <c r="C1746" s="196">
        <v>7</v>
      </c>
      <c r="D1746" s="196" t="s">
        <v>7698</v>
      </c>
      <c r="E1746" s="196" t="s">
        <v>6819</v>
      </c>
      <c r="F1746" s="196" t="s">
        <v>1301</v>
      </c>
      <c r="G1746" s="196" t="s">
        <v>1300</v>
      </c>
      <c r="H1746" s="196" t="s">
        <v>715</v>
      </c>
      <c r="I1746" s="196" t="s">
        <v>1309</v>
      </c>
      <c r="K1746" s="196">
        <v>1</v>
      </c>
      <c r="L1746" s="196" t="s">
        <v>2444</v>
      </c>
      <c r="M1746" s="196" t="s">
        <v>2443</v>
      </c>
      <c r="N1746" s="196" t="s">
        <v>1306</v>
      </c>
      <c r="O1746" s="196" t="s">
        <v>2442</v>
      </c>
      <c r="P1746" s="196" t="s">
        <v>1304</v>
      </c>
      <c r="Q1746" s="196" t="s">
        <v>2441</v>
      </c>
      <c r="R1746" s="196" t="s">
        <v>1302</v>
      </c>
    </row>
    <row r="1747" spans="1:18" x14ac:dyDescent="0.45">
      <c r="A1747" s="196">
        <v>7</v>
      </c>
      <c r="B1747" s="196">
        <v>34</v>
      </c>
      <c r="C1747" s="196">
        <v>8</v>
      </c>
      <c r="D1747" s="196" t="s">
        <v>7698</v>
      </c>
      <c r="E1747" s="196" t="s">
        <v>7862</v>
      </c>
      <c r="F1747" s="196" t="s">
        <v>1301</v>
      </c>
      <c r="G1747" s="196" t="s">
        <v>1300</v>
      </c>
      <c r="H1747" s="196" t="s">
        <v>1487</v>
      </c>
      <c r="I1747" s="196" t="s">
        <v>1309</v>
      </c>
      <c r="K1747" s="196">
        <v>1</v>
      </c>
      <c r="L1747" s="196" t="s">
        <v>2440</v>
      </c>
      <c r="M1747" s="196" t="s">
        <v>2439</v>
      </c>
      <c r="N1747" s="196" t="s">
        <v>1306</v>
      </c>
      <c r="O1747" s="196" t="s">
        <v>2438</v>
      </c>
      <c r="P1747" s="196" t="s">
        <v>1304</v>
      </c>
      <c r="Q1747" s="196" t="s">
        <v>2437</v>
      </c>
      <c r="R1747" s="196" t="s">
        <v>1302</v>
      </c>
    </row>
    <row r="1748" spans="1:18" x14ac:dyDescent="0.45">
      <c r="A1748" s="196">
        <v>7</v>
      </c>
      <c r="B1748" s="196">
        <v>34</v>
      </c>
      <c r="C1748" s="196">
        <v>9</v>
      </c>
      <c r="D1748" s="196" t="s">
        <v>7698</v>
      </c>
      <c r="E1748" s="196" t="s">
        <v>6820</v>
      </c>
      <c r="F1748" s="196" t="s">
        <v>1301</v>
      </c>
      <c r="G1748" s="196" t="s">
        <v>1300</v>
      </c>
      <c r="H1748" s="196" t="s">
        <v>1375</v>
      </c>
      <c r="K1748" s="196">
        <v>1</v>
      </c>
      <c r="L1748" s="196" t="s">
        <v>2436</v>
      </c>
      <c r="M1748" s="196" t="s">
        <v>1297</v>
      </c>
      <c r="N1748" s="196" t="s">
        <v>1297</v>
      </c>
      <c r="O1748" s="196" t="s">
        <v>1297</v>
      </c>
      <c r="P1748" s="196" t="s">
        <v>1297</v>
      </c>
      <c r="Q1748" s="196" t="s">
        <v>1297</v>
      </c>
      <c r="R1748" s="196" t="s">
        <v>1297</v>
      </c>
    </row>
    <row r="1749" spans="1:18" x14ac:dyDescent="0.45">
      <c r="A1749" s="196">
        <v>7</v>
      </c>
      <c r="B1749" s="196">
        <v>34</v>
      </c>
      <c r="C1749" s="196">
        <v>10</v>
      </c>
      <c r="D1749" s="196" t="s">
        <v>7698</v>
      </c>
      <c r="E1749" s="196" t="s">
        <v>7863</v>
      </c>
      <c r="F1749" s="196" t="s">
        <v>1301</v>
      </c>
      <c r="G1749" s="196" t="s">
        <v>1300</v>
      </c>
      <c r="H1749" s="196" t="s">
        <v>1481</v>
      </c>
      <c r="K1749" s="196">
        <v>1</v>
      </c>
      <c r="L1749" s="196" t="s">
        <v>2435</v>
      </c>
      <c r="M1749" s="196" t="s">
        <v>1297</v>
      </c>
      <c r="N1749" s="196" t="s">
        <v>1297</v>
      </c>
      <c r="O1749" s="196" t="s">
        <v>1297</v>
      </c>
      <c r="P1749" s="196" t="s">
        <v>1297</v>
      </c>
      <c r="Q1749" s="196" t="s">
        <v>1297</v>
      </c>
      <c r="R1749" s="196" t="s">
        <v>1297</v>
      </c>
    </row>
    <row r="1750" spans="1:18" x14ac:dyDescent="0.45">
      <c r="A1750" s="196">
        <v>7</v>
      </c>
      <c r="B1750" s="196">
        <v>34</v>
      </c>
      <c r="C1750" s="196">
        <v>11</v>
      </c>
      <c r="D1750" s="196" t="s">
        <v>7698</v>
      </c>
      <c r="E1750" s="196" t="s">
        <v>6821</v>
      </c>
      <c r="F1750" s="196" t="s">
        <v>1301</v>
      </c>
      <c r="G1750" s="196" t="s">
        <v>1300</v>
      </c>
      <c r="H1750" s="196" t="s">
        <v>1373</v>
      </c>
      <c r="I1750" s="196" t="s">
        <v>1319</v>
      </c>
      <c r="K1750" s="196">
        <v>1</v>
      </c>
      <c r="L1750" s="196" t="s">
        <v>2434</v>
      </c>
      <c r="M1750" s="196" t="s">
        <v>1297</v>
      </c>
      <c r="N1750" s="196" t="s">
        <v>1297</v>
      </c>
      <c r="O1750" s="196" t="s">
        <v>1297</v>
      </c>
      <c r="P1750" s="196" t="s">
        <v>1297</v>
      </c>
      <c r="Q1750" s="196" t="s">
        <v>1297</v>
      </c>
      <c r="R1750" s="196" t="s">
        <v>1297</v>
      </c>
    </row>
    <row r="1751" spans="1:18" x14ac:dyDescent="0.45">
      <c r="A1751" s="196">
        <v>7</v>
      </c>
      <c r="B1751" s="196">
        <v>34</v>
      </c>
      <c r="C1751" s="196">
        <v>12</v>
      </c>
      <c r="D1751" s="196" t="s">
        <v>7698</v>
      </c>
      <c r="E1751" s="196" t="s">
        <v>7864</v>
      </c>
      <c r="F1751" s="196" t="s">
        <v>1301</v>
      </c>
      <c r="G1751" s="196" t="s">
        <v>1300</v>
      </c>
      <c r="H1751" s="196" t="s">
        <v>1478</v>
      </c>
      <c r="I1751" s="196" t="s">
        <v>1319</v>
      </c>
      <c r="K1751" s="196">
        <v>1</v>
      </c>
      <c r="L1751" s="196" t="s">
        <v>2433</v>
      </c>
      <c r="M1751" s="196" t="s">
        <v>1297</v>
      </c>
      <c r="N1751" s="196" t="s">
        <v>1297</v>
      </c>
      <c r="O1751" s="196" t="s">
        <v>1297</v>
      </c>
      <c r="P1751" s="196" t="s">
        <v>1297</v>
      </c>
      <c r="Q1751" s="196" t="s">
        <v>1297</v>
      </c>
      <c r="R1751" s="196" t="s">
        <v>1297</v>
      </c>
    </row>
    <row r="1752" spans="1:18" x14ac:dyDescent="0.45">
      <c r="A1752" s="196">
        <v>7</v>
      </c>
      <c r="B1752" s="196">
        <v>34</v>
      </c>
      <c r="C1752" s="196">
        <v>13</v>
      </c>
      <c r="D1752" s="196" t="s">
        <v>7698</v>
      </c>
      <c r="E1752" s="196" t="s">
        <v>6822</v>
      </c>
      <c r="F1752" s="196" t="s">
        <v>1301</v>
      </c>
      <c r="G1752" s="196" t="s">
        <v>1300</v>
      </c>
      <c r="H1752" s="196" t="s">
        <v>1371</v>
      </c>
      <c r="I1752" s="196" t="s">
        <v>1370</v>
      </c>
      <c r="K1752" s="196">
        <v>1</v>
      </c>
      <c r="L1752" s="196" t="s">
        <v>2432</v>
      </c>
      <c r="M1752" s="196" t="s">
        <v>1297</v>
      </c>
      <c r="N1752" s="196" t="s">
        <v>1297</v>
      </c>
      <c r="O1752" s="196" t="s">
        <v>1297</v>
      </c>
      <c r="P1752" s="196" t="s">
        <v>1297</v>
      </c>
      <c r="Q1752" s="196" t="s">
        <v>1297</v>
      </c>
      <c r="R1752" s="196" t="s">
        <v>1297</v>
      </c>
    </row>
    <row r="1753" spans="1:18" x14ac:dyDescent="0.45">
      <c r="A1753" s="196">
        <v>7</v>
      </c>
      <c r="B1753" s="196">
        <v>34</v>
      </c>
      <c r="C1753" s="196">
        <v>14</v>
      </c>
      <c r="D1753" s="196" t="s">
        <v>7698</v>
      </c>
      <c r="E1753" s="196" t="s">
        <v>7865</v>
      </c>
      <c r="F1753" s="196" t="s">
        <v>1301</v>
      </c>
      <c r="G1753" s="196" t="s">
        <v>1300</v>
      </c>
      <c r="H1753" s="196" t="s">
        <v>1475</v>
      </c>
      <c r="I1753" s="196" t="s">
        <v>1370</v>
      </c>
      <c r="K1753" s="196">
        <v>1</v>
      </c>
      <c r="L1753" s="196" t="s">
        <v>2431</v>
      </c>
      <c r="M1753" s="196" t="s">
        <v>1297</v>
      </c>
      <c r="N1753" s="196" t="s">
        <v>1297</v>
      </c>
      <c r="O1753" s="196" t="s">
        <v>1297</v>
      </c>
      <c r="P1753" s="196" t="s">
        <v>1297</v>
      </c>
      <c r="Q1753" s="196" t="s">
        <v>1297</v>
      </c>
      <c r="R1753" s="196" t="s">
        <v>1297</v>
      </c>
    </row>
    <row r="1754" spans="1:18" x14ac:dyDescent="0.45">
      <c r="A1754" s="196">
        <v>7</v>
      </c>
      <c r="B1754" s="196">
        <v>34</v>
      </c>
      <c r="C1754" s="196">
        <v>15</v>
      </c>
      <c r="D1754" s="196" t="s">
        <v>7698</v>
      </c>
      <c r="E1754" s="196" t="s">
        <v>6823</v>
      </c>
      <c r="F1754" s="196" t="s">
        <v>1301</v>
      </c>
      <c r="G1754" s="196" t="s">
        <v>1300</v>
      </c>
      <c r="H1754" s="196" t="s">
        <v>1368</v>
      </c>
      <c r="I1754" s="196" t="s">
        <v>1367</v>
      </c>
      <c r="K1754" s="196">
        <v>1</v>
      </c>
      <c r="L1754" s="196" t="s">
        <v>2430</v>
      </c>
      <c r="M1754" s="196" t="s">
        <v>2429</v>
      </c>
      <c r="N1754" s="196" t="s">
        <v>1297</v>
      </c>
      <c r="O1754" s="196" t="s">
        <v>1297</v>
      </c>
      <c r="P1754" s="196" t="s">
        <v>1297</v>
      </c>
      <c r="Q1754" s="196" t="s">
        <v>1297</v>
      </c>
      <c r="R1754" s="196" t="s">
        <v>1297</v>
      </c>
    </row>
    <row r="1755" spans="1:18" x14ac:dyDescent="0.45">
      <c r="A1755" s="196">
        <v>7</v>
      </c>
      <c r="B1755" s="196">
        <v>34</v>
      </c>
      <c r="C1755" s="196">
        <v>16</v>
      </c>
      <c r="D1755" s="196" t="s">
        <v>7698</v>
      </c>
      <c r="E1755" s="196" t="s">
        <v>7866</v>
      </c>
      <c r="F1755" s="196" t="s">
        <v>1301</v>
      </c>
      <c r="G1755" s="196" t="s">
        <v>1300</v>
      </c>
      <c r="H1755" s="196" t="s">
        <v>1471</v>
      </c>
      <c r="I1755" s="196" t="s">
        <v>1367</v>
      </c>
      <c r="K1755" s="196">
        <v>1</v>
      </c>
      <c r="L1755" s="196" t="s">
        <v>2428</v>
      </c>
      <c r="M1755" s="196" t="s">
        <v>2427</v>
      </c>
      <c r="N1755" s="196" t="s">
        <v>1297</v>
      </c>
      <c r="O1755" s="196" t="s">
        <v>1297</v>
      </c>
      <c r="P1755" s="196" t="s">
        <v>1297</v>
      </c>
      <c r="Q1755" s="196" t="s">
        <v>1297</v>
      </c>
      <c r="R1755" s="196" t="s">
        <v>1297</v>
      </c>
    </row>
    <row r="1756" spans="1:18" x14ac:dyDescent="0.45">
      <c r="A1756" s="196">
        <v>7</v>
      </c>
      <c r="B1756" s="196">
        <v>34</v>
      </c>
      <c r="C1756" s="196">
        <v>17</v>
      </c>
      <c r="D1756" s="196" t="s">
        <v>7698</v>
      </c>
      <c r="E1756" s="196" t="s">
        <v>6824</v>
      </c>
      <c r="F1756" s="196" t="s">
        <v>1301</v>
      </c>
      <c r="G1756" s="196" t="s">
        <v>1300</v>
      </c>
      <c r="H1756" s="196" t="s">
        <v>1364</v>
      </c>
      <c r="K1756" s="196">
        <v>1</v>
      </c>
      <c r="L1756" s="196" t="s">
        <v>2426</v>
      </c>
      <c r="M1756" s="196" t="s">
        <v>1297</v>
      </c>
      <c r="N1756" s="196" t="s">
        <v>1297</v>
      </c>
      <c r="O1756" s="196" t="s">
        <v>1297</v>
      </c>
      <c r="P1756" s="196" t="s">
        <v>1297</v>
      </c>
      <c r="Q1756" s="196" t="s">
        <v>1297</v>
      </c>
      <c r="R1756" s="196" t="s">
        <v>1297</v>
      </c>
    </row>
    <row r="1757" spans="1:18" x14ac:dyDescent="0.45">
      <c r="A1757" s="196">
        <v>7</v>
      </c>
      <c r="B1757" s="196">
        <v>34</v>
      </c>
      <c r="C1757" s="196">
        <v>18</v>
      </c>
      <c r="D1757" s="196" t="s">
        <v>7698</v>
      </c>
      <c r="E1757" s="196" t="s">
        <v>7867</v>
      </c>
      <c r="F1757" s="196" t="s">
        <v>1301</v>
      </c>
      <c r="G1757" s="196" t="s">
        <v>1300</v>
      </c>
      <c r="H1757" s="196" t="s">
        <v>1467</v>
      </c>
      <c r="K1757" s="196">
        <v>1</v>
      </c>
      <c r="L1757" s="196" t="s">
        <v>2425</v>
      </c>
      <c r="M1757" s="196" t="s">
        <v>1297</v>
      </c>
      <c r="N1757" s="196" t="s">
        <v>1297</v>
      </c>
      <c r="O1757" s="196" t="s">
        <v>1297</v>
      </c>
      <c r="P1757" s="196" t="s">
        <v>1297</v>
      </c>
      <c r="Q1757" s="196" t="s">
        <v>1297</v>
      </c>
      <c r="R1757" s="196" t="s">
        <v>1297</v>
      </c>
    </row>
    <row r="1758" spans="1:18" x14ac:dyDescent="0.45">
      <c r="A1758" s="196">
        <v>7</v>
      </c>
      <c r="B1758" s="196">
        <v>34</v>
      </c>
      <c r="C1758" s="196">
        <v>19</v>
      </c>
      <c r="D1758" s="196" t="s">
        <v>7698</v>
      </c>
      <c r="E1758" s="196" t="s">
        <v>6825</v>
      </c>
      <c r="F1758" s="196" t="s">
        <v>1301</v>
      </c>
      <c r="G1758" s="196" t="s">
        <v>1300</v>
      </c>
      <c r="H1758" s="196" t="s">
        <v>1362</v>
      </c>
      <c r="K1758" s="196">
        <v>1</v>
      </c>
      <c r="L1758" s="196" t="s">
        <v>2424</v>
      </c>
      <c r="M1758" s="196" t="s">
        <v>1297</v>
      </c>
      <c r="N1758" s="196" t="s">
        <v>1297</v>
      </c>
      <c r="O1758" s="196" t="s">
        <v>1297</v>
      </c>
      <c r="P1758" s="196" t="s">
        <v>1297</v>
      </c>
      <c r="Q1758" s="196" t="s">
        <v>1297</v>
      </c>
      <c r="R1758" s="196" t="s">
        <v>1297</v>
      </c>
    </row>
    <row r="1759" spans="1:18" x14ac:dyDescent="0.45">
      <c r="A1759" s="196">
        <v>7</v>
      </c>
      <c r="B1759" s="196">
        <v>34</v>
      </c>
      <c r="C1759" s="196">
        <v>20</v>
      </c>
      <c r="D1759" s="196" t="s">
        <v>7698</v>
      </c>
      <c r="E1759" s="196" t="s">
        <v>7868</v>
      </c>
      <c r="F1759" s="196" t="s">
        <v>1301</v>
      </c>
      <c r="G1759" s="196" t="s">
        <v>1300</v>
      </c>
      <c r="H1759" s="196" t="s">
        <v>1464</v>
      </c>
      <c r="K1759" s="196">
        <v>1</v>
      </c>
      <c r="L1759" s="196" t="s">
        <v>2423</v>
      </c>
      <c r="M1759" s="196" t="s">
        <v>1297</v>
      </c>
      <c r="N1759" s="196" t="s">
        <v>1297</v>
      </c>
      <c r="O1759" s="196" t="s">
        <v>1297</v>
      </c>
      <c r="P1759" s="196" t="s">
        <v>1297</v>
      </c>
      <c r="Q1759" s="196" t="s">
        <v>1297</v>
      </c>
      <c r="R1759" s="196" t="s">
        <v>1297</v>
      </c>
    </row>
    <row r="1760" spans="1:18" x14ac:dyDescent="0.45">
      <c r="A1760" s="196">
        <v>7</v>
      </c>
      <c r="B1760" s="196">
        <v>34</v>
      </c>
      <c r="C1760" s="196">
        <v>21</v>
      </c>
      <c r="D1760" s="196" t="s">
        <v>7698</v>
      </c>
      <c r="E1760" s="196" t="s">
        <v>6826</v>
      </c>
      <c r="F1760" s="196" t="s">
        <v>1301</v>
      </c>
      <c r="G1760" s="196" t="s">
        <v>1300</v>
      </c>
      <c r="H1760" s="196" t="s">
        <v>1360</v>
      </c>
      <c r="K1760" s="196">
        <v>1</v>
      </c>
      <c r="L1760" s="196" t="s">
        <v>2422</v>
      </c>
      <c r="M1760" s="196" t="s">
        <v>1297</v>
      </c>
      <c r="N1760" s="196" t="s">
        <v>1297</v>
      </c>
      <c r="O1760" s="196" t="s">
        <v>1297</v>
      </c>
      <c r="P1760" s="196" t="s">
        <v>1297</v>
      </c>
      <c r="Q1760" s="196" t="s">
        <v>1297</v>
      </c>
      <c r="R1760" s="196" t="s">
        <v>1297</v>
      </c>
    </row>
    <row r="1761" spans="1:18" x14ac:dyDescent="0.45">
      <c r="A1761" s="196">
        <v>7</v>
      </c>
      <c r="B1761" s="196">
        <v>34</v>
      </c>
      <c r="C1761" s="196">
        <v>22</v>
      </c>
      <c r="D1761" s="196" t="s">
        <v>7698</v>
      </c>
      <c r="E1761" s="196" t="s">
        <v>7869</v>
      </c>
      <c r="F1761" s="196" t="s">
        <v>1301</v>
      </c>
      <c r="G1761" s="196" t="s">
        <v>1300</v>
      </c>
      <c r="H1761" s="196" t="s">
        <v>1461</v>
      </c>
      <c r="K1761" s="196">
        <v>1</v>
      </c>
      <c r="L1761" s="196" t="s">
        <v>2421</v>
      </c>
      <c r="M1761" s="196" t="s">
        <v>1297</v>
      </c>
      <c r="N1761" s="196" t="s">
        <v>1297</v>
      </c>
      <c r="O1761" s="196" t="s">
        <v>1297</v>
      </c>
      <c r="P1761" s="196" t="s">
        <v>1297</v>
      </c>
      <c r="Q1761" s="196" t="s">
        <v>1297</v>
      </c>
      <c r="R1761" s="196" t="s">
        <v>1297</v>
      </c>
    </row>
    <row r="1762" spans="1:18" x14ac:dyDescent="0.45">
      <c r="A1762" s="196">
        <v>7</v>
      </c>
      <c r="B1762" s="196">
        <v>34</v>
      </c>
      <c r="C1762" s="196">
        <v>23</v>
      </c>
      <c r="D1762" s="196" t="s">
        <v>7698</v>
      </c>
      <c r="E1762" s="196" t="s">
        <v>6827</v>
      </c>
      <c r="F1762" s="196" t="s">
        <v>1301</v>
      </c>
      <c r="G1762" s="196" t="s">
        <v>1300</v>
      </c>
      <c r="H1762" s="196" t="s">
        <v>1358</v>
      </c>
      <c r="K1762" s="196">
        <v>1</v>
      </c>
      <c r="L1762" s="196" t="s">
        <v>2420</v>
      </c>
      <c r="M1762" s="196" t="s">
        <v>1297</v>
      </c>
      <c r="N1762" s="196" t="s">
        <v>1297</v>
      </c>
      <c r="O1762" s="196" t="s">
        <v>1297</v>
      </c>
      <c r="P1762" s="196" t="s">
        <v>1297</v>
      </c>
      <c r="Q1762" s="196" t="s">
        <v>1297</v>
      </c>
      <c r="R1762" s="196" t="s">
        <v>1297</v>
      </c>
    </row>
    <row r="1763" spans="1:18" x14ac:dyDescent="0.45">
      <c r="A1763" s="196">
        <v>7</v>
      </c>
      <c r="B1763" s="196">
        <v>34</v>
      </c>
      <c r="C1763" s="196">
        <v>24</v>
      </c>
      <c r="D1763" s="196" t="s">
        <v>7698</v>
      </c>
      <c r="E1763" s="196" t="s">
        <v>7870</v>
      </c>
      <c r="F1763" s="196" t="s">
        <v>1301</v>
      </c>
      <c r="G1763" s="196" t="s">
        <v>1300</v>
      </c>
      <c r="H1763" s="196" t="s">
        <v>1458</v>
      </c>
      <c r="K1763" s="196">
        <v>1</v>
      </c>
      <c r="L1763" s="196" t="s">
        <v>2419</v>
      </c>
      <c r="M1763" s="196" t="s">
        <v>1297</v>
      </c>
      <c r="N1763" s="196" t="s">
        <v>1297</v>
      </c>
      <c r="O1763" s="196" t="s">
        <v>1297</v>
      </c>
      <c r="P1763" s="196" t="s">
        <v>1297</v>
      </c>
      <c r="Q1763" s="196" t="s">
        <v>1297</v>
      </c>
      <c r="R1763" s="196" t="s">
        <v>1297</v>
      </c>
    </row>
    <row r="1764" spans="1:18" x14ac:dyDescent="0.45">
      <c r="A1764" s="196">
        <v>7</v>
      </c>
      <c r="B1764" s="196">
        <v>34</v>
      </c>
      <c r="C1764" s="196">
        <v>25</v>
      </c>
      <c r="D1764" s="196" t="s">
        <v>7698</v>
      </c>
      <c r="E1764" s="196" t="s">
        <v>6828</v>
      </c>
      <c r="F1764" s="196" t="s">
        <v>1301</v>
      </c>
      <c r="G1764" s="196" t="s">
        <v>1300</v>
      </c>
      <c r="H1764" s="196" t="s">
        <v>1356</v>
      </c>
      <c r="K1764" s="196">
        <v>1</v>
      </c>
      <c r="L1764" s="196" t="s">
        <v>2418</v>
      </c>
      <c r="M1764" s="196" t="s">
        <v>1297</v>
      </c>
      <c r="N1764" s="196" t="s">
        <v>1297</v>
      </c>
      <c r="O1764" s="196" t="s">
        <v>1297</v>
      </c>
      <c r="P1764" s="196" t="s">
        <v>1297</v>
      </c>
      <c r="Q1764" s="196" t="s">
        <v>1297</v>
      </c>
      <c r="R1764" s="196" t="s">
        <v>1297</v>
      </c>
    </row>
    <row r="1765" spans="1:18" x14ac:dyDescent="0.45">
      <c r="A1765" s="196">
        <v>7</v>
      </c>
      <c r="B1765" s="196">
        <v>34</v>
      </c>
      <c r="C1765" s="196">
        <v>26</v>
      </c>
      <c r="D1765" s="196" t="s">
        <v>7698</v>
      </c>
      <c r="E1765" s="196" t="s">
        <v>7871</v>
      </c>
      <c r="F1765" s="196" t="s">
        <v>1301</v>
      </c>
      <c r="G1765" s="196" t="s">
        <v>1300</v>
      </c>
      <c r="H1765" s="196" t="s">
        <v>1455</v>
      </c>
      <c r="K1765" s="196">
        <v>1</v>
      </c>
      <c r="L1765" s="196" t="s">
        <v>2417</v>
      </c>
      <c r="M1765" s="196" t="s">
        <v>1297</v>
      </c>
      <c r="N1765" s="196" t="s">
        <v>1297</v>
      </c>
      <c r="O1765" s="196" t="s">
        <v>1297</v>
      </c>
      <c r="P1765" s="196" t="s">
        <v>1297</v>
      </c>
      <c r="Q1765" s="196" t="s">
        <v>1297</v>
      </c>
      <c r="R1765" s="196" t="s">
        <v>1297</v>
      </c>
    </row>
    <row r="1766" spans="1:18" x14ac:dyDescent="0.45">
      <c r="A1766" s="196">
        <v>7</v>
      </c>
      <c r="B1766" s="196">
        <v>34</v>
      </c>
      <c r="C1766" s="196">
        <v>27</v>
      </c>
      <c r="D1766" s="196" t="s">
        <v>7698</v>
      </c>
      <c r="E1766" s="196" t="s">
        <v>6829</v>
      </c>
      <c r="F1766" s="196" t="s">
        <v>1301</v>
      </c>
      <c r="G1766" s="196" t="s">
        <v>1300</v>
      </c>
      <c r="H1766" s="196" t="s">
        <v>1354</v>
      </c>
      <c r="I1766" s="196" t="s">
        <v>1309</v>
      </c>
      <c r="K1766" s="196">
        <v>1</v>
      </c>
      <c r="L1766" s="196" t="s">
        <v>2416</v>
      </c>
      <c r="M1766" s="196" t="s">
        <v>2415</v>
      </c>
      <c r="N1766" s="196" t="s">
        <v>1306</v>
      </c>
      <c r="O1766" s="196" t="s">
        <v>2414</v>
      </c>
      <c r="P1766" s="196" t="s">
        <v>1304</v>
      </c>
      <c r="Q1766" s="196" t="s">
        <v>2413</v>
      </c>
      <c r="R1766" s="196" t="s">
        <v>1302</v>
      </c>
    </row>
    <row r="1767" spans="1:18" x14ac:dyDescent="0.45">
      <c r="A1767" s="196">
        <v>7</v>
      </c>
      <c r="B1767" s="196">
        <v>34</v>
      </c>
      <c r="C1767" s="196">
        <v>28</v>
      </c>
      <c r="D1767" s="196" t="s">
        <v>7698</v>
      </c>
      <c r="E1767" s="196" t="s">
        <v>7872</v>
      </c>
      <c r="F1767" s="196" t="s">
        <v>1301</v>
      </c>
      <c r="G1767" s="196" t="s">
        <v>1300</v>
      </c>
      <c r="H1767" s="196" t="s">
        <v>1449</v>
      </c>
      <c r="I1767" s="196" t="s">
        <v>1309</v>
      </c>
      <c r="K1767" s="196">
        <v>1</v>
      </c>
      <c r="L1767" s="196" t="s">
        <v>2412</v>
      </c>
      <c r="M1767" s="196" t="s">
        <v>2411</v>
      </c>
      <c r="N1767" s="196" t="s">
        <v>1306</v>
      </c>
      <c r="O1767" s="196" t="s">
        <v>2410</v>
      </c>
      <c r="P1767" s="196" t="s">
        <v>1304</v>
      </c>
      <c r="Q1767" s="196" t="s">
        <v>2409</v>
      </c>
      <c r="R1767" s="196" t="s">
        <v>1302</v>
      </c>
    </row>
    <row r="1768" spans="1:18" x14ac:dyDescent="0.45">
      <c r="A1768" s="196">
        <v>7</v>
      </c>
      <c r="B1768" s="196">
        <v>34</v>
      </c>
      <c r="C1768" s="196">
        <v>29</v>
      </c>
      <c r="D1768" s="196" t="s">
        <v>7698</v>
      </c>
      <c r="E1768" s="196" t="s">
        <v>6830</v>
      </c>
      <c r="F1768" s="196" t="s">
        <v>1301</v>
      </c>
      <c r="G1768" s="196" t="s">
        <v>1300</v>
      </c>
      <c r="H1768" s="196" t="s">
        <v>1349</v>
      </c>
      <c r="I1768" s="196" t="s">
        <v>1341</v>
      </c>
      <c r="K1768" s="196">
        <v>1</v>
      </c>
      <c r="L1768" s="196" t="s">
        <v>2408</v>
      </c>
      <c r="M1768" s="196" t="s">
        <v>2407</v>
      </c>
      <c r="N1768" s="196" t="s">
        <v>1338</v>
      </c>
      <c r="O1768" s="196" t="s">
        <v>2406</v>
      </c>
      <c r="P1768" s="196" t="s">
        <v>1297</v>
      </c>
      <c r="Q1768" s="196" t="s">
        <v>1297</v>
      </c>
      <c r="R1768" s="196" t="s">
        <v>1297</v>
      </c>
    </row>
    <row r="1769" spans="1:18" x14ac:dyDescent="0.45">
      <c r="A1769" s="196">
        <v>7</v>
      </c>
      <c r="B1769" s="196">
        <v>34</v>
      </c>
      <c r="C1769" s="196">
        <v>30</v>
      </c>
      <c r="D1769" s="196" t="s">
        <v>7698</v>
      </c>
      <c r="E1769" s="196" t="s">
        <v>7873</v>
      </c>
      <c r="F1769" s="196" t="s">
        <v>1301</v>
      </c>
      <c r="G1769" s="196" t="s">
        <v>1300</v>
      </c>
      <c r="H1769" s="196" t="s">
        <v>1441</v>
      </c>
      <c r="I1769" s="196" t="s">
        <v>1341</v>
      </c>
      <c r="K1769" s="196">
        <v>1</v>
      </c>
      <c r="L1769" s="196" t="s">
        <v>2405</v>
      </c>
      <c r="M1769" s="196" t="s">
        <v>2404</v>
      </c>
      <c r="N1769" s="196" t="s">
        <v>1338</v>
      </c>
      <c r="O1769" s="196" t="s">
        <v>2403</v>
      </c>
      <c r="P1769" s="196" t="s">
        <v>1297</v>
      </c>
      <c r="Q1769" s="196" t="s">
        <v>1297</v>
      </c>
      <c r="R1769" s="196" t="s">
        <v>1297</v>
      </c>
    </row>
    <row r="1770" spans="1:18" x14ac:dyDescent="0.45">
      <c r="A1770" s="196">
        <v>7</v>
      </c>
      <c r="B1770" s="196">
        <v>34</v>
      </c>
      <c r="C1770" s="196">
        <v>31</v>
      </c>
      <c r="D1770" s="196" t="s">
        <v>7698</v>
      </c>
      <c r="E1770" s="196" t="s">
        <v>6831</v>
      </c>
      <c r="F1770" s="196" t="s">
        <v>1301</v>
      </c>
      <c r="G1770" s="196" t="s">
        <v>1300</v>
      </c>
      <c r="H1770" s="196" t="s">
        <v>679</v>
      </c>
      <c r="I1770" s="196" t="s">
        <v>1341</v>
      </c>
      <c r="K1770" s="196">
        <v>1</v>
      </c>
      <c r="L1770" s="196" t="s">
        <v>2402</v>
      </c>
      <c r="M1770" s="196" t="s">
        <v>2401</v>
      </c>
      <c r="N1770" s="196" t="s">
        <v>1338</v>
      </c>
      <c r="O1770" s="196" t="s">
        <v>2400</v>
      </c>
      <c r="P1770" s="196" t="s">
        <v>1297</v>
      </c>
      <c r="Q1770" s="196" t="s">
        <v>1297</v>
      </c>
      <c r="R1770" s="196" t="s">
        <v>1297</v>
      </c>
    </row>
    <row r="1771" spans="1:18" x14ac:dyDescent="0.45">
      <c r="A1771" s="196">
        <v>7</v>
      </c>
      <c r="B1771" s="196">
        <v>34</v>
      </c>
      <c r="C1771" s="196">
        <v>32</v>
      </c>
      <c r="D1771" s="196" t="s">
        <v>7698</v>
      </c>
      <c r="E1771" s="196" t="s">
        <v>7874</v>
      </c>
      <c r="F1771" s="196" t="s">
        <v>1301</v>
      </c>
      <c r="G1771" s="196" t="s">
        <v>1300</v>
      </c>
      <c r="H1771" s="196" t="s">
        <v>1434</v>
      </c>
      <c r="I1771" s="196" t="s">
        <v>1341</v>
      </c>
      <c r="K1771" s="196">
        <v>1</v>
      </c>
      <c r="L1771" s="196" t="s">
        <v>2399</v>
      </c>
      <c r="M1771" s="196" t="s">
        <v>2398</v>
      </c>
      <c r="N1771" s="196" t="s">
        <v>1338</v>
      </c>
      <c r="O1771" s="196" t="s">
        <v>2397</v>
      </c>
      <c r="P1771" s="196" t="s">
        <v>1297</v>
      </c>
      <c r="Q1771" s="196" t="s">
        <v>1297</v>
      </c>
      <c r="R1771" s="196" t="s">
        <v>1297</v>
      </c>
    </row>
    <row r="1772" spans="1:18" x14ac:dyDescent="0.45">
      <c r="A1772" s="196">
        <v>7</v>
      </c>
      <c r="B1772" s="196">
        <v>34</v>
      </c>
      <c r="C1772" s="196">
        <v>33</v>
      </c>
      <c r="D1772" s="196" t="s">
        <v>7698</v>
      </c>
      <c r="E1772" s="196" t="s">
        <v>6832</v>
      </c>
      <c r="F1772" s="196" t="s">
        <v>1301</v>
      </c>
      <c r="G1772" s="196" t="s">
        <v>1300</v>
      </c>
      <c r="H1772" s="196" t="s">
        <v>1342</v>
      </c>
      <c r="I1772" s="196" t="s">
        <v>1341</v>
      </c>
      <c r="K1772" s="196">
        <v>1</v>
      </c>
      <c r="L1772" s="196" t="s">
        <v>2396</v>
      </c>
      <c r="M1772" s="196" t="s">
        <v>2395</v>
      </c>
      <c r="N1772" s="196" t="s">
        <v>1338</v>
      </c>
      <c r="O1772" s="196" t="s">
        <v>2394</v>
      </c>
      <c r="P1772" s="196" t="s">
        <v>1297</v>
      </c>
      <c r="Q1772" s="196" t="s">
        <v>1297</v>
      </c>
      <c r="R1772" s="196" t="s">
        <v>1297</v>
      </c>
    </row>
    <row r="1773" spans="1:18" x14ac:dyDescent="0.45">
      <c r="A1773" s="196">
        <v>7</v>
      </c>
      <c r="B1773" s="196">
        <v>34</v>
      </c>
      <c r="C1773" s="196">
        <v>34</v>
      </c>
      <c r="D1773" s="196" t="s">
        <v>7698</v>
      </c>
      <c r="E1773" s="196" t="s">
        <v>7875</v>
      </c>
      <c r="F1773" s="196" t="s">
        <v>1301</v>
      </c>
      <c r="G1773" s="196" t="s">
        <v>1300</v>
      </c>
      <c r="H1773" s="196" t="s">
        <v>1427</v>
      </c>
      <c r="I1773" s="196" t="s">
        <v>1341</v>
      </c>
      <c r="K1773" s="196">
        <v>1</v>
      </c>
      <c r="L1773" s="196" t="s">
        <v>2393</v>
      </c>
      <c r="M1773" s="196" t="s">
        <v>2392</v>
      </c>
      <c r="N1773" s="196" t="s">
        <v>1338</v>
      </c>
      <c r="O1773" s="196" t="s">
        <v>2391</v>
      </c>
      <c r="P1773" s="196" t="s">
        <v>1297</v>
      </c>
      <c r="Q1773" s="196" t="s">
        <v>1297</v>
      </c>
      <c r="R1773" s="196" t="s">
        <v>1297</v>
      </c>
    </row>
    <row r="1774" spans="1:18" x14ac:dyDescent="0.45">
      <c r="A1774" s="196">
        <v>7</v>
      </c>
      <c r="B1774" s="196">
        <v>34</v>
      </c>
      <c r="C1774" s="196">
        <v>35</v>
      </c>
      <c r="D1774" s="196" t="s">
        <v>7698</v>
      </c>
      <c r="E1774" s="196" t="s">
        <v>6833</v>
      </c>
      <c r="F1774" s="196" t="s">
        <v>1301</v>
      </c>
      <c r="G1774" s="196" t="s">
        <v>1300</v>
      </c>
      <c r="H1774" s="196" t="s">
        <v>1336</v>
      </c>
      <c r="K1774" s="196">
        <v>1</v>
      </c>
      <c r="L1774" s="196" t="s">
        <v>2390</v>
      </c>
      <c r="M1774" s="196" t="s">
        <v>1297</v>
      </c>
      <c r="N1774" s="196" t="s">
        <v>1297</v>
      </c>
      <c r="O1774" s="196" t="s">
        <v>1297</v>
      </c>
      <c r="P1774" s="196" t="s">
        <v>1297</v>
      </c>
      <c r="Q1774" s="196" t="s">
        <v>1297</v>
      </c>
      <c r="R1774" s="196" t="s">
        <v>1297</v>
      </c>
    </row>
    <row r="1775" spans="1:18" x14ac:dyDescent="0.45">
      <c r="A1775" s="196">
        <v>7</v>
      </c>
      <c r="B1775" s="196">
        <v>34</v>
      </c>
      <c r="C1775" s="196">
        <v>36</v>
      </c>
      <c r="D1775" s="196" t="s">
        <v>7698</v>
      </c>
      <c r="E1775" s="196" t="s">
        <v>8441</v>
      </c>
      <c r="F1775" s="196" t="s">
        <v>1301</v>
      </c>
      <c r="G1775" s="196" t="s">
        <v>1300</v>
      </c>
      <c r="H1775" s="196" t="s">
        <v>1422</v>
      </c>
      <c r="K1775" s="196">
        <v>1</v>
      </c>
      <c r="L1775" s="196" t="s">
        <v>2389</v>
      </c>
      <c r="M1775" s="196" t="s">
        <v>1297</v>
      </c>
      <c r="N1775" s="196" t="s">
        <v>1297</v>
      </c>
      <c r="O1775" s="196" t="s">
        <v>1297</v>
      </c>
      <c r="P1775" s="196" t="s">
        <v>1297</v>
      </c>
      <c r="Q1775" s="196" t="s">
        <v>1297</v>
      </c>
      <c r="R1775" s="196" t="s">
        <v>1297</v>
      </c>
    </row>
    <row r="1776" spans="1:18" x14ac:dyDescent="0.45">
      <c r="A1776" s="196">
        <v>7</v>
      </c>
      <c r="B1776" s="196">
        <v>34</v>
      </c>
      <c r="C1776" s="196">
        <v>37</v>
      </c>
      <c r="D1776" s="196" t="s">
        <v>7698</v>
      </c>
      <c r="E1776" s="196" t="s">
        <v>6834</v>
      </c>
      <c r="F1776" s="196" t="s">
        <v>1301</v>
      </c>
      <c r="G1776" s="196" t="s">
        <v>1300</v>
      </c>
      <c r="H1776" s="196" t="s">
        <v>1334</v>
      </c>
      <c r="K1776" s="196">
        <v>1</v>
      </c>
      <c r="L1776" s="196" t="s">
        <v>2388</v>
      </c>
      <c r="M1776" s="196" t="s">
        <v>1297</v>
      </c>
      <c r="N1776" s="196" t="s">
        <v>1297</v>
      </c>
      <c r="O1776" s="196" t="s">
        <v>1297</v>
      </c>
      <c r="P1776" s="196" t="s">
        <v>1297</v>
      </c>
      <c r="Q1776" s="196" t="s">
        <v>1297</v>
      </c>
      <c r="R1776" s="196" t="s">
        <v>1297</v>
      </c>
    </row>
    <row r="1777" spans="1:18" x14ac:dyDescent="0.45">
      <c r="A1777" s="196">
        <v>7</v>
      </c>
      <c r="B1777" s="196">
        <v>34</v>
      </c>
      <c r="C1777" s="196">
        <v>38</v>
      </c>
      <c r="D1777" s="196" t="s">
        <v>7698</v>
      </c>
      <c r="E1777" s="196" t="s">
        <v>8481</v>
      </c>
      <c r="F1777" s="196" t="s">
        <v>1301</v>
      </c>
      <c r="G1777" s="196" t="s">
        <v>1300</v>
      </c>
      <c r="H1777" s="196" t="s">
        <v>1419</v>
      </c>
      <c r="K1777" s="196">
        <v>1</v>
      </c>
      <c r="L1777" s="196" t="s">
        <v>2387</v>
      </c>
      <c r="M1777" s="196" t="s">
        <v>1297</v>
      </c>
      <c r="N1777" s="196" t="s">
        <v>1297</v>
      </c>
      <c r="O1777" s="196" t="s">
        <v>1297</v>
      </c>
      <c r="P1777" s="196" t="s">
        <v>1297</v>
      </c>
      <c r="Q1777" s="196" t="s">
        <v>1297</v>
      </c>
      <c r="R1777" s="196" t="s">
        <v>1297</v>
      </c>
    </row>
    <row r="1778" spans="1:18" x14ac:dyDescent="0.45">
      <c r="A1778" s="196">
        <v>7</v>
      </c>
      <c r="B1778" s="196">
        <v>34</v>
      </c>
      <c r="C1778" s="196">
        <v>39</v>
      </c>
      <c r="D1778" s="196" t="s">
        <v>7698</v>
      </c>
      <c r="E1778" s="196" t="s">
        <v>6835</v>
      </c>
      <c r="F1778" s="196" t="s">
        <v>1301</v>
      </c>
      <c r="G1778" s="196" t="s">
        <v>1300</v>
      </c>
      <c r="H1778" s="196" t="s">
        <v>1332</v>
      </c>
      <c r="K1778" s="196">
        <v>1</v>
      </c>
      <c r="L1778" s="196" t="s">
        <v>2386</v>
      </c>
      <c r="M1778" s="196" t="s">
        <v>1297</v>
      </c>
      <c r="N1778" s="196" t="s">
        <v>1297</v>
      </c>
      <c r="O1778" s="196" t="s">
        <v>1297</v>
      </c>
      <c r="P1778" s="196" t="s">
        <v>1297</v>
      </c>
      <c r="Q1778" s="196" t="s">
        <v>1297</v>
      </c>
      <c r="R1778" s="196" t="s">
        <v>1297</v>
      </c>
    </row>
    <row r="1779" spans="1:18" x14ac:dyDescent="0.45">
      <c r="A1779" s="196">
        <v>7</v>
      </c>
      <c r="B1779" s="196">
        <v>34</v>
      </c>
      <c r="C1779" s="196">
        <v>40</v>
      </c>
      <c r="D1779" s="196" t="s">
        <v>7698</v>
      </c>
      <c r="E1779" s="196" t="s">
        <v>8521</v>
      </c>
      <c r="F1779" s="196" t="s">
        <v>1301</v>
      </c>
      <c r="G1779" s="196" t="s">
        <v>1300</v>
      </c>
      <c r="H1779" s="196" t="s">
        <v>1416</v>
      </c>
      <c r="K1779" s="196">
        <v>1</v>
      </c>
      <c r="L1779" s="196" t="s">
        <v>2385</v>
      </c>
      <c r="M1779" s="196" t="s">
        <v>1297</v>
      </c>
      <c r="N1779" s="196" t="s">
        <v>1297</v>
      </c>
      <c r="O1779" s="196" t="s">
        <v>1297</v>
      </c>
      <c r="P1779" s="196" t="s">
        <v>1297</v>
      </c>
      <c r="Q1779" s="196" t="s">
        <v>1297</v>
      </c>
      <c r="R1779" s="196" t="s">
        <v>1297</v>
      </c>
    </row>
    <row r="1780" spans="1:18" x14ac:dyDescent="0.45">
      <c r="A1780" s="196">
        <v>7</v>
      </c>
      <c r="B1780" s="196">
        <v>34</v>
      </c>
      <c r="C1780" s="196">
        <v>41</v>
      </c>
      <c r="D1780" s="196" t="s">
        <v>7698</v>
      </c>
      <c r="E1780" s="196" t="s">
        <v>6836</v>
      </c>
      <c r="F1780" s="196" t="s">
        <v>1301</v>
      </c>
      <c r="G1780" s="196" t="s">
        <v>1300</v>
      </c>
      <c r="H1780" s="196" t="s">
        <v>1330</v>
      </c>
      <c r="I1780" s="196" t="s">
        <v>1309</v>
      </c>
      <c r="K1780" s="196">
        <v>1</v>
      </c>
      <c r="L1780" s="196" t="s">
        <v>2384</v>
      </c>
      <c r="M1780" s="196" t="s">
        <v>2383</v>
      </c>
      <c r="N1780" s="196" t="s">
        <v>1306</v>
      </c>
      <c r="O1780" s="196" t="s">
        <v>2382</v>
      </c>
      <c r="P1780" s="196" t="s">
        <v>1304</v>
      </c>
      <c r="Q1780" s="196" t="s">
        <v>2381</v>
      </c>
      <c r="R1780" s="196" t="s">
        <v>1302</v>
      </c>
    </row>
    <row r="1781" spans="1:18" x14ac:dyDescent="0.45">
      <c r="A1781" s="196">
        <v>7</v>
      </c>
      <c r="B1781" s="196">
        <v>34</v>
      </c>
      <c r="C1781" s="196">
        <v>42</v>
      </c>
      <c r="D1781" s="196" t="s">
        <v>7698</v>
      </c>
      <c r="E1781" s="196" t="s">
        <v>7876</v>
      </c>
      <c r="F1781" s="196" t="s">
        <v>1301</v>
      </c>
      <c r="G1781" s="196" t="s">
        <v>1300</v>
      </c>
      <c r="H1781" s="196" t="s">
        <v>1410</v>
      </c>
      <c r="I1781" s="196" t="s">
        <v>1309</v>
      </c>
      <c r="K1781" s="196">
        <v>1</v>
      </c>
      <c r="L1781" s="196" t="s">
        <v>2380</v>
      </c>
      <c r="M1781" s="196" t="s">
        <v>2379</v>
      </c>
      <c r="N1781" s="196" t="s">
        <v>1306</v>
      </c>
      <c r="O1781" s="196" t="s">
        <v>2378</v>
      </c>
      <c r="P1781" s="196" t="s">
        <v>1304</v>
      </c>
      <c r="Q1781" s="196" t="s">
        <v>2377</v>
      </c>
      <c r="R1781" s="196" t="s">
        <v>1302</v>
      </c>
    </row>
    <row r="1782" spans="1:18" x14ac:dyDescent="0.45">
      <c r="A1782" s="196">
        <v>7</v>
      </c>
      <c r="B1782" s="196">
        <v>34</v>
      </c>
      <c r="C1782" s="196">
        <v>43</v>
      </c>
      <c r="D1782" s="196" t="s">
        <v>7698</v>
      </c>
      <c r="E1782" s="196" t="s">
        <v>6837</v>
      </c>
      <c r="F1782" s="196" t="s">
        <v>1301</v>
      </c>
      <c r="G1782" s="196" t="s">
        <v>1300</v>
      </c>
      <c r="H1782" s="196" t="s">
        <v>1325</v>
      </c>
      <c r="I1782" s="196" t="s">
        <v>1324</v>
      </c>
      <c r="K1782" s="196">
        <v>1</v>
      </c>
      <c r="L1782" s="196" t="s">
        <v>2376</v>
      </c>
      <c r="M1782" s="196" t="s">
        <v>1297</v>
      </c>
      <c r="N1782" s="196" t="s">
        <v>1297</v>
      </c>
      <c r="O1782" s="196" t="s">
        <v>1297</v>
      </c>
      <c r="P1782" s="196" t="s">
        <v>1297</v>
      </c>
      <c r="Q1782" s="196" t="s">
        <v>1297</v>
      </c>
      <c r="R1782" s="196" t="s">
        <v>1297</v>
      </c>
    </row>
    <row r="1783" spans="1:18" x14ac:dyDescent="0.45">
      <c r="A1783" s="196">
        <v>7</v>
      </c>
      <c r="B1783" s="196">
        <v>34</v>
      </c>
      <c r="C1783" s="196">
        <v>44</v>
      </c>
      <c r="D1783" s="196" t="s">
        <v>7698</v>
      </c>
      <c r="E1783" s="196" t="s">
        <v>7877</v>
      </c>
      <c r="F1783" s="196" t="s">
        <v>1301</v>
      </c>
      <c r="G1783" s="196" t="s">
        <v>1300</v>
      </c>
      <c r="H1783" s="196" t="s">
        <v>1404</v>
      </c>
      <c r="I1783" s="196" t="s">
        <v>1324</v>
      </c>
      <c r="K1783" s="196">
        <v>1</v>
      </c>
      <c r="L1783" s="196" t="s">
        <v>2375</v>
      </c>
      <c r="M1783" s="196" t="s">
        <v>1297</v>
      </c>
      <c r="N1783" s="196" t="s">
        <v>1297</v>
      </c>
      <c r="O1783" s="196" t="s">
        <v>1297</v>
      </c>
      <c r="P1783" s="196" t="s">
        <v>1297</v>
      </c>
      <c r="Q1783" s="196" t="s">
        <v>1297</v>
      </c>
      <c r="R1783" s="196" t="s">
        <v>1297</v>
      </c>
    </row>
    <row r="1784" spans="1:18" x14ac:dyDescent="0.45">
      <c r="A1784" s="196">
        <v>7</v>
      </c>
      <c r="B1784" s="196">
        <v>34</v>
      </c>
      <c r="C1784" s="196">
        <v>45</v>
      </c>
      <c r="D1784" s="196" t="s">
        <v>7698</v>
      </c>
      <c r="E1784" s="196" t="s">
        <v>6838</v>
      </c>
      <c r="F1784" s="196" t="s">
        <v>1301</v>
      </c>
      <c r="G1784" s="196" t="s">
        <v>1300</v>
      </c>
      <c r="H1784" s="196" t="s">
        <v>1322</v>
      </c>
      <c r="K1784" s="196">
        <v>1</v>
      </c>
      <c r="L1784" s="196" t="s">
        <v>2374</v>
      </c>
      <c r="M1784" s="196" t="s">
        <v>1297</v>
      </c>
      <c r="N1784" s="196" t="s">
        <v>1297</v>
      </c>
      <c r="O1784" s="196" t="s">
        <v>1297</v>
      </c>
      <c r="P1784" s="196" t="s">
        <v>1297</v>
      </c>
      <c r="Q1784" s="196" t="s">
        <v>1297</v>
      </c>
      <c r="R1784" s="196" t="s">
        <v>1297</v>
      </c>
    </row>
    <row r="1785" spans="1:18" x14ac:dyDescent="0.45">
      <c r="A1785" s="196">
        <v>7</v>
      </c>
      <c r="B1785" s="196">
        <v>34</v>
      </c>
      <c r="C1785" s="196">
        <v>46</v>
      </c>
      <c r="D1785" s="196" t="s">
        <v>7698</v>
      </c>
      <c r="E1785" s="196" t="s">
        <v>7878</v>
      </c>
      <c r="F1785" s="196" t="s">
        <v>1301</v>
      </c>
      <c r="G1785" s="196" t="s">
        <v>1300</v>
      </c>
      <c r="H1785" s="196" t="s">
        <v>1401</v>
      </c>
      <c r="K1785" s="196">
        <v>1</v>
      </c>
      <c r="L1785" s="196" t="s">
        <v>2373</v>
      </c>
      <c r="M1785" s="196" t="s">
        <v>1297</v>
      </c>
      <c r="N1785" s="196" t="s">
        <v>1297</v>
      </c>
      <c r="O1785" s="196" t="s">
        <v>1297</v>
      </c>
      <c r="P1785" s="196" t="s">
        <v>1297</v>
      </c>
      <c r="Q1785" s="196" t="s">
        <v>1297</v>
      </c>
      <c r="R1785" s="196" t="s">
        <v>1297</v>
      </c>
    </row>
    <row r="1786" spans="1:18" x14ac:dyDescent="0.45">
      <c r="A1786" s="196">
        <v>7</v>
      </c>
      <c r="B1786" s="196">
        <v>34</v>
      </c>
      <c r="C1786" s="196">
        <v>47</v>
      </c>
      <c r="D1786" s="196" t="s">
        <v>7698</v>
      </c>
      <c r="E1786" s="196" t="s">
        <v>6839</v>
      </c>
      <c r="F1786" s="196" t="s">
        <v>1301</v>
      </c>
      <c r="G1786" s="196" t="s">
        <v>1300</v>
      </c>
      <c r="H1786" s="196" t="s">
        <v>1320</v>
      </c>
      <c r="I1786" s="196" t="s">
        <v>1319</v>
      </c>
      <c r="K1786" s="196">
        <v>1</v>
      </c>
      <c r="L1786" s="196" t="s">
        <v>2372</v>
      </c>
      <c r="M1786" s="196" t="s">
        <v>1297</v>
      </c>
      <c r="N1786" s="196" t="s">
        <v>1297</v>
      </c>
      <c r="O1786" s="196" t="s">
        <v>1297</v>
      </c>
      <c r="P1786" s="196" t="s">
        <v>1297</v>
      </c>
      <c r="Q1786" s="196" t="s">
        <v>1297</v>
      </c>
      <c r="R1786" s="196" t="s">
        <v>1297</v>
      </c>
    </row>
    <row r="1787" spans="1:18" x14ac:dyDescent="0.45">
      <c r="A1787" s="196">
        <v>7</v>
      </c>
      <c r="B1787" s="196">
        <v>34</v>
      </c>
      <c r="C1787" s="196">
        <v>48</v>
      </c>
      <c r="D1787" s="196" t="s">
        <v>7698</v>
      </c>
      <c r="E1787" s="196" t="s">
        <v>6840</v>
      </c>
      <c r="F1787" s="196" t="s">
        <v>1301</v>
      </c>
      <c r="G1787" s="196" t="s">
        <v>1300</v>
      </c>
      <c r="H1787" s="196" t="s">
        <v>1317</v>
      </c>
      <c r="K1787" s="196">
        <v>1</v>
      </c>
      <c r="L1787" s="196" t="s">
        <v>2371</v>
      </c>
      <c r="M1787" s="196" t="s">
        <v>1297</v>
      </c>
      <c r="N1787" s="196" t="s">
        <v>1297</v>
      </c>
      <c r="O1787" s="196" t="s">
        <v>1297</v>
      </c>
      <c r="P1787" s="196" t="s">
        <v>1297</v>
      </c>
      <c r="Q1787" s="196" t="s">
        <v>1297</v>
      </c>
      <c r="R1787" s="196" t="s">
        <v>1297</v>
      </c>
    </row>
    <row r="1788" spans="1:18" x14ac:dyDescent="0.45">
      <c r="A1788" s="196">
        <v>7</v>
      </c>
      <c r="B1788" s="196">
        <v>34</v>
      </c>
      <c r="C1788" s="196">
        <v>49</v>
      </c>
      <c r="D1788" s="196" t="s">
        <v>7698</v>
      </c>
      <c r="E1788" s="196" t="s">
        <v>6841</v>
      </c>
      <c r="F1788" s="196" t="s">
        <v>1301</v>
      </c>
      <c r="G1788" s="196" t="s">
        <v>1300</v>
      </c>
      <c r="H1788" s="196" t="s">
        <v>1315</v>
      </c>
      <c r="I1788" s="196" t="s">
        <v>1309</v>
      </c>
      <c r="K1788" s="196">
        <v>1</v>
      </c>
      <c r="L1788" s="196" t="s">
        <v>2370</v>
      </c>
      <c r="M1788" s="196" t="s">
        <v>2369</v>
      </c>
      <c r="N1788" s="196" t="s">
        <v>1306</v>
      </c>
      <c r="O1788" s="196" t="s">
        <v>2368</v>
      </c>
      <c r="P1788" s="196" t="s">
        <v>1304</v>
      </c>
      <c r="Q1788" s="196" t="s">
        <v>2367</v>
      </c>
      <c r="R1788" s="196" t="s">
        <v>1302</v>
      </c>
    </row>
    <row r="1789" spans="1:18" x14ac:dyDescent="0.45">
      <c r="A1789" s="196">
        <v>7</v>
      </c>
      <c r="B1789" s="196">
        <v>34</v>
      </c>
      <c r="C1789" s="196">
        <v>50</v>
      </c>
      <c r="D1789" s="196" t="s">
        <v>7698</v>
      </c>
      <c r="E1789" s="196" t="s">
        <v>6842</v>
      </c>
      <c r="F1789" s="196" t="s">
        <v>1301</v>
      </c>
      <c r="G1789" s="196" t="s">
        <v>1300</v>
      </c>
      <c r="H1789" s="196" t="s">
        <v>1310</v>
      </c>
      <c r="I1789" s="196" t="s">
        <v>1309</v>
      </c>
      <c r="K1789" s="196">
        <v>1</v>
      </c>
      <c r="L1789" s="196" t="s">
        <v>2366</v>
      </c>
      <c r="M1789" s="196" t="s">
        <v>2365</v>
      </c>
      <c r="N1789" s="196" t="s">
        <v>1306</v>
      </c>
      <c r="O1789" s="196" t="s">
        <v>2364</v>
      </c>
      <c r="P1789" s="196" t="s">
        <v>1304</v>
      </c>
      <c r="Q1789" s="196" t="s">
        <v>2363</v>
      </c>
      <c r="R1789" s="196" t="s">
        <v>1302</v>
      </c>
    </row>
    <row r="1790" spans="1:18" x14ac:dyDescent="0.45">
      <c r="A1790" s="196">
        <v>7</v>
      </c>
      <c r="B1790" s="196">
        <v>34</v>
      </c>
      <c r="C1790" s="196">
        <v>51</v>
      </c>
      <c r="D1790" s="196" t="s">
        <v>7698</v>
      </c>
      <c r="E1790" s="196" t="s">
        <v>6843</v>
      </c>
      <c r="F1790" s="196" t="s">
        <v>1301</v>
      </c>
      <c r="G1790" s="196" t="s">
        <v>1300</v>
      </c>
      <c r="H1790" s="196" t="s">
        <v>1299</v>
      </c>
      <c r="K1790" s="196">
        <v>1</v>
      </c>
      <c r="L1790" s="196" t="s">
        <v>2362</v>
      </c>
      <c r="M1790" s="196" t="s">
        <v>1297</v>
      </c>
      <c r="N1790" s="196" t="s">
        <v>1297</v>
      </c>
      <c r="O1790" s="196" t="s">
        <v>1297</v>
      </c>
      <c r="P1790" s="196" t="s">
        <v>1297</v>
      </c>
      <c r="Q1790" s="196" t="s">
        <v>1297</v>
      </c>
      <c r="R1790" s="196" t="s">
        <v>1297</v>
      </c>
    </row>
    <row r="1791" spans="1:18" x14ac:dyDescent="0.45">
      <c r="A1791" s="196">
        <v>7</v>
      </c>
      <c r="B1791" s="196">
        <v>34</v>
      </c>
      <c r="C1791" s="196">
        <v>52</v>
      </c>
      <c r="D1791" s="196" t="s">
        <v>8775</v>
      </c>
      <c r="E1791" s="196" t="s">
        <v>8799</v>
      </c>
      <c r="F1791" s="196" t="s">
        <v>1301</v>
      </c>
      <c r="G1791" s="196" t="s">
        <v>1300</v>
      </c>
      <c r="H1791" s="196" t="s">
        <v>8777</v>
      </c>
      <c r="K1791" s="196">
        <v>1</v>
      </c>
      <c r="L1791" s="196" t="s">
        <v>8800</v>
      </c>
    </row>
    <row r="1792" spans="1:18" x14ac:dyDescent="0.45">
      <c r="A1792" s="196">
        <v>7</v>
      </c>
      <c r="B1792" s="196">
        <v>35</v>
      </c>
      <c r="C1792" s="196">
        <v>1</v>
      </c>
      <c r="D1792" s="196" t="s">
        <v>7698</v>
      </c>
      <c r="E1792" s="196" t="s">
        <v>6844</v>
      </c>
      <c r="F1792" s="196" t="s">
        <v>1301</v>
      </c>
      <c r="G1792" s="196" t="s">
        <v>1300</v>
      </c>
      <c r="H1792" s="196" t="s">
        <v>1388</v>
      </c>
      <c r="I1792" s="196" t="s">
        <v>1324</v>
      </c>
      <c r="K1792" s="196">
        <v>1</v>
      </c>
      <c r="L1792" s="196" t="s">
        <v>2361</v>
      </c>
      <c r="M1792" s="196" t="s">
        <v>1297</v>
      </c>
      <c r="N1792" s="196" t="s">
        <v>1297</v>
      </c>
      <c r="O1792" s="196" t="s">
        <v>1297</v>
      </c>
      <c r="P1792" s="196" t="s">
        <v>1297</v>
      </c>
      <c r="Q1792" s="196" t="s">
        <v>1297</v>
      </c>
      <c r="R1792" s="196" t="s">
        <v>1297</v>
      </c>
    </row>
    <row r="1793" spans="1:18" x14ac:dyDescent="0.45">
      <c r="A1793" s="196">
        <v>7</v>
      </c>
      <c r="B1793" s="196">
        <v>35</v>
      </c>
      <c r="C1793" s="196">
        <v>2</v>
      </c>
      <c r="D1793" s="196" t="s">
        <v>7698</v>
      </c>
      <c r="E1793" s="196" t="s">
        <v>7879</v>
      </c>
      <c r="F1793" s="196" t="s">
        <v>1301</v>
      </c>
      <c r="G1793" s="196" t="s">
        <v>1300</v>
      </c>
      <c r="H1793" s="196" t="s">
        <v>1505</v>
      </c>
      <c r="I1793" s="196" t="s">
        <v>1324</v>
      </c>
      <c r="K1793" s="196">
        <v>1</v>
      </c>
      <c r="L1793" s="196" t="s">
        <v>2360</v>
      </c>
      <c r="M1793" s="196" t="s">
        <v>1297</v>
      </c>
      <c r="N1793" s="196" t="s">
        <v>1297</v>
      </c>
      <c r="O1793" s="196" t="s">
        <v>1297</v>
      </c>
      <c r="P1793" s="196" t="s">
        <v>1297</v>
      </c>
      <c r="Q1793" s="196" t="s">
        <v>1297</v>
      </c>
      <c r="R1793" s="196" t="s">
        <v>1297</v>
      </c>
    </row>
    <row r="1794" spans="1:18" x14ac:dyDescent="0.45">
      <c r="A1794" s="196">
        <v>7</v>
      </c>
      <c r="B1794" s="196">
        <v>35</v>
      </c>
      <c r="C1794" s="196">
        <v>3</v>
      </c>
      <c r="D1794" s="196" t="s">
        <v>7698</v>
      </c>
      <c r="E1794" s="196" t="s">
        <v>6845</v>
      </c>
      <c r="F1794" s="196" t="s">
        <v>1301</v>
      </c>
      <c r="G1794" s="196" t="s">
        <v>1300</v>
      </c>
      <c r="H1794" s="196" t="s">
        <v>1386</v>
      </c>
      <c r="I1794" s="196" t="s">
        <v>1324</v>
      </c>
      <c r="K1794" s="196">
        <v>1</v>
      </c>
      <c r="L1794" s="196" t="s">
        <v>2359</v>
      </c>
      <c r="M1794" s="196" t="s">
        <v>1297</v>
      </c>
      <c r="N1794" s="196" t="s">
        <v>1297</v>
      </c>
      <c r="O1794" s="196" t="s">
        <v>1297</v>
      </c>
      <c r="P1794" s="196" t="s">
        <v>1297</v>
      </c>
      <c r="Q1794" s="196" t="s">
        <v>1297</v>
      </c>
      <c r="R1794" s="196" t="s">
        <v>1297</v>
      </c>
    </row>
    <row r="1795" spans="1:18" x14ac:dyDescent="0.45">
      <c r="A1795" s="196">
        <v>7</v>
      </c>
      <c r="B1795" s="196">
        <v>35</v>
      </c>
      <c r="C1795" s="196">
        <v>4</v>
      </c>
      <c r="D1795" s="196" t="s">
        <v>7698</v>
      </c>
      <c r="E1795" s="196" t="s">
        <v>7880</v>
      </c>
      <c r="F1795" s="196" t="s">
        <v>1301</v>
      </c>
      <c r="G1795" s="196" t="s">
        <v>1300</v>
      </c>
      <c r="H1795" s="196" t="s">
        <v>1502</v>
      </c>
      <c r="I1795" s="196" t="s">
        <v>1324</v>
      </c>
      <c r="K1795" s="196">
        <v>1</v>
      </c>
      <c r="L1795" s="196" t="s">
        <v>2358</v>
      </c>
      <c r="M1795" s="196" t="s">
        <v>1297</v>
      </c>
      <c r="N1795" s="196" t="s">
        <v>1297</v>
      </c>
      <c r="O1795" s="196" t="s">
        <v>1297</v>
      </c>
      <c r="P1795" s="196" t="s">
        <v>1297</v>
      </c>
      <c r="Q1795" s="196" t="s">
        <v>1297</v>
      </c>
      <c r="R1795" s="196" t="s">
        <v>1297</v>
      </c>
    </row>
    <row r="1796" spans="1:18" x14ac:dyDescent="0.45">
      <c r="A1796" s="196">
        <v>7</v>
      </c>
      <c r="B1796" s="196">
        <v>35</v>
      </c>
      <c r="C1796" s="196">
        <v>5</v>
      </c>
      <c r="D1796" s="196" t="s">
        <v>7698</v>
      </c>
      <c r="E1796" s="196" t="s">
        <v>6846</v>
      </c>
      <c r="F1796" s="196" t="s">
        <v>1301</v>
      </c>
      <c r="G1796" s="196" t="s">
        <v>1300</v>
      </c>
      <c r="H1796" s="196" t="s">
        <v>1384</v>
      </c>
      <c r="I1796" s="196" t="s">
        <v>1309</v>
      </c>
      <c r="K1796" s="196">
        <v>1</v>
      </c>
      <c r="L1796" s="196" t="s">
        <v>2357</v>
      </c>
      <c r="M1796" s="196" t="s">
        <v>2356</v>
      </c>
      <c r="N1796" s="196" t="s">
        <v>1306</v>
      </c>
      <c r="O1796" s="196" t="s">
        <v>2355</v>
      </c>
      <c r="P1796" s="196" t="s">
        <v>1304</v>
      </c>
      <c r="Q1796" s="196" t="s">
        <v>2354</v>
      </c>
      <c r="R1796" s="196" t="s">
        <v>1302</v>
      </c>
    </row>
    <row r="1797" spans="1:18" x14ac:dyDescent="0.45">
      <c r="A1797" s="196">
        <v>7</v>
      </c>
      <c r="B1797" s="196">
        <v>35</v>
      </c>
      <c r="C1797" s="196">
        <v>6</v>
      </c>
      <c r="D1797" s="196" t="s">
        <v>7698</v>
      </c>
      <c r="E1797" s="196" t="s">
        <v>7881</v>
      </c>
      <c r="F1797" s="196" t="s">
        <v>1301</v>
      </c>
      <c r="G1797" s="196" t="s">
        <v>1300</v>
      </c>
      <c r="H1797" s="196" t="s">
        <v>1496</v>
      </c>
      <c r="I1797" s="196" t="s">
        <v>1309</v>
      </c>
      <c r="K1797" s="196">
        <v>1</v>
      </c>
      <c r="L1797" s="196" t="s">
        <v>2353</v>
      </c>
      <c r="M1797" s="196" t="s">
        <v>2352</v>
      </c>
      <c r="N1797" s="196" t="s">
        <v>1306</v>
      </c>
      <c r="O1797" s="196" t="s">
        <v>2351</v>
      </c>
      <c r="P1797" s="196" t="s">
        <v>1304</v>
      </c>
      <c r="Q1797" s="196" t="s">
        <v>2350</v>
      </c>
      <c r="R1797" s="196" t="s">
        <v>1302</v>
      </c>
    </row>
    <row r="1798" spans="1:18" x14ac:dyDescent="0.45">
      <c r="A1798" s="196">
        <v>7</v>
      </c>
      <c r="B1798" s="196">
        <v>35</v>
      </c>
      <c r="C1798" s="196">
        <v>7</v>
      </c>
      <c r="D1798" s="196" t="s">
        <v>7698</v>
      </c>
      <c r="E1798" s="196" t="s">
        <v>6847</v>
      </c>
      <c r="F1798" s="196" t="s">
        <v>1301</v>
      </c>
      <c r="G1798" s="196" t="s">
        <v>1300</v>
      </c>
      <c r="H1798" s="196" t="s">
        <v>715</v>
      </c>
      <c r="I1798" s="196" t="s">
        <v>1309</v>
      </c>
      <c r="K1798" s="196">
        <v>1</v>
      </c>
      <c r="L1798" s="196" t="s">
        <v>2349</v>
      </c>
      <c r="M1798" s="196" t="s">
        <v>2348</v>
      </c>
      <c r="N1798" s="196" t="s">
        <v>1306</v>
      </c>
      <c r="O1798" s="196" t="s">
        <v>2347</v>
      </c>
      <c r="P1798" s="196" t="s">
        <v>1304</v>
      </c>
      <c r="Q1798" s="196" t="s">
        <v>2346</v>
      </c>
      <c r="R1798" s="196" t="s">
        <v>1302</v>
      </c>
    </row>
    <row r="1799" spans="1:18" x14ac:dyDescent="0.45">
      <c r="A1799" s="196">
        <v>7</v>
      </c>
      <c r="B1799" s="196">
        <v>35</v>
      </c>
      <c r="C1799" s="196">
        <v>8</v>
      </c>
      <c r="D1799" s="196" t="s">
        <v>7698</v>
      </c>
      <c r="E1799" s="196" t="s">
        <v>7882</v>
      </c>
      <c r="F1799" s="196" t="s">
        <v>1301</v>
      </c>
      <c r="G1799" s="196" t="s">
        <v>1300</v>
      </c>
      <c r="H1799" s="196" t="s">
        <v>1487</v>
      </c>
      <c r="I1799" s="196" t="s">
        <v>1309</v>
      </c>
      <c r="K1799" s="196">
        <v>1</v>
      </c>
      <c r="L1799" s="196" t="s">
        <v>2345</v>
      </c>
      <c r="M1799" s="196" t="s">
        <v>2344</v>
      </c>
      <c r="N1799" s="196" t="s">
        <v>1306</v>
      </c>
      <c r="O1799" s="196" t="s">
        <v>2343</v>
      </c>
      <c r="P1799" s="196" t="s">
        <v>1304</v>
      </c>
      <c r="Q1799" s="196" t="s">
        <v>2342</v>
      </c>
      <c r="R1799" s="196" t="s">
        <v>1302</v>
      </c>
    </row>
    <row r="1800" spans="1:18" x14ac:dyDescent="0.45">
      <c r="A1800" s="196">
        <v>7</v>
      </c>
      <c r="B1800" s="196">
        <v>35</v>
      </c>
      <c r="C1800" s="196">
        <v>9</v>
      </c>
      <c r="D1800" s="196" t="s">
        <v>7698</v>
      </c>
      <c r="E1800" s="196" t="s">
        <v>6848</v>
      </c>
      <c r="F1800" s="196" t="s">
        <v>1301</v>
      </c>
      <c r="G1800" s="196" t="s">
        <v>1300</v>
      </c>
      <c r="H1800" s="196" t="s">
        <v>1375</v>
      </c>
      <c r="K1800" s="196">
        <v>1</v>
      </c>
      <c r="L1800" s="196" t="s">
        <v>2341</v>
      </c>
      <c r="M1800" s="196" t="s">
        <v>1297</v>
      </c>
      <c r="N1800" s="196" t="s">
        <v>1297</v>
      </c>
      <c r="O1800" s="196" t="s">
        <v>1297</v>
      </c>
      <c r="P1800" s="196" t="s">
        <v>1297</v>
      </c>
      <c r="Q1800" s="196" t="s">
        <v>1297</v>
      </c>
      <c r="R1800" s="196" t="s">
        <v>1297</v>
      </c>
    </row>
    <row r="1801" spans="1:18" x14ac:dyDescent="0.45">
      <c r="A1801" s="196">
        <v>7</v>
      </c>
      <c r="B1801" s="196">
        <v>35</v>
      </c>
      <c r="C1801" s="196">
        <v>10</v>
      </c>
      <c r="D1801" s="196" t="s">
        <v>7698</v>
      </c>
      <c r="E1801" s="196" t="s">
        <v>7883</v>
      </c>
      <c r="F1801" s="196" t="s">
        <v>1301</v>
      </c>
      <c r="G1801" s="196" t="s">
        <v>1300</v>
      </c>
      <c r="H1801" s="196" t="s">
        <v>1481</v>
      </c>
      <c r="K1801" s="196">
        <v>1</v>
      </c>
      <c r="L1801" s="196" t="s">
        <v>2340</v>
      </c>
      <c r="M1801" s="196" t="s">
        <v>1297</v>
      </c>
      <c r="N1801" s="196" t="s">
        <v>1297</v>
      </c>
      <c r="O1801" s="196" t="s">
        <v>1297</v>
      </c>
      <c r="P1801" s="196" t="s">
        <v>1297</v>
      </c>
      <c r="Q1801" s="196" t="s">
        <v>1297</v>
      </c>
      <c r="R1801" s="196" t="s">
        <v>1297</v>
      </c>
    </row>
    <row r="1802" spans="1:18" x14ac:dyDescent="0.45">
      <c r="A1802" s="196">
        <v>7</v>
      </c>
      <c r="B1802" s="196">
        <v>35</v>
      </c>
      <c r="C1802" s="196">
        <v>11</v>
      </c>
      <c r="D1802" s="196" t="s">
        <v>7698</v>
      </c>
      <c r="E1802" s="196" t="s">
        <v>6849</v>
      </c>
      <c r="F1802" s="196" t="s">
        <v>1301</v>
      </c>
      <c r="G1802" s="196" t="s">
        <v>1300</v>
      </c>
      <c r="H1802" s="196" t="s">
        <v>1373</v>
      </c>
      <c r="I1802" s="196" t="s">
        <v>1319</v>
      </c>
      <c r="K1802" s="196">
        <v>1</v>
      </c>
      <c r="L1802" s="196" t="s">
        <v>2339</v>
      </c>
      <c r="M1802" s="196" t="s">
        <v>1297</v>
      </c>
      <c r="N1802" s="196" t="s">
        <v>1297</v>
      </c>
      <c r="O1802" s="196" t="s">
        <v>1297</v>
      </c>
      <c r="P1802" s="196" t="s">
        <v>1297</v>
      </c>
      <c r="Q1802" s="196" t="s">
        <v>1297</v>
      </c>
      <c r="R1802" s="196" t="s">
        <v>1297</v>
      </c>
    </row>
    <row r="1803" spans="1:18" x14ac:dyDescent="0.45">
      <c r="A1803" s="196">
        <v>7</v>
      </c>
      <c r="B1803" s="196">
        <v>35</v>
      </c>
      <c r="C1803" s="196">
        <v>12</v>
      </c>
      <c r="D1803" s="196" t="s">
        <v>7698</v>
      </c>
      <c r="E1803" s="196" t="s">
        <v>7884</v>
      </c>
      <c r="F1803" s="196" t="s">
        <v>1301</v>
      </c>
      <c r="G1803" s="196" t="s">
        <v>1300</v>
      </c>
      <c r="H1803" s="196" t="s">
        <v>1478</v>
      </c>
      <c r="I1803" s="196" t="s">
        <v>1319</v>
      </c>
      <c r="K1803" s="196">
        <v>1</v>
      </c>
      <c r="L1803" s="196" t="s">
        <v>2338</v>
      </c>
      <c r="M1803" s="196" t="s">
        <v>1297</v>
      </c>
      <c r="N1803" s="196" t="s">
        <v>1297</v>
      </c>
      <c r="O1803" s="196" t="s">
        <v>1297</v>
      </c>
      <c r="P1803" s="196" t="s">
        <v>1297</v>
      </c>
      <c r="Q1803" s="196" t="s">
        <v>1297</v>
      </c>
      <c r="R1803" s="196" t="s">
        <v>1297</v>
      </c>
    </row>
    <row r="1804" spans="1:18" x14ac:dyDescent="0.45">
      <c r="A1804" s="196">
        <v>7</v>
      </c>
      <c r="B1804" s="196">
        <v>35</v>
      </c>
      <c r="C1804" s="196">
        <v>13</v>
      </c>
      <c r="D1804" s="196" t="s">
        <v>7698</v>
      </c>
      <c r="E1804" s="196" t="s">
        <v>6850</v>
      </c>
      <c r="F1804" s="196" t="s">
        <v>1301</v>
      </c>
      <c r="G1804" s="196" t="s">
        <v>1300</v>
      </c>
      <c r="H1804" s="196" t="s">
        <v>1371</v>
      </c>
      <c r="I1804" s="196" t="s">
        <v>1370</v>
      </c>
      <c r="K1804" s="196">
        <v>1</v>
      </c>
      <c r="L1804" s="196" t="s">
        <v>2337</v>
      </c>
      <c r="M1804" s="196" t="s">
        <v>1297</v>
      </c>
      <c r="N1804" s="196" t="s">
        <v>1297</v>
      </c>
      <c r="O1804" s="196" t="s">
        <v>1297</v>
      </c>
      <c r="P1804" s="196" t="s">
        <v>1297</v>
      </c>
      <c r="Q1804" s="196" t="s">
        <v>1297</v>
      </c>
      <c r="R1804" s="196" t="s">
        <v>1297</v>
      </c>
    </row>
    <row r="1805" spans="1:18" x14ac:dyDescent="0.45">
      <c r="A1805" s="196">
        <v>7</v>
      </c>
      <c r="B1805" s="196">
        <v>35</v>
      </c>
      <c r="C1805" s="196">
        <v>14</v>
      </c>
      <c r="D1805" s="196" t="s">
        <v>7698</v>
      </c>
      <c r="E1805" s="196" t="s">
        <v>7885</v>
      </c>
      <c r="F1805" s="196" t="s">
        <v>1301</v>
      </c>
      <c r="G1805" s="196" t="s">
        <v>1300</v>
      </c>
      <c r="H1805" s="196" t="s">
        <v>1475</v>
      </c>
      <c r="I1805" s="196" t="s">
        <v>1370</v>
      </c>
      <c r="K1805" s="196">
        <v>1</v>
      </c>
      <c r="L1805" s="196" t="s">
        <v>2336</v>
      </c>
      <c r="M1805" s="196" t="s">
        <v>1297</v>
      </c>
      <c r="N1805" s="196" t="s">
        <v>1297</v>
      </c>
      <c r="O1805" s="196" t="s">
        <v>1297</v>
      </c>
      <c r="P1805" s="196" t="s">
        <v>1297</v>
      </c>
      <c r="Q1805" s="196" t="s">
        <v>1297</v>
      </c>
      <c r="R1805" s="196" t="s">
        <v>1297</v>
      </c>
    </row>
    <row r="1806" spans="1:18" x14ac:dyDescent="0.45">
      <c r="A1806" s="196">
        <v>7</v>
      </c>
      <c r="B1806" s="196">
        <v>35</v>
      </c>
      <c r="C1806" s="196">
        <v>15</v>
      </c>
      <c r="D1806" s="196" t="s">
        <v>7698</v>
      </c>
      <c r="E1806" s="196" t="s">
        <v>6851</v>
      </c>
      <c r="F1806" s="196" t="s">
        <v>1301</v>
      </c>
      <c r="G1806" s="196" t="s">
        <v>1300</v>
      </c>
      <c r="H1806" s="196" t="s">
        <v>1368</v>
      </c>
      <c r="I1806" s="196" t="s">
        <v>1367</v>
      </c>
      <c r="K1806" s="196">
        <v>1</v>
      </c>
      <c r="L1806" s="196" t="s">
        <v>2335</v>
      </c>
      <c r="M1806" s="196" t="s">
        <v>2334</v>
      </c>
      <c r="N1806" s="196" t="s">
        <v>1297</v>
      </c>
      <c r="O1806" s="196" t="s">
        <v>1297</v>
      </c>
      <c r="P1806" s="196" t="s">
        <v>1297</v>
      </c>
      <c r="Q1806" s="196" t="s">
        <v>1297</v>
      </c>
      <c r="R1806" s="196" t="s">
        <v>1297</v>
      </c>
    </row>
    <row r="1807" spans="1:18" x14ac:dyDescent="0.45">
      <c r="A1807" s="196">
        <v>7</v>
      </c>
      <c r="B1807" s="196">
        <v>35</v>
      </c>
      <c r="C1807" s="196">
        <v>16</v>
      </c>
      <c r="D1807" s="196" t="s">
        <v>7698</v>
      </c>
      <c r="E1807" s="196" t="s">
        <v>7886</v>
      </c>
      <c r="F1807" s="196" t="s">
        <v>1301</v>
      </c>
      <c r="G1807" s="196" t="s">
        <v>1300</v>
      </c>
      <c r="H1807" s="196" t="s">
        <v>1471</v>
      </c>
      <c r="I1807" s="196" t="s">
        <v>1367</v>
      </c>
      <c r="K1807" s="196">
        <v>1</v>
      </c>
      <c r="L1807" s="196" t="s">
        <v>2333</v>
      </c>
      <c r="M1807" s="196" t="s">
        <v>2332</v>
      </c>
      <c r="N1807" s="196" t="s">
        <v>1297</v>
      </c>
      <c r="O1807" s="196" t="s">
        <v>1297</v>
      </c>
      <c r="P1807" s="196" t="s">
        <v>1297</v>
      </c>
      <c r="Q1807" s="196" t="s">
        <v>1297</v>
      </c>
      <c r="R1807" s="196" t="s">
        <v>1297</v>
      </c>
    </row>
    <row r="1808" spans="1:18" x14ac:dyDescent="0.45">
      <c r="A1808" s="196">
        <v>7</v>
      </c>
      <c r="B1808" s="196">
        <v>35</v>
      </c>
      <c r="C1808" s="196">
        <v>17</v>
      </c>
      <c r="D1808" s="196" t="s">
        <v>7698</v>
      </c>
      <c r="E1808" s="196" t="s">
        <v>6852</v>
      </c>
      <c r="F1808" s="196" t="s">
        <v>1301</v>
      </c>
      <c r="G1808" s="196" t="s">
        <v>1300</v>
      </c>
      <c r="H1808" s="196" t="s">
        <v>1364</v>
      </c>
      <c r="K1808" s="196">
        <v>1</v>
      </c>
      <c r="L1808" s="196" t="s">
        <v>2331</v>
      </c>
      <c r="M1808" s="196" t="s">
        <v>1297</v>
      </c>
      <c r="N1808" s="196" t="s">
        <v>1297</v>
      </c>
      <c r="O1808" s="196" t="s">
        <v>1297</v>
      </c>
      <c r="P1808" s="196" t="s">
        <v>1297</v>
      </c>
      <c r="Q1808" s="196" t="s">
        <v>1297</v>
      </c>
      <c r="R1808" s="196" t="s">
        <v>1297</v>
      </c>
    </row>
    <row r="1809" spans="1:18" x14ac:dyDescent="0.45">
      <c r="A1809" s="196">
        <v>7</v>
      </c>
      <c r="B1809" s="196">
        <v>35</v>
      </c>
      <c r="C1809" s="196">
        <v>18</v>
      </c>
      <c r="D1809" s="196" t="s">
        <v>7698</v>
      </c>
      <c r="E1809" s="196" t="s">
        <v>7887</v>
      </c>
      <c r="F1809" s="196" t="s">
        <v>1301</v>
      </c>
      <c r="G1809" s="196" t="s">
        <v>1300</v>
      </c>
      <c r="H1809" s="196" t="s">
        <v>1467</v>
      </c>
      <c r="K1809" s="196">
        <v>1</v>
      </c>
      <c r="L1809" s="196" t="s">
        <v>2330</v>
      </c>
      <c r="M1809" s="196" t="s">
        <v>1297</v>
      </c>
      <c r="N1809" s="196" t="s">
        <v>1297</v>
      </c>
      <c r="O1809" s="196" t="s">
        <v>1297</v>
      </c>
      <c r="P1809" s="196" t="s">
        <v>1297</v>
      </c>
      <c r="Q1809" s="196" t="s">
        <v>1297</v>
      </c>
      <c r="R1809" s="196" t="s">
        <v>1297</v>
      </c>
    </row>
    <row r="1810" spans="1:18" x14ac:dyDescent="0.45">
      <c r="A1810" s="196">
        <v>7</v>
      </c>
      <c r="B1810" s="196">
        <v>35</v>
      </c>
      <c r="C1810" s="196">
        <v>19</v>
      </c>
      <c r="D1810" s="196" t="s">
        <v>7698</v>
      </c>
      <c r="E1810" s="196" t="s">
        <v>6853</v>
      </c>
      <c r="F1810" s="196" t="s">
        <v>1301</v>
      </c>
      <c r="G1810" s="196" t="s">
        <v>1300</v>
      </c>
      <c r="H1810" s="196" t="s">
        <v>1362</v>
      </c>
      <c r="K1810" s="196">
        <v>1</v>
      </c>
      <c r="L1810" s="196" t="s">
        <v>2329</v>
      </c>
      <c r="M1810" s="196" t="s">
        <v>1297</v>
      </c>
      <c r="N1810" s="196" t="s">
        <v>1297</v>
      </c>
      <c r="O1810" s="196" t="s">
        <v>1297</v>
      </c>
      <c r="P1810" s="196" t="s">
        <v>1297</v>
      </c>
      <c r="Q1810" s="196" t="s">
        <v>1297</v>
      </c>
      <c r="R1810" s="196" t="s">
        <v>1297</v>
      </c>
    </row>
    <row r="1811" spans="1:18" x14ac:dyDescent="0.45">
      <c r="A1811" s="196">
        <v>7</v>
      </c>
      <c r="B1811" s="196">
        <v>35</v>
      </c>
      <c r="C1811" s="196">
        <v>20</v>
      </c>
      <c r="D1811" s="196" t="s">
        <v>7698</v>
      </c>
      <c r="E1811" s="196" t="s">
        <v>7888</v>
      </c>
      <c r="F1811" s="196" t="s">
        <v>1301</v>
      </c>
      <c r="G1811" s="196" t="s">
        <v>1300</v>
      </c>
      <c r="H1811" s="196" t="s">
        <v>1464</v>
      </c>
      <c r="K1811" s="196">
        <v>1</v>
      </c>
      <c r="L1811" s="196" t="s">
        <v>2328</v>
      </c>
      <c r="M1811" s="196" t="s">
        <v>1297</v>
      </c>
      <c r="N1811" s="196" t="s">
        <v>1297</v>
      </c>
      <c r="O1811" s="196" t="s">
        <v>1297</v>
      </c>
      <c r="P1811" s="196" t="s">
        <v>1297</v>
      </c>
      <c r="Q1811" s="196" t="s">
        <v>1297</v>
      </c>
      <c r="R1811" s="196" t="s">
        <v>1297</v>
      </c>
    </row>
    <row r="1812" spans="1:18" x14ac:dyDescent="0.45">
      <c r="A1812" s="196">
        <v>7</v>
      </c>
      <c r="B1812" s="196">
        <v>35</v>
      </c>
      <c r="C1812" s="196">
        <v>21</v>
      </c>
      <c r="D1812" s="196" t="s">
        <v>7698</v>
      </c>
      <c r="E1812" s="196" t="s">
        <v>6854</v>
      </c>
      <c r="F1812" s="196" t="s">
        <v>1301</v>
      </c>
      <c r="G1812" s="196" t="s">
        <v>1300</v>
      </c>
      <c r="H1812" s="196" t="s">
        <v>1360</v>
      </c>
      <c r="K1812" s="196">
        <v>1</v>
      </c>
      <c r="L1812" s="196" t="s">
        <v>2327</v>
      </c>
      <c r="M1812" s="196" t="s">
        <v>1297</v>
      </c>
      <c r="N1812" s="196" t="s">
        <v>1297</v>
      </c>
      <c r="O1812" s="196" t="s">
        <v>1297</v>
      </c>
      <c r="P1812" s="196" t="s">
        <v>1297</v>
      </c>
      <c r="Q1812" s="196" t="s">
        <v>1297</v>
      </c>
      <c r="R1812" s="196" t="s">
        <v>1297</v>
      </c>
    </row>
    <row r="1813" spans="1:18" x14ac:dyDescent="0.45">
      <c r="A1813" s="196">
        <v>7</v>
      </c>
      <c r="B1813" s="196">
        <v>35</v>
      </c>
      <c r="C1813" s="196">
        <v>22</v>
      </c>
      <c r="D1813" s="196" t="s">
        <v>7698</v>
      </c>
      <c r="E1813" s="196" t="s">
        <v>7889</v>
      </c>
      <c r="F1813" s="196" t="s">
        <v>1301</v>
      </c>
      <c r="G1813" s="196" t="s">
        <v>1300</v>
      </c>
      <c r="H1813" s="196" t="s">
        <v>1461</v>
      </c>
      <c r="K1813" s="196">
        <v>1</v>
      </c>
      <c r="L1813" s="196" t="s">
        <v>2326</v>
      </c>
      <c r="M1813" s="196" t="s">
        <v>1297</v>
      </c>
      <c r="N1813" s="196" t="s">
        <v>1297</v>
      </c>
      <c r="O1813" s="196" t="s">
        <v>1297</v>
      </c>
      <c r="P1813" s="196" t="s">
        <v>1297</v>
      </c>
      <c r="Q1813" s="196" t="s">
        <v>1297</v>
      </c>
      <c r="R1813" s="196" t="s">
        <v>1297</v>
      </c>
    </row>
    <row r="1814" spans="1:18" x14ac:dyDescent="0.45">
      <c r="A1814" s="196">
        <v>7</v>
      </c>
      <c r="B1814" s="196">
        <v>35</v>
      </c>
      <c r="C1814" s="196">
        <v>23</v>
      </c>
      <c r="D1814" s="196" t="s">
        <v>7698</v>
      </c>
      <c r="E1814" s="196" t="s">
        <v>6855</v>
      </c>
      <c r="F1814" s="196" t="s">
        <v>1301</v>
      </c>
      <c r="G1814" s="196" t="s">
        <v>1300</v>
      </c>
      <c r="H1814" s="196" t="s">
        <v>1358</v>
      </c>
      <c r="K1814" s="196">
        <v>1</v>
      </c>
      <c r="L1814" s="196" t="s">
        <v>2325</v>
      </c>
      <c r="M1814" s="196" t="s">
        <v>1297</v>
      </c>
      <c r="N1814" s="196" t="s">
        <v>1297</v>
      </c>
      <c r="O1814" s="196" t="s">
        <v>1297</v>
      </c>
      <c r="P1814" s="196" t="s">
        <v>1297</v>
      </c>
      <c r="Q1814" s="196" t="s">
        <v>1297</v>
      </c>
      <c r="R1814" s="196" t="s">
        <v>1297</v>
      </c>
    </row>
    <row r="1815" spans="1:18" x14ac:dyDescent="0.45">
      <c r="A1815" s="196">
        <v>7</v>
      </c>
      <c r="B1815" s="196">
        <v>35</v>
      </c>
      <c r="C1815" s="196">
        <v>24</v>
      </c>
      <c r="D1815" s="196" t="s">
        <v>7698</v>
      </c>
      <c r="E1815" s="196" t="s">
        <v>7890</v>
      </c>
      <c r="F1815" s="196" t="s">
        <v>1301</v>
      </c>
      <c r="G1815" s="196" t="s">
        <v>1300</v>
      </c>
      <c r="H1815" s="196" t="s">
        <v>1458</v>
      </c>
      <c r="K1815" s="196">
        <v>1</v>
      </c>
      <c r="L1815" s="196" t="s">
        <v>2324</v>
      </c>
      <c r="M1815" s="196" t="s">
        <v>1297</v>
      </c>
      <c r="N1815" s="196" t="s">
        <v>1297</v>
      </c>
      <c r="O1815" s="196" t="s">
        <v>1297</v>
      </c>
      <c r="P1815" s="196" t="s">
        <v>1297</v>
      </c>
      <c r="Q1815" s="196" t="s">
        <v>1297</v>
      </c>
      <c r="R1815" s="196" t="s">
        <v>1297</v>
      </c>
    </row>
    <row r="1816" spans="1:18" x14ac:dyDescent="0.45">
      <c r="A1816" s="196">
        <v>7</v>
      </c>
      <c r="B1816" s="196">
        <v>35</v>
      </c>
      <c r="C1816" s="196">
        <v>25</v>
      </c>
      <c r="D1816" s="196" t="s">
        <v>7698</v>
      </c>
      <c r="E1816" s="196" t="s">
        <v>6856</v>
      </c>
      <c r="F1816" s="196" t="s">
        <v>1301</v>
      </c>
      <c r="G1816" s="196" t="s">
        <v>1300</v>
      </c>
      <c r="H1816" s="196" t="s">
        <v>1356</v>
      </c>
      <c r="K1816" s="196">
        <v>1</v>
      </c>
      <c r="L1816" s="196" t="s">
        <v>2323</v>
      </c>
      <c r="M1816" s="196" t="s">
        <v>1297</v>
      </c>
      <c r="N1816" s="196" t="s">
        <v>1297</v>
      </c>
      <c r="O1816" s="196" t="s">
        <v>1297</v>
      </c>
      <c r="P1816" s="196" t="s">
        <v>1297</v>
      </c>
      <c r="Q1816" s="196" t="s">
        <v>1297</v>
      </c>
      <c r="R1816" s="196" t="s">
        <v>1297</v>
      </c>
    </row>
    <row r="1817" spans="1:18" x14ac:dyDescent="0.45">
      <c r="A1817" s="196">
        <v>7</v>
      </c>
      <c r="B1817" s="196">
        <v>35</v>
      </c>
      <c r="C1817" s="196">
        <v>26</v>
      </c>
      <c r="D1817" s="196" t="s">
        <v>7698</v>
      </c>
      <c r="E1817" s="196" t="s">
        <v>7891</v>
      </c>
      <c r="F1817" s="196" t="s">
        <v>1301</v>
      </c>
      <c r="G1817" s="196" t="s">
        <v>1300</v>
      </c>
      <c r="H1817" s="196" t="s">
        <v>1455</v>
      </c>
      <c r="K1817" s="196">
        <v>1</v>
      </c>
      <c r="L1817" s="196" t="s">
        <v>2322</v>
      </c>
      <c r="M1817" s="196" t="s">
        <v>1297</v>
      </c>
      <c r="N1817" s="196" t="s">
        <v>1297</v>
      </c>
      <c r="O1817" s="196" t="s">
        <v>1297</v>
      </c>
      <c r="P1817" s="196" t="s">
        <v>1297</v>
      </c>
      <c r="Q1817" s="196" t="s">
        <v>1297</v>
      </c>
      <c r="R1817" s="196" t="s">
        <v>1297</v>
      </c>
    </row>
    <row r="1818" spans="1:18" x14ac:dyDescent="0.45">
      <c r="A1818" s="196">
        <v>7</v>
      </c>
      <c r="B1818" s="196">
        <v>35</v>
      </c>
      <c r="C1818" s="196">
        <v>27</v>
      </c>
      <c r="D1818" s="196" t="s">
        <v>7698</v>
      </c>
      <c r="E1818" s="196" t="s">
        <v>6857</v>
      </c>
      <c r="F1818" s="196" t="s">
        <v>1301</v>
      </c>
      <c r="G1818" s="196" t="s">
        <v>1300</v>
      </c>
      <c r="H1818" s="196" t="s">
        <v>1354</v>
      </c>
      <c r="I1818" s="196" t="s">
        <v>1309</v>
      </c>
      <c r="K1818" s="196">
        <v>1</v>
      </c>
      <c r="L1818" s="196" t="s">
        <v>2321</v>
      </c>
      <c r="M1818" s="196" t="s">
        <v>2320</v>
      </c>
      <c r="N1818" s="196" t="s">
        <v>1306</v>
      </c>
      <c r="O1818" s="196" t="s">
        <v>2319</v>
      </c>
      <c r="P1818" s="196" t="s">
        <v>1304</v>
      </c>
      <c r="Q1818" s="196" t="s">
        <v>2318</v>
      </c>
      <c r="R1818" s="196" t="s">
        <v>1302</v>
      </c>
    </row>
    <row r="1819" spans="1:18" x14ac:dyDescent="0.45">
      <c r="A1819" s="196">
        <v>7</v>
      </c>
      <c r="B1819" s="196">
        <v>35</v>
      </c>
      <c r="C1819" s="196">
        <v>28</v>
      </c>
      <c r="D1819" s="196" t="s">
        <v>7698</v>
      </c>
      <c r="E1819" s="196" t="s">
        <v>7892</v>
      </c>
      <c r="F1819" s="196" t="s">
        <v>1301</v>
      </c>
      <c r="G1819" s="196" t="s">
        <v>1300</v>
      </c>
      <c r="H1819" s="196" t="s">
        <v>1449</v>
      </c>
      <c r="I1819" s="196" t="s">
        <v>1309</v>
      </c>
      <c r="K1819" s="196">
        <v>1</v>
      </c>
      <c r="L1819" s="196" t="s">
        <v>2317</v>
      </c>
      <c r="M1819" s="196" t="s">
        <v>2316</v>
      </c>
      <c r="N1819" s="196" t="s">
        <v>1306</v>
      </c>
      <c r="O1819" s="196" t="s">
        <v>2315</v>
      </c>
      <c r="P1819" s="196" t="s">
        <v>1304</v>
      </c>
      <c r="Q1819" s="196" t="s">
        <v>2314</v>
      </c>
      <c r="R1819" s="196" t="s">
        <v>1302</v>
      </c>
    </row>
    <row r="1820" spans="1:18" x14ac:dyDescent="0.45">
      <c r="A1820" s="196">
        <v>7</v>
      </c>
      <c r="B1820" s="196">
        <v>35</v>
      </c>
      <c r="C1820" s="196">
        <v>29</v>
      </c>
      <c r="D1820" s="196" t="s">
        <v>7698</v>
      </c>
      <c r="E1820" s="196" t="s">
        <v>6858</v>
      </c>
      <c r="F1820" s="196" t="s">
        <v>1301</v>
      </c>
      <c r="G1820" s="196" t="s">
        <v>1300</v>
      </c>
      <c r="H1820" s="196" t="s">
        <v>1349</v>
      </c>
      <c r="I1820" s="196" t="s">
        <v>1341</v>
      </c>
      <c r="K1820" s="196">
        <v>1</v>
      </c>
      <c r="L1820" s="196" t="s">
        <v>2313</v>
      </c>
      <c r="M1820" s="196" t="s">
        <v>2312</v>
      </c>
      <c r="N1820" s="196" t="s">
        <v>1338</v>
      </c>
      <c r="O1820" s="196" t="s">
        <v>2311</v>
      </c>
      <c r="P1820" s="196" t="s">
        <v>1297</v>
      </c>
      <c r="Q1820" s="196" t="s">
        <v>1297</v>
      </c>
      <c r="R1820" s="196" t="s">
        <v>1297</v>
      </c>
    </row>
    <row r="1821" spans="1:18" x14ac:dyDescent="0.45">
      <c r="A1821" s="196">
        <v>7</v>
      </c>
      <c r="B1821" s="196">
        <v>35</v>
      </c>
      <c r="C1821" s="196">
        <v>30</v>
      </c>
      <c r="D1821" s="196" t="s">
        <v>7698</v>
      </c>
      <c r="E1821" s="196" t="s">
        <v>7893</v>
      </c>
      <c r="F1821" s="196" t="s">
        <v>1301</v>
      </c>
      <c r="G1821" s="196" t="s">
        <v>1300</v>
      </c>
      <c r="H1821" s="196" t="s">
        <v>1441</v>
      </c>
      <c r="I1821" s="196" t="s">
        <v>1341</v>
      </c>
      <c r="K1821" s="196">
        <v>1</v>
      </c>
      <c r="L1821" s="196" t="s">
        <v>2310</v>
      </c>
      <c r="M1821" s="196" t="s">
        <v>2309</v>
      </c>
      <c r="N1821" s="196" t="s">
        <v>1338</v>
      </c>
      <c r="O1821" s="196" t="s">
        <v>2308</v>
      </c>
      <c r="P1821" s="196" t="s">
        <v>1297</v>
      </c>
      <c r="Q1821" s="196" t="s">
        <v>1297</v>
      </c>
      <c r="R1821" s="196" t="s">
        <v>1297</v>
      </c>
    </row>
    <row r="1822" spans="1:18" x14ac:dyDescent="0.45">
      <c r="A1822" s="196">
        <v>7</v>
      </c>
      <c r="B1822" s="196">
        <v>35</v>
      </c>
      <c r="C1822" s="196">
        <v>31</v>
      </c>
      <c r="D1822" s="196" t="s">
        <v>7698</v>
      </c>
      <c r="E1822" s="196" t="s">
        <v>6859</v>
      </c>
      <c r="F1822" s="196" t="s">
        <v>1301</v>
      </c>
      <c r="G1822" s="196" t="s">
        <v>1300</v>
      </c>
      <c r="H1822" s="196" t="s">
        <v>679</v>
      </c>
      <c r="I1822" s="196" t="s">
        <v>1341</v>
      </c>
      <c r="K1822" s="196">
        <v>1</v>
      </c>
      <c r="L1822" s="196" t="s">
        <v>2307</v>
      </c>
      <c r="M1822" s="196" t="s">
        <v>2306</v>
      </c>
      <c r="N1822" s="196" t="s">
        <v>1338</v>
      </c>
      <c r="O1822" s="196" t="s">
        <v>2305</v>
      </c>
      <c r="P1822" s="196" t="s">
        <v>1297</v>
      </c>
      <c r="Q1822" s="196" t="s">
        <v>1297</v>
      </c>
      <c r="R1822" s="196" t="s">
        <v>1297</v>
      </c>
    </row>
    <row r="1823" spans="1:18" x14ac:dyDescent="0.45">
      <c r="A1823" s="196">
        <v>7</v>
      </c>
      <c r="B1823" s="196">
        <v>35</v>
      </c>
      <c r="C1823" s="196">
        <v>32</v>
      </c>
      <c r="D1823" s="196" t="s">
        <v>7698</v>
      </c>
      <c r="E1823" s="196" t="s">
        <v>7894</v>
      </c>
      <c r="F1823" s="196" t="s">
        <v>1301</v>
      </c>
      <c r="G1823" s="196" t="s">
        <v>1300</v>
      </c>
      <c r="H1823" s="196" t="s">
        <v>1434</v>
      </c>
      <c r="I1823" s="196" t="s">
        <v>1341</v>
      </c>
      <c r="K1823" s="196">
        <v>1</v>
      </c>
      <c r="L1823" s="196" t="s">
        <v>2304</v>
      </c>
      <c r="M1823" s="196" t="s">
        <v>2303</v>
      </c>
      <c r="N1823" s="196" t="s">
        <v>1338</v>
      </c>
      <c r="O1823" s="196" t="s">
        <v>2302</v>
      </c>
      <c r="P1823" s="196" t="s">
        <v>1297</v>
      </c>
      <c r="Q1823" s="196" t="s">
        <v>1297</v>
      </c>
      <c r="R1823" s="196" t="s">
        <v>1297</v>
      </c>
    </row>
    <row r="1824" spans="1:18" x14ac:dyDescent="0.45">
      <c r="A1824" s="196">
        <v>7</v>
      </c>
      <c r="B1824" s="196">
        <v>35</v>
      </c>
      <c r="C1824" s="196">
        <v>33</v>
      </c>
      <c r="D1824" s="196" t="s">
        <v>7698</v>
      </c>
      <c r="E1824" s="196" t="s">
        <v>6860</v>
      </c>
      <c r="F1824" s="196" t="s">
        <v>1301</v>
      </c>
      <c r="G1824" s="196" t="s">
        <v>1300</v>
      </c>
      <c r="H1824" s="196" t="s">
        <v>1342</v>
      </c>
      <c r="I1824" s="196" t="s">
        <v>1341</v>
      </c>
      <c r="K1824" s="196">
        <v>1</v>
      </c>
      <c r="L1824" s="196" t="s">
        <v>2301</v>
      </c>
      <c r="M1824" s="196" t="s">
        <v>2300</v>
      </c>
      <c r="N1824" s="196" t="s">
        <v>1338</v>
      </c>
      <c r="O1824" s="196" t="s">
        <v>2299</v>
      </c>
      <c r="P1824" s="196" t="s">
        <v>1297</v>
      </c>
      <c r="Q1824" s="196" t="s">
        <v>1297</v>
      </c>
      <c r="R1824" s="196" t="s">
        <v>1297</v>
      </c>
    </row>
    <row r="1825" spans="1:18" x14ac:dyDescent="0.45">
      <c r="A1825" s="196">
        <v>7</v>
      </c>
      <c r="B1825" s="196">
        <v>35</v>
      </c>
      <c r="C1825" s="196">
        <v>34</v>
      </c>
      <c r="D1825" s="196" t="s">
        <v>7698</v>
      </c>
      <c r="E1825" s="196" t="s">
        <v>7895</v>
      </c>
      <c r="F1825" s="196" t="s">
        <v>1301</v>
      </c>
      <c r="G1825" s="196" t="s">
        <v>1300</v>
      </c>
      <c r="H1825" s="196" t="s">
        <v>1427</v>
      </c>
      <c r="I1825" s="196" t="s">
        <v>1341</v>
      </c>
      <c r="K1825" s="196">
        <v>1</v>
      </c>
      <c r="L1825" s="196" t="s">
        <v>2298</v>
      </c>
      <c r="M1825" s="196" t="s">
        <v>2297</v>
      </c>
      <c r="N1825" s="196" t="s">
        <v>1338</v>
      </c>
      <c r="O1825" s="196" t="s">
        <v>2296</v>
      </c>
      <c r="P1825" s="196" t="s">
        <v>1297</v>
      </c>
      <c r="Q1825" s="196" t="s">
        <v>1297</v>
      </c>
      <c r="R1825" s="196" t="s">
        <v>1297</v>
      </c>
    </row>
    <row r="1826" spans="1:18" x14ac:dyDescent="0.45">
      <c r="A1826" s="196">
        <v>7</v>
      </c>
      <c r="B1826" s="196">
        <v>35</v>
      </c>
      <c r="C1826" s="196">
        <v>35</v>
      </c>
      <c r="D1826" s="196" t="s">
        <v>7698</v>
      </c>
      <c r="E1826" s="196" t="s">
        <v>6861</v>
      </c>
      <c r="F1826" s="196" t="s">
        <v>1301</v>
      </c>
      <c r="G1826" s="196" t="s">
        <v>1300</v>
      </c>
      <c r="H1826" s="196" t="s">
        <v>1336</v>
      </c>
      <c r="K1826" s="196">
        <v>1</v>
      </c>
      <c r="L1826" s="196" t="s">
        <v>2295</v>
      </c>
      <c r="M1826" s="196" t="s">
        <v>1297</v>
      </c>
      <c r="N1826" s="196" t="s">
        <v>1297</v>
      </c>
      <c r="O1826" s="196" t="s">
        <v>1297</v>
      </c>
      <c r="P1826" s="196" t="s">
        <v>1297</v>
      </c>
      <c r="Q1826" s="196" t="s">
        <v>1297</v>
      </c>
      <c r="R1826" s="196" t="s">
        <v>1297</v>
      </c>
    </row>
    <row r="1827" spans="1:18" x14ac:dyDescent="0.45">
      <c r="A1827" s="196">
        <v>7</v>
      </c>
      <c r="B1827" s="196">
        <v>35</v>
      </c>
      <c r="C1827" s="196">
        <v>36</v>
      </c>
      <c r="D1827" s="196" t="s">
        <v>7698</v>
      </c>
      <c r="E1827" s="196" t="s">
        <v>8442</v>
      </c>
      <c r="F1827" s="196" t="s">
        <v>1301</v>
      </c>
      <c r="G1827" s="196" t="s">
        <v>1300</v>
      </c>
      <c r="H1827" s="196" t="s">
        <v>1422</v>
      </c>
      <c r="K1827" s="196">
        <v>1</v>
      </c>
      <c r="L1827" s="196" t="s">
        <v>2294</v>
      </c>
      <c r="M1827" s="196" t="s">
        <v>1297</v>
      </c>
      <c r="N1827" s="196" t="s">
        <v>1297</v>
      </c>
      <c r="O1827" s="196" t="s">
        <v>1297</v>
      </c>
      <c r="P1827" s="196" t="s">
        <v>1297</v>
      </c>
      <c r="Q1827" s="196" t="s">
        <v>1297</v>
      </c>
      <c r="R1827" s="196" t="s">
        <v>1297</v>
      </c>
    </row>
    <row r="1828" spans="1:18" x14ac:dyDescent="0.45">
      <c r="A1828" s="196">
        <v>7</v>
      </c>
      <c r="B1828" s="196">
        <v>35</v>
      </c>
      <c r="C1828" s="196">
        <v>37</v>
      </c>
      <c r="D1828" s="196" t="s">
        <v>7698</v>
      </c>
      <c r="E1828" s="196" t="s">
        <v>6862</v>
      </c>
      <c r="F1828" s="196" t="s">
        <v>1301</v>
      </c>
      <c r="G1828" s="196" t="s">
        <v>1300</v>
      </c>
      <c r="H1828" s="196" t="s">
        <v>1334</v>
      </c>
      <c r="K1828" s="196">
        <v>1</v>
      </c>
      <c r="L1828" s="196" t="s">
        <v>2293</v>
      </c>
      <c r="M1828" s="196" t="s">
        <v>1297</v>
      </c>
      <c r="N1828" s="196" t="s">
        <v>1297</v>
      </c>
      <c r="O1828" s="196" t="s">
        <v>1297</v>
      </c>
      <c r="P1828" s="196" t="s">
        <v>1297</v>
      </c>
      <c r="Q1828" s="196" t="s">
        <v>1297</v>
      </c>
      <c r="R1828" s="196" t="s">
        <v>1297</v>
      </c>
    </row>
    <row r="1829" spans="1:18" x14ac:dyDescent="0.45">
      <c r="A1829" s="196">
        <v>7</v>
      </c>
      <c r="B1829" s="196">
        <v>35</v>
      </c>
      <c r="C1829" s="196">
        <v>38</v>
      </c>
      <c r="D1829" s="196" t="s">
        <v>7698</v>
      </c>
      <c r="E1829" s="196" t="s">
        <v>8482</v>
      </c>
      <c r="F1829" s="196" t="s">
        <v>1301</v>
      </c>
      <c r="G1829" s="196" t="s">
        <v>1300</v>
      </c>
      <c r="H1829" s="196" t="s">
        <v>1419</v>
      </c>
      <c r="K1829" s="196">
        <v>1</v>
      </c>
      <c r="L1829" s="196" t="s">
        <v>2292</v>
      </c>
      <c r="M1829" s="196" t="s">
        <v>1297</v>
      </c>
      <c r="N1829" s="196" t="s">
        <v>1297</v>
      </c>
      <c r="O1829" s="196" t="s">
        <v>1297</v>
      </c>
      <c r="P1829" s="196" t="s">
        <v>1297</v>
      </c>
      <c r="Q1829" s="196" t="s">
        <v>1297</v>
      </c>
      <c r="R1829" s="196" t="s">
        <v>1297</v>
      </c>
    </row>
    <row r="1830" spans="1:18" x14ac:dyDescent="0.45">
      <c r="A1830" s="196">
        <v>7</v>
      </c>
      <c r="B1830" s="196">
        <v>35</v>
      </c>
      <c r="C1830" s="196">
        <v>39</v>
      </c>
      <c r="D1830" s="196" t="s">
        <v>7698</v>
      </c>
      <c r="E1830" s="196" t="s">
        <v>6863</v>
      </c>
      <c r="F1830" s="196" t="s">
        <v>1301</v>
      </c>
      <c r="G1830" s="196" t="s">
        <v>1300</v>
      </c>
      <c r="H1830" s="196" t="s">
        <v>1332</v>
      </c>
      <c r="K1830" s="196">
        <v>1</v>
      </c>
      <c r="L1830" s="196" t="s">
        <v>2291</v>
      </c>
      <c r="M1830" s="196" t="s">
        <v>1297</v>
      </c>
      <c r="N1830" s="196" t="s">
        <v>1297</v>
      </c>
      <c r="O1830" s="196" t="s">
        <v>1297</v>
      </c>
      <c r="P1830" s="196" t="s">
        <v>1297</v>
      </c>
      <c r="Q1830" s="196" t="s">
        <v>1297</v>
      </c>
      <c r="R1830" s="196" t="s">
        <v>1297</v>
      </c>
    </row>
    <row r="1831" spans="1:18" x14ac:dyDescent="0.45">
      <c r="A1831" s="196">
        <v>7</v>
      </c>
      <c r="B1831" s="196">
        <v>35</v>
      </c>
      <c r="C1831" s="196">
        <v>40</v>
      </c>
      <c r="D1831" s="196" t="s">
        <v>7698</v>
      </c>
      <c r="E1831" s="196" t="s">
        <v>8522</v>
      </c>
      <c r="F1831" s="196" t="s">
        <v>1301</v>
      </c>
      <c r="G1831" s="196" t="s">
        <v>1300</v>
      </c>
      <c r="H1831" s="196" t="s">
        <v>1416</v>
      </c>
      <c r="K1831" s="196">
        <v>1</v>
      </c>
      <c r="L1831" s="196" t="s">
        <v>2290</v>
      </c>
      <c r="M1831" s="196" t="s">
        <v>1297</v>
      </c>
      <c r="N1831" s="196" t="s">
        <v>1297</v>
      </c>
      <c r="O1831" s="196" t="s">
        <v>1297</v>
      </c>
      <c r="P1831" s="196" t="s">
        <v>1297</v>
      </c>
      <c r="Q1831" s="196" t="s">
        <v>1297</v>
      </c>
      <c r="R1831" s="196" t="s">
        <v>1297</v>
      </c>
    </row>
    <row r="1832" spans="1:18" x14ac:dyDescent="0.45">
      <c r="A1832" s="196">
        <v>7</v>
      </c>
      <c r="B1832" s="196">
        <v>35</v>
      </c>
      <c r="C1832" s="196">
        <v>41</v>
      </c>
      <c r="D1832" s="196" t="s">
        <v>7698</v>
      </c>
      <c r="E1832" s="196" t="s">
        <v>6864</v>
      </c>
      <c r="F1832" s="196" t="s">
        <v>1301</v>
      </c>
      <c r="G1832" s="196" t="s">
        <v>1300</v>
      </c>
      <c r="H1832" s="196" t="s">
        <v>1330</v>
      </c>
      <c r="I1832" s="196" t="s">
        <v>1309</v>
      </c>
      <c r="K1832" s="196">
        <v>1</v>
      </c>
      <c r="L1832" s="196" t="s">
        <v>2289</v>
      </c>
      <c r="M1832" s="196" t="s">
        <v>2288</v>
      </c>
      <c r="N1832" s="196" t="s">
        <v>1306</v>
      </c>
      <c r="O1832" s="196" t="s">
        <v>2287</v>
      </c>
      <c r="P1832" s="196" t="s">
        <v>1304</v>
      </c>
      <c r="Q1832" s="196" t="s">
        <v>2286</v>
      </c>
      <c r="R1832" s="196" t="s">
        <v>1302</v>
      </c>
    </row>
    <row r="1833" spans="1:18" x14ac:dyDescent="0.45">
      <c r="A1833" s="196">
        <v>7</v>
      </c>
      <c r="B1833" s="196">
        <v>35</v>
      </c>
      <c r="C1833" s="196">
        <v>42</v>
      </c>
      <c r="D1833" s="196" t="s">
        <v>7698</v>
      </c>
      <c r="E1833" s="196" t="s">
        <v>7896</v>
      </c>
      <c r="F1833" s="196" t="s">
        <v>1301</v>
      </c>
      <c r="G1833" s="196" t="s">
        <v>1300</v>
      </c>
      <c r="H1833" s="196" t="s">
        <v>1410</v>
      </c>
      <c r="I1833" s="196" t="s">
        <v>1309</v>
      </c>
      <c r="K1833" s="196">
        <v>1</v>
      </c>
      <c r="L1833" s="196" t="s">
        <v>2285</v>
      </c>
      <c r="M1833" s="196" t="s">
        <v>2284</v>
      </c>
      <c r="N1833" s="196" t="s">
        <v>1306</v>
      </c>
      <c r="O1833" s="196" t="s">
        <v>2283</v>
      </c>
      <c r="P1833" s="196" t="s">
        <v>1304</v>
      </c>
      <c r="Q1833" s="196" t="s">
        <v>2282</v>
      </c>
      <c r="R1833" s="196" t="s">
        <v>1302</v>
      </c>
    </row>
    <row r="1834" spans="1:18" x14ac:dyDescent="0.45">
      <c r="A1834" s="196">
        <v>7</v>
      </c>
      <c r="B1834" s="196">
        <v>35</v>
      </c>
      <c r="C1834" s="196">
        <v>43</v>
      </c>
      <c r="D1834" s="196" t="s">
        <v>7698</v>
      </c>
      <c r="E1834" s="196" t="s">
        <v>6865</v>
      </c>
      <c r="F1834" s="196" t="s">
        <v>1301</v>
      </c>
      <c r="G1834" s="196" t="s">
        <v>1300</v>
      </c>
      <c r="H1834" s="196" t="s">
        <v>1325</v>
      </c>
      <c r="I1834" s="196" t="s">
        <v>1324</v>
      </c>
      <c r="K1834" s="196">
        <v>1</v>
      </c>
      <c r="L1834" s="196" t="s">
        <v>2281</v>
      </c>
      <c r="M1834" s="196" t="s">
        <v>1297</v>
      </c>
      <c r="N1834" s="196" t="s">
        <v>1297</v>
      </c>
      <c r="O1834" s="196" t="s">
        <v>1297</v>
      </c>
      <c r="P1834" s="196" t="s">
        <v>1297</v>
      </c>
      <c r="Q1834" s="196" t="s">
        <v>1297</v>
      </c>
      <c r="R1834" s="196" t="s">
        <v>1297</v>
      </c>
    </row>
    <row r="1835" spans="1:18" x14ac:dyDescent="0.45">
      <c r="A1835" s="196">
        <v>7</v>
      </c>
      <c r="B1835" s="196">
        <v>35</v>
      </c>
      <c r="C1835" s="196">
        <v>44</v>
      </c>
      <c r="D1835" s="196" t="s">
        <v>7698</v>
      </c>
      <c r="E1835" s="196" t="s">
        <v>7897</v>
      </c>
      <c r="F1835" s="196" t="s">
        <v>1301</v>
      </c>
      <c r="G1835" s="196" t="s">
        <v>1300</v>
      </c>
      <c r="H1835" s="196" t="s">
        <v>1404</v>
      </c>
      <c r="I1835" s="196" t="s">
        <v>1324</v>
      </c>
      <c r="K1835" s="196">
        <v>1</v>
      </c>
      <c r="L1835" s="196" t="s">
        <v>2280</v>
      </c>
      <c r="M1835" s="196" t="s">
        <v>1297</v>
      </c>
      <c r="N1835" s="196" t="s">
        <v>1297</v>
      </c>
      <c r="O1835" s="196" t="s">
        <v>1297</v>
      </c>
      <c r="P1835" s="196" t="s">
        <v>1297</v>
      </c>
      <c r="Q1835" s="196" t="s">
        <v>1297</v>
      </c>
      <c r="R1835" s="196" t="s">
        <v>1297</v>
      </c>
    </row>
    <row r="1836" spans="1:18" x14ac:dyDescent="0.45">
      <c r="A1836" s="196">
        <v>7</v>
      </c>
      <c r="B1836" s="196">
        <v>35</v>
      </c>
      <c r="C1836" s="196">
        <v>45</v>
      </c>
      <c r="D1836" s="196" t="s">
        <v>7698</v>
      </c>
      <c r="E1836" s="196" t="s">
        <v>6866</v>
      </c>
      <c r="F1836" s="196" t="s">
        <v>1301</v>
      </c>
      <c r="G1836" s="196" t="s">
        <v>1300</v>
      </c>
      <c r="H1836" s="196" t="s">
        <v>1322</v>
      </c>
      <c r="K1836" s="196">
        <v>1</v>
      </c>
      <c r="L1836" s="196" t="s">
        <v>2279</v>
      </c>
      <c r="M1836" s="196" t="s">
        <v>1297</v>
      </c>
      <c r="N1836" s="196" t="s">
        <v>1297</v>
      </c>
      <c r="O1836" s="196" t="s">
        <v>1297</v>
      </c>
      <c r="P1836" s="196" t="s">
        <v>1297</v>
      </c>
      <c r="Q1836" s="196" t="s">
        <v>1297</v>
      </c>
      <c r="R1836" s="196" t="s">
        <v>1297</v>
      </c>
    </row>
    <row r="1837" spans="1:18" x14ac:dyDescent="0.45">
      <c r="A1837" s="196">
        <v>7</v>
      </c>
      <c r="B1837" s="196">
        <v>35</v>
      </c>
      <c r="C1837" s="196">
        <v>46</v>
      </c>
      <c r="D1837" s="196" t="s">
        <v>7698</v>
      </c>
      <c r="E1837" s="196" t="s">
        <v>7898</v>
      </c>
      <c r="F1837" s="196" t="s">
        <v>1301</v>
      </c>
      <c r="G1837" s="196" t="s">
        <v>1300</v>
      </c>
      <c r="H1837" s="196" t="s">
        <v>1401</v>
      </c>
      <c r="K1837" s="196">
        <v>1</v>
      </c>
      <c r="L1837" s="196" t="s">
        <v>2278</v>
      </c>
      <c r="M1837" s="196" t="s">
        <v>1297</v>
      </c>
      <c r="N1837" s="196" t="s">
        <v>1297</v>
      </c>
      <c r="O1837" s="196" t="s">
        <v>1297</v>
      </c>
      <c r="P1837" s="196" t="s">
        <v>1297</v>
      </c>
      <c r="Q1837" s="196" t="s">
        <v>1297</v>
      </c>
      <c r="R1837" s="196" t="s">
        <v>1297</v>
      </c>
    </row>
    <row r="1838" spans="1:18" x14ac:dyDescent="0.45">
      <c r="A1838" s="196">
        <v>7</v>
      </c>
      <c r="B1838" s="196">
        <v>35</v>
      </c>
      <c r="C1838" s="196">
        <v>47</v>
      </c>
      <c r="D1838" s="196" t="s">
        <v>7698</v>
      </c>
      <c r="E1838" s="196" t="s">
        <v>6867</v>
      </c>
      <c r="F1838" s="196" t="s">
        <v>1301</v>
      </c>
      <c r="G1838" s="196" t="s">
        <v>1300</v>
      </c>
      <c r="H1838" s="196" t="s">
        <v>1320</v>
      </c>
      <c r="I1838" s="196" t="s">
        <v>1319</v>
      </c>
      <c r="K1838" s="196">
        <v>1</v>
      </c>
      <c r="L1838" s="196" t="s">
        <v>2277</v>
      </c>
      <c r="M1838" s="196" t="s">
        <v>1297</v>
      </c>
      <c r="N1838" s="196" t="s">
        <v>1297</v>
      </c>
      <c r="O1838" s="196" t="s">
        <v>1297</v>
      </c>
      <c r="P1838" s="196" t="s">
        <v>1297</v>
      </c>
      <c r="Q1838" s="196" t="s">
        <v>1297</v>
      </c>
      <c r="R1838" s="196" t="s">
        <v>1297</v>
      </c>
    </row>
    <row r="1839" spans="1:18" x14ac:dyDescent="0.45">
      <c r="A1839" s="196">
        <v>7</v>
      </c>
      <c r="B1839" s="196">
        <v>35</v>
      </c>
      <c r="C1839" s="196">
        <v>48</v>
      </c>
      <c r="D1839" s="196" t="s">
        <v>7698</v>
      </c>
      <c r="E1839" s="196" t="s">
        <v>6868</v>
      </c>
      <c r="F1839" s="196" t="s">
        <v>1301</v>
      </c>
      <c r="G1839" s="196" t="s">
        <v>1300</v>
      </c>
      <c r="H1839" s="196" t="s">
        <v>1317</v>
      </c>
      <c r="K1839" s="196">
        <v>1</v>
      </c>
      <c r="L1839" s="196" t="s">
        <v>2276</v>
      </c>
      <c r="M1839" s="196" t="s">
        <v>1297</v>
      </c>
      <c r="N1839" s="196" t="s">
        <v>1297</v>
      </c>
      <c r="O1839" s="196" t="s">
        <v>1297</v>
      </c>
      <c r="P1839" s="196" t="s">
        <v>1297</v>
      </c>
      <c r="Q1839" s="196" t="s">
        <v>1297</v>
      </c>
      <c r="R1839" s="196" t="s">
        <v>1297</v>
      </c>
    </row>
    <row r="1840" spans="1:18" x14ac:dyDescent="0.45">
      <c r="A1840" s="196">
        <v>7</v>
      </c>
      <c r="B1840" s="196">
        <v>35</v>
      </c>
      <c r="C1840" s="196">
        <v>49</v>
      </c>
      <c r="D1840" s="196" t="s">
        <v>7698</v>
      </c>
      <c r="E1840" s="196" t="s">
        <v>6869</v>
      </c>
      <c r="F1840" s="196" t="s">
        <v>1301</v>
      </c>
      <c r="G1840" s="196" t="s">
        <v>1300</v>
      </c>
      <c r="H1840" s="196" t="s">
        <v>1315</v>
      </c>
      <c r="I1840" s="196" t="s">
        <v>1309</v>
      </c>
      <c r="K1840" s="196">
        <v>1</v>
      </c>
      <c r="L1840" s="196" t="s">
        <v>2275</v>
      </c>
      <c r="M1840" s="196" t="s">
        <v>2274</v>
      </c>
      <c r="N1840" s="196" t="s">
        <v>1306</v>
      </c>
      <c r="O1840" s="196" t="s">
        <v>2273</v>
      </c>
      <c r="P1840" s="196" t="s">
        <v>1304</v>
      </c>
      <c r="Q1840" s="196" t="s">
        <v>2272</v>
      </c>
      <c r="R1840" s="196" t="s">
        <v>1302</v>
      </c>
    </row>
    <row r="1841" spans="1:18" x14ac:dyDescent="0.45">
      <c r="A1841" s="196">
        <v>7</v>
      </c>
      <c r="B1841" s="196">
        <v>35</v>
      </c>
      <c r="C1841" s="196">
        <v>50</v>
      </c>
      <c r="D1841" s="196" t="s">
        <v>7698</v>
      </c>
      <c r="E1841" s="196" t="s">
        <v>6870</v>
      </c>
      <c r="F1841" s="196" t="s">
        <v>1301</v>
      </c>
      <c r="G1841" s="196" t="s">
        <v>1300</v>
      </c>
      <c r="H1841" s="196" t="s">
        <v>1310</v>
      </c>
      <c r="I1841" s="196" t="s">
        <v>1309</v>
      </c>
      <c r="K1841" s="196">
        <v>1</v>
      </c>
      <c r="L1841" s="196" t="s">
        <v>2271</v>
      </c>
      <c r="M1841" s="196" t="s">
        <v>2270</v>
      </c>
      <c r="N1841" s="196" t="s">
        <v>1306</v>
      </c>
      <c r="O1841" s="196" t="s">
        <v>2269</v>
      </c>
      <c r="P1841" s="196" t="s">
        <v>1304</v>
      </c>
      <c r="Q1841" s="196" t="s">
        <v>2268</v>
      </c>
      <c r="R1841" s="196" t="s">
        <v>1302</v>
      </c>
    </row>
    <row r="1842" spans="1:18" x14ac:dyDescent="0.45">
      <c r="A1842" s="196">
        <v>7</v>
      </c>
      <c r="B1842" s="196">
        <v>35</v>
      </c>
      <c r="C1842" s="196">
        <v>51</v>
      </c>
      <c r="D1842" s="196" t="s">
        <v>7698</v>
      </c>
      <c r="E1842" s="196" t="s">
        <v>6871</v>
      </c>
      <c r="F1842" s="196" t="s">
        <v>1301</v>
      </c>
      <c r="G1842" s="196" t="s">
        <v>1300</v>
      </c>
      <c r="H1842" s="196" t="s">
        <v>1299</v>
      </c>
      <c r="K1842" s="196">
        <v>1</v>
      </c>
      <c r="L1842" s="196" t="s">
        <v>2267</v>
      </c>
      <c r="M1842" s="196" t="s">
        <v>1297</v>
      </c>
      <c r="N1842" s="196" t="s">
        <v>1297</v>
      </c>
      <c r="O1842" s="196" t="s">
        <v>1297</v>
      </c>
      <c r="P1842" s="196" t="s">
        <v>1297</v>
      </c>
      <c r="Q1842" s="196" t="s">
        <v>1297</v>
      </c>
      <c r="R1842" s="196" t="s">
        <v>1297</v>
      </c>
    </row>
    <row r="1843" spans="1:18" x14ac:dyDescent="0.45">
      <c r="A1843" s="196">
        <v>7</v>
      </c>
      <c r="B1843" s="196">
        <v>35</v>
      </c>
      <c r="C1843" s="196">
        <v>52</v>
      </c>
      <c r="D1843" s="196" t="s">
        <v>8775</v>
      </c>
      <c r="E1843" s="196" t="s">
        <v>8797</v>
      </c>
      <c r="F1843" s="196" t="s">
        <v>1301</v>
      </c>
      <c r="G1843" s="196" t="s">
        <v>1300</v>
      </c>
      <c r="H1843" s="196" t="s">
        <v>8777</v>
      </c>
      <c r="K1843" s="196">
        <v>1</v>
      </c>
      <c r="L1843" s="196" t="s">
        <v>8798</v>
      </c>
    </row>
    <row r="1844" spans="1:18" x14ac:dyDescent="0.45">
      <c r="A1844" s="196">
        <v>7</v>
      </c>
      <c r="B1844" s="196">
        <v>36</v>
      </c>
      <c r="C1844" s="196">
        <v>1</v>
      </c>
      <c r="D1844" s="196" t="s">
        <v>7698</v>
      </c>
      <c r="E1844" s="196" t="s">
        <v>6872</v>
      </c>
      <c r="F1844" s="196" t="s">
        <v>1301</v>
      </c>
      <c r="G1844" s="196" t="s">
        <v>1300</v>
      </c>
      <c r="H1844" s="196" t="s">
        <v>1388</v>
      </c>
      <c r="I1844" s="196" t="s">
        <v>1324</v>
      </c>
      <c r="K1844" s="196">
        <v>1</v>
      </c>
      <c r="L1844" s="196" t="s">
        <v>2266</v>
      </c>
      <c r="M1844" s="196" t="s">
        <v>1297</v>
      </c>
      <c r="N1844" s="196" t="s">
        <v>1297</v>
      </c>
      <c r="O1844" s="196" t="s">
        <v>1297</v>
      </c>
      <c r="P1844" s="196" t="s">
        <v>1297</v>
      </c>
      <c r="Q1844" s="196" t="s">
        <v>1297</v>
      </c>
      <c r="R1844" s="196" t="s">
        <v>1297</v>
      </c>
    </row>
    <row r="1845" spans="1:18" x14ac:dyDescent="0.45">
      <c r="A1845" s="196">
        <v>7</v>
      </c>
      <c r="B1845" s="196">
        <v>36</v>
      </c>
      <c r="C1845" s="196">
        <v>2</v>
      </c>
      <c r="D1845" s="196" t="s">
        <v>7698</v>
      </c>
      <c r="E1845" s="196" t="s">
        <v>7899</v>
      </c>
      <c r="F1845" s="196" t="s">
        <v>1301</v>
      </c>
      <c r="G1845" s="196" t="s">
        <v>1300</v>
      </c>
      <c r="H1845" s="196" t="s">
        <v>1505</v>
      </c>
      <c r="I1845" s="196" t="s">
        <v>1324</v>
      </c>
      <c r="K1845" s="196">
        <v>1</v>
      </c>
      <c r="L1845" s="196" t="s">
        <v>2265</v>
      </c>
      <c r="M1845" s="196" t="s">
        <v>1297</v>
      </c>
      <c r="N1845" s="196" t="s">
        <v>1297</v>
      </c>
      <c r="O1845" s="196" t="s">
        <v>1297</v>
      </c>
      <c r="P1845" s="196" t="s">
        <v>1297</v>
      </c>
      <c r="Q1845" s="196" t="s">
        <v>1297</v>
      </c>
      <c r="R1845" s="196" t="s">
        <v>1297</v>
      </c>
    </row>
    <row r="1846" spans="1:18" x14ac:dyDescent="0.45">
      <c r="A1846" s="196">
        <v>7</v>
      </c>
      <c r="B1846" s="196">
        <v>36</v>
      </c>
      <c r="C1846" s="196">
        <v>3</v>
      </c>
      <c r="D1846" s="196" t="s">
        <v>7698</v>
      </c>
      <c r="E1846" s="196" t="s">
        <v>6873</v>
      </c>
      <c r="F1846" s="196" t="s">
        <v>1301</v>
      </c>
      <c r="G1846" s="196" t="s">
        <v>1300</v>
      </c>
      <c r="H1846" s="196" t="s">
        <v>1386</v>
      </c>
      <c r="I1846" s="196" t="s">
        <v>1324</v>
      </c>
      <c r="K1846" s="196">
        <v>1</v>
      </c>
      <c r="L1846" s="196" t="s">
        <v>2264</v>
      </c>
      <c r="M1846" s="196" t="s">
        <v>1297</v>
      </c>
      <c r="N1846" s="196" t="s">
        <v>1297</v>
      </c>
      <c r="O1846" s="196" t="s">
        <v>1297</v>
      </c>
      <c r="P1846" s="196" t="s">
        <v>1297</v>
      </c>
      <c r="Q1846" s="196" t="s">
        <v>1297</v>
      </c>
      <c r="R1846" s="196" t="s">
        <v>1297</v>
      </c>
    </row>
    <row r="1847" spans="1:18" x14ac:dyDescent="0.45">
      <c r="A1847" s="196">
        <v>7</v>
      </c>
      <c r="B1847" s="196">
        <v>36</v>
      </c>
      <c r="C1847" s="196">
        <v>4</v>
      </c>
      <c r="D1847" s="196" t="s">
        <v>7698</v>
      </c>
      <c r="E1847" s="196" t="s">
        <v>7900</v>
      </c>
      <c r="F1847" s="196" t="s">
        <v>1301</v>
      </c>
      <c r="G1847" s="196" t="s">
        <v>1300</v>
      </c>
      <c r="H1847" s="196" t="s">
        <v>1502</v>
      </c>
      <c r="I1847" s="196" t="s">
        <v>1324</v>
      </c>
      <c r="K1847" s="196">
        <v>1</v>
      </c>
      <c r="L1847" s="196" t="s">
        <v>2263</v>
      </c>
      <c r="M1847" s="196" t="s">
        <v>1297</v>
      </c>
      <c r="N1847" s="196" t="s">
        <v>1297</v>
      </c>
      <c r="O1847" s="196" t="s">
        <v>1297</v>
      </c>
      <c r="P1847" s="196" t="s">
        <v>1297</v>
      </c>
      <c r="Q1847" s="196" t="s">
        <v>1297</v>
      </c>
      <c r="R1847" s="196" t="s">
        <v>1297</v>
      </c>
    </row>
    <row r="1848" spans="1:18" x14ac:dyDescent="0.45">
      <c r="A1848" s="196">
        <v>7</v>
      </c>
      <c r="B1848" s="196">
        <v>36</v>
      </c>
      <c r="C1848" s="196">
        <v>5</v>
      </c>
      <c r="D1848" s="196" t="s">
        <v>7698</v>
      </c>
      <c r="E1848" s="196" t="s">
        <v>6874</v>
      </c>
      <c r="F1848" s="196" t="s">
        <v>1301</v>
      </c>
      <c r="G1848" s="196" t="s">
        <v>1300</v>
      </c>
      <c r="H1848" s="196" t="s">
        <v>1384</v>
      </c>
      <c r="I1848" s="196" t="s">
        <v>1309</v>
      </c>
      <c r="K1848" s="196">
        <v>1</v>
      </c>
      <c r="L1848" s="196" t="s">
        <v>2262</v>
      </c>
      <c r="M1848" s="196" t="s">
        <v>2261</v>
      </c>
      <c r="N1848" s="196" t="s">
        <v>1306</v>
      </c>
      <c r="O1848" s="196" t="s">
        <v>2260</v>
      </c>
      <c r="P1848" s="196" t="s">
        <v>1304</v>
      </c>
      <c r="Q1848" s="196" t="s">
        <v>2259</v>
      </c>
      <c r="R1848" s="196" t="s">
        <v>1302</v>
      </c>
    </row>
    <row r="1849" spans="1:18" x14ac:dyDescent="0.45">
      <c r="A1849" s="196">
        <v>7</v>
      </c>
      <c r="B1849" s="196">
        <v>36</v>
      </c>
      <c r="C1849" s="196">
        <v>6</v>
      </c>
      <c r="D1849" s="196" t="s">
        <v>7698</v>
      </c>
      <c r="E1849" s="196" t="s">
        <v>7901</v>
      </c>
      <c r="F1849" s="196" t="s">
        <v>1301</v>
      </c>
      <c r="G1849" s="196" t="s">
        <v>1300</v>
      </c>
      <c r="H1849" s="196" t="s">
        <v>1496</v>
      </c>
      <c r="I1849" s="196" t="s">
        <v>1309</v>
      </c>
      <c r="K1849" s="196">
        <v>1</v>
      </c>
      <c r="L1849" s="196" t="s">
        <v>2258</v>
      </c>
      <c r="M1849" s="196" t="s">
        <v>2257</v>
      </c>
      <c r="N1849" s="196" t="s">
        <v>1306</v>
      </c>
      <c r="O1849" s="196" t="s">
        <v>2256</v>
      </c>
      <c r="P1849" s="196" t="s">
        <v>1304</v>
      </c>
      <c r="Q1849" s="196" t="s">
        <v>2255</v>
      </c>
      <c r="R1849" s="196" t="s">
        <v>1302</v>
      </c>
    </row>
    <row r="1850" spans="1:18" x14ac:dyDescent="0.45">
      <c r="A1850" s="196">
        <v>7</v>
      </c>
      <c r="B1850" s="196">
        <v>36</v>
      </c>
      <c r="C1850" s="196">
        <v>7</v>
      </c>
      <c r="D1850" s="196" t="s">
        <v>7698</v>
      </c>
      <c r="E1850" s="196" t="s">
        <v>6875</v>
      </c>
      <c r="F1850" s="196" t="s">
        <v>1301</v>
      </c>
      <c r="G1850" s="196" t="s">
        <v>1300</v>
      </c>
      <c r="H1850" s="196" t="s">
        <v>715</v>
      </c>
      <c r="I1850" s="196" t="s">
        <v>1309</v>
      </c>
      <c r="K1850" s="196">
        <v>1</v>
      </c>
      <c r="L1850" s="196" t="s">
        <v>2254</v>
      </c>
      <c r="M1850" s="196" t="s">
        <v>2253</v>
      </c>
      <c r="N1850" s="196" t="s">
        <v>1306</v>
      </c>
      <c r="O1850" s="196" t="s">
        <v>2252</v>
      </c>
      <c r="P1850" s="196" t="s">
        <v>1304</v>
      </c>
      <c r="Q1850" s="196" t="s">
        <v>2251</v>
      </c>
      <c r="R1850" s="196" t="s">
        <v>1302</v>
      </c>
    </row>
    <row r="1851" spans="1:18" x14ac:dyDescent="0.45">
      <c r="A1851" s="196">
        <v>7</v>
      </c>
      <c r="B1851" s="196">
        <v>36</v>
      </c>
      <c r="C1851" s="196">
        <v>8</v>
      </c>
      <c r="D1851" s="196" t="s">
        <v>7698</v>
      </c>
      <c r="E1851" s="196" t="s">
        <v>7902</v>
      </c>
      <c r="F1851" s="196" t="s">
        <v>1301</v>
      </c>
      <c r="G1851" s="196" t="s">
        <v>1300</v>
      </c>
      <c r="H1851" s="196" t="s">
        <v>1487</v>
      </c>
      <c r="I1851" s="196" t="s">
        <v>1309</v>
      </c>
      <c r="K1851" s="196">
        <v>1</v>
      </c>
      <c r="L1851" s="196" t="s">
        <v>2250</v>
      </c>
      <c r="M1851" s="196" t="s">
        <v>2249</v>
      </c>
      <c r="N1851" s="196" t="s">
        <v>1306</v>
      </c>
      <c r="O1851" s="196" t="s">
        <v>2248</v>
      </c>
      <c r="P1851" s="196" t="s">
        <v>1304</v>
      </c>
      <c r="Q1851" s="196" t="s">
        <v>2247</v>
      </c>
      <c r="R1851" s="196" t="s">
        <v>1302</v>
      </c>
    </row>
    <row r="1852" spans="1:18" x14ac:dyDescent="0.45">
      <c r="A1852" s="196">
        <v>7</v>
      </c>
      <c r="B1852" s="196">
        <v>36</v>
      </c>
      <c r="C1852" s="196">
        <v>9</v>
      </c>
      <c r="D1852" s="196" t="s">
        <v>7698</v>
      </c>
      <c r="E1852" s="196" t="s">
        <v>6876</v>
      </c>
      <c r="F1852" s="196" t="s">
        <v>1301</v>
      </c>
      <c r="G1852" s="196" t="s">
        <v>1300</v>
      </c>
      <c r="H1852" s="196" t="s">
        <v>1375</v>
      </c>
      <c r="K1852" s="196">
        <v>1</v>
      </c>
      <c r="L1852" s="196" t="s">
        <v>2246</v>
      </c>
      <c r="M1852" s="196" t="s">
        <v>1297</v>
      </c>
      <c r="N1852" s="196" t="s">
        <v>1297</v>
      </c>
      <c r="O1852" s="196" t="s">
        <v>1297</v>
      </c>
      <c r="P1852" s="196" t="s">
        <v>1297</v>
      </c>
      <c r="Q1852" s="196" t="s">
        <v>1297</v>
      </c>
      <c r="R1852" s="196" t="s">
        <v>1297</v>
      </c>
    </row>
    <row r="1853" spans="1:18" x14ac:dyDescent="0.45">
      <c r="A1853" s="196">
        <v>7</v>
      </c>
      <c r="B1853" s="196">
        <v>36</v>
      </c>
      <c r="C1853" s="196">
        <v>10</v>
      </c>
      <c r="D1853" s="196" t="s">
        <v>7698</v>
      </c>
      <c r="E1853" s="196" t="s">
        <v>7903</v>
      </c>
      <c r="F1853" s="196" t="s">
        <v>1301</v>
      </c>
      <c r="G1853" s="196" t="s">
        <v>1300</v>
      </c>
      <c r="H1853" s="196" t="s">
        <v>1481</v>
      </c>
      <c r="K1853" s="196">
        <v>1</v>
      </c>
      <c r="L1853" s="196" t="s">
        <v>2245</v>
      </c>
      <c r="M1853" s="196" t="s">
        <v>1297</v>
      </c>
      <c r="N1853" s="196" t="s">
        <v>1297</v>
      </c>
      <c r="O1853" s="196" t="s">
        <v>1297</v>
      </c>
      <c r="P1853" s="196" t="s">
        <v>1297</v>
      </c>
      <c r="Q1853" s="196" t="s">
        <v>1297</v>
      </c>
      <c r="R1853" s="196" t="s">
        <v>1297</v>
      </c>
    </row>
    <row r="1854" spans="1:18" x14ac:dyDescent="0.45">
      <c r="A1854" s="196">
        <v>7</v>
      </c>
      <c r="B1854" s="196">
        <v>36</v>
      </c>
      <c r="C1854" s="196">
        <v>11</v>
      </c>
      <c r="D1854" s="196" t="s">
        <v>7698</v>
      </c>
      <c r="E1854" s="196" t="s">
        <v>6877</v>
      </c>
      <c r="F1854" s="196" t="s">
        <v>1301</v>
      </c>
      <c r="G1854" s="196" t="s">
        <v>1300</v>
      </c>
      <c r="H1854" s="196" t="s">
        <v>1373</v>
      </c>
      <c r="I1854" s="196" t="s">
        <v>1319</v>
      </c>
      <c r="K1854" s="196">
        <v>1</v>
      </c>
      <c r="L1854" s="196" t="s">
        <v>2244</v>
      </c>
      <c r="M1854" s="196" t="s">
        <v>1297</v>
      </c>
      <c r="N1854" s="196" t="s">
        <v>1297</v>
      </c>
      <c r="O1854" s="196" t="s">
        <v>1297</v>
      </c>
      <c r="P1854" s="196" t="s">
        <v>1297</v>
      </c>
      <c r="Q1854" s="196" t="s">
        <v>1297</v>
      </c>
      <c r="R1854" s="196" t="s">
        <v>1297</v>
      </c>
    </row>
    <row r="1855" spans="1:18" x14ac:dyDescent="0.45">
      <c r="A1855" s="196">
        <v>7</v>
      </c>
      <c r="B1855" s="196">
        <v>36</v>
      </c>
      <c r="C1855" s="196">
        <v>12</v>
      </c>
      <c r="D1855" s="196" t="s">
        <v>7698</v>
      </c>
      <c r="E1855" s="196" t="s">
        <v>7904</v>
      </c>
      <c r="F1855" s="196" t="s">
        <v>1301</v>
      </c>
      <c r="G1855" s="196" t="s">
        <v>1300</v>
      </c>
      <c r="H1855" s="196" t="s">
        <v>1478</v>
      </c>
      <c r="I1855" s="196" t="s">
        <v>1319</v>
      </c>
      <c r="K1855" s="196">
        <v>1</v>
      </c>
      <c r="L1855" s="196" t="s">
        <v>2243</v>
      </c>
      <c r="M1855" s="196" t="s">
        <v>1297</v>
      </c>
      <c r="N1855" s="196" t="s">
        <v>1297</v>
      </c>
      <c r="O1855" s="196" t="s">
        <v>1297</v>
      </c>
      <c r="P1855" s="196" t="s">
        <v>1297</v>
      </c>
      <c r="Q1855" s="196" t="s">
        <v>1297</v>
      </c>
      <c r="R1855" s="196" t="s">
        <v>1297</v>
      </c>
    </row>
    <row r="1856" spans="1:18" x14ac:dyDescent="0.45">
      <c r="A1856" s="196">
        <v>7</v>
      </c>
      <c r="B1856" s="196">
        <v>36</v>
      </c>
      <c r="C1856" s="196">
        <v>13</v>
      </c>
      <c r="D1856" s="196" t="s">
        <v>7698</v>
      </c>
      <c r="E1856" s="196" t="s">
        <v>6878</v>
      </c>
      <c r="F1856" s="196" t="s">
        <v>1301</v>
      </c>
      <c r="G1856" s="196" t="s">
        <v>1300</v>
      </c>
      <c r="H1856" s="196" t="s">
        <v>1371</v>
      </c>
      <c r="I1856" s="196" t="s">
        <v>1370</v>
      </c>
      <c r="K1856" s="196">
        <v>1</v>
      </c>
      <c r="L1856" s="196" t="s">
        <v>2242</v>
      </c>
      <c r="M1856" s="196" t="s">
        <v>1297</v>
      </c>
      <c r="N1856" s="196" t="s">
        <v>1297</v>
      </c>
      <c r="O1856" s="196" t="s">
        <v>1297</v>
      </c>
      <c r="P1856" s="196" t="s">
        <v>1297</v>
      </c>
      <c r="Q1856" s="196" t="s">
        <v>1297</v>
      </c>
      <c r="R1856" s="196" t="s">
        <v>1297</v>
      </c>
    </row>
    <row r="1857" spans="1:18" x14ac:dyDescent="0.45">
      <c r="A1857" s="196">
        <v>7</v>
      </c>
      <c r="B1857" s="196">
        <v>36</v>
      </c>
      <c r="C1857" s="196">
        <v>14</v>
      </c>
      <c r="D1857" s="196" t="s">
        <v>7698</v>
      </c>
      <c r="E1857" s="196" t="s">
        <v>7905</v>
      </c>
      <c r="F1857" s="196" t="s">
        <v>1301</v>
      </c>
      <c r="G1857" s="196" t="s">
        <v>1300</v>
      </c>
      <c r="H1857" s="196" t="s">
        <v>1475</v>
      </c>
      <c r="I1857" s="196" t="s">
        <v>1370</v>
      </c>
      <c r="K1857" s="196">
        <v>1</v>
      </c>
      <c r="L1857" s="196" t="s">
        <v>2241</v>
      </c>
      <c r="M1857" s="196" t="s">
        <v>1297</v>
      </c>
      <c r="N1857" s="196" t="s">
        <v>1297</v>
      </c>
      <c r="O1857" s="196" t="s">
        <v>1297</v>
      </c>
      <c r="P1857" s="196" t="s">
        <v>1297</v>
      </c>
      <c r="Q1857" s="196" t="s">
        <v>1297</v>
      </c>
      <c r="R1857" s="196" t="s">
        <v>1297</v>
      </c>
    </row>
    <row r="1858" spans="1:18" x14ac:dyDescent="0.45">
      <c r="A1858" s="196">
        <v>7</v>
      </c>
      <c r="B1858" s="196">
        <v>36</v>
      </c>
      <c r="C1858" s="196">
        <v>15</v>
      </c>
      <c r="D1858" s="196" t="s">
        <v>7698</v>
      </c>
      <c r="E1858" s="196" t="s">
        <v>6879</v>
      </c>
      <c r="F1858" s="196" t="s">
        <v>1301</v>
      </c>
      <c r="G1858" s="196" t="s">
        <v>1300</v>
      </c>
      <c r="H1858" s="196" t="s">
        <v>1368</v>
      </c>
      <c r="I1858" s="196" t="s">
        <v>1367</v>
      </c>
      <c r="K1858" s="196">
        <v>1</v>
      </c>
      <c r="L1858" s="196" t="s">
        <v>2240</v>
      </c>
      <c r="M1858" s="196" t="s">
        <v>2239</v>
      </c>
      <c r="N1858" s="196" t="s">
        <v>1297</v>
      </c>
      <c r="O1858" s="196" t="s">
        <v>1297</v>
      </c>
      <c r="P1858" s="196" t="s">
        <v>1297</v>
      </c>
      <c r="Q1858" s="196" t="s">
        <v>1297</v>
      </c>
      <c r="R1858" s="196" t="s">
        <v>1297</v>
      </c>
    </row>
    <row r="1859" spans="1:18" x14ac:dyDescent="0.45">
      <c r="A1859" s="196">
        <v>7</v>
      </c>
      <c r="B1859" s="196">
        <v>36</v>
      </c>
      <c r="C1859" s="196">
        <v>16</v>
      </c>
      <c r="D1859" s="196" t="s">
        <v>7698</v>
      </c>
      <c r="E1859" s="196" t="s">
        <v>7906</v>
      </c>
      <c r="F1859" s="196" t="s">
        <v>1301</v>
      </c>
      <c r="G1859" s="196" t="s">
        <v>1300</v>
      </c>
      <c r="H1859" s="196" t="s">
        <v>1471</v>
      </c>
      <c r="I1859" s="196" t="s">
        <v>1367</v>
      </c>
      <c r="K1859" s="196">
        <v>1</v>
      </c>
      <c r="L1859" s="196" t="s">
        <v>2238</v>
      </c>
      <c r="M1859" s="196" t="s">
        <v>2237</v>
      </c>
      <c r="N1859" s="196" t="s">
        <v>1297</v>
      </c>
      <c r="O1859" s="196" t="s">
        <v>1297</v>
      </c>
      <c r="P1859" s="196" t="s">
        <v>1297</v>
      </c>
      <c r="Q1859" s="196" t="s">
        <v>1297</v>
      </c>
      <c r="R1859" s="196" t="s">
        <v>1297</v>
      </c>
    </row>
    <row r="1860" spans="1:18" x14ac:dyDescent="0.45">
      <c r="A1860" s="196">
        <v>7</v>
      </c>
      <c r="B1860" s="196">
        <v>36</v>
      </c>
      <c r="C1860" s="196">
        <v>17</v>
      </c>
      <c r="D1860" s="196" t="s">
        <v>7698</v>
      </c>
      <c r="E1860" s="196" t="s">
        <v>6880</v>
      </c>
      <c r="F1860" s="196" t="s">
        <v>1301</v>
      </c>
      <c r="G1860" s="196" t="s">
        <v>1300</v>
      </c>
      <c r="H1860" s="196" t="s">
        <v>1364</v>
      </c>
      <c r="K1860" s="196">
        <v>1</v>
      </c>
      <c r="L1860" s="196" t="s">
        <v>2236</v>
      </c>
      <c r="M1860" s="196" t="s">
        <v>1297</v>
      </c>
      <c r="N1860" s="196" t="s">
        <v>1297</v>
      </c>
      <c r="O1860" s="196" t="s">
        <v>1297</v>
      </c>
      <c r="P1860" s="196" t="s">
        <v>1297</v>
      </c>
      <c r="Q1860" s="196" t="s">
        <v>1297</v>
      </c>
      <c r="R1860" s="196" t="s">
        <v>1297</v>
      </c>
    </row>
    <row r="1861" spans="1:18" x14ac:dyDescent="0.45">
      <c r="A1861" s="196">
        <v>7</v>
      </c>
      <c r="B1861" s="196">
        <v>36</v>
      </c>
      <c r="C1861" s="196">
        <v>18</v>
      </c>
      <c r="D1861" s="196" t="s">
        <v>7698</v>
      </c>
      <c r="E1861" s="196" t="s">
        <v>7907</v>
      </c>
      <c r="F1861" s="196" t="s">
        <v>1301</v>
      </c>
      <c r="G1861" s="196" t="s">
        <v>1300</v>
      </c>
      <c r="H1861" s="196" t="s">
        <v>1467</v>
      </c>
      <c r="K1861" s="196">
        <v>1</v>
      </c>
      <c r="L1861" s="196" t="s">
        <v>2235</v>
      </c>
      <c r="M1861" s="196" t="s">
        <v>1297</v>
      </c>
      <c r="N1861" s="196" t="s">
        <v>1297</v>
      </c>
      <c r="O1861" s="196" t="s">
        <v>1297</v>
      </c>
      <c r="P1861" s="196" t="s">
        <v>1297</v>
      </c>
      <c r="Q1861" s="196" t="s">
        <v>1297</v>
      </c>
      <c r="R1861" s="196" t="s">
        <v>1297</v>
      </c>
    </row>
    <row r="1862" spans="1:18" x14ac:dyDescent="0.45">
      <c r="A1862" s="196">
        <v>7</v>
      </c>
      <c r="B1862" s="196">
        <v>36</v>
      </c>
      <c r="C1862" s="196">
        <v>19</v>
      </c>
      <c r="D1862" s="196" t="s">
        <v>7698</v>
      </c>
      <c r="E1862" s="196" t="s">
        <v>6881</v>
      </c>
      <c r="F1862" s="196" t="s">
        <v>1301</v>
      </c>
      <c r="G1862" s="196" t="s">
        <v>1300</v>
      </c>
      <c r="H1862" s="196" t="s">
        <v>1362</v>
      </c>
      <c r="K1862" s="196">
        <v>1</v>
      </c>
      <c r="L1862" s="196" t="s">
        <v>2234</v>
      </c>
      <c r="M1862" s="196" t="s">
        <v>1297</v>
      </c>
      <c r="N1862" s="196" t="s">
        <v>1297</v>
      </c>
      <c r="O1862" s="196" t="s">
        <v>1297</v>
      </c>
      <c r="P1862" s="196" t="s">
        <v>1297</v>
      </c>
      <c r="Q1862" s="196" t="s">
        <v>1297</v>
      </c>
      <c r="R1862" s="196" t="s">
        <v>1297</v>
      </c>
    </row>
    <row r="1863" spans="1:18" x14ac:dyDescent="0.45">
      <c r="A1863" s="196">
        <v>7</v>
      </c>
      <c r="B1863" s="196">
        <v>36</v>
      </c>
      <c r="C1863" s="196">
        <v>20</v>
      </c>
      <c r="D1863" s="196" t="s">
        <v>7698</v>
      </c>
      <c r="E1863" s="196" t="s">
        <v>7908</v>
      </c>
      <c r="F1863" s="196" t="s">
        <v>1301</v>
      </c>
      <c r="G1863" s="196" t="s">
        <v>1300</v>
      </c>
      <c r="H1863" s="196" t="s">
        <v>1464</v>
      </c>
      <c r="K1863" s="196">
        <v>1</v>
      </c>
      <c r="L1863" s="196" t="s">
        <v>2233</v>
      </c>
      <c r="M1863" s="196" t="s">
        <v>1297</v>
      </c>
      <c r="N1863" s="196" t="s">
        <v>1297</v>
      </c>
      <c r="O1863" s="196" t="s">
        <v>1297</v>
      </c>
      <c r="P1863" s="196" t="s">
        <v>1297</v>
      </c>
      <c r="Q1863" s="196" t="s">
        <v>1297</v>
      </c>
      <c r="R1863" s="196" t="s">
        <v>1297</v>
      </c>
    </row>
    <row r="1864" spans="1:18" x14ac:dyDescent="0.45">
      <c r="A1864" s="196">
        <v>7</v>
      </c>
      <c r="B1864" s="196">
        <v>36</v>
      </c>
      <c r="C1864" s="196">
        <v>21</v>
      </c>
      <c r="D1864" s="196" t="s">
        <v>7698</v>
      </c>
      <c r="E1864" s="196" t="s">
        <v>6882</v>
      </c>
      <c r="F1864" s="196" t="s">
        <v>1301</v>
      </c>
      <c r="G1864" s="196" t="s">
        <v>1300</v>
      </c>
      <c r="H1864" s="196" t="s">
        <v>1360</v>
      </c>
      <c r="K1864" s="196">
        <v>1</v>
      </c>
      <c r="L1864" s="196" t="s">
        <v>2232</v>
      </c>
      <c r="M1864" s="196" t="s">
        <v>1297</v>
      </c>
      <c r="N1864" s="196" t="s">
        <v>1297</v>
      </c>
      <c r="O1864" s="196" t="s">
        <v>1297</v>
      </c>
      <c r="P1864" s="196" t="s">
        <v>1297</v>
      </c>
      <c r="Q1864" s="196" t="s">
        <v>1297</v>
      </c>
      <c r="R1864" s="196" t="s">
        <v>1297</v>
      </c>
    </row>
    <row r="1865" spans="1:18" x14ac:dyDescent="0.45">
      <c r="A1865" s="196">
        <v>7</v>
      </c>
      <c r="B1865" s="196">
        <v>36</v>
      </c>
      <c r="C1865" s="196">
        <v>22</v>
      </c>
      <c r="D1865" s="196" t="s">
        <v>7698</v>
      </c>
      <c r="E1865" s="196" t="s">
        <v>7909</v>
      </c>
      <c r="F1865" s="196" t="s">
        <v>1301</v>
      </c>
      <c r="G1865" s="196" t="s">
        <v>1300</v>
      </c>
      <c r="H1865" s="196" t="s">
        <v>1461</v>
      </c>
      <c r="K1865" s="196">
        <v>1</v>
      </c>
      <c r="L1865" s="196" t="s">
        <v>2231</v>
      </c>
      <c r="M1865" s="196" t="s">
        <v>1297</v>
      </c>
      <c r="N1865" s="196" t="s">
        <v>1297</v>
      </c>
      <c r="O1865" s="196" t="s">
        <v>1297</v>
      </c>
      <c r="P1865" s="196" t="s">
        <v>1297</v>
      </c>
      <c r="Q1865" s="196" t="s">
        <v>1297</v>
      </c>
      <c r="R1865" s="196" t="s">
        <v>1297</v>
      </c>
    </row>
    <row r="1866" spans="1:18" x14ac:dyDescent="0.45">
      <c r="A1866" s="196">
        <v>7</v>
      </c>
      <c r="B1866" s="196">
        <v>36</v>
      </c>
      <c r="C1866" s="196">
        <v>23</v>
      </c>
      <c r="D1866" s="196" t="s">
        <v>7698</v>
      </c>
      <c r="E1866" s="196" t="s">
        <v>6883</v>
      </c>
      <c r="F1866" s="196" t="s">
        <v>1301</v>
      </c>
      <c r="G1866" s="196" t="s">
        <v>1300</v>
      </c>
      <c r="H1866" s="196" t="s">
        <v>1358</v>
      </c>
      <c r="K1866" s="196">
        <v>1</v>
      </c>
      <c r="L1866" s="196" t="s">
        <v>2230</v>
      </c>
      <c r="M1866" s="196" t="s">
        <v>1297</v>
      </c>
      <c r="N1866" s="196" t="s">
        <v>1297</v>
      </c>
      <c r="O1866" s="196" t="s">
        <v>1297</v>
      </c>
      <c r="P1866" s="196" t="s">
        <v>1297</v>
      </c>
      <c r="Q1866" s="196" t="s">
        <v>1297</v>
      </c>
      <c r="R1866" s="196" t="s">
        <v>1297</v>
      </c>
    </row>
    <row r="1867" spans="1:18" x14ac:dyDescent="0.45">
      <c r="A1867" s="196">
        <v>7</v>
      </c>
      <c r="B1867" s="196">
        <v>36</v>
      </c>
      <c r="C1867" s="196">
        <v>24</v>
      </c>
      <c r="D1867" s="196" t="s">
        <v>7698</v>
      </c>
      <c r="E1867" s="196" t="s">
        <v>7910</v>
      </c>
      <c r="F1867" s="196" t="s">
        <v>1301</v>
      </c>
      <c r="G1867" s="196" t="s">
        <v>1300</v>
      </c>
      <c r="H1867" s="196" t="s">
        <v>1458</v>
      </c>
      <c r="K1867" s="196">
        <v>1</v>
      </c>
      <c r="L1867" s="196" t="s">
        <v>2229</v>
      </c>
      <c r="M1867" s="196" t="s">
        <v>1297</v>
      </c>
      <c r="N1867" s="196" t="s">
        <v>1297</v>
      </c>
      <c r="O1867" s="196" t="s">
        <v>1297</v>
      </c>
      <c r="P1867" s="196" t="s">
        <v>1297</v>
      </c>
      <c r="Q1867" s="196" t="s">
        <v>1297</v>
      </c>
      <c r="R1867" s="196" t="s">
        <v>1297</v>
      </c>
    </row>
    <row r="1868" spans="1:18" x14ac:dyDescent="0.45">
      <c r="A1868" s="196">
        <v>7</v>
      </c>
      <c r="B1868" s="196">
        <v>36</v>
      </c>
      <c r="C1868" s="196">
        <v>25</v>
      </c>
      <c r="D1868" s="196" t="s">
        <v>7698</v>
      </c>
      <c r="E1868" s="196" t="s">
        <v>6884</v>
      </c>
      <c r="F1868" s="196" t="s">
        <v>1301</v>
      </c>
      <c r="G1868" s="196" t="s">
        <v>1300</v>
      </c>
      <c r="H1868" s="196" t="s">
        <v>1356</v>
      </c>
      <c r="K1868" s="196">
        <v>1</v>
      </c>
      <c r="L1868" s="196" t="s">
        <v>2228</v>
      </c>
      <c r="M1868" s="196" t="s">
        <v>1297</v>
      </c>
      <c r="N1868" s="196" t="s">
        <v>1297</v>
      </c>
      <c r="O1868" s="196" t="s">
        <v>1297</v>
      </c>
      <c r="P1868" s="196" t="s">
        <v>1297</v>
      </c>
      <c r="Q1868" s="196" t="s">
        <v>1297</v>
      </c>
      <c r="R1868" s="196" t="s">
        <v>1297</v>
      </c>
    </row>
    <row r="1869" spans="1:18" x14ac:dyDescent="0.45">
      <c r="A1869" s="196">
        <v>7</v>
      </c>
      <c r="B1869" s="196">
        <v>36</v>
      </c>
      <c r="C1869" s="196">
        <v>26</v>
      </c>
      <c r="D1869" s="196" t="s">
        <v>7698</v>
      </c>
      <c r="E1869" s="196" t="s">
        <v>7911</v>
      </c>
      <c r="F1869" s="196" t="s">
        <v>1301</v>
      </c>
      <c r="G1869" s="196" t="s">
        <v>1300</v>
      </c>
      <c r="H1869" s="196" t="s">
        <v>1455</v>
      </c>
      <c r="K1869" s="196">
        <v>1</v>
      </c>
      <c r="L1869" s="196" t="s">
        <v>2227</v>
      </c>
      <c r="M1869" s="196" t="s">
        <v>1297</v>
      </c>
      <c r="N1869" s="196" t="s">
        <v>1297</v>
      </c>
      <c r="O1869" s="196" t="s">
        <v>1297</v>
      </c>
      <c r="P1869" s="196" t="s">
        <v>1297</v>
      </c>
      <c r="Q1869" s="196" t="s">
        <v>1297</v>
      </c>
      <c r="R1869" s="196" t="s">
        <v>1297</v>
      </c>
    </row>
    <row r="1870" spans="1:18" x14ac:dyDescent="0.45">
      <c r="A1870" s="196">
        <v>7</v>
      </c>
      <c r="B1870" s="196">
        <v>36</v>
      </c>
      <c r="C1870" s="196">
        <v>27</v>
      </c>
      <c r="D1870" s="196" t="s">
        <v>7698</v>
      </c>
      <c r="E1870" s="196" t="s">
        <v>6885</v>
      </c>
      <c r="F1870" s="196" t="s">
        <v>1301</v>
      </c>
      <c r="G1870" s="196" t="s">
        <v>1300</v>
      </c>
      <c r="H1870" s="196" t="s">
        <v>1354</v>
      </c>
      <c r="I1870" s="196" t="s">
        <v>1309</v>
      </c>
      <c r="K1870" s="196">
        <v>1</v>
      </c>
      <c r="L1870" s="196" t="s">
        <v>2226</v>
      </c>
      <c r="M1870" s="196" t="s">
        <v>2225</v>
      </c>
      <c r="N1870" s="196" t="s">
        <v>1306</v>
      </c>
      <c r="O1870" s="196" t="s">
        <v>2224</v>
      </c>
      <c r="P1870" s="196" t="s">
        <v>1304</v>
      </c>
      <c r="Q1870" s="196" t="s">
        <v>2223</v>
      </c>
      <c r="R1870" s="196" t="s">
        <v>1302</v>
      </c>
    </row>
    <row r="1871" spans="1:18" x14ac:dyDescent="0.45">
      <c r="A1871" s="196">
        <v>7</v>
      </c>
      <c r="B1871" s="196">
        <v>36</v>
      </c>
      <c r="C1871" s="196">
        <v>28</v>
      </c>
      <c r="D1871" s="196" t="s">
        <v>7698</v>
      </c>
      <c r="E1871" s="196" t="s">
        <v>7912</v>
      </c>
      <c r="F1871" s="196" t="s">
        <v>1301</v>
      </c>
      <c r="G1871" s="196" t="s">
        <v>1300</v>
      </c>
      <c r="H1871" s="196" t="s">
        <v>1449</v>
      </c>
      <c r="I1871" s="196" t="s">
        <v>1309</v>
      </c>
      <c r="K1871" s="196">
        <v>1</v>
      </c>
      <c r="L1871" s="196" t="s">
        <v>2222</v>
      </c>
      <c r="M1871" s="196" t="s">
        <v>2221</v>
      </c>
      <c r="N1871" s="196" t="s">
        <v>1306</v>
      </c>
      <c r="O1871" s="196" t="s">
        <v>2220</v>
      </c>
      <c r="P1871" s="196" t="s">
        <v>1304</v>
      </c>
      <c r="Q1871" s="196" t="s">
        <v>2219</v>
      </c>
      <c r="R1871" s="196" t="s">
        <v>1302</v>
      </c>
    </row>
    <row r="1872" spans="1:18" x14ac:dyDescent="0.45">
      <c r="A1872" s="196">
        <v>7</v>
      </c>
      <c r="B1872" s="196">
        <v>36</v>
      </c>
      <c r="C1872" s="196">
        <v>29</v>
      </c>
      <c r="D1872" s="196" t="s">
        <v>7698</v>
      </c>
      <c r="E1872" s="196" t="s">
        <v>6886</v>
      </c>
      <c r="F1872" s="196" t="s">
        <v>1301</v>
      </c>
      <c r="G1872" s="196" t="s">
        <v>1300</v>
      </c>
      <c r="H1872" s="196" t="s">
        <v>1349</v>
      </c>
      <c r="I1872" s="196" t="s">
        <v>1341</v>
      </c>
      <c r="K1872" s="196">
        <v>1</v>
      </c>
      <c r="L1872" s="196" t="s">
        <v>2218</v>
      </c>
      <c r="M1872" s="196" t="s">
        <v>2217</v>
      </c>
      <c r="N1872" s="196" t="s">
        <v>1338</v>
      </c>
      <c r="O1872" s="196" t="s">
        <v>2216</v>
      </c>
      <c r="P1872" s="196" t="s">
        <v>1297</v>
      </c>
      <c r="Q1872" s="196" t="s">
        <v>1297</v>
      </c>
      <c r="R1872" s="196" t="s">
        <v>1297</v>
      </c>
    </row>
    <row r="1873" spans="1:18" x14ac:dyDescent="0.45">
      <c r="A1873" s="196">
        <v>7</v>
      </c>
      <c r="B1873" s="196">
        <v>36</v>
      </c>
      <c r="C1873" s="196">
        <v>30</v>
      </c>
      <c r="D1873" s="196" t="s">
        <v>7698</v>
      </c>
      <c r="E1873" s="196" t="s">
        <v>7913</v>
      </c>
      <c r="F1873" s="196" t="s">
        <v>1301</v>
      </c>
      <c r="G1873" s="196" t="s">
        <v>1300</v>
      </c>
      <c r="H1873" s="196" t="s">
        <v>1441</v>
      </c>
      <c r="I1873" s="196" t="s">
        <v>1341</v>
      </c>
      <c r="K1873" s="196">
        <v>1</v>
      </c>
      <c r="L1873" s="196" t="s">
        <v>2215</v>
      </c>
      <c r="M1873" s="196" t="s">
        <v>2214</v>
      </c>
      <c r="N1873" s="196" t="s">
        <v>1338</v>
      </c>
      <c r="O1873" s="196" t="s">
        <v>2213</v>
      </c>
      <c r="P1873" s="196" t="s">
        <v>1297</v>
      </c>
      <c r="Q1873" s="196" t="s">
        <v>1297</v>
      </c>
      <c r="R1873" s="196" t="s">
        <v>1297</v>
      </c>
    </row>
    <row r="1874" spans="1:18" x14ac:dyDescent="0.45">
      <c r="A1874" s="196">
        <v>7</v>
      </c>
      <c r="B1874" s="196">
        <v>36</v>
      </c>
      <c r="C1874" s="196">
        <v>31</v>
      </c>
      <c r="D1874" s="196" t="s">
        <v>7698</v>
      </c>
      <c r="E1874" s="196" t="s">
        <v>6887</v>
      </c>
      <c r="F1874" s="196" t="s">
        <v>1301</v>
      </c>
      <c r="G1874" s="196" t="s">
        <v>1300</v>
      </c>
      <c r="H1874" s="196" t="s">
        <v>679</v>
      </c>
      <c r="I1874" s="196" t="s">
        <v>1341</v>
      </c>
      <c r="K1874" s="196">
        <v>1</v>
      </c>
      <c r="L1874" s="196" t="s">
        <v>2212</v>
      </c>
      <c r="M1874" s="196" t="s">
        <v>2211</v>
      </c>
      <c r="N1874" s="196" t="s">
        <v>1338</v>
      </c>
      <c r="O1874" s="196" t="s">
        <v>2210</v>
      </c>
      <c r="P1874" s="196" t="s">
        <v>1297</v>
      </c>
      <c r="Q1874" s="196" t="s">
        <v>1297</v>
      </c>
      <c r="R1874" s="196" t="s">
        <v>1297</v>
      </c>
    </row>
    <row r="1875" spans="1:18" x14ac:dyDescent="0.45">
      <c r="A1875" s="196">
        <v>7</v>
      </c>
      <c r="B1875" s="196">
        <v>36</v>
      </c>
      <c r="C1875" s="196">
        <v>32</v>
      </c>
      <c r="D1875" s="196" t="s">
        <v>7698</v>
      </c>
      <c r="E1875" s="196" t="s">
        <v>7914</v>
      </c>
      <c r="F1875" s="196" t="s">
        <v>1301</v>
      </c>
      <c r="G1875" s="196" t="s">
        <v>1300</v>
      </c>
      <c r="H1875" s="196" t="s">
        <v>1434</v>
      </c>
      <c r="I1875" s="196" t="s">
        <v>1341</v>
      </c>
      <c r="K1875" s="196">
        <v>1</v>
      </c>
      <c r="L1875" s="196" t="s">
        <v>2209</v>
      </c>
      <c r="M1875" s="196" t="s">
        <v>2208</v>
      </c>
      <c r="N1875" s="196" t="s">
        <v>1338</v>
      </c>
      <c r="O1875" s="196" t="s">
        <v>2207</v>
      </c>
      <c r="P1875" s="196" t="s">
        <v>1297</v>
      </c>
      <c r="Q1875" s="196" t="s">
        <v>1297</v>
      </c>
      <c r="R1875" s="196" t="s">
        <v>1297</v>
      </c>
    </row>
    <row r="1876" spans="1:18" x14ac:dyDescent="0.45">
      <c r="A1876" s="196">
        <v>7</v>
      </c>
      <c r="B1876" s="196">
        <v>36</v>
      </c>
      <c r="C1876" s="196">
        <v>33</v>
      </c>
      <c r="D1876" s="196" t="s">
        <v>7698</v>
      </c>
      <c r="E1876" s="196" t="s">
        <v>6888</v>
      </c>
      <c r="F1876" s="196" t="s">
        <v>1301</v>
      </c>
      <c r="G1876" s="196" t="s">
        <v>1300</v>
      </c>
      <c r="H1876" s="196" t="s">
        <v>1342</v>
      </c>
      <c r="I1876" s="196" t="s">
        <v>1341</v>
      </c>
      <c r="K1876" s="196">
        <v>1</v>
      </c>
      <c r="L1876" s="196" t="s">
        <v>2206</v>
      </c>
      <c r="M1876" s="196" t="s">
        <v>2205</v>
      </c>
      <c r="N1876" s="196" t="s">
        <v>1338</v>
      </c>
      <c r="O1876" s="196" t="s">
        <v>2204</v>
      </c>
      <c r="P1876" s="196" t="s">
        <v>1297</v>
      </c>
      <c r="Q1876" s="196" t="s">
        <v>1297</v>
      </c>
      <c r="R1876" s="196" t="s">
        <v>1297</v>
      </c>
    </row>
    <row r="1877" spans="1:18" x14ac:dyDescent="0.45">
      <c r="A1877" s="196">
        <v>7</v>
      </c>
      <c r="B1877" s="196">
        <v>36</v>
      </c>
      <c r="C1877" s="196">
        <v>34</v>
      </c>
      <c r="D1877" s="196" t="s">
        <v>7698</v>
      </c>
      <c r="E1877" s="196" t="s">
        <v>7915</v>
      </c>
      <c r="F1877" s="196" t="s">
        <v>1301</v>
      </c>
      <c r="G1877" s="196" t="s">
        <v>1300</v>
      </c>
      <c r="H1877" s="196" t="s">
        <v>1427</v>
      </c>
      <c r="I1877" s="196" t="s">
        <v>1341</v>
      </c>
      <c r="K1877" s="196">
        <v>1</v>
      </c>
      <c r="L1877" s="196" t="s">
        <v>2203</v>
      </c>
      <c r="M1877" s="196" t="s">
        <v>2202</v>
      </c>
      <c r="N1877" s="196" t="s">
        <v>1338</v>
      </c>
      <c r="O1877" s="196" t="s">
        <v>2201</v>
      </c>
      <c r="P1877" s="196" t="s">
        <v>1297</v>
      </c>
      <c r="Q1877" s="196" t="s">
        <v>1297</v>
      </c>
      <c r="R1877" s="196" t="s">
        <v>1297</v>
      </c>
    </row>
    <row r="1878" spans="1:18" x14ac:dyDescent="0.45">
      <c r="A1878" s="196">
        <v>7</v>
      </c>
      <c r="B1878" s="196">
        <v>36</v>
      </c>
      <c r="C1878" s="196">
        <v>35</v>
      </c>
      <c r="D1878" s="196" t="s">
        <v>7698</v>
      </c>
      <c r="E1878" s="196" t="s">
        <v>6889</v>
      </c>
      <c r="F1878" s="196" t="s">
        <v>1301</v>
      </c>
      <c r="G1878" s="196" t="s">
        <v>1300</v>
      </c>
      <c r="H1878" s="196" t="s">
        <v>1336</v>
      </c>
      <c r="K1878" s="196">
        <v>1</v>
      </c>
      <c r="L1878" s="196" t="s">
        <v>2200</v>
      </c>
      <c r="M1878" s="196" t="s">
        <v>1297</v>
      </c>
      <c r="N1878" s="196" t="s">
        <v>1297</v>
      </c>
      <c r="O1878" s="196" t="s">
        <v>1297</v>
      </c>
      <c r="P1878" s="196" t="s">
        <v>1297</v>
      </c>
      <c r="Q1878" s="196" t="s">
        <v>1297</v>
      </c>
      <c r="R1878" s="196" t="s">
        <v>1297</v>
      </c>
    </row>
    <row r="1879" spans="1:18" x14ac:dyDescent="0.45">
      <c r="A1879" s="196">
        <v>7</v>
      </c>
      <c r="B1879" s="196">
        <v>36</v>
      </c>
      <c r="C1879" s="196">
        <v>36</v>
      </c>
      <c r="D1879" s="196" t="s">
        <v>7698</v>
      </c>
      <c r="E1879" s="196" t="s">
        <v>8443</v>
      </c>
      <c r="F1879" s="196" t="s">
        <v>1301</v>
      </c>
      <c r="G1879" s="196" t="s">
        <v>1300</v>
      </c>
      <c r="H1879" s="196" t="s">
        <v>1422</v>
      </c>
      <c r="K1879" s="196">
        <v>1</v>
      </c>
      <c r="L1879" s="196" t="s">
        <v>2199</v>
      </c>
      <c r="M1879" s="196" t="s">
        <v>1297</v>
      </c>
      <c r="N1879" s="196" t="s">
        <v>1297</v>
      </c>
      <c r="O1879" s="196" t="s">
        <v>1297</v>
      </c>
      <c r="P1879" s="196" t="s">
        <v>1297</v>
      </c>
      <c r="Q1879" s="196" t="s">
        <v>1297</v>
      </c>
      <c r="R1879" s="196" t="s">
        <v>1297</v>
      </c>
    </row>
    <row r="1880" spans="1:18" x14ac:dyDescent="0.45">
      <c r="A1880" s="196">
        <v>7</v>
      </c>
      <c r="B1880" s="196">
        <v>36</v>
      </c>
      <c r="C1880" s="196">
        <v>37</v>
      </c>
      <c r="D1880" s="196" t="s">
        <v>7698</v>
      </c>
      <c r="E1880" s="196" t="s">
        <v>6890</v>
      </c>
      <c r="F1880" s="196" t="s">
        <v>1301</v>
      </c>
      <c r="G1880" s="196" t="s">
        <v>1300</v>
      </c>
      <c r="H1880" s="196" t="s">
        <v>1334</v>
      </c>
      <c r="K1880" s="196">
        <v>1</v>
      </c>
      <c r="L1880" s="196" t="s">
        <v>2198</v>
      </c>
      <c r="M1880" s="196" t="s">
        <v>1297</v>
      </c>
      <c r="N1880" s="196" t="s">
        <v>1297</v>
      </c>
      <c r="O1880" s="196" t="s">
        <v>1297</v>
      </c>
      <c r="P1880" s="196" t="s">
        <v>1297</v>
      </c>
      <c r="Q1880" s="196" t="s">
        <v>1297</v>
      </c>
      <c r="R1880" s="196" t="s">
        <v>1297</v>
      </c>
    </row>
    <row r="1881" spans="1:18" x14ac:dyDescent="0.45">
      <c r="A1881" s="196">
        <v>7</v>
      </c>
      <c r="B1881" s="196">
        <v>36</v>
      </c>
      <c r="C1881" s="196">
        <v>38</v>
      </c>
      <c r="D1881" s="196" t="s">
        <v>7698</v>
      </c>
      <c r="E1881" s="196" t="s">
        <v>8483</v>
      </c>
      <c r="F1881" s="196" t="s">
        <v>1301</v>
      </c>
      <c r="G1881" s="196" t="s">
        <v>1300</v>
      </c>
      <c r="H1881" s="196" t="s">
        <v>1419</v>
      </c>
      <c r="K1881" s="196">
        <v>1</v>
      </c>
      <c r="L1881" s="196" t="s">
        <v>2197</v>
      </c>
      <c r="M1881" s="196" t="s">
        <v>1297</v>
      </c>
      <c r="N1881" s="196" t="s">
        <v>1297</v>
      </c>
      <c r="O1881" s="196" t="s">
        <v>1297</v>
      </c>
      <c r="P1881" s="196" t="s">
        <v>1297</v>
      </c>
      <c r="Q1881" s="196" t="s">
        <v>1297</v>
      </c>
      <c r="R1881" s="196" t="s">
        <v>1297</v>
      </c>
    </row>
    <row r="1882" spans="1:18" x14ac:dyDescent="0.45">
      <c r="A1882" s="196">
        <v>7</v>
      </c>
      <c r="B1882" s="196">
        <v>36</v>
      </c>
      <c r="C1882" s="196">
        <v>39</v>
      </c>
      <c r="D1882" s="196" t="s">
        <v>7698</v>
      </c>
      <c r="E1882" s="196" t="s">
        <v>6891</v>
      </c>
      <c r="F1882" s="196" t="s">
        <v>1301</v>
      </c>
      <c r="G1882" s="196" t="s">
        <v>1300</v>
      </c>
      <c r="H1882" s="196" t="s">
        <v>1332</v>
      </c>
      <c r="K1882" s="196">
        <v>1</v>
      </c>
      <c r="L1882" s="196" t="s">
        <v>2196</v>
      </c>
      <c r="M1882" s="196" t="s">
        <v>1297</v>
      </c>
      <c r="N1882" s="196" t="s">
        <v>1297</v>
      </c>
      <c r="O1882" s="196" t="s">
        <v>1297</v>
      </c>
      <c r="P1882" s="196" t="s">
        <v>1297</v>
      </c>
      <c r="Q1882" s="196" t="s">
        <v>1297</v>
      </c>
      <c r="R1882" s="196" t="s">
        <v>1297</v>
      </c>
    </row>
    <row r="1883" spans="1:18" x14ac:dyDescent="0.45">
      <c r="A1883" s="196">
        <v>7</v>
      </c>
      <c r="B1883" s="196">
        <v>36</v>
      </c>
      <c r="C1883" s="196">
        <v>40</v>
      </c>
      <c r="D1883" s="196" t="s">
        <v>7698</v>
      </c>
      <c r="E1883" s="196" t="s">
        <v>8523</v>
      </c>
      <c r="F1883" s="196" t="s">
        <v>1301</v>
      </c>
      <c r="G1883" s="196" t="s">
        <v>1300</v>
      </c>
      <c r="H1883" s="196" t="s">
        <v>1416</v>
      </c>
      <c r="K1883" s="196">
        <v>1</v>
      </c>
      <c r="L1883" s="196" t="s">
        <v>2195</v>
      </c>
      <c r="M1883" s="196" t="s">
        <v>1297</v>
      </c>
      <c r="N1883" s="196" t="s">
        <v>1297</v>
      </c>
      <c r="O1883" s="196" t="s">
        <v>1297</v>
      </c>
      <c r="P1883" s="196" t="s">
        <v>1297</v>
      </c>
      <c r="Q1883" s="196" t="s">
        <v>1297</v>
      </c>
      <c r="R1883" s="196" t="s">
        <v>1297</v>
      </c>
    </row>
    <row r="1884" spans="1:18" x14ac:dyDescent="0.45">
      <c r="A1884" s="196">
        <v>7</v>
      </c>
      <c r="B1884" s="196">
        <v>36</v>
      </c>
      <c r="C1884" s="196">
        <v>41</v>
      </c>
      <c r="D1884" s="196" t="s">
        <v>7698</v>
      </c>
      <c r="E1884" s="196" t="s">
        <v>6892</v>
      </c>
      <c r="F1884" s="196" t="s">
        <v>1301</v>
      </c>
      <c r="G1884" s="196" t="s">
        <v>1300</v>
      </c>
      <c r="H1884" s="196" t="s">
        <v>1330</v>
      </c>
      <c r="I1884" s="196" t="s">
        <v>1309</v>
      </c>
      <c r="K1884" s="196">
        <v>1</v>
      </c>
      <c r="L1884" s="196" t="s">
        <v>2194</v>
      </c>
      <c r="M1884" s="196" t="s">
        <v>2193</v>
      </c>
      <c r="N1884" s="196" t="s">
        <v>1306</v>
      </c>
      <c r="O1884" s="196" t="s">
        <v>2192</v>
      </c>
      <c r="P1884" s="196" t="s">
        <v>1304</v>
      </c>
      <c r="Q1884" s="196" t="s">
        <v>2191</v>
      </c>
      <c r="R1884" s="196" t="s">
        <v>1302</v>
      </c>
    </row>
    <row r="1885" spans="1:18" x14ac:dyDescent="0.45">
      <c r="A1885" s="196">
        <v>7</v>
      </c>
      <c r="B1885" s="196">
        <v>36</v>
      </c>
      <c r="C1885" s="196">
        <v>42</v>
      </c>
      <c r="D1885" s="196" t="s">
        <v>7698</v>
      </c>
      <c r="E1885" s="196" t="s">
        <v>7916</v>
      </c>
      <c r="F1885" s="196" t="s">
        <v>1301</v>
      </c>
      <c r="G1885" s="196" t="s">
        <v>1300</v>
      </c>
      <c r="H1885" s="196" t="s">
        <v>1410</v>
      </c>
      <c r="I1885" s="196" t="s">
        <v>1309</v>
      </c>
      <c r="K1885" s="196">
        <v>1</v>
      </c>
      <c r="L1885" s="196" t="s">
        <v>2190</v>
      </c>
      <c r="M1885" s="196" t="s">
        <v>2189</v>
      </c>
      <c r="N1885" s="196" t="s">
        <v>1306</v>
      </c>
      <c r="O1885" s="196" t="s">
        <v>2188</v>
      </c>
      <c r="P1885" s="196" t="s">
        <v>1304</v>
      </c>
      <c r="Q1885" s="196" t="s">
        <v>2187</v>
      </c>
      <c r="R1885" s="196" t="s">
        <v>1302</v>
      </c>
    </row>
    <row r="1886" spans="1:18" x14ac:dyDescent="0.45">
      <c r="A1886" s="196">
        <v>7</v>
      </c>
      <c r="B1886" s="196">
        <v>36</v>
      </c>
      <c r="C1886" s="196">
        <v>43</v>
      </c>
      <c r="D1886" s="196" t="s">
        <v>7698</v>
      </c>
      <c r="E1886" s="196" t="s">
        <v>6893</v>
      </c>
      <c r="F1886" s="196" t="s">
        <v>1301</v>
      </c>
      <c r="G1886" s="196" t="s">
        <v>1300</v>
      </c>
      <c r="H1886" s="196" t="s">
        <v>1325</v>
      </c>
      <c r="I1886" s="196" t="s">
        <v>1324</v>
      </c>
      <c r="K1886" s="196">
        <v>1</v>
      </c>
      <c r="L1886" s="196" t="s">
        <v>2186</v>
      </c>
      <c r="M1886" s="196" t="s">
        <v>1297</v>
      </c>
      <c r="N1886" s="196" t="s">
        <v>1297</v>
      </c>
      <c r="O1886" s="196" t="s">
        <v>1297</v>
      </c>
      <c r="P1886" s="196" t="s">
        <v>1297</v>
      </c>
      <c r="Q1886" s="196" t="s">
        <v>1297</v>
      </c>
      <c r="R1886" s="196" t="s">
        <v>1297</v>
      </c>
    </row>
    <row r="1887" spans="1:18" x14ac:dyDescent="0.45">
      <c r="A1887" s="196">
        <v>7</v>
      </c>
      <c r="B1887" s="196">
        <v>36</v>
      </c>
      <c r="C1887" s="196">
        <v>44</v>
      </c>
      <c r="D1887" s="196" t="s">
        <v>7698</v>
      </c>
      <c r="E1887" s="196" t="s">
        <v>7917</v>
      </c>
      <c r="F1887" s="196" t="s">
        <v>1301</v>
      </c>
      <c r="G1887" s="196" t="s">
        <v>1300</v>
      </c>
      <c r="H1887" s="196" t="s">
        <v>1404</v>
      </c>
      <c r="I1887" s="196" t="s">
        <v>1324</v>
      </c>
      <c r="K1887" s="196">
        <v>1</v>
      </c>
      <c r="L1887" s="196" t="s">
        <v>2185</v>
      </c>
      <c r="M1887" s="196" t="s">
        <v>1297</v>
      </c>
      <c r="N1887" s="196" t="s">
        <v>1297</v>
      </c>
      <c r="O1887" s="196" t="s">
        <v>1297</v>
      </c>
      <c r="P1887" s="196" t="s">
        <v>1297</v>
      </c>
      <c r="Q1887" s="196" t="s">
        <v>1297</v>
      </c>
      <c r="R1887" s="196" t="s">
        <v>1297</v>
      </c>
    </row>
    <row r="1888" spans="1:18" x14ac:dyDescent="0.45">
      <c r="A1888" s="196">
        <v>7</v>
      </c>
      <c r="B1888" s="196">
        <v>36</v>
      </c>
      <c r="C1888" s="196">
        <v>45</v>
      </c>
      <c r="D1888" s="196" t="s">
        <v>7698</v>
      </c>
      <c r="E1888" s="196" t="s">
        <v>6894</v>
      </c>
      <c r="F1888" s="196" t="s">
        <v>1301</v>
      </c>
      <c r="G1888" s="196" t="s">
        <v>1300</v>
      </c>
      <c r="H1888" s="196" t="s">
        <v>1322</v>
      </c>
      <c r="K1888" s="196">
        <v>1</v>
      </c>
      <c r="L1888" s="196" t="s">
        <v>2184</v>
      </c>
      <c r="M1888" s="196" t="s">
        <v>1297</v>
      </c>
      <c r="N1888" s="196" t="s">
        <v>1297</v>
      </c>
      <c r="O1888" s="196" t="s">
        <v>1297</v>
      </c>
      <c r="P1888" s="196" t="s">
        <v>1297</v>
      </c>
      <c r="Q1888" s="196" t="s">
        <v>1297</v>
      </c>
      <c r="R1888" s="196" t="s">
        <v>1297</v>
      </c>
    </row>
    <row r="1889" spans="1:18" x14ac:dyDescent="0.45">
      <c r="A1889" s="196">
        <v>7</v>
      </c>
      <c r="B1889" s="196">
        <v>36</v>
      </c>
      <c r="C1889" s="196">
        <v>46</v>
      </c>
      <c r="D1889" s="196" t="s">
        <v>7698</v>
      </c>
      <c r="E1889" s="196" t="s">
        <v>7918</v>
      </c>
      <c r="F1889" s="196" t="s">
        <v>1301</v>
      </c>
      <c r="G1889" s="196" t="s">
        <v>1300</v>
      </c>
      <c r="H1889" s="196" t="s">
        <v>1401</v>
      </c>
      <c r="K1889" s="196">
        <v>1</v>
      </c>
      <c r="L1889" s="196" t="s">
        <v>2183</v>
      </c>
      <c r="M1889" s="196" t="s">
        <v>1297</v>
      </c>
      <c r="N1889" s="196" t="s">
        <v>1297</v>
      </c>
      <c r="O1889" s="196" t="s">
        <v>1297</v>
      </c>
      <c r="P1889" s="196" t="s">
        <v>1297</v>
      </c>
      <c r="Q1889" s="196" t="s">
        <v>1297</v>
      </c>
      <c r="R1889" s="196" t="s">
        <v>1297</v>
      </c>
    </row>
    <row r="1890" spans="1:18" x14ac:dyDescent="0.45">
      <c r="A1890" s="196">
        <v>7</v>
      </c>
      <c r="B1890" s="196">
        <v>36</v>
      </c>
      <c r="C1890" s="196">
        <v>47</v>
      </c>
      <c r="D1890" s="196" t="s">
        <v>7698</v>
      </c>
      <c r="E1890" s="196" t="s">
        <v>6895</v>
      </c>
      <c r="F1890" s="196" t="s">
        <v>1301</v>
      </c>
      <c r="G1890" s="196" t="s">
        <v>1300</v>
      </c>
      <c r="H1890" s="196" t="s">
        <v>1320</v>
      </c>
      <c r="I1890" s="196" t="s">
        <v>1319</v>
      </c>
      <c r="K1890" s="196">
        <v>1</v>
      </c>
      <c r="L1890" s="196" t="s">
        <v>2182</v>
      </c>
      <c r="M1890" s="196" t="s">
        <v>1297</v>
      </c>
      <c r="N1890" s="196" t="s">
        <v>1297</v>
      </c>
      <c r="O1890" s="196" t="s">
        <v>1297</v>
      </c>
      <c r="P1890" s="196" t="s">
        <v>1297</v>
      </c>
      <c r="Q1890" s="196" t="s">
        <v>1297</v>
      </c>
      <c r="R1890" s="196" t="s">
        <v>1297</v>
      </c>
    </row>
    <row r="1891" spans="1:18" x14ac:dyDescent="0.45">
      <c r="A1891" s="196">
        <v>7</v>
      </c>
      <c r="B1891" s="196">
        <v>36</v>
      </c>
      <c r="C1891" s="196">
        <v>48</v>
      </c>
      <c r="D1891" s="196" t="s">
        <v>7698</v>
      </c>
      <c r="E1891" s="196" t="s">
        <v>6896</v>
      </c>
      <c r="F1891" s="196" t="s">
        <v>1301</v>
      </c>
      <c r="G1891" s="196" t="s">
        <v>1300</v>
      </c>
      <c r="H1891" s="196" t="s">
        <v>1317</v>
      </c>
      <c r="K1891" s="196">
        <v>1</v>
      </c>
      <c r="L1891" s="196" t="s">
        <v>2181</v>
      </c>
      <c r="M1891" s="196" t="s">
        <v>1297</v>
      </c>
      <c r="N1891" s="196" t="s">
        <v>1297</v>
      </c>
      <c r="O1891" s="196" t="s">
        <v>1297</v>
      </c>
      <c r="P1891" s="196" t="s">
        <v>1297</v>
      </c>
      <c r="Q1891" s="196" t="s">
        <v>1297</v>
      </c>
      <c r="R1891" s="196" t="s">
        <v>1297</v>
      </c>
    </row>
    <row r="1892" spans="1:18" x14ac:dyDescent="0.45">
      <c r="A1892" s="196">
        <v>7</v>
      </c>
      <c r="B1892" s="196">
        <v>36</v>
      </c>
      <c r="C1892" s="196">
        <v>49</v>
      </c>
      <c r="D1892" s="196" t="s">
        <v>7698</v>
      </c>
      <c r="E1892" s="196" t="s">
        <v>6897</v>
      </c>
      <c r="F1892" s="196" t="s">
        <v>1301</v>
      </c>
      <c r="G1892" s="196" t="s">
        <v>1300</v>
      </c>
      <c r="H1892" s="196" t="s">
        <v>1315</v>
      </c>
      <c r="I1892" s="196" t="s">
        <v>1309</v>
      </c>
      <c r="K1892" s="196">
        <v>1</v>
      </c>
      <c r="L1892" s="196" t="s">
        <v>2180</v>
      </c>
      <c r="M1892" s="196" t="s">
        <v>2179</v>
      </c>
      <c r="N1892" s="196" t="s">
        <v>1306</v>
      </c>
      <c r="O1892" s="196" t="s">
        <v>2178</v>
      </c>
      <c r="P1892" s="196" t="s">
        <v>1304</v>
      </c>
      <c r="Q1892" s="196" t="s">
        <v>2177</v>
      </c>
      <c r="R1892" s="196" t="s">
        <v>1302</v>
      </c>
    </row>
    <row r="1893" spans="1:18" x14ac:dyDescent="0.45">
      <c r="A1893" s="196">
        <v>7</v>
      </c>
      <c r="B1893" s="196">
        <v>36</v>
      </c>
      <c r="C1893" s="196">
        <v>50</v>
      </c>
      <c r="D1893" s="196" t="s">
        <v>7698</v>
      </c>
      <c r="E1893" s="196" t="s">
        <v>6898</v>
      </c>
      <c r="F1893" s="196" t="s">
        <v>1301</v>
      </c>
      <c r="G1893" s="196" t="s">
        <v>1300</v>
      </c>
      <c r="H1893" s="196" t="s">
        <v>1310</v>
      </c>
      <c r="I1893" s="196" t="s">
        <v>1309</v>
      </c>
      <c r="K1893" s="196">
        <v>1</v>
      </c>
      <c r="L1893" s="196" t="s">
        <v>2176</v>
      </c>
      <c r="M1893" s="196" t="s">
        <v>2175</v>
      </c>
      <c r="N1893" s="196" t="s">
        <v>1306</v>
      </c>
      <c r="O1893" s="196" t="s">
        <v>2174</v>
      </c>
      <c r="P1893" s="196" t="s">
        <v>1304</v>
      </c>
      <c r="Q1893" s="196" t="s">
        <v>2173</v>
      </c>
      <c r="R1893" s="196" t="s">
        <v>1302</v>
      </c>
    </row>
    <row r="1894" spans="1:18" x14ac:dyDescent="0.45">
      <c r="A1894" s="196">
        <v>7</v>
      </c>
      <c r="B1894" s="196">
        <v>36</v>
      </c>
      <c r="C1894" s="196">
        <v>51</v>
      </c>
      <c r="D1894" s="196" t="s">
        <v>7698</v>
      </c>
      <c r="E1894" s="196" t="s">
        <v>6899</v>
      </c>
      <c r="F1894" s="196" t="s">
        <v>1301</v>
      </c>
      <c r="G1894" s="196" t="s">
        <v>1300</v>
      </c>
      <c r="H1894" s="196" t="s">
        <v>1299</v>
      </c>
      <c r="K1894" s="196">
        <v>1</v>
      </c>
      <c r="L1894" s="196" t="s">
        <v>2172</v>
      </c>
      <c r="M1894" s="196" t="s">
        <v>1297</v>
      </c>
      <c r="N1894" s="196" t="s">
        <v>1297</v>
      </c>
      <c r="O1894" s="196" t="s">
        <v>1297</v>
      </c>
      <c r="P1894" s="196" t="s">
        <v>1297</v>
      </c>
      <c r="Q1894" s="196" t="s">
        <v>1297</v>
      </c>
      <c r="R1894" s="196" t="s">
        <v>1297</v>
      </c>
    </row>
    <row r="1895" spans="1:18" x14ac:dyDescent="0.45">
      <c r="A1895" s="196">
        <v>7</v>
      </c>
      <c r="B1895" s="196">
        <v>36</v>
      </c>
      <c r="C1895" s="196">
        <v>52</v>
      </c>
      <c r="D1895" s="196" t="s">
        <v>8775</v>
      </c>
      <c r="E1895" s="196" t="s">
        <v>8795</v>
      </c>
      <c r="F1895" s="196" t="s">
        <v>1301</v>
      </c>
      <c r="G1895" s="196" t="s">
        <v>1300</v>
      </c>
      <c r="H1895" s="196" t="s">
        <v>8777</v>
      </c>
      <c r="K1895" s="196">
        <v>1</v>
      </c>
      <c r="L1895" s="196" t="s">
        <v>8796</v>
      </c>
    </row>
    <row r="1896" spans="1:18" x14ac:dyDescent="0.45">
      <c r="A1896" s="196">
        <v>7</v>
      </c>
      <c r="B1896" s="196">
        <v>37</v>
      </c>
      <c r="C1896" s="196">
        <v>1</v>
      </c>
      <c r="D1896" s="196" t="s">
        <v>7698</v>
      </c>
      <c r="E1896" s="196" t="s">
        <v>6900</v>
      </c>
      <c r="F1896" s="196" t="s">
        <v>1301</v>
      </c>
      <c r="G1896" s="196" t="s">
        <v>1300</v>
      </c>
      <c r="H1896" s="196" t="s">
        <v>1388</v>
      </c>
      <c r="I1896" s="196" t="s">
        <v>1324</v>
      </c>
      <c r="K1896" s="196">
        <v>1</v>
      </c>
      <c r="L1896" s="196" t="s">
        <v>2171</v>
      </c>
      <c r="M1896" s="196" t="s">
        <v>1297</v>
      </c>
      <c r="N1896" s="196" t="s">
        <v>1297</v>
      </c>
      <c r="O1896" s="196" t="s">
        <v>1297</v>
      </c>
      <c r="P1896" s="196" t="s">
        <v>1297</v>
      </c>
      <c r="Q1896" s="196" t="s">
        <v>1297</v>
      </c>
      <c r="R1896" s="196" t="s">
        <v>1297</v>
      </c>
    </row>
    <row r="1897" spans="1:18" x14ac:dyDescent="0.45">
      <c r="A1897" s="196">
        <v>7</v>
      </c>
      <c r="B1897" s="196">
        <v>37</v>
      </c>
      <c r="C1897" s="196">
        <v>2</v>
      </c>
      <c r="D1897" s="196" t="s">
        <v>7698</v>
      </c>
      <c r="E1897" s="196" t="s">
        <v>7919</v>
      </c>
      <c r="F1897" s="196" t="s">
        <v>1301</v>
      </c>
      <c r="G1897" s="196" t="s">
        <v>1300</v>
      </c>
      <c r="H1897" s="196" t="s">
        <v>1505</v>
      </c>
      <c r="I1897" s="196" t="s">
        <v>1324</v>
      </c>
      <c r="K1897" s="196">
        <v>1</v>
      </c>
      <c r="L1897" s="196" t="s">
        <v>2170</v>
      </c>
      <c r="M1897" s="196" t="s">
        <v>1297</v>
      </c>
      <c r="N1897" s="196" t="s">
        <v>1297</v>
      </c>
      <c r="O1897" s="196" t="s">
        <v>1297</v>
      </c>
      <c r="P1897" s="196" t="s">
        <v>1297</v>
      </c>
      <c r="Q1897" s="196" t="s">
        <v>1297</v>
      </c>
      <c r="R1897" s="196" t="s">
        <v>1297</v>
      </c>
    </row>
    <row r="1898" spans="1:18" x14ac:dyDescent="0.45">
      <c r="A1898" s="196">
        <v>7</v>
      </c>
      <c r="B1898" s="196">
        <v>37</v>
      </c>
      <c r="C1898" s="196">
        <v>3</v>
      </c>
      <c r="D1898" s="196" t="s">
        <v>7698</v>
      </c>
      <c r="E1898" s="196" t="s">
        <v>6901</v>
      </c>
      <c r="F1898" s="196" t="s">
        <v>1301</v>
      </c>
      <c r="G1898" s="196" t="s">
        <v>1300</v>
      </c>
      <c r="H1898" s="196" t="s">
        <v>1386</v>
      </c>
      <c r="I1898" s="196" t="s">
        <v>1324</v>
      </c>
      <c r="K1898" s="196">
        <v>1</v>
      </c>
      <c r="L1898" s="196" t="s">
        <v>2169</v>
      </c>
      <c r="M1898" s="196" t="s">
        <v>1297</v>
      </c>
      <c r="N1898" s="196" t="s">
        <v>1297</v>
      </c>
      <c r="O1898" s="196" t="s">
        <v>1297</v>
      </c>
      <c r="P1898" s="196" t="s">
        <v>1297</v>
      </c>
      <c r="Q1898" s="196" t="s">
        <v>1297</v>
      </c>
      <c r="R1898" s="196" t="s">
        <v>1297</v>
      </c>
    </row>
    <row r="1899" spans="1:18" x14ac:dyDescent="0.45">
      <c r="A1899" s="196">
        <v>7</v>
      </c>
      <c r="B1899" s="196">
        <v>37</v>
      </c>
      <c r="C1899" s="196">
        <v>4</v>
      </c>
      <c r="D1899" s="196" t="s">
        <v>7698</v>
      </c>
      <c r="E1899" s="196" t="s">
        <v>7920</v>
      </c>
      <c r="F1899" s="196" t="s">
        <v>1301</v>
      </c>
      <c r="G1899" s="196" t="s">
        <v>1300</v>
      </c>
      <c r="H1899" s="196" t="s">
        <v>1502</v>
      </c>
      <c r="I1899" s="196" t="s">
        <v>1324</v>
      </c>
      <c r="K1899" s="196">
        <v>1</v>
      </c>
      <c r="L1899" s="196" t="s">
        <v>2168</v>
      </c>
      <c r="M1899" s="196" t="s">
        <v>1297</v>
      </c>
      <c r="N1899" s="196" t="s">
        <v>1297</v>
      </c>
      <c r="O1899" s="196" t="s">
        <v>1297</v>
      </c>
      <c r="P1899" s="196" t="s">
        <v>1297</v>
      </c>
      <c r="Q1899" s="196" t="s">
        <v>1297</v>
      </c>
      <c r="R1899" s="196" t="s">
        <v>1297</v>
      </c>
    </row>
    <row r="1900" spans="1:18" x14ac:dyDescent="0.45">
      <c r="A1900" s="196">
        <v>7</v>
      </c>
      <c r="B1900" s="196">
        <v>37</v>
      </c>
      <c r="C1900" s="196">
        <v>5</v>
      </c>
      <c r="D1900" s="196" t="s">
        <v>7698</v>
      </c>
      <c r="E1900" s="196" t="s">
        <v>6902</v>
      </c>
      <c r="F1900" s="196" t="s">
        <v>1301</v>
      </c>
      <c r="G1900" s="196" t="s">
        <v>1300</v>
      </c>
      <c r="H1900" s="196" t="s">
        <v>1384</v>
      </c>
      <c r="I1900" s="196" t="s">
        <v>1309</v>
      </c>
      <c r="K1900" s="196">
        <v>1</v>
      </c>
      <c r="L1900" s="196" t="s">
        <v>2167</v>
      </c>
      <c r="M1900" s="196" t="s">
        <v>2166</v>
      </c>
      <c r="N1900" s="196" t="s">
        <v>1306</v>
      </c>
      <c r="O1900" s="196" t="s">
        <v>2165</v>
      </c>
      <c r="P1900" s="196" t="s">
        <v>1304</v>
      </c>
      <c r="Q1900" s="196" t="s">
        <v>2164</v>
      </c>
      <c r="R1900" s="196" t="s">
        <v>1302</v>
      </c>
    </row>
    <row r="1901" spans="1:18" x14ac:dyDescent="0.45">
      <c r="A1901" s="196">
        <v>7</v>
      </c>
      <c r="B1901" s="196">
        <v>37</v>
      </c>
      <c r="C1901" s="196">
        <v>6</v>
      </c>
      <c r="D1901" s="196" t="s">
        <v>7698</v>
      </c>
      <c r="E1901" s="196" t="s">
        <v>7921</v>
      </c>
      <c r="F1901" s="196" t="s">
        <v>1301</v>
      </c>
      <c r="G1901" s="196" t="s">
        <v>1300</v>
      </c>
      <c r="H1901" s="196" t="s">
        <v>1496</v>
      </c>
      <c r="I1901" s="196" t="s">
        <v>1309</v>
      </c>
      <c r="K1901" s="196">
        <v>1</v>
      </c>
      <c r="L1901" s="196" t="s">
        <v>2163</v>
      </c>
      <c r="M1901" s="196" t="s">
        <v>2162</v>
      </c>
      <c r="N1901" s="196" t="s">
        <v>1306</v>
      </c>
      <c r="O1901" s="196" t="s">
        <v>2161</v>
      </c>
      <c r="P1901" s="196" t="s">
        <v>1304</v>
      </c>
      <c r="Q1901" s="196" t="s">
        <v>2160</v>
      </c>
      <c r="R1901" s="196" t="s">
        <v>1302</v>
      </c>
    </row>
    <row r="1902" spans="1:18" x14ac:dyDescent="0.45">
      <c r="A1902" s="196">
        <v>7</v>
      </c>
      <c r="B1902" s="196">
        <v>37</v>
      </c>
      <c r="C1902" s="196">
        <v>7</v>
      </c>
      <c r="D1902" s="196" t="s">
        <v>7698</v>
      </c>
      <c r="E1902" s="196" t="s">
        <v>6903</v>
      </c>
      <c r="F1902" s="196" t="s">
        <v>1301</v>
      </c>
      <c r="G1902" s="196" t="s">
        <v>1300</v>
      </c>
      <c r="H1902" s="196" t="s">
        <v>715</v>
      </c>
      <c r="I1902" s="196" t="s">
        <v>1309</v>
      </c>
      <c r="K1902" s="196">
        <v>1</v>
      </c>
      <c r="L1902" s="196" t="s">
        <v>2159</v>
      </c>
      <c r="M1902" s="196" t="s">
        <v>2158</v>
      </c>
      <c r="N1902" s="196" t="s">
        <v>1306</v>
      </c>
      <c r="O1902" s="196" t="s">
        <v>2157</v>
      </c>
      <c r="P1902" s="196" t="s">
        <v>1304</v>
      </c>
      <c r="Q1902" s="196" t="s">
        <v>2156</v>
      </c>
      <c r="R1902" s="196" t="s">
        <v>1302</v>
      </c>
    </row>
    <row r="1903" spans="1:18" x14ac:dyDescent="0.45">
      <c r="A1903" s="196">
        <v>7</v>
      </c>
      <c r="B1903" s="196">
        <v>37</v>
      </c>
      <c r="C1903" s="196">
        <v>8</v>
      </c>
      <c r="D1903" s="196" t="s">
        <v>7698</v>
      </c>
      <c r="E1903" s="196" t="s">
        <v>7922</v>
      </c>
      <c r="F1903" s="196" t="s">
        <v>1301</v>
      </c>
      <c r="G1903" s="196" t="s">
        <v>1300</v>
      </c>
      <c r="H1903" s="196" t="s">
        <v>1487</v>
      </c>
      <c r="I1903" s="196" t="s">
        <v>1309</v>
      </c>
      <c r="K1903" s="196">
        <v>1</v>
      </c>
      <c r="L1903" s="196" t="s">
        <v>2155</v>
      </c>
      <c r="M1903" s="196" t="s">
        <v>2154</v>
      </c>
      <c r="N1903" s="196" t="s">
        <v>1306</v>
      </c>
      <c r="O1903" s="196" t="s">
        <v>2153</v>
      </c>
      <c r="P1903" s="196" t="s">
        <v>1304</v>
      </c>
      <c r="Q1903" s="196" t="s">
        <v>2152</v>
      </c>
      <c r="R1903" s="196" t="s">
        <v>1302</v>
      </c>
    </row>
    <row r="1904" spans="1:18" x14ac:dyDescent="0.45">
      <c r="A1904" s="196">
        <v>7</v>
      </c>
      <c r="B1904" s="196">
        <v>37</v>
      </c>
      <c r="C1904" s="196">
        <v>9</v>
      </c>
      <c r="D1904" s="196" t="s">
        <v>7698</v>
      </c>
      <c r="E1904" s="196" t="s">
        <v>6904</v>
      </c>
      <c r="F1904" s="196" t="s">
        <v>1301</v>
      </c>
      <c r="G1904" s="196" t="s">
        <v>1300</v>
      </c>
      <c r="H1904" s="196" t="s">
        <v>1375</v>
      </c>
      <c r="K1904" s="196">
        <v>1</v>
      </c>
      <c r="L1904" s="196" t="s">
        <v>2151</v>
      </c>
      <c r="M1904" s="196" t="s">
        <v>1297</v>
      </c>
      <c r="N1904" s="196" t="s">
        <v>1297</v>
      </c>
      <c r="O1904" s="196" t="s">
        <v>1297</v>
      </c>
      <c r="P1904" s="196" t="s">
        <v>1297</v>
      </c>
      <c r="Q1904" s="196" t="s">
        <v>1297</v>
      </c>
      <c r="R1904" s="196" t="s">
        <v>1297</v>
      </c>
    </row>
    <row r="1905" spans="1:18" x14ac:dyDescent="0.45">
      <c r="A1905" s="196">
        <v>7</v>
      </c>
      <c r="B1905" s="196">
        <v>37</v>
      </c>
      <c r="C1905" s="196">
        <v>10</v>
      </c>
      <c r="D1905" s="196" t="s">
        <v>7698</v>
      </c>
      <c r="E1905" s="196" t="s">
        <v>7923</v>
      </c>
      <c r="F1905" s="196" t="s">
        <v>1301</v>
      </c>
      <c r="G1905" s="196" t="s">
        <v>1300</v>
      </c>
      <c r="H1905" s="196" t="s">
        <v>1481</v>
      </c>
      <c r="K1905" s="196">
        <v>1</v>
      </c>
      <c r="L1905" s="196" t="s">
        <v>2150</v>
      </c>
      <c r="M1905" s="196" t="s">
        <v>1297</v>
      </c>
      <c r="N1905" s="196" t="s">
        <v>1297</v>
      </c>
      <c r="O1905" s="196" t="s">
        <v>1297</v>
      </c>
      <c r="P1905" s="196" t="s">
        <v>1297</v>
      </c>
      <c r="Q1905" s="196" t="s">
        <v>1297</v>
      </c>
      <c r="R1905" s="196" t="s">
        <v>1297</v>
      </c>
    </row>
    <row r="1906" spans="1:18" x14ac:dyDescent="0.45">
      <c r="A1906" s="196">
        <v>7</v>
      </c>
      <c r="B1906" s="196">
        <v>37</v>
      </c>
      <c r="C1906" s="196">
        <v>11</v>
      </c>
      <c r="D1906" s="196" t="s">
        <v>7698</v>
      </c>
      <c r="E1906" s="196" t="s">
        <v>6905</v>
      </c>
      <c r="F1906" s="196" t="s">
        <v>1301</v>
      </c>
      <c r="G1906" s="196" t="s">
        <v>1300</v>
      </c>
      <c r="H1906" s="196" t="s">
        <v>1373</v>
      </c>
      <c r="I1906" s="196" t="s">
        <v>1319</v>
      </c>
      <c r="K1906" s="196">
        <v>1</v>
      </c>
      <c r="L1906" s="196" t="s">
        <v>2149</v>
      </c>
      <c r="M1906" s="196" t="s">
        <v>1297</v>
      </c>
      <c r="N1906" s="196" t="s">
        <v>1297</v>
      </c>
      <c r="O1906" s="196" t="s">
        <v>1297</v>
      </c>
      <c r="P1906" s="196" t="s">
        <v>1297</v>
      </c>
      <c r="Q1906" s="196" t="s">
        <v>1297</v>
      </c>
      <c r="R1906" s="196" t="s">
        <v>1297</v>
      </c>
    </row>
    <row r="1907" spans="1:18" x14ac:dyDescent="0.45">
      <c r="A1907" s="196">
        <v>7</v>
      </c>
      <c r="B1907" s="196">
        <v>37</v>
      </c>
      <c r="C1907" s="196">
        <v>12</v>
      </c>
      <c r="D1907" s="196" t="s">
        <v>7698</v>
      </c>
      <c r="E1907" s="196" t="s">
        <v>7924</v>
      </c>
      <c r="F1907" s="196" t="s">
        <v>1301</v>
      </c>
      <c r="G1907" s="196" t="s">
        <v>1300</v>
      </c>
      <c r="H1907" s="196" t="s">
        <v>1478</v>
      </c>
      <c r="I1907" s="196" t="s">
        <v>1319</v>
      </c>
      <c r="K1907" s="196">
        <v>1</v>
      </c>
      <c r="L1907" s="196" t="s">
        <v>2148</v>
      </c>
      <c r="M1907" s="196" t="s">
        <v>1297</v>
      </c>
      <c r="N1907" s="196" t="s">
        <v>1297</v>
      </c>
      <c r="O1907" s="196" t="s">
        <v>1297</v>
      </c>
      <c r="P1907" s="196" t="s">
        <v>1297</v>
      </c>
      <c r="Q1907" s="196" t="s">
        <v>1297</v>
      </c>
      <c r="R1907" s="196" t="s">
        <v>1297</v>
      </c>
    </row>
    <row r="1908" spans="1:18" x14ac:dyDescent="0.45">
      <c r="A1908" s="196">
        <v>7</v>
      </c>
      <c r="B1908" s="196">
        <v>37</v>
      </c>
      <c r="C1908" s="196">
        <v>13</v>
      </c>
      <c r="D1908" s="196" t="s">
        <v>7698</v>
      </c>
      <c r="E1908" s="196" t="s">
        <v>6906</v>
      </c>
      <c r="F1908" s="196" t="s">
        <v>1301</v>
      </c>
      <c r="G1908" s="196" t="s">
        <v>1300</v>
      </c>
      <c r="H1908" s="196" t="s">
        <v>1371</v>
      </c>
      <c r="I1908" s="196" t="s">
        <v>1370</v>
      </c>
      <c r="K1908" s="196">
        <v>1</v>
      </c>
      <c r="L1908" s="196" t="s">
        <v>2147</v>
      </c>
      <c r="M1908" s="196" t="s">
        <v>1297</v>
      </c>
      <c r="N1908" s="196" t="s">
        <v>1297</v>
      </c>
      <c r="O1908" s="196" t="s">
        <v>1297</v>
      </c>
      <c r="P1908" s="196" t="s">
        <v>1297</v>
      </c>
      <c r="Q1908" s="196" t="s">
        <v>1297</v>
      </c>
      <c r="R1908" s="196" t="s">
        <v>1297</v>
      </c>
    </row>
    <row r="1909" spans="1:18" x14ac:dyDescent="0.45">
      <c r="A1909" s="196">
        <v>7</v>
      </c>
      <c r="B1909" s="196">
        <v>37</v>
      </c>
      <c r="C1909" s="196">
        <v>14</v>
      </c>
      <c r="D1909" s="196" t="s">
        <v>7698</v>
      </c>
      <c r="E1909" s="196" t="s">
        <v>7925</v>
      </c>
      <c r="F1909" s="196" t="s">
        <v>1301</v>
      </c>
      <c r="G1909" s="196" t="s">
        <v>1300</v>
      </c>
      <c r="H1909" s="196" t="s">
        <v>1475</v>
      </c>
      <c r="I1909" s="196" t="s">
        <v>1370</v>
      </c>
      <c r="K1909" s="196">
        <v>1</v>
      </c>
      <c r="L1909" s="196" t="s">
        <v>2146</v>
      </c>
      <c r="M1909" s="196" t="s">
        <v>1297</v>
      </c>
      <c r="N1909" s="196" t="s">
        <v>1297</v>
      </c>
      <c r="O1909" s="196" t="s">
        <v>1297</v>
      </c>
      <c r="P1909" s="196" t="s">
        <v>1297</v>
      </c>
      <c r="Q1909" s="196" t="s">
        <v>1297</v>
      </c>
      <c r="R1909" s="196" t="s">
        <v>1297</v>
      </c>
    </row>
    <row r="1910" spans="1:18" x14ac:dyDescent="0.45">
      <c r="A1910" s="196">
        <v>7</v>
      </c>
      <c r="B1910" s="196">
        <v>37</v>
      </c>
      <c r="C1910" s="196">
        <v>15</v>
      </c>
      <c r="D1910" s="196" t="s">
        <v>7698</v>
      </c>
      <c r="E1910" s="196" t="s">
        <v>6907</v>
      </c>
      <c r="F1910" s="196" t="s">
        <v>1301</v>
      </c>
      <c r="G1910" s="196" t="s">
        <v>1300</v>
      </c>
      <c r="H1910" s="196" t="s">
        <v>1368</v>
      </c>
      <c r="I1910" s="196" t="s">
        <v>1367</v>
      </c>
      <c r="K1910" s="196">
        <v>1</v>
      </c>
      <c r="L1910" s="196" t="s">
        <v>2145</v>
      </c>
      <c r="M1910" s="196" t="s">
        <v>2144</v>
      </c>
      <c r="N1910" s="196" t="s">
        <v>1297</v>
      </c>
      <c r="O1910" s="196" t="s">
        <v>1297</v>
      </c>
      <c r="P1910" s="196" t="s">
        <v>1297</v>
      </c>
      <c r="Q1910" s="196" t="s">
        <v>1297</v>
      </c>
      <c r="R1910" s="196" t="s">
        <v>1297</v>
      </c>
    </row>
    <row r="1911" spans="1:18" x14ac:dyDescent="0.45">
      <c r="A1911" s="196">
        <v>7</v>
      </c>
      <c r="B1911" s="196">
        <v>37</v>
      </c>
      <c r="C1911" s="196">
        <v>16</v>
      </c>
      <c r="D1911" s="196" t="s">
        <v>7698</v>
      </c>
      <c r="E1911" s="196" t="s">
        <v>7926</v>
      </c>
      <c r="F1911" s="196" t="s">
        <v>1301</v>
      </c>
      <c r="G1911" s="196" t="s">
        <v>1300</v>
      </c>
      <c r="H1911" s="196" t="s">
        <v>1471</v>
      </c>
      <c r="I1911" s="196" t="s">
        <v>1367</v>
      </c>
      <c r="K1911" s="196">
        <v>1</v>
      </c>
      <c r="L1911" s="196" t="s">
        <v>2143</v>
      </c>
      <c r="M1911" s="196" t="s">
        <v>2142</v>
      </c>
      <c r="N1911" s="196" t="s">
        <v>1297</v>
      </c>
      <c r="O1911" s="196" t="s">
        <v>1297</v>
      </c>
      <c r="P1911" s="196" t="s">
        <v>1297</v>
      </c>
      <c r="Q1911" s="196" t="s">
        <v>1297</v>
      </c>
      <c r="R1911" s="196" t="s">
        <v>1297</v>
      </c>
    </row>
    <row r="1912" spans="1:18" x14ac:dyDescent="0.45">
      <c r="A1912" s="196">
        <v>7</v>
      </c>
      <c r="B1912" s="196">
        <v>37</v>
      </c>
      <c r="C1912" s="196">
        <v>17</v>
      </c>
      <c r="D1912" s="196" t="s">
        <v>7698</v>
      </c>
      <c r="E1912" s="196" t="s">
        <v>6908</v>
      </c>
      <c r="F1912" s="196" t="s">
        <v>1301</v>
      </c>
      <c r="G1912" s="196" t="s">
        <v>1300</v>
      </c>
      <c r="H1912" s="196" t="s">
        <v>1364</v>
      </c>
      <c r="K1912" s="196">
        <v>1</v>
      </c>
      <c r="L1912" s="196" t="s">
        <v>2141</v>
      </c>
      <c r="M1912" s="196" t="s">
        <v>1297</v>
      </c>
      <c r="N1912" s="196" t="s">
        <v>1297</v>
      </c>
      <c r="O1912" s="196" t="s">
        <v>1297</v>
      </c>
      <c r="P1912" s="196" t="s">
        <v>1297</v>
      </c>
      <c r="Q1912" s="196" t="s">
        <v>1297</v>
      </c>
      <c r="R1912" s="196" t="s">
        <v>1297</v>
      </c>
    </row>
    <row r="1913" spans="1:18" x14ac:dyDescent="0.45">
      <c r="A1913" s="196">
        <v>7</v>
      </c>
      <c r="B1913" s="196">
        <v>37</v>
      </c>
      <c r="C1913" s="196">
        <v>18</v>
      </c>
      <c r="D1913" s="196" t="s">
        <v>7698</v>
      </c>
      <c r="E1913" s="196" t="s">
        <v>7927</v>
      </c>
      <c r="F1913" s="196" t="s">
        <v>1301</v>
      </c>
      <c r="G1913" s="196" t="s">
        <v>1300</v>
      </c>
      <c r="H1913" s="196" t="s">
        <v>1467</v>
      </c>
      <c r="K1913" s="196">
        <v>1</v>
      </c>
      <c r="L1913" s="196" t="s">
        <v>2140</v>
      </c>
      <c r="M1913" s="196" t="s">
        <v>1297</v>
      </c>
      <c r="N1913" s="196" t="s">
        <v>1297</v>
      </c>
      <c r="O1913" s="196" t="s">
        <v>1297</v>
      </c>
      <c r="P1913" s="196" t="s">
        <v>1297</v>
      </c>
      <c r="Q1913" s="196" t="s">
        <v>1297</v>
      </c>
      <c r="R1913" s="196" t="s">
        <v>1297</v>
      </c>
    </row>
    <row r="1914" spans="1:18" x14ac:dyDescent="0.45">
      <c r="A1914" s="196">
        <v>7</v>
      </c>
      <c r="B1914" s="196">
        <v>37</v>
      </c>
      <c r="C1914" s="196">
        <v>19</v>
      </c>
      <c r="D1914" s="196" t="s">
        <v>7698</v>
      </c>
      <c r="E1914" s="196" t="s">
        <v>6909</v>
      </c>
      <c r="F1914" s="196" t="s">
        <v>1301</v>
      </c>
      <c r="G1914" s="196" t="s">
        <v>1300</v>
      </c>
      <c r="H1914" s="196" t="s">
        <v>1362</v>
      </c>
      <c r="K1914" s="196">
        <v>1</v>
      </c>
      <c r="L1914" s="196" t="s">
        <v>2139</v>
      </c>
      <c r="M1914" s="196" t="s">
        <v>1297</v>
      </c>
      <c r="N1914" s="196" t="s">
        <v>1297</v>
      </c>
      <c r="O1914" s="196" t="s">
        <v>1297</v>
      </c>
      <c r="P1914" s="196" t="s">
        <v>1297</v>
      </c>
      <c r="Q1914" s="196" t="s">
        <v>1297</v>
      </c>
      <c r="R1914" s="196" t="s">
        <v>1297</v>
      </c>
    </row>
    <row r="1915" spans="1:18" x14ac:dyDescent="0.45">
      <c r="A1915" s="196">
        <v>7</v>
      </c>
      <c r="B1915" s="196">
        <v>37</v>
      </c>
      <c r="C1915" s="196">
        <v>20</v>
      </c>
      <c r="D1915" s="196" t="s">
        <v>7698</v>
      </c>
      <c r="E1915" s="196" t="s">
        <v>7928</v>
      </c>
      <c r="F1915" s="196" t="s">
        <v>1301</v>
      </c>
      <c r="G1915" s="196" t="s">
        <v>1300</v>
      </c>
      <c r="H1915" s="196" t="s">
        <v>1464</v>
      </c>
      <c r="K1915" s="196">
        <v>1</v>
      </c>
      <c r="L1915" s="196" t="s">
        <v>2138</v>
      </c>
      <c r="M1915" s="196" t="s">
        <v>1297</v>
      </c>
      <c r="N1915" s="196" t="s">
        <v>1297</v>
      </c>
      <c r="O1915" s="196" t="s">
        <v>1297</v>
      </c>
      <c r="P1915" s="196" t="s">
        <v>1297</v>
      </c>
      <c r="Q1915" s="196" t="s">
        <v>1297</v>
      </c>
      <c r="R1915" s="196" t="s">
        <v>1297</v>
      </c>
    </row>
    <row r="1916" spans="1:18" x14ac:dyDescent="0.45">
      <c r="A1916" s="196">
        <v>7</v>
      </c>
      <c r="B1916" s="196">
        <v>37</v>
      </c>
      <c r="C1916" s="196">
        <v>21</v>
      </c>
      <c r="D1916" s="196" t="s">
        <v>7698</v>
      </c>
      <c r="E1916" s="196" t="s">
        <v>6910</v>
      </c>
      <c r="F1916" s="196" t="s">
        <v>1301</v>
      </c>
      <c r="G1916" s="196" t="s">
        <v>1300</v>
      </c>
      <c r="H1916" s="196" t="s">
        <v>1360</v>
      </c>
      <c r="K1916" s="196">
        <v>1</v>
      </c>
      <c r="L1916" s="196" t="s">
        <v>2137</v>
      </c>
      <c r="M1916" s="196" t="s">
        <v>1297</v>
      </c>
      <c r="N1916" s="196" t="s">
        <v>1297</v>
      </c>
      <c r="O1916" s="196" t="s">
        <v>1297</v>
      </c>
      <c r="P1916" s="196" t="s">
        <v>1297</v>
      </c>
      <c r="Q1916" s="196" t="s">
        <v>1297</v>
      </c>
      <c r="R1916" s="196" t="s">
        <v>1297</v>
      </c>
    </row>
    <row r="1917" spans="1:18" x14ac:dyDescent="0.45">
      <c r="A1917" s="196">
        <v>7</v>
      </c>
      <c r="B1917" s="196">
        <v>37</v>
      </c>
      <c r="C1917" s="196">
        <v>22</v>
      </c>
      <c r="D1917" s="196" t="s">
        <v>7698</v>
      </c>
      <c r="E1917" s="196" t="s">
        <v>7929</v>
      </c>
      <c r="F1917" s="196" t="s">
        <v>1301</v>
      </c>
      <c r="G1917" s="196" t="s">
        <v>1300</v>
      </c>
      <c r="H1917" s="196" t="s">
        <v>1461</v>
      </c>
      <c r="K1917" s="196">
        <v>1</v>
      </c>
      <c r="L1917" s="196" t="s">
        <v>2136</v>
      </c>
      <c r="M1917" s="196" t="s">
        <v>1297</v>
      </c>
      <c r="N1917" s="196" t="s">
        <v>1297</v>
      </c>
      <c r="O1917" s="196" t="s">
        <v>1297</v>
      </c>
      <c r="P1917" s="196" t="s">
        <v>1297</v>
      </c>
      <c r="Q1917" s="196" t="s">
        <v>1297</v>
      </c>
      <c r="R1917" s="196" t="s">
        <v>1297</v>
      </c>
    </row>
    <row r="1918" spans="1:18" x14ac:dyDescent="0.45">
      <c r="A1918" s="196">
        <v>7</v>
      </c>
      <c r="B1918" s="196">
        <v>37</v>
      </c>
      <c r="C1918" s="196">
        <v>23</v>
      </c>
      <c r="D1918" s="196" t="s">
        <v>7698</v>
      </c>
      <c r="E1918" s="196" t="s">
        <v>6911</v>
      </c>
      <c r="F1918" s="196" t="s">
        <v>1301</v>
      </c>
      <c r="G1918" s="196" t="s">
        <v>1300</v>
      </c>
      <c r="H1918" s="196" t="s">
        <v>1358</v>
      </c>
      <c r="K1918" s="196">
        <v>1</v>
      </c>
      <c r="L1918" s="196" t="s">
        <v>2135</v>
      </c>
      <c r="M1918" s="196" t="s">
        <v>1297</v>
      </c>
      <c r="N1918" s="196" t="s">
        <v>1297</v>
      </c>
      <c r="O1918" s="196" t="s">
        <v>1297</v>
      </c>
      <c r="P1918" s="196" t="s">
        <v>1297</v>
      </c>
      <c r="Q1918" s="196" t="s">
        <v>1297</v>
      </c>
      <c r="R1918" s="196" t="s">
        <v>1297</v>
      </c>
    </row>
    <row r="1919" spans="1:18" x14ac:dyDescent="0.45">
      <c r="A1919" s="196">
        <v>7</v>
      </c>
      <c r="B1919" s="196">
        <v>37</v>
      </c>
      <c r="C1919" s="196">
        <v>24</v>
      </c>
      <c r="D1919" s="196" t="s">
        <v>7698</v>
      </c>
      <c r="E1919" s="196" t="s">
        <v>7930</v>
      </c>
      <c r="F1919" s="196" t="s">
        <v>1301</v>
      </c>
      <c r="G1919" s="196" t="s">
        <v>1300</v>
      </c>
      <c r="H1919" s="196" t="s">
        <v>1458</v>
      </c>
      <c r="K1919" s="196">
        <v>1</v>
      </c>
      <c r="L1919" s="196" t="s">
        <v>2134</v>
      </c>
      <c r="M1919" s="196" t="s">
        <v>1297</v>
      </c>
      <c r="N1919" s="196" t="s">
        <v>1297</v>
      </c>
      <c r="O1919" s="196" t="s">
        <v>1297</v>
      </c>
      <c r="P1919" s="196" t="s">
        <v>1297</v>
      </c>
      <c r="Q1919" s="196" t="s">
        <v>1297</v>
      </c>
      <c r="R1919" s="196" t="s">
        <v>1297</v>
      </c>
    </row>
    <row r="1920" spans="1:18" x14ac:dyDescent="0.45">
      <c r="A1920" s="196">
        <v>7</v>
      </c>
      <c r="B1920" s="196">
        <v>37</v>
      </c>
      <c r="C1920" s="196">
        <v>25</v>
      </c>
      <c r="D1920" s="196" t="s">
        <v>7698</v>
      </c>
      <c r="E1920" s="196" t="s">
        <v>6912</v>
      </c>
      <c r="F1920" s="196" t="s">
        <v>1301</v>
      </c>
      <c r="G1920" s="196" t="s">
        <v>1300</v>
      </c>
      <c r="H1920" s="196" t="s">
        <v>1356</v>
      </c>
      <c r="K1920" s="196">
        <v>1</v>
      </c>
      <c r="L1920" s="196" t="s">
        <v>2133</v>
      </c>
      <c r="M1920" s="196" t="s">
        <v>1297</v>
      </c>
      <c r="N1920" s="196" t="s">
        <v>1297</v>
      </c>
      <c r="O1920" s="196" t="s">
        <v>1297</v>
      </c>
      <c r="P1920" s="196" t="s">
        <v>1297</v>
      </c>
      <c r="Q1920" s="196" t="s">
        <v>1297</v>
      </c>
      <c r="R1920" s="196" t="s">
        <v>1297</v>
      </c>
    </row>
    <row r="1921" spans="1:18" x14ac:dyDescent="0.45">
      <c r="A1921" s="196">
        <v>7</v>
      </c>
      <c r="B1921" s="196">
        <v>37</v>
      </c>
      <c r="C1921" s="196">
        <v>26</v>
      </c>
      <c r="D1921" s="196" t="s">
        <v>7698</v>
      </c>
      <c r="E1921" s="196" t="s">
        <v>7931</v>
      </c>
      <c r="F1921" s="196" t="s">
        <v>1301</v>
      </c>
      <c r="G1921" s="196" t="s">
        <v>1300</v>
      </c>
      <c r="H1921" s="196" t="s">
        <v>1455</v>
      </c>
      <c r="K1921" s="196">
        <v>1</v>
      </c>
      <c r="L1921" s="196" t="s">
        <v>2132</v>
      </c>
      <c r="M1921" s="196" t="s">
        <v>1297</v>
      </c>
      <c r="N1921" s="196" t="s">
        <v>1297</v>
      </c>
      <c r="O1921" s="196" t="s">
        <v>1297</v>
      </c>
      <c r="P1921" s="196" t="s">
        <v>1297</v>
      </c>
      <c r="Q1921" s="196" t="s">
        <v>1297</v>
      </c>
      <c r="R1921" s="196" t="s">
        <v>1297</v>
      </c>
    </row>
    <row r="1922" spans="1:18" x14ac:dyDescent="0.45">
      <c r="A1922" s="196">
        <v>7</v>
      </c>
      <c r="B1922" s="196">
        <v>37</v>
      </c>
      <c r="C1922" s="196">
        <v>27</v>
      </c>
      <c r="D1922" s="196" t="s">
        <v>7698</v>
      </c>
      <c r="E1922" s="196" t="s">
        <v>6913</v>
      </c>
      <c r="F1922" s="196" t="s">
        <v>1301</v>
      </c>
      <c r="G1922" s="196" t="s">
        <v>1300</v>
      </c>
      <c r="H1922" s="196" t="s">
        <v>1354</v>
      </c>
      <c r="I1922" s="196" t="s">
        <v>1309</v>
      </c>
      <c r="K1922" s="196">
        <v>1</v>
      </c>
      <c r="L1922" s="196" t="s">
        <v>2131</v>
      </c>
      <c r="M1922" s="196" t="s">
        <v>2130</v>
      </c>
      <c r="N1922" s="196" t="s">
        <v>1306</v>
      </c>
      <c r="O1922" s="196" t="s">
        <v>2129</v>
      </c>
      <c r="P1922" s="196" t="s">
        <v>1304</v>
      </c>
      <c r="Q1922" s="196" t="s">
        <v>2128</v>
      </c>
      <c r="R1922" s="196" t="s">
        <v>1302</v>
      </c>
    </row>
    <row r="1923" spans="1:18" x14ac:dyDescent="0.45">
      <c r="A1923" s="196">
        <v>7</v>
      </c>
      <c r="B1923" s="196">
        <v>37</v>
      </c>
      <c r="C1923" s="196">
        <v>28</v>
      </c>
      <c r="D1923" s="196" t="s">
        <v>7698</v>
      </c>
      <c r="E1923" s="196" t="s">
        <v>7932</v>
      </c>
      <c r="F1923" s="196" t="s">
        <v>1301</v>
      </c>
      <c r="G1923" s="196" t="s">
        <v>1300</v>
      </c>
      <c r="H1923" s="196" t="s">
        <v>1449</v>
      </c>
      <c r="I1923" s="196" t="s">
        <v>1309</v>
      </c>
      <c r="K1923" s="196">
        <v>1</v>
      </c>
      <c r="L1923" s="196" t="s">
        <v>2127</v>
      </c>
      <c r="M1923" s="196" t="s">
        <v>2126</v>
      </c>
      <c r="N1923" s="196" t="s">
        <v>1306</v>
      </c>
      <c r="O1923" s="196" t="s">
        <v>2125</v>
      </c>
      <c r="P1923" s="196" t="s">
        <v>1304</v>
      </c>
      <c r="Q1923" s="196" t="s">
        <v>2124</v>
      </c>
      <c r="R1923" s="196" t="s">
        <v>1302</v>
      </c>
    </row>
    <row r="1924" spans="1:18" x14ac:dyDescent="0.45">
      <c r="A1924" s="196">
        <v>7</v>
      </c>
      <c r="B1924" s="196">
        <v>37</v>
      </c>
      <c r="C1924" s="196">
        <v>29</v>
      </c>
      <c r="D1924" s="196" t="s">
        <v>7698</v>
      </c>
      <c r="E1924" s="196" t="s">
        <v>6914</v>
      </c>
      <c r="F1924" s="196" t="s">
        <v>1301</v>
      </c>
      <c r="G1924" s="196" t="s">
        <v>1300</v>
      </c>
      <c r="H1924" s="196" t="s">
        <v>1349</v>
      </c>
      <c r="I1924" s="196" t="s">
        <v>1341</v>
      </c>
      <c r="K1924" s="196">
        <v>1</v>
      </c>
      <c r="L1924" s="196" t="s">
        <v>2123</v>
      </c>
      <c r="M1924" s="196" t="s">
        <v>2122</v>
      </c>
      <c r="N1924" s="196" t="s">
        <v>1338</v>
      </c>
      <c r="O1924" s="196" t="s">
        <v>2121</v>
      </c>
      <c r="P1924" s="196" t="s">
        <v>1297</v>
      </c>
      <c r="Q1924" s="196" t="s">
        <v>1297</v>
      </c>
      <c r="R1924" s="196" t="s">
        <v>1297</v>
      </c>
    </row>
    <row r="1925" spans="1:18" x14ac:dyDescent="0.45">
      <c r="A1925" s="196">
        <v>7</v>
      </c>
      <c r="B1925" s="196">
        <v>37</v>
      </c>
      <c r="C1925" s="196">
        <v>30</v>
      </c>
      <c r="D1925" s="196" t="s">
        <v>7698</v>
      </c>
      <c r="E1925" s="196" t="s">
        <v>7933</v>
      </c>
      <c r="F1925" s="196" t="s">
        <v>1301</v>
      </c>
      <c r="G1925" s="196" t="s">
        <v>1300</v>
      </c>
      <c r="H1925" s="196" t="s">
        <v>1441</v>
      </c>
      <c r="I1925" s="196" t="s">
        <v>1341</v>
      </c>
      <c r="K1925" s="196">
        <v>1</v>
      </c>
      <c r="L1925" s="196" t="s">
        <v>2120</v>
      </c>
      <c r="M1925" s="196" t="s">
        <v>2119</v>
      </c>
      <c r="N1925" s="196" t="s">
        <v>1338</v>
      </c>
      <c r="O1925" s="196" t="s">
        <v>2118</v>
      </c>
      <c r="P1925" s="196" t="s">
        <v>1297</v>
      </c>
      <c r="Q1925" s="196" t="s">
        <v>1297</v>
      </c>
      <c r="R1925" s="196" t="s">
        <v>1297</v>
      </c>
    </row>
    <row r="1926" spans="1:18" x14ac:dyDescent="0.45">
      <c r="A1926" s="196">
        <v>7</v>
      </c>
      <c r="B1926" s="196">
        <v>37</v>
      </c>
      <c r="C1926" s="196">
        <v>31</v>
      </c>
      <c r="D1926" s="196" t="s">
        <v>7698</v>
      </c>
      <c r="E1926" s="196" t="s">
        <v>6915</v>
      </c>
      <c r="F1926" s="196" t="s">
        <v>1301</v>
      </c>
      <c r="G1926" s="196" t="s">
        <v>1300</v>
      </c>
      <c r="H1926" s="196" t="s">
        <v>679</v>
      </c>
      <c r="I1926" s="196" t="s">
        <v>1341</v>
      </c>
      <c r="K1926" s="196">
        <v>1</v>
      </c>
      <c r="L1926" s="196" t="s">
        <v>2117</v>
      </c>
      <c r="M1926" s="196" t="s">
        <v>2116</v>
      </c>
      <c r="N1926" s="196" t="s">
        <v>1338</v>
      </c>
      <c r="O1926" s="196" t="s">
        <v>2115</v>
      </c>
      <c r="P1926" s="196" t="s">
        <v>1297</v>
      </c>
      <c r="Q1926" s="196" t="s">
        <v>1297</v>
      </c>
      <c r="R1926" s="196" t="s">
        <v>1297</v>
      </c>
    </row>
    <row r="1927" spans="1:18" x14ac:dyDescent="0.45">
      <c r="A1927" s="196">
        <v>7</v>
      </c>
      <c r="B1927" s="196">
        <v>37</v>
      </c>
      <c r="C1927" s="196">
        <v>32</v>
      </c>
      <c r="D1927" s="196" t="s">
        <v>7698</v>
      </c>
      <c r="E1927" s="196" t="s">
        <v>7934</v>
      </c>
      <c r="F1927" s="196" t="s">
        <v>1301</v>
      </c>
      <c r="G1927" s="196" t="s">
        <v>1300</v>
      </c>
      <c r="H1927" s="196" t="s">
        <v>1434</v>
      </c>
      <c r="I1927" s="196" t="s">
        <v>1341</v>
      </c>
      <c r="K1927" s="196">
        <v>1</v>
      </c>
      <c r="L1927" s="196" t="s">
        <v>2114</v>
      </c>
      <c r="M1927" s="196" t="s">
        <v>2113</v>
      </c>
      <c r="N1927" s="196" t="s">
        <v>1338</v>
      </c>
      <c r="O1927" s="196" t="s">
        <v>2112</v>
      </c>
      <c r="P1927" s="196" t="s">
        <v>1297</v>
      </c>
      <c r="Q1927" s="196" t="s">
        <v>1297</v>
      </c>
      <c r="R1927" s="196" t="s">
        <v>1297</v>
      </c>
    </row>
    <row r="1928" spans="1:18" x14ac:dyDescent="0.45">
      <c r="A1928" s="196">
        <v>7</v>
      </c>
      <c r="B1928" s="196">
        <v>37</v>
      </c>
      <c r="C1928" s="196">
        <v>33</v>
      </c>
      <c r="D1928" s="196" t="s">
        <v>7698</v>
      </c>
      <c r="E1928" s="196" t="s">
        <v>6916</v>
      </c>
      <c r="F1928" s="196" t="s">
        <v>1301</v>
      </c>
      <c r="G1928" s="196" t="s">
        <v>1300</v>
      </c>
      <c r="H1928" s="196" t="s">
        <v>1342</v>
      </c>
      <c r="I1928" s="196" t="s">
        <v>1341</v>
      </c>
      <c r="K1928" s="196">
        <v>1</v>
      </c>
      <c r="L1928" s="196" t="s">
        <v>2111</v>
      </c>
      <c r="M1928" s="196" t="s">
        <v>2110</v>
      </c>
      <c r="N1928" s="196" t="s">
        <v>1338</v>
      </c>
      <c r="O1928" s="196" t="s">
        <v>2109</v>
      </c>
      <c r="P1928" s="196" t="s">
        <v>1297</v>
      </c>
      <c r="Q1928" s="196" t="s">
        <v>1297</v>
      </c>
      <c r="R1928" s="196" t="s">
        <v>1297</v>
      </c>
    </row>
    <row r="1929" spans="1:18" x14ac:dyDescent="0.45">
      <c r="A1929" s="196">
        <v>7</v>
      </c>
      <c r="B1929" s="196">
        <v>37</v>
      </c>
      <c r="C1929" s="196">
        <v>34</v>
      </c>
      <c r="D1929" s="196" t="s">
        <v>7698</v>
      </c>
      <c r="E1929" s="196" t="s">
        <v>7935</v>
      </c>
      <c r="F1929" s="196" t="s">
        <v>1301</v>
      </c>
      <c r="G1929" s="196" t="s">
        <v>1300</v>
      </c>
      <c r="H1929" s="196" t="s">
        <v>1427</v>
      </c>
      <c r="I1929" s="196" t="s">
        <v>1341</v>
      </c>
      <c r="K1929" s="196">
        <v>1</v>
      </c>
      <c r="L1929" s="196" t="s">
        <v>2108</v>
      </c>
      <c r="M1929" s="196" t="s">
        <v>2107</v>
      </c>
      <c r="N1929" s="196" t="s">
        <v>1338</v>
      </c>
      <c r="O1929" s="196" t="s">
        <v>2106</v>
      </c>
      <c r="P1929" s="196" t="s">
        <v>1297</v>
      </c>
      <c r="Q1929" s="196" t="s">
        <v>1297</v>
      </c>
      <c r="R1929" s="196" t="s">
        <v>1297</v>
      </c>
    </row>
    <row r="1930" spans="1:18" x14ac:dyDescent="0.45">
      <c r="A1930" s="196">
        <v>7</v>
      </c>
      <c r="B1930" s="196">
        <v>37</v>
      </c>
      <c r="C1930" s="196">
        <v>35</v>
      </c>
      <c r="D1930" s="196" t="s">
        <v>7698</v>
      </c>
      <c r="E1930" s="196" t="s">
        <v>6917</v>
      </c>
      <c r="F1930" s="196" t="s">
        <v>1301</v>
      </c>
      <c r="G1930" s="196" t="s">
        <v>1300</v>
      </c>
      <c r="H1930" s="196" t="s">
        <v>1336</v>
      </c>
      <c r="K1930" s="196">
        <v>1</v>
      </c>
      <c r="L1930" s="196" t="s">
        <v>2105</v>
      </c>
      <c r="M1930" s="196" t="s">
        <v>1297</v>
      </c>
      <c r="N1930" s="196" t="s">
        <v>1297</v>
      </c>
      <c r="O1930" s="196" t="s">
        <v>1297</v>
      </c>
      <c r="P1930" s="196" t="s">
        <v>1297</v>
      </c>
      <c r="Q1930" s="196" t="s">
        <v>1297</v>
      </c>
      <c r="R1930" s="196" t="s">
        <v>1297</v>
      </c>
    </row>
    <row r="1931" spans="1:18" x14ac:dyDescent="0.45">
      <c r="A1931" s="196">
        <v>7</v>
      </c>
      <c r="B1931" s="196">
        <v>37</v>
      </c>
      <c r="C1931" s="196">
        <v>36</v>
      </c>
      <c r="D1931" s="196" t="s">
        <v>7698</v>
      </c>
      <c r="E1931" s="196" t="s">
        <v>8444</v>
      </c>
      <c r="F1931" s="196" t="s">
        <v>1301</v>
      </c>
      <c r="G1931" s="196" t="s">
        <v>1300</v>
      </c>
      <c r="H1931" s="196" t="s">
        <v>1422</v>
      </c>
      <c r="K1931" s="196">
        <v>1</v>
      </c>
      <c r="L1931" s="196" t="s">
        <v>2104</v>
      </c>
      <c r="M1931" s="196" t="s">
        <v>1297</v>
      </c>
      <c r="N1931" s="196" t="s">
        <v>1297</v>
      </c>
      <c r="O1931" s="196" t="s">
        <v>1297</v>
      </c>
      <c r="P1931" s="196" t="s">
        <v>1297</v>
      </c>
      <c r="Q1931" s="196" t="s">
        <v>1297</v>
      </c>
      <c r="R1931" s="196" t="s">
        <v>1297</v>
      </c>
    </row>
    <row r="1932" spans="1:18" x14ac:dyDescent="0.45">
      <c r="A1932" s="196">
        <v>7</v>
      </c>
      <c r="B1932" s="196">
        <v>37</v>
      </c>
      <c r="C1932" s="196">
        <v>37</v>
      </c>
      <c r="D1932" s="196" t="s">
        <v>7698</v>
      </c>
      <c r="E1932" s="196" t="s">
        <v>6918</v>
      </c>
      <c r="F1932" s="196" t="s">
        <v>1301</v>
      </c>
      <c r="G1932" s="196" t="s">
        <v>1300</v>
      </c>
      <c r="H1932" s="196" t="s">
        <v>1334</v>
      </c>
      <c r="K1932" s="196">
        <v>1</v>
      </c>
      <c r="L1932" s="196" t="s">
        <v>2103</v>
      </c>
      <c r="M1932" s="196" t="s">
        <v>1297</v>
      </c>
      <c r="N1932" s="196" t="s">
        <v>1297</v>
      </c>
      <c r="O1932" s="196" t="s">
        <v>1297</v>
      </c>
      <c r="P1932" s="196" t="s">
        <v>1297</v>
      </c>
      <c r="Q1932" s="196" t="s">
        <v>1297</v>
      </c>
      <c r="R1932" s="196" t="s">
        <v>1297</v>
      </c>
    </row>
    <row r="1933" spans="1:18" x14ac:dyDescent="0.45">
      <c r="A1933" s="196">
        <v>7</v>
      </c>
      <c r="B1933" s="196">
        <v>37</v>
      </c>
      <c r="C1933" s="196">
        <v>38</v>
      </c>
      <c r="D1933" s="196" t="s">
        <v>7698</v>
      </c>
      <c r="E1933" s="196" t="s">
        <v>8484</v>
      </c>
      <c r="F1933" s="196" t="s">
        <v>1301</v>
      </c>
      <c r="G1933" s="196" t="s">
        <v>1300</v>
      </c>
      <c r="H1933" s="196" t="s">
        <v>1419</v>
      </c>
      <c r="K1933" s="196">
        <v>1</v>
      </c>
      <c r="L1933" s="196" t="s">
        <v>2102</v>
      </c>
      <c r="M1933" s="196" t="s">
        <v>1297</v>
      </c>
      <c r="N1933" s="196" t="s">
        <v>1297</v>
      </c>
      <c r="O1933" s="196" t="s">
        <v>1297</v>
      </c>
      <c r="P1933" s="196" t="s">
        <v>1297</v>
      </c>
      <c r="Q1933" s="196" t="s">
        <v>1297</v>
      </c>
      <c r="R1933" s="196" t="s">
        <v>1297</v>
      </c>
    </row>
    <row r="1934" spans="1:18" x14ac:dyDescent="0.45">
      <c r="A1934" s="196">
        <v>7</v>
      </c>
      <c r="B1934" s="196">
        <v>37</v>
      </c>
      <c r="C1934" s="196">
        <v>39</v>
      </c>
      <c r="D1934" s="196" t="s">
        <v>7698</v>
      </c>
      <c r="E1934" s="196" t="s">
        <v>6919</v>
      </c>
      <c r="F1934" s="196" t="s">
        <v>1301</v>
      </c>
      <c r="G1934" s="196" t="s">
        <v>1300</v>
      </c>
      <c r="H1934" s="196" t="s">
        <v>1332</v>
      </c>
      <c r="K1934" s="196">
        <v>1</v>
      </c>
      <c r="L1934" s="196" t="s">
        <v>2101</v>
      </c>
      <c r="M1934" s="196" t="s">
        <v>1297</v>
      </c>
      <c r="N1934" s="196" t="s">
        <v>1297</v>
      </c>
      <c r="O1934" s="196" t="s">
        <v>1297</v>
      </c>
      <c r="P1934" s="196" t="s">
        <v>1297</v>
      </c>
      <c r="Q1934" s="196" t="s">
        <v>1297</v>
      </c>
      <c r="R1934" s="196" t="s">
        <v>1297</v>
      </c>
    </row>
    <row r="1935" spans="1:18" x14ac:dyDescent="0.45">
      <c r="A1935" s="196">
        <v>7</v>
      </c>
      <c r="B1935" s="196">
        <v>37</v>
      </c>
      <c r="C1935" s="196">
        <v>40</v>
      </c>
      <c r="D1935" s="196" t="s">
        <v>7698</v>
      </c>
      <c r="E1935" s="196" t="s">
        <v>8524</v>
      </c>
      <c r="F1935" s="196" t="s">
        <v>1301</v>
      </c>
      <c r="G1935" s="196" t="s">
        <v>1300</v>
      </c>
      <c r="H1935" s="196" t="s">
        <v>1416</v>
      </c>
      <c r="K1935" s="196">
        <v>1</v>
      </c>
      <c r="L1935" s="196" t="s">
        <v>2100</v>
      </c>
      <c r="M1935" s="196" t="s">
        <v>1297</v>
      </c>
      <c r="N1935" s="196" t="s">
        <v>1297</v>
      </c>
      <c r="O1935" s="196" t="s">
        <v>1297</v>
      </c>
      <c r="P1935" s="196" t="s">
        <v>1297</v>
      </c>
      <c r="Q1935" s="196" t="s">
        <v>1297</v>
      </c>
      <c r="R1935" s="196" t="s">
        <v>1297</v>
      </c>
    </row>
    <row r="1936" spans="1:18" x14ac:dyDescent="0.45">
      <c r="A1936" s="196">
        <v>7</v>
      </c>
      <c r="B1936" s="196">
        <v>37</v>
      </c>
      <c r="C1936" s="196">
        <v>41</v>
      </c>
      <c r="D1936" s="196" t="s">
        <v>7698</v>
      </c>
      <c r="E1936" s="196" t="s">
        <v>6920</v>
      </c>
      <c r="F1936" s="196" t="s">
        <v>1301</v>
      </c>
      <c r="G1936" s="196" t="s">
        <v>1300</v>
      </c>
      <c r="H1936" s="196" t="s">
        <v>1330</v>
      </c>
      <c r="I1936" s="196" t="s">
        <v>1309</v>
      </c>
      <c r="K1936" s="196">
        <v>1</v>
      </c>
      <c r="L1936" s="196" t="s">
        <v>2099</v>
      </c>
      <c r="M1936" s="196" t="s">
        <v>2098</v>
      </c>
      <c r="N1936" s="196" t="s">
        <v>1306</v>
      </c>
      <c r="O1936" s="196" t="s">
        <v>2097</v>
      </c>
      <c r="P1936" s="196" t="s">
        <v>1304</v>
      </c>
      <c r="Q1936" s="196" t="s">
        <v>2096</v>
      </c>
      <c r="R1936" s="196" t="s">
        <v>1302</v>
      </c>
    </row>
    <row r="1937" spans="1:18" x14ac:dyDescent="0.45">
      <c r="A1937" s="196">
        <v>7</v>
      </c>
      <c r="B1937" s="196">
        <v>37</v>
      </c>
      <c r="C1937" s="196">
        <v>42</v>
      </c>
      <c r="D1937" s="196" t="s">
        <v>7698</v>
      </c>
      <c r="E1937" s="196" t="s">
        <v>7936</v>
      </c>
      <c r="F1937" s="196" t="s">
        <v>1301</v>
      </c>
      <c r="G1937" s="196" t="s">
        <v>1300</v>
      </c>
      <c r="H1937" s="196" t="s">
        <v>1410</v>
      </c>
      <c r="I1937" s="196" t="s">
        <v>1309</v>
      </c>
      <c r="K1937" s="196">
        <v>1</v>
      </c>
      <c r="L1937" s="196" t="s">
        <v>2095</v>
      </c>
      <c r="M1937" s="196" t="s">
        <v>2094</v>
      </c>
      <c r="N1937" s="196" t="s">
        <v>1306</v>
      </c>
      <c r="O1937" s="196" t="s">
        <v>2093</v>
      </c>
      <c r="P1937" s="196" t="s">
        <v>1304</v>
      </c>
      <c r="Q1937" s="196" t="s">
        <v>2092</v>
      </c>
      <c r="R1937" s="196" t="s">
        <v>1302</v>
      </c>
    </row>
    <row r="1938" spans="1:18" x14ac:dyDescent="0.45">
      <c r="A1938" s="196">
        <v>7</v>
      </c>
      <c r="B1938" s="196">
        <v>37</v>
      </c>
      <c r="C1938" s="196">
        <v>43</v>
      </c>
      <c r="D1938" s="196" t="s">
        <v>7698</v>
      </c>
      <c r="E1938" s="196" t="s">
        <v>6921</v>
      </c>
      <c r="F1938" s="196" t="s">
        <v>1301</v>
      </c>
      <c r="G1938" s="196" t="s">
        <v>1300</v>
      </c>
      <c r="H1938" s="196" t="s">
        <v>1325</v>
      </c>
      <c r="I1938" s="196" t="s">
        <v>1324</v>
      </c>
      <c r="K1938" s="196">
        <v>1</v>
      </c>
      <c r="L1938" s="196" t="s">
        <v>2091</v>
      </c>
      <c r="M1938" s="196" t="s">
        <v>1297</v>
      </c>
      <c r="N1938" s="196" t="s">
        <v>1297</v>
      </c>
      <c r="O1938" s="196" t="s">
        <v>1297</v>
      </c>
      <c r="P1938" s="196" t="s">
        <v>1297</v>
      </c>
      <c r="Q1938" s="196" t="s">
        <v>1297</v>
      </c>
      <c r="R1938" s="196" t="s">
        <v>1297</v>
      </c>
    </row>
    <row r="1939" spans="1:18" x14ac:dyDescent="0.45">
      <c r="A1939" s="196">
        <v>7</v>
      </c>
      <c r="B1939" s="196">
        <v>37</v>
      </c>
      <c r="C1939" s="196">
        <v>44</v>
      </c>
      <c r="D1939" s="196" t="s">
        <v>7698</v>
      </c>
      <c r="E1939" s="196" t="s">
        <v>7937</v>
      </c>
      <c r="F1939" s="196" t="s">
        <v>1301</v>
      </c>
      <c r="G1939" s="196" t="s">
        <v>1300</v>
      </c>
      <c r="H1939" s="196" t="s">
        <v>1404</v>
      </c>
      <c r="I1939" s="196" t="s">
        <v>1324</v>
      </c>
      <c r="K1939" s="196">
        <v>1</v>
      </c>
      <c r="L1939" s="196" t="s">
        <v>2090</v>
      </c>
      <c r="M1939" s="196" t="s">
        <v>1297</v>
      </c>
      <c r="N1939" s="196" t="s">
        <v>1297</v>
      </c>
      <c r="O1939" s="196" t="s">
        <v>1297</v>
      </c>
      <c r="P1939" s="196" t="s">
        <v>1297</v>
      </c>
      <c r="Q1939" s="196" t="s">
        <v>1297</v>
      </c>
      <c r="R1939" s="196" t="s">
        <v>1297</v>
      </c>
    </row>
    <row r="1940" spans="1:18" x14ac:dyDescent="0.45">
      <c r="A1940" s="196">
        <v>7</v>
      </c>
      <c r="B1940" s="196">
        <v>37</v>
      </c>
      <c r="C1940" s="196">
        <v>45</v>
      </c>
      <c r="D1940" s="196" t="s">
        <v>7698</v>
      </c>
      <c r="E1940" s="196" t="s">
        <v>6922</v>
      </c>
      <c r="F1940" s="196" t="s">
        <v>1301</v>
      </c>
      <c r="G1940" s="196" t="s">
        <v>1300</v>
      </c>
      <c r="H1940" s="196" t="s">
        <v>1322</v>
      </c>
      <c r="K1940" s="196">
        <v>1</v>
      </c>
      <c r="L1940" s="196" t="s">
        <v>2089</v>
      </c>
      <c r="M1940" s="196" t="s">
        <v>1297</v>
      </c>
      <c r="N1940" s="196" t="s">
        <v>1297</v>
      </c>
      <c r="O1940" s="196" t="s">
        <v>1297</v>
      </c>
      <c r="P1940" s="196" t="s">
        <v>1297</v>
      </c>
      <c r="Q1940" s="196" t="s">
        <v>1297</v>
      </c>
      <c r="R1940" s="196" t="s">
        <v>1297</v>
      </c>
    </row>
    <row r="1941" spans="1:18" x14ac:dyDescent="0.45">
      <c r="A1941" s="196">
        <v>7</v>
      </c>
      <c r="B1941" s="196">
        <v>37</v>
      </c>
      <c r="C1941" s="196">
        <v>46</v>
      </c>
      <c r="D1941" s="196" t="s">
        <v>7698</v>
      </c>
      <c r="E1941" s="196" t="s">
        <v>7938</v>
      </c>
      <c r="F1941" s="196" t="s">
        <v>1301</v>
      </c>
      <c r="G1941" s="196" t="s">
        <v>1300</v>
      </c>
      <c r="H1941" s="196" t="s">
        <v>1401</v>
      </c>
      <c r="K1941" s="196">
        <v>1</v>
      </c>
      <c r="L1941" s="196" t="s">
        <v>2088</v>
      </c>
      <c r="M1941" s="196" t="s">
        <v>1297</v>
      </c>
      <c r="N1941" s="196" t="s">
        <v>1297</v>
      </c>
      <c r="O1941" s="196" t="s">
        <v>1297</v>
      </c>
      <c r="P1941" s="196" t="s">
        <v>1297</v>
      </c>
      <c r="Q1941" s="196" t="s">
        <v>1297</v>
      </c>
      <c r="R1941" s="196" t="s">
        <v>1297</v>
      </c>
    </row>
    <row r="1942" spans="1:18" x14ac:dyDescent="0.45">
      <c r="A1942" s="196">
        <v>7</v>
      </c>
      <c r="B1942" s="196">
        <v>37</v>
      </c>
      <c r="C1942" s="196">
        <v>47</v>
      </c>
      <c r="D1942" s="196" t="s">
        <v>7698</v>
      </c>
      <c r="E1942" s="196" t="s">
        <v>6923</v>
      </c>
      <c r="F1942" s="196" t="s">
        <v>1301</v>
      </c>
      <c r="G1942" s="196" t="s">
        <v>1300</v>
      </c>
      <c r="H1942" s="196" t="s">
        <v>1320</v>
      </c>
      <c r="I1942" s="196" t="s">
        <v>1319</v>
      </c>
      <c r="K1942" s="196">
        <v>1</v>
      </c>
      <c r="L1942" s="196" t="s">
        <v>2087</v>
      </c>
      <c r="M1942" s="196" t="s">
        <v>1297</v>
      </c>
      <c r="N1942" s="196" t="s">
        <v>1297</v>
      </c>
      <c r="O1942" s="196" t="s">
        <v>1297</v>
      </c>
      <c r="P1942" s="196" t="s">
        <v>1297</v>
      </c>
      <c r="Q1942" s="196" t="s">
        <v>1297</v>
      </c>
      <c r="R1942" s="196" t="s">
        <v>1297</v>
      </c>
    </row>
    <row r="1943" spans="1:18" x14ac:dyDescent="0.45">
      <c r="A1943" s="196">
        <v>7</v>
      </c>
      <c r="B1943" s="196">
        <v>37</v>
      </c>
      <c r="C1943" s="196">
        <v>48</v>
      </c>
      <c r="D1943" s="196" t="s">
        <v>7698</v>
      </c>
      <c r="E1943" s="196" t="s">
        <v>6924</v>
      </c>
      <c r="F1943" s="196" t="s">
        <v>1301</v>
      </c>
      <c r="G1943" s="196" t="s">
        <v>1300</v>
      </c>
      <c r="H1943" s="196" t="s">
        <v>1317</v>
      </c>
      <c r="K1943" s="196">
        <v>1</v>
      </c>
      <c r="L1943" s="196" t="s">
        <v>2086</v>
      </c>
      <c r="M1943" s="196" t="s">
        <v>1297</v>
      </c>
      <c r="N1943" s="196" t="s">
        <v>1297</v>
      </c>
      <c r="O1943" s="196" t="s">
        <v>1297</v>
      </c>
      <c r="P1943" s="196" t="s">
        <v>1297</v>
      </c>
      <c r="Q1943" s="196" t="s">
        <v>1297</v>
      </c>
      <c r="R1943" s="196" t="s">
        <v>1297</v>
      </c>
    </row>
    <row r="1944" spans="1:18" x14ac:dyDescent="0.45">
      <c r="A1944" s="196">
        <v>7</v>
      </c>
      <c r="B1944" s="196">
        <v>37</v>
      </c>
      <c r="C1944" s="196">
        <v>49</v>
      </c>
      <c r="D1944" s="196" t="s">
        <v>7698</v>
      </c>
      <c r="E1944" s="196" t="s">
        <v>6925</v>
      </c>
      <c r="F1944" s="196" t="s">
        <v>1301</v>
      </c>
      <c r="G1944" s="196" t="s">
        <v>1300</v>
      </c>
      <c r="H1944" s="196" t="s">
        <v>1315</v>
      </c>
      <c r="I1944" s="196" t="s">
        <v>1309</v>
      </c>
      <c r="K1944" s="196">
        <v>1</v>
      </c>
      <c r="L1944" s="196" t="s">
        <v>2085</v>
      </c>
      <c r="M1944" s="196" t="s">
        <v>2084</v>
      </c>
      <c r="N1944" s="196" t="s">
        <v>1306</v>
      </c>
      <c r="O1944" s="196" t="s">
        <v>2083</v>
      </c>
      <c r="P1944" s="196" t="s">
        <v>1304</v>
      </c>
      <c r="Q1944" s="196" t="s">
        <v>2082</v>
      </c>
      <c r="R1944" s="196" t="s">
        <v>1302</v>
      </c>
    </row>
    <row r="1945" spans="1:18" x14ac:dyDescent="0.45">
      <c r="A1945" s="196">
        <v>7</v>
      </c>
      <c r="B1945" s="196">
        <v>37</v>
      </c>
      <c r="C1945" s="196">
        <v>50</v>
      </c>
      <c r="D1945" s="196" t="s">
        <v>7698</v>
      </c>
      <c r="E1945" s="196" t="s">
        <v>6926</v>
      </c>
      <c r="F1945" s="196" t="s">
        <v>1301</v>
      </c>
      <c r="G1945" s="196" t="s">
        <v>1300</v>
      </c>
      <c r="H1945" s="196" t="s">
        <v>1310</v>
      </c>
      <c r="I1945" s="196" t="s">
        <v>1309</v>
      </c>
      <c r="K1945" s="196">
        <v>1</v>
      </c>
      <c r="L1945" s="196" t="s">
        <v>2081</v>
      </c>
      <c r="M1945" s="196" t="s">
        <v>2080</v>
      </c>
      <c r="N1945" s="196" t="s">
        <v>1306</v>
      </c>
      <c r="O1945" s="196" t="s">
        <v>2079</v>
      </c>
      <c r="P1945" s="196" t="s">
        <v>1304</v>
      </c>
      <c r="Q1945" s="196" t="s">
        <v>2078</v>
      </c>
      <c r="R1945" s="196" t="s">
        <v>1302</v>
      </c>
    </row>
    <row r="1946" spans="1:18" x14ac:dyDescent="0.45">
      <c r="A1946" s="196">
        <v>7</v>
      </c>
      <c r="B1946" s="196">
        <v>37</v>
      </c>
      <c r="C1946" s="196">
        <v>51</v>
      </c>
      <c r="D1946" s="196" t="s">
        <v>7698</v>
      </c>
      <c r="E1946" s="196" t="s">
        <v>6927</v>
      </c>
      <c r="F1946" s="196" t="s">
        <v>1301</v>
      </c>
      <c r="G1946" s="196" t="s">
        <v>1300</v>
      </c>
      <c r="H1946" s="196" t="s">
        <v>1299</v>
      </c>
      <c r="K1946" s="196">
        <v>1</v>
      </c>
      <c r="L1946" s="196" t="s">
        <v>2077</v>
      </c>
      <c r="M1946" s="196" t="s">
        <v>1297</v>
      </c>
      <c r="N1946" s="196" t="s">
        <v>1297</v>
      </c>
      <c r="O1946" s="196" t="s">
        <v>1297</v>
      </c>
      <c r="P1946" s="196" t="s">
        <v>1297</v>
      </c>
      <c r="Q1946" s="196" t="s">
        <v>1297</v>
      </c>
      <c r="R1946" s="196" t="s">
        <v>1297</v>
      </c>
    </row>
    <row r="1947" spans="1:18" x14ac:dyDescent="0.45">
      <c r="A1947" s="196">
        <v>7</v>
      </c>
      <c r="B1947" s="196">
        <v>37</v>
      </c>
      <c r="C1947" s="196">
        <v>52</v>
      </c>
      <c r="D1947" s="196" t="s">
        <v>8775</v>
      </c>
      <c r="E1947" s="196" t="s">
        <v>8793</v>
      </c>
      <c r="F1947" s="196" t="s">
        <v>1301</v>
      </c>
      <c r="G1947" s="196" t="s">
        <v>1300</v>
      </c>
      <c r="H1947" s="196" t="s">
        <v>8777</v>
      </c>
      <c r="K1947" s="196">
        <v>1</v>
      </c>
      <c r="L1947" s="196" t="s">
        <v>8794</v>
      </c>
    </row>
    <row r="1948" spans="1:18" x14ac:dyDescent="0.45">
      <c r="A1948" s="196">
        <v>7</v>
      </c>
      <c r="B1948" s="196">
        <v>38</v>
      </c>
      <c r="C1948" s="196">
        <v>1</v>
      </c>
      <c r="D1948" s="196" t="s">
        <v>7698</v>
      </c>
      <c r="E1948" s="196" t="s">
        <v>6928</v>
      </c>
      <c r="F1948" s="196" t="s">
        <v>1301</v>
      </c>
      <c r="G1948" s="196" t="s">
        <v>1300</v>
      </c>
      <c r="H1948" s="196" t="s">
        <v>1388</v>
      </c>
      <c r="I1948" s="196" t="s">
        <v>1324</v>
      </c>
      <c r="K1948" s="196">
        <v>1</v>
      </c>
      <c r="L1948" s="196" t="s">
        <v>2076</v>
      </c>
      <c r="M1948" s="196" t="s">
        <v>1297</v>
      </c>
      <c r="N1948" s="196" t="s">
        <v>1297</v>
      </c>
      <c r="O1948" s="196" t="s">
        <v>1297</v>
      </c>
      <c r="P1948" s="196" t="s">
        <v>1297</v>
      </c>
      <c r="Q1948" s="196" t="s">
        <v>1297</v>
      </c>
      <c r="R1948" s="196" t="s">
        <v>1297</v>
      </c>
    </row>
    <row r="1949" spans="1:18" x14ac:dyDescent="0.45">
      <c r="A1949" s="196">
        <v>7</v>
      </c>
      <c r="B1949" s="196">
        <v>38</v>
      </c>
      <c r="C1949" s="196">
        <v>2</v>
      </c>
      <c r="D1949" s="196" t="s">
        <v>7698</v>
      </c>
      <c r="E1949" s="196" t="s">
        <v>7939</v>
      </c>
      <c r="F1949" s="196" t="s">
        <v>1301</v>
      </c>
      <c r="G1949" s="196" t="s">
        <v>1300</v>
      </c>
      <c r="H1949" s="196" t="s">
        <v>1505</v>
      </c>
      <c r="I1949" s="196" t="s">
        <v>1324</v>
      </c>
      <c r="K1949" s="196">
        <v>1</v>
      </c>
      <c r="L1949" s="196" t="s">
        <v>2075</v>
      </c>
      <c r="M1949" s="196" t="s">
        <v>1297</v>
      </c>
      <c r="N1949" s="196" t="s">
        <v>1297</v>
      </c>
      <c r="O1949" s="196" t="s">
        <v>1297</v>
      </c>
      <c r="P1949" s="196" t="s">
        <v>1297</v>
      </c>
      <c r="Q1949" s="196" t="s">
        <v>1297</v>
      </c>
      <c r="R1949" s="196" t="s">
        <v>1297</v>
      </c>
    </row>
    <row r="1950" spans="1:18" x14ac:dyDescent="0.45">
      <c r="A1950" s="196">
        <v>7</v>
      </c>
      <c r="B1950" s="196">
        <v>38</v>
      </c>
      <c r="C1950" s="196">
        <v>3</v>
      </c>
      <c r="D1950" s="196" t="s">
        <v>7698</v>
      </c>
      <c r="E1950" s="196" t="s">
        <v>6929</v>
      </c>
      <c r="F1950" s="196" t="s">
        <v>1301</v>
      </c>
      <c r="G1950" s="196" t="s">
        <v>1300</v>
      </c>
      <c r="H1950" s="196" t="s">
        <v>1386</v>
      </c>
      <c r="I1950" s="196" t="s">
        <v>1324</v>
      </c>
      <c r="K1950" s="196">
        <v>1</v>
      </c>
      <c r="L1950" s="196" t="s">
        <v>2074</v>
      </c>
      <c r="M1950" s="196" t="s">
        <v>1297</v>
      </c>
      <c r="N1950" s="196" t="s">
        <v>1297</v>
      </c>
      <c r="O1950" s="196" t="s">
        <v>1297</v>
      </c>
      <c r="P1950" s="196" t="s">
        <v>1297</v>
      </c>
      <c r="Q1950" s="196" t="s">
        <v>1297</v>
      </c>
      <c r="R1950" s="196" t="s">
        <v>1297</v>
      </c>
    </row>
    <row r="1951" spans="1:18" x14ac:dyDescent="0.45">
      <c r="A1951" s="196">
        <v>7</v>
      </c>
      <c r="B1951" s="196">
        <v>38</v>
      </c>
      <c r="C1951" s="196">
        <v>4</v>
      </c>
      <c r="D1951" s="196" t="s">
        <v>7698</v>
      </c>
      <c r="E1951" s="196" t="s">
        <v>7940</v>
      </c>
      <c r="F1951" s="196" t="s">
        <v>1301</v>
      </c>
      <c r="G1951" s="196" t="s">
        <v>1300</v>
      </c>
      <c r="H1951" s="196" t="s">
        <v>1502</v>
      </c>
      <c r="I1951" s="196" t="s">
        <v>1324</v>
      </c>
      <c r="K1951" s="196">
        <v>1</v>
      </c>
      <c r="L1951" s="196" t="s">
        <v>2073</v>
      </c>
      <c r="M1951" s="196" t="s">
        <v>1297</v>
      </c>
      <c r="N1951" s="196" t="s">
        <v>1297</v>
      </c>
      <c r="O1951" s="196" t="s">
        <v>1297</v>
      </c>
      <c r="P1951" s="196" t="s">
        <v>1297</v>
      </c>
      <c r="Q1951" s="196" t="s">
        <v>1297</v>
      </c>
      <c r="R1951" s="196" t="s">
        <v>1297</v>
      </c>
    </row>
    <row r="1952" spans="1:18" x14ac:dyDescent="0.45">
      <c r="A1952" s="196">
        <v>7</v>
      </c>
      <c r="B1952" s="196">
        <v>38</v>
      </c>
      <c r="C1952" s="196">
        <v>5</v>
      </c>
      <c r="D1952" s="196" t="s">
        <v>7698</v>
      </c>
      <c r="E1952" s="196" t="s">
        <v>6930</v>
      </c>
      <c r="F1952" s="196" t="s">
        <v>1301</v>
      </c>
      <c r="G1952" s="196" t="s">
        <v>1300</v>
      </c>
      <c r="H1952" s="196" t="s">
        <v>1384</v>
      </c>
      <c r="I1952" s="196" t="s">
        <v>1309</v>
      </c>
      <c r="K1952" s="196">
        <v>1</v>
      </c>
      <c r="L1952" s="196" t="s">
        <v>2072</v>
      </c>
      <c r="M1952" s="196" t="s">
        <v>2071</v>
      </c>
      <c r="N1952" s="196" t="s">
        <v>1306</v>
      </c>
      <c r="O1952" s="196" t="s">
        <v>2070</v>
      </c>
      <c r="P1952" s="196" t="s">
        <v>1304</v>
      </c>
      <c r="Q1952" s="196" t="s">
        <v>2069</v>
      </c>
      <c r="R1952" s="196" t="s">
        <v>1302</v>
      </c>
    </row>
    <row r="1953" spans="1:18" x14ac:dyDescent="0.45">
      <c r="A1953" s="196">
        <v>7</v>
      </c>
      <c r="B1953" s="196">
        <v>38</v>
      </c>
      <c r="C1953" s="196">
        <v>6</v>
      </c>
      <c r="D1953" s="196" t="s">
        <v>7698</v>
      </c>
      <c r="E1953" s="196" t="s">
        <v>7941</v>
      </c>
      <c r="F1953" s="196" t="s">
        <v>1301</v>
      </c>
      <c r="G1953" s="196" t="s">
        <v>1300</v>
      </c>
      <c r="H1953" s="196" t="s">
        <v>1496</v>
      </c>
      <c r="I1953" s="196" t="s">
        <v>1309</v>
      </c>
      <c r="K1953" s="196">
        <v>1</v>
      </c>
      <c r="L1953" s="196" t="s">
        <v>2068</v>
      </c>
      <c r="M1953" s="196" t="s">
        <v>2067</v>
      </c>
      <c r="N1953" s="196" t="s">
        <v>1306</v>
      </c>
      <c r="O1953" s="196" t="s">
        <v>2066</v>
      </c>
      <c r="P1953" s="196" t="s">
        <v>1304</v>
      </c>
      <c r="Q1953" s="196" t="s">
        <v>2065</v>
      </c>
      <c r="R1953" s="196" t="s">
        <v>1302</v>
      </c>
    </row>
    <row r="1954" spans="1:18" x14ac:dyDescent="0.45">
      <c r="A1954" s="196">
        <v>7</v>
      </c>
      <c r="B1954" s="196">
        <v>38</v>
      </c>
      <c r="C1954" s="196">
        <v>7</v>
      </c>
      <c r="D1954" s="196" t="s">
        <v>7698</v>
      </c>
      <c r="E1954" s="196" t="s">
        <v>6931</v>
      </c>
      <c r="F1954" s="196" t="s">
        <v>1301</v>
      </c>
      <c r="G1954" s="196" t="s">
        <v>1300</v>
      </c>
      <c r="H1954" s="196" t="s">
        <v>715</v>
      </c>
      <c r="I1954" s="196" t="s">
        <v>1309</v>
      </c>
      <c r="K1954" s="196">
        <v>1</v>
      </c>
      <c r="L1954" s="196" t="s">
        <v>2064</v>
      </c>
      <c r="M1954" s="196" t="s">
        <v>2063</v>
      </c>
      <c r="N1954" s="196" t="s">
        <v>1306</v>
      </c>
      <c r="O1954" s="196" t="s">
        <v>2062</v>
      </c>
      <c r="P1954" s="196" t="s">
        <v>1304</v>
      </c>
      <c r="Q1954" s="196" t="s">
        <v>2061</v>
      </c>
      <c r="R1954" s="196" t="s">
        <v>1302</v>
      </c>
    </row>
    <row r="1955" spans="1:18" x14ac:dyDescent="0.45">
      <c r="A1955" s="196">
        <v>7</v>
      </c>
      <c r="B1955" s="196">
        <v>38</v>
      </c>
      <c r="C1955" s="196">
        <v>8</v>
      </c>
      <c r="D1955" s="196" t="s">
        <v>7698</v>
      </c>
      <c r="E1955" s="196" t="s">
        <v>7942</v>
      </c>
      <c r="F1955" s="196" t="s">
        <v>1301</v>
      </c>
      <c r="G1955" s="196" t="s">
        <v>1300</v>
      </c>
      <c r="H1955" s="196" t="s">
        <v>1487</v>
      </c>
      <c r="I1955" s="196" t="s">
        <v>1309</v>
      </c>
      <c r="K1955" s="196">
        <v>1</v>
      </c>
      <c r="L1955" s="196" t="s">
        <v>2060</v>
      </c>
      <c r="M1955" s="196" t="s">
        <v>2059</v>
      </c>
      <c r="N1955" s="196" t="s">
        <v>1306</v>
      </c>
      <c r="O1955" s="196" t="s">
        <v>2058</v>
      </c>
      <c r="P1955" s="196" t="s">
        <v>1304</v>
      </c>
      <c r="Q1955" s="196" t="s">
        <v>2057</v>
      </c>
      <c r="R1955" s="196" t="s">
        <v>1302</v>
      </c>
    </row>
    <row r="1956" spans="1:18" x14ac:dyDescent="0.45">
      <c r="A1956" s="196">
        <v>7</v>
      </c>
      <c r="B1956" s="196">
        <v>38</v>
      </c>
      <c r="C1956" s="196">
        <v>9</v>
      </c>
      <c r="D1956" s="196" t="s">
        <v>7698</v>
      </c>
      <c r="E1956" s="196" t="s">
        <v>6932</v>
      </c>
      <c r="F1956" s="196" t="s">
        <v>1301</v>
      </c>
      <c r="G1956" s="196" t="s">
        <v>1300</v>
      </c>
      <c r="H1956" s="196" t="s">
        <v>1375</v>
      </c>
      <c r="K1956" s="196">
        <v>1</v>
      </c>
      <c r="L1956" s="196" t="s">
        <v>2056</v>
      </c>
      <c r="M1956" s="196" t="s">
        <v>1297</v>
      </c>
      <c r="N1956" s="196" t="s">
        <v>1297</v>
      </c>
      <c r="O1956" s="196" t="s">
        <v>1297</v>
      </c>
      <c r="P1956" s="196" t="s">
        <v>1297</v>
      </c>
      <c r="Q1956" s="196" t="s">
        <v>1297</v>
      </c>
      <c r="R1956" s="196" t="s">
        <v>1297</v>
      </c>
    </row>
    <row r="1957" spans="1:18" x14ac:dyDescent="0.45">
      <c r="A1957" s="196">
        <v>7</v>
      </c>
      <c r="B1957" s="196">
        <v>38</v>
      </c>
      <c r="C1957" s="196">
        <v>10</v>
      </c>
      <c r="D1957" s="196" t="s">
        <v>7698</v>
      </c>
      <c r="E1957" s="196" t="s">
        <v>7943</v>
      </c>
      <c r="F1957" s="196" t="s">
        <v>1301</v>
      </c>
      <c r="G1957" s="196" t="s">
        <v>1300</v>
      </c>
      <c r="H1957" s="196" t="s">
        <v>1481</v>
      </c>
      <c r="K1957" s="196">
        <v>1</v>
      </c>
      <c r="L1957" s="196" t="s">
        <v>2055</v>
      </c>
      <c r="M1957" s="196" t="s">
        <v>1297</v>
      </c>
      <c r="N1957" s="196" t="s">
        <v>1297</v>
      </c>
      <c r="O1957" s="196" t="s">
        <v>1297</v>
      </c>
      <c r="P1957" s="196" t="s">
        <v>1297</v>
      </c>
      <c r="Q1957" s="196" t="s">
        <v>1297</v>
      </c>
      <c r="R1957" s="196" t="s">
        <v>1297</v>
      </c>
    </row>
    <row r="1958" spans="1:18" x14ac:dyDescent="0.45">
      <c r="A1958" s="196">
        <v>7</v>
      </c>
      <c r="B1958" s="196">
        <v>38</v>
      </c>
      <c r="C1958" s="196">
        <v>11</v>
      </c>
      <c r="D1958" s="196" t="s">
        <v>7698</v>
      </c>
      <c r="E1958" s="196" t="s">
        <v>6933</v>
      </c>
      <c r="F1958" s="196" t="s">
        <v>1301</v>
      </c>
      <c r="G1958" s="196" t="s">
        <v>1300</v>
      </c>
      <c r="H1958" s="196" t="s">
        <v>1373</v>
      </c>
      <c r="I1958" s="196" t="s">
        <v>1319</v>
      </c>
      <c r="K1958" s="196">
        <v>1</v>
      </c>
      <c r="L1958" s="196" t="s">
        <v>2054</v>
      </c>
      <c r="M1958" s="196" t="s">
        <v>1297</v>
      </c>
      <c r="N1958" s="196" t="s">
        <v>1297</v>
      </c>
      <c r="O1958" s="196" t="s">
        <v>1297</v>
      </c>
      <c r="P1958" s="196" t="s">
        <v>1297</v>
      </c>
      <c r="Q1958" s="196" t="s">
        <v>1297</v>
      </c>
      <c r="R1958" s="196" t="s">
        <v>1297</v>
      </c>
    </row>
    <row r="1959" spans="1:18" x14ac:dyDescent="0.45">
      <c r="A1959" s="196">
        <v>7</v>
      </c>
      <c r="B1959" s="196">
        <v>38</v>
      </c>
      <c r="C1959" s="196">
        <v>12</v>
      </c>
      <c r="D1959" s="196" t="s">
        <v>7698</v>
      </c>
      <c r="E1959" s="196" t="s">
        <v>7944</v>
      </c>
      <c r="F1959" s="196" t="s">
        <v>1301</v>
      </c>
      <c r="G1959" s="196" t="s">
        <v>1300</v>
      </c>
      <c r="H1959" s="196" t="s">
        <v>1478</v>
      </c>
      <c r="I1959" s="196" t="s">
        <v>1319</v>
      </c>
      <c r="K1959" s="196">
        <v>1</v>
      </c>
      <c r="L1959" s="196" t="s">
        <v>2053</v>
      </c>
      <c r="M1959" s="196" t="s">
        <v>1297</v>
      </c>
      <c r="N1959" s="196" t="s">
        <v>1297</v>
      </c>
      <c r="O1959" s="196" t="s">
        <v>1297</v>
      </c>
      <c r="P1959" s="196" t="s">
        <v>1297</v>
      </c>
      <c r="Q1959" s="196" t="s">
        <v>1297</v>
      </c>
      <c r="R1959" s="196" t="s">
        <v>1297</v>
      </c>
    </row>
    <row r="1960" spans="1:18" x14ac:dyDescent="0.45">
      <c r="A1960" s="196">
        <v>7</v>
      </c>
      <c r="B1960" s="196">
        <v>38</v>
      </c>
      <c r="C1960" s="196">
        <v>13</v>
      </c>
      <c r="D1960" s="196" t="s">
        <v>7698</v>
      </c>
      <c r="E1960" s="196" t="s">
        <v>6934</v>
      </c>
      <c r="F1960" s="196" t="s">
        <v>1301</v>
      </c>
      <c r="G1960" s="196" t="s">
        <v>1300</v>
      </c>
      <c r="H1960" s="196" t="s">
        <v>1371</v>
      </c>
      <c r="I1960" s="196" t="s">
        <v>1370</v>
      </c>
      <c r="K1960" s="196">
        <v>1</v>
      </c>
      <c r="L1960" s="196" t="s">
        <v>2052</v>
      </c>
      <c r="M1960" s="196" t="s">
        <v>1297</v>
      </c>
      <c r="N1960" s="196" t="s">
        <v>1297</v>
      </c>
      <c r="O1960" s="196" t="s">
        <v>1297</v>
      </c>
      <c r="P1960" s="196" t="s">
        <v>1297</v>
      </c>
      <c r="Q1960" s="196" t="s">
        <v>1297</v>
      </c>
      <c r="R1960" s="196" t="s">
        <v>1297</v>
      </c>
    </row>
    <row r="1961" spans="1:18" x14ac:dyDescent="0.45">
      <c r="A1961" s="196">
        <v>7</v>
      </c>
      <c r="B1961" s="196">
        <v>38</v>
      </c>
      <c r="C1961" s="196">
        <v>14</v>
      </c>
      <c r="D1961" s="196" t="s">
        <v>7698</v>
      </c>
      <c r="E1961" s="196" t="s">
        <v>7945</v>
      </c>
      <c r="F1961" s="196" t="s">
        <v>1301</v>
      </c>
      <c r="G1961" s="196" t="s">
        <v>1300</v>
      </c>
      <c r="H1961" s="196" t="s">
        <v>1475</v>
      </c>
      <c r="I1961" s="196" t="s">
        <v>1370</v>
      </c>
      <c r="K1961" s="196">
        <v>1</v>
      </c>
      <c r="L1961" s="196" t="s">
        <v>2051</v>
      </c>
      <c r="M1961" s="196" t="s">
        <v>1297</v>
      </c>
      <c r="N1961" s="196" t="s">
        <v>1297</v>
      </c>
      <c r="O1961" s="196" t="s">
        <v>1297</v>
      </c>
      <c r="P1961" s="196" t="s">
        <v>1297</v>
      </c>
      <c r="Q1961" s="196" t="s">
        <v>1297</v>
      </c>
      <c r="R1961" s="196" t="s">
        <v>1297</v>
      </c>
    </row>
    <row r="1962" spans="1:18" x14ac:dyDescent="0.45">
      <c r="A1962" s="196">
        <v>7</v>
      </c>
      <c r="B1962" s="196">
        <v>38</v>
      </c>
      <c r="C1962" s="196">
        <v>15</v>
      </c>
      <c r="D1962" s="196" t="s">
        <v>7698</v>
      </c>
      <c r="E1962" s="196" t="s">
        <v>6935</v>
      </c>
      <c r="F1962" s="196" t="s">
        <v>1301</v>
      </c>
      <c r="G1962" s="196" t="s">
        <v>1300</v>
      </c>
      <c r="H1962" s="196" t="s">
        <v>1368</v>
      </c>
      <c r="I1962" s="196" t="s">
        <v>1367</v>
      </c>
      <c r="K1962" s="196">
        <v>1</v>
      </c>
      <c r="L1962" s="196" t="s">
        <v>2050</v>
      </c>
      <c r="M1962" s="196" t="s">
        <v>2049</v>
      </c>
      <c r="N1962" s="196" t="s">
        <v>1297</v>
      </c>
      <c r="O1962" s="196" t="s">
        <v>1297</v>
      </c>
      <c r="P1962" s="196" t="s">
        <v>1297</v>
      </c>
      <c r="Q1962" s="196" t="s">
        <v>1297</v>
      </c>
      <c r="R1962" s="196" t="s">
        <v>1297</v>
      </c>
    </row>
    <row r="1963" spans="1:18" x14ac:dyDescent="0.45">
      <c r="A1963" s="196">
        <v>7</v>
      </c>
      <c r="B1963" s="196">
        <v>38</v>
      </c>
      <c r="C1963" s="196">
        <v>16</v>
      </c>
      <c r="D1963" s="196" t="s">
        <v>7698</v>
      </c>
      <c r="E1963" s="196" t="s">
        <v>7946</v>
      </c>
      <c r="F1963" s="196" t="s">
        <v>1301</v>
      </c>
      <c r="G1963" s="196" t="s">
        <v>1300</v>
      </c>
      <c r="H1963" s="196" t="s">
        <v>1471</v>
      </c>
      <c r="I1963" s="196" t="s">
        <v>1367</v>
      </c>
      <c r="K1963" s="196">
        <v>1</v>
      </c>
      <c r="L1963" s="196" t="s">
        <v>2048</v>
      </c>
      <c r="M1963" s="196" t="s">
        <v>2047</v>
      </c>
      <c r="N1963" s="196" t="s">
        <v>1297</v>
      </c>
      <c r="O1963" s="196" t="s">
        <v>1297</v>
      </c>
      <c r="P1963" s="196" t="s">
        <v>1297</v>
      </c>
      <c r="Q1963" s="196" t="s">
        <v>1297</v>
      </c>
      <c r="R1963" s="196" t="s">
        <v>1297</v>
      </c>
    </row>
    <row r="1964" spans="1:18" x14ac:dyDescent="0.45">
      <c r="A1964" s="196">
        <v>7</v>
      </c>
      <c r="B1964" s="196">
        <v>38</v>
      </c>
      <c r="C1964" s="196">
        <v>17</v>
      </c>
      <c r="D1964" s="196" t="s">
        <v>7698</v>
      </c>
      <c r="E1964" s="196" t="s">
        <v>6936</v>
      </c>
      <c r="F1964" s="196" t="s">
        <v>1301</v>
      </c>
      <c r="G1964" s="196" t="s">
        <v>1300</v>
      </c>
      <c r="H1964" s="196" t="s">
        <v>1364</v>
      </c>
      <c r="K1964" s="196">
        <v>1</v>
      </c>
      <c r="L1964" s="196" t="s">
        <v>2046</v>
      </c>
      <c r="M1964" s="196" t="s">
        <v>1297</v>
      </c>
      <c r="N1964" s="196" t="s">
        <v>1297</v>
      </c>
      <c r="O1964" s="196" t="s">
        <v>1297</v>
      </c>
      <c r="P1964" s="196" t="s">
        <v>1297</v>
      </c>
      <c r="Q1964" s="196" t="s">
        <v>1297</v>
      </c>
      <c r="R1964" s="196" t="s">
        <v>1297</v>
      </c>
    </row>
    <row r="1965" spans="1:18" x14ac:dyDescent="0.45">
      <c r="A1965" s="196">
        <v>7</v>
      </c>
      <c r="B1965" s="196">
        <v>38</v>
      </c>
      <c r="C1965" s="196">
        <v>18</v>
      </c>
      <c r="D1965" s="196" t="s">
        <v>7698</v>
      </c>
      <c r="E1965" s="196" t="s">
        <v>7947</v>
      </c>
      <c r="F1965" s="196" t="s">
        <v>1301</v>
      </c>
      <c r="G1965" s="196" t="s">
        <v>1300</v>
      </c>
      <c r="H1965" s="196" t="s">
        <v>1467</v>
      </c>
      <c r="K1965" s="196">
        <v>1</v>
      </c>
      <c r="L1965" s="196" t="s">
        <v>2045</v>
      </c>
      <c r="M1965" s="196" t="s">
        <v>1297</v>
      </c>
      <c r="N1965" s="196" t="s">
        <v>1297</v>
      </c>
      <c r="O1965" s="196" t="s">
        <v>1297</v>
      </c>
      <c r="P1965" s="196" t="s">
        <v>1297</v>
      </c>
      <c r="Q1965" s="196" t="s">
        <v>1297</v>
      </c>
      <c r="R1965" s="196" t="s">
        <v>1297</v>
      </c>
    </row>
    <row r="1966" spans="1:18" x14ac:dyDescent="0.45">
      <c r="A1966" s="196">
        <v>7</v>
      </c>
      <c r="B1966" s="196">
        <v>38</v>
      </c>
      <c r="C1966" s="196">
        <v>19</v>
      </c>
      <c r="D1966" s="196" t="s">
        <v>7698</v>
      </c>
      <c r="E1966" s="196" t="s">
        <v>6937</v>
      </c>
      <c r="F1966" s="196" t="s">
        <v>1301</v>
      </c>
      <c r="G1966" s="196" t="s">
        <v>1300</v>
      </c>
      <c r="H1966" s="196" t="s">
        <v>1362</v>
      </c>
      <c r="K1966" s="196">
        <v>1</v>
      </c>
      <c r="L1966" s="196" t="s">
        <v>2044</v>
      </c>
      <c r="M1966" s="196" t="s">
        <v>1297</v>
      </c>
      <c r="N1966" s="196" t="s">
        <v>1297</v>
      </c>
      <c r="O1966" s="196" t="s">
        <v>1297</v>
      </c>
      <c r="P1966" s="196" t="s">
        <v>1297</v>
      </c>
      <c r="Q1966" s="196" t="s">
        <v>1297</v>
      </c>
      <c r="R1966" s="196" t="s">
        <v>1297</v>
      </c>
    </row>
    <row r="1967" spans="1:18" x14ac:dyDescent="0.45">
      <c r="A1967" s="196">
        <v>7</v>
      </c>
      <c r="B1967" s="196">
        <v>38</v>
      </c>
      <c r="C1967" s="196">
        <v>20</v>
      </c>
      <c r="D1967" s="196" t="s">
        <v>7698</v>
      </c>
      <c r="E1967" s="196" t="s">
        <v>7948</v>
      </c>
      <c r="F1967" s="196" t="s">
        <v>1301</v>
      </c>
      <c r="G1967" s="196" t="s">
        <v>1300</v>
      </c>
      <c r="H1967" s="196" t="s">
        <v>1464</v>
      </c>
      <c r="K1967" s="196">
        <v>1</v>
      </c>
      <c r="L1967" s="196" t="s">
        <v>2043</v>
      </c>
      <c r="M1967" s="196" t="s">
        <v>1297</v>
      </c>
      <c r="N1967" s="196" t="s">
        <v>1297</v>
      </c>
      <c r="O1967" s="196" t="s">
        <v>1297</v>
      </c>
      <c r="P1967" s="196" t="s">
        <v>1297</v>
      </c>
      <c r="Q1967" s="196" t="s">
        <v>1297</v>
      </c>
      <c r="R1967" s="196" t="s">
        <v>1297</v>
      </c>
    </row>
    <row r="1968" spans="1:18" x14ac:dyDescent="0.45">
      <c r="A1968" s="196">
        <v>7</v>
      </c>
      <c r="B1968" s="196">
        <v>38</v>
      </c>
      <c r="C1968" s="196">
        <v>21</v>
      </c>
      <c r="D1968" s="196" t="s">
        <v>7698</v>
      </c>
      <c r="E1968" s="196" t="s">
        <v>6938</v>
      </c>
      <c r="F1968" s="196" t="s">
        <v>1301</v>
      </c>
      <c r="G1968" s="196" t="s">
        <v>1300</v>
      </c>
      <c r="H1968" s="196" t="s">
        <v>1360</v>
      </c>
      <c r="K1968" s="196">
        <v>1</v>
      </c>
      <c r="L1968" s="196" t="s">
        <v>2042</v>
      </c>
      <c r="M1968" s="196" t="s">
        <v>1297</v>
      </c>
      <c r="N1968" s="196" t="s">
        <v>1297</v>
      </c>
      <c r="O1968" s="196" t="s">
        <v>1297</v>
      </c>
      <c r="P1968" s="196" t="s">
        <v>1297</v>
      </c>
      <c r="Q1968" s="196" t="s">
        <v>1297</v>
      </c>
      <c r="R1968" s="196" t="s">
        <v>1297</v>
      </c>
    </row>
    <row r="1969" spans="1:18" x14ac:dyDescent="0.45">
      <c r="A1969" s="196">
        <v>7</v>
      </c>
      <c r="B1969" s="196">
        <v>38</v>
      </c>
      <c r="C1969" s="196">
        <v>22</v>
      </c>
      <c r="D1969" s="196" t="s">
        <v>7698</v>
      </c>
      <c r="E1969" s="196" t="s">
        <v>7949</v>
      </c>
      <c r="F1969" s="196" t="s">
        <v>1301</v>
      </c>
      <c r="G1969" s="196" t="s">
        <v>1300</v>
      </c>
      <c r="H1969" s="196" t="s">
        <v>1461</v>
      </c>
      <c r="K1969" s="196">
        <v>1</v>
      </c>
      <c r="L1969" s="196" t="s">
        <v>2041</v>
      </c>
      <c r="M1969" s="196" t="s">
        <v>1297</v>
      </c>
      <c r="N1969" s="196" t="s">
        <v>1297</v>
      </c>
      <c r="O1969" s="196" t="s">
        <v>1297</v>
      </c>
      <c r="P1969" s="196" t="s">
        <v>1297</v>
      </c>
      <c r="Q1969" s="196" t="s">
        <v>1297</v>
      </c>
      <c r="R1969" s="196" t="s">
        <v>1297</v>
      </c>
    </row>
    <row r="1970" spans="1:18" x14ac:dyDescent="0.45">
      <c r="A1970" s="196">
        <v>7</v>
      </c>
      <c r="B1970" s="196">
        <v>38</v>
      </c>
      <c r="C1970" s="196">
        <v>23</v>
      </c>
      <c r="D1970" s="196" t="s">
        <v>7698</v>
      </c>
      <c r="E1970" s="196" t="s">
        <v>6939</v>
      </c>
      <c r="F1970" s="196" t="s">
        <v>1301</v>
      </c>
      <c r="G1970" s="196" t="s">
        <v>1300</v>
      </c>
      <c r="H1970" s="196" t="s">
        <v>1358</v>
      </c>
      <c r="K1970" s="196">
        <v>1</v>
      </c>
      <c r="L1970" s="196" t="s">
        <v>2040</v>
      </c>
      <c r="M1970" s="196" t="s">
        <v>1297</v>
      </c>
      <c r="N1970" s="196" t="s">
        <v>1297</v>
      </c>
      <c r="O1970" s="196" t="s">
        <v>1297</v>
      </c>
      <c r="P1970" s="196" t="s">
        <v>1297</v>
      </c>
      <c r="Q1970" s="196" t="s">
        <v>1297</v>
      </c>
      <c r="R1970" s="196" t="s">
        <v>1297</v>
      </c>
    </row>
    <row r="1971" spans="1:18" x14ac:dyDescent="0.45">
      <c r="A1971" s="196">
        <v>7</v>
      </c>
      <c r="B1971" s="196">
        <v>38</v>
      </c>
      <c r="C1971" s="196">
        <v>24</v>
      </c>
      <c r="D1971" s="196" t="s">
        <v>7698</v>
      </c>
      <c r="E1971" s="196" t="s">
        <v>7950</v>
      </c>
      <c r="F1971" s="196" t="s">
        <v>1301</v>
      </c>
      <c r="G1971" s="196" t="s">
        <v>1300</v>
      </c>
      <c r="H1971" s="196" t="s">
        <v>1458</v>
      </c>
      <c r="K1971" s="196">
        <v>1</v>
      </c>
      <c r="L1971" s="196" t="s">
        <v>2039</v>
      </c>
      <c r="M1971" s="196" t="s">
        <v>1297</v>
      </c>
      <c r="N1971" s="196" t="s">
        <v>1297</v>
      </c>
      <c r="O1971" s="196" t="s">
        <v>1297</v>
      </c>
      <c r="P1971" s="196" t="s">
        <v>1297</v>
      </c>
      <c r="Q1971" s="196" t="s">
        <v>1297</v>
      </c>
      <c r="R1971" s="196" t="s">
        <v>1297</v>
      </c>
    </row>
    <row r="1972" spans="1:18" x14ac:dyDescent="0.45">
      <c r="A1972" s="196">
        <v>7</v>
      </c>
      <c r="B1972" s="196">
        <v>38</v>
      </c>
      <c r="C1972" s="196">
        <v>25</v>
      </c>
      <c r="D1972" s="196" t="s">
        <v>7698</v>
      </c>
      <c r="E1972" s="196" t="s">
        <v>6940</v>
      </c>
      <c r="F1972" s="196" t="s">
        <v>1301</v>
      </c>
      <c r="G1972" s="196" t="s">
        <v>1300</v>
      </c>
      <c r="H1972" s="196" t="s">
        <v>1356</v>
      </c>
      <c r="K1972" s="196">
        <v>1</v>
      </c>
      <c r="L1972" s="196" t="s">
        <v>2038</v>
      </c>
      <c r="M1972" s="196" t="s">
        <v>1297</v>
      </c>
      <c r="N1972" s="196" t="s">
        <v>1297</v>
      </c>
      <c r="O1972" s="196" t="s">
        <v>1297</v>
      </c>
      <c r="P1972" s="196" t="s">
        <v>1297</v>
      </c>
      <c r="Q1972" s="196" t="s">
        <v>1297</v>
      </c>
      <c r="R1972" s="196" t="s">
        <v>1297</v>
      </c>
    </row>
    <row r="1973" spans="1:18" x14ac:dyDescent="0.45">
      <c r="A1973" s="196">
        <v>7</v>
      </c>
      <c r="B1973" s="196">
        <v>38</v>
      </c>
      <c r="C1973" s="196">
        <v>26</v>
      </c>
      <c r="D1973" s="196" t="s">
        <v>7698</v>
      </c>
      <c r="E1973" s="196" t="s">
        <v>7951</v>
      </c>
      <c r="F1973" s="196" t="s">
        <v>1301</v>
      </c>
      <c r="G1973" s="196" t="s">
        <v>1300</v>
      </c>
      <c r="H1973" s="196" t="s">
        <v>1455</v>
      </c>
      <c r="K1973" s="196">
        <v>1</v>
      </c>
      <c r="L1973" s="196" t="s">
        <v>2037</v>
      </c>
      <c r="M1973" s="196" t="s">
        <v>1297</v>
      </c>
      <c r="N1973" s="196" t="s">
        <v>1297</v>
      </c>
      <c r="O1973" s="196" t="s">
        <v>1297</v>
      </c>
      <c r="P1973" s="196" t="s">
        <v>1297</v>
      </c>
      <c r="Q1973" s="196" t="s">
        <v>1297</v>
      </c>
      <c r="R1973" s="196" t="s">
        <v>1297</v>
      </c>
    </row>
    <row r="1974" spans="1:18" x14ac:dyDescent="0.45">
      <c r="A1974" s="196">
        <v>7</v>
      </c>
      <c r="B1974" s="196">
        <v>38</v>
      </c>
      <c r="C1974" s="196">
        <v>27</v>
      </c>
      <c r="D1974" s="196" t="s">
        <v>7698</v>
      </c>
      <c r="E1974" s="196" t="s">
        <v>6941</v>
      </c>
      <c r="F1974" s="196" t="s">
        <v>1301</v>
      </c>
      <c r="G1974" s="196" t="s">
        <v>1300</v>
      </c>
      <c r="H1974" s="196" t="s">
        <v>1354</v>
      </c>
      <c r="I1974" s="196" t="s">
        <v>1309</v>
      </c>
      <c r="K1974" s="196">
        <v>1</v>
      </c>
      <c r="L1974" s="196" t="s">
        <v>2036</v>
      </c>
      <c r="M1974" s="196" t="s">
        <v>2035</v>
      </c>
      <c r="N1974" s="196" t="s">
        <v>1306</v>
      </c>
      <c r="O1974" s="196" t="s">
        <v>2034</v>
      </c>
      <c r="P1974" s="196" t="s">
        <v>1304</v>
      </c>
      <c r="Q1974" s="196" t="s">
        <v>2033</v>
      </c>
      <c r="R1974" s="196" t="s">
        <v>1302</v>
      </c>
    </row>
    <row r="1975" spans="1:18" x14ac:dyDescent="0.45">
      <c r="A1975" s="196">
        <v>7</v>
      </c>
      <c r="B1975" s="196">
        <v>38</v>
      </c>
      <c r="C1975" s="196">
        <v>28</v>
      </c>
      <c r="D1975" s="196" t="s">
        <v>7698</v>
      </c>
      <c r="E1975" s="196" t="s">
        <v>7952</v>
      </c>
      <c r="F1975" s="196" t="s">
        <v>1301</v>
      </c>
      <c r="G1975" s="196" t="s">
        <v>1300</v>
      </c>
      <c r="H1975" s="196" t="s">
        <v>1449</v>
      </c>
      <c r="I1975" s="196" t="s">
        <v>1309</v>
      </c>
      <c r="K1975" s="196">
        <v>1</v>
      </c>
      <c r="L1975" s="196" t="s">
        <v>2032</v>
      </c>
      <c r="M1975" s="196" t="s">
        <v>2031</v>
      </c>
      <c r="N1975" s="196" t="s">
        <v>1306</v>
      </c>
      <c r="O1975" s="196" t="s">
        <v>2030</v>
      </c>
      <c r="P1975" s="196" t="s">
        <v>1304</v>
      </c>
      <c r="Q1975" s="196" t="s">
        <v>2029</v>
      </c>
      <c r="R1975" s="196" t="s">
        <v>1302</v>
      </c>
    </row>
    <row r="1976" spans="1:18" x14ac:dyDescent="0.45">
      <c r="A1976" s="196">
        <v>7</v>
      </c>
      <c r="B1976" s="196">
        <v>38</v>
      </c>
      <c r="C1976" s="196">
        <v>29</v>
      </c>
      <c r="D1976" s="196" t="s">
        <v>7698</v>
      </c>
      <c r="E1976" s="196" t="s">
        <v>6942</v>
      </c>
      <c r="F1976" s="196" t="s">
        <v>1301</v>
      </c>
      <c r="G1976" s="196" t="s">
        <v>1300</v>
      </c>
      <c r="H1976" s="196" t="s">
        <v>1349</v>
      </c>
      <c r="I1976" s="196" t="s">
        <v>1341</v>
      </c>
      <c r="K1976" s="196">
        <v>1</v>
      </c>
      <c r="L1976" s="196" t="s">
        <v>2028</v>
      </c>
      <c r="M1976" s="196" t="s">
        <v>2027</v>
      </c>
      <c r="N1976" s="196" t="s">
        <v>1338</v>
      </c>
      <c r="O1976" s="196" t="s">
        <v>2026</v>
      </c>
      <c r="P1976" s="196" t="s">
        <v>1297</v>
      </c>
      <c r="Q1976" s="196" t="s">
        <v>1297</v>
      </c>
      <c r="R1976" s="196" t="s">
        <v>1297</v>
      </c>
    </row>
    <row r="1977" spans="1:18" x14ac:dyDescent="0.45">
      <c r="A1977" s="196">
        <v>7</v>
      </c>
      <c r="B1977" s="196">
        <v>38</v>
      </c>
      <c r="C1977" s="196">
        <v>30</v>
      </c>
      <c r="D1977" s="196" t="s">
        <v>7698</v>
      </c>
      <c r="E1977" s="196" t="s">
        <v>7953</v>
      </c>
      <c r="F1977" s="196" t="s">
        <v>1301</v>
      </c>
      <c r="G1977" s="196" t="s">
        <v>1300</v>
      </c>
      <c r="H1977" s="196" t="s">
        <v>1441</v>
      </c>
      <c r="I1977" s="196" t="s">
        <v>1341</v>
      </c>
      <c r="K1977" s="196">
        <v>1</v>
      </c>
      <c r="L1977" s="196" t="s">
        <v>2025</v>
      </c>
      <c r="M1977" s="196" t="s">
        <v>2024</v>
      </c>
      <c r="N1977" s="196" t="s">
        <v>1338</v>
      </c>
      <c r="O1977" s="196" t="s">
        <v>2023</v>
      </c>
      <c r="P1977" s="196" t="s">
        <v>1297</v>
      </c>
      <c r="Q1977" s="196" t="s">
        <v>1297</v>
      </c>
      <c r="R1977" s="196" t="s">
        <v>1297</v>
      </c>
    </row>
    <row r="1978" spans="1:18" x14ac:dyDescent="0.45">
      <c r="A1978" s="196">
        <v>7</v>
      </c>
      <c r="B1978" s="196">
        <v>38</v>
      </c>
      <c r="C1978" s="196">
        <v>31</v>
      </c>
      <c r="D1978" s="196" t="s">
        <v>7698</v>
      </c>
      <c r="E1978" s="196" t="s">
        <v>6943</v>
      </c>
      <c r="F1978" s="196" t="s">
        <v>1301</v>
      </c>
      <c r="G1978" s="196" t="s">
        <v>1300</v>
      </c>
      <c r="H1978" s="196" t="s">
        <v>679</v>
      </c>
      <c r="I1978" s="196" t="s">
        <v>1341</v>
      </c>
      <c r="K1978" s="196">
        <v>1</v>
      </c>
      <c r="L1978" s="196" t="s">
        <v>2022</v>
      </c>
      <c r="M1978" s="196" t="s">
        <v>2021</v>
      </c>
      <c r="N1978" s="196" t="s">
        <v>1338</v>
      </c>
      <c r="O1978" s="196" t="s">
        <v>2020</v>
      </c>
      <c r="P1978" s="196" t="s">
        <v>1297</v>
      </c>
      <c r="Q1978" s="196" t="s">
        <v>1297</v>
      </c>
      <c r="R1978" s="196" t="s">
        <v>1297</v>
      </c>
    </row>
    <row r="1979" spans="1:18" x14ac:dyDescent="0.45">
      <c r="A1979" s="196">
        <v>7</v>
      </c>
      <c r="B1979" s="196">
        <v>38</v>
      </c>
      <c r="C1979" s="196">
        <v>32</v>
      </c>
      <c r="D1979" s="196" t="s">
        <v>7698</v>
      </c>
      <c r="E1979" s="196" t="s">
        <v>7954</v>
      </c>
      <c r="F1979" s="196" t="s">
        <v>1301</v>
      </c>
      <c r="G1979" s="196" t="s">
        <v>1300</v>
      </c>
      <c r="H1979" s="196" t="s">
        <v>1434</v>
      </c>
      <c r="I1979" s="196" t="s">
        <v>1341</v>
      </c>
      <c r="K1979" s="196">
        <v>1</v>
      </c>
      <c r="L1979" s="196" t="s">
        <v>2019</v>
      </c>
      <c r="M1979" s="196" t="s">
        <v>2018</v>
      </c>
      <c r="N1979" s="196" t="s">
        <v>1338</v>
      </c>
      <c r="O1979" s="196" t="s">
        <v>2017</v>
      </c>
      <c r="P1979" s="196" t="s">
        <v>1297</v>
      </c>
      <c r="Q1979" s="196" t="s">
        <v>1297</v>
      </c>
      <c r="R1979" s="196" t="s">
        <v>1297</v>
      </c>
    </row>
    <row r="1980" spans="1:18" x14ac:dyDescent="0.45">
      <c r="A1980" s="196">
        <v>7</v>
      </c>
      <c r="B1980" s="196">
        <v>38</v>
      </c>
      <c r="C1980" s="196">
        <v>33</v>
      </c>
      <c r="D1980" s="196" t="s">
        <v>7698</v>
      </c>
      <c r="E1980" s="196" t="s">
        <v>6944</v>
      </c>
      <c r="F1980" s="196" t="s">
        <v>1301</v>
      </c>
      <c r="G1980" s="196" t="s">
        <v>1300</v>
      </c>
      <c r="H1980" s="196" t="s">
        <v>1342</v>
      </c>
      <c r="I1980" s="196" t="s">
        <v>1341</v>
      </c>
      <c r="K1980" s="196">
        <v>1</v>
      </c>
      <c r="L1980" s="196" t="s">
        <v>2016</v>
      </c>
      <c r="M1980" s="196" t="s">
        <v>2015</v>
      </c>
      <c r="N1980" s="196" t="s">
        <v>1338</v>
      </c>
      <c r="O1980" s="196" t="s">
        <v>2014</v>
      </c>
      <c r="P1980" s="196" t="s">
        <v>1297</v>
      </c>
      <c r="Q1980" s="196" t="s">
        <v>1297</v>
      </c>
      <c r="R1980" s="196" t="s">
        <v>1297</v>
      </c>
    </row>
    <row r="1981" spans="1:18" x14ac:dyDescent="0.45">
      <c r="A1981" s="196">
        <v>7</v>
      </c>
      <c r="B1981" s="196">
        <v>38</v>
      </c>
      <c r="C1981" s="196">
        <v>34</v>
      </c>
      <c r="D1981" s="196" t="s">
        <v>7698</v>
      </c>
      <c r="E1981" s="196" t="s">
        <v>7955</v>
      </c>
      <c r="F1981" s="196" t="s">
        <v>1301</v>
      </c>
      <c r="G1981" s="196" t="s">
        <v>1300</v>
      </c>
      <c r="H1981" s="196" t="s">
        <v>1427</v>
      </c>
      <c r="I1981" s="196" t="s">
        <v>1341</v>
      </c>
      <c r="K1981" s="196">
        <v>1</v>
      </c>
      <c r="L1981" s="196" t="s">
        <v>2013</v>
      </c>
      <c r="M1981" s="196" t="s">
        <v>2012</v>
      </c>
      <c r="N1981" s="196" t="s">
        <v>1338</v>
      </c>
      <c r="O1981" s="196" t="s">
        <v>2011</v>
      </c>
      <c r="P1981" s="196" t="s">
        <v>1297</v>
      </c>
      <c r="Q1981" s="196" t="s">
        <v>1297</v>
      </c>
      <c r="R1981" s="196" t="s">
        <v>1297</v>
      </c>
    </row>
    <row r="1982" spans="1:18" x14ac:dyDescent="0.45">
      <c r="A1982" s="196">
        <v>7</v>
      </c>
      <c r="B1982" s="196">
        <v>38</v>
      </c>
      <c r="C1982" s="196">
        <v>35</v>
      </c>
      <c r="D1982" s="196" t="s">
        <v>7698</v>
      </c>
      <c r="E1982" s="196" t="s">
        <v>6945</v>
      </c>
      <c r="F1982" s="196" t="s">
        <v>1301</v>
      </c>
      <c r="G1982" s="196" t="s">
        <v>1300</v>
      </c>
      <c r="H1982" s="196" t="s">
        <v>1336</v>
      </c>
      <c r="K1982" s="196">
        <v>1</v>
      </c>
      <c r="L1982" s="196" t="s">
        <v>2010</v>
      </c>
      <c r="M1982" s="196" t="s">
        <v>1297</v>
      </c>
      <c r="N1982" s="196" t="s">
        <v>1297</v>
      </c>
      <c r="O1982" s="196" t="s">
        <v>1297</v>
      </c>
      <c r="P1982" s="196" t="s">
        <v>1297</v>
      </c>
      <c r="Q1982" s="196" t="s">
        <v>1297</v>
      </c>
      <c r="R1982" s="196" t="s">
        <v>1297</v>
      </c>
    </row>
    <row r="1983" spans="1:18" x14ac:dyDescent="0.45">
      <c r="A1983" s="196">
        <v>7</v>
      </c>
      <c r="B1983" s="196">
        <v>38</v>
      </c>
      <c r="C1983" s="196">
        <v>36</v>
      </c>
      <c r="D1983" s="196" t="s">
        <v>7698</v>
      </c>
      <c r="E1983" s="196" t="s">
        <v>8445</v>
      </c>
      <c r="F1983" s="196" t="s">
        <v>1301</v>
      </c>
      <c r="G1983" s="196" t="s">
        <v>1300</v>
      </c>
      <c r="H1983" s="196" t="s">
        <v>1422</v>
      </c>
      <c r="K1983" s="196">
        <v>1</v>
      </c>
      <c r="L1983" s="196" t="s">
        <v>2009</v>
      </c>
      <c r="M1983" s="196" t="s">
        <v>1297</v>
      </c>
      <c r="N1983" s="196" t="s">
        <v>1297</v>
      </c>
      <c r="O1983" s="196" t="s">
        <v>1297</v>
      </c>
      <c r="P1983" s="196" t="s">
        <v>1297</v>
      </c>
      <c r="Q1983" s="196" t="s">
        <v>1297</v>
      </c>
      <c r="R1983" s="196" t="s">
        <v>1297</v>
      </c>
    </row>
    <row r="1984" spans="1:18" x14ac:dyDescent="0.45">
      <c r="A1984" s="196">
        <v>7</v>
      </c>
      <c r="B1984" s="196">
        <v>38</v>
      </c>
      <c r="C1984" s="196">
        <v>37</v>
      </c>
      <c r="D1984" s="196" t="s">
        <v>7698</v>
      </c>
      <c r="E1984" s="196" t="s">
        <v>6946</v>
      </c>
      <c r="F1984" s="196" t="s">
        <v>1301</v>
      </c>
      <c r="G1984" s="196" t="s">
        <v>1300</v>
      </c>
      <c r="H1984" s="196" t="s">
        <v>1334</v>
      </c>
      <c r="K1984" s="196">
        <v>1</v>
      </c>
      <c r="L1984" s="196" t="s">
        <v>2008</v>
      </c>
      <c r="M1984" s="196" t="s">
        <v>1297</v>
      </c>
      <c r="N1984" s="196" t="s">
        <v>1297</v>
      </c>
      <c r="O1984" s="196" t="s">
        <v>1297</v>
      </c>
      <c r="P1984" s="196" t="s">
        <v>1297</v>
      </c>
      <c r="Q1984" s="196" t="s">
        <v>1297</v>
      </c>
      <c r="R1984" s="196" t="s">
        <v>1297</v>
      </c>
    </row>
    <row r="1985" spans="1:18" x14ac:dyDescent="0.45">
      <c r="A1985" s="196">
        <v>7</v>
      </c>
      <c r="B1985" s="196">
        <v>38</v>
      </c>
      <c r="C1985" s="196">
        <v>38</v>
      </c>
      <c r="D1985" s="196" t="s">
        <v>7698</v>
      </c>
      <c r="E1985" s="196" t="s">
        <v>8485</v>
      </c>
      <c r="F1985" s="196" t="s">
        <v>1301</v>
      </c>
      <c r="G1985" s="196" t="s">
        <v>1300</v>
      </c>
      <c r="H1985" s="196" t="s">
        <v>1419</v>
      </c>
      <c r="K1985" s="196">
        <v>1</v>
      </c>
      <c r="L1985" s="196" t="s">
        <v>2007</v>
      </c>
      <c r="M1985" s="196" t="s">
        <v>1297</v>
      </c>
      <c r="N1985" s="196" t="s">
        <v>1297</v>
      </c>
      <c r="O1985" s="196" t="s">
        <v>1297</v>
      </c>
      <c r="P1985" s="196" t="s">
        <v>1297</v>
      </c>
      <c r="Q1985" s="196" t="s">
        <v>1297</v>
      </c>
      <c r="R1985" s="196" t="s">
        <v>1297</v>
      </c>
    </row>
    <row r="1986" spans="1:18" x14ac:dyDescent="0.45">
      <c r="A1986" s="196">
        <v>7</v>
      </c>
      <c r="B1986" s="196">
        <v>38</v>
      </c>
      <c r="C1986" s="196">
        <v>39</v>
      </c>
      <c r="D1986" s="196" t="s">
        <v>7698</v>
      </c>
      <c r="E1986" s="196" t="s">
        <v>6947</v>
      </c>
      <c r="F1986" s="196" t="s">
        <v>1301</v>
      </c>
      <c r="G1986" s="196" t="s">
        <v>1300</v>
      </c>
      <c r="H1986" s="196" t="s">
        <v>1332</v>
      </c>
      <c r="K1986" s="196">
        <v>1</v>
      </c>
      <c r="L1986" s="196" t="s">
        <v>2006</v>
      </c>
      <c r="M1986" s="196" t="s">
        <v>1297</v>
      </c>
      <c r="N1986" s="196" t="s">
        <v>1297</v>
      </c>
      <c r="O1986" s="196" t="s">
        <v>1297</v>
      </c>
      <c r="P1986" s="196" t="s">
        <v>1297</v>
      </c>
      <c r="Q1986" s="196" t="s">
        <v>1297</v>
      </c>
      <c r="R1986" s="196" t="s">
        <v>1297</v>
      </c>
    </row>
    <row r="1987" spans="1:18" x14ac:dyDescent="0.45">
      <c r="A1987" s="196">
        <v>7</v>
      </c>
      <c r="B1987" s="196">
        <v>38</v>
      </c>
      <c r="C1987" s="196">
        <v>40</v>
      </c>
      <c r="D1987" s="196" t="s">
        <v>7698</v>
      </c>
      <c r="E1987" s="196" t="s">
        <v>8525</v>
      </c>
      <c r="F1987" s="196" t="s">
        <v>1301</v>
      </c>
      <c r="G1987" s="196" t="s">
        <v>1300</v>
      </c>
      <c r="H1987" s="196" t="s">
        <v>1416</v>
      </c>
      <c r="K1987" s="196">
        <v>1</v>
      </c>
      <c r="L1987" s="196" t="s">
        <v>2005</v>
      </c>
      <c r="M1987" s="196" t="s">
        <v>1297</v>
      </c>
      <c r="N1987" s="196" t="s">
        <v>1297</v>
      </c>
      <c r="O1987" s="196" t="s">
        <v>1297</v>
      </c>
      <c r="P1987" s="196" t="s">
        <v>1297</v>
      </c>
      <c r="Q1987" s="196" t="s">
        <v>1297</v>
      </c>
      <c r="R1987" s="196" t="s">
        <v>1297</v>
      </c>
    </row>
    <row r="1988" spans="1:18" x14ac:dyDescent="0.45">
      <c r="A1988" s="196">
        <v>7</v>
      </c>
      <c r="B1988" s="196">
        <v>38</v>
      </c>
      <c r="C1988" s="196">
        <v>41</v>
      </c>
      <c r="D1988" s="196" t="s">
        <v>7698</v>
      </c>
      <c r="E1988" s="196" t="s">
        <v>6948</v>
      </c>
      <c r="F1988" s="196" t="s">
        <v>1301</v>
      </c>
      <c r="G1988" s="196" t="s">
        <v>1300</v>
      </c>
      <c r="H1988" s="196" t="s">
        <v>1330</v>
      </c>
      <c r="I1988" s="196" t="s">
        <v>1309</v>
      </c>
      <c r="K1988" s="196">
        <v>1</v>
      </c>
      <c r="L1988" s="196" t="s">
        <v>2004</v>
      </c>
      <c r="M1988" s="196" t="s">
        <v>2003</v>
      </c>
      <c r="N1988" s="196" t="s">
        <v>1306</v>
      </c>
      <c r="O1988" s="196" t="s">
        <v>2002</v>
      </c>
      <c r="P1988" s="196" t="s">
        <v>1304</v>
      </c>
      <c r="Q1988" s="196" t="s">
        <v>2001</v>
      </c>
      <c r="R1988" s="196" t="s">
        <v>1302</v>
      </c>
    </row>
    <row r="1989" spans="1:18" x14ac:dyDescent="0.45">
      <c r="A1989" s="196">
        <v>7</v>
      </c>
      <c r="B1989" s="196">
        <v>38</v>
      </c>
      <c r="C1989" s="196">
        <v>42</v>
      </c>
      <c r="D1989" s="196" t="s">
        <v>7698</v>
      </c>
      <c r="E1989" s="196" t="s">
        <v>7956</v>
      </c>
      <c r="F1989" s="196" t="s">
        <v>1301</v>
      </c>
      <c r="G1989" s="196" t="s">
        <v>1300</v>
      </c>
      <c r="H1989" s="196" t="s">
        <v>1410</v>
      </c>
      <c r="I1989" s="196" t="s">
        <v>1309</v>
      </c>
      <c r="K1989" s="196">
        <v>1</v>
      </c>
      <c r="L1989" s="196" t="s">
        <v>2000</v>
      </c>
      <c r="M1989" s="196" t="s">
        <v>1999</v>
      </c>
      <c r="N1989" s="196" t="s">
        <v>1306</v>
      </c>
      <c r="O1989" s="196" t="s">
        <v>1998</v>
      </c>
      <c r="P1989" s="196" t="s">
        <v>1304</v>
      </c>
      <c r="Q1989" s="196" t="s">
        <v>1997</v>
      </c>
      <c r="R1989" s="196" t="s">
        <v>1302</v>
      </c>
    </row>
    <row r="1990" spans="1:18" x14ac:dyDescent="0.45">
      <c r="A1990" s="196">
        <v>7</v>
      </c>
      <c r="B1990" s="196">
        <v>38</v>
      </c>
      <c r="C1990" s="196">
        <v>43</v>
      </c>
      <c r="D1990" s="196" t="s">
        <v>7698</v>
      </c>
      <c r="E1990" s="196" t="s">
        <v>6949</v>
      </c>
      <c r="F1990" s="196" t="s">
        <v>1301</v>
      </c>
      <c r="G1990" s="196" t="s">
        <v>1300</v>
      </c>
      <c r="H1990" s="196" t="s">
        <v>1325</v>
      </c>
      <c r="I1990" s="196" t="s">
        <v>1324</v>
      </c>
      <c r="K1990" s="196">
        <v>1</v>
      </c>
      <c r="L1990" s="196" t="s">
        <v>1996</v>
      </c>
      <c r="M1990" s="196" t="s">
        <v>1297</v>
      </c>
      <c r="N1990" s="196" t="s">
        <v>1297</v>
      </c>
      <c r="O1990" s="196" t="s">
        <v>1297</v>
      </c>
      <c r="P1990" s="196" t="s">
        <v>1297</v>
      </c>
      <c r="Q1990" s="196" t="s">
        <v>1297</v>
      </c>
      <c r="R1990" s="196" t="s">
        <v>1297</v>
      </c>
    </row>
    <row r="1991" spans="1:18" x14ac:dyDescent="0.45">
      <c r="A1991" s="196">
        <v>7</v>
      </c>
      <c r="B1991" s="196">
        <v>38</v>
      </c>
      <c r="C1991" s="196">
        <v>44</v>
      </c>
      <c r="D1991" s="196" t="s">
        <v>7698</v>
      </c>
      <c r="E1991" s="196" t="s">
        <v>7957</v>
      </c>
      <c r="F1991" s="196" t="s">
        <v>1301</v>
      </c>
      <c r="G1991" s="196" t="s">
        <v>1300</v>
      </c>
      <c r="H1991" s="196" t="s">
        <v>1404</v>
      </c>
      <c r="I1991" s="196" t="s">
        <v>1324</v>
      </c>
      <c r="K1991" s="196">
        <v>1</v>
      </c>
      <c r="L1991" s="196" t="s">
        <v>1995</v>
      </c>
      <c r="M1991" s="196" t="s">
        <v>1297</v>
      </c>
      <c r="N1991" s="196" t="s">
        <v>1297</v>
      </c>
      <c r="O1991" s="196" t="s">
        <v>1297</v>
      </c>
      <c r="P1991" s="196" t="s">
        <v>1297</v>
      </c>
      <c r="Q1991" s="196" t="s">
        <v>1297</v>
      </c>
      <c r="R1991" s="196" t="s">
        <v>1297</v>
      </c>
    </row>
    <row r="1992" spans="1:18" x14ac:dyDescent="0.45">
      <c r="A1992" s="196">
        <v>7</v>
      </c>
      <c r="B1992" s="196">
        <v>38</v>
      </c>
      <c r="C1992" s="196">
        <v>45</v>
      </c>
      <c r="D1992" s="196" t="s">
        <v>7698</v>
      </c>
      <c r="E1992" s="196" t="s">
        <v>6950</v>
      </c>
      <c r="F1992" s="196" t="s">
        <v>1301</v>
      </c>
      <c r="G1992" s="196" t="s">
        <v>1300</v>
      </c>
      <c r="H1992" s="196" t="s">
        <v>1322</v>
      </c>
      <c r="K1992" s="196">
        <v>1</v>
      </c>
      <c r="L1992" s="196" t="s">
        <v>1994</v>
      </c>
      <c r="M1992" s="196" t="s">
        <v>1297</v>
      </c>
      <c r="N1992" s="196" t="s">
        <v>1297</v>
      </c>
      <c r="O1992" s="196" t="s">
        <v>1297</v>
      </c>
      <c r="P1992" s="196" t="s">
        <v>1297</v>
      </c>
      <c r="Q1992" s="196" t="s">
        <v>1297</v>
      </c>
      <c r="R1992" s="196" t="s">
        <v>1297</v>
      </c>
    </row>
    <row r="1993" spans="1:18" x14ac:dyDescent="0.45">
      <c r="A1993" s="196">
        <v>7</v>
      </c>
      <c r="B1993" s="196">
        <v>38</v>
      </c>
      <c r="C1993" s="196">
        <v>46</v>
      </c>
      <c r="D1993" s="196" t="s">
        <v>7698</v>
      </c>
      <c r="E1993" s="196" t="s">
        <v>7958</v>
      </c>
      <c r="F1993" s="196" t="s">
        <v>1301</v>
      </c>
      <c r="G1993" s="196" t="s">
        <v>1300</v>
      </c>
      <c r="H1993" s="196" t="s">
        <v>1401</v>
      </c>
      <c r="K1993" s="196">
        <v>1</v>
      </c>
      <c r="L1993" s="196" t="s">
        <v>1993</v>
      </c>
      <c r="M1993" s="196" t="s">
        <v>1297</v>
      </c>
      <c r="N1993" s="196" t="s">
        <v>1297</v>
      </c>
      <c r="O1993" s="196" t="s">
        <v>1297</v>
      </c>
      <c r="P1993" s="196" t="s">
        <v>1297</v>
      </c>
      <c r="Q1993" s="196" t="s">
        <v>1297</v>
      </c>
      <c r="R1993" s="196" t="s">
        <v>1297</v>
      </c>
    </row>
    <row r="1994" spans="1:18" x14ac:dyDescent="0.45">
      <c r="A1994" s="196">
        <v>7</v>
      </c>
      <c r="B1994" s="196">
        <v>38</v>
      </c>
      <c r="C1994" s="196">
        <v>47</v>
      </c>
      <c r="D1994" s="196" t="s">
        <v>7698</v>
      </c>
      <c r="E1994" s="196" t="s">
        <v>6951</v>
      </c>
      <c r="F1994" s="196" t="s">
        <v>1301</v>
      </c>
      <c r="G1994" s="196" t="s">
        <v>1300</v>
      </c>
      <c r="H1994" s="196" t="s">
        <v>1320</v>
      </c>
      <c r="I1994" s="196" t="s">
        <v>1319</v>
      </c>
      <c r="K1994" s="196">
        <v>1</v>
      </c>
      <c r="L1994" s="196" t="s">
        <v>1992</v>
      </c>
      <c r="M1994" s="196" t="s">
        <v>1297</v>
      </c>
      <c r="N1994" s="196" t="s">
        <v>1297</v>
      </c>
      <c r="O1994" s="196" t="s">
        <v>1297</v>
      </c>
      <c r="P1994" s="196" t="s">
        <v>1297</v>
      </c>
      <c r="Q1994" s="196" t="s">
        <v>1297</v>
      </c>
      <c r="R1994" s="196" t="s">
        <v>1297</v>
      </c>
    </row>
    <row r="1995" spans="1:18" x14ac:dyDescent="0.45">
      <c r="A1995" s="196">
        <v>7</v>
      </c>
      <c r="B1995" s="196">
        <v>38</v>
      </c>
      <c r="C1995" s="196">
        <v>48</v>
      </c>
      <c r="D1995" s="196" t="s">
        <v>7698</v>
      </c>
      <c r="E1995" s="196" t="s">
        <v>6952</v>
      </c>
      <c r="F1995" s="196" t="s">
        <v>1301</v>
      </c>
      <c r="G1995" s="196" t="s">
        <v>1300</v>
      </c>
      <c r="H1995" s="196" t="s">
        <v>1317</v>
      </c>
      <c r="K1995" s="196">
        <v>1</v>
      </c>
      <c r="L1995" s="196" t="s">
        <v>1991</v>
      </c>
      <c r="M1995" s="196" t="s">
        <v>1297</v>
      </c>
      <c r="N1995" s="196" t="s">
        <v>1297</v>
      </c>
      <c r="O1995" s="196" t="s">
        <v>1297</v>
      </c>
      <c r="P1995" s="196" t="s">
        <v>1297</v>
      </c>
      <c r="Q1995" s="196" t="s">
        <v>1297</v>
      </c>
      <c r="R1995" s="196" t="s">
        <v>1297</v>
      </c>
    </row>
    <row r="1996" spans="1:18" x14ac:dyDescent="0.45">
      <c r="A1996" s="196">
        <v>7</v>
      </c>
      <c r="B1996" s="196">
        <v>38</v>
      </c>
      <c r="C1996" s="196">
        <v>49</v>
      </c>
      <c r="D1996" s="196" t="s">
        <v>7698</v>
      </c>
      <c r="E1996" s="196" t="s">
        <v>6953</v>
      </c>
      <c r="F1996" s="196" t="s">
        <v>1301</v>
      </c>
      <c r="G1996" s="196" t="s">
        <v>1300</v>
      </c>
      <c r="H1996" s="196" t="s">
        <v>1315</v>
      </c>
      <c r="I1996" s="196" t="s">
        <v>1309</v>
      </c>
      <c r="K1996" s="196">
        <v>1</v>
      </c>
      <c r="L1996" s="196" t="s">
        <v>1990</v>
      </c>
      <c r="M1996" s="196" t="s">
        <v>1989</v>
      </c>
      <c r="N1996" s="196" t="s">
        <v>1306</v>
      </c>
      <c r="O1996" s="196" t="s">
        <v>1988</v>
      </c>
      <c r="P1996" s="196" t="s">
        <v>1304</v>
      </c>
      <c r="Q1996" s="196" t="s">
        <v>1987</v>
      </c>
      <c r="R1996" s="196" t="s">
        <v>1302</v>
      </c>
    </row>
    <row r="1997" spans="1:18" x14ac:dyDescent="0.45">
      <c r="A1997" s="196">
        <v>7</v>
      </c>
      <c r="B1997" s="196">
        <v>38</v>
      </c>
      <c r="C1997" s="196">
        <v>50</v>
      </c>
      <c r="D1997" s="196" t="s">
        <v>7698</v>
      </c>
      <c r="E1997" s="196" t="s">
        <v>6954</v>
      </c>
      <c r="F1997" s="196" t="s">
        <v>1301</v>
      </c>
      <c r="G1997" s="196" t="s">
        <v>1300</v>
      </c>
      <c r="H1997" s="196" t="s">
        <v>1310</v>
      </c>
      <c r="I1997" s="196" t="s">
        <v>1309</v>
      </c>
      <c r="K1997" s="196">
        <v>1</v>
      </c>
      <c r="L1997" s="196" t="s">
        <v>1986</v>
      </c>
      <c r="M1997" s="196" t="s">
        <v>1985</v>
      </c>
      <c r="N1997" s="196" t="s">
        <v>1306</v>
      </c>
      <c r="O1997" s="196" t="s">
        <v>1984</v>
      </c>
      <c r="P1997" s="196" t="s">
        <v>1304</v>
      </c>
      <c r="Q1997" s="196" t="s">
        <v>1983</v>
      </c>
      <c r="R1997" s="196" t="s">
        <v>1302</v>
      </c>
    </row>
    <row r="1998" spans="1:18" x14ac:dyDescent="0.45">
      <c r="A1998" s="196">
        <v>7</v>
      </c>
      <c r="B1998" s="196">
        <v>38</v>
      </c>
      <c r="C1998" s="196">
        <v>51</v>
      </c>
      <c r="D1998" s="196" t="s">
        <v>7698</v>
      </c>
      <c r="E1998" s="196" t="s">
        <v>6955</v>
      </c>
      <c r="F1998" s="196" t="s">
        <v>1301</v>
      </c>
      <c r="G1998" s="196" t="s">
        <v>1300</v>
      </c>
      <c r="H1998" s="196" t="s">
        <v>1299</v>
      </c>
      <c r="K1998" s="196">
        <v>1</v>
      </c>
      <c r="L1998" s="196" t="s">
        <v>1982</v>
      </c>
      <c r="M1998" s="196" t="s">
        <v>1297</v>
      </c>
      <c r="N1998" s="196" t="s">
        <v>1297</v>
      </c>
      <c r="O1998" s="196" t="s">
        <v>1297</v>
      </c>
      <c r="P1998" s="196" t="s">
        <v>1297</v>
      </c>
      <c r="Q1998" s="196" t="s">
        <v>1297</v>
      </c>
      <c r="R1998" s="196" t="s">
        <v>1297</v>
      </c>
    </row>
    <row r="1999" spans="1:18" x14ac:dyDescent="0.45">
      <c r="A1999" s="196">
        <v>7</v>
      </c>
      <c r="B1999" s="196">
        <v>38</v>
      </c>
      <c r="C1999" s="196">
        <v>52</v>
      </c>
      <c r="D1999" s="196" t="s">
        <v>8775</v>
      </c>
      <c r="E1999" s="196" t="s">
        <v>8791</v>
      </c>
      <c r="F1999" s="196" t="s">
        <v>1301</v>
      </c>
      <c r="G1999" s="196" t="s">
        <v>1300</v>
      </c>
      <c r="H1999" s="196" t="s">
        <v>8777</v>
      </c>
      <c r="K1999" s="196">
        <v>1</v>
      </c>
      <c r="L1999" s="196" t="s">
        <v>8792</v>
      </c>
    </row>
    <row r="2000" spans="1:18" x14ac:dyDescent="0.45">
      <c r="A2000" s="196">
        <v>7</v>
      </c>
      <c r="B2000" s="196">
        <v>39</v>
      </c>
      <c r="C2000" s="196">
        <v>1</v>
      </c>
      <c r="D2000" s="196" t="s">
        <v>7698</v>
      </c>
      <c r="E2000" s="196" t="s">
        <v>6956</v>
      </c>
      <c r="F2000" s="196" t="s">
        <v>1301</v>
      </c>
      <c r="G2000" s="196" t="s">
        <v>1300</v>
      </c>
      <c r="H2000" s="196" t="s">
        <v>1388</v>
      </c>
      <c r="I2000" s="196" t="s">
        <v>1324</v>
      </c>
      <c r="K2000" s="196">
        <v>1</v>
      </c>
      <c r="L2000" s="196" t="s">
        <v>1981</v>
      </c>
      <c r="M2000" s="196" t="s">
        <v>1297</v>
      </c>
      <c r="N2000" s="196" t="s">
        <v>1297</v>
      </c>
      <c r="O2000" s="196" t="s">
        <v>1297</v>
      </c>
      <c r="P2000" s="196" t="s">
        <v>1297</v>
      </c>
      <c r="Q2000" s="196" t="s">
        <v>1297</v>
      </c>
      <c r="R2000" s="196" t="s">
        <v>1297</v>
      </c>
    </row>
    <row r="2001" spans="1:18" x14ac:dyDescent="0.45">
      <c r="A2001" s="196">
        <v>7</v>
      </c>
      <c r="B2001" s="196">
        <v>39</v>
      </c>
      <c r="C2001" s="196">
        <v>2</v>
      </c>
      <c r="D2001" s="196" t="s">
        <v>7698</v>
      </c>
      <c r="E2001" s="196" t="s">
        <v>7959</v>
      </c>
      <c r="F2001" s="196" t="s">
        <v>1301</v>
      </c>
      <c r="G2001" s="196" t="s">
        <v>1300</v>
      </c>
      <c r="H2001" s="196" t="s">
        <v>1505</v>
      </c>
      <c r="I2001" s="196" t="s">
        <v>1324</v>
      </c>
      <c r="K2001" s="196">
        <v>1</v>
      </c>
      <c r="L2001" s="196" t="s">
        <v>1980</v>
      </c>
      <c r="M2001" s="196" t="s">
        <v>1297</v>
      </c>
      <c r="N2001" s="196" t="s">
        <v>1297</v>
      </c>
      <c r="O2001" s="196" t="s">
        <v>1297</v>
      </c>
      <c r="P2001" s="196" t="s">
        <v>1297</v>
      </c>
      <c r="Q2001" s="196" t="s">
        <v>1297</v>
      </c>
      <c r="R2001" s="196" t="s">
        <v>1297</v>
      </c>
    </row>
    <row r="2002" spans="1:18" x14ac:dyDescent="0.45">
      <c r="A2002" s="196">
        <v>7</v>
      </c>
      <c r="B2002" s="196">
        <v>39</v>
      </c>
      <c r="C2002" s="196">
        <v>3</v>
      </c>
      <c r="D2002" s="196" t="s">
        <v>7698</v>
      </c>
      <c r="E2002" s="196" t="s">
        <v>6957</v>
      </c>
      <c r="F2002" s="196" t="s">
        <v>1301</v>
      </c>
      <c r="G2002" s="196" t="s">
        <v>1300</v>
      </c>
      <c r="H2002" s="196" t="s">
        <v>1386</v>
      </c>
      <c r="I2002" s="196" t="s">
        <v>1324</v>
      </c>
      <c r="K2002" s="196">
        <v>1</v>
      </c>
      <c r="L2002" s="196" t="s">
        <v>1979</v>
      </c>
      <c r="M2002" s="196" t="s">
        <v>1297</v>
      </c>
      <c r="N2002" s="196" t="s">
        <v>1297</v>
      </c>
      <c r="O2002" s="196" t="s">
        <v>1297</v>
      </c>
      <c r="P2002" s="196" t="s">
        <v>1297</v>
      </c>
      <c r="Q2002" s="196" t="s">
        <v>1297</v>
      </c>
      <c r="R2002" s="196" t="s">
        <v>1297</v>
      </c>
    </row>
    <row r="2003" spans="1:18" x14ac:dyDescent="0.45">
      <c r="A2003" s="196">
        <v>7</v>
      </c>
      <c r="B2003" s="196">
        <v>39</v>
      </c>
      <c r="C2003" s="196">
        <v>4</v>
      </c>
      <c r="D2003" s="196" t="s">
        <v>7698</v>
      </c>
      <c r="E2003" s="196" t="s">
        <v>7960</v>
      </c>
      <c r="F2003" s="196" t="s">
        <v>1301</v>
      </c>
      <c r="G2003" s="196" t="s">
        <v>1300</v>
      </c>
      <c r="H2003" s="196" t="s">
        <v>1502</v>
      </c>
      <c r="I2003" s="196" t="s">
        <v>1324</v>
      </c>
      <c r="K2003" s="196">
        <v>1</v>
      </c>
      <c r="L2003" s="196" t="s">
        <v>1978</v>
      </c>
      <c r="M2003" s="196" t="s">
        <v>1297</v>
      </c>
      <c r="N2003" s="196" t="s">
        <v>1297</v>
      </c>
      <c r="O2003" s="196" t="s">
        <v>1297</v>
      </c>
      <c r="P2003" s="196" t="s">
        <v>1297</v>
      </c>
      <c r="Q2003" s="196" t="s">
        <v>1297</v>
      </c>
      <c r="R2003" s="196" t="s">
        <v>1297</v>
      </c>
    </row>
    <row r="2004" spans="1:18" x14ac:dyDescent="0.45">
      <c r="A2004" s="196">
        <v>7</v>
      </c>
      <c r="B2004" s="196">
        <v>39</v>
      </c>
      <c r="C2004" s="196">
        <v>5</v>
      </c>
      <c r="D2004" s="196" t="s">
        <v>7698</v>
      </c>
      <c r="E2004" s="196" t="s">
        <v>6958</v>
      </c>
      <c r="F2004" s="196" t="s">
        <v>1301</v>
      </c>
      <c r="G2004" s="196" t="s">
        <v>1300</v>
      </c>
      <c r="H2004" s="196" t="s">
        <v>1384</v>
      </c>
      <c r="I2004" s="196" t="s">
        <v>1309</v>
      </c>
      <c r="K2004" s="196">
        <v>1</v>
      </c>
      <c r="L2004" s="196" t="s">
        <v>1977</v>
      </c>
      <c r="M2004" s="196" t="s">
        <v>1976</v>
      </c>
      <c r="N2004" s="196" t="s">
        <v>1306</v>
      </c>
      <c r="O2004" s="196" t="s">
        <v>1975</v>
      </c>
      <c r="P2004" s="196" t="s">
        <v>1304</v>
      </c>
      <c r="Q2004" s="196" t="s">
        <v>1974</v>
      </c>
      <c r="R2004" s="196" t="s">
        <v>1302</v>
      </c>
    </row>
    <row r="2005" spans="1:18" x14ac:dyDescent="0.45">
      <c r="A2005" s="196">
        <v>7</v>
      </c>
      <c r="B2005" s="196">
        <v>39</v>
      </c>
      <c r="C2005" s="196">
        <v>6</v>
      </c>
      <c r="D2005" s="196" t="s">
        <v>7698</v>
      </c>
      <c r="E2005" s="196" t="s">
        <v>7961</v>
      </c>
      <c r="F2005" s="196" t="s">
        <v>1301</v>
      </c>
      <c r="G2005" s="196" t="s">
        <v>1300</v>
      </c>
      <c r="H2005" s="196" t="s">
        <v>1496</v>
      </c>
      <c r="I2005" s="196" t="s">
        <v>1309</v>
      </c>
      <c r="K2005" s="196">
        <v>1</v>
      </c>
      <c r="L2005" s="196" t="s">
        <v>1973</v>
      </c>
      <c r="M2005" s="196" t="s">
        <v>1972</v>
      </c>
      <c r="N2005" s="196" t="s">
        <v>1306</v>
      </c>
      <c r="O2005" s="196" t="s">
        <v>1971</v>
      </c>
      <c r="P2005" s="196" t="s">
        <v>1304</v>
      </c>
      <c r="Q2005" s="196" t="s">
        <v>1970</v>
      </c>
      <c r="R2005" s="196" t="s">
        <v>1302</v>
      </c>
    </row>
    <row r="2006" spans="1:18" x14ac:dyDescent="0.45">
      <c r="A2006" s="196">
        <v>7</v>
      </c>
      <c r="B2006" s="196">
        <v>39</v>
      </c>
      <c r="C2006" s="196">
        <v>7</v>
      </c>
      <c r="D2006" s="196" t="s">
        <v>7698</v>
      </c>
      <c r="E2006" s="196" t="s">
        <v>6959</v>
      </c>
      <c r="F2006" s="196" t="s">
        <v>1301</v>
      </c>
      <c r="G2006" s="196" t="s">
        <v>1300</v>
      </c>
      <c r="H2006" s="196" t="s">
        <v>715</v>
      </c>
      <c r="I2006" s="196" t="s">
        <v>1309</v>
      </c>
      <c r="K2006" s="196">
        <v>1</v>
      </c>
      <c r="L2006" s="196" t="s">
        <v>1969</v>
      </c>
      <c r="M2006" s="196" t="s">
        <v>1968</v>
      </c>
      <c r="N2006" s="196" t="s">
        <v>1306</v>
      </c>
      <c r="O2006" s="196" t="s">
        <v>1967</v>
      </c>
      <c r="P2006" s="196" t="s">
        <v>1304</v>
      </c>
      <c r="Q2006" s="196" t="s">
        <v>1966</v>
      </c>
      <c r="R2006" s="196" t="s">
        <v>1302</v>
      </c>
    </row>
    <row r="2007" spans="1:18" x14ac:dyDescent="0.45">
      <c r="A2007" s="196">
        <v>7</v>
      </c>
      <c r="B2007" s="196">
        <v>39</v>
      </c>
      <c r="C2007" s="196">
        <v>8</v>
      </c>
      <c r="D2007" s="196" t="s">
        <v>7698</v>
      </c>
      <c r="E2007" s="196" t="s">
        <v>7962</v>
      </c>
      <c r="F2007" s="196" t="s">
        <v>1301</v>
      </c>
      <c r="G2007" s="196" t="s">
        <v>1300</v>
      </c>
      <c r="H2007" s="196" t="s">
        <v>1487</v>
      </c>
      <c r="I2007" s="196" t="s">
        <v>1309</v>
      </c>
      <c r="K2007" s="196">
        <v>1</v>
      </c>
      <c r="L2007" s="196" t="s">
        <v>1965</v>
      </c>
      <c r="M2007" s="196" t="s">
        <v>1964</v>
      </c>
      <c r="N2007" s="196" t="s">
        <v>1306</v>
      </c>
      <c r="O2007" s="196" t="s">
        <v>1963</v>
      </c>
      <c r="P2007" s="196" t="s">
        <v>1304</v>
      </c>
      <c r="Q2007" s="196" t="s">
        <v>1962</v>
      </c>
      <c r="R2007" s="196" t="s">
        <v>1302</v>
      </c>
    </row>
    <row r="2008" spans="1:18" x14ac:dyDescent="0.45">
      <c r="A2008" s="196">
        <v>7</v>
      </c>
      <c r="B2008" s="196">
        <v>39</v>
      </c>
      <c r="C2008" s="196">
        <v>9</v>
      </c>
      <c r="D2008" s="196" t="s">
        <v>7698</v>
      </c>
      <c r="E2008" s="196" t="s">
        <v>6960</v>
      </c>
      <c r="F2008" s="196" t="s">
        <v>1301</v>
      </c>
      <c r="G2008" s="196" t="s">
        <v>1300</v>
      </c>
      <c r="H2008" s="196" t="s">
        <v>1375</v>
      </c>
      <c r="K2008" s="196">
        <v>1</v>
      </c>
      <c r="L2008" s="196" t="s">
        <v>1961</v>
      </c>
      <c r="M2008" s="196" t="s">
        <v>1297</v>
      </c>
      <c r="N2008" s="196" t="s">
        <v>1297</v>
      </c>
      <c r="O2008" s="196" t="s">
        <v>1297</v>
      </c>
      <c r="P2008" s="196" t="s">
        <v>1297</v>
      </c>
      <c r="Q2008" s="196" t="s">
        <v>1297</v>
      </c>
      <c r="R2008" s="196" t="s">
        <v>1297</v>
      </c>
    </row>
    <row r="2009" spans="1:18" x14ac:dyDescent="0.45">
      <c r="A2009" s="196">
        <v>7</v>
      </c>
      <c r="B2009" s="196">
        <v>39</v>
      </c>
      <c r="C2009" s="196">
        <v>10</v>
      </c>
      <c r="D2009" s="196" t="s">
        <v>7698</v>
      </c>
      <c r="E2009" s="196" t="s">
        <v>7963</v>
      </c>
      <c r="F2009" s="196" t="s">
        <v>1301</v>
      </c>
      <c r="G2009" s="196" t="s">
        <v>1300</v>
      </c>
      <c r="H2009" s="196" t="s">
        <v>1481</v>
      </c>
      <c r="K2009" s="196">
        <v>1</v>
      </c>
      <c r="L2009" s="196" t="s">
        <v>1960</v>
      </c>
      <c r="M2009" s="196" t="s">
        <v>1297</v>
      </c>
      <c r="N2009" s="196" t="s">
        <v>1297</v>
      </c>
      <c r="O2009" s="196" t="s">
        <v>1297</v>
      </c>
      <c r="P2009" s="196" t="s">
        <v>1297</v>
      </c>
      <c r="Q2009" s="196" t="s">
        <v>1297</v>
      </c>
      <c r="R2009" s="196" t="s">
        <v>1297</v>
      </c>
    </row>
    <row r="2010" spans="1:18" x14ac:dyDescent="0.45">
      <c r="A2010" s="196">
        <v>7</v>
      </c>
      <c r="B2010" s="196">
        <v>39</v>
      </c>
      <c r="C2010" s="196">
        <v>11</v>
      </c>
      <c r="D2010" s="196" t="s">
        <v>7698</v>
      </c>
      <c r="E2010" s="196" t="s">
        <v>6961</v>
      </c>
      <c r="F2010" s="196" t="s">
        <v>1301</v>
      </c>
      <c r="G2010" s="196" t="s">
        <v>1300</v>
      </c>
      <c r="H2010" s="196" t="s">
        <v>1373</v>
      </c>
      <c r="I2010" s="196" t="s">
        <v>1319</v>
      </c>
      <c r="K2010" s="196">
        <v>1</v>
      </c>
      <c r="L2010" s="196" t="s">
        <v>1959</v>
      </c>
      <c r="M2010" s="196" t="s">
        <v>1297</v>
      </c>
      <c r="N2010" s="196" t="s">
        <v>1297</v>
      </c>
      <c r="O2010" s="196" t="s">
        <v>1297</v>
      </c>
      <c r="P2010" s="196" t="s">
        <v>1297</v>
      </c>
      <c r="Q2010" s="196" t="s">
        <v>1297</v>
      </c>
      <c r="R2010" s="196" t="s">
        <v>1297</v>
      </c>
    </row>
    <row r="2011" spans="1:18" x14ac:dyDescent="0.45">
      <c r="A2011" s="196">
        <v>7</v>
      </c>
      <c r="B2011" s="196">
        <v>39</v>
      </c>
      <c r="C2011" s="196">
        <v>12</v>
      </c>
      <c r="D2011" s="196" t="s">
        <v>7698</v>
      </c>
      <c r="E2011" s="196" t="s">
        <v>7964</v>
      </c>
      <c r="F2011" s="196" t="s">
        <v>1301</v>
      </c>
      <c r="G2011" s="196" t="s">
        <v>1300</v>
      </c>
      <c r="H2011" s="196" t="s">
        <v>1478</v>
      </c>
      <c r="I2011" s="196" t="s">
        <v>1319</v>
      </c>
      <c r="K2011" s="196">
        <v>1</v>
      </c>
      <c r="L2011" s="196" t="s">
        <v>1958</v>
      </c>
      <c r="M2011" s="196" t="s">
        <v>1297</v>
      </c>
      <c r="N2011" s="196" t="s">
        <v>1297</v>
      </c>
      <c r="O2011" s="196" t="s">
        <v>1297</v>
      </c>
      <c r="P2011" s="196" t="s">
        <v>1297</v>
      </c>
      <c r="Q2011" s="196" t="s">
        <v>1297</v>
      </c>
      <c r="R2011" s="196" t="s">
        <v>1297</v>
      </c>
    </row>
    <row r="2012" spans="1:18" x14ac:dyDescent="0.45">
      <c r="A2012" s="196">
        <v>7</v>
      </c>
      <c r="B2012" s="196">
        <v>39</v>
      </c>
      <c r="C2012" s="196">
        <v>13</v>
      </c>
      <c r="D2012" s="196" t="s">
        <v>7698</v>
      </c>
      <c r="E2012" s="196" t="s">
        <v>6962</v>
      </c>
      <c r="F2012" s="196" t="s">
        <v>1301</v>
      </c>
      <c r="G2012" s="196" t="s">
        <v>1300</v>
      </c>
      <c r="H2012" s="196" t="s">
        <v>1371</v>
      </c>
      <c r="I2012" s="196" t="s">
        <v>1370</v>
      </c>
      <c r="K2012" s="196">
        <v>1</v>
      </c>
      <c r="L2012" s="196" t="s">
        <v>1957</v>
      </c>
      <c r="M2012" s="196" t="s">
        <v>1297</v>
      </c>
      <c r="N2012" s="196" t="s">
        <v>1297</v>
      </c>
      <c r="O2012" s="196" t="s">
        <v>1297</v>
      </c>
      <c r="P2012" s="196" t="s">
        <v>1297</v>
      </c>
      <c r="Q2012" s="196" t="s">
        <v>1297</v>
      </c>
      <c r="R2012" s="196" t="s">
        <v>1297</v>
      </c>
    </row>
    <row r="2013" spans="1:18" x14ac:dyDescent="0.45">
      <c r="A2013" s="196">
        <v>7</v>
      </c>
      <c r="B2013" s="196">
        <v>39</v>
      </c>
      <c r="C2013" s="196">
        <v>14</v>
      </c>
      <c r="D2013" s="196" t="s">
        <v>7698</v>
      </c>
      <c r="E2013" s="196" t="s">
        <v>7965</v>
      </c>
      <c r="F2013" s="196" t="s">
        <v>1301</v>
      </c>
      <c r="G2013" s="196" t="s">
        <v>1300</v>
      </c>
      <c r="H2013" s="196" t="s">
        <v>1475</v>
      </c>
      <c r="I2013" s="196" t="s">
        <v>1370</v>
      </c>
      <c r="K2013" s="196">
        <v>1</v>
      </c>
      <c r="L2013" s="196" t="s">
        <v>1956</v>
      </c>
      <c r="M2013" s="196" t="s">
        <v>1297</v>
      </c>
      <c r="N2013" s="196" t="s">
        <v>1297</v>
      </c>
      <c r="O2013" s="196" t="s">
        <v>1297</v>
      </c>
      <c r="P2013" s="196" t="s">
        <v>1297</v>
      </c>
      <c r="Q2013" s="196" t="s">
        <v>1297</v>
      </c>
      <c r="R2013" s="196" t="s">
        <v>1297</v>
      </c>
    </row>
    <row r="2014" spans="1:18" x14ac:dyDescent="0.45">
      <c r="A2014" s="196">
        <v>7</v>
      </c>
      <c r="B2014" s="196">
        <v>39</v>
      </c>
      <c r="C2014" s="196">
        <v>15</v>
      </c>
      <c r="D2014" s="196" t="s">
        <v>7698</v>
      </c>
      <c r="E2014" s="196" t="s">
        <v>6963</v>
      </c>
      <c r="F2014" s="196" t="s">
        <v>1301</v>
      </c>
      <c r="G2014" s="196" t="s">
        <v>1300</v>
      </c>
      <c r="H2014" s="196" t="s">
        <v>1368</v>
      </c>
      <c r="I2014" s="196" t="s">
        <v>1367</v>
      </c>
      <c r="K2014" s="196">
        <v>1</v>
      </c>
      <c r="L2014" s="196" t="s">
        <v>1955</v>
      </c>
      <c r="M2014" s="196" t="s">
        <v>1954</v>
      </c>
      <c r="N2014" s="196" t="s">
        <v>1297</v>
      </c>
      <c r="O2014" s="196" t="s">
        <v>1297</v>
      </c>
      <c r="P2014" s="196" t="s">
        <v>1297</v>
      </c>
      <c r="Q2014" s="196" t="s">
        <v>1297</v>
      </c>
      <c r="R2014" s="196" t="s">
        <v>1297</v>
      </c>
    </row>
    <row r="2015" spans="1:18" x14ac:dyDescent="0.45">
      <c r="A2015" s="196">
        <v>7</v>
      </c>
      <c r="B2015" s="196">
        <v>39</v>
      </c>
      <c r="C2015" s="196">
        <v>16</v>
      </c>
      <c r="D2015" s="196" t="s">
        <v>7698</v>
      </c>
      <c r="E2015" s="196" t="s">
        <v>7966</v>
      </c>
      <c r="F2015" s="196" t="s">
        <v>1301</v>
      </c>
      <c r="G2015" s="196" t="s">
        <v>1300</v>
      </c>
      <c r="H2015" s="196" t="s">
        <v>1471</v>
      </c>
      <c r="I2015" s="196" t="s">
        <v>1367</v>
      </c>
      <c r="K2015" s="196">
        <v>1</v>
      </c>
      <c r="L2015" s="196" t="s">
        <v>1953</v>
      </c>
      <c r="M2015" s="196" t="s">
        <v>1952</v>
      </c>
      <c r="N2015" s="196" t="s">
        <v>1297</v>
      </c>
      <c r="O2015" s="196" t="s">
        <v>1297</v>
      </c>
      <c r="P2015" s="196" t="s">
        <v>1297</v>
      </c>
      <c r="Q2015" s="196" t="s">
        <v>1297</v>
      </c>
      <c r="R2015" s="196" t="s">
        <v>1297</v>
      </c>
    </row>
    <row r="2016" spans="1:18" x14ac:dyDescent="0.45">
      <c r="A2016" s="196">
        <v>7</v>
      </c>
      <c r="B2016" s="196">
        <v>39</v>
      </c>
      <c r="C2016" s="196">
        <v>17</v>
      </c>
      <c r="D2016" s="196" t="s">
        <v>7698</v>
      </c>
      <c r="E2016" s="196" t="s">
        <v>6964</v>
      </c>
      <c r="F2016" s="196" t="s">
        <v>1301</v>
      </c>
      <c r="G2016" s="196" t="s">
        <v>1300</v>
      </c>
      <c r="H2016" s="196" t="s">
        <v>1364</v>
      </c>
      <c r="K2016" s="196">
        <v>1</v>
      </c>
      <c r="L2016" s="196" t="s">
        <v>1951</v>
      </c>
      <c r="M2016" s="196" t="s">
        <v>1297</v>
      </c>
      <c r="N2016" s="196" t="s">
        <v>1297</v>
      </c>
      <c r="O2016" s="196" t="s">
        <v>1297</v>
      </c>
      <c r="P2016" s="196" t="s">
        <v>1297</v>
      </c>
      <c r="Q2016" s="196" t="s">
        <v>1297</v>
      </c>
      <c r="R2016" s="196" t="s">
        <v>1297</v>
      </c>
    </row>
    <row r="2017" spans="1:18" x14ac:dyDescent="0.45">
      <c r="A2017" s="196">
        <v>7</v>
      </c>
      <c r="B2017" s="196">
        <v>39</v>
      </c>
      <c r="C2017" s="196">
        <v>18</v>
      </c>
      <c r="D2017" s="196" t="s">
        <v>7698</v>
      </c>
      <c r="E2017" s="196" t="s">
        <v>7967</v>
      </c>
      <c r="F2017" s="196" t="s">
        <v>1301</v>
      </c>
      <c r="G2017" s="196" t="s">
        <v>1300</v>
      </c>
      <c r="H2017" s="196" t="s">
        <v>1467</v>
      </c>
      <c r="K2017" s="196">
        <v>1</v>
      </c>
      <c r="L2017" s="196" t="s">
        <v>1950</v>
      </c>
      <c r="M2017" s="196" t="s">
        <v>1297</v>
      </c>
      <c r="N2017" s="196" t="s">
        <v>1297</v>
      </c>
      <c r="O2017" s="196" t="s">
        <v>1297</v>
      </c>
      <c r="P2017" s="196" t="s">
        <v>1297</v>
      </c>
      <c r="Q2017" s="196" t="s">
        <v>1297</v>
      </c>
      <c r="R2017" s="196" t="s">
        <v>1297</v>
      </c>
    </row>
    <row r="2018" spans="1:18" x14ac:dyDescent="0.45">
      <c r="A2018" s="196">
        <v>7</v>
      </c>
      <c r="B2018" s="196">
        <v>39</v>
      </c>
      <c r="C2018" s="196">
        <v>19</v>
      </c>
      <c r="D2018" s="196" t="s">
        <v>7698</v>
      </c>
      <c r="E2018" s="196" t="s">
        <v>6965</v>
      </c>
      <c r="F2018" s="196" t="s">
        <v>1301</v>
      </c>
      <c r="G2018" s="196" t="s">
        <v>1300</v>
      </c>
      <c r="H2018" s="196" t="s">
        <v>1362</v>
      </c>
      <c r="K2018" s="196">
        <v>1</v>
      </c>
      <c r="L2018" s="196" t="s">
        <v>1949</v>
      </c>
      <c r="M2018" s="196" t="s">
        <v>1297</v>
      </c>
      <c r="N2018" s="196" t="s">
        <v>1297</v>
      </c>
      <c r="O2018" s="196" t="s">
        <v>1297</v>
      </c>
      <c r="P2018" s="196" t="s">
        <v>1297</v>
      </c>
      <c r="Q2018" s="196" t="s">
        <v>1297</v>
      </c>
      <c r="R2018" s="196" t="s">
        <v>1297</v>
      </c>
    </row>
    <row r="2019" spans="1:18" x14ac:dyDescent="0.45">
      <c r="A2019" s="196">
        <v>7</v>
      </c>
      <c r="B2019" s="196">
        <v>39</v>
      </c>
      <c r="C2019" s="196">
        <v>20</v>
      </c>
      <c r="D2019" s="196" t="s">
        <v>7698</v>
      </c>
      <c r="E2019" s="196" t="s">
        <v>7968</v>
      </c>
      <c r="F2019" s="196" t="s">
        <v>1301</v>
      </c>
      <c r="G2019" s="196" t="s">
        <v>1300</v>
      </c>
      <c r="H2019" s="196" t="s">
        <v>1464</v>
      </c>
      <c r="K2019" s="196">
        <v>1</v>
      </c>
      <c r="L2019" s="196" t="s">
        <v>1948</v>
      </c>
      <c r="M2019" s="196" t="s">
        <v>1297</v>
      </c>
      <c r="N2019" s="196" t="s">
        <v>1297</v>
      </c>
      <c r="O2019" s="196" t="s">
        <v>1297</v>
      </c>
      <c r="P2019" s="196" t="s">
        <v>1297</v>
      </c>
      <c r="Q2019" s="196" t="s">
        <v>1297</v>
      </c>
      <c r="R2019" s="196" t="s">
        <v>1297</v>
      </c>
    </row>
    <row r="2020" spans="1:18" x14ac:dyDescent="0.45">
      <c r="A2020" s="196">
        <v>7</v>
      </c>
      <c r="B2020" s="196">
        <v>39</v>
      </c>
      <c r="C2020" s="196">
        <v>21</v>
      </c>
      <c r="D2020" s="196" t="s">
        <v>7698</v>
      </c>
      <c r="E2020" s="196" t="s">
        <v>6966</v>
      </c>
      <c r="F2020" s="196" t="s">
        <v>1301</v>
      </c>
      <c r="G2020" s="196" t="s">
        <v>1300</v>
      </c>
      <c r="H2020" s="196" t="s">
        <v>1360</v>
      </c>
      <c r="K2020" s="196">
        <v>1</v>
      </c>
      <c r="L2020" s="196" t="s">
        <v>1947</v>
      </c>
      <c r="M2020" s="196" t="s">
        <v>1297</v>
      </c>
      <c r="N2020" s="196" t="s">
        <v>1297</v>
      </c>
      <c r="O2020" s="196" t="s">
        <v>1297</v>
      </c>
      <c r="P2020" s="196" t="s">
        <v>1297</v>
      </c>
      <c r="Q2020" s="196" t="s">
        <v>1297</v>
      </c>
      <c r="R2020" s="196" t="s">
        <v>1297</v>
      </c>
    </row>
    <row r="2021" spans="1:18" x14ac:dyDescent="0.45">
      <c r="A2021" s="196">
        <v>7</v>
      </c>
      <c r="B2021" s="196">
        <v>39</v>
      </c>
      <c r="C2021" s="196">
        <v>22</v>
      </c>
      <c r="D2021" s="196" t="s">
        <v>7698</v>
      </c>
      <c r="E2021" s="196" t="s">
        <v>7969</v>
      </c>
      <c r="F2021" s="196" t="s">
        <v>1301</v>
      </c>
      <c r="G2021" s="196" t="s">
        <v>1300</v>
      </c>
      <c r="H2021" s="196" t="s">
        <v>1461</v>
      </c>
      <c r="K2021" s="196">
        <v>1</v>
      </c>
      <c r="L2021" s="196" t="s">
        <v>1946</v>
      </c>
      <c r="M2021" s="196" t="s">
        <v>1297</v>
      </c>
      <c r="N2021" s="196" t="s">
        <v>1297</v>
      </c>
      <c r="O2021" s="196" t="s">
        <v>1297</v>
      </c>
      <c r="P2021" s="196" t="s">
        <v>1297</v>
      </c>
      <c r="Q2021" s="196" t="s">
        <v>1297</v>
      </c>
      <c r="R2021" s="196" t="s">
        <v>1297</v>
      </c>
    </row>
    <row r="2022" spans="1:18" x14ac:dyDescent="0.45">
      <c r="A2022" s="196">
        <v>7</v>
      </c>
      <c r="B2022" s="196">
        <v>39</v>
      </c>
      <c r="C2022" s="196">
        <v>23</v>
      </c>
      <c r="D2022" s="196" t="s">
        <v>7698</v>
      </c>
      <c r="E2022" s="196" t="s">
        <v>6967</v>
      </c>
      <c r="F2022" s="196" t="s">
        <v>1301</v>
      </c>
      <c r="G2022" s="196" t="s">
        <v>1300</v>
      </c>
      <c r="H2022" s="196" t="s">
        <v>1358</v>
      </c>
      <c r="K2022" s="196">
        <v>1</v>
      </c>
      <c r="L2022" s="196" t="s">
        <v>1945</v>
      </c>
      <c r="M2022" s="196" t="s">
        <v>1297</v>
      </c>
      <c r="N2022" s="196" t="s">
        <v>1297</v>
      </c>
      <c r="O2022" s="196" t="s">
        <v>1297</v>
      </c>
      <c r="P2022" s="196" t="s">
        <v>1297</v>
      </c>
      <c r="Q2022" s="196" t="s">
        <v>1297</v>
      </c>
      <c r="R2022" s="196" t="s">
        <v>1297</v>
      </c>
    </row>
    <row r="2023" spans="1:18" x14ac:dyDescent="0.45">
      <c r="A2023" s="196">
        <v>7</v>
      </c>
      <c r="B2023" s="196">
        <v>39</v>
      </c>
      <c r="C2023" s="196">
        <v>24</v>
      </c>
      <c r="D2023" s="196" t="s">
        <v>7698</v>
      </c>
      <c r="E2023" s="196" t="s">
        <v>7970</v>
      </c>
      <c r="F2023" s="196" t="s">
        <v>1301</v>
      </c>
      <c r="G2023" s="196" t="s">
        <v>1300</v>
      </c>
      <c r="H2023" s="196" t="s">
        <v>1458</v>
      </c>
      <c r="K2023" s="196">
        <v>1</v>
      </c>
      <c r="L2023" s="196" t="s">
        <v>1944</v>
      </c>
      <c r="M2023" s="196" t="s">
        <v>1297</v>
      </c>
      <c r="N2023" s="196" t="s">
        <v>1297</v>
      </c>
      <c r="O2023" s="196" t="s">
        <v>1297</v>
      </c>
      <c r="P2023" s="196" t="s">
        <v>1297</v>
      </c>
      <c r="Q2023" s="196" t="s">
        <v>1297</v>
      </c>
      <c r="R2023" s="196" t="s">
        <v>1297</v>
      </c>
    </row>
    <row r="2024" spans="1:18" x14ac:dyDescent="0.45">
      <c r="A2024" s="196">
        <v>7</v>
      </c>
      <c r="B2024" s="196">
        <v>39</v>
      </c>
      <c r="C2024" s="196">
        <v>25</v>
      </c>
      <c r="D2024" s="196" t="s">
        <v>7698</v>
      </c>
      <c r="E2024" s="196" t="s">
        <v>6968</v>
      </c>
      <c r="F2024" s="196" t="s">
        <v>1301</v>
      </c>
      <c r="G2024" s="196" t="s">
        <v>1300</v>
      </c>
      <c r="H2024" s="196" t="s">
        <v>1356</v>
      </c>
      <c r="K2024" s="196">
        <v>1</v>
      </c>
      <c r="L2024" s="196" t="s">
        <v>1943</v>
      </c>
      <c r="M2024" s="196" t="s">
        <v>1297</v>
      </c>
      <c r="N2024" s="196" t="s">
        <v>1297</v>
      </c>
      <c r="O2024" s="196" t="s">
        <v>1297</v>
      </c>
      <c r="P2024" s="196" t="s">
        <v>1297</v>
      </c>
      <c r="Q2024" s="196" t="s">
        <v>1297</v>
      </c>
      <c r="R2024" s="196" t="s">
        <v>1297</v>
      </c>
    </row>
    <row r="2025" spans="1:18" x14ac:dyDescent="0.45">
      <c r="A2025" s="196">
        <v>7</v>
      </c>
      <c r="B2025" s="196">
        <v>39</v>
      </c>
      <c r="C2025" s="196">
        <v>26</v>
      </c>
      <c r="D2025" s="196" t="s">
        <v>7698</v>
      </c>
      <c r="E2025" s="196" t="s">
        <v>7971</v>
      </c>
      <c r="F2025" s="196" t="s">
        <v>1301</v>
      </c>
      <c r="G2025" s="196" t="s">
        <v>1300</v>
      </c>
      <c r="H2025" s="196" t="s">
        <v>1455</v>
      </c>
      <c r="K2025" s="196">
        <v>1</v>
      </c>
      <c r="L2025" s="196" t="s">
        <v>1942</v>
      </c>
      <c r="M2025" s="196" t="s">
        <v>1297</v>
      </c>
      <c r="N2025" s="196" t="s">
        <v>1297</v>
      </c>
      <c r="O2025" s="196" t="s">
        <v>1297</v>
      </c>
      <c r="P2025" s="196" t="s">
        <v>1297</v>
      </c>
      <c r="Q2025" s="196" t="s">
        <v>1297</v>
      </c>
      <c r="R2025" s="196" t="s">
        <v>1297</v>
      </c>
    </row>
    <row r="2026" spans="1:18" x14ac:dyDescent="0.45">
      <c r="A2026" s="196">
        <v>7</v>
      </c>
      <c r="B2026" s="196">
        <v>39</v>
      </c>
      <c r="C2026" s="196">
        <v>27</v>
      </c>
      <c r="D2026" s="196" t="s">
        <v>7698</v>
      </c>
      <c r="E2026" s="196" t="s">
        <v>6969</v>
      </c>
      <c r="F2026" s="196" t="s">
        <v>1301</v>
      </c>
      <c r="G2026" s="196" t="s">
        <v>1300</v>
      </c>
      <c r="H2026" s="196" t="s">
        <v>1354</v>
      </c>
      <c r="I2026" s="196" t="s">
        <v>1309</v>
      </c>
      <c r="K2026" s="196">
        <v>1</v>
      </c>
      <c r="L2026" s="196" t="s">
        <v>1941</v>
      </c>
      <c r="M2026" s="196" t="s">
        <v>1940</v>
      </c>
      <c r="N2026" s="196" t="s">
        <v>1306</v>
      </c>
      <c r="O2026" s="196" t="s">
        <v>1939</v>
      </c>
      <c r="P2026" s="196" t="s">
        <v>1304</v>
      </c>
      <c r="Q2026" s="196" t="s">
        <v>1938</v>
      </c>
      <c r="R2026" s="196" t="s">
        <v>1302</v>
      </c>
    </row>
    <row r="2027" spans="1:18" x14ac:dyDescent="0.45">
      <c r="A2027" s="196">
        <v>7</v>
      </c>
      <c r="B2027" s="196">
        <v>39</v>
      </c>
      <c r="C2027" s="196">
        <v>28</v>
      </c>
      <c r="D2027" s="196" t="s">
        <v>7698</v>
      </c>
      <c r="E2027" s="196" t="s">
        <v>7972</v>
      </c>
      <c r="F2027" s="196" t="s">
        <v>1301</v>
      </c>
      <c r="G2027" s="196" t="s">
        <v>1300</v>
      </c>
      <c r="H2027" s="196" t="s">
        <v>1449</v>
      </c>
      <c r="I2027" s="196" t="s">
        <v>1309</v>
      </c>
      <c r="K2027" s="196">
        <v>1</v>
      </c>
      <c r="L2027" s="196" t="s">
        <v>1937</v>
      </c>
      <c r="M2027" s="196" t="s">
        <v>1936</v>
      </c>
      <c r="N2027" s="196" t="s">
        <v>1306</v>
      </c>
      <c r="O2027" s="196" t="s">
        <v>1935</v>
      </c>
      <c r="P2027" s="196" t="s">
        <v>1304</v>
      </c>
      <c r="Q2027" s="196" t="s">
        <v>1934</v>
      </c>
      <c r="R2027" s="196" t="s">
        <v>1302</v>
      </c>
    </row>
    <row r="2028" spans="1:18" x14ac:dyDescent="0.45">
      <c r="A2028" s="196">
        <v>7</v>
      </c>
      <c r="B2028" s="196">
        <v>39</v>
      </c>
      <c r="C2028" s="196">
        <v>29</v>
      </c>
      <c r="D2028" s="196" t="s">
        <v>7698</v>
      </c>
      <c r="E2028" s="196" t="s">
        <v>6970</v>
      </c>
      <c r="F2028" s="196" t="s">
        <v>1301</v>
      </c>
      <c r="G2028" s="196" t="s">
        <v>1300</v>
      </c>
      <c r="H2028" s="196" t="s">
        <v>1349</v>
      </c>
      <c r="I2028" s="196" t="s">
        <v>1341</v>
      </c>
      <c r="K2028" s="196">
        <v>1</v>
      </c>
      <c r="L2028" s="196" t="s">
        <v>1933</v>
      </c>
      <c r="M2028" s="196" t="s">
        <v>1932</v>
      </c>
      <c r="N2028" s="196" t="s">
        <v>1338</v>
      </c>
      <c r="O2028" s="196" t="s">
        <v>1931</v>
      </c>
      <c r="P2028" s="196" t="s">
        <v>1297</v>
      </c>
      <c r="Q2028" s="196" t="s">
        <v>1297</v>
      </c>
      <c r="R2028" s="196" t="s">
        <v>1297</v>
      </c>
    </row>
    <row r="2029" spans="1:18" x14ac:dyDescent="0.45">
      <c r="A2029" s="196">
        <v>7</v>
      </c>
      <c r="B2029" s="196">
        <v>39</v>
      </c>
      <c r="C2029" s="196">
        <v>30</v>
      </c>
      <c r="D2029" s="196" t="s">
        <v>7698</v>
      </c>
      <c r="E2029" s="196" t="s">
        <v>7973</v>
      </c>
      <c r="F2029" s="196" t="s">
        <v>1301</v>
      </c>
      <c r="G2029" s="196" t="s">
        <v>1300</v>
      </c>
      <c r="H2029" s="196" t="s">
        <v>1441</v>
      </c>
      <c r="I2029" s="196" t="s">
        <v>1341</v>
      </c>
      <c r="K2029" s="196">
        <v>1</v>
      </c>
      <c r="L2029" s="196" t="s">
        <v>1930</v>
      </c>
      <c r="M2029" s="196" t="s">
        <v>1929</v>
      </c>
      <c r="N2029" s="196" t="s">
        <v>1338</v>
      </c>
      <c r="O2029" s="196" t="s">
        <v>1928</v>
      </c>
      <c r="P2029" s="196" t="s">
        <v>1297</v>
      </c>
      <c r="Q2029" s="196" t="s">
        <v>1297</v>
      </c>
      <c r="R2029" s="196" t="s">
        <v>1297</v>
      </c>
    </row>
    <row r="2030" spans="1:18" x14ac:dyDescent="0.45">
      <c r="A2030" s="196">
        <v>7</v>
      </c>
      <c r="B2030" s="196">
        <v>39</v>
      </c>
      <c r="C2030" s="196">
        <v>31</v>
      </c>
      <c r="D2030" s="196" t="s">
        <v>7698</v>
      </c>
      <c r="E2030" s="196" t="s">
        <v>6971</v>
      </c>
      <c r="F2030" s="196" t="s">
        <v>1301</v>
      </c>
      <c r="G2030" s="196" t="s">
        <v>1300</v>
      </c>
      <c r="H2030" s="196" t="s">
        <v>679</v>
      </c>
      <c r="I2030" s="196" t="s">
        <v>1341</v>
      </c>
      <c r="K2030" s="196">
        <v>1</v>
      </c>
      <c r="L2030" s="196" t="s">
        <v>1927</v>
      </c>
      <c r="M2030" s="196" t="s">
        <v>1926</v>
      </c>
      <c r="N2030" s="196" t="s">
        <v>1338</v>
      </c>
      <c r="O2030" s="196" t="s">
        <v>1925</v>
      </c>
      <c r="P2030" s="196" t="s">
        <v>1297</v>
      </c>
      <c r="Q2030" s="196" t="s">
        <v>1297</v>
      </c>
      <c r="R2030" s="196" t="s">
        <v>1297</v>
      </c>
    </row>
    <row r="2031" spans="1:18" x14ac:dyDescent="0.45">
      <c r="A2031" s="196">
        <v>7</v>
      </c>
      <c r="B2031" s="196">
        <v>39</v>
      </c>
      <c r="C2031" s="196">
        <v>32</v>
      </c>
      <c r="D2031" s="196" t="s">
        <v>7698</v>
      </c>
      <c r="E2031" s="196" t="s">
        <v>7974</v>
      </c>
      <c r="F2031" s="196" t="s">
        <v>1301</v>
      </c>
      <c r="G2031" s="196" t="s">
        <v>1300</v>
      </c>
      <c r="H2031" s="196" t="s">
        <v>1434</v>
      </c>
      <c r="I2031" s="196" t="s">
        <v>1341</v>
      </c>
      <c r="K2031" s="196">
        <v>1</v>
      </c>
      <c r="L2031" s="196" t="s">
        <v>1924</v>
      </c>
      <c r="M2031" s="196" t="s">
        <v>1923</v>
      </c>
      <c r="N2031" s="196" t="s">
        <v>1338</v>
      </c>
      <c r="O2031" s="196" t="s">
        <v>1922</v>
      </c>
      <c r="P2031" s="196" t="s">
        <v>1297</v>
      </c>
      <c r="Q2031" s="196" t="s">
        <v>1297</v>
      </c>
      <c r="R2031" s="196" t="s">
        <v>1297</v>
      </c>
    </row>
    <row r="2032" spans="1:18" x14ac:dyDescent="0.45">
      <c r="A2032" s="196">
        <v>7</v>
      </c>
      <c r="B2032" s="196">
        <v>39</v>
      </c>
      <c r="C2032" s="196">
        <v>33</v>
      </c>
      <c r="D2032" s="196" t="s">
        <v>7698</v>
      </c>
      <c r="E2032" s="196" t="s">
        <v>6972</v>
      </c>
      <c r="F2032" s="196" t="s">
        <v>1301</v>
      </c>
      <c r="G2032" s="196" t="s">
        <v>1300</v>
      </c>
      <c r="H2032" s="196" t="s">
        <v>1342</v>
      </c>
      <c r="I2032" s="196" t="s">
        <v>1341</v>
      </c>
      <c r="K2032" s="196">
        <v>1</v>
      </c>
      <c r="L2032" s="196" t="s">
        <v>1921</v>
      </c>
      <c r="M2032" s="196" t="s">
        <v>1920</v>
      </c>
      <c r="N2032" s="196" t="s">
        <v>1338</v>
      </c>
      <c r="O2032" s="196" t="s">
        <v>1919</v>
      </c>
      <c r="P2032" s="196" t="s">
        <v>1297</v>
      </c>
      <c r="Q2032" s="196" t="s">
        <v>1297</v>
      </c>
      <c r="R2032" s="196" t="s">
        <v>1297</v>
      </c>
    </row>
    <row r="2033" spans="1:18" x14ac:dyDescent="0.45">
      <c r="A2033" s="196">
        <v>7</v>
      </c>
      <c r="B2033" s="196">
        <v>39</v>
      </c>
      <c r="C2033" s="196">
        <v>34</v>
      </c>
      <c r="D2033" s="196" t="s">
        <v>7698</v>
      </c>
      <c r="E2033" s="196" t="s">
        <v>7975</v>
      </c>
      <c r="F2033" s="196" t="s">
        <v>1301</v>
      </c>
      <c r="G2033" s="196" t="s">
        <v>1300</v>
      </c>
      <c r="H2033" s="196" t="s">
        <v>1427</v>
      </c>
      <c r="I2033" s="196" t="s">
        <v>1341</v>
      </c>
      <c r="K2033" s="196">
        <v>1</v>
      </c>
      <c r="L2033" s="196" t="s">
        <v>1918</v>
      </c>
      <c r="M2033" s="196" t="s">
        <v>1917</v>
      </c>
      <c r="N2033" s="196" t="s">
        <v>1338</v>
      </c>
      <c r="O2033" s="196" t="s">
        <v>1916</v>
      </c>
      <c r="P2033" s="196" t="s">
        <v>1297</v>
      </c>
      <c r="Q2033" s="196" t="s">
        <v>1297</v>
      </c>
      <c r="R2033" s="196" t="s">
        <v>1297</v>
      </c>
    </row>
    <row r="2034" spans="1:18" x14ac:dyDescent="0.45">
      <c r="A2034" s="196">
        <v>7</v>
      </c>
      <c r="B2034" s="196">
        <v>39</v>
      </c>
      <c r="C2034" s="196">
        <v>35</v>
      </c>
      <c r="D2034" s="196" t="s">
        <v>7698</v>
      </c>
      <c r="E2034" s="196" t="s">
        <v>6973</v>
      </c>
      <c r="F2034" s="196" t="s">
        <v>1301</v>
      </c>
      <c r="G2034" s="196" t="s">
        <v>1300</v>
      </c>
      <c r="H2034" s="196" t="s">
        <v>1336</v>
      </c>
      <c r="K2034" s="196">
        <v>1</v>
      </c>
      <c r="L2034" s="196" t="s">
        <v>1915</v>
      </c>
      <c r="M2034" s="196" t="s">
        <v>1297</v>
      </c>
      <c r="N2034" s="196" t="s">
        <v>1297</v>
      </c>
      <c r="O2034" s="196" t="s">
        <v>1297</v>
      </c>
      <c r="P2034" s="196" t="s">
        <v>1297</v>
      </c>
      <c r="Q2034" s="196" t="s">
        <v>1297</v>
      </c>
      <c r="R2034" s="196" t="s">
        <v>1297</v>
      </c>
    </row>
    <row r="2035" spans="1:18" x14ac:dyDescent="0.45">
      <c r="A2035" s="196">
        <v>7</v>
      </c>
      <c r="B2035" s="196">
        <v>39</v>
      </c>
      <c r="C2035" s="196">
        <v>36</v>
      </c>
      <c r="D2035" s="196" t="s">
        <v>7698</v>
      </c>
      <c r="E2035" s="196" t="s">
        <v>8446</v>
      </c>
      <c r="F2035" s="196" t="s">
        <v>1301</v>
      </c>
      <c r="G2035" s="196" t="s">
        <v>1300</v>
      </c>
      <c r="H2035" s="196" t="s">
        <v>1422</v>
      </c>
      <c r="K2035" s="196">
        <v>1</v>
      </c>
      <c r="L2035" s="196" t="s">
        <v>1914</v>
      </c>
      <c r="M2035" s="196" t="s">
        <v>1297</v>
      </c>
      <c r="N2035" s="196" t="s">
        <v>1297</v>
      </c>
      <c r="O2035" s="196" t="s">
        <v>1297</v>
      </c>
      <c r="P2035" s="196" t="s">
        <v>1297</v>
      </c>
      <c r="Q2035" s="196" t="s">
        <v>1297</v>
      </c>
      <c r="R2035" s="196" t="s">
        <v>1297</v>
      </c>
    </row>
    <row r="2036" spans="1:18" x14ac:dyDescent="0.45">
      <c r="A2036" s="196">
        <v>7</v>
      </c>
      <c r="B2036" s="196">
        <v>39</v>
      </c>
      <c r="C2036" s="196">
        <v>37</v>
      </c>
      <c r="D2036" s="196" t="s">
        <v>7698</v>
      </c>
      <c r="E2036" s="196" t="s">
        <v>6974</v>
      </c>
      <c r="F2036" s="196" t="s">
        <v>1301</v>
      </c>
      <c r="G2036" s="196" t="s">
        <v>1300</v>
      </c>
      <c r="H2036" s="196" t="s">
        <v>1334</v>
      </c>
      <c r="K2036" s="196">
        <v>1</v>
      </c>
      <c r="L2036" s="196" t="s">
        <v>1913</v>
      </c>
      <c r="M2036" s="196" t="s">
        <v>1297</v>
      </c>
      <c r="N2036" s="196" t="s">
        <v>1297</v>
      </c>
      <c r="O2036" s="196" t="s">
        <v>1297</v>
      </c>
      <c r="P2036" s="196" t="s">
        <v>1297</v>
      </c>
      <c r="Q2036" s="196" t="s">
        <v>1297</v>
      </c>
      <c r="R2036" s="196" t="s">
        <v>1297</v>
      </c>
    </row>
    <row r="2037" spans="1:18" x14ac:dyDescent="0.45">
      <c r="A2037" s="196">
        <v>7</v>
      </c>
      <c r="B2037" s="196">
        <v>39</v>
      </c>
      <c r="C2037" s="196">
        <v>38</v>
      </c>
      <c r="D2037" s="196" t="s">
        <v>7698</v>
      </c>
      <c r="E2037" s="196" t="s">
        <v>8486</v>
      </c>
      <c r="F2037" s="196" t="s">
        <v>1301</v>
      </c>
      <c r="G2037" s="196" t="s">
        <v>1300</v>
      </c>
      <c r="H2037" s="196" t="s">
        <v>1419</v>
      </c>
      <c r="K2037" s="196">
        <v>1</v>
      </c>
      <c r="L2037" s="196" t="s">
        <v>1912</v>
      </c>
      <c r="M2037" s="196" t="s">
        <v>1297</v>
      </c>
      <c r="N2037" s="196" t="s">
        <v>1297</v>
      </c>
      <c r="O2037" s="196" t="s">
        <v>1297</v>
      </c>
      <c r="P2037" s="196" t="s">
        <v>1297</v>
      </c>
      <c r="Q2037" s="196" t="s">
        <v>1297</v>
      </c>
      <c r="R2037" s="196" t="s">
        <v>1297</v>
      </c>
    </row>
    <row r="2038" spans="1:18" x14ac:dyDescent="0.45">
      <c r="A2038" s="196">
        <v>7</v>
      </c>
      <c r="B2038" s="196">
        <v>39</v>
      </c>
      <c r="C2038" s="196">
        <v>39</v>
      </c>
      <c r="D2038" s="196" t="s">
        <v>7698</v>
      </c>
      <c r="E2038" s="196" t="s">
        <v>6975</v>
      </c>
      <c r="F2038" s="196" t="s">
        <v>1301</v>
      </c>
      <c r="G2038" s="196" t="s">
        <v>1300</v>
      </c>
      <c r="H2038" s="196" t="s">
        <v>1332</v>
      </c>
      <c r="K2038" s="196">
        <v>1</v>
      </c>
      <c r="L2038" s="196" t="s">
        <v>1911</v>
      </c>
      <c r="M2038" s="196" t="s">
        <v>1297</v>
      </c>
      <c r="N2038" s="196" t="s">
        <v>1297</v>
      </c>
      <c r="O2038" s="196" t="s">
        <v>1297</v>
      </c>
      <c r="P2038" s="196" t="s">
        <v>1297</v>
      </c>
      <c r="Q2038" s="196" t="s">
        <v>1297</v>
      </c>
      <c r="R2038" s="196" t="s">
        <v>1297</v>
      </c>
    </row>
    <row r="2039" spans="1:18" x14ac:dyDescent="0.45">
      <c r="A2039" s="196">
        <v>7</v>
      </c>
      <c r="B2039" s="196">
        <v>39</v>
      </c>
      <c r="C2039" s="196">
        <v>40</v>
      </c>
      <c r="D2039" s="196" t="s">
        <v>7698</v>
      </c>
      <c r="E2039" s="196" t="s">
        <v>8526</v>
      </c>
      <c r="F2039" s="196" t="s">
        <v>1301</v>
      </c>
      <c r="G2039" s="196" t="s">
        <v>1300</v>
      </c>
      <c r="H2039" s="196" t="s">
        <v>1416</v>
      </c>
      <c r="K2039" s="196">
        <v>1</v>
      </c>
      <c r="L2039" s="196" t="s">
        <v>1910</v>
      </c>
      <c r="M2039" s="196" t="s">
        <v>1297</v>
      </c>
      <c r="N2039" s="196" t="s">
        <v>1297</v>
      </c>
      <c r="O2039" s="196" t="s">
        <v>1297</v>
      </c>
      <c r="P2039" s="196" t="s">
        <v>1297</v>
      </c>
      <c r="Q2039" s="196" t="s">
        <v>1297</v>
      </c>
      <c r="R2039" s="196" t="s">
        <v>1297</v>
      </c>
    </row>
    <row r="2040" spans="1:18" x14ac:dyDescent="0.45">
      <c r="A2040" s="196">
        <v>7</v>
      </c>
      <c r="B2040" s="196">
        <v>39</v>
      </c>
      <c r="C2040" s="196">
        <v>41</v>
      </c>
      <c r="D2040" s="196" t="s">
        <v>7698</v>
      </c>
      <c r="E2040" s="196" t="s">
        <v>6976</v>
      </c>
      <c r="F2040" s="196" t="s">
        <v>1301</v>
      </c>
      <c r="G2040" s="196" t="s">
        <v>1300</v>
      </c>
      <c r="H2040" s="196" t="s">
        <v>1330</v>
      </c>
      <c r="I2040" s="196" t="s">
        <v>1309</v>
      </c>
      <c r="K2040" s="196">
        <v>1</v>
      </c>
      <c r="L2040" s="196" t="s">
        <v>1909</v>
      </c>
      <c r="M2040" s="196" t="s">
        <v>1908</v>
      </c>
      <c r="N2040" s="196" t="s">
        <v>1306</v>
      </c>
      <c r="O2040" s="196" t="s">
        <v>1907</v>
      </c>
      <c r="P2040" s="196" t="s">
        <v>1304</v>
      </c>
      <c r="Q2040" s="196" t="s">
        <v>1906</v>
      </c>
      <c r="R2040" s="196" t="s">
        <v>1302</v>
      </c>
    </row>
    <row r="2041" spans="1:18" x14ac:dyDescent="0.45">
      <c r="A2041" s="196">
        <v>7</v>
      </c>
      <c r="B2041" s="196">
        <v>39</v>
      </c>
      <c r="C2041" s="196">
        <v>42</v>
      </c>
      <c r="D2041" s="196" t="s">
        <v>7698</v>
      </c>
      <c r="E2041" s="196" t="s">
        <v>7976</v>
      </c>
      <c r="F2041" s="196" t="s">
        <v>1301</v>
      </c>
      <c r="G2041" s="196" t="s">
        <v>1300</v>
      </c>
      <c r="H2041" s="196" t="s">
        <v>1410</v>
      </c>
      <c r="I2041" s="196" t="s">
        <v>1309</v>
      </c>
      <c r="K2041" s="196">
        <v>1</v>
      </c>
      <c r="L2041" s="196" t="s">
        <v>1905</v>
      </c>
      <c r="M2041" s="196" t="s">
        <v>1904</v>
      </c>
      <c r="N2041" s="196" t="s">
        <v>1306</v>
      </c>
      <c r="O2041" s="196" t="s">
        <v>1903</v>
      </c>
      <c r="P2041" s="196" t="s">
        <v>1304</v>
      </c>
      <c r="Q2041" s="196" t="s">
        <v>1902</v>
      </c>
      <c r="R2041" s="196" t="s">
        <v>1302</v>
      </c>
    </row>
    <row r="2042" spans="1:18" x14ac:dyDescent="0.45">
      <c r="A2042" s="196">
        <v>7</v>
      </c>
      <c r="B2042" s="196">
        <v>39</v>
      </c>
      <c r="C2042" s="196">
        <v>43</v>
      </c>
      <c r="D2042" s="196" t="s">
        <v>7698</v>
      </c>
      <c r="E2042" s="196" t="s">
        <v>6977</v>
      </c>
      <c r="F2042" s="196" t="s">
        <v>1301</v>
      </c>
      <c r="G2042" s="196" t="s">
        <v>1300</v>
      </c>
      <c r="H2042" s="196" t="s">
        <v>1325</v>
      </c>
      <c r="I2042" s="196" t="s">
        <v>1324</v>
      </c>
      <c r="K2042" s="196">
        <v>1</v>
      </c>
      <c r="L2042" s="196" t="s">
        <v>1901</v>
      </c>
      <c r="M2042" s="196" t="s">
        <v>1297</v>
      </c>
      <c r="N2042" s="196" t="s">
        <v>1297</v>
      </c>
      <c r="O2042" s="196" t="s">
        <v>1297</v>
      </c>
      <c r="P2042" s="196" t="s">
        <v>1297</v>
      </c>
      <c r="Q2042" s="196" t="s">
        <v>1297</v>
      </c>
      <c r="R2042" s="196" t="s">
        <v>1297</v>
      </c>
    </row>
    <row r="2043" spans="1:18" x14ac:dyDescent="0.45">
      <c r="A2043" s="196">
        <v>7</v>
      </c>
      <c r="B2043" s="196">
        <v>39</v>
      </c>
      <c r="C2043" s="196">
        <v>44</v>
      </c>
      <c r="D2043" s="196" t="s">
        <v>7698</v>
      </c>
      <c r="E2043" s="196" t="s">
        <v>7977</v>
      </c>
      <c r="F2043" s="196" t="s">
        <v>1301</v>
      </c>
      <c r="G2043" s="196" t="s">
        <v>1300</v>
      </c>
      <c r="H2043" s="196" t="s">
        <v>1404</v>
      </c>
      <c r="I2043" s="196" t="s">
        <v>1324</v>
      </c>
      <c r="K2043" s="196">
        <v>1</v>
      </c>
      <c r="L2043" s="196" t="s">
        <v>1900</v>
      </c>
      <c r="M2043" s="196" t="s">
        <v>1297</v>
      </c>
      <c r="N2043" s="196" t="s">
        <v>1297</v>
      </c>
      <c r="O2043" s="196" t="s">
        <v>1297</v>
      </c>
      <c r="P2043" s="196" t="s">
        <v>1297</v>
      </c>
      <c r="Q2043" s="196" t="s">
        <v>1297</v>
      </c>
      <c r="R2043" s="196" t="s">
        <v>1297</v>
      </c>
    </row>
    <row r="2044" spans="1:18" x14ac:dyDescent="0.45">
      <c r="A2044" s="196">
        <v>7</v>
      </c>
      <c r="B2044" s="196">
        <v>39</v>
      </c>
      <c r="C2044" s="196">
        <v>45</v>
      </c>
      <c r="D2044" s="196" t="s">
        <v>7698</v>
      </c>
      <c r="E2044" s="196" t="s">
        <v>6978</v>
      </c>
      <c r="F2044" s="196" t="s">
        <v>1301</v>
      </c>
      <c r="G2044" s="196" t="s">
        <v>1300</v>
      </c>
      <c r="H2044" s="196" t="s">
        <v>1322</v>
      </c>
      <c r="K2044" s="196">
        <v>1</v>
      </c>
      <c r="L2044" s="196" t="s">
        <v>1899</v>
      </c>
      <c r="M2044" s="196" t="s">
        <v>1297</v>
      </c>
      <c r="N2044" s="196" t="s">
        <v>1297</v>
      </c>
      <c r="O2044" s="196" t="s">
        <v>1297</v>
      </c>
      <c r="P2044" s="196" t="s">
        <v>1297</v>
      </c>
      <c r="Q2044" s="196" t="s">
        <v>1297</v>
      </c>
      <c r="R2044" s="196" t="s">
        <v>1297</v>
      </c>
    </row>
    <row r="2045" spans="1:18" x14ac:dyDescent="0.45">
      <c r="A2045" s="196">
        <v>7</v>
      </c>
      <c r="B2045" s="196">
        <v>39</v>
      </c>
      <c r="C2045" s="196">
        <v>46</v>
      </c>
      <c r="D2045" s="196" t="s">
        <v>7698</v>
      </c>
      <c r="E2045" s="196" t="s">
        <v>7978</v>
      </c>
      <c r="F2045" s="196" t="s">
        <v>1301</v>
      </c>
      <c r="G2045" s="196" t="s">
        <v>1300</v>
      </c>
      <c r="H2045" s="196" t="s">
        <v>1401</v>
      </c>
      <c r="K2045" s="196">
        <v>1</v>
      </c>
      <c r="L2045" s="196" t="s">
        <v>1898</v>
      </c>
      <c r="M2045" s="196" t="s">
        <v>1297</v>
      </c>
      <c r="N2045" s="196" t="s">
        <v>1297</v>
      </c>
      <c r="O2045" s="196" t="s">
        <v>1297</v>
      </c>
      <c r="P2045" s="196" t="s">
        <v>1297</v>
      </c>
      <c r="Q2045" s="196" t="s">
        <v>1297</v>
      </c>
      <c r="R2045" s="196" t="s">
        <v>1297</v>
      </c>
    </row>
    <row r="2046" spans="1:18" x14ac:dyDescent="0.45">
      <c r="A2046" s="196">
        <v>7</v>
      </c>
      <c r="B2046" s="196">
        <v>39</v>
      </c>
      <c r="C2046" s="196">
        <v>47</v>
      </c>
      <c r="D2046" s="196" t="s">
        <v>7698</v>
      </c>
      <c r="E2046" s="196" t="s">
        <v>6979</v>
      </c>
      <c r="F2046" s="196" t="s">
        <v>1301</v>
      </c>
      <c r="G2046" s="196" t="s">
        <v>1300</v>
      </c>
      <c r="H2046" s="196" t="s">
        <v>1320</v>
      </c>
      <c r="I2046" s="196" t="s">
        <v>1319</v>
      </c>
      <c r="K2046" s="196">
        <v>1</v>
      </c>
      <c r="L2046" s="196" t="s">
        <v>1897</v>
      </c>
      <c r="M2046" s="196" t="s">
        <v>1297</v>
      </c>
      <c r="N2046" s="196" t="s">
        <v>1297</v>
      </c>
      <c r="O2046" s="196" t="s">
        <v>1297</v>
      </c>
      <c r="P2046" s="196" t="s">
        <v>1297</v>
      </c>
      <c r="Q2046" s="196" t="s">
        <v>1297</v>
      </c>
      <c r="R2046" s="196" t="s">
        <v>1297</v>
      </c>
    </row>
    <row r="2047" spans="1:18" x14ac:dyDescent="0.45">
      <c r="A2047" s="196">
        <v>7</v>
      </c>
      <c r="B2047" s="196">
        <v>39</v>
      </c>
      <c r="C2047" s="196">
        <v>48</v>
      </c>
      <c r="D2047" s="196" t="s">
        <v>7698</v>
      </c>
      <c r="E2047" s="196" t="s">
        <v>6980</v>
      </c>
      <c r="F2047" s="196" t="s">
        <v>1301</v>
      </c>
      <c r="G2047" s="196" t="s">
        <v>1300</v>
      </c>
      <c r="H2047" s="196" t="s">
        <v>1317</v>
      </c>
      <c r="K2047" s="196">
        <v>1</v>
      </c>
      <c r="L2047" s="196" t="s">
        <v>1896</v>
      </c>
      <c r="M2047" s="196" t="s">
        <v>1297</v>
      </c>
      <c r="N2047" s="196" t="s">
        <v>1297</v>
      </c>
      <c r="O2047" s="196" t="s">
        <v>1297</v>
      </c>
      <c r="P2047" s="196" t="s">
        <v>1297</v>
      </c>
      <c r="Q2047" s="196" t="s">
        <v>1297</v>
      </c>
      <c r="R2047" s="196" t="s">
        <v>1297</v>
      </c>
    </row>
    <row r="2048" spans="1:18" x14ac:dyDescent="0.45">
      <c r="A2048" s="196">
        <v>7</v>
      </c>
      <c r="B2048" s="196">
        <v>39</v>
      </c>
      <c r="C2048" s="196">
        <v>49</v>
      </c>
      <c r="D2048" s="196" t="s">
        <v>7698</v>
      </c>
      <c r="E2048" s="196" t="s">
        <v>6981</v>
      </c>
      <c r="F2048" s="196" t="s">
        <v>1301</v>
      </c>
      <c r="G2048" s="196" t="s">
        <v>1300</v>
      </c>
      <c r="H2048" s="196" t="s">
        <v>1315</v>
      </c>
      <c r="I2048" s="196" t="s">
        <v>1309</v>
      </c>
      <c r="K2048" s="196">
        <v>1</v>
      </c>
      <c r="L2048" s="196" t="s">
        <v>1895</v>
      </c>
      <c r="M2048" s="196" t="s">
        <v>1894</v>
      </c>
      <c r="N2048" s="196" t="s">
        <v>1306</v>
      </c>
      <c r="O2048" s="196" t="s">
        <v>1893</v>
      </c>
      <c r="P2048" s="196" t="s">
        <v>1304</v>
      </c>
      <c r="Q2048" s="196" t="s">
        <v>1892</v>
      </c>
      <c r="R2048" s="196" t="s">
        <v>1302</v>
      </c>
    </row>
    <row r="2049" spans="1:18" x14ac:dyDescent="0.45">
      <c r="A2049" s="196">
        <v>7</v>
      </c>
      <c r="B2049" s="196">
        <v>39</v>
      </c>
      <c r="C2049" s="196">
        <v>50</v>
      </c>
      <c r="D2049" s="196" t="s">
        <v>7698</v>
      </c>
      <c r="E2049" s="196" t="s">
        <v>6982</v>
      </c>
      <c r="F2049" s="196" t="s">
        <v>1301</v>
      </c>
      <c r="G2049" s="196" t="s">
        <v>1300</v>
      </c>
      <c r="H2049" s="196" t="s">
        <v>1310</v>
      </c>
      <c r="I2049" s="196" t="s">
        <v>1309</v>
      </c>
      <c r="K2049" s="196">
        <v>1</v>
      </c>
      <c r="L2049" s="196" t="s">
        <v>1891</v>
      </c>
      <c r="M2049" s="196" t="s">
        <v>1890</v>
      </c>
      <c r="N2049" s="196" t="s">
        <v>1306</v>
      </c>
      <c r="O2049" s="196" t="s">
        <v>1889</v>
      </c>
      <c r="P2049" s="196" t="s">
        <v>1304</v>
      </c>
      <c r="Q2049" s="196" t="s">
        <v>1888</v>
      </c>
      <c r="R2049" s="196" t="s">
        <v>1302</v>
      </c>
    </row>
    <row r="2050" spans="1:18" x14ac:dyDescent="0.45">
      <c r="A2050" s="196">
        <v>7</v>
      </c>
      <c r="B2050" s="196">
        <v>39</v>
      </c>
      <c r="C2050" s="196">
        <v>51</v>
      </c>
      <c r="D2050" s="196" t="s">
        <v>7698</v>
      </c>
      <c r="E2050" s="196" t="s">
        <v>6983</v>
      </c>
      <c r="F2050" s="196" t="s">
        <v>1301</v>
      </c>
      <c r="G2050" s="196" t="s">
        <v>1300</v>
      </c>
      <c r="H2050" s="196" t="s">
        <v>1299</v>
      </c>
      <c r="K2050" s="196">
        <v>1</v>
      </c>
      <c r="L2050" s="196" t="s">
        <v>1887</v>
      </c>
      <c r="M2050" s="196" t="s">
        <v>1297</v>
      </c>
      <c r="N2050" s="196" t="s">
        <v>1297</v>
      </c>
      <c r="O2050" s="196" t="s">
        <v>1297</v>
      </c>
      <c r="P2050" s="196" t="s">
        <v>1297</v>
      </c>
      <c r="Q2050" s="196" t="s">
        <v>1297</v>
      </c>
      <c r="R2050" s="196" t="s">
        <v>1297</v>
      </c>
    </row>
    <row r="2051" spans="1:18" x14ac:dyDescent="0.45">
      <c r="A2051" s="196">
        <v>7</v>
      </c>
      <c r="B2051" s="196">
        <v>39</v>
      </c>
      <c r="C2051" s="196">
        <v>52</v>
      </c>
      <c r="D2051" s="196" t="s">
        <v>8775</v>
      </c>
      <c r="E2051" s="196" t="s">
        <v>8789</v>
      </c>
      <c r="F2051" s="196" t="s">
        <v>1301</v>
      </c>
      <c r="G2051" s="196" t="s">
        <v>1300</v>
      </c>
      <c r="H2051" s="196" t="s">
        <v>8777</v>
      </c>
      <c r="K2051" s="196">
        <v>1</v>
      </c>
      <c r="L2051" s="196" t="s">
        <v>8790</v>
      </c>
    </row>
    <row r="2052" spans="1:18" x14ac:dyDescent="0.45">
      <c r="A2052" s="196">
        <v>7</v>
      </c>
      <c r="B2052" s="196">
        <v>40</v>
      </c>
      <c r="C2052" s="196">
        <v>1</v>
      </c>
      <c r="D2052" s="196" t="s">
        <v>7698</v>
      </c>
      <c r="E2052" s="196" t="s">
        <v>6984</v>
      </c>
      <c r="F2052" s="196" t="s">
        <v>1301</v>
      </c>
      <c r="G2052" s="196" t="s">
        <v>1300</v>
      </c>
      <c r="H2052" s="196" t="s">
        <v>1388</v>
      </c>
      <c r="I2052" s="196" t="s">
        <v>1324</v>
      </c>
      <c r="K2052" s="196">
        <v>1</v>
      </c>
      <c r="L2052" s="196" t="s">
        <v>1886</v>
      </c>
      <c r="M2052" s="196" t="s">
        <v>1297</v>
      </c>
      <c r="N2052" s="196" t="s">
        <v>1297</v>
      </c>
      <c r="O2052" s="196" t="s">
        <v>1297</v>
      </c>
      <c r="P2052" s="196" t="s">
        <v>1297</v>
      </c>
      <c r="Q2052" s="196" t="s">
        <v>1297</v>
      </c>
      <c r="R2052" s="196" t="s">
        <v>1297</v>
      </c>
    </row>
    <row r="2053" spans="1:18" x14ac:dyDescent="0.45">
      <c r="A2053" s="196">
        <v>7</v>
      </c>
      <c r="B2053" s="196">
        <v>40</v>
      </c>
      <c r="C2053" s="196">
        <v>2</v>
      </c>
      <c r="D2053" s="196" t="s">
        <v>7698</v>
      </c>
      <c r="E2053" s="196" t="s">
        <v>7979</v>
      </c>
      <c r="F2053" s="196" t="s">
        <v>1301</v>
      </c>
      <c r="G2053" s="196" t="s">
        <v>1300</v>
      </c>
      <c r="H2053" s="196" t="s">
        <v>1505</v>
      </c>
      <c r="I2053" s="196" t="s">
        <v>1324</v>
      </c>
      <c r="K2053" s="196">
        <v>1</v>
      </c>
      <c r="L2053" s="196" t="s">
        <v>1885</v>
      </c>
      <c r="M2053" s="196" t="s">
        <v>1297</v>
      </c>
      <c r="N2053" s="196" t="s">
        <v>1297</v>
      </c>
      <c r="O2053" s="196" t="s">
        <v>1297</v>
      </c>
      <c r="P2053" s="196" t="s">
        <v>1297</v>
      </c>
      <c r="Q2053" s="196" t="s">
        <v>1297</v>
      </c>
      <c r="R2053" s="196" t="s">
        <v>1297</v>
      </c>
    </row>
    <row r="2054" spans="1:18" x14ac:dyDescent="0.45">
      <c r="A2054" s="196">
        <v>7</v>
      </c>
      <c r="B2054" s="196">
        <v>40</v>
      </c>
      <c r="C2054" s="196">
        <v>3</v>
      </c>
      <c r="D2054" s="196" t="s">
        <v>7698</v>
      </c>
      <c r="E2054" s="196" t="s">
        <v>6985</v>
      </c>
      <c r="F2054" s="196" t="s">
        <v>1301</v>
      </c>
      <c r="G2054" s="196" t="s">
        <v>1300</v>
      </c>
      <c r="H2054" s="196" t="s">
        <v>1386</v>
      </c>
      <c r="I2054" s="196" t="s">
        <v>1324</v>
      </c>
      <c r="K2054" s="196">
        <v>1</v>
      </c>
      <c r="L2054" s="196" t="s">
        <v>1884</v>
      </c>
      <c r="M2054" s="196" t="s">
        <v>1297</v>
      </c>
      <c r="N2054" s="196" t="s">
        <v>1297</v>
      </c>
      <c r="O2054" s="196" t="s">
        <v>1297</v>
      </c>
      <c r="P2054" s="196" t="s">
        <v>1297</v>
      </c>
      <c r="Q2054" s="196" t="s">
        <v>1297</v>
      </c>
      <c r="R2054" s="196" t="s">
        <v>1297</v>
      </c>
    </row>
    <row r="2055" spans="1:18" x14ac:dyDescent="0.45">
      <c r="A2055" s="196">
        <v>7</v>
      </c>
      <c r="B2055" s="196">
        <v>40</v>
      </c>
      <c r="C2055" s="196">
        <v>4</v>
      </c>
      <c r="D2055" s="196" t="s">
        <v>7698</v>
      </c>
      <c r="E2055" s="196" t="s">
        <v>7980</v>
      </c>
      <c r="F2055" s="196" t="s">
        <v>1301</v>
      </c>
      <c r="G2055" s="196" t="s">
        <v>1300</v>
      </c>
      <c r="H2055" s="196" t="s">
        <v>1502</v>
      </c>
      <c r="I2055" s="196" t="s">
        <v>1324</v>
      </c>
      <c r="K2055" s="196">
        <v>1</v>
      </c>
      <c r="L2055" s="196" t="s">
        <v>1883</v>
      </c>
      <c r="M2055" s="196" t="s">
        <v>1297</v>
      </c>
      <c r="N2055" s="196" t="s">
        <v>1297</v>
      </c>
      <c r="O2055" s="196" t="s">
        <v>1297</v>
      </c>
      <c r="P2055" s="196" t="s">
        <v>1297</v>
      </c>
      <c r="Q2055" s="196" t="s">
        <v>1297</v>
      </c>
      <c r="R2055" s="196" t="s">
        <v>1297</v>
      </c>
    </row>
    <row r="2056" spans="1:18" x14ac:dyDescent="0.45">
      <c r="A2056" s="196">
        <v>7</v>
      </c>
      <c r="B2056" s="196">
        <v>40</v>
      </c>
      <c r="C2056" s="196">
        <v>5</v>
      </c>
      <c r="D2056" s="196" t="s">
        <v>7698</v>
      </c>
      <c r="E2056" s="196" t="s">
        <v>6986</v>
      </c>
      <c r="F2056" s="196" t="s">
        <v>1301</v>
      </c>
      <c r="G2056" s="196" t="s">
        <v>1300</v>
      </c>
      <c r="H2056" s="196" t="s">
        <v>1384</v>
      </c>
      <c r="I2056" s="196" t="s">
        <v>1309</v>
      </c>
      <c r="K2056" s="196">
        <v>1</v>
      </c>
      <c r="L2056" s="196" t="s">
        <v>1882</v>
      </c>
      <c r="M2056" s="196" t="s">
        <v>1881</v>
      </c>
      <c r="N2056" s="196" t="s">
        <v>1306</v>
      </c>
      <c r="O2056" s="196" t="s">
        <v>1880</v>
      </c>
      <c r="P2056" s="196" t="s">
        <v>1304</v>
      </c>
      <c r="Q2056" s="196" t="s">
        <v>1879</v>
      </c>
      <c r="R2056" s="196" t="s">
        <v>1302</v>
      </c>
    </row>
    <row r="2057" spans="1:18" x14ac:dyDescent="0.45">
      <c r="A2057" s="196">
        <v>7</v>
      </c>
      <c r="B2057" s="196">
        <v>40</v>
      </c>
      <c r="C2057" s="196">
        <v>6</v>
      </c>
      <c r="D2057" s="196" t="s">
        <v>7698</v>
      </c>
      <c r="E2057" s="196" t="s">
        <v>7981</v>
      </c>
      <c r="F2057" s="196" t="s">
        <v>1301</v>
      </c>
      <c r="G2057" s="196" t="s">
        <v>1300</v>
      </c>
      <c r="H2057" s="196" t="s">
        <v>1496</v>
      </c>
      <c r="I2057" s="196" t="s">
        <v>1309</v>
      </c>
      <c r="K2057" s="196">
        <v>1</v>
      </c>
      <c r="L2057" s="196" t="s">
        <v>1878</v>
      </c>
      <c r="M2057" s="196" t="s">
        <v>1877</v>
      </c>
      <c r="N2057" s="196" t="s">
        <v>1306</v>
      </c>
      <c r="O2057" s="196" t="s">
        <v>1876</v>
      </c>
      <c r="P2057" s="196" t="s">
        <v>1304</v>
      </c>
      <c r="Q2057" s="196" t="s">
        <v>1875</v>
      </c>
      <c r="R2057" s="196" t="s">
        <v>1302</v>
      </c>
    </row>
    <row r="2058" spans="1:18" x14ac:dyDescent="0.45">
      <c r="A2058" s="196">
        <v>7</v>
      </c>
      <c r="B2058" s="196">
        <v>40</v>
      </c>
      <c r="C2058" s="196">
        <v>7</v>
      </c>
      <c r="D2058" s="196" t="s">
        <v>7698</v>
      </c>
      <c r="E2058" s="196" t="s">
        <v>6987</v>
      </c>
      <c r="F2058" s="196" t="s">
        <v>1301</v>
      </c>
      <c r="G2058" s="196" t="s">
        <v>1300</v>
      </c>
      <c r="H2058" s="196" t="s">
        <v>715</v>
      </c>
      <c r="I2058" s="196" t="s">
        <v>1309</v>
      </c>
      <c r="K2058" s="196">
        <v>1</v>
      </c>
      <c r="L2058" s="196" t="s">
        <v>1874</v>
      </c>
      <c r="M2058" s="196" t="s">
        <v>1873</v>
      </c>
      <c r="N2058" s="196" t="s">
        <v>1306</v>
      </c>
      <c r="O2058" s="196" t="s">
        <v>1872</v>
      </c>
      <c r="P2058" s="196" t="s">
        <v>1304</v>
      </c>
      <c r="Q2058" s="196" t="s">
        <v>1871</v>
      </c>
      <c r="R2058" s="196" t="s">
        <v>1302</v>
      </c>
    </row>
    <row r="2059" spans="1:18" x14ac:dyDescent="0.45">
      <c r="A2059" s="196">
        <v>7</v>
      </c>
      <c r="B2059" s="196">
        <v>40</v>
      </c>
      <c r="C2059" s="196">
        <v>8</v>
      </c>
      <c r="D2059" s="196" t="s">
        <v>7698</v>
      </c>
      <c r="E2059" s="196" t="s">
        <v>7982</v>
      </c>
      <c r="F2059" s="196" t="s">
        <v>1301</v>
      </c>
      <c r="G2059" s="196" t="s">
        <v>1300</v>
      </c>
      <c r="H2059" s="196" t="s">
        <v>1487</v>
      </c>
      <c r="I2059" s="196" t="s">
        <v>1309</v>
      </c>
      <c r="K2059" s="196">
        <v>1</v>
      </c>
      <c r="L2059" s="196" t="s">
        <v>1870</v>
      </c>
      <c r="M2059" s="196" t="s">
        <v>1869</v>
      </c>
      <c r="N2059" s="196" t="s">
        <v>1306</v>
      </c>
      <c r="O2059" s="196" t="s">
        <v>1868</v>
      </c>
      <c r="P2059" s="196" t="s">
        <v>1304</v>
      </c>
      <c r="Q2059" s="196" t="s">
        <v>1867</v>
      </c>
      <c r="R2059" s="196" t="s">
        <v>1302</v>
      </c>
    </row>
    <row r="2060" spans="1:18" x14ac:dyDescent="0.45">
      <c r="A2060" s="196">
        <v>7</v>
      </c>
      <c r="B2060" s="196">
        <v>40</v>
      </c>
      <c r="C2060" s="196">
        <v>9</v>
      </c>
      <c r="D2060" s="196" t="s">
        <v>7698</v>
      </c>
      <c r="E2060" s="196" t="s">
        <v>6988</v>
      </c>
      <c r="F2060" s="196" t="s">
        <v>1301</v>
      </c>
      <c r="G2060" s="196" t="s">
        <v>1300</v>
      </c>
      <c r="H2060" s="196" t="s">
        <v>1375</v>
      </c>
      <c r="K2060" s="196">
        <v>1</v>
      </c>
      <c r="L2060" s="196" t="s">
        <v>1866</v>
      </c>
      <c r="M2060" s="196" t="s">
        <v>1297</v>
      </c>
      <c r="N2060" s="196" t="s">
        <v>1297</v>
      </c>
      <c r="O2060" s="196" t="s">
        <v>1297</v>
      </c>
      <c r="P2060" s="196" t="s">
        <v>1297</v>
      </c>
      <c r="Q2060" s="196" t="s">
        <v>1297</v>
      </c>
      <c r="R2060" s="196" t="s">
        <v>1297</v>
      </c>
    </row>
    <row r="2061" spans="1:18" x14ac:dyDescent="0.45">
      <c r="A2061" s="196">
        <v>7</v>
      </c>
      <c r="B2061" s="196">
        <v>40</v>
      </c>
      <c r="C2061" s="196">
        <v>10</v>
      </c>
      <c r="D2061" s="196" t="s">
        <v>7698</v>
      </c>
      <c r="E2061" s="196" t="s">
        <v>7983</v>
      </c>
      <c r="F2061" s="196" t="s">
        <v>1301</v>
      </c>
      <c r="G2061" s="196" t="s">
        <v>1300</v>
      </c>
      <c r="H2061" s="196" t="s">
        <v>1481</v>
      </c>
      <c r="K2061" s="196">
        <v>1</v>
      </c>
      <c r="L2061" s="196" t="s">
        <v>1865</v>
      </c>
      <c r="M2061" s="196" t="s">
        <v>1297</v>
      </c>
      <c r="N2061" s="196" t="s">
        <v>1297</v>
      </c>
      <c r="O2061" s="196" t="s">
        <v>1297</v>
      </c>
      <c r="P2061" s="196" t="s">
        <v>1297</v>
      </c>
      <c r="Q2061" s="196" t="s">
        <v>1297</v>
      </c>
      <c r="R2061" s="196" t="s">
        <v>1297</v>
      </c>
    </row>
    <row r="2062" spans="1:18" x14ac:dyDescent="0.45">
      <c r="A2062" s="196">
        <v>7</v>
      </c>
      <c r="B2062" s="196">
        <v>40</v>
      </c>
      <c r="C2062" s="196">
        <v>11</v>
      </c>
      <c r="D2062" s="196" t="s">
        <v>7698</v>
      </c>
      <c r="E2062" s="196" t="s">
        <v>6989</v>
      </c>
      <c r="F2062" s="196" t="s">
        <v>1301</v>
      </c>
      <c r="G2062" s="196" t="s">
        <v>1300</v>
      </c>
      <c r="H2062" s="196" t="s">
        <v>1373</v>
      </c>
      <c r="I2062" s="196" t="s">
        <v>1319</v>
      </c>
      <c r="K2062" s="196">
        <v>1</v>
      </c>
      <c r="L2062" s="196" t="s">
        <v>1864</v>
      </c>
      <c r="M2062" s="196" t="s">
        <v>1297</v>
      </c>
      <c r="N2062" s="196" t="s">
        <v>1297</v>
      </c>
      <c r="O2062" s="196" t="s">
        <v>1297</v>
      </c>
      <c r="P2062" s="196" t="s">
        <v>1297</v>
      </c>
      <c r="Q2062" s="196" t="s">
        <v>1297</v>
      </c>
      <c r="R2062" s="196" t="s">
        <v>1297</v>
      </c>
    </row>
    <row r="2063" spans="1:18" x14ac:dyDescent="0.45">
      <c r="A2063" s="196">
        <v>7</v>
      </c>
      <c r="B2063" s="196">
        <v>40</v>
      </c>
      <c r="C2063" s="196">
        <v>12</v>
      </c>
      <c r="D2063" s="196" t="s">
        <v>7698</v>
      </c>
      <c r="E2063" s="196" t="s">
        <v>7984</v>
      </c>
      <c r="F2063" s="196" t="s">
        <v>1301</v>
      </c>
      <c r="G2063" s="196" t="s">
        <v>1300</v>
      </c>
      <c r="H2063" s="196" t="s">
        <v>1478</v>
      </c>
      <c r="I2063" s="196" t="s">
        <v>1319</v>
      </c>
      <c r="K2063" s="196">
        <v>1</v>
      </c>
      <c r="L2063" s="196" t="s">
        <v>1863</v>
      </c>
      <c r="M2063" s="196" t="s">
        <v>1297</v>
      </c>
      <c r="N2063" s="196" t="s">
        <v>1297</v>
      </c>
      <c r="O2063" s="196" t="s">
        <v>1297</v>
      </c>
      <c r="P2063" s="196" t="s">
        <v>1297</v>
      </c>
      <c r="Q2063" s="196" t="s">
        <v>1297</v>
      </c>
      <c r="R2063" s="196" t="s">
        <v>1297</v>
      </c>
    </row>
    <row r="2064" spans="1:18" x14ac:dyDescent="0.45">
      <c r="A2064" s="196">
        <v>7</v>
      </c>
      <c r="B2064" s="196">
        <v>40</v>
      </c>
      <c r="C2064" s="196">
        <v>13</v>
      </c>
      <c r="D2064" s="196" t="s">
        <v>7698</v>
      </c>
      <c r="E2064" s="196" t="s">
        <v>6990</v>
      </c>
      <c r="F2064" s="196" t="s">
        <v>1301</v>
      </c>
      <c r="G2064" s="196" t="s">
        <v>1300</v>
      </c>
      <c r="H2064" s="196" t="s">
        <v>1371</v>
      </c>
      <c r="I2064" s="196" t="s">
        <v>1370</v>
      </c>
      <c r="K2064" s="196">
        <v>1</v>
      </c>
      <c r="L2064" s="196" t="s">
        <v>1862</v>
      </c>
      <c r="M2064" s="196" t="s">
        <v>1297</v>
      </c>
      <c r="N2064" s="196" t="s">
        <v>1297</v>
      </c>
      <c r="O2064" s="196" t="s">
        <v>1297</v>
      </c>
      <c r="P2064" s="196" t="s">
        <v>1297</v>
      </c>
      <c r="Q2064" s="196" t="s">
        <v>1297</v>
      </c>
      <c r="R2064" s="196" t="s">
        <v>1297</v>
      </c>
    </row>
    <row r="2065" spans="1:18" x14ac:dyDescent="0.45">
      <c r="A2065" s="196">
        <v>7</v>
      </c>
      <c r="B2065" s="196">
        <v>40</v>
      </c>
      <c r="C2065" s="196">
        <v>14</v>
      </c>
      <c r="D2065" s="196" t="s">
        <v>7698</v>
      </c>
      <c r="E2065" s="196" t="s">
        <v>7985</v>
      </c>
      <c r="F2065" s="196" t="s">
        <v>1301</v>
      </c>
      <c r="G2065" s="196" t="s">
        <v>1300</v>
      </c>
      <c r="H2065" s="196" t="s">
        <v>1475</v>
      </c>
      <c r="I2065" s="196" t="s">
        <v>1370</v>
      </c>
      <c r="K2065" s="196">
        <v>1</v>
      </c>
      <c r="L2065" s="196" t="s">
        <v>1861</v>
      </c>
      <c r="M2065" s="196" t="s">
        <v>1297</v>
      </c>
      <c r="N2065" s="196" t="s">
        <v>1297</v>
      </c>
      <c r="O2065" s="196" t="s">
        <v>1297</v>
      </c>
      <c r="P2065" s="196" t="s">
        <v>1297</v>
      </c>
      <c r="Q2065" s="196" t="s">
        <v>1297</v>
      </c>
      <c r="R2065" s="196" t="s">
        <v>1297</v>
      </c>
    </row>
    <row r="2066" spans="1:18" x14ac:dyDescent="0.45">
      <c r="A2066" s="196">
        <v>7</v>
      </c>
      <c r="B2066" s="196">
        <v>40</v>
      </c>
      <c r="C2066" s="196">
        <v>15</v>
      </c>
      <c r="D2066" s="196" t="s">
        <v>7698</v>
      </c>
      <c r="E2066" s="196" t="s">
        <v>6991</v>
      </c>
      <c r="F2066" s="196" t="s">
        <v>1301</v>
      </c>
      <c r="G2066" s="196" t="s">
        <v>1300</v>
      </c>
      <c r="H2066" s="196" t="s">
        <v>1368</v>
      </c>
      <c r="I2066" s="196" t="s">
        <v>1367</v>
      </c>
      <c r="K2066" s="196">
        <v>1</v>
      </c>
      <c r="L2066" s="196" t="s">
        <v>1860</v>
      </c>
      <c r="M2066" s="196" t="s">
        <v>1859</v>
      </c>
      <c r="N2066" s="196" t="s">
        <v>1297</v>
      </c>
      <c r="O2066" s="196" t="s">
        <v>1297</v>
      </c>
      <c r="P2066" s="196" t="s">
        <v>1297</v>
      </c>
      <c r="Q2066" s="196" t="s">
        <v>1297</v>
      </c>
      <c r="R2066" s="196" t="s">
        <v>1297</v>
      </c>
    </row>
    <row r="2067" spans="1:18" x14ac:dyDescent="0.45">
      <c r="A2067" s="196">
        <v>7</v>
      </c>
      <c r="B2067" s="196">
        <v>40</v>
      </c>
      <c r="C2067" s="196">
        <v>16</v>
      </c>
      <c r="D2067" s="196" t="s">
        <v>7698</v>
      </c>
      <c r="E2067" s="196" t="s">
        <v>7986</v>
      </c>
      <c r="F2067" s="196" t="s">
        <v>1301</v>
      </c>
      <c r="G2067" s="196" t="s">
        <v>1300</v>
      </c>
      <c r="H2067" s="196" t="s">
        <v>1471</v>
      </c>
      <c r="I2067" s="196" t="s">
        <v>1367</v>
      </c>
      <c r="K2067" s="196">
        <v>1</v>
      </c>
      <c r="L2067" s="196" t="s">
        <v>1858</v>
      </c>
      <c r="M2067" s="196" t="s">
        <v>1857</v>
      </c>
      <c r="N2067" s="196" t="s">
        <v>1297</v>
      </c>
      <c r="O2067" s="196" t="s">
        <v>1297</v>
      </c>
      <c r="P2067" s="196" t="s">
        <v>1297</v>
      </c>
      <c r="Q2067" s="196" t="s">
        <v>1297</v>
      </c>
      <c r="R2067" s="196" t="s">
        <v>1297</v>
      </c>
    </row>
    <row r="2068" spans="1:18" x14ac:dyDescent="0.45">
      <c r="A2068" s="196">
        <v>7</v>
      </c>
      <c r="B2068" s="196">
        <v>40</v>
      </c>
      <c r="C2068" s="196">
        <v>17</v>
      </c>
      <c r="D2068" s="196" t="s">
        <v>7698</v>
      </c>
      <c r="E2068" s="196" t="s">
        <v>6992</v>
      </c>
      <c r="F2068" s="196" t="s">
        <v>1301</v>
      </c>
      <c r="G2068" s="196" t="s">
        <v>1300</v>
      </c>
      <c r="H2068" s="196" t="s">
        <v>1364</v>
      </c>
      <c r="K2068" s="196">
        <v>1</v>
      </c>
      <c r="L2068" s="196" t="s">
        <v>1856</v>
      </c>
      <c r="M2068" s="196" t="s">
        <v>1297</v>
      </c>
      <c r="N2068" s="196" t="s">
        <v>1297</v>
      </c>
      <c r="O2068" s="196" t="s">
        <v>1297</v>
      </c>
      <c r="P2068" s="196" t="s">
        <v>1297</v>
      </c>
      <c r="Q2068" s="196" t="s">
        <v>1297</v>
      </c>
      <c r="R2068" s="196" t="s">
        <v>1297</v>
      </c>
    </row>
    <row r="2069" spans="1:18" x14ac:dyDescent="0.45">
      <c r="A2069" s="196">
        <v>7</v>
      </c>
      <c r="B2069" s="196">
        <v>40</v>
      </c>
      <c r="C2069" s="196">
        <v>18</v>
      </c>
      <c r="D2069" s="196" t="s">
        <v>7698</v>
      </c>
      <c r="E2069" s="196" t="s">
        <v>7987</v>
      </c>
      <c r="F2069" s="196" t="s">
        <v>1301</v>
      </c>
      <c r="G2069" s="196" t="s">
        <v>1300</v>
      </c>
      <c r="H2069" s="196" t="s">
        <v>1467</v>
      </c>
      <c r="K2069" s="196">
        <v>1</v>
      </c>
      <c r="L2069" s="196" t="s">
        <v>1855</v>
      </c>
      <c r="M2069" s="196" t="s">
        <v>1297</v>
      </c>
      <c r="N2069" s="196" t="s">
        <v>1297</v>
      </c>
      <c r="O2069" s="196" t="s">
        <v>1297</v>
      </c>
      <c r="P2069" s="196" t="s">
        <v>1297</v>
      </c>
      <c r="Q2069" s="196" t="s">
        <v>1297</v>
      </c>
      <c r="R2069" s="196" t="s">
        <v>1297</v>
      </c>
    </row>
    <row r="2070" spans="1:18" x14ac:dyDescent="0.45">
      <c r="A2070" s="196">
        <v>7</v>
      </c>
      <c r="B2070" s="196">
        <v>40</v>
      </c>
      <c r="C2070" s="196">
        <v>19</v>
      </c>
      <c r="D2070" s="196" t="s">
        <v>7698</v>
      </c>
      <c r="E2070" s="196" t="s">
        <v>6993</v>
      </c>
      <c r="F2070" s="196" t="s">
        <v>1301</v>
      </c>
      <c r="G2070" s="196" t="s">
        <v>1300</v>
      </c>
      <c r="H2070" s="196" t="s">
        <v>1362</v>
      </c>
      <c r="K2070" s="196">
        <v>1</v>
      </c>
      <c r="L2070" s="196" t="s">
        <v>1854</v>
      </c>
      <c r="M2070" s="196" t="s">
        <v>1297</v>
      </c>
      <c r="N2070" s="196" t="s">
        <v>1297</v>
      </c>
      <c r="O2070" s="196" t="s">
        <v>1297</v>
      </c>
      <c r="P2070" s="196" t="s">
        <v>1297</v>
      </c>
      <c r="Q2070" s="196" t="s">
        <v>1297</v>
      </c>
      <c r="R2070" s="196" t="s">
        <v>1297</v>
      </c>
    </row>
    <row r="2071" spans="1:18" x14ac:dyDescent="0.45">
      <c r="A2071" s="196">
        <v>7</v>
      </c>
      <c r="B2071" s="196">
        <v>40</v>
      </c>
      <c r="C2071" s="196">
        <v>20</v>
      </c>
      <c r="D2071" s="196" t="s">
        <v>7698</v>
      </c>
      <c r="E2071" s="196" t="s">
        <v>7988</v>
      </c>
      <c r="F2071" s="196" t="s">
        <v>1301</v>
      </c>
      <c r="G2071" s="196" t="s">
        <v>1300</v>
      </c>
      <c r="H2071" s="196" t="s">
        <v>1464</v>
      </c>
      <c r="K2071" s="196">
        <v>1</v>
      </c>
      <c r="L2071" s="196" t="s">
        <v>1853</v>
      </c>
      <c r="M2071" s="196" t="s">
        <v>1297</v>
      </c>
      <c r="N2071" s="196" t="s">
        <v>1297</v>
      </c>
      <c r="O2071" s="196" t="s">
        <v>1297</v>
      </c>
      <c r="P2071" s="196" t="s">
        <v>1297</v>
      </c>
      <c r="Q2071" s="196" t="s">
        <v>1297</v>
      </c>
      <c r="R2071" s="196" t="s">
        <v>1297</v>
      </c>
    </row>
    <row r="2072" spans="1:18" x14ac:dyDescent="0.45">
      <c r="A2072" s="196">
        <v>7</v>
      </c>
      <c r="B2072" s="196">
        <v>40</v>
      </c>
      <c r="C2072" s="196">
        <v>21</v>
      </c>
      <c r="D2072" s="196" t="s">
        <v>7698</v>
      </c>
      <c r="E2072" s="196" t="s">
        <v>6994</v>
      </c>
      <c r="F2072" s="196" t="s">
        <v>1301</v>
      </c>
      <c r="G2072" s="196" t="s">
        <v>1300</v>
      </c>
      <c r="H2072" s="196" t="s">
        <v>1360</v>
      </c>
      <c r="K2072" s="196">
        <v>1</v>
      </c>
      <c r="L2072" s="196" t="s">
        <v>1852</v>
      </c>
      <c r="M2072" s="196" t="s">
        <v>1297</v>
      </c>
      <c r="N2072" s="196" t="s">
        <v>1297</v>
      </c>
      <c r="O2072" s="196" t="s">
        <v>1297</v>
      </c>
      <c r="P2072" s="196" t="s">
        <v>1297</v>
      </c>
      <c r="Q2072" s="196" t="s">
        <v>1297</v>
      </c>
      <c r="R2072" s="196" t="s">
        <v>1297</v>
      </c>
    </row>
    <row r="2073" spans="1:18" x14ac:dyDescent="0.45">
      <c r="A2073" s="196">
        <v>7</v>
      </c>
      <c r="B2073" s="196">
        <v>40</v>
      </c>
      <c r="C2073" s="196">
        <v>22</v>
      </c>
      <c r="D2073" s="196" t="s">
        <v>7698</v>
      </c>
      <c r="E2073" s="196" t="s">
        <v>7989</v>
      </c>
      <c r="F2073" s="196" t="s">
        <v>1301</v>
      </c>
      <c r="G2073" s="196" t="s">
        <v>1300</v>
      </c>
      <c r="H2073" s="196" t="s">
        <v>1461</v>
      </c>
      <c r="K2073" s="196">
        <v>1</v>
      </c>
      <c r="L2073" s="196" t="s">
        <v>1851</v>
      </c>
      <c r="M2073" s="196" t="s">
        <v>1297</v>
      </c>
      <c r="N2073" s="196" t="s">
        <v>1297</v>
      </c>
      <c r="O2073" s="196" t="s">
        <v>1297</v>
      </c>
      <c r="P2073" s="196" t="s">
        <v>1297</v>
      </c>
      <c r="Q2073" s="196" t="s">
        <v>1297</v>
      </c>
      <c r="R2073" s="196" t="s">
        <v>1297</v>
      </c>
    </row>
    <row r="2074" spans="1:18" x14ac:dyDescent="0.45">
      <c r="A2074" s="196">
        <v>7</v>
      </c>
      <c r="B2074" s="196">
        <v>40</v>
      </c>
      <c r="C2074" s="196">
        <v>23</v>
      </c>
      <c r="D2074" s="196" t="s">
        <v>7698</v>
      </c>
      <c r="E2074" s="196" t="s">
        <v>6995</v>
      </c>
      <c r="F2074" s="196" t="s">
        <v>1301</v>
      </c>
      <c r="G2074" s="196" t="s">
        <v>1300</v>
      </c>
      <c r="H2074" s="196" t="s">
        <v>1358</v>
      </c>
      <c r="K2074" s="196">
        <v>1</v>
      </c>
      <c r="L2074" s="196" t="s">
        <v>1850</v>
      </c>
      <c r="M2074" s="196" t="s">
        <v>1297</v>
      </c>
      <c r="N2074" s="196" t="s">
        <v>1297</v>
      </c>
      <c r="O2074" s="196" t="s">
        <v>1297</v>
      </c>
      <c r="P2074" s="196" t="s">
        <v>1297</v>
      </c>
      <c r="Q2074" s="196" t="s">
        <v>1297</v>
      </c>
      <c r="R2074" s="196" t="s">
        <v>1297</v>
      </c>
    </row>
    <row r="2075" spans="1:18" x14ac:dyDescent="0.45">
      <c r="A2075" s="196">
        <v>7</v>
      </c>
      <c r="B2075" s="196">
        <v>40</v>
      </c>
      <c r="C2075" s="196">
        <v>24</v>
      </c>
      <c r="D2075" s="196" t="s">
        <v>7698</v>
      </c>
      <c r="E2075" s="196" t="s">
        <v>7990</v>
      </c>
      <c r="F2075" s="196" t="s">
        <v>1301</v>
      </c>
      <c r="G2075" s="196" t="s">
        <v>1300</v>
      </c>
      <c r="H2075" s="196" t="s">
        <v>1458</v>
      </c>
      <c r="K2075" s="196">
        <v>1</v>
      </c>
      <c r="L2075" s="196" t="s">
        <v>1849</v>
      </c>
      <c r="M2075" s="196" t="s">
        <v>1297</v>
      </c>
      <c r="N2075" s="196" t="s">
        <v>1297</v>
      </c>
      <c r="O2075" s="196" t="s">
        <v>1297</v>
      </c>
      <c r="P2075" s="196" t="s">
        <v>1297</v>
      </c>
      <c r="Q2075" s="196" t="s">
        <v>1297</v>
      </c>
      <c r="R2075" s="196" t="s">
        <v>1297</v>
      </c>
    </row>
    <row r="2076" spans="1:18" x14ac:dyDescent="0.45">
      <c r="A2076" s="196">
        <v>7</v>
      </c>
      <c r="B2076" s="196">
        <v>40</v>
      </c>
      <c r="C2076" s="196">
        <v>25</v>
      </c>
      <c r="D2076" s="196" t="s">
        <v>7698</v>
      </c>
      <c r="E2076" s="196" t="s">
        <v>6996</v>
      </c>
      <c r="F2076" s="196" t="s">
        <v>1301</v>
      </c>
      <c r="G2076" s="196" t="s">
        <v>1300</v>
      </c>
      <c r="H2076" s="196" t="s">
        <v>1356</v>
      </c>
      <c r="K2076" s="196">
        <v>1</v>
      </c>
      <c r="L2076" s="196" t="s">
        <v>1848</v>
      </c>
      <c r="M2076" s="196" t="s">
        <v>1297</v>
      </c>
      <c r="N2076" s="196" t="s">
        <v>1297</v>
      </c>
      <c r="O2076" s="196" t="s">
        <v>1297</v>
      </c>
      <c r="P2076" s="196" t="s">
        <v>1297</v>
      </c>
      <c r="Q2076" s="196" t="s">
        <v>1297</v>
      </c>
      <c r="R2076" s="196" t="s">
        <v>1297</v>
      </c>
    </row>
    <row r="2077" spans="1:18" x14ac:dyDescent="0.45">
      <c r="A2077" s="196">
        <v>7</v>
      </c>
      <c r="B2077" s="196">
        <v>40</v>
      </c>
      <c r="C2077" s="196">
        <v>26</v>
      </c>
      <c r="D2077" s="196" t="s">
        <v>7698</v>
      </c>
      <c r="E2077" s="196" t="s">
        <v>7991</v>
      </c>
      <c r="F2077" s="196" t="s">
        <v>1301</v>
      </c>
      <c r="G2077" s="196" t="s">
        <v>1300</v>
      </c>
      <c r="H2077" s="196" t="s">
        <v>1455</v>
      </c>
      <c r="K2077" s="196">
        <v>1</v>
      </c>
      <c r="L2077" s="196" t="s">
        <v>1847</v>
      </c>
      <c r="M2077" s="196" t="s">
        <v>1297</v>
      </c>
      <c r="N2077" s="196" t="s">
        <v>1297</v>
      </c>
      <c r="O2077" s="196" t="s">
        <v>1297</v>
      </c>
      <c r="P2077" s="196" t="s">
        <v>1297</v>
      </c>
      <c r="Q2077" s="196" t="s">
        <v>1297</v>
      </c>
      <c r="R2077" s="196" t="s">
        <v>1297</v>
      </c>
    </row>
    <row r="2078" spans="1:18" x14ac:dyDescent="0.45">
      <c r="A2078" s="196">
        <v>7</v>
      </c>
      <c r="B2078" s="196">
        <v>40</v>
      </c>
      <c r="C2078" s="196">
        <v>27</v>
      </c>
      <c r="D2078" s="196" t="s">
        <v>7698</v>
      </c>
      <c r="E2078" s="196" t="s">
        <v>6997</v>
      </c>
      <c r="F2078" s="196" t="s">
        <v>1301</v>
      </c>
      <c r="G2078" s="196" t="s">
        <v>1300</v>
      </c>
      <c r="H2078" s="196" t="s">
        <v>1354</v>
      </c>
      <c r="I2078" s="196" t="s">
        <v>1309</v>
      </c>
      <c r="K2078" s="196">
        <v>1</v>
      </c>
      <c r="L2078" s="196" t="s">
        <v>1846</v>
      </c>
      <c r="M2078" s="196" t="s">
        <v>1845</v>
      </c>
      <c r="N2078" s="196" t="s">
        <v>1306</v>
      </c>
      <c r="O2078" s="196" t="s">
        <v>1844</v>
      </c>
      <c r="P2078" s="196" t="s">
        <v>1304</v>
      </c>
      <c r="Q2078" s="196" t="s">
        <v>1843</v>
      </c>
      <c r="R2078" s="196" t="s">
        <v>1302</v>
      </c>
    </row>
    <row r="2079" spans="1:18" x14ac:dyDescent="0.45">
      <c r="A2079" s="196">
        <v>7</v>
      </c>
      <c r="B2079" s="196">
        <v>40</v>
      </c>
      <c r="C2079" s="196">
        <v>28</v>
      </c>
      <c r="D2079" s="196" t="s">
        <v>7698</v>
      </c>
      <c r="E2079" s="196" t="s">
        <v>7992</v>
      </c>
      <c r="F2079" s="196" t="s">
        <v>1301</v>
      </c>
      <c r="G2079" s="196" t="s">
        <v>1300</v>
      </c>
      <c r="H2079" s="196" t="s">
        <v>1449</v>
      </c>
      <c r="I2079" s="196" t="s">
        <v>1309</v>
      </c>
      <c r="K2079" s="196">
        <v>1</v>
      </c>
      <c r="L2079" s="196" t="s">
        <v>1842</v>
      </c>
      <c r="M2079" s="196" t="s">
        <v>1841</v>
      </c>
      <c r="N2079" s="196" t="s">
        <v>1306</v>
      </c>
      <c r="O2079" s="196" t="s">
        <v>1840</v>
      </c>
      <c r="P2079" s="196" t="s">
        <v>1304</v>
      </c>
      <c r="Q2079" s="196" t="s">
        <v>1839</v>
      </c>
      <c r="R2079" s="196" t="s">
        <v>1302</v>
      </c>
    </row>
    <row r="2080" spans="1:18" x14ac:dyDescent="0.45">
      <c r="A2080" s="196">
        <v>7</v>
      </c>
      <c r="B2080" s="196">
        <v>40</v>
      </c>
      <c r="C2080" s="196">
        <v>29</v>
      </c>
      <c r="D2080" s="196" t="s">
        <v>7698</v>
      </c>
      <c r="E2080" s="196" t="s">
        <v>6998</v>
      </c>
      <c r="F2080" s="196" t="s">
        <v>1301</v>
      </c>
      <c r="G2080" s="196" t="s">
        <v>1300</v>
      </c>
      <c r="H2080" s="196" t="s">
        <v>1349</v>
      </c>
      <c r="I2080" s="196" t="s">
        <v>1341</v>
      </c>
      <c r="K2080" s="196">
        <v>1</v>
      </c>
      <c r="L2080" s="196" t="s">
        <v>1838</v>
      </c>
      <c r="M2080" s="196" t="s">
        <v>1837</v>
      </c>
      <c r="N2080" s="196" t="s">
        <v>1338</v>
      </c>
      <c r="O2080" s="196" t="s">
        <v>1836</v>
      </c>
      <c r="P2080" s="196" t="s">
        <v>1297</v>
      </c>
      <c r="Q2080" s="196" t="s">
        <v>1297</v>
      </c>
      <c r="R2080" s="196" t="s">
        <v>1297</v>
      </c>
    </row>
    <row r="2081" spans="1:18" x14ac:dyDescent="0.45">
      <c r="A2081" s="196">
        <v>7</v>
      </c>
      <c r="B2081" s="196">
        <v>40</v>
      </c>
      <c r="C2081" s="196">
        <v>30</v>
      </c>
      <c r="D2081" s="196" t="s">
        <v>7698</v>
      </c>
      <c r="E2081" s="196" t="s">
        <v>7993</v>
      </c>
      <c r="F2081" s="196" t="s">
        <v>1301</v>
      </c>
      <c r="G2081" s="196" t="s">
        <v>1300</v>
      </c>
      <c r="H2081" s="196" t="s">
        <v>1441</v>
      </c>
      <c r="I2081" s="196" t="s">
        <v>1341</v>
      </c>
      <c r="K2081" s="196">
        <v>1</v>
      </c>
      <c r="L2081" s="196" t="s">
        <v>1835</v>
      </c>
      <c r="M2081" s="196" t="s">
        <v>1834</v>
      </c>
      <c r="N2081" s="196" t="s">
        <v>1338</v>
      </c>
      <c r="O2081" s="196" t="s">
        <v>1833</v>
      </c>
      <c r="P2081" s="196" t="s">
        <v>1297</v>
      </c>
      <c r="Q2081" s="196" t="s">
        <v>1297</v>
      </c>
      <c r="R2081" s="196" t="s">
        <v>1297</v>
      </c>
    </row>
    <row r="2082" spans="1:18" x14ac:dyDescent="0.45">
      <c r="A2082" s="196">
        <v>7</v>
      </c>
      <c r="B2082" s="196">
        <v>40</v>
      </c>
      <c r="C2082" s="196">
        <v>31</v>
      </c>
      <c r="D2082" s="196" t="s">
        <v>7698</v>
      </c>
      <c r="E2082" s="196" t="s">
        <v>6999</v>
      </c>
      <c r="F2082" s="196" t="s">
        <v>1301</v>
      </c>
      <c r="G2082" s="196" t="s">
        <v>1300</v>
      </c>
      <c r="H2082" s="196" t="s">
        <v>679</v>
      </c>
      <c r="I2082" s="196" t="s">
        <v>1341</v>
      </c>
      <c r="K2082" s="196">
        <v>1</v>
      </c>
      <c r="L2082" s="196" t="s">
        <v>1832</v>
      </c>
      <c r="M2082" s="196" t="s">
        <v>1831</v>
      </c>
      <c r="N2082" s="196" t="s">
        <v>1338</v>
      </c>
      <c r="O2082" s="196" t="s">
        <v>1830</v>
      </c>
      <c r="P2082" s="196" t="s">
        <v>1297</v>
      </c>
      <c r="Q2082" s="196" t="s">
        <v>1297</v>
      </c>
      <c r="R2082" s="196" t="s">
        <v>1297</v>
      </c>
    </row>
    <row r="2083" spans="1:18" x14ac:dyDescent="0.45">
      <c r="A2083" s="196">
        <v>7</v>
      </c>
      <c r="B2083" s="196">
        <v>40</v>
      </c>
      <c r="C2083" s="196">
        <v>32</v>
      </c>
      <c r="D2083" s="196" t="s">
        <v>7698</v>
      </c>
      <c r="E2083" s="196" t="s">
        <v>7994</v>
      </c>
      <c r="F2083" s="196" t="s">
        <v>1301</v>
      </c>
      <c r="G2083" s="196" t="s">
        <v>1300</v>
      </c>
      <c r="H2083" s="196" t="s">
        <v>1434</v>
      </c>
      <c r="I2083" s="196" t="s">
        <v>1341</v>
      </c>
      <c r="K2083" s="196">
        <v>1</v>
      </c>
      <c r="L2083" s="196" t="s">
        <v>1829</v>
      </c>
      <c r="M2083" s="196" t="s">
        <v>1828</v>
      </c>
      <c r="N2083" s="196" t="s">
        <v>1338</v>
      </c>
      <c r="O2083" s="196" t="s">
        <v>1827</v>
      </c>
      <c r="P2083" s="196" t="s">
        <v>1297</v>
      </c>
      <c r="Q2083" s="196" t="s">
        <v>1297</v>
      </c>
      <c r="R2083" s="196" t="s">
        <v>1297</v>
      </c>
    </row>
    <row r="2084" spans="1:18" x14ac:dyDescent="0.45">
      <c r="A2084" s="196">
        <v>7</v>
      </c>
      <c r="B2084" s="196">
        <v>40</v>
      </c>
      <c r="C2084" s="196">
        <v>33</v>
      </c>
      <c r="D2084" s="196" t="s">
        <v>7698</v>
      </c>
      <c r="E2084" s="196" t="s">
        <v>7000</v>
      </c>
      <c r="F2084" s="196" t="s">
        <v>1301</v>
      </c>
      <c r="G2084" s="196" t="s">
        <v>1300</v>
      </c>
      <c r="H2084" s="196" t="s">
        <v>1342</v>
      </c>
      <c r="I2084" s="196" t="s">
        <v>1341</v>
      </c>
      <c r="K2084" s="196">
        <v>1</v>
      </c>
      <c r="L2084" s="196" t="s">
        <v>1826</v>
      </c>
      <c r="M2084" s="196" t="s">
        <v>1825</v>
      </c>
      <c r="N2084" s="196" t="s">
        <v>1338</v>
      </c>
      <c r="O2084" s="196" t="s">
        <v>1824</v>
      </c>
      <c r="P2084" s="196" t="s">
        <v>1297</v>
      </c>
      <c r="Q2084" s="196" t="s">
        <v>1297</v>
      </c>
      <c r="R2084" s="196" t="s">
        <v>1297</v>
      </c>
    </row>
    <row r="2085" spans="1:18" x14ac:dyDescent="0.45">
      <c r="A2085" s="196">
        <v>7</v>
      </c>
      <c r="B2085" s="196">
        <v>40</v>
      </c>
      <c r="C2085" s="196">
        <v>34</v>
      </c>
      <c r="D2085" s="196" t="s">
        <v>7698</v>
      </c>
      <c r="E2085" s="196" t="s">
        <v>7995</v>
      </c>
      <c r="F2085" s="196" t="s">
        <v>1301</v>
      </c>
      <c r="G2085" s="196" t="s">
        <v>1300</v>
      </c>
      <c r="H2085" s="196" t="s">
        <v>1427</v>
      </c>
      <c r="I2085" s="196" t="s">
        <v>1341</v>
      </c>
      <c r="K2085" s="196">
        <v>1</v>
      </c>
      <c r="L2085" s="196" t="s">
        <v>1823</v>
      </c>
      <c r="M2085" s="196" t="s">
        <v>1822</v>
      </c>
      <c r="N2085" s="196" t="s">
        <v>1338</v>
      </c>
      <c r="O2085" s="196" t="s">
        <v>1821</v>
      </c>
      <c r="P2085" s="196" t="s">
        <v>1297</v>
      </c>
      <c r="Q2085" s="196" t="s">
        <v>1297</v>
      </c>
      <c r="R2085" s="196" t="s">
        <v>1297</v>
      </c>
    </row>
    <row r="2086" spans="1:18" x14ac:dyDescent="0.45">
      <c r="A2086" s="196">
        <v>7</v>
      </c>
      <c r="B2086" s="196">
        <v>40</v>
      </c>
      <c r="C2086" s="196">
        <v>35</v>
      </c>
      <c r="D2086" s="196" t="s">
        <v>7698</v>
      </c>
      <c r="E2086" s="196" t="s">
        <v>7001</v>
      </c>
      <c r="F2086" s="196" t="s">
        <v>1301</v>
      </c>
      <c r="G2086" s="196" t="s">
        <v>1300</v>
      </c>
      <c r="H2086" s="196" t="s">
        <v>1336</v>
      </c>
      <c r="K2086" s="196">
        <v>1</v>
      </c>
      <c r="L2086" s="196" t="s">
        <v>1820</v>
      </c>
      <c r="M2086" s="196" t="s">
        <v>1297</v>
      </c>
      <c r="N2086" s="196" t="s">
        <v>1297</v>
      </c>
      <c r="O2086" s="196" t="s">
        <v>1297</v>
      </c>
      <c r="P2086" s="196" t="s">
        <v>1297</v>
      </c>
      <c r="Q2086" s="196" t="s">
        <v>1297</v>
      </c>
      <c r="R2086" s="196" t="s">
        <v>1297</v>
      </c>
    </row>
    <row r="2087" spans="1:18" x14ac:dyDescent="0.45">
      <c r="A2087" s="196">
        <v>7</v>
      </c>
      <c r="B2087" s="196">
        <v>40</v>
      </c>
      <c r="C2087" s="196">
        <v>36</v>
      </c>
      <c r="D2087" s="196" t="s">
        <v>7698</v>
      </c>
      <c r="E2087" s="196" t="s">
        <v>8447</v>
      </c>
      <c r="F2087" s="196" t="s">
        <v>1301</v>
      </c>
      <c r="G2087" s="196" t="s">
        <v>1300</v>
      </c>
      <c r="H2087" s="196" t="s">
        <v>1422</v>
      </c>
      <c r="K2087" s="196">
        <v>1</v>
      </c>
      <c r="L2087" s="196" t="s">
        <v>1819</v>
      </c>
      <c r="M2087" s="196" t="s">
        <v>1297</v>
      </c>
      <c r="N2087" s="196" t="s">
        <v>1297</v>
      </c>
      <c r="O2087" s="196" t="s">
        <v>1297</v>
      </c>
      <c r="P2087" s="196" t="s">
        <v>1297</v>
      </c>
      <c r="Q2087" s="196" t="s">
        <v>1297</v>
      </c>
      <c r="R2087" s="196" t="s">
        <v>1297</v>
      </c>
    </row>
    <row r="2088" spans="1:18" x14ac:dyDescent="0.45">
      <c r="A2088" s="196">
        <v>7</v>
      </c>
      <c r="B2088" s="196">
        <v>40</v>
      </c>
      <c r="C2088" s="196">
        <v>37</v>
      </c>
      <c r="D2088" s="196" t="s">
        <v>7698</v>
      </c>
      <c r="E2088" s="196" t="s">
        <v>7002</v>
      </c>
      <c r="F2088" s="196" t="s">
        <v>1301</v>
      </c>
      <c r="G2088" s="196" t="s">
        <v>1300</v>
      </c>
      <c r="H2088" s="196" t="s">
        <v>1334</v>
      </c>
      <c r="K2088" s="196">
        <v>1</v>
      </c>
      <c r="L2088" s="196" t="s">
        <v>1818</v>
      </c>
      <c r="M2088" s="196" t="s">
        <v>1297</v>
      </c>
      <c r="N2088" s="196" t="s">
        <v>1297</v>
      </c>
      <c r="O2088" s="196" t="s">
        <v>1297</v>
      </c>
      <c r="P2088" s="196" t="s">
        <v>1297</v>
      </c>
      <c r="Q2088" s="196" t="s">
        <v>1297</v>
      </c>
      <c r="R2088" s="196" t="s">
        <v>1297</v>
      </c>
    </row>
    <row r="2089" spans="1:18" x14ac:dyDescent="0.45">
      <c r="A2089" s="196">
        <v>7</v>
      </c>
      <c r="B2089" s="196">
        <v>40</v>
      </c>
      <c r="C2089" s="196">
        <v>38</v>
      </c>
      <c r="D2089" s="196" t="s">
        <v>7698</v>
      </c>
      <c r="E2089" s="196" t="s">
        <v>8487</v>
      </c>
      <c r="F2089" s="196" t="s">
        <v>1301</v>
      </c>
      <c r="G2089" s="196" t="s">
        <v>1300</v>
      </c>
      <c r="H2089" s="196" t="s">
        <v>1419</v>
      </c>
      <c r="K2089" s="196">
        <v>1</v>
      </c>
      <c r="L2089" s="196" t="s">
        <v>1817</v>
      </c>
      <c r="M2089" s="196" t="s">
        <v>1297</v>
      </c>
      <c r="N2089" s="196" t="s">
        <v>1297</v>
      </c>
      <c r="O2089" s="196" t="s">
        <v>1297</v>
      </c>
      <c r="P2089" s="196" t="s">
        <v>1297</v>
      </c>
      <c r="Q2089" s="196" t="s">
        <v>1297</v>
      </c>
      <c r="R2089" s="196" t="s">
        <v>1297</v>
      </c>
    </row>
    <row r="2090" spans="1:18" x14ac:dyDescent="0.45">
      <c r="A2090" s="196">
        <v>7</v>
      </c>
      <c r="B2090" s="196">
        <v>40</v>
      </c>
      <c r="C2090" s="196">
        <v>39</v>
      </c>
      <c r="D2090" s="196" t="s">
        <v>7698</v>
      </c>
      <c r="E2090" s="196" t="s">
        <v>7003</v>
      </c>
      <c r="F2090" s="196" t="s">
        <v>1301</v>
      </c>
      <c r="G2090" s="196" t="s">
        <v>1300</v>
      </c>
      <c r="H2090" s="196" t="s">
        <v>1332</v>
      </c>
      <c r="K2090" s="196">
        <v>1</v>
      </c>
      <c r="L2090" s="196" t="s">
        <v>1816</v>
      </c>
      <c r="M2090" s="196" t="s">
        <v>1297</v>
      </c>
      <c r="N2090" s="196" t="s">
        <v>1297</v>
      </c>
      <c r="O2090" s="196" t="s">
        <v>1297</v>
      </c>
      <c r="P2090" s="196" t="s">
        <v>1297</v>
      </c>
      <c r="Q2090" s="196" t="s">
        <v>1297</v>
      </c>
      <c r="R2090" s="196" t="s">
        <v>1297</v>
      </c>
    </row>
    <row r="2091" spans="1:18" x14ac:dyDescent="0.45">
      <c r="A2091" s="196">
        <v>7</v>
      </c>
      <c r="B2091" s="196">
        <v>40</v>
      </c>
      <c r="C2091" s="196">
        <v>40</v>
      </c>
      <c r="D2091" s="196" t="s">
        <v>7698</v>
      </c>
      <c r="E2091" s="196" t="s">
        <v>8527</v>
      </c>
      <c r="F2091" s="196" t="s">
        <v>1301</v>
      </c>
      <c r="G2091" s="196" t="s">
        <v>1300</v>
      </c>
      <c r="H2091" s="196" t="s">
        <v>1416</v>
      </c>
      <c r="K2091" s="196">
        <v>1</v>
      </c>
      <c r="L2091" s="196" t="s">
        <v>1815</v>
      </c>
      <c r="M2091" s="196" t="s">
        <v>1297</v>
      </c>
      <c r="N2091" s="196" t="s">
        <v>1297</v>
      </c>
      <c r="O2091" s="196" t="s">
        <v>1297</v>
      </c>
      <c r="P2091" s="196" t="s">
        <v>1297</v>
      </c>
      <c r="Q2091" s="196" t="s">
        <v>1297</v>
      </c>
      <c r="R2091" s="196" t="s">
        <v>1297</v>
      </c>
    </row>
    <row r="2092" spans="1:18" x14ac:dyDescent="0.45">
      <c r="A2092" s="196">
        <v>7</v>
      </c>
      <c r="B2092" s="196">
        <v>40</v>
      </c>
      <c r="C2092" s="196">
        <v>41</v>
      </c>
      <c r="D2092" s="196" t="s">
        <v>7698</v>
      </c>
      <c r="E2092" s="196" t="s">
        <v>7004</v>
      </c>
      <c r="F2092" s="196" t="s">
        <v>1301</v>
      </c>
      <c r="G2092" s="196" t="s">
        <v>1300</v>
      </c>
      <c r="H2092" s="196" t="s">
        <v>1330</v>
      </c>
      <c r="I2092" s="196" t="s">
        <v>1309</v>
      </c>
      <c r="K2092" s="196">
        <v>1</v>
      </c>
      <c r="L2092" s="196" t="s">
        <v>1814</v>
      </c>
      <c r="M2092" s="196" t="s">
        <v>1813</v>
      </c>
      <c r="N2092" s="196" t="s">
        <v>1306</v>
      </c>
      <c r="O2092" s="196" t="s">
        <v>1812</v>
      </c>
      <c r="P2092" s="196" t="s">
        <v>1304</v>
      </c>
      <c r="Q2092" s="196" t="s">
        <v>1811</v>
      </c>
      <c r="R2092" s="196" t="s">
        <v>1302</v>
      </c>
    </row>
    <row r="2093" spans="1:18" x14ac:dyDescent="0.45">
      <c r="A2093" s="196">
        <v>7</v>
      </c>
      <c r="B2093" s="196">
        <v>40</v>
      </c>
      <c r="C2093" s="196">
        <v>42</v>
      </c>
      <c r="D2093" s="196" t="s">
        <v>7698</v>
      </c>
      <c r="E2093" s="196" t="s">
        <v>7996</v>
      </c>
      <c r="F2093" s="196" t="s">
        <v>1301</v>
      </c>
      <c r="G2093" s="196" t="s">
        <v>1300</v>
      </c>
      <c r="H2093" s="196" t="s">
        <v>1410</v>
      </c>
      <c r="I2093" s="196" t="s">
        <v>1309</v>
      </c>
      <c r="K2093" s="196">
        <v>1</v>
      </c>
      <c r="L2093" s="196" t="s">
        <v>1810</v>
      </c>
      <c r="M2093" s="196" t="s">
        <v>1809</v>
      </c>
      <c r="N2093" s="196" t="s">
        <v>1306</v>
      </c>
      <c r="O2093" s="196" t="s">
        <v>1808</v>
      </c>
      <c r="P2093" s="196" t="s">
        <v>1304</v>
      </c>
      <c r="Q2093" s="196" t="s">
        <v>1807</v>
      </c>
      <c r="R2093" s="196" t="s">
        <v>1302</v>
      </c>
    </row>
    <row r="2094" spans="1:18" x14ac:dyDescent="0.45">
      <c r="A2094" s="196">
        <v>7</v>
      </c>
      <c r="B2094" s="196">
        <v>40</v>
      </c>
      <c r="C2094" s="196">
        <v>43</v>
      </c>
      <c r="D2094" s="196" t="s">
        <v>7698</v>
      </c>
      <c r="E2094" s="196" t="s">
        <v>7005</v>
      </c>
      <c r="F2094" s="196" t="s">
        <v>1301</v>
      </c>
      <c r="G2094" s="196" t="s">
        <v>1300</v>
      </c>
      <c r="H2094" s="196" t="s">
        <v>1325</v>
      </c>
      <c r="I2094" s="196" t="s">
        <v>1324</v>
      </c>
      <c r="K2094" s="196">
        <v>1</v>
      </c>
      <c r="L2094" s="196" t="s">
        <v>1806</v>
      </c>
      <c r="M2094" s="196" t="s">
        <v>1297</v>
      </c>
      <c r="N2094" s="196" t="s">
        <v>1297</v>
      </c>
      <c r="O2094" s="196" t="s">
        <v>1297</v>
      </c>
      <c r="P2094" s="196" t="s">
        <v>1297</v>
      </c>
      <c r="Q2094" s="196" t="s">
        <v>1297</v>
      </c>
      <c r="R2094" s="196" t="s">
        <v>1297</v>
      </c>
    </row>
    <row r="2095" spans="1:18" x14ac:dyDescent="0.45">
      <c r="A2095" s="196">
        <v>7</v>
      </c>
      <c r="B2095" s="196">
        <v>40</v>
      </c>
      <c r="C2095" s="196">
        <v>44</v>
      </c>
      <c r="D2095" s="196" t="s">
        <v>7698</v>
      </c>
      <c r="E2095" s="196" t="s">
        <v>7997</v>
      </c>
      <c r="F2095" s="196" t="s">
        <v>1301</v>
      </c>
      <c r="G2095" s="196" t="s">
        <v>1300</v>
      </c>
      <c r="H2095" s="196" t="s">
        <v>1404</v>
      </c>
      <c r="I2095" s="196" t="s">
        <v>1324</v>
      </c>
      <c r="K2095" s="196">
        <v>1</v>
      </c>
      <c r="L2095" s="196" t="s">
        <v>1805</v>
      </c>
      <c r="M2095" s="196" t="s">
        <v>1297</v>
      </c>
      <c r="N2095" s="196" t="s">
        <v>1297</v>
      </c>
      <c r="O2095" s="196" t="s">
        <v>1297</v>
      </c>
      <c r="P2095" s="196" t="s">
        <v>1297</v>
      </c>
      <c r="Q2095" s="196" t="s">
        <v>1297</v>
      </c>
      <c r="R2095" s="196" t="s">
        <v>1297</v>
      </c>
    </row>
    <row r="2096" spans="1:18" x14ac:dyDescent="0.45">
      <c r="A2096" s="196">
        <v>7</v>
      </c>
      <c r="B2096" s="196">
        <v>40</v>
      </c>
      <c r="C2096" s="196">
        <v>45</v>
      </c>
      <c r="D2096" s="196" t="s">
        <v>7698</v>
      </c>
      <c r="E2096" s="196" t="s">
        <v>7006</v>
      </c>
      <c r="F2096" s="196" t="s">
        <v>1301</v>
      </c>
      <c r="G2096" s="196" t="s">
        <v>1300</v>
      </c>
      <c r="H2096" s="196" t="s">
        <v>1322</v>
      </c>
      <c r="K2096" s="196">
        <v>1</v>
      </c>
      <c r="L2096" s="196" t="s">
        <v>1804</v>
      </c>
      <c r="M2096" s="196" t="s">
        <v>1297</v>
      </c>
      <c r="N2096" s="196" t="s">
        <v>1297</v>
      </c>
      <c r="O2096" s="196" t="s">
        <v>1297</v>
      </c>
      <c r="P2096" s="196" t="s">
        <v>1297</v>
      </c>
      <c r="Q2096" s="196" t="s">
        <v>1297</v>
      </c>
      <c r="R2096" s="196" t="s">
        <v>1297</v>
      </c>
    </row>
    <row r="2097" spans="1:18" x14ac:dyDescent="0.45">
      <c r="A2097" s="196">
        <v>7</v>
      </c>
      <c r="B2097" s="196">
        <v>40</v>
      </c>
      <c r="C2097" s="196">
        <v>46</v>
      </c>
      <c r="D2097" s="196" t="s">
        <v>7698</v>
      </c>
      <c r="E2097" s="196" t="s">
        <v>7998</v>
      </c>
      <c r="F2097" s="196" t="s">
        <v>1301</v>
      </c>
      <c r="G2097" s="196" t="s">
        <v>1300</v>
      </c>
      <c r="H2097" s="196" t="s">
        <v>1401</v>
      </c>
      <c r="K2097" s="196">
        <v>1</v>
      </c>
      <c r="L2097" s="196" t="s">
        <v>1803</v>
      </c>
      <c r="M2097" s="196" t="s">
        <v>1297</v>
      </c>
      <c r="N2097" s="196" t="s">
        <v>1297</v>
      </c>
      <c r="O2097" s="196" t="s">
        <v>1297</v>
      </c>
      <c r="P2097" s="196" t="s">
        <v>1297</v>
      </c>
      <c r="Q2097" s="196" t="s">
        <v>1297</v>
      </c>
      <c r="R2097" s="196" t="s">
        <v>1297</v>
      </c>
    </row>
    <row r="2098" spans="1:18" x14ac:dyDescent="0.45">
      <c r="A2098" s="196">
        <v>7</v>
      </c>
      <c r="B2098" s="196">
        <v>40</v>
      </c>
      <c r="C2098" s="196">
        <v>47</v>
      </c>
      <c r="D2098" s="196" t="s">
        <v>7698</v>
      </c>
      <c r="E2098" s="196" t="s">
        <v>7007</v>
      </c>
      <c r="F2098" s="196" t="s">
        <v>1301</v>
      </c>
      <c r="G2098" s="196" t="s">
        <v>1300</v>
      </c>
      <c r="H2098" s="196" t="s">
        <v>1320</v>
      </c>
      <c r="I2098" s="196" t="s">
        <v>1319</v>
      </c>
      <c r="K2098" s="196">
        <v>1</v>
      </c>
      <c r="L2098" s="196" t="s">
        <v>1802</v>
      </c>
      <c r="M2098" s="196" t="s">
        <v>1297</v>
      </c>
      <c r="N2098" s="196" t="s">
        <v>1297</v>
      </c>
      <c r="O2098" s="196" t="s">
        <v>1297</v>
      </c>
      <c r="P2098" s="196" t="s">
        <v>1297</v>
      </c>
      <c r="Q2098" s="196" t="s">
        <v>1297</v>
      </c>
      <c r="R2098" s="196" t="s">
        <v>1297</v>
      </c>
    </row>
    <row r="2099" spans="1:18" x14ac:dyDescent="0.45">
      <c r="A2099" s="196">
        <v>7</v>
      </c>
      <c r="B2099" s="196">
        <v>40</v>
      </c>
      <c r="C2099" s="196">
        <v>48</v>
      </c>
      <c r="D2099" s="196" t="s">
        <v>7698</v>
      </c>
      <c r="E2099" s="196" t="s">
        <v>7008</v>
      </c>
      <c r="F2099" s="196" t="s">
        <v>1301</v>
      </c>
      <c r="G2099" s="196" t="s">
        <v>1300</v>
      </c>
      <c r="H2099" s="196" t="s">
        <v>1317</v>
      </c>
      <c r="K2099" s="196">
        <v>1</v>
      </c>
      <c r="L2099" s="196" t="s">
        <v>1801</v>
      </c>
      <c r="M2099" s="196" t="s">
        <v>1297</v>
      </c>
      <c r="N2099" s="196" t="s">
        <v>1297</v>
      </c>
      <c r="O2099" s="196" t="s">
        <v>1297</v>
      </c>
      <c r="P2099" s="196" t="s">
        <v>1297</v>
      </c>
      <c r="Q2099" s="196" t="s">
        <v>1297</v>
      </c>
      <c r="R2099" s="196" t="s">
        <v>1297</v>
      </c>
    </row>
    <row r="2100" spans="1:18" x14ac:dyDescent="0.45">
      <c r="A2100" s="196">
        <v>7</v>
      </c>
      <c r="B2100" s="196">
        <v>40</v>
      </c>
      <c r="C2100" s="196">
        <v>49</v>
      </c>
      <c r="D2100" s="196" t="s">
        <v>7698</v>
      </c>
      <c r="E2100" s="196" t="s">
        <v>7009</v>
      </c>
      <c r="F2100" s="196" t="s">
        <v>1301</v>
      </c>
      <c r="G2100" s="196" t="s">
        <v>1300</v>
      </c>
      <c r="H2100" s="196" t="s">
        <v>1315</v>
      </c>
      <c r="I2100" s="196" t="s">
        <v>1309</v>
      </c>
      <c r="K2100" s="196">
        <v>1</v>
      </c>
      <c r="L2100" s="196" t="s">
        <v>1800</v>
      </c>
      <c r="M2100" s="196" t="s">
        <v>1799</v>
      </c>
      <c r="N2100" s="196" t="s">
        <v>1306</v>
      </c>
      <c r="O2100" s="196" t="s">
        <v>1798</v>
      </c>
      <c r="P2100" s="196" t="s">
        <v>1304</v>
      </c>
      <c r="Q2100" s="196" t="s">
        <v>1797</v>
      </c>
      <c r="R2100" s="196" t="s">
        <v>1302</v>
      </c>
    </row>
    <row r="2101" spans="1:18" x14ac:dyDescent="0.45">
      <c r="A2101" s="196">
        <v>7</v>
      </c>
      <c r="B2101" s="196">
        <v>40</v>
      </c>
      <c r="C2101" s="196">
        <v>50</v>
      </c>
      <c r="D2101" s="196" t="s">
        <v>7698</v>
      </c>
      <c r="E2101" s="196" t="s">
        <v>7010</v>
      </c>
      <c r="F2101" s="196" t="s">
        <v>1301</v>
      </c>
      <c r="G2101" s="196" t="s">
        <v>1300</v>
      </c>
      <c r="H2101" s="196" t="s">
        <v>1310</v>
      </c>
      <c r="I2101" s="196" t="s">
        <v>1309</v>
      </c>
      <c r="K2101" s="196">
        <v>1</v>
      </c>
      <c r="L2101" s="196" t="s">
        <v>1796</v>
      </c>
      <c r="M2101" s="196" t="s">
        <v>1795</v>
      </c>
      <c r="N2101" s="196" t="s">
        <v>1306</v>
      </c>
      <c r="O2101" s="196" t="s">
        <v>1794</v>
      </c>
      <c r="P2101" s="196" t="s">
        <v>1304</v>
      </c>
      <c r="Q2101" s="196" t="s">
        <v>1793</v>
      </c>
      <c r="R2101" s="196" t="s">
        <v>1302</v>
      </c>
    </row>
    <row r="2102" spans="1:18" x14ac:dyDescent="0.45">
      <c r="A2102" s="196">
        <v>7</v>
      </c>
      <c r="B2102" s="196">
        <v>40</v>
      </c>
      <c r="C2102" s="196">
        <v>51</v>
      </c>
      <c r="D2102" s="196" t="s">
        <v>7698</v>
      </c>
      <c r="E2102" s="196" t="s">
        <v>7011</v>
      </c>
      <c r="F2102" s="196" t="s">
        <v>1301</v>
      </c>
      <c r="G2102" s="196" t="s">
        <v>1300</v>
      </c>
      <c r="H2102" s="196" t="s">
        <v>1299</v>
      </c>
      <c r="K2102" s="196">
        <v>1</v>
      </c>
      <c r="L2102" s="196" t="s">
        <v>1792</v>
      </c>
      <c r="M2102" s="196" t="s">
        <v>1297</v>
      </c>
      <c r="N2102" s="196" t="s">
        <v>1297</v>
      </c>
      <c r="O2102" s="196" t="s">
        <v>1297</v>
      </c>
      <c r="P2102" s="196" t="s">
        <v>1297</v>
      </c>
      <c r="Q2102" s="196" t="s">
        <v>1297</v>
      </c>
      <c r="R2102" s="196" t="s">
        <v>1297</v>
      </c>
    </row>
    <row r="2103" spans="1:18" x14ac:dyDescent="0.45">
      <c r="A2103" s="196">
        <v>7</v>
      </c>
      <c r="B2103" s="196">
        <v>40</v>
      </c>
      <c r="C2103" s="196">
        <v>52</v>
      </c>
      <c r="D2103" s="196" t="s">
        <v>8775</v>
      </c>
      <c r="E2103" s="196" t="s">
        <v>8787</v>
      </c>
      <c r="F2103" s="196" t="s">
        <v>1301</v>
      </c>
      <c r="G2103" s="196" t="s">
        <v>1300</v>
      </c>
      <c r="H2103" s="196" t="s">
        <v>8777</v>
      </c>
      <c r="K2103" s="196">
        <v>1</v>
      </c>
      <c r="L2103" s="196" t="s">
        <v>8788</v>
      </c>
    </row>
    <row r="2104" spans="1:18" x14ac:dyDescent="0.45">
      <c r="A2104" s="196">
        <v>7</v>
      </c>
      <c r="B2104" s="196">
        <v>41</v>
      </c>
      <c r="C2104" s="196">
        <v>1</v>
      </c>
      <c r="D2104" s="196" t="s">
        <v>7698</v>
      </c>
      <c r="E2104" s="196" t="s">
        <v>7012</v>
      </c>
      <c r="F2104" s="196" t="s">
        <v>1301</v>
      </c>
      <c r="G2104" s="196" t="s">
        <v>1300</v>
      </c>
      <c r="H2104" s="196" t="s">
        <v>1388</v>
      </c>
      <c r="I2104" s="196" t="s">
        <v>1324</v>
      </c>
      <c r="K2104" s="196">
        <v>1</v>
      </c>
      <c r="L2104" s="196" t="s">
        <v>1791</v>
      </c>
      <c r="M2104" s="196" t="s">
        <v>1297</v>
      </c>
      <c r="N2104" s="196" t="s">
        <v>1297</v>
      </c>
      <c r="O2104" s="196" t="s">
        <v>1297</v>
      </c>
      <c r="P2104" s="196" t="s">
        <v>1297</v>
      </c>
      <c r="Q2104" s="196" t="s">
        <v>1297</v>
      </c>
      <c r="R2104" s="196" t="s">
        <v>1297</v>
      </c>
    </row>
    <row r="2105" spans="1:18" x14ac:dyDescent="0.45">
      <c r="A2105" s="196">
        <v>7</v>
      </c>
      <c r="B2105" s="196">
        <v>41</v>
      </c>
      <c r="C2105" s="196">
        <v>2</v>
      </c>
      <c r="D2105" s="196" t="s">
        <v>7698</v>
      </c>
      <c r="E2105" s="196" t="s">
        <v>7999</v>
      </c>
      <c r="F2105" s="196" t="s">
        <v>1301</v>
      </c>
      <c r="G2105" s="196" t="s">
        <v>1300</v>
      </c>
      <c r="H2105" s="196" t="s">
        <v>1505</v>
      </c>
      <c r="I2105" s="196" t="s">
        <v>1324</v>
      </c>
      <c r="K2105" s="196">
        <v>1</v>
      </c>
      <c r="L2105" s="196" t="s">
        <v>1790</v>
      </c>
      <c r="M2105" s="196" t="s">
        <v>1297</v>
      </c>
      <c r="N2105" s="196" t="s">
        <v>1297</v>
      </c>
      <c r="O2105" s="196" t="s">
        <v>1297</v>
      </c>
      <c r="P2105" s="196" t="s">
        <v>1297</v>
      </c>
      <c r="Q2105" s="196" t="s">
        <v>1297</v>
      </c>
      <c r="R2105" s="196" t="s">
        <v>1297</v>
      </c>
    </row>
    <row r="2106" spans="1:18" x14ac:dyDescent="0.45">
      <c r="A2106" s="196">
        <v>7</v>
      </c>
      <c r="B2106" s="196">
        <v>41</v>
      </c>
      <c r="C2106" s="196">
        <v>3</v>
      </c>
      <c r="D2106" s="196" t="s">
        <v>7698</v>
      </c>
      <c r="E2106" s="196" t="s">
        <v>7013</v>
      </c>
      <c r="F2106" s="196" t="s">
        <v>1301</v>
      </c>
      <c r="G2106" s="196" t="s">
        <v>1300</v>
      </c>
      <c r="H2106" s="196" t="s">
        <v>1386</v>
      </c>
      <c r="I2106" s="196" t="s">
        <v>1324</v>
      </c>
      <c r="K2106" s="196">
        <v>1</v>
      </c>
      <c r="L2106" s="196" t="s">
        <v>1789</v>
      </c>
      <c r="M2106" s="196" t="s">
        <v>1297</v>
      </c>
      <c r="N2106" s="196" t="s">
        <v>1297</v>
      </c>
      <c r="O2106" s="196" t="s">
        <v>1297</v>
      </c>
      <c r="P2106" s="196" t="s">
        <v>1297</v>
      </c>
      <c r="Q2106" s="196" t="s">
        <v>1297</v>
      </c>
      <c r="R2106" s="196" t="s">
        <v>1297</v>
      </c>
    </row>
    <row r="2107" spans="1:18" x14ac:dyDescent="0.45">
      <c r="A2107" s="196">
        <v>7</v>
      </c>
      <c r="B2107" s="196">
        <v>41</v>
      </c>
      <c r="C2107" s="196">
        <v>4</v>
      </c>
      <c r="D2107" s="196" t="s">
        <v>7698</v>
      </c>
      <c r="E2107" s="196" t="s">
        <v>8000</v>
      </c>
      <c r="F2107" s="196" t="s">
        <v>1301</v>
      </c>
      <c r="G2107" s="196" t="s">
        <v>1300</v>
      </c>
      <c r="H2107" s="196" t="s">
        <v>1502</v>
      </c>
      <c r="I2107" s="196" t="s">
        <v>1324</v>
      </c>
      <c r="K2107" s="196">
        <v>1</v>
      </c>
      <c r="L2107" s="196" t="s">
        <v>1788</v>
      </c>
      <c r="M2107" s="196" t="s">
        <v>1297</v>
      </c>
      <c r="N2107" s="196" t="s">
        <v>1297</v>
      </c>
      <c r="O2107" s="196" t="s">
        <v>1297</v>
      </c>
      <c r="P2107" s="196" t="s">
        <v>1297</v>
      </c>
      <c r="Q2107" s="196" t="s">
        <v>1297</v>
      </c>
      <c r="R2107" s="196" t="s">
        <v>1297</v>
      </c>
    </row>
    <row r="2108" spans="1:18" x14ac:dyDescent="0.45">
      <c r="A2108" s="196">
        <v>7</v>
      </c>
      <c r="B2108" s="196">
        <v>41</v>
      </c>
      <c r="C2108" s="196">
        <v>5</v>
      </c>
      <c r="D2108" s="196" t="s">
        <v>7698</v>
      </c>
      <c r="E2108" s="196" t="s">
        <v>7014</v>
      </c>
      <c r="F2108" s="196" t="s">
        <v>1301</v>
      </c>
      <c r="G2108" s="196" t="s">
        <v>1300</v>
      </c>
      <c r="H2108" s="196" t="s">
        <v>1384</v>
      </c>
      <c r="I2108" s="196" t="s">
        <v>1309</v>
      </c>
      <c r="K2108" s="196">
        <v>1</v>
      </c>
      <c r="L2108" s="196" t="s">
        <v>1787</v>
      </c>
      <c r="M2108" s="196" t="s">
        <v>1786</v>
      </c>
      <c r="N2108" s="196" t="s">
        <v>1306</v>
      </c>
      <c r="O2108" s="196" t="s">
        <v>1785</v>
      </c>
      <c r="P2108" s="196" t="s">
        <v>1304</v>
      </c>
      <c r="Q2108" s="196" t="s">
        <v>1784</v>
      </c>
      <c r="R2108" s="196" t="s">
        <v>1302</v>
      </c>
    </row>
    <row r="2109" spans="1:18" x14ac:dyDescent="0.45">
      <c r="A2109" s="196">
        <v>7</v>
      </c>
      <c r="B2109" s="196">
        <v>41</v>
      </c>
      <c r="C2109" s="196">
        <v>6</v>
      </c>
      <c r="D2109" s="196" t="s">
        <v>7698</v>
      </c>
      <c r="E2109" s="196" t="s">
        <v>8001</v>
      </c>
      <c r="F2109" s="196" t="s">
        <v>1301</v>
      </c>
      <c r="G2109" s="196" t="s">
        <v>1300</v>
      </c>
      <c r="H2109" s="196" t="s">
        <v>1496</v>
      </c>
      <c r="I2109" s="196" t="s">
        <v>1309</v>
      </c>
      <c r="K2109" s="196">
        <v>1</v>
      </c>
      <c r="L2109" s="196" t="s">
        <v>1783</v>
      </c>
      <c r="M2109" s="196" t="s">
        <v>1782</v>
      </c>
      <c r="N2109" s="196" t="s">
        <v>1306</v>
      </c>
      <c r="O2109" s="196" t="s">
        <v>1781</v>
      </c>
      <c r="P2109" s="196" t="s">
        <v>1304</v>
      </c>
      <c r="Q2109" s="196" t="s">
        <v>1780</v>
      </c>
      <c r="R2109" s="196" t="s">
        <v>1302</v>
      </c>
    </row>
    <row r="2110" spans="1:18" x14ac:dyDescent="0.45">
      <c r="A2110" s="196">
        <v>7</v>
      </c>
      <c r="B2110" s="196">
        <v>41</v>
      </c>
      <c r="C2110" s="196">
        <v>7</v>
      </c>
      <c r="D2110" s="196" t="s">
        <v>7698</v>
      </c>
      <c r="E2110" s="196" t="s">
        <v>7015</v>
      </c>
      <c r="F2110" s="196" t="s">
        <v>1301</v>
      </c>
      <c r="G2110" s="196" t="s">
        <v>1300</v>
      </c>
      <c r="H2110" s="196" t="s">
        <v>715</v>
      </c>
      <c r="I2110" s="196" t="s">
        <v>1309</v>
      </c>
      <c r="K2110" s="196">
        <v>1</v>
      </c>
      <c r="L2110" s="196" t="s">
        <v>1779</v>
      </c>
      <c r="M2110" s="196" t="s">
        <v>1778</v>
      </c>
      <c r="N2110" s="196" t="s">
        <v>1306</v>
      </c>
      <c r="O2110" s="196" t="s">
        <v>1777</v>
      </c>
      <c r="P2110" s="196" t="s">
        <v>1304</v>
      </c>
      <c r="Q2110" s="196" t="s">
        <v>1776</v>
      </c>
      <c r="R2110" s="196" t="s">
        <v>1302</v>
      </c>
    </row>
    <row r="2111" spans="1:18" x14ac:dyDescent="0.45">
      <c r="A2111" s="196">
        <v>7</v>
      </c>
      <c r="B2111" s="196">
        <v>41</v>
      </c>
      <c r="C2111" s="196">
        <v>8</v>
      </c>
      <c r="D2111" s="196" t="s">
        <v>7698</v>
      </c>
      <c r="E2111" s="196" t="s">
        <v>8002</v>
      </c>
      <c r="F2111" s="196" t="s">
        <v>1301</v>
      </c>
      <c r="G2111" s="196" t="s">
        <v>1300</v>
      </c>
      <c r="H2111" s="196" t="s">
        <v>1487</v>
      </c>
      <c r="I2111" s="196" t="s">
        <v>1309</v>
      </c>
      <c r="K2111" s="196">
        <v>1</v>
      </c>
      <c r="L2111" s="196" t="s">
        <v>1775</v>
      </c>
      <c r="M2111" s="196" t="s">
        <v>1774</v>
      </c>
      <c r="N2111" s="196" t="s">
        <v>1306</v>
      </c>
      <c r="O2111" s="196" t="s">
        <v>1773</v>
      </c>
      <c r="P2111" s="196" t="s">
        <v>1304</v>
      </c>
      <c r="Q2111" s="196" t="s">
        <v>1772</v>
      </c>
      <c r="R2111" s="196" t="s">
        <v>1302</v>
      </c>
    </row>
    <row r="2112" spans="1:18" x14ac:dyDescent="0.45">
      <c r="A2112" s="196">
        <v>7</v>
      </c>
      <c r="B2112" s="196">
        <v>41</v>
      </c>
      <c r="C2112" s="196">
        <v>9</v>
      </c>
      <c r="D2112" s="196" t="s">
        <v>7698</v>
      </c>
      <c r="E2112" s="196" t="s">
        <v>7016</v>
      </c>
      <c r="F2112" s="196" t="s">
        <v>1301</v>
      </c>
      <c r="G2112" s="196" t="s">
        <v>1300</v>
      </c>
      <c r="H2112" s="196" t="s">
        <v>1375</v>
      </c>
      <c r="K2112" s="196">
        <v>1</v>
      </c>
      <c r="L2112" s="196" t="s">
        <v>1771</v>
      </c>
      <c r="M2112" s="196" t="s">
        <v>1297</v>
      </c>
      <c r="N2112" s="196" t="s">
        <v>1297</v>
      </c>
      <c r="O2112" s="196" t="s">
        <v>1297</v>
      </c>
      <c r="P2112" s="196" t="s">
        <v>1297</v>
      </c>
      <c r="Q2112" s="196" t="s">
        <v>1297</v>
      </c>
      <c r="R2112" s="196" t="s">
        <v>1297</v>
      </c>
    </row>
    <row r="2113" spans="1:18" x14ac:dyDescent="0.45">
      <c r="A2113" s="196">
        <v>7</v>
      </c>
      <c r="B2113" s="196">
        <v>41</v>
      </c>
      <c r="C2113" s="196">
        <v>10</v>
      </c>
      <c r="D2113" s="196" t="s">
        <v>7698</v>
      </c>
      <c r="E2113" s="196" t="s">
        <v>8003</v>
      </c>
      <c r="F2113" s="196" t="s">
        <v>1301</v>
      </c>
      <c r="G2113" s="196" t="s">
        <v>1300</v>
      </c>
      <c r="H2113" s="196" t="s">
        <v>1481</v>
      </c>
      <c r="K2113" s="196">
        <v>1</v>
      </c>
      <c r="L2113" s="196" t="s">
        <v>1770</v>
      </c>
      <c r="M2113" s="196" t="s">
        <v>1297</v>
      </c>
      <c r="N2113" s="196" t="s">
        <v>1297</v>
      </c>
      <c r="O2113" s="196" t="s">
        <v>1297</v>
      </c>
      <c r="P2113" s="196" t="s">
        <v>1297</v>
      </c>
      <c r="Q2113" s="196" t="s">
        <v>1297</v>
      </c>
      <c r="R2113" s="196" t="s">
        <v>1297</v>
      </c>
    </row>
    <row r="2114" spans="1:18" x14ac:dyDescent="0.45">
      <c r="A2114" s="196">
        <v>7</v>
      </c>
      <c r="B2114" s="196">
        <v>41</v>
      </c>
      <c r="C2114" s="196">
        <v>11</v>
      </c>
      <c r="D2114" s="196" t="s">
        <v>7698</v>
      </c>
      <c r="E2114" s="196" t="s">
        <v>7017</v>
      </c>
      <c r="F2114" s="196" t="s">
        <v>1301</v>
      </c>
      <c r="G2114" s="196" t="s">
        <v>1300</v>
      </c>
      <c r="H2114" s="196" t="s">
        <v>1373</v>
      </c>
      <c r="I2114" s="196" t="s">
        <v>1319</v>
      </c>
      <c r="K2114" s="196">
        <v>1</v>
      </c>
      <c r="L2114" s="196" t="s">
        <v>1769</v>
      </c>
      <c r="M2114" s="196" t="s">
        <v>1297</v>
      </c>
      <c r="N2114" s="196" t="s">
        <v>1297</v>
      </c>
      <c r="O2114" s="196" t="s">
        <v>1297</v>
      </c>
      <c r="P2114" s="196" t="s">
        <v>1297</v>
      </c>
      <c r="Q2114" s="196" t="s">
        <v>1297</v>
      </c>
      <c r="R2114" s="196" t="s">
        <v>1297</v>
      </c>
    </row>
    <row r="2115" spans="1:18" x14ac:dyDescent="0.45">
      <c r="A2115" s="196">
        <v>7</v>
      </c>
      <c r="B2115" s="196">
        <v>41</v>
      </c>
      <c r="C2115" s="196">
        <v>12</v>
      </c>
      <c r="D2115" s="196" t="s">
        <v>7698</v>
      </c>
      <c r="E2115" s="196" t="s">
        <v>8004</v>
      </c>
      <c r="F2115" s="196" t="s">
        <v>1301</v>
      </c>
      <c r="G2115" s="196" t="s">
        <v>1300</v>
      </c>
      <c r="H2115" s="196" t="s">
        <v>1478</v>
      </c>
      <c r="I2115" s="196" t="s">
        <v>1319</v>
      </c>
      <c r="K2115" s="196">
        <v>1</v>
      </c>
      <c r="L2115" s="196" t="s">
        <v>1768</v>
      </c>
      <c r="M2115" s="196" t="s">
        <v>1297</v>
      </c>
      <c r="N2115" s="196" t="s">
        <v>1297</v>
      </c>
      <c r="O2115" s="196" t="s">
        <v>1297</v>
      </c>
      <c r="P2115" s="196" t="s">
        <v>1297</v>
      </c>
      <c r="Q2115" s="196" t="s">
        <v>1297</v>
      </c>
      <c r="R2115" s="196" t="s">
        <v>1297</v>
      </c>
    </row>
    <row r="2116" spans="1:18" x14ac:dyDescent="0.45">
      <c r="A2116" s="196">
        <v>7</v>
      </c>
      <c r="B2116" s="196">
        <v>41</v>
      </c>
      <c r="C2116" s="196">
        <v>13</v>
      </c>
      <c r="D2116" s="196" t="s">
        <v>7698</v>
      </c>
      <c r="E2116" s="196" t="s">
        <v>7018</v>
      </c>
      <c r="F2116" s="196" t="s">
        <v>1301</v>
      </c>
      <c r="G2116" s="196" t="s">
        <v>1300</v>
      </c>
      <c r="H2116" s="196" t="s">
        <v>1371</v>
      </c>
      <c r="I2116" s="196" t="s">
        <v>1370</v>
      </c>
      <c r="K2116" s="196">
        <v>1</v>
      </c>
      <c r="L2116" s="196" t="s">
        <v>1767</v>
      </c>
      <c r="M2116" s="196" t="s">
        <v>1297</v>
      </c>
      <c r="N2116" s="196" t="s">
        <v>1297</v>
      </c>
      <c r="O2116" s="196" t="s">
        <v>1297</v>
      </c>
      <c r="P2116" s="196" t="s">
        <v>1297</v>
      </c>
      <c r="Q2116" s="196" t="s">
        <v>1297</v>
      </c>
      <c r="R2116" s="196" t="s">
        <v>1297</v>
      </c>
    </row>
    <row r="2117" spans="1:18" x14ac:dyDescent="0.45">
      <c r="A2117" s="196">
        <v>7</v>
      </c>
      <c r="B2117" s="196">
        <v>41</v>
      </c>
      <c r="C2117" s="196">
        <v>14</v>
      </c>
      <c r="D2117" s="196" t="s">
        <v>7698</v>
      </c>
      <c r="E2117" s="196" t="s">
        <v>8005</v>
      </c>
      <c r="F2117" s="196" t="s">
        <v>1301</v>
      </c>
      <c r="G2117" s="196" t="s">
        <v>1300</v>
      </c>
      <c r="H2117" s="196" t="s">
        <v>1475</v>
      </c>
      <c r="I2117" s="196" t="s">
        <v>1370</v>
      </c>
      <c r="K2117" s="196">
        <v>1</v>
      </c>
      <c r="L2117" s="196" t="s">
        <v>1766</v>
      </c>
      <c r="M2117" s="196" t="s">
        <v>1297</v>
      </c>
      <c r="N2117" s="196" t="s">
        <v>1297</v>
      </c>
      <c r="O2117" s="196" t="s">
        <v>1297</v>
      </c>
      <c r="P2117" s="196" t="s">
        <v>1297</v>
      </c>
      <c r="Q2117" s="196" t="s">
        <v>1297</v>
      </c>
      <c r="R2117" s="196" t="s">
        <v>1297</v>
      </c>
    </row>
    <row r="2118" spans="1:18" x14ac:dyDescent="0.45">
      <c r="A2118" s="196">
        <v>7</v>
      </c>
      <c r="B2118" s="196">
        <v>41</v>
      </c>
      <c r="C2118" s="196">
        <v>15</v>
      </c>
      <c r="D2118" s="196" t="s">
        <v>7698</v>
      </c>
      <c r="E2118" s="196" t="s">
        <v>7019</v>
      </c>
      <c r="F2118" s="196" t="s">
        <v>1301</v>
      </c>
      <c r="G2118" s="196" t="s">
        <v>1300</v>
      </c>
      <c r="H2118" s="196" t="s">
        <v>1368</v>
      </c>
      <c r="I2118" s="196" t="s">
        <v>1367</v>
      </c>
      <c r="K2118" s="196">
        <v>1</v>
      </c>
      <c r="L2118" s="196" t="s">
        <v>1765</v>
      </c>
      <c r="M2118" s="196" t="s">
        <v>1764</v>
      </c>
      <c r="N2118" s="196" t="s">
        <v>1297</v>
      </c>
      <c r="O2118" s="196" t="s">
        <v>1297</v>
      </c>
      <c r="P2118" s="196" t="s">
        <v>1297</v>
      </c>
      <c r="Q2118" s="196" t="s">
        <v>1297</v>
      </c>
      <c r="R2118" s="196" t="s">
        <v>1297</v>
      </c>
    </row>
    <row r="2119" spans="1:18" x14ac:dyDescent="0.45">
      <c r="A2119" s="196">
        <v>7</v>
      </c>
      <c r="B2119" s="196">
        <v>41</v>
      </c>
      <c r="C2119" s="196">
        <v>16</v>
      </c>
      <c r="D2119" s="196" t="s">
        <v>7698</v>
      </c>
      <c r="E2119" s="196" t="s">
        <v>8006</v>
      </c>
      <c r="F2119" s="196" t="s">
        <v>1301</v>
      </c>
      <c r="G2119" s="196" t="s">
        <v>1300</v>
      </c>
      <c r="H2119" s="196" t="s">
        <v>1471</v>
      </c>
      <c r="I2119" s="196" t="s">
        <v>1367</v>
      </c>
      <c r="K2119" s="196">
        <v>1</v>
      </c>
      <c r="L2119" s="196" t="s">
        <v>1763</v>
      </c>
      <c r="M2119" s="196" t="s">
        <v>1762</v>
      </c>
      <c r="N2119" s="196" t="s">
        <v>1297</v>
      </c>
      <c r="O2119" s="196" t="s">
        <v>1297</v>
      </c>
      <c r="P2119" s="196" t="s">
        <v>1297</v>
      </c>
      <c r="Q2119" s="196" t="s">
        <v>1297</v>
      </c>
      <c r="R2119" s="196" t="s">
        <v>1297</v>
      </c>
    </row>
    <row r="2120" spans="1:18" x14ac:dyDescent="0.45">
      <c r="A2120" s="196">
        <v>7</v>
      </c>
      <c r="B2120" s="196">
        <v>41</v>
      </c>
      <c r="C2120" s="196">
        <v>17</v>
      </c>
      <c r="D2120" s="196" t="s">
        <v>7698</v>
      </c>
      <c r="E2120" s="196" t="s">
        <v>7020</v>
      </c>
      <c r="F2120" s="196" t="s">
        <v>1301</v>
      </c>
      <c r="G2120" s="196" t="s">
        <v>1300</v>
      </c>
      <c r="H2120" s="196" t="s">
        <v>1364</v>
      </c>
      <c r="K2120" s="196">
        <v>1</v>
      </c>
      <c r="L2120" s="196" t="s">
        <v>1761</v>
      </c>
      <c r="M2120" s="196" t="s">
        <v>1297</v>
      </c>
      <c r="N2120" s="196" t="s">
        <v>1297</v>
      </c>
      <c r="O2120" s="196" t="s">
        <v>1297</v>
      </c>
      <c r="P2120" s="196" t="s">
        <v>1297</v>
      </c>
      <c r="Q2120" s="196" t="s">
        <v>1297</v>
      </c>
      <c r="R2120" s="196" t="s">
        <v>1297</v>
      </c>
    </row>
    <row r="2121" spans="1:18" x14ac:dyDescent="0.45">
      <c r="A2121" s="196">
        <v>7</v>
      </c>
      <c r="B2121" s="196">
        <v>41</v>
      </c>
      <c r="C2121" s="196">
        <v>18</v>
      </c>
      <c r="D2121" s="196" t="s">
        <v>7698</v>
      </c>
      <c r="E2121" s="196" t="s">
        <v>8007</v>
      </c>
      <c r="F2121" s="196" t="s">
        <v>1301</v>
      </c>
      <c r="G2121" s="196" t="s">
        <v>1300</v>
      </c>
      <c r="H2121" s="196" t="s">
        <v>1467</v>
      </c>
      <c r="K2121" s="196">
        <v>1</v>
      </c>
      <c r="L2121" s="196" t="s">
        <v>1760</v>
      </c>
      <c r="M2121" s="196" t="s">
        <v>1297</v>
      </c>
      <c r="N2121" s="196" t="s">
        <v>1297</v>
      </c>
      <c r="O2121" s="196" t="s">
        <v>1297</v>
      </c>
      <c r="P2121" s="196" t="s">
        <v>1297</v>
      </c>
      <c r="Q2121" s="196" t="s">
        <v>1297</v>
      </c>
      <c r="R2121" s="196" t="s">
        <v>1297</v>
      </c>
    </row>
    <row r="2122" spans="1:18" x14ac:dyDescent="0.45">
      <c r="A2122" s="196">
        <v>7</v>
      </c>
      <c r="B2122" s="196">
        <v>41</v>
      </c>
      <c r="C2122" s="196">
        <v>19</v>
      </c>
      <c r="D2122" s="196" t="s">
        <v>7698</v>
      </c>
      <c r="E2122" s="196" t="s">
        <v>7021</v>
      </c>
      <c r="F2122" s="196" t="s">
        <v>1301</v>
      </c>
      <c r="G2122" s="196" t="s">
        <v>1300</v>
      </c>
      <c r="H2122" s="196" t="s">
        <v>1362</v>
      </c>
      <c r="K2122" s="196">
        <v>1</v>
      </c>
      <c r="L2122" s="196" t="s">
        <v>1759</v>
      </c>
      <c r="M2122" s="196" t="s">
        <v>1297</v>
      </c>
      <c r="N2122" s="196" t="s">
        <v>1297</v>
      </c>
      <c r="O2122" s="196" t="s">
        <v>1297</v>
      </c>
      <c r="P2122" s="196" t="s">
        <v>1297</v>
      </c>
      <c r="Q2122" s="196" t="s">
        <v>1297</v>
      </c>
      <c r="R2122" s="196" t="s">
        <v>1297</v>
      </c>
    </row>
    <row r="2123" spans="1:18" x14ac:dyDescent="0.45">
      <c r="A2123" s="196">
        <v>7</v>
      </c>
      <c r="B2123" s="196">
        <v>41</v>
      </c>
      <c r="C2123" s="196">
        <v>20</v>
      </c>
      <c r="D2123" s="196" t="s">
        <v>7698</v>
      </c>
      <c r="E2123" s="196" t="s">
        <v>8008</v>
      </c>
      <c r="F2123" s="196" t="s">
        <v>1301</v>
      </c>
      <c r="G2123" s="196" t="s">
        <v>1300</v>
      </c>
      <c r="H2123" s="196" t="s">
        <v>1464</v>
      </c>
      <c r="K2123" s="196">
        <v>1</v>
      </c>
      <c r="L2123" s="196" t="s">
        <v>1758</v>
      </c>
      <c r="M2123" s="196" t="s">
        <v>1297</v>
      </c>
      <c r="N2123" s="196" t="s">
        <v>1297</v>
      </c>
      <c r="O2123" s="196" t="s">
        <v>1297</v>
      </c>
      <c r="P2123" s="196" t="s">
        <v>1297</v>
      </c>
      <c r="Q2123" s="196" t="s">
        <v>1297</v>
      </c>
      <c r="R2123" s="196" t="s">
        <v>1297</v>
      </c>
    </row>
    <row r="2124" spans="1:18" x14ac:dyDescent="0.45">
      <c r="A2124" s="196">
        <v>7</v>
      </c>
      <c r="B2124" s="196">
        <v>41</v>
      </c>
      <c r="C2124" s="196">
        <v>21</v>
      </c>
      <c r="D2124" s="196" t="s">
        <v>7698</v>
      </c>
      <c r="E2124" s="196" t="s">
        <v>7022</v>
      </c>
      <c r="F2124" s="196" t="s">
        <v>1301</v>
      </c>
      <c r="G2124" s="196" t="s">
        <v>1300</v>
      </c>
      <c r="H2124" s="196" t="s">
        <v>1360</v>
      </c>
      <c r="K2124" s="196">
        <v>1</v>
      </c>
      <c r="L2124" s="196" t="s">
        <v>1757</v>
      </c>
      <c r="M2124" s="196" t="s">
        <v>1297</v>
      </c>
      <c r="N2124" s="196" t="s">
        <v>1297</v>
      </c>
      <c r="O2124" s="196" t="s">
        <v>1297</v>
      </c>
      <c r="P2124" s="196" t="s">
        <v>1297</v>
      </c>
      <c r="Q2124" s="196" t="s">
        <v>1297</v>
      </c>
      <c r="R2124" s="196" t="s">
        <v>1297</v>
      </c>
    </row>
    <row r="2125" spans="1:18" x14ac:dyDescent="0.45">
      <c r="A2125" s="196">
        <v>7</v>
      </c>
      <c r="B2125" s="196">
        <v>41</v>
      </c>
      <c r="C2125" s="196">
        <v>22</v>
      </c>
      <c r="D2125" s="196" t="s">
        <v>7698</v>
      </c>
      <c r="E2125" s="196" t="s">
        <v>8009</v>
      </c>
      <c r="F2125" s="196" t="s">
        <v>1301</v>
      </c>
      <c r="G2125" s="196" t="s">
        <v>1300</v>
      </c>
      <c r="H2125" s="196" t="s">
        <v>1461</v>
      </c>
      <c r="K2125" s="196">
        <v>1</v>
      </c>
      <c r="L2125" s="196" t="s">
        <v>1756</v>
      </c>
      <c r="M2125" s="196" t="s">
        <v>1297</v>
      </c>
      <c r="N2125" s="196" t="s">
        <v>1297</v>
      </c>
      <c r="O2125" s="196" t="s">
        <v>1297</v>
      </c>
      <c r="P2125" s="196" t="s">
        <v>1297</v>
      </c>
      <c r="Q2125" s="196" t="s">
        <v>1297</v>
      </c>
      <c r="R2125" s="196" t="s">
        <v>1297</v>
      </c>
    </row>
    <row r="2126" spans="1:18" x14ac:dyDescent="0.45">
      <c r="A2126" s="196">
        <v>7</v>
      </c>
      <c r="B2126" s="196">
        <v>41</v>
      </c>
      <c r="C2126" s="196">
        <v>23</v>
      </c>
      <c r="D2126" s="196" t="s">
        <v>7698</v>
      </c>
      <c r="E2126" s="196" t="s">
        <v>7023</v>
      </c>
      <c r="F2126" s="196" t="s">
        <v>1301</v>
      </c>
      <c r="G2126" s="196" t="s">
        <v>1300</v>
      </c>
      <c r="H2126" s="196" t="s">
        <v>1358</v>
      </c>
      <c r="K2126" s="196">
        <v>1</v>
      </c>
      <c r="L2126" s="196" t="s">
        <v>1755</v>
      </c>
      <c r="M2126" s="196" t="s">
        <v>1297</v>
      </c>
      <c r="N2126" s="196" t="s">
        <v>1297</v>
      </c>
      <c r="O2126" s="196" t="s">
        <v>1297</v>
      </c>
      <c r="P2126" s="196" t="s">
        <v>1297</v>
      </c>
      <c r="Q2126" s="196" t="s">
        <v>1297</v>
      </c>
      <c r="R2126" s="196" t="s">
        <v>1297</v>
      </c>
    </row>
    <row r="2127" spans="1:18" x14ac:dyDescent="0.45">
      <c r="A2127" s="196">
        <v>7</v>
      </c>
      <c r="B2127" s="196">
        <v>41</v>
      </c>
      <c r="C2127" s="196">
        <v>24</v>
      </c>
      <c r="D2127" s="196" t="s">
        <v>7698</v>
      </c>
      <c r="E2127" s="196" t="s">
        <v>8010</v>
      </c>
      <c r="F2127" s="196" t="s">
        <v>1301</v>
      </c>
      <c r="G2127" s="196" t="s">
        <v>1300</v>
      </c>
      <c r="H2127" s="196" t="s">
        <v>1458</v>
      </c>
      <c r="K2127" s="196">
        <v>1</v>
      </c>
      <c r="L2127" s="196" t="s">
        <v>1754</v>
      </c>
      <c r="M2127" s="196" t="s">
        <v>1297</v>
      </c>
      <c r="N2127" s="196" t="s">
        <v>1297</v>
      </c>
      <c r="O2127" s="196" t="s">
        <v>1297</v>
      </c>
      <c r="P2127" s="196" t="s">
        <v>1297</v>
      </c>
      <c r="Q2127" s="196" t="s">
        <v>1297</v>
      </c>
      <c r="R2127" s="196" t="s">
        <v>1297</v>
      </c>
    </row>
    <row r="2128" spans="1:18" x14ac:dyDescent="0.45">
      <c r="A2128" s="196">
        <v>7</v>
      </c>
      <c r="B2128" s="196">
        <v>41</v>
      </c>
      <c r="C2128" s="196">
        <v>25</v>
      </c>
      <c r="D2128" s="196" t="s">
        <v>7698</v>
      </c>
      <c r="E2128" s="196" t="s">
        <v>7024</v>
      </c>
      <c r="F2128" s="196" t="s">
        <v>1301</v>
      </c>
      <c r="G2128" s="196" t="s">
        <v>1300</v>
      </c>
      <c r="H2128" s="196" t="s">
        <v>1356</v>
      </c>
      <c r="K2128" s="196">
        <v>1</v>
      </c>
      <c r="L2128" s="196" t="s">
        <v>1753</v>
      </c>
      <c r="M2128" s="196" t="s">
        <v>1297</v>
      </c>
      <c r="N2128" s="196" t="s">
        <v>1297</v>
      </c>
      <c r="O2128" s="196" t="s">
        <v>1297</v>
      </c>
      <c r="P2128" s="196" t="s">
        <v>1297</v>
      </c>
      <c r="Q2128" s="196" t="s">
        <v>1297</v>
      </c>
      <c r="R2128" s="196" t="s">
        <v>1297</v>
      </c>
    </row>
    <row r="2129" spans="1:18" x14ac:dyDescent="0.45">
      <c r="A2129" s="196">
        <v>7</v>
      </c>
      <c r="B2129" s="196">
        <v>41</v>
      </c>
      <c r="C2129" s="196">
        <v>26</v>
      </c>
      <c r="D2129" s="196" t="s">
        <v>7698</v>
      </c>
      <c r="E2129" s="196" t="s">
        <v>8011</v>
      </c>
      <c r="F2129" s="196" t="s">
        <v>1301</v>
      </c>
      <c r="G2129" s="196" t="s">
        <v>1300</v>
      </c>
      <c r="H2129" s="196" t="s">
        <v>1455</v>
      </c>
      <c r="K2129" s="196">
        <v>1</v>
      </c>
      <c r="L2129" s="196" t="s">
        <v>1752</v>
      </c>
      <c r="M2129" s="196" t="s">
        <v>1297</v>
      </c>
      <c r="N2129" s="196" t="s">
        <v>1297</v>
      </c>
      <c r="O2129" s="196" t="s">
        <v>1297</v>
      </c>
      <c r="P2129" s="196" t="s">
        <v>1297</v>
      </c>
      <c r="Q2129" s="196" t="s">
        <v>1297</v>
      </c>
      <c r="R2129" s="196" t="s">
        <v>1297</v>
      </c>
    </row>
    <row r="2130" spans="1:18" x14ac:dyDescent="0.45">
      <c r="A2130" s="196">
        <v>7</v>
      </c>
      <c r="B2130" s="196">
        <v>41</v>
      </c>
      <c r="C2130" s="196">
        <v>27</v>
      </c>
      <c r="D2130" s="196" t="s">
        <v>7698</v>
      </c>
      <c r="E2130" s="196" t="s">
        <v>7025</v>
      </c>
      <c r="F2130" s="196" t="s">
        <v>1301</v>
      </c>
      <c r="G2130" s="196" t="s">
        <v>1300</v>
      </c>
      <c r="H2130" s="196" t="s">
        <v>1354</v>
      </c>
      <c r="I2130" s="196" t="s">
        <v>1309</v>
      </c>
      <c r="K2130" s="196">
        <v>1</v>
      </c>
      <c r="L2130" s="196" t="s">
        <v>1751</v>
      </c>
      <c r="M2130" s="196" t="s">
        <v>1750</v>
      </c>
      <c r="N2130" s="196" t="s">
        <v>1306</v>
      </c>
      <c r="O2130" s="196" t="s">
        <v>1749</v>
      </c>
      <c r="P2130" s="196" t="s">
        <v>1304</v>
      </c>
      <c r="Q2130" s="196" t="s">
        <v>1748</v>
      </c>
      <c r="R2130" s="196" t="s">
        <v>1302</v>
      </c>
    </row>
    <row r="2131" spans="1:18" x14ac:dyDescent="0.45">
      <c r="A2131" s="196">
        <v>7</v>
      </c>
      <c r="B2131" s="196">
        <v>41</v>
      </c>
      <c r="C2131" s="196">
        <v>28</v>
      </c>
      <c r="D2131" s="196" t="s">
        <v>7698</v>
      </c>
      <c r="E2131" s="196" t="s">
        <v>8012</v>
      </c>
      <c r="F2131" s="196" t="s">
        <v>1301</v>
      </c>
      <c r="G2131" s="196" t="s">
        <v>1300</v>
      </c>
      <c r="H2131" s="196" t="s">
        <v>1449</v>
      </c>
      <c r="I2131" s="196" t="s">
        <v>1309</v>
      </c>
      <c r="K2131" s="196">
        <v>1</v>
      </c>
      <c r="L2131" s="196" t="s">
        <v>1747</v>
      </c>
      <c r="M2131" s="196" t="s">
        <v>1746</v>
      </c>
      <c r="N2131" s="196" t="s">
        <v>1306</v>
      </c>
      <c r="O2131" s="196" t="s">
        <v>1745</v>
      </c>
      <c r="P2131" s="196" t="s">
        <v>1304</v>
      </c>
      <c r="Q2131" s="196" t="s">
        <v>1744</v>
      </c>
      <c r="R2131" s="196" t="s">
        <v>1302</v>
      </c>
    </row>
    <row r="2132" spans="1:18" x14ac:dyDescent="0.45">
      <c r="A2132" s="196">
        <v>7</v>
      </c>
      <c r="B2132" s="196">
        <v>41</v>
      </c>
      <c r="C2132" s="196">
        <v>29</v>
      </c>
      <c r="D2132" s="196" t="s">
        <v>7698</v>
      </c>
      <c r="E2132" s="196" t="s">
        <v>7026</v>
      </c>
      <c r="F2132" s="196" t="s">
        <v>1301</v>
      </c>
      <c r="G2132" s="196" t="s">
        <v>1300</v>
      </c>
      <c r="H2132" s="196" t="s">
        <v>1349</v>
      </c>
      <c r="I2132" s="196" t="s">
        <v>1341</v>
      </c>
      <c r="K2132" s="196">
        <v>1</v>
      </c>
      <c r="L2132" s="196" t="s">
        <v>1743</v>
      </c>
      <c r="M2132" s="196" t="s">
        <v>1742</v>
      </c>
      <c r="N2132" s="196" t="s">
        <v>1338</v>
      </c>
      <c r="O2132" s="196" t="s">
        <v>1741</v>
      </c>
      <c r="P2132" s="196" t="s">
        <v>1297</v>
      </c>
      <c r="Q2132" s="196" t="s">
        <v>1297</v>
      </c>
      <c r="R2132" s="196" t="s">
        <v>1297</v>
      </c>
    </row>
    <row r="2133" spans="1:18" x14ac:dyDescent="0.45">
      <c r="A2133" s="196">
        <v>7</v>
      </c>
      <c r="B2133" s="196">
        <v>41</v>
      </c>
      <c r="C2133" s="196">
        <v>30</v>
      </c>
      <c r="D2133" s="196" t="s">
        <v>7698</v>
      </c>
      <c r="E2133" s="196" t="s">
        <v>8013</v>
      </c>
      <c r="F2133" s="196" t="s">
        <v>1301</v>
      </c>
      <c r="G2133" s="196" t="s">
        <v>1300</v>
      </c>
      <c r="H2133" s="196" t="s">
        <v>1441</v>
      </c>
      <c r="I2133" s="196" t="s">
        <v>1341</v>
      </c>
      <c r="K2133" s="196">
        <v>1</v>
      </c>
      <c r="L2133" s="196" t="s">
        <v>1740</v>
      </c>
      <c r="M2133" s="196" t="s">
        <v>1739</v>
      </c>
      <c r="N2133" s="196" t="s">
        <v>1338</v>
      </c>
      <c r="O2133" s="196" t="s">
        <v>1738</v>
      </c>
      <c r="P2133" s="196" t="s">
        <v>1297</v>
      </c>
      <c r="Q2133" s="196" t="s">
        <v>1297</v>
      </c>
      <c r="R2133" s="196" t="s">
        <v>1297</v>
      </c>
    </row>
    <row r="2134" spans="1:18" x14ac:dyDescent="0.45">
      <c r="A2134" s="196">
        <v>7</v>
      </c>
      <c r="B2134" s="196">
        <v>41</v>
      </c>
      <c r="C2134" s="196">
        <v>31</v>
      </c>
      <c r="D2134" s="196" t="s">
        <v>7698</v>
      </c>
      <c r="E2134" s="196" t="s">
        <v>7027</v>
      </c>
      <c r="F2134" s="196" t="s">
        <v>1301</v>
      </c>
      <c r="G2134" s="196" t="s">
        <v>1300</v>
      </c>
      <c r="H2134" s="196" t="s">
        <v>679</v>
      </c>
      <c r="I2134" s="196" t="s">
        <v>1341</v>
      </c>
      <c r="K2134" s="196">
        <v>1</v>
      </c>
      <c r="L2134" s="196" t="s">
        <v>1737</v>
      </c>
      <c r="M2134" s="196" t="s">
        <v>1736</v>
      </c>
      <c r="N2134" s="196" t="s">
        <v>1338</v>
      </c>
      <c r="O2134" s="196" t="s">
        <v>1735</v>
      </c>
      <c r="P2134" s="196" t="s">
        <v>1297</v>
      </c>
      <c r="Q2134" s="196" t="s">
        <v>1297</v>
      </c>
      <c r="R2134" s="196" t="s">
        <v>1297</v>
      </c>
    </row>
    <row r="2135" spans="1:18" x14ac:dyDescent="0.45">
      <c r="A2135" s="196">
        <v>7</v>
      </c>
      <c r="B2135" s="196">
        <v>41</v>
      </c>
      <c r="C2135" s="196">
        <v>32</v>
      </c>
      <c r="D2135" s="196" t="s">
        <v>7698</v>
      </c>
      <c r="E2135" s="196" t="s">
        <v>8014</v>
      </c>
      <c r="F2135" s="196" t="s">
        <v>1301</v>
      </c>
      <c r="G2135" s="196" t="s">
        <v>1300</v>
      </c>
      <c r="H2135" s="196" t="s">
        <v>1434</v>
      </c>
      <c r="I2135" s="196" t="s">
        <v>1341</v>
      </c>
      <c r="K2135" s="196">
        <v>1</v>
      </c>
      <c r="L2135" s="196" t="s">
        <v>1734</v>
      </c>
      <c r="M2135" s="196" t="s">
        <v>1733</v>
      </c>
      <c r="N2135" s="196" t="s">
        <v>1338</v>
      </c>
      <c r="O2135" s="196" t="s">
        <v>1732</v>
      </c>
      <c r="P2135" s="196" t="s">
        <v>1297</v>
      </c>
      <c r="Q2135" s="196" t="s">
        <v>1297</v>
      </c>
      <c r="R2135" s="196" t="s">
        <v>1297</v>
      </c>
    </row>
    <row r="2136" spans="1:18" x14ac:dyDescent="0.45">
      <c r="A2136" s="196">
        <v>7</v>
      </c>
      <c r="B2136" s="196">
        <v>41</v>
      </c>
      <c r="C2136" s="196">
        <v>33</v>
      </c>
      <c r="D2136" s="196" t="s">
        <v>7698</v>
      </c>
      <c r="E2136" s="196" t="s">
        <v>7028</v>
      </c>
      <c r="F2136" s="196" t="s">
        <v>1301</v>
      </c>
      <c r="G2136" s="196" t="s">
        <v>1300</v>
      </c>
      <c r="H2136" s="196" t="s">
        <v>1342</v>
      </c>
      <c r="I2136" s="196" t="s">
        <v>1341</v>
      </c>
      <c r="K2136" s="196">
        <v>1</v>
      </c>
      <c r="L2136" s="196" t="s">
        <v>1731</v>
      </c>
      <c r="M2136" s="196" t="s">
        <v>1730</v>
      </c>
      <c r="N2136" s="196" t="s">
        <v>1338</v>
      </c>
      <c r="O2136" s="196" t="s">
        <v>1729</v>
      </c>
      <c r="P2136" s="196" t="s">
        <v>1297</v>
      </c>
      <c r="Q2136" s="196" t="s">
        <v>1297</v>
      </c>
      <c r="R2136" s="196" t="s">
        <v>1297</v>
      </c>
    </row>
    <row r="2137" spans="1:18" x14ac:dyDescent="0.45">
      <c r="A2137" s="196">
        <v>7</v>
      </c>
      <c r="B2137" s="196">
        <v>41</v>
      </c>
      <c r="C2137" s="196">
        <v>34</v>
      </c>
      <c r="D2137" s="196" t="s">
        <v>7698</v>
      </c>
      <c r="E2137" s="196" t="s">
        <v>8015</v>
      </c>
      <c r="F2137" s="196" t="s">
        <v>1301</v>
      </c>
      <c r="G2137" s="196" t="s">
        <v>1300</v>
      </c>
      <c r="H2137" s="196" t="s">
        <v>1427</v>
      </c>
      <c r="I2137" s="196" t="s">
        <v>1341</v>
      </c>
      <c r="K2137" s="196">
        <v>1</v>
      </c>
      <c r="L2137" s="196" t="s">
        <v>1728</v>
      </c>
      <c r="M2137" s="196" t="s">
        <v>1727</v>
      </c>
      <c r="N2137" s="196" t="s">
        <v>1338</v>
      </c>
      <c r="O2137" s="196" t="s">
        <v>1726</v>
      </c>
      <c r="P2137" s="196" t="s">
        <v>1297</v>
      </c>
      <c r="Q2137" s="196" t="s">
        <v>1297</v>
      </c>
      <c r="R2137" s="196" t="s">
        <v>1297</v>
      </c>
    </row>
    <row r="2138" spans="1:18" x14ac:dyDescent="0.45">
      <c r="A2138" s="196">
        <v>7</v>
      </c>
      <c r="B2138" s="196">
        <v>41</v>
      </c>
      <c r="C2138" s="196">
        <v>35</v>
      </c>
      <c r="D2138" s="196" t="s">
        <v>7698</v>
      </c>
      <c r="E2138" s="196" t="s">
        <v>7029</v>
      </c>
      <c r="F2138" s="196" t="s">
        <v>1301</v>
      </c>
      <c r="G2138" s="196" t="s">
        <v>1300</v>
      </c>
      <c r="H2138" s="196" t="s">
        <v>1336</v>
      </c>
      <c r="K2138" s="196">
        <v>1</v>
      </c>
      <c r="L2138" s="196" t="s">
        <v>1725</v>
      </c>
      <c r="M2138" s="196" t="s">
        <v>1297</v>
      </c>
      <c r="N2138" s="196" t="s">
        <v>1297</v>
      </c>
      <c r="O2138" s="196" t="s">
        <v>1297</v>
      </c>
      <c r="P2138" s="196" t="s">
        <v>1297</v>
      </c>
      <c r="Q2138" s="196" t="s">
        <v>1297</v>
      </c>
      <c r="R2138" s="196" t="s">
        <v>1297</v>
      </c>
    </row>
    <row r="2139" spans="1:18" x14ac:dyDescent="0.45">
      <c r="A2139" s="196">
        <v>7</v>
      </c>
      <c r="B2139" s="196">
        <v>41</v>
      </c>
      <c r="C2139" s="196">
        <v>36</v>
      </c>
      <c r="D2139" s="196" t="s">
        <v>7698</v>
      </c>
      <c r="E2139" s="196" t="s">
        <v>8448</v>
      </c>
      <c r="F2139" s="196" t="s">
        <v>1301</v>
      </c>
      <c r="G2139" s="196" t="s">
        <v>1300</v>
      </c>
      <c r="H2139" s="196" t="s">
        <v>1422</v>
      </c>
      <c r="K2139" s="196">
        <v>1</v>
      </c>
      <c r="L2139" s="196" t="s">
        <v>1724</v>
      </c>
      <c r="M2139" s="196" t="s">
        <v>1297</v>
      </c>
      <c r="N2139" s="196" t="s">
        <v>1297</v>
      </c>
      <c r="O2139" s="196" t="s">
        <v>1297</v>
      </c>
      <c r="P2139" s="196" t="s">
        <v>1297</v>
      </c>
      <c r="Q2139" s="196" t="s">
        <v>1297</v>
      </c>
      <c r="R2139" s="196" t="s">
        <v>1297</v>
      </c>
    </row>
    <row r="2140" spans="1:18" x14ac:dyDescent="0.45">
      <c r="A2140" s="196">
        <v>7</v>
      </c>
      <c r="B2140" s="196">
        <v>41</v>
      </c>
      <c r="C2140" s="196">
        <v>37</v>
      </c>
      <c r="D2140" s="196" t="s">
        <v>7698</v>
      </c>
      <c r="E2140" s="196" t="s">
        <v>7030</v>
      </c>
      <c r="F2140" s="196" t="s">
        <v>1301</v>
      </c>
      <c r="G2140" s="196" t="s">
        <v>1300</v>
      </c>
      <c r="H2140" s="196" t="s">
        <v>1334</v>
      </c>
      <c r="K2140" s="196">
        <v>1</v>
      </c>
      <c r="L2140" s="196" t="s">
        <v>1723</v>
      </c>
      <c r="M2140" s="196" t="s">
        <v>1297</v>
      </c>
      <c r="N2140" s="196" t="s">
        <v>1297</v>
      </c>
      <c r="O2140" s="196" t="s">
        <v>1297</v>
      </c>
      <c r="P2140" s="196" t="s">
        <v>1297</v>
      </c>
      <c r="Q2140" s="196" t="s">
        <v>1297</v>
      </c>
      <c r="R2140" s="196" t="s">
        <v>1297</v>
      </c>
    </row>
    <row r="2141" spans="1:18" x14ac:dyDescent="0.45">
      <c r="A2141" s="196">
        <v>7</v>
      </c>
      <c r="B2141" s="196">
        <v>41</v>
      </c>
      <c r="C2141" s="196">
        <v>38</v>
      </c>
      <c r="D2141" s="196" t="s">
        <v>7698</v>
      </c>
      <c r="E2141" s="196" t="s">
        <v>8488</v>
      </c>
      <c r="F2141" s="196" t="s">
        <v>1301</v>
      </c>
      <c r="G2141" s="196" t="s">
        <v>1300</v>
      </c>
      <c r="H2141" s="196" t="s">
        <v>1419</v>
      </c>
      <c r="K2141" s="196">
        <v>1</v>
      </c>
      <c r="L2141" s="196" t="s">
        <v>1722</v>
      </c>
      <c r="M2141" s="196" t="s">
        <v>1297</v>
      </c>
      <c r="N2141" s="196" t="s">
        <v>1297</v>
      </c>
      <c r="O2141" s="196" t="s">
        <v>1297</v>
      </c>
      <c r="P2141" s="196" t="s">
        <v>1297</v>
      </c>
      <c r="Q2141" s="196" t="s">
        <v>1297</v>
      </c>
      <c r="R2141" s="196" t="s">
        <v>1297</v>
      </c>
    </row>
    <row r="2142" spans="1:18" x14ac:dyDescent="0.45">
      <c r="A2142" s="196">
        <v>7</v>
      </c>
      <c r="B2142" s="196">
        <v>41</v>
      </c>
      <c r="C2142" s="196">
        <v>39</v>
      </c>
      <c r="D2142" s="196" t="s">
        <v>7698</v>
      </c>
      <c r="E2142" s="196" t="s">
        <v>7031</v>
      </c>
      <c r="F2142" s="196" t="s">
        <v>1301</v>
      </c>
      <c r="G2142" s="196" t="s">
        <v>1300</v>
      </c>
      <c r="H2142" s="196" t="s">
        <v>1332</v>
      </c>
      <c r="K2142" s="196">
        <v>1</v>
      </c>
      <c r="L2142" s="196" t="s">
        <v>1721</v>
      </c>
      <c r="M2142" s="196" t="s">
        <v>1297</v>
      </c>
      <c r="N2142" s="196" t="s">
        <v>1297</v>
      </c>
      <c r="O2142" s="196" t="s">
        <v>1297</v>
      </c>
      <c r="P2142" s="196" t="s">
        <v>1297</v>
      </c>
      <c r="Q2142" s="196" t="s">
        <v>1297</v>
      </c>
      <c r="R2142" s="196" t="s">
        <v>1297</v>
      </c>
    </row>
    <row r="2143" spans="1:18" x14ac:dyDescent="0.45">
      <c r="A2143" s="196">
        <v>7</v>
      </c>
      <c r="B2143" s="196">
        <v>41</v>
      </c>
      <c r="C2143" s="196">
        <v>40</v>
      </c>
      <c r="D2143" s="196" t="s">
        <v>7698</v>
      </c>
      <c r="E2143" s="196" t="s">
        <v>8528</v>
      </c>
      <c r="F2143" s="196" t="s">
        <v>1301</v>
      </c>
      <c r="G2143" s="196" t="s">
        <v>1300</v>
      </c>
      <c r="H2143" s="196" t="s">
        <v>1416</v>
      </c>
      <c r="K2143" s="196">
        <v>1</v>
      </c>
      <c r="L2143" s="196" t="s">
        <v>1720</v>
      </c>
      <c r="M2143" s="196" t="s">
        <v>1297</v>
      </c>
      <c r="N2143" s="196" t="s">
        <v>1297</v>
      </c>
      <c r="O2143" s="196" t="s">
        <v>1297</v>
      </c>
      <c r="P2143" s="196" t="s">
        <v>1297</v>
      </c>
      <c r="Q2143" s="196" t="s">
        <v>1297</v>
      </c>
      <c r="R2143" s="196" t="s">
        <v>1297</v>
      </c>
    </row>
    <row r="2144" spans="1:18" x14ac:dyDescent="0.45">
      <c r="A2144" s="196">
        <v>7</v>
      </c>
      <c r="B2144" s="196">
        <v>41</v>
      </c>
      <c r="C2144" s="196">
        <v>41</v>
      </c>
      <c r="D2144" s="196" t="s">
        <v>7698</v>
      </c>
      <c r="E2144" s="196" t="s">
        <v>7032</v>
      </c>
      <c r="F2144" s="196" t="s">
        <v>1301</v>
      </c>
      <c r="G2144" s="196" t="s">
        <v>1300</v>
      </c>
      <c r="H2144" s="196" t="s">
        <v>1330</v>
      </c>
      <c r="I2144" s="196" t="s">
        <v>1309</v>
      </c>
      <c r="K2144" s="196">
        <v>1</v>
      </c>
      <c r="L2144" s="196" t="s">
        <v>1719</v>
      </c>
      <c r="M2144" s="196" t="s">
        <v>1718</v>
      </c>
      <c r="N2144" s="196" t="s">
        <v>1306</v>
      </c>
      <c r="O2144" s="196" t="s">
        <v>1717</v>
      </c>
      <c r="P2144" s="196" t="s">
        <v>1304</v>
      </c>
      <c r="Q2144" s="196" t="s">
        <v>1716</v>
      </c>
      <c r="R2144" s="196" t="s">
        <v>1302</v>
      </c>
    </row>
    <row r="2145" spans="1:18" x14ac:dyDescent="0.45">
      <c r="A2145" s="196">
        <v>7</v>
      </c>
      <c r="B2145" s="196">
        <v>41</v>
      </c>
      <c r="C2145" s="196">
        <v>42</v>
      </c>
      <c r="D2145" s="196" t="s">
        <v>7698</v>
      </c>
      <c r="E2145" s="196" t="s">
        <v>8016</v>
      </c>
      <c r="F2145" s="196" t="s">
        <v>1301</v>
      </c>
      <c r="G2145" s="196" t="s">
        <v>1300</v>
      </c>
      <c r="H2145" s="196" t="s">
        <v>1410</v>
      </c>
      <c r="I2145" s="196" t="s">
        <v>1309</v>
      </c>
      <c r="K2145" s="196">
        <v>1</v>
      </c>
      <c r="L2145" s="196" t="s">
        <v>1715</v>
      </c>
      <c r="M2145" s="196" t="s">
        <v>1714</v>
      </c>
      <c r="N2145" s="196" t="s">
        <v>1306</v>
      </c>
      <c r="O2145" s="196" t="s">
        <v>1713</v>
      </c>
      <c r="P2145" s="196" t="s">
        <v>1304</v>
      </c>
      <c r="Q2145" s="196" t="s">
        <v>1712</v>
      </c>
      <c r="R2145" s="196" t="s">
        <v>1302</v>
      </c>
    </row>
    <row r="2146" spans="1:18" x14ac:dyDescent="0.45">
      <c r="A2146" s="196">
        <v>7</v>
      </c>
      <c r="B2146" s="196">
        <v>41</v>
      </c>
      <c r="C2146" s="196">
        <v>43</v>
      </c>
      <c r="D2146" s="196" t="s">
        <v>7698</v>
      </c>
      <c r="E2146" s="196" t="s">
        <v>7033</v>
      </c>
      <c r="F2146" s="196" t="s">
        <v>1301</v>
      </c>
      <c r="G2146" s="196" t="s">
        <v>1300</v>
      </c>
      <c r="H2146" s="196" t="s">
        <v>1325</v>
      </c>
      <c r="I2146" s="196" t="s">
        <v>1324</v>
      </c>
      <c r="K2146" s="196">
        <v>1</v>
      </c>
      <c r="L2146" s="196" t="s">
        <v>1711</v>
      </c>
      <c r="M2146" s="196" t="s">
        <v>1297</v>
      </c>
      <c r="N2146" s="196" t="s">
        <v>1297</v>
      </c>
      <c r="O2146" s="196" t="s">
        <v>1297</v>
      </c>
      <c r="P2146" s="196" t="s">
        <v>1297</v>
      </c>
      <c r="Q2146" s="196" t="s">
        <v>1297</v>
      </c>
      <c r="R2146" s="196" t="s">
        <v>1297</v>
      </c>
    </row>
    <row r="2147" spans="1:18" x14ac:dyDescent="0.45">
      <c r="A2147" s="196">
        <v>7</v>
      </c>
      <c r="B2147" s="196">
        <v>41</v>
      </c>
      <c r="C2147" s="196">
        <v>44</v>
      </c>
      <c r="D2147" s="196" t="s">
        <v>7698</v>
      </c>
      <c r="E2147" s="196" t="s">
        <v>8017</v>
      </c>
      <c r="F2147" s="196" t="s">
        <v>1301</v>
      </c>
      <c r="G2147" s="196" t="s">
        <v>1300</v>
      </c>
      <c r="H2147" s="196" t="s">
        <v>1404</v>
      </c>
      <c r="I2147" s="196" t="s">
        <v>1324</v>
      </c>
      <c r="K2147" s="196">
        <v>1</v>
      </c>
      <c r="L2147" s="196" t="s">
        <v>1710</v>
      </c>
      <c r="M2147" s="196" t="s">
        <v>1297</v>
      </c>
      <c r="N2147" s="196" t="s">
        <v>1297</v>
      </c>
      <c r="O2147" s="196" t="s">
        <v>1297</v>
      </c>
      <c r="P2147" s="196" t="s">
        <v>1297</v>
      </c>
      <c r="Q2147" s="196" t="s">
        <v>1297</v>
      </c>
      <c r="R2147" s="196" t="s">
        <v>1297</v>
      </c>
    </row>
    <row r="2148" spans="1:18" x14ac:dyDescent="0.45">
      <c r="A2148" s="196">
        <v>7</v>
      </c>
      <c r="B2148" s="196">
        <v>41</v>
      </c>
      <c r="C2148" s="196">
        <v>45</v>
      </c>
      <c r="D2148" s="196" t="s">
        <v>7698</v>
      </c>
      <c r="E2148" s="196" t="s">
        <v>7034</v>
      </c>
      <c r="F2148" s="196" t="s">
        <v>1301</v>
      </c>
      <c r="G2148" s="196" t="s">
        <v>1300</v>
      </c>
      <c r="H2148" s="196" t="s">
        <v>1322</v>
      </c>
      <c r="K2148" s="196">
        <v>1</v>
      </c>
      <c r="L2148" s="196" t="s">
        <v>1709</v>
      </c>
      <c r="M2148" s="196" t="s">
        <v>1297</v>
      </c>
      <c r="N2148" s="196" t="s">
        <v>1297</v>
      </c>
      <c r="O2148" s="196" t="s">
        <v>1297</v>
      </c>
      <c r="P2148" s="196" t="s">
        <v>1297</v>
      </c>
      <c r="Q2148" s="196" t="s">
        <v>1297</v>
      </c>
      <c r="R2148" s="196" t="s">
        <v>1297</v>
      </c>
    </row>
    <row r="2149" spans="1:18" x14ac:dyDescent="0.45">
      <c r="A2149" s="196">
        <v>7</v>
      </c>
      <c r="B2149" s="196">
        <v>41</v>
      </c>
      <c r="C2149" s="196">
        <v>46</v>
      </c>
      <c r="D2149" s="196" t="s">
        <v>7698</v>
      </c>
      <c r="E2149" s="196" t="s">
        <v>8018</v>
      </c>
      <c r="F2149" s="196" t="s">
        <v>1301</v>
      </c>
      <c r="G2149" s="196" t="s">
        <v>1300</v>
      </c>
      <c r="H2149" s="196" t="s">
        <v>1401</v>
      </c>
      <c r="K2149" s="196">
        <v>1</v>
      </c>
      <c r="L2149" s="196" t="s">
        <v>1708</v>
      </c>
      <c r="M2149" s="196" t="s">
        <v>1297</v>
      </c>
      <c r="N2149" s="196" t="s">
        <v>1297</v>
      </c>
      <c r="O2149" s="196" t="s">
        <v>1297</v>
      </c>
      <c r="P2149" s="196" t="s">
        <v>1297</v>
      </c>
      <c r="Q2149" s="196" t="s">
        <v>1297</v>
      </c>
      <c r="R2149" s="196" t="s">
        <v>1297</v>
      </c>
    </row>
    <row r="2150" spans="1:18" x14ac:dyDescent="0.45">
      <c r="A2150" s="196">
        <v>7</v>
      </c>
      <c r="B2150" s="196">
        <v>41</v>
      </c>
      <c r="C2150" s="196">
        <v>47</v>
      </c>
      <c r="D2150" s="196" t="s">
        <v>7698</v>
      </c>
      <c r="E2150" s="196" t="s">
        <v>7035</v>
      </c>
      <c r="F2150" s="196" t="s">
        <v>1301</v>
      </c>
      <c r="G2150" s="196" t="s">
        <v>1300</v>
      </c>
      <c r="H2150" s="196" t="s">
        <v>1320</v>
      </c>
      <c r="I2150" s="196" t="s">
        <v>1319</v>
      </c>
      <c r="K2150" s="196">
        <v>1</v>
      </c>
      <c r="L2150" s="196" t="s">
        <v>1707</v>
      </c>
      <c r="M2150" s="196" t="s">
        <v>1297</v>
      </c>
      <c r="N2150" s="196" t="s">
        <v>1297</v>
      </c>
      <c r="O2150" s="196" t="s">
        <v>1297</v>
      </c>
      <c r="P2150" s="196" t="s">
        <v>1297</v>
      </c>
      <c r="Q2150" s="196" t="s">
        <v>1297</v>
      </c>
      <c r="R2150" s="196" t="s">
        <v>1297</v>
      </c>
    </row>
    <row r="2151" spans="1:18" x14ac:dyDescent="0.45">
      <c r="A2151" s="196">
        <v>7</v>
      </c>
      <c r="B2151" s="196">
        <v>41</v>
      </c>
      <c r="C2151" s="196">
        <v>48</v>
      </c>
      <c r="D2151" s="196" t="s">
        <v>7698</v>
      </c>
      <c r="E2151" s="196" t="s">
        <v>7036</v>
      </c>
      <c r="F2151" s="196" t="s">
        <v>1301</v>
      </c>
      <c r="G2151" s="196" t="s">
        <v>1300</v>
      </c>
      <c r="H2151" s="196" t="s">
        <v>1317</v>
      </c>
      <c r="K2151" s="196">
        <v>1</v>
      </c>
      <c r="L2151" s="196" t="s">
        <v>1706</v>
      </c>
      <c r="M2151" s="196" t="s">
        <v>1297</v>
      </c>
      <c r="N2151" s="196" t="s">
        <v>1297</v>
      </c>
      <c r="O2151" s="196" t="s">
        <v>1297</v>
      </c>
      <c r="P2151" s="196" t="s">
        <v>1297</v>
      </c>
      <c r="Q2151" s="196" t="s">
        <v>1297</v>
      </c>
      <c r="R2151" s="196" t="s">
        <v>1297</v>
      </c>
    </row>
    <row r="2152" spans="1:18" x14ac:dyDescent="0.45">
      <c r="A2152" s="196">
        <v>7</v>
      </c>
      <c r="B2152" s="196">
        <v>41</v>
      </c>
      <c r="C2152" s="196">
        <v>49</v>
      </c>
      <c r="D2152" s="196" t="s">
        <v>7698</v>
      </c>
      <c r="E2152" s="196" t="s">
        <v>7037</v>
      </c>
      <c r="F2152" s="196" t="s">
        <v>1301</v>
      </c>
      <c r="G2152" s="196" t="s">
        <v>1300</v>
      </c>
      <c r="H2152" s="196" t="s">
        <v>1315</v>
      </c>
      <c r="I2152" s="196" t="s">
        <v>1309</v>
      </c>
      <c r="K2152" s="196">
        <v>1</v>
      </c>
      <c r="L2152" s="196" t="s">
        <v>1705</v>
      </c>
      <c r="M2152" s="196" t="s">
        <v>1704</v>
      </c>
      <c r="N2152" s="196" t="s">
        <v>1306</v>
      </c>
      <c r="O2152" s="196" t="s">
        <v>1703</v>
      </c>
      <c r="P2152" s="196" t="s">
        <v>1304</v>
      </c>
      <c r="Q2152" s="196" t="s">
        <v>1702</v>
      </c>
      <c r="R2152" s="196" t="s">
        <v>1302</v>
      </c>
    </row>
    <row r="2153" spans="1:18" x14ac:dyDescent="0.45">
      <c r="A2153" s="196">
        <v>7</v>
      </c>
      <c r="B2153" s="196">
        <v>41</v>
      </c>
      <c r="C2153" s="196">
        <v>50</v>
      </c>
      <c r="D2153" s="196" t="s">
        <v>7698</v>
      </c>
      <c r="E2153" s="196" t="s">
        <v>7038</v>
      </c>
      <c r="F2153" s="196" t="s">
        <v>1301</v>
      </c>
      <c r="G2153" s="196" t="s">
        <v>1300</v>
      </c>
      <c r="H2153" s="196" t="s">
        <v>1310</v>
      </c>
      <c r="I2153" s="196" t="s">
        <v>1309</v>
      </c>
      <c r="K2153" s="196">
        <v>1</v>
      </c>
      <c r="L2153" s="196" t="s">
        <v>1701</v>
      </c>
      <c r="M2153" s="196" t="s">
        <v>1700</v>
      </c>
      <c r="N2153" s="196" t="s">
        <v>1306</v>
      </c>
      <c r="O2153" s="196" t="s">
        <v>1699</v>
      </c>
      <c r="P2153" s="196" t="s">
        <v>1304</v>
      </c>
      <c r="Q2153" s="196" t="s">
        <v>1698</v>
      </c>
      <c r="R2153" s="196" t="s">
        <v>1302</v>
      </c>
    </row>
    <row r="2154" spans="1:18" x14ac:dyDescent="0.45">
      <c r="A2154" s="196">
        <v>7</v>
      </c>
      <c r="B2154" s="196">
        <v>41</v>
      </c>
      <c r="C2154" s="196">
        <v>51</v>
      </c>
      <c r="D2154" s="196" t="s">
        <v>7698</v>
      </c>
      <c r="E2154" s="196" t="s">
        <v>7039</v>
      </c>
      <c r="F2154" s="196" t="s">
        <v>1301</v>
      </c>
      <c r="G2154" s="196" t="s">
        <v>1300</v>
      </c>
      <c r="H2154" s="196" t="s">
        <v>1299</v>
      </c>
      <c r="K2154" s="196">
        <v>1</v>
      </c>
      <c r="L2154" s="196" t="s">
        <v>1697</v>
      </c>
      <c r="M2154" s="196" t="s">
        <v>1297</v>
      </c>
      <c r="N2154" s="196" t="s">
        <v>1297</v>
      </c>
      <c r="O2154" s="196" t="s">
        <v>1297</v>
      </c>
      <c r="P2154" s="196" t="s">
        <v>1297</v>
      </c>
      <c r="Q2154" s="196" t="s">
        <v>1297</v>
      </c>
      <c r="R2154" s="196" t="s">
        <v>1297</v>
      </c>
    </row>
    <row r="2155" spans="1:18" x14ac:dyDescent="0.45">
      <c r="A2155" s="196">
        <v>7</v>
      </c>
      <c r="B2155" s="196">
        <v>41</v>
      </c>
      <c r="C2155" s="196">
        <v>52</v>
      </c>
      <c r="D2155" s="196" t="s">
        <v>8775</v>
      </c>
      <c r="E2155" s="196" t="s">
        <v>8785</v>
      </c>
      <c r="F2155" s="196" t="s">
        <v>1301</v>
      </c>
      <c r="G2155" s="196" t="s">
        <v>1300</v>
      </c>
      <c r="H2155" s="196" t="s">
        <v>8777</v>
      </c>
      <c r="K2155" s="196">
        <v>1</v>
      </c>
      <c r="L2155" s="196" t="s">
        <v>8786</v>
      </c>
    </row>
    <row r="2156" spans="1:18" x14ac:dyDescent="0.45">
      <c r="A2156" s="196">
        <v>7</v>
      </c>
      <c r="B2156" s="196">
        <v>42</v>
      </c>
      <c r="C2156" s="196">
        <v>1</v>
      </c>
      <c r="D2156" s="196" t="s">
        <v>7698</v>
      </c>
      <c r="E2156" s="196" t="s">
        <v>7040</v>
      </c>
      <c r="F2156" s="196" t="s">
        <v>1301</v>
      </c>
      <c r="G2156" s="196" t="s">
        <v>1300</v>
      </c>
      <c r="H2156" s="196" t="s">
        <v>1388</v>
      </c>
      <c r="I2156" s="196" t="s">
        <v>1324</v>
      </c>
      <c r="K2156" s="196">
        <v>1</v>
      </c>
      <c r="L2156" s="196" t="s">
        <v>1696</v>
      </c>
      <c r="M2156" s="196" t="s">
        <v>1297</v>
      </c>
      <c r="N2156" s="196" t="s">
        <v>1297</v>
      </c>
      <c r="O2156" s="196" t="s">
        <v>1297</v>
      </c>
      <c r="P2156" s="196" t="s">
        <v>1297</v>
      </c>
      <c r="Q2156" s="196" t="s">
        <v>1297</v>
      </c>
      <c r="R2156" s="196" t="s">
        <v>1297</v>
      </c>
    </row>
    <row r="2157" spans="1:18" x14ac:dyDescent="0.45">
      <c r="A2157" s="196">
        <v>7</v>
      </c>
      <c r="B2157" s="196">
        <v>42</v>
      </c>
      <c r="C2157" s="196">
        <v>2</v>
      </c>
      <c r="D2157" s="196" t="s">
        <v>7698</v>
      </c>
      <c r="E2157" s="196" t="s">
        <v>8019</v>
      </c>
      <c r="F2157" s="196" t="s">
        <v>1301</v>
      </c>
      <c r="G2157" s="196" t="s">
        <v>1300</v>
      </c>
      <c r="H2157" s="196" t="s">
        <v>1505</v>
      </c>
      <c r="I2157" s="196" t="s">
        <v>1324</v>
      </c>
      <c r="K2157" s="196">
        <v>1</v>
      </c>
      <c r="L2157" s="196" t="s">
        <v>1695</v>
      </c>
      <c r="M2157" s="196" t="s">
        <v>1297</v>
      </c>
      <c r="N2157" s="196" t="s">
        <v>1297</v>
      </c>
      <c r="O2157" s="196" t="s">
        <v>1297</v>
      </c>
      <c r="P2157" s="196" t="s">
        <v>1297</v>
      </c>
      <c r="Q2157" s="196" t="s">
        <v>1297</v>
      </c>
      <c r="R2157" s="196" t="s">
        <v>1297</v>
      </c>
    </row>
    <row r="2158" spans="1:18" x14ac:dyDescent="0.45">
      <c r="A2158" s="196">
        <v>7</v>
      </c>
      <c r="B2158" s="196">
        <v>42</v>
      </c>
      <c r="C2158" s="196">
        <v>3</v>
      </c>
      <c r="D2158" s="196" t="s">
        <v>7698</v>
      </c>
      <c r="E2158" s="196" t="s">
        <v>7041</v>
      </c>
      <c r="F2158" s="196" t="s">
        <v>1301</v>
      </c>
      <c r="G2158" s="196" t="s">
        <v>1300</v>
      </c>
      <c r="H2158" s="196" t="s">
        <v>1386</v>
      </c>
      <c r="I2158" s="196" t="s">
        <v>1324</v>
      </c>
      <c r="K2158" s="196">
        <v>1</v>
      </c>
      <c r="L2158" s="196" t="s">
        <v>1694</v>
      </c>
      <c r="M2158" s="196" t="s">
        <v>1297</v>
      </c>
      <c r="N2158" s="196" t="s">
        <v>1297</v>
      </c>
      <c r="O2158" s="196" t="s">
        <v>1297</v>
      </c>
      <c r="P2158" s="196" t="s">
        <v>1297</v>
      </c>
      <c r="Q2158" s="196" t="s">
        <v>1297</v>
      </c>
      <c r="R2158" s="196" t="s">
        <v>1297</v>
      </c>
    </row>
    <row r="2159" spans="1:18" x14ac:dyDescent="0.45">
      <c r="A2159" s="196">
        <v>7</v>
      </c>
      <c r="B2159" s="196">
        <v>42</v>
      </c>
      <c r="C2159" s="196">
        <v>4</v>
      </c>
      <c r="D2159" s="196" t="s">
        <v>7698</v>
      </c>
      <c r="E2159" s="196" t="s">
        <v>8020</v>
      </c>
      <c r="F2159" s="196" t="s">
        <v>1301</v>
      </c>
      <c r="G2159" s="196" t="s">
        <v>1300</v>
      </c>
      <c r="H2159" s="196" t="s">
        <v>1502</v>
      </c>
      <c r="I2159" s="196" t="s">
        <v>1324</v>
      </c>
      <c r="K2159" s="196">
        <v>1</v>
      </c>
      <c r="L2159" s="196" t="s">
        <v>1693</v>
      </c>
      <c r="M2159" s="196" t="s">
        <v>1297</v>
      </c>
      <c r="N2159" s="196" t="s">
        <v>1297</v>
      </c>
      <c r="O2159" s="196" t="s">
        <v>1297</v>
      </c>
      <c r="P2159" s="196" t="s">
        <v>1297</v>
      </c>
      <c r="Q2159" s="196" t="s">
        <v>1297</v>
      </c>
      <c r="R2159" s="196" t="s">
        <v>1297</v>
      </c>
    </row>
    <row r="2160" spans="1:18" x14ac:dyDescent="0.45">
      <c r="A2160" s="196">
        <v>7</v>
      </c>
      <c r="B2160" s="196">
        <v>42</v>
      </c>
      <c r="C2160" s="196">
        <v>5</v>
      </c>
      <c r="D2160" s="196" t="s">
        <v>7698</v>
      </c>
      <c r="E2160" s="196" t="s">
        <v>7042</v>
      </c>
      <c r="F2160" s="196" t="s">
        <v>1301</v>
      </c>
      <c r="G2160" s="196" t="s">
        <v>1300</v>
      </c>
      <c r="H2160" s="196" t="s">
        <v>1384</v>
      </c>
      <c r="I2160" s="196" t="s">
        <v>1309</v>
      </c>
      <c r="K2160" s="196">
        <v>1</v>
      </c>
      <c r="L2160" s="196" t="s">
        <v>1692</v>
      </c>
      <c r="M2160" s="196" t="s">
        <v>1691</v>
      </c>
      <c r="N2160" s="196" t="s">
        <v>1306</v>
      </c>
      <c r="O2160" s="196" t="s">
        <v>1690</v>
      </c>
      <c r="P2160" s="196" t="s">
        <v>1304</v>
      </c>
      <c r="Q2160" s="196" t="s">
        <v>1689</v>
      </c>
      <c r="R2160" s="196" t="s">
        <v>1302</v>
      </c>
    </row>
    <row r="2161" spans="1:18" x14ac:dyDescent="0.45">
      <c r="A2161" s="196">
        <v>7</v>
      </c>
      <c r="B2161" s="196">
        <v>42</v>
      </c>
      <c r="C2161" s="196">
        <v>6</v>
      </c>
      <c r="D2161" s="196" t="s">
        <v>7698</v>
      </c>
      <c r="E2161" s="196" t="s">
        <v>8021</v>
      </c>
      <c r="F2161" s="196" t="s">
        <v>1301</v>
      </c>
      <c r="G2161" s="196" t="s">
        <v>1300</v>
      </c>
      <c r="H2161" s="196" t="s">
        <v>1496</v>
      </c>
      <c r="I2161" s="196" t="s">
        <v>1309</v>
      </c>
      <c r="K2161" s="196">
        <v>1</v>
      </c>
      <c r="L2161" s="196" t="s">
        <v>1688</v>
      </c>
      <c r="M2161" s="196" t="s">
        <v>1687</v>
      </c>
      <c r="N2161" s="196" t="s">
        <v>1306</v>
      </c>
      <c r="O2161" s="196" t="s">
        <v>1686</v>
      </c>
      <c r="P2161" s="196" t="s">
        <v>1304</v>
      </c>
      <c r="Q2161" s="196" t="s">
        <v>1685</v>
      </c>
      <c r="R2161" s="196" t="s">
        <v>1302</v>
      </c>
    </row>
    <row r="2162" spans="1:18" x14ac:dyDescent="0.45">
      <c r="A2162" s="196">
        <v>7</v>
      </c>
      <c r="B2162" s="196">
        <v>42</v>
      </c>
      <c r="C2162" s="196">
        <v>7</v>
      </c>
      <c r="D2162" s="196" t="s">
        <v>7698</v>
      </c>
      <c r="E2162" s="196" t="s">
        <v>7043</v>
      </c>
      <c r="F2162" s="196" t="s">
        <v>1301</v>
      </c>
      <c r="G2162" s="196" t="s">
        <v>1300</v>
      </c>
      <c r="H2162" s="196" t="s">
        <v>715</v>
      </c>
      <c r="I2162" s="196" t="s">
        <v>1309</v>
      </c>
      <c r="K2162" s="196">
        <v>1</v>
      </c>
      <c r="L2162" s="196" t="s">
        <v>1684</v>
      </c>
      <c r="M2162" s="196" t="s">
        <v>1683</v>
      </c>
      <c r="N2162" s="196" t="s">
        <v>1306</v>
      </c>
      <c r="O2162" s="196" t="s">
        <v>1682</v>
      </c>
      <c r="P2162" s="196" t="s">
        <v>1304</v>
      </c>
      <c r="Q2162" s="196" t="s">
        <v>1681</v>
      </c>
      <c r="R2162" s="196" t="s">
        <v>1302</v>
      </c>
    </row>
    <row r="2163" spans="1:18" x14ac:dyDescent="0.45">
      <c r="A2163" s="196">
        <v>7</v>
      </c>
      <c r="B2163" s="196">
        <v>42</v>
      </c>
      <c r="C2163" s="196">
        <v>8</v>
      </c>
      <c r="D2163" s="196" t="s">
        <v>7698</v>
      </c>
      <c r="E2163" s="196" t="s">
        <v>8022</v>
      </c>
      <c r="F2163" s="196" t="s">
        <v>1301</v>
      </c>
      <c r="G2163" s="196" t="s">
        <v>1300</v>
      </c>
      <c r="H2163" s="196" t="s">
        <v>1487</v>
      </c>
      <c r="I2163" s="196" t="s">
        <v>1309</v>
      </c>
      <c r="K2163" s="196">
        <v>1</v>
      </c>
      <c r="L2163" s="196" t="s">
        <v>1680</v>
      </c>
      <c r="M2163" s="196" t="s">
        <v>1679</v>
      </c>
      <c r="N2163" s="196" t="s">
        <v>1306</v>
      </c>
      <c r="O2163" s="196" t="s">
        <v>1678</v>
      </c>
      <c r="P2163" s="196" t="s">
        <v>1304</v>
      </c>
      <c r="Q2163" s="196" t="s">
        <v>1677</v>
      </c>
      <c r="R2163" s="196" t="s">
        <v>1302</v>
      </c>
    </row>
    <row r="2164" spans="1:18" x14ac:dyDescent="0.45">
      <c r="A2164" s="196">
        <v>7</v>
      </c>
      <c r="B2164" s="196">
        <v>42</v>
      </c>
      <c r="C2164" s="196">
        <v>9</v>
      </c>
      <c r="D2164" s="196" t="s">
        <v>7698</v>
      </c>
      <c r="E2164" s="196" t="s">
        <v>7044</v>
      </c>
      <c r="F2164" s="196" t="s">
        <v>1301</v>
      </c>
      <c r="G2164" s="196" t="s">
        <v>1300</v>
      </c>
      <c r="H2164" s="196" t="s">
        <v>1375</v>
      </c>
      <c r="K2164" s="196">
        <v>1</v>
      </c>
      <c r="L2164" s="196" t="s">
        <v>1676</v>
      </c>
      <c r="M2164" s="196" t="s">
        <v>1297</v>
      </c>
      <c r="N2164" s="196" t="s">
        <v>1297</v>
      </c>
      <c r="O2164" s="196" t="s">
        <v>1297</v>
      </c>
      <c r="P2164" s="196" t="s">
        <v>1297</v>
      </c>
      <c r="Q2164" s="196" t="s">
        <v>1297</v>
      </c>
      <c r="R2164" s="196" t="s">
        <v>1297</v>
      </c>
    </row>
    <row r="2165" spans="1:18" x14ac:dyDescent="0.45">
      <c r="A2165" s="196">
        <v>7</v>
      </c>
      <c r="B2165" s="196">
        <v>42</v>
      </c>
      <c r="C2165" s="196">
        <v>10</v>
      </c>
      <c r="D2165" s="196" t="s">
        <v>7698</v>
      </c>
      <c r="E2165" s="196" t="s">
        <v>8023</v>
      </c>
      <c r="F2165" s="196" t="s">
        <v>1301</v>
      </c>
      <c r="G2165" s="196" t="s">
        <v>1300</v>
      </c>
      <c r="H2165" s="196" t="s">
        <v>1481</v>
      </c>
      <c r="K2165" s="196">
        <v>1</v>
      </c>
      <c r="L2165" s="196" t="s">
        <v>1675</v>
      </c>
      <c r="M2165" s="196" t="s">
        <v>1297</v>
      </c>
      <c r="N2165" s="196" t="s">
        <v>1297</v>
      </c>
      <c r="O2165" s="196" t="s">
        <v>1297</v>
      </c>
      <c r="P2165" s="196" t="s">
        <v>1297</v>
      </c>
      <c r="Q2165" s="196" t="s">
        <v>1297</v>
      </c>
      <c r="R2165" s="196" t="s">
        <v>1297</v>
      </c>
    </row>
    <row r="2166" spans="1:18" x14ac:dyDescent="0.45">
      <c r="A2166" s="196">
        <v>7</v>
      </c>
      <c r="B2166" s="196">
        <v>42</v>
      </c>
      <c r="C2166" s="196">
        <v>11</v>
      </c>
      <c r="D2166" s="196" t="s">
        <v>7698</v>
      </c>
      <c r="E2166" s="196" t="s">
        <v>7045</v>
      </c>
      <c r="F2166" s="196" t="s">
        <v>1301</v>
      </c>
      <c r="G2166" s="196" t="s">
        <v>1300</v>
      </c>
      <c r="H2166" s="196" t="s">
        <v>1373</v>
      </c>
      <c r="I2166" s="196" t="s">
        <v>1319</v>
      </c>
      <c r="K2166" s="196">
        <v>1</v>
      </c>
      <c r="L2166" s="196" t="s">
        <v>1674</v>
      </c>
      <c r="M2166" s="196" t="s">
        <v>1297</v>
      </c>
      <c r="N2166" s="196" t="s">
        <v>1297</v>
      </c>
      <c r="O2166" s="196" t="s">
        <v>1297</v>
      </c>
      <c r="P2166" s="196" t="s">
        <v>1297</v>
      </c>
      <c r="Q2166" s="196" t="s">
        <v>1297</v>
      </c>
      <c r="R2166" s="196" t="s">
        <v>1297</v>
      </c>
    </row>
    <row r="2167" spans="1:18" x14ac:dyDescent="0.45">
      <c r="A2167" s="196">
        <v>7</v>
      </c>
      <c r="B2167" s="196">
        <v>42</v>
      </c>
      <c r="C2167" s="196">
        <v>12</v>
      </c>
      <c r="D2167" s="196" t="s">
        <v>7698</v>
      </c>
      <c r="E2167" s="196" t="s">
        <v>8024</v>
      </c>
      <c r="F2167" s="196" t="s">
        <v>1301</v>
      </c>
      <c r="G2167" s="196" t="s">
        <v>1300</v>
      </c>
      <c r="H2167" s="196" t="s">
        <v>1478</v>
      </c>
      <c r="I2167" s="196" t="s">
        <v>1319</v>
      </c>
      <c r="K2167" s="196">
        <v>1</v>
      </c>
      <c r="L2167" s="196" t="s">
        <v>1673</v>
      </c>
      <c r="M2167" s="196" t="s">
        <v>1297</v>
      </c>
      <c r="N2167" s="196" t="s">
        <v>1297</v>
      </c>
      <c r="O2167" s="196" t="s">
        <v>1297</v>
      </c>
      <c r="P2167" s="196" t="s">
        <v>1297</v>
      </c>
      <c r="Q2167" s="196" t="s">
        <v>1297</v>
      </c>
      <c r="R2167" s="196" t="s">
        <v>1297</v>
      </c>
    </row>
    <row r="2168" spans="1:18" x14ac:dyDescent="0.45">
      <c r="A2168" s="196">
        <v>7</v>
      </c>
      <c r="B2168" s="196">
        <v>42</v>
      </c>
      <c r="C2168" s="196">
        <v>13</v>
      </c>
      <c r="D2168" s="196" t="s">
        <v>7698</v>
      </c>
      <c r="E2168" s="196" t="s">
        <v>7046</v>
      </c>
      <c r="F2168" s="196" t="s">
        <v>1301</v>
      </c>
      <c r="G2168" s="196" t="s">
        <v>1300</v>
      </c>
      <c r="H2168" s="196" t="s">
        <v>1371</v>
      </c>
      <c r="I2168" s="196" t="s">
        <v>1370</v>
      </c>
      <c r="K2168" s="196">
        <v>1</v>
      </c>
      <c r="L2168" s="196" t="s">
        <v>1672</v>
      </c>
      <c r="M2168" s="196" t="s">
        <v>1297</v>
      </c>
      <c r="N2168" s="196" t="s">
        <v>1297</v>
      </c>
      <c r="O2168" s="196" t="s">
        <v>1297</v>
      </c>
      <c r="P2168" s="196" t="s">
        <v>1297</v>
      </c>
      <c r="Q2168" s="196" t="s">
        <v>1297</v>
      </c>
      <c r="R2168" s="196" t="s">
        <v>1297</v>
      </c>
    </row>
    <row r="2169" spans="1:18" x14ac:dyDescent="0.45">
      <c r="A2169" s="196">
        <v>7</v>
      </c>
      <c r="B2169" s="196">
        <v>42</v>
      </c>
      <c r="C2169" s="196">
        <v>14</v>
      </c>
      <c r="D2169" s="196" t="s">
        <v>7698</v>
      </c>
      <c r="E2169" s="196" t="s">
        <v>8025</v>
      </c>
      <c r="F2169" s="196" t="s">
        <v>1301</v>
      </c>
      <c r="G2169" s="196" t="s">
        <v>1300</v>
      </c>
      <c r="H2169" s="196" t="s">
        <v>1475</v>
      </c>
      <c r="I2169" s="196" t="s">
        <v>1370</v>
      </c>
      <c r="K2169" s="196">
        <v>1</v>
      </c>
      <c r="L2169" s="196" t="s">
        <v>1671</v>
      </c>
      <c r="M2169" s="196" t="s">
        <v>1297</v>
      </c>
      <c r="N2169" s="196" t="s">
        <v>1297</v>
      </c>
      <c r="O2169" s="196" t="s">
        <v>1297</v>
      </c>
      <c r="P2169" s="196" t="s">
        <v>1297</v>
      </c>
      <c r="Q2169" s="196" t="s">
        <v>1297</v>
      </c>
      <c r="R2169" s="196" t="s">
        <v>1297</v>
      </c>
    </row>
    <row r="2170" spans="1:18" x14ac:dyDescent="0.45">
      <c r="A2170" s="196">
        <v>7</v>
      </c>
      <c r="B2170" s="196">
        <v>42</v>
      </c>
      <c r="C2170" s="196">
        <v>15</v>
      </c>
      <c r="D2170" s="196" t="s">
        <v>7698</v>
      </c>
      <c r="E2170" s="196" t="s">
        <v>7047</v>
      </c>
      <c r="F2170" s="196" t="s">
        <v>1301</v>
      </c>
      <c r="G2170" s="196" t="s">
        <v>1300</v>
      </c>
      <c r="H2170" s="196" t="s">
        <v>1368</v>
      </c>
      <c r="I2170" s="196" t="s">
        <v>1367</v>
      </c>
      <c r="K2170" s="196">
        <v>1</v>
      </c>
      <c r="L2170" s="196" t="s">
        <v>1670</v>
      </c>
      <c r="M2170" s="196" t="s">
        <v>1669</v>
      </c>
      <c r="N2170" s="196" t="s">
        <v>1297</v>
      </c>
      <c r="O2170" s="196" t="s">
        <v>1297</v>
      </c>
      <c r="P2170" s="196" t="s">
        <v>1297</v>
      </c>
      <c r="Q2170" s="196" t="s">
        <v>1297</v>
      </c>
      <c r="R2170" s="196" t="s">
        <v>1297</v>
      </c>
    </row>
    <row r="2171" spans="1:18" x14ac:dyDescent="0.45">
      <c r="A2171" s="196">
        <v>7</v>
      </c>
      <c r="B2171" s="196">
        <v>42</v>
      </c>
      <c r="C2171" s="196">
        <v>16</v>
      </c>
      <c r="D2171" s="196" t="s">
        <v>7698</v>
      </c>
      <c r="E2171" s="196" t="s">
        <v>8026</v>
      </c>
      <c r="F2171" s="196" t="s">
        <v>1301</v>
      </c>
      <c r="G2171" s="196" t="s">
        <v>1300</v>
      </c>
      <c r="H2171" s="196" t="s">
        <v>1471</v>
      </c>
      <c r="I2171" s="196" t="s">
        <v>1367</v>
      </c>
      <c r="K2171" s="196">
        <v>1</v>
      </c>
      <c r="L2171" s="196" t="s">
        <v>1668</v>
      </c>
      <c r="M2171" s="196" t="s">
        <v>1667</v>
      </c>
      <c r="N2171" s="196" t="s">
        <v>1297</v>
      </c>
      <c r="O2171" s="196" t="s">
        <v>1297</v>
      </c>
      <c r="P2171" s="196" t="s">
        <v>1297</v>
      </c>
      <c r="Q2171" s="196" t="s">
        <v>1297</v>
      </c>
      <c r="R2171" s="196" t="s">
        <v>1297</v>
      </c>
    </row>
    <row r="2172" spans="1:18" x14ac:dyDescent="0.45">
      <c r="A2172" s="196">
        <v>7</v>
      </c>
      <c r="B2172" s="196">
        <v>42</v>
      </c>
      <c r="C2172" s="196">
        <v>17</v>
      </c>
      <c r="D2172" s="196" t="s">
        <v>7698</v>
      </c>
      <c r="E2172" s="196" t="s">
        <v>7048</v>
      </c>
      <c r="F2172" s="196" t="s">
        <v>1301</v>
      </c>
      <c r="G2172" s="196" t="s">
        <v>1300</v>
      </c>
      <c r="H2172" s="196" t="s">
        <v>1364</v>
      </c>
      <c r="K2172" s="196">
        <v>1</v>
      </c>
      <c r="L2172" s="196" t="s">
        <v>1666</v>
      </c>
      <c r="M2172" s="196" t="s">
        <v>1297</v>
      </c>
      <c r="N2172" s="196" t="s">
        <v>1297</v>
      </c>
      <c r="O2172" s="196" t="s">
        <v>1297</v>
      </c>
      <c r="P2172" s="196" t="s">
        <v>1297</v>
      </c>
      <c r="Q2172" s="196" t="s">
        <v>1297</v>
      </c>
      <c r="R2172" s="196" t="s">
        <v>1297</v>
      </c>
    </row>
    <row r="2173" spans="1:18" x14ac:dyDescent="0.45">
      <c r="A2173" s="196">
        <v>7</v>
      </c>
      <c r="B2173" s="196">
        <v>42</v>
      </c>
      <c r="C2173" s="196">
        <v>18</v>
      </c>
      <c r="D2173" s="196" t="s">
        <v>7698</v>
      </c>
      <c r="E2173" s="196" t="s">
        <v>8027</v>
      </c>
      <c r="F2173" s="196" t="s">
        <v>1301</v>
      </c>
      <c r="G2173" s="196" t="s">
        <v>1300</v>
      </c>
      <c r="H2173" s="196" t="s">
        <v>1467</v>
      </c>
      <c r="K2173" s="196">
        <v>1</v>
      </c>
      <c r="L2173" s="196" t="s">
        <v>1665</v>
      </c>
      <c r="M2173" s="196" t="s">
        <v>1297</v>
      </c>
      <c r="N2173" s="196" t="s">
        <v>1297</v>
      </c>
      <c r="O2173" s="196" t="s">
        <v>1297</v>
      </c>
      <c r="P2173" s="196" t="s">
        <v>1297</v>
      </c>
      <c r="Q2173" s="196" t="s">
        <v>1297</v>
      </c>
      <c r="R2173" s="196" t="s">
        <v>1297</v>
      </c>
    </row>
    <row r="2174" spans="1:18" x14ac:dyDescent="0.45">
      <c r="A2174" s="196">
        <v>7</v>
      </c>
      <c r="B2174" s="196">
        <v>42</v>
      </c>
      <c r="C2174" s="196">
        <v>19</v>
      </c>
      <c r="D2174" s="196" t="s">
        <v>7698</v>
      </c>
      <c r="E2174" s="196" t="s">
        <v>7049</v>
      </c>
      <c r="F2174" s="196" t="s">
        <v>1301</v>
      </c>
      <c r="G2174" s="196" t="s">
        <v>1300</v>
      </c>
      <c r="H2174" s="196" t="s">
        <v>1362</v>
      </c>
      <c r="K2174" s="196">
        <v>1</v>
      </c>
      <c r="L2174" s="196" t="s">
        <v>1664</v>
      </c>
      <c r="M2174" s="196" t="s">
        <v>1297</v>
      </c>
      <c r="N2174" s="196" t="s">
        <v>1297</v>
      </c>
      <c r="O2174" s="196" t="s">
        <v>1297</v>
      </c>
      <c r="P2174" s="196" t="s">
        <v>1297</v>
      </c>
      <c r="Q2174" s="196" t="s">
        <v>1297</v>
      </c>
      <c r="R2174" s="196" t="s">
        <v>1297</v>
      </c>
    </row>
    <row r="2175" spans="1:18" x14ac:dyDescent="0.45">
      <c r="A2175" s="196">
        <v>7</v>
      </c>
      <c r="B2175" s="196">
        <v>42</v>
      </c>
      <c r="C2175" s="196">
        <v>20</v>
      </c>
      <c r="D2175" s="196" t="s">
        <v>7698</v>
      </c>
      <c r="E2175" s="196" t="s">
        <v>8028</v>
      </c>
      <c r="F2175" s="196" t="s">
        <v>1301</v>
      </c>
      <c r="G2175" s="196" t="s">
        <v>1300</v>
      </c>
      <c r="H2175" s="196" t="s">
        <v>1464</v>
      </c>
      <c r="K2175" s="196">
        <v>1</v>
      </c>
      <c r="L2175" s="196" t="s">
        <v>1663</v>
      </c>
      <c r="M2175" s="196" t="s">
        <v>1297</v>
      </c>
      <c r="N2175" s="196" t="s">
        <v>1297</v>
      </c>
      <c r="O2175" s="196" t="s">
        <v>1297</v>
      </c>
      <c r="P2175" s="196" t="s">
        <v>1297</v>
      </c>
      <c r="Q2175" s="196" t="s">
        <v>1297</v>
      </c>
      <c r="R2175" s="196" t="s">
        <v>1297</v>
      </c>
    </row>
    <row r="2176" spans="1:18" x14ac:dyDescent="0.45">
      <c r="A2176" s="196">
        <v>7</v>
      </c>
      <c r="B2176" s="196">
        <v>42</v>
      </c>
      <c r="C2176" s="196">
        <v>21</v>
      </c>
      <c r="D2176" s="196" t="s">
        <v>7698</v>
      </c>
      <c r="E2176" s="196" t="s">
        <v>7050</v>
      </c>
      <c r="F2176" s="196" t="s">
        <v>1301</v>
      </c>
      <c r="G2176" s="196" t="s">
        <v>1300</v>
      </c>
      <c r="H2176" s="196" t="s">
        <v>1360</v>
      </c>
      <c r="K2176" s="196">
        <v>1</v>
      </c>
      <c r="L2176" s="196" t="s">
        <v>1662</v>
      </c>
      <c r="M2176" s="196" t="s">
        <v>1297</v>
      </c>
      <c r="N2176" s="196" t="s">
        <v>1297</v>
      </c>
      <c r="O2176" s="196" t="s">
        <v>1297</v>
      </c>
      <c r="P2176" s="196" t="s">
        <v>1297</v>
      </c>
      <c r="Q2176" s="196" t="s">
        <v>1297</v>
      </c>
      <c r="R2176" s="196" t="s">
        <v>1297</v>
      </c>
    </row>
    <row r="2177" spans="1:18" x14ac:dyDescent="0.45">
      <c r="A2177" s="196">
        <v>7</v>
      </c>
      <c r="B2177" s="196">
        <v>42</v>
      </c>
      <c r="C2177" s="196">
        <v>22</v>
      </c>
      <c r="D2177" s="196" t="s">
        <v>7698</v>
      </c>
      <c r="E2177" s="196" t="s">
        <v>8029</v>
      </c>
      <c r="F2177" s="196" t="s">
        <v>1301</v>
      </c>
      <c r="G2177" s="196" t="s">
        <v>1300</v>
      </c>
      <c r="H2177" s="196" t="s">
        <v>1461</v>
      </c>
      <c r="K2177" s="196">
        <v>1</v>
      </c>
      <c r="L2177" s="196" t="s">
        <v>1661</v>
      </c>
      <c r="M2177" s="196" t="s">
        <v>1297</v>
      </c>
      <c r="N2177" s="196" t="s">
        <v>1297</v>
      </c>
      <c r="O2177" s="196" t="s">
        <v>1297</v>
      </c>
      <c r="P2177" s="196" t="s">
        <v>1297</v>
      </c>
      <c r="Q2177" s="196" t="s">
        <v>1297</v>
      </c>
      <c r="R2177" s="196" t="s">
        <v>1297</v>
      </c>
    </row>
    <row r="2178" spans="1:18" x14ac:dyDescent="0.45">
      <c r="A2178" s="196">
        <v>7</v>
      </c>
      <c r="B2178" s="196">
        <v>42</v>
      </c>
      <c r="C2178" s="196">
        <v>23</v>
      </c>
      <c r="D2178" s="196" t="s">
        <v>7698</v>
      </c>
      <c r="E2178" s="196" t="s">
        <v>7051</v>
      </c>
      <c r="F2178" s="196" t="s">
        <v>1301</v>
      </c>
      <c r="G2178" s="196" t="s">
        <v>1300</v>
      </c>
      <c r="H2178" s="196" t="s">
        <v>1358</v>
      </c>
      <c r="K2178" s="196">
        <v>1</v>
      </c>
      <c r="L2178" s="196" t="s">
        <v>1660</v>
      </c>
      <c r="M2178" s="196" t="s">
        <v>1297</v>
      </c>
      <c r="N2178" s="196" t="s">
        <v>1297</v>
      </c>
      <c r="O2178" s="196" t="s">
        <v>1297</v>
      </c>
      <c r="P2178" s="196" t="s">
        <v>1297</v>
      </c>
      <c r="Q2178" s="196" t="s">
        <v>1297</v>
      </c>
      <c r="R2178" s="196" t="s">
        <v>1297</v>
      </c>
    </row>
    <row r="2179" spans="1:18" x14ac:dyDescent="0.45">
      <c r="A2179" s="196">
        <v>7</v>
      </c>
      <c r="B2179" s="196">
        <v>42</v>
      </c>
      <c r="C2179" s="196">
        <v>24</v>
      </c>
      <c r="D2179" s="196" t="s">
        <v>7698</v>
      </c>
      <c r="E2179" s="196" t="s">
        <v>8030</v>
      </c>
      <c r="F2179" s="196" t="s">
        <v>1301</v>
      </c>
      <c r="G2179" s="196" t="s">
        <v>1300</v>
      </c>
      <c r="H2179" s="196" t="s">
        <v>1458</v>
      </c>
      <c r="K2179" s="196">
        <v>1</v>
      </c>
      <c r="L2179" s="196" t="s">
        <v>1659</v>
      </c>
      <c r="M2179" s="196" t="s">
        <v>1297</v>
      </c>
      <c r="N2179" s="196" t="s">
        <v>1297</v>
      </c>
      <c r="O2179" s="196" t="s">
        <v>1297</v>
      </c>
      <c r="P2179" s="196" t="s">
        <v>1297</v>
      </c>
      <c r="Q2179" s="196" t="s">
        <v>1297</v>
      </c>
      <c r="R2179" s="196" t="s">
        <v>1297</v>
      </c>
    </row>
    <row r="2180" spans="1:18" x14ac:dyDescent="0.45">
      <c r="A2180" s="196">
        <v>7</v>
      </c>
      <c r="B2180" s="196">
        <v>42</v>
      </c>
      <c r="C2180" s="196">
        <v>25</v>
      </c>
      <c r="D2180" s="196" t="s">
        <v>7698</v>
      </c>
      <c r="E2180" s="196" t="s">
        <v>7052</v>
      </c>
      <c r="F2180" s="196" t="s">
        <v>1301</v>
      </c>
      <c r="G2180" s="196" t="s">
        <v>1300</v>
      </c>
      <c r="H2180" s="196" t="s">
        <v>1356</v>
      </c>
      <c r="K2180" s="196">
        <v>1</v>
      </c>
      <c r="L2180" s="196" t="s">
        <v>1658</v>
      </c>
      <c r="M2180" s="196" t="s">
        <v>1297</v>
      </c>
      <c r="N2180" s="196" t="s">
        <v>1297</v>
      </c>
      <c r="O2180" s="196" t="s">
        <v>1297</v>
      </c>
      <c r="P2180" s="196" t="s">
        <v>1297</v>
      </c>
      <c r="Q2180" s="196" t="s">
        <v>1297</v>
      </c>
      <c r="R2180" s="196" t="s">
        <v>1297</v>
      </c>
    </row>
    <row r="2181" spans="1:18" x14ac:dyDescent="0.45">
      <c r="A2181" s="196">
        <v>7</v>
      </c>
      <c r="B2181" s="196">
        <v>42</v>
      </c>
      <c r="C2181" s="196">
        <v>26</v>
      </c>
      <c r="D2181" s="196" t="s">
        <v>7698</v>
      </c>
      <c r="E2181" s="196" t="s">
        <v>8031</v>
      </c>
      <c r="F2181" s="196" t="s">
        <v>1301</v>
      </c>
      <c r="G2181" s="196" t="s">
        <v>1300</v>
      </c>
      <c r="H2181" s="196" t="s">
        <v>1455</v>
      </c>
      <c r="K2181" s="196">
        <v>1</v>
      </c>
      <c r="L2181" s="196" t="s">
        <v>1657</v>
      </c>
      <c r="M2181" s="196" t="s">
        <v>1297</v>
      </c>
      <c r="N2181" s="196" t="s">
        <v>1297</v>
      </c>
      <c r="O2181" s="196" t="s">
        <v>1297</v>
      </c>
      <c r="P2181" s="196" t="s">
        <v>1297</v>
      </c>
      <c r="Q2181" s="196" t="s">
        <v>1297</v>
      </c>
      <c r="R2181" s="196" t="s">
        <v>1297</v>
      </c>
    </row>
    <row r="2182" spans="1:18" x14ac:dyDescent="0.45">
      <c r="A2182" s="196">
        <v>7</v>
      </c>
      <c r="B2182" s="196">
        <v>42</v>
      </c>
      <c r="C2182" s="196">
        <v>27</v>
      </c>
      <c r="D2182" s="196" t="s">
        <v>7698</v>
      </c>
      <c r="E2182" s="196" t="s">
        <v>7053</v>
      </c>
      <c r="F2182" s="196" t="s">
        <v>1301</v>
      </c>
      <c r="G2182" s="196" t="s">
        <v>1300</v>
      </c>
      <c r="H2182" s="196" t="s">
        <v>1354</v>
      </c>
      <c r="I2182" s="196" t="s">
        <v>1309</v>
      </c>
      <c r="K2182" s="196">
        <v>1</v>
      </c>
      <c r="L2182" s="196" t="s">
        <v>1656</v>
      </c>
      <c r="M2182" s="196" t="s">
        <v>1655</v>
      </c>
      <c r="N2182" s="196" t="s">
        <v>1306</v>
      </c>
      <c r="O2182" s="196" t="s">
        <v>1654</v>
      </c>
      <c r="P2182" s="196" t="s">
        <v>1304</v>
      </c>
      <c r="Q2182" s="196" t="s">
        <v>1653</v>
      </c>
      <c r="R2182" s="196" t="s">
        <v>1302</v>
      </c>
    </row>
    <row r="2183" spans="1:18" x14ac:dyDescent="0.45">
      <c r="A2183" s="196">
        <v>7</v>
      </c>
      <c r="B2183" s="196">
        <v>42</v>
      </c>
      <c r="C2183" s="196">
        <v>28</v>
      </c>
      <c r="D2183" s="196" t="s">
        <v>7698</v>
      </c>
      <c r="E2183" s="196" t="s">
        <v>8032</v>
      </c>
      <c r="F2183" s="196" t="s">
        <v>1301</v>
      </c>
      <c r="G2183" s="196" t="s">
        <v>1300</v>
      </c>
      <c r="H2183" s="196" t="s">
        <v>1449</v>
      </c>
      <c r="I2183" s="196" t="s">
        <v>1309</v>
      </c>
      <c r="K2183" s="196">
        <v>1</v>
      </c>
      <c r="L2183" s="196" t="s">
        <v>1652</v>
      </c>
      <c r="M2183" s="196" t="s">
        <v>1651</v>
      </c>
      <c r="N2183" s="196" t="s">
        <v>1306</v>
      </c>
      <c r="O2183" s="196" t="s">
        <v>1650</v>
      </c>
      <c r="P2183" s="196" t="s">
        <v>1304</v>
      </c>
      <c r="Q2183" s="196" t="s">
        <v>1649</v>
      </c>
      <c r="R2183" s="196" t="s">
        <v>1302</v>
      </c>
    </row>
    <row r="2184" spans="1:18" x14ac:dyDescent="0.45">
      <c r="A2184" s="196">
        <v>7</v>
      </c>
      <c r="B2184" s="196">
        <v>42</v>
      </c>
      <c r="C2184" s="196">
        <v>29</v>
      </c>
      <c r="D2184" s="196" t="s">
        <v>7698</v>
      </c>
      <c r="E2184" s="196" t="s">
        <v>7054</v>
      </c>
      <c r="F2184" s="196" t="s">
        <v>1301</v>
      </c>
      <c r="G2184" s="196" t="s">
        <v>1300</v>
      </c>
      <c r="H2184" s="196" t="s">
        <v>1349</v>
      </c>
      <c r="I2184" s="196" t="s">
        <v>1341</v>
      </c>
      <c r="K2184" s="196">
        <v>1</v>
      </c>
      <c r="L2184" s="196" t="s">
        <v>1648</v>
      </c>
      <c r="M2184" s="196" t="s">
        <v>1647</v>
      </c>
      <c r="N2184" s="196" t="s">
        <v>1338</v>
      </c>
      <c r="O2184" s="196" t="s">
        <v>1646</v>
      </c>
      <c r="P2184" s="196" t="s">
        <v>1297</v>
      </c>
      <c r="Q2184" s="196" t="s">
        <v>1297</v>
      </c>
      <c r="R2184" s="196" t="s">
        <v>1297</v>
      </c>
    </row>
    <row r="2185" spans="1:18" x14ac:dyDescent="0.45">
      <c r="A2185" s="196">
        <v>7</v>
      </c>
      <c r="B2185" s="196">
        <v>42</v>
      </c>
      <c r="C2185" s="196">
        <v>30</v>
      </c>
      <c r="D2185" s="196" t="s">
        <v>7698</v>
      </c>
      <c r="E2185" s="196" t="s">
        <v>8033</v>
      </c>
      <c r="F2185" s="196" t="s">
        <v>1301</v>
      </c>
      <c r="G2185" s="196" t="s">
        <v>1300</v>
      </c>
      <c r="H2185" s="196" t="s">
        <v>1441</v>
      </c>
      <c r="I2185" s="196" t="s">
        <v>1341</v>
      </c>
      <c r="K2185" s="196">
        <v>1</v>
      </c>
      <c r="L2185" s="196" t="s">
        <v>1645</v>
      </c>
      <c r="M2185" s="196" t="s">
        <v>1644</v>
      </c>
      <c r="N2185" s="196" t="s">
        <v>1338</v>
      </c>
      <c r="O2185" s="196" t="s">
        <v>1643</v>
      </c>
      <c r="P2185" s="196" t="s">
        <v>1297</v>
      </c>
      <c r="Q2185" s="196" t="s">
        <v>1297</v>
      </c>
      <c r="R2185" s="196" t="s">
        <v>1297</v>
      </c>
    </row>
    <row r="2186" spans="1:18" x14ac:dyDescent="0.45">
      <c r="A2186" s="196">
        <v>7</v>
      </c>
      <c r="B2186" s="196">
        <v>42</v>
      </c>
      <c r="C2186" s="196">
        <v>31</v>
      </c>
      <c r="D2186" s="196" t="s">
        <v>7698</v>
      </c>
      <c r="E2186" s="196" t="s">
        <v>7055</v>
      </c>
      <c r="F2186" s="196" t="s">
        <v>1301</v>
      </c>
      <c r="G2186" s="196" t="s">
        <v>1300</v>
      </c>
      <c r="H2186" s="196" t="s">
        <v>679</v>
      </c>
      <c r="I2186" s="196" t="s">
        <v>1341</v>
      </c>
      <c r="K2186" s="196">
        <v>1</v>
      </c>
      <c r="L2186" s="196" t="s">
        <v>1642</v>
      </c>
      <c r="M2186" s="196" t="s">
        <v>1641</v>
      </c>
      <c r="N2186" s="196" t="s">
        <v>1338</v>
      </c>
      <c r="O2186" s="196" t="s">
        <v>1640</v>
      </c>
      <c r="P2186" s="196" t="s">
        <v>1297</v>
      </c>
      <c r="Q2186" s="196" t="s">
        <v>1297</v>
      </c>
      <c r="R2186" s="196" t="s">
        <v>1297</v>
      </c>
    </row>
    <row r="2187" spans="1:18" x14ac:dyDescent="0.45">
      <c r="A2187" s="196">
        <v>7</v>
      </c>
      <c r="B2187" s="196">
        <v>42</v>
      </c>
      <c r="C2187" s="196">
        <v>32</v>
      </c>
      <c r="D2187" s="196" t="s">
        <v>7698</v>
      </c>
      <c r="E2187" s="196" t="s">
        <v>8034</v>
      </c>
      <c r="F2187" s="196" t="s">
        <v>1301</v>
      </c>
      <c r="G2187" s="196" t="s">
        <v>1300</v>
      </c>
      <c r="H2187" s="196" t="s">
        <v>1434</v>
      </c>
      <c r="I2187" s="196" t="s">
        <v>1341</v>
      </c>
      <c r="K2187" s="196">
        <v>1</v>
      </c>
      <c r="L2187" s="196" t="s">
        <v>1639</v>
      </c>
      <c r="M2187" s="196" t="s">
        <v>1638</v>
      </c>
      <c r="N2187" s="196" t="s">
        <v>1338</v>
      </c>
      <c r="O2187" s="196" t="s">
        <v>1637</v>
      </c>
      <c r="P2187" s="196" t="s">
        <v>1297</v>
      </c>
      <c r="Q2187" s="196" t="s">
        <v>1297</v>
      </c>
      <c r="R2187" s="196" t="s">
        <v>1297</v>
      </c>
    </row>
    <row r="2188" spans="1:18" x14ac:dyDescent="0.45">
      <c r="A2188" s="196">
        <v>7</v>
      </c>
      <c r="B2188" s="196">
        <v>42</v>
      </c>
      <c r="C2188" s="196">
        <v>33</v>
      </c>
      <c r="D2188" s="196" t="s">
        <v>7698</v>
      </c>
      <c r="E2188" s="196" t="s">
        <v>7056</v>
      </c>
      <c r="F2188" s="196" t="s">
        <v>1301</v>
      </c>
      <c r="G2188" s="196" t="s">
        <v>1300</v>
      </c>
      <c r="H2188" s="196" t="s">
        <v>1342</v>
      </c>
      <c r="I2188" s="196" t="s">
        <v>1341</v>
      </c>
      <c r="K2188" s="196">
        <v>1</v>
      </c>
      <c r="L2188" s="196" t="s">
        <v>1636</v>
      </c>
      <c r="M2188" s="196" t="s">
        <v>1635</v>
      </c>
      <c r="N2188" s="196" t="s">
        <v>1338</v>
      </c>
      <c r="O2188" s="196" t="s">
        <v>1634</v>
      </c>
      <c r="P2188" s="196" t="s">
        <v>1297</v>
      </c>
      <c r="Q2188" s="196" t="s">
        <v>1297</v>
      </c>
      <c r="R2188" s="196" t="s">
        <v>1297</v>
      </c>
    </row>
    <row r="2189" spans="1:18" x14ac:dyDescent="0.45">
      <c r="A2189" s="196">
        <v>7</v>
      </c>
      <c r="B2189" s="196">
        <v>42</v>
      </c>
      <c r="C2189" s="196">
        <v>34</v>
      </c>
      <c r="D2189" s="196" t="s">
        <v>7698</v>
      </c>
      <c r="E2189" s="196" t="s">
        <v>8035</v>
      </c>
      <c r="F2189" s="196" t="s">
        <v>1301</v>
      </c>
      <c r="G2189" s="196" t="s">
        <v>1300</v>
      </c>
      <c r="H2189" s="196" t="s">
        <v>1427</v>
      </c>
      <c r="I2189" s="196" t="s">
        <v>1341</v>
      </c>
      <c r="K2189" s="196">
        <v>1</v>
      </c>
      <c r="L2189" s="196" t="s">
        <v>1633</v>
      </c>
      <c r="M2189" s="196" t="s">
        <v>1632</v>
      </c>
      <c r="N2189" s="196" t="s">
        <v>1338</v>
      </c>
      <c r="O2189" s="196" t="s">
        <v>1631</v>
      </c>
      <c r="P2189" s="196" t="s">
        <v>1297</v>
      </c>
      <c r="Q2189" s="196" t="s">
        <v>1297</v>
      </c>
      <c r="R2189" s="196" t="s">
        <v>1297</v>
      </c>
    </row>
    <row r="2190" spans="1:18" x14ac:dyDescent="0.45">
      <c r="A2190" s="196">
        <v>7</v>
      </c>
      <c r="B2190" s="196">
        <v>42</v>
      </c>
      <c r="C2190" s="196">
        <v>35</v>
      </c>
      <c r="D2190" s="196" t="s">
        <v>7698</v>
      </c>
      <c r="E2190" s="196" t="s">
        <v>7057</v>
      </c>
      <c r="F2190" s="196" t="s">
        <v>1301</v>
      </c>
      <c r="G2190" s="196" t="s">
        <v>1300</v>
      </c>
      <c r="H2190" s="196" t="s">
        <v>1336</v>
      </c>
      <c r="K2190" s="196">
        <v>1</v>
      </c>
      <c r="L2190" s="196" t="s">
        <v>1630</v>
      </c>
      <c r="M2190" s="196" t="s">
        <v>1297</v>
      </c>
      <c r="N2190" s="196" t="s">
        <v>1297</v>
      </c>
      <c r="O2190" s="196" t="s">
        <v>1297</v>
      </c>
      <c r="P2190" s="196" t="s">
        <v>1297</v>
      </c>
      <c r="Q2190" s="196" t="s">
        <v>1297</v>
      </c>
      <c r="R2190" s="196" t="s">
        <v>1297</v>
      </c>
    </row>
    <row r="2191" spans="1:18" x14ac:dyDescent="0.45">
      <c r="A2191" s="196">
        <v>7</v>
      </c>
      <c r="B2191" s="196">
        <v>42</v>
      </c>
      <c r="C2191" s="196">
        <v>36</v>
      </c>
      <c r="D2191" s="196" t="s">
        <v>7698</v>
      </c>
      <c r="E2191" s="196" t="s">
        <v>8449</v>
      </c>
      <c r="F2191" s="196" t="s">
        <v>1301</v>
      </c>
      <c r="G2191" s="196" t="s">
        <v>1300</v>
      </c>
      <c r="H2191" s="196" t="s">
        <v>1422</v>
      </c>
      <c r="K2191" s="196">
        <v>1</v>
      </c>
      <c r="L2191" s="196" t="s">
        <v>1629</v>
      </c>
      <c r="M2191" s="196" t="s">
        <v>1297</v>
      </c>
      <c r="N2191" s="196" t="s">
        <v>1297</v>
      </c>
      <c r="O2191" s="196" t="s">
        <v>1297</v>
      </c>
      <c r="P2191" s="196" t="s">
        <v>1297</v>
      </c>
      <c r="Q2191" s="196" t="s">
        <v>1297</v>
      </c>
      <c r="R2191" s="196" t="s">
        <v>1297</v>
      </c>
    </row>
    <row r="2192" spans="1:18" x14ac:dyDescent="0.45">
      <c r="A2192" s="196">
        <v>7</v>
      </c>
      <c r="B2192" s="196">
        <v>42</v>
      </c>
      <c r="C2192" s="196">
        <v>37</v>
      </c>
      <c r="D2192" s="196" t="s">
        <v>7698</v>
      </c>
      <c r="E2192" s="196" t="s">
        <v>7058</v>
      </c>
      <c r="F2192" s="196" t="s">
        <v>1301</v>
      </c>
      <c r="G2192" s="196" t="s">
        <v>1300</v>
      </c>
      <c r="H2192" s="196" t="s">
        <v>1334</v>
      </c>
      <c r="K2192" s="196">
        <v>1</v>
      </c>
      <c r="L2192" s="196" t="s">
        <v>1628</v>
      </c>
      <c r="M2192" s="196" t="s">
        <v>1297</v>
      </c>
      <c r="N2192" s="196" t="s">
        <v>1297</v>
      </c>
      <c r="O2192" s="196" t="s">
        <v>1297</v>
      </c>
      <c r="P2192" s="196" t="s">
        <v>1297</v>
      </c>
      <c r="Q2192" s="196" t="s">
        <v>1297</v>
      </c>
      <c r="R2192" s="196" t="s">
        <v>1297</v>
      </c>
    </row>
    <row r="2193" spans="1:18" x14ac:dyDescent="0.45">
      <c r="A2193" s="196">
        <v>7</v>
      </c>
      <c r="B2193" s="196">
        <v>42</v>
      </c>
      <c r="C2193" s="196">
        <v>38</v>
      </c>
      <c r="D2193" s="196" t="s">
        <v>7698</v>
      </c>
      <c r="E2193" s="196" t="s">
        <v>8489</v>
      </c>
      <c r="F2193" s="196" t="s">
        <v>1301</v>
      </c>
      <c r="G2193" s="196" t="s">
        <v>1300</v>
      </c>
      <c r="H2193" s="196" t="s">
        <v>1419</v>
      </c>
      <c r="K2193" s="196">
        <v>1</v>
      </c>
      <c r="L2193" s="196" t="s">
        <v>1627</v>
      </c>
      <c r="M2193" s="196" t="s">
        <v>1297</v>
      </c>
      <c r="N2193" s="196" t="s">
        <v>1297</v>
      </c>
      <c r="O2193" s="196" t="s">
        <v>1297</v>
      </c>
      <c r="P2193" s="196" t="s">
        <v>1297</v>
      </c>
      <c r="Q2193" s="196" t="s">
        <v>1297</v>
      </c>
      <c r="R2193" s="196" t="s">
        <v>1297</v>
      </c>
    </row>
    <row r="2194" spans="1:18" x14ac:dyDescent="0.45">
      <c r="A2194" s="196">
        <v>7</v>
      </c>
      <c r="B2194" s="196">
        <v>42</v>
      </c>
      <c r="C2194" s="196">
        <v>39</v>
      </c>
      <c r="D2194" s="196" t="s">
        <v>7698</v>
      </c>
      <c r="E2194" s="196" t="s">
        <v>7059</v>
      </c>
      <c r="F2194" s="196" t="s">
        <v>1301</v>
      </c>
      <c r="G2194" s="196" t="s">
        <v>1300</v>
      </c>
      <c r="H2194" s="196" t="s">
        <v>1332</v>
      </c>
      <c r="K2194" s="196">
        <v>1</v>
      </c>
      <c r="L2194" s="196" t="s">
        <v>1626</v>
      </c>
      <c r="M2194" s="196" t="s">
        <v>1297</v>
      </c>
      <c r="N2194" s="196" t="s">
        <v>1297</v>
      </c>
      <c r="O2194" s="196" t="s">
        <v>1297</v>
      </c>
      <c r="P2194" s="196" t="s">
        <v>1297</v>
      </c>
      <c r="Q2194" s="196" t="s">
        <v>1297</v>
      </c>
      <c r="R2194" s="196" t="s">
        <v>1297</v>
      </c>
    </row>
    <row r="2195" spans="1:18" x14ac:dyDescent="0.45">
      <c r="A2195" s="196">
        <v>7</v>
      </c>
      <c r="B2195" s="196">
        <v>42</v>
      </c>
      <c r="C2195" s="196">
        <v>40</v>
      </c>
      <c r="D2195" s="196" t="s">
        <v>7698</v>
      </c>
      <c r="E2195" s="196" t="s">
        <v>8529</v>
      </c>
      <c r="F2195" s="196" t="s">
        <v>1301</v>
      </c>
      <c r="G2195" s="196" t="s">
        <v>1300</v>
      </c>
      <c r="H2195" s="196" t="s">
        <v>1416</v>
      </c>
      <c r="K2195" s="196">
        <v>1</v>
      </c>
      <c r="L2195" s="196" t="s">
        <v>1625</v>
      </c>
      <c r="M2195" s="196" t="s">
        <v>1297</v>
      </c>
      <c r="N2195" s="196" t="s">
        <v>1297</v>
      </c>
      <c r="O2195" s="196" t="s">
        <v>1297</v>
      </c>
      <c r="P2195" s="196" t="s">
        <v>1297</v>
      </c>
      <c r="Q2195" s="196" t="s">
        <v>1297</v>
      </c>
      <c r="R2195" s="196" t="s">
        <v>1297</v>
      </c>
    </row>
    <row r="2196" spans="1:18" x14ac:dyDescent="0.45">
      <c r="A2196" s="196">
        <v>7</v>
      </c>
      <c r="B2196" s="196">
        <v>42</v>
      </c>
      <c r="C2196" s="196">
        <v>41</v>
      </c>
      <c r="D2196" s="196" t="s">
        <v>7698</v>
      </c>
      <c r="E2196" s="196" t="s">
        <v>7060</v>
      </c>
      <c r="F2196" s="196" t="s">
        <v>1301</v>
      </c>
      <c r="G2196" s="196" t="s">
        <v>1300</v>
      </c>
      <c r="H2196" s="196" t="s">
        <v>1330</v>
      </c>
      <c r="I2196" s="196" t="s">
        <v>1309</v>
      </c>
      <c r="K2196" s="196">
        <v>1</v>
      </c>
      <c r="L2196" s="196" t="s">
        <v>1624</v>
      </c>
      <c r="M2196" s="196" t="s">
        <v>1623</v>
      </c>
      <c r="N2196" s="196" t="s">
        <v>1306</v>
      </c>
      <c r="O2196" s="196" t="s">
        <v>1622</v>
      </c>
      <c r="P2196" s="196" t="s">
        <v>1304</v>
      </c>
      <c r="Q2196" s="196" t="s">
        <v>1621</v>
      </c>
      <c r="R2196" s="196" t="s">
        <v>1302</v>
      </c>
    </row>
    <row r="2197" spans="1:18" x14ac:dyDescent="0.45">
      <c r="A2197" s="196">
        <v>7</v>
      </c>
      <c r="B2197" s="196">
        <v>42</v>
      </c>
      <c r="C2197" s="196">
        <v>42</v>
      </c>
      <c r="D2197" s="196" t="s">
        <v>7698</v>
      </c>
      <c r="E2197" s="196" t="s">
        <v>8036</v>
      </c>
      <c r="F2197" s="196" t="s">
        <v>1301</v>
      </c>
      <c r="G2197" s="196" t="s">
        <v>1300</v>
      </c>
      <c r="H2197" s="196" t="s">
        <v>1410</v>
      </c>
      <c r="I2197" s="196" t="s">
        <v>1309</v>
      </c>
      <c r="K2197" s="196">
        <v>1</v>
      </c>
      <c r="L2197" s="196" t="s">
        <v>1620</v>
      </c>
      <c r="M2197" s="196" t="s">
        <v>1619</v>
      </c>
      <c r="N2197" s="196" t="s">
        <v>1306</v>
      </c>
      <c r="O2197" s="196" t="s">
        <v>1618</v>
      </c>
      <c r="P2197" s="196" t="s">
        <v>1304</v>
      </c>
      <c r="Q2197" s="196" t="s">
        <v>1617</v>
      </c>
      <c r="R2197" s="196" t="s">
        <v>1302</v>
      </c>
    </row>
    <row r="2198" spans="1:18" x14ac:dyDescent="0.45">
      <c r="A2198" s="196">
        <v>7</v>
      </c>
      <c r="B2198" s="196">
        <v>42</v>
      </c>
      <c r="C2198" s="196">
        <v>43</v>
      </c>
      <c r="D2198" s="196" t="s">
        <v>7698</v>
      </c>
      <c r="E2198" s="196" t="s">
        <v>7061</v>
      </c>
      <c r="F2198" s="196" t="s">
        <v>1301</v>
      </c>
      <c r="G2198" s="196" t="s">
        <v>1300</v>
      </c>
      <c r="H2198" s="196" t="s">
        <v>1325</v>
      </c>
      <c r="I2198" s="196" t="s">
        <v>1324</v>
      </c>
      <c r="K2198" s="196">
        <v>1</v>
      </c>
      <c r="L2198" s="196" t="s">
        <v>1616</v>
      </c>
      <c r="M2198" s="196" t="s">
        <v>1297</v>
      </c>
      <c r="N2198" s="196" t="s">
        <v>1297</v>
      </c>
      <c r="O2198" s="196" t="s">
        <v>1297</v>
      </c>
      <c r="P2198" s="196" t="s">
        <v>1297</v>
      </c>
      <c r="Q2198" s="196" t="s">
        <v>1297</v>
      </c>
      <c r="R2198" s="196" t="s">
        <v>1297</v>
      </c>
    </row>
    <row r="2199" spans="1:18" x14ac:dyDescent="0.45">
      <c r="A2199" s="196">
        <v>7</v>
      </c>
      <c r="B2199" s="196">
        <v>42</v>
      </c>
      <c r="C2199" s="196">
        <v>44</v>
      </c>
      <c r="D2199" s="196" t="s">
        <v>7698</v>
      </c>
      <c r="E2199" s="196" t="s">
        <v>8037</v>
      </c>
      <c r="F2199" s="196" t="s">
        <v>1301</v>
      </c>
      <c r="G2199" s="196" t="s">
        <v>1300</v>
      </c>
      <c r="H2199" s="196" t="s">
        <v>1404</v>
      </c>
      <c r="I2199" s="196" t="s">
        <v>1324</v>
      </c>
      <c r="K2199" s="196">
        <v>1</v>
      </c>
      <c r="L2199" s="196" t="s">
        <v>1615</v>
      </c>
      <c r="M2199" s="196" t="s">
        <v>1297</v>
      </c>
      <c r="N2199" s="196" t="s">
        <v>1297</v>
      </c>
      <c r="O2199" s="196" t="s">
        <v>1297</v>
      </c>
      <c r="P2199" s="196" t="s">
        <v>1297</v>
      </c>
      <c r="Q2199" s="196" t="s">
        <v>1297</v>
      </c>
      <c r="R2199" s="196" t="s">
        <v>1297</v>
      </c>
    </row>
    <row r="2200" spans="1:18" x14ac:dyDescent="0.45">
      <c r="A2200" s="196">
        <v>7</v>
      </c>
      <c r="B2200" s="196">
        <v>42</v>
      </c>
      <c r="C2200" s="196">
        <v>45</v>
      </c>
      <c r="D2200" s="196" t="s">
        <v>7698</v>
      </c>
      <c r="E2200" s="196" t="s">
        <v>7062</v>
      </c>
      <c r="F2200" s="196" t="s">
        <v>1301</v>
      </c>
      <c r="G2200" s="196" t="s">
        <v>1300</v>
      </c>
      <c r="H2200" s="196" t="s">
        <v>1322</v>
      </c>
      <c r="K2200" s="196">
        <v>1</v>
      </c>
      <c r="L2200" s="196" t="s">
        <v>1614</v>
      </c>
      <c r="M2200" s="196" t="s">
        <v>1297</v>
      </c>
      <c r="N2200" s="196" t="s">
        <v>1297</v>
      </c>
      <c r="O2200" s="196" t="s">
        <v>1297</v>
      </c>
      <c r="P2200" s="196" t="s">
        <v>1297</v>
      </c>
      <c r="Q2200" s="196" t="s">
        <v>1297</v>
      </c>
      <c r="R2200" s="196" t="s">
        <v>1297</v>
      </c>
    </row>
    <row r="2201" spans="1:18" x14ac:dyDescent="0.45">
      <c r="A2201" s="196">
        <v>7</v>
      </c>
      <c r="B2201" s="196">
        <v>42</v>
      </c>
      <c r="C2201" s="196">
        <v>46</v>
      </c>
      <c r="D2201" s="196" t="s">
        <v>7698</v>
      </c>
      <c r="E2201" s="196" t="s">
        <v>8038</v>
      </c>
      <c r="F2201" s="196" t="s">
        <v>1301</v>
      </c>
      <c r="G2201" s="196" t="s">
        <v>1300</v>
      </c>
      <c r="H2201" s="196" t="s">
        <v>1401</v>
      </c>
      <c r="K2201" s="196">
        <v>1</v>
      </c>
      <c r="L2201" s="196" t="s">
        <v>1613</v>
      </c>
      <c r="M2201" s="196" t="s">
        <v>1297</v>
      </c>
      <c r="N2201" s="196" t="s">
        <v>1297</v>
      </c>
      <c r="O2201" s="196" t="s">
        <v>1297</v>
      </c>
      <c r="P2201" s="196" t="s">
        <v>1297</v>
      </c>
      <c r="Q2201" s="196" t="s">
        <v>1297</v>
      </c>
      <c r="R2201" s="196" t="s">
        <v>1297</v>
      </c>
    </row>
    <row r="2202" spans="1:18" x14ac:dyDescent="0.45">
      <c r="A2202" s="196">
        <v>7</v>
      </c>
      <c r="B2202" s="196">
        <v>42</v>
      </c>
      <c r="C2202" s="196">
        <v>47</v>
      </c>
      <c r="D2202" s="196" t="s">
        <v>7698</v>
      </c>
      <c r="E2202" s="196" t="s">
        <v>7063</v>
      </c>
      <c r="F2202" s="196" t="s">
        <v>1301</v>
      </c>
      <c r="G2202" s="196" t="s">
        <v>1300</v>
      </c>
      <c r="H2202" s="196" t="s">
        <v>1320</v>
      </c>
      <c r="I2202" s="196" t="s">
        <v>1319</v>
      </c>
      <c r="K2202" s="196">
        <v>1</v>
      </c>
      <c r="L2202" s="196" t="s">
        <v>1612</v>
      </c>
      <c r="M2202" s="196" t="s">
        <v>1297</v>
      </c>
      <c r="N2202" s="196" t="s">
        <v>1297</v>
      </c>
      <c r="O2202" s="196" t="s">
        <v>1297</v>
      </c>
      <c r="P2202" s="196" t="s">
        <v>1297</v>
      </c>
      <c r="Q2202" s="196" t="s">
        <v>1297</v>
      </c>
      <c r="R2202" s="196" t="s">
        <v>1297</v>
      </c>
    </row>
    <row r="2203" spans="1:18" x14ac:dyDescent="0.45">
      <c r="A2203" s="196">
        <v>7</v>
      </c>
      <c r="B2203" s="196">
        <v>42</v>
      </c>
      <c r="C2203" s="196">
        <v>48</v>
      </c>
      <c r="D2203" s="196" t="s">
        <v>7698</v>
      </c>
      <c r="E2203" s="196" t="s">
        <v>7064</v>
      </c>
      <c r="F2203" s="196" t="s">
        <v>1301</v>
      </c>
      <c r="G2203" s="196" t="s">
        <v>1300</v>
      </c>
      <c r="H2203" s="196" t="s">
        <v>1317</v>
      </c>
      <c r="K2203" s="196">
        <v>1</v>
      </c>
      <c r="L2203" s="196" t="s">
        <v>1611</v>
      </c>
      <c r="M2203" s="196" t="s">
        <v>1297</v>
      </c>
      <c r="N2203" s="196" t="s">
        <v>1297</v>
      </c>
      <c r="O2203" s="196" t="s">
        <v>1297</v>
      </c>
      <c r="P2203" s="196" t="s">
        <v>1297</v>
      </c>
      <c r="Q2203" s="196" t="s">
        <v>1297</v>
      </c>
      <c r="R2203" s="196" t="s">
        <v>1297</v>
      </c>
    </row>
    <row r="2204" spans="1:18" x14ac:dyDescent="0.45">
      <c r="A2204" s="196">
        <v>7</v>
      </c>
      <c r="B2204" s="196">
        <v>42</v>
      </c>
      <c r="C2204" s="196">
        <v>49</v>
      </c>
      <c r="D2204" s="196" t="s">
        <v>7698</v>
      </c>
      <c r="E2204" s="196" t="s">
        <v>7065</v>
      </c>
      <c r="F2204" s="196" t="s">
        <v>1301</v>
      </c>
      <c r="G2204" s="196" t="s">
        <v>1300</v>
      </c>
      <c r="H2204" s="196" t="s">
        <v>1315</v>
      </c>
      <c r="I2204" s="196" t="s">
        <v>1309</v>
      </c>
      <c r="K2204" s="196">
        <v>1</v>
      </c>
      <c r="L2204" s="196" t="s">
        <v>1610</v>
      </c>
      <c r="M2204" s="196" t="s">
        <v>1609</v>
      </c>
      <c r="N2204" s="196" t="s">
        <v>1306</v>
      </c>
      <c r="O2204" s="196" t="s">
        <v>1608</v>
      </c>
      <c r="P2204" s="196" t="s">
        <v>1304</v>
      </c>
      <c r="Q2204" s="196" t="s">
        <v>1607</v>
      </c>
      <c r="R2204" s="196" t="s">
        <v>1302</v>
      </c>
    </row>
    <row r="2205" spans="1:18" x14ac:dyDescent="0.45">
      <c r="A2205" s="196">
        <v>7</v>
      </c>
      <c r="B2205" s="196">
        <v>42</v>
      </c>
      <c r="C2205" s="196">
        <v>50</v>
      </c>
      <c r="D2205" s="196" t="s">
        <v>7698</v>
      </c>
      <c r="E2205" s="196" t="s">
        <v>7066</v>
      </c>
      <c r="F2205" s="196" t="s">
        <v>1301</v>
      </c>
      <c r="G2205" s="196" t="s">
        <v>1300</v>
      </c>
      <c r="H2205" s="196" t="s">
        <v>1310</v>
      </c>
      <c r="I2205" s="196" t="s">
        <v>1309</v>
      </c>
      <c r="K2205" s="196">
        <v>1</v>
      </c>
      <c r="L2205" s="196" t="s">
        <v>1606</v>
      </c>
      <c r="M2205" s="196" t="s">
        <v>1605</v>
      </c>
      <c r="N2205" s="196" t="s">
        <v>1306</v>
      </c>
      <c r="O2205" s="196" t="s">
        <v>1604</v>
      </c>
      <c r="P2205" s="196" t="s">
        <v>1304</v>
      </c>
      <c r="Q2205" s="196" t="s">
        <v>1603</v>
      </c>
      <c r="R2205" s="196" t="s">
        <v>1302</v>
      </c>
    </row>
    <row r="2206" spans="1:18" x14ac:dyDescent="0.45">
      <c r="A2206" s="196">
        <v>7</v>
      </c>
      <c r="B2206" s="196">
        <v>42</v>
      </c>
      <c r="C2206" s="196">
        <v>51</v>
      </c>
      <c r="D2206" s="196" t="s">
        <v>7698</v>
      </c>
      <c r="E2206" s="196" t="s">
        <v>7067</v>
      </c>
      <c r="F2206" s="196" t="s">
        <v>1301</v>
      </c>
      <c r="G2206" s="196" t="s">
        <v>1300</v>
      </c>
      <c r="H2206" s="196" t="s">
        <v>1299</v>
      </c>
      <c r="K2206" s="196">
        <v>1</v>
      </c>
      <c r="L2206" s="196" t="s">
        <v>1602</v>
      </c>
      <c r="M2206" s="196" t="s">
        <v>1297</v>
      </c>
      <c r="N2206" s="196" t="s">
        <v>1297</v>
      </c>
      <c r="O2206" s="196" t="s">
        <v>1297</v>
      </c>
      <c r="P2206" s="196" t="s">
        <v>1297</v>
      </c>
      <c r="Q2206" s="196" t="s">
        <v>1297</v>
      </c>
      <c r="R2206" s="196" t="s">
        <v>1297</v>
      </c>
    </row>
    <row r="2207" spans="1:18" x14ac:dyDescent="0.45">
      <c r="A2207" s="196">
        <v>7</v>
      </c>
      <c r="B2207" s="196">
        <v>42</v>
      </c>
      <c r="C2207" s="196">
        <v>52</v>
      </c>
      <c r="D2207" s="196" t="s">
        <v>8775</v>
      </c>
      <c r="E2207" s="196" t="s">
        <v>8783</v>
      </c>
      <c r="F2207" s="196" t="s">
        <v>1301</v>
      </c>
      <c r="G2207" s="196" t="s">
        <v>1300</v>
      </c>
      <c r="H2207" s="196" t="s">
        <v>8777</v>
      </c>
      <c r="K2207" s="196">
        <v>1</v>
      </c>
      <c r="L2207" s="196" t="s">
        <v>8784</v>
      </c>
    </row>
    <row r="2208" spans="1:18" x14ac:dyDescent="0.45">
      <c r="A2208" s="196">
        <v>7</v>
      </c>
      <c r="B2208" s="196">
        <v>43</v>
      </c>
      <c r="C2208" s="196">
        <v>1</v>
      </c>
      <c r="D2208" s="196" t="s">
        <v>7698</v>
      </c>
      <c r="E2208" s="196" t="s">
        <v>7068</v>
      </c>
      <c r="F2208" s="196" t="s">
        <v>1301</v>
      </c>
      <c r="G2208" s="196" t="s">
        <v>1300</v>
      </c>
      <c r="H2208" s="196" t="s">
        <v>1388</v>
      </c>
      <c r="I2208" s="196" t="s">
        <v>1324</v>
      </c>
      <c r="K2208" s="196">
        <v>1</v>
      </c>
      <c r="L2208" s="196" t="s">
        <v>1601</v>
      </c>
      <c r="M2208" s="196" t="s">
        <v>1297</v>
      </c>
      <c r="N2208" s="196" t="s">
        <v>1297</v>
      </c>
      <c r="O2208" s="196" t="s">
        <v>1297</v>
      </c>
      <c r="P2208" s="196" t="s">
        <v>1297</v>
      </c>
      <c r="Q2208" s="196" t="s">
        <v>1297</v>
      </c>
      <c r="R2208" s="196" t="s">
        <v>1297</v>
      </c>
    </row>
    <row r="2209" spans="1:18" x14ac:dyDescent="0.45">
      <c r="A2209" s="196">
        <v>7</v>
      </c>
      <c r="B2209" s="196">
        <v>43</v>
      </c>
      <c r="C2209" s="196">
        <v>2</v>
      </c>
      <c r="D2209" s="196" t="s">
        <v>7698</v>
      </c>
      <c r="E2209" s="196" t="s">
        <v>8039</v>
      </c>
      <c r="F2209" s="196" t="s">
        <v>1301</v>
      </c>
      <c r="G2209" s="196" t="s">
        <v>1300</v>
      </c>
      <c r="H2209" s="196" t="s">
        <v>1505</v>
      </c>
      <c r="I2209" s="196" t="s">
        <v>1324</v>
      </c>
      <c r="K2209" s="196">
        <v>1</v>
      </c>
      <c r="L2209" s="196" t="s">
        <v>1600</v>
      </c>
      <c r="M2209" s="196" t="s">
        <v>1297</v>
      </c>
      <c r="N2209" s="196" t="s">
        <v>1297</v>
      </c>
      <c r="O2209" s="196" t="s">
        <v>1297</v>
      </c>
      <c r="P2209" s="196" t="s">
        <v>1297</v>
      </c>
      <c r="Q2209" s="196" t="s">
        <v>1297</v>
      </c>
      <c r="R2209" s="196" t="s">
        <v>1297</v>
      </c>
    </row>
    <row r="2210" spans="1:18" x14ac:dyDescent="0.45">
      <c r="A2210" s="196">
        <v>7</v>
      </c>
      <c r="B2210" s="196">
        <v>43</v>
      </c>
      <c r="C2210" s="196">
        <v>3</v>
      </c>
      <c r="D2210" s="196" t="s">
        <v>7698</v>
      </c>
      <c r="E2210" s="196" t="s">
        <v>7069</v>
      </c>
      <c r="F2210" s="196" t="s">
        <v>1301</v>
      </c>
      <c r="G2210" s="196" t="s">
        <v>1300</v>
      </c>
      <c r="H2210" s="196" t="s">
        <v>1386</v>
      </c>
      <c r="I2210" s="196" t="s">
        <v>1324</v>
      </c>
      <c r="K2210" s="196">
        <v>1</v>
      </c>
      <c r="L2210" s="196" t="s">
        <v>1599</v>
      </c>
      <c r="M2210" s="196" t="s">
        <v>1297</v>
      </c>
      <c r="N2210" s="196" t="s">
        <v>1297</v>
      </c>
      <c r="O2210" s="196" t="s">
        <v>1297</v>
      </c>
      <c r="P2210" s="196" t="s">
        <v>1297</v>
      </c>
      <c r="Q2210" s="196" t="s">
        <v>1297</v>
      </c>
      <c r="R2210" s="196" t="s">
        <v>1297</v>
      </c>
    </row>
    <row r="2211" spans="1:18" x14ac:dyDescent="0.45">
      <c r="A2211" s="196">
        <v>7</v>
      </c>
      <c r="B2211" s="196">
        <v>43</v>
      </c>
      <c r="C2211" s="196">
        <v>4</v>
      </c>
      <c r="D2211" s="196" t="s">
        <v>7698</v>
      </c>
      <c r="E2211" s="196" t="s">
        <v>8040</v>
      </c>
      <c r="F2211" s="196" t="s">
        <v>1301</v>
      </c>
      <c r="G2211" s="196" t="s">
        <v>1300</v>
      </c>
      <c r="H2211" s="196" t="s">
        <v>1502</v>
      </c>
      <c r="I2211" s="196" t="s">
        <v>1324</v>
      </c>
      <c r="K2211" s="196">
        <v>1</v>
      </c>
      <c r="L2211" s="196" t="s">
        <v>1598</v>
      </c>
      <c r="M2211" s="196" t="s">
        <v>1297</v>
      </c>
      <c r="N2211" s="196" t="s">
        <v>1297</v>
      </c>
      <c r="O2211" s="196" t="s">
        <v>1297</v>
      </c>
      <c r="P2211" s="196" t="s">
        <v>1297</v>
      </c>
      <c r="Q2211" s="196" t="s">
        <v>1297</v>
      </c>
      <c r="R2211" s="196" t="s">
        <v>1297</v>
      </c>
    </row>
    <row r="2212" spans="1:18" x14ac:dyDescent="0.45">
      <c r="A2212" s="196">
        <v>7</v>
      </c>
      <c r="B2212" s="196">
        <v>43</v>
      </c>
      <c r="C2212" s="196">
        <v>5</v>
      </c>
      <c r="D2212" s="196" t="s">
        <v>7698</v>
      </c>
      <c r="E2212" s="196" t="s">
        <v>7070</v>
      </c>
      <c r="F2212" s="196" t="s">
        <v>1301</v>
      </c>
      <c r="G2212" s="196" t="s">
        <v>1300</v>
      </c>
      <c r="H2212" s="196" t="s">
        <v>1384</v>
      </c>
      <c r="I2212" s="196" t="s">
        <v>1309</v>
      </c>
      <c r="K2212" s="196">
        <v>1</v>
      </c>
      <c r="L2212" s="196" t="s">
        <v>1597</v>
      </c>
      <c r="M2212" s="196" t="s">
        <v>1596</v>
      </c>
      <c r="N2212" s="196" t="s">
        <v>1306</v>
      </c>
      <c r="O2212" s="196" t="s">
        <v>1595</v>
      </c>
      <c r="P2212" s="196" t="s">
        <v>1304</v>
      </c>
      <c r="Q2212" s="196" t="s">
        <v>1594</v>
      </c>
      <c r="R2212" s="196" t="s">
        <v>1302</v>
      </c>
    </row>
    <row r="2213" spans="1:18" x14ac:dyDescent="0.45">
      <c r="A2213" s="196">
        <v>7</v>
      </c>
      <c r="B2213" s="196">
        <v>43</v>
      </c>
      <c r="C2213" s="196">
        <v>6</v>
      </c>
      <c r="D2213" s="196" t="s">
        <v>7698</v>
      </c>
      <c r="E2213" s="196" t="s">
        <v>8041</v>
      </c>
      <c r="F2213" s="196" t="s">
        <v>1301</v>
      </c>
      <c r="G2213" s="196" t="s">
        <v>1300</v>
      </c>
      <c r="H2213" s="196" t="s">
        <v>1496</v>
      </c>
      <c r="I2213" s="196" t="s">
        <v>1309</v>
      </c>
      <c r="K2213" s="196">
        <v>1</v>
      </c>
      <c r="L2213" s="196" t="s">
        <v>1593</v>
      </c>
      <c r="M2213" s="196" t="s">
        <v>1592</v>
      </c>
      <c r="N2213" s="196" t="s">
        <v>1306</v>
      </c>
      <c r="O2213" s="196" t="s">
        <v>1591</v>
      </c>
      <c r="P2213" s="196" t="s">
        <v>1304</v>
      </c>
      <c r="Q2213" s="196" t="s">
        <v>1590</v>
      </c>
      <c r="R2213" s="196" t="s">
        <v>1302</v>
      </c>
    </row>
    <row r="2214" spans="1:18" x14ac:dyDescent="0.45">
      <c r="A2214" s="196">
        <v>7</v>
      </c>
      <c r="B2214" s="196">
        <v>43</v>
      </c>
      <c r="C2214" s="196">
        <v>7</v>
      </c>
      <c r="D2214" s="196" t="s">
        <v>7698</v>
      </c>
      <c r="E2214" s="196" t="s">
        <v>7071</v>
      </c>
      <c r="F2214" s="196" t="s">
        <v>1301</v>
      </c>
      <c r="G2214" s="196" t="s">
        <v>1300</v>
      </c>
      <c r="H2214" s="196" t="s">
        <v>715</v>
      </c>
      <c r="I2214" s="196" t="s">
        <v>1309</v>
      </c>
      <c r="K2214" s="196">
        <v>1</v>
      </c>
      <c r="L2214" s="196" t="s">
        <v>1589</v>
      </c>
      <c r="M2214" s="196" t="s">
        <v>1588</v>
      </c>
      <c r="N2214" s="196" t="s">
        <v>1306</v>
      </c>
      <c r="O2214" s="196" t="s">
        <v>1587</v>
      </c>
      <c r="P2214" s="196" t="s">
        <v>1304</v>
      </c>
      <c r="Q2214" s="196" t="s">
        <v>1586</v>
      </c>
      <c r="R2214" s="196" t="s">
        <v>1302</v>
      </c>
    </row>
    <row r="2215" spans="1:18" x14ac:dyDescent="0.45">
      <c r="A2215" s="196">
        <v>7</v>
      </c>
      <c r="B2215" s="196">
        <v>43</v>
      </c>
      <c r="C2215" s="196">
        <v>8</v>
      </c>
      <c r="D2215" s="196" t="s">
        <v>7698</v>
      </c>
      <c r="E2215" s="196" t="s">
        <v>8042</v>
      </c>
      <c r="F2215" s="196" t="s">
        <v>1301</v>
      </c>
      <c r="G2215" s="196" t="s">
        <v>1300</v>
      </c>
      <c r="H2215" s="196" t="s">
        <v>1487</v>
      </c>
      <c r="I2215" s="196" t="s">
        <v>1309</v>
      </c>
      <c r="K2215" s="196">
        <v>1</v>
      </c>
      <c r="L2215" s="196" t="s">
        <v>1585</v>
      </c>
      <c r="M2215" s="196" t="s">
        <v>1584</v>
      </c>
      <c r="N2215" s="196" t="s">
        <v>1306</v>
      </c>
      <c r="O2215" s="196" t="s">
        <v>1583</v>
      </c>
      <c r="P2215" s="196" t="s">
        <v>1304</v>
      </c>
      <c r="Q2215" s="196" t="s">
        <v>1582</v>
      </c>
      <c r="R2215" s="196" t="s">
        <v>1302</v>
      </c>
    </row>
    <row r="2216" spans="1:18" x14ac:dyDescent="0.45">
      <c r="A2216" s="196">
        <v>7</v>
      </c>
      <c r="B2216" s="196">
        <v>43</v>
      </c>
      <c r="C2216" s="196">
        <v>9</v>
      </c>
      <c r="D2216" s="196" t="s">
        <v>7698</v>
      </c>
      <c r="E2216" s="196" t="s">
        <v>7072</v>
      </c>
      <c r="F2216" s="196" t="s">
        <v>1301</v>
      </c>
      <c r="G2216" s="196" t="s">
        <v>1300</v>
      </c>
      <c r="H2216" s="196" t="s">
        <v>1375</v>
      </c>
      <c r="K2216" s="196">
        <v>1</v>
      </c>
      <c r="L2216" s="196" t="s">
        <v>1581</v>
      </c>
      <c r="M2216" s="196" t="s">
        <v>1297</v>
      </c>
      <c r="N2216" s="196" t="s">
        <v>1297</v>
      </c>
      <c r="O2216" s="196" t="s">
        <v>1297</v>
      </c>
      <c r="P2216" s="196" t="s">
        <v>1297</v>
      </c>
      <c r="Q2216" s="196" t="s">
        <v>1297</v>
      </c>
      <c r="R2216" s="196" t="s">
        <v>1297</v>
      </c>
    </row>
    <row r="2217" spans="1:18" x14ac:dyDescent="0.45">
      <c r="A2217" s="196">
        <v>7</v>
      </c>
      <c r="B2217" s="196">
        <v>43</v>
      </c>
      <c r="C2217" s="196">
        <v>10</v>
      </c>
      <c r="D2217" s="196" t="s">
        <v>7698</v>
      </c>
      <c r="E2217" s="196" t="s">
        <v>8043</v>
      </c>
      <c r="F2217" s="196" t="s">
        <v>1301</v>
      </c>
      <c r="G2217" s="196" t="s">
        <v>1300</v>
      </c>
      <c r="H2217" s="196" t="s">
        <v>1481</v>
      </c>
      <c r="K2217" s="196">
        <v>1</v>
      </c>
      <c r="L2217" s="196" t="s">
        <v>1580</v>
      </c>
      <c r="M2217" s="196" t="s">
        <v>1297</v>
      </c>
      <c r="N2217" s="196" t="s">
        <v>1297</v>
      </c>
      <c r="O2217" s="196" t="s">
        <v>1297</v>
      </c>
      <c r="P2217" s="196" t="s">
        <v>1297</v>
      </c>
      <c r="Q2217" s="196" t="s">
        <v>1297</v>
      </c>
      <c r="R2217" s="196" t="s">
        <v>1297</v>
      </c>
    </row>
    <row r="2218" spans="1:18" x14ac:dyDescent="0.45">
      <c r="A2218" s="196">
        <v>7</v>
      </c>
      <c r="B2218" s="196">
        <v>43</v>
      </c>
      <c r="C2218" s="196">
        <v>11</v>
      </c>
      <c r="D2218" s="196" t="s">
        <v>7698</v>
      </c>
      <c r="E2218" s="196" t="s">
        <v>7073</v>
      </c>
      <c r="F2218" s="196" t="s">
        <v>1301</v>
      </c>
      <c r="G2218" s="196" t="s">
        <v>1300</v>
      </c>
      <c r="H2218" s="196" t="s">
        <v>1373</v>
      </c>
      <c r="I2218" s="196" t="s">
        <v>1319</v>
      </c>
      <c r="K2218" s="196">
        <v>1</v>
      </c>
      <c r="L2218" s="196" t="s">
        <v>1579</v>
      </c>
      <c r="M2218" s="196" t="s">
        <v>1297</v>
      </c>
      <c r="N2218" s="196" t="s">
        <v>1297</v>
      </c>
      <c r="O2218" s="196" t="s">
        <v>1297</v>
      </c>
      <c r="P2218" s="196" t="s">
        <v>1297</v>
      </c>
      <c r="Q2218" s="196" t="s">
        <v>1297</v>
      </c>
      <c r="R2218" s="196" t="s">
        <v>1297</v>
      </c>
    </row>
    <row r="2219" spans="1:18" x14ac:dyDescent="0.45">
      <c r="A2219" s="196">
        <v>7</v>
      </c>
      <c r="B2219" s="196">
        <v>43</v>
      </c>
      <c r="C2219" s="196">
        <v>12</v>
      </c>
      <c r="D2219" s="196" t="s">
        <v>7698</v>
      </c>
      <c r="E2219" s="196" t="s">
        <v>8044</v>
      </c>
      <c r="F2219" s="196" t="s">
        <v>1301</v>
      </c>
      <c r="G2219" s="196" t="s">
        <v>1300</v>
      </c>
      <c r="H2219" s="196" t="s">
        <v>1478</v>
      </c>
      <c r="I2219" s="196" t="s">
        <v>1319</v>
      </c>
      <c r="K2219" s="196">
        <v>1</v>
      </c>
      <c r="L2219" s="196" t="s">
        <v>1578</v>
      </c>
      <c r="M2219" s="196" t="s">
        <v>1297</v>
      </c>
      <c r="N2219" s="196" t="s">
        <v>1297</v>
      </c>
      <c r="O2219" s="196" t="s">
        <v>1297</v>
      </c>
      <c r="P2219" s="196" t="s">
        <v>1297</v>
      </c>
      <c r="Q2219" s="196" t="s">
        <v>1297</v>
      </c>
      <c r="R2219" s="196" t="s">
        <v>1297</v>
      </c>
    </row>
    <row r="2220" spans="1:18" x14ac:dyDescent="0.45">
      <c r="A2220" s="196">
        <v>7</v>
      </c>
      <c r="B2220" s="196">
        <v>43</v>
      </c>
      <c r="C2220" s="196">
        <v>13</v>
      </c>
      <c r="D2220" s="196" t="s">
        <v>7698</v>
      </c>
      <c r="E2220" s="196" t="s">
        <v>7074</v>
      </c>
      <c r="F2220" s="196" t="s">
        <v>1301</v>
      </c>
      <c r="G2220" s="196" t="s">
        <v>1300</v>
      </c>
      <c r="H2220" s="196" t="s">
        <v>1371</v>
      </c>
      <c r="I2220" s="196" t="s">
        <v>1370</v>
      </c>
      <c r="K2220" s="196">
        <v>1</v>
      </c>
      <c r="L2220" s="196" t="s">
        <v>1577</v>
      </c>
      <c r="M2220" s="196" t="s">
        <v>1297</v>
      </c>
      <c r="N2220" s="196" t="s">
        <v>1297</v>
      </c>
      <c r="O2220" s="196" t="s">
        <v>1297</v>
      </c>
      <c r="P2220" s="196" t="s">
        <v>1297</v>
      </c>
      <c r="Q2220" s="196" t="s">
        <v>1297</v>
      </c>
      <c r="R2220" s="196" t="s">
        <v>1297</v>
      </c>
    </row>
    <row r="2221" spans="1:18" x14ac:dyDescent="0.45">
      <c r="A2221" s="196">
        <v>7</v>
      </c>
      <c r="B2221" s="196">
        <v>43</v>
      </c>
      <c r="C2221" s="196">
        <v>14</v>
      </c>
      <c r="D2221" s="196" t="s">
        <v>7698</v>
      </c>
      <c r="E2221" s="196" t="s">
        <v>8045</v>
      </c>
      <c r="F2221" s="196" t="s">
        <v>1301</v>
      </c>
      <c r="G2221" s="196" t="s">
        <v>1300</v>
      </c>
      <c r="H2221" s="196" t="s">
        <v>1475</v>
      </c>
      <c r="I2221" s="196" t="s">
        <v>1370</v>
      </c>
      <c r="K2221" s="196">
        <v>1</v>
      </c>
      <c r="L2221" s="196" t="s">
        <v>1576</v>
      </c>
      <c r="M2221" s="196" t="s">
        <v>1297</v>
      </c>
      <c r="N2221" s="196" t="s">
        <v>1297</v>
      </c>
      <c r="O2221" s="196" t="s">
        <v>1297</v>
      </c>
      <c r="P2221" s="196" t="s">
        <v>1297</v>
      </c>
      <c r="Q2221" s="196" t="s">
        <v>1297</v>
      </c>
      <c r="R2221" s="196" t="s">
        <v>1297</v>
      </c>
    </row>
    <row r="2222" spans="1:18" x14ac:dyDescent="0.45">
      <c r="A2222" s="196">
        <v>7</v>
      </c>
      <c r="B2222" s="196">
        <v>43</v>
      </c>
      <c r="C2222" s="196">
        <v>15</v>
      </c>
      <c r="D2222" s="196" t="s">
        <v>7698</v>
      </c>
      <c r="E2222" s="196" t="s">
        <v>7075</v>
      </c>
      <c r="F2222" s="196" t="s">
        <v>1301</v>
      </c>
      <c r="G2222" s="196" t="s">
        <v>1300</v>
      </c>
      <c r="H2222" s="196" t="s">
        <v>1368</v>
      </c>
      <c r="I2222" s="196" t="s">
        <v>1367</v>
      </c>
      <c r="K2222" s="196">
        <v>1</v>
      </c>
      <c r="L2222" s="196" t="s">
        <v>1575</v>
      </c>
      <c r="M2222" s="196" t="s">
        <v>1574</v>
      </c>
      <c r="N2222" s="196" t="s">
        <v>1297</v>
      </c>
      <c r="O2222" s="196" t="s">
        <v>1297</v>
      </c>
      <c r="P2222" s="196" t="s">
        <v>1297</v>
      </c>
      <c r="Q2222" s="196" t="s">
        <v>1297</v>
      </c>
      <c r="R2222" s="196" t="s">
        <v>1297</v>
      </c>
    </row>
    <row r="2223" spans="1:18" x14ac:dyDescent="0.45">
      <c r="A2223" s="196">
        <v>7</v>
      </c>
      <c r="B2223" s="196">
        <v>43</v>
      </c>
      <c r="C2223" s="196">
        <v>16</v>
      </c>
      <c r="D2223" s="196" t="s">
        <v>7698</v>
      </c>
      <c r="E2223" s="196" t="s">
        <v>8046</v>
      </c>
      <c r="F2223" s="196" t="s">
        <v>1301</v>
      </c>
      <c r="G2223" s="196" t="s">
        <v>1300</v>
      </c>
      <c r="H2223" s="196" t="s">
        <v>1471</v>
      </c>
      <c r="I2223" s="196" t="s">
        <v>1367</v>
      </c>
      <c r="K2223" s="196">
        <v>1</v>
      </c>
      <c r="L2223" s="196" t="s">
        <v>1573</v>
      </c>
      <c r="M2223" s="196" t="s">
        <v>1572</v>
      </c>
      <c r="N2223" s="196" t="s">
        <v>1297</v>
      </c>
      <c r="O2223" s="196" t="s">
        <v>1297</v>
      </c>
      <c r="P2223" s="196" t="s">
        <v>1297</v>
      </c>
      <c r="Q2223" s="196" t="s">
        <v>1297</v>
      </c>
      <c r="R2223" s="196" t="s">
        <v>1297</v>
      </c>
    </row>
    <row r="2224" spans="1:18" x14ac:dyDescent="0.45">
      <c r="A2224" s="196">
        <v>7</v>
      </c>
      <c r="B2224" s="196">
        <v>43</v>
      </c>
      <c r="C2224" s="196">
        <v>17</v>
      </c>
      <c r="D2224" s="196" t="s">
        <v>7698</v>
      </c>
      <c r="E2224" s="196" t="s">
        <v>7076</v>
      </c>
      <c r="F2224" s="196" t="s">
        <v>1301</v>
      </c>
      <c r="G2224" s="196" t="s">
        <v>1300</v>
      </c>
      <c r="H2224" s="196" t="s">
        <v>1364</v>
      </c>
      <c r="K2224" s="196">
        <v>1</v>
      </c>
      <c r="L2224" s="196" t="s">
        <v>1571</v>
      </c>
      <c r="M2224" s="196" t="s">
        <v>1297</v>
      </c>
      <c r="N2224" s="196" t="s">
        <v>1297</v>
      </c>
      <c r="O2224" s="196" t="s">
        <v>1297</v>
      </c>
      <c r="P2224" s="196" t="s">
        <v>1297</v>
      </c>
      <c r="Q2224" s="196" t="s">
        <v>1297</v>
      </c>
      <c r="R2224" s="196" t="s">
        <v>1297</v>
      </c>
    </row>
    <row r="2225" spans="1:18" x14ac:dyDescent="0.45">
      <c r="A2225" s="196">
        <v>7</v>
      </c>
      <c r="B2225" s="196">
        <v>43</v>
      </c>
      <c r="C2225" s="196">
        <v>18</v>
      </c>
      <c r="D2225" s="196" t="s">
        <v>7698</v>
      </c>
      <c r="E2225" s="196" t="s">
        <v>8047</v>
      </c>
      <c r="F2225" s="196" t="s">
        <v>1301</v>
      </c>
      <c r="G2225" s="196" t="s">
        <v>1300</v>
      </c>
      <c r="H2225" s="196" t="s">
        <v>1467</v>
      </c>
      <c r="K2225" s="196">
        <v>1</v>
      </c>
      <c r="L2225" s="196" t="s">
        <v>1570</v>
      </c>
      <c r="M2225" s="196" t="s">
        <v>1297</v>
      </c>
      <c r="N2225" s="196" t="s">
        <v>1297</v>
      </c>
      <c r="O2225" s="196" t="s">
        <v>1297</v>
      </c>
      <c r="P2225" s="196" t="s">
        <v>1297</v>
      </c>
      <c r="Q2225" s="196" t="s">
        <v>1297</v>
      </c>
      <c r="R2225" s="196" t="s">
        <v>1297</v>
      </c>
    </row>
    <row r="2226" spans="1:18" x14ac:dyDescent="0.45">
      <c r="A2226" s="196">
        <v>7</v>
      </c>
      <c r="B2226" s="196">
        <v>43</v>
      </c>
      <c r="C2226" s="196">
        <v>19</v>
      </c>
      <c r="D2226" s="196" t="s">
        <v>7698</v>
      </c>
      <c r="E2226" s="196" t="s">
        <v>7077</v>
      </c>
      <c r="F2226" s="196" t="s">
        <v>1301</v>
      </c>
      <c r="G2226" s="196" t="s">
        <v>1300</v>
      </c>
      <c r="H2226" s="196" t="s">
        <v>1362</v>
      </c>
      <c r="K2226" s="196">
        <v>1</v>
      </c>
      <c r="L2226" s="196" t="s">
        <v>1569</v>
      </c>
      <c r="M2226" s="196" t="s">
        <v>1297</v>
      </c>
      <c r="N2226" s="196" t="s">
        <v>1297</v>
      </c>
      <c r="O2226" s="196" t="s">
        <v>1297</v>
      </c>
      <c r="P2226" s="196" t="s">
        <v>1297</v>
      </c>
      <c r="Q2226" s="196" t="s">
        <v>1297</v>
      </c>
      <c r="R2226" s="196" t="s">
        <v>1297</v>
      </c>
    </row>
    <row r="2227" spans="1:18" x14ac:dyDescent="0.45">
      <c r="A2227" s="196">
        <v>7</v>
      </c>
      <c r="B2227" s="196">
        <v>43</v>
      </c>
      <c r="C2227" s="196">
        <v>20</v>
      </c>
      <c r="D2227" s="196" t="s">
        <v>7698</v>
      </c>
      <c r="E2227" s="196" t="s">
        <v>8048</v>
      </c>
      <c r="F2227" s="196" t="s">
        <v>1301</v>
      </c>
      <c r="G2227" s="196" t="s">
        <v>1300</v>
      </c>
      <c r="H2227" s="196" t="s">
        <v>1464</v>
      </c>
      <c r="K2227" s="196">
        <v>1</v>
      </c>
      <c r="L2227" s="196" t="s">
        <v>1568</v>
      </c>
      <c r="M2227" s="196" t="s">
        <v>1297</v>
      </c>
      <c r="N2227" s="196" t="s">
        <v>1297</v>
      </c>
      <c r="O2227" s="196" t="s">
        <v>1297</v>
      </c>
      <c r="P2227" s="196" t="s">
        <v>1297</v>
      </c>
      <c r="Q2227" s="196" t="s">
        <v>1297</v>
      </c>
      <c r="R2227" s="196" t="s">
        <v>1297</v>
      </c>
    </row>
    <row r="2228" spans="1:18" x14ac:dyDescent="0.45">
      <c r="A2228" s="196">
        <v>7</v>
      </c>
      <c r="B2228" s="196">
        <v>43</v>
      </c>
      <c r="C2228" s="196">
        <v>21</v>
      </c>
      <c r="D2228" s="196" t="s">
        <v>7698</v>
      </c>
      <c r="E2228" s="196" t="s">
        <v>7078</v>
      </c>
      <c r="F2228" s="196" t="s">
        <v>1301</v>
      </c>
      <c r="G2228" s="196" t="s">
        <v>1300</v>
      </c>
      <c r="H2228" s="196" t="s">
        <v>1360</v>
      </c>
      <c r="K2228" s="196">
        <v>1</v>
      </c>
      <c r="L2228" s="196" t="s">
        <v>1567</v>
      </c>
      <c r="M2228" s="196" t="s">
        <v>1297</v>
      </c>
      <c r="N2228" s="196" t="s">
        <v>1297</v>
      </c>
      <c r="O2228" s="196" t="s">
        <v>1297</v>
      </c>
      <c r="P2228" s="196" t="s">
        <v>1297</v>
      </c>
      <c r="Q2228" s="196" t="s">
        <v>1297</v>
      </c>
      <c r="R2228" s="196" t="s">
        <v>1297</v>
      </c>
    </row>
    <row r="2229" spans="1:18" x14ac:dyDescent="0.45">
      <c r="A2229" s="196">
        <v>7</v>
      </c>
      <c r="B2229" s="196">
        <v>43</v>
      </c>
      <c r="C2229" s="196">
        <v>22</v>
      </c>
      <c r="D2229" s="196" t="s">
        <v>7698</v>
      </c>
      <c r="E2229" s="196" t="s">
        <v>8049</v>
      </c>
      <c r="F2229" s="196" t="s">
        <v>1301</v>
      </c>
      <c r="G2229" s="196" t="s">
        <v>1300</v>
      </c>
      <c r="H2229" s="196" t="s">
        <v>1461</v>
      </c>
      <c r="K2229" s="196">
        <v>1</v>
      </c>
      <c r="L2229" s="196" t="s">
        <v>1566</v>
      </c>
      <c r="M2229" s="196" t="s">
        <v>1297</v>
      </c>
      <c r="N2229" s="196" t="s">
        <v>1297</v>
      </c>
      <c r="O2229" s="196" t="s">
        <v>1297</v>
      </c>
      <c r="P2229" s="196" t="s">
        <v>1297</v>
      </c>
      <c r="Q2229" s="196" t="s">
        <v>1297</v>
      </c>
      <c r="R2229" s="196" t="s">
        <v>1297</v>
      </c>
    </row>
    <row r="2230" spans="1:18" x14ac:dyDescent="0.45">
      <c r="A2230" s="196">
        <v>7</v>
      </c>
      <c r="B2230" s="196">
        <v>43</v>
      </c>
      <c r="C2230" s="196">
        <v>23</v>
      </c>
      <c r="D2230" s="196" t="s">
        <v>7698</v>
      </c>
      <c r="E2230" s="196" t="s">
        <v>7079</v>
      </c>
      <c r="F2230" s="196" t="s">
        <v>1301</v>
      </c>
      <c r="G2230" s="196" t="s">
        <v>1300</v>
      </c>
      <c r="H2230" s="196" t="s">
        <v>1358</v>
      </c>
      <c r="K2230" s="196">
        <v>1</v>
      </c>
      <c r="L2230" s="196" t="s">
        <v>1565</v>
      </c>
      <c r="M2230" s="196" t="s">
        <v>1297</v>
      </c>
      <c r="N2230" s="196" t="s">
        <v>1297</v>
      </c>
      <c r="O2230" s="196" t="s">
        <v>1297</v>
      </c>
      <c r="P2230" s="196" t="s">
        <v>1297</v>
      </c>
      <c r="Q2230" s="196" t="s">
        <v>1297</v>
      </c>
      <c r="R2230" s="196" t="s">
        <v>1297</v>
      </c>
    </row>
    <row r="2231" spans="1:18" x14ac:dyDescent="0.45">
      <c r="A2231" s="196">
        <v>7</v>
      </c>
      <c r="B2231" s="196">
        <v>43</v>
      </c>
      <c r="C2231" s="196">
        <v>24</v>
      </c>
      <c r="D2231" s="196" t="s">
        <v>7698</v>
      </c>
      <c r="E2231" s="196" t="s">
        <v>8050</v>
      </c>
      <c r="F2231" s="196" t="s">
        <v>1301</v>
      </c>
      <c r="G2231" s="196" t="s">
        <v>1300</v>
      </c>
      <c r="H2231" s="196" t="s">
        <v>1458</v>
      </c>
      <c r="K2231" s="196">
        <v>1</v>
      </c>
      <c r="L2231" s="196" t="s">
        <v>1564</v>
      </c>
      <c r="M2231" s="196" t="s">
        <v>1297</v>
      </c>
      <c r="N2231" s="196" t="s">
        <v>1297</v>
      </c>
      <c r="O2231" s="196" t="s">
        <v>1297</v>
      </c>
      <c r="P2231" s="196" t="s">
        <v>1297</v>
      </c>
      <c r="Q2231" s="196" t="s">
        <v>1297</v>
      </c>
      <c r="R2231" s="196" t="s">
        <v>1297</v>
      </c>
    </row>
    <row r="2232" spans="1:18" x14ac:dyDescent="0.45">
      <c r="A2232" s="196">
        <v>7</v>
      </c>
      <c r="B2232" s="196">
        <v>43</v>
      </c>
      <c r="C2232" s="196">
        <v>25</v>
      </c>
      <c r="D2232" s="196" t="s">
        <v>7698</v>
      </c>
      <c r="E2232" s="196" t="s">
        <v>7080</v>
      </c>
      <c r="F2232" s="196" t="s">
        <v>1301</v>
      </c>
      <c r="G2232" s="196" t="s">
        <v>1300</v>
      </c>
      <c r="H2232" s="196" t="s">
        <v>1356</v>
      </c>
      <c r="K2232" s="196">
        <v>1</v>
      </c>
      <c r="L2232" s="196" t="s">
        <v>1563</v>
      </c>
      <c r="M2232" s="196" t="s">
        <v>1297</v>
      </c>
      <c r="N2232" s="196" t="s">
        <v>1297</v>
      </c>
      <c r="O2232" s="196" t="s">
        <v>1297</v>
      </c>
      <c r="P2232" s="196" t="s">
        <v>1297</v>
      </c>
      <c r="Q2232" s="196" t="s">
        <v>1297</v>
      </c>
      <c r="R2232" s="196" t="s">
        <v>1297</v>
      </c>
    </row>
    <row r="2233" spans="1:18" x14ac:dyDescent="0.45">
      <c r="A2233" s="196">
        <v>7</v>
      </c>
      <c r="B2233" s="196">
        <v>43</v>
      </c>
      <c r="C2233" s="196">
        <v>26</v>
      </c>
      <c r="D2233" s="196" t="s">
        <v>7698</v>
      </c>
      <c r="E2233" s="196" t="s">
        <v>8051</v>
      </c>
      <c r="F2233" s="196" t="s">
        <v>1301</v>
      </c>
      <c r="G2233" s="196" t="s">
        <v>1300</v>
      </c>
      <c r="H2233" s="196" t="s">
        <v>1455</v>
      </c>
      <c r="K2233" s="196">
        <v>1</v>
      </c>
      <c r="L2233" s="196" t="s">
        <v>1562</v>
      </c>
      <c r="M2233" s="196" t="s">
        <v>1297</v>
      </c>
      <c r="N2233" s="196" t="s">
        <v>1297</v>
      </c>
      <c r="O2233" s="196" t="s">
        <v>1297</v>
      </c>
      <c r="P2233" s="196" t="s">
        <v>1297</v>
      </c>
      <c r="Q2233" s="196" t="s">
        <v>1297</v>
      </c>
      <c r="R2233" s="196" t="s">
        <v>1297</v>
      </c>
    </row>
    <row r="2234" spans="1:18" x14ac:dyDescent="0.45">
      <c r="A2234" s="196">
        <v>7</v>
      </c>
      <c r="B2234" s="196">
        <v>43</v>
      </c>
      <c r="C2234" s="196">
        <v>27</v>
      </c>
      <c r="D2234" s="196" t="s">
        <v>7698</v>
      </c>
      <c r="E2234" s="196" t="s">
        <v>7081</v>
      </c>
      <c r="F2234" s="196" t="s">
        <v>1301</v>
      </c>
      <c r="G2234" s="196" t="s">
        <v>1300</v>
      </c>
      <c r="H2234" s="196" t="s">
        <v>1354</v>
      </c>
      <c r="I2234" s="196" t="s">
        <v>1309</v>
      </c>
      <c r="K2234" s="196">
        <v>1</v>
      </c>
      <c r="L2234" s="196" t="s">
        <v>1561</v>
      </c>
      <c r="M2234" s="196" t="s">
        <v>1560</v>
      </c>
      <c r="N2234" s="196" t="s">
        <v>1306</v>
      </c>
      <c r="O2234" s="196" t="s">
        <v>1559</v>
      </c>
      <c r="P2234" s="196" t="s">
        <v>1304</v>
      </c>
      <c r="Q2234" s="196" t="s">
        <v>1558</v>
      </c>
      <c r="R2234" s="196" t="s">
        <v>1302</v>
      </c>
    </row>
    <row r="2235" spans="1:18" x14ac:dyDescent="0.45">
      <c r="A2235" s="196">
        <v>7</v>
      </c>
      <c r="B2235" s="196">
        <v>43</v>
      </c>
      <c r="C2235" s="196">
        <v>28</v>
      </c>
      <c r="D2235" s="196" t="s">
        <v>7698</v>
      </c>
      <c r="E2235" s="196" t="s">
        <v>8052</v>
      </c>
      <c r="F2235" s="196" t="s">
        <v>1301</v>
      </c>
      <c r="G2235" s="196" t="s">
        <v>1300</v>
      </c>
      <c r="H2235" s="196" t="s">
        <v>1449</v>
      </c>
      <c r="I2235" s="196" t="s">
        <v>1309</v>
      </c>
      <c r="K2235" s="196">
        <v>1</v>
      </c>
      <c r="L2235" s="196" t="s">
        <v>1557</v>
      </c>
      <c r="M2235" s="196" t="s">
        <v>1556</v>
      </c>
      <c r="N2235" s="196" t="s">
        <v>1306</v>
      </c>
      <c r="O2235" s="196" t="s">
        <v>1555</v>
      </c>
      <c r="P2235" s="196" t="s">
        <v>1304</v>
      </c>
      <c r="Q2235" s="196" t="s">
        <v>1554</v>
      </c>
      <c r="R2235" s="196" t="s">
        <v>1302</v>
      </c>
    </row>
    <row r="2236" spans="1:18" x14ac:dyDescent="0.45">
      <c r="A2236" s="196">
        <v>7</v>
      </c>
      <c r="B2236" s="196">
        <v>43</v>
      </c>
      <c r="C2236" s="196">
        <v>29</v>
      </c>
      <c r="D2236" s="196" t="s">
        <v>7698</v>
      </c>
      <c r="E2236" s="196" t="s">
        <v>7082</v>
      </c>
      <c r="F2236" s="196" t="s">
        <v>1301</v>
      </c>
      <c r="G2236" s="196" t="s">
        <v>1300</v>
      </c>
      <c r="H2236" s="196" t="s">
        <v>1349</v>
      </c>
      <c r="I2236" s="196" t="s">
        <v>1341</v>
      </c>
      <c r="K2236" s="196">
        <v>1</v>
      </c>
      <c r="L2236" s="196" t="s">
        <v>1553</v>
      </c>
      <c r="M2236" s="196" t="s">
        <v>1552</v>
      </c>
      <c r="N2236" s="196" t="s">
        <v>1338</v>
      </c>
      <c r="O2236" s="196" t="s">
        <v>1551</v>
      </c>
      <c r="P2236" s="196" t="s">
        <v>1297</v>
      </c>
      <c r="Q2236" s="196" t="s">
        <v>1297</v>
      </c>
      <c r="R2236" s="196" t="s">
        <v>1297</v>
      </c>
    </row>
    <row r="2237" spans="1:18" x14ac:dyDescent="0.45">
      <c r="A2237" s="196">
        <v>7</v>
      </c>
      <c r="B2237" s="196">
        <v>43</v>
      </c>
      <c r="C2237" s="196">
        <v>30</v>
      </c>
      <c r="D2237" s="196" t="s">
        <v>7698</v>
      </c>
      <c r="E2237" s="196" t="s">
        <v>8053</v>
      </c>
      <c r="F2237" s="196" t="s">
        <v>1301</v>
      </c>
      <c r="G2237" s="196" t="s">
        <v>1300</v>
      </c>
      <c r="H2237" s="196" t="s">
        <v>1441</v>
      </c>
      <c r="I2237" s="196" t="s">
        <v>1341</v>
      </c>
      <c r="K2237" s="196">
        <v>1</v>
      </c>
      <c r="L2237" s="196" t="s">
        <v>1550</v>
      </c>
      <c r="M2237" s="196" t="s">
        <v>1549</v>
      </c>
      <c r="N2237" s="196" t="s">
        <v>1338</v>
      </c>
      <c r="O2237" s="196" t="s">
        <v>1548</v>
      </c>
      <c r="P2237" s="196" t="s">
        <v>1297</v>
      </c>
      <c r="Q2237" s="196" t="s">
        <v>1297</v>
      </c>
      <c r="R2237" s="196" t="s">
        <v>1297</v>
      </c>
    </row>
    <row r="2238" spans="1:18" x14ac:dyDescent="0.45">
      <c r="A2238" s="196">
        <v>7</v>
      </c>
      <c r="B2238" s="196">
        <v>43</v>
      </c>
      <c r="C2238" s="196">
        <v>31</v>
      </c>
      <c r="D2238" s="196" t="s">
        <v>7698</v>
      </c>
      <c r="E2238" s="196" t="s">
        <v>7083</v>
      </c>
      <c r="F2238" s="196" t="s">
        <v>1301</v>
      </c>
      <c r="G2238" s="196" t="s">
        <v>1300</v>
      </c>
      <c r="H2238" s="196" t="s">
        <v>679</v>
      </c>
      <c r="I2238" s="196" t="s">
        <v>1341</v>
      </c>
      <c r="K2238" s="196">
        <v>1</v>
      </c>
      <c r="L2238" s="196" t="s">
        <v>1547</v>
      </c>
      <c r="M2238" s="196" t="s">
        <v>1546</v>
      </c>
      <c r="N2238" s="196" t="s">
        <v>1338</v>
      </c>
      <c r="O2238" s="196" t="s">
        <v>1545</v>
      </c>
      <c r="P2238" s="196" t="s">
        <v>1297</v>
      </c>
      <c r="Q2238" s="196" t="s">
        <v>1297</v>
      </c>
      <c r="R2238" s="196" t="s">
        <v>1297</v>
      </c>
    </row>
    <row r="2239" spans="1:18" x14ac:dyDescent="0.45">
      <c r="A2239" s="196">
        <v>7</v>
      </c>
      <c r="B2239" s="196">
        <v>43</v>
      </c>
      <c r="C2239" s="196">
        <v>32</v>
      </c>
      <c r="D2239" s="196" t="s">
        <v>7698</v>
      </c>
      <c r="E2239" s="196" t="s">
        <v>8054</v>
      </c>
      <c r="F2239" s="196" t="s">
        <v>1301</v>
      </c>
      <c r="G2239" s="196" t="s">
        <v>1300</v>
      </c>
      <c r="H2239" s="196" t="s">
        <v>1434</v>
      </c>
      <c r="I2239" s="196" t="s">
        <v>1341</v>
      </c>
      <c r="K2239" s="196">
        <v>1</v>
      </c>
      <c r="L2239" s="196" t="s">
        <v>1544</v>
      </c>
      <c r="M2239" s="196" t="s">
        <v>1543</v>
      </c>
      <c r="N2239" s="196" t="s">
        <v>1338</v>
      </c>
      <c r="O2239" s="196" t="s">
        <v>1542</v>
      </c>
      <c r="P2239" s="196" t="s">
        <v>1297</v>
      </c>
      <c r="Q2239" s="196" t="s">
        <v>1297</v>
      </c>
      <c r="R2239" s="196" t="s">
        <v>1297</v>
      </c>
    </row>
    <row r="2240" spans="1:18" x14ac:dyDescent="0.45">
      <c r="A2240" s="196">
        <v>7</v>
      </c>
      <c r="B2240" s="196">
        <v>43</v>
      </c>
      <c r="C2240" s="196">
        <v>33</v>
      </c>
      <c r="D2240" s="196" t="s">
        <v>7698</v>
      </c>
      <c r="E2240" s="196" t="s">
        <v>7084</v>
      </c>
      <c r="F2240" s="196" t="s">
        <v>1301</v>
      </c>
      <c r="G2240" s="196" t="s">
        <v>1300</v>
      </c>
      <c r="H2240" s="196" t="s">
        <v>1342</v>
      </c>
      <c r="I2240" s="196" t="s">
        <v>1341</v>
      </c>
      <c r="K2240" s="196">
        <v>1</v>
      </c>
      <c r="L2240" s="196" t="s">
        <v>1541</v>
      </c>
      <c r="M2240" s="196" t="s">
        <v>1540</v>
      </c>
      <c r="N2240" s="196" t="s">
        <v>1338</v>
      </c>
      <c r="O2240" s="196" t="s">
        <v>1539</v>
      </c>
      <c r="P2240" s="196" t="s">
        <v>1297</v>
      </c>
      <c r="Q2240" s="196" t="s">
        <v>1297</v>
      </c>
      <c r="R2240" s="196" t="s">
        <v>1297</v>
      </c>
    </row>
    <row r="2241" spans="1:18" x14ac:dyDescent="0.45">
      <c r="A2241" s="196">
        <v>7</v>
      </c>
      <c r="B2241" s="196">
        <v>43</v>
      </c>
      <c r="C2241" s="196">
        <v>34</v>
      </c>
      <c r="D2241" s="196" t="s">
        <v>7698</v>
      </c>
      <c r="E2241" s="196" t="s">
        <v>8055</v>
      </c>
      <c r="F2241" s="196" t="s">
        <v>1301</v>
      </c>
      <c r="G2241" s="196" t="s">
        <v>1300</v>
      </c>
      <c r="H2241" s="196" t="s">
        <v>1427</v>
      </c>
      <c r="I2241" s="196" t="s">
        <v>1341</v>
      </c>
      <c r="K2241" s="196">
        <v>1</v>
      </c>
      <c r="L2241" s="196" t="s">
        <v>1538</v>
      </c>
      <c r="M2241" s="196" t="s">
        <v>1537</v>
      </c>
      <c r="N2241" s="196" t="s">
        <v>1338</v>
      </c>
      <c r="O2241" s="196" t="s">
        <v>1536</v>
      </c>
      <c r="P2241" s="196" t="s">
        <v>1297</v>
      </c>
      <c r="Q2241" s="196" t="s">
        <v>1297</v>
      </c>
      <c r="R2241" s="196" t="s">
        <v>1297</v>
      </c>
    </row>
    <row r="2242" spans="1:18" x14ac:dyDescent="0.45">
      <c r="A2242" s="196">
        <v>7</v>
      </c>
      <c r="B2242" s="196">
        <v>43</v>
      </c>
      <c r="C2242" s="196">
        <v>35</v>
      </c>
      <c r="D2242" s="196" t="s">
        <v>7698</v>
      </c>
      <c r="E2242" s="196" t="s">
        <v>7085</v>
      </c>
      <c r="F2242" s="196" t="s">
        <v>1301</v>
      </c>
      <c r="G2242" s="196" t="s">
        <v>1300</v>
      </c>
      <c r="H2242" s="196" t="s">
        <v>1336</v>
      </c>
      <c r="K2242" s="196">
        <v>1</v>
      </c>
      <c r="L2242" s="196" t="s">
        <v>1535</v>
      </c>
      <c r="M2242" s="196" t="s">
        <v>1297</v>
      </c>
      <c r="N2242" s="196" t="s">
        <v>1297</v>
      </c>
      <c r="O2242" s="196" t="s">
        <v>1297</v>
      </c>
      <c r="P2242" s="196" t="s">
        <v>1297</v>
      </c>
      <c r="Q2242" s="196" t="s">
        <v>1297</v>
      </c>
      <c r="R2242" s="196" t="s">
        <v>1297</v>
      </c>
    </row>
    <row r="2243" spans="1:18" x14ac:dyDescent="0.45">
      <c r="A2243" s="196">
        <v>7</v>
      </c>
      <c r="B2243" s="196">
        <v>43</v>
      </c>
      <c r="C2243" s="196">
        <v>36</v>
      </c>
      <c r="D2243" s="196" t="s">
        <v>7698</v>
      </c>
      <c r="E2243" s="196" t="s">
        <v>8450</v>
      </c>
      <c r="F2243" s="196" t="s">
        <v>1301</v>
      </c>
      <c r="G2243" s="196" t="s">
        <v>1300</v>
      </c>
      <c r="H2243" s="196" t="s">
        <v>1422</v>
      </c>
      <c r="K2243" s="196">
        <v>1</v>
      </c>
      <c r="L2243" s="196" t="s">
        <v>1534</v>
      </c>
      <c r="M2243" s="196" t="s">
        <v>1297</v>
      </c>
      <c r="N2243" s="196" t="s">
        <v>1297</v>
      </c>
      <c r="O2243" s="196" t="s">
        <v>1297</v>
      </c>
      <c r="P2243" s="196" t="s">
        <v>1297</v>
      </c>
      <c r="Q2243" s="196" t="s">
        <v>1297</v>
      </c>
      <c r="R2243" s="196" t="s">
        <v>1297</v>
      </c>
    </row>
    <row r="2244" spans="1:18" x14ac:dyDescent="0.45">
      <c r="A2244" s="196">
        <v>7</v>
      </c>
      <c r="B2244" s="196">
        <v>43</v>
      </c>
      <c r="C2244" s="196">
        <v>37</v>
      </c>
      <c r="D2244" s="196" t="s">
        <v>7698</v>
      </c>
      <c r="E2244" s="196" t="s">
        <v>7086</v>
      </c>
      <c r="F2244" s="196" t="s">
        <v>1301</v>
      </c>
      <c r="G2244" s="196" t="s">
        <v>1300</v>
      </c>
      <c r="H2244" s="196" t="s">
        <v>1334</v>
      </c>
      <c r="K2244" s="196">
        <v>1</v>
      </c>
      <c r="L2244" s="196" t="s">
        <v>1533</v>
      </c>
      <c r="M2244" s="196" t="s">
        <v>1297</v>
      </c>
      <c r="N2244" s="196" t="s">
        <v>1297</v>
      </c>
      <c r="O2244" s="196" t="s">
        <v>1297</v>
      </c>
      <c r="P2244" s="196" t="s">
        <v>1297</v>
      </c>
      <c r="Q2244" s="196" t="s">
        <v>1297</v>
      </c>
      <c r="R2244" s="196" t="s">
        <v>1297</v>
      </c>
    </row>
    <row r="2245" spans="1:18" x14ac:dyDescent="0.45">
      <c r="A2245" s="196">
        <v>7</v>
      </c>
      <c r="B2245" s="196">
        <v>43</v>
      </c>
      <c r="C2245" s="196">
        <v>38</v>
      </c>
      <c r="D2245" s="196" t="s">
        <v>7698</v>
      </c>
      <c r="E2245" s="196" t="s">
        <v>8490</v>
      </c>
      <c r="F2245" s="196" t="s">
        <v>1301</v>
      </c>
      <c r="G2245" s="196" t="s">
        <v>1300</v>
      </c>
      <c r="H2245" s="196" t="s">
        <v>1419</v>
      </c>
      <c r="K2245" s="196">
        <v>1</v>
      </c>
      <c r="L2245" s="196" t="s">
        <v>1532</v>
      </c>
      <c r="M2245" s="196" t="s">
        <v>1297</v>
      </c>
      <c r="N2245" s="196" t="s">
        <v>1297</v>
      </c>
      <c r="O2245" s="196" t="s">
        <v>1297</v>
      </c>
      <c r="P2245" s="196" t="s">
        <v>1297</v>
      </c>
      <c r="Q2245" s="196" t="s">
        <v>1297</v>
      </c>
      <c r="R2245" s="196" t="s">
        <v>1297</v>
      </c>
    </row>
    <row r="2246" spans="1:18" x14ac:dyDescent="0.45">
      <c r="A2246" s="196">
        <v>7</v>
      </c>
      <c r="B2246" s="196">
        <v>43</v>
      </c>
      <c r="C2246" s="196">
        <v>39</v>
      </c>
      <c r="D2246" s="196" t="s">
        <v>7698</v>
      </c>
      <c r="E2246" s="196" t="s">
        <v>7087</v>
      </c>
      <c r="F2246" s="196" t="s">
        <v>1301</v>
      </c>
      <c r="G2246" s="196" t="s">
        <v>1300</v>
      </c>
      <c r="H2246" s="196" t="s">
        <v>1332</v>
      </c>
      <c r="K2246" s="196">
        <v>1</v>
      </c>
      <c r="L2246" s="196" t="s">
        <v>1531</v>
      </c>
      <c r="M2246" s="196" t="s">
        <v>1297</v>
      </c>
      <c r="N2246" s="196" t="s">
        <v>1297</v>
      </c>
      <c r="O2246" s="196" t="s">
        <v>1297</v>
      </c>
      <c r="P2246" s="196" t="s">
        <v>1297</v>
      </c>
      <c r="Q2246" s="196" t="s">
        <v>1297</v>
      </c>
      <c r="R2246" s="196" t="s">
        <v>1297</v>
      </c>
    </row>
    <row r="2247" spans="1:18" x14ac:dyDescent="0.45">
      <c r="A2247" s="196">
        <v>7</v>
      </c>
      <c r="B2247" s="196">
        <v>43</v>
      </c>
      <c r="C2247" s="196">
        <v>40</v>
      </c>
      <c r="D2247" s="196" t="s">
        <v>7698</v>
      </c>
      <c r="E2247" s="196" t="s">
        <v>8530</v>
      </c>
      <c r="F2247" s="196" t="s">
        <v>1301</v>
      </c>
      <c r="G2247" s="196" t="s">
        <v>1300</v>
      </c>
      <c r="H2247" s="196" t="s">
        <v>1416</v>
      </c>
      <c r="K2247" s="196">
        <v>1</v>
      </c>
      <c r="L2247" s="196" t="s">
        <v>1530</v>
      </c>
      <c r="M2247" s="196" t="s">
        <v>1297</v>
      </c>
      <c r="N2247" s="196" t="s">
        <v>1297</v>
      </c>
      <c r="O2247" s="196" t="s">
        <v>1297</v>
      </c>
      <c r="P2247" s="196" t="s">
        <v>1297</v>
      </c>
      <c r="Q2247" s="196" t="s">
        <v>1297</v>
      </c>
      <c r="R2247" s="196" t="s">
        <v>1297</v>
      </c>
    </row>
    <row r="2248" spans="1:18" x14ac:dyDescent="0.45">
      <c r="A2248" s="196">
        <v>7</v>
      </c>
      <c r="B2248" s="196">
        <v>43</v>
      </c>
      <c r="C2248" s="196">
        <v>41</v>
      </c>
      <c r="D2248" s="196" t="s">
        <v>7698</v>
      </c>
      <c r="E2248" s="196" t="s">
        <v>7088</v>
      </c>
      <c r="F2248" s="196" t="s">
        <v>1301</v>
      </c>
      <c r="G2248" s="196" t="s">
        <v>1300</v>
      </c>
      <c r="H2248" s="196" t="s">
        <v>1330</v>
      </c>
      <c r="I2248" s="196" t="s">
        <v>1309</v>
      </c>
      <c r="K2248" s="196">
        <v>1</v>
      </c>
      <c r="L2248" s="196" t="s">
        <v>1529</v>
      </c>
      <c r="M2248" s="196" t="s">
        <v>1528</v>
      </c>
      <c r="N2248" s="196" t="s">
        <v>1306</v>
      </c>
      <c r="O2248" s="196" t="s">
        <v>1527</v>
      </c>
      <c r="P2248" s="196" t="s">
        <v>1304</v>
      </c>
      <c r="Q2248" s="196" t="s">
        <v>1526</v>
      </c>
      <c r="R2248" s="196" t="s">
        <v>1302</v>
      </c>
    </row>
    <row r="2249" spans="1:18" x14ac:dyDescent="0.45">
      <c r="A2249" s="196">
        <v>7</v>
      </c>
      <c r="B2249" s="196">
        <v>43</v>
      </c>
      <c r="C2249" s="196">
        <v>42</v>
      </c>
      <c r="D2249" s="196" t="s">
        <v>7698</v>
      </c>
      <c r="E2249" s="196" t="s">
        <v>8056</v>
      </c>
      <c r="F2249" s="196" t="s">
        <v>1301</v>
      </c>
      <c r="G2249" s="196" t="s">
        <v>1300</v>
      </c>
      <c r="H2249" s="196" t="s">
        <v>1410</v>
      </c>
      <c r="I2249" s="196" t="s">
        <v>1309</v>
      </c>
      <c r="K2249" s="196">
        <v>1</v>
      </c>
      <c r="L2249" s="196" t="s">
        <v>1525</v>
      </c>
      <c r="M2249" s="196" t="s">
        <v>1524</v>
      </c>
      <c r="N2249" s="196" t="s">
        <v>1306</v>
      </c>
      <c r="O2249" s="196" t="s">
        <v>1523</v>
      </c>
      <c r="P2249" s="196" t="s">
        <v>1304</v>
      </c>
      <c r="Q2249" s="196" t="s">
        <v>1522</v>
      </c>
      <c r="R2249" s="196" t="s">
        <v>1302</v>
      </c>
    </row>
    <row r="2250" spans="1:18" x14ac:dyDescent="0.45">
      <c r="A2250" s="196">
        <v>7</v>
      </c>
      <c r="B2250" s="196">
        <v>43</v>
      </c>
      <c r="C2250" s="196">
        <v>43</v>
      </c>
      <c r="D2250" s="196" t="s">
        <v>7698</v>
      </c>
      <c r="E2250" s="196" t="s">
        <v>7089</v>
      </c>
      <c r="F2250" s="196" t="s">
        <v>1301</v>
      </c>
      <c r="G2250" s="196" t="s">
        <v>1300</v>
      </c>
      <c r="H2250" s="196" t="s">
        <v>1325</v>
      </c>
      <c r="I2250" s="196" t="s">
        <v>1324</v>
      </c>
      <c r="K2250" s="196">
        <v>1</v>
      </c>
      <c r="L2250" s="196" t="s">
        <v>1521</v>
      </c>
      <c r="M2250" s="196" t="s">
        <v>1297</v>
      </c>
      <c r="N2250" s="196" t="s">
        <v>1297</v>
      </c>
      <c r="O2250" s="196" t="s">
        <v>1297</v>
      </c>
      <c r="P2250" s="196" t="s">
        <v>1297</v>
      </c>
      <c r="Q2250" s="196" t="s">
        <v>1297</v>
      </c>
      <c r="R2250" s="196" t="s">
        <v>1297</v>
      </c>
    </row>
    <row r="2251" spans="1:18" x14ac:dyDescent="0.45">
      <c r="A2251" s="196">
        <v>7</v>
      </c>
      <c r="B2251" s="196">
        <v>43</v>
      </c>
      <c r="C2251" s="196">
        <v>44</v>
      </c>
      <c r="D2251" s="196" t="s">
        <v>7698</v>
      </c>
      <c r="E2251" s="196" t="s">
        <v>8057</v>
      </c>
      <c r="F2251" s="196" t="s">
        <v>1301</v>
      </c>
      <c r="G2251" s="196" t="s">
        <v>1300</v>
      </c>
      <c r="H2251" s="196" t="s">
        <v>1404</v>
      </c>
      <c r="I2251" s="196" t="s">
        <v>1324</v>
      </c>
      <c r="K2251" s="196">
        <v>1</v>
      </c>
      <c r="L2251" s="196" t="s">
        <v>1520</v>
      </c>
      <c r="M2251" s="196" t="s">
        <v>1297</v>
      </c>
      <c r="N2251" s="196" t="s">
        <v>1297</v>
      </c>
      <c r="O2251" s="196" t="s">
        <v>1297</v>
      </c>
      <c r="P2251" s="196" t="s">
        <v>1297</v>
      </c>
      <c r="Q2251" s="196" t="s">
        <v>1297</v>
      </c>
      <c r="R2251" s="196" t="s">
        <v>1297</v>
      </c>
    </row>
    <row r="2252" spans="1:18" x14ac:dyDescent="0.45">
      <c r="A2252" s="196">
        <v>7</v>
      </c>
      <c r="B2252" s="196">
        <v>43</v>
      </c>
      <c r="C2252" s="196">
        <v>45</v>
      </c>
      <c r="D2252" s="196" t="s">
        <v>7698</v>
      </c>
      <c r="E2252" s="196" t="s">
        <v>7090</v>
      </c>
      <c r="F2252" s="196" t="s">
        <v>1301</v>
      </c>
      <c r="G2252" s="196" t="s">
        <v>1300</v>
      </c>
      <c r="H2252" s="196" t="s">
        <v>1322</v>
      </c>
      <c r="K2252" s="196">
        <v>1</v>
      </c>
      <c r="L2252" s="196" t="s">
        <v>1519</v>
      </c>
      <c r="M2252" s="196" t="s">
        <v>1297</v>
      </c>
      <c r="N2252" s="196" t="s">
        <v>1297</v>
      </c>
      <c r="O2252" s="196" t="s">
        <v>1297</v>
      </c>
      <c r="P2252" s="196" t="s">
        <v>1297</v>
      </c>
      <c r="Q2252" s="196" t="s">
        <v>1297</v>
      </c>
      <c r="R2252" s="196" t="s">
        <v>1297</v>
      </c>
    </row>
    <row r="2253" spans="1:18" x14ac:dyDescent="0.45">
      <c r="A2253" s="196">
        <v>7</v>
      </c>
      <c r="B2253" s="196">
        <v>43</v>
      </c>
      <c r="C2253" s="196">
        <v>46</v>
      </c>
      <c r="D2253" s="196" t="s">
        <v>7698</v>
      </c>
      <c r="E2253" s="196" t="s">
        <v>8058</v>
      </c>
      <c r="F2253" s="196" t="s">
        <v>1301</v>
      </c>
      <c r="G2253" s="196" t="s">
        <v>1300</v>
      </c>
      <c r="H2253" s="196" t="s">
        <v>1401</v>
      </c>
      <c r="K2253" s="196">
        <v>1</v>
      </c>
      <c r="L2253" s="196" t="s">
        <v>1518</v>
      </c>
      <c r="M2253" s="196" t="s">
        <v>1297</v>
      </c>
      <c r="N2253" s="196" t="s">
        <v>1297</v>
      </c>
      <c r="O2253" s="196" t="s">
        <v>1297</v>
      </c>
      <c r="P2253" s="196" t="s">
        <v>1297</v>
      </c>
      <c r="Q2253" s="196" t="s">
        <v>1297</v>
      </c>
      <c r="R2253" s="196" t="s">
        <v>1297</v>
      </c>
    </row>
    <row r="2254" spans="1:18" x14ac:dyDescent="0.45">
      <c r="A2254" s="196">
        <v>7</v>
      </c>
      <c r="B2254" s="196">
        <v>43</v>
      </c>
      <c r="C2254" s="196">
        <v>47</v>
      </c>
      <c r="D2254" s="196" t="s">
        <v>7698</v>
      </c>
      <c r="E2254" s="196" t="s">
        <v>7091</v>
      </c>
      <c r="F2254" s="196" t="s">
        <v>1301</v>
      </c>
      <c r="G2254" s="196" t="s">
        <v>1300</v>
      </c>
      <c r="H2254" s="196" t="s">
        <v>1320</v>
      </c>
      <c r="I2254" s="196" t="s">
        <v>1319</v>
      </c>
      <c r="K2254" s="196">
        <v>1</v>
      </c>
      <c r="L2254" s="196" t="s">
        <v>1517</v>
      </c>
      <c r="M2254" s="196" t="s">
        <v>1297</v>
      </c>
      <c r="N2254" s="196" t="s">
        <v>1297</v>
      </c>
      <c r="O2254" s="196" t="s">
        <v>1297</v>
      </c>
      <c r="P2254" s="196" t="s">
        <v>1297</v>
      </c>
      <c r="Q2254" s="196" t="s">
        <v>1297</v>
      </c>
      <c r="R2254" s="196" t="s">
        <v>1297</v>
      </c>
    </row>
    <row r="2255" spans="1:18" x14ac:dyDescent="0.45">
      <c r="A2255" s="196">
        <v>7</v>
      </c>
      <c r="B2255" s="196">
        <v>43</v>
      </c>
      <c r="C2255" s="196">
        <v>48</v>
      </c>
      <c r="D2255" s="196" t="s">
        <v>7698</v>
      </c>
      <c r="E2255" s="196" t="s">
        <v>7092</v>
      </c>
      <c r="F2255" s="196" t="s">
        <v>1301</v>
      </c>
      <c r="G2255" s="196" t="s">
        <v>1300</v>
      </c>
      <c r="H2255" s="196" t="s">
        <v>1317</v>
      </c>
      <c r="K2255" s="196">
        <v>1</v>
      </c>
      <c r="L2255" s="196" t="s">
        <v>1516</v>
      </c>
      <c r="M2255" s="196" t="s">
        <v>1297</v>
      </c>
      <c r="N2255" s="196" t="s">
        <v>1297</v>
      </c>
      <c r="O2255" s="196" t="s">
        <v>1297</v>
      </c>
      <c r="P2255" s="196" t="s">
        <v>1297</v>
      </c>
      <c r="Q2255" s="196" t="s">
        <v>1297</v>
      </c>
      <c r="R2255" s="196" t="s">
        <v>1297</v>
      </c>
    </row>
    <row r="2256" spans="1:18" x14ac:dyDescent="0.45">
      <c r="A2256" s="196">
        <v>7</v>
      </c>
      <c r="B2256" s="196">
        <v>43</v>
      </c>
      <c r="C2256" s="196">
        <v>49</v>
      </c>
      <c r="D2256" s="196" t="s">
        <v>7698</v>
      </c>
      <c r="E2256" s="196" t="s">
        <v>7093</v>
      </c>
      <c r="F2256" s="196" t="s">
        <v>1301</v>
      </c>
      <c r="G2256" s="196" t="s">
        <v>1300</v>
      </c>
      <c r="H2256" s="196" t="s">
        <v>1315</v>
      </c>
      <c r="I2256" s="196" t="s">
        <v>1309</v>
      </c>
      <c r="K2256" s="196">
        <v>1</v>
      </c>
      <c r="L2256" s="196" t="s">
        <v>1515</v>
      </c>
      <c r="M2256" s="196" t="s">
        <v>1514</v>
      </c>
      <c r="N2256" s="196" t="s">
        <v>1306</v>
      </c>
      <c r="O2256" s="196" t="s">
        <v>1513</v>
      </c>
      <c r="P2256" s="196" t="s">
        <v>1304</v>
      </c>
      <c r="Q2256" s="196" t="s">
        <v>1512</v>
      </c>
      <c r="R2256" s="196" t="s">
        <v>1302</v>
      </c>
    </row>
    <row r="2257" spans="1:18" x14ac:dyDescent="0.45">
      <c r="A2257" s="196">
        <v>7</v>
      </c>
      <c r="B2257" s="196">
        <v>43</v>
      </c>
      <c r="C2257" s="196">
        <v>50</v>
      </c>
      <c r="D2257" s="196" t="s">
        <v>7698</v>
      </c>
      <c r="E2257" s="196" t="s">
        <v>7094</v>
      </c>
      <c r="F2257" s="196" t="s">
        <v>1301</v>
      </c>
      <c r="G2257" s="196" t="s">
        <v>1300</v>
      </c>
      <c r="H2257" s="196" t="s">
        <v>1310</v>
      </c>
      <c r="I2257" s="196" t="s">
        <v>1309</v>
      </c>
      <c r="K2257" s="196">
        <v>1</v>
      </c>
      <c r="L2257" s="196" t="s">
        <v>1511</v>
      </c>
      <c r="M2257" s="196" t="s">
        <v>1510</v>
      </c>
      <c r="N2257" s="196" t="s">
        <v>1306</v>
      </c>
      <c r="O2257" s="196" t="s">
        <v>1509</v>
      </c>
      <c r="P2257" s="196" t="s">
        <v>1304</v>
      </c>
      <c r="Q2257" s="196" t="s">
        <v>1508</v>
      </c>
      <c r="R2257" s="196" t="s">
        <v>1302</v>
      </c>
    </row>
    <row r="2258" spans="1:18" x14ac:dyDescent="0.45">
      <c r="A2258" s="196">
        <v>7</v>
      </c>
      <c r="B2258" s="196">
        <v>43</v>
      </c>
      <c r="C2258" s="196">
        <v>51</v>
      </c>
      <c r="D2258" s="196" t="s">
        <v>7698</v>
      </c>
      <c r="E2258" s="196" t="s">
        <v>7095</v>
      </c>
      <c r="F2258" s="196" t="s">
        <v>1301</v>
      </c>
      <c r="G2258" s="196" t="s">
        <v>1300</v>
      </c>
      <c r="H2258" s="196" t="s">
        <v>1299</v>
      </c>
      <c r="K2258" s="196">
        <v>1</v>
      </c>
      <c r="L2258" s="196" t="s">
        <v>1507</v>
      </c>
      <c r="M2258" s="196" t="s">
        <v>1297</v>
      </c>
      <c r="N2258" s="196" t="s">
        <v>1297</v>
      </c>
      <c r="O2258" s="196" t="s">
        <v>1297</v>
      </c>
      <c r="P2258" s="196" t="s">
        <v>1297</v>
      </c>
      <c r="Q2258" s="196" t="s">
        <v>1297</v>
      </c>
      <c r="R2258" s="196" t="s">
        <v>1297</v>
      </c>
    </row>
    <row r="2259" spans="1:18" x14ac:dyDescent="0.45">
      <c r="A2259" s="196">
        <v>7</v>
      </c>
      <c r="B2259" s="196">
        <v>43</v>
      </c>
      <c r="C2259" s="196">
        <v>52</v>
      </c>
      <c r="D2259" s="196" t="s">
        <v>8775</v>
      </c>
      <c r="E2259" s="196" t="s">
        <v>8781</v>
      </c>
      <c r="F2259" s="196" t="s">
        <v>1301</v>
      </c>
      <c r="G2259" s="196" t="s">
        <v>1300</v>
      </c>
      <c r="H2259" s="196" t="s">
        <v>8777</v>
      </c>
      <c r="K2259" s="196">
        <v>1</v>
      </c>
      <c r="L2259" s="196" t="s">
        <v>8782</v>
      </c>
    </row>
    <row r="2260" spans="1:18" x14ac:dyDescent="0.45">
      <c r="A2260" s="196">
        <v>7</v>
      </c>
      <c r="B2260" s="196">
        <v>44</v>
      </c>
      <c r="C2260" s="196">
        <v>1</v>
      </c>
      <c r="D2260" s="196" t="s">
        <v>7698</v>
      </c>
      <c r="E2260" s="196" t="s">
        <v>7096</v>
      </c>
      <c r="F2260" s="196" t="s">
        <v>1301</v>
      </c>
      <c r="G2260" s="196" t="s">
        <v>1300</v>
      </c>
      <c r="H2260" s="196" t="s">
        <v>1388</v>
      </c>
      <c r="I2260" s="196" t="s">
        <v>1324</v>
      </c>
      <c r="K2260" s="196">
        <v>1</v>
      </c>
      <c r="L2260" s="196" t="s">
        <v>1506</v>
      </c>
      <c r="M2260" s="196" t="s">
        <v>1297</v>
      </c>
      <c r="N2260" s="196" t="s">
        <v>1297</v>
      </c>
      <c r="O2260" s="196" t="s">
        <v>1297</v>
      </c>
      <c r="P2260" s="196" t="s">
        <v>1297</v>
      </c>
      <c r="Q2260" s="196" t="s">
        <v>1297</v>
      </c>
      <c r="R2260" s="196" t="s">
        <v>1297</v>
      </c>
    </row>
    <row r="2261" spans="1:18" x14ac:dyDescent="0.45">
      <c r="A2261" s="196">
        <v>7</v>
      </c>
      <c r="B2261" s="196">
        <v>44</v>
      </c>
      <c r="C2261" s="196">
        <v>2</v>
      </c>
      <c r="D2261" s="196" t="s">
        <v>7698</v>
      </c>
      <c r="E2261" s="196" t="s">
        <v>8059</v>
      </c>
      <c r="F2261" s="196" t="s">
        <v>1301</v>
      </c>
      <c r="G2261" s="196" t="s">
        <v>1300</v>
      </c>
      <c r="H2261" s="196" t="s">
        <v>1505</v>
      </c>
      <c r="I2261" s="196" t="s">
        <v>1324</v>
      </c>
      <c r="K2261" s="196">
        <v>1</v>
      </c>
      <c r="L2261" s="196" t="s">
        <v>1504</v>
      </c>
      <c r="M2261" s="196" t="s">
        <v>1297</v>
      </c>
      <c r="N2261" s="196" t="s">
        <v>1297</v>
      </c>
      <c r="O2261" s="196" t="s">
        <v>1297</v>
      </c>
      <c r="P2261" s="196" t="s">
        <v>1297</v>
      </c>
      <c r="Q2261" s="196" t="s">
        <v>1297</v>
      </c>
      <c r="R2261" s="196" t="s">
        <v>1297</v>
      </c>
    </row>
    <row r="2262" spans="1:18" x14ac:dyDescent="0.45">
      <c r="A2262" s="196">
        <v>7</v>
      </c>
      <c r="B2262" s="196">
        <v>44</v>
      </c>
      <c r="C2262" s="196">
        <v>3</v>
      </c>
      <c r="D2262" s="196" t="s">
        <v>7698</v>
      </c>
      <c r="E2262" s="196" t="s">
        <v>7097</v>
      </c>
      <c r="F2262" s="196" t="s">
        <v>1301</v>
      </c>
      <c r="G2262" s="196" t="s">
        <v>1300</v>
      </c>
      <c r="H2262" s="196" t="s">
        <v>1386</v>
      </c>
      <c r="I2262" s="196" t="s">
        <v>1324</v>
      </c>
      <c r="K2262" s="196">
        <v>1</v>
      </c>
      <c r="L2262" s="196" t="s">
        <v>1503</v>
      </c>
      <c r="M2262" s="196" t="s">
        <v>1297</v>
      </c>
      <c r="N2262" s="196" t="s">
        <v>1297</v>
      </c>
      <c r="O2262" s="196" t="s">
        <v>1297</v>
      </c>
      <c r="P2262" s="196" t="s">
        <v>1297</v>
      </c>
      <c r="Q2262" s="196" t="s">
        <v>1297</v>
      </c>
      <c r="R2262" s="196" t="s">
        <v>1297</v>
      </c>
    </row>
    <row r="2263" spans="1:18" x14ac:dyDescent="0.45">
      <c r="A2263" s="196">
        <v>7</v>
      </c>
      <c r="B2263" s="196">
        <v>44</v>
      </c>
      <c r="C2263" s="196">
        <v>4</v>
      </c>
      <c r="D2263" s="196" t="s">
        <v>7698</v>
      </c>
      <c r="E2263" s="196" t="s">
        <v>8060</v>
      </c>
      <c r="F2263" s="196" t="s">
        <v>1301</v>
      </c>
      <c r="G2263" s="196" t="s">
        <v>1300</v>
      </c>
      <c r="H2263" s="196" t="s">
        <v>1502</v>
      </c>
      <c r="I2263" s="196" t="s">
        <v>1324</v>
      </c>
      <c r="K2263" s="196">
        <v>1</v>
      </c>
      <c r="L2263" s="196" t="s">
        <v>1501</v>
      </c>
      <c r="M2263" s="196" t="s">
        <v>1297</v>
      </c>
      <c r="N2263" s="196" t="s">
        <v>1297</v>
      </c>
      <c r="O2263" s="196" t="s">
        <v>1297</v>
      </c>
      <c r="P2263" s="196" t="s">
        <v>1297</v>
      </c>
      <c r="Q2263" s="196" t="s">
        <v>1297</v>
      </c>
      <c r="R2263" s="196" t="s">
        <v>1297</v>
      </c>
    </row>
    <row r="2264" spans="1:18" x14ac:dyDescent="0.45">
      <c r="A2264" s="196">
        <v>7</v>
      </c>
      <c r="B2264" s="196">
        <v>44</v>
      </c>
      <c r="C2264" s="196">
        <v>5</v>
      </c>
      <c r="D2264" s="196" t="s">
        <v>7698</v>
      </c>
      <c r="E2264" s="196" t="s">
        <v>7098</v>
      </c>
      <c r="F2264" s="196" t="s">
        <v>1301</v>
      </c>
      <c r="G2264" s="196" t="s">
        <v>1300</v>
      </c>
      <c r="H2264" s="196" t="s">
        <v>1384</v>
      </c>
      <c r="I2264" s="196" t="s">
        <v>1309</v>
      </c>
      <c r="K2264" s="196">
        <v>1</v>
      </c>
      <c r="L2264" s="196" t="s">
        <v>1500</v>
      </c>
      <c r="M2264" s="196" t="s">
        <v>1499</v>
      </c>
      <c r="N2264" s="196" t="s">
        <v>1306</v>
      </c>
      <c r="O2264" s="196" t="s">
        <v>1498</v>
      </c>
      <c r="P2264" s="196" t="s">
        <v>1304</v>
      </c>
      <c r="Q2264" s="196" t="s">
        <v>1497</v>
      </c>
      <c r="R2264" s="196" t="s">
        <v>1302</v>
      </c>
    </row>
    <row r="2265" spans="1:18" x14ac:dyDescent="0.45">
      <c r="A2265" s="196">
        <v>7</v>
      </c>
      <c r="B2265" s="196">
        <v>44</v>
      </c>
      <c r="C2265" s="196">
        <v>6</v>
      </c>
      <c r="D2265" s="196" t="s">
        <v>7698</v>
      </c>
      <c r="E2265" s="196" t="s">
        <v>8061</v>
      </c>
      <c r="F2265" s="196" t="s">
        <v>1301</v>
      </c>
      <c r="G2265" s="196" t="s">
        <v>1300</v>
      </c>
      <c r="H2265" s="196" t="s">
        <v>1496</v>
      </c>
      <c r="I2265" s="196" t="s">
        <v>1309</v>
      </c>
      <c r="K2265" s="196">
        <v>1</v>
      </c>
      <c r="L2265" s="196" t="s">
        <v>1495</v>
      </c>
      <c r="M2265" s="196" t="s">
        <v>1494</v>
      </c>
      <c r="N2265" s="196" t="s">
        <v>1306</v>
      </c>
      <c r="O2265" s="196" t="s">
        <v>1493</v>
      </c>
      <c r="P2265" s="196" t="s">
        <v>1304</v>
      </c>
      <c r="Q2265" s="196" t="s">
        <v>1492</v>
      </c>
      <c r="R2265" s="196" t="s">
        <v>1302</v>
      </c>
    </row>
    <row r="2266" spans="1:18" x14ac:dyDescent="0.45">
      <c r="A2266" s="196">
        <v>7</v>
      </c>
      <c r="B2266" s="196">
        <v>44</v>
      </c>
      <c r="C2266" s="196">
        <v>7</v>
      </c>
      <c r="D2266" s="196" t="s">
        <v>7698</v>
      </c>
      <c r="E2266" s="196" t="s">
        <v>7099</v>
      </c>
      <c r="F2266" s="196" t="s">
        <v>1301</v>
      </c>
      <c r="G2266" s="196" t="s">
        <v>1300</v>
      </c>
      <c r="H2266" s="196" t="s">
        <v>715</v>
      </c>
      <c r="I2266" s="196" t="s">
        <v>1309</v>
      </c>
      <c r="K2266" s="196">
        <v>1</v>
      </c>
      <c r="L2266" s="196" t="s">
        <v>1491</v>
      </c>
      <c r="M2266" s="196" t="s">
        <v>1490</v>
      </c>
      <c r="N2266" s="196" t="s">
        <v>1306</v>
      </c>
      <c r="O2266" s="196" t="s">
        <v>1489</v>
      </c>
      <c r="P2266" s="196" t="s">
        <v>1304</v>
      </c>
      <c r="Q2266" s="196" t="s">
        <v>1488</v>
      </c>
      <c r="R2266" s="196" t="s">
        <v>1302</v>
      </c>
    </row>
    <row r="2267" spans="1:18" x14ac:dyDescent="0.45">
      <c r="A2267" s="196">
        <v>7</v>
      </c>
      <c r="B2267" s="196">
        <v>44</v>
      </c>
      <c r="C2267" s="196">
        <v>8</v>
      </c>
      <c r="D2267" s="196" t="s">
        <v>7698</v>
      </c>
      <c r="E2267" s="196" t="s">
        <v>8062</v>
      </c>
      <c r="F2267" s="196" t="s">
        <v>1301</v>
      </c>
      <c r="G2267" s="196" t="s">
        <v>1300</v>
      </c>
      <c r="H2267" s="196" t="s">
        <v>1487</v>
      </c>
      <c r="I2267" s="196" t="s">
        <v>1309</v>
      </c>
      <c r="K2267" s="196">
        <v>1</v>
      </c>
      <c r="L2267" s="196" t="s">
        <v>1486</v>
      </c>
      <c r="M2267" s="196" t="s">
        <v>1485</v>
      </c>
      <c r="N2267" s="196" t="s">
        <v>1306</v>
      </c>
      <c r="O2267" s="196" t="s">
        <v>1484</v>
      </c>
      <c r="P2267" s="196" t="s">
        <v>1304</v>
      </c>
      <c r="Q2267" s="196" t="s">
        <v>1483</v>
      </c>
      <c r="R2267" s="196" t="s">
        <v>1302</v>
      </c>
    </row>
    <row r="2268" spans="1:18" x14ac:dyDescent="0.45">
      <c r="A2268" s="196">
        <v>7</v>
      </c>
      <c r="B2268" s="196">
        <v>44</v>
      </c>
      <c r="C2268" s="196">
        <v>9</v>
      </c>
      <c r="D2268" s="196" t="s">
        <v>7698</v>
      </c>
      <c r="E2268" s="196" t="s">
        <v>7100</v>
      </c>
      <c r="F2268" s="196" t="s">
        <v>1301</v>
      </c>
      <c r="G2268" s="196" t="s">
        <v>1300</v>
      </c>
      <c r="H2268" s="196" t="s">
        <v>1375</v>
      </c>
      <c r="K2268" s="196">
        <v>1</v>
      </c>
      <c r="L2268" s="196" t="s">
        <v>1482</v>
      </c>
      <c r="M2268" s="196" t="s">
        <v>1297</v>
      </c>
      <c r="N2268" s="196" t="s">
        <v>1297</v>
      </c>
      <c r="O2268" s="196" t="s">
        <v>1297</v>
      </c>
      <c r="P2268" s="196" t="s">
        <v>1297</v>
      </c>
      <c r="Q2268" s="196" t="s">
        <v>1297</v>
      </c>
      <c r="R2268" s="196" t="s">
        <v>1297</v>
      </c>
    </row>
    <row r="2269" spans="1:18" x14ac:dyDescent="0.45">
      <c r="A2269" s="196">
        <v>7</v>
      </c>
      <c r="B2269" s="196">
        <v>44</v>
      </c>
      <c r="C2269" s="196">
        <v>10</v>
      </c>
      <c r="D2269" s="196" t="s">
        <v>7698</v>
      </c>
      <c r="E2269" s="196" t="s">
        <v>8063</v>
      </c>
      <c r="F2269" s="196" t="s">
        <v>1301</v>
      </c>
      <c r="G2269" s="196" t="s">
        <v>1300</v>
      </c>
      <c r="H2269" s="196" t="s">
        <v>1481</v>
      </c>
      <c r="K2269" s="196">
        <v>1</v>
      </c>
      <c r="L2269" s="196" t="s">
        <v>1480</v>
      </c>
      <c r="M2269" s="196" t="s">
        <v>1297</v>
      </c>
      <c r="N2269" s="196" t="s">
        <v>1297</v>
      </c>
      <c r="O2269" s="196" t="s">
        <v>1297</v>
      </c>
      <c r="P2269" s="196" t="s">
        <v>1297</v>
      </c>
      <c r="Q2269" s="196" t="s">
        <v>1297</v>
      </c>
      <c r="R2269" s="196" t="s">
        <v>1297</v>
      </c>
    </row>
    <row r="2270" spans="1:18" x14ac:dyDescent="0.45">
      <c r="A2270" s="196">
        <v>7</v>
      </c>
      <c r="B2270" s="196">
        <v>44</v>
      </c>
      <c r="C2270" s="196">
        <v>11</v>
      </c>
      <c r="D2270" s="196" t="s">
        <v>7698</v>
      </c>
      <c r="E2270" s="196" t="s">
        <v>7101</v>
      </c>
      <c r="F2270" s="196" t="s">
        <v>1301</v>
      </c>
      <c r="G2270" s="196" t="s">
        <v>1300</v>
      </c>
      <c r="H2270" s="196" t="s">
        <v>1373</v>
      </c>
      <c r="I2270" s="196" t="s">
        <v>1319</v>
      </c>
      <c r="K2270" s="196">
        <v>1</v>
      </c>
      <c r="L2270" s="196" t="s">
        <v>1479</v>
      </c>
      <c r="M2270" s="196" t="s">
        <v>1297</v>
      </c>
      <c r="N2270" s="196" t="s">
        <v>1297</v>
      </c>
      <c r="O2270" s="196" t="s">
        <v>1297</v>
      </c>
      <c r="P2270" s="196" t="s">
        <v>1297</v>
      </c>
      <c r="Q2270" s="196" t="s">
        <v>1297</v>
      </c>
      <c r="R2270" s="196" t="s">
        <v>1297</v>
      </c>
    </row>
    <row r="2271" spans="1:18" x14ac:dyDescent="0.45">
      <c r="A2271" s="196">
        <v>7</v>
      </c>
      <c r="B2271" s="196">
        <v>44</v>
      </c>
      <c r="C2271" s="196">
        <v>12</v>
      </c>
      <c r="D2271" s="196" t="s">
        <v>7698</v>
      </c>
      <c r="E2271" s="196" t="s">
        <v>8064</v>
      </c>
      <c r="F2271" s="196" t="s">
        <v>1301</v>
      </c>
      <c r="G2271" s="196" t="s">
        <v>1300</v>
      </c>
      <c r="H2271" s="196" t="s">
        <v>1478</v>
      </c>
      <c r="I2271" s="196" t="s">
        <v>1319</v>
      </c>
      <c r="K2271" s="196">
        <v>1</v>
      </c>
      <c r="L2271" s="196" t="s">
        <v>1477</v>
      </c>
      <c r="M2271" s="196" t="s">
        <v>1297</v>
      </c>
      <c r="N2271" s="196" t="s">
        <v>1297</v>
      </c>
      <c r="O2271" s="196" t="s">
        <v>1297</v>
      </c>
      <c r="P2271" s="196" t="s">
        <v>1297</v>
      </c>
      <c r="Q2271" s="196" t="s">
        <v>1297</v>
      </c>
      <c r="R2271" s="196" t="s">
        <v>1297</v>
      </c>
    </row>
    <row r="2272" spans="1:18" x14ac:dyDescent="0.45">
      <c r="A2272" s="196">
        <v>7</v>
      </c>
      <c r="B2272" s="196">
        <v>44</v>
      </c>
      <c r="C2272" s="196">
        <v>13</v>
      </c>
      <c r="D2272" s="196" t="s">
        <v>7698</v>
      </c>
      <c r="E2272" s="196" t="s">
        <v>7102</v>
      </c>
      <c r="F2272" s="196" t="s">
        <v>1301</v>
      </c>
      <c r="G2272" s="196" t="s">
        <v>1300</v>
      </c>
      <c r="H2272" s="196" t="s">
        <v>1371</v>
      </c>
      <c r="I2272" s="196" t="s">
        <v>1370</v>
      </c>
      <c r="K2272" s="196">
        <v>1</v>
      </c>
      <c r="L2272" s="196" t="s">
        <v>1476</v>
      </c>
      <c r="M2272" s="196" t="s">
        <v>1297</v>
      </c>
      <c r="N2272" s="196" t="s">
        <v>1297</v>
      </c>
      <c r="O2272" s="196" t="s">
        <v>1297</v>
      </c>
      <c r="P2272" s="196" t="s">
        <v>1297</v>
      </c>
      <c r="Q2272" s="196" t="s">
        <v>1297</v>
      </c>
      <c r="R2272" s="196" t="s">
        <v>1297</v>
      </c>
    </row>
    <row r="2273" spans="1:18" x14ac:dyDescent="0.45">
      <c r="A2273" s="196">
        <v>7</v>
      </c>
      <c r="B2273" s="196">
        <v>44</v>
      </c>
      <c r="C2273" s="196">
        <v>14</v>
      </c>
      <c r="D2273" s="196" t="s">
        <v>7698</v>
      </c>
      <c r="E2273" s="196" t="s">
        <v>8065</v>
      </c>
      <c r="F2273" s="196" t="s">
        <v>1301</v>
      </c>
      <c r="G2273" s="196" t="s">
        <v>1300</v>
      </c>
      <c r="H2273" s="196" t="s">
        <v>1475</v>
      </c>
      <c r="I2273" s="196" t="s">
        <v>1370</v>
      </c>
      <c r="K2273" s="196">
        <v>1</v>
      </c>
      <c r="L2273" s="196" t="s">
        <v>1474</v>
      </c>
      <c r="M2273" s="196" t="s">
        <v>1297</v>
      </c>
      <c r="N2273" s="196" t="s">
        <v>1297</v>
      </c>
      <c r="O2273" s="196" t="s">
        <v>1297</v>
      </c>
      <c r="P2273" s="196" t="s">
        <v>1297</v>
      </c>
      <c r="Q2273" s="196" t="s">
        <v>1297</v>
      </c>
      <c r="R2273" s="196" t="s">
        <v>1297</v>
      </c>
    </row>
    <row r="2274" spans="1:18" x14ac:dyDescent="0.45">
      <c r="A2274" s="196">
        <v>7</v>
      </c>
      <c r="B2274" s="196">
        <v>44</v>
      </c>
      <c r="C2274" s="196">
        <v>15</v>
      </c>
      <c r="D2274" s="196" t="s">
        <v>7698</v>
      </c>
      <c r="E2274" s="196" t="s">
        <v>7103</v>
      </c>
      <c r="F2274" s="196" t="s">
        <v>1301</v>
      </c>
      <c r="G2274" s="196" t="s">
        <v>1300</v>
      </c>
      <c r="H2274" s="196" t="s">
        <v>1368</v>
      </c>
      <c r="I2274" s="196" t="s">
        <v>1367</v>
      </c>
      <c r="K2274" s="196">
        <v>1</v>
      </c>
      <c r="L2274" s="196" t="s">
        <v>1473</v>
      </c>
      <c r="M2274" s="196" t="s">
        <v>1472</v>
      </c>
      <c r="N2274" s="196" t="s">
        <v>1297</v>
      </c>
      <c r="O2274" s="196" t="s">
        <v>1297</v>
      </c>
      <c r="P2274" s="196" t="s">
        <v>1297</v>
      </c>
      <c r="Q2274" s="196" t="s">
        <v>1297</v>
      </c>
      <c r="R2274" s="196" t="s">
        <v>1297</v>
      </c>
    </row>
    <row r="2275" spans="1:18" x14ac:dyDescent="0.45">
      <c r="A2275" s="196">
        <v>7</v>
      </c>
      <c r="B2275" s="196">
        <v>44</v>
      </c>
      <c r="C2275" s="196">
        <v>16</v>
      </c>
      <c r="D2275" s="196" t="s">
        <v>7698</v>
      </c>
      <c r="E2275" s="196" t="s">
        <v>8066</v>
      </c>
      <c r="F2275" s="196" t="s">
        <v>1301</v>
      </c>
      <c r="G2275" s="196" t="s">
        <v>1300</v>
      </c>
      <c r="H2275" s="196" t="s">
        <v>1471</v>
      </c>
      <c r="I2275" s="196" t="s">
        <v>1367</v>
      </c>
      <c r="K2275" s="196">
        <v>1</v>
      </c>
      <c r="L2275" s="196" t="s">
        <v>1470</v>
      </c>
      <c r="M2275" s="196" t="s">
        <v>1469</v>
      </c>
      <c r="N2275" s="196" t="s">
        <v>1297</v>
      </c>
      <c r="O2275" s="196" t="s">
        <v>1297</v>
      </c>
      <c r="P2275" s="196" t="s">
        <v>1297</v>
      </c>
      <c r="Q2275" s="196" t="s">
        <v>1297</v>
      </c>
      <c r="R2275" s="196" t="s">
        <v>1297</v>
      </c>
    </row>
    <row r="2276" spans="1:18" x14ac:dyDescent="0.45">
      <c r="A2276" s="196">
        <v>7</v>
      </c>
      <c r="B2276" s="196">
        <v>44</v>
      </c>
      <c r="C2276" s="196">
        <v>17</v>
      </c>
      <c r="D2276" s="196" t="s">
        <v>7698</v>
      </c>
      <c r="E2276" s="196" t="s">
        <v>7104</v>
      </c>
      <c r="F2276" s="196" t="s">
        <v>1301</v>
      </c>
      <c r="G2276" s="196" t="s">
        <v>1300</v>
      </c>
      <c r="H2276" s="196" t="s">
        <v>1364</v>
      </c>
      <c r="K2276" s="196">
        <v>1</v>
      </c>
      <c r="L2276" s="196" t="s">
        <v>1468</v>
      </c>
      <c r="M2276" s="196" t="s">
        <v>1297</v>
      </c>
      <c r="N2276" s="196" t="s">
        <v>1297</v>
      </c>
      <c r="O2276" s="196" t="s">
        <v>1297</v>
      </c>
      <c r="P2276" s="196" t="s">
        <v>1297</v>
      </c>
      <c r="Q2276" s="196" t="s">
        <v>1297</v>
      </c>
      <c r="R2276" s="196" t="s">
        <v>1297</v>
      </c>
    </row>
    <row r="2277" spans="1:18" x14ac:dyDescent="0.45">
      <c r="A2277" s="196">
        <v>7</v>
      </c>
      <c r="B2277" s="196">
        <v>44</v>
      </c>
      <c r="C2277" s="196">
        <v>18</v>
      </c>
      <c r="D2277" s="196" t="s">
        <v>7698</v>
      </c>
      <c r="E2277" s="196" t="s">
        <v>8067</v>
      </c>
      <c r="F2277" s="196" t="s">
        <v>1301</v>
      </c>
      <c r="G2277" s="196" t="s">
        <v>1300</v>
      </c>
      <c r="H2277" s="196" t="s">
        <v>1467</v>
      </c>
      <c r="K2277" s="196">
        <v>1</v>
      </c>
      <c r="L2277" s="196" t="s">
        <v>1466</v>
      </c>
      <c r="M2277" s="196" t="s">
        <v>1297</v>
      </c>
      <c r="N2277" s="196" t="s">
        <v>1297</v>
      </c>
      <c r="O2277" s="196" t="s">
        <v>1297</v>
      </c>
      <c r="P2277" s="196" t="s">
        <v>1297</v>
      </c>
      <c r="Q2277" s="196" t="s">
        <v>1297</v>
      </c>
      <c r="R2277" s="196" t="s">
        <v>1297</v>
      </c>
    </row>
    <row r="2278" spans="1:18" x14ac:dyDescent="0.45">
      <c r="A2278" s="196">
        <v>7</v>
      </c>
      <c r="B2278" s="196">
        <v>44</v>
      </c>
      <c r="C2278" s="196">
        <v>19</v>
      </c>
      <c r="D2278" s="196" t="s">
        <v>7698</v>
      </c>
      <c r="E2278" s="196" t="s">
        <v>7105</v>
      </c>
      <c r="F2278" s="196" t="s">
        <v>1301</v>
      </c>
      <c r="G2278" s="196" t="s">
        <v>1300</v>
      </c>
      <c r="H2278" s="196" t="s">
        <v>1362</v>
      </c>
      <c r="K2278" s="196">
        <v>1</v>
      </c>
      <c r="L2278" s="196" t="s">
        <v>1465</v>
      </c>
      <c r="M2278" s="196" t="s">
        <v>1297</v>
      </c>
      <c r="N2278" s="196" t="s">
        <v>1297</v>
      </c>
      <c r="O2278" s="196" t="s">
        <v>1297</v>
      </c>
      <c r="P2278" s="196" t="s">
        <v>1297</v>
      </c>
      <c r="Q2278" s="196" t="s">
        <v>1297</v>
      </c>
      <c r="R2278" s="196" t="s">
        <v>1297</v>
      </c>
    </row>
    <row r="2279" spans="1:18" x14ac:dyDescent="0.45">
      <c r="A2279" s="196">
        <v>7</v>
      </c>
      <c r="B2279" s="196">
        <v>44</v>
      </c>
      <c r="C2279" s="196">
        <v>20</v>
      </c>
      <c r="D2279" s="196" t="s">
        <v>7698</v>
      </c>
      <c r="E2279" s="196" t="s">
        <v>8068</v>
      </c>
      <c r="F2279" s="196" t="s">
        <v>1301</v>
      </c>
      <c r="G2279" s="196" t="s">
        <v>1300</v>
      </c>
      <c r="H2279" s="196" t="s">
        <v>1464</v>
      </c>
      <c r="K2279" s="196">
        <v>1</v>
      </c>
      <c r="L2279" s="196" t="s">
        <v>1463</v>
      </c>
      <c r="M2279" s="196" t="s">
        <v>1297</v>
      </c>
      <c r="N2279" s="196" t="s">
        <v>1297</v>
      </c>
      <c r="O2279" s="196" t="s">
        <v>1297</v>
      </c>
      <c r="P2279" s="196" t="s">
        <v>1297</v>
      </c>
      <c r="Q2279" s="196" t="s">
        <v>1297</v>
      </c>
      <c r="R2279" s="196" t="s">
        <v>1297</v>
      </c>
    </row>
    <row r="2280" spans="1:18" x14ac:dyDescent="0.45">
      <c r="A2280" s="196">
        <v>7</v>
      </c>
      <c r="B2280" s="196">
        <v>44</v>
      </c>
      <c r="C2280" s="196">
        <v>21</v>
      </c>
      <c r="D2280" s="196" t="s">
        <v>7698</v>
      </c>
      <c r="E2280" s="196" t="s">
        <v>7106</v>
      </c>
      <c r="F2280" s="196" t="s">
        <v>1301</v>
      </c>
      <c r="G2280" s="196" t="s">
        <v>1300</v>
      </c>
      <c r="H2280" s="196" t="s">
        <v>1360</v>
      </c>
      <c r="K2280" s="196">
        <v>1</v>
      </c>
      <c r="L2280" s="196" t="s">
        <v>1462</v>
      </c>
      <c r="M2280" s="196" t="s">
        <v>1297</v>
      </c>
      <c r="N2280" s="196" t="s">
        <v>1297</v>
      </c>
      <c r="O2280" s="196" t="s">
        <v>1297</v>
      </c>
      <c r="P2280" s="196" t="s">
        <v>1297</v>
      </c>
      <c r="Q2280" s="196" t="s">
        <v>1297</v>
      </c>
      <c r="R2280" s="196" t="s">
        <v>1297</v>
      </c>
    </row>
    <row r="2281" spans="1:18" x14ac:dyDescent="0.45">
      <c r="A2281" s="196">
        <v>7</v>
      </c>
      <c r="B2281" s="196">
        <v>44</v>
      </c>
      <c r="C2281" s="196">
        <v>22</v>
      </c>
      <c r="D2281" s="196" t="s">
        <v>7698</v>
      </c>
      <c r="E2281" s="196" t="s">
        <v>8069</v>
      </c>
      <c r="F2281" s="196" t="s">
        <v>1301</v>
      </c>
      <c r="G2281" s="196" t="s">
        <v>1300</v>
      </c>
      <c r="H2281" s="196" t="s">
        <v>1461</v>
      </c>
      <c r="K2281" s="196">
        <v>1</v>
      </c>
      <c r="L2281" s="196" t="s">
        <v>1460</v>
      </c>
      <c r="M2281" s="196" t="s">
        <v>1297</v>
      </c>
      <c r="N2281" s="196" t="s">
        <v>1297</v>
      </c>
      <c r="O2281" s="196" t="s">
        <v>1297</v>
      </c>
      <c r="P2281" s="196" t="s">
        <v>1297</v>
      </c>
      <c r="Q2281" s="196" t="s">
        <v>1297</v>
      </c>
      <c r="R2281" s="196" t="s">
        <v>1297</v>
      </c>
    </row>
    <row r="2282" spans="1:18" x14ac:dyDescent="0.45">
      <c r="A2282" s="196">
        <v>7</v>
      </c>
      <c r="B2282" s="196">
        <v>44</v>
      </c>
      <c r="C2282" s="196">
        <v>23</v>
      </c>
      <c r="D2282" s="196" t="s">
        <v>7698</v>
      </c>
      <c r="E2282" s="196" t="s">
        <v>7107</v>
      </c>
      <c r="F2282" s="196" t="s">
        <v>1301</v>
      </c>
      <c r="G2282" s="196" t="s">
        <v>1300</v>
      </c>
      <c r="H2282" s="196" t="s">
        <v>1358</v>
      </c>
      <c r="K2282" s="196">
        <v>1</v>
      </c>
      <c r="L2282" s="196" t="s">
        <v>1459</v>
      </c>
      <c r="M2282" s="196" t="s">
        <v>1297</v>
      </c>
      <c r="N2282" s="196" t="s">
        <v>1297</v>
      </c>
      <c r="O2282" s="196" t="s">
        <v>1297</v>
      </c>
      <c r="P2282" s="196" t="s">
        <v>1297</v>
      </c>
      <c r="Q2282" s="196" t="s">
        <v>1297</v>
      </c>
      <c r="R2282" s="196" t="s">
        <v>1297</v>
      </c>
    </row>
    <row r="2283" spans="1:18" x14ac:dyDescent="0.45">
      <c r="A2283" s="196">
        <v>7</v>
      </c>
      <c r="B2283" s="196">
        <v>44</v>
      </c>
      <c r="C2283" s="196">
        <v>24</v>
      </c>
      <c r="D2283" s="196" t="s">
        <v>7698</v>
      </c>
      <c r="E2283" s="196" t="s">
        <v>8070</v>
      </c>
      <c r="F2283" s="196" t="s">
        <v>1301</v>
      </c>
      <c r="G2283" s="196" t="s">
        <v>1300</v>
      </c>
      <c r="H2283" s="196" t="s">
        <v>1458</v>
      </c>
      <c r="K2283" s="196">
        <v>1</v>
      </c>
      <c r="L2283" s="196" t="s">
        <v>1457</v>
      </c>
      <c r="M2283" s="196" t="s">
        <v>1297</v>
      </c>
      <c r="N2283" s="196" t="s">
        <v>1297</v>
      </c>
      <c r="O2283" s="196" t="s">
        <v>1297</v>
      </c>
      <c r="P2283" s="196" t="s">
        <v>1297</v>
      </c>
      <c r="Q2283" s="196" t="s">
        <v>1297</v>
      </c>
      <c r="R2283" s="196" t="s">
        <v>1297</v>
      </c>
    </row>
    <row r="2284" spans="1:18" x14ac:dyDescent="0.45">
      <c r="A2284" s="196">
        <v>7</v>
      </c>
      <c r="B2284" s="196">
        <v>44</v>
      </c>
      <c r="C2284" s="196">
        <v>25</v>
      </c>
      <c r="D2284" s="196" t="s">
        <v>7698</v>
      </c>
      <c r="E2284" s="196" t="s">
        <v>7108</v>
      </c>
      <c r="F2284" s="196" t="s">
        <v>1301</v>
      </c>
      <c r="G2284" s="196" t="s">
        <v>1300</v>
      </c>
      <c r="H2284" s="196" t="s">
        <v>1356</v>
      </c>
      <c r="K2284" s="196">
        <v>1</v>
      </c>
      <c r="L2284" s="196" t="s">
        <v>1456</v>
      </c>
      <c r="M2284" s="196" t="s">
        <v>1297</v>
      </c>
      <c r="N2284" s="196" t="s">
        <v>1297</v>
      </c>
      <c r="O2284" s="196" t="s">
        <v>1297</v>
      </c>
      <c r="P2284" s="196" t="s">
        <v>1297</v>
      </c>
      <c r="Q2284" s="196" t="s">
        <v>1297</v>
      </c>
      <c r="R2284" s="196" t="s">
        <v>1297</v>
      </c>
    </row>
    <row r="2285" spans="1:18" x14ac:dyDescent="0.45">
      <c r="A2285" s="196">
        <v>7</v>
      </c>
      <c r="B2285" s="196">
        <v>44</v>
      </c>
      <c r="C2285" s="196">
        <v>26</v>
      </c>
      <c r="D2285" s="196" t="s">
        <v>7698</v>
      </c>
      <c r="E2285" s="196" t="s">
        <v>8071</v>
      </c>
      <c r="F2285" s="196" t="s">
        <v>1301</v>
      </c>
      <c r="G2285" s="196" t="s">
        <v>1300</v>
      </c>
      <c r="H2285" s="196" t="s">
        <v>1455</v>
      </c>
      <c r="K2285" s="196">
        <v>1</v>
      </c>
      <c r="L2285" s="196" t="s">
        <v>1454</v>
      </c>
      <c r="M2285" s="196" t="s">
        <v>1297</v>
      </c>
      <c r="N2285" s="196" t="s">
        <v>1297</v>
      </c>
      <c r="O2285" s="196" t="s">
        <v>1297</v>
      </c>
      <c r="P2285" s="196" t="s">
        <v>1297</v>
      </c>
      <c r="Q2285" s="196" t="s">
        <v>1297</v>
      </c>
      <c r="R2285" s="196" t="s">
        <v>1297</v>
      </c>
    </row>
    <row r="2286" spans="1:18" x14ac:dyDescent="0.45">
      <c r="A2286" s="196">
        <v>7</v>
      </c>
      <c r="B2286" s="196">
        <v>44</v>
      </c>
      <c r="C2286" s="196">
        <v>27</v>
      </c>
      <c r="D2286" s="196" t="s">
        <v>7698</v>
      </c>
      <c r="E2286" s="196" t="s">
        <v>7109</v>
      </c>
      <c r="F2286" s="196" t="s">
        <v>1301</v>
      </c>
      <c r="G2286" s="196" t="s">
        <v>1300</v>
      </c>
      <c r="H2286" s="196" t="s">
        <v>1354</v>
      </c>
      <c r="I2286" s="196" t="s">
        <v>1309</v>
      </c>
      <c r="K2286" s="196">
        <v>1</v>
      </c>
      <c r="L2286" s="196" t="s">
        <v>1453</v>
      </c>
      <c r="M2286" s="196" t="s">
        <v>1452</v>
      </c>
      <c r="N2286" s="196" t="s">
        <v>1306</v>
      </c>
      <c r="O2286" s="196" t="s">
        <v>1451</v>
      </c>
      <c r="P2286" s="196" t="s">
        <v>1304</v>
      </c>
      <c r="Q2286" s="196" t="s">
        <v>1450</v>
      </c>
      <c r="R2286" s="196" t="s">
        <v>1302</v>
      </c>
    </row>
    <row r="2287" spans="1:18" x14ac:dyDescent="0.45">
      <c r="A2287" s="196">
        <v>7</v>
      </c>
      <c r="B2287" s="196">
        <v>44</v>
      </c>
      <c r="C2287" s="196">
        <v>28</v>
      </c>
      <c r="D2287" s="196" t="s">
        <v>7698</v>
      </c>
      <c r="E2287" s="196" t="s">
        <v>8072</v>
      </c>
      <c r="F2287" s="196" t="s">
        <v>1301</v>
      </c>
      <c r="G2287" s="196" t="s">
        <v>1300</v>
      </c>
      <c r="H2287" s="196" t="s">
        <v>1449</v>
      </c>
      <c r="I2287" s="196" t="s">
        <v>1309</v>
      </c>
      <c r="K2287" s="196">
        <v>1</v>
      </c>
      <c r="L2287" s="196" t="s">
        <v>1448</v>
      </c>
      <c r="M2287" s="196" t="s">
        <v>1447</v>
      </c>
      <c r="N2287" s="196" t="s">
        <v>1306</v>
      </c>
      <c r="O2287" s="196" t="s">
        <v>1446</v>
      </c>
      <c r="P2287" s="196" t="s">
        <v>1304</v>
      </c>
      <c r="Q2287" s="196" t="s">
        <v>1445</v>
      </c>
      <c r="R2287" s="196" t="s">
        <v>1302</v>
      </c>
    </row>
    <row r="2288" spans="1:18" x14ac:dyDescent="0.45">
      <c r="A2288" s="196">
        <v>7</v>
      </c>
      <c r="B2288" s="196">
        <v>44</v>
      </c>
      <c r="C2288" s="196">
        <v>29</v>
      </c>
      <c r="D2288" s="196" t="s">
        <v>7698</v>
      </c>
      <c r="E2288" s="196" t="s">
        <v>7110</v>
      </c>
      <c r="F2288" s="196" t="s">
        <v>1301</v>
      </c>
      <c r="G2288" s="196" t="s">
        <v>1300</v>
      </c>
      <c r="H2288" s="196" t="s">
        <v>1349</v>
      </c>
      <c r="I2288" s="196" t="s">
        <v>1341</v>
      </c>
      <c r="K2288" s="196">
        <v>1</v>
      </c>
      <c r="L2288" s="196" t="s">
        <v>1444</v>
      </c>
      <c r="M2288" s="196" t="s">
        <v>1443</v>
      </c>
      <c r="N2288" s="196" t="s">
        <v>1338</v>
      </c>
      <c r="O2288" s="196" t="s">
        <v>1442</v>
      </c>
      <c r="P2288" s="196" t="s">
        <v>1297</v>
      </c>
      <c r="Q2288" s="196" t="s">
        <v>1297</v>
      </c>
      <c r="R2288" s="196" t="s">
        <v>1297</v>
      </c>
    </row>
    <row r="2289" spans="1:18" x14ac:dyDescent="0.45">
      <c r="A2289" s="196">
        <v>7</v>
      </c>
      <c r="B2289" s="196">
        <v>44</v>
      </c>
      <c r="C2289" s="196">
        <v>30</v>
      </c>
      <c r="D2289" s="196" t="s">
        <v>7698</v>
      </c>
      <c r="E2289" s="196" t="s">
        <v>8073</v>
      </c>
      <c r="F2289" s="196" t="s">
        <v>1301</v>
      </c>
      <c r="G2289" s="196" t="s">
        <v>1300</v>
      </c>
      <c r="H2289" s="196" t="s">
        <v>1441</v>
      </c>
      <c r="I2289" s="196" t="s">
        <v>1341</v>
      </c>
      <c r="K2289" s="196">
        <v>1</v>
      </c>
      <c r="L2289" s="196" t="s">
        <v>1440</v>
      </c>
      <c r="M2289" s="196" t="s">
        <v>1439</v>
      </c>
      <c r="N2289" s="196" t="s">
        <v>1338</v>
      </c>
      <c r="O2289" s="196" t="s">
        <v>1438</v>
      </c>
      <c r="P2289" s="196" t="s">
        <v>1297</v>
      </c>
      <c r="Q2289" s="196" t="s">
        <v>1297</v>
      </c>
      <c r="R2289" s="196" t="s">
        <v>1297</v>
      </c>
    </row>
    <row r="2290" spans="1:18" x14ac:dyDescent="0.45">
      <c r="A2290" s="196">
        <v>7</v>
      </c>
      <c r="B2290" s="196">
        <v>44</v>
      </c>
      <c r="C2290" s="196">
        <v>31</v>
      </c>
      <c r="D2290" s="196" t="s">
        <v>7698</v>
      </c>
      <c r="E2290" s="196" t="s">
        <v>7111</v>
      </c>
      <c r="F2290" s="196" t="s">
        <v>1301</v>
      </c>
      <c r="G2290" s="196" t="s">
        <v>1300</v>
      </c>
      <c r="H2290" s="196" t="s">
        <v>679</v>
      </c>
      <c r="I2290" s="196" t="s">
        <v>1341</v>
      </c>
      <c r="K2290" s="196">
        <v>1</v>
      </c>
      <c r="L2290" s="196" t="s">
        <v>1437</v>
      </c>
      <c r="M2290" s="196" t="s">
        <v>1436</v>
      </c>
      <c r="N2290" s="196" t="s">
        <v>1338</v>
      </c>
      <c r="O2290" s="196" t="s">
        <v>1435</v>
      </c>
      <c r="P2290" s="196" t="s">
        <v>1297</v>
      </c>
      <c r="Q2290" s="196" t="s">
        <v>1297</v>
      </c>
      <c r="R2290" s="196" t="s">
        <v>1297</v>
      </c>
    </row>
    <row r="2291" spans="1:18" x14ac:dyDescent="0.45">
      <c r="A2291" s="196">
        <v>7</v>
      </c>
      <c r="B2291" s="196">
        <v>44</v>
      </c>
      <c r="C2291" s="196">
        <v>32</v>
      </c>
      <c r="D2291" s="196" t="s">
        <v>7698</v>
      </c>
      <c r="E2291" s="196" t="s">
        <v>8074</v>
      </c>
      <c r="F2291" s="196" t="s">
        <v>1301</v>
      </c>
      <c r="G2291" s="196" t="s">
        <v>1300</v>
      </c>
      <c r="H2291" s="196" t="s">
        <v>1434</v>
      </c>
      <c r="I2291" s="196" t="s">
        <v>1341</v>
      </c>
      <c r="K2291" s="196">
        <v>1</v>
      </c>
      <c r="L2291" s="196" t="s">
        <v>1433</v>
      </c>
      <c r="M2291" s="196" t="s">
        <v>1432</v>
      </c>
      <c r="N2291" s="196" t="s">
        <v>1338</v>
      </c>
      <c r="O2291" s="196" t="s">
        <v>1431</v>
      </c>
      <c r="P2291" s="196" t="s">
        <v>1297</v>
      </c>
      <c r="Q2291" s="196" t="s">
        <v>1297</v>
      </c>
      <c r="R2291" s="196" t="s">
        <v>1297</v>
      </c>
    </row>
    <row r="2292" spans="1:18" x14ac:dyDescent="0.45">
      <c r="A2292" s="196">
        <v>7</v>
      </c>
      <c r="B2292" s="196">
        <v>44</v>
      </c>
      <c r="C2292" s="196">
        <v>33</v>
      </c>
      <c r="D2292" s="196" t="s">
        <v>7698</v>
      </c>
      <c r="E2292" s="196" t="s">
        <v>7112</v>
      </c>
      <c r="F2292" s="196" t="s">
        <v>1301</v>
      </c>
      <c r="G2292" s="196" t="s">
        <v>1300</v>
      </c>
      <c r="H2292" s="196" t="s">
        <v>1342</v>
      </c>
      <c r="I2292" s="196" t="s">
        <v>1341</v>
      </c>
      <c r="K2292" s="196">
        <v>1</v>
      </c>
      <c r="L2292" s="196" t="s">
        <v>1430</v>
      </c>
      <c r="M2292" s="196" t="s">
        <v>1429</v>
      </c>
      <c r="N2292" s="196" t="s">
        <v>1338</v>
      </c>
      <c r="O2292" s="196" t="s">
        <v>1428</v>
      </c>
      <c r="P2292" s="196" t="s">
        <v>1297</v>
      </c>
      <c r="Q2292" s="196" t="s">
        <v>1297</v>
      </c>
      <c r="R2292" s="196" t="s">
        <v>1297</v>
      </c>
    </row>
    <row r="2293" spans="1:18" x14ac:dyDescent="0.45">
      <c r="A2293" s="196">
        <v>7</v>
      </c>
      <c r="B2293" s="196">
        <v>44</v>
      </c>
      <c r="C2293" s="196">
        <v>34</v>
      </c>
      <c r="D2293" s="196" t="s">
        <v>7698</v>
      </c>
      <c r="E2293" s="196" t="s">
        <v>8075</v>
      </c>
      <c r="F2293" s="196" t="s">
        <v>1301</v>
      </c>
      <c r="G2293" s="196" t="s">
        <v>1300</v>
      </c>
      <c r="H2293" s="196" t="s">
        <v>1427</v>
      </c>
      <c r="I2293" s="196" t="s">
        <v>1341</v>
      </c>
      <c r="K2293" s="196">
        <v>1</v>
      </c>
      <c r="L2293" s="196" t="s">
        <v>1426</v>
      </c>
      <c r="M2293" s="196" t="s">
        <v>1425</v>
      </c>
      <c r="N2293" s="196" t="s">
        <v>1338</v>
      </c>
      <c r="O2293" s="196" t="s">
        <v>1424</v>
      </c>
      <c r="P2293" s="196" t="s">
        <v>1297</v>
      </c>
      <c r="Q2293" s="196" t="s">
        <v>1297</v>
      </c>
      <c r="R2293" s="196" t="s">
        <v>1297</v>
      </c>
    </row>
    <row r="2294" spans="1:18" x14ac:dyDescent="0.45">
      <c r="A2294" s="196">
        <v>7</v>
      </c>
      <c r="B2294" s="196">
        <v>44</v>
      </c>
      <c r="C2294" s="196">
        <v>35</v>
      </c>
      <c r="D2294" s="196" t="s">
        <v>7698</v>
      </c>
      <c r="E2294" s="196" t="s">
        <v>7113</v>
      </c>
      <c r="F2294" s="196" t="s">
        <v>1301</v>
      </c>
      <c r="G2294" s="196" t="s">
        <v>1300</v>
      </c>
      <c r="H2294" s="196" t="s">
        <v>1336</v>
      </c>
      <c r="K2294" s="196">
        <v>1</v>
      </c>
      <c r="L2294" s="196" t="s">
        <v>1423</v>
      </c>
      <c r="M2294" s="196" t="s">
        <v>1297</v>
      </c>
      <c r="N2294" s="196" t="s">
        <v>1297</v>
      </c>
      <c r="O2294" s="196" t="s">
        <v>1297</v>
      </c>
      <c r="P2294" s="196" t="s">
        <v>1297</v>
      </c>
      <c r="Q2294" s="196" t="s">
        <v>1297</v>
      </c>
      <c r="R2294" s="196" t="s">
        <v>1297</v>
      </c>
    </row>
    <row r="2295" spans="1:18" x14ac:dyDescent="0.45">
      <c r="A2295" s="196">
        <v>7</v>
      </c>
      <c r="B2295" s="196">
        <v>44</v>
      </c>
      <c r="C2295" s="196">
        <v>36</v>
      </c>
      <c r="D2295" s="196" t="s">
        <v>7698</v>
      </c>
      <c r="E2295" s="196" t="s">
        <v>8451</v>
      </c>
      <c r="F2295" s="196" t="s">
        <v>1301</v>
      </c>
      <c r="G2295" s="196" t="s">
        <v>1300</v>
      </c>
      <c r="H2295" s="196" t="s">
        <v>1422</v>
      </c>
      <c r="K2295" s="196">
        <v>1</v>
      </c>
      <c r="L2295" s="196" t="s">
        <v>1421</v>
      </c>
      <c r="M2295" s="196" t="s">
        <v>1297</v>
      </c>
      <c r="N2295" s="196" t="s">
        <v>1297</v>
      </c>
      <c r="O2295" s="196" t="s">
        <v>1297</v>
      </c>
      <c r="P2295" s="196" t="s">
        <v>1297</v>
      </c>
      <c r="Q2295" s="196" t="s">
        <v>1297</v>
      </c>
      <c r="R2295" s="196" t="s">
        <v>1297</v>
      </c>
    </row>
    <row r="2296" spans="1:18" x14ac:dyDescent="0.45">
      <c r="A2296" s="196">
        <v>7</v>
      </c>
      <c r="B2296" s="196">
        <v>44</v>
      </c>
      <c r="C2296" s="196">
        <v>37</v>
      </c>
      <c r="D2296" s="196" t="s">
        <v>7698</v>
      </c>
      <c r="E2296" s="196" t="s">
        <v>7114</v>
      </c>
      <c r="F2296" s="196" t="s">
        <v>1301</v>
      </c>
      <c r="G2296" s="196" t="s">
        <v>1300</v>
      </c>
      <c r="H2296" s="196" t="s">
        <v>1334</v>
      </c>
      <c r="K2296" s="196">
        <v>1</v>
      </c>
      <c r="L2296" s="196" t="s">
        <v>1420</v>
      </c>
      <c r="M2296" s="196" t="s">
        <v>1297</v>
      </c>
      <c r="N2296" s="196" t="s">
        <v>1297</v>
      </c>
      <c r="O2296" s="196" t="s">
        <v>1297</v>
      </c>
      <c r="P2296" s="196" t="s">
        <v>1297</v>
      </c>
      <c r="Q2296" s="196" t="s">
        <v>1297</v>
      </c>
      <c r="R2296" s="196" t="s">
        <v>1297</v>
      </c>
    </row>
    <row r="2297" spans="1:18" x14ac:dyDescent="0.45">
      <c r="A2297" s="196">
        <v>7</v>
      </c>
      <c r="B2297" s="196">
        <v>44</v>
      </c>
      <c r="C2297" s="196">
        <v>38</v>
      </c>
      <c r="D2297" s="196" t="s">
        <v>7698</v>
      </c>
      <c r="E2297" s="196" t="s">
        <v>8491</v>
      </c>
      <c r="F2297" s="196" t="s">
        <v>1301</v>
      </c>
      <c r="G2297" s="196" t="s">
        <v>1300</v>
      </c>
      <c r="H2297" s="196" t="s">
        <v>1419</v>
      </c>
      <c r="K2297" s="196">
        <v>1</v>
      </c>
      <c r="L2297" s="196" t="s">
        <v>1418</v>
      </c>
      <c r="M2297" s="196" t="s">
        <v>1297</v>
      </c>
      <c r="N2297" s="196" t="s">
        <v>1297</v>
      </c>
      <c r="O2297" s="196" t="s">
        <v>1297</v>
      </c>
      <c r="P2297" s="196" t="s">
        <v>1297</v>
      </c>
      <c r="Q2297" s="196" t="s">
        <v>1297</v>
      </c>
      <c r="R2297" s="196" t="s">
        <v>1297</v>
      </c>
    </row>
    <row r="2298" spans="1:18" x14ac:dyDescent="0.45">
      <c r="A2298" s="196">
        <v>7</v>
      </c>
      <c r="B2298" s="196">
        <v>44</v>
      </c>
      <c r="C2298" s="196">
        <v>39</v>
      </c>
      <c r="D2298" s="196" t="s">
        <v>7698</v>
      </c>
      <c r="E2298" s="196" t="s">
        <v>7115</v>
      </c>
      <c r="F2298" s="196" t="s">
        <v>1301</v>
      </c>
      <c r="G2298" s="196" t="s">
        <v>1300</v>
      </c>
      <c r="H2298" s="196" t="s">
        <v>1332</v>
      </c>
      <c r="K2298" s="196">
        <v>1</v>
      </c>
      <c r="L2298" s="196" t="s">
        <v>1417</v>
      </c>
      <c r="M2298" s="196" t="s">
        <v>1297</v>
      </c>
      <c r="N2298" s="196" t="s">
        <v>1297</v>
      </c>
      <c r="O2298" s="196" t="s">
        <v>1297</v>
      </c>
      <c r="P2298" s="196" t="s">
        <v>1297</v>
      </c>
      <c r="Q2298" s="196" t="s">
        <v>1297</v>
      </c>
      <c r="R2298" s="196" t="s">
        <v>1297</v>
      </c>
    </row>
    <row r="2299" spans="1:18" x14ac:dyDescent="0.45">
      <c r="A2299" s="196">
        <v>7</v>
      </c>
      <c r="B2299" s="196">
        <v>44</v>
      </c>
      <c r="C2299" s="196">
        <v>40</v>
      </c>
      <c r="D2299" s="196" t="s">
        <v>7698</v>
      </c>
      <c r="E2299" s="196" t="s">
        <v>8531</v>
      </c>
      <c r="F2299" s="196" t="s">
        <v>1301</v>
      </c>
      <c r="G2299" s="196" t="s">
        <v>1300</v>
      </c>
      <c r="H2299" s="196" t="s">
        <v>1416</v>
      </c>
      <c r="K2299" s="196">
        <v>1</v>
      </c>
      <c r="L2299" s="196" t="s">
        <v>1415</v>
      </c>
      <c r="M2299" s="196" t="s">
        <v>1297</v>
      </c>
      <c r="N2299" s="196" t="s">
        <v>1297</v>
      </c>
      <c r="O2299" s="196" t="s">
        <v>1297</v>
      </c>
      <c r="P2299" s="196" t="s">
        <v>1297</v>
      </c>
      <c r="Q2299" s="196" t="s">
        <v>1297</v>
      </c>
      <c r="R2299" s="196" t="s">
        <v>1297</v>
      </c>
    </row>
    <row r="2300" spans="1:18" x14ac:dyDescent="0.45">
      <c r="A2300" s="196">
        <v>7</v>
      </c>
      <c r="B2300" s="196">
        <v>44</v>
      </c>
      <c r="C2300" s="196">
        <v>41</v>
      </c>
      <c r="D2300" s="196" t="s">
        <v>7698</v>
      </c>
      <c r="E2300" s="196" t="s">
        <v>7116</v>
      </c>
      <c r="F2300" s="196" t="s">
        <v>1301</v>
      </c>
      <c r="G2300" s="196" t="s">
        <v>1300</v>
      </c>
      <c r="H2300" s="196" t="s">
        <v>1330</v>
      </c>
      <c r="I2300" s="196" t="s">
        <v>1309</v>
      </c>
      <c r="K2300" s="196">
        <v>1</v>
      </c>
      <c r="L2300" s="196" t="s">
        <v>1414</v>
      </c>
      <c r="M2300" s="196" t="s">
        <v>1413</v>
      </c>
      <c r="N2300" s="196" t="s">
        <v>1306</v>
      </c>
      <c r="O2300" s="196" t="s">
        <v>1412</v>
      </c>
      <c r="P2300" s="196" t="s">
        <v>1304</v>
      </c>
      <c r="Q2300" s="196" t="s">
        <v>1411</v>
      </c>
      <c r="R2300" s="196" t="s">
        <v>1302</v>
      </c>
    </row>
    <row r="2301" spans="1:18" x14ac:dyDescent="0.45">
      <c r="A2301" s="196">
        <v>7</v>
      </c>
      <c r="B2301" s="196">
        <v>44</v>
      </c>
      <c r="C2301" s="196">
        <v>42</v>
      </c>
      <c r="D2301" s="196" t="s">
        <v>7698</v>
      </c>
      <c r="E2301" s="196" t="s">
        <v>8076</v>
      </c>
      <c r="F2301" s="196" t="s">
        <v>1301</v>
      </c>
      <c r="G2301" s="196" t="s">
        <v>1300</v>
      </c>
      <c r="H2301" s="196" t="s">
        <v>1410</v>
      </c>
      <c r="I2301" s="196" t="s">
        <v>1309</v>
      </c>
      <c r="K2301" s="196">
        <v>1</v>
      </c>
      <c r="L2301" s="196" t="s">
        <v>1409</v>
      </c>
      <c r="M2301" s="196" t="s">
        <v>1408</v>
      </c>
      <c r="N2301" s="196" t="s">
        <v>1306</v>
      </c>
      <c r="O2301" s="196" t="s">
        <v>1407</v>
      </c>
      <c r="P2301" s="196" t="s">
        <v>1304</v>
      </c>
      <c r="Q2301" s="196" t="s">
        <v>1406</v>
      </c>
      <c r="R2301" s="196" t="s">
        <v>1302</v>
      </c>
    </row>
    <row r="2302" spans="1:18" x14ac:dyDescent="0.45">
      <c r="A2302" s="196">
        <v>7</v>
      </c>
      <c r="B2302" s="196">
        <v>44</v>
      </c>
      <c r="C2302" s="196">
        <v>43</v>
      </c>
      <c r="D2302" s="196" t="s">
        <v>7698</v>
      </c>
      <c r="E2302" s="196" t="s">
        <v>7117</v>
      </c>
      <c r="F2302" s="196" t="s">
        <v>1301</v>
      </c>
      <c r="G2302" s="196" t="s">
        <v>1300</v>
      </c>
      <c r="H2302" s="196" t="s">
        <v>1325</v>
      </c>
      <c r="I2302" s="196" t="s">
        <v>1324</v>
      </c>
      <c r="K2302" s="196">
        <v>1</v>
      </c>
      <c r="L2302" s="196" t="s">
        <v>1405</v>
      </c>
      <c r="M2302" s="196" t="s">
        <v>1297</v>
      </c>
      <c r="N2302" s="196" t="s">
        <v>1297</v>
      </c>
      <c r="O2302" s="196" t="s">
        <v>1297</v>
      </c>
      <c r="P2302" s="196" t="s">
        <v>1297</v>
      </c>
      <c r="Q2302" s="196" t="s">
        <v>1297</v>
      </c>
      <c r="R2302" s="196" t="s">
        <v>1297</v>
      </c>
    </row>
    <row r="2303" spans="1:18" x14ac:dyDescent="0.45">
      <c r="A2303" s="196">
        <v>7</v>
      </c>
      <c r="B2303" s="196">
        <v>44</v>
      </c>
      <c r="C2303" s="196">
        <v>44</v>
      </c>
      <c r="D2303" s="196" t="s">
        <v>7698</v>
      </c>
      <c r="E2303" s="196" t="s">
        <v>8077</v>
      </c>
      <c r="F2303" s="196" t="s">
        <v>1301</v>
      </c>
      <c r="G2303" s="196" t="s">
        <v>1300</v>
      </c>
      <c r="H2303" s="196" t="s">
        <v>1404</v>
      </c>
      <c r="I2303" s="196" t="s">
        <v>1324</v>
      </c>
      <c r="K2303" s="196">
        <v>1</v>
      </c>
      <c r="L2303" s="196" t="s">
        <v>1403</v>
      </c>
      <c r="M2303" s="196" t="s">
        <v>1297</v>
      </c>
      <c r="N2303" s="196" t="s">
        <v>1297</v>
      </c>
      <c r="O2303" s="196" t="s">
        <v>1297</v>
      </c>
      <c r="P2303" s="196" t="s">
        <v>1297</v>
      </c>
      <c r="Q2303" s="196" t="s">
        <v>1297</v>
      </c>
      <c r="R2303" s="196" t="s">
        <v>1297</v>
      </c>
    </row>
    <row r="2304" spans="1:18" x14ac:dyDescent="0.45">
      <c r="A2304" s="196">
        <v>7</v>
      </c>
      <c r="B2304" s="196">
        <v>44</v>
      </c>
      <c r="C2304" s="196">
        <v>45</v>
      </c>
      <c r="D2304" s="196" t="s">
        <v>7698</v>
      </c>
      <c r="E2304" s="196" t="s">
        <v>7118</v>
      </c>
      <c r="F2304" s="196" t="s">
        <v>1301</v>
      </c>
      <c r="G2304" s="196" t="s">
        <v>1300</v>
      </c>
      <c r="H2304" s="196" t="s">
        <v>1322</v>
      </c>
      <c r="K2304" s="196">
        <v>1</v>
      </c>
      <c r="L2304" s="196" t="s">
        <v>1402</v>
      </c>
      <c r="M2304" s="196" t="s">
        <v>1297</v>
      </c>
      <c r="N2304" s="196" t="s">
        <v>1297</v>
      </c>
      <c r="O2304" s="196" t="s">
        <v>1297</v>
      </c>
      <c r="P2304" s="196" t="s">
        <v>1297</v>
      </c>
      <c r="Q2304" s="196" t="s">
        <v>1297</v>
      </c>
      <c r="R2304" s="196" t="s">
        <v>1297</v>
      </c>
    </row>
    <row r="2305" spans="1:18" x14ac:dyDescent="0.45">
      <c r="A2305" s="196">
        <v>7</v>
      </c>
      <c r="B2305" s="196">
        <v>44</v>
      </c>
      <c r="C2305" s="196">
        <v>46</v>
      </c>
      <c r="D2305" s="196" t="s">
        <v>7698</v>
      </c>
      <c r="E2305" s="196" t="s">
        <v>8078</v>
      </c>
      <c r="F2305" s="196" t="s">
        <v>1301</v>
      </c>
      <c r="G2305" s="196" t="s">
        <v>1300</v>
      </c>
      <c r="H2305" s="196" t="s">
        <v>1401</v>
      </c>
      <c r="K2305" s="196">
        <v>1</v>
      </c>
      <c r="L2305" s="196" t="s">
        <v>1400</v>
      </c>
      <c r="M2305" s="196" t="s">
        <v>1297</v>
      </c>
      <c r="N2305" s="196" t="s">
        <v>1297</v>
      </c>
      <c r="O2305" s="196" t="s">
        <v>1297</v>
      </c>
      <c r="P2305" s="196" t="s">
        <v>1297</v>
      </c>
      <c r="Q2305" s="196" t="s">
        <v>1297</v>
      </c>
      <c r="R2305" s="196" t="s">
        <v>1297</v>
      </c>
    </row>
    <row r="2306" spans="1:18" x14ac:dyDescent="0.45">
      <c r="A2306" s="196">
        <v>7</v>
      </c>
      <c r="B2306" s="196">
        <v>44</v>
      </c>
      <c r="C2306" s="196">
        <v>47</v>
      </c>
      <c r="D2306" s="196" t="s">
        <v>7698</v>
      </c>
      <c r="E2306" s="196" t="s">
        <v>7119</v>
      </c>
      <c r="F2306" s="196" t="s">
        <v>1301</v>
      </c>
      <c r="G2306" s="196" t="s">
        <v>1300</v>
      </c>
      <c r="H2306" s="196" t="s">
        <v>1320</v>
      </c>
      <c r="I2306" s="196" t="s">
        <v>1319</v>
      </c>
      <c r="K2306" s="196">
        <v>1</v>
      </c>
      <c r="L2306" s="196" t="s">
        <v>1399</v>
      </c>
      <c r="M2306" s="196" t="s">
        <v>1297</v>
      </c>
      <c r="N2306" s="196" t="s">
        <v>1297</v>
      </c>
      <c r="O2306" s="196" t="s">
        <v>1297</v>
      </c>
      <c r="P2306" s="196" t="s">
        <v>1297</v>
      </c>
      <c r="Q2306" s="196" t="s">
        <v>1297</v>
      </c>
      <c r="R2306" s="196" t="s">
        <v>1297</v>
      </c>
    </row>
    <row r="2307" spans="1:18" x14ac:dyDescent="0.45">
      <c r="A2307" s="196">
        <v>7</v>
      </c>
      <c r="B2307" s="196">
        <v>44</v>
      </c>
      <c r="C2307" s="196">
        <v>48</v>
      </c>
      <c r="D2307" s="196" t="s">
        <v>7698</v>
      </c>
      <c r="E2307" s="196" t="s">
        <v>7120</v>
      </c>
      <c r="F2307" s="196" t="s">
        <v>1301</v>
      </c>
      <c r="G2307" s="196" t="s">
        <v>1300</v>
      </c>
      <c r="H2307" s="196" t="s">
        <v>1317</v>
      </c>
      <c r="K2307" s="196">
        <v>1</v>
      </c>
      <c r="L2307" s="196" t="s">
        <v>1398</v>
      </c>
      <c r="M2307" s="196" t="s">
        <v>1297</v>
      </c>
      <c r="N2307" s="196" t="s">
        <v>1297</v>
      </c>
      <c r="O2307" s="196" t="s">
        <v>1297</v>
      </c>
      <c r="P2307" s="196" t="s">
        <v>1297</v>
      </c>
      <c r="Q2307" s="196" t="s">
        <v>1297</v>
      </c>
      <c r="R2307" s="196" t="s">
        <v>1297</v>
      </c>
    </row>
    <row r="2308" spans="1:18" x14ac:dyDescent="0.45">
      <c r="A2308" s="196">
        <v>7</v>
      </c>
      <c r="B2308" s="196">
        <v>44</v>
      </c>
      <c r="C2308" s="196">
        <v>49</v>
      </c>
      <c r="D2308" s="196" t="s">
        <v>7698</v>
      </c>
      <c r="E2308" s="196" t="s">
        <v>7121</v>
      </c>
      <c r="F2308" s="196" t="s">
        <v>1301</v>
      </c>
      <c r="G2308" s="196" t="s">
        <v>1300</v>
      </c>
      <c r="H2308" s="196" t="s">
        <v>1315</v>
      </c>
      <c r="I2308" s="196" t="s">
        <v>1309</v>
      </c>
      <c r="K2308" s="196">
        <v>1</v>
      </c>
      <c r="L2308" s="196" t="s">
        <v>1397</v>
      </c>
      <c r="M2308" s="196" t="s">
        <v>1396</v>
      </c>
      <c r="N2308" s="196" t="s">
        <v>1306</v>
      </c>
      <c r="O2308" s="196" t="s">
        <v>1395</v>
      </c>
      <c r="P2308" s="196" t="s">
        <v>1304</v>
      </c>
      <c r="Q2308" s="196" t="s">
        <v>1394</v>
      </c>
      <c r="R2308" s="196" t="s">
        <v>1302</v>
      </c>
    </row>
    <row r="2309" spans="1:18" x14ac:dyDescent="0.45">
      <c r="A2309" s="196">
        <v>7</v>
      </c>
      <c r="B2309" s="196">
        <v>44</v>
      </c>
      <c r="C2309" s="196">
        <v>50</v>
      </c>
      <c r="D2309" s="196" t="s">
        <v>7698</v>
      </c>
      <c r="E2309" s="196" t="s">
        <v>7122</v>
      </c>
      <c r="F2309" s="196" t="s">
        <v>1301</v>
      </c>
      <c r="G2309" s="196" t="s">
        <v>1300</v>
      </c>
      <c r="H2309" s="196" t="s">
        <v>1310</v>
      </c>
      <c r="I2309" s="196" t="s">
        <v>1309</v>
      </c>
      <c r="K2309" s="196">
        <v>1</v>
      </c>
      <c r="L2309" s="196" t="s">
        <v>1393</v>
      </c>
      <c r="M2309" s="196" t="s">
        <v>1392</v>
      </c>
      <c r="N2309" s="196" t="s">
        <v>1306</v>
      </c>
      <c r="O2309" s="196" t="s">
        <v>1391</v>
      </c>
      <c r="P2309" s="196" t="s">
        <v>1304</v>
      </c>
      <c r="Q2309" s="196" t="s">
        <v>1390</v>
      </c>
      <c r="R2309" s="196" t="s">
        <v>1302</v>
      </c>
    </row>
    <row r="2310" spans="1:18" ht="19.5" customHeight="1" x14ac:dyDescent="0.45">
      <c r="A2310" s="196">
        <v>7</v>
      </c>
      <c r="B2310" s="196">
        <v>44</v>
      </c>
      <c r="C2310" s="196">
        <v>51</v>
      </c>
      <c r="D2310" s="196" t="s">
        <v>7698</v>
      </c>
      <c r="E2310" s="196" t="s">
        <v>7123</v>
      </c>
      <c r="F2310" s="196" t="s">
        <v>1301</v>
      </c>
      <c r="G2310" s="196" t="s">
        <v>1300</v>
      </c>
      <c r="H2310" s="196" t="s">
        <v>1299</v>
      </c>
      <c r="K2310" s="196">
        <v>1</v>
      </c>
      <c r="L2310" s="196" t="s">
        <v>1389</v>
      </c>
      <c r="M2310" s="196" t="s">
        <v>1297</v>
      </c>
      <c r="N2310" s="196" t="s">
        <v>1297</v>
      </c>
      <c r="O2310" s="196" t="s">
        <v>1297</v>
      </c>
      <c r="P2310" s="196" t="s">
        <v>1297</v>
      </c>
      <c r="Q2310" s="196" t="s">
        <v>1297</v>
      </c>
      <c r="R2310" s="196" t="s">
        <v>1297</v>
      </c>
    </row>
    <row r="2311" spans="1:18" ht="19.5" customHeight="1" x14ac:dyDescent="0.45">
      <c r="A2311" s="196">
        <v>7</v>
      </c>
      <c r="B2311" s="196">
        <v>44</v>
      </c>
      <c r="C2311" s="196">
        <v>52</v>
      </c>
      <c r="D2311" s="196" t="s">
        <v>8775</v>
      </c>
      <c r="E2311" s="196" t="s">
        <v>8779</v>
      </c>
      <c r="F2311" s="196" t="s">
        <v>1301</v>
      </c>
      <c r="G2311" s="196" t="s">
        <v>1300</v>
      </c>
      <c r="H2311" s="196" t="s">
        <v>8777</v>
      </c>
      <c r="K2311" s="196">
        <v>1</v>
      </c>
      <c r="L2311" s="196" t="s">
        <v>8780</v>
      </c>
    </row>
    <row r="2312" spans="1:18" x14ac:dyDescent="0.45">
      <c r="A2312" s="196">
        <v>7</v>
      </c>
      <c r="B2312" s="196" t="s">
        <v>8079</v>
      </c>
      <c r="C2312" s="196">
        <v>1</v>
      </c>
      <c r="D2312" s="196" t="s">
        <v>7698</v>
      </c>
      <c r="E2312" s="196" t="s">
        <v>7124</v>
      </c>
      <c r="F2312" s="196" t="s">
        <v>1301</v>
      </c>
      <c r="G2312" s="196" t="s">
        <v>1300</v>
      </c>
      <c r="H2312" s="196" t="s">
        <v>1388</v>
      </c>
      <c r="I2312" s="196" t="s">
        <v>1324</v>
      </c>
      <c r="K2312" s="196">
        <v>1</v>
      </c>
      <c r="L2312" s="196" t="s">
        <v>1387</v>
      </c>
      <c r="M2312" s="196" t="s">
        <v>1297</v>
      </c>
      <c r="N2312" s="196" t="s">
        <v>1297</v>
      </c>
      <c r="O2312" s="196" t="s">
        <v>1297</v>
      </c>
      <c r="P2312" s="196" t="s">
        <v>1297</v>
      </c>
      <c r="Q2312" s="196" t="s">
        <v>1297</v>
      </c>
      <c r="R2312" s="196" t="s">
        <v>1297</v>
      </c>
    </row>
    <row r="2313" spans="1:18" x14ac:dyDescent="0.45">
      <c r="A2313" s="196">
        <v>7</v>
      </c>
      <c r="B2313" s="196" t="s">
        <v>8079</v>
      </c>
      <c r="C2313" s="196">
        <v>2</v>
      </c>
      <c r="D2313" s="196" t="s">
        <v>7698</v>
      </c>
      <c r="E2313" s="196" t="s">
        <v>8080</v>
      </c>
      <c r="F2313" s="196" t="s">
        <v>1301</v>
      </c>
      <c r="G2313" s="196" t="s">
        <v>1300</v>
      </c>
      <c r="H2313" s="196" t="s">
        <v>1505</v>
      </c>
      <c r="I2313" s="196" t="s">
        <v>1324</v>
      </c>
      <c r="K2313" s="196">
        <v>1</v>
      </c>
      <c r="L2313" s="196" t="s">
        <v>8081</v>
      </c>
      <c r="M2313" s="196" t="s">
        <v>1297</v>
      </c>
      <c r="N2313" s="196" t="s">
        <v>1297</v>
      </c>
      <c r="O2313" s="196" t="s">
        <v>1297</v>
      </c>
      <c r="P2313" s="196" t="s">
        <v>1297</v>
      </c>
      <c r="Q2313" s="196" t="s">
        <v>1297</v>
      </c>
      <c r="R2313" s="196" t="s">
        <v>1297</v>
      </c>
    </row>
    <row r="2314" spans="1:18" x14ac:dyDescent="0.45">
      <c r="A2314" s="196">
        <v>7</v>
      </c>
      <c r="B2314" s="196" t="s">
        <v>8079</v>
      </c>
      <c r="C2314" s="196">
        <v>3</v>
      </c>
      <c r="D2314" s="196" t="s">
        <v>7698</v>
      </c>
      <c r="E2314" s="196" t="s">
        <v>7125</v>
      </c>
      <c r="F2314" s="196" t="s">
        <v>1301</v>
      </c>
      <c r="G2314" s="196" t="s">
        <v>1300</v>
      </c>
      <c r="H2314" s="196" t="s">
        <v>1386</v>
      </c>
      <c r="I2314" s="196" t="s">
        <v>1324</v>
      </c>
      <c r="K2314" s="196">
        <v>1</v>
      </c>
      <c r="L2314" s="196" t="s">
        <v>1385</v>
      </c>
      <c r="M2314" s="196" t="s">
        <v>1297</v>
      </c>
      <c r="N2314" s="196" t="s">
        <v>1297</v>
      </c>
      <c r="O2314" s="196" t="s">
        <v>1297</v>
      </c>
      <c r="P2314" s="196" t="s">
        <v>1297</v>
      </c>
      <c r="Q2314" s="196" t="s">
        <v>1297</v>
      </c>
      <c r="R2314" s="196" t="s">
        <v>1297</v>
      </c>
    </row>
    <row r="2315" spans="1:18" x14ac:dyDescent="0.45">
      <c r="A2315" s="196">
        <v>7</v>
      </c>
      <c r="B2315" s="196" t="s">
        <v>8079</v>
      </c>
      <c r="C2315" s="196">
        <v>4</v>
      </c>
      <c r="D2315" s="196" t="s">
        <v>7698</v>
      </c>
      <c r="E2315" s="196" t="s">
        <v>8082</v>
      </c>
      <c r="F2315" s="196" t="s">
        <v>1301</v>
      </c>
      <c r="G2315" s="196" t="s">
        <v>1300</v>
      </c>
      <c r="H2315" s="196" t="s">
        <v>1502</v>
      </c>
      <c r="I2315" s="196" t="s">
        <v>1324</v>
      </c>
      <c r="K2315" s="196">
        <v>1</v>
      </c>
      <c r="L2315" s="196" t="s">
        <v>8083</v>
      </c>
      <c r="M2315" s="196" t="s">
        <v>1297</v>
      </c>
      <c r="N2315" s="196" t="s">
        <v>1297</v>
      </c>
      <c r="O2315" s="196" t="s">
        <v>1297</v>
      </c>
      <c r="P2315" s="196" t="s">
        <v>1297</v>
      </c>
      <c r="Q2315" s="196" t="s">
        <v>1297</v>
      </c>
      <c r="R2315" s="196" t="s">
        <v>1297</v>
      </c>
    </row>
    <row r="2316" spans="1:18" x14ac:dyDescent="0.45">
      <c r="A2316" s="196">
        <v>7</v>
      </c>
      <c r="B2316" s="196" t="s">
        <v>8079</v>
      </c>
      <c r="C2316" s="196">
        <v>5</v>
      </c>
      <c r="D2316" s="196" t="s">
        <v>7698</v>
      </c>
      <c r="E2316" s="196" t="s">
        <v>7126</v>
      </c>
      <c r="F2316" s="196" t="s">
        <v>1301</v>
      </c>
      <c r="G2316" s="196" t="s">
        <v>1300</v>
      </c>
      <c r="H2316" s="196" t="s">
        <v>1384</v>
      </c>
      <c r="I2316" s="196" t="s">
        <v>1309</v>
      </c>
      <c r="K2316" s="196">
        <v>1</v>
      </c>
      <c r="L2316" s="196" t="s">
        <v>1383</v>
      </c>
      <c r="M2316" s="196" t="s">
        <v>1382</v>
      </c>
      <c r="N2316" s="196" t="s">
        <v>1306</v>
      </c>
      <c r="O2316" s="196" t="s">
        <v>1381</v>
      </c>
      <c r="P2316" s="196" t="s">
        <v>1304</v>
      </c>
      <c r="Q2316" s="196" t="s">
        <v>1380</v>
      </c>
      <c r="R2316" s="196" t="s">
        <v>1302</v>
      </c>
    </row>
    <row r="2317" spans="1:18" x14ac:dyDescent="0.45">
      <c r="A2317" s="196">
        <v>7</v>
      </c>
      <c r="B2317" s="196" t="s">
        <v>8079</v>
      </c>
      <c r="C2317" s="196">
        <v>6</v>
      </c>
      <c r="D2317" s="196" t="s">
        <v>7698</v>
      </c>
      <c r="E2317" s="196" t="s">
        <v>8084</v>
      </c>
      <c r="F2317" s="196" t="s">
        <v>1301</v>
      </c>
      <c r="G2317" s="196" t="s">
        <v>1300</v>
      </c>
      <c r="H2317" s="196" t="s">
        <v>1496</v>
      </c>
      <c r="I2317" s="196" t="s">
        <v>1309</v>
      </c>
      <c r="K2317" s="196">
        <v>1</v>
      </c>
      <c r="L2317" s="196" t="s">
        <v>8085</v>
      </c>
      <c r="M2317" s="196" t="s">
        <v>8086</v>
      </c>
      <c r="N2317" s="196" t="s">
        <v>1306</v>
      </c>
      <c r="O2317" s="196" t="s">
        <v>8087</v>
      </c>
      <c r="P2317" s="196" t="s">
        <v>1304</v>
      </c>
      <c r="Q2317" s="196" t="s">
        <v>8088</v>
      </c>
      <c r="R2317" s="196" t="s">
        <v>1302</v>
      </c>
    </row>
    <row r="2318" spans="1:18" x14ac:dyDescent="0.45">
      <c r="A2318" s="196">
        <v>7</v>
      </c>
      <c r="B2318" s="196" t="s">
        <v>8079</v>
      </c>
      <c r="C2318" s="196">
        <v>7</v>
      </c>
      <c r="D2318" s="196" t="s">
        <v>7698</v>
      </c>
      <c r="E2318" s="196" t="s">
        <v>7127</v>
      </c>
      <c r="F2318" s="196" t="s">
        <v>1301</v>
      </c>
      <c r="G2318" s="196" t="s">
        <v>1300</v>
      </c>
      <c r="H2318" s="196" t="s">
        <v>715</v>
      </c>
      <c r="I2318" s="196" t="s">
        <v>1309</v>
      </c>
      <c r="K2318" s="196">
        <v>1</v>
      </c>
      <c r="L2318" s="196" t="s">
        <v>1379</v>
      </c>
      <c r="M2318" s="196" t="s">
        <v>1378</v>
      </c>
      <c r="N2318" s="196" t="s">
        <v>1306</v>
      </c>
      <c r="O2318" s="196" t="s">
        <v>1377</v>
      </c>
      <c r="P2318" s="196" t="s">
        <v>1304</v>
      </c>
      <c r="Q2318" s="196" t="s">
        <v>1376</v>
      </c>
      <c r="R2318" s="196" t="s">
        <v>1302</v>
      </c>
    </row>
    <row r="2319" spans="1:18" x14ac:dyDescent="0.45">
      <c r="A2319" s="196">
        <v>7</v>
      </c>
      <c r="B2319" s="196" t="s">
        <v>8079</v>
      </c>
      <c r="C2319" s="196">
        <v>8</v>
      </c>
      <c r="D2319" s="196" t="s">
        <v>7698</v>
      </c>
      <c r="E2319" s="196" t="s">
        <v>8089</v>
      </c>
      <c r="F2319" s="196" t="s">
        <v>1301</v>
      </c>
      <c r="G2319" s="196" t="s">
        <v>1300</v>
      </c>
      <c r="H2319" s="196" t="s">
        <v>1487</v>
      </c>
      <c r="I2319" s="196" t="s">
        <v>1309</v>
      </c>
      <c r="K2319" s="196">
        <v>1</v>
      </c>
      <c r="L2319" s="196" t="s">
        <v>8090</v>
      </c>
      <c r="M2319" s="196" t="s">
        <v>8091</v>
      </c>
      <c r="N2319" s="196" t="s">
        <v>1306</v>
      </c>
      <c r="O2319" s="196" t="s">
        <v>8092</v>
      </c>
      <c r="P2319" s="196" t="s">
        <v>1304</v>
      </c>
      <c r="Q2319" s="196" t="s">
        <v>8093</v>
      </c>
      <c r="R2319" s="196" t="s">
        <v>1302</v>
      </c>
    </row>
    <row r="2320" spans="1:18" x14ac:dyDescent="0.45">
      <c r="A2320" s="196">
        <v>7</v>
      </c>
      <c r="B2320" s="196" t="s">
        <v>8079</v>
      </c>
      <c r="C2320" s="196">
        <v>9</v>
      </c>
      <c r="D2320" s="196" t="s">
        <v>7698</v>
      </c>
      <c r="E2320" s="196" t="s">
        <v>7128</v>
      </c>
      <c r="F2320" s="196" t="s">
        <v>1301</v>
      </c>
      <c r="G2320" s="196" t="s">
        <v>1300</v>
      </c>
      <c r="H2320" s="196" t="s">
        <v>1375</v>
      </c>
      <c r="K2320" s="196">
        <v>1</v>
      </c>
      <c r="L2320" s="196" t="s">
        <v>1374</v>
      </c>
      <c r="M2320" s="196" t="s">
        <v>1297</v>
      </c>
      <c r="N2320" s="196" t="s">
        <v>1297</v>
      </c>
      <c r="O2320" s="196" t="s">
        <v>1297</v>
      </c>
      <c r="P2320" s="196" t="s">
        <v>1297</v>
      </c>
      <c r="Q2320" s="196" t="s">
        <v>1297</v>
      </c>
      <c r="R2320" s="196" t="s">
        <v>1297</v>
      </c>
    </row>
    <row r="2321" spans="1:18" x14ac:dyDescent="0.45">
      <c r="A2321" s="196">
        <v>7</v>
      </c>
      <c r="B2321" s="196" t="s">
        <v>8079</v>
      </c>
      <c r="C2321" s="196">
        <v>10</v>
      </c>
      <c r="D2321" s="196" t="s">
        <v>7698</v>
      </c>
      <c r="E2321" s="196" t="s">
        <v>8094</v>
      </c>
      <c r="F2321" s="196" t="s">
        <v>1301</v>
      </c>
      <c r="G2321" s="196" t="s">
        <v>1300</v>
      </c>
      <c r="H2321" s="196" t="s">
        <v>1481</v>
      </c>
      <c r="K2321" s="196">
        <v>1</v>
      </c>
      <c r="L2321" s="196" t="s">
        <v>8095</v>
      </c>
      <c r="M2321" s="196" t="s">
        <v>1297</v>
      </c>
      <c r="N2321" s="196" t="s">
        <v>1297</v>
      </c>
      <c r="O2321" s="196" t="s">
        <v>1297</v>
      </c>
      <c r="P2321" s="196" t="s">
        <v>1297</v>
      </c>
      <c r="Q2321" s="196" t="s">
        <v>1297</v>
      </c>
      <c r="R2321" s="196" t="s">
        <v>1297</v>
      </c>
    </row>
    <row r="2322" spans="1:18" x14ac:dyDescent="0.45">
      <c r="A2322" s="196">
        <v>7</v>
      </c>
      <c r="B2322" s="196" t="s">
        <v>8079</v>
      </c>
      <c r="C2322" s="196">
        <v>11</v>
      </c>
      <c r="D2322" s="196" t="s">
        <v>7698</v>
      </c>
      <c r="E2322" s="196" t="s">
        <v>7129</v>
      </c>
      <c r="F2322" s="196" t="s">
        <v>1301</v>
      </c>
      <c r="G2322" s="196" t="s">
        <v>1300</v>
      </c>
      <c r="H2322" s="196" t="s">
        <v>1373</v>
      </c>
      <c r="I2322" s="196" t="s">
        <v>1319</v>
      </c>
      <c r="K2322" s="196">
        <v>1</v>
      </c>
      <c r="L2322" s="196" t="s">
        <v>1372</v>
      </c>
      <c r="M2322" s="196" t="s">
        <v>1297</v>
      </c>
      <c r="N2322" s="196" t="s">
        <v>1297</v>
      </c>
      <c r="O2322" s="196" t="s">
        <v>1297</v>
      </c>
      <c r="P2322" s="196" t="s">
        <v>1297</v>
      </c>
      <c r="Q2322" s="196" t="s">
        <v>1297</v>
      </c>
      <c r="R2322" s="196" t="s">
        <v>1297</v>
      </c>
    </row>
    <row r="2323" spans="1:18" x14ac:dyDescent="0.45">
      <c r="A2323" s="196">
        <v>7</v>
      </c>
      <c r="B2323" s="196" t="s">
        <v>8079</v>
      </c>
      <c r="C2323" s="196">
        <v>12</v>
      </c>
      <c r="D2323" s="196" t="s">
        <v>7698</v>
      </c>
      <c r="E2323" s="196" t="s">
        <v>8096</v>
      </c>
      <c r="F2323" s="196" t="s">
        <v>1301</v>
      </c>
      <c r="G2323" s="196" t="s">
        <v>1300</v>
      </c>
      <c r="H2323" s="196" t="s">
        <v>1478</v>
      </c>
      <c r="I2323" s="196" t="s">
        <v>1319</v>
      </c>
      <c r="K2323" s="196">
        <v>1</v>
      </c>
      <c r="L2323" s="196" t="s">
        <v>8097</v>
      </c>
      <c r="M2323" s="196" t="s">
        <v>1297</v>
      </c>
      <c r="N2323" s="196" t="s">
        <v>1297</v>
      </c>
      <c r="O2323" s="196" t="s">
        <v>1297</v>
      </c>
      <c r="P2323" s="196" t="s">
        <v>1297</v>
      </c>
      <c r="Q2323" s="196" t="s">
        <v>1297</v>
      </c>
      <c r="R2323" s="196" t="s">
        <v>1297</v>
      </c>
    </row>
    <row r="2324" spans="1:18" x14ac:dyDescent="0.45">
      <c r="A2324" s="196">
        <v>7</v>
      </c>
      <c r="B2324" s="196" t="s">
        <v>8079</v>
      </c>
      <c r="C2324" s="196">
        <v>13</v>
      </c>
      <c r="D2324" s="196" t="s">
        <v>7698</v>
      </c>
      <c r="E2324" s="196" t="s">
        <v>7130</v>
      </c>
      <c r="F2324" s="196" t="s">
        <v>1301</v>
      </c>
      <c r="G2324" s="196" t="s">
        <v>1300</v>
      </c>
      <c r="H2324" s="196" t="s">
        <v>1371</v>
      </c>
      <c r="I2324" s="196" t="s">
        <v>1370</v>
      </c>
      <c r="K2324" s="196">
        <v>1</v>
      </c>
      <c r="L2324" s="196" t="s">
        <v>1369</v>
      </c>
      <c r="M2324" s="196" t="s">
        <v>1297</v>
      </c>
      <c r="N2324" s="196" t="s">
        <v>1297</v>
      </c>
      <c r="O2324" s="196" t="s">
        <v>1297</v>
      </c>
      <c r="P2324" s="196" t="s">
        <v>1297</v>
      </c>
      <c r="Q2324" s="196" t="s">
        <v>1297</v>
      </c>
      <c r="R2324" s="196" t="s">
        <v>1297</v>
      </c>
    </row>
    <row r="2325" spans="1:18" x14ac:dyDescent="0.45">
      <c r="A2325" s="196">
        <v>7</v>
      </c>
      <c r="B2325" s="196" t="s">
        <v>8079</v>
      </c>
      <c r="C2325" s="196">
        <v>14</v>
      </c>
      <c r="D2325" s="196" t="s">
        <v>7698</v>
      </c>
      <c r="E2325" s="196" t="s">
        <v>8098</v>
      </c>
      <c r="F2325" s="196" t="s">
        <v>1301</v>
      </c>
      <c r="G2325" s="196" t="s">
        <v>1300</v>
      </c>
      <c r="H2325" s="196" t="s">
        <v>1475</v>
      </c>
      <c r="I2325" s="196" t="s">
        <v>1370</v>
      </c>
      <c r="K2325" s="196">
        <v>1</v>
      </c>
      <c r="L2325" s="196" t="s">
        <v>8099</v>
      </c>
      <c r="M2325" s="196" t="s">
        <v>1297</v>
      </c>
      <c r="N2325" s="196" t="s">
        <v>1297</v>
      </c>
      <c r="O2325" s="196" t="s">
        <v>1297</v>
      </c>
      <c r="P2325" s="196" t="s">
        <v>1297</v>
      </c>
      <c r="Q2325" s="196" t="s">
        <v>1297</v>
      </c>
      <c r="R2325" s="196" t="s">
        <v>1297</v>
      </c>
    </row>
    <row r="2326" spans="1:18" x14ac:dyDescent="0.45">
      <c r="A2326" s="196">
        <v>7</v>
      </c>
      <c r="B2326" s="196" t="s">
        <v>8079</v>
      </c>
      <c r="C2326" s="196">
        <v>15</v>
      </c>
      <c r="D2326" s="196" t="s">
        <v>7698</v>
      </c>
      <c r="E2326" s="196" t="s">
        <v>7131</v>
      </c>
      <c r="F2326" s="196" t="s">
        <v>1301</v>
      </c>
      <c r="G2326" s="196" t="s">
        <v>1300</v>
      </c>
      <c r="H2326" s="196" t="s">
        <v>1368</v>
      </c>
      <c r="I2326" s="196" t="s">
        <v>1367</v>
      </c>
      <c r="K2326" s="196">
        <v>1</v>
      </c>
      <c r="L2326" s="196" t="s">
        <v>1366</v>
      </c>
      <c r="M2326" s="196" t="s">
        <v>1365</v>
      </c>
      <c r="N2326" s="196" t="s">
        <v>1297</v>
      </c>
      <c r="O2326" s="196" t="s">
        <v>1297</v>
      </c>
      <c r="P2326" s="196" t="s">
        <v>1297</v>
      </c>
      <c r="Q2326" s="196" t="s">
        <v>1297</v>
      </c>
      <c r="R2326" s="196" t="s">
        <v>1297</v>
      </c>
    </row>
    <row r="2327" spans="1:18" x14ac:dyDescent="0.45">
      <c r="A2327" s="196">
        <v>7</v>
      </c>
      <c r="B2327" s="196" t="s">
        <v>8079</v>
      </c>
      <c r="C2327" s="196">
        <v>16</v>
      </c>
      <c r="D2327" s="196" t="s">
        <v>7698</v>
      </c>
      <c r="E2327" s="196" t="s">
        <v>8100</v>
      </c>
      <c r="F2327" s="196" t="s">
        <v>1301</v>
      </c>
      <c r="G2327" s="196" t="s">
        <v>1300</v>
      </c>
      <c r="H2327" s="196" t="s">
        <v>1471</v>
      </c>
      <c r="I2327" s="196" t="s">
        <v>1367</v>
      </c>
      <c r="K2327" s="196">
        <v>1</v>
      </c>
      <c r="L2327" s="196" t="s">
        <v>8101</v>
      </c>
      <c r="M2327" s="196" t="s">
        <v>8102</v>
      </c>
      <c r="N2327" s="196" t="s">
        <v>1297</v>
      </c>
      <c r="O2327" s="196" t="s">
        <v>1297</v>
      </c>
      <c r="P2327" s="196" t="s">
        <v>1297</v>
      </c>
      <c r="Q2327" s="196" t="s">
        <v>1297</v>
      </c>
      <c r="R2327" s="196" t="s">
        <v>1297</v>
      </c>
    </row>
    <row r="2328" spans="1:18" x14ac:dyDescent="0.45">
      <c r="A2328" s="196">
        <v>7</v>
      </c>
      <c r="B2328" s="196" t="s">
        <v>8079</v>
      </c>
      <c r="C2328" s="196">
        <v>17</v>
      </c>
      <c r="D2328" s="196" t="s">
        <v>7698</v>
      </c>
      <c r="E2328" s="196" t="s">
        <v>7132</v>
      </c>
      <c r="F2328" s="196" t="s">
        <v>1301</v>
      </c>
      <c r="G2328" s="196" t="s">
        <v>1300</v>
      </c>
      <c r="H2328" s="196" t="s">
        <v>1364</v>
      </c>
      <c r="K2328" s="196">
        <v>1</v>
      </c>
      <c r="L2328" s="196" t="s">
        <v>1363</v>
      </c>
      <c r="M2328" s="196" t="s">
        <v>1297</v>
      </c>
      <c r="N2328" s="196" t="s">
        <v>1297</v>
      </c>
      <c r="O2328" s="196" t="s">
        <v>1297</v>
      </c>
      <c r="P2328" s="196" t="s">
        <v>1297</v>
      </c>
      <c r="Q2328" s="196" t="s">
        <v>1297</v>
      </c>
      <c r="R2328" s="196" t="s">
        <v>1297</v>
      </c>
    </row>
    <row r="2329" spans="1:18" x14ac:dyDescent="0.45">
      <c r="A2329" s="196">
        <v>7</v>
      </c>
      <c r="B2329" s="196" t="s">
        <v>8079</v>
      </c>
      <c r="C2329" s="196">
        <v>18</v>
      </c>
      <c r="D2329" s="196" t="s">
        <v>7698</v>
      </c>
      <c r="E2329" s="196" t="s">
        <v>8103</v>
      </c>
      <c r="F2329" s="196" t="s">
        <v>1301</v>
      </c>
      <c r="G2329" s="196" t="s">
        <v>1300</v>
      </c>
      <c r="H2329" s="196" t="s">
        <v>1467</v>
      </c>
      <c r="K2329" s="196">
        <v>1</v>
      </c>
      <c r="L2329" s="196" t="s">
        <v>8104</v>
      </c>
      <c r="M2329" s="196" t="s">
        <v>1297</v>
      </c>
      <c r="N2329" s="196" t="s">
        <v>1297</v>
      </c>
      <c r="O2329" s="196" t="s">
        <v>1297</v>
      </c>
      <c r="P2329" s="196" t="s">
        <v>1297</v>
      </c>
      <c r="Q2329" s="196" t="s">
        <v>1297</v>
      </c>
      <c r="R2329" s="196" t="s">
        <v>1297</v>
      </c>
    </row>
    <row r="2330" spans="1:18" x14ac:dyDescent="0.45">
      <c r="A2330" s="196">
        <v>7</v>
      </c>
      <c r="B2330" s="196" t="s">
        <v>8079</v>
      </c>
      <c r="C2330" s="196">
        <v>19</v>
      </c>
      <c r="D2330" s="196" t="s">
        <v>7698</v>
      </c>
      <c r="E2330" s="196" t="s">
        <v>7133</v>
      </c>
      <c r="F2330" s="196" t="s">
        <v>1301</v>
      </c>
      <c r="G2330" s="196" t="s">
        <v>1300</v>
      </c>
      <c r="H2330" s="196" t="s">
        <v>1362</v>
      </c>
      <c r="K2330" s="196">
        <v>1</v>
      </c>
      <c r="L2330" s="196" t="s">
        <v>1361</v>
      </c>
      <c r="M2330" s="196" t="s">
        <v>1297</v>
      </c>
      <c r="N2330" s="196" t="s">
        <v>1297</v>
      </c>
      <c r="O2330" s="196" t="s">
        <v>1297</v>
      </c>
      <c r="P2330" s="196" t="s">
        <v>1297</v>
      </c>
      <c r="Q2330" s="196" t="s">
        <v>1297</v>
      </c>
      <c r="R2330" s="196" t="s">
        <v>1297</v>
      </c>
    </row>
    <row r="2331" spans="1:18" x14ac:dyDescent="0.45">
      <c r="A2331" s="196">
        <v>7</v>
      </c>
      <c r="B2331" s="196" t="s">
        <v>8079</v>
      </c>
      <c r="C2331" s="196">
        <v>20</v>
      </c>
      <c r="D2331" s="196" t="s">
        <v>7698</v>
      </c>
      <c r="E2331" s="196" t="s">
        <v>8105</v>
      </c>
      <c r="F2331" s="196" t="s">
        <v>1301</v>
      </c>
      <c r="G2331" s="196" t="s">
        <v>1300</v>
      </c>
      <c r="H2331" s="196" t="s">
        <v>1464</v>
      </c>
      <c r="K2331" s="196">
        <v>1</v>
      </c>
      <c r="L2331" s="196" t="s">
        <v>8106</v>
      </c>
      <c r="M2331" s="196" t="s">
        <v>1297</v>
      </c>
      <c r="N2331" s="196" t="s">
        <v>1297</v>
      </c>
      <c r="O2331" s="196" t="s">
        <v>1297</v>
      </c>
      <c r="P2331" s="196" t="s">
        <v>1297</v>
      </c>
      <c r="Q2331" s="196" t="s">
        <v>1297</v>
      </c>
      <c r="R2331" s="196" t="s">
        <v>1297</v>
      </c>
    </row>
    <row r="2332" spans="1:18" x14ac:dyDescent="0.45">
      <c r="A2332" s="196">
        <v>7</v>
      </c>
      <c r="B2332" s="196" t="s">
        <v>8079</v>
      </c>
      <c r="C2332" s="196">
        <v>21</v>
      </c>
      <c r="D2332" s="196" t="s">
        <v>7698</v>
      </c>
      <c r="E2332" s="196" t="s">
        <v>7134</v>
      </c>
      <c r="F2332" s="196" t="s">
        <v>1301</v>
      </c>
      <c r="G2332" s="196" t="s">
        <v>1300</v>
      </c>
      <c r="H2332" s="196" t="s">
        <v>1360</v>
      </c>
      <c r="K2332" s="196">
        <v>1</v>
      </c>
      <c r="L2332" s="196" t="s">
        <v>1359</v>
      </c>
      <c r="M2332" s="196" t="s">
        <v>1297</v>
      </c>
      <c r="N2332" s="196" t="s">
        <v>1297</v>
      </c>
      <c r="O2332" s="196" t="s">
        <v>1297</v>
      </c>
      <c r="P2332" s="196" t="s">
        <v>1297</v>
      </c>
      <c r="Q2332" s="196" t="s">
        <v>1297</v>
      </c>
      <c r="R2332" s="196" t="s">
        <v>1297</v>
      </c>
    </row>
    <row r="2333" spans="1:18" x14ac:dyDescent="0.45">
      <c r="A2333" s="196">
        <v>7</v>
      </c>
      <c r="B2333" s="196" t="s">
        <v>8079</v>
      </c>
      <c r="C2333" s="196">
        <v>22</v>
      </c>
      <c r="D2333" s="196" t="s">
        <v>7698</v>
      </c>
      <c r="E2333" s="196" t="s">
        <v>8107</v>
      </c>
      <c r="F2333" s="196" t="s">
        <v>1301</v>
      </c>
      <c r="G2333" s="196" t="s">
        <v>1300</v>
      </c>
      <c r="H2333" s="196" t="s">
        <v>1461</v>
      </c>
      <c r="K2333" s="196">
        <v>1</v>
      </c>
      <c r="L2333" s="196" t="s">
        <v>8108</v>
      </c>
      <c r="M2333" s="196" t="s">
        <v>1297</v>
      </c>
      <c r="N2333" s="196" t="s">
        <v>1297</v>
      </c>
      <c r="O2333" s="196" t="s">
        <v>1297</v>
      </c>
      <c r="P2333" s="196" t="s">
        <v>1297</v>
      </c>
      <c r="Q2333" s="196" t="s">
        <v>1297</v>
      </c>
      <c r="R2333" s="196" t="s">
        <v>1297</v>
      </c>
    </row>
    <row r="2334" spans="1:18" x14ac:dyDescent="0.45">
      <c r="A2334" s="196">
        <v>7</v>
      </c>
      <c r="B2334" s="196" t="s">
        <v>8079</v>
      </c>
      <c r="C2334" s="196">
        <v>23</v>
      </c>
      <c r="D2334" s="196" t="s">
        <v>7698</v>
      </c>
      <c r="E2334" s="196" t="s">
        <v>7135</v>
      </c>
      <c r="F2334" s="196" t="s">
        <v>1301</v>
      </c>
      <c r="G2334" s="196" t="s">
        <v>1300</v>
      </c>
      <c r="H2334" s="196" t="s">
        <v>1358</v>
      </c>
      <c r="K2334" s="196">
        <v>1</v>
      </c>
      <c r="L2334" s="196" t="s">
        <v>1357</v>
      </c>
      <c r="M2334" s="196" t="s">
        <v>1297</v>
      </c>
      <c r="N2334" s="196" t="s">
        <v>1297</v>
      </c>
      <c r="O2334" s="196" t="s">
        <v>1297</v>
      </c>
      <c r="P2334" s="196" t="s">
        <v>1297</v>
      </c>
      <c r="Q2334" s="196" t="s">
        <v>1297</v>
      </c>
      <c r="R2334" s="196" t="s">
        <v>1297</v>
      </c>
    </row>
    <row r="2335" spans="1:18" x14ac:dyDescent="0.45">
      <c r="A2335" s="196">
        <v>7</v>
      </c>
      <c r="B2335" s="196" t="s">
        <v>8079</v>
      </c>
      <c r="C2335" s="196">
        <v>24</v>
      </c>
      <c r="D2335" s="196" t="s">
        <v>7698</v>
      </c>
      <c r="E2335" s="196" t="s">
        <v>8109</v>
      </c>
      <c r="F2335" s="196" t="s">
        <v>1301</v>
      </c>
      <c r="G2335" s="196" t="s">
        <v>1300</v>
      </c>
      <c r="H2335" s="196" t="s">
        <v>1458</v>
      </c>
      <c r="K2335" s="196">
        <v>1</v>
      </c>
      <c r="L2335" s="196" t="s">
        <v>8110</v>
      </c>
      <c r="M2335" s="196" t="s">
        <v>1297</v>
      </c>
      <c r="N2335" s="196" t="s">
        <v>1297</v>
      </c>
      <c r="O2335" s="196" t="s">
        <v>1297</v>
      </c>
      <c r="P2335" s="196" t="s">
        <v>1297</v>
      </c>
      <c r="Q2335" s="196" t="s">
        <v>1297</v>
      </c>
      <c r="R2335" s="196" t="s">
        <v>1297</v>
      </c>
    </row>
    <row r="2336" spans="1:18" x14ac:dyDescent="0.45">
      <c r="A2336" s="196">
        <v>7</v>
      </c>
      <c r="B2336" s="196" t="s">
        <v>8079</v>
      </c>
      <c r="C2336" s="196">
        <v>25</v>
      </c>
      <c r="D2336" s="196" t="s">
        <v>7698</v>
      </c>
      <c r="E2336" s="196" t="s">
        <v>7136</v>
      </c>
      <c r="F2336" s="196" t="s">
        <v>1301</v>
      </c>
      <c r="G2336" s="196" t="s">
        <v>1300</v>
      </c>
      <c r="H2336" s="196" t="s">
        <v>1356</v>
      </c>
      <c r="K2336" s="196">
        <v>1</v>
      </c>
      <c r="L2336" s="196" t="s">
        <v>1355</v>
      </c>
      <c r="M2336" s="196" t="s">
        <v>1297</v>
      </c>
      <c r="N2336" s="196" t="s">
        <v>1297</v>
      </c>
      <c r="O2336" s="196" t="s">
        <v>1297</v>
      </c>
      <c r="P2336" s="196" t="s">
        <v>1297</v>
      </c>
      <c r="Q2336" s="196" t="s">
        <v>1297</v>
      </c>
      <c r="R2336" s="196" t="s">
        <v>1297</v>
      </c>
    </row>
    <row r="2337" spans="1:18" x14ac:dyDescent="0.45">
      <c r="A2337" s="196">
        <v>7</v>
      </c>
      <c r="B2337" s="196" t="s">
        <v>8079</v>
      </c>
      <c r="C2337" s="196">
        <v>26</v>
      </c>
      <c r="D2337" s="196" t="s">
        <v>7698</v>
      </c>
      <c r="E2337" s="196" t="s">
        <v>8111</v>
      </c>
      <c r="F2337" s="196" t="s">
        <v>1301</v>
      </c>
      <c r="G2337" s="196" t="s">
        <v>1300</v>
      </c>
      <c r="H2337" s="196" t="s">
        <v>1455</v>
      </c>
      <c r="K2337" s="196">
        <v>1</v>
      </c>
      <c r="L2337" s="196" t="s">
        <v>8112</v>
      </c>
      <c r="M2337" s="196" t="s">
        <v>1297</v>
      </c>
      <c r="N2337" s="196" t="s">
        <v>1297</v>
      </c>
      <c r="O2337" s="196" t="s">
        <v>1297</v>
      </c>
      <c r="P2337" s="196" t="s">
        <v>1297</v>
      </c>
      <c r="Q2337" s="196" t="s">
        <v>1297</v>
      </c>
      <c r="R2337" s="196" t="s">
        <v>1297</v>
      </c>
    </row>
    <row r="2338" spans="1:18" x14ac:dyDescent="0.45">
      <c r="A2338" s="196">
        <v>7</v>
      </c>
      <c r="B2338" s="196" t="s">
        <v>8079</v>
      </c>
      <c r="C2338" s="196">
        <v>27</v>
      </c>
      <c r="D2338" s="196" t="s">
        <v>7698</v>
      </c>
      <c r="E2338" s="196" t="s">
        <v>7137</v>
      </c>
      <c r="F2338" s="196" t="s">
        <v>1301</v>
      </c>
      <c r="G2338" s="196" t="s">
        <v>1300</v>
      </c>
      <c r="H2338" s="196" t="s">
        <v>1354</v>
      </c>
      <c r="I2338" s="196" t="s">
        <v>1309</v>
      </c>
      <c r="K2338" s="196">
        <v>1</v>
      </c>
      <c r="L2338" s="196" t="s">
        <v>1353</v>
      </c>
      <c r="M2338" s="196" t="s">
        <v>1352</v>
      </c>
      <c r="N2338" s="196" t="s">
        <v>1306</v>
      </c>
      <c r="O2338" s="196" t="s">
        <v>1351</v>
      </c>
      <c r="P2338" s="196" t="s">
        <v>1304</v>
      </c>
      <c r="Q2338" s="196" t="s">
        <v>1350</v>
      </c>
      <c r="R2338" s="196" t="s">
        <v>1302</v>
      </c>
    </row>
    <row r="2339" spans="1:18" x14ac:dyDescent="0.45">
      <c r="A2339" s="196">
        <v>7</v>
      </c>
      <c r="B2339" s="196" t="s">
        <v>8079</v>
      </c>
      <c r="C2339" s="196">
        <v>28</v>
      </c>
      <c r="D2339" s="196" t="s">
        <v>7698</v>
      </c>
      <c r="E2339" s="196" t="s">
        <v>8113</v>
      </c>
      <c r="F2339" s="196" t="s">
        <v>1301</v>
      </c>
      <c r="G2339" s="196" t="s">
        <v>1300</v>
      </c>
      <c r="H2339" s="196" t="s">
        <v>1449</v>
      </c>
      <c r="I2339" s="196" t="s">
        <v>1309</v>
      </c>
      <c r="K2339" s="196">
        <v>1</v>
      </c>
      <c r="L2339" s="196" t="s">
        <v>8114</v>
      </c>
      <c r="M2339" s="196" t="s">
        <v>8115</v>
      </c>
      <c r="N2339" s="196" t="s">
        <v>1306</v>
      </c>
      <c r="O2339" s="196" t="s">
        <v>8116</v>
      </c>
      <c r="P2339" s="196" t="s">
        <v>1304</v>
      </c>
      <c r="Q2339" s="196" t="s">
        <v>8117</v>
      </c>
      <c r="R2339" s="196" t="s">
        <v>1302</v>
      </c>
    </row>
    <row r="2340" spans="1:18" x14ac:dyDescent="0.45">
      <c r="A2340" s="196">
        <v>7</v>
      </c>
      <c r="B2340" s="196" t="s">
        <v>8079</v>
      </c>
      <c r="C2340" s="196">
        <v>29</v>
      </c>
      <c r="D2340" s="196" t="s">
        <v>7698</v>
      </c>
      <c r="E2340" s="196" t="s">
        <v>7138</v>
      </c>
      <c r="F2340" s="196" t="s">
        <v>1301</v>
      </c>
      <c r="G2340" s="196" t="s">
        <v>1300</v>
      </c>
      <c r="H2340" s="196" t="s">
        <v>1349</v>
      </c>
      <c r="I2340" s="196" t="s">
        <v>1341</v>
      </c>
      <c r="K2340" s="196">
        <v>1</v>
      </c>
      <c r="L2340" s="196" t="s">
        <v>1348</v>
      </c>
      <c r="M2340" s="196" t="s">
        <v>1347</v>
      </c>
      <c r="N2340" s="196" t="s">
        <v>1338</v>
      </c>
      <c r="O2340" s="196" t="s">
        <v>1346</v>
      </c>
      <c r="P2340" s="196" t="s">
        <v>1297</v>
      </c>
      <c r="Q2340" s="196" t="s">
        <v>1297</v>
      </c>
      <c r="R2340" s="196" t="s">
        <v>1297</v>
      </c>
    </row>
    <row r="2341" spans="1:18" x14ac:dyDescent="0.45">
      <c r="A2341" s="196">
        <v>7</v>
      </c>
      <c r="B2341" s="196" t="s">
        <v>8079</v>
      </c>
      <c r="C2341" s="196">
        <v>30</v>
      </c>
      <c r="D2341" s="196" t="s">
        <v>7698</v>
      </c>
      <c r="E2341" s="196" t="s">
        <v>8118</v>
      </c>
      <c r="F2341" s="196" t="s">
        <v>1301</v>
      </c>
      <c r="G2341" s="196" t="s">
        <v>1300</v>
      </c>
      <c r="H2341" s="196" t="s">
        <v>1441</v>
      </c>
      <c r="I2341" s="196" t="s">
        <v>1341</v>
      </c>
      <c r="K2341" s="196">
        <v>1</v>
      </c>
      <c r="L2341" s="196" t="s">
        <v>8119</v>
      </c>
      <c r="M2341" s="196" t="s">
        <v>8120</v>
      </c>
      <c r="N2341" s="196" t="s">
        <v>1338</v>
      </c>
      <c r="O2341" s="196" t="s">
        <v>8121</v>
      </c>
      <c r="P2341" s="196" t="s">
        <v>1297</v>
      </c>
      <c r="Q2341" s="196" t="s">
        <v>1297</v>
      </c>
      <c r="R2341" s="196" t="s">
        <v>1297</v>
      </c>
    </row>
    <row r="2342" spans="1:18" x14ac:dyDescent="0.45">
      <c r="A2342" s="196">
        <v>7</v>
      </c>
      <c r="B2342" s="196" t="s">
        <v>8079</v>
      </c>
      <c r="C2342" s="196">
        <v>31</v>
      </c>
      <c r="D2342" s="196" t="s">
        <v>7698</v>
      </c>
      <c r="E2342" s="196" t="s">
        <v>7139</v>
      </c>
      <c r="F2342" s="196" t="s">
        <v>1301</v>
      </c>
      <c r="G2342" s="196" t="s">
        <v>1300</v>
      </c>
      <c r="H2342" s="196" t="s">
        <v>679</v>
      </c>
      <c r="I2342" s="196" t="s">
        <v>1341</v>
      </c>
      <c r="K2342" s="196">
        <v>1</v>
      </c>
      <c r="L2342" s="196" t="s">
        <v>1345</v>
      </c>
      <c r="M2342" s="196" t="s">
        <v>1344</v>
      </c>
      <c r="N2342" s="196" t="s">
        <v>1338</v>
      </c>
      <c r="O2342" s="196" t="s">
        <v>1343</v>
      </c>
      <c r="P2342" s="196" t="s">
        <v>1297</v>
      </c>
      <c r="Q2342" s="196" t="s">
        <v>1297</v>
      </c>
      <c r="R2342" s="196" t="s">
        <v>1297</v>
      </c>
    </row>
    <row r="2343" spans="1:18" x14ac:dyDescent="0.45">
      <c r="A2343" s="196">
        <v>7</v>
      </c>
      <c r="B2343" s="196" t="s">
        <v>8079</v>
      </c>
      <c r="C2343" s="196">
        <v>32</v>
      </c>
      <c r="D2343" s="196" t="s">
        <v>7698</v>
      </c>
      <c r="E2343" s="196" t="s">
        <v>8122</v>
      </c>
      <c r="F2343" s="196" t="s">
        <v>1301</v>
      </c>
      <c r="G2343" s="196" t="s">
        <v>1300</v>
      </c>
      <c r="H2343" s="196" t="s">
        <v>1434</v>
      </c>
      <c r="I2343" s="196" t="s">
        <v>1341</v>
      </c>
      <c r="K2343" s="196">
        <v>1</v>
      </c>
      <c r="L2343" s="196" t="s">
        <v>8123</v>
      </c>
      <c r="M2343" s="196" t="s">
        <v>8124</v>
      </c>
      <c r="N2343" s="196" t="s">
        <v>1338</v>
      </c>
      <c r="O2343" s="196" t="s">
        <v>8125</v>
      </c>
      <c r="P2343" s="196" t="s">
        <v>1297</v>
      </c>
      <c r="Q2343" s="196" t="s">
        <v>1297</v>
      </c>
      <c r="R2343" s="196" t="s">
        <v>1297</v>
      </c>
    </row>
    <row r="2344" spans="1:18" x14ac:dyDescent="0.45">
      <c r="A2344" s="196">
        <v>7</v>
      </c>
      <c r="B2344" s="196" t="s">
        <v>8079</v>
      </c>
      <c r="C2344" s="196">
        <v>33</v>
      </c>
      <c r="D2344" s="196" t="s">
        <v>7698</v>
      </c>
      <c r="E2344" s="196" t="s">
        <v>7140</v>
      </c>
      <c r="F2344" s="196" t="s">
        <v>1301</v>
      </c>
      <c r="G2344" s="196" t="s">
        <v>1300</v>
      </c>
      <c r="H2344" s="196" t="s">
        <v>1342</v>
      </c>
      <c r="I2344" s="196" t="s">
        <v>1341</v>
      </c>
      <c r="K2344" s="196">
        <v>1</v>
      </c>
      <c r="L2344" s="196" t="s">
        <v>1340</v>
      </c>
      <c r="M2344" s="196" t="s">
        <v>1339</v>
      </c>
      <c r="N2344" s="196" t="s">
        <v>1338</v>
      </c>
      <c r="O2344" s="196" t="s">
        <v>1337</v>
      </c>
      <c r="P2344" s="196" t="s">
        <v>1297</v>
      </c>
      <c r="Q2344" s="196" t="s">
        <v>1297</v>
      </c>
      <c r="R2344" s="196" t="s">
        <v>1297</v>
      </c>
    </row>
    <row r="2345" spans="1:18" x14ac:dyDescent="0.45">
      <c r="A2345" s="196">
        <v>7</v>
      </c>
      <c r="B2345" s="196" t="s">
        <v>8079</v>
      </c>
      <c r="C2345" s="196">
        <v>34</v>
      </c>
      <c r="D2345" s="196" t="s">
        <v>7698</v>
      </c>
      <c r="E2345" s="196" t="s">
        <v>8126</v>
      </c>
      <c r="F2345" s="196" t="s">
        <v>1301</v>
      </c>
      <c r="G2345" s="196" t="s">
        <v>1300</v>
      </c>
      <c r="H2345" s="196" t="s">
        <v>1427</v>
      </c>
      <c r="I2345" s="196" t="s">
        <v>1341</v>
      </c>
      <c r="K2345" s="196">
        <v>1</v>
      </c>
      <c r="L2345" s="196" t="s">
        <v>8127</v>
      </c>
      <c r="M2345" s="196" t="s">
        <v>8128</v>
      </c>
      <c r="N2345" s="196" t="s">
        <v>1338</v>
      </c>
      <c r="O2345" s="196" t="s">
        <v>8129</v>
      </c>
      <c r="P2345" s="196" t="s">
        <v>1297</v>
      </c>
      <c r="Q2345" s="196" t="s">
        <v>1297</v>
      </c>
      <c r="R2345" s="196" t="s">
        <v>1297</v>
      </c>
    </row>
    <row r="2346" spans="1:18" x14ac:dyDescent="0.45">
      <c r="A2346" s="196">
        <v>7</v>
      </c>
      <c r="B2346" s="196" t="s">
        <v>8079</v>
      </c>
      <c r="C2346" s="196">
        <v>35</v>
      </c>
      <c r="D2346" s="196" t="s">
        <v>7698</v>
      </c>
      <c r="E2346" s="196" t="s">
        <v>7141</v>
      </c>
      <c r="F2346" s="196" t="s">
        <v>1301</v>
      </c>
      <c r="G2346" s="196" t="s">
        <v>1300</v>
      </c>
      <c r="H2346" s="196" t="s">
        <v>1336</v>
      </c>
      <c r="K2346" s="196">
        <v>1</v>
      </c>
      <c r="L2346" s="196" t="s">
        <v>1335</v>
      </c>
      <c r="M2346" s="196" t="s">
        <v>1297</v>
      </c>
      <c r="N2346" s="196" t="s">
        <v>1297</v>
      </c>
      <c r="O2346" s="196" t="s">
        <v>1297</v>
      </c>
      <c r="P2346" s="196" t="s">
        <v>1297</v>
      </c>
      <c r="Q2346" s="196" t="s">
        <v>1297</v>
      </c>
      <c r="R2346" s="196" t="s">
        <v>1297</v>
      </c>
    </row>
    <row r="2347" spans="1:18" x14ac:dyDescent="0.45">
      <c r="A2347" s="196">
        <v>7</v>
      </c>
      <c r="B2347" s="196" t="s">
        <v>8079</v>
      </c>
      <c r="C2347" s="196">
        <v>36</v>
      </c>
      <c r="D2347" s="196" t="s">
        <v>7698</v>
      </c>
      <c r="E2347" s="196" t="s">
        <v>8452</v>
      </c>
      <c r="F2347" s="196" t="s">
        <v>1301</v>
      </c>
      <c r="G2347" s="196" t="s">
        <v>1300</v>
      </c>
      <c r="H2347" s="196" t="s">
        <v>1422</v>
      </c>
      <c r="K2347" s="196">
        <v>1</v>
      </c>
      <c r="L2347" s="196" t="s">
        <v>8130</v>
      </c>
      <c r="M2347" s="196" t="s">
        <v>1297</v>
      </c>
      <c r="N2347" s="196" t="s">
        <v>1297</v>
      </c>
      <c r="O2347" s="196" t="s">
        <v>1297</v>
      </c>
      <c r="P2347" s="196" t="s">
        <v>1297</v>
      </c>
      <c r="Q2347" s="196" t="s">
        <v>1297</v>
      </c>
      <c r="R2347" s="196" t="s">
        <v>1297</v>
      </c>
    </row>
    <row r="2348" spans="1:18" x14ac:dyDescent="0.45">
      <c r="A2348" s="196">
        <v>7</v>
      </c>
      <c r="B2348" s="196" t="s">
        <v>8079</v>
      </c>
      <c r="C2348" s="196">
        <v>37</v>
      </c>
      <c r="D2348" s="196" t="s">
        <v>7698</v>
      </c>
      <c r="E2348" s="196" t="s">
        <v>7142</v>
      </c>
      <c r="F2348" s="196" t="s">
        <v>1301</v>
      </c>
      <c r="G2348" s="196" t="s">
        <v>1300</v>
      </c>
      <c r="H2348" s="196" t="s">
        <v>1334</v>
      </c>
      <c r="K2348" s="196">
        <v>1</v>
      </c>
      <c r="L2348" s="196" t="s">
        <v>1333</v>
      </c>
      <c r="M2348" s="196" t="s">
        <v>1297</v>
      </c>
      <c r="N2348" s="196" t="s">
        <v>1297</v>
      </c>
      <c r="O2348" s="196" t="s">
        <v>1297</v>
      </c>
      <c r="P2348" s="196" t="s">
        <v>1297</v>
      </c>
      <c r="Q2348" s="196" t="s">
        <v>1297</v>
      </c>
      <c r="R2348" s="196" t="s">
        <v>1297</v>
      </c>
    </row>
    <row r="2349" spans="1:18" x14ac:dyDescent="0.45">
      <c r="A2349" s="196">
        <v>7</v>
      </c>
      <c r="B2349" s="196" t="s">
        <v>8079</v>
      </c>
      <c r="C2349" s="196">
        <v>38</v>
      </c>
      <c r="D2349" s="196" t="s">
        <v>7698</v>
      </c>
      <c r="E2349" s="196" t="s">
        <v>8492</v>
      </c>
      <c r="F2349" s="196" t="s">
        <v>1301</v>
      </c>
      <c r="G2349" s="196" t="s">
        <v>1300</v>
      </c>
      <c r="H2349" s="196" t="s">
        <v>1419</v>
      </c>
      <c r="K2349" s="196">
        <v>1</v>
      </c>
      <c r="L2349" s="196" t="s">
        <v>8131</v>
      </c>
      <c r="M2349" s="196" t="s">
        <v>1297</v>
      </c>
      <c r="N2349" s="196" t="s">
        <v>1297</v>
      </c>
      <c r="O2349" s="196" t="s">
        <v>1297</v>
      </c>
      <c r="P2349" s="196" t="s">
        <v>1297</v>
      </c>
      <c r="Q2349" s="196" t="s">
        <v>1297</v>
      </c>
      <c r="R2349" s="196" t="s">
        <v>1297</v>
      </c>
    </row>
    <row r="2350" spans="1:18" x14ac:dyDescent="0.45">
      <c r="A2350" s="196">
        <v>7</v>
      </c>
      <c r="B2350" s="196" t="s">
        <v>8079</v>
      </c>
      <c r="C2350" s="196">
        <v>39</v>
      </c>
      <c r="D2350" s="196" t="s">
        <v>7698</v>
      </c>
      <c r="E2350" s="196" t="s">
        <v>7143</v>
      </c>
      <c r="F2350" s="196" t="s">
        <v>1301</v>
      </c>
      <c r="G2350" s="196" t="s">
        <v>1300</v>
      </c>
      <c r="H2350" s="196" t="s">
        <v>1332</v>
      </c>
      <c r="K2350" s="196">
        <v>1</v>
      </c>
      <c r="L2350" s="196" t="s">
        <v>1331</v>
      </c>
      <c r="M2350" s="196" t="s">
        <v>1297</v>
      </c>
      <c r="N2350" s="196" t="s">
        <v>1297</v>
      </c>
      <c r="O2350" s="196" t="s">
        <v>1297</v>
      </c>
      <c r="P2350" s="196" t="s">
        <v>1297</v>
      </c>
      <c r="Q2350" s="196" t="s">
        <v>1297</v>
      </c>
      <c r="R2350" s="196" t="s">
        <v>1297</v>
      </c>
    </row>
    <row r="2351" spans="1:18" x14ac:dyDescent="0.45">
      <c r="A2351" s="196">
        <v>7</v>
      </c>
      <c r="B2351" s="196" t="s">
        <v>8079</v>
      </c>
      <c r="C2351" s="196">
        <v>40</v>
      </c>
      <c r="D2351" s="196" t="s">
        <v>7698</v>
      </c>
      <c r="E2351" s="196" t="s">
        <v>8532</v>
      </c>
      <c r="F2351" s="196" t="s">
        <v>1301</v>
      </c>
      <c r="G2351" s="196" t="s">
        <v>1300</v>
      </c>
      <c r="H2351" s="196" t="s">
        <v>1416</v>
      </c>
      <c r="K2351" s="196">
        <v>1</v>
      </c>
      <c r="L2351" s="196" t="s">
        <v>8132</v>
      </c>
      <c r="M2351" s="196" t="s">
        <v>1297</v>
      </c>
      <c r="N2351" s="196" t="s">
        <v>1297</v>
      </c>
      <c r="O2351" s="196" t="s">
        <v>1297</v>
      </c>
      <c r="P2351" s="196" t="s">
        <v>1297</v>
      </c>
      <c r="Q2351" s="196" t="s">
        <v>1297</v>
      </c>
      <c r="R2351" s="196" t="s">
        <v>1297</v>
      </c>
    </row>
    <row r="2352" spans="1:18" x14ac:dyDescent="0.45">
      <c r="A2352" s="196">
        <v>7</v>
      </c>
      <c r="B2352" s="196" t="s">
        <v>8079</v>
      </c>
      <c r="C2352" s="196">
        <v>41</v>
      </c>
      <c r="D2352" s="196" t="s">
        <v>7698</v>
      </c>
      <c r="E2352" s="196" t="s">
        <v>7144</v>
      </c>
      <c r="F2352" s="196" t="s">
        <v>1301</v>
      </c>
      <c r="G2352" s="196" t="s">
        <v>1300</v>
      </c>
      <c r="H2352" s="196" t="s">
        <v>1330</v>
      </c>
      <c r="I2352" s="196" t="s">
        <v>1309</v>
      </c>
      <c r="K2352" s="196">
        <v>1</v>
      </c>
      <c r="L2352" s="196" t="s">
        <v>1329</v>
      </c>
      <c r="M2352" s="196" t="s">
        <v>1328</v>
      </c>
      <c r="N2352" s="196" t="s">
        <v>1306</v>
      </c>
      <c r="O2352" s="196" t="s">
        <v>1327</v>
      </c>
      <c r="P2352" s="196" t="s">
        <v>1304</v>
      </c>
      <c r="Q2352" s="196" t="s">
        <v>1326</v>
      </c>
      <c r="R2352" s="196" t="s">
        <v>1302</v>
      </c>
    </row>
    <row r="2353" spans="1:18" x14ac:dyDescent="0.45">
      <c r="A2353" s="196">
        <v>7</v>
      </c>
      <c r="B2353" s="196" t="s">
        <v>8079</v>
      </c>
      <c r="C2353" s="196">
        <v>42</v>
      </c>
      <c r="D2353" s="196" t="s">
        <v>7698</v>
      </c>
      <c r="E2353" s="196" t="s">
        <v>8133</v>
      </c>
      <c r="F2353" s="196" t="s">
        <v>1301</v>
      </c>
      <c r="G2353" s="196" t="s">
        <v>1300</v>
      </c>
      <c r="H2353" s="196" t="s">
        <v>1410</v>
      </c>
      <c r="I2353" s="196" t="s">
        <v>1309</v>
      </c>
      <c r="K2353" s="196">
        <v>1</v>
      </c>
      <c r="L2353" s="196" t="s">
        <v>8134</v>
      </c>
      <c r="M2353" s="196" t="s">
        <v>8135</v>
      </c>
      <c r="N2353" s="196" t="s">
        <v>1306</v>
      </c>
      <c r="O2353" s="196" t="s">
        <v>8136</v>
      </c>
      <c r="P2353" s="196" t="s">
        <v>1304</v>
      </c>
      <c r="Q2353" s="196" t="s">
        <v>8137</v>
      </c>
      <c r="R2353" s="196" t="s">
        <v>1302</v>
      </c>
    </row>
    <row r="2354" spans="1:18" x14ac:dyDescent="0.45">
      <c r="A2354" s="196">
        <v>7</v>
      </c>
      <c r="B2354" s="196" t="s">
        <v>8079</v>
      </c>
      <c r="C2354" s="196">
        <v>43</v>
      </c>
      <c r="D2354" s="196" t="s">
        <v>7698</v>
      </c>
      <c r="E2354" s="196" t="s">
        <v>7145</v>
      </c>
      <c r="F2354" s="196" t="s">
        <v>1301</v>
      </c>
      <c r="G2354" s="196" t="s">
        <v>1300</v>
      </c>
      <c r="H2354" s="196" t="s">
        <v>1325</v>
      </c>
      <c r="I2354" s="196" t="s">
        <v>1324</v>
      </c>
      <c r="K2354" s="196">
        <v>1</v>
      </c>
      <c r="L2354" s="196" t="s">
        <v>1323</v>
      </c>
      <c r="M2354" s="196" t="s">
        <v>1297</v>
      </c>
      <c r="N2354" s="196" t="s">
        <v>1297</v>
      </c>
      <c r="O2354" s="196" t="s">
        <v>1297</v>
      </c>
      <c r="P2354" s="196" t="s">
        <v>1297</v>
      </c>
      <c r="Q2354" s="196" t="s">
        <v>1297</v>
      </c>
      <c r="R2354" s="196" t="s">
        <v>1297</v>
      </c>
    </row>
    <row r="2355" spans="1:18" x14ac:dyDescent="0.45">
      <c r="A2355" s="196">
        <v>7</v>
      </c>
      <c r="B2355" s="196" t="s">
        <v>8079</v>
      </c>
      <c r="C2355" s="196">
        <v>44</v>
      </c>
      <c r="D2355" s="196" t="s">
        <v>7698</v>
      </c>
      <c r="E2355" s="196" t="s">
        <v>8138</v>
      </c>
      <c r="F2355" s="196" t="s">
        <v>1301</v>
      </c>
      <c r="G2355" s="196" t="s">
        <v>1300</v>
      </c>
      <c r="H2355" s="196" t="s">
        <v>1404</v>
      </c>
      <c r="I2355" s="196" t="s">
        <v>1324</v>
      </c>
      <c r="K2355" s="196">
        <v>1</v>
      </c>
      <c r="L2355" s="196" t="s">
        <v>8139</v>
      </c>
      <c r="M2355" s="196" t="s">
        <v>1297</v>
      </c>
      <c r="N2355" s="196" t="s">
        <v>1297</v>
      </c>
      <c r="O2355" s="196" t="s">
        <v>1297</v>
      </c>
      <c r="P2355" s="196" t="s">
        <v>1297</v>
      </c>
      <c r="Q2355" s="196" t="s">
        <v>1297</v>
      </c>
      <c r="R2355" s="196" t="s">
        <v>1297</v>
      </c>
    </row>
    <row r="2356" spans="1:18" x14ac:dyDescent="0.45">
      <c r="A2356" s="196">
        <v>7</v>
      </c>
      <c r="B2356" s="196" t="s">
        <v>8079</v>
      </c>
      <c r="C2356" s="196">
        <v>45</v>
      </c>
      <c r="D2356" s="196" t="s">
        <v>7698</v>
      </c>
      <c r="E2356" s="196" t="s">
        <v>7146</v>
      </c>
      <c r="F2356" s="196" t="s">
        <v>1301</v>
      </c>
      <c r="G2356" s="196" t="s">
        <v>1300</v>
      </c>
      <c r="H2356" s="196" t="s">
        <v>1322</v>
      </c>
      <c r="K2356" s="196">
        <v>1</v>
      </c>
      <c r="L2356" s="196" t="s">
        <v>1321</v>
      </c>
      <c r="M2356" s="196" t="s">
        <v>1297</v>
      </c>
      <c r="N2356" s="196" t="s">
        <v>1297</v>
      </c>
      <c r="O2356" s="196" t="s">
        <v>1297</v>
      </c>
      <c r="P2356" s="196" t="s">
        <v>1297</v>
      </c>
      <c r="Q2356" s="196" t="s">
        <v>1297</v>
      </c>
      <c r="R2356" s="196" t="s">
        <v>1297</v>
      </c>
    </row>
    <row r="2357" spans="1:18" x14ac:dyDescent="0.45">
      <c r="A2357" s="196">
        <v>7</v>
      </c>
      <c r="B2357" s="196" t="s">
        <v>8079</v>
      </c>
      <c r="C2357" s="196">
        <v>46</v>
      </c>
      <c r="D2357" s="196" t="s">
        <v>7698</v>
      </c>
      <c r="E2357" s="196" t="s">
        <v>8140</v>
      </c>
      <c r="F2357" s="196" t="s">
        <v>1301</v>
      </c>
      <c r="G2357" s="196" t="s">
        <v>1300</v>
      </c>
      <c r="H2357" s="196" t="s">
        <v>1401</v>
      </c>
      <c r="K2357" s="196">
        <v>1</v>
      </c>
      <c r="L2357" s="196" t="s">
        <v>8141</v>
      </c>
      <c r="M2357" s="196" t="s">
        <v>1297</v>
      </c>
      <c r="N2357" s="196" t="s">
        <v>1297</v>
      </c>
      <c r="O2357" s="196" t="s">
        <v>1297</v>
      </c>
      <c r="P2357" s="196" t="s">
        <v>1297</v>
      </c>
      <c r="Q2357" s="196" t="s">
        <v>1297</v>
      </c>
      <c r="R2357" s="196" t="s">
        <v>1297</v>
      </c>
    </row>
    <row r="2358" spans="1:18" x14ac:dyDescent="0.45">
      <c r="A2358" s="196">
        <v>7</v>
      </c>
      <c r="B2358" s="196" t="s">
        <v>8079</v>
      </c>
      <c r="C2358" s="196">
        <v>47</v>
      </c>
      <c r="D2358" s="196" t="s">
        <v>7698</v>
      </c>
      <c r="E2358" s="196" t="s">
        <v>7147</v>
      </c>
      <c r="F2358" s="196" t="s">
        <v>1301</v>
      </c>
      <c r="G2358" s="196" t="s">
        <v>1300</v>
      </c>
      <c r="H2358" s="196" t="s">
        <v>1320</v>
      </c>
      <c r="I2358" s="196" t="s">
        <v>1319</v>
      </c>
      <c r="K2358" s="196">
        <v>1</v>
      </c>
      <c r="L2358" s="196" t="s">
        <v>1318</v>
      </c>
      <c r="M2358" s="196" t="s">
        <v>1297</v>
      </c>
      <c r="N2358" s="196" t="s">
        <v>1297</v>
      </c>
      <c r="O2358" s="196" t="s">
        <v>1297</v>
      </c>
      <c r="P2358" s="196" t="s">
        <v>1297</v>
      </c>
      <c r="Q2358" s="196" t="s">
        <v>1297</v>
      </c>
      <c r="R2358" s="196" t="s">
        <v>1297</v>
      </c>
    </row>
    <row r="2359" spans="1:18" x14ac:dyDescent="0.45">
      <c r="A2359" s="196">
        <v>7</v>
      </c>
      <c r="B2359" s="196" t="s">
        <v>8079</v>
      </c>
      <c r="C2359" s="196">
        <v>48</v>
      </c>
      <c r="D2359" s="196" t="s">
        <v>7698</v>
      </c>
      <c r="E2359" s="196" t="s">
        <v>7148</v>
      </c>
      <c r="F2359" s="196" t="s">
        <v>1301</v>
      </c>
      <c r="G2359" s="196" t="s">
        <v>1300</v>
      </c>
      <c r="H2359" s="196" t="s">
        <v>1317</v>
      </c>
      <c r="K2359" s="196">
        <v>1</v>
      </c>
      <c r="L2359" s="196" t="s">
        <v>1316</v>
      </c>
      <c r="M2359" s="196" t="s">
        <v>1297</v>
      </c>
      <c r="N2359" s="196" t="s">
        <v>1297</v>
      </c>
      <c r="O2359" s="196" t="s">
        <v>1297</v>
      </c>
      <c r="P2359" s="196" t="s">
        <v>1297</v>
      </c>
      <c r="Q2359" s="196" t="s">
        <v>1297</v>
      </c>
      <c r="R2359" s="196" t="s">
        <v>1297</v>
      </c>
    </row>
    <row r="2360" spans="1:18" x14ac:dyDescent="0.45">
      <c r="A2360" s="196">
        <v>7</v>
      </c>
      <c r="B2360" s="196" t="s">
        <v>8079</v>
      </c>
      <c r="C2360" s="196">
        <v>49</v>
      </c>
      <c r="D2360" s="196" t="s">
        <v>7698</v>
      </c>
      <c r="E2360" s="196" t="s">
        <v>7149</v>
      </c>
      <c r="F2360" s="196" t="s">
        <v>1301</v>
      </c>
      <c r="G2360" s="196" t="s">
        <v>1300</v>
      </c>
      <c r="H2360" s="196" t="s">
        <v>1315</v>
      </c>
      <c r="I2360" s="196" t="s">
        <v>1309</v>
      </c>
      <c r="K2360" s="196">
        <v>1</v>
      </c>
      <c r="L2360" s="196" t="s">
        <v>1314</v>
      </c>
      <c r="M2360" s="196" t="s">
        <v>1313</v>
      </c>
      <c r="N2360" s="196" t="s">
        <v>1306</v>
      </c>
      <c r="O2360" s="196" t="s">
        <v>1312</v>
      </c>
      <c r="P2360" s="196" t="s">
        <v>1304</v>
      </c>
      <c r="Q2360" s="196" t="s">
        <v>1311</v>
      </c>
      <c r="R2360" s="196" t="s">
        <v>1302</v>
      </c>
    </row>
    <row r="2361" spans="1:18" x14ac:dyDescent="0.45">
      <c r="A2361" s="196">
        <v>7</v>
      </c>
      <c r="B2361" s="196" t="s">
        <v>8079</v>
      </c>
      <c r="C2361" s="196">
        <v>50</v>
      </c>
      <c r="D2361" s="196" t="s">
        <v>7698</v>
      </c>
      <c r="E2361" s="196" t="s">
        <v>7150</v>
      </c>
      <c r="F2361" s="196" t="s">
        <v>1301</v>
      </c>
      <c r="G2361" s="196" t="s">
        <v>1300</v>
      </c>
      <c r="H2361" s="196" t="s">
        <v>1310</v>
      </c>
      <c r="I2361" s="196" t="s">
        <v>1309</v>
      </c>
      <c r="K2361" s="196">
        <v>1</v>
      </c>
      <c r="L2361" s="196" t="s">
        <v>1308</v>
      </c>
      <c r="M2361" s="196" t="s">
        <v>1307</v>
      </c>
      <c r="N2361" s="196" t="s">
        <v>1306</v>
      </c>
      <c r="O2361" s="196" t="s">
        <v>1305</v>
      </c>
      <c r="P2361" s="196" t="s">
        <v>1304</v>
      </c>
      <c r="Q2361" s="196" t="s">
        <v>1303</v>
      </c>
      <c r="R2361" s="196" t="s">
        <v>1302</v>
      </c>
    </row>
    <row r="2362" spans="1:18" x14ac:dyDescent="0.45">
      <c r="A2362" s="196">
        <v>7</v>
      </c>
      <c r="B2362" s="196" t="s">
        <v>8079</v>
      </c>
      <c r="C2362" s="196">
        <v>51</v>
      </c>
      <c r="D2362" s="196" t="s">
        <v>7698</v>
      </c>
      <c r="E2362" s="196" t="s">
        <v>7151</v>
      </c>
      <c r="F2362" s="196" t="s">
        <v>1301</v>
      </c>
      <c r="G2362" s="196" t="s">
        <v>1300</v>
      </c>
      <c r="H2362" s="196" t="s">
        <v>1299</v>
      </c>
      <c r="K2362" s="196">
        <v>1</v>
      </c>
      <c r="L2362" s="196" t="s">
        <v>1298</v>
      </c>
      <c r="M2362" s="196" t="s">
        <v>1297</v>
      </c>
      <c r="N2362" s="196" t="s">
        <v>1297</v>
      </c>
      <c r="O2362" s="196" t="s">
        <v>1297</v>
      </c>
      <c r="P2362" s="196" t="s">
        <v>1297</v>
      </c>
      <c r="Q2362" s="196" t="s">
        <v>1297</v>
      </c>
      <c r="R2362" s="196" t="s">
        <v>1297</v>
      </c>
    </row>
    <row r="2363" spans="1:18" x14ac:dyDescent="0.45">
      <c r="A2363" s="196">
        <v>7</v>
      </c>
      <c r="B2363" s="196" t="s">
        <v>425</v>
      </c>
      <c r="C2363" s="196">
        <v>52</v>
      </c>
      <c r="D2363" s="196" t="s">
        <v>8775</v>
      </c>
      <c r="E2363" s="196" t="s">
        <v>8776</v>
      </c>
      <c r="F2363" s="196" t="s">
        <v>1301</v>
      </c>
      <c r="G2363" s="196" t="s">
        <v>1300</v>
      </c>
      <c r="H2363" s="196" t="s">
        <v>8777</v>
      </c>
      <c r="K2363" s="196">
        <v>1</v>
      </c>
      <c r="L2363" s="196" t="s">
        <v>8778</v>
      </c>
    </row>
    <row r="2364" spans="1:18" x14ac:dyDescent="0.45">
      <c r="A2364" s="196">
        <v>8</v>
      </c>
      <c r="B2364" s="196">
        <v>1</v>
      </c>
      <c r="C2364" s="196">
        <v>1</v>
      </c>
      <c r="D2364" s="196" t="s">
        <v>858</v>
      </c>
      <c r="E2364" s="196" t="s">
        <v>8142</v>
      </c>
      <c r="F2364" s="196" t="s">
        <v>857</v>
      </c>
      <c r="G2364" s="196" t="s">
        <v>1034</v>
      </c>
      <c r="H2364" s="196" t="s">
        <v>1081</v>
      </c>
      <c r="I2364" s="196" t="s">
        <v>599</v>
      </c>
      <c r="J2364" s="196" t="s">
        <v>1281</v>
      </c>
      <c r="K2364" s="196">
        <v>1</v>
      </c>
      <c r="L2364" s="196" t="s">
        <v>1296</v>
      </c>
    </row>
    <row r="2365" spans="1:18" x14ac:dyDescent="0.45">
      <c r="A2365" s="196">
        <v>8</v>
      </c>
      <c r="B2365" s="196">
        <v>1</v>
      </c>
      <c r="C2365" s="196">
        <v>2</v>
      </c>
      <c r="D2365" s="196" t="s">
        <v>858</v>
      </c>
      <c r="E2365" s="196" t="s">
        <v>8143</v>
      </c>
      <c r="F2365" s="196" t="s">
        <v>857</v>
      </c>
      <c r="G2365" s="196" t="s">
        <v>1034</v>
      </c>
      <c r="H2365" s="196" t="s">
        <v>1079</v>
      </c>
      <c r="I2365" s="196" t="s">
        <v>599</v>
      </c>
      <c r="J2365" s="196" t="s">
        <v>1281</v>
      </c>
      <c r="K2365" s="196">
        <v>1</v>
      </c>
      <c r="L2365" s="196" t="s">
        <v>1295</v>
      </c>
    </row>
    <row r="2366" spans="1:18" x14ac:dyDescent="0.45">
      <c r="A2366" s="196">
        <v>8</v>
      </c>
      <c r="B2366" s="196">
        <v>1</v>
      </c>
      <c r="C2366" s="196">
        <v>3</v>
      </c>
      <c r="D2366" s="196" t="s">
        <v>858</v>
      </c>
      <c r="E2366" s="196" t="s">
        <v>8144</v>
      </c>
      <c r="F2366" s="196" t="s">
        <v>857</v>
      </c>
      <c r="G2366" s="196" t="s">
        <v>1034</v>
      </c>
      <c r="H2366" s="196" t="s">
        <v>1077</v>
      </c>
      <c r="I2366" s="196" t="s">
        <v>599</v>
      </c>
      <c r="J2366" s="196" t="s">
        <v>1281</v>
      </c>
      <c r="K2366" s="196">
        <v>1</v>
      </c>
      <c r="L2366" s="196" t="s">
        <v>1294</v>
      </c>
    </row>
    <row r="2367" spans="1:18" x14ac:dyDescent="0.45">
      <c r="A2367" s="196">
        <v>8</v>
      </c>
      <c r="B2367" s="196">
        <v>1</v>
      </c>
      <c r="C2367" s="196">
        <v>4</v>
      </c>
      <c r="D2367" s="196" t="s">
        <v>858</v>
      </c>
      <c r="E2367" s="196" t="s">
        <v>8145</v>
      </c>
      <c r="F2367" s="196" t="s">
        <v>857</v>
      </c>
      <c r="G2367" s="196" t="s">
        <v>1034</v>
      </c>
      <c r="H2367" s="196" t="s">
        <v>1075</v>
      </c>
      <c r="I2367" s="196" t="s">
        <v>599</v>
      </c>
      <c r="J2367" s="196" t="s">
        <v>1281</v>
      </c>
      <c r="K2367" s="196">
        <v>1</v>
      </c>
      <c r="L2367" s="196" t="s">
        <v>1293</v>
      </c>
    </row>
    <row r="2368" spans="1:18" x14ac:dyDescent="0.45">
      <c r="A2368" s="196">
        <v>8</v>
      </c>
      <c r="B2368" s="196">
        <v>1</v>
      </c>
      <c r="C2368" s="196">
        <v>5</v>
      </c>
      <c r="D2368" s="196" t="s">
        <v>858</v>
      </c>
      <c r="E2368" s="196" t="s">
        <v>8146</v>
      </c>
      <c r="F2368" s="196" t="s">
        <v>857</v>
      </c>
      <c r="G2368" s="196" t="s">
        <v>1034</v>
      </c>
      <c r="H2368" s="196" t="s">
        <v>1073</v>
      </c>
      <c r="I2368" s="196" t="s">
        <v>599</v>
      </c>
      <c r="J2368" s="196" t="s">
        <v>1281</v>
      </c>
      <c r="K2368" s="196">
        <v>1</v>
      </c>
      <c r="L2368" s="196" t="s">
        <v>1292</v>
      </c>
    </row>
    <row r="2369" spans="1:12" x14ac:dyDescent="0.45">
      <c r="A2369" s="196">
        <v>8</v>
      </c>
      <c r="B2369" s="196">
        <v>1</v>
      </c>
      <c r="C2369" s="196">
        <v>6</v>
      </c>
      <c r="D2369" s="196" t="s">
        <v>858</v>
      </c>
      <c r="E2369" s="196" t="s">
        <v>8147</v>
      </c>
      <c r="F2369" s="196" t="s">
        <v>857</v>
      </c>
      <c r="G2369" s="196" t="s">
        <v>1034</v>
      </c>
      <c r="H2369" s="196" t="s">
        <v>1071</v>
      </c>
      <c r="I2369" s="196" t="s">
        <v>599</v>
      </c>
      <c r="J2369" s="196" t="s">
        <v>1281</v>
      </c>
      <c r="K2369" s="196">
        <v>1</v>
      </c>
      <c r="L2369" s="196" t="s">
        <v>1291</v>
      </c>
    </row>
    <row r="2370" spans="1:12" x14ac:dyDescent="0.45">
      <c r="A2370" s="196">
        <v>8</v>
      </c>
      <c r="B2370" s="196">
        <v>1</v>
      </c>
      <c r="C2370" s="196">
        <v>7</v>
      </c>
      <c r="D2370" s="196" t="s">
        <v>858</v>
      </c>
      <c r="E2370" s="196" t="s">
        <v>8148</v>
      </c>
      <c r="F2370" s="196" t="s">
        <v>857</v>
      </c>
      <c r="G2370" s="196" t="s">
        <v>1034</v>
      </c>
      <c r="H2370" s="196" t="s">
        <v>1069</v>
      </c>
      <c r="I2370" s="196" t="s">
        <v>599</v>
      </c>
      <c r="J2370" s="196" t="s">
        <v>1281</v>
      </c>
      <c r="K2370" s="196">
        <v>1</v>
      </c>
      <c r="L2370" s="196" t="s">
        <v>1290</v>
      </c>
    </row>
    <row r="2371" spans="1:12" x14ac:dyDescent="0.45">
      <c r="A2371" s="196">
        <v>8</v>
      </c>
      <c r="B2371" s="196">
        <v>1</v>
      </c>
      <c r="C2371" s="196">
        <v>8</v>
      </c>
      <c r="D2371" s="196" t="s">
        <v>858</v>
      </c>
      <c r="E2371" s="196" t="s">
        <v>8149</v>
      </c>
      <c r="F2371" s="196" t="s">
        <v>857</v>
      </c>
      <c r="G2371" s="196" t="s">
        <v>1034</v>
      </c>
      <c r="H2371" s="196" t="s">
        <v>1067</v>
      </c>
      <c r="I2371" s="196" t="s">
        <v>599</v>
      </c>
      <c r="J2371" s="196" t="s">
        <v>1281</v>
      </c>
      <c r="K2371" s="196">
        <v>1</v>
      </c>
      <c r="L2371" s="196" t="s">
        <v>1289</v>
      </c>
    </row>
    <row r="2372" spans="1:12" x14ac:dyDescent="0.45">
      <c r="A2372" s="196">
        <v>8</v>
      </c>
      <c r="B2372" s="196">
        <v>1</v>
      </c>
      <c r="C2372" s="196">
        <v>9</v>
      </c>
      <c r="D2372" s="196" t="s">
        <v>858</v>
      </c>
      <c r="E2372" s="196" t="s">
        <v>8150</v>
      </c>
      <c r="F2372" s="196" t="s">
        <v>857</v>
      </c>
      <c r="G2372" s="196" t="s">
        <v>1034</v>
      </c>
      <c r="H2372" s="196" t="s">
        <v>1065</v>
      </c>
      <c r="I2372" s="196" t="s">
        <v>599</v>
      </c>
      <c r="J2372" s="196" t="s">
        <v>1281</v>
      </c>
      <c r="K2372" s="196">
        <v>1</v>
      </c>
      <c r="L2372" s="196" t="s">
        <v>1288</v>
      </c>
    </row>
    <row r="2373" spans="1:12" x14ac:dyDescent="0.45">
      <c r="A2373" s="196">
        <v>8</v>
      </c>
      <c r="B2373" s="196">
        <v>1</v>
      </c>
      <c r="C2373" s="196">
        <v>10</v>
      </c>
      <c r="D2373" s="196" t="s">
        <v>858</v>
      </c>
      <c r="E2373" s="196" t="s">
        <v>8151</v>
      </c>
      <c r="F2373" s="196" t="s">
        <v>857</v>
      </c>
      <c r="G2373" s="196" t="s">
        <v>1034</v>
      </c>
      <c r="H2373" s="196" t="s">
        <v>1063</v>
      </c>
      <c r="I2373" s="196" t="s">
        <v>599</v>
      </c>
      <c r="J2373" s="196" t="s">
        <v>1281</v>
      </c>
      <c r="K2373" s="196">
        <v>1</v>
      </c>
      <c r="L2373" s="196" t="s">
        <v>1287</v>
      </c>
    </row>
    <row r="2374" spans="1:12" x14ac:dyDescent="0.45">
      <c r="A2374" s="196">
        <v>8</v>
      </c>
      <c r="B2374" s="196">
        <v>1</v>
      </c>
      <c r="C2374" s="196">
        <v>11</v>
      </c>
      <c r="D2374" s="196" t="s">
        <v>858</v>
      </c>
      <c r="E2374" s="196" t="s">
        <v>8152</v>
      </c>
      <c r="F2374" s="196" t="s">
        <v>857</v>
      </c>
      <c r="G2374" s="196" t="s">
        <v>1034</v>
      </c>
      <c r="H2374" s="196" t="s">
        <v>1061</v>
      </c>
      <c r="I2374" s="196" t="s">
        <v>599</v>
      </c>
      <c r="J2374" s="196" t="s">
        <v>1281</v>
      </c>
      <c r="K2374" s="196">
        <v>1</v>
      </c>
      <c r="L2374" s="196" t="s">
        <v>1286</v>
      </c>
    </row>
    <row r="2375" spans="1:12" x14ac:dyDescent="0.45">
      <c r="A2375" s="196">
        <v>8</v>
      </c>
      <c r="B2375" s="196">
        <v>1</v>
      </c>
      <c r="C2375" s="196">
        <v>12</v>
      </c>
      <c r="D2375" s="196" t="s">
        <v>858</v>
      </c>
      <c r="E2375" s="196" t="s">
        <v>8153</v>
      </c>
      <c r="F2375" s="196" t="s">
        <v>857</v>
      </c>
      <c r="G2375" s="196" t="s">
        <v>1034</v>
      </c>
      <c r="H2375" s="196" t="s">
        <v>1059</v>
      </c>
      <c r="I2375" s="196" t="s">
        <v>599</v>
      </c>
      <c r="J2375" s="196" t="s">
        <v>1281</v>
      </c>
      <c r="K2375" s="196">
        <v>1</v>
      </c>
      <c r="L2375" s="196" t="s">
        <v>1285</v>
      </c>
    </row>
    <row r="2376" spans="1:12" x14ac:dyDescent="0.45">
      <c r="A2376" s="196">
        <v>8</v>
      </c>
      <c r="B2376" s="196">
        <v>1</v>
      </c>
      <c r="C2376" s="196">
        <v>13</v>
      </c>
      <c r="D2376" s="196" t="s">
        <v>858</v>
      </c>
      <c r="E2376" s="196" t="s">
        <v>8154</v>
      </c>
      <c r="F2376" s="196" t="s">
        <v>857</v>
      </c>
      <c r="G2376" s="196" t="s">
        <v>1034</v>
      </c>
      <c r="H2376" s="196" t="s">
        <v>1057</v>
      </c>
      <c r="I2376" s="196" t="s">
        <v>599</v>
      </c>
      <c r="J2376" s="196" t="s">
        <v>1281</v>
      </c>
      <c r="K2376" s="196">
        <v>1</v>
      </c>
      <c r="L2376" s="196" t="s">
        <v>1284</v>
      </c>
    </row>
    <row r="2377" spans="1:12" x14ac:dyDescent="0.45">
      <c r="A2377" s="196">
        <v>8</v>
      </c>
      <c r="B2377" s="196">
        <v>1</v>
      </c>
      <c r="C2377" s="196">
        <v>14</v>
      </c>
      <c r="D2377" s="196" t="s">
        <v>858</v>
      </c>
      <c r="E2377" s="196" t="s">
        <v>8155</v>
      </c>
      <c r="F2377" s="196" t="s">
        <v>857</v>
      </c>
      <c r="G2377" s="196" t="s">
        <v>1034</v>
      </c>
      <c r="H2377" s="196" t="s">
        <v>1055</v>
      </c>
      <c r="I2377" s="196" t="s">
        <v>599</v>
      </c>
      <c r="J2377" s="196" t="s">
        <v>1281</v>
      </c>
      <c r="K2377" s="196">
        <v>1</v>
      </c>
      <c r="L2377" s="196" t="s">
        <v>1283</v>
      </c>
    </row>
    <row r="2378" spans="1:12" x14ac:dyDescent="0.45">
      <c r="A2378" s="196">
        <v>8</v>
      </c>
      <c r="B2378" s="196">
        <v>1</v>
      </c>
      <c r="C2378" s="196">
        <v>15</v>
      </c>
      <c r="D2378" s="196" t="s">
        <v>858</v>
      </c>
      <c r="E2378" s="196" t="s">
        <v>8156</v>
      </c>
      <c r="F2378" s="196" t="s">
        <v>857</v>
      </c>
      <c r="G2378" s="196" t="s">
        <v>1034</v>
      </c>
      <c r="H2378" s="196" t="s">
        <v>1053</v>
      </c>
      <c r="I2378" s="196" t="s">
        <v>599</v>
      </c>
      <c r="J2378" s="196" t="s">
        <v>1281</v>
      </c>
      <c r="K2378" s="196">
        <v>1</v>
      </c>
      <c r="L2378" s="196" t="s">
        <v>1282</v>
      </c>
    </row>
    <row r="2379" spans="1:12" x14ac:dyDescent="0.45">
      <c r="A2379" s="196">
        <v>8</v>
      </c>
      <c r="B2379" s="196">
        <v>1</v>
      </c>
      <c r="C2379" s="196">
        <v>16</v>
      </c>
      <c r="D2379" s="196" t="s">
        <v>858</v>
      </c>
      <c r="E2379" s="196" t="s">
        <v>8157</v>
      </c>
      <c r="F2379" s="196" t="s">
        <v>857</v>
      </c>
      <c r="G2379" s="196" t="s">
        <v>1034</v>
      </c>
      <c r="H2379" s="196" t="s">
        <v>1051</v>
      </c>
      <c r="I2379" s="196" t="s">
        <v>599</v>
      </c>
      <c r="J2379" s="196" t="s">
        <v>1281</v>
      </c>
      <c r="K2379" s="196">
        <v>1</v>
      </c>
      <c r="L2379" s="196" t="s">
        <v>1280</v>
      </c>
    </row>
    <row r="2380" spans="1:12" x14ac:dyDescent="0.45">
      <c r="A2380" s="196">
        <v>8</v>
      </c>
      <c r="B2380" s="196">
        <v>2</v>
      </c>
      <c r="C2380" s="196">
        <v>1</v>
      </c>
      <c r="D2380" s="196" t="s">
        <v>858</v>
      </c>
      <c r="E2380" s="196" t="s">
        <v>8158</v>
      </c>
      <c r="F2380" s="196" t="s">
        <v>857</v>
      </c>
      <c r="G2380" s="196" t="s">
        <v>1034</v>
      </c>
      <c r="H2380" s="196" t="s">
        <v>1081</v>
      </c>
      <c r="I2380" s="196" t="s">
        <v>599</v>
      </c>
      <c r="J2380" s="196" t="s">
        <v>1248</v>
      </c>
      <c r="K2380" s="196">
        <v>1</v>
      </c>
      <c r="L2380" s="196" t="s">
        <v>1279</v>
      </c>
    </row>
    <row r="2381" spans="1:12" x14ac:dyDescent="0.45">
      <c r="A2381" s="196">
        <v>8</v>
      </c>
      <c r="B2381" s="196">
        <v>2</v>
      </c>
      <c r="C2381" s="196">
        <v>2</v>
      </c>
      <c r="D2381" s="196" t="s">
        <v>858</v>
      </c>
      <c r="E2381" s="196" t="s">
        <v>8159</v>
      </c>
      <c r="F2381" s="196" t="s">
        <v>857</v>
      </c>
      <c r="G2381" s="196" t="s">
        <v>1034</v>
      </c>
      <c r="H2381" s="196" t="s">
        <v>1079</v>
      </c>
      <c r="I2381" s="196" t="s">
        <v>599</v>
      </c>
      <c r="J2381" s="196" t="s">
        <v>1248</v>
      </c>
      <c r="K2381" s="196">
        <v>1</v>
      </c>
      <c r="L2381" s="196" t="s">
        <v>1278</v>
      </c>
    </row>
    <row r="2382" spans="1:12" x14ac:dyDescent="0.45">
      <c r="A2382" s="196">
        <v>8</v>
      </c>
      <c r="B2382" s="196">
        <v>2</v>
      </c>
      <c r="C2382" s="196">
        <v>3</v>
      </c>
      <c r="D2382" s="196" t="s">
        <v>858</v>
      </c>
      <c r="E2382" s="196" t="s">
        <v>8160</v>
      </c>
      <c r="F2382" s="196" t="s">
        <v>857</v>
      </c>
      <c r="G2382" s="196" t="s">
        <v>1034</v>
      </c>
      <c r="H2382" s="196" t="s">
        <v>1077</v>
      </c>
      <c r="I2382" s="196" t="s">
        <v>599</v>
      </c>
      <c r="J2382" s="196" t="s">
        <v>1248</v>
      </c>
      <c r="K2382" s="196">
        <v>1</v>
      </c>
      <c r="L2382" s="196" t="s">
        <v>1277</v>
      </c>
    </row>
    <row r="2383" spans="1:12" x14ac:dyDescent="0.45">
      <c r="A2383" s="196">
        <v>8</v>
      </c>
      <c r="B2383" s="196">
        <v>2</v>
      </c>
      <c r="C2383" s="196">
        <v>4</v>
      </c>
      <c r="D2383" s="196" t="s">
        <v>858</v>
      </c>
      <c r="E2383" s="196" t="s">
        <v>8161</v>
      </c>
      <c r="F2383" s="196" t="s">
        <v>857</v>
      </c>
      <c r="G2383" s="196" t="s">
        <v>1034</v>
      </c>
      <c r="H2383" s="196" t="s">
        <v>1075</v>
      </c>
      <c r="I2383" s="196" t="s">
        <v>599</v>
      </c>
      <c r="J2383" s="196" t="s">
        <v>1248</v>
      </c>
      <c r="K2383" s="196">
        <v>1</v>
      </c>
      <c r="L2383" s="196" t="s">
        <v>1276</v>
      </c>
    </row>
    <row r="2384" spans="1:12" x14ac:dyDescent="0.45">
      <c r="A2384" s="196">
        <v>8</v>
      </c>
      <c r="B2384" s="196">
        <v>2</v>
      </c>
      <c r="C2384" s="196">
        <v>5</v>
      </c>
      <c r="D2384" s="196" t="s">
        <v>858</v>
      </c>
      <c r="E2384" s="196" t="s">
        <v>8162</v>
      </c>
      <c r="F2384" s="196" t="s">
        <v>857</v>
      </c>
      <c r="G2384" s="196" t="s">
        <v>1034</v>
      </c>
      <c r="H2384" s="196" t="s">
        <v>1073</v>
      </c>
      <c r="I2384" s="196" t="s">
        <v>599</v>
      </c>
      <c r="J2384" s="196" t="s">
        <v>1248</v>
      </c>
      <c r="K2384" s="196">
        <v>1</v>
      </c>
      <c r="L2384" s="196" t="s">
        <v>1275</v>
      </c>
    </row>
    <row r="2385" spans="1:12" x14ac:dyDescent="0.45">
      <c r="A2385" s="196">
        <v>8</v>
      </c>
      <c r="B2385" s="196">
        <v>2</v>
      </c>
      <c r="C2385" s="196">
        <v>6</v>
      </c>
      <c r="D2385" s="196" t="s">
        <v>858</v>
      </c>
      <c r="E2385" s="196" t="s">
        <v>8163</v>
      </c>
      <c r="F2385" s="196" t="s">
        <v>857</v>
      </c>
      <c r="G2385" s="196" t="s">
        <v>1034</v>
      </c>
      <c r="H2385" s="196" t="s">
        <v>1071</v>
      </c>
      <c r="I2385" s="196" t="s">
        <v>599</v>
      </c>
      <c r="J2385" s="196" t="s">
        <v>1248</v>
      </c>
      <c r="K2385" s="196">
        <v>1</v>
      </c>
      <c r="L2385" s="196" t="s">
        <v>1274</v>
      </c>
    </row>
    <row r="2386" spans="1:12" x14ac:dyDescent="0.45">
      <c r="A2386" s="196">
        <v>8</v>
      </c>
      <c r="B2386" s="196">
        <v>2</v>
      </c>
      <c r="C2386" s="196">
        <v>7</v>
      </c>
      <c r="D2386" s="196" t="s">
        <v>858</v>
      </c>
      <c r="E2386" s="196" t="s">
        <v>8164</v>
      </c>
      <c r="F2386" s="196" t="s">
        <v>857</v>
      </c>
      <c r="G2386" s="196" t="s">
        <v>1034</v>
      </c>
      <c r="H2386" s="196" t="s">
        <v>1069</v>
      </c>
      <c r="I2386" s="196" t="s">
        <v>599</v>
      </c>
      <c r="J2386" s="196" t="s">
        <v>1248</v>
      </c>
      <c r="K2386" s="196">
        <v>1</v>
      </c>
      <c r="L2386" s="196" t="s">
        <v>1273</v>
      </c>
    </row>
    <row r="2387" spans="1:12" x14ac:dyDescent="0.45">
      <c r="A2387" s="196">
        <v>8</v>
      </c>
      <c r="B2387" s="196">
        <v>2</v>
      </c>
      <c r="C2387" s="196">
        <v>8</v>
      </c>
      <c r="D2387" s="196" t="s">
        <v>858</v>
      </c>
      <c r="E2387" s="196" t="s">
        <v>8165</v>
      </c>
      <c r="F2387" s="196" t="s">
        <v>857</v>
      </c>
      <c r="G2387" s="196" t="s">
        <v>1034</v>
      </c>
      <c r="H2387" s="196" t="s">
        <v>1067</v>
      </c>
      <c r="I2387" s="196" t="s">
        <v>599</v>
      </c>
      <c r="J2387" s="196" t="s">
        <v>1248</v>
      </c>
      <c r="K2387" s="196">
        <v>1</v>
      </c>
      <c r="L2387" s="196" t="s">
        <v>1272</v>
      </c>
    </row>
    <row r="2388" spans="1:12" x14ac:dyDescent="0.45">
      <c r="A2388" s="196">
        <v>8</v>
      </c>
      <c r="B2388" s="196">
        <v>2</v>
      </c>
      <c r="C2388" s="196">
        <v>9</v>
      </c>
      <c r="D2388" s="196" t="s">
        <v>858</v>
      </c>
      <c r="E2388" s="196" t="s">
        <v>8166</v>
      </c>
      <c r="F2388" s="196" t="s">
        <v>857</v>
      </c>
      <c r="G2388" s="196" t="s">
        <v>1034</v>
      </c>
      <c r="H2388" s="196" t="s">
        <v>1065</v>
      </c>
      <c r="I2388" s="196" t="s">
        <v>599</v>
      </c>
      <c r="J2388" s="196" t="s">
        <v>1248</v>
      </c>
      <c r="K2388" s="196">
        <v>1</v>
      </c>
      <c r="L2388" s="196" t="s">
        <v>1271</v>
      </c>
    </row>
    <row r="2389" spans="1:12" x14ac:dyDescent="0.45">
      <c r="A2389" s="196">
        <v>8</v>
      </c>
      <c r="B2389" s="196">
        <v>2</v>
      </c>
      <c r="C2389" s="196">
        <v>10</v>
      </c>
      <c r="D2389" s="196" t="s">
        <v>858</v>
      </c>
      <c r="E2389" s="196" t="s">
        <v>8167</v>
      </c>
      <c r="F2389" s="196" t="s">
        <v>857</v>
      </c>
      <c r="G2389" s="196" t="s">
        <v>1034</v>
      </c>
      <c r="H2389" s="196" t="s">
        <v>1063</v>
      </c>
      <c r="I2389" s="196" t="s">
        <v>599</v>
      </c>
      <c r="J2389" s="196" t="s">
        <v>1248</v>
      </c>
      <c r="K2389" s="196">
        <v>1</v>
      </c>
      <c r="L2389" s="196" t="s">
        <v>1270</v>
      </c>
    </row>
    <row r="2390" spans="1:12" x14ac:dyDescent="0.45">
      <c r="A2390" s="196">
        <v>8</v>
      </c>
      <c r="B2390" s="196">
        <v>2</v>
      </c>
      <c r="C2390" s="196">
        <v>11</v>
      </c>
      <c r="D2390" s="196" t="s">
        <v>858</v>
      </c>
      <c r="E2390" s="196" t="s">
        <v>8168</v>
      </c>
      <c r="F2390" s="196" t="s">
        <v>857</v>
      </c>
      <c r="G2390" s="196" t="s">
        <v>1034</v>
      </c>
      <c r="H2390" s="196" t="s">
        <v>1061</v>
      </c>
      <c r="I2390" s="196" t="s">
        <v>599</v>
      </c>
      <c r="J2390" s="196" t="s">
        <v>1248</v>
      </c>
      <c r="K2390" s="196">
        <v>1</v>
      </c>
      <c r="L2390" s="196" t="s">
        <v>1269</v>
      </c>
    </row>
    <row r="2391" spans="1:12" x14ac:dyDescent="0.45">
      <c r="A2391" s="196">
        <v>8</v>
      </c>
      <c r="B2391" s="196">
        <v>2</v>
      </c>
      <c r="C2391" s="196">
        <v>12</v>
      </c>
      <c r="D2391" s="196" t="s">
        <v>858</v>
      </c>
      <c r="E2391" s="196" t="s">
        <v>8169</v>
      </c>
      <c r="F2391" s="196" t="s">
        <v>857</v>
      </c>
      <c r="G2391" s="196" t="s">
        <v>1034</v>
      </c>
      <c r="H2391" s="196" t="s">
        <v>1059</v>
      </c>
      <c r="I2391" s="196" t="s">
        <v>599</v>
      </c>
      <c r="J2391" s="196" t="s">
        <v>1248</v>
      </c>
      <c r="K2391" s="196">
        <v>1</v>
      </c>
      <c r="L2391" s="196" t="s">
        <v>1268</v>
      </c>
    </row>
    <row r="2392" spans="1:12" x14ac:dyDescent="0.45">
      <c r="A2392" s="196">
        <v>8</v>
      </c>
      <c r="B2392" s="196">
        <v>2</v>
      </c>
      <c r="C2392" s="196">
        <v>13</v>
      </c>
      <c r="D2392" s="196" t="s">
        <v>858</v>
      </c>
      <c r="E2392" s="196" t="s">
        <v>8170</v>
      </c>
      <c r="F2392" s="196" t="s">
        <v>857</v>
      </c>
      <c r="G2392" s="196" t="s">
        <v>1034</v>
      </c>
      <c r="H2392" s="196" t="s">
        <v>1057</v>
      </c>
      <c r="I2392" s="196" t="s">
        <v>599</v>
      </c>
      <c r="J2392" s="196" t="s">
        <v>1248</v>
      </c>
      <c r="K2392" s="196">
        <v>1</v>
      </c>
      <c r="L2392" s="196" t="s">
        <v>1267</v>
      </c>
    </row>
    <row r="2393" spans="1:12" x14ac:dyDescent="0.45">
      <c r="A2393" s="196">
        <v>8</v>
      </c>
      <c r="B2393" s="196">
        <v>2</v>
      </c>
      <c r="C2393" s="196">
        <v>14</v>
      </c>
      <c r="D2393" s="196" t="s">
        <v>858</v>
      </c>
      <c r="E2393" s="196" t="s">
        <v>8171</v>
      </c>
      <c r="F2393" s="196" t="s">
        <v>857</v>
      </c>
      <c r="G2393" s="196" t="s">
        <v>1034</v>
      </c>
      <c r="H2393" s="196" t="s">
        <v>1055</v>
      </c>
      <c r="I2393" s="196" t="s">
        <v>599</v>
      </c>
      <c r="J2393" s="196" t="s">
        <v>1248</v>
      </c>
      <c r="K2393" s="196">
        <v>1</v>
      </c>
      <c r="L2393" s="196" t="s">
        <v>1266</v>
      </c>
    </row>
    <row r="2394" spans="1:12" x14ac:dyDescent="0.45">
      <c r="A2394" s="196">
        <v>8</v>
      </c>
      <c r="B2394" s="196">
        <v>2</v>
      </c>
      <c r="C2394" s="196">
        <v>15</v>
      </c>
      <c r="D2394" s="196" t="s">
        <v>858</v>
      </c>
      <c r="E2394" s="196" t="s">
        <v>8172</v>
      </c>
      <c r="F2394" s="196" t="s">
        <v>857</v>
      </c>
      <c r="G2394" s="196" t="s">
        <v>1034</v>
      </c>
      <c r="H2394" s="196" t="s">
        <v>1053</v>
      </c>
      <c r="I2394" s="196" t="s">
        <v>599</v>
      </c>
      <c r="J2394" s="196" t="s">
        <v>1248</v>
      </c>
      <c r="K2394" s="196">
        <v>1</v>
      </c>
      <c r="L2394" s="196" t="s">
        <v>1265</v>
      </c>
    </row>
    <row r="2395" spans="1:12" x14ac:dyDescent="0.45">
      <c r="A2395" s="196">
        <v>8</v>
      </c>
      <c r="B2395" s="196">
        <v>2</v>
      </c>
      <c r="C2395" s="196">
        <v>16</v>
      </c>
      <c r="D2395" s="196" t="s">
        <v>858</v>
      </c>
      <c r="E2395" s="196" t="s">
        <v>8173</v>
      </c>
      <c r="F2395" s="196" t="s">
        <v>857</v>
      </c>
      <c r="G2395" s="196" t="s">
        <v>1034</v>
      </c>
      <c r="H2395" s="196" t="s">
        <v>1051</v>
      </c>
      <c r="I2395" s="196" t="s">
        <v>599</v>
      </c>
      <c r="J2395" s="196" t="s">
        <v>1248</v>
      </c>
      <c r="K2395" s="196">
        <v>1</v>
      </c>
      <c r="L2395" s="196" t="s">
        <v>1264</v>
      </c>
    </row>
    <row r="2396" spans="1:12" x14ac:dyDescent="0.45">
      <c r="A2396" s="196">
        <v>8</v>
      </c>
      <c r="B2396" s="196">
        <v>3</v>
      </c>
      <c r="C2396" s="196">
        <v>1</v>
      </c>
      <c r="D2396" s="196" t="s">
        <v>858</v>
      </c>
      <c r="E2396" s="196" t="s">
        <v>8174</v>
      </c>
      <c r="F2396" s="196" t="s">
        <v>857</v>
      </c>
      <c r="G2396" s="196" t="s">
        <v>1034</v>
      </c>
      <c r="H2396" s="196" t="s">
        <v>1081</v>
      </c>
      <c r="I2396" s="196" t="s">
        <v>599</v>
      </c>
      <c r="J2396" s="196" t="s">
        <v>1248</v>
      </c>
      <c r="K2396" s="196">
        <v>1</v>
      </c>
      <c r="L2396" s="196" t="s">
        <v>1263</v>
      </c>
    </row>
    <row r="2397" spans="1:12" x14ac:dyDescent="0.45">
      <c r="A2397" s="196">
        <v>8</v>
      </c>
      <c r="B2397" s="196">
        <v>3</v>
      </c>
      <c r="C2397" s="196">
        <v>2</v>
      </c>
      <c r="D2397" s="196" t="s">
        <v>858</v>
      </c>
      <c r="E2397" s="196" t="s">
        <v>8175</v>
      </c>
      <c r="F2397" s="196" t="s">
        <v>857</v>
      </c>
      <c r="G2397" s="196" t="s">
        <v>1034</v>
      </c>
      <c r="H2397" s="196" t="s">
        <v>1079</v>
      </c>
      <c r="I2397" s="196" t="s">
        <v>599</v>
      </c>
      <c r="J2397" s="196" t="s">
        <v>1248</v>
      </c>
      <c r="K2397" s="196">
        <v>1</v>
      </c>
      <c r="L2397" s="196" t="s">
        <v>1262</v>
      </c>
    </row>
    <row r="2398" spans="1:12" x14ac:dyDescent="0.45">
      <c r="A2398" s="196">
        <v>8</v>
      </c>
      <c r="B2398" s="196">
        <v>3</v>
      </c>
      <c r="C2398" s="196">
        <v>3</v>
      </c>
      <c r="D2398" s="196" t="s">
        <v>858</v>
      </c>
      <c r="E2398" s="196" t="s">
        <v>8176</v>
      </c>
      <c r="F2398" s="196" t="s">
        <v>857</v>
      </c>
      <c r="G2398" s="196" t="s">
        <v>1034</v>
      </c>
      <c r="H2398" s="196" t="s">
        <v>1077</v>
      </c>
      <c r="I2398" s="196" t="s">
        <v>599</v>
      </c>
      <c r="J2398" s="196" t="s">
        <v>1248</v>
      </c>
      <c r="K2398" s="196">
        <v>1</v>
      </c>
      <c r="L2398" s="196" t="s">
        <v>1261</v>
      </c>
    </row>
    <row r="2399" spans="1:12" x14ac:dyDescent="0.45">
      <c r="A2399" s="196">
        <v>8</v>
      </c>
      <c r="B2399" s="196">
        <v>3</v>
      </c>
      <c r="C2399" s="196">
        <v>4</v>
      </c>
      <c r="D2399" s="196" t="s">
        <v>858</v>
      </c>
      <c r="E2399" s="196" t="s">
        <v>8177</v>
      </c>
      <c r="F2399" s="196" t="s">
        <v>857</v>
      </c>
      <c r="G2399" s="196" t="s">
        <v>1034</v>
      </c>
      <c r="H2399" s="196" t="s">
        <v>1075</v>
      </c>
      <c r="I2399" s="196" t="s">
        <v>599</v>
      </c>
      <c r="J2399" s="196" t="s">
        <v>1248</v>
      </c>
      <c r="K2399" s="196">
        <v>1</v>
      </c>
      <c r="L2399" s="196" t="s">
        <v>1260</v>
      </c>
    </row>
    <row r="2400" spans="1:12" x14ac:dyDescent="0.45">
      <c r="A2400" s="196">
        <v>8</v>
      </c>
      <c r="B2400" s="196">
        <v>3</v>
      </c>
      <c r="C2400" s="196">
        <v>5</v>
      </c>
      <c r="D2400" s="196" t="s">
        <v>858</v>
      </c>
      <c r="E2400" s="196" t="s">
        <v>8178</v>
      </c>
      <c r="F2400" s="196" t="s">
        <v>857</v>
      </c>
      <c r="G2400" s="196" t="s">
        <v>1034</v>
      </c>
      <c r="H2400" s="196" t="s">
        <v>1073</v>
      </c>
      <c r="I2400" s="196" t="s">
        <v>599</v>
      </c>
      <c r="J2400" s="196" t="s">
        <v>1248</v>
      </c>
      <c r="K2400" s="196">
        <v>1</v>
      </c>
      <c r="L2400" s="196" t="s">
        <v>1259</v>
      </c>
    </row>
    <row r="2401" spans="1:12" x14ac:dyDescent="0.45">
      <c r="A2401" s="196">
        <v>8</v>
      </c>
      <c r="B2401" s="196">
        <v>3</v>
      </c>
      <c r="C2401" s="196">
        <v>6</v>
      </c>
      <c r="D2401" s="196" t="s">
        <v>858</v>
      </c>
      <c r="E2401" s="196" t="s">
        <v>8179</v>
      </c>
      <c r="F2401" s="196" t="s">
        <v>857</v>
      </c>
      <c r="G2401" s="196" t="s">
        <v>1034</v>
      </c>
      <c r="H2401" s="196" t="s">
        <v>1071</v>
      </c>
      <c r="I2401" s="196" t="s">
        <v>599</v>
      </c>
      <c r="J2401" s="196" t="s">
        <v>1248</v>
      </c>
      <c r="K2401" s="196">
        <v>1</v>
      </c>
      <c r="L2401" s="196" t="s">
        <v>1258</v>
      </c>
    </row>
    <row r="2402" spans="1:12" x14ac:dyDescent="0.45">
      <c r="A2402" s="196">
        <v>8</v>
      </c>
      <c r="B2402" s="196">
        <v>3</v>
      </c>
      <c r="C2402" s="196">
        <v>7</v>
      </c>
      <c r="D2402" s="196" t="s">
        <v>858</v>
      </c>
      <c r="E2402" s="196" t="s">
        <v>8180</v>
      </c>
      <c r="F2402" s="196" t="s">
        <v>857</v>
      </c>
      <c r="G2402" s="196" t="s">
        <v>1034</v>
      </c>
      <c r="H2402" s="196" t="s">
        <v>1069</v>
      </c>
      <c r="I2402" s="196" t="s">
        <v>599</v>
      </c>
      <c r="J2402" s="196" t="s">
        <v>1248</v>
      </c>
      <c r="K2402" s="196">
        <v>1</v>
      </c>
      <c r="L2402" s="196" t="s">
        <v>1257</v>
      </c>
    </row>
    <row r="2403" spans="1:12" x14ac:dyDescent="0.45">
      <c r="A2403" s="196">
        <v>8</v>
      </c>
      <c r="B2403" s="196">
        <v>3</v>
      </c>
      <c r="C2403" s="196">
        <v>8</v>
      </c>
      <c r="D2403" s="196" t="s">
        <v>858</v>
      </c>
      <c r="E2403" s="196" t="s">
        <v>8181</v>
      </c>
      <c r="F2403" s="196" t="s">
        <v>857</v>
      </c>
      <c r="G2403" s="196" t="s">
        <v>1034</v>
      </c>
      <c r="H2403" s="196" t="s">
        <v>1067</v>
      </c>
      <c r="I2403" s="196" t="s">
        <v>599</v>
      </c>
      <c r="J2403" s="196" t="s">
        <v>1248</v>
      </c>
      <c r="K2403" s="196">
        <v>1</v>
      </c>
      <c r="L2403" s="196" t="s">
        <v>1256</v>
      </c>
    </row>
    <row r="2404" spans="1:12" x14ac:dyDescent="0.45">
      <c r="A2404" s="196">
        <v>8</v>
      </c>
      <c r="B2404" s="196">
        <v>3</v>
      </c>
      <c r="C2404" s="196">
        <v>9</v>
      </c>
      <c r="D2404" s="196" t="s">
        <v>858</v>
      </c>
      <c r="E2404" s="196" t="s">
        <v>8182</v>
      </c>
      <c r="F2404" s="196" t="s">
        <v>857</v>
      </c>
      <c r="G2404" s="196" t="s">
        <v>1034</v>
      </c>
      <c r="H2404" s="196" t="s">
        <v>1065</v>
      </c>
      <c r="I2404" s="196" t="s">
        <v>599</v>
      </c>
      <c r="J2404" s="196" t="s">
        <v>1248</v>
      </c>
      <c r="K2404" s="196">
        <v>1</v>
      </c>
      <c r="L2404" s="196" t="s">
        <v>1255</v>
      </c>
    </row>
    <row r="2405" spans="1:12" x14ac:dyDescent="0.45">
      <c r="A2405" s="196">
        <v>8</v>
      </c>
      <c r="B2405" s="196">
        <v>3</v>
      </c>
      <c r="C2405" s="196">
        <v>10</v>
      </c>
      <c r="D2405" s="196" t="s">
        <v>858</v>
      </c>
      <c r="E2405" s="196" t="s">
        <v>8183</v>
      </c>
      <c r="F2405" s="196" t="s">
        <v>857</v>
      </c>
      <c r="G2405" s="196" t="s">
        <v>1034</v>
      </c>
      <c r="H2405" s="196" t="s">
        <v>1063</v>
      </c>
      <c r="I2405" s="196" t="s">
        <v>599</v>
      </c>
      <c r="J2405" s="196" t="s">
        <v>1248</v>
      </c>
      <c r="K2405" s="196">
        <v>1</v>
      </c>
      <c r="L2405" s="196" t="s">
        <v>1254</v>
      </c>
    </row>
    <row r="2406" spans="1:12" x14ac:dyDescent="0.45">
      <c r="A2406" s="196">
        <v>8</v>
      </c>
      <c r="B2406" s="196">
        <v>3</v>
      </c>
      <c r="C2406" s="196">
        <v>11</v>
      </c>
      <c r="D2406" s="196" t="s">
        <v>858</v>
      </c>
      <c r="E2406" s="196" t="s">
        <v>8184</v>
      </c>
      <c r="F2406" s="196" t="s">
        <v>857</v>
      </c>
      <c r="G2406" s="196" t="s">
        <v>1034</v>
      </c>
      <c r="H2406" s="196" t="s">
        <v>1061</v>
      </c>
      <c r="I2406" s="196" t="s">
        <v>599</v>
      </c>
      <c r="J2406" s="196" t="s">
        <v>1248</v>
      </c>
      <c r="K2406" s="196">
        <v>1</v>
      </c>
      <c r="L2406" s="196" t="s">
        <v>1253</v>
      </c>
    </row>
    <row r="2407" spans="1:12" x14ac:dyDescent="0.45">
      <c r="A2407" s="196">
        <v>8</v>
      </c>
      <c r="B2407" s="196">
        <v>3</v>
      </c>
      <c r="C2407" s="196">
        <v>12</v>
      </c>
      <c r="D2407" s="196" t="s">
        <v>858</v>
      </c>
      <c r="E2407" s="196" t="s">
        <v>8185</v>
      </c>
      <c r="F2407" s="196" t="s">
        <v>857</v>
      </c>
      <c r="G2407" s="196" t="s">
        <v>1034</v>
      </c>
      <c r="H2407" s="196" t="s">
        <v>1059</v>
      </c>
      <c r="I2407" s="196" t="s">
        <v>599</v>
      </c>
      <c r="J2407" s="196" t="s">
        <v>1248</v>
      </c>
      <c r="K2407" s="196">
        <v>1</v>
      </c>
      <c r="L2407" s="196" t="s">
        <v>1252</v>
      </c>
    </row>
    <row r="2408" spans="1:12" x14ac:dyDescent="0.45">
      <c r="A2408" s="196">
        <v>8</v>
      </c>
      <c r="B2408" s="196">
        <v>3</v>
      </c>
      <c r="C2408" s="196">
        <v>13</v>
      </c>
      <c r="D2408" s="196" t="s">
        <v>858</v>
      </c>
      <c r="E2408" s="196" t="s">
        <v>8186</v>
      </c>
      <c r="F2408" s="196" t="s">
        <v>857</v>
      </c>
      <c r="G2408" s="196" t="s">
        <v>1034</v>
      </c>
      <c r="H2408" s="196" t="s">
        <v>1057</v>
      </c>
      <c r="I2408" s="196" t="s">
        <v>599</v>
      </c>
      <c r="J2408" s="196" t="s">
        <v>1248</v>
      </c>
      <c r="K2408" s="196">
        <v>1</v>
      </c>
      <c r="L2408" s="196" t="s">
        <v>1251</v>
      </c>
    </row>
    <row r="2409" spans="1:12" x14ac:dyDescent="0.45">
      <c r="A2409" s="196">
        <v>8</v>
      </c>
      <c r="B2409" s="196">
        <v>3</v>
      </c>
      <c r="C2409" s="196">
        <v>14</v>
      </c>
      <c r="D2409" s="196" t="s">
        <v>858</v>
      </c>
      <c r="E2409" s="196" t="s">
        <v>8187</v>
      </c>
      <c r="F2409" s="196" t="s">
        <v>857</v>
      </c>
      <c r="G2409" s="196" t="s">
        <v>1034</v>
      </c>
      <c r="H2409" s="196" t="s">
        <v>1055</v>
      </c>
      <c r="I2409" s="196" t="s">
        <v>599</v>
      </c>
      <c r="J2409" s="196" t="s">
        <v>1248</v>
      </c>
      <c r="K2409" s="196">
        <v>1</v>
      </c>
      <c r="L2409" s="196" t="s">
        <v>1250</v>
      </c>
    </row>
    <row r="2410" spans="1:12" x14ac:dyDescent="0.45">
      <c r="A2410" s="196">
        <v>8</v>
      </c>
      <c r="B2410" s="196">
        <v>3</v>
      </c>
      <c r="C2410" s="196">
        <v>15</v>
      </c>
      <c r="D2410" s="196" t="s">
        <v>858</v>
      </c>
      <c r="E2410" s="196" t="s">
        <v>8188</v>
      </c>
      <c r="F2410" s="196" t="s">
        <v>857</v>
      </c>
      <c r="G2410" s="196" t="s">
        <v>1034</v>
      </c>
      <c r="H2410" s="196" t="s">
        <v>1053</v>
      </c>
      <c r="I2410" s="196" t="s">
        <v>599</v>
      </c>
      <c r="J2410" s="196" t="s">
        <v>1248</v>
      </c>
      <c r="K2410" s="196">
        <v>1</v>
      </c>
      <c r="L2410" s="196" t="s">
        <v>1249</v>
      </c>
    </row>
    <row r="2411" spans="1:12" x14ac:dyDescent="0.45">
      <c r="A2411" s="196">
        <v>8</v>
      </c>
      <c r="B2411" s="196">
        <v>3</v>
      </c>
      <c r="C2411" s="196">
        <v>16</v>
      </c>
      <c r="D2411" s="196" t="s">
        <v>858</v>
      </c>
      <c r="E2411" s="196" t="s">
        <v>8189</v>
      </c>
      <c r="F2411" s="196" t="s">
        <v>857</v>
      </c>
      <c r="G2411" s="196" t="s">
        <v>1034</v>
      </c>
      <c r="H2411" s="196" t="s">
        <v>1051</v>
      </c>
      <c r="I2411" s="196" t="s">
        <v>599</v>
      </c>
      <c r="J2411" s="196" t="s">
        <v>1248</v>
      </c>
      <c r="K2411" s="196">
        <v>1</v>
      </c>
      <c r="L2411" s="196" t="s">
        <v>1247</v>
      </c>
    </row>
    <row r="2412" spans="1:12" x14ac:dyDescent="0.45">
      <c r="A2412" s="196">
        <v>8</v>
      </c>
      <c r="B2412" s="196">
        <v>4</v>
      </c>
      <c r="C2412" s="196">
        <v>1</v>
      </c>
      <c r="D2412" s="196" t="s">
        <v>858</v>
      </c>
      <c r="E2412" s="196" t="s">
        <v>8190</v>
      </c>
      <c r="F2412" s="196" t="s">
        <v>857</v>
      </c>
      <c r="G2412" s="196" t="s">
        <v>1034</v>
      </c>
      <c r="H2412" s="196" t="s">
        <v>1081</v>
      </c>
      <c r="I2412" s="196" t="s">
        <v>599</v>
      </c>
      <c r="J2412" s="196" t="s">
        <v>1215</v>
      </c>
      <c r="K2412" s="196">
        <v>1</v>
      </c>
      <c r="L2412" s="196" t="s">
        <v>1246</v>
      </c>
    </row>
    <row r="2413" spans="1:12" x14ac:dyDescent="0.45">
      <c r="A2413" s="196">
        <v>8</v>
      </c>
      <c r="B2413" s="196">
        <v>4</v>
      </c>
      <c r="C2413" s="196">
        <v>2</v>
      </c>
      <c r="D2413" s="196" t="s">
        <v>858</v>
      </c>
      <c r="E2413" s="196" t="s">
        <v>8191</v>
      </c>
      <c r="F2413" s="196" t="s">
        <v>857</v>
      </c>
      <c r="G2413" s="196" t="s">
        <v>1034</v>
      </c>
      <c r="H2413" s="196" t="s">
        <v>1079</v>
      </c>
      <c r="I2413" s="196" t="s">
        <v>599</v>
      </c>
      <c r="J2413" s="196" t="s">
        <v>1215</v>
      </c>
      <c r="K2413" s="196">
        <v>1</v>
      </c>
      <c r="L2413" s="196" t="s">
        <v>1245</v>
      </c>
    </row>
    <row r="2414" spans="1:12" x14ac:dyDescent="0.45">
      <c r="A2414" s="196">
        <v>8</v>
      </c>
      <c r="B2414" s="196">
        <v>4</v>
      </c>
      <c r="C2414" s="196">
        <v>3</v>
      </c>
      <c r="D2414" s="196" t="s">
        <v>858</v>
      </c>
      <c r="E2414" s="196" t="s">
        <v>8192</v>
      </c>
      <c r="F2414" s="196" t="s">
        <v>857</v>
      </c>
      <c r="G2414" s="196" t="s">
        <v>1034</v>
      </c>
      <c r="H2414" s="196" t="s">
        <v>1077</v>
      </c>
      <c r="I2414" s="196" t="s">
        <v>599</v>
      </c>
      <c r="J2414" s="196" t="s">
        <v>1215</v>
      </c>
      <c r="K2414" s="196">
        <v>1</v>
      </c>
      <c r="L2414" s="196" t="s">
        <v>1244</v>
      </c>
    </row>
    <row r="2415" spans="1:12" x14ac:dyDescent="0.45">
      <c r="A2415" s="196">
        <v>8</v>
      </c>
      <c r="B2415" s="196">
        <v>4</v>
      </c>
      <c r="C2415" s="196">
        <v>4</v>
      </c>
      <c r="D2415" s="196" t="s">
        <v>858</v>
      </c>
      <c r="E2415" s="196" t="s">
        <v>8193</v>
      </c>
      <c r="F2415" s="196" t="s">
        <v>857</v>
      </c>
      <c r="G2415" s="196" t="s">
        <v>1034</v>
      </c>
      <c r="H2415" s="196" t="s">
        <v>1075</v>
      </c>
      <c r="I2415" s="196" t="s">
        <v>599</v>
      </c>
      <c r="J2415" s="196" t="s">
        <v>1215</v>
      </c>
      <c r="K2415" s="196">
        <v>1</v>
      </c>
      <c r="L2415" s="196" t="s">
        <v>1243</v>
      </c>
    </row>
    <row r="2416" spans="1:12" x14ac:dyDescent="0.45">
      <c r="A2416" s="196">
        <v>8</v>
      </c>
      <c r="B2416" s="196">
        <v>4</v>
      </c>
      <c r="C2416" s="196">
        <v>5</v>
      </c>
      <c r="D2416" s="196" t="s">
        <v>858</v>
      </c>
      <c r="E2416" s="196" t="s">
        <v>8194</v>
      </c>
      <c r="F2416" s="196" t="s">
        <v>857</v>
      </c>
      <c r="G2416" s="196" t="s">
        <v>1034</v>
      </c>
      <c r="H2416" s="196" t="s">
        <v>1073</v>
      </c>
      <c r="I2416" s="196" t="s">
        <v>599</v>
      </c>
      <c r="J2416" s="196" t="s">
        <v>1215</v>
      </c>
      <c r="K2416" s="196">
        <v>1</v>
      </c>
      <c r="L2416" s="196" t="s">
        <v>1242</v>
      </c>
    </row>
    <row r="2417" spans="1:12" x14ac:dyDescent="0.45">
      <c r="A2417" s="196">
        <v>8</v>
      </c>
      <c r="B2417" s="196">
        <v>4</v>
      </c>
      <c r="C2417" s="196">
        <v>6</v>
      </c>
      <c r="D2417" s="196" t="s">
        <v>858</v>
      </c>
      <c r="E2417" s="196" t="s">
        <v>8195</v>
      </c>
      <c r="F2417" s="196" t="s">
        <v>857</v>
      </c>
      <c r="G2417" s="196" t="s">
        <v>1034</v>
      </c>
      <c r="H2417" s="196" t="s">
        <v>1071</v>
      </c>
      <c r="I2417" s="196" t="s">
        <v>599</v>
      </c>
      <c r="J2417" s="196" t="s">
        <v>1215</v>
      </c>
      <c r="K2417" s="196">
        <v>1</v>
      </c>
      <c r="L2417" s="196" t="s">
        <v>1241</v>
      </c>
    </row>
    <row r="2418" spans="1:12" x14ac:dyDescent="0.45">
      <c r="A2418" s="196">
        <v>8</v>
      </c>
      <c r="B2418" s="196">
        <v>4</v>
      </c>
      <c r="C2418" s="196">
        <v>7</v>
      </c>
      <c r="D2418" s="196" t="s">
        <v>858</v>
      </c>
      <c r="E2418" s="196" t="s">
        <v>8196</v>
      </c>
      <c r="F2418" s="196" t="s">
        <v>857</v>
      </c>
      <c r="G2418" s="196" t="s">
        <v>1034</v>
      </c>
      <c r="H2418" s="196" t="s">
        <v>1069</v>
      </c>
      <c r="I2418" s="196" t="s">
        <v>599</v>
      </c>
      <c r="J2418" s="196" t="s">
        <v>1215</v>
      </c>
      <c r="K2418" s="196">
        <v>1</v>
      </c>
      <c r="L2418" s="196" t="s">
        <v>1240</v>
      </c>
    </row>
    <row r="2419" spans="1:12" x14ac:dyDescent="0.45">
      <c r="A2419" s="196">
        <v>8</v>
      </c>
      <c r="B2419" s="196">
        <v>4</v>
      </c>
      <c r="C2419" s="196">
        <v>8</v>
      </c>
      <c r="D2419" s="196" t="s">
        <v>858</v>
      </c>
      <c r="E2419" s="196" t="s">
        <v>8197</v>
      </c>
      <c r="F2419" s="196" t="s">
        <v>857</v>
      </c>
      <c r="G2419" s="196" t="s">
        <v>1034</v>
      </c>
      <c r="H2419" s="196" t="s">
        <v>1067</v>
      </c>
      <c r="I2419" s="196" t="s">
        <v>599</v>
      </c>
      <c r="J2419" s="196" t="s">
        <v>1215</v>
      </c>
      <c r="K2419" s="196">
        <v>1</v>
      </c>
      <c r="L2419" s="196" t="s">
        <v>1239</v>
      </c>
    </row>
    <row r="2420" spans="1:12" x14ac:dyDescent="0.45">
      <c r="A2420" s="196">
        <v>8</v>
      </c>
      <c r="B2420" s="196">
        <v>4</v>
      </c>
      <c r="C2420" s="196">
        <v>9</v>
      </c>
      <c r="D2420" s="196" t="s">
        <v>858</v>
      </c>
      <c r="E2420" s="196" t="s">
        <v>8198</v>
      </c>
      <c r="F2420" s="196" t="s">
        <v>857</v>
      </c>
      <c r="G2420" s="196" t="s">
        <v>1034</v>
      </c>
      <c r="H2420" s="196" t="s">
        <v>1065</v>
      </c>
      <c r="I2420" s="196" t="s">
        <v>599</v>
      </c>
      <c r="J2420" s="196" t="s">
        <v>1215</v>
      </c>
      <c r="K2420" s="196">
        <v>1</v>
      </c>
      <c r="L2420" s="196" t="s">
        <v>1238</v>
      </c>
    </row>
    <row r="2421" spans="1:12" x14ac:dyDescent="0.45">
      <c r="A2421" s="196">
        <v>8</v>
      </c>
      <c r="B2421" s="196">
        <v>4</v>
      </c>
      <c r="C2421" s="196">
        <v>10</v>
      </c>
      <c r="D2421" s="196" t="s">
        <v>858</v>
      </c>
      <c r="E2421" s="196" t="s">
        <v>8199</v>
      </c>
      <c r="F2421" s="196" t="s">
        <v>857</v>
      </c>
      <c r="G2421" s="196" t="s">
        <v>1034</v>
      </c>
      <c r="H2421" s="196" t="s">
        <v>1063</v>
      </c>
      <c r="I2421" s="196" t="s">
        <v>599</v>
      </c>
      <c r="J2421" s="196" t="s">
        <v>1215</v>
      </c>
      <c r="K2421" s="196">
        <v>1</v>
      </c>
      <c r="L2421" s="196" t="s">
        <v>1237</v>
      </c>
    </row>
    <row r="2422" spans="1:12" x14ac:dyDescent="0.45">
      <c r="A2422" s="196">
        <v>8</v>
      </c>
      <c r="B2422" s="196">
        <v>4</v>
      </c>
      <c r="C2422" s="196">
        <v>11</v>
      </c>
      <c r="D2422" s="196" t="s">
        <v>858</v>
      </c>
      <c r="E2422" s="196" t="s">
        <v>8200</v>
      </c>
      <c r="F2422" s="196" t="s">
        <v>857</v>
      </c>
      <c r="G2422" s="196" t="s">
        <v>1034</v>
      </c>
      <c r="H2422" s="196" t="s">
        <v>1061</v>
      </c>
      <c r="I2422" s="196" t="s">
        <v>599</v>
      </c>
      <c r="J2422" s="196" t="s">
        <v>1215</v>
      </c>
      <c r="K2422" s="196">
        <v>1</v>
      </c>
      <c r="L2422" s="196" t="s">
        <v>1236</v>
      </c>
    </row>
    <row r="2423" spans="1:12" x14ac:dyDescent="0.45">
      <c r="A2423" s="196">
        <v>8</v>
      </c>
      <c r="B2423" s="196">
        <v>4</v>
      </c>
      <c r="C2423" s="196">
        <v>12</v>
      </c>
      <c r="D2423" s="196" t="s">
        <v>858</v>
      </c>
      <c r="E2423" s="196" t="s">
        <v>8201</v>
      </c>
      <c r="F2423" s="196" t="s">
        <v>857</v>
      </c>
      <c r="G2423" s="196" t="s">
        <v>1034</v>
      </c>
      <c r="H2423" s="196" t="s">
        <v>1059</v>
      </c>
      <c r="I2423" s="196" t="s">
        <v>599</v>
      </c>
      <c r="J2423" s="196" t="s">
        <v>1215</v>
      </c>
      <c r="K2423" s="196">
        <v>1</v>
      </c>
      <c r="L2423" s="196" t="s">
        <v>1235</v>
      </c>
    </row>
    <row r="2424" spans="1:12" x14ac:dyDescent="0.45">
      <c r="A2424" s="196">
        <v>8</v>
      </c>
      <c r="B2424" s="196">
        <v>4</v>
      </c>
      <c r="C2424" s="196">
        <v>13</v>
      </c>
      <c r="D2424" s="196" t="s">
        <v>858</v>
      </c>
      <c r="E2424" s="196" t="s">
        <v>8202</v>
      </c>
      <c r="F2424" s="196" t="s">
        <v>857</v>
      </c>
      <c r="G2424" s="196" t="s">
        <v>1034</v>
      </c>
      <c r="H2424" s="196" t="s">
        <v>1057</v>
      </c>
      <c r="I2424" s="196" t="s">
        <v>599</v>
      </c>
      <c r="J2424" s="196" t="s">
        <v>1215</v>
      </c>
      <c r="K2424" s="196">
        <v>1</v>
      </c>
      <c r="L2424" s="196" t="s">
        <v>1234</v>
      </c>
    </row>
    <row r="2425" spans="1:12" x14ac:dyDescent="0.45">
      <c r="A2425" s="196">
        <v>8</v>
      </c>
      <c r="B2425" s="196">
        <v>4</v>
      </c>
      <c r="C2425" s="196">
        <v>14</v>
      </c>
      <c r="D2425" s="196" t="s">
        <v>858</v>
      </c>
      <c r="E2425" s="196" t="s">
        <v>8203</v>
      </c>
      <c r="F2425" s="196" t="s">
        <v>857</v>
      </c>
      <c r="G2425" s="196" t="s">
        <v>1034</v>
      </c>
      <c r="H2425" s="196" t="s">
        <v>1055</v>
      </c>
      <c r="I2425" s="196" t="s">
        <v>599</v>
      </c>
      <c r="J2425" s="196" t="s">
        <v>1215</v>
      </c>
      <c r="K2425" s="196">
        <v>1</v>
      </c>
      <c r="L2425" s="196" t="s">
        <v>1233</v>
      </c>
    </row>
    <row r="2426" spans="1:12" x14ac:dyDescent="0.45">
      <c r="A2426" s="196">
        <v>8</v>
      </c>
      <c r="B2426" s="196">
        <v>4</v>
      </c>
      <c r="C2426" s="196">
        <v>15</v>
      </c>
      <c r="D2426" s="196" t="s">
        <v>858</v>
      </c>
      <c r="E2426" s="196" t="s">
        <v>8204</v>
      </c>
      <c r="F2426" s="196" t="s">
        <v>857</v>
      </c>
      <c r="G2426" s="196" t="s">
        <v>1034</v>
      </c>
      <c r="H2426" s="196" t="s">
        <v>1053</v>
      </c>
      <c r="I2426" s="196" t="s">
        <v>599</v>
      </c>
      <c r="J2426" s="196" t="s">
        <v>1215</v>
      </c>
      <c r="K2426" s="196">
        <v>1</v>
      </c>
      <c r="L2426" s="196" t="s">
        <v>1232</v>
      </c>
    </row>
    <row r="2427" spans="1:12" x14ac:dyDescent="0.45">
      <c r="A2427" s="196">
        <v>8</v>
      </c>
      <c r="B2427" s="196">
        <v>4</v>
      </c>
      <c r="C2427" s="196">
        <v>16</v>
      </c>
      <c r="D2427" s="196" t="s">
        <v>858</v>
      </c>
      <c r="E2427" s="196" t="s">
        <v>8205</v>
      </c>
      <c r="F2427" s="196" t="s">
        <v>857</v>
      </c>
      <c r="G2427" s="196" t="s">
        <v>1034</v>
      </c>
      <c r="H2427" s="196" t="s">
        <v>1051</v>
      </c>
      <c r="I2427" s="196" t="s">
        <v>599</v>
      </c>
      <c r="J2427" s="196" t="s">
        <v>1215</v>
      </c>
      <c r="K2427" s="196">
        <v>1</v>
      </c>
      <c r="L2427" s="196" t="s">
        <v>1231</v>
      </c>
    </row>
    <row r="2428" spans="1:12" x14ac:dyDescent="0.45">
      <c r="A2428" s="196">
        <v>8</v>
      </c>
      <c r="B2428" s="196">
        <v>5</v>
      </c>
      <c r="C2428" s="196">
        <v>1</v>
      </c>
      <c r="D2428" s="196" t="s">
        <v>858</v>
      </c>
      <c r="E2428" s="196" t="s">
        <v>8206</v>
      </c>
      <c r="F2428" s="196" t="s">
        <v>857</v>
      </c>
      <c r="G2428" s="196" t="s">
        <v>1034</v>
      </c>
      <c r="H2428" s="196" t="s">
        <v>1081</v>
      </c>
      <c r="I2428" s="196" t="s">
        <v>599</v>
      </c>
      <c r="J2428" s="196" t="s">
        <v>1215</v>
      </c>
      <c r="K2428" s="196">
        <v>1</v>
      </c>
      <c r="L2428" s="196" t="s">
        <v>1230</v>
      </c>
    </row>
    <row r="2429" spans="1:12" x14ac:dyDescent="0.45">
      <c r="A2429" s="196">
        <v>8</v>
      </c>
      <c r="B2429" s="196">
        <v>5</v>
      </c>
      <c r="C2429" s="196">
        <v>2</v>
      </c>
      <c r="D2429" s="196" t="s">
        <v>858</v>
      </c>
      <c r="E2429" s="196" t="s">
        <v>8207</v>
      </c>
      <c r="F2429" s="196" t="s">
        <v>857</v>
      </c>
      <c r="G2429" s="196" t="s">
        <v>1034</v>
      </c>
      <c r="H2429" s="196" t="s">
        <v>1079</v>
      </c>
      <c r="I2429" s="196" t="s">
        <v>599</v>
      </c>
      <c r="J2429" s="196" t="s">
        <v>1215</v>
      </c>
      <c r="K2429" s="196">
        <v>1</v>
      </c>
      <c r="L2429" s="196" t="s">
        <v>1229</v>
      </c>
    </row>
    <row r="2430" spans="1:12" x14ac:dyDescent="0.45">
      <c r="A2430" s="196">
        <v>8</v>
      </c>
      <c r="B2430" s="196">
        <v>5</v>
      </c>
      <c r="C2430" s="196">
        <v>3</v>
      </c>
      <c r="D2430" s="196" t="s">
        <v>858</v>
      </c>
      <c r="E2430" s="196" t="s">
        <v>8208</v>
      </c>
      <c r="F2430" s="196" t="s">
        <v>857</v>
      </c>
      <c r="G2430" s="196" t="s">
        <v>1034</v>
      </c>
      <c r="H2430" s="196" t="s">
        <v>1077</v>
      </c>
      <c r="I2430" s="196" t="s">
        <v>599</v>
      </c>
      <c r="J2430" s="196" t="s">
        <v>1215</v>
      </c>
      <c r="K2430" s="196">
        <v>1</v>
      </c>
      <c r="L2430" s="196" t="s">
        <v>1228</v>
      </c>
    </row>
    <row r="2431" spans="1:12" x14ac:dyDescent="0.45">
      <c r="A2431" s="196">
        <v>8</v>
      </c>
      <c r="B2431" s="196">
        <v>5</v>
      </c>
      <c r="C2431" s="196">
        <v>4</v>
      </c>
      <c r="D2431" s="196" t="s">
        <v>858</v>
      </c>
      <c r="E2431" s="196" t="s">
        <v>8209</v>
      </c>
      <c r="F2431" s="196" t="s">
        <v>857</v>
      </c>
      <c r="G2431" s="196" t="s">
        <v>1034</v>
      </c>
      <c r="H2431" s="196" t="s">
        <v>1075</v>
      </c>
      <c r="I2431" s="196" t="s">
        <v>599</v>
      </c>
      <c r="J2431" s="196" t="s">
        <v>1215</v>
      </c>
      <c r="K2431" s="196">
        <v>1</v>
      </c>
      <c r="L2431" s="196" t="s">
        <v>1227</v>
      </c>
    </row>
    <row r="2432" spans="1:12" x14ac:dyDescent="0.45">
      <c r="A2432" s="196">
        <v>8</v>
      </c>
      <c r="B2432" s="196">
        <v>5</v>
      </c>
      <c r="C2432" s="196">
        <v>5</v>
      </c>
      <c r="D2432" s="196" t="s">
        <v>858</v>
      </c>
      <c r="E2432" s="196" t="s">
        <v>8210</v>
      </c>
      <c r="F2432" s="196" t="s">
        <v>857</v>
      </c>
      <c r="G2432" s="196" t="s">
        <v>1034</v>
      </c>
      <c r="H2432" s="196" t="s">
        <v>1073</v>
      </c>
      <c r="I2432" s="196" t="s">
        <v>599</v>
      </c>
      <c r="J2432" s="196" t="s">
        <v>1215</v>
      </c>
      <c r="K2432" s="196">
        <v>1</v>
      </c>
      <c r="L2432" s="196" t="s">
        <v>1226</v>
      </c>
    </row>
    <row r="2433" spans="1:12" x14ac:dyDescent="0.45">
      <c r="A2433" s="196">
        <v>8</v>
      </c>
      <c r="B2433" s="196">
        <v>5</v>
      </c>
      <c r="C2433" s="196">
        <v>6</v>
      </c>
      <c r="D2433" s="196" t="s">
        <v>858</v>
      </c>
      <c r="E2433" s="196" t="s">
        <v>8211</v>
      </c>
      <c r="F2433" s="196" t="s">
        <v>857</v>
      </c>
      <c r="G2433" s="196" t="s">
        <v>1034</v>
      </c>
      <c r="H2433" s="196" t="s">
        <v>1071</v>
      </c>
      <c r="I2433" s="196" t="s">
        <v>599</v>
      </c>
      <c r="J2433" s="196" t="s">
        <v>1215</v>
      </c>
      <c r="K2433" s="196">
        <v>1</v>
      </c>
      <c r="L2433" s="196" t="s">
        <v>1225</v>
      </c>
    </row>
    <row r="2434" spans="1:12" x14ac:dyDescent="0.45">
      <c r="A2434" s="196">
        <v>8</v>
      </c>
      <c r="B2434" s="196">
        <v>5</v>
      </c>
      <c r="C2434" s="196">
        <v>7</v>
      </c>
      <c r="D2434" s="196" t="s">
        <v>858</v>
      </c>
      <c r="E2434" s="196" t="s">
        <v>8212</v>
      </c>
      <c r="F2434" s="196" t="s">
        <v>857</v>
      </c>
      <c r="G2434" s="196" t="s">
        <v>1034</v>
      </c>
      <c r="H2434" s="196" t="s">
        <v>1069</v>
      </c>
      <c r="I2434" s="196" t="s">
        <v>599</v>
      </c>
      <c r="J2434" s="196" t="s">
        <v>1215</v>
      </c>
      <c r="K2434" s="196">
        <v>1</v>
      </c>
      <c r="L2434" s="196" t="s">
        <v>1224</v>
      </c>
    </row>
    <row r="2435" spans="1:12" x14ac:dyDescent="0.45">
      <c r="A2435" s="196">
        <v>8</v>
      </c>
      <c r="B2435" s="196">
        <v>5</v>
      </c>
      <c r="C2435" s="196">
        <v>8</v>
      </c>
      <c r="D2435" s="196" t="s">
        <v>858</v>
      </c>
      <c r="E2435" s="196" t="s">
        <v>8213</v>
      </c>
      <c r="F2435" s="196" t="s">
        <v>857</v>
      </c>
      <c r="G2435" s="196" t="s">
        <v>1034</v>
      </c>
      <c r="H2435" s="196" t="s">
        <v>1067</v>
      </c>
      <c r="I2435" s="196" t="s">
        <v>599</v>
      </c>
      <c r="J2435" s="196" t="s">
        <v>1215</v>
      </c>
      <c r="K2435" s="196">
        <v>1</v>
      </c>
      <c r="L2435" s="196" t="s">
        <v>1223</v>
      </c>
    </row>
    <row r="2436" spans="1:12" x14ac:dyDescent="0.45">
      <c r="A2436" s="196">
        <v>8</v>
      </c>
      <c r="B2436" s="196">
        <v>5</v>
      </c>
      <c r="C2436" s="196">
        <v>9</v>
      </c>
      <c r="D2436" s="196" t="s">
        <v>858</v>
      </c>
      <c r="E2436" s="196" t="s">
        <v>8214</v>
      </c>
      <c r="F2436" s="196" t="s">
        <v>857</v>
      </c>
      <c r="G2436" s="196" t="s">
        <v>1034</v>
      </c>
      <c r="H2436" s="196" t="s">
        <v>1065</v>
      </c>
      <c r="I2436" s="196" t="s">
        <v>599</v>
      </c>
      <c r="J2436" s="196" t="s">
        <v>1215</v>
      </c>
      <c r="K2436" s="196">
        <v>1</v>
      </c>
      <c r="L2436" s="196" t="s">
        <v>1222</v>
      </c>
    </row>
    <row r="2437" spans="1:12" x14ac:dyDescent="0.45">
      <c r="A2437" s="196">
        <v>8</v>
      </c>
      <c r="B2437" s="196">
        <v>5</v>
      </c>
      <c r="C2437" s="196">
        <v>10</v>
      </c>
      <c r="D2437" s="196" t="s">
        <v>858</v>
      </c>
      <c r="E2437" s="196" t="s">
        <v>8215</v>
      </c>
      <c r="F2437" s="196" t="s">
        <v>857</v>
      </c>
      <c r="G2437" s="196" t="s">
        <v>1034</v>
      </c>
      <c r="H2437" s="196" t="s">
        <v>1063</v>
      </c>
      <c r="I2437" s="196" t="s">
        <v>599</v>
      </c>
      <c r="J2437" s="196" t="s">
        <v>1215</v>
      </c>
      <c r="K2437" s="196">
        <v>1</v>
      </c>
      <c r="L2437" s="196" t="s">
        <v>1221</v>
      </c>
    </row>
    <row r="2438" spans="1:12" x14ac:dyDescent="0.45">
      <c r="A2438" s="196">
        <v>8</v>
      </c>
      <c r="B2438" s="196">
        <v>5</v>
      </c>
      <c r="C2438" s="196">
        <v>11</v>
      </c>
      <c r="D2438" s="196" t="s">
        <v>858</v>
      </c>
      <c r="E2438" s="196" t="s">
        <v>8216</v>
      </c>
      <c r="F2438" s="196" t="s">
        <v>857</v>
      </c>
      <c r="G2438" s="196" t="s">
        <v>1034</v>
      </c>
      <c r="H2438" s="196" t="s">
        <v>1061</v>
      </c>
      <c r="I2438" s="196" t="s">
        <v>599</v>
      </c>
      <c r="J2438" s="196" t="s">
        <v>1215</v>
      </c>
      <c r="K2438" s="196">
        <v>1</v>
      </c>
      <c r="L2438" s="196" t="s">
        <v>1220</v>
      </c>
    </row>
    <row r="2439" spans="1:12" x14ac:dyDescent="0.45">
      <c r="A2439" s="196">
        <v>8</v>
      </c>
      <c r="B2439" s="196">
        <v>5</v>
      </c>
      <c r="C2439" s="196">
        <v>12</v>
      </c>
      <c r="D2439" s="196" t="s">
        <v>858</v>
      </c>
      <c r="E2439" s="196" t="s">
        <v>8217</v>
      </c>
      <c r="F2439" s="196" t="s">
        <v>857</v>
      </c>
      <c r="G2439" s="196" t="s">
        <v>1034</v>
      </c>
      <c r="H2439" s="196" t="s">
        <v>1059</v>
      </c>
      <c r="I2439" s="196" t="s">
        <v>599</v>
      </c>
      <c r="J2439" s="196" t="s">
        <v>1215</v>
      </c>
      <c r="K2439" s="196">
        <v>1</v>
      </c>
      <c r="L2439" s="196" t="s">
        <v>1219</v>
      </c>
    </row>
    <row r="2440" spans="1:12" x14ac:dyDescent="0.45">
      <c r="A2440" s="196">
        <v>8</v>
      </c>
      <c r="B2440" s="196">
        <v>5</v>
      </c>
      <c r="C2440" s="196">
        <v>13</v>
      </c>
      <c r="D2440" s="196" t="s">
        <v>858</v>
      </c>
      <c r="E2440" s="196" t="s">
        <v>8218</v>
      </c>
      <c r="F2440" s="196" t="s">
        <v>857</v>
      </c>
      <c r="G2440" s="196" t="s">
        <v>1034</v>
      </c>
      <c r="H2440" s="196" t="s">
        <v>1057</v>
      </c>
      <c r="I2440" s="196" t="s">
        <v>599</v>
      </c>
      <c r="J2440" s="196" t="s">
        <v>1215</v>
      </c>
      <c r="K2440" s="196">
        <v>1</v>
      </c>
      <c r="L2440" s="196" t="s">
        <v>1218</v>
      </c>
    </row>
    <row r="2441" spans="1:12" x14ac:dyDescent="0.45">
      <c r="A2441" s="196">
        <v>8</v>
      </c>
      <c r="B2441" s="196">
        <v>5</v>
      </c>
      <c r="C2441" s="196">
        <v>14</v>
      </c>
      <c r="D2441" s="196" t="s">
        <v>858</v>
      </c>
      <c r="E2441" s="196" t="s">
        <v>8219</v>
      </c>
      <c r="F2441" s="196" t="s">
        <v>857</v>
      </c>
      <c r="G2441" s="196" t="s">
        <v>1034</v>
      </c>
      <c r="H2441" s="196" t="s">
        <v>1055</v>
      </c>
      <c r="I2441" s="196" t="s">
        <v>599</v>
      </c>
      <c r="J2441" s="196" t="s">
        <v>1215</v>
      </c>
      <c r="K2441" s="196">
        <v>1</v>
      </c>
      <c r="L2441" s="196" t="s">
        <v>1217</v>
      </c>
    </row>
    <row r="2442" spans="1:12" x14ac:dyDescent="0.45">
      <c r="A2442" s="196">
        <v>8</v>
      </c>
      <c r="B2442" s="196">
        <v>5</v>
      </c>
      <c r="C2442" s="196">
        <v>15</v>
      </c>
      <c r="D2442" s="196" t="s">
        <v>858</v>
      </c>
      <c r="E2442" s="196" t="s">
        <v>8220</v>
      </c>
      <c r="F2442" s="196" t="s">
        <v>857</v>
      </c>
      <c r="G2442" s="196" t="s">
        <v>1034</v>
      </c>
      <c r="H2442" s="196" t="s">
        <v>1053</v>
      </c>
      <c r="I2442" s="196" t="s">
        <v>599</v>
      </c>
      <c r="J2442" s="196" t="s">
        <v>1215</v>
      </c>
      <c r="K2442" s="196">
        <v>1</v>
      </c>
      <c r="L2442" s="196" t="s">
        <v>1216</v>
      </c>
    </row>
    <row r="2443" spans="1:12" x14ac:dyDescent="0.45">
      <c r="A2443" s="196">
        <v>8</v>
      </c>
      <c r="B2443" s="196">
        <v>5</v>
      </c>
      <c r="C2443" s="196">
        <v>16</v>
      </c>
      <c r="D2443" s="196" t="s">
        <v>858</v>
      </c>
      <c r="E2443" s="196" t="s">
        <v>8221</v>
      </c>
      <c r="F2443" s="196" t="s">
        <v>857</v>
      </c>
      <c r="G2443" s="196" t="s">
        <v>1034</v>
      </c>
      <c r="H2443" s="196" t="s">
        <v>1051</v>
      </c>
      <c r="I2443" s="196" t="s">
        <v>599</v>
      </c>
      <c r="J2443" s="196" t="s">
        <v>1215</v>
      </c>
      <c r="K2443" s="196">
        <v>1</v>
      </c>
      <c r="L2443" s="196" t="s">
        <v>1214</v>
      </c>
    </row>
    <row r="2444" spans="1:12" x14ac:dyDescent="0.45">
      <c r="A2444" s="196">
        <v>8</v>
      </c>
      <c r="B2444" s="196">
        <v>6</v>
      </c>
      <c r="C2444" s="196">
        <v>1</v>
      </c>
      <c r="D2444" s="196" t="s">
        <v>858</v>
      </c>
      <c r="E2444" s="196" t="s">
        <v>8222</v>
      </c>
      <c r="F2444" s="196" t="s">
        <v>857</v>
      </c>
      <c r="G2444" s="196" t="s">
        <v>1034</v>
      </c>
      <c r="H2444" s="196" t="s">
        <v>1081</v>
      </c>
      <c r="I2444" s="196" t="s">
        <v>599</v>
      </c>
      <c r="J2444" s="196" t="s">
        <v>1182</v>
      </c>
      <c r="K2444" s="196">
        <v>1</v>
      </c>
      <c r="L2444" s="196" t="s">
        <v>1213</v>
      </c>
    </row>
    <row r="2445" spans="1:12" x14ac:dyDescent="0.45">
      <c r="A2445" s="196">
        <v>8</v>
      </c>
      <c r="B2445" s="196">
        <v>6</v>
      </c>
      <c r="C2445" s="196">
        <v>2</v>
      </c>
      <c r="D2445" s="196" t="s">
        <v>858</v>
      </c>
      <c r="E2445" s="196" t="s">
        <v>8223</v>
      </c>
      <c r="F2445" s="196" t="s">
        <v>857</v>
      </c>
      <c r="G2445" s="196" t="s">
        <v>1034</v>
      </c>
      <c r="H2445" s="196" t="s">
        <v>1079</v>
      </c>
      <c r="I2445" s="196" t="s">
        <v>599</v>
      </c>
      <c r="J2445" s="196" t="s">
        <v>1182</v>
      </c>
      <c r="K2445" s="196">
        <v>1</v>
      </c>
      <c r="L2445" s="196" t="s">
        <v>1212</v>
      </c>
    </row>
    <row r="2446" spans="1:12" x14ac:dyDescent="0.45">
      <c r="A2446" s="196">
        <v>8</v>
      </c>
      <c r="B2446" s="196">
        <v>6</v>
      </c>
      <c r="C2446" s="196">
        <v>3</v>
      </c>
      <c r="D2446" s="196" t="s">
        <v>858</v>
      </c>
      <c r="E2446" s="196" t="s">
        <v>8224</v>
      </c>
      <c r="F2446" s="196" t="s">
        <v>857</v>
      </c>
      <c r="G2446" s="196" t="s">
        <v>1034</v>
      </c>
      <c r="H2446" s="196" t="s">
        <v>1077</v>
      </c>
      <c r="I2446" s="196" t="s">
        <v>599</v>
      </c>
      <c r="J2446" s="196" t="s">
        <v>1182</v>
      </c>
      <c r="K2446" s="196">
        <v>1</v>
      </c>
      <c r="L2446" s="196" t="s">
        <v>1211</v>
      </c>
    </row>
    <row r="2447" spans="1:12" x14ac:dyDescent="0.45">
      <c r="A2447" s="196">
        <v>8</v>
      </c>
      <c r="B2447" s="196">
        <v>6</v>
      </c>
      <c r="C2447" s="196">
        <v>4</v>
      </c>
      <c r="D2447" s="196" t="s">
        <v>858</v>
      </c>
      <c r="E2447" s="196" t="s">
        <v>8225</v>
      </c>
      <c r="F2447" s="196" t="s">
        <v>857</v>
      </c>
      <c r="G2447" s="196" t="s">
        <v>1034</v>
      </c>
      <c r="H2447" s="196" t="s">
        <v>1075</v>
      </c>
      <c r="I2447" s="196" t="s">
        <v>599</v>
      </c>
      <c r="J2447" s="196" t="s">
        <v>1182</v>
      </c>
      <c r="K2447" s="196">
        <v>1</v>
      </c>
      <c r="L2447" s="196" t="s">
        <v>1210</v>
      </c>
    </row>
    <row r="2448" spans="1:12" x14ac:dyDescent="0.45">
      <c r="A2448" s="196">
        <v>8</v>
      </c>
      <c r="B2448" s="196">
        <v>6</v>
      </c>
      <c r="C2448" s="196">
        <v>5</v>
      </c>
      <c r="D2448" s="196" t="s">
        <v>858</v>
      </c>
      <c r="E2448" s="196" t="s">
        <v>8226</v>
      </c>
      <c r="F2448" s="196" t="s">
        <v>857</v>
      </c>
      <c r="G2448" s="196" t="s">
        <v>1034</v>
      </c>
      <c r="H2448" s="196" t="s">
        <v>1073</v>
      </c>
      <c r="I2448" s="196" t="s">
        <v>599</v>
      </c>
      <c r="J2448" s="196" t="s">
        <v>1182</v>
      </c>
      <c r="K2448" s="196">
        <v>1</v>
      </c>
      <c r="L2448" s="196" t="s">
        <v>1209</v>
      </c>
    </row>
    <row r="2449" spans="1:12" x14ac:dyDescent="0.45">
      <c r="A2449" s="196">
        <v>8</v>
      </c>
      <c r="B2449" s="196">
        <v>6</v>
      </c>
      <c r="C2449" s="196">
        <v>6</v>
      </c>
      <c r="D2449" s="196" t="s">
        <v>858</v>
      </c>
      <c r="E2449" s="196" t="s">
        <v>8227</v>
      </c>
      <c r="F2449" s="196" t="s">
        <v>857</v>
      </c>
      <c r="G2449" s="196" t="s">
        <v>1034</v>
      </c>
      <c r="H2449" s="196" t="s">
        <v>1071</v>
      </c>
      <c r="I2449" s="196" t="s">
        <v>599</v>
      </c>
      <c r="J2449" s="196" t="s">
        <v>1182</v>
      </c>
      <c r="K2449" s="196">
        <v>1</v>
      </c>
      <c r="L2449" s="196" t="s">
        <v>1208</v>
      </c>
    </row>
    <row r="2450" spans="1:12" x14ac:dyDescent="0.45">
      <c r="A2450" s="196">
        <v>8</v>
      </c>
      <c r="B2450" s="196">
        <v>6</v>
      </c>
      <c r="C2450" s="196">
        <v>7</v>
      </c>
      <c r="D2450" s="196" t="s">
        <v>858</v>
      </c>
      <c r="E2450" s="196" t="s">
        <v>8228</v>
      </c>
      <c r="F2450" s="196" t="s">
        <v>857</v>
      </c>
      <c r="G2450" s="196" t="s">
        <v>1034</v>
      </c>
      <c r="H2450" s="196" t="s">
        <v>1069</v>
      </c>
      <c r="I2450" s="196" t="s">
        <v>599</v>
      </c>
      <c r="J2450" s="196" t="s">
        <v>1182</v>
      </c>
      <c r="K2450" s="196">
        <v>1</v>
      </c>
      <c r="L2450" s="196" t="s">
        <v>1207</v>
      </c>
    </row>
    <row r="2451" spans="1:12" x14ac:dyDescent="0.45">
      <c r="A2451" s="196">
        <v>8</v>
      </c>
      <c r="B2451" s="196">
        <v>6</v>
      </c>
      <c r="C2451" s="196">
        <v>8</v>
      </c>
      <c r="D2451" s="196" t="s">
        <v>858</v>
      </c>
      <c r="E2451" s="196" t="s">
        <v>8229</v>
      </c>
      <c r="F2451" s="196" t="s">
        <v>857</v>
      </c>
      <c r="G2451" s="196" t="s">
        <v>1034</v>
      </c>
      <c r="H2451" s="196" t="s">
        <v>1067</v>
      </c>
      <c r="I2451" s="196" t="s">
        <v>599</v>
      </c>
      <c r="J2451" s="196" t="s">
        <v>1182</v>
      </c>
      <c r="K2451" s="196">
        <v>1</v>
      </c>
      <c r="L2451" s="196" t="s">
        <v>1206</v>
      </c>
    </row>
    <row r="2452" spans="1:12" x14ac:dyDescent="0.45">
      <c r="A2452" s="196">
        <v>8</v>
      </c>
      <c r="B2452" s="196">
        <v>6</v>
      </c>
      <c r="C2452" s="196">
        <v>9</v>
      </c>
      <c r="D2452" s="196" t="s">
        <v>858</v>
      </c>
      <c r="E2452" s="196" t="s">
        <v>8230</v>
      </c>
      <c r="F2452" s="196" t="s">
        <v>857</v>
      </c>
      <c r="G2452" s="196" t="s">
        <v>1034</v>
      </c>
      <c r="H2452" s="196" t="s">
        <v>1065</v>
      </c>
      <c r="I2452" s="196" t="s">
        <v>599</v>
      </c>
      <c r="J2452" s="196" t="s">
        <v>1182</v>
      </c>
      <c r="K2452" s="196">
        <v>1</v>
      </c>
      <c r="L2452" s="196" t="s">
        <v>1205</v>
      </c>
    </row>
    <row r="2453" spans="1:12" x14ac:dyDescent="0.45">
      <c r="A2453" s="196">
        <v>8</v>
      </c>
      <c r="B2453" s="196">
        <v>6</v>
      </c>
      <c r="C2453" s="196">
        <v>10</v>
      </c>
      <c r="D2453" s="196" t="s">
        <v>858</v>
      </c>
      <c r="E2453" s="196" t="s">
        <v>8231</v>
      </c>
      <c r="F2453" s="196" t="s">
        <v>857</v>
      </c>
      <c r="G2453" s="196" t="s">
        <v>1034</v>
      </c>
      <c r="H2453" s="196" t="s">
        <v>1063</v>
      </c>
      <c r="I2453" s="196" t="s">
        <v>599</v>
      </c>
      <c r="J2453" s="196" t="s">
        <v>1182</v>
      </c>
      <c r="K2453" s="196">
        <v>1</v>
      </c>
      <c r="L2453" s="196" t="s">
        <v>1204</v>
      </c>
    </row>
    <row r="2454" spans="1:12" x14ac:dyDescent="0.45">
      <c r="A2454" s="196">
        <v>8</v>
      </c>
      <c r="B2454" s="196">
        <v>6</v>
      </c>
      <c r="C2454" s="196">
        <v>11</v>
      </c>
      <c r="D2454" s="196" t="s">
        <v>858</v>
      </c>
      <c r="E2454" s="196" t="s">
        <v>8232</v>
      </c>
      <c r="F2454" s="196" t="s">
        <v>857</v>
      </c>
      <c r="G2454" s="196" t="s">
        <v>1034</v>
      </c>
      <c r="H2454" s="196" t="s">
        <v>1061</v>
      </c>
      <c r="I2454" s="196" t="s">
        <v>599</v>
      </c>
      <c r="J2454" s="196" t="s">
        <v>1182</v>
      </c>
      <c r="K2454" s="196">
        <v>1</v>
      </c>
      <c r="L2454" s="196" t="s">
        <v>1203</v>
      </c>
    </row>
    <row r="2455" spans="1:12" x14ac:dyDescent="0.45">
      <c r="A2455" s="196">
        <v>8</v>
      </c>
      <c r="B2455" s="196">
        <v>6</v>
      </c>
      <c r="C2455" s="196">
        <v>12</v>
      </c>
      <c r="D2455" s="196" t="s">
        <v>858</v>
      </c>
      <c r="E2455" s="196" t="s">
        <v>8233</v>
      </c>
      <c r="F2455" s="196" t="s">
        <v>857</v>
      </c>
      <c r="G2455" s="196" t="s">
        <v>1034</v>
      </c>
      <c r="H2455" s="196" t="s">
        <v>1059</v>
      </c>
      <c r="I2455" s="196" t="s">
        <v>599</v>
      </c>
      <c r="J2455" s="196" t="s">
        <v>1182</v>
      </c>
      <c r="K2455" s="196">
        <v>1</v>
      </c>
      <c r="L2455" s="196" t="s">
        <v>1202</v>
      </c>
    </row>
    <row r="2456" spans="1:12" x14ac:dyDescent="0.45">
      <c r="A2456" s="196">
        <v>8</v>
      </c>
      <c r="B2456" s="196">
        <v>6</v>
      </c>
      <c r="C2456" s="196">
        <v>13</v>
      </c>
      <c r="D2456" s="196" t="s">
        <v>858</v>
      </c>
      <c r="E2456" s="196" t="s">
        <v>8234</v>
      </c>
      <c r="F2456" s="196" t="s">
        <v>857</v>
      </c>
      <c r="G2456" s="196" t="s">
        <v>1034</v>
      </c>
      <c r="H2456" s="196" t="s">
        <v>1057</v>
      </c>
      <c r="I2456" s="196" t="s">
        <v>599</v>
      </c>
      <c r="J2456" s="196" t="s">
        <v>1182</v>
      </c>
      <c r="K2456" s="196">
        <v>1</v>
      </c>
      <c r="L2456" s="196" t="s">
        <v>1201</v>
      </c>
    </row>
    <row r="2457" spans="1:12" x14ac:dyDescent="0.45">
      <c r="A2457" s="196">
        <v>8</v>
      </c>
      <c r="B2457" s="196">
        <v>6</v>
      </c>
      <c r="C2457" s="196">
        <v>14</v>
      </c>
      <c r="D2457" s="196" t="s">
        <v>858</v>
      </c>
      <c r="E2457" s="196" t="s">
        <v>8235</v>
      </c>
      <c r="F2457" s="196" t="s">
        <v>857</v>
      </c>
      <c r="G2457" s="196" t="s">
        <v>1034</v>
      </c>
      <c r="H2457" s="196" t="s">
        <v>1055</v>
      </c>
      <c r="I2457" s="196" t="s">
        <v>599</v>
      </c>
      <c r="J2457" s="196" t="s">
        <v>1182</v>
      </c>
      <c r="K2457" s="196">
        <v>1</v>
      </c>
      <c r="L2457" s="196" t="s">
        <v>1200</v>
      </c>
    </row>
    <row r="2458" spans="1:12" x14ac:dyDescent="0.45">
      <c r="A2458" s="196">
        <v>8</v>
      </c>
      <c r="B2458" s="196">
        <v>6</v>
      </c>
      <c r="C2458" s="196">
        <v>15</v>
      </c>
      <c r="D2458" s="196" t="s">
        <v>858</v>
      </c>
      <c r="E2458" s="196" t="s">
        <v>8236</v>
      </c>
      <c r="F2458" s="196" t="s">
        <v>857</v>
      </c>
      <c r="G2458" s="196" t="s">
        <v>1034</v>
      </c>
      <c r="H2458" s="196" t="s">
        <v>1053</v>
      </c>
      <c r="I2458" s="196" t="s">
        <v>599</v>
      </c>
      <c r="J2458" s="196" t="s">
        <v>1182</v>
      </c>
      <c r="K2458" s="196">
        <v>1</v>
      </c>
      <c r="L2458" s="196" t="s">
        <v>1199</v>
      </c>
    </row>
    <row r="2459" spans="1:12" x14ac:dyDescent="0.45">
      <c r="A2459" s="196">
        <v>8</v>
      </c>
      <c r="B2459" s="196">
        <v>6</v>
      </c>
      <c r="C2459" s="196">
        <v>16</v>
      </c>
      <c r="D2459" s="196" t="s">
        <v>858</v>
      </c>
      <c r="E2459" s="196" t="s">
        <v>8237</v>
      </c>
      <c r="F2459" s="196" t="s">
        <v>857</v>
      </c>
      <c r="G2459" s="196" t="s">
        <v>1034</v>
      </c>
      <c r="H2459" s="196" t="s">
        <v>1051</v>
      </c>
      <c r="I2459" s="196" t="s">
        <v>599</v>
      </c>
      <c r="J2459" s="196" t="s">
        <v>1182</v>
      </c>
      <c r="K2459" s="196">
        <v>1</v>
      </c>
      <c r="L2459" s="196" t="s">
        <v>1198</v>
      </c>
    </row>
    <row r="2460" spans="1:12" x14ac:dyDescent="0.45">
      <c r="A2460" s="196">
        <v>8</v>
      </c>
      <c r="B2460" s="196">
        <v>7</v>
      </c>
      <c r="C2460" s="196">
        <v>1</v>
      </c>
      <c r="D2460" s="196" t="s">
        <v>858</v>
      </c>
      <c r="E2460" s="196" t="s">
        <v>8238</v>
      </c>
      <c r="F2460" s="196" t="s">
        <v>857</v>
      </c>
      <c r="G2460" s="196" t="s">
        <v>1034</v>
      </c>
      <c r="H2460" s="196" t="s">
        <v>1081</v>
      </c>
      <c r="I2460" s="196" t="s">
        <v>599</v>
      </c>
      <c r="J2460" s="196" t="s">
        <v>1182</v>
      </c>
      <c r="K2460" s="196">
        <v>1</v>
      </c>
      <c r="L2460" s="196" t="s">
        <v>1197</v>
      </c>
    </row>
    <row r="2461" spans="1:12" x14ac:dyDescent="0.45">
      <c r="A2461" s="196">
        <v>8</v>
      </c>
      <c r="B2461" s="196">
        <v>7</v>
      </c>
      <c r="C2461" s="196">
        <v>2</v>
      </c>
      <c r="D2461" s="196" t="s">
        <v>858</v>
      </c>
      <c r="E2461" s="196" t="s">
        <v>8239</v>
      </c>
      <c r="F2461" s="196" t="s">
        <v>857</v>
      </c>
      <c r="G2461" s="196" t="s">
        <v>1034</v>
      </c>
      <c r="H2461" s="196" t="s">
        <v>1079</v>
      </c>
      <c r="I2461" s="196" t="s">
        <v>599</v>
      </c>
      <c r="J2461" s="196" t="s">
        <v>1182</v>
      </c>
      <c r="K2461" s="196">
        <v>1</v>
      </c>
      <c r="L2461" s="196" t="s">
        <v>1196</v>
      </c>
    </row>
    <row r="2462" spans="1:12" x14ac:dyDescent="0.45">
      <c r="A2462" s="196">
        <v>8</v>
      </c>
      <c r="B2462" s="196">
        <v>7</v>
      </c>
      <c r="C2462" s="196">
        <v>3</v>
      </c>
      <c r="D2462" s="196" t="s">
        <v>858</v>
      </c>
      <c r="E2462" s="196" t="s">
        <v>8240</v>
      </c>
      <c r="F2462" s="196" t="s">
        <v>857</v>
      </c>
      <c r="G2462" s="196" t="s">
        <v>1034</v>
      </c>
      <c r="H2462" s="196" t="s">
        <v>1077</v>
      </c>
      <c r="I2462" s="196" t="s">
        <v>599</v>
      </c>
      <c r="J2462" s="196" t="s">
        <v>1182</v>
      </c>
      <c r="K2462" s="196">
        <v>1</v>
      </c>
      <c r="L2462" s="196" t="s">
        <v>1195</v>
      </c>
    </row>
    <row r="2463" spans="1:12" x14ac:dyDescent="0.45">
      <c r="A2463" s="196">
        <v>8</v>
      </c>
      <c r="B2463" s="196">
        <v>7</v>
      </c>
      <c r="C2463" s="196">
        <v>4</v>
      </c>
      <c r="D2463" s="196" t="s">
        <v>858</v>
      </c>
      <c r="E2463" s="196" t="s">
        <v>8241</v>
      </c>
      <c r="F2463" s="196" t="s">
        <v>857</v>
      </c>
      <c r="G2463" s="196" t="s">
        <v>1034</v>
      </c>
      <c r="H2463" s="196" t="s">
        <v>1075</v>
      </c>
      <c r="I2463" s="196" t="s">
        <v>599</v>
      </c>
      <c r="J2463" s="196" t="s">
        <v>1182</v>
      </c>
      <c r="K2463" s="196">
        <v>1</v>
      </c>
      <c r="L2463" s="196" t="s">
        <v>1194</v>
      </c>
    </row>
    <row r="2464" spans="1:12" x14ac:dyDescent="0.45">
      <c r="A2464" s="196">
        <v>8</v>
      </c>
      <c r="B2464" s="196">
        <v>7</v>
      </c>
      <c r="C2464" s="196">
        <v>5</v>
      </c>
      <c r="D2464" s="196" t="s">
        <v>858</v>
      </c>
      <c r="E2464" s="196" t="s">
        <v>8242</v>
      </c>
      <c r="F2464" s="196" t="s">
        <v>857</v>
      </c>
      <c r="G2464" s="196" t="s">
        <v>1034</v>
      </c>
      <c r="H2464" s="196" t="s">
        <v>1073</v>
      </c>
      <c r="I2464" s="196" t="s">
        <v>599</v>
      </c>
      <c r="J2464" s="196" t="s">
        <v>1182</v>
      </c>
      <c r="K2464" s="196">
        <v>1</v>
      </c>
      <c r="L2464" s="196" t="s">
        <v>1193</v>
      </c>
    </row>
    <row r="2465" spans="1:12" x14ac:dyDescent="0.45">
      <c r="A2465" s="196">
        <v>8</v>
      </c>
      <c r="B2465" s="196">
        <v>7</v>
      </c>
      <c r="C2465" s="196">
        <v>6</v>
      </c>
      <c r="D2465" s="196" t="s">
        <v>858</v>
      </c>
      <c r="E2465" s="196" t="s">
        <v>8243</v>
      </c>
      <c r="F2465" s="196" t="s">
        <v>857</v>
      </c>
      <c r="G2465" s="196" t="s">
        <v>1034</v>
      </c>
      <c r="H2465" s="196" t="s">
        <v>1071</v>
      </c>
      <c r="I2465" s="196" t="s">
        <v>599</v>
      </c>
      <c r="J2465" s="196" t="s">
        <v>1182</v>
      </c>
      <c r="K2465" s="196">
        <v>1</v>
      </c>
      <c r="L2465" s="196" t="s">
        <v>1192</v>
      </c>
    </row>
    <row r="2466" spans="1:12" x14ac:dyDescent="0.45">
      <c r="A2466" s="196">
        <v>8</v>
      </c>
      <c r="B2466" s="196">
        <v>7</v>
      </c>
      <c r="C2466" s="196">
        <v>7</v>
      </c>
      <c r="D2466" s="196" t="s">
        <v>858</v>
      </c>
      <c r="E2466" s="196" t="s">
        <v>8244</v>
      </c>
      <c r="F2466" s="196" t="s">
        <v>857</v>
      </c>
      <c r="G2466" s="196" t="s">
        <v>1034</v>
      </c>
      <c r="H2466" s="196" t="s">
        <v>1069</v>
      </c>
      <c r="I2466" s="196" t="s">
        <v>599</v>
      </c>
      <c r="J2466" s="196" t="s">
        <v>1182</v>
      </c>
      <c r="K2466" s="196">
        <v>1</v>
      </c>
      <c r="L2466" s="196" t="s">
        <v>1191</v>
      </c>
    </row>
    <row r="2467" spans="1:12" x14ac:dyDescent="0.45">
      <c r="A2467" s="196">
        <v>8</v>
      </c>
      <c r="B2467" s="196">
        <v>7</v>
      </c>
      <c r="C2467" s="196">
        <v>8</v>
      </c>
      <c r="D2467" s="196" t="s">
        <v>858</v>
      </c>
      <c r="E2467" s="196" t="s">
        <v>8245</v>
      </c>
      <c r="F2467" s="196" t="s">
        <v>857</v>
      </c>
      <c r="G2467" s="196" t="s">
        <v>1034</v>
      </c>
      <c r="H2467" s="196" t="s">
        <v>1067</v>
      </c>
      <c r="I2467" s="196" t="s">
        <v>599</v>
      </c>
      <c r="J2467" s="196" t="s">
        <v>1182</v>
      </c>
      <c r="K2467" s="196">
        <v>1</v>
      </c>
      <c r="L2467" s="196" t="s">
        <v>1190</v>
      </c>
    </row>
    <row r="2468" spans="1:12" x14ac:dyDescent="0.45">
      <c r="A2468" s="196">
        <v>8</v>
      </c>
      <c r="B2468" s="196">
        <v>7</v>
      </c>
      <c r="C2468" s="196">
        <v>9</v>
      </c>
      <c r="D2468" s="196" t="s">
        <v>858</v>
      </c>
      <c r="E2468" s="196" t="s">
        <v>8246</v>
      </c>
      <c r="F2468" s="196" t="s">
        <v>857</v>
      </c>
      <c r="G2468" s="196" t="s">
        <v>1034</v>
      </c>
      <c r="H2468" s="196" t="s">
        <v>1065</v>
      </c>
      <c r="I2468" s="196" t="s">
        <v>599</v>
      </c>
      <c r="J2468" s="196" t="s">
        <v>1182</v>
      </c>
      <c r="K2468" s="196">
        <v>1</v>
      </c>
      <c r="L2468" s="196" t="s">
        <v>1189</v>
      </c>
    </row>
    <row r="2469" spans="1:12" x14ac:dyDescent="0.45">
      <c r="A2469" s="196">
        <v>8</v>
      </c>
      <c r="B2469" s="196">
        <v>7</v>
      </c>
      <c r="C2469" s="196">
        <v>10</v>
      </c>
      <c r="D2469" s="196" t="s">
        <v>858</v>
      </c>
      <c r="E2469" s="196" t="s">
        <v>8247</v>
      </c>
      <c r="F2469" s="196" t="s">
        <v>857</v>
      </c>
      <c r="G2469" s="196" t="s">
        <v>1034</v>
      </c>
      <c r="H2469" s="196" t="s">
        <v>1063</v>
      </c>
      <c r="I2469" s="196" t="s">
        <v>599</v>
      </c>
      <c r="J2469" s="196" t="s">
        <v>1182</v>
      </c>
      <c r="K2469" s="196">
        <v>1</v>
      </c>
      <c r="L2469" s="196" t="s">
        <v>1188</v>
      </c>
    </row>
    <row r="2470" spans="1:12" x14ac:dyDescent="0.45">
      <c r="A2470" s="196">
        <v>8</v>
      </c>
      <c r="B2470" s="196">
        <v>7</v>
      </c>
      <c r="C2470" s="196">
        <v>11</v>
      </c>
      <c r="D2470" s="196" t="s">
        <v>858</v>
      </c>
      <c r="E2470" s="196" t="s">
        <v>8248</v>
      </c>
      <c r="F2470" s="196" t="s">
        <v>857</v>
      </c>
      <c r="G2470" s="196" t="s">
        <v>1034</v>
      </c>
      <c r="H2470" s="196" t="s">
        <v>1061</v>
      </c>
      <c r="I2470" s="196" t="s">
        <v>599</v>
      </c>
      <c r="J2470" s="196" t="s">
        <v>1182</v>
      </c>
      <c r="K2470" s="196">
        <v>1</v>
      </c>
      <c r="L2470" s="196" t="s">
        <v>1187</v>
      </c>
    </row>
    <row r="2471" spans="1:12" x14ac:dyDescent="0.45">
      <c r="A2471" s="196">
        <v>8</v>
      </c>
      <c r="B2471" s="196">
        <v>7</v>
      </c>
      <c r="C2471" s="196">
        <v>12</v>
      </c>
      <c r="D2471" s="196" t="s">
        <v>858</v>
      </c>
      <c r="E2471" s="196" t="s">
        <v>8249</v>
      </c>
      <c r="F2471" s="196" t="s">
        <v>857</v>
      </c>
      <c r="G2471" s="196" t="s">
        <v>1034</v>
      </c>
      <c r="H2471" s="196" t="s">
        <v>1059</v>
      </c>
      <c r="I2471" s="196" t="s">
        <v>599</v>
      </c>
      <c r="J2471" s="196" t="s">
        <v>1182</v>
      </c>
      <c r="K2471" s="196">
        <v>1</v>
      </c>
      <c r="L2471" s="196" t="s">
        <v>1186</v>
      </c>
    </row>
    <row r="2472" spans="1:12" x14ac:dyDescent="0.45">
      <c r="A2472" s="196">
        <v>8</v>
      </c>
      <c r="B2472" s="196">
        <v>7</v>
      </c>
      <c r="C2472" s="196">
        <v>13</v>
      </c>
      <c r="D2472" s="196" t="s">
        <v>858</v>
      </c>
      <c r="E2472" s="196" t="s">
        <v>8250</v>
      </c>
      <c r="F2472" s="196" t="s">
        <v>857</v>
      </c>
      <c r="G2472" s="196" t="s">
        <v>1034</v>
      </c>
      <c r="H2472" s="196" t="s">
        <v>1057</v>
      </c>
      <c r="I2472" s="196" t="s">
        <v>599</v>
      </c>
      <c r="J2472" s="196" t="s">
        <v>1182</v>
      </c>
      <c r="K2472" s="196">
        <v>1</v>
      </c>
      <c r="L2472" s="196" t="s">
        <v>1185</v>
      </c>
    </row>
    <row r="2473" spans="1:12" x14ac:dyDescent="0.45">
      <c r="A2473" s="196">
        <v>8</v>
      </c>
      <c r="B2473" s="196">
        <v>7</v>
      </c>
      <c r="C2473" s="196">
        <v>14</v>
      </c>
      <c r="D2473" s="196" t="s">
        <v>858</v>
      </c>
      <c r="E2473" s="196" t="s">
        <v>8251</v>
      </c>
      <c r="F2473" s="196" t="s">
        <v>857</v>
      </c>
      <c r="G2473" s="196" t="s">
        <v>1034</v>
      </c>
      <c r="H2473" s="196" t="s">
        <v>1055</v>
      </c>
      <c r="I2473" s="196" t="s">
        <v>599</v>
      </c>
      <c r="J2473" s="196" t="s">
        <v>1182</v>
      </c>
      <c r="K2473" s="196">
        <v>1</v>
      </c>
      <c r="L2473" s="196" t="s">
        <v>1184</v>
      </c>
    </row>
    <row r="2474" spans="1:12" x14ac:dyDescent="0.45">
      <c r="A2474" s="196">
        <v>8</v>
      </c>
      <c r="B2474" s="196">
        <v>7</v>
      </c>
      <c r="C2474" s="196">
        <v>15</v>
      </c>
      <c r="D2474" s="196" t="s">
        <v>858</v>
      </c>
      <c r="E2474" s="196" t="s">
        <v>8252</v>
      </c>
      <c r="F2474" s="196" t="s">
        <v>857</v>
      </c>
      <c r="G2474" s="196" t="s">
        <v>1034</v>
      </c>
      <c r="H2474" s="196" t="s">
        <v>1053</v>
      </c>
      <c r="I2474" s="196" t="s">
        <v>599</v>
      </c>
      <c r="J2474" s="196" t="s">
        <v>1182</v>
      </c>
      <c r="K2474" s="196">
        <v>1</v>
      </c>
      <c r="L2474" s="196" t="s">
        <v>1183</v>
      </c>
    </row>
    <row r="2475" spans="1:12" x14ac:dyDescent="0.45">
      <c r="A2475" s="196">
        <v>8</v>
      </c>
      <c r="B2475" s="196">
        <v>7</v>
      </c>
      <c r="C2475" s="196">
        <v>16</v>
      </c>
      <c r="D2475" s="196" t="s">
        <v>858</v>
      </c>
      <c r="E2475" s="196" t="s">
        <v>8253</v>
      </c>
      <c r="F2475" s="196" t="s">
        <v>857</v>
      </c>
      <c r="G2475" s="196" t="s">
        <v>1034</v>
      </c>
      <c r="H2475" s="196" t="s">
        <v>1051</v>
      </c>
      <c r="I2475" s="196" t="s">
        <v>599</v>
      </c>
      <c r="J2475" s="196" t="s">
        <v>1182</v>
      </c>
      <c r="K2475" s="196">
        <v>1</v>
      </c>
      <c r="L2475" s="196" t="s">
        <v>1181</v>
      </c>
    </row>
    <row r="2476" spans="1:12" x14ac:dyDescent="0.45">
      <c r="A2476" s="196">
        <v>8</v>
      </c>
      <c r="B2476" s="196">
        <v>8</v>
      </c>
      <c r="C2476" s="196">
        <v>1</v>
      </c>
      <c r="D2476" s="196" t="s">
        <v>858</v>
      </c>
      <c r="E2476" s="196" t="s">
        <v>8254</v>
      </c>
      <c r="F2476" s="196" t="s">
        <v>857</v>
      </c>
      <c r="G2476" s="196" t="s">
        <v>1034</v>
      </c>
      <c r="H2476" s="196" t="s">
        <v>1081</v>
      </c>
      <c r="I2476" s="196" t="s">
        <v>599</v>
      </c>
      <c r="J2476" s="196" t="s">
        <v>1149</v>
      </c>
      <c r="K2476" s="196">
        <v>1</v>
      </c>
      <c r="L2476" s="196" t="s">
        <v>1180</v>
      </c>
    </row>
    <row r="2477" spans="1:12" x14ac:dyDescent="0.45">
      <c r="A2477" s="196">
        <v>8</v>
      </c>
      <c r="B2477" s="196">
        <v>8</v>
      </c>
      <c r="C2477" s="196">
        <v>2</v>
      </c>
      <c r="D2477" s="196" t="s">
        <v>858</v>
      </c>
      <c r="E2477" s="196" t="s">
        <v>8255</v>
      </c>
      <c r="F2477" s="196" t="s">
        <v>857</v>
      </c>
      <c r="G2477" s="196" t="s">
        <v>1034</v>
      </c>
      <c r="H2477" s="196" t="s">
        <v>1079</v>
      </c>
      <c r="I2477" s="196" t="s">
        <v>599</v>
      </c>
      <c r="J2477" s="196" t="s">
        <v>1149</v>
      </c>
      <c r="K2477" s="196">
        <v>1</v>
      </c>
      <c r="L2477" s="196" t="s">
        <v>1179</v>
      </c>
    </row>
    <row r="2478" spans="1:12" x14ac:dyDescent="0.45">
      <c r="A2478" s="196">
        <v>8</v>
      </c>
      <c r="B2478" s="196">
        <v>8</v>
      </c>
      <c r="C2478" s="196">
        <v>3</v>
      </c>
      <c r="D2478" s="196" t="s">
        <v>858</v>
      </c>
      <c r="E2478" s="196" t="s">
        <v>8256</v>
      </c>
      <c r="F2478" s="196" t="s">
        <v>857</v>
      </c>
      <c r="G2478" s="196" t="s">
        <v>1034</v>
      </c>
      <c r="H2478" s="196" t="s">
        <v>1077</v>
      </c>
      <c r="I2478" s="196" t="s">
        <v>599</v>
      </c>
      <c r="J2478" s="196" t="s">
        <v>1149</v>
      </c>
      <c r="K2478" s="196">
        <v>1</v>
      </c>
      <c r="L2478" s="196" t="s">
        <v>1178</v>
      </c>
    </row>
    <row r="2479" spans="1:12" x14ac:dyDescent="0.45">
      <c r="A2479" s="196">
        <v>8</v>
      </c>
      <c r="B2479" s="196">
        <v>8</v>
      </c>
      <c r="C2479" s="196">
        <v>4</v>
      </c>
      <c r="D2479" s="196" t="s">
        <v>858</v>
      </c>
      <c r="E2479" s="196" t="s">
        <v>8257</v>
      </c>
      <c r="F2479" s="196" t="s">
        <v>857</v>
      </c>
      <c r="G2479" s="196" t="s">
        <v>1034</v>
      </c>
      <c r="H2479" s="196" t="s">
        <v>1075</v>
      </c>
      <c r="I2479" s="196" t="s">
        <v>599</v>
      </c>
      <c r="J2479" s="196" t="s">
        <v>1149</v>
      </c>
      <c r="K2479" s="196">
        <v>1</v>
      </c>
      <c r="L2479" s="196" t="s">
        <v>1177</v>
      </c>
    </row>
    <row r="2480" spans="1:12" x14ac:dyDescent="0.45">
      <c r="A2480" s="196">
        <v>8</v>
      </c>
      <c r="B2480" s="196">
        <v>8</v>
      </c>
      <c r="C2480" s="196">
        <v>5</v>
      </c>
      <c r="D2480" s="196" t="s">
        <v>858</v>
      </c>
      <c r="E2480" s="196" t="s">
        <v>8258</v>
      </c>
      <c r="F2480" s="196" t="s">
        <v>857</v>
      </c>
      <c r="G2480" s="196" t="s">
        <v>1034</v>
      </c>
      <c r="H2480" s="196" t="s">
        <v>1073</v>
      </c>
      <c r="I2480" s="196" t="s">
        <v>599</v>
      </c>
      <c r="J2480" s="196" t="s">
        <v>1149</v>
      </c>
      <c r="K2480" s="196">
        <v>1</v>
      </c>
      <c r="L2480" s="196" t="s">
        <v>1176</v>
      </c>
    </row>
    <row r="2481" spans="1:12" x14ac:dyDescent="0.45">
      <c r="A2481" s="196">
        <v>8</v>
      </c>
      <c r="B2481" s="196">
        <v>8</v>
      </c>
      <c r="C2481" s="196">
        <v>6</v>
      </c>
      <c r="D2481" s="196" t="s">
        <v>858</v>
      </c>
      <c r="E2481" s="196" t="s">
        <v>8259</v>
      </c>
      <c r="F2481" s="196" t="s">
        <v>857</v>
      </c>
      <c r="G2481" s="196" t="s">
        <v>1034</v>
      </c>
      <c r="H2481" s="196" t="s">
        <v>1071</v>
      </c>
      <c r="I2481" s="196" t="s">
        <v>599</v>
      </c>
      <c r="J2481" s="196" t="s">
        <v>1149</v>
      </c>
      <c r="K2481" s="196">
        <v>1</v>
      </c>
      <c r="L2481" s="196" t="s">
        <v>1175</v>
      </c>
    </row>
    <row r="2482" spans="1:12" x14ac:dyDescent="0.45">
      <c r="A2482" s="196">
        <v>8</v>
      </c>
      <c r="B2482" s="196">
        <v>8</v>
      </c>
      <c r="C2482" s="196">
        <v>7</v>
      </c>
      <c r="D2482" s="196" t="s">
        <v>858</v>
      </c>
      <c r="E2482" s="196" t="s">
        <v>8260</v>
      </c>
      <c r="F2482" s="196" t="s">
        <v>857</v>
      </c>
      <c r="G2482" s="196" t="s">
        <v>1034</v>
      </c>
      <c r="H2482" s="196" t="s">
        <v>1069</v>
      </c>
      <c r="I2482" s="196" t="s">
        <v>599</v>
      </c>
      <c r="J2482" s="196" t="s">
        <v>1149</v>
      </c>
      <c r="K2482" s="196">
        <v>1</v>
      </c>
      <c r="L2482" s="196" t="s">
        <v>1174</v>
      </c>
    </row>
    <row r="2483" spans="1:12" x14ac:dyDescent="0.45">
      <c r="A2483" s="196">
        <v>8</v>
      </c>
      <c r="B2483" s="196">
        <v>8</v>
      </c>
      <c r="C2483" s="196">
        <v>8</v>
      </c>
      <c r="D2483" s="196" t="s">
        <v>858</v>
      </c>
      <c r="E2483" s="196" t="s">
        <v>8261</v>
      </c>
      <c r="F2483" s="196" t="s">
        <v>857</v>
      </c>
      <c r="G2483" s="196" t="s">
        <v>1034</v>
      </c>
      <c r="H2483" s="196" t="s">
        <v>1067</v>
      </c>
      <c r="I2483" s="196" t="s">
        <v>599</v>
      </c>
      <c r="J2483" s="196" t="s">
        <v>1149</v>
      </c>
      <c r="K2483" s="196">
        <v>1</v>
      </c>
      <c r="L2483" s="196" t="s">
        <v>1173</v>
      </c>
    </row>
    <row r="2484" spans="1:12" x14ac:dyDescent="0.45">
      <c r="A2484" s="196">
        <v>8</v>
      </c>
      <c r="B2484" s="196">
        <v>8</v>
      </c>
      <c r="C2484" s="196">
        <v>9</v>
      </c>
      <c r="D2484" s="196" t="s">
        <v>858</v>
      </c>
      <c r="E2484" s="196" t="s">
        <v>8262</v>
      </c>
      <c r="F2484" s="196" t="s">
        <v>857</v>
      </c>
      <c r="G2484" s="196" t="s">
        <v>1034</v>
      </c>
      <c r="H2484" s="196" t="s">
        <v>1065</v>
      </c>
      <c r="I2484" s="196" t="s">
        <v>599</v>
      </c>
      <c r="J2484" s="196" t="s">
        <v>1149</v>
      </c>
      <c r="K2484" s="196">
        <v>1</v>
      </c>
      <c r="L2484" s="196" t="s">
        <v>1172</v>
      </c>
    </row>
    <row r="2485" spans="1:12" x14ac:dyDescent="0.45">
      <c r="A2485" s="196">
        <v>8</v>
      </c>
      <c r="B2485" s="196">
        <v>8</v>
      </c>
      <c r="C2485" s="196">
        <v>10</v>
      </c>
      <c r="D2485" s="196" t="s">
        <v>858</v>
      </c>
      <c r="E2485" s="196" t="s">
        <v>8263</v>
      </c>
      <c r="F2485" s="196" t="s">
        <v>857</v>
      </c>
      <c r="G2485" s="196" t="s">
        <v>1034</v>
      </c>
      <c r="H2485" s="196" t="s">
        <v>1063</v>
      </c>
      <c r="I2485" s="196" t="s">
        <v>599</v>
      </c>
      <c r="J2485" s="196" t="s">
        <v>1149</v>
      </c>
      <c r="K2485" s="196">
        <v>1</v>
      </c>
      <c r="L2485" s="196" t="s">
        <v>1171</v>
      </c>
    </row>
    <row r="2486" spans="1:12" x14ac:dyDescent="0.45">
      <c r="A2486" s="196">
        <v>8</v>
      </c>
      <c r="B2486" s="196">
        <v>8</v>
      </c>
      <c r="C2486" s="196">
        <v>11</v>
      </c>
      <c r="D2486" s="196" t="s">
        <v>858</v>
      </c>
      <c r="E2486" s="196" t="s">
        <v>8264</v>
      </c>
      <c r="F2486" s="196" t="s">
        <v>857</v>
      </c>
      <c r="G2486" s="196" t="s">
        <v>1034</v>
      </c>
      <c r="H2486" s="196" t="s">
        <v>1061</v>
      </c>
      <c r="I2486" s="196" t="s">
        <v>599</v>
      </c>
      <c r="J2486" s="196" t="s">
        <v>1149</v>
      </c>
      <c r="K2486" s="196">
        <v>1</v>
      </c>
      <c r="L2486" s="196" t="s">
        <v>1170</v>
      </c>
    </row>
    <row r="2487" spans="1:12" x14ac:dyDescent="0.45">
      <c r="A2487" s="196">
        <v>8</v>
      </c>
      <c r="B2487" s="196">
        <v>8</v>
      </c>
      <c r="C2487" s="196">
        <v>12</v>
      </c>
      <c r="D2487" s="196" t="s">
        <v>858</v>
      </c>
      <c r="E2487" s="196" t="s">
        <v>8265</v>
      </c>
      <c r="F2487" s="196" t="s">
        <v>857</v>
      </c>
      <c r="G2487" s="196" t="s">
        <v>1034</v>
      </c>
      <c r="H2487" s="196" t="s">
        <v>1059</v>
      </c>
      <c r="I2487" s="196" t="s">
        <v>599</v>
      </c>
      <c r="J2487" s="196" t="s">
        <v>1149</v>
      </c>
      <c r="K2487" s="196">
        <v>1</v>
      </c>
      <c r="L2487" s="196" t="s">
        <v>1169</v>
      </c>
    </row>
    <row r="2488" spans="1:12" x14ac:dyDescent="0.45">
      <c r="A2488" s="196">
        <v>8</v>
      </c>
      <c r="B2488" s="196">
        <v>8</v>
      </c>
      <c r="C2488" s="196">
        <v>13</v>
      </c>
      <c r="D2488" s="196" t="s">
        <v>858</v>
      </c>
      <c r="E2488" s="196" t="s">
        <v>8266</v>
      </c>
      <c r="F2488" s="196" t="s">
        <v>857</v>
      </c>
      <c r="G2488" s="196" t="s">
        <v>1034</v>
      </c>
      <c r="H2488" s="196" t="s">
        <v>1057</v>
      </c>
      <c r="I2488" s="196" t="s">
        <v>599</v>
      </c>
      <c r="J2488" s="196" t="s">
        <v>1149</v>
      </c>
      <c r="K2488" s="196">
        <v>1</v>
      </c>
      <c r="L2488" s="196" t="s">
        <v>1168</v>
      </c>
    </row>
    <row r="2489" spans="1:12" x14ac:dyDescent="0.45">
      <c r="A2489" s="196">
        <v>8</v>
      </c>
      <c r="B2489" s="196">
        <v>8</v>
      </c>
      <c r="C2489" s="196">
        <v>14</v>
      </c>
      <c r="D2489" s="196" t="s">
        <v>858</v>
      </c>
      <c r="E2489" s="196" t="s">
        <v>8267</v>
      </c>
      <c r="F2489" s="196" t="s">
        <v>857</v>
      </c>
      <c r="G2489" s="196" t="s">
        <v>1034</v>
      </c>
      <c r="H2489" s="196" t="s">
        <v>1055</v>
      </c>
      <c r="I2489" s="196" t="s">
        <v>599</v>
      </c>
      <c r="J2489" s="196" t="s">
        <v>1149</v>
      </c>
      <c r="K2489" s="196">
        <v>1</v>
      </c>
      <c r="L2489" s="196" t="s">
        <v>1167</v>
      </c>
    </row>
    <row r="2490" spans="1:12" x14ac:dyDescent="0.45">
      <c r="A2490" s="196">
        <v>8</v>
      </c>
      <c r="B2490" s="196">
        <v>8</v>
      </c>
      <c r="C2490" s="196">
        <v>15</v>
      </c>
      <c r="D2490" s="196" t="s">
        <v>858</v>
      </c>
      <c r="E2490" s="196" t="s">
        <v>8268</v>
      </c>
      <c r="F2490" s="196" t="s">
        <v>857</v>
      </c>
      <c r="G2490" s="196" t="s">
        <v>1034</v>
      </c>
      <c r="H2490" s="196" t="s">
        <v>1053</v>
      </c>
      <c r="I2490" s="196" t="s">
        <v>599</v>
      </c>
      <c r="J2490" s="196" t="s">
        <v>1149</v>
      </c>
      <c r="K2490" s="196">
        <v>1</v>
      </c>
      <c r="L2490" s="196" t="s">
        <v>1166</v>
      </c>
    </row>
    <row r="2491" spans="1:12" x14ac:dyDescent="0.45">
      <c r="A2491" s="196">
        <v>8</v>
      </c>
      <c r="B2491" s="196">
        <v>8</v>
      </c>
      <c r="C2491" s="196">
        <v>16</v>
      </c>
      <c r="D2491" s="196" t="s">
        <v>858</v>
      </c>
      <c r="E2491" s="196" t="s">
        <v>8269</v>
      </c>
      <c r="F2491" s="196" t="s">
        <v>857</v>
      </c>
      <c r="G2491" s="196" t="s">
        <v>1034</v>
      </c>
      <c r="H2491" s="196" t="s">
        <v>1051</v>
      </c>
      <c r="I2491" s="196" t="s">
        <v>599</v>
      </c>
      <c r="J2491" s="196" t="s">
        <v>1149</v>
      </c>
      <c r="K2491" s="196">
        <v>1</v>
      </c>
      <c r="L2491" s="196" t="s">
        <v>1165</v>
      </c>
    </row>
    <row r="2492" spans="1:12" x14ac:dyDescent="0.45">
      <c r="A2492" s="196">
        <v>8</v>
      </c>
      <c r="B2492" s="196">
        <v>9</v>
      </c>
      <c r="C2492" s="196">
        <v>1</v>
      </c>
      <c r="D2492" s="196" t="s">
        <v>858</v>
      </c>
      <c r="E2492" s="196" t="s">
        <v>8270</v>
      </c>
      <c r="F2492" s="196" t="s">
        <v>857</v>
      </c>
      <c r="G2492" s="196" t="s">
        <v>1034</v>
      </c>
      <c r="H2492" s="196" t="s">
        <v>1081</v>
      </c>
      <c r="I2492" s="196" t="s">
        <v>599</v>
      </c>
      <c r="J2492" s="196" t="s">
        <v>1149</v>
      </c>
      <c r="K2492" s="196">
        <v>1</v>
      </c>
      <c r="L2492" s="196" t="s">
        <v>1164</v>
      </c>
    </row>
    <row r="2493" spans="1:12" x14ac:dyDescent="0.45">
      <c r="A2493" s="196">
        <v>8</v>
      </c>
      <c r="B2493" s="196">
        <v>9</v>
      </c>
      <c r="C2493" s="196">
        <v>2</v>
      </c>
      <c r="D2493" s="196" t="s">
        <v>858</v>
      </c>
      <c r="E2493" s="196" t="s">
        <v>8271</v>
      </c>
      <c r="F2493" s="196" t="s">
        <v>857</v>
      </c>
      <c r="G2493" s="196" t="s">
        <v>1034</v>
      </c>
      <c r="H2493" s="196" t="s">
        <v>1079</v>
      </c>
      <c r="I2493" s="196" t="s">
        <v>599</v>
      </c>
      <c r="J2493" s="196" t="s">
        <v>1149</v>
      </c>
      <c r="K2493" s="196">
        <v>1</v>
      </c>
      <c r="L2493" s="196" t="s">
        <v>1163</v>
      </c>
    </row>
    <row r="2494" spans="1:12" x14ac:dyDescent="0.45">
      <c r="A2494" s="196">
        <v>8</v>
      </c>
      <c r="B2494" s="196">
        <v>9</v>
      </c>
      <c r="C2494" s="196">
        <v>3</v>
      </c>
      <c r="D2494" s="196" t="s">
        <v>858</v>
      </c>
      <c r="E2494" s="196" t="s">
        <v>8272</v>
      </c>
      <c r="F2494" s="196" t="s">
        <v>857</v>
      </c>
      <c r="G2494" s="196" t="s">
        <v>1034</v>
      </c>
      <c r="H2494" s="196" t="s">
        <v>1077</v>
      </c>
      <c r="I2494" s="196" t="s">
        <v>599</v>
      </c>
      <c r="J2494" s="196" t="s">
        <v>1149</v>
      </c>
      <c r="K2494" s="196">
        <v>1</v>
      </c>
      <c r="L2494" s="196" t="s">
        <v>1162</v>
      </c>
    </row>
    <row r="2495" spans="1:12" x14ac:dyDescent="0.45">
      <c r="A2495" s="196">
        <v>8</v>
      </c>
      <c r="B2495" s="196">
        <v>9</v>
      </c>
      <c r="C2495" s="196">
        <v>4</v>
      </c>
      <c r="D2495" s="196" t="s">
        <v>858</v>
      </c>
      <c r="E2495" s="196" t="s">
        <v>8273</v>
      </c>
      <c r="F2495" s="196" t="s">
        <v>857</v>
      </c>
      <c r="G2495" s="196" t="s">
        <v>1034</v>
      </c>
      <c r="H2495" s="196" t="s">
        <v>1075</v>
      </c>
      <c r="I2495" s="196" t="s">
        <v>599</v>
      </c>
      <c r="J2495" s="196" t="s">
        <v>1149</v>
      </c>
      <c r="K2495" s="196">
        <v>1</v>
      </c>
      <c r="L2495" s="196" t="s">
        <v>1161</v>
      </c>
    </row>
    <row r="2496" spans="1:12" x14ac:dyDescent="0.45">
      <c r="A2496" s="196">
        <v>8</v>
      </c>
      <c r="B2496" s="196">
        <v>9</v>
      </c>
      <c r="C2496" s="196">
        <v>5</v>
      </c>
      <c r="D2496" s="196" t="s">
        <v>858</v>
      </c>
      <c r="E2496" s="196" t="s">
        <v>8274</v>
      </c>
      <c r="F2496" s="196" t="s">
        <v>857</v>
      </c>
      <c r="G2496" s="196" t="s">
        <v>1034</v>
      </c>
      <c r="H2496" s="196" t="s">
        <v>1073</v>
      </c>
      <c r="I2496" s="196" t="s">
        <v>599</v>
      </c>
      <c r="J2496" s="196" t="s">
        <v>1149</v>
      </c>
      <c r="K2496" s="196">
        <v>1</v>
      </c>
      <c r="L2496" s="196" t="s">
        <v>1160</v>
      </c>
    </row>
    <row r="2497" spans="1:12" x14ac:dyDescent="0.45">
      <c r="A2497" s="196">
        <v>8</v>
      </c>
      <c r="B2497" s="196">
        <v>9</v>
      </c>
      <c r="C2497" s="196">
        <v>6</v>
      </c>
      <c r="D2497" s="196" t="s">
        <v>858</v>
      </c>
      <c r="E2497" s="196" t="s">
        <v>8275</v>
      </c>
      <c r="F2497" s="196" t="s">
        <v>857</v>
      </c>
      <c r="G2497" s="196" t="s">
        <v>1034</v>
      </c>
      <c r="H2497" s="196" t="s">
        <v>1071</v>
      </c>
      <c r="I2497" s="196" t="s">
        <v>599</v>
      </c>
      <c r="J2497" s="196" t="s">
        <v>1149</v>
      </c>
      <c r="K2497" s="196">
        <v>1</v>
      </c>
      <c r="L2497" s="196" t="s">
        <v>1159</v>
      </c>
    </row>
    <row r="2498" spans="1:12" x14ac:dyDescent="0.45">
      <c r="A2498" s="196">
        <v>8</v>
      </c>
      <c r="B2498" s="196">
        <v>9</v>
      </c>
      <c r="C2498" s="196">
        <v>7</v>
      </c>
      <c r="D2498" s="196" t="s">
        <v>858</v>
      </c>
      <c r="E2498" s="196" t="s">
        <v>8276</v>
      </c>
      <c r="F2498" s="196" t="s">
        <v>857</v>
      </c>
      <c r="G2498" s="196" t="s">
        <v>1034</v>
      </c>
      <c r="H2498" s="196" t="s">
        <v>1069</v>
      </c>
      <c r="I2498" s="196" t="s">
        <v>599</v>
      </c>
      <c r="J2498" s="196" t="s">
        <v>1149</v>
      </c>
      <c r="K2498" s="196">
        <v>1</v>
      </c>
      <c r="L2498" s="196" t="s">
        <v>1158</v>
      </c>
    </row>
    <row r="2499" spans="1:12" x14ac:dyDescent="0.45">
      <c r="A2499" s="196">
        <v>8</v>
      </c>
      <c r="B2499" s="196">
        <v>9</v>
      </c>
      <c r="C2499" s="196">
        <v>8</v>
      </c>
      <c r="D2499" s="196" t="s">
        <v>858</v>
      </c>
      <c r="E2499" s="196" t="s">
        <v>8277</v>
      </c>
      <c r="F2499" s="196" t="s">
        <v>857</v>
      </c>
      <c r="G2499" s="196" t="s">
        <v>1034</v>
      </c>
      <c r="H2499" s="196" t="s">
        <v>1067</v>
      </c>
      <c r="I2499" s="196" t="s">
        <v>599</v>
      </c>
      <c r="J2499" s="196" t="s">
        <v>1149</v>
      </c>
      <c r="K2499" s="196">
        <v>1</v>
      </c>
      <c r="L2499" s="196" t="s">
        <v>1157</v>
      </c>
    </row>
    <row r="2500" spans="1:12" x14ac:dyDescent="0.45">
      <c r="A2500" s="196">
        <v>8</v>
      </c>
      <c r="B2500" s="196">
        <v>9</v>
      </c>
      <c r="C2500" s="196">
        <v>9</v>
      </c>
      <c r="D2500" s="196" t="s">
        <v>858</v>
      </c>
      <c r="E2500" s="196" t="s">
        <v>8278</v>
      </c>
      <c r="F2500" s="196" t="s">
        <v>857</v>
      </c>
      <c r="G2500" s="196" t="s">
        <v>1034</v>
      </c>
      <c r="H2500" s="196" t="s">
        <v>1065</v>
      </c>
      <c r="I2500" s="196" t="s">
        <v>599</v>
      </c>
      <c r="J2500" s="196" t="s">
        <v>1149</v>
      </c>
      <c r="K2500" s="196">
        <v>1</v>
      </c>
      <c r="L2500" s="196" t="s">
        <v>1156</v>
      </c>
    </row>
    <row r="2501" spans="1:12" x14ac:dyDescent="0.45">
      <c r="A2501" s="196">
        <v>8</v>
      </c>
      <c r="B2501" s="196">
        <v>9</v>
      </c>
      <c r="C2501" s="196">
        <v>10</v>
      </c>
      <c r="D2501" s="196" t="s">
        <v>858</v>
      </c>
      <c r="E2501" s="196" t="s">
        <v>8279</v>
      </c>
      <c r="F2501" s="196" t="s">
        <v>857</v>
      </c>
      <c r="G2501" s="196" t="s">
        <v>1034</v>
      </c>
      <c r="H2501" s="196" t="s">
        <v>1063</v>
      </c>
      <c r="I2501" s="196" t="s">
        <v>599</v>
      </c>
      <c r="J2501" s="196" t="s">
        <v>1149</v>
      </c>
      <c r="K2501" s="196">
        <v>1</v>
      </c>
      <c r="L2501" s="196" t="s">
        <v>1155</v>
      </c>
    </row>
    <row r="2502" spans="1:12" x14ac:dyDescent="0.45">
      <c r="A2502" s="196">
        <v>8</v>
      </c>
      <c r="B2502" s="196">
        <v>9</v>
      </c>
      <c r="C2502" s="196">
        <v>11</v>
      </c>
      <c r="D2502" s="196" t="s">
        <v>858</v>
      </c>
      <c r="E2502" s="196" t="s">
        <v>8280</v>
      </c>
      <c r="F2502" s="196" t="s">
        <v>857</v>
      </c>
      <c r="G2502" s="196" t="s">
        <v>1034</v>
      </c>
      <c r="H2502" s="196" t="s">
        <v>1061</v>
      </c>
      <c r="I2502" s="196" t="s">
        <v>599</v>
      </c>
      <c r="J2502" s="196" t="s">
        <v>1149</v>
      </c>
      <c r="K2502" s="196">
        <v>1</v>
      </c>
      <c r="L2502" s="196" t="s">
        <v>1154</v>
      </c>
    </row>
    <row r="2503" spans="1:12" x14ac:dyDescent="0.45">
      <c r="A2503" s="196">
        <v>8</v>
      </c>
      <c r="B2503" s="196">
        <v>9</v>
      </c>
      <c r="C2503" s="196">
        <v>12</v>
      </c>
      <c r="D2503" s="196" t="s">
        <v>858</v>
      </c>
      <c r="E2503" s="196" t="s">
        <v>8281</v>
      </c>
      <c r="F2503" s="196" t="s">
        <v>857</v>
      </c>
      <c r="G2503" s="196" t="s">
        <v>1034</v>
      </c>
      <c r="H2503" s="196" t="s">
        <v>1059</v>
      </c>
      <c r="I2503" s="196" t="s">
        <v>599</v>
      </c>
      <c r="J2503" s="196" t="s">
        <v>1149</v>
      </c>
      <c r="K2503" s="196">
        <v>1</v>
      </c>
      <c r="L2503" s="196" t="s">
        <v>1153</v>
      </c>
    </row>
    <row r="2504" spans="1:12" x14ac:dyDescent="0.45">
      <c r="A2504" s="196">
        <v>8</v>
      </c>
      <c r="B2504" s="196">
        <v>9</v>
      </c>
      <c r="C2504" s="196">
        <v>13</v>
      </c>
      <c r="D2504" s="196" t="s">
        <v>858</v>
      </c>
      <c r="E2504" s="196" t="s">
        <v>8282</v>
      </c>
      <c r="F2504" s="196" t="s">
        <v>857</v>
      </c>
      <c r="G2504" s="196" t="s">
        <v>1034</v>
      </c>
      <c r="H2504" s="196" t="s">
        <v>1057</v>
      </c>
      <c r="I2504" s="196" t="s">
        <v>599</v>
      </c>
      <c r="J2504" s="196" t="s">
        <v>1149</v>
      </c>
      <c r="K2504" s="196">
        <v>1</v>
      </c>
      <c r="L2504" s="196" t="s">
        <v>1152</v>
      </c>
    </row>
    <row r="2505" spans="1:12" x14ac:dyDescent="0.45">
      <c r="A2505" s="196">
        <v>8</v>
      </c>
      <c r="B2505" s="196">
        <v>9</v>
      </c>
      <c r="C2505" s="196">
        <v>14</v>
      </c>
      <c r="D2505" s="196" t="s">
        <v>858</v>
      </c>
      <c r="E2505" s="196" t="s">
        <v>8283</v>
      </c>
      <c r="F2505" s="196" t="s">
        <v>857</v>
      </c>
      <c r="G2505" s="196" t="s">
        <v>1034</v>
      </c>
      <c r="H2505" s="196" t="s">
        <v>1055</v>
      </c>
      <c r="I2505" s="196" t="s">
        <v>599</v>
      </c>
      <c r="J2505" s="196" t="s">
        <v>1149</v>
      </c>
      <c r="K2505" s="196">
        <v>1</v>
      </c>
      <c r="L2505" s="196" t="s">
        <v>1151</v>
      </c>
    </row>
    <row r="2506" spans="1:12" x14ac:dyDescent="0.45">
      <c r="A2506" s="196">
        <v>8</v>
      </c>
      <c r="B2506" s="196">
        <v>9</v>
      </c>
      <c r="C2506" s="196">
        <v>15</v>
      </c>
      <c r="D2506" s="196" t="s">
        <v>858</v>
      </c>
      <c r="E2506" s="196" t="s">
        <v>8284</v>
      </c>
      <c r="F2506" s="196" t="s">
        <v>857</v>
      </c>
      <c r="G2506" s="196" t="s">
        <v>1034</v>
      </c>
      <c r="H2506" s="196" t="s">
        <v>1053</v>
      </c>
      <c r="I2506" s="196" t="s">
        <v>599</v>
      </c>
      <c r="J2506" s="196" t="s">
        <v>1149</v>
      </c>
      <c r="K2506" s="196">
        <v>1</v>
      </c>
      <c r="L2506" s="196" t="s">
        <v>1150</v>
      </c>
    </row>
    <row r="2507" spans="1:12" x14ac:dyDescent="0.45">
      <c r="A2507" s="196">
        <v>8</v>
      </c>
      <c r="B2507" s="196">
        <v>9</v>
      </c>
      <c r="C2507" s="196">
        <v>16</v>
      </c>
      <c r="D2507" s="196" t="s">
        <v>858</v>
      </c>
      <c r="E2507" s="196" t="s">
        <v>8285</v>
      </c>
      <c r="F2507" s="196" t="s">
        <v>857</v>
      </c>
      <c r="G2507" s="196" t="s">
        <v>1034</v>
      </c>
      <c r="H2507" s="196" t="s">
        <v>1051</v>
      </c>
      <c r="I2507" s="196" t="s">
        <v>599</v>
      </c>
      <c r="J2507" s="196" t="s">
        <v>1149</v>
      </c>
      <c r="K2507" s="196">
        <v>1</v>
      </c>
      <c r="L2507" s="196" t="s">
        <v>1148</v>
      </c>
    </row>
    <row r="2508" spans="1:12" x14ac:dyDescent="0.45">
      <c r="A2508" s="196">
        <v>8</v>
      </c>
      <c r="B2508" s="196">
        <v>10</v>
      </c>
      <c r="C2508" s="196">
        <v>1</v>
      </c>
      <c r="D2508" s="196" t="s">
        <v>858</v>
      </c>
      <c r="E2508" s="196" t="s">
        <v>8286</v>
      </c>
      <c r="F2508" s="196" t="s">
        <v>857</v>
      </c>
      <c r="G2508" s="196" t="s">
        <v>1034</v>
      </c>
      <c r="H2508" s="196" t="s">
        <v>1081</v>
      </c>
      <c r="I2508" s="196" t="s">
        <v>599</v>
      </c>
      <c r="J2508" s="196" t="s">
        <v>1132</v>
      </c>
      <c r="K2508" s="196">
        <v>1</v>
      </c>
      <c r="L2508" s="196" t="s">
        <v>1147</v>
      </c>
    </row>
    <row r="2509" spans="1:12" x14ac:dyDescent="0.45">
      <c r="A2509" s="196">
        <v>8</v>
      </c>
      <c r="B2509" s="196">
        <v>10</v>
      </c>
      <c r="C2509" s="196">
        <v>2</v>
      </c>
      <c r="D2509" s="196" t="s">
        <v>858</v>
      </c>
      <c r="E2509" s="196" t="s">
        <v>8287</v>
      </c>
      <c r="F2509" s="196" t="s">
        <v>857</v>
      </c>
      <c r="G2509" s="196" t="s">
        <v>1034</v>
      </c>
      <c r="H2509" s="196" t="s">
        <v>1079</v>
      </c>
      <c r="I2509" s="196" t="s">
        <v>599</v>
      </c>
      <c r="J2509" s="196" t="s">
        <v>1132</v>
      </c>
      <c r="K2509" s="196">
        <v>1</v>
      </c>
      <c r="L2509" s="196" t="s">
        <v>1146</v>
      </c>
    </row>
    <row r="2510" spans="1:12" x14ac:dyDescent="0.45">
      <c r="A2510" s="196">
        <v>8</v>
      </c>
      <c r="B2510" s="196">
        <v>10</v>
      </c>
      <c r="C2510" s="196">
        <v>3</v>
      </c>
      <c r="D2510" s="196" t="s">
        <v>858</v>
      </c>
      <c r="E2510" s="196" t="s">
        <v>8288</v>
      </c>
      <c r="F2510" s="196" t="s">
        <v>857</v>
      </c>
      <c r="G2510" s="196" t="s">
        <v>1034</v>
      </c>
      <c r="H2510" s="196" t="s">
        <v>1077</v>
      </c>
      <c r="I2510" s="196" t="s">
        <v>599</v>
      </c>
      <c r="J2510" s="196" t="s">
        <v>1132</v>
      </c>
      <c r="K2510" s="196">
        <v>1</v>
      </c>
      <c r="L2510" s="196" t="s">
        <v>1145</v>
      </c>
    </row>
    <row r="2511" spans="1:12" x14ac:dyDescent="0.45">
      <c r="A2511" s="196">
        <v>8</v>
      </c>
      <c r="B2511" s="196">
        <v>10</v>
      </c>
      <c r="C2511" s="196">
        <v>4</v>
      </c>
      <c r="D2511" s="196" t="s">
        <v>858</v>
      </c>
      <c r="E2511" s="196" t="s">
        <v>8289</v>
      </c>
      <c r="F2511" s="196" t="s">
        <v>857</v>
      </c>
      <c r="G2511" s="196" t="s">
        <v>1034</v>
      </c>
      <c r="H2511" s="196" t="s">
        <v>1075</v>
      </c>
      <c r="I2511" s="196" t="s">
        <v>599</v>
      </c>
      <c r="J2511" s="196" t="s">
        <v>1132</v>
      </c>
      <c r="K2511" s="196">
        <v>1</v>
      </c>
      <c r="L2511" s="196" t="s">
        <v>1144</v>
      </c>
    </row>
    <row r="2512" spans="1:12" x14ac:dyDescent="0.45">
      <c r="A2512" s="196">
        <v>8</v>
      </c>
      <c r="B2512" s="196">
        <v>10</v>
      </c>
      <c r="C2512" s="196">
        <v>5</v>
      </c>
      <c r="D2512" s="196" t="s">
        <v>858</v>
      </c>
      <c r="E2512" s="196" t="s">
        <v>8290</v>
      </c>
      <c r="F2512" s="196" t="s">
        <v>857</v>
      </c>
      <c r="G2512" s="196" t="s">
        <v>1034</v>
      </c>
      <c r="H2512" s="196" t="s">
        <v>1073</v>
      </c>
      <c r="I2512" s="196" t="s">
        <v>599</v>
      </c>
      <c r="J2512" s="196" t="s">
        <v>1132</v>
      </c>
      <c r="K2512" s="196">
        <v>1</v>
      </c>
      <c r="L2512" s="196" t="s">
        <v>1143</v>
      </c>
    </row>
    <row r="2513" spans="1:12" x14ac:dyDescent="0.45">
      <c r="A2513" s="196">
        <v>8</v>
      </c>
      <c r="B2513" s="196">
        <v>10</v>
      </c>
      <c r="C2513" s="196">
        <v>6</v>
      </c>
      <c r="D2513" s="196" t="s">
        <v>858</v>
      </c>
      <c r="E2513" s="196" t="s">
        <v>8291</v>
      </c>
      <c r="F2513" s="196" t="s">
        <v>857</v>
      </c>
      <c r="G2513" s="196" t="s">
        <v>1034</v>
      </c>
      <c r="H2513" s="196" t="s">
        <v>1071</v>
      </c>
      <c r="I2513" s="196" t="s">
        <v>599</v>
      </c>
      <c r="J2513" s="196" t="s">
        <v>1132</v>
      </c>
      <c r="K2513" s="196">
        <v>1</v>
      </c>
      <c r="L2513" s="196" t="s">
        <v>1142</v>
      </c>
    </row>
    <row r="2514" spans="1:12" x14ac:dyDescent="0.45">
      <c r="A2514" s="196">
        <v>8</v>
      </c>
      <c r="B2514" s="196">
        <v>10</v>
      </c>
      <c r="C2514" s="196">
        <v>7</v>
      </c>
      <c r="D2514" s="196" t="s">
        <v>858</v>
      </c>
      <c r="E2514" s="196" t="s">
        <v>8292</v>
      </c>
      <c r="F2514" s="196" t="s">
        <v>857</v>
      </c>
      <c r="G2514" s="196" t="s">
        <v>1034</v>
      </c>
      <c r="H2514" s="196" t="s">
        <v>1069</v>
      </c>
      <c r="I2514" s="196" t="s">
        <v>599</v>
      </c>
      <c r="J2514" s="196" t="s">
        <v>1132</v>
      </c>
      <c r="K2514" s="196">
        <v>1</v>
      </c>
      <c r="L2514" s="196" t="s">
        <v>1141</v>
      </c>
    </row>
    <row r="2515" spans="1:12" x14ac:dyDescent="0.45">
      <c r="A2515" s="196">
        <v>8</v>
      </c>
      <c r="B2515" s="196">
        <v>10</v>
      </c>
      <c r="C2515" s="196">
        <v>8</v>
      </c>
      <c r="D2515" s="196" t="s">
        <v>858</v>
      </c>
      <c r="E2515" s="196" t="s">
        <v>8293</v>
      </c>
      <c r="F2515" s="196" t="s">
        <v>857</v>
      </c>
      <c r="G2515" s="196" t="s">
        <v>1034</v>
      </c>
      <c r="H2515" s="196" t="s">
        <v>1067</v>
      </c>
      <c r="I2515" s="196" t="s">
        <v>599</v>
      </c>
      <c r="J2515" s="196" t="s">
        <v>1132</v>
      </c>
      <c r="K2515" s="196">
        <v>1</v>
      </c>
      <c r="L2515" s="196" t="s">
        <v>1140</v>
      </c>
    </row>
    <row r="2516" spans="1:12" x14ac:dyDescent="0.45">
      <c r="A2516" s="196">
        <v>8</v>
      </c>
      <c r="B2516" s="196">
        <v>10</v>
      </c>
      <c r="C2516" s="196">
        <v>9</v>
      </c>
      <c r="D2516" s="196" t="s">
        <v>858</v>
      </c>
      <c r="E2516" s="196" t="s">
        <v>8294</v>
      </c>
      <c r="F2516" s="196" t="s">
        <v>857</v>
      </c>
      <c r="G2516" s="196" t="s">
        <v>1034</v>
      </c>
      <c r="H2516" s="196" t="s">
        <v>1065</v>
      </c>
      <c r="I2516" s="196" t="s">
        <v>599</v>
      </c>
      <c r="J2516" s="196" t="s">
        <v>1132</v>
      </c>
      <c r="K2516" s="196">
        <v>1</v>
      </c>
      <c r="L2516" s="196" t="s">
        <v>1139</v>
      </c>
    </row>
    <row r="2517" spans="1:12" x14ac:dyDescent="0.45">
      <c r="A2517" s="196">
        <v>8</v>
      </c>
      <c r="B2517" s="196">
        <v>10</v>
      </c>
      <c r="C2517" s="196">
        <v>10</v>
      </c>
      <c r="D2517" s="196" t="s">
        <v>858</v>
      </c>
      <c r="E2517" s="196" t="s">
        <v>8295</v>
      </c>
      <c r="F2517" s="196" t="s">
        <v>857</v>
      </c>
      <c r="G2517" s="196" t="s">
        <v>1034</v>
      </c>
      <c r="H2517" s="196" t="s">
        <v>1063</v>
      </c>
      <c r="I2517" s="196" t="s">
        <v>599</v>
      </c>
      <c r="J2517" s="196" t="s">
        <v>1132</v>
      </c>
      <c r="K2517" s="196">
        <v>1</v>
      </c>
      <c r="L2517" s="196" t="s">
        <v>1138</v>
      </c>
    </row>
    <row r="2518" spans="1:12" x14ac:dyDescent="0.45">
      <c r="A2518" s="196">
        <v>8</v>
      </c>
      <c r="B2518" s="196">
        <v>10</v>
      </c>
      <c r="C2518" s="196">
        <v>11</v>
      </c>
      <c r="D2518" s="196" t="s">
        <v>858</v>
      </c>
      <c r="E2518" s="196" t="s">
        <v>8296</v>
      </c>
      <c r="F2518" s="196" t="s">
        <v>857</v>
      </c>
      <c r="G2518" s="196" t="s">
        <v>1034</v>
      </c>
      <c r="H2518" s="196" t="s">
        <v>1061</v>
      </c>
      <c r="I2518" s="196" t="s">
        <v>599</v>
      </c>
      <c r="J2518" s="196" t="s">
        <v>1132</v>
      </c>
      <c r="K2518" s="196">
        <v>1</v>
      </c>
      <c r="L2518" s="196" t="s">
        <v>1137</v>
      </c>
    </row>
    <row r="2519" spans="1:12" x14ac:dyDescent="0.45">
      <c r="A2519" s="196">
        <v>8</v>
      </c>
      <c r="B2519" s="196">
        <v>10</v>
      </c>
      <c r="C2519" s="196">
        <v>12</v>
      </c>
      <c r="D2519" s="196" t="s">
        <v>858</v>
      </c>
      <c r="E2519" s="196" t="s">
        <v>8297</v>
      </c>
      <c r="F2519" s="196" t="s">
        <v>857</v>
      </c>
      <c r="G2519" s="196" t="s">
        <v>1034</v>
      </c>
      <c r="H2519" s="196" t="s">
        <v>1059</v>
      </c>
      <c r="I2519" s="196" t="s">
        <v>599</v>
      </c>
      <c r="J2519" s="196" t="s">
        <v>1132</v>
      </c>
      <c r="K2519" s="196">
        <v>1</v>
      </c>
      <c r="L2519" s="196" t="s">
        <v>1136</v>
      </c>
    </row>
    <row r="2520" spans="1:12" x14ac:dyDescent="0.45">
      <c r="A2520" s="196">
        <v>8</v>
      </c>
      <c r="B2520" s="196">
        <v>10</v>
      </c>
      <c r="C2520" s="196">
        <v>13</v>
      </c>
      <c r="D2520" s="196" t="s">
        <v>858</v>
      </c>
      <c r="E2520" s="196" t="s">
        <v>8298</v>
      </c>
      <c r="F2520" s="196" t="s">
        <v>857</v>
      </c>
      <c r="G2520" s="196" t="s">
        <v>1034</v>
      </c>
      <c r="H2520" s="196" t="s">
        <v>1057</v>
      </c>
      <c r="I2520" s="196" t="s">
        <v>599</v>
      </c>
      <c r="J2520" s="196" t="s">
        <v>1132</v>
      </c>
      <c r="K2520" s="196">
        <v>1</v>
      </c>
      <c r="L2520" s="196" t="s">
        <v>1135</v>
      </c>
    </row>
    <row r="2521" spans="1:12" x14ac:dyDescent="0.45">
      <c r="A2521" s="196">
        <v>8</v>
      </c>
      <c r="B2521" s="196">
        <v>10</v>
      </c>
      <c r="C2521" s="196">
        <v>14</v>
      </c>
      <c r="D2521" s="196" t="s">
        <v>858</v>
      </c>
      <c r="E2521" s="196" t="s">
        <v>8299</v>
      </c>
      <c r="F2521" s="196" t="s">
        <v>857</v>
      </c>
      <c r="G2521" s="196" t="s">
        <v>1034</v>
      </c>
      <c r="H2521" s="196" t="s">
        <v>1055</v>
      </c>
      <c r="I2521" s="196" t="s">
        <v>599</v>
      </c>
      <c r="J2521" s="196" t="s">
        <v>1132</v>
      </c>
      <c r="K2521" s="196">
        <v>1</v>
      </c>
      <c r="L2521" s="196" t="s">
        <v>1134</v>
      </c>
    </row>
    <row r="2522" spans="1:12" x14ac:dyDescent="0.45">
      <c r="A2522" s="196">
        <v>8</v>
      </c>
      <c r="B2522" s="196">
        <v>10</v>
      </c>
      <c r="C2522" s="196">
        <v>15</v>
      </c>
      <c r="D2522" s="196" t="s">
        <v>858</v>
      </c>
      <c r="E2522" s="196" t="s">
        <v>8300</v>
      </c>
      <c r="F2522" s="196" t="s">
        <v>857</v>
      </c>
      <c r="G2522" s="196" t="s">
        <v>1034</v>
      </c>
      <c r="H2522" s="196" t="s">
        <v>1053</v>
      </c>
      <c r="I2522" s="196" t="s">
        <v>599</v>
      </c>
      <c r="J2522" s="196" t="s">
        <v>1132</v>
      </c>
      <c r="K2522" s="196">
        <v>1</v>
      </c>
      <c r="L2522" s="196" t="s">
        <v>1133</v>
      </c>
    </row>
    <row r="2523" spans="1:12" x14ac:dyDescent="0.45">
      <c r="A2523" s="196">
        <v>8</v>
      </c>
      <c r="B2523" s="196">
        <v>10</v>
      </c>
      <c r="C2523" s="196">
        <v>16</v>
      </c>
      <c r="D2523" s="196" t="s">
        <v>858</v>
      </c>
      <c r="E2523" s="196" t="s">
        <v>8301</v>
      </c>
      <c r="F2523" s="196" t="s">
        <v>857</v>
      </c>
      <c r="G2523" s="196" t="s">
        <v>1034</v>
      </c>
      <c r="H2523" s="196" t="s">
        <v>1051</v>
      </c>
      <c r="I2523" s="196" t="s">
        <v>599</v>
      </c>
      <c r="J2523" s="196" t="s">
        <v>1132</v>
      </c>
      <c r="K2523" s="196">
        <v>1</v>
      </c>
      <c r="L2523" s="196" t="s">
        <v>1131</v>
      </c>
    </row>
    <row r="2524" spans="1:12" x14ac:dyDescent="0.45">
      <c r="A2524" s="196">
        <v>8</v>
      </c>
      <c r="B2524" s="196">
        <v>11</v>
      </c>
      <c r="C2524" s="196">
        <v>1</v>
      </c>
      <c r="D2524" s="196" t="s">
        <v>858</v>
      </c>
      <c r="E2524" s="196" t="s">
        <v>8302</v>
      </c>
      <c r="F2524" s="196" t="s">
        <v>857</v>
      </c>
      <c r="G2524" s="196" t="s">
        <v>1034</v>
      </c>
      <c r="H2524" s="196" t="s">
        <v>1081</v>
      </c>
      <c r="I2524" s="196" t="s">
        <v>599</v>
      </c>
      <c r="J2524" s="196" t="s">
        <v>1099</v>
      </c>
      <c r="K2524" s="196">
        <v>1</v>
      </c>
      <c r="L2524" s="196" t="s">
        <v>1130</v>
      </c>
    </row>
    <row r="2525" spans="1:12" x14ac:dyDescent="0.45">
      <c r="A2525" s="196">
        <v>8</v>
      </c>
      <c r="B2525" s="196">
        <v>11</v>
      </c>
      <c r="C2525" s="196">
        <v>2</v>
      </c>
      <c r="D2525" s="196" t="s">
        <v>858</v>
      </c>
      <c r="E2525" s="196" t="s">
        <v>8303</v>
      </c>
      <c r="F2525" s="196" t="s">
        <v>857</v>
      </c>
      <c r="G2525" s="196" t="s">
        <v>1034</v>
      </c>
      <c r="H2525" s="196" t="s">
        <v>1079</v>
      </c>
      <c r="I2525" s="196" t="s">
        <v>599</v>
      </c>
      <c r="J2525" s="196" t="s">
        <v>1099</v>
      </c>
      <c r="K2525" s="196">
        <v>1</v>
      </c>
      <c r="L2525" s="196" t="s">
        <v>1129</v>
      </c>
    </row>
    <row r="2526" spans="1:12" x14ac:dyDescent="0.45">
      <c r="A2526" s="196">
        <v>8</v>
      </c>
      <c r="B2526" s="196">
        <v>11</v>
      </c>
      <c r="C2526" s="196">
        <v>3</v>
      </c>
      <c r="D2526" s="196" t="s">
        <v>858</v>
      </c>
      <c r="E2526" s="196" t="s">
        <v>8304</v>
      </c>
      <c r="F2526" s="196" t="s">
        <v>857</v>
      </c>
      <c r="G2526" s="196" t="s">
        <v>1034</v>
      </c>
      <c r="H2526" s="196" t="s">
        <v>1077</v>
      </c>
      <c r="I2526" s="196" t="s">
        <v>599</v>
      </c>
      <c r="J2526" s="196" t="s">
        <v>1099</v>
      </c>
      <c r="K2526" s="196">
        <v>1</v>
      </c>
      <c r="L2526" s="196" t="s">
        <v>1128</v>
      </c>
    </row>
    <row r="2527" spans="1:12" x14ac:dyDescent="0.45">
      <c r="A2527" s="196">
        <v>8</v>
      </c>
      <c r="B2527" s="196">
        <v>11</v>
      </c>
      <c r="C2527" s="196">
        <v>4</v>
      </c>
      <c r="D2527" s="196" t="s">
        <v>858</v>
      </c>
      <c r="E2527" s="196" t="s">
        <v>8305</v>
      </c>
      <c r="F2527" s="196" t="s">
        <v>857</v>
      </c>
      <c r="G2527" s="196" t="s">
        <v>1034</v>
      </c>
      <c r="H2527" s="196" t="s">
        <v>1075</v>
      </c>
      <c r="I2527" s="196" t="s">
        <v>599</v>
      </c>
      <c r="J2527" s="196" t="s">
        <v>1099</v>
      </c>
      <c r="K2527" s="196">
        <v>1</v>
      </c>
      <c r="L2527" s="196" t="s">
        <v>1127</v>
      </c>
    </row>
    <row r="2528" spans="1:12" x14ac:dyDescent="0.45">
      <c r="A2528" s="196">
        <v>8</v>
      </c>
      <c r="B2528" s="196">
        <v>11</v>
      </c>
      <c r="C2528" s="196">
        <v>5</v>
      </c>
      <c r="D2528" s="196" t="s">
        <v>858</v>
      </c>
      <c r="E2528" s="196" t="s">
        <v>8306</v>
      </c>
      <c r="F2528" s="196" t="s">
        <v>857</v>
      </c>
      <c r="G2528" s="196" t="s">
        <v>1034</v>
      </c>
      <c r="H2528" s="196" t="s">
        <v>1073</v>
      </c>
      <c r="I2528" s="196" t="s">
        <v>599</v>
      </c>
      <c r="J2528" s="196" t="s">
        <v>1099</v>
      </c>
      <c r="K2528" s="196">
        <v>1</v>
      </c>
      <c r="L2528" s="196" t="s">
        <v>1126</v>
      </c>
    </row>
    <row r="2529" spans="1:12" x14ac:dyDescent="0.45">
      <c r="A2529" s="196">
        <v>8</v>
      </c>
      <c r="B2529" s="196">
        <v>11</v>
      </c>
      <c r="C2529" s="196">
        <v>6</v>
      </c>
      <c r="D2529" s="196" t="s">
        <v>858</v>
      </c>
      <c r="E2529" s="196" t="s">
        <v>8307</v>
      </c>
      <c r="F2529" s="196" t="s">
        <v>857</v>
      </c>
      <c r="G2529" s="196" t="s">
        <v>1034</v>
      </c>
      <c r="H2529" s="196" t="s">
        <v>1071</v>
      </c>
      <c r="I2529" s="196" t="s">
        <v>599</v>
      </c>
      <c r="J2529" s="196" t="s">
        <v>1099</v>
      </c>
      <c r="K2529" s="196">
        <v>1</v>
      </c>
      <c r="L2529" s="196" t="s">
        <v>1125</v>
      </c>
    </row>
    <row r="2530" spans="1:12" x14ac:dyDescent="0.45">
      <c r="A2530" s="196">
        <v>8</v>
      </c>
      <c r="B2530" s="196">
        <v>11</v>
      </c>
      <c r="C2530" s="196">
        <v>7</v>
      </c>
      <c r="D2530" s="196" t="s">
        <v>858</v>
      </c>
      <c r="E2530" s="196" t="s">
        <v>8308</v>
      </c>
      <c r="F2530" s="196" t="s">
        <v>857</v>
      </c>
      <c r="G2530" s="196" t="s">
        <v>1034</v>
      </c>
      <c r="H2530" s="196" t="s">
        <v>1069</v>
      </c>
      <c r="I2530" s="196" t="s">
        <v>599</v>
      </c>
      <c r="J2530" s="196" t="s">
        <v>1099</v>
      </c>
      <c r="K2530" s="196">
        <v>1</v>
      </c>
      <c r="L2530" s="196" t="s">
        <v>1124</v>
      </c>
    </row>
    <row r="2531" spans="1:12" x14ac:dyDescent="0.45">
      <c r="A2531" s="196">
        <v>8</v>
      </c>
      <c r="B2531" s="196">
        <v>11</v>
      </c>
      <c r="C2531" s="196">
        <v>8</v>
      </c>
      <c r="D2531" s="196" t="s">
        <v>858</v>
      </c>
      <c r="E2531" s="196" t="s">
        <v>8309</v>
      </c>
      <c r="F2531" s="196" t="s">
        <v>857</v>
      </c>
      <c r="G2531" s="196" t="s">
        <v>1034</v>
      </c>
      <c r="H2531" s="196" t="s">
        <v>1067</v>
      </c>
      <c r="I2531" s="196" t="s">
        <v>599</v>
      </c>
      <c r="J2531" s="196" t="s">
        <v>1099</v>
      </c>
      <c r="K2531" s="196">
        <v>1</v>
      </c>
      <c r="L2531" s="196" t="s">
        <v>1123</v>
      </c>
    </row>
    <row r="2532" spans="1:12" x14ac:dyDescent="0.45">
      <c r="A2532" s="196">
        <v>8</v>
      </c>
      <c r="B2532" s="196">
        <v>11</v>
      </c>
      <c r="C2532" s="196">
        <v>9</v>
      </c>
      <c r="D2532" s="196" t="s">
        <v>858</v>
      </c>
      <c r="E2532" s="196" t="s">
        <v>8310</v>
      </c>
      <c r="F2532" s="196" t="s">
        <v>857</v>
      </c>
      <c r="G2532" s="196" t="s">
        <v>1034</v>
      </c>
      <c r="H2532" s="196" t="s">
        <v>1065</v>
      </c>
      <c r="I2532" s="196" t="s">
        <v>599</v>
      </c>
      <c r="J2532" s="196" t="s">
        <v>1099</v>
      </c>
      <c r="K2532" s="196">
        <v>1</v>
      </c>
      <c r="L2532" s="196" t="s">
        <v>1122</v>
      </c>
    </row>
    <row r="2533" spans="1:12" x14ac:dyDescent="0.45">
      <c r="A2533" s="196">
        <v>8</v>
      </c>
      <c r="B2533" s="196">
        <v>11</v>
      </c>
      <c r="C2533" s="196">
        <v>10</v>
      </c>
      <c r="D2533" s="196" t="s">
        <v>858</v>
      </c>
      <c r="E2533" s="196" t="s">
        <v>8311</v>
      </c>
      <c r="F2533" s="196" t="s">
        <v>857</v>
      </c>
      <c r="G2533" s="196" t="s">
        <v>1034</v>
      </c>
      <c r="H2533" s="196" t="s">
        <v>1063</v>
      </c>
      <c r="I2533" s="196" t="s">
        <v>599</v>
      </c>
      <c r="J2533" s="196" t="s">
        <v>1099</v>
      </c>
      <c r="K2533" s="196">
        <v>1</v>
      </c>
      <c r="L2533" s="196" t="s">
        <v>1121</v>
      </c>
    </row>
    <row r="2534" spans="1:12" x14ac:dyDescent="0.45">
      <c r="A2534" s="196">
        <v>8</v>
      </c>
      <c r="B2534" s="196">
        <v>11</v>
      </c>
      <c r="C2534" s="196">
        <v>11</v>
      </c>
      <c r="D2534" s="196" t="s">
        <v>858</v>
      </c>
      <c r="E2534" s="196" t="s">
        <v>8312</v>
      </c>
      <c r="F2534" s="196" t="s">
        <v>857</v>
      </c>
      <c r="G2534" s="196" t="s">
        <v>1034</v>
      </c>
      <c r="H2534" s="196" t="s">
        <v>1061</v>
      </c>
      <c r="I2534" s="196" t="s">
        <v>599</v>
      </c>
      <c r="J2534" s="196" t="s">
        <v>1099</v>
      </c>
      <c r="K2534" s="196">
        <v>1</v>
      </c>
      <c r="L2534" s="196" t="s">
        <v>1120</v>
      </c>
    </row>
    <row r="2535" spans="1:12" x14ac:dyDescent="0.45">
      <c r="A2535" s="196">
        <v>8</v>
      </c>
      <c r="B2535" s="196">
        <v>11</v>
      </c>
      <c r="C2535" s="196">
        <v>12</v>
      </c>
      <c r="D2535" s="196" t="s">
        <v>858</v>
      </c>
      <c r="E2535" s="196" t="s">
        <v>8313</v>
      </c>
      <c r="F2535" s="196" t="s">
        <v>857</v>
      </c>
      <c r="G2535" s="196" t="s">
        <v>1034</v>
      </c>
      <c r="H2535" s="196" t="s">
        <v>1059</v>
      </c>
      <c r="I2535" s="196" t="s">
        <v>599</v>
      </c>
      <c r="J2535" s="196" t="s">
        <v>1099</v>
      </c>
      <c r="K2535" s="196">
        <v>1</v>
      </c>
      <c r="L2535" s="196" t="s">
        <v>1119</v>
      </c>
    </row>
    <row r="2536" spans="1:12" x14ac:dyDescent="0.45">
      <c r="A2536" s="196">
        <v>8</v>
      </c>
      <c r="B2536" s="196">
        <v>11</v>
      </c>
      <c r="C2536" s="196">
        <v>13</v>
      </c>
      <c r="D2536" s="196" t="s">
        <v>858</v>
      </c>
      <c r="E2536" s="196" t="s">
        <v>8314</v>
      </c>
      <c r="F2536" s="196" t="s">
        <v>857</v>
      </c>
      <c r="G2536" s="196" t="s">
        <v>1034</v>
      </c>
      <c r="H2536" s="196" t="s">
        <v>1057</v>
      </c>
      <c r="I2536" s="196" t="s">
        <v>599</v>
      </c>
      <c r="J2536" s="196" t="s">
        <v>1099</v>
      </c>
      <c r="K2536" s="196">
        <v>1</v>
      </c>
      <c r="L2536" s="196" t="s">
        <v>1118</v>
      </c>
    </row>
    <row r="2537" spans="1:12" x14ac:dyDescent="0.45">
      <c r="A2537" s="196">
        <v>8</v>
      </c>
      <c r="B2537" s="196">
        <v>11</v>
      </c>
      <c r="C2537" s="196">
        <v>14</v>
      </c>
      <c r="D2537" s="196" t="s">
        <v>858</v>
      </c>
      <c r="E2537" s="196" t="s">
        <v>8315</v>
      </c>
      <c r="F2537" s="196" t="s">
        <v>857</v>
      </c>
      <c r="G2537" s="196" t="s">
        <v>1034</v>
      </c>
      <c r="H2537" s="196" t="s">
        <v>1055</v>
      </c>
      <c r="I2537" s="196" t="s">
        <v>599</v>
      </c>
      <c r="J2537" s="196" t="s">
        <v>1099</v>
      </c>
      <c r="K2537" s="196">
        <v>1</v>
      </c>
      <c r="L2537" s="196" t="s">
        <v>1117</v>
      </c>
    </row>
    <row r="2538" spans="1:12" x14ac:dyDescent="0.45">
      <c r="A2538" s="196">
        <v>8</v>
      </c>
      <c r="B2538" s="196">
        <v>11</v>
      </c>
      <c r="C2538" s="196">
        <v>15</v>
      </c>
      <c r="D2538" s="196" t="s">
        <v>858</v>
      </c>
      <c r="E2538" s="196" t="s">
        <v>8316</v>
      </c>
      <c r="F2538" s="196" t="s">
        <v>857</v>
      </c>
      <c r="G2538" s="196" t="s">
        <v>1034</v>
      </c>
      <c r="H2538" s="196" t="s">
        <v>1053</v>
      </c>
      <c r="I2538" s="196" t="s">
        <v>599</v>
      </c>
      <c r="J2538" s="196" t="s">
        <v>1099</v>
      </c>
      <c r="K2538" s="196">
        <v>1</v>
      </c>
      <c r="L2538" s="196" t="s">
        <v>1116</v>
      </c>
    </row>
    <row r="2539" spans="1:12" x14ac:dyDescent="0.45">
      <c r="A2539" s="196">
        <v>8</v>
      </c>
      <c r="B2539" s="196">
        <v>11</v>
      </c>
      <c r="C2539" s="196">
        <v>16</v>
      </c>
      <c r="D2539" s="196" t="s">
        <v>858</v>
      </c>
      <c r="E2539" s="196" t="s">
        <v>8317</v>
      </c>
      <c r="F2539" s="196" t="s">
        <v>857</v>
      </c>
      <c r="G2539" s="196" t="s">
        <v>1034</v>
      </c>
      <c r="H2539" s="196" t="s">
        <v>1051</v>
      </c>
      <c r="I2539" s="196" t="s">
        <v>599</v>
      </c>
      <c r="J2539" s="196" t="s">
        <v>1099</v>
      </c>
      <c r="K2539" s="196">
        <v>1</v>
      </c>
      <c r="L2539" s="196" t="s">
        <v>1115</v>
      </c>
    </row>
    <row r="2540" spans="1:12" x14ac:dyDescent="0.45">
      <c r="A2540" s="196">
        <v>8</v>
      </c>
      <c r="B2540" s="196">
        <v>12</v>
      </c>
      <c r="C2540" s="196">
        <v>1</v>
      </c>
      <c r="D2540" s="196" t="s">
        <v>858</v>
      </c>
      <c r="E2540" s="196" t="s">
        <v>8318</v>
      </c>
      <c r="F2540" s="196" t="s">
        <v>857</v>
      </c>
      <c r="G2540" s="196" t="s">
        <v>1034</v>
      </c>
      <c r="H2540" s="196" t="s">
        <v>1081</v>
      </c>
      <c r="I2540" s="196" t="s">
        <v>599</v>
      </c>
      <c r="J2540" s="196" t="s">
        <v>1099</v>
      </c>
      <c r="K2540" s="196">
        <v>1</v>
      </c>
      <c r="L2540" s="196" t="s">
        <v>1114</v>
      </c>
    </row>
    <row r="2541" spans="1:12" x14ac:dyDescent="0.45">
      <c r="A2541" s="196">
        <v>8</v>
      </c>
      <c r="B2541" s="196">
        <v>12</v>
      </c>
      <c r="C2541" s="196">
        <v>2</v>
      </c>
      <c r="D2541" s="196" t="s">
        <v>858</v>
      </c>
      <c r="E2541" s="196" t="s">
        <v>8319</v>
      </c>
      <c r="F2541" s="196" t="s">
        <v>857</v>
      </c>
      <c r="G2541" s="196" t="s">
        <v>1034</v>
      </c>
      <c r="H2541" s="196" t="s">
        <v>1079</v>
      </c>
      <c r="I2541" s="196" t="s">
        <v>599</v>
      </c>
      <c r="J2541" s="196" t="s">
        <v>1099</v>
      </c>
      <c r="K2541" s="196">
        <v>1</v>
      </c>
      <c r="L2541" s="196" t="s">
        <v>1113</v>
      </c>
    </row>
    <row r="2542" spans="1:12" x14ac:dyDescent="0.45">
      <c r="A2542" s="196">
        <v>8</v>
      </c>
      <c r="B2542" s="196">
        <v>12</v>
      </c>
      <c r="C2542" s="196">
        <v>3</v>
      </c>
      <c r="D2542" s="196" t="s">
        <v>858</v>
      </c>
      <c r="E2542" s="196" t="s">
        <v>8320</v>
      </c>
      <c r="F2542" s="196" t="s">
        <v>857</v>
      </c>
      <c r="G2542" s="196" t="s">
        <v>1034</v>
      </c>
      <c r="H2542" s="196" t="s">
        <v>1077</v>
      </c>
      <c r="I2542" s="196" t="s">
        <v>599</v>
      </c>
      <c r="J2542" s="196" t="s">
        <v>1099</v>
      </c>
      <c r="K2542" s="196">
        <v>1</v>
      </c>
      <c r="L2542" s="196" t="s">
        <v>1112</v>
      </c>
    </row>
    <row r="2543" spans="1:12" x14ac:dyDescent="0.45">
      <c r="A2543" s="196">
        <v>8</v>
      </c>
      <c r="B2543" s="196">
        <v>12</v>
      </c>
      <c r="C2543" s="196">
        <v>4</v>
      </c>
      <c r="D2543" s="196" t="s">
        <v>858</v>
      </c>
      <c r="E2543" s="196" t="s">
        <v>8321</v>
      </c>
      <c r="F2543" s="196" t="s">
        <v>857</v>
      </c>
      <c r="G2543" s="196" t="s">
        <v>1034</v>
      </c>
      <c r="H2543" s="196" t="s">
        <v>1075</v>
      </c>
      <c r="I2543" s="196" t="s">
        <v>599</v>
      </c>
      <c r="J2543" s="196" t="s">
        <v>1099</v>
      </c>
      <c r="K2543" s="196">
        <v>1</v>
      </c>
      <c r="L2543" s="196" t="s">
        <v>1111</v>
      </c>
    </row>
    <row r="2544" spans="1:12" x14ac:dyDescent="0.45">
      <c r="A2544" s="196">
        <v>8</v>
      </c>
      <c r="B2544" s="196">
        <v>12</v>
      </c>
      <c r="C2544" s="196">
        <v>5</v>
      </c>
      <c r="D2544" s="196" t="s">
        <v>858</v>
      </c>
      <c r="E2544" s="196" t="s">
        <v>8322</v>
      </c>
      <c r="F2544" s="196" t="s">
        <v>857</v>
      </c>
      <c r="G2544" s="196" t="s">
        <v>1034</v>
      </c>
      <c r="H2544" s="196" t="s">
        <v>1073</v>
      </c>
      <c r="I2544" s="196" t="s">
        <v>599</v>
      </c>
      <c r="J2544" s="196" t="s">
        <v>1099</v>
      </c>
      <c r="K2544" s="196">
        <v>1</v>
      </c>
      <c r="L2544" s="196" t="s">
        <v>1110</v>
      </c>
    </row>
    <row r="2545" spans="1:12" x14ac:dyDescent="0.45">
      <c r="A2545" s="196">
        <v>8</v>
      </c>
      <c r="B2545" s="196">
        <v>12</v>
      </c>
      <c r="C2545" s="196">
        <v>6</v>
      </c>
      <c r="D2545" s="196" t="s">
        <v>858</v>
      </c>
      <c r="E2545" s="196" t="s">
        <v>8323</v>
      </c>
      <c r="F2545" s="196" t="s">
        <v>857</v>
      </c>
      <c r="G2545" s="196" t="s">
        <v>1034</v>
      </c>
      <c r="H2545" s="196" t="s">
        <v>1071</v>
      </c>
      <c r="I2545" s="196" t="s">
        <v>599</v>
      </c>
      <c r="J2545" s="196" t="s">
        <v>1099</v>
      </c>
      <c r="K2545" s="196">
        <v>1</v>
      </c>
      <c r="L2545" s="196" t="s">
        <v>1109</v>
      </c>
    </row>
    <row r="2546" spans="1:12" x14ac:dyDescent="0.45">
      <c r="A2546" s="196">
        <v>8</v>
      </c>
      <c r="B2546" s="196">
        <v>12</v>
      </c>
      <c r="C2546" s="196">
        <v>7</v>
      </c>
      <c r="D2546" s="196" t="s">
        <v>858</v>
      </c>
      <c r="E2546" s="196" t="s">
        <v>8324</v>
      </c>
      <c r="F2546" s="196" t="s">
        <v>857</v>
      </c>
      <c r="G2546" s="196" t="s">
        <v>1034</v>
      </c>
      <c r="H2546" s="196" t="s">
        <v>1069</v>
      </c>
      <c r="I2546" s="196" t="s">
        <v>599</v>
      </c>
      <c r="J2546" s="196" t="s">
        <v>1099</v>
      </c>
      <c r="K2546" s="196">
        <v>1</v>
      </c>
      <c r="L2546" s="196" t="s">
        <v>1108</v>
      </c>
    </row>
    <row r="2547" spans="1:12" x14ac:dyDescent="0.45">
      <c r="A2547" s="196">
        <v>8</v>
      </c>
      <c r="B2547" s="196">
        <v>12</v>
      </c>
      <c r="C2547" s="196">
        <v>8</v>
      </c>
      <c r="D2547" s="196" t="s">
        <v>858</v>
      </c>
      <c r="E2547" s="196" t="s">
        <v>8325</v>
      </c>
      <c r="F2547" s="196" t="s">
        <v>857</v>
      </c>
      <c r="G2547" s="196" t="s">
        <v>1034</v>
      </c>
      <c r="H2547" s="196" t="s">
        <v>1067</v>
      </c>
      <c r="I2547" s="196" t="s">
        <v>599</v>
      </c>
      <c r="J2547" s="196" t="s">
        <v>1099</v>
      </c>
      <c r="K2547" s="196">
        <v>1</v>
      </c>
      <c r="L2547" s="196" t="s">
        <v>1107</v>
      </c>
    </row>
    <row r="2548" spans="1:12" x14ac:dyDescent="0.45">
      <c r="A2548" s="196">
        <v>8</v>
      </c>
      <c r="B2548" s="196">
        <v>12</v>
      </c>
      <c r="C2548" s="196">
        <v>9</v>
      </c>
      <c r="D2548" s="196" t="s">
        <v>858</v>
      </c>
      <c r="E2548" s="196" t="s">
        <v>8326</v>
      </c>
      <c r="F2548" s="196" t="s">
        <v>857</v>
      </c>
      <c r="G2548" s="196" t="s">
        <v>1034</v>
      </c>
      <c r="H2548" s="196" t="s">
        <v>1065</v>
      </c>
      <c r="I2548" s="196" t="s">
        <v>599</v>
      </c>
      <c r="J2548" s="196" t="s">
        <v>1099</v>
      </c>
      <c r="K2548" s="196">
        <v>1</v>
      </c>
      <c r="L2548" s="196" t="s">
        <v>1106</v>
      </c>
    </row>
    <row r="2549" spans="1:12" x14ac:dyDescent="0.45">
      <c r="A2549" s="196">
        <v>8</v>
      </c>
      <c r="B2549" s="196">
        <v>12</v>
      </c>
      <c r="C2549" s="196">
        <v>10</v>
      </c>
      <c r="D2549" s="196" t="s">
        <v>858</v>
      </c>
      <c r="E2549" s="196" t="s">
        <v>8327</v>
      </c>
      <c r="F2549" s="196" t="s">
        <v>857</v>
      </c>
      <c r="G2549" s="196" t="s">
        <v>1034</v>
      </c>
      <c r="H2549" s="196" t="s">
        <v>1063</v>
      </c>
      <c r="I2549" s="196" t="s">
        <v>599</v>
      </c>
      <c r="J2549" s="196" t="s">
        <v>1099</v>
      </c>
      <c r="K2549" s="196">
        <v>1</v>
      </c>
      <c r="L2549" s="196" t="s">
        <v>1105</v>
      </c>
    </row>
    <row r="2550" spans="1:12" x14ac:dyDescent="0.45">
      <c r="A2550" s="196">
        <v>8</v>
      </c>
      <c r="B2550" s="196">
        <v>12</v>
      </c>
      <c r="C2550" s="196">
        <v>11</v>
      </c>
      <c r="D2550" s="196" t="s">
        <v>858</v>
      </c>
      <c r="E2550" s="196" t="s">
        <v>8328</v>
      </c>
      <c r="F2550" s="196" t="s">
        <v>857</v>
      </c>
      <c r="G2550" s="196" t="s">
        <v>1034</v>
      </c>
      <c r="H2550" s="196" t="s">
        <v>1061</v>
      </c>
      <c r="I2550" s="196" t="s">
        <v>599</v>
      </c>
      <c r="J2550" s="196" t="s">
        <v>1099</v>
      </c>
      <c r="K2550" s="196">
        <v>1</v>
      </c>
      <c r="L2550" s="196" t="s">
        <v>1104</v>
      </c>
    </row>
    <row r="2551" spans="1:12" x14ac:dyDescent="0.45">
      <c r="A2551" s="196">
        <v>8</v>
      </c>
      <c r="B2551" s="196">
        <v>12</v>
      </c>
      <c r="C2551" s="196">
        <v>12</v>
      </c>
      <c r="D2551" s="196" t="s">
        <v>858</v>
      </c>
      <c r="E2551" s="196" t="s">
        <v>8329</v>
      </c>
      <c r="F2551" s="196" t="s">
        <v>857</v>
      </c>
      <c r="G2551" s="196" t="s">
        <v>1034</v>
      </c>
      <c r="H2551" s="196" t="s">
        <v>1059</v>
      </c>
      <c r="I2551" s="196" t="s">
        <v>599</v>
      </c>
      <c r="J2551" s="196" t="s">
        <v>1099</v>
      </c>
      <c r="K2551" s="196">
        <v>1</v>
      </c>
      <c r="L2551" s="196" t="s">
        <v>1103</v>
      </c>
    </row>
    <row r="2552" spans="1:12" x14ac:dyDescent="0.45">
      <c r="A2552" s="196">
        <v>8</v>
      </c>
      <c r="B2552" s="196">
        <v>12</v>
      </c>
      <c r="C2552" s="196">
        <v>13</v>
      </c>
      <c r="D2552" s="196" t="s">
        <v>858</v>
      </c>
      <c r="E2552" s="196" t="s">
        <v>8330</v>
      </c>
      <c r="F2552" s="196" t="s">
        <v>857</v>
      </c>
      <c r="G2552" s="196" t="s">
        <v>1034</v>
      </c>
      <c r="H2552" s="196" t="s">
        <v>1057</v>
      </c>
      <c r="I2552" s="196" t="s">
        <v>599</v>
      </c>
      <c r="J2552" s="196" t="s">
        <v>1099</v>
      </c>
      <c r="K2552" s="196">
        <v>1</v>
      </c>
      <c r="L2552" s="196" t="s">
        <v>1102</v>
      </c>
    </row>
    <row r="2553" spans="1:12" x14ac:dyDescent="0.45">
      <c r="A2553" s="196">
        <v>8</v>
      </c>
      <c r="B2553" s="196">
        <v>12</v>
      </c>
      <c r="C2553" s="196">
        <v>14</v>
      </c>
      <c r="D2553" s="196" t="s">
        <v>858</v>
      </c>
      <c r="E2553" s="196" t="s">
        <v>8331</v>
      </c>
      <c r="F2553" s="196" t="s">
        <v>857</v>
      </c>
      <c r="G2553" s="196" t="s">
        <v>1034</v>
      </c>
      <c r="H2553" s="196" t="s">
        <v>1055</v>
      </c>
      <c r="I2553" s="196" t="s">
        <v>599</v>
      </c>
      <c r="J2553" s="196" t="s">
        <v>1099</v>
      </c>
      <c r="K2553" s="196">
        <v>1</v>
      </c>
      <c r="L2553" s="196" t="s">
        <v>1101</v>
      </c>
    </row>
    <row r="2554" spans="1:12" x14ac:dyDescent="0.45">
      <c r="A2554" s="196">
        <v>8</v>
      </c>
      <c r="B2554" s="196">
        <v>12</v>
      </c>
      <c r="C2554" s="196">
        <v>15</v>
      </c>
      <c r="D2554" s="196" t="s">
        <v>858</v>
      </c>
      <c r="E2554" s="196" t="s">
        <v>8332</v>
      </c>
      <c r="F2554" s="196" t="s">
        <v>857</v>
      </c>
      <c r="G2554" s="196" t="s">
        <v>1034</v>
      </c>
      <c r="H2554" s="196" t="s">
        <v>1053</v>
      </c>
      <c r="I2554" s="196" t="s">
        <v>599</v>
      </c>
      <c r="J2554" s="196" t="s">
        <v>1099</v>
      </c>
      <c r="K2554" s="196">
        <v>1</v>
      </c>
      <c r="L2554" s="196" t="s">
        <v>1100</v>
      </c>
    </row>
    <row r="2555" spans="1:12" x14ac:dyDescent="0.45">
      <c r="A2555" s="196">
        <v>8</v>
      </c>
      <c r="B2555" s="196">
        <v>12</v>
      </c>
      <c r="C2555" s="196">
        <v>16</v>
      </c>
      <c r="D2555" s="196" t="s">
        <v>858</v>
      </c>
      <c r="E2555" s="196" t="s">
        <v>8333</v>
      </c>
      <c r="F2555" s="196" t="s">
        <v>857</v>
      </c>
      <c r="G2555" s="196" t="s">
        <v>1034</v>
      </c>
      <c r="H2555" s="196" t="s">
        <v>1051</v>
      </c>
      <c r="I2555" s="196" t="s">
        <v>599</v>
      </c>
      <c r="J2555" s="196" t="s">
        <v>1099</v>
      </c>
      <c r="K2555" s="196">
        <v>1</v>
      </c>
      <c r="L2555" s="196" t="s">
        <v>1098</v>
      </c>
    </row>
    <row r="2556" spans="1:12" x14ac:dyDescent="0.45">
      <c r="A2556" s="196">
        <v>8</v>
      </c>
      <c r="B2556" s="196">
        <v>13</v>
      </c>
      <c r="C2556" s="196">
        <v>1</v>
      </c>
      <c r="D2556" s="196" t="s">
        <v>858</v>
      </c>
      <c r="E2556" s="196" t="s">
        <v>8334</v>
      </c>
      <c r="F2556" s="196" t="s">
        <v>857</v>
      </c>
      <c r="G2556" s="196" t="s">
        <v>1034</v>
      </c>
      <c r="H2556" s="196" t="s">
        <v>1081</v>
      </c>
      <c r="I2556" s="196" t="s">
        <v>599</v>
      </c>
      <c r="J2556" s="196" t="s">
        <v>1050</v>
      </c>
      <c r="K2556" s="196">
        <v>1</v>
      </c>
      <c r="L2556" s="196" t="s">
        <v>1097</v>
      </c>
    </row>
    <row r="2557" spans="1:12" x14ac:dyDescent="0.45">
      <c r="A2557" s="196">
        <v>8</v>
      </c>
      <c r="B2557" s="196">
        <v>13</v>
      </c>
      <c r="C2557" s="196">
        <v>2</v>
      </c>
      <c r="D2557" s="196" t="s">
        <v>858</v>
      </c>
      <c r="E2557" s="196" t="s">
        <v>8335</v>
      </c>
      <c r="F2557" s="196" t="s">
        <v>857</v>
      </c>
      <c r="G2557" s="196" t="s">
        <v>1034</v>
      </c>
      <c r="H2557" s="196" t="s">
        <v>1079</v>
      </c>
      <c r="I2557" s="196" t="s">
        <v>599</v>
      </c>
      <c r="J2557" s="196" t="s">
        <v>1050</v>
      </c>
      <c r="K2557" s="196">
        <v>1</v>
      </c>
      <c r="L2557" s="196" t="s">
        <v>1096</v>
      </c>
    </row>
    <row r="2558" spans="1:12" x14ac:dyDescent="0.45">
      <c r="A2558" s="196">
        <v>8</v>
      </c>
      <c r="B2558" s="196">
        <v>13</v>
      </c>
      <c r="C2558" s="196">
        <v>3</v>
      </c>
      <c r="D2558" s="196" t="s">
        <v>858</v>
      </c>
      <c r="E2558" s="196" t="s">
        <v>8336</v>
      </c>
      <c r="F2558" s="196" t="s">
        <v>857</v>
      </c>
      <c r="G2558" s="196" t="s">
        <v>1034</v>
      </c>
      <c r="H2558" s="196" t="s">
        <v>1077</v>
      </c>
      <c r="I2558" s="196" t="s">
        <v>599</v>
      </c>
      <c r="J2558" s="196" t="s">
        <v>1050</v>
      </c>
      <c r="K2558" s="196">
        <v>1</v>
      </c>
      <c r="L2558" s="196" t="s">
        <v>1095</v>
      </c>
    </row>
    <row r="2559" spans="1:12" x14ac:dyDescent="0.45">
      <c r="A2559" s="196">
        <v>8</v>
      </c>
      <c r="B2559" s="196">
        <v>13</v>
      </c>
      <c r="C2559" s="196">
        <v>4</v>
      </c>
      <c r="D2559" s="196" t="s">
        <v>858</v>
      </c>
      <c r="E2559" s="196" t="s">
        <v>8337</v>
      </c>
      <c r="F2559" s="196" t="s">
        <v>857</v>
      </c>
      <c r="G2559" s="196" t="s">
        <v>1034</v>
      </c>
      <c r="H2559" s="196" t="s">
        <v>1075</v>
      </c>
      <c r="I2559" s="196" t="s">
        <v>599</v>
      </c>
      <c r="J2559" s="196" t="s">
        <v>1050</v>
      </c>
      <c r="K2559" s="196">
        <v>1</v>
      </c>
      <c r="L2559" s="196" t="s">
        <v>1094</v>
      </c>
    </row>
    <row r="2560" spans="1:12" x14ac:dyDescent="0.45">
      <c r="A2560" s="196">
        <v>8</v>
      </c>
      <c r="B2560" s="196">
        <v>13</v>
      </c>
      <c r="C2560" s="196">
        <v>5</v>
      </c>
      <c r="D2560" s="196" t="s">
        <v>858</v>
      </c>
      <c r="E2560" s="196" t="s">
        <v>8338</v>
      </c>
      <c r="F2560" s="196" t="s">
        <v>857</v>
      </c>
      <c r="G2560" s="196" t="s">
        <v>1034</v>
      </c>
      <c r="H2560" s="196" t="s">
        <v>1073</v>
      </c>
      <c r="I2560" s="196" t="s">
        <v>599</v>
      </c>
      <c r="J2560" s="196" t="s">
        <v>1050</v>
      </c>
      <c r="K2560" s="196">
        <v>1</v>
      </c>
      <c r="L2560" s="196" t="s">
        <v>1093</v>
      </c>
    </row>
    <row r="2561" spans="1:12" x14ac:dyDescent="0.45">
      <c r="A2561" s="196">
        <v>8</v>
      </c>
      <c r="B2561" s="196">
        <v>13</v>
      </c>
      <c r="C2561" s="196">
        <v>6</v>
      </c>
      <c r="D2561" s="196" t="s">
        <v>858</v>
      </c>
      <c r="E2561" s="196" t="s">
        <v>8339</v>
      </c>
      <c r="F2561" s="196" t="s">
        <v>857</v>
      </c>
      <c r="G2561" s="196" t="s">
        <v>1034</v>
      </c>
      <c r="H2561" s="196" t="s">
        <v>1071</v>
      </c>
      <c r="I2561" s="196" t="s">
        <v>599</v>
      </c>
      <c r="J2561" s="196" t="s">
        <v>1050</v>
      </c>
      <c r="K2561" s="196">
        <v>1</v>
      </c>
      <c r="L2561" s="196" t="s">
        <v>1092</v>
      </c>
    </row>
    <row r="2562" spans="1:12" x14ac:dyDescent="0.45">
      <c r="A2562" s="196">
        <v>8</v>
      </c>
      <c r="B2562" s="196">
        <v>13</v>
      </c>
      <c r="C2562" s="196">
        <v>7</v>
      </c>
      <c r="D2562" s="196" t="s">
        <v>858</v>
      </c>
      <c r="E2562" s="196" t="s">
        <v>8340</v>
      </c>
      <c r="F2562" s="196" t="s">
        <v>857</v>
      </c>
      <c r="G2562" s="196" t="s">
        <v>1034</v>
      </c>
      <c r="H2562" s="196" t="s">
        <v>1069</v>
      </c>
      <c r="I2562" s="196" t="s">
        <v>599</v>
      </c>
      <c r="J2562" s="196" t="s">
        <v>1050</v>
      </c>
      <c r="K2562" s="196">
        <v>1</v>
      </c>
      <c r="L2562" s="196" t="s">
        <v>1091</v>
      </c>
    </row>
    <row r="2563" spans="1:12" x14ac:dyDescent="0.45">
      <c r="A2563" s="196">
        <v>8</v>
      </c>
      <c r="B2563" s="196">
        <v>13</v>
      </c>
      <c r="C2563" s="196">
        <v>8</v>
      </c>
      <c r="D2563" s="196" t="s">
        <v>858</v>
      </c>
      <c r="E2563" s="196" t="s">
        <v>8341</v>
      </c>
      <c r="F2563" s="196" t="s">
        <v>857</v>
      </c>
      <c r="G2563" s="196" t="s">
        <v>1034</v>
      </c>
      <c r="H2563" s="196" t="s">
        <v>1067</v>
      </c>
      <c r="I2563" s="196" t="s">
        <v>599</v>
      </c>
      <c r="J2563" s="196" t="s">
        <v>1050</v>
      </c>
      <c r="K2563" s="196">
        <v>1</v>
      </c>
      <c r="L2563" s="196" t="s">
        <v>1090</v>
      </c>
    </row>
    <row r="2564" spans="1:12" x14ac:dyDescent="0.45">
      <c r="A2564" s="196">
        <v>8</v>
      </c>
      <c r="B2564" s="196">
        <v>13</v>
      </c>
      <c r="C2564" s="196">
        <v>9</v>
      </c>
      <c r="D2564" s="196" t="s">
        <v>858</v>
      </c>
      <c r="E2564" s="196" t="s">
        <v>8342</v>
      </c>
      <c r="F2564" s="196" t="s">
        <v>857</v>
      </c>
      <c r="G2564" s="196" t="s">
        <v>1034</v>
      </c>
      <c r="H2564" s="196" t="s">
        <v>1065</v>
      </c>
      <c r="I2564" s="196" t="s">
        <v>599</v>
      </c>
      <c r="J2564" s="196" t="s">
        <v>1050</v>
      </c>
      <c r="K2564" s="196">
        <v>1</v>
      </c>
      <c r="L2564" s="196" t="s">
        <v>1089</v>
      </c>
    </row>
    <row r="2565" spans="1:12" x14ac:dyDescent="0.45">
      <c r="A2565" s="196">
        <v>8</v>
      </c>
      <c r="B2565" s="196">
        <v>13</v>
      </c>
      <c r="C2565" s="196">
        <v>10</v>
      </c>
      <c r="D2565" s="196" t="s">
        <v>858</v>
      </c>
      <c r="E2565" s="196" t="s">
        <v>8343</v>
      </c>
      <c r="F2565" s="196" t="s">
        <v>857</v>
      </c>
      <c r="G2565" s="196" t="s">
        <v>1034</v>
      </c>
      <c r="H2565" s="196" t="s">
        <v>1063</v>
      </c>
      <c r="I2565" s="196" t="s">
        <v>599</v>
      </c>
      <c r="J2565" s="196" t="s">
        <v>1050</v>
      </c>
      <c r="K2565" s="196">
        <v>1</v>
      </c>
      <c r="L2565" s="196" t="s">
        <v>1088</v>
      </c>
    </row>
    <row r="2566" spans="1:12" x14ac:dyDescent="0.45">
      <c r="A2566" s="196">
        <v>8</v>
      </c>
      <c r="B2566" s="196">
        <v>13</v>
      </c>
      <c r="C2566" s="196">
        <v>11</v>
      </c>
      <c r="D2566" s="196" t="s">
        <v>858</v>
      </c>
      <c r="E2566" s="196" t="s">
        <v>8344</v>
      </c>
      <c r="F2566" s="196" t="s">
        <v>857</v>
      </c>
      <c r="G2566" s="196" t="s">
        <v>1034</v>
      </c>
      <c r="H2566" s="196" t="s">
        <v>1061</v>
      </c>
      <c r="I2566" s="196" t="s">
        <v>599</v>
      </c>
      <c r="J2566" s="196" t="s">
        <v>1050</v>
      </c>
      <c r="K2566" s="196">
        <v>1</v>
      </c>
      <c r="L2566" s="196" t="s">
        <v>1087</v>
      </c>
    </row>
    <row r="2567" spans="1:12" x14ac:dyDescent="0.45">
      <c r="A2567" s="196">
        <v>8</v>
      </c>
      <c r="B2567" s="196">
        <v>13</v>
      </c>
      <c r="C2567" s="196">
        <v>12</v>
      </c>
      <c r="D2567" s="196" t="s">
        <v>858</v>
      </c>
      <c r="E2567" s="196" t="s">
        <v>8345</v>
      </c>
      <c r="F2567" s="196" t="s">
        <v>857</v>
      </c>
      <c r="G2567" s="196" t="s">
        <v>1034</v>
      </c>
      <c r="H2567" s="196" t="s">
        <v>1059</v>
      </c>
      <c r="I2567" s="196" t="s">
        <v>599</v>
      </c>
      <c r="J2567" s="196" t="s">
        <v>1050</v>
      </c>
      <c r="K2567" s="196">
        <v>1</v>
      </c>
      <c r="L2567" s="196" t="s">
        <v>1086</v>
      </c>
    </row>
    <row r="2568" spans="1:12" x14ac:dyDescent="0.45">
      <c r="A2568" s="196">
        <v>8</v>
      </c>
      <c r="B2568" s="196">
        <v>13</v>
      </c>
      <c r="C2568" s="196">
        <v>13</v>
      </c>
      <c r="D2568" s="196" t="s">
        <v>858</v>
      </c>
      <c r="E2568" s="196" t="s">
        <v>8346</v>
      </c>
      <c r="F2568" s="196" t="s">
        <v>857</v>
      </c>
      <c r="G2568" s="196" t="s">
        <v>1034</v>
      </c>
      <c r="H2568" s="196" t="s">
        <v>1057</v>
      </c>
      <c r="I2568" s="196" t="s">
        <v>599</v>
      </c>
      <c r="J2568" s="196" t="s">
        <v>1050</v>
      </c>
      <c r="K2568" s="196">
        <v>1</v>
      </c>
      <c r="L2568" s="196" t="s">
        <v>1085</v>
      </c>
    </row>
    <row r="2569" spans="1:12" x14ac:dyDescent="0.45">
      <c r="A2569" s="196">
        <v>8</v>
      </c>
      <c r="B2569" s="196">
        <v>13</v>
      </c>
      <c r="C2569" s="196">
        <v>14</v>
      </c>
      <c r="D2569" s="196" t="s">
        <v>858</v>
      </c>
      <c r="E2569" s="196" t="s">
        <v>8347</v>
      </c>
      <c r="F2569" s="196" t="s">
        <v>857</v>
      </c>
      <c r="G2569" s="196" t="s">
        <v>1034</v>
      </c>
      <c r="H2569" s="196" t="s">
        <v>1055</v>
      </c>
      <c r="I2569" s="196" t="s">
        <v>599</v>
      </c>
      <c r="J2569" s="196" t="s">
        <v>1050</v>
      </c>
      <c r="K2569" s="196">
        <v>1</v>
      </c>
      <c r="L2569" s="196" t="s">
        <v>1084</v>
      </c>
    </row>
    <row r="2570" spans="1:12" x14ac:dyDescent="0.45">
      <c r="A2570" s="196">
        <v>8</v>
      </c>
      <c r="B2570" s="196">
        <v>13</v>
      </c>
      <c r="C2570" s="196">
        <v>15</v>
      </c>
      <c r="D2570" s="196" t="s">
        <v>858</v>
      </c>
      <c r="E2570" s="196" t="s">
        <v>8348</v>
      </c>
      <c r="F2570" s="196" t="s">
        <v>857</v>
      </c>
      <c r="G2570" s="196" t="s">
        <v>1034</v>
      </c>
      <c r="H2570" s="196" t="s">
        <v>1053</v>
      </c>
      <c r="I2570" s="196" t="s">
        <v>599</v>
      </c>
      <c r="J2570" s="196" t="s">
        <v>1050</v>
      </c>
      <c r="K2570" s="196">
        <v>1</v>
      </c>
      <c r="L2570" s="196" t="s">
        <v>1083</v>
      </c>
    </row>
    <row r="2571" spans="1:12" x14ac:dyDescent="0.45">
      <c r="A2571" s="196">
        <v>8</v>
      </c>
      <c r="B2571" s="196">
        <v>13</v>
      </c>
      <c r="C2571" s="196">
        <v>16</v>
      </c>
      <c r="D2571" s="196" t="s">
        <v>858</v>
      </c>
      <c r="E2571" s="196" t="s">
        <v>8349</v>
      </c>
      <c r="F2571" s="196" t="s">
        <v>857</v>
      </c>
      <c r="G2571" s="196" t="s">
        <v>1034</v>
      </c>
      <c r="H2571" s="196" t="s">
        <v>1051</v>
      </c>
      <c r="I2571" s="196" t="s">
        <v>599</v>
      </c>
      <c r="J2571" s="196" t="s">
        <v>1050</v>
      </c>
      <c r="K2571" s="196">
        <v>1</v>
      </c>
      <c r="L2571" s="196" t="s">
        <v>1082</v>
      </c>
    </row>
    <row r="2572" spans="1:12" x14ac:dyDescent="0.45">
      <c r="A2572" s="196">
        <v>8</v>
      </c>
      <c r="B2572" s="196">
        <v>14</v>
      </c>
      <c r="C2572" s="196">
        <v>1</v>
      </c>
      <c r="D2572" s="196" t="s">
        <v>858</v>
      </c>
      <c r="E2572" s="196" t="s">
        <v>8350</v>
      </c>
      <c r="F2572" s="196" t="s">
        <v>857</v>
      </c>
      <c r="G2572" s="196" t="s">
        <v>1034</v>
      </c>
      <c r="H2572" s="196" t="s">
        <v>1081</v>
      </c>
      <c r="I2572" s="196" t="s">
        <v>599</v>
      </c>
      <c r="J2572" s="196" t="s">
        <v>1050</v>
      </c>
      <c r="K2572" s="196">
        <v>1</v>
      </c>
      <c r="L2572" s="196" t="s">
        <v>1080</v>
      </c>
    </row>
    <row r="2573" spans="1:12" x14ac:dyDescent="0.45">
      <c r="A2573" s="196">
        <v>8</v>
      </c>
      <c r="B2573" s="196">
        <v>14</v>
      </c>
      <c r="C2573" s="196">
        <v>2</v>
      </c>
      <c r="D2573" s="196" t="s">
        <v>858</v>
      </c>
      <c r="E2573" s="196" t="s">
        <v>8351</v>
      </c>
      <c r="F2573" s="196" t="s">
        <v>857</v>
      </c>
      <c r="G2573" s="196" t="s">
        <v>1034</v>
      </c>
      <c r="H2573" s="196" t="s">
        <v>1079</v>
      </c>
      <c r="I2573" s="196" t="s">
        <v>599</v>
      </c>
      <c r="J2573" s="196" t="s">
        <v>1050</v>
      </c>
      <c r="K2573" s="196">
        <v>1</v>
      </c>
      <c r="L2573" s="196" t="s">
        <v>1078</v>
      </c>
    </row>
    <row r="2574" spans="1:12" x14ac:dyDescent="0.45">
      <c r="A2574" s="196">
        <v>8</v>
      </c>
      <c r="B2574" s="196">
        <v>14</v>
      </c>
      <c r="C2574" s="196">
        <v>3</v>
      </c>
      <c r="D2574" s="196" t="s">
        <v>858</v>
      </c>
      <c r="E2574" s="196" t="s">
        <v>8352</v>
      </c>
      <c r="F2574" s="196" t="s">
        <v>857</v>
      </c>
      <c r="G2574" s="196" t="s">
        <v>1034</v>
      </c>
      <c r="H2574" s="196" t="s">
        <v>1077</v>
      </c>
      <c r="I2574" s="196" t="s">
        <v>599</v>
      </c>
      <c r="J2574" s="196" t="s">
        <v>1050</v>
      </c>
      <c r="K2574" s="196">
        <v>1</v>
      </c>
      <c r="L2574" s="196" t="s">
        <v>1076</v>
      </c>
    </row>
    <row r="2575" spans="1:12" x14ac:dyDescent="0.45">
      <c r="A2575" s="196">
        <v>8</v>
      </c>
      <c r="B2575" s="196">
        <v>14</v>
      </c>
      <c r="C2575" s="196">
        <v>4</v>
      </c>
      <c r="D2575" s="196" t="s">
        <v>858</v>
      </c>
      <c r="E2575" s="196" t="s">
        <v>8353</v>
      </c>
      <c r="F2575" s="196" t="s">
        <v>857</v>
      </c>
      <c r="G2575" s="196" t="s">
        <v>1034</v>
      </c>
      <c r="H2575" s="196" t="s">
        <v>1075</v>
      </c>
      <c r="I2575" s="196" t="s">
        <v>599</v>
      </c>
      <c r="J2575" s="196" t="s">
        <v>1050</v>
      </c>
      <c r="K2575" s="196">
        <v>1</v>
      </c>
      <c r="L2575" s="196" t="s">
        <v>1074</v>
      </c>
    </row>
    <row r="2576" spans="1:12" x14ac:dyDescent="0.45">
      <c r="A2576" s="196">
        <v>8</v>
      </c>
      <c r="B2576" s="196">
        <v>14</v>
      </c>
      <c r="C2576" s="196">
        <v>5</v>
      </c>
      <c r="D2576" s="196" t="s">
        <v>858</v>
      </c>
      <c r="E2576" s="196" t="s">
        <v>8354</v>
      </c>
      <c r="F2576" s="196" t="s">
        <v>857</v>
      </c>
      <c r="G2576" s="196" t="s">
        <v>1034</v>
      </c>
      <c r="H2576" s="196" t="s">
        <v>1073</v>
      </c>
      <c r="I2576" s="196" t="s">
        <v>599</v>
      </c>
      <c r="J2576" s="196" t="s">
        <v>1050</v>
      </c>
      <c r="K2576" s="196">
        <v>1</v>
      </c>
      <c r="L2576" s="196" t="s">
        <v>1072</v>
      </c>
    </row>
    <row r="2577" spans="1:12" x14ac:dyDescent="0.45">
      <c r="A2577" s="196">
        <v>8</v>
      </c>
      <c r="B2577" s="196">
        <v>14</v>
      </c>
      <c r="C2577" s="196">
        <v>6</v>
      </c>
      <c r="D2577" s="196" t="s">
        <v>858</v>
      </c>
      <c r="E2577" s="196" t="s">
        <v>8355</v>
      </c>
      <c r="F2577" s="196" t="s">
        <v>857</v>
      </c>
      <c r="G2577" s="196" t="s">
        <v>1034</v>
      </c>
      <c r="H2577" s="196" t="s">
        <v>1071</v>
      </c>
      <c r="I2577" s="196" t="s">
        <v>599</v>
      </c>
      <c r="J2577" s="196" t="s">
        <v>1050</v>
      </c>
      <c r="K2577" s="196">
        <v>1</v>
      </c>
      <c r="L2577" s="196" t="s">
        <v>1070</v>
      </c>
    </row>
    <row r="2578" spans="1:12" x14ac:dyDescent="0.45">
      <c r="A2578" s="196">
        <v>8</v>
      </c>
      <c r="B2578" s="196">
        <v>14</v>
      </c>
      <c r="C2578" s="196">
        <v>7</v>
      </c>
      <c r="D2578" s="196" t="s">
        <v>858</v>
      </c>
      <c r="E2578" s="196" t="s">
        <v>8356</v>
      </c>
      <c r="F2578" s="196" t="s">
        <v>857</v>
      </c>
      <c r="G2578" s="196" t="s">
        <v>1034</v>
      </c>
      <c r="H2578" s="196" t="s">
        <v>1069</v>
      </c>
      <c r="I2578" s="196" t="s">
        <v>599</v>
      </c>
      <c r="J2578" s="196" t="s">
        <v>1050</v>
      </c>
      <c r="K2578" s="196">
        <v>1</v>
      </c>
      <c r="L2578" s="196" t="s">
        <v>1068</v>
      </c>
    </row>
    <row r="2579" spans="1:12" x14ac:dyDescent="0.45">
      <c r="A2579" s="196">
        <v>8</v>
      </c>
      <c r="B2579" s="196">
        <v>14</v>
      </c>
      <c r="C2579" s="196">
        <v>8</v>
      </c>
      <c r="D2579" s="196" t="s">
        <v>858</v>
      </c>
      <c r="E2579" s="196" t="s">
        <v>8357</v>
      </c>
      <c r="F2579" s="196" t="s">
        <v>857</v>
      </c>
      <c r="G2579" s="196" t="s">
        <v>1034</v>
      </c>
      <c r="H2579" s="196" t="s">
        <v>1067</v>
      </c>
      <c r="I2579" s="196" t="s">
        <v>599</v>
      </c>
      <c r="J2579" s="196" t="s">
        <v>1050</v>
      </c>
      <c r="K2579" s="196">
        <v>1</v>
      </c>
      <c r="L2579" s="196" t="s">
        <v>1066</v>
      </c>
    </row>
    <row r="2580" spans="1:12" x14ac:dyDescent="0.45">
      <c r="A2580" s="196">
        <v>8</v>
      </c>
      <c r="B2580" s="196">
        <v>14</v>
      </c>
      <c r="C2580" s="196">
        <v>9</v>
      </c>
      <c r="D2580" s="196" t="s">
        <v>858</v>
      </c>
      <c r="E2580" s="196" t="s">
        <v>8358</v>
      </c>
      <c r="F2580" s="196" t="s">
        <v>857</v>
      </c>
      <c r="G2580" s="196" t="s">
        <v>1034</v>
      </c>
      <c r="H2580" s="196" t="s">
        <v>1065</v>
      </c>
      <c r="I2580" s="196" t="s">
        <v>599</v>
      </c>
      <c r="J2580" s="196" t="s">
        <v>1050</v>
      </c>
      <c r="K2580" s="196">
        <v>1</v>
      </c>
      <c r="L2580" s="196" t="s">
        <v>1064</v>
      </c>
    </row>
    <row r="2581" spans="1:12" x14ac:dyDescent="0.45">
      <c r="A2581" s="196">
        <v>8</v>
      </c>
      <c r="B2581" s="196">
        <v>14</v>
      </c>
      <c r="C2581" s="196">
        <v>10</v>
      </c>
      <c r="D2581" s="196" t="s">
        <v>858</v>
      </c>
      <c r="E2581" s="196" t="s">
        <v>8359</v>
      </c>
      <c r="F2581" s="196" t="s">
        <v>857</v>
      </c>
      <c r="G2581" s="196" t="s">
        <v>1034</v>
      </c>
      <c r="H2581" s="196" t="s">
        <v>1063</v>
      </c>
      <c r="I2581" s="196" t="s">
        <v>599</v>
      </c>
      <c r="J2581" s="196" t="s">
        <v>1050</v>
      </c>
      <c r="K2581" s="196">
        <v>1</v>
      </c>
      <c r="L2581" s="196" t="s">
        <v>1062</v>
      </c>
    </row>
    <row r="2582" spans="1:12" x14ac:dyDescent="0.45">
      <c r="A2582" s="196">
        <v>8</v>
      </c>
      <c r="B2582" s="196">
        <v>14</v>
      </c>
      <c r="C2582" s="196">
        <v>11</v>
      </c>
      <c r="D2582" s="196" t="s">
        <v>858</v>
      </c>
      <c r="E2582" s="196" t="s">
        <v>8360</v>
      </c>
      <c r="F2582" s="196" t="s">
        <v>857</v>
      </c>
      <c r="G2582" s="196" t="s">
        <v>1034</v>
      </c>
      <c r="H2582" s="196" t="s">
        <v>1061</v>
      </c>
      <c r="I2582" s="196" t="s">
        <v>599</v>
      </c>
      <c r="J2582" s="196" t="s">
        <v>1050</v>
      </c>
      <c r="K2582" s="196">
        <v>1</v>
      </c>
      <c r="L2582" s="196" t="s">
        <v>1060</v>
      </c>
    </row>
    <row r="2583" spans="1:12" x14ac:dyDescent="0.45">
      <c r="A2583" s="196">
        <v>8</v>
      </c>
      <c r="B2583" s="196">
        <v>14</v>
      </c>
      <c r="C2583" s="196">
        <v>12</v>
      </c>
      <c r="D2583" s="196" t="s">
        <v>858</v>
      </c>
      <c r="E2583" s="196" t="s">
        <v>8361</v>
      </c>
      <c r="F2583" s="196" t="s">
        <v>857</v>
      </c>
      <c r="G2583" s="196" t="s">
        <v>1034</v>
      </c>
      <c r="H2583" s="196" t="s">
        <v>1059</v>
      </c>
      <c r="I2583" s="196" t="s">
        <v>599</v>
      </c>
      <c r="J2583" s="196" t="s">
        <v>1050</v>
      </c>
      <c r="K2583" s="196">
        <v>1</v>
      </c>
      <c r="L2583" s="196" t="s">
        <v>1058</v>
      </c>
    </row>
    <row r="2584" spans="1:12" x14ac:dyDescent="0.45">
      <c r="A2584" s="196">
        <v>8</v>
      </c>
      <c r="B2584" s="196">
        <v>14</v>
      </c>
      <c r="C2584" s="196">
        <v>13</v>
      </c>
      <c r="D2584" s="196" t="s">
        <v>858</v>
      </c>
      <c r="E2584" s="196" t="s">
        <v>8362</v>
      </c>
      <c r="F2584" s="196" t="s">
        <v>857</v>
      </c>
      <c r="G2584" s="196" t="s">
        <v>1034</v>
      </c>
      <c r="H2584" s="196" t="s">
        <v>1057</v>
      </c>
      <c r="I2584" s="196" t="s">
        <v>599</v>
      </c>
      <c r="J2584" s="196" t="s">
        <v>1050</v>
      </c>
      <c r="K2584" s="196">
        <v>1</v>
      </c>
      <c r="L2584" s="196" t="s">
        <v>1056</v>
      </c>
    </row>
    <row r="2585" spans="1:12" x14ac:dyDescent="0.45">
      <c r="A2585" s="196">
        <v>8</v>
      </c>
      <c r="B2585" s="196">
        <v>14</v>
      </c>
      <c r="C2585" s="196">
        <v>14</v>
      </c>
      <c r="D2585" s="196" t="s">
        <v>858</v>
      </c>
      <c r="E2585" s="196" t="s">
        <v>8363</v>
      </c>
      <c r="F2585" s="196" t="s">
        <v>857</v>
      </c>
      <c r="G2585" s="196" t="s">
        <v>1034</v>
      </c>
      <c r="H2585" s="196" t="s">
        <v>1055</v>
      </c>
      <c r="I2585" s="196" t="s">
        <v>599</v>
      </c>
      <c r="J2585" s="196" t="s">
        <v>1050</v>
      </c>
      <c r="K2585" s="196">
        <v>1</v>
      </c>
      <c r="L2585" s="196" t="s">
        <v>1054</v>
      </c>
    </row>
    <row r="2586" spans="1:12" x14ac:dyDescent="0.45">
      <c r="A2586" s="196">
        <v>8</v>
      </c>
      <c r="B2586" s="196">
        <v>14</v>
      </c>
      <c r="C2586" s="196">
        <v>15</v>
      </c>
      <c r="D2586" s="196" t="s">
        <v>858</v>
      </c>
      <c r="E2586" s="196" t="s">
        <v>8364</v>
      </c>
      <c r="F2586" s="196" t="s">
        <v>857</v>
      </c>
      <c r="G2586" s="196" t="s">
        <v>1034</v>
      </c>
      <c r="H2586" s="196" t="s">
        <v>1053</v>
      </c>
      <c r="I2586" s="196" t="s">
        <v>599</v>
      </c>
      <c r="J2586" s="196" t="s">
        <v>1050</v>
      </c>
      <c r="K2586" s="196">
        <v>1</v>
      </c>
      <c r="L2586" s="196" t="s">
        <v>1052</v>
      </c>
    </row>
    <row r="2587" spans="1:12" x14ac:dyDescent="0.45">
      <c r="A2587" s="196">
        <v>8</v>
      </c>
      <c r="B2587" s="196">
        <v>14</v>
      </c>
      <c r="C2587" s="196">
        <v>16</v>
      </c>
      <c r="D2587" s="196" t="s">
        <v>858</v>
      </c>
      <c r="E2587" s="196" t="s">
        <v>8365</v>
      </c>
      <c r="F2587" s="196" t="s">
        <v>857</v>
      </c>
      <c r="G2587" s="196" t="s">
        <v>1034</v>
      </c>
      <c r="H2587" s="196" t="s">
        <v>1051</v>
      </c>
      <c r="I2587" s="196" t="s">
        <v>599</v>
      </c>
      <c r="J2587" s="196" t="s">
        <v>1050</v>
      </c>
      <c r="K2587" s="196">
        <v>1</v>
      </c>
      <c r="L2587" s="196" t="s">
        <v>1049</v>
      </c>
    </row>
    <row r="2588" spans="1:12" x14ac:dyDescent="0.45">
      <c r="A2588" s="196">
        <v>8</v>
      </c>
      <c r="B2588" s="196">
        <v>15</v>
      </c>
      <c r="C2588" s="196">
        <v>1</v>
      </c>
      <c r="D2588" s="196" t="s">
        <v>858</v>
      </c>
      <c r="E2588" s="196" t="s">
        <v>8366</v>
      </c>
      <c r="F2588" s="196" t="s">
        <v>857</v>
      </c>
      <c r="G2588" s="196" t="s">
        <v>1034</v>
      </c>
      <c r="H2588" s="196" t="s">
        <v>1048</v>
      </c>
      <c r="L2588" s="196" t="s">
        <v>1047</v>
      </c>
    </row>
    <row r="2589" spans="1:12" x14ac:dyDescent="0.45">
      <c r="A2589" s="196">
        <v>8</v>
      </c>
      <c r="B2589" s="196">
        <v>15</v>
      </c>
      <c r="C2589" s="196">
        <v>2</v>
      </c>
      <c r="D2589" s="196" t="s">
        <v>858</v>
      </c>
      <c r="E2589" s="196" t="s">
        <v>8367</v>
      </c>
      <c r="F2589" s="196" t="s">
        <v>857</v>
      </c>
      <c r="G2589" s="196" t="s">
        <v>1034</v>
      </c>
      <c r="H2589" s="196" t="s">
        <v>1046</v>
      </c>
      <c r="L2589" s="196" t="s">
        <v>1045</v>
      </c>
    </row>
    <row r="2590" spans="1:12" x14ac:dyDescent="0.45">
      <c r="A2590" s="196">
        <v>8</v>
      </c>
      <c r="B2590" s="196">
        <v>15</v>
      </c>
      <c r="C2590" s="196">
        <v>3</v>
      </c>
      <c r="D2590" s="196" t="s">
        <v>858</v>
      </c>
      <c r="E2590" s="196" t="s">
        <v>8368</v>
      </c>
      <c r="F2590" s="196" t="s">
        <v>857</v>
      </c>
      <c r="G2590" s="196" t="s">
        <v>1034</v>
      </c>
      <c r="H2590" s="196" t="s">
        <v>1044</v>
      </c>
      <c r="L2590" s="196" t="s">
        <v>1043</v>
      </c>
    </row>
    <row r="2591" spans="1:12" x14ac:dyDescent="0.45">
      <c r="A2591" s="196">
        <v>8</v>
      </c>
      <c r="B2591" s="196">
        <v>15</v>
      </c>
      <c r="C2591" s="196">
        <v>4</v>
      </c>
      <c r="D2591" s="196" t="s">
        <v>858</v>
      </c>
      <c r="E2591" s="196" t="s">
        <v>8369</v>
      </c>
      <c r="F2591" s="196" t="s">
        <v>857</v>
      </c>
      <c r="G2591" s="196" t="s">
        <v>1034</v>
      </c>
      <c r="H2591" s="196" t="s">
        <v>1042</v>
      </c>
      <c r="L2591" s="196" t="s">
        <v>1041</v>
      </c>
    </row>
    <row r="2592" spans="1:12" x14ac:dyDescent="0.45">
      <c r="A2592" s="196">
        <v>8</v>
      </c>
      <c r="B2592" s="196">
        <v>15</v>
      </c>
      <c r="C2592" s="196">
        <v>5</v>
      </c>
      <c r="D2592" s="196" t="s">
        <v>858</v>
      </c>
      <c r="E2592" s="196" t="s">
        <v>8370</v>
      </c>
      <c r="F2592" s="196" t="s">
        <v>857</v>
      </c>
      <c r="G2592" s="196" t="s">
        <v>1034</v>
      </c>
      <c r="H2592" s="196" t="s">
        <v>1040</v>
      </c>
      <c r="L2592" s="196" t="s">
        <v>1039</v>
      </c>
    </row>
    <row r="2593" spans="1:16" x14ac:dyDescent="0.45">
      <c r="A2593" s="196">
        <v>8</v>
      </c>
      <c r="B2593" s="196">
        <v>15</v>
      </c>
      <c r="C2593" s="196">
        <v>6</v>
      </c>
      <c r="D2593" s="196" t="s">
        <v>858</v>
      </c>
      <c r="E2593" s="196" t="s">
        <v>8371</v>
      </c>
      <c r="F2593" s="196" t="s">
        <v>857</v>
      </c>
      <c r="G2593" s="196" t="s">
        <v>1034</v>
      </c>
      <c r="H2593" s="196" t="s">
        <v>1038</v>
      </c>
      <c r="L2593" s="196" t="s">
        <v>1037</v>
      </c>
    </row>
    <row r="2594" spans="1:16" x14ac:dyDescent="0.45">
      <c r="A2594" s="196">
        <v>8</v>
      </c>
      <c r="B2594" s="196">
        <v>15</v>
      </c>
      <c r="C2594" s="196">
        <v>7</v>
      </c>
      <c r="D2594" s="196" t="s">
        <v>858</v>
      </c>
      <c r="E2594" s="196" t="s">
        <v>8372</v>
      </c>
      <c r="F2594" s="196" t="s">
        <v>857</v>
      </c>
      <c r="G2594" s="196" t="s">
        <v>1034</v>
      </c>
      <c r="H2594" s="196" t="s">
        <v>1036</v>
      </c>
      <c r="L2594" s="196" t="s">
        <v>1035</v>
      </c>
    </row>
    <row r="2595" spans="1:16" x14ac:dyDescent="0.45">
      <c r="A2595" s="196">
        <v>8</v>
      </c>
      <c r="B2595" s="196">
        <v>15</v>
      </c>
      <c r="C2595" s="196">
        <v>8</v>
      </c>
      <c r="D2595" s="196" t="s">
        <v>858</v>
      </c>
      <c r="E2595" s="196" t="s">
        <v>8373</v>
      </c>
      <c r="F2595" s="196" t="s">
        <v>857</v>
      </c>
      <c r="G2595" s="196" t="s">
        <v>1034</v>
      </c>
      <c r="H2595" s="196" t="s">
        <v>1033</v>
      </c>
      <c r="L2595" s="196" t="s">
        <v>1032</v>
      </c>
    </row>
    <row r="2596" spans="1:16" x14ac:dyDescent="0.45">
      <c r="A2596" s="196">
        <v>8</v>
      </c>
      <c r="B2596" s="196">
        <v>15</v>
      </c>
      <c r="C2596" s="196">
        <v>9</v>
      </c>
      <c r="D2596" s="196" t="s">
        <v>858</v>
      </c>
      <c r="E2596" s="196" t="s">
        <v>8374</v>
      </c>
      <c r="F2596" s="196" t="s">
        <v>857</v>
      </c>
      <c r="G2596" s="196" t="s">
        <v>856</v>
      </c>
      <c r="H2596" s="196" t="s">
        <v>1031</v>
      </c>
      <c r="I2596" s="196" t="s">
        <v>979</v>
      </c>
      <c r="L2596" s="196" t="s">
        <v>1030</v>
      </c>
      <c r="M2596" s="196" t="s">
        <v>1029</v>
      </c>
      <c r="N2596" s="196" t="s">
        <v>1028</v>
      </c>
      <c r="O2596" s="196" t="s">
        <v>65</v>
      </c>
      <c r="P2596" s="196" t="s">
        <v>1027</v>
      </c>
    </row>
    <row r="2597" spans="1:16" x14ac:dyDescent="0.45">
      <c r="A2597" s="196">
        <v>8</v>
      </c>
      <c r="B2597" s="196">
        <v>15</v>
      </c>
      <c r="C2597" s="196">
        <v>10</v>
      </c>
      <c r="D2597" s="196" t="s">
        <v>858</v>
      </c>
      <c r="E2597" s="196" t="s">
        <v>8375</v>
      </c>
      <c r="F2597" s="196" t="s">
        <v>857</v>
      </c>
      <c r="G2597" s="196" t="s">
        <v>856</v>
      </c>
      <c r="H2597" s="196" t="s">
        <v>1026</v>
      </c>
      <c r="I2597" s="196" t="s">
        <v>979</v>
      </c>
      <c r="L2597" s="196" t="s">
        <v>1025</v>
      </c>
      <c r="M2597" s="196" t="s">
        <v>1024</v>
      </c>
      <c r="N2597" s="196" t="s">
        <v>1023</v>
      </c>
      <c r="O2597" s="196" t="s">
        <v>65</v>
      </c>
      <c r="P2597" s="196" t="s">
        <v>1022</v>
      </c>
    </row>
    <row r="2598" spans="1:16" x14ac:dyDescent="0.45">
      <c r="A2598" s="196">
        <v>8</v>
      </c>
      <c r="B2598" s="196">
        <v>15</v>
      </c>
      <c r="C2598" s="196">
        <v>11</v>
      </c>
      <c r="D2598" s="196" t="s">
        <v>858</v>
      </c>
      <c r="E2598" s="196" t="s">
        <v>8376</v>
      </c>
      <c r="F2598" s="196" t="s">
        <v>857</v>
      </c>
      <c r="G2598" s="196" t="s">
        <v>856</v>
      </c>
      <c r="H2598" s="196" t="s">
        <v>1021</v>
      </c>
      <c r="I2598" s="196" t="s">
        <v>979</v>
      </c>
      <c r="L2598" s="196" t="s">
        <v>1020</v>
      </c>
      <c r="M2598" s="196" t="s">
        <v>1019</v>
      </c>
      <c r="N2598" s="196" t="s">
        <v>1018</v>
      </c>
      <c r="O2598" s="196" t="s">
        <v>65</v>
      </c>
      <c r="P2598" s="196" t="s">
        <v>1017</v>
      </c>
    </row>
    <row r="2599" spans="1:16" x14ac:dyDescent="0.45">
      <c r="A2599" s="196">
        <v>8</v>
      </c>
      <c r="B2599" s="196">
        <v>15</v>
      </c>
      <c r="C2599" s="196">
        <v>12</v>
      </c>
      <c r="D2599" s="196" t="s">
        <v>858</v>
      </c>
      <c r="E2599" s="196" t="s">
        <v>8377</v>
      </c>
      <c r="F2599" s="196" t="s">
        <v>857</v>
      </c>
      <c r="G2599" s="196" t="s">
        <v>856</v>
      </c>
      <c r="H2599" s="196" t="s">
        <v>1016</v>
      </c>
      <c r="I2599" s="196" t="s">
        <v>979</v>
      </c>
      <c r="L2599" s="196" t="s">
        <v>1015</v>
      </c>
      <c r="M2599" s="196" t="s">
        <v>1014</v>
      </c>
      <c r="N2599" s="196" t="s">
        <v>1013</v>
      </c>
      <c r="O2599" s="196" t="s">
        <v>65</v>
      </c>
      <c r="P2599" s="196" t="s">
        <v>1012</v>
      </c>
    </row>
    <row r="2600" spans="1:16" x14ac:dyDescent="0.45">
      <c r="A2600" s="196">
        <v>8</v>
      </c>
      <c r="B2600" s="196">
        <v>15</v>
      </c>
      <c r="C2600" s="196">
        <v>13</v>
      </c>
      <c r="D2600" s="196" t="s">
        <v>858</v>
      </c>
      <c r="E2600" s="196" t="s">
        <v>8378</v>
      </c>
      <c r="F2600" s="196" t="s">
        <v>857</v>
      </c>
      <c r="G2600" s="196" t="s">
        <v>856</v>
      </c>
      <c r="H2600" s="196" t="s">
        <v>1011</v>
      </c>
      <c r="I2600" s="196" t="s">
        <v>979</v>
      </c>
      <c r="L2600" s="196" t="s">
        <v>1010</v>
      </c>
      <c r="M2600" s="196" t="s">
        <v>1009</v>
      </c>
      <c r="N2600" s="196" t="s">
        <v>1008</v>
      </c>
      <c r="O2600" s="196" t="s">
        <v>65</v>
      </c>
      <c r="P2600" s="196" t="s">
        <v>1007</v>
      </c>
    </row>
    <row r="2601" spans="1:16" x14ac:dyDescent="0.45">
      <c r="A2601" s="196">
        <v>8</v>
      </c>
      <c r="B2601" s="196">
        <v>15</v>
      </c>
      <c r="C2601" s="196">
        <v>14</v>
      </c>
      <c r="D2601" s="196" t="s">
        <v>858</v>
      </c>
      <c r="E2601" s="196" t="s">
        <v>8379</v>
      </c>
      <c r="F2601" s="196" t="s">
        <v>857</v>
      </c>
      <c r="G2601" s="196" t="s">
        <v>856</v>
      </c>
      <c r="H2601" s="196" t="s">
        <v>1006</v>
      </c>
      <c r="I2601" s="196" t="s">
        <v>979</v>
      </c>
      <c r="L2601" s="196" t="s">
        <v>1005</v>
      </c>
      <c r="M2601" s="196" t="s">
        <v>1004</v>
      </c>
      <c r="N2601" s="196" t="s">
        <v>1003</v>
      </c>
      <c r="O2601" s="196" t="s">
        <v>65</v>
      </c>
      <c r="P2601" s="196" t="s">
        <v>1002</v>
      </c>
    </row>
    <row r="2602" spans="1:16" x14ac:dyDescent="0.45">
      <c r="A2602" s="196">
        <v>8</v>
      </c>
      <c r="B2602" s="196">
        <v>15</v>
      </c>
      <c r="C2602" s="196">
        <v>15</v>
      </c>
      <c r="D2602" s="196" t="s">
        <v>858</v>
      </c>
      <c r="E2602" s="196" t="s">
        <v>8380</v>
      </c>
      <c r="F2602" s="196" t="s">
        <v>857</v>
      </c>
      <c r="G2602" s="196" t="s">
        <v>856</v>
      </c>
      <c r="H2602" s="196" t="s">
        <v>1001</v>
      </c>
      <c r="L2602" s="196" t="s">
        <v>1000</v>
      </c>
    </row>
    <row r="2603" spans="1:16" x14ac:dyDescent="0.45">
      <c r="A2603" s="196">
        <v>8</v>
      </c>
      <c r="B2603" s="196">
        <v>15</v>
      </c>
      <c r="C2603" s="196">
        <v>16</v>
      </c>
      <c r="D2603" s="196" t="s">
        <v>858</v>
      </c>
      <c r="E2603" s="196" t="s">
        <v>8381</v>
      </c>
      <c r="F2603" s="196" t="s">
        <v>857</v>
      </c>
      <c r="G2603" s="196" t="s">
        <v>856</v>
      </c>
      <c r="H2603" s="196" t="s">
        <v>999</v>
      </c>
      <c r="L2603" s="196" t="s">
        <v>998</v>
      </c>
    </row>
    <row r="2604" spans="1:16" x14ac:dyDescent="0.45">
      <c r="A2604" s="196">
        <v>8</v>
      </c>
      <c r="B2604" s="196">
        <v>15</v>
      </c>
      <c r="C2604" s="196">
        <v>17</v>
      </c>
      <c r="D2604" s="196" t="s">
        <v>858</v>
      </c>
      <c r="E2604" s="196" t="s">
        <v>8562</v>
      </c>
      <c r="F2604" s="196" t="s">
        <v>857</v>
      </c>
      <c r="G2604" s="196" t="s">
        <v>856</v>
      </c>
      <c r="H2604" s="196" t="s">
        <v>8563</v>
      </c>
      <c r="L2604" s="196" t="s">
        <v>997</v>
      </c>
    </row>
    <row r="2605" spans="1:16" x14ac:dyDescent="0.45">
      <c r="A2605" s="196">
        <v>8</v>
      </c>
      <c r="B2605" s="196">
        <v>16</v>
      </c>
      <c r="C2605" s="196">
        <v>1</v>
      </c>
      <c r="D2605" s="196" t="s">
        <v>858</v>
      </c>
      <c r="E2605" s="196" t="s">
        <v>8564</v>
      </c>
      <c r="F2605" s="196" t="s">
        <v>857</v>
      </c>
      <c r="G2605" s="196" t="s">
        <v>856</v>
      </c>
      <c r="H2605" s="196" t="s">
        <v>996</v>
      </c>
      <c r="I2605" s="196" t="s">
        <v>885</v>
      </c>
      <c r="L2605" s="196" t="s">
        <v>995</v>
      </c>
    </row>
    <row r="2606" spans="1:16" x14ac:dyDescent="0.45">
      <c r="A2606" s="196">
        <v>8</v>
      </c>
      <c r="B2606" s="196">
        <v>16</v>
      </c>
      <c r="C2606" s="196">
        <v>2</v>
      </c>
      <c r="D2606" s="196" t="s">
        <v>858</v>
      </c>
      <c r="E2606" s="196" t="s">
        <v>8565</v>
      </c>
      <c r="F2606" s="196" t="s">
        <v>857</v>
      </c>
      <c r="G2606" s="196" t="s">
        <v>856</v>
      </c>
      <c r="H2606" s="196" t="s">
        <v>994</v>
      </c>
      <c r="I2606" s="196" t="s">
        <v>885</v>
      </c>
      <c r="L2606" s="196" t="s">
        <v>993</v>
      </c>
    </row>
    <row r="2607" spans="1:16" x14ac:dyDescent="0.45">
      <c r="A2607" s="196">
        <v>8</v>
      </c>
      <c r="B2607" s="196">
        <v>16</v>
      </c>
      <c r="C2607" s="196">
        <v>3</v>
      </c>
      <c r="D2607" s="196" t="s">
        <v>858</v>
      </c>
      <c r="E2607" s="196" t="s">
        <v>8566</v>
      </c>
      <c r="F2607" s="196" t="s">
        <v>857</v>
      </c>
      <c r="G2607" s="196" t="s">
        <v>856</v>
      </c>
      <c r="H2607" s="196" t="s">
        <v>992</v>
      </c>
      <c r="I2607" s="196" t="s">
        <v>885</v>
      </c>
      <c r="L2607" s="196" t="s">
        <v>991</v>
      </c>
    </row>
    <row r="2608" spans="1:16" x14ac:dyDescent="0.45">
      <c r="A2608" s="196">
        <v>8</v>
      </c>
      <c r="B2608" s="196">
        <v>16</v>
      </c>
      <c r="C2608" s="196">
        <v>4</v>
      </c>
      <c r="D2608" s="196" t="s">
        <v>858</v>
      </c>
      <c r="E2608" s="196" t="s">
        <v>8567</v>
      </c>
      <c r="F2608" s="196" t="s">
        <v>857</v>
      </c>
      <c r="G2608" s="196" t="s">
        <v>856</v>
      </c>
      <c r="H2608" s="196" t="s">
        <v>990</v>
      </c>
      <c r="I2608" s="196" t="s">
        <v>885</v>
      </c>
      <c r="L2608" s="196" t="s">
        <v>989</v>
      </c>
    </row>
    <row r="2609" spans="1:17" x14ac:dyDescent="0.45">
      <c r="A2609" s="196">
        <v>8</v>
      </c>
      <c r="B2609" s="196">
        <v>16</v>
      </c>
      <c r="C2609" s="196">
        <v>5</v>
      </c>
      <c r="D2609" s="196" t="s">
        <v>858</v>
      </c>
      <c r="E2609" s="196" t="s">
        <v>8568</v>
      </c>
      <c r="F2609" s="196" t="s">
        <v>857</v>
      </c>
      <c r="G2609" s="196" t="s">
        <v>856</v>
      </c>
      <c r="H2609" s="196" t="s">
        <v>988</v>
      </c>
      <c r="I2609" s="196" t="s">
        <v>885</v>
      </c>
      <c r="L2609" s="196" t="s">
        <v>987</v>
      </c>
    </row>
    <row r="2610" spans="1:17" x14ac:dyDescent="0.45">
      <c r="A2610" s="196">
        <v>8</v>
      </c>
      <c r="B2610" s="196">
        <v>16</v>
      </c>
      <c r="C2610" s="196">
        <v>6</v>
      </c>
      <c r="D2610" s="196" t="s">
        <v>858</v>
      </c>
      <c r="E2610" s="196" t="s">
        <v>8769</v>
      </c>
      <c r="F2610" s="196" t="s">
        <v>857</v>
      </c>
      <c r="G2610" s="196" t="s">
        <v>856</v>
      </c>
      <c r="H2610" s="196" t="s">
        <v>8767</v>
      </c>
      <c r="I2610" s="196" t="s">
        <v>885</v>
      </c>
      <c r="L2610" s="196" t="s">
        <v>8768</v>
      </c>
    </row>
    <row r="2611" spans="1:17" x14ac:dyDescent="0.45">
      <c r="A2611" s="196">
        <v>8</v>
      </c>
      <c r="B2611" s="196">
        <v>17</v>
      </c>
      <c r="C2611" s="196">
        <v>1</v>
      </c>
      <c r="D2611" s="196" t="s">
        <v>858</v>
      </c>
      <c r="E2611" s="196" t="s">
        <v>8382</v>
      </c>
      <c r="F2611" s="196" t="s">
        <v>857</v>
      </c>
      <c r="G2611" s="196" t="s">
        <v>856</v>
      </c>
      <c r="H2611" s="196" t="s">
        <v>986</v>
      </c>
      <c r="I2611" s="196" t="s">
        <v>979</v>
      </c>
      <c r="L2611" s="196" t="s">
        <v>985</v>
      </c>
      <c r="M2611" s="196" t="s">
        <v>984</v>
      </c>
      <c r="N2611" s="196" t="s">
        <v>983</v>
      </c>
      <c r="O2611" s="196" t="s">
        <v>982</v>
      </c>
      <c r="P2611" s="196" t="s">
        <v>65</v>
      </c>
      <c r="Q2611" s="196" t="s">
        <v>981</v>
      </c>
    </row>
    <row r="2612" spans="1:17" x14ac:dyDescent="0.45">
      <c r="A2612" s="196">
        <v>8</v>
      </c>
      <c r="B2612" s="196">
        <v>17</v>
      </c>
      <c r="C2612" s="196">
        <v>2</v>
      </c>
      <c r="D2612" s="196" t="s">
        <v>858</v>
      </c>
      <c r="E2612" s="196" t="s">
        <v>8383</v>
      </c>
      <c r="F2612" s="196" t="s">
        <v>857</v>
      </c>
      <c r="G2612" s="196" t="s">
        <v>856</v>
      </c>
      <c r="H2612" s="196" t="s">
        <v>980</v>
      </c>
      <c r="I2612" s="196" t="s">
        <v>979</v>
      </c>
      <c r="L2612" s="196" t="s">
        <v>978</v>
      </c>
      <c r="M2612" s="196" t="s">
        <v>977</v>
      </c>
      <c r="N2612" s="196" t="s">
        <v>976</v>
      </c>
      <c r="O2612" s="196" t="s">
        <v>975</v>
      </c>
      <c r="P2612" s="196" t="s">
        <v>65</v>
      </c>
      <c r="Q2612" s="196" t="s">
        <v>974</v>
      </c>
    </row>
    <row r="2613" spans="1:17" x14ac:dyDescent="0.45">
      <c r="A2613" s="196">
        <v>8</v>
      </c>
      <c r="B2613" s="196">
        <v>17</v>
      </c>
      <c r="C2613" s="196">
        <v>3</v>
      </c>
      <c r="D2613" s="196" t="s">
        <v>858</v>
      </c>
      <c r="E2613" s="196" t="s">
        <v>8384</v>
      </c>
      <c r="F2613" s="196" t="s">
        <v>857</v>
      </c>
      <c r="G2613" s="196" t="s">
        <v>856</v>
      </c>
      <c r="H2613" s="196" t="s">
        <v>973</v>
      </c>
      <c r="I2613" s="196" t="s">
        <v>885</v>
      </c>
      <c r="L2613" s="196" t="s">
        <v>8603</v>
      </c>
    </row>
    <row r="2614" spans="1:17" x14ac:dyDescent="0.45">
      <c r="A2614" s="196">
        <v>8</v>
      </c>
      <c r="B2614" s="196">
        <v>17</v>
      </c>
      <c r="C2614" s="196">
        <v>4</v>
      </c>
      <c r="D2614" s="196" t="s">
        <v>858</v>
      </c>
      <c r="E2614" s="196" t="s">
        <v>8385</v>
      </c>
      <c r="F2614" s="196" t="s">
        <v>857</v>
      </c>
      <c r="G2614" s="196" t="s">
        <v>856</v>
      </c>
      <c r="H2614" s="196" t="s">
        <v>972</v>
      </c>
      <c r="I2614" s="196" t="s">
        <v>963</v>
      </c>
      <c r="L2614" s="196" t="s">
        <v>971</v>
      </c>
    </row>
    <row r="2615" spans="1:17" x14ac:dyDescent="0.45">
      <c r="A2615" s="196">
        <v>8</v>
      </c>
      <c r="B2615" s="196">
        <v>17</v>
      </c>
      <c r="C2615" s="196">
        <v>5</v>
      </c>
      <c r="D2615" s="196" t="s">
        <v>858</v>
      </c>
      <c r="E2615" s="196" t="s">
        <v>8386</v>
      </c>
      <c r="F2615" s="196" t="s">
        <v>857</v>
      </c>
      <c r="G2615" s="196" t="s">
        <v>856</v>
      </c>
      <c r="H2615" s="196" t="s">
        <v>970</v>
      </c>
      <c r="I2615" s="196" t="s">
        <v>885</v>
      </c>
      <c r="L2615" s="196" t="s">
        <v>969</v>
      </c>
    </row>
    <row r="2616" spans="1:17" x14ac:dyDescent="0.45">
      <c r="A2616" s="196">
        <v>8</v>
      </c>
      <c r="B2616" s="196">
        <v>17</v>
      </c>
      <c r="C2616" s="196">
        <v>6</v>
      </c>
      <c r="D2616" s="196" t="s">
        <v>858</v>
      </c>
      <c r="E2616" s="196" t="s">
        <v>8387</v>
      </c>
      <c r="F2616" s="196" t="s">
        <v>857</v>
      </c>
      <c r="G2616" s="196" t="s">
        <v>856</v>
      </c>
      <c r="H2616" s="196" t="s">
        <v>968</v>
      </c>
      <c r="I2616" s="196" t="s">
        <v>963</v>
      </c>
      <c r="L2616" s="196" t="s">
        <v>967</v>
      </c>
    </row>
    <row r="2617" spans="1:17" x14ac:dyDescent="0.45">
      <c r="A2617" s="196">
        <v>8</v>
      </c>
      <c r="B2617" s="196">
        <v>17</v>
      </c>
      <c r="C2617" s="196">
        <v>7</v>
      </c>
      <c r="D2617" s="196" t="s">
        <v>858</v>
      </c>
      <c r="E2617" s="196" t="s">
        <v>8388</v>
      </c>
      <c r="F2617" s="196" t="s">
        <v>857</v>
      </c>
      <c r="G2617" s="196" t="s">
        <v>856</v>
      </c>
      <c r="H2617" s="196" t="s">
        <v>966</v>
      </c>
      <c r="I2617" s="196" t="s">
        <v>885</v>
      </c>
      <c r="L2617" s="196" t="s">
        <v>965</v>
      </c>
    </row>
    <row r="2618" spans="1:17" x14ac:dyDescent="0.45">
      <c r="A2618" s="196">
        <v>8</v>
      </c>
      <c r="B2618" s="196">
        <v>17</v>
      </c>
      <c r="C2618" s="196">
        <v>8</v>
      </c>
      <c r="D2618" s="196" t="s">
        <v>858</v>
      </c>
      <c r="E2618" s="196" t="s">
        <v>8389</v>
      </c>
      <c r="F2618" s="196" t="s">
        <v>857</v>
      </c>
      <c r="G2618" s="196" t="s">
        <v>856</v>
      </c>
      <c r="H2618" s="196" t="s">
        <v>964</v>
      </c>
      <c r="I2618" s="196" t="s">
        <v>963</v>
      </c>
      <c r="L2618" s="196" t="s">
        <v>962</v>
      </c>
    </row>
    <row r="2619" spans="1:17" x14ac:dyDescent="0.45">
      <c r="A2619" s="196">
        <v>8</v>
      </c>
      <c r="B2619" s="196">
        <v>17</v>
      </c>
      <c r="C2619" s="196">
        <v>9</v>
      </c>
      <c r="D2619" s="196" t="s">
        <v>858</v>
      </c>
      <c r="E2619" s="196" t="s">
        <v>8755</v>
      </c>
      <c r="F2619" s="196" t="s">
        <v>857</v>
      </c>
      <c r="G2619" s="196" t="s">
        <v>856</v>
      </c>
      <c r="H2619" s="196" t="s">
        <v>8757</v>
      </c>
      <c r="I2619" s="196" t="s">
        <v>885</v>
      </c>
      <c r="L2619" s="196" t="s">
        <v>8759</v>
      </c>
    </row>
    <row r="2620" spans="1:17" x14ac:dyDescent="0.45">
      <c r="A2620" s="196">
        <v>8</v>
      </c>
      <c r="B2620" s="196">
        <v>17</v>
      </c>
      <c r="C2620" s="196">
        <v>10</v>
      </c>
      <c r="D2620" s="196" t="s">
        <v>858</v>
      </c>
      <c r="E2620" s="196" t="s">
        <v>8756</v>
      </c>
      <c r="F2620" s="196" t="s">
        <v>857</v>
      </c>
      <c r="G2620" s="196" t="s">
        <v>856</v>
      </c>
      <c r="H2620" s="196" t="s">
        <v>8758</v>
      </c>
      <c r="I2620" s="196" t="s">
        <v>963</v>
      </c>
      <c r="L2620" s="196" t="s">
        <v>8760</v>
      </c>
    </row>
    <row r="2621" spans="1:17" x14ac:dyDescent="0.45">
      <c r="A2621" s="196">
        <v>8</v>
      </c>
      <c r="B2621" s="196">
        <v>17</v>
      </c>
      <c r="C2621" s="196">
        <v>11</v>
      </c>
      <c r="D2621" s="196" t="s">
        <v>858</v>
      </c>
      <c r="E2621" s="196" t="s">
        <v>8390</v>
      </c>
      <c r="F2621" s="196" t="s">
        <v>857</v>
      </c>
      <c r="G2621" s="196" t="s">
        <v>856</v>
      </c>
      <c r="H2621" s="196" t="s">
        <v>961</v>
      </c>
      <c r="I2621" s="196" t="s">
        <v>880</v>
      </c>
      <c r="L2621" s="196" t="s">
        <v>960</v>
      </c>
    </row>
    <row r="2622" spans="1:17" x14ac:dyDescent="0.45">
      <c r="A2622" s="196">
        <v>8</v>
      </c>
      <c r="B2622" s="196">
        <v>17</v>
      </c>
      <c r="C2622" s="196">
        <v>12</v>
      </c>
      <c r="D2622" s="196" t="s">
        <v>858</v>
      </c>
      <c r="E2622" s="196" t="s">
        <v>8391</v>
      </c>
      <c r="F2622" s="196" t="s">
        <v>857</v>
      </c>
      <c r="G2622" s="196" t="s">
        <v>856</v>
      </c>
      <c r="H2622" s="196" t="s">
        <v>959</v>
      </c>
      <c r="I2622" s="196" t="s">
        <v>885</v>
      </c>
      <c r="L2622" s="196" t="s">
        <v>958</v>
      </c>
    </row>
    <row r="2623" spans="1:17" x14ac:dyDescent="0.45">
      <c r="A2623" s="196">
        <v>8</v>
      </c>
      <c r="B2623" s="196">
        <v>17</v>
      </c>
      <c r="C2623" s="196">
        <v>13</v>
      </c>
      <c r="D2623" s="196" t="s">
        <v>858</v>
      </c>
      <c r="E2623" s="196" t="s">
        <v>8392</v>
      </c>
      <c r="F2623" s="196" t="s">
        <v>857</v>
      </c>
      <c r="G2623" s="196" t="s">
        <v>856</v>
      </c>
      <c r="H2623" s="196" t="s">
        <v>957</v>
      </c>
      <c r="I2623" s="196" t="s">
        <v>885</v>
      </c>
      <c r="L2623" s="196" t="s">
        <v>956</v>
      </c>
    </row>
    <row r="2624" spans="1:17" x14ac:dyDescent="0.45">
      <c r="A2624" s="196">
        <v>8</v>
      </c>
      <c r="B2624" s="196">
        <v>17</v>
      </c>
      <c r="C2624" s="196">
        <v>14</v>
      </c>
      <c r="D2624" s="196" t="s">
        <v>858</v>
      </c>
      <c r="E2624" s="196" t="s">
        <v>8393</v>
      </c>
      <c r="F2624" s="196" t="s">
        <v>857</v>
      </c>
      <c r="G2624" s="196" t="s">
        <v>856</v>
      </c>
      <c r="H2624" s="196" t="s">
        <v>955</v>
      </c>
      <c r="I2624" s="196" t="s">
        <v>885</v>
      </c>
      <c r="L2624" s="196" t="s">
        <v>954</v>
      </c>
    </row>
    <row r="2625" spans="1:12" x14ac:dyDescent="0.45">
      <c r="A2625" s="196">
        <v>8</v>
      </c>
      <c r="B2625" s="196">
        <v>17</v>
      </c>
      <c r="C2625" s="196">
        <v>15</v>
      </c>
      <c r="D2625" s="196" t="s">
        <v>858</v>
      </c>
      <c r="E2625" s="196" t="s">
        <v>8394</v>
      </c>
      <c r="F2625" s="196" t="s">
        <v>857</v>
      </c>
      <c r="G2625" s="196" t="s">
        <v>856</v>
      </c>
      <c r="H2625" s="196" t="s">
        <v>953</v>
      </c>
      <c r="I2625" s="196" t="s">
        <v>885</v>
      </c>
      <c r="L2625" s="196" t="s">
        <v>952</v>
      </c>
    </row>
    <row r="2626" spans="1:12" x14ac:dyDescent="0.45">
      <c r="A2626" s="196">
        <v>8</v>
      </c>
      <c r="B2626" s="196">
        <v>18</v>
      </c>
      <c r="C2626" s="196">
        <v>1</v>
      </c>
      <c r="D2626" s="196" t="s">
        <v>858</v>
      </c>
      <c r="E2626" s="196" t="s">
        <v>8569</v>
      </c>
      <c r="F2626" s="196" t="s">
        <v>857</v>
      </c>
      <c r="G2626" s="196" t="s">
        <v>856</v>
      </c>
      <c r="H2626" s="196" t="s">
        <v>951</v>
      </c>
      <c r="I2626" s="196" t="s">
        <v>885</v>
      </c>
      <c r="L2626" s="196" t="s">
        <v>950</v>
      </c>
    </row>
    <row r="2627" spans="1:12" x14ac:dyDescent="0.45">
      <c r="A2627" s="196">
        <v>8</v>
      </c>
      <c r="B2627" s="196">
        <v>18</v>
      </c>
      <c r="C2627" s="196">
        <v>2</v>
      </c>
      <c r="D2627" s="196" t="s">
        <v>858</v>
      </c>
      <c r="E2627" s="196" t="s">
        <v>8570</v>
      </c>
      <c r="F2627" s="196" t="s">
        <v>857</v>
      </c>
      <c r="G2627" s="196" t="s">
        <v>856</v>
      </c>
      <c r="H2627" s="196" t="s">
        <v>949</v>
      </c>
      <c r="I2627" s="196" t="s">
        <v>885</v>
      </c>
      <c r="L2627" s="196" t="s">
        <v>948</v>
      </c>
    </row>
    <row r="2628" spans="1:12" x14ac:dyDescent="0.45">
      <c r="A2628" s="196">
        <v>8</v>
      </c>
      <c r="B2628" s="196">
        <v>18</v>
      </c>
      <c r="C2628" s="196">
        <v>3</v>
      </c>
      <c r="D2628" s="196" t="s">
        <v>858</v>
      </c>
      <c r="E2628" s="196" t="s">
        <v>8571</v>
      </c>
      <c r="F2628" s="196" t="s">
        <v>857</v>
      </c>
      <c r="G2628" s="196" t="s">
        <v>856</v>
      </c>
      <c r="H2628" s="196" t="s">
        <v>947</v>
      </c>
      <c r="I2628" s="196" t="s">
        <v>885</v>
      </c>
      <c r="L2628" s="196" t="s">
        <v>946</v>
      </c>
    </row>
    <row r="2629" spans="1:12" x14ac:dyDescent="0.45">
      <c r="A2629" s="196">
        <v>8</v>
      </c>
      <c r="B2629" s="196">
        <v>18</v>
      </c>
      <c r="C2629" s="196">
        <v>4</v>
      </c>
      <c r="D2629" s="196" t="s">
        <v>858</v>
      </c>
      <c r="E2629" s="196" t="s">
        <v>8572</v>
      </c>
      <c r="F2629" s="196" t="s">
        <v>857</v>
      </c>
      <c r="G2629" s="196" t="s">
        <v>856</v>
      </c>
      <c r="H2629" s="196" t="s">
        <v>945</v>
      </c>
      <c r="I2629" s="196" t="s">
        <v>885</v>
      </c>
      <c r="L2629" s="196" t="s">
        <v>944</v>
      </c>
    </row>
    <row r="2630" spans="1:12" x14ac:dyDescent="0.45">
      <c r="A2630" s="196">
        <v>8</v>
      </c>
      <c r="B2630" s="196">
        <v>18</v>
      </c>
      <c r="C2630" s="196">
        <v>5</v>
      </c>
      <c r="D2630" s="196" t="s">
        <v>858</v>
      </c>
      <c r="E2630" s="196" t="s">
        <v>8573</v>
      </c>
      <c r="F2630" s="196" t="s">
        <v>857</v>
      </c>
      <c r="G2630" s="196" t="s">
        <v>856</v>
      </c>
      <c r="H2630" s="196" t="s">
        <v>943</v>
      </c>
      <c r="I2630" s="196" t="s">
        <v>885</v>
      </c>
      <c r="L2630" s="196" t="s">
        <v>942</v>
      </c>
    </row>
    <row r="2631" spans="1:12" x14ac:dyDescent="0.45">
      <c r="A2631" s="196">
        <v>8</v>
      </c>
      <c r="B2631" s="196">
        <v>18</v>
      </c>
      <c r="C2631" s="196">
        <v>6</v>
      </c>
      <c r="D2631" s="196" t="s">
        <v>858</v>
      </c>
      <c r="E2631" s="196" t="s">
        <v>8574</v>
      </c>
      <c r="F2631" s="196" t="s">
        <v>857</v>
      </c>
      <c r="G2631" s="196" t="s">
        <v>856</v>
      </c>
      <c r="H2631" s="196" t="s">
        <v>941</v>
      </c>
      <c r="L2631" s="196" t="s">
        <v>940</v>
      </c>
    </row>
    <row r="2632" spans="1:12" x14ac:dyDescent="0.45">
      <c r="A2632" s="196">
        <v>8</v>
      </c>
      <c r="B2632" s="196">
        <v>19</v>
      </c>
      <c r="C2632" s="196">
        <v>1</v>
      </c>
      <c r="D2632" s="196" t="s">
        <v>858</v>
      </c>
      <c r="E2632" s="196" t="s">
        <v>8395</v>
      </c>
      <c r="F2632" s="196" t="s">
        <v>857</v>
      </c>
      <c r="G2632" s="196" t="s">
        <v>856</v>
      </c>
      <c r="H2632" s="196" t="s">
        <v>939</v>
      </c>
      <c r="I2632" s="196" t="s">
        <v>885</v>
      </c>
      <c r="L2632" s="196" t="s">
        <v>938</v>
      </c>
    </row>
    <row r="2633" spans="1:12" x14ac:dyDescent="0.45">
      <c r="A2633" s="196">
        <v>8</v>
      </c>
      <c r="B2633" s="196">
        <v>19</v>
      </c>
      <c r="C2633" s="196">
        <v>2</v>
      </c>
      <c r="D2633" s="196" t="s">
        <v>858</v>
      </c>
      <c r="E2633" s="196" t="s">
        <v>8396</v>
      </c>
      <c r="F2633" s="196" t="s">
        <v>857</v>
      </c>
      <c r="G2633" s="196" t="s">
        <v>856</v>
      </c>
      <c r="H2633" s="196" t="s">
        <v>937</v>
      </c>
      <c r="I2633" s="196" t="s">
        <v>885</v>
      </c>
      <c r="L2633" s="196" t="s">
        <v>936</v>
      </c>
    </row>
    <row r="2634" spans="1:12" x14ac:dyDescent="0.45">
      <c r="A2634" s="196">
        <v>8</v>
      </c>
      <c r="B2634" s="196">
        <v>19</v>
      </c>
      <c r="C2634" s="196">
        <v>3</v>
      </c>
      <c r="D2634" s="196" t="s">
        <v>858</v>
      </c>
      <c r="E2634" s="196" t="s">
        <v>8397</v>
      </c>
      <c r="F2634" s="196" t="s">
        <v>857</v>
      </c>
      <c r="G2634" s="196" t="s">
        <v>856</v>
      </c>
      <c r="H2634" s="196" t="s">
        <v>935</v>
      </c>
      <c r="I2634" s="196" t="s">
        <v>885</v>
      </c>
      <c r="L2634" s="196" t="s">
        <v>934</v>
      </c>
    </row>
    <row r="2635" spans="1:12" x14ac:dyDescent="0.45">
      <c r="A2635" s="196">
        <v>8</v>
      </c>
      <c r="B2635" s="196">
        <v>19</v>
      </c>
      <c r="C2635" s="196">
        <v>4</v>
      </c>
      <c r="D2635" s="196" t="s">
        <v>858</v>
      </c>
      <c r="E2635" s="196" t="s">
        <v>8398</v>
      </c>
      <c r="F2635" s="196" t="s">
        <v>857</v>
      </c>
      <c r="G2635" s="196" t="s">
        <v>856</v>
      </c>
      <c r="H2635" s="196" t="s">
        <v>933</v>
      </c>
      <c r="I2635" s="196" t="s">
        <v>885</v>
      </c>
      <c r="L2635" s="196" t="s">
        <v>932</v>
      </c>
    </row>
    <row r="2636" spans="1:12" x14ac:dyDescent="0.45">
      <c r="A2636" s="196">
        <v>8</v>
      </c>
      <c r="B2636" s="196">
        <v>19</v>
      </c>
      <c r="C2636" s="196">
        <v>5</v>
      </c>
      <c r="D2636" s="196" t="s">
        <v>858</v>
      </c>
      <c r="E2636" s="196" t="s">
        <v>8399</v>
      </c>
      <c r="F2636" s="196" t="s">
        <v>857</v>
      </c>
      <c r="G2636" s="196" t="s">
        <v>856</v>
      </c>
      <c r="H2636" s="196" t="s">
        <v>931</v>
      </c>
      <c r="I2636" s="196" t="s">
        <v>885</v>
      </c>
      <c r="L2636" s="196" t="s">
        <v>930</v>
      </c>
    </row>
    <row r="2637" spans="1:12" x14ac:dyDescent="0.45">
      <c r="A2637" s="196">
        <v>8</v>
      </c>
      <c r="B2637" s="196">
        <v>20</v>
      </c>
      <c r="C2637" s="196">
        <v>1</v>
      </c>
      <c r="D2637" s="196" t="s">
        <v>858</v>
      </c>
      <c r="E2637" s="196" t="s">
        <v>8400</v>
      </c>
      <c r="F2637" s="196" t="s">
        <v>857</v>
      </c>
      <c r="G2637" s="196" t="s">
        <v>856</v>
      </c>
      <c r="H2637" s="196" t="s">
        <v>929</v>
      </c>
      <c r="L2637" s="196" t="s">
        <v>928</v>
      </c>
    </row>
    <row r="2638" spans="1:12" x14ac:dyDescent="0.45">
      <c r="A2638" s="196">
        <v>8</v>
      </c>
      <c r="B2638" s="196">
        <v>20</v>
      </c>
      <c r="C2638" s="196">
        <v>2</v>
      </c>
      <c r="D2638" s="196" t="s">
        <v>858</v>
      </c>
      <c r="E2638" s="196" t="s">
        <v>8575</v>
      </c>
      <c r="F2638" s="196" t="s">
        <v>857</v>
      </c>
      <c r="G2638" s="196" t="s">
        <v>856</v>
      </c>
      <c r="H2638" s="196" t="s">
        <v>927</v>
      </c>
      <c r="I2638" s="196" t="s">
        <v>885</v>
      </c>
      <c r="L2638" s="196" t="s">
        <v>926</v>
      </c>
    </row>
    <row r="2639" spans="1:12" x14ac:dyDescent="0.45">
      <c r="A2639" s="196">
        <v>8</v>
      </c>
      <c r="B2639" s="196">
        <v>20</v>
      </c>
      <c r="C2639" s="196">
        <v>3</v>
      </c>
      <c r="D2639" s="196" t="s">
        <v>858</v>
      </c>
      <c r="E2639" s="196" t="s">
        <v>8576</v>
      </c>
      <c r="F2639" s="196" t="s">
        <v>857</v>
      </c>
      <c r="G2639" s="196" t="s">
        <v>856</v>
      </c>
      <c r="H2639" s="196" t="s">
        <v>925</v>
      </c>
      <c r="L2639" s="196" t="s">
        <v>924</v>
      </c>
    </row>
    <row r="2640" spans="1:12" x14ac:dyDescent="0.45">
      <c r="A2640" s="196">
        <v>8</v>
      </c>
      <c r="B2640" s="196">
        <v>20</v>
      </c>
      <c r="C2640" s="196">
        <v>4</v>
      </c>
      <c r="D2640" s="196" t="s">
        <v>858</v>
      </c>
      <c r="E2640" s="196" t="s">
        <v>8577</v>
      </c>
      <c r="F2640" s="196" t="s">
        <v>857</v>
      </c>
      <c r="G2640" s="196" t="s">
        <v>856</v>
      </c>
      <c r="H2640" s="196" t="s">
        <v>923</v>
      </c>
      <c r="L2640" s="196" t="s">
        <v>922</v>
      </c>
    </row>
    <row r="2641" spans="1:12" x14ac:dyDescent="0.45">
      <c r="A2641" s="196">
        <v>8</v>
      </c>
      <c r="B2641" s="196">
        <v>20</v>
      </c>
      <c r="C2641" s="196">
        <v>5</v>
      </c>
      <c r="D2641" s="196" t="s">
        <v>858</v>
      </c>
      <c r="E2641" s="196" t="s">
        <v>8578</v>
      </c>
      <c r="F2641" s="196" t="s">
        <v>857</v>
      </c>
      <c r="G2641" s="196" t="s">
        <v>856</v>
      </c>
      <c r="H2641" s="196" t="s">
        <v>921</v>
      </c>
      <c r="L2641" s="196" t="s">
        <v>920</v>
      </c>
    </row>
    <row r="2642" spans="1:12" x14ac:dyDescent="0.45">
      <c r="A2642" s="196">
        <v>8</v>
      </c>
      <c r="B2642" s="196">
        <v>21</v>
      </c>
      <c r="C2642" s="196">
        <v>1</v>
      </c>
      <c r="D2642" s="196" t="s">
        <v>858</v>
      </c>
      <c r="E2642" s="196" t="s">
        <v>8579</v>
      </c>
      <c r="F2642" s="196" t="s">
        <v>857</v>
      </c>
      <c r="G2642" s="196" t="s">
        <v>897</v>
      </c>
      <c r="H2642" s="196" t="s">
        <v>907</v>
      </c>
      <c r="K2642" s="196">
        <v>1</v>
      </c>
      <c r="L2642" s="196" t="s">
        <v>919</v>
      </c>
    </row>
    <row r="2643" spans="1:12" x14ac:dyDescent="0.45">
      <c r="A2643" s="196">
        <v>8</v>
      </c>
      <c r="B2643" s="196">
        <v>21</v>
      </c>
      <c r="C2643" s="196">
        <v>2</v>
      </c>
      <c r="D2643" s="196" t="s">
        <v>858</v>
      </c>
      <c r="E2643" s="196" t="s">
        <v>8580</v>
      </c>
      <c r="F2643" s="196" t="s">
        <v>857</v>
      </c>
      <c r="G2643" s="196" t="s">
        <v>897</v>
      </c>
      <c r="H2643" s="196" t="s">
        <v>905</v>
      </c>
      <c r="K2643" s="196">
        <v>1</v>
      </c>
      <c r="L2643" s="196" t="s">
        <v>918</v>
      </c>
    </row>
    <row r="2644" spans="1:12" x14ac:dyDescent="0.45">
      <c r="A2644" s="196">
        <v>8</v>
      </c>
      <c r="B2644" s="196">
        <v>21</v>
      </c>
      <c r="C2644" s="196">
        <v>3</v>
      </c>
      <c r="D2644" s="196" t="s">
        <v>858</v>
      </c>
      <c r="E2644" s="196" t="s">
        <v>8581</v>
      </c>
      <c r="F2644" s="196" t="s">
        <v>857</v>
      </c>
      <c r="G2644" s="196" t="s">
        <v>897</v>
      </c>
      <c r="H2644" s="196" t="s">
        <v>903</v>
      </c>
      <c r="K2644" s="196">
        <v>1</v>
      </c>
      <c r="L2644" s="196" t="s">
        <v>917</v>
      </c>
    </row>
    <row r="2645" spans="1:12" x14ac:dyDescent="0.45">
      <c r="A2645" s="196">
        <v>8</v>
      </c>
      <c r="B2645" s="196">
        <v>21</v>
      </c>
      <c r="C2645" s="196">
        <v>4</v>
      </c>
      <c r="D2645" s="196" t="s">
        <v>858</v>
      </c>
      <c r="E2645" s="196" t="s">
        <v>8582</v>
      </c>
      <c r="F2645" s="196" t="s">
        <v>857</v>
      </c>
      <c r="G2645" s="196" t="s">
        <v>897</v>
      </c>
      <c r="H2645" s="196" t="s">
        <v>901</v>
      </c>
      <c r="K2645" s="196">
        <v>1</v>
      </c>
      <c r="L2645" s="196" t="s">
        <v>916</v>
      </c>
    </row>
    <row r="2646" spans="1:12" x14ac:dyDescent="0.45">
      <c r="A2646" s="196">
        <v>8</v>
      </c>
      <c r="B2646" s="196">
        <v>21</v>
      </c>
      <c r="C2646" s="196">
        <v>5</v>
      </c>
      <c r="D2646" s="196" t="s">
        <v>858</v>
      </c>
      <c r="E2646" s="196" t="s">
        <v>8583</v>
      </c>
      <c r="F2646" s="196" t="s">
        <v>857</v>
      </c>
      <c r="G2646" s="196" t="s">
        <v>897</v>
      </c>
      <c r="H2646" s="196" t="s">
        <v>899</v>
      </c>
      <c r="K2646" s="196">
        <v>1</v>
      </c>
      <c r="L2646" s="196" t="s">
        <v>915</v>
      </c>
    </row>
    <row r="2647" spans="1:12" x14ac:dyDescent="0.45">
      <c r="A2647" s="196">
        <v>8</v>
      </c>
      <c r="B2647" s="196">
        <v>21</v>
      </c>
      <c r="C2647" s="196">
        <v>6</v>
      </c>
      <c r="D2647" s="196" t="s">
        <v>858</v>
      </c>
      <c r="E2647" s="196" t="s">
        <v>8584</v>
      </c>
      <c r="F2647" s="196" t="s">
        <v>857</v>
      </c>
      <c r="G2647" s="196" t="s">
        <v>897</v>
      </c>
      <c r="H2647" s="196" t="s">
        <v>896</v>
      </c>
      <c r="K2647" s="196">
        <v>1</v>
      </c>
      <c r="L2647" s="196" t="s">
        <v>914</v>
      </c>
    </row>
    <row r="2648" spans="1:12" x14ac:dyDescent="0.45">
      <c r="A2648" s="196">
        <v>8</v>
      </c>
      <c r="B2648" s="196">
        <v>21</v>
      </c>
      <c r="C2648" s="196">
        <v>7</v>
      </c>
      <c r="D2648" s="196" t="s">
        <v>858</v>
      </c>
      <c r="E2648" s="196" t="s">
        <v>8585</v>
      </c>
      <c r="F2648" s="196" t="s">
        <v>857</v>
      </c>
      <c r="G2648" s="196" t="s">
        <v>897</v>
      </c>
      <c r="H2648" s="196" t="s">
        <v>907</v>
      </c>
      <c r="K2648" s="196">
        <v>1</v>
      </c>
      <c r="L2648" s="196" t="s">
        <v>913</v>
      </c>
    </row>
    <row r="2649" spans="1:12" x14ac:dyDescent="0.45">
      <c r="A2649" s="196">
        <v>8</v>
      </c>
      <c r="B2649" s="196">
        <v>21</v>
      </c>
      <c r="C2649" s="196">
        <v>8</v>
      </c>
      <c r="D2649" s="196" t="s">
        <v>858</v>
      </c>
      <c r="E2649" s="196" t="s">
        <v>8586</v>
      </c>
      <c r="F2649" s="196" t="s">
        <v>857</v>
      </c>
      <c r="G2649" s="196" t="s">
        <v>897</v>
      </c>
      <c r="H2649" s="196" t="s">
        <v>905</v>
      </c>
      <c r="K2649" s="196">
        <v>1</v>
      </c>
      <c r="L2649" s="196" t="s">
        <v>912</v>
      </c>
    </row>
    <row r="2650" spans="1:12" x14ac:dyDescent="0.45">
      <c r="A2650" s="196">
        <v>8</v>
      </c>
      <c r="B2650" s="196">
        <v>21</v>
      </c>
      <c r="C2650" s="196">
        <v>9</v>
      </c>
      <c r="D2650" s="196" t="s">
        <v>858</v>
      </c>
      <c r="E2650" s="196" t="s">
        <v>8587</v>
      </c>
      <c r="F2650" s="196" t="s">
        <v>857</v>
      </c>
      <c r="G2650" s="196" t="s">
        <v>897</v>
      </c>
      <c r="H2650" s="196" t="s">
        <v>903</v>
      </c>
      <c r="K2650" s="196">
        <v>1</v>
      </c>
      <c r="L2650" s="196" t="s">
        <v>911</v>
      </c>
    </row>
    <row r="2651" spans="1:12" x14ac:dyDescent="0.45">
      <c r="A2651" s="196">
        <v>8</v>
      </c>
      <c r="B2651" s="196">
        <v>21</v>
      </c>
      <c r="C2651" s="196">
        <v>10</v>
      </c>
      <c r="D2651" s="196" t="s">
        <v>858</v>
      </c>
      <c r="E2651" s="196" t="s">
        <v>8588</v>
      </c>
      <c r="F2651" s="196" t="s">
        <v>857</v>
      </c>
      <c r="G2651" s="196" t="s">
        <v>897</v>
      </c>
      <c r="H2651" s="196" t="s">
        <v>901</v>
      </c>
      <c r="K2651" s="196">
        <v>1</v>
      </c>
      <c r="L2651" s="196" t="s">
        <v>910</v>
      </c>
    </row>
    <row r="2652" spans="1:12" x14ac:dyDescent="0.45">
      <c r="A2652" s="196">
        <v>8</v>
      </c>
      <c r="B2652" s="196">
        <v>21</v>
      </c>
      <c r="C2652" s="196">
        <v>11</v>
      </c>
      <c r="D2652" s="196" t="s">
        <v>858</v>
      </c>
      <c r="E2652" s="196" t="s">
        <v>8589</v>
      </c>
      <c r="F2652" s="196" t="s">
        <v>857</v>
      </c>
      <c r="G2652" s="196" t="s">
        <v>897</v>
      </c>
      <c r="H2652" s="196" t="s">
        <v>899</v>
      </c>
      <c r="K2652" s="196">
        <v>1</v>
      </c>
      <c r="L2652" s="196" t="s">
        <v>909</v>
      </c>
    </row>
    <row r="2653" spans="1:12" x14ac:dyDescent="0.45">
      <c r="A2653" s="196">
        <v>8</v>
      </c>
      <c r="B2653" s="196">
        <v>21</v>
      </c>
      <c r="C2653" s="196">
        <v>12</v>
      </c>
      <c r="D2653" s="196" t="s">
        <v>858</v>
      </c>
      <c r="E2653" s="196" t="s">
        <v>8590</v>
      </c>
      <c r="F2653" s="196" t="s">
        <v>857</v>
      </c>
      <c r="G2653" s="196" t="s">
        <v>897</v>
      </c>
      <c r="H2653" s="196" t="s">
        <v>896</v>
      </c>
      <c r="K2653" s="196">
        <v>1</v>
      </c>
      <c r="L2653" s="196" t="s">
        <v>908</v>
      </c>
    </row>
    <row r="2654" spans="1:12" x14ac:dyDescent="0.45">
      <c r="A2654" s="196">
        <v>8</v>
      </c>
      <c r="B2654" s="196">
        <v>21</v>
      </c>
      <c r="C2654" s="196">
        <v>13</v>
      </c>
      <c r="D2654" s="196" t="s">
        <v>858</v>
      </c>
      <c r="E2654" s="196" t="s">
        <v>8591</v>
      </c>
      <c r="F2654" s="196" t="s">
        <v>857</v>
      </c>
      <c r="G2654" s="196" t="s">
        <v>897</v>
      </c>
      <c r="H2654" s="196" t="s">
        <v>907</v>
      </c>
      <c r="K2654" s="196">
        <v>1</v>
      </c>
      <c r="L2654" s="196" t="s">
        <v>906</v>
      </c>
    </row>
    <row r="2655" spans="1:12" x14ac:dyDescent="0.45">
      <c r="A2655" s="196">
        <v>8</v>
      </c>
      <c r="B2655" s="196">
        <v>21</v>
      </c>
      <c r="C2655" s="196">
        <v>14</v>
      </c>
      <c r="D2655" s="196" t="s">
        <v>858</v>
      </c>
      <c r="E2655" s="196" t="s">
        <v>8592</v>
      </c>
      <c r="F2655" s="196" t="s">
        <v>857</v>
      </c>
      <c r="G2655" s="196" t="s">
        <v>897</v>
      </c>
      <c r="H2655" s="196" t="s">
        <v>905</v>
      </c>
      <c r="K2655" s="196">
        <v>1</v>
      </c>
      <c r="L2655" s="196" t="s">
        <v>904</v>
      </c>
    </row>
    <row r="2656" spans="1:12" x14ac:dyDescent="0.45">
      <c r="A2656" s="196">
        <v>8</v>
      </c>
      <c r="B2656" s="196">
        <v>21</v>
      </c>
      <c r="C2656" s="196">
        <v>15</v>
      </c>
      <c r="D2656" s="196" t="s">
        <v>858</v>
      </c>
      <c r="E2656" s="196" t="s">
        <v>8593</v>
      </c>
      <c r="F2656" s="196" t="s">
        <v>857</v>
      </c>
      <c r="G2656" s="196" t="s">
        <v>897</v>
      </c>
      <c r="H2656" s="196" t="s">
        <v>903</v>
      </c>
      <c r="K2656" s="196">
        <v>1</v>
      </c>
      <c r="L2656" s="196" t="s">
        <v>902</v>
      </c>
    </row>
    <row r="2657" spans="1:18" x14ac:dyDescent="0.45">
      <c r="A2657" s="196">
        <v>8</v>
      </c>
      <c r="B2657" s="196">
        <v>21</v>
      </c>
      <c r="C2657" s="196">
        <v>16</v>
      </c>
      <c r="D2657" s="196" t="s">
        <v>858</v>
      </c>
      <c r="E2657" s="196" t="s">
        <v>8594</v>
      </c>
      <c r="F2657" s="196" t="s">
        <v>857</v>
      </c>
      <c r="G2657" s="196" t="s">
        <v>897</v>
      </c>
      <c r="H2657" s="196" t="s">
        <v>901</v>
      </c>
      <c r="K2657" s="196">
        <v>1</v>
      </c>
      <c r="L2657" s="196" t="s">
        <v>900</v>
      </c>
    </row>
    <row r="2658" spans="1:18" x14ac:dyDescent="0.45">
      <c r="A2658" s="196">
        <v>8</v>
      </c>
      <c r="B2658" s="196">
        <v>21</v>
      </c>
      <c r="C2658" s="196">
        <v>17</v>
      </c>
      <c r="D2658" s="196" t="s">
        <v>858</v>
      </c>
      <c r="E2658" s="196" t="s">
        <v>8595</v>
      </c>
      <c r="F2658" s="196" t="s">
        <v>857</v>
      </c>
      <c r="G2658" s="196" t="s">
        <v>897</v>
      </c>
      <c r="H2658" s="196" t="s">
        <v>899</v>
      </c>
      <c r="K2658" s="196">
        <v>1</v>
      </c>
      <c r="L2658" s="196" t="s">
        <v>898</v>
      </c>
    </row>
    <row r="2659" spans="1:18" x14ac:dyDescent="0.45">
      <c r="A2659" s="196">
        <v>8</v>
      </c>
      <c r="B2659" s="196">
        <v>21</v>
      </c>
      <c r="C2659" s="196">
        <v>18</v>
      </c>
      <c r="D2659" s="196" t="s">
        <v>858</v>
      </c>
      <c r="E2659" s="196" t="s">
        <v>8596</v>
      </c>
      <c r="F2659" s="196" t="s">
        <v>857</v>
      </c>
      <c r="G2659" s="196" t="s">
        <v>897</v>
      </c>
      <c r="H2659" s="196" t="s">
        <v>896</v>
      </c>
      <c r="K2659" s="196">
        <v>1</v>
      </c>
      <c r="L2659" s="196" t="s">
        <v>895</v>
      </c>
    </row>
    <row r="2660" spans="1:18" x14ac:dyDescent="0.45">
      <c r="A2660" s="196">
        <v>8</v>
      </c>
      <c r="B2660" s="196">
        <v>22</v>
      </c>
      <c r="C2660" s="196">
        <v>1</v>
      </c>
      <c r="D2660" s="196" t="s">
        <v>858</v>
      </c>
      <c r="E2660" s="196" t="s">
        <v>8597</v>
      </c>
      <c r="F2660" s="196" t="s">
        <v>857</v>
      </c>
      <c r="G2660" s="196" t="s">
        <v>856</v>
      </c>
      <c r="H2660" s="196" t="s">
        <v>894</v>
      </c>
      <c r="I2660" s="196" t="s">
        <v>880</v>
      </c>
      <c r="L2660" s="196" t="s">
        <v>893</v>
      </c>
    </row>
    <row r="2661" spans="1:18" x14ac:dyDescent="0.45">
      <c r="A2661" s="196">
        <v>8</v>
      </c>
      <c r="B2661" s="196">
        <v>22</v>
      </c>
      <c r="C2661" s="196">
        <v>2</v>
      </c>
      <c r="D2661" s="196" t="s">
        <v>858</v>
      </c>
      <c r="E2661" s="196" t="s">
        <v>8598</v>
      </c>
      <c r="F2661" s="196" t="s">
        <v>857</v>
      </c>
      <c r="G2661" s="196" t="s">
        <v>856</v>
      </c>
      <c r="H2661" s="196" t="s">
        <v>892</v>
      </c>
      <c r="L2661" s="196" t="s">
        <v>891</v>
      </c>
    </row>
    <row r="2662" spans="1:18" x14ac:dyDescent="0.45">
      <c r="A2662" s="196">
        <v>8</v>
      </c>
      <c r="B2662" s="196">
        <v>22</v>
      </c>
      <c r="C2662" s="196">
        <v>3</v>
      </c>
      <c r="D2662" s="196" t="s">
        <v>858</v>
      </c>
      <c r="E2662" s="196" t="s">
        <v>8599</v>
      </c>
      <c r="F2662" s="196" t="s">
        <v>857</v>
      </c>
      <c r="G2662" s="196" t="s">
        <v>856</v>
      </c>
      <c r="H2662" s="196" t="s">
        <v>890</v>
      </c>
      <c r="L2662" s="196" t="s">
        <v>889</v>
      </c>
    </row>
    <row r="2663" spans="1:18" x14ac:dyDescent="0.45">
      <c r="A2663" s="196">
        <v>8</v>
      </c>
      <c r="B2663" s="196">
        <v>22</v>
      </c>
      <c r="C2663" s="196">
        <v>4</v>
      </c>
      <c r="D2663" s="196" t="s">
        <v>858</v>
      </c>
      <c r="E2663" s="196" t="s">
        <v>8401</v>
      </c>
      <c r="F2663" s="196" t="s">
        <v>857</v>
      </c>
      <c r="G2663" s="196" t="s">
        <v>856</v>
      </c>
      <c r="H2663" s="196" t="s">
        <v>888</v>
      </c>
      <c r="I2663" s="196" t="s">
        <v>880</v>
      </c>
      <c r="L2663" s="196" t="s">
        <v>887</v>
      </c>
    </row>
    <row r="2664" spans="1:18" x14ac:dyDescent="0.45">
      <c r="A2664" s="196">
        <v>8</v>
      </c>
      <c r="B2664" s="196">
        <v>22</v>
      </c>
      <c r="C2664" s="196">
        <v>5</v>
      </c>
      <c r="D2664" s="196" t="s">
        <v>858</v>
      </c>
      <c r="E2664" s="196" t="s">
        <v>8402</v>
      </c>
      <c r="F2664" s="196" t="s">
        <v>857</v>
      </c>
      <c r="G2664" s="196" t="s">
        <v>856</v>
      </c>
      <c r="H2664" s="196" t="s">
        <v>886</v>
      </c>
      <c r="I2664" s="196" t="s">
        <v>885</v>
      </c>
      <c r="L2664" s="196" t="s">
        <v>884</v>
      </c>
    </row>
    <row r="2665" spans="1:18" x14ac:dyDescent="0.45">
      <c r="A2665" s="196">
        <v>8</v>
      </c>
      <c r="B2665" s="196">
        <v>22</v>
      </c>
      <c r="C2665" s="196">
        <v>6</v>
      </c>
      <c r="D2665" s="196" t="s">
        <v>858</v>
      </c>
      <c r="E2665" s="196" t="s">
        <v>8403</v>
      </c>
      <c r="F2665" s="196" t="s">
        <v>857</v>
      </c>
      <c r="G2665" s="196" t="s">
        <v>856</v>
      </c>
      <c r="H2665" s="196" t="s">
        <v>883</v>
      </c>
      <c r="L2665" s="196" t="s">
        <v>882</v>
      </c>
    </row>
    <row r="2666" spans="1:18" x14ac:dyDescent="0.45">
      <c r="A2666" s="196">
        <v>8</v>
      </c>
      <c r="B2666" s="196">
        <v>22</v>
      </c>
      <c r="C2666" s="196">
        <v>7</v>
      </c>
      <c r="D2666" s="196" t="s">
        <v>858</v>
      </c>
      <c r="E2666" s="196" t="s">
        <v>8404</v>
      </c>
      <c r="F2666" s="196" t="s">
        <v>857</v>
      </c>
      <c r="G2666" s="196" t="s">
        <v>856</v>
      </c>
      <c r="H2666" s="196" t="s">
        <v>881</v>
      </c>
      <c r="I2666" s="196" t="s">
        <v>880</v>
      </c>
      <c r="L2666" s="196" t="s">
        <v>879</v>
      </c>
    </row>
    <row r="2667" spans="1:18" x14ac:dyDescent="0.45">
      <c r="A2667" s="196">
        <v>8</v>
      </c>
      <c r="B2667" s="196">
        <v>22</v>
      </c>
      <c r="C2667" s="196">
        <v>8</v>
      </c>
      <c r="D2667" s="196" t="s">
        <v>858</v>
      </c>
      <c r="E2667" s="196" t="s">
        <v>8405</v>
      </c>
      <c r="F2667" s="196" t="s">
        <v>857</v>
      </c>
      <c r="G2667" s="196" t="s">
        <v>856</v>
      </c>
      <c r="H2667" s="196" t="s">
        <v>878</v>
      </c>
      <c r="L2667" s="196" t="s">
        <v>877</v>
      </c>
    </row>
    <row r="2668" spans="1:18" x14ac:dyDescent="0.45">
      <c r="A2668" s="196">
        <v>8</v>
      </c>
      <c r="B2668" s="196">
        <v>22</v>
      </c>
      <c r="C2668" s="196">
        <v>9</v>
      </c>
      <c r="D2668" s="196" t="s">
        <v>858</v>
      </c>
      <c r="E2668" s="196" t="s">
        <v>8406</v>
      </c>
      <c r="F2668" s="196" t="s">
        <v>857</v>
      </c>
      <c r="G2668" s="196" t="s">
        <v>856</v>
      </c>
      <c r="H2668" s="196" t="s">
        <v>876</v>
      </c>
      <c r="I2668" s="196" t="s">
        <v>875</v>
      </c>
      <c r="L2668" s="196" t="s">
        <v>874</v>
      </c>
      <c r="M2668" s="196" t="s">
        <v>873</v>
      </c>
      <c r="N2668" s="196" t="s">
        <v>872</v>
      </c>
      <c r="O2668" s="196" t="s">
        <v>871</v>
      </c>
      <c r="P2668" s="196" t="s">
        <v>77</v>
      </c>
      <c r="Q2668" s="196" t="s">
        <v>870</v>
      </c>
      <c r="R2668" s="196" t="s">
        <v>78</v>
      </c>
    </row>
    <row r="2669" spans="1:18" x14ac:dyDescent="0.45">
      <c r="A2669" s="196">
        <v>8</v>
      </c>
      <c r="B2669" s="196">
        <v>22</v>
      </c>
      <c r="C2669" s="196">
        <v>10</v>
      </c>
      <c r="D2669" s="196" t="s">
        <v>858</v>
      </c>
      <c r="E2669" s="196" t="s">
        <v>8407</v>
      </c>
      <c r="F2669" s="196" t="s">
        <v>857</v>
      </c>
      <c r="G2669" s="196" t="s">
        <v>856</v>
      </c>
      <c r="H2669" s="196" t="s">
        <v>869</v>
      </c>
      <c r="I2669" s="196" t="s">
        <v>612</v>
      </c>
      <c r="L2669" s="196" t="s">
        <v>868</v>
      </c>
      <c r="M2669" s="196" t="s">
        <v>867</v>
      </c>
    </row>
    <row r="2670" spans="1:18" x14ac:dyDescent="0.45">
      <c r="A2670" s="196">
        <v>8</v>
      </c>
      <c r="B2670" s="196">
        <v>22</v>
      </c>
      <c r="C2670" s="196">
        <v>11</v>
      </c>
      <c r="D2670" s="196" t="s">
        <v>858</v>
      </c>
      <c r="E2670" s="196" t="s">
        <v>8408</v>
      </c>
      <c r="F2670" s="196" t="s">
        <v>857</v>
      </c>
      <c r="G2670" s="196" t="s">
        <v>856</v>
      </c>
      <c r="H2670" s="196" t="s">
        <v>866</v>
      </c>
      <c r="L2670" s="196" t="s">
        <v>865</v>
      </c>
    </row>
    <row r="2671" spans="1:18" x14ac:dyDescent="0.45">
      <c r="A2671" s="196">
        <v>8</v>
      </c>
      <c r="B2671" s="196">
        <v>22</v>
      </c>
      <c r="C2671" s="196">
        <v>12</v>
      </c>
      <c r="D2671" s="196" t="s">
        <v>858</v>
      </c>
      <c r="E2671" s="196" t="s">
        <v>8409</v>
      </c>
      <c r="F2671" s="196" t="s">
        <v>857</v>
      </c>
      <c r="G2671" s="196" t="s">
        <v>856</v>
      </c>
      <c r="H2671" s="196" t="s">
        <v>864</v>
      </c>
      <c r="L2671" s="196" t="s">
        <v>863</v>
      </c>
    </row>
    <row r="2672" spans="1:18" x14ac:dyDescent="0.45">
      <c r="A2672" s="196">
        <v>8</v>
      </c>
      <c r="B2672" s="196">
        <v>22</v>
      </c>
      <c r="C2672" s="196">
        <v>13</v>
      </c>
      <c r="D2672" s="196" t="s">
        <v>858</v>
      </c>
      <c r="E2672" s="196" t="s">
        <v>8410</v>
      </c>
      <c r="F2672" s="196" t="s">
        <v>857</v>
      </c>
      <c r="G2672" s="196" t="s">
        <v>856</v>
      </c>
      <c r="H2672" s="196" t="s">
        <v>862</v>
      </c>
      <c r="L2672" s="196" t="s">
        <v>861</v>
      </c>
    </row>
    <row r="2673" spans="1:12" x14ac:dyDescent="0.45">
      <c r="A2673" s="196">
        <v>8</v>
      </c>
      <c r="B2673" s="196">
        <v>22</v>
      </c>
      <c r="C2673" s="196">
        <v>14</v>
      </c>
      <c r="D2673" s="196" t="s">
        <v>858</v>
      </c>
      <c r="E2673" s="196" t="s">
        <v>8411</v>
      </c>
      <c r="F2673" s="196" t="s">
        <v>857</v>
      </c>
      <c r="G2673" s="196" t="s">
        <v>856</v>
      </c>
      <c r="H2673" s="196" t="s">
        <v>860</v>
      </c>
      <c r="L2673" s="196" t="s">
        <v>859</v>
      </c>
    </row>
    <row r="2674" spans="1:12" x14ac:dyDescent="0.45">
      <c r="A2674" s="196">
        <v>8</v>
      </c>
      <c r="B2674" s="196">
        <v>22</v>
      </c>
      <c r="C2674" s="196">
        <v>15</v>
      </c>
      <c r="D2674" s="196" t="s">
        <v>858</v>
      </c>
      <c r="E2674" s="196" t="s">
        <v>8412</v>
      </c>
      <c r="F2674" s="196" t="s">
        <v>857</v>
      </c>
      <c r="G2674" s="196" t="s">
        <v>856</v>
      </c>
      <c r="H2674" s="196" t="s">
        <v>855</v>
      </c>
      <c r="L2674" s="196" t="s">
        <v>854</v>
      </c>
    </row>
    <row r="2675" spans="1:12" s="669" customFormat="1" x14ac:dyDescent="0.45">
      <c r="A2675" s="669" t="s">
        <v>7157</v>
      </c>
      <c r="B2675" s="669">
        <v>1</v>
      </c>
      <c r="C2675" s="669">
        <v>1</v>
      </c>
      <c r="D2675" s="669" t="s">
        <v>7152</v>
      </c>
      <c r="E2675" s="669" t="s">
        <v>7152</v>
      </c>
      <c r="F2675" s="669" t="s">
        <v>7153</v>
      </c>
      <c r="G2675" s="669" t="s">
        <v>7154</v>
      </c>
      <c r="H2675" s="669" t="s">
        <v>7155</v>
      </c>
      <c r="L2675" s="669" t="s">
        <v>7156</v>
      </c>
    </row>
  </sheetData>
  <autoFilter ref="A2:U2675" xr:uid="{8F24AF29-3E3F-4821-AA73-A471FD4968AF}"/>
  <phoneticPr fontId="4"/>
  <pageMargins left="0.7" right="0.7" top="0.75" bottom="0.75" header="0.3" footer="0.3"/>
  <pageSetup paperSize="9"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8A2ED-ED46-4783-BD7B-C51FBDF67A55}">
  <sheetPr codeName="Sheet3"/>
  <dimension ref="A1:AB73"/>
  <sheetViews>
    <sheetView view="pageBreakPreview" zoomScaleNormal="100" zoomScaleSheetLayoutView="100" workbookViewId="0"/>
  </sheetViews>
  <sheetFormatPr defaultColWidth="9" defaultRowHeight="13.2" x14ac:dyDescent="0.15"/>
  <cols>
    <col min="1" max="25" width="3.59765625" style="3" customWidth="1"/>
    <col min="26" max="30" width="3.59765625" style="254" customWidth="1"/>
    <col min="31" max="16384" width="9" style="254"/>
  </cols>
  <sheetData>
    <row r="1" spans="1:28" ht="15.6" x14ac:dyDescent="0.15">
      <c r="A1" s="3" t="s">
        <v>5707</v>
      </c>
      <c r="B1" s="1"/>
      <c r="C1" s="2"/>
      <c r="D1" s="2"/>
      <c r="E1" s="2"/>
      <c r="F1" s="2"/>
      <c r="G1" s="2"/>
      <c r="H1" s="2"/>
      <c r="I1" s="2"/>
      <c r="J1" s="2"/>
      <c r="T1" s="2"/>
      <c r="U1" s="2"/>
      <c r="V1" s="2"/>
      <c r="W1" s="2"/>
      <c r="X1" s="2"/>
      <c r="Y1" s="2"/>
    </row>
    <row r="2" spans="1:28" ht="16.2" x14ac:dyDescent="0.15">
      <c r="A2" s="4"/>
      <c r="B2" s="4"/>
      <c r="C2" s="4"/>
      <c r="D2" s="4"/>
      <c r="E2" s="4"/>
      <c r="F2" s="4"/>
      <c r="J2" s="1097" t="s">
        <v>0</v>
      </c>
      <c r="K2" s="1097"/>
      <c r="L2" s="1097"/>
      <c r="M2" s="1097"/>
      <c r="N2" s="1097"/>
      <c r="O2" s="1097"/>
      <c r="P2" s="1097"/>
      <c r="Q2" s="1097"/>
      <c r="R2" s="1097"/>
      <c r="S2" s="1097"/>
      <c r="T2" s="4"/>
      <c r="U2" s="4"/>
      <c r="V2" s="4"/>
      <c r="W2" s="4"/>
      <c r="X2" s="4"/>
      <c r="Y2" s="4"/>
    </row>
    <row r="3" spans="1:28" ht="16.2" x14ac:dyDescent="0.15">
      <c r="A3" s="4"/>
      <c r="B3" s="4"/>
      <c r="C3" s="4"/>
      <c r="D3" s="4"/>
      <c r="E3" s="4"/>
      <c r="F3" s="4"/>
      <c r="J3" s="6"/>
      <c r="K3" s="6"/>
      <c r="L3" s="5"/>
      <c r="M3" s="5"/>
      <c r="N3" s="5"/>
      <c r="O3" s="5"/>
      <c r="P3" s="5"/>
      <c r="Q3" s="5"/>
      <c r="R3" s="5"/>
      <c r="S3" s="5"/>
      <c r="T3" s="4"/>
      <c r="U3" s="453"/>
      <c r="V3" s="453"/>
      <c r="W3" s="4"/>
      <c r="X3" s="4"/>
      <c r="Y3" s="4"/>
    </row>
    <row r="4" spans="1:28" ht="25.5" customHeight="1" x14ac:dyDescent="0.15">
      <c r="A4" s="1080" t="s">
        <v>1</v>
      </c>
      <c r="B4" s="1081"/>
      <c r="C4" s="1081"/>
      <c r="D4" s="1081"/>
      <c r="E4" s="1081"/>
      <c r="F4" s="1081"/>
      <c r="G4" s="1081"/>
      <c r="H4" s="1081"/>
      <c r="I4" s="1081"/>
      <c r="J4" s="1081"/>
      <c r="K4" s="1082"/>
      <c r="L4" s="1086"/>
      <c r="M4" s="1086"/>
      <c r="N4" s="1086"/>
      <c r="O4" s="1086"/>
      <c r="P4" s="1086"/>
      <c r="Q4" s="1086"/>
      <c r="R4" s="1086"/>
      <c r="S4" s="1086"/>
      <c r="T4" s="1086"/>
      <c r="U4" s="1086"/>
      <c r="V4" s="1086"/>
      <c r="W4" s="1086"/>
      <c r="X4" s="1086"/>
      <c r="Y4" s="1086"/>
      <c r="Z4" s="1086"/>
      <c r="AA4" s="1086"/>
    </row>
    <row r="5" spans="1:28" ht="25.5" customHeight="1" x14ac:dyDescent="0.15">
      <c r="A5" s="1098" t="s">
        <v>2</v>
      </c>
      <c r="B5" s="1099"/>
      <c r="C5" s="1099"/>
      <c r="D5" s="1099"/>
      <c r="E5" s="1099"/>
      <c r="F5" s="1099"/>
      <c r="G5" s="1099"/>
      <c r="H5" s="1099"/>
      <c r="I5" s="1099"/>
      <c r="J5" s="1099"/>
      <c r="K5" s="1100"/>
      <c r="L5" s="1074" t="s">
        <v>3</v>
      </c>
      <c r="M5" s="1075"/>
      <c r="N5" s="1105"/>
      <c r="O5" s="1050"/>
      <c r="P5" s="1072"/>
      <c r="Q5" s="26" t="s">
        <v>4</v>
      </c>
      <c r="R5" s="1073"/>
      <c r="S5" s="1052"/>
      <c r="T5" s="8"/>
      <c r="U5" s="8"/>
      <c r="V5" s="4"/>
      <c r="W5" s="4"/>
      <c r="X5" s="4"/>
      <c r="Y5" s="4"/>
      <c r="AA5" s="255"/>
    </row>
    <row r="6" spans="1:28" ht="25.5" customHeight="1" x14ac:dyDescent="0.15">
      <c r="A6" s="1076"/>
      <c r="B6" s="1077"/>
      <c r="C6" s="1077"/>
      <c r="D6" s="1077"/>
      <c r="E6" s="1077"/>
      <c r="F6" s="1077"/>
      <c r="G6" s="1077"/>
      <c r="H6" s="1077"/>
      <c r="I6" s="1077"/>
      <c r="J6" s="1077"/>
      <c r="K6" s="1101"/>
      <c r="L6" s="1053" t="s">
        <v>5</v>
      </c>
      <c r="M6" s="1054"/>
      <c r="N6" s="1055"/>
      <c r="O6" s="1050"/>
      <c r="P6" s="1051"/>
      <c r="Q6" s="1051"/>
      <c r="R6" s="1052"/>
      <c r="S6" s="1053" t="s">
        <v>6</v>
      </c>
      <c r="T6" s="1054"/>
      <c r="U6" s="1055"/>
      <c r="V6" s="1106"/>
      <c r="W6" s="1106"/>
      <c r="X6" s="1106"/>
      <c r="Y6" s="1106"/>
      <c r="Z6" s="1106"/>
      <c r="AA6" s="1106"/>
    </row>
    <row r="7" spans="1:28" ht="25.5" customHeight="1" x14ac:dyDescent="0.15">
      <c r="A7" s="1076"/>
      <c r="B7" s="1077"/>
      <c r="C7" s="1077"/>
      <c r="D7" s="1077"/>
      <c r="E7" s="1077"/>
      <c r="F7" s="1077"/>
      <c r="G7" s="1077"/>
      <c r="H7" s="1077"/>
      <c r="I7" s="1077"/>
      <c r="J7" s="1077"/>
      <c r="K7" s="1101"/>
      <c r="L7" s="1053" t="s">
        <v>8536</v>
      </c>
      <c r="M7" s="1054"/>
      <c r="N7" s="1055"/>
      <c r="O7" s="1107"/>
      <c r="P7" s="1108"/>
      <c r="Q7" s="1108"/>
      <c r="R7" s="1109"/>
      <c r="S7" s="1110" t="s">
        <v>7</v>
      </c>
      <c r="T7" s="1111"/>
      <c r="U7" s="1112"/>
      <c r="V7" s="1106"/>
      <c r="W7" s="1106"/>
      <c r="X7" s="1106"/>
      <c r="Y7" s="1106"/>
      <c r="Z7" s="1106"/>
      <c r="AA7" s="1106"/>
    </row>
    <row r="8" spans="1:28" ht="25.5" customHeight="1" x14ac:dyDescent="0.15">
      <c r="A8" s="1102"/>
      <c r="B8" s="1103"/>
      <c r="C8" s="1103"/>
      <c r="D8" s="1103"/>
      <c r="E8" s="1103"/>
      <c r="F8" s="1103"/>
      <c r="G8" s="1103"/>
      <c r="H8" s="1103"/>
      <c r="I8" s="1103"/>
      <c r="J8" s="1103"/>
      <c r="K8" s="1104"/>
      <c r="L8" s="1110" t="s">
        <v>8</v>
      </c>
      <c r="M8" s="1111"/>
      <c r="N8" s="1112"/>
      <c r="O8" s="1070"/>
      <c r="P8" s="1070"/>
      <c r="Q8" s="1070"/>
      <c r="R8" s="1070"/>
      <c r="S8" s="1070"/>
      <c r="T8" s="1070"/>
      <c r="U8" s="1070"/>
      <c r="V8" s="1070"/>
      <c r="W8" s="1070"/>
      <c r="X8" s="1070"/>
      <c r="Y8" s="1070"/>
      <c r="Z8" s="1070"/>
      <c r="AA8" s="1070"/>
    </row>
    <row r="9" spans="1:28" ht="43.5" customHeight="1" x14ac:dyDescent="0.15">
      <c r="A9" s="1080" t="s">
        <v>9</v>
      </c>
      <c r="B9" s="1081"/>
      <c r="C9" s="1081"/>
      <c r="D9" s="1081"/>
      <c r="E9" s="1081"/>
      <c r="F9" s="1081"/>
      <c r="G9" s="1081"/>
      <c r="H9" s="1081"/>
      <c r="I9" s="1081"/>
      <c r="J9" s="1081"/>
      <c r="K9" s="1081"/>
      <c r="L9" s="1069" t="s">
        <v>8551</v>
      </c>
      <c r="M9" s="1094"/>
      <c r="N9" s="1094"/>
      <c r="O9" s="1094"/>
      <c r="P9" s="1094"/>
      <c r="Q9" s="1094"/>
      <c r="R9" s="1094"/>
      <c r="S9" s="1094"/>
      <c r="T9" s="1094"/>
      <c r="U9" s="1094"/>
      <c r="V9" s="1094"/>
      <c r="W9" s="1094"/>
      <c r="X9" s="1094"/>
      <c r="Y9" s="1094"/>
      <c r="Z9" s="1094"/>
      <c r="AA9" s="1094"/>
    </row>
    <row r="10" spans="1:28" ht="41.55" customHeight="1" x14ac:dyDescent="0.15">
      <c r="A10" s="1095" t="s">
        <v>10</v>
      </c>
      <c r="B10" s="1096"/>
      <c r="C10" s="1096"/>
      <c r="D10" s="1096"/>
      <c r="E10" s="1096"/>
      <c r="F10" s="1096"/>
      <c r="G10" s="1096"/>
      <c r="H10" s="1096"/>
      <c r="I10" s="1096"/>
      <c r="J10" s="1096"/>
      <c r="K10" s="1096"/>
      <c r="L10" s="1069" t="s">
        <v>8561</v>
      </c>
      <c r="M10" s="1069"/>
      <c r="N10" s="1069"/>
      <c r="O10" s="1069"/>
      <c r="P10" s="1069"/>
      <c r="Q10" s="1069"/>
      <c r="R10" s="1069"/>
      <c r="S10" s="1069"/>
      <c r="T10" s="1069"/>
      <c r="U10" s="1069"/>
      <c r="V10" s="1069"/>
      <c r="W10" s="1069"/>
      <c r="X10" s="1069"/>
      <c r="Y10" s="1069"/>
      <c r="Z10" s="1069"/>
      <c r="AA10" s="1069"/>
    </row>
    <row r="11" spans="1:28" ht="22.5" customHeight="1" x14ac:dyDescent="0.15">
      <c r="A11" s="1088" t="s">
        <v>11</v>
      </c>
      <c r="B11" s="1089"/>
      <c r="C11" s="1089"/>
      <c r="D11" s="1089"/>
      <c r="E11" s="1089"/>
      <c r="F11" s="1089"/>
      <c r="G11" s="1089"/>
      <c r="H11" s="1089"/>
      <c r="I11" s="1089"/>
      <c r="J11" s="1089"/>
      <c r="K11" s="1090"/>
      <c r="L11" s="1047"/>
      <c r="M11" s="1048"/>
      <c r="N11" s="1048"/>
      <c r="O11" s="1048"/>
      <c r="P11" s="1048"/>
      <c r="Q11" s="1048"/>
      <c r="R11" s="1048"/>
      <c r="S11" s="1048"/>
      <c r="T11" s="1048"/>
      <c r="U11" s="1048"/>
      <c r="V11" s="1048"/>
      <c r="W11" s="1048"/>
      <c r="X11" s="1048"/>
      <c r="Y11" s="1048"/>
      <c r="Z11" s="1049"/>
      <c r="AA11" s="454"/>
      <c r="AB11" s="542" t="s">
        <v>5888</v>
      </c>
    </row>
    <row r="12" spans="1:28" ht="22.5" customHeight="1" x14ac:dyDescent="0.15">
      <c r="A12" s="1091"/>
      <c r="B12" s="1092"/>
      <c r="C12" s="1092"/>
      <c r="D12" s="1092"/>
      <c r="E12" s="1092"/>
      <c r="F12" s="1092"/>
      <c r="G12" s="1092"/>
      <c r="H12" s="1092"/>
      <c r="I12" s="1092"/>
      <c r="J12" s="1092"/>
      <c r="K12" s="1093"/>
      <c r="L12" s="1047"/>
      <c r="M12" s="1048"/>
      <c r="N12" s="1048"/>
      <c r="O12" s="1048"/>
      <c r="P12" s="1048"/>
      <c r="Q12" s="1048"/>
      <c r="R12" s="1048"/>
      <c r="S12" s="1048"/>
      <c r="T12" s="1048"/>
      <c r="U12" s="1048"/>
      <c r="V12" s="1048"/>
      <c r="W12" s="1048"/>
      <c r="X12" s="1048"/>
      <c r="Y12" s="1048"/>
      <c r="Z12" s="1049"/>
      <c r="AA12" s="454"/>
    </row>
    <row r="13" spans="1:28" ht="22.5" customHeight="1" x14ac:dyDescent="0.15">
      <c r="A13" s="1091"/>
      <c r="B13" s="1092"/>
      <c r="C13" s="1092"/>
      <c r="D13" s="1092"/>
      <c r="E13" s="1092"/>
      <c r="F13" s="1092"/>
      <c r="G13" s="1092"/>
      <c r="H13" s="1092"/>
      <c r="I13" s="1092"/>
      <c r="J13" s="1092"/>
      <c r="K13" s="1093"/>
      <c r="L13" s="1047"/>
      <c r="M13" s="1048"/>
      <c r="N13" s="1048"/>
      <c r="O13" s="1048"/>
      <c r="P13" s="1048"/>
      <c r="Q13" s="1048"/>
      <c r="R13" s="1048"/>
      <c r="S13" s="1048"/>
      <c r="T13" s="1048"/>
      <c r="U13" s="1048"/>
      <c r="V13" s="1048"/>
      <c r="W13" s="1048"/>
      <c r="X13" s="1048"/>
      <c r="Y13" s="1048"/>
      <c r="Z13" s="1049"/>
      <c r="AA13" s="454"/>
    </row>
    <row r="14" spans="1:28" ht="22.5" customHeight="1" x14ac:dyDescent="0.15">
      <c r="A14" s="1091"/>
      <c r="B14" s="1092"/>
      <c r="C14" s="1092"/>
      <c r="D14" s="1092"/>
      <c r="E14" s="1092"/>
      <c r="F14" s="1092"/>
      <c r="G14" s="1092"/>
      <c r="H14" s="1092"/>
      <c r="I14" s="1092"/>
      <c r="J14" s="1092"/>
      <c r="K14" s="1093"/>
      <c r="L14" s="1047"/>
      <c r="M14" s="1048"/>
      <c r="N14" s="1048"/>
      <c r="O14" s="1048"/>
      <c r="P14" s="1048"/>
      <c r="Q14" s="1048"/>
      <c r="R14" s="1048"/>
      <c r="S14" s="1048"/>
      <c r="T14" s="1048"/>
      <c r="U14" s="1048"/>
      <c r="V14" s="1048"/>
      <c r="W14" s="1048"/>
      <c r="X14" s="1048"/>
      <c r="Y14" s="1048"/>
      <c r="Z14" s="1049"/>
      <c r="AA14" s="454"/>
    </row>
    <row r="15" spans="1:28" ht="22.5" customHeight="1" x14ac:dyDescent="0.15">
      <c r="A15" s="1091"/>
      <c r="B15" s="1092"/>
      <c r="C15" s="1092"/>
      <c r="D15" s="1092"/>
      <c r="E15" s="1092"/>
      <c r="F15" s="1092"/>
      <c r="G15" s="1092"/>
      <c r="H15" s="1092"/>
      <c r="I15" s="1092"/>
      <c r="J15" s="1092"/>
      <c r="K15" s="1093"/>
      <c r="L15" s="1047"/>
      <c r="M15" s="1048"/>
      <c r="N15" s="1048"/>
      <c r="O15" s="1048"/>
      <c r="P15" s="1048"/>
      <c r="Q15" s="1048"/>
      <c r="R15" s="1048"/>
      <c r="S15" s="1048"/>
      <c r="T15" s="1048"/>
      <c r="U15" s="1048"/>
      <c r="V15" s="1048"/>
      <c r="W15" s="1048"/>
      <c r="X15" s="1048"/>
      <c r="Y15" s="1048"/>
      <c r="Z15" s="1049"/>
      <c r="AA15" s="454"/>
    </row>
    <row r="16" spans="1:28" ht="22.5" customHeight="1" x14ac:dyDescent="0.15">
      <c r="A16" s="1091"/>
      <c r="B16" s="1092"/>
      <c r="C16" s="1092"/>
      <c r="D16" s="1092"/>
      <c r="E16" s="1092"/>
      <c r="F16" s="1092"/>
      <c r="G16" s="1092"/>
      <c r="H16" s="1092"/>
      <c r="I16" s="1092"/>
      <c r="J16" s="1092"/>
      <c r="K16" s="1093"/>
      <c r="L16" s="1047"/>
      <c r="M16" s="1048"/>
      <c r="N16" s="1048"/>
      <c r="O16" s="1048"/>
      <c r="P16" s="1048"/>
      <c r="Q16" s="1048"/>
      <c r="R16" s="1048"/>
      <c r="S16" s="1048"/>
      <c r="T16" s="1048"/>
      <c r="U16" s="1048"/>
      <c r="V16" s="1048"/>
      <c r="W16" s="1048"/>
      <c r="X16" s="1048"/>
      <c r="Y16" s="1048"/>
      <c r="Z16" s="1049"/>
      <c r="AA16" s="454"/>
    </row>
    <row r="17" spans="1:27" ht="22.5" customHeight="1" x14ac:dyDescent="0.15">
      <c r="A17" s="1091"/>
      <c r="B17" s="1092"/>
      <c r="C17" s="1092"/>
      <c r="D17" s="1092"/>
      <c r="E17" s="1092"/>
      <c r="F17" s="1092"/>
      <c r="G17" s="1092"/>
      <c r="H17" s="1092"/>
      <c r="I17" s="1092"/>
      <c r="J17" s="1092"/>
      <c r="K17" s="1093"/>
      <c r="L17" s="1047"/>
      <c r="M17" s="1048"/>
      <c r="N17" s="1048"/>
      <c r="O17" s="1048"/>
      <c r="P17" s="1048"/>
      <c r="Q17" s="1048"/>
      <c r="R17" s="1048"/>
      <c r="S17" s="1048"/>
      <c r="T17" s="1048"/>
      <c r="U17" s="1048"/>
      <c r="V17" s="1048"/>
      <c r="W17" s="1048"/>
      <c r="X17" s="1048"/>
      <c r="Y17" s="1048"/>
      <c r="Z17" s="1049"/>
      <c r="AA17" s="454"/>
    </row>
    <row r="18" spans="1:27" ht="22.5" customHeight="1" x14ac:dyDescent="0.15">
      <c r="A18" s="1091"/>
      <c r="B18" s="1092"/>
      <c r="C18" s="1092"/>
      <c r="D18" s="1092"/>
      <c r="E18" s="1092"/>
      <c r="F18" s="1092"/>
      <c r="G18" s="1092"/>
      <c r="H18" s="1092"/>
      <c r="I18" s="1092"/>
      <c r="J18" s="1092"/>
      <c r="K18" s="1093"/>
      <c r="L18" s="1047"/>
      <c r="M18" s="1048"/>
      <c r="N18" s="1048"/>
      <c r="O18" s="1048"/>
      <c r="P18" s="1048"/>
      <c r="Q18" s="1048"/>
      <c r="R18" s="1048"/>
      <c r="S18" s="1048"/>
      <c r="T18" s="1048"/>
      <c r="U18" s="1048"/>
      <c r="V18" s="1048"/>
      <c r="W18" s="1048"/>
      <c r="X18" s="1048"/>
      <c r="Y18" s="1048"/>
      <c r="Z18" s="1049"/>
      <c r="AA18" s="454"/>
    </row>
    <row r="19" spans="1:27" ht="22.5" customHeight="1" x14ac:dyDescent="0.15">
      <c r="A19" s="1091"/>
      <c r="B19" s="1092"/>
      <c r="C19" s="1092"/>
      <c r="D19" s="1092"/>
      <c r="E19" s="1092"/>
      <c r="F19" s="1092"/>
      <c r="G19" s="1092"/>
      <c r="H19" s="1092"/>
      <c r="I19" s="1092"/>
      <c r="J19" s="1092"/>
      <c r="K19" s="1093"/>
      <c r="L19" s="1047"/>
      <c r="M19" s="1048"/>
      <c r="N19" s="1048"/>
      <c r="O19" s="1048"/>
      <c r="P19" s="1048"/>
      <c r="Q19" s="1048"/>
      <c r="R19" s="1048"/>
      <c r="S19" s="1048"/>
      <c r="T19" s="1048"/>
      <c r="U19" s="1048"/>
      <c r="V19" s="1048"/>
      <c r="W19" s="1048"/>
      <c r="X19" s="1048"/>
      <c r="Y19" s="1048"/>
      <c r="Z19" s="1049"/>
      <c r="AA19" s="454"/>
    </row>
    <row r="20" spans="1:27" ht="22.5" customHeight="1" x14ac:dyDescent="0.15">
      <c r="A20" s="1091"/>
      <c r="B20" s="1092"/>
      <c r="C20" s="1092"/>
      <c r="D20" s="1092"/>
      <c r="E20" s="1092"/>
      <c r="F20" s="1092"/>
      <c r="G20" s="1092"/>
      <c r="H20" s="1092"/>
      <c r="I20" s="1092"/>
      <c r="J20" s="1092"/>
      <c r="K20" s="1093"/>
      <c r="L20" s="1047"/>
      <c r="M20" s="1048"/>
      <c r="N20" s="1048"/>
      <c r="O20" s="1048"/>
      <c r="P20" s="1048"/>
      <c r="Q20" s="1048"/>
      <c r="R20" s="1048"/>
      <c r="S20" s="1048"/>
      <c r="T20" s="1048"/>
      <c r="U20" s="1048"/>
      <c r="V20" s="1048"/>
      <c r="W20" s="1048"/>
      <c r="X20" s="1048"/>
      <c r="Y20" s="1048"/>
      <c r="Z20" s="1049"/>
      <c r="AA20" s="454"/>
    </row>
    <row r="21" spans="1:27" ht="22.5" customHeight="1" x14ac:dyDescent="0.15">
      <c r="A21" s="1091"/>
      <c r="B21" s="1092"/>
      <c r="C21" s="1092"/>
      <c r="D21" s="1092"/>
      <c r="E21" s="1092"/>
      <c r="F21" s="1092"/>
      <c r="G21" s="1092"/>
      <c r="H21" s="1092"/>
      <c r="I21" s="1092"/>
      <c r="J21" s="1092"/>
      <c r="K21" s="1093"/>
      <c r="L21" s="1047"/>
      <c r="M21" s="1048"/>
      <c r="N21" s="1048"/>
      <c r="O21" s="1048"/>
      <c r="P21" s="1048"/>
      <c r="Q21" s="1048"/>
      <c r="R21" s="1048"/>
      <c r="S21" s="1048"/>
      <c r="T21" s="1048"/>
      <c r="U21" s="1048"/>
      <c r="V21" s="1048"/>
      <c r="W21" s="1048"/>
      <c r="X21" s="1048"/>
      <c r="Y21" s="1048"/>
      <c r="Z21" s="1049"/>
      <c r="AA21" s="454"/>
    </row>
    <row r="22" spans="1:27" ht="22.5" customHeight="1" x14ac:dyDescent="0.15">
      <c r="A22" s="1091"/>
      <c r="B22" s="1092"/>
      <c r="C22" s="1092"/>
      <c r="D22" s="1092"/>
      <c r="E22" s="1092"/>
      <c r="F22" s="1092"/>
      <c r="G22" s="1092"/>
      <c r="H22" s="1092"/>
      <c r="I22" s="1092"/>
      <c r="J22" s="1092"/>
      <c r="K22" s="1093"/>
      <c r="L22" s="1047"/>
      <c r="M22" s="1048"/>
      <c r="N22" s="1048"/>
      <c r="O22" s="1048"/>
      <c r="P22" s="1048"/>
      <c r="Q22" s="1048"/>
      <c r="R22" s="1048"/>
      <c r="S22" s="1048"/>
      <c r="T22" s="1048"/>
      <c r="U22" s="1048"/>
      <c r="V22" s="1048"/>
      <c r="W22" s="1048"/>
      <c r="X22" s="1048"/>
      <c r="Y22" s="1048"/>
      <c r="Z22" s="1049"/>
      <c r="AA22" s="454"/>
    </row>
    <row r="23" spans="1:27" ht="22.5" customHeight="1" x14ac:dyDescent="0.15">
      <c r="A23" s="1091"/>
      <c r="B23" s="1092"/>
      <c r="C23" s="1092"/>
      <c r="D23" s="1092"/>
      <c r="E23" s="1092"/>
      <c r="F23" s="1092"/>
      <c r="G23" s="1092"/>
      <c r="H23" s="1092"/>
      <c r="I23" s="1092"/>
      <c r="J23" s="1092"/>
      <c r="K23" s="1093"/>
      <c r="L23" s="1047"/>
      <c r="M23" s="1048"/>
      <c r="N23" s="1048"/>
      <c r="O23" s="1048"/>
      <c r="P23" s="1048"/>
      <c r="Q23" s="1048"/>
      <c r="R23" s="1048"/>
      <c r="S23" s="1048"/>
      <c r="T23" s="1048"/>
      <c r="U23" s="1048"/>
      <c r="V23" s="1048"/>
      <c r="W23" s="1048"/>
      <c r="X23" s="1048"/>
      <c r="Y23" s="1048"/>
      <c r="Z23" s="1049"/>
      <c r="AA23" s="454"/>
    </row>
    <row r="24" spans="1:27" ht="22.5" customHeight="1" x14ac:dyDescent="0.15">
      <c r="A24" s="1091"/>
      <c r="B24" s="1092"/>
      <c r="C24" s="1092"/>
      <c r="D24" s="1092"/>
      <c r="E24" s="1092"/>
      <c r="F24" s="1092"/>
      <c r="G24" s="1092"/>
      <c r="H24" s="1092"/>
      <c r="I24" s="1092"/>
      <c r="J24" s="1092"/>
      <c r="K24" s="1093"/>
      <c r="L24" s="1047"/>
      <c r="M24" s="1048"/>
      <c r="N24" s="1048"/>
      <c r="O24" s="1048"/>
      <c r="P24" s="1048"/>
      <c r="Q24" s="1048"/>
      <c r="R24" s="1048"/>
      <c r="S24" s="1048"/>
      <c r="T24" s="1048"/>
      <c r="U24" s="1048"/>
      <c r="V24" s="1048"/>
      <c r="W24" s="1048"/>
      <c r="X24" s="1048"/>
      <c r="Y24" s="1048"/>
      <c r="Z24" s="1049"/>
      <c r="AA24" s="454"/>
    </row>
    <row r="25" spans="1:27" ht="22.5" customHeight="1" x14ac:dyDescent="0.15">
      <c r="A25" s="1091"/>
      <c r="B25" s="1092"/>
      <c r="C25" s="1092"/>
      <c r="D25" s="1092"/>
      <c r="E25" s="1092"/>
      <c r="F25" s="1092"/>
      <c r="G25" s="1092"/>
      <c r="H25" s="1092"/>
      <c r="I25" s="1092"/>
      <c r="J25" s="1092"/>
      <c r="K25" s="1093"/>
      <c r="L25" s="1047"/>
      <c r="M25" s="1048"/>
      <c r="N25" s="1048"/>
      <c r="O25" s="1048"/>
      <c r="P25" s="1048"/>
      <c r="Q25" s="1048"/>
      <c r="R25" s="1048"/>
      <c r="S25" s="1048"/>
      <c r="T25" s="1048"/>
      <c r="U25" s="1048"/>
      <c r="V25" s="1048"/>
      <c r="W25" s="1048"/>
      <c r="X25" s="1048"/>
      <c r="Y25" s="1048"/>
      <c r="Z25" s="1049"/>
      <c r="AA25" s="454"/>
    </row>
    <row r="26" spans="1:27" ht="22.5" customHeight="1" x14ac:dyDescent="0.15">
      <c r="A26" s="1091"/>
      <c r="B26" s="1092"/>
      <c r="C26" s="1092"/>
      <c r="D26" s="1092"/>
      <c r="E26" s="1092"/>
      <c r="F26" s="1092"/>
      <c r="G26" s="1092"/>
      <c r="H26" s="1092"/>
      <c r="I26" s="1092"/>
      <c r="J26" s="1092"/>
      <c r="K26" s="1093"/>
      <c r="L26" s="1047"/>
      <c r="M26" s="1048"/>
      <c r="N26" s="1048"/>
      <c r="O26" s="1048"/>
      <c r="P26" s="1048"/>
      <c r="Q26" s="1048"/>
      <c r="R26" s="1048"/>
      <c r="S26" s="1048"/>
      <c r="T26" s="1048"/>
      <c r="U26" s="1048"/>
      <c r="V26" s="1048"/>
      <c r="W26" s="1048"/>
      <c r="X26" s="1048"/>
      <c r="Y26" s="1048"/>
      <c r="Z26" s="1049"/>
      <c r="AA26" s="454"/>
    </row>
    <row r="27" spans="1:27" ht="22.5" customHeight="1" x14ac:dyDescent="0.15">
      <c r="A27" s="1091"/>
      <c r="B27" s="1092"/>
      <c r="C27" s="1092"/>
      <c r="D27" s="1092"/>
      <c r="E27" s="1092"/>
      <c r="F27" s="1092"/>
      <c r="G27" s="1092"/>
      <c r="H27" s="1092"/>
      <c r="I27" s="1092"/>
      <c r="J27" s="1092"/>
      <c r="K27" s="1093"/>
      <c r="L27" s="1047"/>
      <c r="M27" s="1048"/>
      <c r="N27" s="1048"/>
      <c r="O27" s="1048"/>
      <c r="P27" s="1048"/>
      <c r="Q27" s="1048"/>
      <c r="R27" s="1048"/>
      <c r="S27" s="1048"/>
      <c r="T27" s="1048"/>
      <c r="U27" s="1048"/>
      <c r="V27" s="1048"/>
      <c r="W27" s="1048"/>
      <c r="X27" s="1048"/>
      <c r="Y27" s="1048"/>
      <c r="Z27" s="1049"/>
      <c r="AA27" s="454"/>
    </row>
    <row r="28" spans="1:27" ht="22.5" customHeight="1" x14ac:dyDescent="0.15">
      <c r="A28" s="1091"/>
      <c r="B28" s="1092"/>
      <c r="C28" s="1092"/>
      <c r="D28" s="1092"/>
      <c r="E28" s="1092"/>
      <c r="F28" s="1092"/>
      <c r="G28" s="1092"/>
      <c r="H28" s="1092"/>
      <c r="I28" s="1092"/>
      <c r="J28" s="1092"/>
      <c r="K28" s="1093"/>
      <c r="L28" s="1047"/>
      <c r="M28" s="1048"/>
      <c r="N28" s="1048"/>
      <c r="O28" s="1048"/>
      <c r="P28" s="1048"/>
      <c r="Q28" s="1048"/>
      <c r="R28" s="1048"/>
      <c r="S28" s="1048"/>
      <c r="T28" s="1048"/>
      <c r="U28" s="1048"/>
      <c r="V28" s="1048"/>
      <c r="W28" s="1048"/>
      <c r="X28" s="1048"/>
      <c r="Y28" s="1048"/>
      <c r="Z28" s="1049"/>
      <c r="AA28" s="454"/>
    </row>
    <row r="29" spans="1:27" ht="22.5" customHeight="1" x14ac:dyDescent="0.15">
      <c r="A29" s="1091"/>
      <c r="B29" s="1092"/>
      <c r="C29" s="1092"/>
      <c r="D29" s="1092"/>
      <c r="E29" s="1092"/>
      <c r="F29" s="1092"/>
      <c r="G29" s="1092"/>
      <c r="H29" s="1092"/>
      <c r="I29" s="1092"/>
      <c r="J29" s="1092"/>
      <c r="K29" s="1093"/>
      <c r="L29" s="1047"/>
      <c r="M29" s="1048"/>
      <c r="N29" s="1048"/>
      <c r="O29" s="1048"/>
      <c r="P29" s="1048"/>
      <c r="Q29" s="1048"/>
      <c r="R29" s="1048"/>
      <c r="S29" s="1048"/>
      <c r="T29" s="1048"/>
      <c r="U29" s="1048"/>
      <c r="V29" s="1048"/>
      <c r="W29" s="1048"/>
      <c r="X29" s="1048"/>
      <c r="Y29" s="1048"/>
      <c r="Z29" s="1049"/>
      <c r="AA29" s="454"/>
    </row>
    <row r="30" spans="1:27" ht="22.5" customHeight="1" x14ac:dyDescent="0.15">
      <c r="A30" s="1091"/>
      <c r="B30" s="1092"/>
      <c r="C30" s="1092"/>
      <c r="D30" s="1092"/>
      <c r="E30" s="1092"/>
      <c r="F30" s="1092"/>
      <c r="G30" s="1092"/>
      <c r="H30" s="1092"/>
      <c r="I30" s="1092"/>
      <c r="J30" s="1092"/>
      <c r="K30" s="1093"/>
      <c r="L30" s="1047"/>
      <c r="M30" s="1048"/>
      <c r="N30" s="1048"/>
      <c r="O30" s="1048"/>
      <c r="P30" s="1048"/>
      <c r="Q30" s="1048"/>
      <c r="R30" s="1048"/>
      <c r="S30" s="1048"/>
      <c r="T30" s="1048"/>
      <c r="U30" s="1048"/>
      <c r="V30" s="1048"/>
      <c r="W30" s="1048"/>
      <c r="X30" s="1048"/>
      <c r="Y30" s="1048"/>
      <c r="Z30" s="1049"/>
      <c r="AA30" s="454"/>
    </row>
    <row r="31" spans="1:27" ht="31.5" customHeight="1" x14ac:dyDescent="0.15">
      <c r="A31" s="1080" t="s">
        <v>24</v>
      </c>
      <c r="B31" s="1081"/>
      <c r="C31" s="1081"/>
      <c r="D31" s="1081"/>
      <c r="E31" s="1081"/>
      <c r="F31" s="1081"/>
      <c r="G31" s="1081"/>
      <c r="H31" s="1081"/>
      <c r="I31" s="1081"/>
      <c r="J31" s="1081"/>
      <c r="K31" s="1081"/>
      <c r="L31" s="1086"/>
      <c r="M31" s="1086"/>
      <c r="N31" s="1086"/>
      <c r="O31" s="1086"/>
      <c r="P31" s="1086"/>
      <c r="Q31" s="1086"/>
      <c r="R31" s="1086"/>
      <c r="S31" s="1086"/>
      <c r="T31" s="1086"/>
      <c r="U31" s="1086"/>
      <c r="V31" s="1086"/>
      <c r="W31" s="1086"/>
      <c r="X31" s="1086"/>
      <c r="Y31" s="1086"/>
      <c r="Z31" s="1086"/>
      <c r="AA31" s="1086"/>
    </row>
    <row r="32" spans="1:27" ht="31.5" customHeight="1" x14ac:dyDescent="0.15">
      <c r="A32" s="1080" t="s">
        <v>25</v>
      </c>
      <c r="B32" s="1081"/>
      <c r="C32" s="1081"/>
      <c r="D32" s="1081"/>
      <c r="E32" s="1081"/>
      <c r="F32" s="1081"/>
      <c r="G32" s="1081"/>
      <c r="H32" s="1081"/>
      <c r="I32" s="1081"/>
      <c r="J32" s="1081"/>
      <c r="K32" s="1081"/>
      <c r="L32" s="1086"/>
      <c r="M32" s="1086"/>
      <c r="N32" s="1086"/>
      <c r="O32" s="1086"/>
      <c r="P32" s="1086"/>
      <c r="Q32" s="1086"/>
      <c r="R32" s="1086"/>
      <c r="S32" s="1086"/>
      <c r="T32" s="1086"/>
      <c r="U32" s="1086"/>
      <c r="V32" s="1086"/>
      <c r="W32" s="1086"/>
      <c r="X32" s="1086"/>
      <c r="Y32" s="1087"/>
      <c r="Z32" s="1087"/>
      <c r="AA32" s="1087"/>
    </row>
    <row r="33" spans="1:27" ht="25.5" customHeight="1" x14ac:dyDescent="0.15">
      <c r="A33" s="1076" t="s">
        <v>26</v>
      </c>
      <c r="B33" s="1077"/>
      <c r="C33" s="1077"/>
      <c r="D33" s="1077"/>
      <c r="E33" s="1077"/>
      <c r="F33" s="1077"/>
      <c r="G33" s="1077"/>
      <c r="H33" s="1077"/>
      <c r="I33" s="1077"/>
      <c r="J33" s="1077"/>
      <c r="K33" s="1077"/>
      <c r="L33" s="1078"/>
      <c r="M33" s="1079"/>
      <c r="N33" s="10"/>
      <c r="O33" s="11" t="s">
        <v>27</v>
      </c>
      <c r="P33" s="285"/>
      <c r="Q33" s="285"/>
      <c r="R33" s="285"/>
      <c r="S33" s="285"/>
      <c r="T33" s="285"/>
      <c r="U33" s="285"/>
      <c r="V33" s="285"/>
      <c r="W33" s="285"/>
      <c r="X33" s="285"/>
      <c r="Y33" s="286"/>
      <c r="Z33" s="286"/>
      <c r="AA33" s="287"/>
    </row>
    <row r="34" spans="1:27" ht="28.35" customHeight="1" x14ac:dyDescent="0.15">
      <c r="A34" s="1083" t="s">
        <v>28</v>
      </c>
      <c r="B34" s="1084"/>
      <c r="C34" s="12" t="s">
        <v>29</v>
      </c>
      <c r="D34" s="1069" t="s">
        <v>30</v>
      </c>
      <c r="E34" s="1069"/>
      <c r="F34" s="1069"/>
      <c r="G34" s="1069"/>
      <c r="H34" s="1069"/>
      <c r="I34" s="1069"/>
      <c r="J34" s="1069"/>
      <c r="K34" s="1069"/>
      <c r="L34" s="1069"/>
      <c r="M34" s="1069"/>
      <c r="N34" s="1069"/>
      <c r="O34" s="1069"/>
      <c r="P34" s="1069"/>
      <c r="Q34" s="1069"/>
      <c r="R34" s="1069"/>
      <c r="S34" s="1069"/>
      <c r="T34" s="1069"/>
      <c r="U34" s="1069"/>
      <c r="V34" s="1069"/>
      <c r="W34" s="1069"/>
      <c r="X34" s="1068"/>
      <c r="Y34" s="1085"/>
      <c r="Z34" s="1085"/>
      <c r="AA34" s="1085"/>
    </row>
    <row r="35" spans="1:27" ht="28.35" customHeight="1" x14ac:dyDescent="0.15">
      <c r="A35" s="1084"/>
      <c r="B35" s="1084"/>
      <c r="C35" s="13" t="s">
        <v>31</v>
      </c>
      <c r="D35" s="1069" t="s">
        <v>32</v>
      </c>
      <c r="E35" s="1069"/>
      <c r="F35" s="1069"/>
      <c r="G35" s="1069"/>
      <c r="H35" s="1069"/>
      <c r="I35" s="1069"/>
      <c r="J35" s="1069"/>
      <c r="K35" s="1069"/>
      <c r="L35" s="1069"/>
      <c r="M35" s="1069"/>
      <c r="N35" s="1069"/>
      <c r="O35" s="1069"/>
      <c r="P35" s="1069"/>
      <c r="Q35" s="1069"/>
      <c r="R35" s="1069"/>
      <c r="S35" s="1069"/>
      <c r="T35" s="1069"/>
      <c r="U35" s="1069"/>
      <c r="V35" s="1069"/>
      <c r="W35" s="1069"/>
      <c r="X35" s="1068"/>
      <c r="Y35" s="1068"/>
      <c r="Z35" s="1068"/>
      <c r="AA35" s="1068"/>
    </row>
    <row r="36" spans="1:27" ht="28.35" customHeight="1" x14ac:dyDescent="0.15">
      <c r="A36" s="1084"/>
      <c r="B36" s="1084"/>
      <c r="C36" s="13" t="s">
        <v>33</v>
      </c>
      <c r="D36" s="1069" t="s">
        <v>34</v>
      </c>
      <c r="E36" s="1069"/>
      <c r="F36" s="1069"/>
      <c r="G36" s="1069"/>
      <c r="H36" s="1069"/>
      <c r="I36" s="1069"/>
      <c r="J36" s="1069"/>
      <c r="K36" s="1069"/>
      <c r="L36" s="1069"/>
      <c r="M36" s="1069"/>
      <c r="N36" s="1069"/>
      <c r="O36" s="1069"/>
      <c r="P36" s="1069"/>
      <c r="Q36" s="1069"/>
      <c r="R36" s="1069"/>
      <c r="S36" s="1069"/>
      <c r="T36" s="1069"/>
      <c r="U36" s="1069"/>
      <c r="V36" s="1069"/>
      <c r="W36" s="1069"/>
      <c r="X36" s="1068"/>
      <c r="Y36" s="1068"/>
      <c r="Z36" s="1068"/>
      <c r="AA36" s="1068"/>
    </row>
    <row r="37" spans="1:27" ht="36" customHeight="1" x14ac:dyDescent="0.15">
      <c r="A37" s="1084"/>
      <c r="B37" s="1084"/>
      <c r="C37" s="13" t="s">
        <v>35</v>
      </c>
      <c r="D37" s="1069" t="s">
        <v>36</v>
      </c>
      <c r="E37" s="1069"/>
      <c r="F37" s="1069"/>
      <c r="G37" s="1069"/>
      <c r="H37" s="1069"/>
      <c r="I37" s="1069"/>
      <c r="J37" s="1069"/>
      <c r="K37" s="1069"/>
      <c r="L37" s="1069"/>
      <c r="M37" s="1069"/>
      <c r="N37" s="1069"/>
      <c r="O37" s="1069"/>
      <c r="P37" s="1069"/>
      <c r="Q37" s="1069"/>
      <c r="R37" s="1069"/>
      <c r="S37" s="1069"/>
      <c r="T37" s="1069"/>
      <c r="U37" s="1069"/>
      <c r="V37" s="1069"/>
      <c r="W37" s="1069"/>
      <c r="X37" s="1068"/>
      <c r="Y37" s="1068"/>
      <c r="Z37" s="1068"/>
      <c r="AA37" s="1068"/>
    </row>
    <row r="38" spans="1:27" ht="28.35" customHeight="1" x14ac:dyDescent="0.15">
      <c r="A38" s="1084"/>
      <c r="B38" s="1084"/>
      <c r="C38" s="13" t="s">
        <v>37</v>
      </c>
      <c r="D38" s="1069" t="s">
        <v>38</v>
      </c>
      <c r="E38" s="1069"/>
      <c r="F38" s="1069"/>
      <c r="G38" s="1069"/>
      <c r="H38" s="1069"/>
      <c r="I38" s="1069"/>
      <c r="J38" s="1069"/>
      <c r="K38" s="1069"/>
      <c r="L38" s="1069"/>
      <c r="M38" s="1069"/>
      <c r="N38" s="1069"/>
      <c r="O38" s="1069"/>
      <c r="P38" s="1069"/>
      <c r="Q38" s="1069"/>
      <c r="R38" s="1069"/>
      <c r="S38" s="1069"/>
      <c r="T38" s="1069"/>
      <c r="U38" s="1069"/>
      <c r="V38" s="1069"/>
      <c r="W38" s="1069"/>
      <c r="X38" s="1068"/>
      <c r="Y38" s="1068"/>
      <c r="Z38" s="1068"/>
      <c r="AA38" s="1068"/>
    </row>
    <row r="39" spans="1:27" ht="28.35" customHeight="1" x14ac:dyDescent="0.15">
      <c r="A39" s="1084"/>
      <c r="B39" s="1084"/>
      <c r="C39" s="13" t="s">
        <v>39</v>
      </c>
      <c r="D39" s="1069" t="s">
        <v>40</v>
      </c>
      <c r="E39" s="1069"/>
      <c r="F39" s="1069"/>
      <c r="G39" s="1069"/>
      <c r="H39" s="1069"/>
      <c r="I39" s="1069"/>
      <c r="J39" s="1069"/>
      <c r="K39" s="1069"/>
      <c r="L39" s="1069"/>
      <c r="M39" s="1069"/>
      <c r="N39" s="1069"/>
      <c r="O39" s="1069"/>
      <c r="P39" s="1069"/>
      <c r="Q39" s="1069"/>
      <c r="R39" s="1069"/>
      <c r="S39" s="1069"/>
      <c r="T39" s="1069"/>
      <c r="U39" s="1069"/>
      <c r="V39" s="1069"/>
      <c r="W39" s="1069"/>
      <c r="X39" s="1068"/>
      <c r="Y39" s="1068"/>
      <c r="Z39" s="1068"/>
      <c r="AA39" s="1068"/>
    </row>
    <row r="40" spans="1:27" ht="28.35" customHeight="1" x14ac:dyDescent="0.15">
      <c r="A40" s="1084"/>
      <c r="B40" s="1084"/>
      <c r="C40" s="13" t="s">
        <v>41</v>
      </c>
      <c r="D40" s="1069" t="s">
        <v>42</v>
      </c>
      <c r="E40" s="1069"/>
      <c r="F40" s="1069"/>
      <c r="G40" s="1069"/>
      <c r="H40" s="1069"/>
      <c r="I40" s="1069"/>
      <c r="J40" s="1069"/>
      <c r="K40" s="1069"/>
      <c r="L40" s="1069"/>
      <c r="M40" s="1069"/>
      <c r="N40" s="1069"/>
      <c r="O40" s="1069"/>
      <c r="P40" s="1069"/>
      <c r="Q40" s="1069"/>
      <c r="R40" s="1069"/>
      <c r="S40" s="1069"/>
      <c r="T40" s="1069"/>
      <c r="U40" s="1069"/>
      <c r="V40" s="1069"/>
      <c r="W40" s="1069"/>
      <c r="X40" s="1068"/>
      <c r="Y40" s="1068"/>
      <c r="Z40" s="1068"/>
      <c r="AA40" s="1068"/>
    </row>
    <row r="41" spans="1:27" ht="30.6" customHeight="1" x14ac:dyDescent="0.15">
      <c r="A41" s="1080" t="s">
        <v>43</v>
      </c>
      <c r="B41" s="1081"/>
      <c r="C41" s="1081"/>
      <c r="D41" s="1081"/>
      <c r="E41" s="1081"/>
      <c r="F41" s="1081"/>
      <c r="G41" s="1081"/>
      <c r="H41" s="1081"/>
      <c r="I41" s="1081"/>
      <c r="J41" s="1081"/>
      <c r="K41" s="1082"/>
      <c r="L41" s="1053"/>
      <c r="M41" s="1054"/>
      <c r="N41" s="1054"/>
      <c r="O41" s="1054"/>
      <c r="P41" s="1054"/>
      <c r="Q41" s="1054"/>
      <c r="R41" s="1054"/>
      <c r="S41" s="1054"/>
      <c r="T41" s="1054"/>
      <c r="U41" s="1054"/>
      <c r="V41" s="1054"/>
      <c r="W41" s="1054"/>
      <c r="X41" s="1054"/>
      <c r="Y41" s="1054"/>
      <c r="Z41" s="1054"/>
      <c r="AA41" s="1055"/>
    </row>
    <row r="42" spans="1:27" ht="19.2" x14ac:dyDescent="0.25">
      <c r="A42" s="14"/>
      <c r="B42" s="14" t="s">
        <v>44</v>
      </c>
      <c r="C42" s="14"/>
      <c r="D42" s="15"/>
      <c r="E42" s="15"/>
      <c r="F42" s="15"/>
      <c r="G42" s="15"/>
      <c r="H42" s="15"/>
      <c r="I42" s="15"/>
      <c r="J42" s="15"/>
      <c r="K42" s="15"/>
      <c r="L42" s="15"/>
      <c r="M42" s="15"/>
      <c r="N42" s="15"/>
      <c r="O42" s="15"/>
      <c r="P42" s="15"/>
      <c r="Q42" s="15"/>
      <c r="R42" s="15"/>
      <c r="S42" s="15"/>
      <c r="T42" s="15"/>
      <c r="U42" s="15"/>
      <c r="V42" s="15"/>
      <c r="W42" s="15"/>
      <c r="X42" s="15"/>
      <c r="Y42" s="15"/>
    </row>
    <row r="43" spans="1:27" ht="18.600000000000001" customHeight="1" x14ac:dyDescent="0.15">
      <c r="C43" s="1071"/>
      <c r="D43" s="1071"/>
      <c r="E43" s="811"/>
      <c r="F43" s="16" t="s">
        <v>45</v>
      </c>
      <c r="G43" s="811"/>
      <c r="H43" s="17" t="s">
        <v>46</v>
      </c>
      <c r="I43" s="811"/>
      <c r="J43" s="17" t="s">
        <v>47</v>
      </c>
      <c r="K43" s="18"/>
    </row>
    <row r="44" spans="1:27" ht="17.100000000000001" customHeight="1" x14ac:dyDescent="0.15">
      <c r="B44" s="1056" t="s">
        <v>48</v>
      </c>
      <c r="C44" s="1056"/>
      <c r="D44" s="1057" t="s">
        <v>49</v>
      </c>
      <c r="E44" s="1057"/>
      <c r="F44" s="1057"/>
      <c r="G44" s="1057"/>
      <c r="H44" s="1057"/>
      <c r="I44" s="1057"/>
      <c r="J44" s="1057"/>
      <c r="L44" s="1053" t="s">
        <v>3</v>
      </c>
      <c r="M44" s="1054"/>
      <c r="N44" s="1054"/>
      <c r="O44" s="1050"/>
      <c r="P44" s="1072"/>
      <c r="Q44" s="21" t="s">
        <v>4</v>
      </c>
      <c r="R44" s="1073"/>
      <c r="S44" s="1072"/>
      <c r="T44" s="7"/>
      <c r="U44" s="7"/>
      <c r="V44" s="7"/>
      <c r="W44" s="7"/>
      <c r="X44" s="7"/>
      <c r="Y44" s="9"/>
    </row>
    <row r="45" spans="1:27" ht="17.100000000000001" customHeight="1" x14ac:dyDescent="0.15">
      <c r="B45" s="1056"/>
      <c r="C45" s="1056"/>
      <c r="D45" s="1057"/>
      <c r="E45" s="1057"/>
      <c r="F45" s="1057"/>
      <c r="G45" s="1057"/>
      <c r="H45" s="1057"/>
      <c r="I45" s="1057"/>
      <c r="J45" s="1057"/>
      <c r="K45" s="20"/>
      <c r="L45" s="1053" t="s">
        <v>5</v>
      </c>
      <c r="M45" s="1054"/>
      <c r="N45" s="1055"/>
      <c r="O45" s="1050"/>
      <c r="P45" s="1051"/>
      <c r="Q45" s="1052"/>
      <c r="R45" s="1074" t="s">
        <v>6</v>
      </c>
      <c r="S45" s="1075"/>
      <c r="T45" s="1055"/>
      <c r="U45" s="1050"/>
      <c r="V45" s="1051"/>
      <c r="W45" s="1051"/>
      <c r="X45" s="1051"/>
      <c r="Y45" s="1052"/>
    </row>
    <row r="46" spans="1:27" ht="17.100000000000001" customHeight="1" x14ac:dyDescent="0.15">
      <c r="B46" s="1056"/>
      <c r="C46" s="1056"/>
      <c r="D46" s="1057"/>
      <c r="E46" s="1057"/>
      <c r="F46" s="1057"/>
      <c r="G46" s="1057"/>
      <c r="H46" s="1057"/>
      <c r="I46" s="1057"/>
      <c r="J46" s="1057"/>
      <c r="K46" s="20"/>
      <c r="L46" s="1053" t="s">
        <v>8536</v>
      </c>
      <c r="M46" s="1054"/>
      <c r="N46" s="1055"/>
      <c r="O46" s="1050"/>
      <c r="P46" s="1051"/>
      <c r="Q46" s="1052"/>
      <c r="R46" s="1053" t="s">
        <v>7</v>
      </c>
      <c r="S46" s="1054"/>
      <c r="T46" s="1055"/>
      <c r="U46" s="1050"/>
      <c r="V46" s="1051"/>
      <c r="W46" s="1051"/>
      <c r="X46" s="1051"/>
      <c r="Y46" s="1052"/>
    </row>
    <row r="47" spans="1:27" ht="17.100000000000001" customHeight="1" x14ac:dyDescent="0.15">
      <c r="B47" s="4"/>
      <c r="C47" s="4"/>
      <c r="D47" s="22"/>
      <c r="E47" s="22"/>
      <c r="F47" s="22"/>
      <c r="G47" s="22"/>
      <c r="H47" s="22"/>
      <c r="I47" s="22"/>
      <c r="J47" s="22"/>
      <c r="K47" s="20"/>
      <c r="L47" s="1053" t="s">
        <v>8</v>
      </c>
      <c r="M47" s="1054"/>
      <c r="N47" s="1054"/>
      <c r="O47" s="1070"/>
      <c r="P47" s="1070"/>
      <c r="Q47" s="1070"/>
      <c r="R47" s="1070"/>
      <c r="S47" s="1070"/>
      <c r="T47" s="1070"/>
      <c r="U47" s="1070"/>
      <c r="V47" s="1070"/>
      <c r="W47" s="1070"/>
      <c r="X47" s="1070"/>
      <c r="Y47" s="1070"/>
    </row>
    <row r="48" spans="1:27" ht="8.1" customHeight="1" x14ac:dyDescent="0.15">
      <c r="G48" s="19"/>
      <c r="H48" s="19"/>
      <c r="I48" s="20"/>
      <c r="J48" s="20"/>
      <c r="K48" s="20"/>
    </row>
    <row r="49" spans="1:27" ht="25.5" customHeight="1" x14ac:dyDescent="0.15">
      <c r="B49" s="1056" t="s">
        <v>50</v>
      </c>
      <c r="C49" s="1056"/>
      <c r="D49" s="1057" t="s">
        <v>51</v>
      </c>
      <c r="E49" s="1057"/>
      <c r="F49" s="1057"/>
      <c r="G49" s="1057"/>
      <c r="H49" s="1057"/>
      <c r="I49" s="1057"/>
      <c r="J49" s="1057"/>
      <c r="K49" s="20"/>
      <c r="L49" s="1058" t="s">
        <v>52</v>
      </c>
      <c r="M49" s="1058"/>
      <c r="N49" s="1058"/>
      <c r="O49" s="1058"/>
      <c r="P49" s="1058"/>
      <c r="Q49" s="1058"/>
      <c r="R49" s="1059"/>
      <c r="S49" s="1059"/>
      <c r="T49" s="1059"/>
      <c r="U49" s="1059"/>
      <c r="V49" s="1059"/>
      <c r="W49" s="1059"/>
      <c r="X49" s="1059"/>
      <c r="Y49" s="1059"/>
    </row>
    <row r="50" spans="1:27" ht="25.5" customHeight="1" x14ac:dyDescent="0.15">
      <c r="B50" s="19"/>
      <c r="C50" s="19"/>
      <c r="D50" s="20"/>
      <c r="E50" s="20"/>
      <c r="F50" s="20"/>
      <c r="G50" s="20"/>
      <c r="H50" s="20"/>
      <c r="I50" s="20"/>
      <c r="J50" s="20"/>
      <c r="K50" s="20"/>
      <c r="L50" s="1058" t="s">
        <v>53</v>
      </c>
      <c r="M50" s="1058"/>
      <c r="N50" s="1058"/>
      <c r="O50" s="1058"/>
      <c r="P50" s="1058"/>
      <c r="Q50" s="1058"/>
      <c r="R50" s="1060"/>
      <c r="S50" s="1061"/>
      <c r="T50" s="1061"/>
      <c r="U50" s="1061"/>
      <c r="V50" s="1061"/>
      <c r="W50" s="1061"/>
      <c r="X50" s="1061"/>
      <c r="Y50" s="1062"/>
    </row>
    <row r="51" spans="1:27" x14ac:dyDescent="0.15">
      <c r="L51" s="23"/>
      <c r="M51" s="23"/>
      <c r="N51" s="23"/>
      <c r="O51" s="23"/>
      <c r="P51" s="23"/>
      <c r="Q51" s="23"/>
      <c r="R51" s="23"/>
      <c r="S51" s="23"/>
      <c r="T51" s="23"/>
      <c r="U51" s="23"/>
      <c r="V51" s="23"/>
      <c r="W51" s="23"/>
      <c r="X51" s="23"/>
      <c r="Y51" s="23"/>
    </row>
    <row r="52" spans="1:27" x14ac:dyDescent="0.15">
      <c r="C52" s="24" t="s">
        <v>54</v>
      </c>
      <c r="D52" s="24"/>
      <c r="E52" s="24"/>
      <c r="K52" s="25"/>
      <c r="L52" s="25"/>
      <c r="M52" s="25"/>
    </row>
    <row r="53" spans="1:27" ht="21" x14ac:dyDescent="0.15">
      <c r="C53" s="1063" t="s">
        <v>55</v>
      </c>
      <c r="D53" s="1063"/>
      <c r="E53" s="1063"/>
      <c r="F53" s="1064"/>
      <c r="G53" s="1065"/>
      <c r="H53" s="4" t="s">
        <v>56</v>
      </c>
      <c r="I53" s="4"/>
      <c r="K53" s="25"/>
      <c r="L53" s="25"/>
      <c r="M53" s="27"/>
      <c r="O53" s="25"/>
      <c r="P53" s="25"/>
      <c r="Q53" s="25"/>
      <c r="R53" s="25"/>
      <c r="S53" s="25"/>
      <c r="T53" s="25"/>
      <c r="U53" s="25"/>
      <c r="V53" s="25"/>
      <c r="W53" s="25"/>
      <c r="X53" s="25"/>
      <c r="Y53" s="25"/>
    </row>
    <row r="54" spans="1:27" ht="21" x14ac:dyDescent="0.15">
      <c r="B54" s="4"/>
      <c r="C54" s="4"/>
      <c r="D54" s="4"/>
      <c r="E54" s="4"/>
      <c r="F54" s="4"/>
      <c r="L54" s="25"/>
      <c r="M54" s="25"/>
      <c r="N54" s="27"/>
      <c r="O54" s="27"/>
      <c r="P54" s="27"/>
      <c r="Q54" s="25"/>
      <c r="R54" s="25"/>
      <c r="S54" s="25"/>
      <c r="T54" s="25"/>
      <c r="U54" s="25"/>
      <c r="V54" s="25"/>
      <c r="W54" s="25"/>
      <c r="X54" s="25"/>
      <c r="Y54" s="25"/>
    </row>
    <row r="55" spans="1:27" x14ac:dyDescent="0.15">
      <c r="A55" s="3" t="s">
        <v>57</v>
      </c>
      <c r="L55" s="25"/>
      <c r="M55" s="25"/>
      <c r="N55" s="25"/>
      <c r="O55" s="25"/>
      <c r="P55" s="25"/>
      <c r="Q55" s="25"/>
      <c r="R55" s="25"/>
      <c r="S55" s="25"/>
      <c r="T55" s="25"/>
      <c r="U55" s="25"/>
      <c r="V55" s="25"/>
      <c r="W55" s="25"/>
      <c r="X55" s="25"/>
      <c r="Y55" s="25"/>
    </row>
    <row r="56" spans="1:27" x14ac:dyDescent="0.15">
      <c r="A56" s="288">
        <v>1</v>
      </c>
      <c r="B56" s="1067" t="s">
        <v>5711</v>
      </c>
      <c r="C56" s="1067"/>
      <c r="D56" s="1067"/>
      <c r="E56" s="1067"/>
      <c r="F56" s="1067"/>
      <c r="G56" s="1067"/>
      <c r="H56" s="1067"/>
      <c r="I56" s="1067"/>
      <c r="J56" s="1067"/>
      <c r="K56" s="1067"/>
      <c r="L56" s="1067"/>
      <c r="M56" s="1067"/>
      <c r="N56" s="1067"/>
      <c r="O56" s="1067"/>
      <c r="P56" s="1067"/>
      <c r="Q56" s="1067"/>
      <c r="R56" s="1067"/>
      <c r="S56" s="1067"/>
      <c r="T56" s="1067"/>
      <c r="U56" s="1067"/>
      <c r="V56" s="1067"/>
      <c r="W56" s="1067"/>
      <c r="X56" s="1067"/>
      <c r="Y56" s="1067"/>
      <c r="Z56" s="1067"/>
      <c r="AA56" s="1067"/>
    </row>
    <row r="57" spans="1:27" ht="4.5" customHeight="1" x14ac:dyDescent="0.15">
      <c r="A57" s="288"/>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row>
    <row r="58" spans="1:27" x14ac:dyDescent="0.15">
      <c r="A58" s="288">
        <v>2</v>
      </c>
      <c r="B58" s="1067" t="s">
        <v>5713</v>
      </c>
      <c r="C58" s="1067"/>
      <c r="D58" s="1067"/>
      <c r="E58" s="1067"/>
      <c r="F58" s="1067"/>
      <c r="G58" s="1067"/>
      <c r="H58" s="1067"/>
      <c r="I58" s="1067"/>
      <c r="J58" s="1067"/>
      <c r="K58" s="1067"/>
      <c r="L58" s="1067"/>
      <c r="M58" s="1067"/>
      <c r="N58" s="1067"/>
      <c r="O58" s="1067"/>
      <c r="P58" s="1067"/>
      <c r="Q58" s="1067"/>
      <c r="R58" s="1067"/>
      <c r="S58" s="1067"/>
      <c r="T58" s="1067"/>
      <c r="U58" s="1067"/>
      <c r="V58" s="1067"/>
      <c r="W58" s="1067"/>
      <c r="X58" s="1067"/>
      <c r="Y58" s="1067"/>
      <c r="Z58" s="1067"/>
      <c r="AA58" s="1067"/>
    </row>
    <row r="59" spans="1:27" ht="4.5" customHeight="1" x14ac:dyDescent="0.15">
      <c r="A59" s="288"/>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row>
    <row r="60" spans="1:27" ht="32.549999999999997" customHeight="1" x14ac:dyDescent="0.15">
      <c r="A60" s="289">
        <v>3</v>
      </c>
      <c r="B60" s="1066" t="s">
        <v>5714</v>
      </c>
      <c r="C60" s="1066"/>
      <c r="D60" s="1066"/>
      <c r="E60" s="1066"/>
      <c r="F60" s="1066"/>
      <c r="G60" s="1066"/>
      <c r="H60" s="1066"/>
      <c r="I60" s="1066"/>
      <c r="J60" s="1066"/>
      <c r="K60" s="1066"/>
      <c r="L60" s="1066"/>
      <c r="M60" s="1066"/>
      <c r="N60" s="1066"/>
      <c r="O60" s="1066"/>
      <c r="P60" s="1066"/>
      <c r="Q60" s="1066"/>
      <c r="R60" s="1066"/>
      <c r="S60" s="1066"/>
      <c r="T60" s="1066"/>
      <c r="U60" s="1066"/>
      <c r="V60" s="1066"/>
      <c r="W60" s="1066"/>
      <c r="X60" s="1066"/>
      <c r="Y60" s="1066"/>
      <c r="Z60" s="1066"/>
      <c r="AA60" s="1066"/>
    </row>
    <row r="61" spans="1:27" ht="4.5" customHeight="1" x14ac:dyDescent="0.15">
      <c r="A61" s="288"/>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row>
    <row r="62" spans="1:27" ht="30" customHeight="1" x14ac:dyDescent="0.15">
      <c r="A62" s="289">
        <v>4</v>
      </c>
      <c r="B62" s="1066" t="s">
        <v>5715</v>
      </c>
      <c r="C62" s="1066"/>
      <c r="D62" s="1066"/>
      <c r="E62" s="1066"/>
      <c r="F62" s="1066"/>
      <c r="G62" s="1066"/>
      <c r="H62" s="1066"/>
      <c r="I62" s="1066"/>
      <c r="J62" s="1066"/>
      <c r="K62" s="1066"/>
      <c r="L62" s="1066"/>
      <c r="M62" s="1066"/>
      <c r="N62" s="1066"/>
      <c r="O62" s="1066"/>
      <c r="P62" s="1066"/>
      <c r="Q62" s="1066"/>
      <c r="R62" s="1066"/>
      <c r="S62" s="1066"/>
      <c r="T62" s="1066"/>
      <c r="U62" s="1066"/>
      <c r="V62" s="1066"/>
      <c r="W62" s="1066"/>
      <c r="X62" s="1066"/>
      <c r="Y62" s="1066"/>
      <c r="Z62" s="1066"/>
      <c r="AA62" s="1066"/>
    </row>
    <row r="63" spans="1:27" ht="4.5" customHeight="1" x14ac:dyDescent="0.15">
      <c r="A63" s="288"/>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row>
    <row r="64" spans="1:27" ht="31.8" customHeight="1" x14ac:dyDescent="0.15">
      <c r="A64" s="289">
        <v>5</v>
      </c>
      <c r="B64" s="1066" t="s">
        <v>5716</v>
      </c>
      <c r="C64" s="1066"/>
      <c r="D64" s="1066"/>
      <c r="E64" s="1066"/>
      <c r="F64" s="1066"/>
      <c r="G64" s="1066"/>
      <c r="H64" s="1066"/>
      <c r="I64" s="1066"/>
      <c r="J64" s="1066"/>
      <c r="K64" s="1066"/>
      <c r="L64" s="1066"/>
      <c r="M64" s="1066"/>
      <c r="N64" s="1066"/>
      <c r="O64" s="1066"/>
      <c r="P64" s="1066"/>
      <c r="Q64" s="1066"/>
      <c r="R64" s="1066"/>
      <c r="S64" s="1066"/>
      <c r="T64" s="1066"/>
      <c r="U64" s="1066"/>
      <c r="V64" s="1066"/>
      <c r="W64" s="1066"/>
      <c r="X64" s="1066"/>
      <c r="Y64" s="1066"/>
      <c r="Z64" s="1066"/>
      <c r="AA64" s="1066"/>
    </row>
    <row r="65" spans="1:27" ht="4.5" customHeight="1" x14ac:dyDescent="0.15">
      <c r="A65" s="288"/>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row>
    <row r="66" spans="1:27" ht="82.8" customHeight="1" x14ac:dyDescent="0.15">
      <c r="A66" s="289">
        <v>6</v>
      </c>
      <c r="B66" s="1066" t="s">
        <v>5717</v>
      </c>
      <c r="C66" s="1066"/>
      <c r="D66" s="1066"/>
      <c r="E66" s="1066"/>
      <c r="F66" s="1066"/>
      <c r="G66" s="1066"/>
      <c r="H66" s="1066"/>
      <c r="I66" s="1066"/>
      <c r="J66" s="1066"/>
      <c r="K66" s="1066"/>
      <c r="L66" s="1066"/>
      <c r="M66" s="1066"/>
      <c r="N66" s="1066"/>
      <c r="O66" s="1066"/>
      <c r="P66" s="1066"/>
      <c r="Q66" s="1066"/>
      <c r="R66" s="1066"/>
      <c r="S66" s="1066"/>
      <c r="T66" s="1066"/>
      <c r="U66" s="1066"/>
      <c r="V66" s="1066"/>
      <c r="W66" s="1066"/>
      <c r="X66" s="1066"/>
      <c r="Y66" s="1066"/>
      <c r="Z66" s="1066"/>
      <c r="AA66" s="1066"/>
    </row>
    <row r="67" spans="1:27" ht="15.6" x14ac:dyDescent="0.15">
      <c r="B67" s="2"/>
      <c r="C67" s="2"/>
      <c r="D67" s="2"/>
      <c r="E67" s="2"/>
      <c r="F67" s="2"/>
      <c r="G67" s="2"/>
      <c r="H67" s="29"/>
      <c r="I67" s="29"/>
      <c r="J67" s="29"/>
      <c r="K67" s="29"/>
      <c r="L67" s="29"/>
      <c r="M67" s="29"/>
      <c r="N67" s="29"/>
      <c r="O67" s="29"/>
      <c r="P67" s="29"/>
      <c r="Q67" s="29"/>
      <c r="R67" s="29"/>
      <c r="S67" s="29"/>
      <c r="T67" s="29"/>
      <c r="U67" s="29"/>
      <c r="V67" s="29"/>
      <c r="W67" s="29"/>
      <c r="X67" s="29"/>
      <c r="Y67" s="29"/>
    </row>
    <row r="68" spans="1:27" ht="15.6" x14ac:dyDescent="0.15">
      <c r="B68" s="2"/>
      <c r="C68" s="2"/>
      <c r="D68" s="29"/>
      <c r="E68" s="29"/>
      <c r="F68" s="29"/>
      <c r="G68" s="29"/>
      <c r="H68" s="29"/>
      <c r="I68" s="29"/>
      <c r="J68" s="29"/>
      <c r="K68" s="29"/>
      <c r="L68" s="29"/>
      <c r="M68" s="29"/>
      <c r="N68" s="29"/>
      <c r="O68" s="29"/>
      <c r="P68" s="29"/>
      <c r="Q68" s="29"/>
      <c r="R68" s="29"/>
      <c r="S68" s="29"/>
      <c r="T68" s="29"/>
      <c r="U68" s="29"/>
      <c r="V68" s="29"/>
      <c r="W68" s="29"/>
      <c r="X68" s="29"/>
      <c r="Y68" s="29"/>
    </row>
    <row r="69" spans="1:27" ht="15.6" x14ac:dyDescent="0.15">
      <c r="B69" s="2"/>
      <c r="C69" s="2"/>
      <c r="D69" s="2"/>
      <c r="E69" s="2"/>
      <c r="F69" s="2"/>
      <c r="G69" s="2"/>
      <c r="H69" s="28"/>
      <c r="I69" s="28"/>
      <c r="J69" s="28"/>
      <c r="K69" s="28"/>
      <c r="L69" s="28"/>
      <c r="M69" s="28"/>
      <c r="N69" s="28"/>
      <c r="O69" s="28"/>
      <c r="P69" s="28"/>
      <c r="Q69" s="28"/>
      <c r="R69" s="28"/>
      <c r="S69" s="28"/>
      <c r="T69" s="28"/>
      <c r="U69" s="28"/>
      <c r="V69" s="28"/>
      <c r="W69" s="28"/>
      <c r="X69" s="28"/>
      <c r="Y69" s="28"/>
    </row>
    <row r="70" spans="1:27" ht="15.6" x14ac:dyDescent="0.15">
      <c r="B70" s="2"/>
      <c r="C70" s="2"/>
      <c r="D70" s="2"/>
      <c r="E70" s="2"/>
      <c r="F70" s="2"/>
      <c r="G70" s="2"/>
      <c r="H70" s="28"/>
      <c r="I70" s="28"/>
      <c r="J70" s="28"/>
      <c r="K70" s="28"/>
      <c r="L70" s="28"/>
      <c r="M70" s="28"/>
      <c r="N70" s="28"/>
      <c r="O70" s="28"/>
      <c r="P70" s="28"/>
      <c r="Q70" s="28"/>
      <c r="R70" s="28"/>
      <c r="S70" s="28"/>
      <c r="T70" s="28"/>
      <c r="U70" s="28"/>
      <c r="V70" s="28"/>
      <c r="W70" s="28"/>
      <c r="X70" s="28"/>
      <c r="Y70" s="28"/>
    </row>
    <row r="71" spans="1:27" ht="15.6" x14ac:dyDescent="0.15">
      <c r="B71" s="2"/>
      <c r="C71" s="2"/>
      <c r="D71" s="29"/>
      <c r="E71" s="29"/>
      <c r="F71" s="29"/>
      <c r="G71" s="29"/>
      <c r="H71" s="29"/>
      <c r="I71" s="29"/>
      <c r="J71" s="29"/>
      <c r="K71" s="29"/>
      <c r="L71" s="29"/>
      <c r="M71" s="29"/>
      <c r="N71" s="29"/>
      <c r="O71" s="29"/>
      <c r="P71" s="29"/>
      <c r="Q71" s="29"/>
      <c r="R71" s="29"/>
      <c r="S71" s="29"/>
      <c r="T71" s="29"/>
      <c r="U71" s="29"/>
      <c r="V71" s="29"/>
      <c r="W71" s="29"/>
      <c r="X71" s="29"/>
      <c r="Y71" s="29"/>
    </row>
    <row r="72" spans="1:27" ht="15.6" x14ac:dyDescent="0.15">
      <c r="B72" s="2"/>
      <c r="C72" s="29"/>
      <c r="D72" s="29"/>
      <c r="E72" s="29"/>
      <c r="F72" s="29"/>
      <c r="G72" s="29"/>
      <c r="H72" s="29"/>
      <c r="I72" s="29"/>
      <c r="J72" s="29"/>
      <c r="K72" s="29"/>
      <c r="L72" s="29"/>
      <c r="M72" s="29"/>
      <c r="N72" s="29"/>
      <c r="O72" s="29"/>
      <c r="P72" s="29"/>
      <c r="Q72" s="29"/>
      <c r="R72" s="29"/>
      <c r="S72" s="29"/>
      <c r="T72" s="29"/>
      <c r="U72" s="29"/>
      <c r="V72" s="29"/>
      <c r="W72" s="29"/>
      <c r="X72" s="29"/>
      <c r="Y72" s="29"/>
    </row>
    <row r="73" spans="1:27" ht="15.6" x14ac:dyDescent="0.15">
      <c r="B73" s="2"/>
      <c r="C73" s="29"/>
      <c r="D73" s="29"/>
      <c r="E73" s="29"/>
      <c r="F73" s="29"/>
      <c r="G73" s="29"/>
      <c r="H73" s="29"/>
      <c r="I73" s="29"/>
      <c r="J73" s="29"/>
      <c r="K73" s="29"/>
      <c r="L73" s="29"/>
      <c r="M73" s="29"/>
      <c r="N73" s="29"/>
      <c r="O73" s="29"/>
      <c r="P73" s="29"/>
      <c r="Q73" s="29"/>
      <c r="R73" s="29"/>
      <c r="S73" s="29"/>
      <c r="T73" s="29"/>
      <c r="U73" s="29"/>
      <c r="V73" s="29"/>
      <c r="W73" s="29"/>
      <c r="X73" s="29"/>
      <c r="Y73" s="29"/>
    </row>
  </sheetData>
  <mergeCells count="95">
    <mergeCell ref="J2:S2"/>
    <mergeCell ref="A4:K4"/>
    <mergeCell ref="L4:AA4"/>
    <mergeCell ref="A5:K8"/>
    <mergeCell ref="L5:N5"/>
    <mergeCell ref="O5:P5"/>
    <mergeCell ref="R5:S5"/>
    <mergeCell ref="L6:N6"/>
    <mergeCell ref="O6:R6"/>
    <mergeCell ref="S6:U6"/>
    <mergeCell ref="V6:AA6"/>
    <mergeCell ref="L7:N7"/>
    <mergeCell ref="O7:R7"/>
    <mergeCell ref="S7:U7"/>
    <mergeCell ref="V7:AA7"/>
    <mergeCell ref="L8:N8"/>
    <mergeCell ref="O8:AA8"/>
    <mergeCell ref="A9:K9"/>
    <mergeCell ref="L9:AA9"/>
    <mergeCell ref="A10:K10"/>
    <mergeCell ref="L10:AA10"/>
    <mergeCell ref="A31:K31"/>
    <mergeCell ref="L31:AA31"/>
    <mergeCell ref="A32:K32"/>
    <mergeCell ref="L32:AA32"/>
    <mergeCell ref="L26:Z26"/>
    <mergeCell ref="L27:Z27"/>
    <mergeCell ref="L28:Z28"/>
    <mergeCell ref="A11:K30"/>
    <mergeCell ref="L11:Z11"/>
    <mergeCell ref="L12:Z12"/>
    <mergeCell ref="L13:Z13"/>
    <mergeCell ref="L14:Z14"/>
    <mergeCell ref="L15:Z15"/>
    <mergeCell ref="L16:Z16"/>
    <mergeCell ref="L17:Z17"/>
    <mergeCell ref="L18:Z18"/>
    <mergeCell ref="A33:K33"/>
    <mergeCell ref="L33:M33"/>
    <mergeCell ref="A41:K41"/>
    <mergeCell ref="L41:AA41"/>
    <mergeCell ref="A34:B40"/>
    <mergeCell ref="D34:W34"/>
    <mergeCell ref="X34:AA34"/>
    <mergeCell ref="D35:W35"/>
    <mergeCell ref="X35:AA35"/>
    <mergeCell ref="D36:W36"/>
    <mergeCell ref="X36:AA36"/>
    <mergeCell ref="D37:W37"/>
    <mergeCell ref="X37:AA37"/>
    <mergeCell ref="D38:W38"/>
    <mergeCell ref="X38:AA38"/>
    <mergeCell ref="D39:W39"/>
    <mergeCell ref="X39:AA39"/>
    <mergeCell ref="D40:W40"/>
    <mergeCell ref="X40:AA40"/>
    <mergeCell ref="L47:N47"/>
    <mergeCell ref="O47:Y47"/>
    <mergeCell ref="C43:D43"/>
    <mergeCell ref="B44:C46"/>
    <mergeCell ref="D44:J46"/>
    <mergeCell ref="L44:N44"/>
    <mergeCell ref="O44:P44"/>
    <mergeCell ref="R44:S44"/>
    <mergeCell ref="L45:N45"/>
    <mergeCell ref="O45:Q45"/>
    <mergeCell ref="R45:T45"/>
    <mergeCell ref="U45:Y45"/>
    <mergeCell ref="L46:N46"/>
    <mergeCell ref="L50:Q50"/>
    <mergeCell ref="R50:Y50"/>
    <mergeCell ref="C53:E53"/>
    <mergeCell ref="F53:G53"/>
    <mergeCell ref="B66:AA66"/>
    <mergeCell ref="B64:AA64"/>
    <mergeCell ref="B62:AA62"/>
    <mergeCell ref="B60:AA60"/>
    <mergeCell ref="B58:AA58"/>
    <mergeCell ref="B56:AA56"/>
    <mergeCell ref="O46:Q46"/>
    <mergeCell ref="R46:T46"/>
    <mergeCell ref="U46:Y46"/>
    <mergeCell ref="B49:C49"/>
    <mergeCell ref="D49:J49"/>
    <mergeCell ref="L49:Q49"/>
    <mergeCell ref="R49:Y49"/>
    <mergeCell ref="L19:Z19"/>
    <mergeCell ref="L20:Z20"/>
    <mergeCell ref="L29:Z29"/>
    <mergeCell ref="L30:Z30"/>
    <mergeCell ref="L21:Z21"/>
    <mergeCell ref="L22:Z22"/>
    <mergeCell ref="L23:Z23"/>
    <mergeCell ref="L24:Z24"/>
    <mergeCell ref="L25:Z25"/>
  </mergeCells>
  <phoneticPr fontId="4"/>
  <conditionalFormatting sqref="U3:V3">
    <cfRule type="cellIs" dxfId="1" priority="1" operator="equal">
      <formula>"選択中"</formula>
    </cfRule>
  </conditionalFormatting>
  <dataValidations count="8">
    <dataValidation type="list" allowBlank="1" showInputMessage="1" showErrorMessage="1" sqref="U3:V3" xr:uid="{0D350226-695E-4028-A61C-0FE861ADE47A}">
      <formula1>選択</formula1>
    </dataValidation>
    <dataValidation type="list" allowBlank="1" showInputMessage="1" showErrorMessage="1" sqref="C43:D43" xr:uid="{CE5F6B32-8DE4-442D-BC59-B618D8DB109F}">
      <formula1>"昭和,平成,令和"</formula1>
    </dataValidation>
    <dataValidation type="list" imeMode="halfAlpha" allowBlank="1" showInputMessage="1" showErrorMessage="1" sqref="G43" xr:uid="{8D755B83-1306-48BA-B341-87107C1CC0AA}">
      <formula1>月</formula1>
    </dataValidation>
    <dataValidation type="list" imeMode="halfAlpha" allowBlank="1" showInputMessage="1" showErrorMessage="1" sqref="E43" xr:uid="{E0FDC846-38BE-4653-B61C-C6A5E9FEB6A6}">
      <formula1>年</formula1>
    </dataValidation>
    <dataValidation type="list" imeMode="halfAlpha" allowBlank="1" showInputMessage="1" showErrorMessage="1" sqref="I43" xr:uid="{69AC1999-1D19-4F8C-BFDA-F112983E1DC7}">
      <formula1>日</formula1>
    </dataValidation>
    <dataValidation type="list" allowBlank="1" showInputMessage="1" showErrorMessage="1" sqref="AA11:AA30" xr:uid="{A0359F4C-FF5F-4AB5-82ED-289502626FB7}">
      <formula1>チェック</formula1>
    </dataValidation>
    <dataValidation type="list" allowBlank="1" showErrorMessage="1" promptTitle="【学校】運営単位" prompt="学校の場合どちらかを選択してください。_x000a_共同調理場：給食センター等_x000a_単独実施：自校給食" sqref="L33:M33" xr:uid="{18F31C81-446C-45F0-BD43-2589C562EE61}">
      <formula1>○</formula1>
    </dataValidation>
    <dataValidation type="list" allowBlank="1" showInputMessage="1" showErrorMessage="1" sqref="F53:G53" xr:uid="{A78FDEC9-87E5-46EF-81B5-AF71F58FCC1B}">
      <formula1>保健所</formula1>
    </dataValidation>
  </dataValidations>
  <pageMargins left="0.7" right="0.7" top="0.75" bottom="0.75" header="0.3" footer="0.3"/>
  <pageSetup paperSize="9" scale="83" fitToWidth="0" fitToHeight="0" orientation="portrait" r:id="rId1"/>
  <rowBreaks count="1" manualBreakCount="1">
    <brk id="30" max="2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53092-35B5-4876-8BB8-6364D055E9F7}">
  <sheetPr codeName="Sheet4"/>
  <dimension ref="A1:AK717"/>
  <sheetViews>
    <sheetView view="pageBreakPreview" zoomScaleNormal="100" zoomScaleSheetLayoutView="100" zoomScalePageLayoutView="130" workbookViewId="0"/>
  </sheetViews>
  <sheetFormatPr defaultColWidth="2.59765625" defaultRowHeight="18" customHeight="1" x14ac:dyDescent="0.45"/>
  <cols>
    <col min="1" max="22" width="2.59765625" style="32"/>
    <col min="23" max="27" width="3.09765625" style="32" customWidth="1"/>
    <col min="28" max="28" width="2.59765625" style="32" customWidth="1"/>
    <col min="29" max="29" width="0" style="32" hidden="1" customWidth="1"/>
    <col min="30" max="30" width="2.59765625" style="32"/>
    <col min="31" max="31" width="4.796875" style="32" customWidth="1"/>
    <col min="32" max="34" width="2.59765625" style="32"/>
    <col min="35" max="35" width="4.09765625" style="32" bestFit="1" customWidth="1"/>
    <col min="36" max="16384" width="2.59765625" style="32"/>
  </cols>
  <sheetData>
    <row r="1" spans="1:37" ht="18" customHeight="1" x14ac:dyDescent="0.45">
      <c r="A1" s="290" t="s">
        <v>58</v>
      </c>
      <c r="B1" s="30"/>
      <c r="C1" s="31"/>
      <c r="D1" s="31"/>
      <c r="E1" s="31"/>
      <c r="F1" s="31"/>
      <c r="G1" s="31"/>
      <c r="H1" s="31"/>
      <c r="I1" s="31"/>
      <c r="J1" s="31"/>
      <c r="K1" s="31"/>
      <c r="L1" s="31"/>
      <c r="M1" s="31"/>
      <c r="N1" s="31"/>
      <c r="O1" s="31"/>
      <c r="P1" s="31"/>
      <c r="Q1" s="31"/>
      <c r="R1" s="31"/>
      <c r="S1" s="31"/>
      <c r="T1" s="31"/>
      <c r="U1" s="31"/>
      <c r="V1" s="31"/>
      <c r="W1" s="31"/>
      <c r="X1" s="31"/>
      <c r="Y1" s="31"/>
      <c r="Z1" s="31"/>
      <c r="AA1" s="31"/>
    </row>
    <row r="2" spans="1:37" ht="18" customHeight="1" x14ac:dyDescent="0.45">
      <c r="A2" s="31"/>
      <c r="B2" s="31"/>
      <c r="C2" s="31"/>
      <c r="D2" s="31"/>
      <c r="E2" s="31"/>
      <c r="F2" s="31"/>
      <c r="G2" s="31"/>
      <c r="H2" s="31"/>
      <c r="I2" s="31"/>
      <c r="J2" s="31"/>
      <c r="K2" s="31"/>
      <c r="L2" s="31"/>
      <c r="M2" s="31"/>
      <c r="N2" s="31"/>
      <c r="O2" s="31"/>
      <c r="P2" s="31"/>
      <c r="Q2" s="31"/>
      <c r="R2" s="31"/>
      <c r="S2" s="31"/>
      <c r="T2" s="31"/>
      <c r="U2" s="31"/>
      <c r="V2" s="31"/>
      <c r="W2" s="31"/>
      <c r="X2" s="31"/>
      <c r="Y2" s="31"/>
      <c r="Z2" s="31"/>
      <c r="AA2" s="31"/>
    </row>
    <row r="4" spans="1:37" ht="18" customHeight="1" x14ac:dyDescent="0.45">
      <c r="P4" s="291" t="s">
        <v>59</v>
      </c>
      <c r="Q4" s="33"/>
      <c r="R4" s="1219"/>
      <c r="S4" s="1219"/>
      <c r="T4" s="1219"/>
      <c r="U4" s="1219"/>
      <c r="V4" s="1219"/>
      <c r="W4" s="1219"/>
      <c r="X4" s="1219"/>
      <c r="Y4" s="1219"/>
      <c r="Z4" s="1219"/>
    </row>
    <row r="5" spans="1:37" ht="18" customHeight="1" x14ac:dyDescent="0.45">
      <c r="C5" s="78"/>
      <c r="D5" s="78"/>
      <c r="E5" s="78"/>
      <c r="F5" s="78"/>
      <c r="G5" s="78"/>
      <c r="H5" s="78"/>
      <c r="I5" s="78"/>
      <c r="J5" s="78"/>
      <c r="K5" s="78"/>
      <c r="L5" s="78"/>
      <c r="M5" s="78"/>
      <c r="N5" s="78"/>
      <c r="O5" s="78"/>
      <c r="P5" s="291" t="s">
        <v>60</v>
      </c>
      <c r="Q5" s="78"/>
      <c r="R5" s="1220"/>
      <c r="S5" s="1220"/>
      <c r="T5" s="1220"/>
      <c r="U5" s="1220"/>
      <c r="V5" s="1220"/>
      <c r="W5" s="1220"/>
      <c r="X5" s="1220"/>
      <c r="Y5" s="1220"/>
      <c r="Z5" s="1220"/>
    </row>
    <row r="6" spans="1:37" ht="25.35" customHeight="1" x14ac:dyDescent="0.45">
      <c r="A6" s="35" t="s">
        <v>61</v>
      </c>
      <c r="B6" s="36"/>
      <c r="C6" s="36"/>
      <c r="D6" s="36"/>
      <c r="E6" s="36"/>
      <c r="F6" s="36"/>
      <c r="G6" s="36"/>
      <c r="H6" s="36"/>
      <c r="I6" s="36"/>
      <c r="J6" s="36"/>
      <c r="K6" s="36"/>
      <c r="L6" s="36"/>
      <c r="M6" s="36"/>
      <c r="N6" s="36"/>
      <c r="O6" s="36"/>
      <c r="P6" s="36"/>
      <c r="Q6" s="36"/>
      <c r="R6" s="36"/>
      <c r="S6" s="36"/>
      <c r="T6" s="36"/>
      <c r="U6" s="36"/>
      <c r="V6" s="36"/>
      <c r="W6" s="36"/>
      <c r="X6" s="36"/>
      <c r="Y6" s="36"/>
      <c r="Z6" s="36"/>
      <c r="AA6" s="36"/>
    </row>
    <row r="7" spans="1:37" ht="12.6" customHeight="1" x14ac:dyDescent="0.45">
      <c r="A7" s="1185" t="s">
        <v>62</v>
      </c>
      <c r="B7" s="1186"/>
      <c r="C7" s="1186"/>
      <c r="D7" s="1186"/>
      <c r="E7" s="1186"/>
      <c r="F7" s="1186"/>
      <c r="G7" s="1186"/>
      <c r="H7" s="1187"/>
      <c r="I7" s="1221"/>
      <c r="J7" s="1222"/>
      <c r="K7" s="1222"/>
      <c r="L7" s="1222"/>
      <c r="M7" s="1222"/>
      <c r="N7" s="1222"/>
      <c r="O7" s="1222"/>
      <c r="P7" s="1222"/>
      <c r="Q7" s="1222"/>
      <c r="R7" s="1222"/>
      <c r="S7" s="1222"/>
      <c r="T7" s="1222"/>
      <c r="U7" s="1222"/>
      <c r="V7" s="1222"/>
      <c r="W7" s="1222"/>
      <c r="X7" s="1222"/>
      <c r="Y7" s="1222"/>
      <c r="Z7" s="1222"/>
      <c r="AA7" s="1223"/>
    </row>
    <row r="8" spans="1:37" ht="22.5" customHeight="1" x14ac:dyDescent="0.45">
      <c r="A8" s="1207" t="s">
        <v>50</v>
      </c>
      <c r="B8" s="1208"/>
      <c r="C8" s="1208"/>
      <c r="D8" s="1208"/>
      <c r="E8" s="1208"/>
      <c r="F8" s="1208"/>
      <c r="G8" s="1208"/>
      <c r="H8" s="1209"/>
      <c r="I8" s="1224"/>
      <c r="J8" s="1225"/>
      <c r="K8" s="1225"/>
      <c r="L8" s="1226"/>
      <c r="M8" s="1226"/>
      <c r="N8" s="1225"/>
      <c r="O8" s="1226"/>
      <c r="P8" s="1226"/>
      <c r="Q8" s="1225"/>
      <c r="R8" s="1225"/>
      <c r="S8" s="1225"/>
      <c r="T8" s="1225"/>
      <c r="U8" s="1225"/>
      <c r="V8" s="1225"/>
      <c r="W8" s="1225"/>
      <c r="X8" s="1225"/>
      <c r="Y8" s="1225"/>
      <c r="Z8" s="1225"/>
      <c r="AA8" s="1227"/>
      <c r="AC8" s="32" t="s">
        <v>12</v>
      </c>
    </row>
    <row r="9" spans="1:37" ht="25.35" customHeight="1" x14ac:dyDescent="0.45">
      <c r="A9" s="1173" t="s">
        <v>48</v>
      </c>
      <c r="B9" s="1174"/>
      <c r="C9" s="1174"/>
      <c r="D9" s="1174"/>
      <c r="E9" s="1174"/>
      <c r="F9" s="1174"/>
      <c r="G9" s="1174"/>
      <c r="H9" s="1175"/>
      <c r="I9" s="1053" t="s">
        <v>3</v>
      </c>
      <c r="J9" s="1054"/>
      <c r="K9" s="1055"/>
      <c r="L9" s="1238"/>
      <c r="M9" s="1240"/>
      <c r="N9" s="37" t="s">
        <v>4</v>
      </c>
      <c r="O9" s="1241"/>
      <c r="P9" s="1240"/>
      <c r="Q9" s="1054"/>
      <c r="R9" s="1054"/>
      <c r="S9" s="1054"/>
      <c r="T9" s="1054"/>
      <c r="U9" s="1054"/>
      <c r="V9" s="1054"/>
      <c r="W9" s="1054"/>
      <c r="X9" s="1054"/>
      <c r="Y9" s="1054"/>
      <c r="Z9" s="1054"/>
      <c r="AA9" s="1055"/>
    </row>
    <row r="10" spans="1:37" ht="25.35" customHeight="1" x14ac:dyDescent="0.45">
      <c r="A10" s="1179"/>
      <c r="B10" s="1180"/>
      <c r="C10" s="1180"/>
      <c r="D10" s="1180"/>
      <c r="E10" s="1180"/>
      <c r="F10" s="1180"/>
      <c r="G10" s="1180"/>
      <c r="H10" s="1181"/>
      <c r="I10" s="1053" t="s">
        <v>5</v>
      </c>
      <c r="J10" s="1054"/>
      <c r="K10" s="1054"/>
      <c r="L10" s="1237"/>
      <c r="M10" s="1238"/>
      <c r="N10" s="1238"/>
      <c r="O10" s="1238"/>
      <c r="P10" s="1239"/>
      <c r="Q10" s="1053" t="s">
        <v>6</v>
      </c>
      <c r="R10" s="1054"/>
      <c r="S10" s="1055"/>
      <c r="T10" s="1237"/>
      <c r="U10" s="1238"/>
      <c r="V10" s="1238"/>
      <c r="W10" s="1238"/>
      <c r="X10" s="1238"/>
      <c r="Y10" s="1238"/>
      <c r="Z10" s="1238"/>
      <c r="AA10" s="1239"/>
    </row>
    <row r="11" spans="1:37" ht="25.35" customHeight="1" x14ac:dyDescent="0.45">
      <c r="A11" s="1179"/>
      <c r="B11" s="1180"/>
      <c r="C11" s="1180"/>
      <c r="D11" s="1180"/>
      <c r="E11" s="1180"/>
      <c r="F11" s="1180"/>
      <c r="G11" s="1180"/>
      <c r="H11" s="1181"/>
      <c r="I11" s="1053" t="s">
        <v>8536</v>
      </c>
      <c r="J11" s="1054"/>
      <c r="K11" s="1054"/>
      <c r="L11" s="1234"/>
      <c r="M11" s="1235"/>
      <c r="N11" s="1235"/>
      <c r="O11" s="1235"/>
      <c r="P11" s="1236"/>
      <c r="Q11" s="1053" t="s">
        <v>7</v>
      </c>
      <c r="R11" s="1054"/>
      <c r="S11" s="1055"/>
      <c r="T11" s="1237"/>
      <c r="U11" s="1238"/>
      <c r="V11" s="1238"/>
      <c r="W11" s="1238"/>
      <c r="X11" s="1238"/>
      <c r="Y11" s="1238"/>
      <c r="Z11" s="1238"/>
      <c r="AA11" s="1239"/>
    </row>
    <row r="12" spans="1:37" ht="25.35" customHeight="1" x14ac:dyDescent="0.45">
      <c r="A12" s="1182"/>
      <c r="B12" s="1183"/>
      <c r="C12" s="1183"/>
      <c r="D12" s="1183"/>
      <c r="E12" s="1183"/>
      <c r="F12" s="1183"/>
      <c r="G12" s="1183"/>
      <c r="H12" s="1184"/>
      <c r="I12" s="1053" t="s">
        <v>8</v>
      </c>
      <c r="J12" s="1054"/>
      <c r="K12" s="1054"/>
      <c r="L12" s="1206"/>
      <c r="M12" s="1206"/>
      <c r="N12" s="1206"/>
      <c r="O12" s="1206"/>
      <c r="P12" s="1206"/>
      <c r="Q12" s="1206"/>
      <c r="R12" s="1206"/>
      <c r="S12" s="1206"/>
      <c r="T12" s="1206"/>
      <c r="U12" s="1206"/>
      <c r="V12" s="1206"/>
      <c r="W12" s="1206"/>
      <c r="X12" s="1206"/>
      <c r="Y12" s="1206"/>
      <c r="Z12" s="1206"/>
      <c r="AA12" s="1206"/>
    </row>
    <row r="13" spans="1:37" ht="16.5" customHeight="1" x14ac:dyDescent="0.45">
      <c r="A13" s="1148" t="s">
        <v>63</v>
      </c>
      <c r="B13" s="1149"/>
      <c r="C13" s="1149"/>
      <c r="D13" s="1149"/>
      <c r="E13" s="1149"/>
      <c r="F13" s="1149"/>
      <c r="G13" s="1149"/>
      <c r="H13" s="1150"/>
      <c r="I13" s="1228"/>
      <c r="J13" s="1230"/>
      <c r="L13" s="1232"/>
      <c r="M13" s="1201" t="s">
        <v>64</v>
      </c>
      <c r="N13" s="1164"/>
      <c r="O13" s="43"/>
      <c r="P13" s="44"/>
      <c r="Q13" s="44"/>
      <c r="R13" s="44"/>
      <c r="S13" s="44"/>
      <c r="T13" s="44"/>
      <c r="U13" s="44"/>
      <c r="V13" s="44"/>
      <c r="W13" s="44"/>
      <c r="X13" s="42"/>
      <c r="Y13" s="45"/>
      <c r="Z13" s="45"/>
      <c r="AA13" s="46"/>
      <c r="AK13" s="39"/>
    </row>
    <row r="14" spans="1:37" ht="16.5" customHeight="1" x14ac:dyDescent="0.45">
      <c r="A14" s="1151"/>
      <c r="B14" s="1152"/>
      <c r="C14" s="1152"/>
      <c r="D14" s="1152"/>
      <c r="E14" s="1152"/>
      <c r="F14" s="1152"/>
      <c r="G14" s="1152"/>
      <c r="H14" s="1153"/>
      <c r="I14" s="1229"/>
      <c r="J14" s="1231"/>
      <c r="K14" s="32" t="s">
        <v>65</v>
      </c>
      <c r="L14" s="1233"/>
      <c r="M14" s="1202"/>
      <c r="N14" s="1166"/>
      <c r="O14" s="292"/>
      <c r="P14" s="99"/>
      <c r="Q14" s="99"/>
      <c r="R14" s="99"/>
      <c r="S14" s="99"/>
      <c r="T14" s="99"/>
      <c r="U14" s="99"/>
      <c r="V14" s="99"/>
      <c r="W14" s="99"/>
      <c r="X14" s="47"/>
      <c r="Y14" s="48"/>
      <c r="Z14" s="48"/>
      <c r="AA14" s="49"/>
    </row>
    <row r="15" spans="1:37" ht="16.5" customHeight="1" x14ac:dyDescent="0.45">
      <c r="A15" s="1151"/>
      <c r="B15" s="1152"/>
      <c r="C15" s="1152"/>
      <c r="D15" s="1152"/>
      <c r="E15" s="1152"/>
      <c r="F15" s="1152"/>
      <c r="G15" s="1152"/>
      <c r="H15" s="1153"/>
      <c r="I15" s="50" t="s">
        <v>66</v>
      </c>
      <c r="J15" s="51"/>
      <c r="K15" s="51"/>
      <c r="L15" s="51"/>
      <c r="M15" s="51"/>
      <c r="N15" s="51"/>
      <c r="O15" s="51"/>
      <c r="P15" s="51"/>
      <c r="Q15" s="51"/>
      <c r="R15" s="52"/>
      <c r="S15" s="53"/>
      <c r="T15" s="53"/>
      <c r="U15" s="53"/>
      <c r="V15" s="293"/>
      <c r="W15" s="294"/>
      <c r="X15" s="54"/>
      <c r="Y15" s="55" t="s">
        <v>65</v>
      </c>
      <c r="Z15" s="56"/>
      <c r="AA15" s="46" t="s">
        <v>64</v>
      </c>
    </row>
    <row r="16" spans="1:37" ht="16.5" customHeight="1" x14ac:dyDescent="0.45">
      <c r="A16" s="1154"/>
      <c r="B16" s="1155"/>
      <c r="C16" s="1155"/>
      <c r="D16" s="1155"/>
      <c r="E16" s="1155"/>
      <c r="F16" s="1155"/>
      <c r="G16" s="1155"/>
      <c r="H16" s="1156"/>
      <c r="I16" s="50" t="s">
        <v>67</v>
      </c>
      <c r="J16" s="295"/>
      <c r="K16" s="295"/>
      <c r="L16" s="295"/>
      <c r="M16" s="295"/>
      <c r="N16" s="295"/>
      <c r="O16" s="295"/>
      <c r="P16" s="295"/>
      <c r="Q16" s="295"/>
      <c r="R16" s="52"/>
      <c r="S16" s="53"/>
      <c r="T16" s="53"/>
      <c r="U16" s="53"/>
      <c r="V16" s="293"/>
      <c r="W16" s="812"/>
      <c r="X16" s="813"/>
      <c r="Y16" s="55" t="s">
        <v>65</v>
      </c>
      <c r="Z16" s="814"/>
      <c r="AA16" s="49" t="s">
        <v>64</v>
      </c>
    </row>
    <row r="17" spans="1:33" ht="18" customHeight="1" x14ac:dyDescent="0.45">
      <c r="A17" s="1167" t="s">
        <v>68</v>
      </c>
      <c r="B17" s="1168"/>
      <c r="C17" s="1168"/>
      <c r="D17" s="1168"/>
      <c r="E17" s="1168"/>
      <c r="F17" s="1168"/>
      <c r="G17" s="1168"/>
      <c r="H17" s="1169"/>
      <c r="I17" s="815" t="s">
        <v>70</v>
      </c>
      <c r="J17" s="52" t="s">
        <v>69</v>
      </c>
      <c r="K17" s="58"/>
      <c r="L17" s="58"/>
      <c r="M17" s="58"/>
      <c r="N17" s="815" t="s">
        <v>70</v>
      </c>
      <c r="O17" s="52" t="s">
        <v>71</v>
      </c>
      <c r="P17" s="58"/>
      <c r="Q17" s="58"/>
      <c r="R17" s="58"/>
      <c r="S17" s="58"/>
      <c r="T17" s="58"/>
      <c r="U17" s="58"/>
      <c r="V17" s="58"/>
      <c r="W17" s="58"/>
      <c r="X17" s="58"/>
      <c r="Y17" s="58"/>
      <c r="Z17" s="58"/>
      <c r="AA17" s="59"/>
    </row>
    <row r="18" spans="1:33" ht="15" customHeight="1" x14ac:dyDescent="0.45">
      <c r="A18" s="1118" t="s">
        <v>72</v>
      </c>
      <c r="B18" s="1119"/>
      <c r="C18" s="1119"/>
      <c r="D18" s="1119"/>
      <c r="E18" s="1119"/>
      <c r="F18" s="1119"/>
      <c r="G18" s="1119"/>
      <c r="H18" s="1120"/>
      <c r="I18" s="1130" t="s">
        <v>73</v>
      </c>
      <c r="J18" s="1139"/>
      <c r="K18" s="1218"/>
      <c r="L18" s="1218"/>
      <c r="M18" s="1218"/>
      <c r="N18" s="1218"/>
      <c r="O18" s="1199"/>
      <c r="P18" s="1199"/>
      <c r="Q18" s="1200"/>
      <c r="R18" s="1200"/>
      <c r="S18" s="1200"/>
      <c r="T18" s="1200"/>
      <c r="U18" s="1143" t="s">
        <v>74</v>
      </c>
      <c r="V18" s="1143"/>
      <c r="W18" s="1143"/>
      <c r="X18" s="1143"/>
      <c r="Y18" s="1143"/>
      <c r="Z18" s="1143"/>
      <c r="AA18" s="1144"/>
    </row>
    <row r="19" spans="1:33" ht="15" customHeight="1" x14ac:dyDescent="0.45">
      <c r="A19" s="1121"/>
      <c r="B19" s="1122"/>
      <c r="C19" s="1122"/>
      <c r="D19" s="1122"/>
      <c r="E19" s="1122"/>
      <c r="F19" s="1122"/>
      <c r="G19" s="1122"/>
      <c r="H19" s="1123"/>
      <c r="I19" s="1197"/>
      <c r="J19" s="1198"/>
      <c r="K19" s="1218"/>
      <c r="L19" s="1218"/>
      <c r="M19" s="1218"/>
      <c r="N19" s="1218"/>
      <c r="O19" s="1199"/>
      <c r="P19" s="1199"/>
      <c r="Q19" s="1200"/>
      <c r="R19" s="1200"/>
      <c r="S19" s="1200"/>
      <c r="T19" s="1200"/>
      <c r="U19" s="1146"/>
      <c r="V19" s="1146"/>
      <c r="W19" s="1146"/>
      <c r="X19" s="1146"/>
      <c r="Y19" s="1146"/>
      <c r="Z19" s="1146"/>
      <c r="AA19" s="1147"/>
      <c r="AB19" s="63"/>
      <c r="AC19" s="63"/>
      <c r="AD19" s="63"/>
      <c r="AE19" s="63"/>
      <c r="AF19" s="63"/>
      <c r="AG19" s="63"/>
    </row>
    <row r="20" spans="1:33" ht="15" customHeight="1" x14ac:dyDescent="0.45">
      <c r="A20" s="1118" t="s">
        <v>75</v>
      </c>
      <c r="B20" s="1119"/>
      <c r="C20" s="1119"/>
      <c r="D20" s="1119"/>
      <c r="E20" s="1119"/>
      <c r="F20" s="1119"/>
      <c r="G20" s="1119"/>
      <c r="H20" s="1119"/>
      <c r="I20" s="1214"/>
      <c r="J20" s="1215"/>
      <c r="K20" s="1211"/>
      <c r="L20" s="1134" t="s">
        <v>76</v>
      </c>
      <c r="M20" s="1211"/>
      <c r="N20" s="1134" t="s">
        <v>77</v>
      </c>
      <c r="O20" s="1211"/>
      <c r="P20" s="1134" t="s">
        <v>78</v>
      </c>
      <c r="R20" s="60"/>
      <c r="S20" s="60"/>
      <c r="T20" s="60"/>
      <c r="U20" s="60"/>
      <c r="V20" s="60"/>
      <c r="W20" s="60"/>
      <c r="X20" s="60"/>
      <c r="Y20" s="60"/>
      <c r="Z20" s="60"/>
      <c r="AA20" s="209"/>
      <c r="AB20" s="63"/>
      <c r="AC20" s="63"/>
      <c r="AD20" s="63"/>
      <c r="AE20" s="63"/>
      <c r="AF20" s="63"/>
      <c r="AG20" s="63"/>
    </row>
    <row r="21" spans="1:33" ht="15" customHeight="1" x14ac:dyDescent="0.45">
      <c r="A21" s="1121"/>
      <c r="B21" s="1122"/>
      <c r="C21" s="1122"/>
      <c r="D21" s="1122"/>
      <c r="E21" s="1122"/>
      <c r="F21" s="1122"/>
      <c r="G21" s="1122"/>
      <c r="H21" s="1122"/>
      <c r="I21" s="1216"/>
      <c r="J21" s="1217"/>
      <c r="K21" s="1212"/>
      <c r="L21" s="1136"/>
      <c r="M21" s="1212"/>
      <c r="N21" s="1136"/>
      <c r="O21" s="1212"/>
      <c r="P21" s="1136"/>
      <c r="Q21" s="64"/>
      <c r="R21" s="62"/>
      <c r="S21" s="62"/>
      <c r="T21" s="62"/>
      <c r="U21" s="62"/>
      <c r="V21" s="62"/>
      <c r="W21" s="62"/>
      <c r="X21" s="62"/>
      <c r="Y21" s="62"/>
      <c r="Z21" s="62"/>
      <c r="AA21" s="208"/>
      <c r="AB21" s="63"/>
      <c r="AC21" s="63"/>
      <c r="AD21" s="63"/>
      <c r="AE21" s="63"/>
      <c r="AF21" s="63"/>
      <c r="AG21" s="63"/>
    </row>
    <row r="22" spans="1:33" ht="20.100000000000001" customHeight="1" x14ac:dyDescent="0.45">
      <c r="A22" s="65"/>
      <c r="B22" s="65"/>
      <c r="C22" s="65"/>
      <c r="D22" s="65"/>
      <c r="E22" s="65"/>
      <c r="F22" s="65"/>
      <c r="G22" s="65"/>
      <c r="H22" s="65"/>
      <c r="I22" s="66"/>
      <c r="J22" s="66"/>
      <c r="K22" s="67"/>
      <c r="L22" s="66"/>
      <c r="M22" s="67"/>
      <c r="N22" s="66"/>
      <c r="O22" s="67"/>
      <c r="P22" s="66"/>
      <c r="Q22" s="68"/>
      <c r="R22" s="61"/>
      <c r="S22" s="61"/>
      <c r="T22" s="61"/>
      <c r="U22" s="61"/>
      <c r="V22" s="61"/>
      <c r="W22" s="61"/>
      <c r="X22" s="61"/>
      <c r="Y22" s="61"/>
      <c r="Z22" s="61"/>
      <c r="AA22" s="61"/>
      <c r="AB22" s="63"/>
      <c r="AC22" s="63"/>
      <c r="AD22" s="63"/>
      <c r="AE22" s="63"/>
      <c r="AF22" s="63"/>
      <c r="AG22" s="63"/>
    </row>
    <row r="23" spans="1:33" ht="30" customHeight="1" x14ac:dyDescent="0.45">
      <c r="A23" s="1117" t="s">
        <v>8770</v>
      </c>
      <c r="B23" s="1213"/>
      <c r="C23" s="1213"/>
      <c r="D23" s="1213"/>
      <c r="E23" s="1213"/>
      <c r="F23" s="1213"/>
      <c r="G23" s="1213"/>
      <c r="H23" s="1213"/>
      <c r="I23" s="1213"/>
      <c r="J23" s="1213"/>
      <c r="K23" s="1213"/>
      <c r="L23" s="1213"/>
      <c r="M23" s="1213"/>
      <c r="N23" s="1213"/>
      <c r="O23" s="1213"/>
      <c r="P23" s="1213"/>
      <c r="Q23" s="1213"/>
      <c r="R23" s="1213"/>
      <c r="S23" s="1213"/>
      <c r="T23" s="1213"/>
      <c r="U23" s="1213"/>
      <c r="V23" s="1213"/>
      <c r="W23" s="1213"/>
      <c r="X23" s="1213"/>
      <c r="Y23" s="1213"/>
      <c r="Z23" s="1213"/>
      <c r="AA23" s="1213"/>
      <c r="AB23" s="63"/>
      <c r="AC23" s="63"/>
      <c r="AD23" s="63"/>
      <c r="AE23" s="63"/>
      <c r="AF23" s="63"/>
      <c r="AG23" s="63"/>
    </row>
    <row r="24" spans="1:33" ht="12.6" customHeight="1" x14ac:dyDescent="0.45">
      <c r="A24" s="1185" t="s">
        <v>62</v>
      </c>
      <c r="B24" s="1186"/>
      <c r="C24" s="1186"/>
      <c r="D24" s="1186"/>
      <c r="E24" s="1186"/>
      <c r="F24" s="1186"/>
      <c r="G24" s="1186"/>
      <c r="H24" s="1187"/>
      <c r="I24" s="1188"/>
      <c r="J24" s="1189"/>
      <c r="K24" s="1189"/>
      <c r="L24" s="1189"/>
      <c r="M24" s="1189"/>
      <c r="N24" s="1189"/>
      <c r="O24" s="1189"/>
      <c r="P24" s="1189"/>
      <c r="Q24" s="1189"/>
      <c r="R24" s="1189"/>
      <c r="S24" s="1189"/>
      <c r="T24" s="1189"/>
      <c r="U24" s="1189"/>
      <c r="V24" s="1189"/>
      <c r="W24" s="1189"/>
      <c r="X24" s="1189"/>
      <c r="Y24" s="1189"/>
      <c r="Z24" s="1189"/>
      <c r="AA24" s="1190"/>
    </row>
    <row r="25" spans="1:33" ht="22.5" customHeight="1" x14ac:dyDescent="0.45">
      <c r="A25" s="1207" t="s">
        <v>50</v>
      </c>
      <c r="B25" s="1208"/>
      <c r="C25" s="1208"/>
      <c r="D25" s="1208"/>
      <c r="E25" s="1208"/>
      <c r="F25" s="1208"/>
      <c r="G25" s="1208"/>
      <c r="H25" s="1209"/>
      <c r="I25" s="1182"/>
      <c r="J25" s="1183"/>
      <c r="K25" s="1183"/>
      <c r="L25" s="1180"/>
      <c r="M25" s="1180"/>
      <c r="N25" s="1183"/>
      <c r="O25" s="1180"/>
      <c r="P25" s="1180"/>
      <c r="Q25" s="1183"/>
      <c r="R25" s="1183"/>
      <c r="S25" s="1183"/>
      <c r="T25" s="1183"/>
      <c r="U25" s="1183"/>
      <c r="V25" s="1183"/>
      <c r="W25" s="1183"/>
      <c r="X25" s="1183"/>
      <c r="Y25" s="1183"/>
      <c r="Z25" s="1183"/>
      <c r="AA25" s="1184"/>
      <c r="AC25" s="32" t="s">
        <v>13</v>
      </c>
    </row>
    <row r="26" spans="1:33" ht="25.35" customHeight="1" x14ac:dyDescent="0.45">
      <c r="A26" s="1173" t="s">
        <v>48</v>
      </c>
      <c r="B26" s="1174"/>
      <c r="C26" s="1174"/>
      <c r="D26" s="1174"/>
      <c r="E26" s="1174"/>
      <c r="F26" s="1174"/>
      <c r="G26" s="1174"/>
      <c r="H26" s="1175"/>
      <c r="I26" s="1053" t="s">
        <v>3</v>
      </c>
      <c r="J26" s="1054"/>
      <c r="K26" s="1055"/>
      <c r="L26" s="1171"/>
      <c r="M26" s="1176"/>
      <c r="N26" s="37" t="s">
        <v>4</v>
      </c>
      <c r="O26" s="1177"/>
      <c r="P26" s="1176"/>
      <c r="Q26" s="1054"/>
      <c r="R26" s="1054"/>
      <c r="S26" s="1054"/>
      <c r="T26" s="1054"/>
      <c r="U26" s="1054"/>
      <c r="V26" s="1054"/>
      <c r="W26" s="1054"/>
      <c r="X26" s="1054"/>
      <c r="Y26" s="1054"/>
      <c r="Z26" s="1054"/>
      <c r="AA26" s="1055"/>
    </row>
    <row r="27" spans="1:33" ht="25.35" customHeight="1" x14ac:dyDescent="0.45">
      <c r="A27" s="1179"/>
      <c r="B27" s="1180"/>
      <c r="C27" s="1180"/>
      <c r="D27" s="1180"/>
      <c r="E27" s="1180"/>
      <c r="F27" s="1180"/>
      <c r="G27" s="1180"/>
      <c r="H27" s="1181"/>
      <c r="I27" s="1053" t="s">
        <v>5</v>
      </c>
      <c r="J27" s="1054"/>
      <c r="K27" s="1054"/>
      <c r="L27" s="1170"/>
      <c r="M27" s="1171"/>
      <c r="N27" s="1171"/>
      <c r="O27" s="1171"/>
      <c r="P27" s="1172"/>
      <c r="Q27" s="1053" t="s">
        <v>6</v>
      </c>
      <c r="R27" s="1054"/>
      <c r="S27" s="1055"/>
      <c r="T27" s="1170"/>
      <c r="U27" s="1171"/>
      <c r="V27" s="1171"/>
      <c r="W27" s="1171"/>
      <c r="X27" s="1171"/>
      <c r="Y27" s="1171"/>
      <c r="Z27" s="1171"/>
      <c r="AA27" s="1172"/>
    </row>
    <row r="28" spans="1:33" ht="25.35" customHeight="1" x14ac:dyDescent="0.45">
      <c r="A28" s="1179"/>
      <c r="B28" s="1180"/>
      <c r="C28" s="1180"/>
      <c r="D28" s="1180"/>
      <c r="E28" s="1180"/>
      <c r="F28" s="1180"/>
      <c r="G28" s="1180"/>
      <c r="H28" s="1181"/>
      <c r="I28" s="1053" t="s">
        <v>8536</v>
      </c>
      <c r="J28" s="1054"/>
      <c r="K28" s="1054"/>
      <c r="L28" s="1203"/>
      <c r="M28" s="1204"/>
      <c r="N28" s="1204"/>
      <c r="O28" s="1204"/>
      <c r="P28" s="1205"/>
      <c r="Q28" s="1053" t="s">
        <v>7</v>
      </c>
      <c r="R28" s="1054"/>
      <c r="S28" s="1055"/>
      <c r="T28" s="1170"/>
      <c r="U28" s="1171"/>
      <c r="V28" s="1171"/>
      <c r="W28" s="1171"/>
      <c r="X28" s="1171"/>
      <c r="Y28" s="1171"/>
      <c r="Z28" s="1171"/>
      <c r="AA28" s="1172"/>
      <c r="AG28" s="39"/>
    </row>
    <row r="29" spans="1:33" ht="25.35" customHeight="1" x14ac:dyDescent="0.45">
      <c r="A29" s="1182"/>
      <c r="B29" s="1183"/>
      <c r="C29" s="1183"/>
      <c r="D29" s="1183"/>
      <c r="E29" s="1183"/>
      <c r="F29" s="1183"/>
      <c r="G29" s="1183"/>
      <c r="H29" s="1184"/>
      <c r="I29" s="1053" t="s">
        <v>8</v>
      </c>
      <c r="J29" s="1054"/>
      <c r="K29" s="1054"/>
      <c r="L29" s="1206"/>
      <c r="M29" s="1206"/>
      <c r="N29" s="1206"/>
      <c r="O29" s="1206"/>
      <c r="P29" s="1206"/>
      <c r="Q29" s="1206"/>
      <c r="R29" s="1206"/>
      <c r="S29" s="1206"/>
      <c r="T29" s="1206"/>
      <c r="U29" s="1206"/>
      <c r="V29" s="1206"/>
      <c r="W29" s="1206"/>
      <c r="X29" s="1206"/>
      <c r="Y29" s="1206"/>
      <c r="Z29" s="1206"/>
      <c r="AA29" s="1206"/>
    </row>
    <row r="30" spans="1:33" ht="7.5" customHeight="1" x14ac:dyDescent="0.45">
      <c r="A30" s="39"/>
      <c r="B30" s="39"/>
      <c r="C30" s="39"/>
      <c r="D30" s="39"/>
      <c r="E30" s="39"/>
      <c r="F30" s="39"/>
      <c r="G30" s="39"/>
      <c r="H30" s="39"/>
      <c r="I30" s="26"/>
      <c r="J30" s="26"/>
      <c r="K30" s="26"/>
      <c r="L30" s="70"/>
      <c r="M30" s="70"/>
      <c r="N30" s="70"/>
      <c r="O30" s="70"/>
      <c r="P30" s="70"/>
      <c r="Q30" s="70"/>
      <c r="R30" s="70"/>
      <c r="S30" s="70"/>
      <c r="T30" s="70"/>
      <c r="U30" s="70"/>
      <c r="V30" s="70"/>
      <c r="W30" s="70"/>
      <c r="X30" s="70"/>
      <c r="Y30" s="70"/>
      <c r="Z30" s="70"/>
      <c r="AA30" s="70"/>
    </row>
    <row r="31" spans="1:33" ht="25.35" customHeight="1" x14ac:dyDescent="0.45">
      <c r="A31" s="35" t="s">
        <v>79</v>
      </c>
      <c r="H31" s="36"/>
      <c r="I31" s="36"/>
      <c r="V31" s="36"/>
      <c r="W31" s="36"/>
      <c r="X31" s="36"/>
      <c r="Y31" s="36"/>
      <c r="Z31" s="36"/>
      <c r="AA31" s="36"/>
    </row>
    <row r="32" spans="1:33" ht="12.6" customHeight="1" x14ac:dyDescent="0.45">
      <c r="A32" s="1185" t="s">
        <v>62</v>
      </c>
      <c r="B32" s="1186"/>
      <c r="C32" s="1186"/>
      <c r="D32" s="1186"/>
      <c r="E32" s="1186"/>
      <c r="F32" s="1186"/>
      <c r="G32" s="1186"/>
      <c r="H32" s="1187"/>
      <c r="I32" s="1188"/>
      <c r="J32" s="1189"/>
      <c r="K32" s="1189"/>
      <c r="L32" s="1189"/>
      <c r="M32" s="1189"/>
      <c r="N32" s="1189"/>
      <c r="O32" s="1189"/>
      <c r="P32" s="1189"/>
      <c r="Q32" s="1189"/>
      <c r="R32" s="1189"/>
      <c r="S32" s="1189"/>
      <c r="T32" s="1189"/>
      <c r="U32" s="1189"/>
      <c r="V32" s="1189"/>
      <c r="W32" s="1189"/>
      <c r="X32" s="1189"/>
      <c r="Y32" s="1189"/>
      <c r="Z32" s="1189"/>
      <c r="AA32" s="1190"/>
    </row>
    <row r="33" spans="1:37" ht="22.5" customHeight="1" x14ac:dyDescent="0.45">
      <c r="A33" s="1207" t="s">
        <v>50</v>
      </c>
      <c r="B33" s="1208"/>
      <c r="C33" s="1208"/>
      <c r="D33" s="1208"/>
      <c r="E33" s="1208"/>
      <c r="F33" s="1208"/>
      <c r="G33" s="1208"/>
      <c r="H33" s="1209"/>
      <c r="I33" s="1182"/>
      <c r="J33" s="1183"/>
      <c r="K33" s="1183"/>
      <c r="L33" s="1180"/>
      <c r="M33" s="1180"/>
      <c r="N33" s="1183"/>
      <c r="O33" s="1180"/>
      <c r="P33" s="1180"/>
      <c r="Q33" s="1183"/>
      <c r="R33" s="1183"/>
      <c r="S33" s="1183"/>
      <c r="T33" s="1183"/>
      <c r="U33" s="1183"/>
      <c r="V33" s="1183"/>
      <c r="W33" s="1183"/>
      <c r="X33" s="1183"/>
      <c r="Y33" s="1183"/>
      <c r="Z33" s="1183"/>
      <c r="AA33" s="1184"/>
      <c r="AC33" s="32" t="s">
        <v>80</v>
      </c>
    </row>
    <row r="34" spans="1:37" ht="25.35" customHeight="1" x14ac:dyDescent="0.45">
      <c r="A34" s="1173" t="s">
        <v>48</v>
      </c>
      <c r="B34" s="1174"/>
      <c r="C34" s="1174"/>
      <c r="D34" s="1174"/>
      <c r="E34" s="1174"/>
      <c r="F34" s="1174"/>
      <c r="G34" s="1174"/>
      <c r="H34" s="1175"/>
      <c r="I34" s="1053" t="s">
        <v>3</v>
      </c>
      <c r="J34" s="1054"/>
      <c r="K34" s="1055"/>
      <c r="L34" s="1171"/>
      <c r="M34" s="1176"/>
      <c r="N34" s="37" t="s">
        <v>4</v>
      </c>
      <c r="O34" s="1177"/>
      <c r="P34" s="1176"/>
      <c r="Q34" s="1054"/>
      <c r="R34" s="1054"/>
      <c r="S34" s="1054"/>
      <c r="T34" s="1054"/>
      <c r="U34" s="1054"/>
      <c r="V34" s="1054"/>
      <c r="W34" s="1054"/>
      <c r="X34" s="1054"/>
      <c r="Y34" s="1054"/>
      <c r="Z34" s="1054"/>
      <c r="AA34" s="1055"/>
    </row>
    <row r="35" spans="1:37" ht="25.35" customHeight="1" x14ac:dyDescent="0.45">
      <c r="A35" s="1179"/>
      <c r="B35" s="1180"/>
      <c r="C35" s="1180"/>
      <c r="D35" s="1180"/>
      <c r="E35" s="1180"/>
      <c r="F35" s="1180"/>
      <c r="G35" s="1180"/>
      <c r="H35" s="1181"/>
      <c r="I35" s="1053" t="s">
        <v>5</v>
      </c>
      <c r="J35" s="1054"/>
      <c r="K35" s="1054"/>
      <c r="L35" s="1170"/>
      <c r="M35" s="1171"/>
      <c r="N35" s="1171"/>
      <c r="O35" s="1171"/>
      <c r="P35" s="1172"/>
      <c r="Q35" s="1053" t="s">
        <v>6</v>
      </c>
      <c r="R35" s="1054"/>
      <c r="S35" s="1055"/>
      <c r="T35" s="1170"/>
      <c r="U35" s="1171"/>
      <c r="V35" s="1171"/>
      <c r="W35" s="1171"/>
      <c r="X35" s="1171"/>
      <c r="Y35" s="1171"/>
      <c r="Z35" s="1171"/>
      <c r="AA35" s="1172"/>
    </row>
    <row r="36" spans="1:37" ht="25.35" customHeight="1" x14ac:dyDescent="0.45">
      <c r="A36" s="1179"/>
      <c r="B36" s="1180"/>
      <c r="C36" s="1180"/>
      <c r="D36" s="1180"/>
      <c r="E36" s="1180"/>
      <c r="F36" s="1180"/>
      <c r="G36" s="1180"/>
      <c r="H36" s="1181"/>
      <c r="I36" s="1053" t="s">
        <v>8536</v>
      </c>
      <c r="J36" s="1054"/>
      <c r="K36" s="1054"/>
      <c r="L36" s="1203"/>
      <c r="M36" s="1204"/>
      <c r="N36" s="1204"/>
      <c r="O36" s="1204"/>
      <c r="P36" s="1205"/>
      <c r="Q36" s="1053" t="s">
        <v>7</v>
      </c>
      <c r="R36" s="1054"/>
      <c r="S36" s="1055"/>
      <c r="T36" s="1170"/>
      <c r="U36" s="1171"/>
      <c r="V36" s="1171"/>
      <c r="W36" s="1171"/>
      <c r="X36" s="1171"/>
      <c r="Y36" s="1171"/>
      <c r="Z36" s="1171"/>
      <c r="AA36" s="1172"/>
    </row>
    <row r="37" spans="1:37" ht="25.35" customHeight="1" x14ac:dyDescent="0.45">
      <c r="A37" s="1182"/>
      <c r="B37" s="1183"/>
      <c r="C37" s="1183"/>
      <c r="D37" s="1183"/>
      <c r="E37" s="1183"/>
      <c r="F37" s="1183"/>
      <c r="G37" s="1183"/>
      <c r="H37" s="1184"/>
      <c r="I37" s="1053" t="s">
        <v>8</v>
      </c>
      <c r="J37" s="1054"/>
      <c r="K37" s="1054"/>
      <c r="L37" s="1206"/>
      <c r="M37" s="1206"/>
      <c r="N37" s="1206"/>
      <c r="O37" s="1206"/>
      <c r="P37" s="1206"/>
      <c r="Q37" s="1206"/>
      <c r="R37" s="1206"/>
      <c r="S37" s="1206"/>
      <c r="T37" s="1206"/>
      <c r="U37" s="1206"/>
      <c r="V37" s="1206"/>
      <c r="W37" s="1206"/>
      <c r="X37" s="1206"/>
      <c r="Y37" s="1206"/>
      <c r="Z37" s="1206"/>
      <c r="AA37" s="1206"/>
      <c r="AG37" s="71"/>
    </row>
    <row r="38" spans="1:37" ht="16.5" customHeight="1" x14ac:dyDescent="0.45">
      <c r="A38" s="1148" t="s">
        <v>63</v>
      </c>
      <c r="B38" s="1149"/>
      <c r="C38" s="1149"/>
      <c r="D38" s="1149"/>
      <c r="E38" s="1149"/>
      <c r="F38" s="1149"/>
      <c r="G38" s="1149"/>
      <c r="H38" s="1150"/>
      <c r="I38" s="1157"/>
      <c r="J38" s="1159"/>
      <c r="L38" s="1161"/>
      <c r="M38" s="1201" t="s">
        <v>64</v>
      </c>
      <c r="N38" s="1164"/>
      <c r="O38" s="43"/>
      <c r="P38" s="44"/>
      <c r="Q38" s="44"/>
      <c r="R38" s="44"/>
      <c r="S38" s="44"/>
      <c r="T38" s="44"/>
      <c r="U38" s="44"/>
      <c r="V38" s="44"/>
      <c r="W38" s="44"/>
      <c r="X38" s="42"/>
      <c r="Y38" s="45"/>
      <c r="Z38" s="45"/>
      <c r="AA38" s="46"/>
      <c r="AK38" s="39"/>
    </row>
    <row r="39" spans="1:37" ht="16.5" customHeight="1" x14ac:dyDescent="0.45">
      <c r="A39" s="1151"/>
      <c r="B39" s="1152"/>
      <c r="C39" s="1152"/>
      <c r="D39" s="1152"/>
      <c r="E39" s="1152"/>
      <c r="F39" s="1152"/>
      <c r="G39" s="1152"/>
      <c r="H39" s="1153"/>
      <c r="I39" s="1158"/>
      <c r="J39" s="1160"/>
      <c r="K39" s="32" t="s">
        <v>65</v>
      </c>
      <c r="L39" s="1162"/>
      <c r="M39" s="1202"/>
      <c r="N39" s="1166"/>
      <c r="O39" s="292"/>
      <c r="P39" s="99"/>
      <c r="Q39" s="99"/>
      <c r="R39" s="99"/>
      <c r="S39" s="99"/>
      <c r="T39" s="99"/>
      <c r="U39" s="99"/>
      <c r="V39" s="99"/>
      <c r="W39" s="99"/>
      <c r="X39" s="47"/>
      <c r="Y39" s="48"/>
      <c r="Z39" s="48"/>
      <c r="AA39" s="49"/>
    </row>
    <row r="40" spans="1:37" ht="16.5" customHeight="1" x14ac:dyDescent="0.45">
      <c r="A40" s="1151"/>
      <c r="B40" s="1152"/>
      <c r="C40" s="1152"/>
      <c r="D40" s="1152"/>
      <c r="E40" s="1152"/>
      <c r="F40" s="1152"/>
      <c r="G40" s="1152"/>
      <c r="H40" s="1153"/>
      <c r="I40" s="50" t="s">
        <v>66</v>
      </c>
      <c r="J40" s="51"/>
      <c r="K40" s="51"/>
      <c r="L40" s="51"/>
      <c r="M40" s="51"/>
      <c r="N40" s="51"/>
      <c r="O40" s="51"/>
      <c r="P40" s="51"/>
      <c r="Q40" s="51"/>
      <c r="R40" s="52"/>
      <c r="S40" s="53"/>
      <c r="T40" s="53"/>
      <c r="U40" s="53"/>
      <c r="V40" s="293"/>
      <c r="W40" s="294"/>
      <c r="X40" s="54"/>
      <c r="Y40" s="55" t="s">
        <v>65</v>
      </c>
      <c r="Z40" s="56"/>
      <c r="AA40" s="46" t="s">
        <v>64</v>
      </c>
    </row>
    <row r="41" spans="1:37" ht="16.5" customHeight="1" x14ac:dyDescent="0.45">
      <c r="A41" s="1154"/>
      <c r="B41" s="1155"/>
      <c r="C41" s="1155"/>
      <c r="D41" s="1155"/>
      <c r="E41" s="1155"/>
      <c r="F41" s="1155"/>
      <c r="G41" s="1155"/>
      <c r="H41" s="1156"/>
      <c r="I41" s="50" t="s">
        <v>67</v>
      </c>
      <c r="J41" s="295"/>
      <c r="K41" s="295"/>
      <c r="L41" s="295"/>
      <c r="M41" s="295"/>
      <c r="N41" s="295"/>
      <c r="O41" s="295"/>
      <c r="P41" s="295"/>
      <c r="Q41" s="295"/>
      <c r="R41" s="52"/>
      <c r="S41" s="53"/>
      <c r="T41" s="53"/>
      <c r="U41" s="53"/>
      <c r="V41" s="293"/>
      <c r="W41" s="294"/>
      <c r="X41" s="54"/>
      <c r="Y41" s="55" t="s">
        <v>65</v>
      </c>
      <c r="Z41" s="56"/>
      <c r="AA41" s="49" t="s">
        <v>64</v>
      </c>
    </row>
    <row r="42" spans="1:37" ht="18" customHeight="1" x14ac:dyDescent="0.45">
      <c r="A42" s="1167" t="s">
        <v>68</v>
      </c>
      <c r="B42" s="1168"/>
      <c r="C42" s="1168"/>
      <c r="D42" s="1168"/>
      <c r="E42" s="1168"/>
      <c r="F42" s="1168"/>
      <c r="G42" s="1168"/>
      <c r="H42" s="1169"/>
      <c r="I42" s="667" t="s">
        <v>70</v>
      </c>
      <c r="J42" s="52" t="s">
        <v>69</v>
      </c>
      <c r="K42" s="58"/>
      <c r="L42" s="58"/>
      <c r="M42" s="58"/>
      <c r="N42" s="667" t="s">
        <v>70</v>
      </c>
      <c r="O42" s="52" t="s">
        <v>71</v>
      </c>
      <c r="P42" s="58"/>
      <c r="Q42" s="58"/>
      <c r="S42" s="72" t="s">
        <v>81</v>
      </c>
      <c r="T42" s="667" t="s">
        <v>70</v>
      </c>
      <c r="U42" s="72" t="s">
        <v>82</v>
      </c>
      <c r="W42" s="52"/>
      <c r="X42" s="58"/>
      <c r="Y42" s="58"/>
      <c r="Z42" s="58"/>
      <c r="AA42" s="59"/>
      <c r="AG42" s="69"/>
    </row>
    <row r="43" spans="1:37" ht="15" customHeight="1" x14ac:dyDescent="0.45">
      <c r="A43" s="1118" t="s">
        <v>72</v>
      </c>
      <c r="B43" s="1119"/>
      <c r="C43" s="1119"/>
      <c r="D43" s="1119"/>
      <c r="E43" s="1119"/>
      <c r="F43" s="1119"/>
      <c r="G43" s="1119"/>
      <c r="H43" s="1120"/>
      <c r="I43" s="1130" t="s">
        <v>73</v>
      </c>
      <c r="J43" s="1139"/>
      <c r="K43" s="1199"/>
      <c r="L43" s="1199"/>
      <c r="M43" s="1199"/>
      <c r="N43" s="1199"/>
      <c r="O43" s="1199"/>
      <c r="P43" s="1199"/>
      <c r="Q43" s="1200"/>
      <c r="R43" s="1200"/>
      <c r="S43" s="1200"/>
      <c r="T43" s="1200"/>
      <c r="U43" s="1143" t="s">
        <v>74</v>
      </c>
      <c r="V43" s="1143"/>
      <c r="W43" s="1143"/>
      <c r="X43" s="1143"/>
      <c r="Y43" s="1143"/>
      <c r="Z43" s="1143"/>
      <c r="AA43" s="1144"/>
    </row>
    <row r="44" spans="1:37" ht="15" customHeight="1" x14ac:dyDescent="0.45">
      <c r="A44" s="1121"/>
      <c r="B44" s="1122"/>
      <c r="C44" s="1122"/>
      <c r="D44" s="1122"/>
      <c r="E44" s="1122"/>
      <c r="F44" s="1122"/>
      <c r="G44" s="1122"/>
      <c r="H44" s="1123"/>
      <c r="I44" s="1197"/>
      <c r="J44" s="1198"/>
      <c r="K44" s="1199"/>
      <c r="L44" s="1199"/>
      <c r="M44" s="1199"/>
      <c r="N44" s="1199"/>
      <c r="O44" s="1199"/>
      <c r="P44" s="1199"/>
      <c r="Q44" s="1200"/>
      <c r="R44" s="1200"/>
      <c r="S44" s="1200"/>
      <c r="T44" s="1200"/>
      <c r="U44" s="1146"/>
      <c r="V44" s="1146"/>
      <c r="W44" s="1146"/>
      <c r="X44" s="1146"/>
      <c r="Y44" s="1146"/>
      <c r="Z44" s="1146"/>
      <c r="AA44" s="1147"/>
      <c r="AC44" s="63"/>
      <c r="AD44" s="63"/>
      <c r="AE44" s="63"/>
      <c r="AF44" s="63"/>
      <c r="AG44" s="63"/>
    </row>
    <row r="45" spans="1:37" ht="15" customHeight="1" x14ac:dyDescent="0.45">
      <c r="A45" s="1118" t="s">
        <v>75</v>
      </c>
      <c r="B45" s="1119"/>
      <c r="C45" s="1119"/>
      <c r="D45" s="1119"/>
      <c r="E45" s="1119"/>
      <c r="F45" s="1119"/>
      <c r="G45" s="1119"/>
      <c r="H45" s="1119"/>
      <c r="I45" s="1124"/>
      <c r="J45" s="1125"/>
      <c r="K45" s="1113"/>
      <c r="L45" s="1134" t="s">
        <v>76</v>
      </c>
      <c r="M45" s="1113"/>
      <c r="N45" s="1134" t="s">
        <v>77</v>
      </c>
      <c r="O45" s="1113"/>
      <c r="P45" s="1134" t="s">
        <v>78</v>
      </c>
      <c r="R45" s="60"/>
      <c r="S45" s="60"/>
      <c r="T45" s="60"/>
      <c r="U45" s="60"/>
      <c r="V45" s="60"/>
      <c r="W45" s="60"/>
      <c r="X45" s="60"/>
      <c r="Y45" s="60"/>
      <c r="Z45" s="60"/>
      <c r="AA45" s="209"/>
      <c r="AC45" s="63"/>
      <c r="AD45" s="63"/>
      <c r="AE45" s="63"/>
      <c r="AF45" s="63"/>
      <c r="AG45" s="63"/>
    </row>
    <row r="46" spans="1:37" ht="15" customHeight="1" x14ac:dyDescent="0.45">
      <c r="A46" s="1121"/>
      <c r="B46" s="1122"/>
      <c r="C46" s="1122"/>
      <c r="D46" s="1122"/>
      <c r="E46" s="1122"/>
      <c r="F46" s="1122"/>
      <c r="G46" s="1122"/>
      <c r="H46" s="1122"/>
      <c r="I46" s="1126"/>
      <c r="J46" s="1127"/>
      <c r="K46" s="1114"/>
      <c r="L46" s="1136"/>
      <c r="M46" s="1114"/>
      <c r="N46" s="1136"/>
      <c r="O46" s="1114"/>
      <c r="P46" s="1136"/>
      <c r="Q46" s="64"/>
      <c r="R46" s="62"/>
      <c r="S46" s="62"/>
      <c r="T46" s="62"/>
      <c r="U46" s="62"/>
      <c r="V46" s="62"/>
      <c r="W46" s="62"/>
      <c r="X46" s="62"/>
      <c r="Y46" s="62"/>
      <c r="Z46" s="62"/>
      <c r="AA46" s="208"/>
      <c r="AC46" s="63"/>
      <c r="AD46" s="63"/>
      <c r="AE46" s="63"/>
      <c r="AF46" s="63"/>
      <c r="AG46" s="63"/>
    </row>
    <row r="47" spans="1:37" ht="20.100000000000001" customHeight="1" x14ac:dyDescent="0.45">
      <c r="A47" s="65"/>
      <c r="B47" s="65"/>
      <c r="C47" s="65"/>
      <c r="D47" s="65"/>
      <c r="E47" s="65"/>
      <c r="F47" s="65"/>
      <c r="G47" s="65"/>
      <c r="H47" s="65"/>
      <c r="I47" s="66"/>
      <c r="J47" s="66"/>
      <c r="K47" s="68"/>
      <c r="L47" s="66"/>
      <c r="M47" s="68"/>
      <c r="N47" s="66"/>
      <c r="O47" s="68"/>
      <c r="P47" s="66"/>
      <c r="Q47" s="68"/>
      <c r="R47" s="61"/>
      <c r="S47" s="61"/>
      <c r="T47" s="61"/>
      <c r="U47" s="61"/>
      <c r="V47" s="61"/>
      <c r="W47" s="61"/>
      <c r="X47" s="61"/>
      <c r="Y47" s="61"/>
      <c r="Z47" s="61"/>
      <c r="AA47" s="61"/>
      <c r="AC47" s="63"/>
      <c r="AD47" s="63"/>
      <c r="AE47" s="63"/>
      <c r="AF47" s="63"/>
      <c r="AG47" s="63"/>
    </row>
    <row r="48" spans="1:37" ht="12.6" customHeight="1" x14ac:dyDescent="0.45">
      <c r="A48" s="1185" t="s">
        <v>62</v>
      </c>
      <c r="B48" s="1186"/>
      <c r="C48" s="1186"/>
      <c r="D48" s="1186"/>
      <c r="E48" s="1186"/>
      <c r="F48" s="1186"/>
      <c r="G48" s="1186"/>
      <c r="H48" s="1187"/>
      <c r="I48" s="1188"/>
      <c r="J48" s="1189"/>
      <c r="K48" s="1189"/>
      <c r="L48" s="1189"/>
      <c r="M48" s="1189"/>
      <c r="N48" s="1189"/>
      <c r="O48" s="1189"/>
      <c r="P48" s="1189"/>
      <c r="Q48" s="1189"/>
      <c r="R48" s="1189"/>
      <c r="S48" s="1189"/>
      <c r="T48" s="1189"/>
      <c r="U48" s="1189"/>
      <c r="V48" s="1189"/>
      <c r="W48" s="1189"/>
      <c r="X48" s="1189"/>
      <c r="Y48" s="1189"/>
      <c r="Z48" s="1189"/>
      <c r="AA48" s="1190"/>
    </row>
    <row r="49" spans="1:33" ht="22.5" customHeight="1" x14ac:dyDescent="0.45">
      <c r="A49" s="1207" t="s">
        <v>50</v>
      </c>
      <c r="B49" s="1208"/>
      <c r="C49" s="1208"/>
      <c r="D49" s="1208"/>
      <c r="E49" s="1208"/>
      <c r="F49" s="1208"/>
      <c r="G49" s="1208"/>
      <c r="H49" s="1209"/>
      <c r="I49" s="1182"/>
      <c r="J49" s="1183"/>
      <c r="K49" s="1183"/>
      <c r="L49" s="1180"/>
      <c r="M49" s="1180"/>
      <c r="N49" s="1183"/>
      <c r="O49" s="1180"/>
      <c r="P49" s="1180"/>
      <c r="Q49" s="1183"/>
      <c r="R49" s="1183"/>
      <c r="S49" s="1183"/>
      <c r="T49" s="1183"/>
      <c r="U49" s="1183"/>
      <c r="V49" s="1183"/>
      <c r="W49" s="1183"/>
      <c r="X49" s="1183"/>
      <c r="Y49" s="1183"/>
      <c r="Z49" s="1183"/>
      <c r="AA49" s="1184"/>
      <c r="AC49" s="32" t="s">
        <v>83</v>
      </c>
    </row>
    <row r="50" spans="1:33" ht="25.35" customHeight="1" x14ac:dyDescent="0.45">
      <c r="A50" s="1173" t="s">
        <v>48</v>
      </c>
      <c r="B50" s="1174"/>
      <c r="C50" s="1174"/>
      <c r="D50" s="1174"/>
      <c r="E50" s="1174"/>
      <c r="F50" s="1174"/>
      <c r="G50" s="1174"/>
      <c r="H50" s="1175"/>
      <c r="I50" s="1053" t="s">
        <v>3</v>
      </c>
      <c r="J50" s="1054"/>
      <c r="K50" s="1055"/>
      <c r="L50" s="1171"/>
      <c r="M50" s="1176"/>
      <c r="N50" s="37" t="s">
        <v>4</v>
      </c>
      <c r="O50" s="1177"/>
      <c r="P50" s="1176"/>
      <c r="Q50" s="1054"/>
      <c r="R50" s="1054"/>
      <c r="S50" s="1054"/>
      <c r="T50" s="1054"/>
      <c r="U50" s="1054"/>
      <c r="V50" s="1054"/>
      <c r="W50" s="1054"/>
      <c r="X50" s="1054"/>
      <c r="Y50" s="1054"/>
      <c r="Z50" s="1054"/>
      <c r="AA50" s="1055"/>
    </row>
    <row r="51" spans="1:33" ht="25.35" customHeight="1" x14ac:dyDescent="0.45">
      <c r="A51" s="1179"/>
      <c r="B51" s="1180"/>
      <c r="C51" s="1180"/>
      <c r="D51" s="1180"/>
      <c r="E51" s="1180"/>
      <c r="F51" s="1180"/>
      <c r="G51" s="1180"/>
      <c r="H51" s="1181"/>
      <c r="I51" s="1053" t="s">
        <v>5</v>
      </c>
      <c r="J51" s="1054"/>
      <c r="K51" s="1054"/>
      <c r="L51" s="1170"/>
      <c r="M51" s="1171"/>
      <c r="N51" s="1171"/>
      <c r="O51" s="1171"/>
      <c r="P51" s="1172"/>
      <c r="Q51" s="1053" t="s">
        <v>6</v>
      </c>
      <c r="R51" s="1054"/>
      <c r="S51" s="1055"/>
      <c r="T51" s="1170"/>
      <c r="U51" s="1171"/>
      <c r="V51" s="1171"/>
      <c r="W51" s="1171"/>
      <c r="X51" s="1171"/>
      <c r="Y51" s="1171"/>
      <c r="Z51" s="1171"/>
      <c r="AA51" s="1172"/>
    </row>
    <row r="52" spans="1:33" ht="25.35" customHeight="1" x14ac:dyDescent="0.45">
      <c r="A52" s="1179"/>
      <c r="B52" s="1180"/>
      <c r="C52" s="1180"/>
      <c r="D52" s="1180"/>
      <c r="E52" s="1180"/>
      <c r="F52" s="1180"/>
      <c r="G52" s="1180"/>
      <c r="H52" s="1181"/>
      <c r="I52" s="1053" t="s">
        <v>8536</v>
      </c>
      <c r="J52" s="1054"/>
      <c r="K52" s="1054"/>
      <c r="L52" s="1203"/>
      <c r="M52" s="1204"/>
      <c r="N52" s="1204"/>
      <c r="O52" s="1204"/>
      <c r="P52" s="1205"/>
      <c r="Q52" s="1053" t="s">
        <v>7</v>
      </c>
      <c r="R52" s="1054"/>
      <c r="S52" s="1055"/>
      <c r="T52" s="1170"/>
      <c r="U52" s="1171"/>
      <c r="V52" s="1171"/>
      <c r="W52" s="1171"/>
      <c r="X52" s="1171"/>
      <c r="Y52" s="1171"/>
      <c r="Z52" s="1171"/>
      <c r="AA52" s="1172"/>
    </row>
    <row r="53" spans="1:33" ht="25.35" customHeight="1" x14ac:dyDescent="0.45">
      <c r="A53" s="1182"/>
      <c r="B53" s="1183"/>
      <c r="C53" s="1183"/>
      <c r="D53" s="1183"/>
      <c r="E53" s="1183"/>
      <c r="F53" s="1183"/>
      <c r="G53" s="1183"/>
      <c r="H53" s="1184"/>
      <c r="I53" s="1053" t="s">
        <v>8</v>
      </c>
      <c r="J53" s="1054"/>
      <c r="K53" s="1054"/>
      <c r="L53" s="1206"/>
      <c r="M53" s="1206"/>
      <c r="N53" s="1206"/>
      <c r="O53" s="1206"/>
      <c r="P53" s="1206"/>
      <c r="Q53" s="1206"/>
      <c r="R53" s="1206"/>
      <c r="S53" s="1206"/>
      <c r="T53" s="1206"/>
      <c r="U53" s="1206"/>
      <c r="V53" s="1206"/>
      <c r="W53" s="1206"/>
      <c r="X53" s="1206"/>
      <c r="Y53" s="1206"/>
      <c r="Z53" s="1206"/>
      <c r="AA53" s="1206"/>
    </row>
    <row r="54" spans="1:33" ht="16.5" customHeight="1" x14ac:dyDescent="0.45">
      <c r="A54" s="1148" t="s">
        <v>63</v>
      </c>
      <c r="B54" s="1149"/>
      <c r="C54" s="1149"/>
      <c r="D54" s="1149"/>
      <c r="E54" s="1149"/>
      <c r="F54" s="1149"/>
      <c r="G54" s="1149"/>
      <c r="H54" s="1150"/>
      <c r="I54" s="1157"/>
      <c r="J54" s="1159"/>
      <c r="L54" s="1161"/>
      <c r="M54" s="1201" t="s">
        <v>64</v>
      </c>
      <c r="N54" s="1164"/>
      <c r="O54" s="43"/>
      <c r="P54" s="44"/>
      <c r="Q54" s="44"/>
      <c r="R54" s="44"/>
      <c r="S54" s="44"/>
      <c r="T54" s="44"/>
      <c r="U54" s="44"/>
      <c r="V54" s="44"/>
      <c r="W54" s="44"/>
      <c r="X54" s="42"/>
      <c r="Y54" s="45"/>
      <c r="Z54" s="45"/>
      <c r="AA54" s="46"/>
    </row>
    <row r="55" spans="1:33" ht="16.5" customHeight="1" x14ac:dyDescent="0.45">
      <c r="A55" s="1151"/>
      <c r="B55" s="1152"/>
      <c r="C55" s="1152"/>
      <c r="D55" s="1152"/>
      <c r="E55" s="1152"/>
      <c r="F55" s="1152"/>
      <c r="G55" s="1152"/>
      <c r="H55" s="1153"/>
      <c r="I55" s="1158"/>
      <c r="J55" s="1160"/>
      <c r="K55" s="32" t="s">
        <v>65</v>
      </c>
      <c r="L55" s="1162"/>
      <c r="M55" s="1202"/>
      <c r="N55" s="1166"/>
      <c r="O55" s="292"/>
      <c r="P55" s="99"/>
      <c r="Q55" s="99"/>
      <c r="R55" s="99"/>
      <c r="S55" s="99"/>
      <c r="T55" s="99"/>
      <c r="U55" s="99"/>
      <c r="V55" s="99"/>
      <c r="W55" s="99"/>
      <c r="X55" s="47"/>
      <c r="Y55" s="48"/>
      <c r="Z55" s="48"/>
      <c r="AA55" s="49"/>
    </row>
    <row r="56" spans="1:33" ht="16.5" customHeight="1" x14ac:dyDescent="0.45">
      <c r="A56" s="1151"/>
      <c r="B56" s="1152"/>
      <c r="C56" s="1152"/>
      <c r="D56" s="1152"/>
      <c r="E56" s="1152"/>
      <c r="F56" s="1152"/>
      <c r="G56" s="1152"/>
      <c r="H56" s="1153"/>
      <c r="I56" s="50" t="s">
        <v>66</v>
      </c>
      <c r="J56" s="51"/>
      <c r="K56" s="51"/>
      <c r="L56" s="51"/>
      <c r="M56" s="51"/>
      <c r="N56" s="51"/>
      <c r="O56" s="51"/>
      <c r="P56" s="51"/>
      <c r="Q56" s="51"/>
      <c r="R56" s="52"/>
      <c r="S56" s="53"/>
      <c r="T56" s="53"/>
      <c r="U56" s="53"/>
      <c r="V56" s="293"/>
      <c r="W56" s="294"/>
      <c r="X56" s="54"/>
      <c r="Y56" s="55" t="s">
        <v>65</v>
      </c>
      <c r="Z56" s="56"/>
      <c r="AA56" s="46" t="s">
        <v>64</v>
      </c>
    </row>
    <row r="57" spans="1:33" ht="16.5" customHeight="1" x14ac:dyDescent="0.45">
      <c r="A57" s="1154"/>
      <c r="B57" s="1155"/>
      <c r="C57" s="1155"/>
      <c r="D57" s="1155"/>
      <c r="E57" s="1155"/>
      <c r="F57" s="1155"/>
      <c r="G57" s="1155"/>
      <c r="H57" s="1156"/>
      <c r="I57" s="50" t="s">
        <v>67</v>
      </c>
      <c r="J57" s="295"/>
      <c r="K57" s="295"/>
      <c r="L57" s="295"/>
      <c r="M57" s="295"/>
      <c r="N57" s="295"/>
      <c r="O57" s="295"/>
      <c r="P57" s="295"/>
      <c r="Q57" s="295"/>
      <c r="R57" s="52"/>
      <c r="S57" s="53"/>
      <c r="T57" s="53"/>
      <c r="U57" s="53"/>
      <c r="V57" s="293"/>
      <c r="W57" s="294"/>
      <c r="X57" s="54"/>
      <c r="Y57" s="55" t="s">
        <v>65</v>
      </c>
      <c r="Z57" s="56"/>
      <c r="AA57" s="49" t="s">
        <v>64</v>
      </c>
    </row>
    <row r="58" spans="1:33" ht="18" customHeight="1" x14ac:dyDescent="0.45">
      <c r="A58" s="1167" t="s">
        <v>68</v>
      </c>
      <c r="B58" s="1168"/>
      <c r="C58" s="1168"/>
      <c r="D58" s="1168"/>
      <c r="E58" s="1168"/>
      <c r="F58" s="1168"/>
      <c r="G58" s="1168"/>
      <c r="H58" s="1169"/>
      <c r="I58" s="667" t="s">
        <v>84</v>
      </c>
      <c r="J58" s="52" t="s">
        <v>69</v>
      </c>
      <c r="K58" s="58"/>
      <c r="L58" s="58"/>
      <c r="M58" s="58"/>
      <c r="N58" s="667" t="s">
        <v>70</v>
      </c>
      <c r="O58" s="52" t="s">
        <v>71</v>
      </c>
      <c r="P58" s="58"/>
      <c r="Q58" s="58"/>
      <c r="S58" s="72" t="s">
        <v>81</v>
      </c>
      <c r="T58" s="667" t="s">
        <v>84</v>
      </c>
      <c r="U58" s="72" t="s">
        <v>82</v>
      </c>
      <c r="W58" s="52"/>
      <c r="X58" s="58"/>
      <c r="Y58" s="58"/>
      <c r="Z58" s="58"/>
      <c r="AA58" s="59"/>
      <c r="AG58" s="69"/>
    </row>
    <row r="59" spans="1:33" ht="15" customHeight="1" x14ac:dyDescent="0.45">
      <c r="A59" s="1118" t="s">
        <v>72</v>
      </c>
      <c r="B59" s="1119"/>
      <c r="C59" s="1119"/>
      <c r="D59" s="1119"/>
      <c r="E59" s="1119"/>
      <c r="F59" s="1119"/>
      <c r="G59" s="1119"/>
      <c r="H59" s="1120"/>
      <c r="I59" s="1130" t="s">
        <v>73</v>
      </c>
      <c r="J59" s="1139"/>
      <c r="K59" s="1199"/>
      <c r="L59" s="1199"/>
      <c r="M59" s="1199"/>
      <c r="N59" s="1199"/>
      <c r="O59" s="1199"/>
      <c r="P59" s="1199"/>
      <c r="Q59" s="1200"/>
      <c r="R59" s="1200"/>
      <c r="S59" s="1200"/>
      <c r="T59" s="1200"/>
      <c r="U59" s="1143" t="s">
        <v>74</v>
      </c>
      <c r="V59" s="1143"/>
      <c r="W59" s="1143"/>
      <c r="X59" s="1143"/>
      <c r="Y59" s="1143"/>
      <c r="Z59" s="1143"/>
      <c r="AA59" s="1144"/>
    </row>
    <row r="60" spans="1:33" ht="15" customHeight="1" x14ac:dyDescent="0.45">
      <c r="A60" s="1121"/>
      <c r="B60" s="1122"/>
      <c r="C60" s="1122"/>
      <c r="D60" s="1122"/>
      <c r="E60" s="1122"/>
      <c r="F60" s="1122"/>
      <c r="G60" s="1122"/>
      <c r="H60" s="1123"/>
      <c r="I60" s="1197"/>
      <c r="J60" s="1198"/>
      <c r="K60" s="1199"/>
      <c r="L60" s="1199"/>
      <c r="M60" s="1199"/>
      <c r="N60" s="1199"/>
      <c r="O60" s="1199"/>
      <c r="P60" s="1199"/>
      <c r="Q60" s="1200"/>
      <c r="R60" s="1200"/>
      <c r="S60" s="1200"/>
      <c r="T60" s="1200"/>
      <c r="U60" s="1146"/>
      <c r="V60" s="1146"/>
      <c r="W60" s="1146"/>
      <c r="X60" s="1146"/>
      <c r="Y60" s="1146"/>
      <c r="Z60" s="1146"/>
      <c r="AA60" s="1147"/>
      <c r="AC60" s="63"/>
      <c r="AE60" s="63"/>
      <c r="AF60" s="63"/>
      <c r="AG60" s="63"/>
    </row>
    <row r="61" spans="1:33" ht="15" customHeight="1" x14ac:dyDescent="0.45">
      <c r="A61" s="1118" t="s">
        <v>75</v>
      </c>
      <c r="B61" s="1119"/>
      <c r="C61" s="1119"/>
      <c r="D61" s="1119"/>
      <c r="E61" s="1119"/>
      <c r="F61" s="1119"/>
      <c r="G61" s="1119"/>
      <c r="H61" s="1119"/>
      <c r="I61" s="1124"/>
      <c r="J61" s="1125"/>
      <c r="K61" s="1113"/>
      <c r="L61" s="1134" t="s">
        <v>76</v>
      </c>
      <c r="M61" s="1113"/>
      <c r="N61" s="1134" t="s">
        <v>77</v>
      </c>
      <c r="O61" s="1113"/>
      <c r="P61" s="1134" t="s">
        <v>78</v>
      </c>
      <c r="R61" s="60"/>
      <c r="S61" s="60"/>
      <c r="T61" s="60"/>
      <c r="U61" s="60"/>
      <c r="V61" s="60"/>
      <c r="W61" s="60"/>
      <c r="X61" s="60"/>
      <c r="Y61" s="60"/>
      <c r="Z61" s="60"/>
      <c r="AA61" s="209"/>
      <c r="AC61" s="63"/>
      <c r="AE61" s="63"/>
      <c r="AF61" s="63"/>
      <c r="AG61" s="63"/>
    </row>
    <row r="62" spans="1:33" ht="15" customHeight="1" x14ac:dyDescent="0.45">
      <c r="A62" s="1121"/>
      <c r="B62" s="1122"/>
      <c r="C62" s="1122"/>
      <c r="D62" s="1122"/>
      <c r="E62" s="1122"/>
      <c r="F62" s="1122"/>
      <c r="G62" s="1122"/>
      <c r="H62" s="1122"/>
      <c r="I62" s="1126"/>
      <c r="J62" s="1127"/>
      <c r="K62" s="1114"/>
      <c r="L62" s="1136"/>
      <c r="M62" s="1114"/>
      <c r="N62" s="1136"/>
      <c r="O62" s="1114"/>
      <c r="P62" s="1136"/>
      <c r="Q62" s="64"/>
      <c r="R62" s="62"/>
      <c r="S62" s="62"/>
      <c r="T62" s="62"/>
      <c r="U62" s="62"/>
      <c r="V62" s="62"/>
      <c r="W62" s="62"/>
      <c r="X62" s="62"/>
      <c r="Y62" s="62"/>
      <c r="Z62" s="62"/>
      <c r="AA62" s="208"/>
      <c r="AC62" s="63"/>
      <c r="AE62" s="63"/>
      <c r="AF62" s="63"/>
      <c r="AG62" s="63"/>
    </row>
    <row r="63" spans="1:33" ht="10.050000000000001" customHeight="1" x14ac:dyDescent="0.45">
      <c r="A63" s="65"/>
      <c r="B63" s="65"/>
      <c r="C63" s="65"/>
      <c r="D63" s="65"/>
      <c r="E63" s="65"/>
      <c r="F63" s="65"/>
      <c r="G63" s="65"/>
      <c r="H63" s="65"/>
      <c r="I63" s="66"/>
      <c r="J63" s="66"/>
      <c r="K63" s="68"/>
      <c r="L63" s="66"/>
      <c r="M63" s="68"/>
      <c r="N63" s="66"/>
      <c r="O63" s="68"/>
      <c r="P63" s="66"/>
      <c r="Q63" s="68"/>
      <c r="R63" s="61"/>
      <c r="S63" s="61"/>
      <c r="T63" s="61"/>
      <c r="U63" s="61"/>
      <c r="V63" s="61"/>
      <c r="W63" s="61"/>
      <c r="X63" s="61"/>
      <c r="Y63" s="61"/>
      <c r="Z63" s="61"/>
      <c r="AA63" s="61"/>
      <c r="AC63" s="63"/>
      <c r="AE63" s="63"/>
      <c r="AF63" s="63"/>
      <c r="AG63" s="63"/>
    </row>
    <row r="64" spans="1:33" ht="18" customHeight="1" x14ac:dyDescent="0.45">
      <c r="B64" s="291" t="s">
        <v>85</v>
      </c>
      <c r="C64" s="69" t="s">
        <v>5718</v>
      </c>
      <c r="E64" s="69"/>
      <c r="F64" s="69"/>
      <c r="G64" s="69"/>
      <c r="H64" s="69"/>
      <c r="I64" s="73"/>
      <c r="J64" s="73"/>
      <c r="K64" s="73"/>
      <c r="L64" s="73"/>
      <c r="M64" s="73"/>
      <c r="N64" s="73"/>
      <c r="O64" s="73"/>
      <c r="P64" s="73"/>
      <c r="Q64" s="73"/>
      <c r="R64" s="74"/>
      <c r="S64" s="73"/>
      <c r="T64" s="73"/>
      <c r="U64" s="73"/>
      <c r="V64" s="73"/>
      <c r="W64" s="69"/>
      <c r="X64" s="69"/>
      <c r="Y64" s="69"/>
      <c r="Z64" s="69"/>
      <c r="AA64" s="69"/>
      <c r="AE64" s="71"/>
    </row>
    <row r="65" spans="1:37" ht="30" customHeight="1" x14ac:dyDescent="0.45">
      <c r="B65" s="296" t="s">
        <v>86</v>
      </c>
      <c r="C65" s="1117" t="s">
        <v>5719</v>
      </c>
      <c r="D65" s="1117"/>
      <c r="E65" s="1117"/>
      <c r="F65" s="1117"/>
      <c r="G65" s="1117"/>
      <c r="H65" s="1117"/>
      <c r="I65" s="1117"/>
      <c r="J65" s="1117"/>
      <c r="K65" s="1117"/>
      <c r="L65" s="1117"/>
      <c r="M65" s="1117"/>
      <c r="N65" s="1117"/>
      <c r="O65" s="1117"/>
      <c r="P65" s="1117"/>
      <c r="Q65" s="1117"/>
      <c r="R65" s="1117"/>
      <c r="S65" s="1117"/>
      <c r="T65" s="1117"/>
      <c r="U65" s="1117"/>
      <c r="V65" s="1117"/>
      <c r="W65" s="1117"/>
      <c r="X65" s="1117"/>
      <c r="Y65" s="1117"/>
      <c r="Z65" s="1117"/>
      <c r="AA65" s="1117"/>
      <c r="AE65" s="71"/>
    </row>
    <row r="66" spans="1:37" ht="8.1" customHeight="1" x14ac:dyDescent="0.45">
      <c r="D66" s="36"/>
      <c r="E66" s="36"/>
      <c r="F66" s="36"/>
      <c r="G66" s="36"/>
      <c r="H66" s="36"/>
      <c r="I66" s="36"/>
      <c r="J66" s="36"/>
      <c r="K66" s="36"/>
      <c r="L66" s="36"/>
      <c r="M66" s="36"/>
      <c r="N66" s="36"/>
      <c r="O66" s="36"/>
      <c r="P66" s="36"/>
      <c r="Q66" s="36"/>
      <c r="R66" s="36"/>
      <c r="S66" s="36"/>
      <c r="T66" s="36"/>
      <c r="U66" s="36"/>
      <c r="V66" s="36"/>
      <c r="W66" s="36"/>
      <c r="X66" s="36"/>
      <c r="Y66" s="36"/>
      <c r="Z66" s="36"/>
      <c r="AA66" s="36"/>
    </row>
    <row r="67" spans="1:37" ht="25.35" customHeight="1" x14ac:dyDescent="0.45">
      <c r="A67" s="35" t="s">
        <v>87</v>
      </c>
      <c r="H67" s="36"/>
      <c r="I67" s="36"/>
      <c r="V67" s="36"/>
      <c r="W67" s="36"/>
      <c r="X67" s="36"/>
      <c r="Y67" s="36"/>
      <c r="Z67" s="36"/>
      <c r="AA67" s="36"/>
    </row>
    <row r="68" spans="1:37" ht="13.2" x14ac:dyDescent="0.45">
      <c r="A68" s="1185" t="s">
        <v>62</v>
      </c>
      <c r="B68" s="1186"/>
      <c r="C68" s="1186"/>
      <c r="D68" s="1186"/>
      <c r="E68" s="1186"/>
      <c r="F68" s="1186"/>
      <c r="G68" s="1186"/>
      <c r="H68" s="1187"/>
      <c r="I68" s="1188"/>
      <c r="J68" s="1189"/>
      <c r="K68" s="1189"/>
      <c r="L68" s="1189"/>
      <c r="M68" s="1189"/>
      <c r="N68" s="1189"/>
      <c r="O68" s="1189"/>
      <c r="P68" s="1189"/>
      <c r="Q68" s="1189"/>
      <c r="R68" s="1189"/>
      <c r="S68" s="1189"/>
      <c r="T68" s="1189"/>
      <c r="U68" s="1189"/>
      <c r="V68" s="1189"/>
      <c r="W68" s="1189"/>
      <c r="X68" s="1189"/>
      <c r="Y68" s="1189"/>
      <c r="Z68" s="1189"/>
      <c r="AA68" s="1190"/>
    </row>
    <row r="69" spans="1:37" ht="22.5" customHeight="1" x14ac:dyDescent="0.45">
      <c r="A69" s="1207" t="s">
        <v>50</v>
      </c>
      <c r="B69" s="1208"/>
      <c r="C69" s="1208"/>
      <c r="D69" s="1208"/>
      <c r="E69" s="1208"/>
      <c r="F69" s="1208"/>
      <c r="G69" s="1208"/>
      <c r="H69" s="1209"/>
      <c r="I69" s="1182"/>
      <c r="J69" s="1183"/>
      <c r="K69" s="1183"/>
      <c r="L69" s="1180"/>
      <c r="M69" s="1180"/>
      <c r="N69" s="1183"/>
      <c r="O69" s="1180"/>
      <c r="P69" s="1180"/>
      <c r="Q69" s="1183"/>
      <c r="R69" s="1183"/>
      <c r="S69" s="1183"/>
      <c r="T69" s="1183"/>
      <c r="U69" s="1183"/>
      <c r="V69" s="1183"/>
      <c r="W69" s="1183"/>
      <c r="X69" s="1183"/>
      <c r="Y69" s="1183"/>
      <c r="Z69" s="1183"/>
      <c r="AA69" s="1184"/>
      <c r="AC69" s="32" t="s">
        <v>88</v>
      </c>
    </row>
    <row r="70" spans="1:37" ht="25.35" customHeight="1" x14ac:dyDescent="0.45">
      <c r="A70" s="1173" t="s">
        <v>48</v>
      </c>
      <c r="B70" s="1174"/>
      <c r="C70" s="1174"/>
      <c r="D70" s="1174"/>
      <c r="E70" s="1174"/>
      <c r="F70" s="1174"/>
      <c r="G70" s="1174"/>
      <c r="H70" s="1175"/>
      <c r="I70" s="1053" t="s">
        <v>3</v>
      </c>
      <c r="J70" s="1054"/>
      <c r="K70" s="1055"/>
      <c r="L70" s="1171"/>
      <c r="M70" s="1176"/>
      <c r="N70" s="37" t="s">
        <v>4</v>
      </c>
      <c r="O70" s="1177"/>
      <c r="P70" s="1176"/>
      <c r="Q70" s="1054"/>
      <c r="R70" s="1054"/>
      <c r="S70" s="1054"/>
      <c r="T70" s="1054"/>
      <c r="U70" s="1054"/>
      <c r="V70" s="1054"/>
      <c r="W70" s="1054"/>
      <c r="X70" s="1054"/>
      <c r="Y70" s="1054"/>
      <c r="Z70" s="1054"/>
      <c r="AA70" s="1055"/>
    </row>
    <row r="71" spans="1:37" ht="25.35" customHeight="1" x14ac:dyDescent="0.45">
      <c r="A71" s="1179"/>
      <c r="B71" s="1180"/>
      <c r="C71" s="1180"/>
      <c r="D71" s="1180"/>
      <c r="E71" s="1180"/>
      <c r="F71" s="1180"/>
      <c r="G71" s="1180"/>
      <c r="H71" s="1181"/>
      <c r="I71" s="1053" t="s">
        <v>5</v>
      </c>
      <c r="J71" s="1054"/>
      <c r="K71" s="1054"/>
      <c r="L71" s="1170"/>
      <c r="M71" s="1171"/>
      <c r="N71" s="1171"/>
      <c r="O71" s="1171"/>
      <c r="P71" s="1172"/>
      <c r="Q71" s="1053" t="s">
        <v>6</v>
      </c>
      <c r="R71" s="1054"/>
      <c r="S71" s="1055"/>
      <c r="T71" s="1170"/>
      <c r="U71" s="1171"/>
      <c r="V71" s="1171"/>
      <c r="W71" s="1171"/>
      <c r="X71" s="1171"/>
      <c r="Y71" s="1171"/>
      <c r="Z71" s="1171"/>
      <c r="AA71" s="1172"/>
    </row>
    <row r="72" spans="1:37" ht="25.35" customHeight="1" x14ac:dyDescent="0.45">
      <c r="A72" s="1179"/>
      <c r="B72" s="1180"/>
      <c r="C72" s="1180"/>
      <c r="D72" s="1180"/>
      <c r="E72" s="1180"/>
      <c r="F72" s="1180"/>
      <c r="G72" s="1180"/>
      <c r="H72" s="1181"/>
      <c r="I72" s="1053" t="s">
        <v>8536</v>
      </c>
      <c r="J72" s="1054"/>
      <c r="K72" s="1054"/>
      <c r="L72" s="1203"/>
      <c r="M72" s="1204"/>
      <c r="N72" s="1204"/>
      <c r="O72" s="1204"/>
      <c r="P72" s="1205"/>
      <c r="Q72" s="1053" t="s">
        <v>7</v>
      </c>
      <c r="R72" s="1054"/>
      <c r="S72" s="1055"/>
      <c r="T72" s="1170"/>
      <c r="U72" s="1171"/>
      <c r="V72" s="1171"/>
      <c r="W72" s="1171"/>
      <c r="X72" s="1171"/>
      <c r="Y72" s="1171"/>
      <c r="Z72" s="1171"/>
      <c r="AA72" s="1172"/>
    </row>
    <row r="73" spans="1:37" ht="25.35" customHeight="1" x14ac:dyDescent="0.45">
      <c r="A73" s="1182"/>
      <c r="B73" s="1183"/>
      <c r="C73" s="1183"/>
      <c r="D73" s="1183"/>
      <c r="E73" s="1183"/>
      <c r="F73" s="1183"/>
      <c r="G73" s="1183"/>
      <c r="H73" s="1184"/>
      <c r="I73" s="1053" t="s">
        <v>8</v>
      </c>
      <c r="J73" s="1054"/>
      <c r="K73" s="1054"/>
      <c r="L73" s="1206"/>
      <c r="M73" s="1206"/>
      <c r="N73" s="1206"/>
      <c r="O73" s="1206"/>
      <c r="P73" s="1206"/>
      <c r="Q73" s="1206"/>
      <c r="R73" s="1206"/>
      <c r="S73" s="1206"/>
      <c r="T73" s="1206"/>
      <c r="U73" s="1206"/>
      <c r="V73" s="1206"/>
      <c r="W73" s="1206"/>
      <c r="X73" s="1206"/>
      <c r="Y73" s="1206"/>
      <c r="Z73" s="1206"/>
      <c r="AA73" s="1206"/>
    </row>
    <row r="74" spans="1:37" ht="16.5" customHeight="1" x14ac:dyDescent="0.45">
      <c r="A74" s="1148" t="s">
        <v>63</v>
      </c>
      <c r="B74" s="1149"/>
      <c r="C74" s="1149"/>
      <c r="D74" s="1149"/>
      <c r="E74" s="1149"/>
      <c r="F74" s="1149"/>
      <c r="G74" s="1149"/>
      <c r="H74" s="1150"/>
      <c r="I74" s="1157"/>
      <c r="J74" s="1159"/>
      <c r="L74" s="1161"/>
      <c r="M74" s="1201" t="s">
        <v>64</v>
      </c>
      <c r="N74" s="1164"/>
      <c r="O74" s="43"/>
      <c r="P74" s="44"/>
      <c r="Q74" s="44"/>
      <c r="R74" s="44"/>
      <c r="S74" s="44"/>
      <c r="T74" s="44"/>
      <c r="U74" s="44"/>
      <c r="V74" s="44"/>
      <c r="W74" s="44"/>
      <c r="X74" s="42"/>
      <c r="Y74" s="45"/>
      <c r="Z74" s="45"/>
      <c r="AA74" s="46"/>
      <c r="AK74" s="39"/>
    </row>
    <row r="75" spans="1:37" ht="16.5" customHeight="1" x14ac:dyDescent="0.45">
      <c r="A75" s="1151"/>
      <c r="B75" s="1152"/>
      <c r="C75" s="1152"/>
      <c r="D75" s="1152"/>
      <c r="E75" s="1152"/>
      <c r="F75" s="1152"/>
      <c r="G75" s="1152"/>
      <c r="H75" s="1153"/>
      <c r="I75" s="1158"/>
      <c r="J75" s="1160"/>
      <c r="K75" s="32" t="s">
        <v>65</v>
      </c>
      <c r="L75" s="1162"/>
      <c r="M75" s="1202"/>
      <c r="N75" s="1166"/>
      <c r="O75" s="292"/>
      <c r="P75" s="99"/>
      <c r="Q75" s="99"/>
      <c r="R75" s="99"/>
      <c r="S75" s="99"/>
      <c r="T75" s="99"/>
      <c r="U75" s="99"/>
      <c r="V75" s="99"/>
      <c r="W75" s="99"/>
      <c r="X75" s="47"/>
      <c r="Y75" s="48"/>
      <c r="Z75" s="48"/>
      <c r="AA75" s="49"/>
    </row>
    <row r="76" spans="1:37" ht="16.5" customHeight="1" x14ac:dyDescent="0.45">
      <c r="A76" s="1151"/>
      <c r="B76" s="1152"/>
      <c r="C76" s="1152"/>
      <c r="D76" s="1152"/>
      <c r="E76" s="1152"/>
      <c r="F76" s="1152"/>
      <c r="G76" s="1152"/>
      <c r="H76" s="1153"/>
      <c r="I76" s="50" t="s">
        <v>66</v>
      </c>
      <c r="J76" s="51"/>
      <c r="K76" s="51"/>
      <c r="L76" s="51"/>
      <c r="M76" s="51"/>
      <c r="N76" s="51"/>
      <c r="O76" s="51"/>
      <c r="P76" s="51"/>
      <c r="Q76" s="51"/>
      <c r="R76" s="52"/>
      <c r="S76" s="53"/>
      <c r="T76" s="53"/>
      <c r="U76" s="53"/>
      <c r="V76" s="293"/>
      <c r="W76" s="294"/>
      <c r="X76" s="54"/>
      <c r="Y76" s="55" t="s">
        <v>65</v>
      </c>
      <c r="Z76" s="56"/>
      <c r="AA76" s="46" t="s">
        <v>64</v>
      </c>
    </row>
    <row r="77" spans="1:37" ht="16.5" customHeight="1" x14ac:dyDescent="0.45">
      <c r="A77" s="1154"/>
      <c r="B77" s="1155"/>
      <c r="C77" s="1155"/>
      <c r="D77" s="1155"/>
      <c r="E77" s="1155"/>
      <c r="F77" s="1155"/>
      <c r="G77" s="1155"/>
      <c r="H77" s="1156"/>
      <c r="I77" s="50" t="s">
        <v>67</v>
      </c>
      <c r="J77" s="295"/>
      <c r="K77" s="295"/>
      <c r="L77" s="295"/>
      <c r="M77" s="295"/>
      <c r="N77" s="295"/>
      <c r="O77" s="295"/>
      <c r="P77" s="295"/>
      <c r="Q77" s="295"/>
      <c r="R77" s="52"/>
      <c r="S77" s="53"/>
      <c r="T77" s="53"/>
      <c r="U77" s="53"/>
      <c r="V77" s="293"/>
      <c r="W77" s="294"/>
      <c r="X77" s="54"/>
      <c r="Y77" s="55" t="s">
        <v>65</v>
      </c>
      <c r="Z77" s="56"/>
      <c r="AA77" s="49" t="s">
        <v>64</v>
      </c>
    </row>
    <row r="78" spans="1:37" ht="18" customHeight="1" x14ac:dyDescent="0.45">
      <c r="A78" s="1167" t="s">
        <v>68</v>
      </c>
      <c r="B78" s="1168"/>
      <c r="C78" s="1168"/>
      <c r="D78" s="1168"/>
      <c r="E78" s="1168"/>
      <c r="F78" s="1168"/>
      <c r="G78" s="1168"/>
      <c r="H78" s="1169"/>
      <c r="I78" s="667" t="s">
        <v>84</v>
      </c>
      <c r="J78" s="52" t="s">
        <v>69</v>
      </c>
      <c r="K78" s="58"/>
      <c r="L78" s="58"/>
      <c r="M78" s="58"/>
      <c r="N78" s="667" t="s">
        <v>70</v>
      </c>
      <c r="O78" s="52" t="s">
        <v>71</v>
      </c>
      <c r="P78" s="58"/>
      <c r="Q78" s="58"/>
      <c r="S78" s="72" t="s">
        <v>81</v>
      </c>
      <c r="T78" s="667" t="s">
        <v>84</v>
      </c>
      <c r="U78" s="72" t="s">
        <v>82</v>
      </c>
      <c r="W78" s="52"/>
      <c r="X78" s="58"/>
      <c r="Y78" s="58"/>
      <c r="Z78" s="58"/>
      <c r="AA78" s="59"/>
      <c r="AG78" s="69"/>
    </row>
    <row r="79" spans="1:37" ht="15" customHeight="1" x14ac:dyDescent="0.45">
      <c r="A79" s="1118" t="s">
        <v>72</v>
      </c>
      <c r="B79" s="1119"/>
      <c r="C79" s="1119"/>
      <c r="D79" s="1119"/>
      <c r="E79" s="1119"/>
      <c r="F79" s="1119"/>
      <c r="G79" s="1119"/>
      <c r="H79" s="1120"/>
      <c r="I79" s="1130" t="s">
        <v>73</v>
      </c>
      <c r="J79" s="1139"/>
      <c r="K79" s="1199"/>
      <c r="L79" s="1199"/>
      <c r="M79" s="1199"/>
      <c r="N79" s="1199"/>
      <c r="O79" s="1199"/>
      <c r="P79" s="1199"/>
      <c r="Q79" s="1200"/>
      <c r="R79" s="1200"/>
      <c r="S79" s="1200"/>
      <c r="T79" s="1200"/>
      <c r="U79" s="1143" t="s">
        <v>74</v>
      </c>
      <c r="V79" s="1143"/>
      <c r="W79" s="1143"/>
      <c r="X79" s="1143"/>
      <c r="Y79" s="1143"/>
      <c r="Z79" s="1143"/>
      <c r="AA79" s="1144"/>
    </row>
    <row r="80" spans="1:37" ht="15" customHeight="1" x14ac:dyDescent="0.45">
      <c r="A80" s="1121"/>
      <c r="B80" s="1122"/>
      <c r="C80" s="1122"/>
      <c r="D80" s="1122"/>
      <c r="E80" s="1122"/>
      <c r="F80" s="1122"/>
      <c r="G80" s="1122"/>
      <c r="H80" s="1123"/>
      <c r="I80" s="1197"/>
      <c r="J80" s="1198"/>
      <c r="K80" s="1199"/>
      <c r="L80" s="1199"/>
      <c r="M80" s="1199"/>
      <c r="N80" s="1199"/>
      <c r="O80" s="1199"/>
      <c r="P80" s="1199"/>
      <c r="Q80" s="1200"/>
      <c r="R80" s="1200"/>
      <c r="S80" s="1200"/>
      <c r="T80" s="1200"/>
      <c r="U80" s="1146"/>
      <c r="V80" s="1146"/>
      <c r="W80" s="1146"/>
      <c r="X80" s="1146"/>
      <c r="Y80" s="1146"/>
      <c r="Z80" s="1146"/>
      <c r="AA80" s="1147"/>
      <c r="AB80" s="63"/>
      <c r="AC80" s="63"/>
      <c r="AD80" s="63"/>
      <c r="AE80" s="63"/>
      <c r="AF80" s="63"/>
      <c r="AG80" s="63"/>
    </row>
    <row r="81" spans="1:37" ht="15" customHeight="1" x14ac:dyDescent="0.45">
      <c r="A81" s="1118" t="s">
        <v>75</v>
      </c>
      <c r="B81" s="1119"/>
      <c r="C81" s="1119"/>
      <c r="D81" s="1119"/>
      <c r="E81" s="1119"/>
      <c r="F81" s="1119"/>
      <c r="G81" s="1119"/>
      <c r="H81" s="1119"/>
      <c r="I81" s="1124"/>
      <c r="J81" s="1125"/>
      <c r="K81" s="1113"/>
      <c r="L81" s="1134" t="s">
        <v>76</v>
      </c>
      <c r="M81" s="1113"/>
      <c r="N81" s="1134" t="s">
        <v>77</v>
      </c>
      <c r="O81" s="1113"/>
      <c r="P81" s="1134" t="s">
        <v>78</v>
      </c>
      <c r="R81" s="60"/>
      <c r="S81" s="60"/>
      <c r="T81" s="60"/>
      <c r="U81" s="60"/>
      <c r="V81" s="60"/>
      <c r="W81" s="60"/>
      <c r="X81" s="60"/>
      <c r="Y81" s="60"/>
      <c r="Z81" s="60"/>
      <c r="AA81" s="209"/>
      <c r="AB81" s="63"/>
      <c r="AC81" s="63"/>
      <c r="AD81" s="63"/>
      <c r="AE81" s="63"/>
      <c r="AF81" s="63"/>
      <c r="AG81" s="63"/>
    </row>
    <row r="82" spans="1:37" ht="15" customHeight="1" x14ac:dyDescent="0.45">
      <c r="A82" s="1121"/>
      <c r="B82" s="1122"/>
      <c r="C82" s="1122"/>
      <c r="D82" s="1122"/>
      <c r="E82" s="1122"/>
      <c r="F82" s="1122"/>
      <c r="G82" s="1122"/>
      <c r="H82" s="1122"/>
      <c r="I82" s="1126"/>
      <c r="J82" s="1127"/>
      <c r="K82" s="1114"/>
      <c r="L82" s="1136"/>
      <c r="M82" s="1114"/>
      <c r="N82" s="1136"/>
      <c r="O82" s="1114"/>
      <c r="P82" s="1136"/>
      <c r="Q82" s="64"/>
      <c r="R82" s="62"/>
      <c r="S82" s="62"/>
      <c r="T82" s="62"/>
      <c r="U82" s="62"/>
      <c r="V82" s="62"/>
      <c r="W82" s="62"/>
      <c r="X82" s="62"/>
      <c r="Y82" s="62"/>
      <c r="Z82" s="62"/>
      <c r="AA82" s="208"/>
      <c r="AB82" s="63"/>
      <c r="AC82" s="63"/>
      <c r="AD82" s="63"/>
      <c r="AE82" s="63"/>
      <c r="AF82" s="63"/>
      <c r="AG82" s="63"/>
    </row>
    <row r="83" spans="1:37" ht="20.100000000000001" customHeight="1" x14ac:dyDescent="0.45">
      <c r="A83" s="65"/>
      <c r="B83" s="65"/>
      <c r="C83" s="65"/>
      <c r="D83" s="65"/>
      <c r="E83" s="65"/>
      <c r="F83" s="65"/>
      <c r="G83" s="65"/>
      <c r="H83" s="65"/>
      <c r="I83" s="66"/>
      <c r="J83" s="66"/>
      <c r="K83" s="68"/>
      <c r="L83" s="66"/>
      <c r="M83" s="68"/>
      <c r="N83" s="66"/>
      <c r="O83" s="68"/>
      <c r="P83" s="66"/>
      <c r="Q83" s="68"/>
      <c r="R83" s="61"/>
      <c r="S83" s="61"/>
      <c r="T83" s="61"/>
      <c r="U83" s="61"/>
      <c r="V83" s="61"/>
      <c r="W83" s="61"/>
      <c r="X83" s="61"/>
      <c r="Y83" s="61"/>
      <c r="Z83" s="61"/>
      <c r="AA83" s="61"/>
      <c r="AB83" s="63"/>
      <c r="AC83" s="63"/>
      <c r="AD83" s="63"/>
      <c r="AE83" s="63"/>
      <c r="AF83" s="63"/>
      <c r="AG83" s="63"/>
    </row>
    <row r="84" spans="1:37" ht="13.2" x14ac:dyDescent="0.45">
      <c r="A84" s="1185" t="s">
        <v>62</v>
      </c>
      <c r="B84" s="1186"/>
      <c r="C84" s="1186"/>
      <c r="D84" s="1186"/>
      <c r="E84" s="1186"/>
      <c r="F84" s="1186"/>
      <c r="G84" s="1186"/>
      <c r="H84" s="1187"/>
      <c r="I84" s="1188"/>
      <c r="J84" s="1189"/>
      <c r="K84" s="1189"/>
      <c r="L84" s="1189"/>
      <c r="M84" s="1189"/>
      <c r="N84" s="1189"/>
      <c r="O84" s="1189"/>
      <c r="P84" s="1189"/>
      <c r="Q84" s="1189"/>
      <c r="R84" s="1189"/>
      <c r="S84" s="1189"/>
      <c r="T84" s="1189"/>
      <c r="U84" s="1189"/>
      <c r="V84" s="1189"/>
      <c r="W84" s="1189"/>
      <c r="X84" s="1189"/>
      <c r="Y84" s="1189"/>
      <c r="Z84" s="1189"/>
      <c r="AA84" s="1190"/>
    </row>
    <row r="85" spans="1:37" ht="22.5" customHeight="1" x14ac:dyDescent="0.45">
      <c r="A85" s="1207" t="s">
        <v>50</v>
      </c>
      <c r="B85" s="1208"/>
      <c r="C85" s="1208"/>
      <c r="D85" s="1208"/>
      <c r="E85" s="1208"/>
      <c r="F85" s="1208"/>
      <c r="G85" s="1208"/>
      <c r="H85" s="1209"/>
      <c r="I85" s="1182"/>
      <c r="J85" s="1183"/>
      <c r="K85" s="1183"/>
      <c r="L85" s="1180"/>
      <c r="M85" s="1180"/>
      <c r="N85" s="1183"/>
      <c r="O85" s="1180"/>
      <c r="P85" s="1180"/>
      <c r="Q85" s="1183"/>
      <c r="R85" s="1183"/>
      <c r="S85" s="1183"/>
      <c r="T85" s="1183"/>
      <c r="U85" s="1183"/>
      <c r="V85" s="1183"/>
      <c r="W85" s="1183"/>
      <c r="X85" s="1183"/>
      <c r="Y85" s="1183"/>
      <c r="Z85" s="1183"/>
      <c r="AA85" s="1184"/>
      <c r="AC85" s="32" t="s">
        <v>89</v>
      </c>
    </row>
    <row r="86" spans="1:37" ht="25.35" customHeight="1" x14ac:dyDescent="0.45">
      <c r="A86" s="1173" t="s">
        <v>48</v>
      </c>
      <c r="B86" s="1174"/>
      <c r="C86" s="1174"/>
      <c r="D86" s="1174"/>
      <c r="E86" s="1174"/>
      <c r="F86" s="1174"/>
      <c r="G86" s="1174"/>
      <c r="H86" s="1175"/>
      <c r="I86" s="1053" t="s">
        <v>3</v>
      </c>
      <c r="J86" s="1054"/>
      <c r="K86" s="1055"/>
      <c r="L86" s="1171"/>
      <c r="M86" s="1176"/>
      <c r="N86" s="37" t="s">
        <v>4</v>
      </c>
      <c r="O86" s="1177"/>
      <c r="P86" s="1176"/>
      <c r="Q86" s="1054"/>
      <c r="R86" s="1054"/>
      <c r="S86" s="1054"/>
      <c r="T86" s="1054"/>
      <c r="U86" s="1054"/>
      <c r="V86" s="1054"/>
      <c r="W86" s="1054"/>
      <c r="X86" s="1054"/>
      <c r="Y86" s="1054"/>
      <c r="Z86" s="1054"/>
      <c r="AA86" s="1055"/>
    </row>
    <row r="87" spans="1:37" ht="25.35" customHeight="1" x14ac:dyDescent="0.45">
      <c r="A87" s="1179"/>
      <c r="B87" s="1180"/>
      <c r="C87" s="1180"/>
      <c r="D87" s="1180"/>
      <c r="E87" s="1180"/>
      <c r="F87" s="1180"/>
      <c r="G87" s="1180"/>
      <c r="H87" s="1181"/>
      <c r="I87" s="1053" t="s">
        <v>5</v>
      </c>
      <c r="J87" s="1054"/>
      <c r="K87" s="1054"/>
      <c r="L87" s="1170"/>
      <c r="M87" s="1171"/>
      <c r="N87" s="1171"/>
      <c r="O87" s="1171"/>
      <c r="P87" s="1172"/>
      <c r="Q87" s="1053" t="s">
        <v>6</v>
      </c>
      <c r="R87" s="1054"/>
      <c r="S87" s="1055"/>
      <c r="T87" s="1170"/>
      <c r="U87" s="1171"/>
      <c r="V87" s="1171"/>
      <c r="W87" s="1171"/>
      <c r="X87" s="1171"/>
      <c r="Y87" s="1171"/>
      <c r="Z87" s="1171"/>
      <c r="AA87" s="1172"/>
    </row>
    <row r="88" spans="1:37" ht="25.35" customHeight="1" x14ac:dyDescent="0.45">
      <c r="A88" s="1179"/>
      <c r="B88" s="1180"/>
      <c r="C88" s="1180"/>
      <c r="D88" s="1180"/>
      <c r="E88" s="1180"/>
      <c r="F88" s="1180"/>
      <c r="G88" s="1180"/>
      <c r="H88" s="1181"/>
      <c r="I88" s="1053" t="s">
        <v>8536</v>
      </c>
      <c r="J88" s="1054"/>
      <c r="K88" s="1054"/>
      <c r="L88" s="1203"/>
      <c r="M88" s="1204"/>
      <c r="N88" s="1204"/>
      <c r="O88" s="1204"/>
      <c r="P88" s="1205"/>
      <c r="Q88" s="1053" t="s">
        <v>7</v>
      </c>
      <c r="R88" s="1054"/>
      <c r="S88" s="1055"/>
      <c r="T88" s="1170"/>
      <c r="U88" s="1171"/>
      <c r="V88" s="1171"/>
      <c r="W88" s="1171"/>
      <c r="X88" s="1171"/>
      <c r="Y88" s="1171"/>
      <c r="Z88" s="1171"/>
      <c r="AA88" s="1172"/>
    </row>
    <row r="89" spans="1:37" ht="25.35" customHeight="1" x14ac:dyDescent="0.45">
      <c r="A89" s="1182"/>
      <c r="B89" s="1183"/>
      <c r="C89" s="1183"/>
      <c r="D89" s="1183"/>
      <c r="E89" s="1183"/>
      <c r="F89" s="1183"/>
      <c r="G89" s="1183"/>
      <c r="H89" s="1184"/>
      <c r="I89" s="1053" t="s">
        <v>8</v>
      </c>
      <c r="J89" s="1054"/>
      <c r="K89" s="1054"/>
      <c r="L89" s="1206"/>
      <c r="M89" s="1206"/>
      <c r="N89" s="1206"/>
      <c r="O89" s="1206"/>
      <c r="P89" s="1206"/>
      <c r="Q89" s="1206"/>
      <c r="R89" s="1206"/>
      <c r="S89" s="1206"/>
      <c r="T89" s="1206"/>
      <c r="U89" s="1206"/>
      <c r="V89" s="1206"/>
      <c r="W89" s="1206"/>
      <c r="X89" s="1206"/>
      <c r="Y89" s="1206"/>
      <c r="Z89" s="1206"/>
      <c r="AA89" s="1206"/>
    </row>
    <row r="90" spans="1:37" ht="16.5" customHeight="1" x14ac:dyDescent="0.45">
      <c r="A90" s="1148" t="s">
        <v>63</v>
      </c>
      <c r="B90" s="1149"/>
      <c r="C90" s="1149"/>
      <c r="D90" s="1149"/>
      <c r="E90" s="1149"/>
      <c r="F90" s="1149"/>
      <c r="G90" s="1149"/>
      <c r="H90" s="1150"/>
      <c r="I90" s="1157"/>
      <c r="J90" s="1159"/>
      <c r="L90" s="1161"/>
      <c r="M90" s="1201" t="s">
        <v>64</v>
      </c>
      <c r="N90" s="1164"/>
      <c r="O90" s="43"/>
      <c r="P90" s="44"/>
      <c r="Q90" s="44"/>
      <c r="R90" s="44"/>
      <c r="S90" s="44"/>
      <c r="T90" s="44"/>
      <c r="U90" s="44"/>
      <c r="V90" s="44"/>
      <c r="W90" s="44"/>
      <c r="X90" s="42"/>
      <c r="Y90" s="45"/>
      <c r="Z90" s="45"/>
      <c r="AA90" s="46"/>
      <c r="AK90" s="39"/>
    </row>
    <row r="91" spans="1:37" ht="16.5" customHeight="1" x14ac:dyDescent="0.45">
      <c r="A91" s="1151"/>
      <c r="B91" s="1152"/>
      <c r="C91" s="1152"/>
      <c r="D91" s="1152"/>
      <c r="E91" s="1152"/>
      <c r="F91" s="1152"/>
      <c r="G91" s="1152"/>
      <c r="H91" s="1153"/>
      <c r="I91" s="1158"/>
      <c r="J91" s="1160"/>
      <c r="K91" s="32" t="s">
        <v>65</v>
      </c>
      <c r="L91" s="1162"/>
      <c r="M91" s="1202"/>
      <c r="N91" s="1166"/>
      <c r="O91" s="292"/>
      <c r="P91" s="99"/>
      <c r="Q91" s="99"/>
      <c r="R91" s="99"/>
      <c r="S91" s="99"/>
      <c r="T91" s="99"/>
      <c r="U91" s="99"/>
      <c r="V91" s="99"/>
      <c r="W91" s="99"/>
      <c r="X91" s="47"/>
      <c r="Y91" s="48"/>
      <c r="Z91" s="48"/>
      <c r="AA91" s="49"/>
    </row>
    <row r="92" spans="1:37" ht="16.5" customHeight="1" x14ac:dyDescent="0.45">
      <c r="A92" s="1151"/>
      <c r="B92" s="1152"/>
      <c r="C92" s="1152"/>
      <c r="D92" s="1152"/>
      <c r="E92" s="1152"/>
      <c r="F92" s="1152"/>
      <c r="G92" s="1152"/>
      <c r="H92" s="1153"/>
      <c r="I92" s="50" t="s">
        <v>66</v>
      </c>
      <c r="J92" s="51"/>
      <c r="K92" s="51"/>
      <c r="L92" s="51"/>
      <c r="M92" s="51"/>
      <c r="N92" s="51"/>
      <c r="O92" s="51"/>
      <c r="P92" s="51"/>
      <c r="Q92" s="51"/>
      <c r="R92" s="52"/>
      <c r="S92" s="53"/>
      <c r="T92" s="53"/>
      <c r="U92" s="53"/>
      <c r="V92" s="293"/>
      <c r="W92" s="294"/>
      <c r="X92" s="54"/>
      <c r="Y92" s="55" t="s">
        <v>65</v>
      </c>
      <c r="Z92" s="56"/>
      <c r="AA92" s="46" t="s">
        <v>64</v>
      </c>
    </row>
    <row r="93" spans="1:37" ht="16.5" customHeight="1" x14ac:dyDescent="0.45">
      <c r="A93" s="1154"/>
      <c r="B93" s="1155"/>
      <c r="C93" s="1155"/>
      <c r="D93" s="1155"/>
      <c r="E93" s="1155"/>
      <c r="F93" s="1155"/>
      <c r="G93" s="1155"/>
      <c r="H93" s="1156"/>
      <c r="I93" s="50" t="s">
        <v>67</v>
      </c>
      <c r="J93" s="295"/>
      <c r="K93" s="295"/>
      <c r="L93" s="295"/>
      <c r="M93" s="295"/>
      <c r="N93" s="295"/>
      <c r="O93" s="295"/>
      <c r="P93" s="295"/>
      <c r="Q93" s="295"/>
      <c r="R93" s="52"/>
      <c r="S93" s="53"/>
      <c r="T93" s="53"/>
      <c r="U93" s="53"/>
      <c r="V93" s="293"/>
      <c r="W93" s="294"/>
      <c r="X93" s="54"/>
      <c r="Y93" s="55" t="s">
        <v>65</v>
      </c>
      <c r="Z93" s="56"/>
      <c r="AA93" s="49" t="s">
        <v>64</v>
      </c>
    </row>
    <row r="94" spans="1:37" ht="18" customHeight="1" x14ac:dyDescent="0.45">
      <c r="A94" s="1167" t="s">
        <v>68</v>
      </c>
      <c r="B94" s="1168"/>
      <c r="C94" s="1168"/>
      <c r="D94" s="1168"/>
      <c r="E94" s="1168"/>
      <c r="F94" s="1168"/>
      <c r="G94" s="1168"/>
      <c r="H94" s="1169"/>
      <c r="I94" s="667" t="s">
        <v>84</v>
      </c>
      <c r="J94" s="52" t="s">
        <v>69</v>
      </c>
      <c r="K94" s="58"/>
      <c r="L94" s="58"/>
      <c r="M94" s="58"/>
      <c r="N94" s="667" t="s">
        <v>70</v>
      </c>
      <c r="O94" s="52" t="s">
        <v>71</v>
      </c>
      <c r="P94" s="58"/>
      <c r="Q94" s="58"/>
      <c r="S94" s="72" t="s">
        <v>81</v>
      </c>
      <c r="T94" s="667" t="s">
        <v>84</v>
      </c>
      <c r="U94" s="72" t="s">
        <v>82</v>
      </c>
      <c r="W94" s="52"/>
      <c r="X94" s="58"/>
      <c r="Y94" s="58"/>
      <c r="Z94" s="58"/>
      <c r="AA94" s="59"/>
      <c r="AG94" s="69"/>
    </row>
    <row r="95" spans="1:37" ht="15" customHeight="1" x14ac:dyDescent="0.45">
      <c r="A95" s="1118" t="s">
        <v>72</v>
      </c>
      <c r="B95" s="1119"/>
      <c r="C95" s="1119"/>
      <c r="D95" s="1119"/>
      <c r="E95" s="1119"/>
      <c r="F95" s="1119"/>
      <c r="G95" s="1119"/>
      <c r="H95" s="1120"/>
      <c r="I95" s="1130" t="s">
        <v>73</v>
      </c>
      <c r="J95" s="1139"/>
      <c r="K95" s="1199"/>
      <c r="L95" s="1199"/>
      <c r="M95" s="1199"/>
      <c r="N95" s="1199"/>
      <c r="O95" s="1199"/>
      <c r="P95" s="1199"/>
      <c r="Q95" s="1200"/>
      <c r="R95" s="1200"/>
      <c r="S95" s="1200"/>
      <c r="T95" s="1200"/>
      <c r="U95" s="1143" t="s">
        <v>74</v>
      </c>
      <c r="V95" s="1143"/>
      <c r="W95" s="1143"/>
      <c r="X95" s="1143"/>
      <c r="Y95" s="1143"/>
      <c r="Z95" s="1143"/>
      <c r="AA95" s="1144"/>
    </row>
    <row r="96" spans="1:37" ht="15" customHeight="1" x14ac:dyDescent="0.45">
      <c r="A96" s="1121"/>
      <c r="B96" s="1122"/>
      <c r="C96" s="1122"/>
      <c r="D96" s="1122"/>
      <c r="E96" s="1122"/>
      <c r="F96" s="1122"/>
      <c r="G96" s="1122"/>
      <c r="H96" s="1123"/>
      <c r="I96" s="1197"/>
      <c r="J96" s="1198"/>
      <c r="K96" s="1199"/>
      <c r="L96" s="1199"/>
      <c r="M96" s="1199"/>
      <c r="N96" s="1199"/>
      <c r="O96" s="1199"/>
      <c r="P96" s="1199"/>
      <c r="Q96" s="1200"/>
      <c r="R96" s="1200"/>
      <c r="S96" s="1200"/>
      <c r="T96" s="1200"/>
      <c r="U96" s="1146"/>
      <c r="V96" s="1146"/>
      <c r="W96" s="1146"/>
      <c r="X96" s="1146"/>
      <c r="Y96" s="1146"/>
      <c r="Z96" s="1146"/>
      <c r="AA96" s="1147"/>
      <c r="AB96" s="63"/>
      <c r="AC96" s="63"/>
      <c r="AD96" s="63"/>
      <c r="AE96" s="63"/>
      <c r="AF96" s="63"/>
      <c r="AG96" s="63"/>
    </row>
    <row r="97" spans="1:37" ht="15" customHeight="1" x14ac:dyDescent="0.45">
      <c r="A97" s="1118" t="s">
        <v>75</v>
      </c>
      <c r="B97" s="1119"/>
      <c r="C97" s="1119"/>
      <c r="D97" s="1119"/>
      <c r="E97" s="1119"/>
      <c r="F97" s="1119"/>
      <c r="G97" s="1119"/>
      <c r="H97" s="1119"/>
      <c r="I97" s="1124"/>
      <c r="J97" s="1125"/>
      <c r="K97" s="1113"/>
      <c r="L97" s="1134" t="s">
        <v>76</v>
      </c>
      <c r="M97" s="1113"/>
      <c r="N97" s="1134" t="s">
        <v>77</v>
      </c>
      <c r="O97" s="1113"/>
      <c r="P97" s="1134" t="s">
        <v>78</v>
      </c>
      <c r="R97" s="60"/>
      <c r="S97" s="60"/>
      <c r="T97" s="60"/>
      <c r="U97" s="60"/>
      <c r="V97" s="60"/>
      <c r="W97" s="60"/>
      <c r="X97" s="60"/>
      <c r="Y97" s="60"/>
      <c r="Z97" s="60"/>
      <c r="AA97" s="209"/>
      <c r="AB97" s="63"/>
      <c r="AC97" s="63"/>
      <c r="AD97" s="63"/>
      <c r="AE97" s="63"/>
      <c r="AF97" s="63"/>
      <c r="AG97" s="63"/>
    </row>
    <row r="98" spans="1:37" ht="15" customHeight="1" x14ac:dyDescent="0.45">
      <c r="A98" s="1121"/>
      <c r="B98" s="1122"/>
      <c r="C98" s="1122"/>
      <c r="D98" s="1122"/>
      <c r="E98" s="1122"/>
      <c r="F98" s="1122"/>
      <c r="G98" s="1122"/>
      <c r="H98" s="1122"/>
      <c r="I98" s="1126"/>
      <c r="J98" s="1127"/>
      <c r="K98" s="1114"/>
      <c r="L98" s="1136"/>
      <c r="M98" s="1114"/>
      <c r="N98" s="1136"/>
      <c r="O98" s="1114"/>
      <c r="P98" s="1136"/>
      <c r="Q98" s="64"/>
      <c r="R98" s="62"/>
      <c r="S98" s="62"/>
      <c r="T98" s="62"/>
      <c r="U98" s="62"/>
      <c r="V98" s="62"/>
      <c r="W98" s="62"/>
      <c r="X98" s="62"/>
      <c r="Y98" s="62"/>
      <c r="Z98" s="62"/>
      <c r="AA98" s="208"/>
      <c r="AB98" s="63"/>
      <c r="AC98" s="63"/>
      <c r="AD98" s="63"/>
      <c r="AE98" s="63"/>
      <c r="AF98" s="63"/>
      <c r="AG98" s="63"/>
    </row>
    <row r="99" spans="1:37" ht="20.100000000000001" customHeight="1" x14ac:dyDescent="0.45">
      <c r="A99" s="65"/>
      <c r="B99" s="65"/>
      <c r="C99" s="65"/>
      <c r="D99" s="65"/>
      <c r="E99" s="65"/>
      <c r="F99" s="65"/>
      <c r="G99" s="65"/>
      <c r="H99" s="65"/>
      <c r="I99" s="66"/>
      <c r="J99" s="66"/>
      <c r="K99" s="68"/>
      <c r="L99" s="66"/>
      <c r="M99" s="68"/>
      <c r="N99" s="66"/>
      <c r="O99" s="68"/>
      <c r="P99" s="66"/>
      <c r="Q99" s="68"/>
      <c r="R99" s="61"/>
      <c r="S99" s="61"/>
      <c r="T99" s="61"/>
      <c r="U99" s="61"/>
      <c r="V99" s="61"/>
      <c r="W99" s="61"/>
      <c r="X99" s="61"/>
      <c r="Y99" s="61"/>
      <c r="Z99" s="61"/>
      <c r="AA99" s="61"/>
      <c r="AB99" s="63"/>
      <c r="AC99" s="63"/>
      <c r="AD99" s="63"/>
      <c r="AE99" s="63"/>
      <c r="AF99" s="63"/>
      <c r="AG99" s="63"/>
    </row>
    <row r="100" spans="1:37" ht="18" customHeight="1" x14ac:dyDescent="0.45">
      <c r="B100" s="291" t="s">
        <v>85</v>
      </c>
      <c r="C100" s="69" t="s">
        <v>5718</v>
      </c>
      <c r="E100" s="69"/>
      <c r="F100" s="69"/>
      <c r="G100" s="69"/>
      <c r="H100" s="69"/>
      <c r="I100" s="73"/>
      <c r="J100" s="73"/>
      <c r="K100" s="73"/>
      <c r="L100" s="73"/>
      <c r="M100" s="73"/>
      <c r="N100" s="73"/>
      <c r="O100" s="73"/>
      <c r="P100" s="73"/>
      <c r="Q100" s="73"/>
      <c r="R100" s="74"/>
      <c r="S100" s="73"/>
      <c r="T100" s="73"/>
      <c r="U100" s="73"/>
      <c r="V100" s="73"/>
      <c r="W100" s="69"/>
      <c r="X100" s="69"/>
      <c r="Y100" s="69"/>
      <c r="Z100" s="69"/>
      <c r="AA100" s="69"/>
      <c r="AB100" s="69"/>
      <c r="AE100" s="71"/>
    </row>
    <row r="101" spans="1:37" ht="30" customHeight="1" x14ac:dyDescent="0.45">
      <c r="B101" s="296" t="s">
        <v>86</v>
      </c>
      <c r="C101" s="1117" t="s">
        <v>5719</v>
      </c>
      <c r="D101" s="1117"/>
      <c r="E101" s="1117"/>
      <c r="F101" s="1117"/>
      <c r="G101" s="1117"/>
      <c r="H101" s="1117"/>
      <c r="I101" s="1117"/>
      <c r="J101" s="1117"/>
      <c r="K101" s="1117"/>
      <c r="L101" s="1117"/>
      <c r="M101" s="1117"/>
      <c r="N101" s="1117"/>
      <c r="O101" s="1117"/>
      <c r="P101" s="1117"/>
      <c r="Q101" s="1117"/>
      <c r="R101" s="1117"/>
      <c r="S101" s="1117"/>
      <c r="T101" s="1117"/>
      <c r="U101" s="1117"/>
      <c r="V101" s="1117"/>
      <c r="W101" s="1117"/>
      <c r="X101" s="1117"/>
      <c r="Y101" s="1117"/>
      <c r="Z101" s="1117"/>
      <c r="AA101" s="1117"/>
      <c r="AE101" s="71"/>
    </row>
    <row r="102" spans="1:37" ht="8.1" customHeight="1" x14ac:dyDescent="0.4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row>
    <row r="103" spans="1:37" ht="25.35" customHeight="1" x14ac:dyDescent="0.45">
      <c r="A103" s="35" t="s">
        <v>87</v>
      </c>
      <c r="H103" s="36"/>
      <c r="I103" s="36"/>
      <c r="V103" s="36"/>
      <c r="W103" s="36"/>
      <c r="X103" s="36"/>
      <c r="Y103" s="36"/>
      <c r="Z103" s="36"/>
      <c r="AA103" s="36"/>
    </row>
    <row r="104" spans="1:37" ht="12.45" customHeight="1" x14ac:dyDescent="0.45">
      <c r="A104" s="1185" t="s">
        <v>62</v>
      </c>
      <c r="B104" s="1186"/>
      <c r="C104" s="1186"/>
      <c r="D104" s="1186"/>
      <c r="E104" s="1186"/>
      <c r="F104" s="1186"/>
      <c r="G104" s="1186"/>
      <c r="H104" s="1187"/>
      <c r="I104" s="1188"/>
      <c r="J104" s="1189"/>
      <c r="K104" s="1189"/>
      <c r="L104" s="1189"/>
      <c r="M104" s="1189"/>
      <c r="N104" s="1189"/>
      <c r="O104" s="1189"/>
      <c r="P104" s="1189"/>
      <c r="Q104" s="1189"/>
      <c r="R104" s="1189"/>
      <c r="S104" s="1189"/>
      <c r="T104" s="1189"/>
      <c r="U104" s="1189"/>
      <c r="V104" s="1189"/>
      <c r="W104" s="1189"/>
      <c r="X104" s="1189"/>
      <c r="Y104" s="1189"/>
      <c r="Z104" s="1189"/>
      <c r="AA104" s="1190"/>
    </row>
    <row r="105" spans="1:37" ht="22.5" customHeight="1" x14ac:dyDescent="0.45">
      <c r="A105" s="1207" t="s">
        <v>50</v>
      </c>
      <c r="B105" s="1208"/>
      <c r="C105" s="1208"/>
      <c r="D105" s="1208"/>
      <c r="E105" s="1208"/>
      <c r="F105" s="1208"/>
      <c r="G105" s="1208"/>
      <c r="H105" s="1209"/>
      <c r="I105" s="1182"/>
      <c r="J105" s="1183"/>
      <c r="K105" s="1183"/>
      <c r="L105" s="1180"/>
      <c r="M105" s="1180"/>
      <c r="N105" s="1183"/>
      <c r="O105" s="1180"/>
      <c r="P105" s="1180"/>
      <c r="Q105" s="1183"/>
      <c r="R105" s="1183"/>
      <c r="S105" s="1183"/>
      <c r="T105" s="1183"/>
      <c r="U105" s="1183"/>
      <c r="V105" s="1183"/>
      <c r="W105" s="1183"/>
      <c r="X105" s="1183"/>
      <c r="Y105" s="1183"/>
      <c r="Z105" s="1183"/>
      <c r="AA105" s="1184"/>
    </row>
    <row r="106" spans="1:37" ht="25.35" customHeight="1" x14ac:dyDescent="0.45">
      <c r="A106" s="1173" t="s">
        <v>48</v>
      </c>
      <c r="B106" s="1174"/>
      <c r="C106" s="1174"/>
      <c r="D106" s="1174"/>
      <c r="E106" s="1174"/>
      <c r="F106" s="1174"/>
      <c r="G106" s="1174"/>
      <c r="H106" s="1175"/>
      <c r="I106" s="1053" t="s">
        <v>3</v>
      </c>
      <c r="J106" s="1054"/>
      <c r="K106" s="1055"/>
      <c r="L106" s="1171"/>
      <c r="M106" s="1176"/>
      <c r="N106" s="37" t="s">
        <v>4</v>
      </c>
      <c r="O106" s="1177"/>
      <c r="P106" s="1176"/>
      <c r="Q106" s="1054"/>
      <c r="R106" s="1054"/>
      <c r="S106" s="1054"/>
      <c r="T106" s="1054"/>
      <c r="U106" s="1054"/>
      <c r="V106" s="1054"/>
      <c r="W106" s="1054"/>
      <c r="X106" s="1054"/>
      <c r="Y106" s="1054"/>
      <c r="Z106" s="1054"/>
      <c r="AA106" s="1055"/>
    </row>
    <row r="107" spans="1:37" ht="25.35" customHeight="1" x14ac:dyDescent="0.45">
      <c r="A107" s="1179"/>
      <c r="B107" s="1180"/>
      <c r="C107" s="1180"/>
      <c r="D107" s="1180"/>
      <c r="E107" s="1180"/>
      <c r="F107" s="1180"/>
      <c r="G107" s="1180"/>
      <c r="H107" s="1181"/>
      <c r="I107" s="1053" t="s">
        <v>5</v>
      </c>
      <c r="J107" s="1054"/>
      <c r="K107" s="1054"/>
      <c r="L107" s="1170"/>
      <c r="M107" s="1171"/>
      <c r="N107" s="1171"/>
      <c r="O107" s="1171"/>
      <c r="P107" s="1172"/>
      <c r="Q107" s="1053" t="s">
        <v>6</v>
      </c>
      <c r="R107" s="1054"/>
      <c r="S107" s="1055"/>
      <c r="T107" s="1170"/>
      <c r="U107" s="1171"/>
      <c r="V107" s="1171"/>
      <c r="W107" s="1171"/>
      <c r="X107" s="1171"/>
      <c r="Y107" s="1171"/>
      <c r="Z107" s="1171"/>
      <c r="AA107" s="1172"/>
    </row>
    <row r="108" spans="1:37" ht="25.35" customHeight="1" x14ac:dyDescent="0.45">
      <c r="A108" s="1179"/>
      <c r="B108" s="1180"/>
      <c r="C108" s="1180"/>
      <c r="D108" s="1180"/>
      <c r="E108" s="1180"/>
      <c r="F108" s="1180"/>
      <c r="G108" s="1180"/>
      <c r="H108" s="1181"/>
      <c r="I108" s="1053" t="s">
        <v>8536</v>
      </c>
      <c r="J108" s="1054"/>
      <c r="K108" s="1054"/>
      <c r="L108" s="1203"/>
      <c r="M108" s="1204"/>
      <c r="N108" s="1204"/>
      <c r="O108" s="1204"/>
      <c r="P108" s="1205"/>
      <c r="Q108" s="1053" t="s">
        <v>7</v>
      </c>
      <c r="R108" s="1054"/>
      <c r="S108" s="1055"/>
      <c r="T108" s="1170"/>
      <c r="U108" s="1171"/>
      <c r="V108" s="1171"/>
      <c r="W108" s="1171"/>
      <c r="X108" s="1171"/>
      <c r="Y108" s="1171"/>
      <c r="Z108" s="1171"/>
      <c r="AA108" s="1172"/>
    </row>
    <row r="109" spans="1:37" ht="25.35" customHeight="1" x14ac:dyDescent="0.45">
      <c r="A109" s="1182"/>
      <c r="B109" s="1183"/>
      <c r="C109" s="1183"/>
      <c r="D109" s="1183"/>
      <c r="E109" s="1183"/>
      <c r="F109" s="1183"/>
      <c r="G109" s="1183"/>
      <c r="H109" s="1184"/>
      <c r="I109" s="1053" t="s">
        <v>8</v>
      </c>
      <c r="J109" s="1054"/>
      <c r="K109" s="1054"/>
      <c r="L109" s="1206"/>
      <c r="M109" s="1206"/>
      <c r="N109" s="1206"/>
      <c r="O109" s="1206"/>
      <c r="P109" s="1206"/>
      <c r="Q109" s="1206"/>
      <c r="R109" s="1206"/>
      <c r="S109" s="1206"/>
      <c r="T109" s="1206"/>
      <c r="U109" s="1206"/>
      <c r="V109" s="1206"/>
      <c r="W109" s="1206"/>
      <c r="X109" s="1206"/>
      <c r="Y109" s="1206"/>
      <c r="Z109" s="1206"/>
      <c r="AA109" s="1206"/>
    </row>
    <row r="110" spans="1:37" ht="16.5" customHeight="1" x14ac:dyDescent="0.45">
      <c r="A110" s="1148" t="s">
        <v>63</v>
      </c>
      <c r="B110" s="1149"/>
      <c r="C110" s="1149"/>
      <c r="D110" s="1149"/>
      <c r="E110" s="1149"/>
      <c r="F110" s="1149"/>
      <c r="G110" s="1149"/>
      <c r="H110" s="1150"/>
      <c r="I110" s="1157"/>
      <c r="J110" s="1159"/>
      <c r="L110" s="1161"/>
      <c r="M110" s="1201" t="s">
        <v>64</v>
      </c>
      <c r="N110" s="1164"/>
      <c r="O110" s="43"/>
      <c r="P110" s="44"/>
      <c r="Q110" s="44"/>
      <c r="R110" s="44"/>
      <c r="S110" s="44"/>
      <c r="T110" s="44"/>
      <c r="U110" s="44"/>
      <c r="V110" s="44"/>
      <c r="W110" s="44"/>
      <c r="X110" s="42"/>
      <c r="Y110" s="45"/>
      <c r="Z110" s="45"/>
      <c r="AA110" s="46"/>
      <c r="AK110" s="39"/>
    </row>
    <row r="111" spans="1:37" ht="16.5" customHeight="1" x14ac:dyDescent="0.45">
      <c r="A111" s="1151"/>
      <c r="B111" s="1152"/>
      <c r="C111" s="1152"/>
      <c r="D111" s="1152"/>
      <c r="E111" s="1152"/>
      <c r="F111" s="1152"/>
      <c r="G111" s="1152"/>
      <c r="H111" s="1153"/>
      <c r="I111" s="1158"/>
      <c r="J111" s="1160"/>
      <c r="K111" s="32" t="s">
        <v>65</v>
      </c>
      <c r="L111" s="1162"/>
      <c r="M111" s="1202"/>
      <c r="N111" s="1166"/>
      <c r="O111" s="292"/>
      <c r="P111" s="99"/>
      <c r="Q111" s="99"/>
      <c r="R111" s="99"/>
      <c r="S111" s="99"/>
      <c r="T111" s="99"/>
      <c r="U111" s="99"/>
      <c r="V111" s="99"/>
      <c r="W111" s="99"/>
      <c r="X111" s="47"/>
      <c r="Y111" s="48"/>
      <c r="Z111" s="48"/>
      <c r="AA111" s="49"/>
    </row>
    <row r="112" spans="1:37" ht="16.5" customHeight="1" x14ac:dyDescent="0.45">
      <c r="A112" s="1151"/>
      <c r="B112" s="1152"/>
      <c r="C112" s="1152"/>
      <c r="D112" s="1152"/>
      <c r="E112" s="1152"/>
      <c r="F112" s="1152"/>
      <c r="G112" s="1152"/>
      <c r="H112" s="1153"/>
      <c r="I112" s="50" t="s">
        <v>66</v>
      </c>
      <c r="J112" s="51"/>
      <c r="K112" s="51"/>
      <c r="L112" s="51"/>
      <c r="M112" s="51"/>
      <c r="N112" s="51"/>
      <c r="O112" s="51"/>
      <c r="P112" s="51"/>
      <c r="Q112" s="51"/>
      <c r="R112" s="52"/>
      <c r="S112" s="53"/>
      <c r="T112" s="53"/>
      <c r="U112" s="53"/>
      <c r="V112" s="293"/>
      <c r="W112" s="294"/>
      <c r="X112" s="54"/>
      <c r="Y112" s="55" t="s">
        <v>65</v>
      </c>
      <c r="Z112" s="56"/>
      <c r="AA112" s="46" t="s">
        <v>64</v>
      </c>
    </row>
    <row r="113" spans="1:37" ht="16.5" customHeight="1" x14ac:dyDescent="0.45">
      <c r="A113" s="1154"/>
      <c r="B113" s="1155"/>
      <c r="C113" s="1155"/>
      <c r="D113" s="1155"/>
      <c r="E113" s="1155"/>
      <c r="F113" s="1155"/>
      <c r="G113" s="1155"/>
      <c r="H113" s="1156"/>
      <c r="I113" s="50" t="s">
        <v>67</v>
      </c>
      <c r="J113" s="295"/>
      <c r="K113" s="295"/>
      <c r="L113" s="295"/>
      <c r="M113" s="295"/>
      <c r="N113" s="295"/>
      <c r="O113" s="295"/>
      <c r="P113" s="295"/>
      <c r="Q113" s="295"/>
      <c r="R113" s="52"/>
      <c r="S113" s="53"/>
      <c r="T113" s="53"/>
      <c r="U113" s="53"/>
      <c r="V113" s="293"/>
      <c r="W113" s="294"/>
      <c r="X113" s="54"/>
      <c r="Y113" s="55" t="s">
        <v>65</v>
      </c>
      <c r="Z113" s="56"/>
      <c r="AA113" s="49" t="s">
        <v>64</v>
      </c>
    </row>
    <row r="114" spans="1:37" ht="18" customHeight="1" x14ac:dyDescent="0.45">
      <c r="A114" s="1167" t="s">
        <v>68</v>
      </c>
      <c r="B114" s="1168"/>
      <c r="C114" s="1168"/>
      <c r="D114" s="1168"/>
      <c r="E114" s="1168"/>
      <c r="F114" s="1168"/>
      <c r="G114" s="1168"/>
      <c r="H114" s="1169"/>
      <c r="I114" s="667" t="s">
        <v>84</v>
      </c>
      <c r="J114" s="52" t="s">
        <v>69</v>
      </c>
      <c r="K114" s="58"/>
      <c r="L114" s="58"/>
      <c r="M114" s="58"/>
      <c r="N114" s="667" t="s">
        <v>70</v>
      </c>
      <c r="O114" s="52" t="s">
        <v>71</v>
      </c>
      <c r="P114" s="58"/>
      <c r="Q114" s="58"/>
      <c r="S114" s="72" t="s">
        <v>81</v>
      </c>
      <c r="T114" s="667" t="s">
        <v>84</v>
      </c>
      <c r="U114" s="72" t="s">
        <v>82</v>
      </c>
      <c r="W114" s="52"/>
      <c r="X114" s="58"/>
      <c r="Y114" s="58"/>
      <c r="Z114" s="58"/>
      <c r="AA114" s="59"/>
      <c r="AG114" s="69"/>
    </row>
    <row r="115" spans="1:37" ht="15" customHeight="1" x14ac:dyDescent="0.45">
      <c r="A115" s="1118" t="s">
        <v>72</v>
      </c>
      <c r="B115" s="1119"/>
      <c r="C115" s="1119"/>
      <c r="D115" s="1119"/>
      <c r="E115" s="1119"/>
      <c r="F115" s="1119"/>
      <c r="G115" s="1119"/>
      <c r="H115" s="1120"/>
      <c r="I115" s="1130" t="s">
        <v>73</v>
      </c>
      <c r="J115" s="1139"/>
      <c r="K115" s="1199"/>
      <c r="L115" s="1199"/>
      <c r="M115" s="1199"/>
      <c r="N115" s="1199"/>
      <c r="O115" s="1199"/>
      <c r="P115" s="1199"/>
      <c r="Q115" s="1200"/>
      <c r="R115" s="1200"/>
      <c r="S115" s="1200"/>
      <c r="T115" s="1200"/>
      <c r="U115" s="1143" t="s">
        <v>74</v>
      </c>
      <c r="V115" s="1143"/>
      <c r="W115" s="1143"/>
      <c r="X115" s="1143"/>
      <c r="Y115" s="1143"/>
      <c r="Z115" s="1143"/>
      <c r="AA115" s="1144"/>
    </row>
    <row r="116" spans="1:37" ht="15" customHeight="1" x14ac:dyDescent="0.45">
      <c r="A116" s="1121"/>
      <c r="B116" s="1122"/>
      <c r="C116" s="1122"/>
      <c r="D116" s="1122"/>
      <c r="E116" s="1122"/>
      <c r="F116" s="1122"/>
      <c r="G116" s="1122"/>
      <c r="H116" s="1123"/>
      <c r="I116" s="1197"/>
      <c r="J116" s="1198"/>
      <c r="K116" s="1199"/>
      <c r="L116" s="1199"/>
      <c r="M116" s="1199"/>
      <c r="N116" s="1199"/>
      <c r="O116" s="1199"/>
      <c r="P116" s="1199"/>
      <c r="Q116" s="1200"/>
      <c r="R116" s="1200"/>
      <c r="S116" s="1200"/>
      <c r="T116" s="1200"/>
      <c r="U116" s="1146"/>
      <c r="V116" s="1146"/>
      <c r="W116" s="1146"/>
      <c r="X116" s="1146"/>
      <c r="Y116" s="1146"/>
      <c r="Z116" s="1146"/>
      <c r="AA116" s="1147"/>
      <c r="AB116" s="63"/>
      <c r="AC116" s="63"/>
      <c r="AD116" s="63"/>
      <c r="AE116" s="63"/>
      <c r="AF116" s="63"/>
      <c r="AG116" s="63"/>
    </row>
    <row r="117" spans="1:37" ht="15" customHeight="1" x14ac:dyDescent="0.45">
      <c r="A117" s="1118" t="s">
        <v>75</v>
      </c>
      <c r="B117" s="1119"/>
      <c r="C117" s="1119"/>
      <c r="D117" s="1119"/>
      <c r="E117" s="1119"/>
      <c r="F117" s="1119"/>
      <c r="G117" s="1119"/>
      <c r="H117" s="1119"/>
      <c r="I117" s="1124"/>
      <c r="J117" s="1125"/>
      <c r="K117" s="1113"/>
      <c r="L117" s="1134" t="s">
        <v>76</v>
      </c>
      <c r="M117" s="1113"/>
      <c r="N117" s="1134" t="s">
        <v>77</v>
      </c>
      <c r="O117" s="1113"/>
      <c r="P117" s="1134" t="s">
        <v>78</v>
      </c>
      <c r="R117" s="60"/>
      <c r="S117" s="60"/>
      <c r="T117" s="60"/>
      <c r="U117" s="60"/>
      <c r="V117" s="60"/>
      <c r="W117" s="60"/>
      <c r="X117" s="60"/>
      <c r="Y117" s="60"/>
      <c r="Z117" s="60"/>
      <c r="AA117" s="209"/>
      <c r="AB117" s="63"/>
      <c r="AC117" s="63"/>
      <c r="AD117" s="63"/>
      <c r="AE117" s="63"/>
      <c r="AF117" s="63"/>
      <c r="AG117" s="63"/>
    </row>
    <row r="118" spans="1:37" ht="15" customHeight="1" x14ac:dyDescent="0.45">
      <c r="A118" s="1121"/>
      <c r="B118" s="1122"/>
      <c r="C118" s="1122"/>
      <c r="D118" s="1122"/>
      <c r="E118" s="1122"/>
      <c r="F118" s="1122"/>
      <c r="G118" s="1122"/>
      <c r="H118" s="1122"/>
      <c r="I118" s="1126"/>
      <c r="J118" s="1127"/>
      <c r="K118" s="1114"/>
      <c r="L118" s="1136"/>
      <c r="M118" s="1114"/>
      <c r="N118" s="1136"/>
      <c r="O118" s="1114"/>
      <c r="P118" s="1136"/>
      <c r="Q118" s="64"/>
      <c r="R118" s="62"/>
      <c r="S118" s="62"/>
      <c r="T118" s="62"/>
      <c r="U118" s="62"/>
      <c r="V118" s="62"/>
      <c r="W118" s="62"/>
      <c r="X118" s="62"/>
      <c r="Y118" s="62"/>
      <c r="Z118" s="62"/>
      <c r="AA118" s="208"/>
      <c r="AB118" s="63"/>
      <c r="AC118" s="63"/>
      <c r="AD118" s="63"/>
      <c r="AE118" s="63"/>
      <c r="AF118" s="63"/>
      <c r="AG118" s="63"/>
    </row>
    <row r="119" spans="1:37" ht="20.100000000000001" customHeight="1" x14ac:dyDescent="0.45">
      <c r="A119" s="65"/>
      <c r="B119" s="65"/>
      <c r="C119" s="65"/>
      <c r="D119" s="65"/>
      <c r="E119" s="65"/>
      <c r="F119" s="65"/>
      <c r="G119" s="65"/>
      <c r="H119" s="65"/>
      <c r="I119" s="66"/>
      <c r="J119" s="66"/>
      <c r="K119" s="68"/>
      <c r="L119" s="66"/>
      <c r="M119" s="68"/>
      <c r="N119" s="66"/>
      <c r="O119" s="68"/>
      <c r="P119" s="66"/>
      <c r="Q119" s="68"/>
      <c r="R119" s="61"/>
      <c r="S119" s="61"/>
      <c r="T119" s="61"/>
      <c r="U119" s="61"/>
      <c r="V119" s="61"/>
      <c r="W119" s="61"/>
      <c r="X119" s="61"/>
      <c r="Y119" s="61"/>
      <c r="Z119" s="61"/>
      <c r="AA119" s="61"/>
      <c r="AB119" s="63"/>
      <c r="AC119" s="63"/>
      <c r="AD119" s="63"/>
      <c r="AE119" s="63"/>
      <c r="AF119" s="63"/>
      <c r="AG119" s="63"/>
    </row>
    <row r="120" spans="1:37" ht="12.45" customHeight="1" x14ac:dyDescent="0.45">
      <c r="A120" s="1185" t="s">
        <v>62</v>
      </c>
      <c r="B120" s="1186"/>
      <c r="C120" s="1186"/>
      <c r="D120" s="1186"/>
      <c r="E120" s="1186"/>
      <c r="F120" s="1186"/>
      <c r="G120" s="1186"/>
      <c r="H120" s="1187"/>
      <c r="I120" s="1188"/>
      <c r="J120" s="1189"/>
      <c r="K120" s="1189"/>
      <c r="L120" s="1189"/>
      <c r="M120" s="1189"/>
      <c r="N120" s="1189"/>
      <c r="O120" s="1189"/>
      <c r="P120" s="1189"/>
      <c r="Q120" s="1189"/>
      <c r="R120" s="1189"/>
      <c r="S120" s="1189"/>
      <c r="T120" s="1189"/>
      <c r="U120" s="1189"/>
      <c r="V120" s="1189"/>
      <c r="W120" s="1189"/>
      <c r="X120" s="1189"/>
      <c r="Y120" s="1189"/>
      <c r="Z120" s="1189"/>
      <c r="AA120" s="1190"/>
    </row>
    <row r="121" spans="1:37" ht="22.5" customHeight="1" x14ac:dyDescent="0.45">
      <c r="A121" s="1207" t="s">
        <v>50</v>
      </c>
      <c r="B121" s="1208"/>
      <c r="C121" s="1208"/>
      <c r="D121" s="1208"/>
      <c r="E121" s="1208"/>
      <c r="F121" s="1208"/>
      <c r="G121" s="1208"/>
      <c r="H121" s="1209"/>
      <c r="I121" s="1182"/>
      <c r="J121" s="1183"/>
      <c r="K121" s="1183"/>
      <c r="L121" s="1180"/>
      <c r="M121" s="1180"/>
      <c r="N121" s="1183"/>
      <c r="O121" s="1180"/>
      <c r="P121" s="1180"/>
      <c r="Q121" s="1183"/>
      <c r="R121" s="1183"/>
      <c r="S121" s="1183"/>
      <c r="T121" s="1183"/>
      <c r="U121" s="1183"/>
      <c r="V121" s="1183"/>
      <c r="W121" s="1183"/>
      <c r="X121" s="1183"/>
      <c r="Y121" s="1183"/>
      <c r="Z121" s="1183"/>
      <c r="AA121" s="1184"/>
    </row>
    <row r="122" spans="1:37" ht="25.35" customHeight="1" x14ac:dyDescent="0.45">
      <c r="A122" s="1173" t="s">
        <v>48</v>
      </c>
      <c r="B122" s="1174"/>
      <c r="C122" s="1174"/>
      <c r="D122" s="1174"/>
      <c r="E122" s="1174"/>
      <c r="F122" s="1174"/>
      <c r="G122" s="1174"/>
      <c r="H122" s="1175"/>
      <c r="I122" s="1053" t="s">
        <v>3</v>
      </c>
      <c r="J122" s="1054"/>
      <c r="K122" s="1055"/>
      <c r="L122" s="1171"/>
      <c r="M122" s="1176"/>
      <c r="N122" s="37" t="s">
        <v>4</v>
      </c>
      <c r="O122" s="1177"/>
      <c r="P122" s="1176"/>
      <c r="Q122" s="1054"/>
      <c r="R122" s="1054"/>
      <c r="S122" s="1054"/>
      <c r="T122" s="1054"/>
      <c r="U122" s="1054"/>
      <c r="V122" s="1054"/>
      <c r="W122" s="1054"/>
      <c r="X122" s="1054"/>
      <c r="Y122" s="1054"/>
      <c r="Z122" s="1054"/>
      <c r="AA122" s="1055"/>
    </row>
    <row r="123" spans="1:37" ht="25.35" customHeight="1" x14ac:dyDescent="0.45">
      <c r="A123" s="1179"/>
      <c r="B123" s="1180"/>
      <c r="C123" s="1180"/>
      <c r="D123" s="1180"/>
      <c r="E123" s="1180"/>
      <c r="F123" s="1180"/>
      <c r="G123" s="1180"/>
      <c r="H123" s="1181"/>
      <c r="I123" s="1053" t="s">
        <v>5</v>
      </c>
      <c r="J123" s="1054"/>
      <c r="K123" s="1054"/>
      <c r="L123" s="1170"/>
      <c r="M123" s="1171"/>
      <c r="N123" s="1171"/>
      <c r="O123" s="1171"/>
      <c r="P123" s="1172"/>
      <c r="Q123" s="1053" t="s">
        <v>6</v>
      </c>
      <c r="R123" s="1054"/>
      <c r="S123" s="1055"/>
      <c r="T123" s="1170"/>
      <c r="U123" s="1171"/>
      <c r="V123" s="1171"/>
      <c r="W123" s="1171"/>
      <c r="X123" s="1171"/>
      <c r="Y123" s="1171"/>
      <c r="Z123" s="1171"/>
      <c r="AA123" s="1172"/>
    </row>
    <row r="124" spans="1:37" ht="25.35" customHeight="1" x14ac:dyDescent="0.45">
      <c r="A124" s="1179"/>
      <c r="B124" s="1180"/>
      <c r="C124" s="1180"/>
      <c r="D124" s="1180"/>
      <c r="E124" s="1180"/>
      <c r="F124" s="1180"/>
      <c r="G124" s="1180"/>
      <c r="H124" s="1181"/>
      <c r="I124" s="1053" t="s">
        <v>8536</v>
      </c>
      <c r="J124" s="1054"/>
      <c r="K124" s="1054"/>
      <c r="L124" s="1203"/>
      <c r="M124" s="1204"/>
      <c r="N124" s="1204"/>
      <c r="O124" s="1204"/>
      <c r="P124" s="1205"/>
      <c r="Q124" s="1053" t="s">
        <v>7</v>
      </c>
      <c r="R124" s="1054"/>
      <c r="S124" s="1055"/>
      <c r="T124" s="1170"/>
      <c r="U124" s="1171"/>
      <c r="V124" s="1171"/>
      <c r="W124" s="1171"/>
      <c r="X124" s="1171"/>
      <c r="Y124" s="1171"/>
      <c r="Z124" s="1171"/>
      <c r="AA124" s="1172"/>
    </row>
    <row r="125" spans="1:37" ht="25.35" customHeight="1" x14ac:dyDescent="0.45">
      <c r="A125" s="1182"/>
      <c r="B125" s="1183"/>
      <c r="C125" s="1183"/>
      <c r="D125" s="1183"/>
      <c r="E125" s="1183"/>
      <c r="F125" s="1183"/>
      <c r="G125" s="1183"/>
      <c r="H125" s="1184"/>
      <c r="I125" s="1053" t="s">
        <v>8</v>
      </c>
      <c r="J125" s="1054"/>
      <c r="K125" s="1054"/>
      <c r="L125" s="1206"/>
      <c r="M125" s="1206"/>
      <c r="N125" s="1206"/>
      <c r="O125" s="1206"/>
      <c r="P125" s="1206"/>
      <c r="Q125" s="1206"/>
      <c r="R125" s="1206"/>
      <c r="S125" s="1206"/>
      <c r="T125" s="1206"/>
      <c r="U125" s="1206"/>
      <c r="V125" s="1206"/>
      <c r="W125" s="1206"/>
      <c r="X125" s="1206"/>
      <c r="Y125" s="1206"/>
      <c r="Z125" s="1206"/>
      <c r="AA125" s="1206"/>
    </row>
    <row r="126" spans="1:37" ht="16.5" customHeight="1" x14ac:dyDescent="0.45">
      <c r="A126" s="1148" t="s">
        <v>63</v>
      </c>
      <c r="B126" s="1149"/>
      <c r="C126" s="1149"/>
      <c r="D126" s="1149"/>
      <c r="E126" s="1149"/>
      <c r="F126" s="1149"/>
      <c r="G126" s="1149"/>
      <c r="H126" s="1150"/>
      <c r="I126" s="1157"/>
      <c r="J126" s="1159"/>
      <c r="L126" s="1161"/>
      <c r="M126" s="1201" t="s">
        <v>64</v>
      </c>
      <c r="N126" s="1164"/>
      <c r="O126" s="43"/>
      <c r="P126" s="44"/>
      <c r="Q126" s="44"/>
      <c r="R126" s="44"/>
      <c r="S126" s="44"/>
      <c r="T126" s="44"/>
      <c r="U126" s="44"/>
      <c r="V126" s="44"/>
      <c r="W126" s="44"/>
      <c r="X126" s="42"/>
      <c r="Y126" s="45"/>
      <c r="Z126" s="45"/>
      <c r="AA126" s="46"/>
      <c r="AK126" s="39"/>
    </row>
    <row r="127" spans="1:37" ht="16.5" customHeight="1" x14ac:dyDescent="0.45">
      <c r="A127" s="1151"/>
      <c r="B127" s="1152"/>
      <c r="C127" s="1152"/>
      <c r="D127" s="1152"/>
      <c r="E127" s="1152"/>
      <c r="F127" s="1152"/>
      <c r="G127" s="1152"/>
      <c r="H127" s="1153"/>
      <c r="I127" s="1158"/>
      <c r="J127" s="1160"/>
      <c r="K127" s="32" t="s">
        <v>65</v>
      </c>
      <c r="L127" s="1162"/>
      <c r="M127" s="1202"/>
      <c r="N127" s="1166"/>
      <c r="O127" s="292"/>
      <c r="P127" s="99"/>
      <c r="Q127" s="99"/>
      <c r="R127" s="99"/>
      <c r="S127" s="99"/>
      <c r="T127" s="99"/>
      <c r="U127" s="99"/>
      <c r="V127" s="99"/>
      <c r="W127" s="99"/>
      <c r="X127" s="47"/>
      <c r="Y127" s="48"/>
      <c r="Z127" s="48"/>
      <c r="AA127" s="49"/>
    </row>
    <row r="128" spans="1:37" ht="16.5" customHeight="1" x14ac:dyDescent="0.45">
      <c r="A128" s="1151"/>
      <c r="B128" s="1152"/>
      <c r="C128" s="1152"/>
      <c r="D128" s="1152"/>
      <c r="E128" s="1152"/>
      <c r="F128" s="1152"/>
      <c r="G128" s="1152"/>
      <c r="H128" s="1153"/>
      <c r="I128" s="50" t="s">
        <v>66</v>
      </c>
      <c r="J128" s="51"/>
      <c r="K128" s="51"/>
      <c r="L128" s="51"/>
      <c r="M128" s="51"/>
      <c r="N128" s="51"/>
      <c r="O128" s="51"/>
      <c r="P128" s="51"/>
      <c r="Q128" s="51"/>
      <c r="R128" s="52"/>
      <c r="S128" s="53"/>
      <c r="T128" s="53"/>
      <c r="U128" s="53"/>
      <c r="V128" s="293"/>
      <c r="W128" s="294"/>
      <c r="X128" s="54"/>
      <c r="Y128" s="55" t="s">
        <v>65</v>
      </c>
      <c r="Z128" s="56"/>
      <c r="AA128" s="46" t="s">
        <v>64</v>
      </c>
    </row>
    <row r="129" spans="1:33" ht="16.5" customHeight="1" x14ac:dyDescent="0.45">
      <c r="A129" s="1154"/>
      <c r="B129" s="1155"/>
      <c r="C129" s="1155"/>
      <c r="D129" s="1155"/>
      <c r="E129" s="1155"/>
      <c r="F129" s="1155"/>
      <c r="G129" s="1155"/>
      <c r="H129" s="1156"/>
      <c r="I129" s="50" t="s">
        <v>67</v>
      </c>
      <c r="J129" s="295"/>
      <c r="K129" s="295"/>
      <c r="L129" s="295"/>
      <c r="M129" s="295"/>
      <c r="N129" s="295"/>
      <c r="O129" s="295"/>
      <c r="P129" s="295"/>
      <c r="Q129" s="295"/>
      <c r="R129" s="52"/>
      <c r="S129" s="53"/>
      <c r="T129" s="53"/>
      <c r="U129" s="53"/>
      <c r="V129" s="293"/>
      <c r="W129" s="294"/>
      <c r="X129" s="54"/>
      <c r="Y129" s="55" t="s">
        <v>65</v>
      </c>
      <c r="Z129" s="56"/>
      <c r="AA129" s="49" t="s">
        <v>64</v>
      </c>
    </row>
    <row r="130" spans="1:33" ht="18" customHeight="1" x14ac:dyDescent="0.45">
      <c r="A130" s="1167" t="s">
        <v>68</v>
      </c>
      <c r="B130" s="1168"/>
      <c r="C130" s="1168"/>
      <c r="D130" s="1168"/>
      <c r="E130" s="1168"/>
      <c r="F130" s="1168"/>
      <c r="G130" s="1168"/>
      <c r="H130" s="1169"/>
      <c r="I130" s="667" t="s">
        <v>84</v>
      </c>
      <c r="J130" s="52" t="s">
        <v>69</v>
      </c>
      <c r="K130" s="58"/>
      <c r="L130" s="58"/>
      <c r="M130" s="58"/>
      <c r="N130" s="667" t="s">
        <v>70</v>
      </c>
      <c r="O130" s="52" t="s">
        <v>71</v>
      </c>
      <c r="P130" s="58"/>
      <c r="Q130" s="58"/>
      <c r="S130" s="72" t="s">
        <v>81</v>
      </c>
      <c r="T130" s="667" t="s">
        <v>84</v>
      </c>
      <c r="U130" s="72" t="s">
        <v>82</v>
      </c>
      <c r="W130" s="52"/>
      <c r="X130" s="58"/>
      <c r="Y130" s="58"/>
      <c r="Z130" s="58"/>
      <c r="AA130" s="59"/>
      <c r="AG130" s="69"/>
    </row>
    <row r="131" spans="1:33" ht="15" customHeight="1" x14ac:dyDescent="0.45">
      <c r="A131" s="1118" t="s">
        <v>72</v>
      </c>
      <c r="B131" s="1119"/>
      <c r="C131" s="1119"/>
      <c r="D131" s="1119"/>
      <c r="E131" s="1119"/>
      <c r="F131" s="1119"/>
      <c r="G131" s="1119"/>
      <c r="H131" s="1120"/>
      <c r="I131" s="1130" t="s">
        <v>73</v>
      </c>
      <c r="J131" s="1139"/>
      <c r="K131" s="1199"/>
      <c r="L131" s="1199"/>
      <c r="M131" s="1199"/>
      <c r="N131" s="1199"/>
      <c r="O131" s="1199"/>
      <c r="P131" s="1199"/>
      <c r="Q131" s="1200"/>
      <c r="R131" s="1200"/>
      <c r="S131" s="1200"/>
      <c r="T131" s="1200"/>
      <c r="U131" s="1143" t="s">
        <v>74</v>
      </c>
      <c r="V131" s="1143"/>
      <c r="W131" s="1143"/>
      <c r="X131" s="1143"/>
      <c r="Y131" s="1143"/>
      <c r="Z131" s="1143"/>
      <c r="AA131" s="1144"/>
    </row>
    <row r="132" spans="1:33" ht="15" customHeight="1" x14ac:dyDescent="0.45">
      <c r="A132" s="1121"/>
      <c r="B132" s="1122"/>
      <c r="C132" s="1122"/>
      <c r="D132" s="1122"/>
      <c r="E132" s="1122"/>
      <c r="F132" s="1122"/>
      <c r="G132" s="1122"/>
      <c r="H132" s="1123"/>
      <c r="I132" s="1197"/>
      <c r="J132" s="1198"/>
      <c r="K132" s="1199"/>
      <c r="L132" s="1199"/>
      <c r="M132" s="1199"/>
      <c r="N132" s="1199"/>
      <c r="O132" s="1199"/>
      <c r="P132" s="1199"/>
      <c r="Q132" s="1200"/>
      <c r="R132" s="1200"/>
      <c r="S132" s="1200"/>
      <c r="T132" s="1200"/>
      <c r="U132" s="1146"/>
      <c r="V132" s="1146"/>
      <c r="W132" s="1146"/>
      <c r="X132" s="1146"/>
      <c r="Y132" s="1146"/>
      <c r="Z132" s="1146"/>
      <c r="AA132" s="1147"/>
      <c r="AB132" s="63"/>
      <c r="AC132" s="63"/>
      <c r="AD132" s="63"/>
      <c r="AE132" s="63"/>
      <c r="AF132" s="63"/>
      <c r="AG132" s="63"/>
    </row>
    <row r="133" spans="1:33" ht="15" customHeight="1" x14ac:dyDescent="0.45">
      <c r="A133" s="1118" t="s">
        <v>75</v>
      </c>
      <c r="B133" s="1119"/>
      <c r="C133" s="1119"/>
      <c r="D133" s="1119"/>
      <c r="E133" s="1119"/>
      <c r="F133" s="1119"/>
      <c r="G133" s="1119"/>
      <c r="H133" s="1119"/>
      <c r="I133" s="1124"/>
      <c r="J133" s="1125"/>
      <c r="K133" s="1113"/>
      <c r="L133" s="1134" t="s">
        <v>76</v>
      </c>
      <c r="M133" s="1113"/>
      <c r="N133" s="1134" t="s">
        <v>77</v>
      </c>
      <c r="O133" s="1113"/>
      <c r="P133" s="1134" t="s">
        <v>78</v>
      </c>
      <c r="R133" s="60"/>
      <c r="S133" s="60"/>
      <c r="T133" s="60"/>
      <c r="U133" s="60"/>
      <c r="V133" s="60"/>
      <c r="W133" s="60"/>
      <c r="X133" s="60"/>
      <c r="Y133" s="60"/>
      <c r="Z133" s="60"/>
      <c r="AA133" s="209"/>
      <c r="AB133" s="63"/>
      <c r="AC133" s="63"/>
      <c r="AD133" s="63"/>
      <c r="AE133" s="63"/>
      <c r="AF133" s="63"/>
      <c r="AG133" s="63"/>
    </row>
    <row r="134" spans="1:33" ht="15" customHeight="1" x14ac:dyDescent="0.45">
      <c r="A134" s="1121"/>
      <c r="B134" s="1122"/>
      <c r="C134" s="1122"/>
      <c r="D134" s="1122"/>
      <c r="E134" s="1122"/>
      <c r="F134" s="1122"/>
      <c r="G134" s="1122"/>
      <c r="H134" s="1122"/>
      <c r="I134" s="1126"/>
      <c r="J134" s="1127"/>
      <c r="K134" s="1114"/>
      <c r="L134" s="1136"/>
      <c r="M134" s="1114"/>
      <c r="N134" s="1136"/>
      <c r="O134" s="1114"/>
      <c r="P134" s="1136"/>
      <c r="Q134" s="64"/>
      <c r="R134" s="62"/>
      <c r="S134" s="62"/>
      <c r="T134" s="62"/>
      <c r="U134" s="62"/>
      <c r="V134" s="62"/>
      <c r="W134" s="62"/>
      <c r="X134" s="62"/>
      <c r="Y134" s="62"/>
      <c r="Z134" s="62"/>
      <c r="AA134" s="208"/>
      <c r="AB134" s="63"/>
      <c r="AC134" s="63"/>
      <c r="AD134" s="63"/>
      <c r="AE134" s="63"/>
      <c r="AF134" s="63"/>
      <c r="AG134" s="63"/>
    </row>
    <row r="135" spans="1:33" ht="20.100000000000001" customHeight="1" x14ac:dyDescent="0.45">
      <c r="A135" s="65"/>
      <c r="B135" s="65"/>
      <c r="C135" s="65"/>
      <c r="D135" s="65"/>
      <c r="E135" s="65"/>
      <c r="F135" s="65"/>
      <c r="G135" s="65"/>
      <c r="H135" s="65"/>
      <c r="I135" s="66"/>
      <c r="J135" s="66"/>
      <c r="K135" s="68"/>
      <c r="L135" s="66"/>
      <c r="M135" s="68"/>
      <c r="N135" s="66"/>
      <c r="O135" s="68"/>
      <c r="P135" s="66"/>
      <c r="Q135" s="68"/>
      <c r="R135" s="61"/>
      <c r="S135" s="61"/>
      <c r="T135" s="61"/>
      <c r="U135" s="61"/>
      <c r="V135" s="61"/>
      <c r="W135" s="61"/>
      <c r="X135" s="61"/>
      <c r="Y135" s="61"/>
      <c r="Z135" s="61"/>
      <c r="AA135" s="61"/>
      <c r="AB135" s="63"/>
      <c r="AC135" s="63"/>
      <c r="AD135" s="63"/>
      <c r="AE135" s="63"/>
      <c r="AF135" s="63"/>
      <c r="AG135" s="63"/>
    </row>
    <row r="136" spans="1:33" ht="18" customHeight="1" x14ac:dyDescent="0.45">
      <c r="B136" s="291" t="s">
        <v>85</v>
      </c>
      <c r="C136" s="69" t="s">
        <v>5718</v>
      </c>
      <c r="E136" s="69"/>
      <c r="F136" s="69"/>
      <c r="G136" s="69"/>
      <c r="H136" s="69"/>
      <c r="I136" s="73"/>
      <c r="J136" s="73"/>
      <c r="K136" s="73"/>
      <c r="L136" s="73"/>
      <c r="M136" s="73"/>
      <c r="N136" s="73"/>
      <c r="O136" s="73"/>
      <c r="P136" s="73"/>
      <c r="Q136" s="73"/>
      <c r="R136" s="74"/>
      <c r="S136" s="73"/>
      <c r="T136" s="73"/>
      <c r="U136" s="73"/>
      <c r="V136" s="73"/>
      <c r="W136" s="69"/>
      <c r="X136" s="69"/>
      <c r="Y136" s="69"/>
      <c r="Z136" s="69"/>
      <c r="AA136" s="69"/>
      <c r="AB136" s="69"/>
      <c r="AE136" s="71"/>
    </row>
    <row r="137" spans="1:33" ht="30" customHeight="1" x14ac:dyDescent="0.45">
      <c r="B137" s="296" t="s">
        <v>86</v>
      </c>
      <c r="C137" s="1117" t="s">
        <v>5719</v>
      </c>
      <c r="D137" s="1117"/>
      <c r="E137" s="1117"/>
      <c r="F137" s="1117"/>
      <c r="G137" s="1117"/>
      <c r="H137" s="1117"/>
      <c r="I137" s="1117"/>
      <c r="J137" s="1117"/>
      <c r="K137" s="1117"/>
      <c r="L137" s="1117"/>
      <c r="M137" s="1117"/>
      <c r="N137" s="1117"/>
      <c r="O137" s="1117"/>
      <c r="P137" s="1117"/>
      <c r="Q137" s="1117"/>
      <c r="R137" s="1117"/>
      <c r="S137" s="1117"/>
      <c r="T137" s="1117"/>
      <c r="U137" s="1117"/>
      <c r="V137" s="1117"/>
      <c r="W137" s="1117"/>
      <c r="X137" s="1117"/>
      <c r="Y137" s="1117"/>
      <c r="Z137" s="1117"/>
      <c r="AA137" s="1117"/>
      <c r="AE137" s="71"/>
    </row>
    <row r="138" spans="1:33" ht="8.1" customHeight="1" x14ac:dyDescent="0.4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row>
    <row r="139" spans="1:33" ht="25.35" customHeight="1" x14ac:dyDescent="0.45">
      <c r="A139" s="35" t="s">
        <v>87</v>
      </c>
      <c r="H139" s="36"/>
      <c r="I139" s="36"/>
      <c r="V139" s="36"/>
      <c r="W139" s="36"/>
      <c r="X139" s="36"/>
      <c r="Y139" s="36"/>
      <c r="Z139" s="36"/>
      <c r="AA139" s="36"/>
    </row>
    <row r="140" spans="1:33" ht="12.45" customHeight="1" x14ac:dyDescent="0.45">
      <c r="A140" s="1185" t="s">
        <v>62</v>
      </c>
      <c r="B140" s="1186"/>
      <c r="C140" s="1186"/>
      <c r="D140" s="1186"/>
      <c r="E140" s="1186"/>
      <c r="F140" s="1186"/>
      <c r="G140" s="1186"/>
      <c r="H140" s="1187"/>
      <c r="I140" s="1188"/>
      <c r="J140" s="1189"/>
      <c r="K140" s="1189"/>
      <c r="L140" s="1189"/>
      <c r="M140" s="1189"/>
      <c r="N140" s="1189"/>
      <c r="O140" s="1189"/>
      <c r="P140" s="1189"/>
      <c r="Q140" s="1189"/>
      <c r="R140" s="1189"/>
      <c r="S140" s="1189"/>
      <c r="T140" s="1189"/>
      <c r="U140" s="1189"/>
      <c r="V140" s="1189"/>
      <c r="W140" s="1189"/>
      <c r="X140" s="1189"/>
      <c r="Y140" s="1189"/>
      <c r="Z140" s="1189"/>
      <c r="AA140" s="1190"/>
    </row>
    <row r="141" spans="1:33" ht="22.5" customHeight="1" x14ac:dyDescent="0.45">
      <c r="A141" s="1207" t="s">
        <v>50</v>
      </c>
      <c r="B141" s="1208"/>
      <c r="C141" s="1208"/>
      <c r="D141" s="1208"/>
      <c r="E141" s="1208"/>
      <c r="F141" s="1208"/>
      <c r="G141" s="1208"/>
      <c r="H141" s="1209"/>
      <c r="I141" s="1182"/>
      <c r="J141" s="1183"/>
      <c r="K141" s="1183"/>
      <c r="L141" s="1180"/>
      <c r="M141" s="1180"/>
      <c r="N141" s="1183"/>
      <c r="O141" s="1180"/>
      <c r="P141" s="1180"/>
      <c r="Q141" s="1183"/>
      <c r="R141" s="1183"/>
      <c r="S141" s="1183"/>
      <c r="T141" s="1183"/>
      <c r="U141" s="1183"/>
      <c r="V141" s="1183"/>
      <c r="W141" s="1183"/>
      <c r="X141" s="1183"/>
      <c r="Y141" s="1183"/>
      <c r="Z141" s="1183"/>
      <c r="AA141" s="1184"/>
    </row>
    <row r="142" spans="1:33" ht="25.35" customHeight="1" x14ac:dyDescent="0.45">
      <c r="A142" s="1173" t="s">
        <v>48</v>
      </c>
      <c r="B142" s="1174"/>
      <c r="C142" s="1174"/>
      <c r="D142" s="1174"/>
      <c r="E142" s="1174"/>
      <c r="F142" s="1174"/>
      <c r="G142" s="1174"/>
      <c r="H142" s="1175"/>
      <c r="I142" s="1053" t="s">
        <v>3</v>
      </c>
      <c r="J142" s="1054"/>
      <c r="K142" s="1055"/>
      <c r="L142" s="1171"/>
      <c r="M142" s="1176"/>
      <c r="N142" s="37" t="s">
        <v>4</v>
      </c>
      <c r="O142" s="1177"/>
      <c r="P142" s="1176"/>
      <c r="Q142" s="1054"/>
      <c r="R142" s="1054"/>
      <c r="S142" s="1054"/>
      <c r="T142" s="1054"/>
      <c r="U142" s="1054"/>
      <c r="V142" s="1054"/>
      <c r="W142" s="1054"/>
      <c r="X142" s="1054"/>
      <c r="Y142" s="1054"/>
      <c r="Z142" s="1054"/>
      <c r="AA142" s="1055"/>
    </row>
    <row r="143" spans="1:33" ht="25.35" customHeight="1" x14ac:dyDescent="0.45">
      <c r="A143" s="1179"/>
      <c r="B143" s="1180"/>
      <c r="C143" s="1180"/>
      <c r="D143" s="1180"/>
      <c r="E143" s="1180"/>
      <c r="F143" s="1180"/>
      <c r="G143" s="1180"/>
      <c r="H143" s="1181"/>
      <c r="I143" s="1053" t="s">
        <v>5</v>
      </c>
      <c r="J143" s="1054"/>
      <c r="K143" s="1054"/>
      <c r="L143" s="1170"/>
      <c r="M143" s="1171"/>
      <c r="N143" s="1171"/>
      <c r="O143" s="1171"/>
      <c r="P143" s="1172"/>
      <c r="Q143" s="1053" t="s">
        <v>6</v>
      </c>
      <c r="R143" s="1054"/>
      <c r="S143" s="1055"/>
      <c r="T143" s="1170"/>
      <c r="U143" s="1171"/>
      <c r="V143" s="1171"/>
      <c r="W143" s="1171"/>
      <c r="X143" s="1171"/>
      <c r="Y143" s="1171"/>
      <c r="Z143" s="1171"/>
      <c r="AA143" s="1172"/>
    </row>
    <row r="144" spans="1:33" ht="25.35" customHeight="1" x14ac:dyDescent="0.45">
      <c r="A144" s="1179"/>
      <c r="B144" s="1180"/>
      <c r="C144" s="1180"/>
      <c r="D144" s="1180"/>
      <c r="E144" s="1180"/>
      <c r="F144" s="1180"/>
      <c r="G144" s="1180"/>
      <c r="H144" s="1181"/>
      <c r="I144" s="1053" t="s">
        <v>8536</v>
      </c>
      <c r="J144" s="1054"/>
      <c r="K144" s="1054"/>
      <c r="L144" s="1203"/>
      <c r="M144" s="1204"/>
      <c r="N144" s="1204"/>
      <c r="O144" s="1204"/>
      <c r="P144" s="1205"/>
      <c r="Q144" s="1053" t="s">
        <v>7</v>
      </c>
      <c r="R144" s="1054"/>
      <c r="S144" s="1055"/>
      <c r="T144" s="1170"/>
      <c r="U144" s="1171"/>
      <c r="V144" s="1171"/>
      <c r="W144" s="1171"/>
      <c r="X144" s="1171"/>
      <c r="Y144" s="1171"/>
      <c r="Z144" s="1171"/>
      <c r="AA144" s="1172"/>
    </row>
    <row r="145" spans="1:37" ht="25.35" customHeight="1" x14ac:dyDescent="0.45">
      <c r="A145" s="1182"/>
      <c r="B145" s="1183"/>
      <c r="C145" s="1183"/>
      <c r="D145" s="1183"/>
      <c r="E145" s="1183"/>
      <c r="F145" s="1183"/>
      <c r="G145" s="1183"/>
      <c r="H145" s="1184"/>
      <c r="I145" s="1053" t="s">
        <v>8</v>
      </c>
      <c r="J145" s="1054"/>
      <c r="K145" s="1054"/>
      <c r="L145" s="1206"/>
      <c r="M145" s="1206"/>
      <c r="N145" s="1206"/>
      <c r="O145" s="1206"/>
      <c r="P145" s="1206"/>
      <c r="Q145" s="1206"/>
      <c r="R145" s="1206"/>
      <c r="S145" s="1206"/>
      <c r="T145" s="1206"/>
      <c r="U145" s="1206"/>
      <c r="V145" s="1206"/>
      <c r="W145" s="1206"/>
      <c r="X145" s="1206"/>
      <c r="Y145" s="1206"/>
      <c r="Z145" s="1206"/>
      <c r="AA145" s="1206"/>
    </row>
    <row r="146" spans="1:37" ht="16.5" customHeight="1" x14ac:dyDescent="0.45">
      <c r="A146" s="1148" t="s">
        <v>63</v>
      </c>
      <c r="B146" s="1149"/>
      <c r="C146" s="1149"/>
      <c r="D146" s="1149"/>
      <c r="E146" s="1149"/>
      <c r="F146" s="1149"/>
      <c r="G146" s="1149"/>
      <c r="H146" s="1150"/>
      <c r="I146" s="1157"/>
      <c r="J146" s="1159"/>
      <c r="L146" s="1161"/>
      <c r="M146" s="1201" t="s">
        <v>64</v>
      </c>
      <c r="N146" s="1164"/>
      <c r="O146" s="43"/>
      <c r="P146" s="44"/>
      <c r="Q146" s="44"/>
      <c r="R146" s="44"/>
      <c r="S146" s="44"/>
      <c r="T146" s="44"/>
      <c r="U146" s="44"/>
      <c r="V146" s="44"/>
      <c r="W146" s="44"/>
      <c r="X146" s="42"/>
      <c r="Y146" s="45"/>
      <c r="Z146" s="45"/>
      <c r="AA146" s="46"/>
      <c r="AK146" s="39"/>
    </row>
    <row r="147" spans="1:37" ht="16.5" customHeight="1" x14ac:dyDescent="0.45">
      <c r="A147" s="1151"/>
      <c r="B147" s="1152"/>
      <c r="C147" s="1152"/>
      <c r="D147" s="1152"/>
      <c r="E147" s="1152"/>
      <c r="F147" s="1152"/>
      <c r="G147" s="1152"/>
      <c r="H147" s="1153"/>
      <c r="I147" s="1158"/>
      <c r="J147" s="1160"/>
      <c r="K147" s="32" t="s">
        <v>65</v>
      </c>
      <c r="L147" s="1162"/>
      <c r="M147" s="1202"/>
      <c r="N147" s="1166"/>
      <c r="O147" s="292"/>
      <c r="P147" s="99"/>
      <c r="Q147" s="99"/>
      <c r="R147" s="99"/>
      <c r="S147" s="99"/>
      <c r="T147" s="99"/>
      <c r="U147" s="99"/>
      <c r="V147" s="99"/>
      <c r="W147" s="99"/>
      <c r="X147" s="47"/>
      <c r="Y147" s="48"/>
      <c r="Z147" s="48"/>
      <c r="AA147" s="49"/>
    </row>
    <row r="148" spans="1:37" ht="16.5" customHeight="1" x14ac:dyDescent="0.45">
      <c r="A148" s="1151"/>
      <c r="B148" s="1152"/>
      <c r="C148" s="1152"/>
      <c r="D148" s="1152"/>
      <c r="E148" s="1152"/>
      <c r="F148" s="1152"/>
      <c r="G148" s="1152"/>
      <c r="H148" s="1153"/>
      <c r="I148" s="50" t="s">
        <v>66</v>
      </c>
      <c r="J148" s="51"/>
      <c r="K148" s="51"/>
      <c r="L148" s="51"/>
      <c r="M148" s="51"/>
      <c r="N148" s="51"/>
      <c r="O148" s="51"/>
      <c r="P148" s="51"/>
      <c r="Q148" s="51"/>
      <c r="R148" s="52"/>
      <c r="S148" s="53"/>
      <c r="T148" s="53"/>
      <c r="U148" s="53"/>
      <c r="V148" s="293"/>
      <c r="W148" s="294"/>
      <c r="X148" s="54"/>
      <c r="Y148" s="55" t="s">
        <v>65</v>
      </c>
      <c r="Z148" s="56"/>
      <c r="AA148" s="46" t="s">
        <v>64</v>
      </c>
    </row>
    <row r="149" spans="1:37" ht="16.5" customHeight="1" x14ac:dyDescent="0.45">
      <c r="A149" s="1154"/>
      <c r="B149" s="1155"/>
      <c r="C149" s="1155"/>
      <c r="D149" s="1155"/>
      <c r="E149" s="1155"/>
      <c r="F149" s="1155"/>
      <c r="G149" s="1155"/>
      <c r="H149" s="1156"/>
      <c r="I149" s="50" t="s">
        <v>67</v>
      </c>
      <c r="J149" s="295"/>
      <c r="K149" s="295"/>
      <c r="L149" s="295"/>
      <c r="M149" s="295"/>
      <c r="N149" s="295"/>
      <c r="O149" s="295"/>
      <c r="P149" s="295"/>
      <c r="Q149" s="295"/>
      <c r="R149" s="52"/>
      <c r="S149" s="53"/>
      <c r="T149" s="53"/>
      <c r="U149" s="53"/>
      <c r="V149" s="293"/>
      <c r="W149" s="294"/>
      <c r="X149" s="54"/>
      <c r="Y149" s="55" t="s">
        <v>65</v>
      </c>
      <c r="Z149" s="56"/>
      <c r="AA149" s="49" t="s">
        <v>64</v>
      </c>
    </row>
    <row r="150" spans="1:37" ht="18" customHeight="1" x14ac:dyDescent="0.45">
      <c r="A150" s="1167" t="s">
        <v>68</v>
      </c>
      <c r="B150" s="1168"/>
      <c r="C150" s="1168"/>
      <c r="D150" s="1168"/>
      <c r="E150" s="1168"/>
      <c r="F150" s="1168"/>
      <c r="G150" s="1168"/>
      <c r="H150" s="1169"/>
      <c r="I150" s="667" t="s">
        <v>84</v>
      </c>
      <c r="J150" s="52" t="s">
        <v>69</v>
      </c>
      <c r="K150" s="58"/>
      <c r="L150" s="58"/>
      <c r="M150" s="58"/>
      <c r="N150" s="667" t="s">
        <v>70</v>
      </c>
      <c r="O150" s="52" t="s">
        <v>71</v>
      </c>
      <c r="P150" s="58"/>
      <c r="Q150" s="58"/>
      <c r="S150" s="72" t="s">
        <v>81</v>
      </c>
      <c r="T150" s="667" t="s">
        <v>84</v>
      </c>
      <c r="U150" s="72" t="s">
        <v>82</v>
      </c>
      <c r="W150" s="52"/>
      <c r="X150" s="58"/>
      <c r="Y150" s="58"/>
      <c r="Z150" s="58"/>
      <c r="AA150" s="59"/>
      <c r="AG150" s="69"/>
    </row>
    <row r="151" spans="1:37" ht="15" customHeight="1" x14ac:dyDescent="0.45">
      <c r="A151" s="1118" t="s">
        <v>72</v>
      </c>
      <c r="B151" s="1119"/>
      <c r="C151" s="1119"/>
      <c r="D151" s="1119"/>
      <c r="E151" s="1119"/>
      <c r="F151" s="1119"/>
      <c r="G151" s="1119"/>
      <c r="H151" s="1120"/>
      <c r="I151" s="1130" t="s">
        <v>73</v>
      </c>
      <c r="J151" s="1139"/>
      <c r="K151" s="1199"/>
      <c r="L151" s="1199"/>
      <c r="M151" s="1199"/>
      <c r="N151" s="1199"/>
      <c r="O151" s="1199"/>
      <c r="P151" s="1199"/>
      <c r="Q151" s="1200"/>
      <c r="R151" s="1200"/>
      <c r="S151" s="1200"/>
      <c r="T151" s="1200"/>
      <c r="U151" s="1143" t="s">
        <v>74</v>
      </c>
      <c r="V151" s="1143"/>
      <c r="W151" s="1143"/>
      <c r="X151" s="1143"/>
      <c r="Y151" s="1143"/>
      <c r="Z151" s="1143"/>
      <c r="AA151" s="1144"/>
    </row>
    <row r="152" spans="1:37" ht="15" customHeight="1" x14ac:dyDescent="0.45">
      <c r="A152" s="1121"/>
      <c r="B152" s="1122"/>
      <c r="C152" s="1122"/>
      <c r="D152" s="1122"/>
      <c r="E152" s="1122"/>
      <c r="F152" s="1122"/>
      <c r="G152" s="1122"/>
      <c r="H152" s="1123"/>
      <c r="I152" s="1197"/>
      <c r="J152" s="1198"/>
      <c r="K152" s="1199"/>
      <c r="L152" s="1199"/>
      <c r="M152" s="1199"/>
      <c r="N152" s="1199"/>
      <c r="O152" s="1199"/>
      <c r="P152" s="1199"/>
      <c r="Q152" s="1200"/>
      <c r="R152" s="1200"/>
      <c r="S152" s="1200"/>
      <c r="T152" s="1200"/>
      <c r="U152" s="1146"/>
      <c r="V152" s="1146"/>
      <c r="W152" s="1146"/>
      <c r="X152" s="1146"/>
      <c r="Y152" s="1146"/>
      <c r="Z152" s="1146"/>
      <c r="AA152" s="1147"/>
      <c r="AB152" s="63"/>
      <c r="AC152" s="63"/>
      <c r="AD152" s="63"/>
      <c r="AE152" s="63"/>
      <c r="AF152" s="63"/>
      <c r="AG152" s="63"/>
    </row>
    <row r="153" spans="1:37" ht="15" customHeight="1" x14ac:dyDescent="0.45">
      <c r="A153" s="1118" t="s">
        <v>75</v>
      </c>
      <c r="B153" s="1119"/>
      <c r="C153" s="1119"/>
      <c r="D153" s="1119"/>
      <c r="E153" s="1119"/>
      <c r="F153" s="1119"/>
      <c r="G153" s="1119"/>
      <c r="H153" s="1119"/>
      <c r="I153" s="1124"/>
      <c r="J153" s="1125"/>
      <c r="K153" s="1113"/>
      <c r="L153" s="1134" t="s">
        <v>76</v>
      </c>
      <c r="M153" s="1113"/>
      <c r="N153" s="1134" t="s">
        <v>77</v>
      </c>
      <c r="O153" s="1113"/>
      <c r="P153" s="1134" t="s">
        <v>78</v>
      </c>
      <c r="R153" s="60"/>
      <c r="S153" s="60"/>
      <c r="T153" s="60"/>
      <c r="U153" s="60"/>
      <c r="V153" s="60"/>
      <c r="W153" s="60"/>
      <c r="X153" s="60"/>
      <c r="Y153" s="60"/>
      <c r="Z153" s="60"/>
      <c r="AA153" s="209"/>
      <c r="AB153" s="63"/>
      <c r="AC153" s="63"/>
      <c r="AD153" s="63"/>
      <c r="AE153" s="63"/>
      <c r="AF153" s="63"/>
      <c r="AG153" s="63"/>
    </row>
    <row r="154" spans="1:37" ht="15" customHeight="1" x14ac:dyDescent="0.45">
      <c r="A154" s="1121"/>
      <c r="B154" s="1122"/>
      <c r="C154" s="1122"/>
      <c r="D154" s="1122"/>
      <c r="E154" s="1122"/>
      <c r="F154" s="1122"/>
      <c r="G154" s="1122"/>
      <c r="H154" s="1122"/>
      <c r="I154" s="1126"/>
      <c r="J154" s="1127"/>
      <c r="K154" s="1114"/>
      <c r="L154" s="1136"/>
      <c r="M154" s="1114"/>
      <c r="N154" s="1136"/>
      <c r="O154" s="1114"/>
      <c r="P154" s="1136"/>
      <c r="Q154" s="64"/>
      <c r="R154" s="62"/>
      <c r="S154" s="62"/>
      <c r="T154" s="62"/>
      <c r="U154" s="62"/>
      <c r="V154" s="62"/>
      <c r="W154" s="62"/>
      <c r="X154" s="62"/>
      <c r="Y154" s="62"/>
      <c r="Z154" s="62"/>
      <c r="AA154" s="208"/>
      <c r="AB154" s="63"/>
      <c r="AC154" s="63"/>
      <c r="AD154" s="63"/>
      <c r="AE154" s="63"/>
      <c r="AF154" s="63"/>
      <c r="AG154" s="63"/>
    </row>
    <row r="155" spans="1:37" ht="20.100000000000001" customHeight="1" x14ac:dyDescent="0.45">
      <c r="A155" s="65"/>
      <c r="B155" s="65"/>
      <c r="C155" s="65"/>
      <c r="D155" s="65"/>
      <c r="E155" s="65"/>
      <c r="F155" s="65"/>
      <c r="G155" s="65"/>
      <c r="H155" s="65"/>
      <c r="I155" s="66"/>
      <c r="J155" s="66"/>
      <c r="K155" s="68"/>
      <c r="L155" s="66"/>
      <c r="M155" s="68"/>
      <c r="N155" s="66"/>
      <c r="O155" s="68"/>
      <c r="P155" s="66"/>
      <c r="Q155" s="68"/>
      <c r="R155" s="61"/>
      <c r="S155" s="61"/>
      <c r="T155" s="61"/>
      <c r="U155" s="61"/>
      <c r="V155" s="61"/>
      <c r="W155" s="61"/>
      <c r="X155" s="61"/>
      <c r="Y155" s="61"/>
      <c r="Z155" s="61"/>
      <c r="AA155" s="61"/>
      <c r="AB155" s="63"/>
      <c r="AC155" s="63"/>
      <c r="AD155" s="63"/>
      <c r="AE155" s="63"/>
      <c r="AF155" s="63"/>
      <c r="AG155" s="63"/>
    </row>
    <row r="156" spans="1:37" ht="12.45" customHeight="1" x14ac:dyDescent="0.45">
      <c r="A156" s="1185" t="s">
        <v>62</v>
      </c>
      <c r="B156" s="1186"/>
      <c r="C156" s="1186"/>
      <c r="D156" s="1186"/>
      <c r="E156" s="1186"/>
      <c r="F156" s="1186"/>
      <c r="G156" s="1186"/>
      <c r="H156" s="1187"/>
      <c r="I156" s="1188"/>
      <c r="J156" s="1189"/>
      <c r="K156" s="1189"/>
      <c r="L156" s="1189"/>
      <c r="M156" s="1189"/>
      <c r="N156" s="1189"/>
      <c r="O156" s="1189"/>
      <c r="P156" s="1189"/>
      <c r="Q156" s="1189"/>
      <c r="R156" s="1189"/>
      <c r="S156" s="1189"/>
      <c r="T156" s="1189"/>
      <c r="U156" s="1189"/>
      <c r="V156" s="1189"/>
      <c r="W156" s="1189"/>
      <c r="X156" s="1189"/>
      <c r="Y156" s="1189"/>
      <c r="Z156" s="1189"/>
      <c r="AA156" s="1190"/>
    </row>
    <row r="157" spans="1:37" ht="22.5" customHeight="1" x14ac:dyDescent="0.45">
      <c r="A157" s="1207" t="s">
        <v>50</v>
      </c>
      <c r="B157" s="1208"/>
      <c r="C157" s="1208"/>
      <c r="D157" s="1208"/>
      <c r="E157" s="1208"/>
      <c r="F157" s="1208"/>
      <c r="G157" s="1208"/>
      <c r="H157" s="1209"/>
      <c r="I157" s="1182"/>
      <c r="J157" s="1183"/>
      <c r="K157" s="1183"/>
      <c r="L157" s="1180"/>
      <c r="M157" s="1180"/>
      <c r="N157" s="1183"/>
      <c r="O157" s="1180"/>
      <c r="P157" s="1180"/>
      <c r="Q157" s="1183"/>
      <c r="R157" s="1183"/>
      <c r="S157" s="1183"/>
      <c r="T157" s="1183"/>
      <c r="U157" s="1183"/>
      <c r="V157" s="1183"/>
      <c r="W157" s="1183"/>
      <c r="X157" s="1183"/>
      <c r="Y157" s="1183"/>
      <c r="Z157" s="1183"/>
      <c r="AA157" s="1184"/>
    </row>
    <row r="158" spans="1:37" ht="25.35" customHeight="1" x14ac:dyDescent="0.45">
      <c r="A158" s="1173" t="s">
        <v>48</v>
      </c>
      <c r="B158" s="1174"/>
      <c r="C158" s="1174"/>
      <c r="D158" s="1174"/>
      <c r="E158" s="1174"/>
      <c r="F158" s="1174"/>
      <c r="G158" s="1174"/>
      <c r="H158" s="1175"/>
      <c r="I158" s="1053" t="s">
        <v>3</v>
      </c>
      <c r="J158" s="1054"/>
      <c r="K158" s="1055"/>
      <c r="L158" s="1171"/>
      <c r="M158" s="1176"/>
      <c r="N158" s="37" t="s">
        <v>4</v>
      </c>
      <c r="O158" s="1177"/>
      <c r="P158" s="1176"/>
      <c r="Q158" s="1054"/>
      <c r="R158" s="1054"/>
      <c r="S158" s="1054"/>
      <c r="T158" s="1054"/>
      <c r="U158" s="1054"/>
      <c r="V158" s="1054"/>
      <c r="W158" s="1054"/>
      <c r="X158" s="1054"/>
      <c r="Y158" s="1054"/>
      <c r="Z158" s="1054"/>
      <c r="AA158" s="1055"/>
    </row>
    <row r="159" spans="1:37" ht="25.35" customHeight="1" x14ac:dyDescent="0.45">
      <c r="A159" s="1179"/>
      <c r="B159" s="1180"/>
      <c r="C159" s="1180"/>
      <c r="D159" s="1180"/>
      <c r="E159" s="1180"/>
      <c r="F159" s="1180"/>
      <c r="G159" s="1180"/>
      <c r="H159" s="1181"/>
      <c r="I159" s="1053" t="s">
        <v>5</v>
      </c>
      <c r="J159" s="1054"/>
      <c r="K159" s="1054"/>
      <c r="L159" s="1170"/>
      <c r="M159" s="1171"/>
      <c r="N159" s="1171"/>
      <c r="O159" s="1171"/>
      <c r="P159" s="1172"/>
      <c r="Q159" s="1053" t="s">
        <v>6</v>
      </c>
      <c r="R159" s="1054"/>
      <c r="S159" s="1055"/>
      <c r="T159" s="1170"/>
      <c r="U159" s="1171"/>
      <c r="V159" s="1171"/>
      <c r="W159" s="1171"/>
      <c r="X159" s="1171"/>
      <c r="Y159" s="1171"/>
      <c r="Z159" s="1171"/>
      <c r="AA159" s="1172"/>
    </row>
    <row r="160" spans="1:37" ht="25.35" customHeight="1" x14ac:dyDescent="0.45">
      <c r="A160" s="1179"/>
      <c r="B160" s="1180"/>
      <c r="C160" s="1180"/>
      <c r="D160" s="1180"/>
      <c r="E160" s="1180"/>
      <c r="F160" s="1180"/>
      <c r="G160" s="1180"/>
      <c r="H160" s="1181"/>
      <c r="I160" s="1053" t="s">
        <v>8536</v>
      </c>
      <c r="J160" s="1054"/>
      <c r="K160" s="1054"/>
      <c r="L160" s="1203"/>
      <c r="M160" s="1204"/>
      <c r="N160" s="1204"/>
      <c r="O160" s="1204"/>
      <c r="P160" s="1205"/>
      <c r="Q160" s="1053" t="s">
        <v>7</v>
      </c>
      <c r="R160" s="1054"/>
      <c r="S160" s="1055"/>
      <c r="T160" s="1170"/>
      <c r="U160" s="1171"/>
      <c r="V160" s="1171"/>
      <c r="W160" s="1171"/>
      <c r="X160" s="1171"/>
      <c r="Y160" s="1171"/>
      <c r="Z160" s="1171"/>
      <c r="AA160" s="1172"/>
    </row>
    <row r="161" spans="1:37" ht="25.35" customHeight="1" x14ac:dyDescent="0.45">
      <c r="A161" s="1182"/>
      <c r="B161" s="1183"/>
      <c r="C161" s="1183"/>
      <c r="D161" s="1183"/>
      <c r="E161" s="1183"/>
      <c r="F161" s="1183"/>
      <c r="G161" s="1183"/>
      <c r="H161" s="1184"/>
      <c r="I161" s="1053" t="s">
        <v>8</v>
      </c>
      <c r="J161" s="1054"/>
      <c r="K161" s="1054"/>
      <c r="L161" s="1206"/>
      <c r="M161" s="1206"/>
      <c r="N161" s="1206"/>
      <c r="O161" s="1206"/>
      <c r="P161" s="1206"/>
      <c r="Q161" s="1206"/>
      <c r="R161" s="1206"/>
      <c r="S161" s="1206"/>
      <c r="T161" s="1206"/>
      <c r="U161" s="1206"/>
      <c r="V161" s="1206"/>
      <c r="W161" s="1206"/>
      <c r="X161" s="1206"/>
      <c r="Y161" s="1206"/>
      <c r="Z161" s="1206"/>
      <c r="AA161" s="1206"/>
    </row>
    <row r="162" spans="1:37" ht="16.5" customHeight="1" x14ac:dyDescent="0.45">
      <c r="A162" s="1148" t="s">
        <v>63</v>
      </c>
      <c r="B162" s="1149"/>
      <c r="C162" s="1149"/>
      <c r="D162" s="1149"/>
      <c r="E162" s="1149"/>
      <c r="F162" s="1149"/>
      <c r="G162" s="1149"/>
      <c r="H162" s="1150"/>
      <c r="I162" s="1157"/>
      <c r="J162" s="1159"/>
      <c r="L162" s="1161"/>
      <c r="M162" s="1201" t="s">
        <v>64</v>
      </c>
      <c r="N162" s="1164"/>
      <c r="O162" s="43"/>
      <c r="P162" s="44"/>
      <c r="Q162" s="44"/>
      <c r="R162" s="44"/>
      <c r="S162" s="44"/>
      <c r="T162" s="44"/>
      <c r="U162" s="44"/>
      <c r="V162" s="44"/>
      <c r="W162" s="44"/>
      <c r="X162" s="42"/>
      <c r="Y162" s="45"/>
      <c r="Z162" s="45"/>
      <c r="AA162" s="46"/>
      <c r="AK162" s="39"/>
    </row>
    <row r="163" spans="1:37" ht="16.5" customHeight="1" x14ac:dyDescent="0.45">
      <c r="A163" s="1151"/>
      <c r="B163" s="1152"/>
      <c r="C163" s="1152"/>
      <c r="D163" s="1152"/>
      <c r="E163" s="1152"/>
      <c r="F163" s="1152"/>
      <c r="G163" s="1152"/>
      <c r="H163" s="1153"/>
      <c r="I163" s="1158"/>
      <c r="J163" s="1160"/>
      <c r="K163" s="32" t="s">
        <v>65</v>
      </c>
      <c r="L163" s="1162"/>
      <c r="M163" s="1202"/>
      <c r="N163" s="1166"/>
      <c r="O163" s="292"/>
      <c r="P163" s="99"/>
      <c r="Q163" s="99"/>
      <c r="R163" s="99"/>
      <c r="S163" s="99"/>
      <c r="T163" s="99"/>
      <c r="U163" s="99"/>
      <c r="V163" s="99"/>
      <c r="W163" s="99"/>
      <c r="X163" s="47"/>
      <c r="Y163" s="48"/>
      <c r="Z163" s="48"/>
      <c r="AA163" s="49"/>
    </row>
    <row r="164" spans="1:37" ht="16.5" customHeight="1" x14ac:dyDescent="0.45">
      <c r="A164" s="1151"/>
      <c r="B164" s="1152"/>
      <c r="C164" s="1152"/>
      <c r="D164" s="1152"/>
      <c r="E164" s="1152"/>
      <c r="F164" s="1152"/>
      <c r="G164" s="1152"/>
      <c r="H164" s="1153"/>
      <c r="I164" s="50" t="s">
        <v>66</v>
      </c>
      <c r="J164" s="51"/>
      <c r="K164" s="51"/>
      <c r="L164" s="51"/>
      <c r="M164" s="51"/>
      <c r="N164" s="51"/>
      <c r="O164" s="51"/>
      <c r="P164" s="51"/>
      <c r="Q164" s="51"/>
      <c r="R164" s="52"/>
      <c r="S164" s="53"/>
      <c r="T164" s="53"/>
      <c r="U164" s="53"/>
      <c r="V164" s="293"/>
      <c r="W164" s="294"/>
      <c r="X164" s="54"/>
      <c r="Y164" s="55" t="s">
        <v>65</v>
      </c>
      <c r="Z164" s="56"/>
      <c r="AA164" s="46" t="s">
        <v>64</v>
      </c>
    </row>
    <row r="165" spans="1:37" ht="16.5" customHeight="1" x14ac:dyDescent="0.45">
      <c r="A165" s="1154"/>
      <c r="B165" s="1155"/>
      <c r="C165" s="1155"/>
      <c r="D165" s="1155"/>
      <c r="E165" s="1155"/>
      <c r="F165" s="1155"/>
      <c r="G165" s="1155"/>
      <c r="H165" s="1156"/>
      <c r="I165" s="50" t="s">
        <v>67</v>
      </c>
      <c r="J165" s="295"/>
      <c r="K165" s="295"/>
      <c r="L165" s="295"/>
      <c r="M165" s="295"/>
      <c r="N165" s="295"/>
      <c r="O165" s="295"/>
      <c r="P165" s="295"/>
      <c r="Q165" s="295"/>
      <c r="R165" s="52"/>
      <c r="S165" s="53"/>
      <c r="T165" s="53"/>
      <c r="U165" s="53"/>
      <c r="V165" s="293"/>
      <c r="W165" s="294"/>
      <c r="X165" s="54"/>
      <c r="Y165" s="55" t="s">
        <v>65</v>
      </c>
      <c r="Z165" s="56"/>
      <c r="AA165" s="49" t="s">
        <v>64</v>
      </c>
    </row>
    <row r="166" spans="1:37" ht="18" customHeight="1" x14ac:dyDescent="0.45">
      <c r="A166" s="1167" t="s">
        <v>68</v>
      </c>
      <c r="B166" s="1168"/>
      <c r="C166" s="1168"/>
      <c r="D166" s="1168"/>
      <c r="E166" s="1168"/>
      <c r="F166" s="1168"/>
      <c r="G166" s="1168"/>
      <c r="H166" s="1169"/>
      <c r="I166" s="667" t="s">
        <v>84</v>
      </c>
      <c r="J166" s="52" t="s">
        <v>69</v>
      </c>
      <c r="K166" s="58"/>
      <c r="L166" s="58"/>
      <c r="M166" s="58"/>
      <c r="N166" s="667" t="s">
        <v>70</v>
      </c>
      <c r="O166" s="52" t="s">
        <v>71</v>
      </c>
      <c r="P166" s="58"/>
      <c r="Q166" s="58"/>
      <c r="S166" s="72" t="s">
        <v>81</v>
      </c>
      <c r="T166" s="667" t="s">
        <v>84</v>
      </c>
      <c r="U166" s="72" t="s">
        <v>82</v>
      </c>
      <c r="W166" s="52"/>
      <c r="X166" s="58"/>
      <c r="Y166" s="58"/>
      <c r="Z166" s="58"/>
      <c r="AA166" s="59"/>
      <c r="AG166" s="69"/>
    </row>
    <row r="167" spans="1:37" ht="15" customHeight="1" x14ac:dyDescent="0.45">
      <c r="A167" s="1118" t="s">
        <v>72</v>
      </c>
      <c r="B167" s="1119"/>
      <c r="C167" s="1119"/>
      <c r="D167" s="1119"/>
      <c r="E167" s="1119"/>
      <c r="F167" s="1119"/>
      <c r="G167" s="1119"/>
      <c r="H167" s="1120"/>
      <c r="I167" s="1130" t="s">
        <v>73</v>
      </c>
      <c r="J167" s="1139"/>
      <c r="K167" s="1199"/>
      <c r="L167" s="1199"/>
      <c r="M167" s="1199"/>
      <c r="N167" s="1199"/>
      <c r="O167" s="1199"/>
      <c r="P167" s="1199"/>
      <c r="Q167" s="1200"/>
      <c r="R167" s="1200"/>
      <c r="S167" s="1200"/>
      <c r="T167" s="1200"/>
      <c r="U167" s="1143" t="s">
        <v>74</v>
      </c>
      <c r="V167" s="1143"/>
      <c r="W167" s="1143"/>
      <c r="X167" s="1143"/>
      <c r="Y167" s="1143"/>
      <c r="Z167" s="1143"/>
      <c r="AA167" s="1144"/>
    </row>
    <row r="168" spans="1:37" ht="15" customHeight="1" x14ac:dyDescent="0.45">
      <c r="A168" s="1121"/>
      <c r="B168" s="1122"/>
      <c r="C168" s="1122"/>
      <c r="D168" s="1122"/>
      <c r="E168" s="1122"/>
      <c r="F168" s="1122"/>
      <c r="G168" s="1122"/>
      <c r="H168" s="1123"/>
      <c r="I168" s="1197"/>
      <c r="J168" s="1198"/>
      <c r="K168" s="1199"/>
      <c r="L168" s="1199"/>
      <c r="M168" s="1199"/>
      <c r="N168" s="1199"/>
      <c r="O168" s="1199"/>
      <c r="P168" s="1199"/>
      <c r="Q168" s="1200"/>
      <c r="R168" s="1200"/>
      <c r="S168" s="1200"/>
      <c r="T168" s="1200"/>
      <c r="U168" s="1146"/>
      <c r="V168" s="1146"/>
      <c r="W168" s="1146"/>
      <c r="X168" s="1146"/>
      <c r="Y168" s="1146"/>
      <c r="Z168" s="1146"/>
      <c r="AA168" s="1147"/>
      <c r="AB168" s="63"/>
      <c r="AC168" s="63"/>
      <c r="AD168" s="63"/>
      <c r="AE168" s="63"/>
      <c r="AF168" s="63"/>
      <c r="AG168" s="63"/>
    </row>
    <row r="169" spans="1:37" ht="15" customHeight="1" x14ac:dyDescent="0.45">
      <c r="A169" s="1118" t="s">
        <v>75</v>
      </c>
      <c r="B169" s="1119"/>
      <c r="C169" s="1119"/>
      <c r="D169" s="1119"/>
      <c r="E169" s="1119"/>
      <c r="F169" s="1119"/>
      <c r="G169" s="1119"/>
      <c r="H169" s="1119"/>
      <c r="I169" s="1124"/>
      <c r="J169" s="1125"/>
      <c r="K169" s="1113"/>
      <c r="L169" s="1134" t="s">
        <v>76</v>
      </c>
      <c r="M169" s="1113"/>
      <c r="N169" s="1134" t="s">
        <v>77</v>
      </c>
      <c r="O169" s="1113"/>
      <c r="P169" s="1134" t="s">
        <v>78</v>
      </c>
      <c r="R169" s="60"/>
      <c r="S169" s="60"/>
      <c r="T169" s="60"/>
      <c r="U169" s="60"/>
      <c r="V169" s="60"/>
      <c r="W169" s="60"/>
      <c r="X169" s="60"/>
      <c r="Y169" s="60"/>
      <c r="Z169" s="60"/>
      <c r="AA169" s="209"/>
      <c r="AB169" s="63"/>
      <c r="AC169" s="63"/>
      <c r="AD169" s="63"/>
      <c r="AE169" s="63"/>
      <c r="AF169" s="63"/>
      <c r="AG169" s="63"/>
    </row>
    <row r="170" spans="1:37" ht="15" customHeight="1" x14ac:dyDescent="0.45">
      <c r="A170" s="1121"/>
      <c r="B170" s="1122"/>
      <c r="C170" s="1122"/>
      <c r="D170" s="1122"/>
      <c r="E170" s="1122"/>
      <c r="F170" s="1122"/>
      <c r="G170" s="1122"/>
      <c r="H170" s="1122"/>
      <c r="I170" s="1126"/>
      <c r="J170" s="1127"/>
      <c r="K170" s="1114"/>
      <c r="L170" s="1136"/>
      <c r="M170" s="1114"/>
      <c r="N170" s="1136"/>
      <c r="O170" s="1114"/>
      <c r="P170" s="1136"/>
      <c r="Q170" s="64"/>
      <c r="R170" s="62"/>
      <c r="S170" s="62"/>
      <c r="T170" s="62"/>
      <c r="U170" s="62"/>
      <c r="V170" s="62"/>
      <c r="W170" s="62"/>
      <c r="X170" s="62"/>
      <c r="Y170" s="62"/>
      <c r="Z170" s="62"/>
      <c r="AA170" s="208"/>
      <c r="AB170" s="63"/>
      <c r="AC170" s="63"/>
      <c r="AD170" s="63"/>
      <c r="AE170" s="63"/>
      <c r="AF170" s="63"/>
      <c r="AG170" s="63"/>
    </row>
    <row r="171" spans="1:37" ht="20.100000000000001" customHeight="1" x14ac:dyDescent="0.45">
      <c r="A171" s="65"/>
      <c r="B171" s="65"/>
      <c r="C171" s="65"/>
      <c r="D171" s="65"/>
      <c r="E171" s="65"/>
      <c r="F171" s="65"/>
      <c r="G171" s="65"/>
      <c r="H171" s="65"/>
      <c r="I171" s="66"/>
      <c r="J171" s="66"/>
      <c r="K171" s="68"/>
      <c r="L171" s="66"/>
      <c r="M171" s="68"/>
      <c r="N171" s="66"/>
      <c r="O171" s="68"/>
      <c r="P171" s="66"/>
      <c r="Q171" s="68"/>
      <c r="R171" s="61"/>
      <c r="S171" s="61"/>
      <c r="T171" s="61"/>
      <c r="U171" s="61"/>
      <c r="V171" s="61"/>
      <c r="W171" s="61"/>
      <c r="X171" s="61"/>
      <c r="Y171" s="61"/>
      <c r="Z171" s="61"/>
      <c r="AA171" s="61"/>
      <c r="AB171" s="63"/>
      <c r="AC171" s="63"/>
      <c r="AD171" s="63"/>
      <c r="AE171" s="63"/>
      <c r="AF171" s="63"/>
      <c r="AG171" s="63"/>
    </row>
    <row r="172" spans="1:37" ht="18" customHeight="1" x14ac:dyDescent="0.45">
      <c r="B172" s="291" t="s">
        <v>85</v>
      </c>
      <c r="C172" s="69" t="s">
        <v>5718</v>
      </c>
      <c r="E172" s="69"/>
      <c r="F172" s="69"/>
      <c r="G172" s="69"/>
      <c r="H172" s="69"/>
      <c r="I172" s="73"/>
      <c r="J172" s="73"/>
      <c r="K172" s="73"/>
      <c r="L172" s="73"/>
      <c r="M172" s="73"/>
      <c r="N172" s="73"/>
      <c r="O172" s="73"/>
      <c r="P172" s="73"/>
      <c r="Q172" s="73"/>
      <c r="R172" s="74"/>
      <c r="S172" s="73"/>
      <c r="T172" s="73"/>
      <c r="U172" s="73"/>
      <c r="V172" s="73"/>
      <c r="W172" s="69"/>
      <c r="X172" s="69"/>
      <c r="Y172" s="69"/>
      <c r="Z172" s="69"/>
      <c r="AA172" s="69"/>
      <c r="AB172" s="69"/>
      <c r="AE172" s="71"/>
    </row>
    <row r="173" spans="1:37" ht="30" customHeight="1" x14ac:dyDescent="0.45">
      <c r="B173" s="296" t="s">
        <v>86</v>
      </c>
      <c r="C173" s="1117" t="s">
        <v>5719</v>
      </c>
      <c r="D173" s="1117"/>
      <c r="E173" s="1117"/>
      <c r="F173" s="1117"/>
      <c r="G173" s="1117"/>
      <c r="H173" s="1117"/>
      <c r="I173" s="1117"/>
      <c r="J173" s="1117"/>
      <c r="K173" s="1117"/>
      <c r="L173" s="1117"/>
      <c r="M173" s="1117"/>
      <c r="N173" s="1117"/>
      <c r="O173" s="1117"/>
      <c r="P173" s="1117"/>
      <c r="Q173" s="1117"/>
      <c r="R173" s="1117"/>
      <c r="S173" s="1117"/>
      <c r="T173" s="1117"/>
      <c r="U173" s="1117"/>
      <c r="V173" s="1117"/>
      <c r="W173" s="1117"/>
      <c r="X173" s="1117"/>
      <c r="Y173" s="1117"/>
      <c r="Z173" s="1117"/>
      <c r="AA173" s="1117"/>
      <c r="AE173" s="71"/>
    </row>
    <row r="174" spans="1:37" ht="8.1" customHeight="1" x14ac:dyDescent="0.4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row>
    <row r="175" spans="1:37" ht="25.35" customHeight="1" x14ac:dyDescent="0.45">
      <c r="A175" s="35" t="s">
        <v>87</v>
      </c>
      <c r="H175" s="36"/>
      <c r="I175" s="36"/>
      <c r="V175" s="36"/>
      <c r="W175" s="36"/>
      <c r="X175" s="36"/>
      <c r="Y175" s="36"/>
      <c r="Z175" s="36"/>
      <c r="AA175" s="36"/>
    </row>
    <row r="176" spans="1:37" ht="12.45" customHeight="1" x14ac:dyDescent="0.45">
      <c r="A176" s="1185" t="s">
        <v>62</v>
      </c>
      <c r="B176" s="1186"/>
      <c r="C176" s="1186"/>
      <c r="D176" s="1186"/>
      <c r="E176" s="1186"/>
      <c r="F176" s="1186"/>
      <c r="G176" s="1186"/>
      <c r="H176" s="1187"/>
      <c r="I176" s="1188"/>
      <c r="J176" s="1189"/>
      <c r="K176" s="1189"/>
      <c r="L176" s="1189"/>
      <c r="M176" s="1189"/>
      <c r="N176" s="1189"/>
      <c r="O176" s="1189"/>
      <c r="P176" s="1189"/>
      <c r="Q176" s="1189"/>
      <c r="R176" s="1189"/>
      <c r="S176" s="1189"/>
      <c r="T176" s="1189"/>
      <c r="U176" s="1189"/>
      <c r="V176" s="1189"/>
      <c r="W176" s="1189"/>
      <c r="X176" s="1189"/>
      <c r="Y176" s="1189"/>
      <c r="Z176" s="1189"/>
      <c r="AA176" s="1190"/>
    </row>
    <row r="177" spans="1:37" ht="22.5" customHeight="1" x14ac:dyDescent="0.45">
      <c r="A177" s="1207" t="s">
        <v>50</v>
      </c>
      <c r="B177" s="1208"/>
      <c r="C177" s="1208"/>
      <c r="D177" s="1208"/>
      <c r="E177" s="1208"/>
      <c r="F177" s="1208"/>
      <c r="G177" s="1208"/>
      <c r="H177" s="1209"/>
      <c r="I177" s="1182"/>
      <c r="J177" s="1183"/>
      <c r="K177" s="1183"/>
      <c r="L177" s="1180"/>
      <c r="M177" s="1180"/>
      <c r="N177" s="1183"/>
      <c r="O177" s="1180"/>
      <c r="P177" s="1180"/>
      <c r="Q177" s="1183"/>
      <c r="R177" s="1183"/>
      <c r="S177" s="1183"/>
      <c r="T177" s="1183"/>
      <c r="U177" s="1183"/>
      <c r="V177" s="1183"/>
      <c r="W177" s="1183"/>
      <c r="X177" s="1183"/>
      <c r="Y177" s="1183"/>
      <c r="Z177" s="1183"/>
      <c r="AA177" s="1184"/>
    </row>
    <row r="178" spans="1:37" ht="25.35" customHeight="1" x14ac:dyDescent="0.45">
      <c r="A178" s="1173" t="s">
        <v>48</v>
      </c>
      <c r="B178" s="1174"/>
      <c r="C178" s="1174"/>
      <c r="D178" s="1174"/>
      <c r="E178" s="1174"/>
      <c r="F178" s="1174"/>
      <c r="G178" s="1174"/>
      <c r="H178" s="1175"/>
      <c r="I178" s="1053" t="s">
        <v>3</v>
      </c>
      <c r="J178" s="1054"/>
      <c r="K178" s="1055"/>
      <c r="L178" s="1171"/>
      <c r="M178" s="1176"/>
      <c r="N178" s="37" t="s">
        <v>4</v>
      </c>
      <c r="O178" s="1177"/>
      <c r="P178" s="1176"/>
      <c r="Q178" s="1054"/>
      <c r="R178" s="1054"/>
      <c r="S178" s="1054"/>
      <c r="T178" s="1054"/>
      <c r="U178" s="1054"/>
      <c r="V178" s="1054"/>
      <c r="W178" s="1054"/>
      <c r="X178" s="1054"/>
      <c r="Y178" s="1054"/>
      <c r="Z178" s="1054"/>
      <c r="AA178" s="1055"/>
    </row>
    <row r="179" spans="1:37" ht="25.35" customHeight="1" x14ac:dyDescent="0.45">
      <c r="A179" s="1179"/>
      <c r="B179" s="1180"/>
      <c r="C179" s="1180"/>
      <c r="D179" s="1180"/>
      <c r="E179" s="1180"/>
      <c r="F179" s="1180"/>
      <c r="G179" s="1180"/>
      <c r="H179" s="1181"/>
      <c r="I179" s="1053" t="s">
        <v>5</v>
      </c>
      <c r="J179" s="1054"/>
      <c r="K179" s="1054"/>
      <c r="L179" s="1170"/>
      <c r="M179" s="1171"/>
      <c r="N179" s="1171"/>
      <c r="O179" s="1171"/>
      <c r="P179" s="1172"/>
      <c r="Q179" s="1053" t="s">
        <v>6</v>
      </c>
      <c r="R179" s="1054"/>
      <c r="S179" s="1055"/>
      <c r="T179" s="1170"/>
      <c r="U179" s="1171"/>
      <c r="V179" s="1171"/>
      <c r="W179" s="1171"/>
      <c r="X179" s="1171"/>
      <c r="Y179" s="1171"/>
      <c r="Z179" s="1171"/>
      <c r="AA179" s="1172"/>
    </row>
    <row r="180" spans="1:37" ht="25.35" customHeight="1" x14ac:dyDescent="0.45">
      <c r="A180" s="1179"/>
      <c r="B180" s="1180"/>
      <c r="C180" s="1180"/>
      <c r="D180" s="1180"/>
      <c r="E180" s="1180"/>
      <c r="F180" s="1180"/>
      <c r="G180" s="1180"/>
      <c r="H180" s="1181"/>
      <c r="I180" s="1053" t="s">
        <v>8536</v>
      </c>
      <c r="J180" s="1054"/>
      <c r="K180" s="1054"/>
      <c r="L180" s="1203"/>
      <c r="M180" s="1204"/>
      <c r="N180" s="1204"/>
      <c r="O180" s="1204"/>
      <c r="P180" s="1205"/>
      <c r="Q180" s="1053" t="s">
        <v>7</v>
      </c>
      <c r="R180" s="1054"/>
      <c r="S180" s="1055"/>
      <c r="T180" s="1170"/>
      <c r="U180" s="1171"/>
      <c r="V180" s="1171"/>
      <c r="W180" s="1171"/>
      <c r="X180" s="1171"/>
      <c r="Y180" s="1171"/>
      <c r="Z180" s="1171"/>
      <c r="AA180" s="1172"/>
    </row>
    <row r="181" spans="1:37" ht="25.35" customHeight="1" x14ac:dyDescent="0.45">
      <c r="A181" s="1182"/>
      <c r="B181" s="1183"/>
      <c r="C181" s="1183"/>
      <c r="D181" s="1183"/>
      <c r="E181" s="1183"/>
      <c r="F181" s="1183"/>
      <c r="G181" s="1183"/>
      <c r="H181" s="1184"/>
      <c r="I181" s="1053" t="s">
        <v>8</v>
      </c>
      <c r="J181" s="1054"/>
      <c r="K181" s="1054"/>
      <c r="L181" s="1206"/>
      <c r="M181" s="1206"/>
      <c r="N181" s="1206"/>
      <c r="O181" s="1206"/>
      <c r="P181" s="1206"/>
      <c r="Q181" s="1206"/>
      <c r="R181" s="1206"/>
      <c r="S181" s="1206"/>
      <c r="T181" s="1206"/>
      <c r="U181" s="1206"/>
      <c r="V181" s="1206"/>
      <c r="W181" s="1206"/>
      <c r="X181" s="1206"/>
      <c r="Y181" s="1206"/>
      <c r="Z181" s="1206"/>
      <c r="AA181" s="1206"/>
    </row>
    <row r="182" spans="1:37" ht="16.5" customHeight="1" x14ac:dyDescent="0.45">
      <c r="A182" s="1148" t="s">
        <v>63</v>
      </c>
      <c r="B182" s="1149"/>
      <c r="C182" s="1149"/>
      <c r="D182" s="1149"/>
      <c r="E182" s="1149"/>
      <c r="F182" s="1149"/>
      <c r="G182" s="1149"/>
      <c r="H182" s="1150"/>
      <c r="I182" s="1157"/>
      <c r="J182" s="1159"/>
      <c r="L182" s="1161"/>
      <c r="M182" s="1201" t="s">
        <v>64</v>
      </c>
      <c r="N182" s="1164"/>
      <c r="O182" s="43"/>
      <c r="P182" s="44"/>
      <c r="Q182" s="44"/>
      <c r="R182" s="44"/>
      <c r="S182" s="44"/>
      <c r="T182" s="44"/>
      <c r="U182" s="44"/>
      <c r="V182" s="44"/>
      <c r="W182" s="44"/>
      <c r="X182" s="42"/>
      <c r="Y182" s="45"/>
      <c r="Z182" s="45"/>
      <c r="AA182" s="46"/>
      <c r="AK182" s="39"/>
    </row>
    <row r="183" spans="1:37" ht="16.5" customHeight="1" x14ac:dyDescent="0.45">
      <c r="A183" s="1151"/>
      <c r="B183" s="1152"/>
      <c r="C183" s="1152"/>
      <c r="D183" s="1152"/>
      <c r="E183" s="1152"/>
      <c r="F183" s="1152"/>
      <c r="G183" s="1152"/>
      <c r="H183" s="1153"/>
      <c r="I183" s="1158"/>
      <c r="J183" s="1160"/>
      <c r="K183" s="32" t="s">
        <v>65</v>
      </c>
      <c r="L183" s="1162"/>
      <c r="M183" s="1202"/>
      <c r="N183" s="1166"/>
      <c r="O183" s="292"/>
      <c r="P183" s="99"/>
      <c r="Q183" s="99"/>
      <c r="R183" s="99"/>
      <c r="S183" s="99"/>
      <c r="T183" s="99"/>
      <c r="U183" s="99"/>
      <c r="V183" s="99"/>
      <c r="W183" s="99"/>
      <c r="X183" s="47"/>
      <c r="Y183" s="48"/>
      <c r="Z183" s="48"/>
      <c r="AA183" s="49"/>
    </row>
    <row r="184" spans="1:37" ht="16.5" customHeight="1" x14ac:dyDescent="0.45">
      <c r="A184" s="1151"/>
      <c r="B184" s="1152"/>
      <c r="C184" s="1152"/>
      <c r="D184" s="1152"/>
      <c r="E184" s="1152"/>
      <c r="F184" s="1152"/>
      <c r="G184" s="1152"/>
      <c r="H184" s="1153"/>
      <c r="I184" s="50" t="s">
        <v>66</v>
      </c>
      <c r="J184" s="51"/>
      <c r="K184" s="51"/>
      <c r="L184" s="51"/>
      <c r="M184" s="51"/>
      <c r="N184" s="51"/>
      <c r="O184" s="51"/>
      <c r="P184" s="51"/>
      <c r="Q184" s="51"/>
      <c r="R184" s="52"/>
      <c r="S184" s="53"/>
      <c r="T184" s="53"/>
      <c r="U184" s="53"/>
      <c r="V184" s="293"/>
      <c r="W184" s="294"/>
      <c r="X184" s="54"/>
      <c r="Y184" s="55" t="s">
        <v>65</v>
      </c>
      <c r="Z184" s="56"/>
      <c r="AA184" s="46" t="s">
        <v>64</v>
      </c>
    </row>
    <row r="185" spans="1:37" ht="16.5" customHeight="1" x14ac:dyDescent="0.45">
      <c r="A185" s="1154"/>
      <c r="B185" s="1155"/>
      <c r="C185" s="1155"/>
      <c r="D185" s="1155"/>
      <c r="E185" s="1155"/>
      <c r="F185" s="1155"/>
      <c r="G185" s="1155"/>
      <c r="H185" s="1156"/>
      <c r="I185" s="50" t="s">
        <v>67</v>
      </c>
      <c r="J185" s="295"/>
      <c r="K185" s="295"/>
      <c r="L185" s="295"/>
      <c r="M185" s="295"/>
      <c r="N185" s="295"/>
      <c r="O185" s="295"/>
      <c r="P185" s="295"/>
      <c r="Q185" s="295"/>
      <c r="R185" s="52"/>
      <c r="S185" s="53"/>
      <c r="T185" s="53"/>
      <c r="U185" s="53"/>
      <c r="V185" s="293"/>
      <c r="W185" s="294"/>
      <c r="X185" s="54"/>
      <c r="Y185" s="55" t="s">
        <v>65</v>
      </c>
      <c r="Z185" s="56"/>
      <c r="AA185" s="49" t="s">
        <v>64</v>
      </c>
    </row>
    <row r="186" spans="1:37" ht="18" customHeight="1" x14ac:dyDescent="0.45">
      <c r="A186" s="1167" t="s">
        <v>68</v>
      </c>
      <c r="B186" s="1168"/>
      <c r="C186" s="1168"/>
      <c r="D186" s="1168"/>
      <c r="E186" s="1168"/>
      <c r="F186" s="1168"/>
      <c r="G186" s="1168"/>
      <c r="H186" s="1169"/>
      <c r="I186" s="667" t="s">
        <v>84</v>
      </c>
      <c r="J186" s="52" t="s">
        <v>69</v>
      </c>
      <c r="K186" s="58"/>
      <c r="L186" s="58"/>
      <c r="M186" s="58"/>
      <c r="N186" s="667" t="s">
        <v>70</v>
      </c>
      <c r="O186" s="52" t="s">
        <v>71</v>
      </c>
      <c r="P186" s="58"/>
      <c r="Q186" s="58"/>
      <c r="S186" s="72" t="s">
        <v>81</v>
      </c>
      <c r="T186" s="667" t="s">
        <v>84</v>
      </c>
      <c r="U186" s="72" t="s">
        <v>82</v>
      </c>
      <c r="W186" s="52"/>
      <c r="X186" s="58"/>
      <c r="Y186" s="58"/>
      <c r="Z186" s="58"/>
      <c r="AA186" s="59"/>
      <c r="AG186" s="69"/>
    </row>
    <row r="187" spans="1:37" ht="15" customHeight="1" x14ac:dyDescent="0.45">
      <c r="A187" s="1118" t="s">
        <v>72</v>
      </c>
      <c r="B187" s="1119"/>
      <c r="C187" s="1119"/>
      <c r="D187" s="1119"/>
      <c r="E187" s="1119"/>
      <c r="F187" s="1119"/>
      <c r="G187" s="1119"/>
      <c r="H187" s="1120"/>
      <c r="I187" s="1130" t="s">
        <v>73</v>
      </c>
      <c r="J187" s="1139"/>
      <c r="K187" s="1199"/>
      <c r="L187" s="1199"/>
      <c r="M187" s="1199"/>
      <c r="N187" s="1199"/>
      <c r="O187" s="1199"/>
      <c r="P187" s="1199"/>
      <c r="Q187" s="1200"/>
      <c r="R187" s="1200"/>
      <c r="S187" s="1200"/>
      <c r="T187" s="1200"/>
      <c r="U187" s="1143" t="s">
        <v>74</v>
      </c>
      <c r="V187" s="1143"/>
      <c r="W187" s="1143"/>
      <c r="X187" s="1143"/>
      <c r="Y187" s="1143"/>
      <c r="Z187" s="1143"/>
      <c r="AA187" s="1144"/>
    </row>
    <row r="188" spans="1:37" ht="15" customHeight="1" x14ac:dyDescent="0.45">
      <c r="A188" s="1121"/>
      <c r="B188" s="1122"/>
      <c r="C188" s="1122"/>
      <c r="D188" s="1122"/>
      <c r="E188" s="1122"/>
      <c r="F188" s="1122"/>
      <c r="G188" s="1122"/>
      <c r="H188" s="1123"/>
      <c r="I188" s="1197"/>
      <c r="J188" s="1198"/>
      <c r="K188" s="1199"/>
      <c r="L188" s="1199"/>
      <c r="M188" s="1199"/>
      <c r="N188" s="1199"/>
      <c r="O188" s="1199"/>
      <c r="P188" s="1199"/>
      <c r="Q188" s="1200"/>
      <c r="R188" s="1200"/>
      <c r="S188" s="1200"/>
      <c r="T188" s="1200"/>
      <c r="U188" s="1146"/>
      <c r="V188" s="1146"/>
      <c r="W188" s="1146"/>
      <c r="X188" s="1146"/>
      <c r="Y188" s="1146"/>
      <c r="Z188" s="1146"/>
      <c r="AA188" s="1147"/>
      <c r="AB188" s="63"/>
      <c r="AC188" s="63"/>
      <c r="AD188" s="63"/>
      <c r="AE188" s="63"/>
      <c r="AF188" s="63"/>
      <c r="AG188" s="63"/>
    </row>
    <row r="189" spans="1:37" ht="15" customHeight="1" x14ac:dyDescent="0.45">
      <c r="A189" s="1118" t="s">
        <v>75</v>
      </c>
      <c r="B189" s="1119"/>
      <c r="C189" s="1119"/>
      <c r="D189" s="1119"/>
      <c r="E189" s="1119"/>
      <c r="F189" s="1119"/>
      <c r="G189" s="1119"/>
      <c r="H189" s="1119"/>
      <c r="I189" s="1124"/>
      <c r="J189" s="1125"/>
      <c r="K189" s="1113"/>
      <c r="L189" s="1134" t="s">
        <v>76</v>
      </c>
      <c r="M189" s="1113"/>
      <c r="N189" s="1134" t="s">
        <v>77</v>
      </c>
      <c r="O189" s="1113"/>
      <c r="P189" s="1134" t="s">
        <v>78</v>
      </c>
      <c r="R189" s="60"/>
      <c r="S189" s="60"/>
      <c r="T189" s="60"/>
      <c r="U189" s="60"/>
      <c r="V189" s="60"/>
      <c r="W189" s="60"/>
      <c r="X189" s="60"/>
      <c r="Y189" s="60"/>
      <c r="Z189" s="60"/>
      <c r="AA189" s="209"/>
      <c r="AB189" s="63"/>
      <c r="AC189" s="63"/>
      <c r="AD189" s="63"/>
      <c r="AE189" s="63"/>
      <c r="AF189" s="63"/>
      <c r="AG189" s="63"/>
    </row>
    <row r="190" spans="1:37" ht="15" customHeight="1" x14ac:dyDescent="0.45">
      <c r="A190" s="1121"/>
      <c r="B190" s="1122"/>
      <c r="C190" s="1122"/>
      <c r="D190" s="1122"/>
      <c r="E190" s="1122"/>
      <c r="F190" s="1122"/>
      <c r="G190" s="1122"/>
      <c r="H190" s="1122"/>
      <c r="I190" s="1126"/>
      <c r="J190" s="1127"/>
      <c r="K190" s="1114"/>
      <c r="L190" s="1136"/>
      <c r="M190" s="1114"/>
      <c r="N190" s="1136"/>
      <c r="O190" s="1114"/>
      <c r="P190" s="1136"/>
      <c r="Q190" s="64"/>
      <c r="R190" s="62"/>
      <c r="S190" s="62"/>
      <c r="T190" s="62"/>
      <c r="U190" s="62"/>
      <c r="V190" s="62"/>
      <c r="W190" s="62"/>
      <c r="X190" s="62"/>
      <c r="Y190" s="62"/>
      <c r="Z190" s="62"/>
      <c r="AA190" s="208"/>
      <c r="AB190" s="63"/>
      <c r="AC190" s="63"/>
      <c r="AD190" s="63"/>
      <c r="AE190" s="63"/>
      <c r="AF190" s="63"/>
      <c r="AG190" s="63"/>
    </row>
    <row r="191" spans="1:37" ht="20.100000000000001" customHeight="1" x14ac:dyDescent="0.45">
      <c r="A191" s="65"/>
      <c r="B191" s="65"/>
      <c r="C191" s="65"/>
      <c r="D191" s="65"/>
      <c r="E191" s="65"/>
      <c r="F191" s="65"/>
      <c r="G191" s="65"/>
      <c r="H191" s="65"/>
      <c r="I191" s="66"/>
      <c r="J191" s="66"/>
      <c r="K191" s="68"/>
      <c r="L191" s="66"/>
      <c r="M191" s="68"/>
      <c r="N191" s="66"/>
      <c r="O191" s="68"/>
      <c r="P191" s="66"/>
      <c r="Q191" s="68"/>
      <c r="R191" s="61"/>
      <c r="S191" s="61"/>
      <c r="T191" s="61"/>
      <c r="U191" s="61"/>
      <c r="V191" s="61"/>
      <c r="W191" s="61"/>
      <c r="X191" s="61"/>
      <c r="Y191" s="61"/>
      <c r="Z191" s="61"/>
      <c r="AA191" s="61"/>
      <c r="AB191" s="63"/>
      <c r="AC191" s="63"/>
      <c r="AD191" s="63"/>
      <c r="AE191" s="63"/>
      <c r="AF191" s="63"/>
      <c r="AG191" s="63"/>
    </row>
    <row r="192" spans="1:37" ht="12.45" customHeight="1" x14ac:dyDescent="0.45">
      <c r="A192" s="1185" t="s">
        <v>62</v>
      </c>
      <c r="B192" s="1186"/>
      <c r="C192" s="1186"/>
      <c r="D192" s="1186"/>
      <c r="E192" s="1186"/>
      <c r="F192" s="1186"/>
      <c r="G192" s="1186"/>
      <c r="H192" s="1187"/>
      <c r="I192" s="1188"/>
      <c r="J192" s="1189"/>
      <c r="K192" s="1189"/>
      <c r="L192" s="1189"/>
      <c r="M192" s="1189"/>
      <c r="N192" s="1189"/>
      <c r="O192" s="1189"/>
      <c r="P192" s="1189"/>
      <c r="Q192" s="1189"/>
      <c r="R192" s="1189"/>
      <c r="S192" s="1189"/>
      <c r="T192" s="1189"/>
      <c r="U192" s="1189"/>
      <c r="V192" s="1189"/>
      <c r="W192" s="1189"/>
      <c r="X192" s="1189"/>
      <c r="Y192" s="1189"/>
      <c r="Z192" s="1189"/>
      <c r="AA192" s="1190"/>
    </row>
    <row r="193" spans="1:37" ht="22.5" customHeight="1" x14ac:dyDescent="0.45">
      <c r="A193" s="1207" t="s">
        <v>50</v>
      </c>
      <c r="B193" s="1208"/>
      <c r="C193" s="1208"/>
      <c r="D193" s="1208"/>
      <c r="E193" s="1208"/>
      <c r="F193" s="1208"/>
      <c r="G193" s="1208"/>
      <c r="H193" s="1209"/>
      <c r="I193" s="1182"/>
      <c r="J193" s="1183"/>
      <c r="K193" s="1183"/>
      <c r="L193" s="1180"/>
      <c r="M193" s="1180"/>
      <c r="N193" s="1183"/>
      <c r="O193" s="1180"/>
      <c r="P193" s="1180"/>
      <c r="Q193" s="1183"/>
      <c r="R193" s="1183"/>
      <c r="S193" s="1183"/>
      <c r="T193" s="1183"/>
      <c r="U193" s="1183"/>
      <c r="V193" s="1183"/>
      <c r="W193" s="1183"/>
      <c r="X193" s="1183"/>
      <c r="Y193" s="1183"/>
      <c r="Z193" s="1183"/>
      <c r="AA193" s="1184"/>
    </row>
    <row r="194" spans="1:37" ht="25.35" customHeight="1" x14ac:dyDescent="0.45">
      <c r="A194" s="1173" t="s">
        <v>48</v>
      </c>
      <c r="B194" s="1174"/>
      <c r="C194" s="1174"/>
      <c r="D194" s="1174"/>
      <c r="E194" s="1174"/>
      <c r="F194" s="1174"/>
      <c r="G194" s="1174"/>
      <c r="H194" s="1175"/>
      <c r="I194" s="1053" t="s">
        <v>3</v>
      </c>
      <c r="J194" s="1054"/>
      <c r="K194" s="1055"/>
      <c r="L194" s="1171"/>
      <c r="M194" s="1176"/>
      <c r="N194" s="37" t="s">
        <v>4</v>
      </c>
      <c r="O194" s="1177"/>
      <c r="P194" s="1176"/>
      <c r="Q194" s="1054"/>
      <c r="R194" s="1054"/>
      <c r="S194" s="1054"/>
      <c r="T194" s="1054"/>
      <c r="U194" s="1054"/>
      <c r="V194" s="1054"/>
      <c r="W194" s="1054"/>
      <c r="X194" s="1054"/>
      <c r="Y194" s="1054"/>
      <c r="Z194" s="1054"/>
      <c r="AA194" s="1055"/>
    </row>
    <row r="195" spans="1:37" ht="25.35" customHeight="1" x14ac:dyDescent="0.45">
      <c r="A195" s="1179"/>
      <c r="B195" s="1180"/>
      <c r="C195" s="1180"/>
      <c r="D195" s="1180"/>
      <c r="E195" s="1180"/>
      <c r="F195" s="1180"/>
      <c r="G195" s="1180"/>
      <c r="H195" s="1181"/>
      <c r="I195" s="1053" t="s">
        <v>5</v>
      </c>
      <c r="J195" s="1054"/>
      <c r="K195" s="1054"/>
      <c r="L195" s="1170"/>
      <c r="M195" s="1171"/>
      <c r="N195" s="1171"/>
      <c r="O195" s="1171"/>
      <c r="P195" s="1172"/>
      <c r="Q195" s="1053" t="s">
        <v>6</v>
      </c>
      <c r="R195" s="1054"/>
      <c r="S195" s="1055"/>
      <c r="T195" s="1170"/>
      <c r="U195" s="1171"/>
      <c r="V195" s="1171"/>
      <c r="W195" s="1171"/>
      <c r="X195" s="1171"/>
      <c r="Y195" s="1171"/>
      <c r="Z195" s="1171"/>
      <c r="AA195" s="1172"/>
    </row>
    <row r="196" spans="1:37" ht="25.35" customHeight="1" x14ac:dyDescent="0.45">
      <c r="A196" s="1179"/>
      <c r="B196" s="1180"/>
      <c r="C196" s="1180"/>
      <c r="D196" s="1180"/>
      <c r="E196" s="1180"/>
      <c r="F196" s="1180"/>
      <c r="G196" s="1180"/>
      <c r="H196" s="1181"/>
      <c r="I196" s="1053" t="s">
        <v>8536</v>
      </c>
      <c r="J196" s="1054"/>
      <c r="K196" s="1054"/>
      <c r="L196" s="1203"/>
      <c r="M196" s="1204"/>
      <c r="N196" s="1204"/>
      <c r="O196" s="1204"/>
      <c r="P196" s="1205"/>
      <c r="Q196" s="1053" t="s">
        <v>7</v>
      </c>
      <c r="R196" s="1054"/>
      <c r="S196" s="1055"/>
      <c r="T196" s="1170"/>
      <c r="U196" s="1171"/>
      <c r="V196" s="1171"/>
      <c r="W196" s="1171"/>
      <c r="X196" s="1171"/>
      <c r="Y196" s="1171"/>
      <c r="Z196" s="1171"/>
      <c r="AA196" s="1172"/>
    </row>
    <row r="197" spans="1:37" ht="25.35" customHeight="1" x14ac:dyDescent="0.45">
      <c r="A197" s="1182"/>
      <c r="B197" s="1183"/>
      <c r="C197" s="1183"/>
      <c r="D197" s="1183"/>
      <c r="E197" s="1183"/>
      <c r="F197" s="1183"/>
      <c r="G197" s="1183"/>
      <c r="H197" s="1184"/>
      <c r="I197" s="1053" t="s">
        <v>8</v>
      </c>
      <c r="J197" s="1054"/>
      <c r="K197" s="1054"/>
      <c r="L197" s="1206"/>
      <c r="M197" s="1206"/>
      <c r="N197" s="1206"/>
      <c r="O197" s="1206"/>
      <c r="P197" s="1206"/>
      <c r="Q197" s="1206"/>
      <c r="R197" s="1206"/>
      <c r="S197" s="1206"/>
      <c r="T197" s="1206"/>
      <c r="U197" s="1206"/>
      <c r="V197" s="1206"/>
      <c r="W197" s="1206"/>
      <c r="X197" s="1206"/>
      <c r="Y197" s="1206"/>
      <c r="Z197" s="1206"/>
      <c r="AA197" s="1206"/>
    </row>
    <row r="198" spans="1:37" ht="16.5" customHeight="1" x14ac:dyDescent="0.45">
      <c r="A198" s="1148" t="s">
        <v>63</v>
      </c>
      <c r="B198" s="1149"/>
      <c r="C198" s="1149"/>
      <c r="D198" s="1149"/>
      <c r="E198" s="1149"/>
      <c r="F198" s="1149"/>
      <c r="G198" s="1149"/>
      <c r="H198" s="1150"/>
      <c r="I198" s="1157"/>
      <c r="J198" s="1159"/>
      <c r="L198" s="1161"/>
      <c r="M198" s="1201" t="s">
        <v>64</v>
      </c>
      <c r="N198" s="1164"/>
      <c r="O198" s="43"/>
      <c r="P198" s="44"/>
      <c r="Q198" s="44"/>
      <c r="R198" s="44"/>
      <c r="S198" s="44"/>
      <c r="T198" s="44"/>
      <c r="U198" s="44"/>
      <c r="V198" s="44"/>
      <c r="W198" s="44"/>
      <c r="X198" s="42"/>
      <c r="Y198" s="45"/>
      <c r="Z198" s="45"/>
      <c r="AA198" s="46"/>
      <c r="AK198" s="39"/>
    </row>
    <row r="199" spans="1:37" ht="16.5" customHeight="1" x14ac:dyDescent="0.45">
      <c r="A199" s="1151"/>
      <c r="B199" s="1152"/>
      <c r="C199" s="1152"/>
      <c r="D199" s="1152"/>
      <c r="E199" s="1152"/>
      <c r="F199" s="1152"/>
      <c r="G199" s="1152"/>
      <c r="H199" s="1153"/>
      <c r="I199" s="1158"/>
      <c r="J199" s="1160"/>
      <c r="K199" s="32" t="s">
        <v>65</v>
      </c>
      <c r="L199" s="1162"/>
      <c r="M199" s="1202"/>
      <c r="N199" s="1166"/>
      <c r="O199" s="292"/>
      <c r="P199" s="99"/>
      <c r="Q199" s="99"/>
      <c r="R199" s="99"/>
      <c r="S199" s="99"/>
      <c r="T199" s="99"/>
      <c r="U199" s="99"/>
      <c r="V199" s="99"/>
      <c r="W199" s="99"/>
      <c r="X199" s="47"/>
      <c r="Y199" s="48"/>
      <c r="Z199" s="48"/>
      <c r="AA199" s="49"/>
    </row>
    <row r="200" spans="1:37" ht="16.5" customHeight="1" x14ac:dyDescent="0.45">
      <c r="A200" s="1151"/>
      <c r="B200" s="1152"/>
      <c r="C200" s="1152"/>
      <c r="D200" s="1152"/>
      <c r="E200" s="1152"/>
      <c r="F200" s="1152"/>
      <c r="G200" s="1152"/>
      <c r="H200" s="1153"/>
      <c r="I200" s="50" t="s">
        <v>66</v>
      </c>
      <c r="J200" s="51"/>
      <c r="K200" s="51"/>
      <c r="L200" s="51"/>
      <c r="M200" s="51"/>
      <c r="N200" s="51"/>
      <c r="O200" s="51"/>
      <c r="P200" s="51"/>
      <c r="Q200" s="51"/>
      <c r="R200" s="52"/>
      <c r="S200" s="53"/>
      <c r="T200" s="53"/>
      <c r="U200" s="53"/>
      <c r="V200" s="293"/>
      <c r="W200" s="294"/>
      <c r="X200" s="54"/>
      <c r="Y200" s="55" t="s">
        <v>65</v>
      </c>
      <c r="Z200" s="56"/>
      <c r="AA200" s="46" t="s">
        <v>64</v>
      </c>
    </row>
    <row r="201" spans="1:37" ht="16.5" customHeight="1" x14ac:dyDescent="0.45">
      <c r="A201" s="1154"/>
      <c r="B201" s="1155"/>
      <c r="C201" s="1155"/>
      <c r="D201" s="1155"/>
      <c r="E201" s="1155"/>
      <c r="F201" s="1155"/>
      <c r="G201" s="1155"/>
      <c r="H201" s="1156"/>
      <c r="I201" s="50" t="s">
        <v>67</v>
      </c>
      <c r="J201" s="295"/>
      <c r="K201" s="295"/>
      <c r="L201" s="295"/>
      <c r="M201" s="295"/>
      <c r="N201" s="295"/>
      <c r="O201" s="295"/>
      <c r="P201" s="295"/>
      <c r="Q201" s="295"/>
      <c r="R201" s="52"/>
      <c r="S201" s="53"/>
      <c r="T201" s="53"/>
      <c r="U201" s="53"/>
      <c r="V201" s="293"/>
      <c r="W201" s="294"/>
      <c r="X201" s="54"/>
      <c r="Y201" s="55" t="s">
        <v>65</v>
      </c>
      <c r="Z201" s="56"/>
      <c r="AA201" s="49" t="s">
        <v>64</v>
      </c>
    </row>
    <row r="202" spans="1:37" ht="18" customHeight="1" x14ac:dyDescent="0.45">
      <c r="A202" s="1167" t="s">
        <v>68</v>
      </c>
      <c r="B202" s="1168"/>
      <c r="C202" s="1168"/>
      <c r="D202" s="1168"/>
      <c r="E202" s="1168"/>
      <c r="F202" s="1168"/>
      <c r="G202" s="1168"/>
      <c r="H202" s="1169"/>
      <c r="I202" s="667" t="s">
        <v>84</v>
      </c>
      <c r="J202" s="52" t="s">
        <v>69</v>
      </c>
      <c r="K202" s="58"/>
      <c r="L202" s="58"/>
      <c r="M202" s="58"/>
      <c r="N202" s="667" t="s">
        <v>70</v>
      </c>
      <c r="O202" s="52" t="s">
        <v>71</v>
      </c>
      <c r="P202" s="58"/>
      <c r="Q202" s="58"/>
      <c r="S202" s="72" t="s">
        <v>81</v>
      </c>
      <c r="T202" s="667" t="s">
        <v>84</v>
      </c>
      <c r="U202" s="72" t="s">
        <v>82</v>
      </c>
      <c r="W202" s="52"/>
      <c r="X202" s="58"/>
      <c r="Y202" s="58"/>
      <c r="Z202" s="58"/>
      <c r="AA202" s="59"/>
      <c r="AG202" s="69"/>
    </row>
    <row r="203" spans="1:37" ht="15" customHeight="1" x14ac:dyDescent="0.45">
      <c r="A203" s="1118" t="s">
        <v>72</v>
      </c>
      <c r="B203" s="1119"/>
      <c r="C203" s="1119"/>
      <c r="D203" s="1119"/>
      <c r="E203" s="1119"/>
      <c r="F203" s="1119"/>
      <c r="G203" s="1119"/>
      <c r="H203" s="1120"/>
      <c r="I203" s="1130" t="s">
        <v>73</v>
      </c>
      <c r="J203" s="1139"/>
      <c r="K203" s="1199"/>
      <c r="L203" s="1199"/>
      <c r="M203" s="1199"/>
      <c r="N203" s="1199"/>
      <c r="O203" s="1199"/>
      <c r="P203" s="1199"/>
      <c r="Q203" s="1200"/>
      <c r="R203" s="1200"/>
      <c r="S203" s="1200"/>
      <c r="T203" s="1200"/>
      <c r="U203" s="1143" t="s">
        <v>74</v>
      </c>
      <c r="V203" s="1143"/>
      <c r="W203" s="1143"/>
      <c r="X203" s="1143"/>
      <c r="Y203" s="1143"/>
      <c r="Z203" s="1143"/>
      <c r="AA203" s="1144"/>
    </row>
    <row r="204" spans="1:37" ht="15" customHeight="1" x14ac:dyDescent="0.45">
      <c r="A204" s="1121"/>
      <c r="B204" s="1122"/>
      <c r="C204" s="1122"/>
      <c r="D204" s="1122"/>
      <c r="E204" s="1122"/>
      <c r="F204" s="1122"/>
      <c r="G204" s="1122"/>
      <c r="H204" s="1123"/>
      <c r="I204" s="1197"/>
      <c r="J204" s="1198"/>
      <c r="K204" s="1199"/>
      <c r="L204" s="1199"/>
      <c r="M204" s="1199"/>
      <c r="N204" s="1199"/>
      <c r="O204" s="1199"/>
      <c r="P204" s="1199"/>
      <c r="Q204" s="1200"/>
      <c r="R204" s="1200"/>
      <c r="S204" s="1200"/>
      <c r="T204" s="1200"/>
      <c r="U204" s="1146"/>
      <c r="V204" s="1146"/>
      <c r="W204" s="1146"/>
      <c r="X204" s="1146"/>
      <c r="Y204" s="1146"/>
      <c r="Z204" s="1146"/>
      <c r="AA204" s="1147"/>
      <c r="AB204" s="63"/>
      <c r="AC204" s="63"/>
      <c r="AD204" s="63"/>
      <c r="AE204" s="63"/>
      <c r="AF204" s="63"/>
      <c r="AG204" s="63"/>
    </row>
    <row r="205" spans="1:37" ht="15" customHeight="1" x14ac:dyDescent="0.45">
      <c r="A205" s="1118" t="s">
        <v>75</v>
      </c>
      <c r="B205" s="1119"/>
      <c r="C205" s="1119"/>
      <c r="D205" s="1119"/>
      <c r="E205" s="1119"/>
      <c r="F205" s="1119"/>
      <c r="G205" s="1119"/>
      <c r="H205" s="1119"/>
      <c r="I205" s="1124"/>
      <c r="J205" s="1125"/>
      <c r="K205" s="1113"/>
      <c r="L205" s="1134" t="s">
        <v>76</v>
      </c>
      <c r="M205" s="1113"/>
      <c r="N205" s="1134" t="s">
        <v>77</v>
      </c>
      <c r="O205" s="1113"/>
      <c r="P205" s="1134" t="s">
        <v>78</v>
      </c>
      <c r="R205" s="60"/>
      <c r="S205" s="60"/>
      <c r="T205" s="60"/>
      <c r="U205" s="60"/>
      <c r="V205" s="60"/>
      <c r="W205" s="60"/>
      <c r="X205" s="60"/>
      <c r="Y205" s="60"/>
      <c r="Z205" s="60"/>
      <c r="AA205" s="209"/>
      <c r="AB205" s="63"/>
      <c r="AC205" s="63"/>
      <c r="AD205" s="63"/>
      <c r="AE205" s="63"/>
      <c r="AF205" s="63"/>
      <c r="AG205" s="63"/>
    </row>
    <row r="206" spans="1:37" ht="15" customHeight="1" x14ac:dyDescent="0.45">
      <c r="A206" s="1121"/>
      <c r="B206" s="1122"/>
      <c r="C206" s="1122"/>
      <c r="D206" s="1122"/>
      <c r="E206" s="1122"/>
      <c r="F206" s="1122"/>
      <c r="G206" s="1122"/>
      <c r="H206" s="1122"/>
      <c r="I206" s="1126"/>
      <c r="J206" s="1127"/>
      <c r="K206" s="1114"/>
      <c r="L206" s="1136"/>
      <c r="M206" s="1114"/>
      <c r="N206" s="1136"/>
      <c r="O206" s="1114"/>
      <c r="P206" s="1136"/>
      <c r="Q206" s="64"/>
      <c r="R206" s="62"/>
      <c r="S206" s="62"/>
      <c r="T206" s="62"/>
      <c r="U206" s="62"/>
      <c r="V206" s="62"/>
      <c r="W206" s="62"/>
      <c r="X206" s="62"/>
      <c r="Y206" s="62"/>
      <c r="Z206" s="62"/>
      <c r="AA206" s="208"/>
      <c r="AB206" s="63"/>
      <c r="AC206" s="63"/>
      <c r="AD206" s="63"/>
      <c r="AE206" s="63"/>
      <c r="AF206" s="63"/>
      <c r="AG206" s="63"/>
    </row>
    <row r="207" spans="1:37" ht="20.100000000000001" customHeight="1" x14ac:dyDescent="0.45">
      <c r="A207" s="65"/>
      <c r="B207" s="65"/>
      <c r="C207" s="65"/>
      <c r="D207" s="65"/>
      <c r="E207" s="65"/>
      <c r="F207" s="65"/>
      <c r="G207" s="65"/>
      <c r="H207" s="65"/>
      <c r="I207" s="66"/>
      <c r="J207" s="66"/>
      <c r="K207" s="68"/>
      <c r="L207" s="66"/>
      <c r="M207" s="68"/>
      <c r="N207" s="66"/>
      <c r="O207" s="68"/>
      <c r="P207" s="66"/>
      <c r="Q207" s="68"/>
      <c r="R207" s="61"/>
      <c r="S207" s="61"/>
      <c r="T207" s="61"/>
      <c r="U207" s="61"/>
      <c r="V207" s="61"/>
      <c r="W207" s="61"/>
      <c r="X207" s="61"/>
      <c r="Y207" s="61"/>
      <c r="Z207" s="61"/>
      <c r="AA207" s="61"/>
      <c r="AB207" s="63"/>
      <c r="AC207" s="63"/>
      <c r="AD207" s="63"/>
      <c r="AE207" s="63"/>
      <c r="AF207" s="63"/>
      <c r="AG207" s="63"/>
    </row>
    <row r="208" spans="1:37" ht="18" customHeight="1" x14ac:dyDescent="0.45">
      <c r="B208" s="291" t="s">
        <v>85</v>
      </c>
      <c r="C208" s="69" t="s">
        <v>5718</v>
      </c>
      <c r="E208" s="69"/>
      <c r="F208" s="69"/>
      <c r="G208" s="69"/>
      <c r="H208" s="69"/>
      <c r="I208" s="73"/>
      <c r="J208" s="73"/>
      <c r="K208" s="73"/>
      <c r="L208" s="73"/>
      <c r="M208" s="73"/>
      <c r="N208" s="73"/>
      <c r="O208" s="73"/>
      <c r="P208" s="73"/>
      <c r="Q208" s="73"/>
      <c r="R208" s="74"/>
      <c r="S208" s="73"/>
      <c r="T208" s="73"/>
      <c r="U208" s="73"/>
      <c r="V208" s="73"/>
      <c r="W208" s="69"/>
      <c r="X208" s="69"/>
      <c r="Y208" s="69"/>
      <c r="Z208" s="69"/>
      <c r="AA208" s="69"/>
      <c r="AB208" s="69"/>
      <c r="AE208" s="71"/>
    </row>
    <row r="209" spans="1:37" ht="30" customHeight="1" x14ac:dyDescent="0.45">
      <c r="B209" s="296" t="s">
        <v>86</v>
      </c>
      <c r="C209" s="1117" t="s">
        <v>5719</v>
      </c>
      <c r="D209" s="1117"/>
      <c r="E209" s="1117"/>
      <c r="F209" s="1117"/>
      <c r="G209" s="1117"/>
      <c r="H209" s="1117"/>
      <c r="I209" s="1117"/>
      <c r="J209" s="1117"/>
      <c r="K209" s="1117"/>
      <c r="L209" s="1117"/>
      <c r="M209" s="1117"/>
      <c r="N209" s="1117"/>
      <c r="O209" s="1117"/>
      <c r="P209" s="1117"/>
      <c r="Q209" s="1117"/>
      <c r="R209" s="1117"/>
      <c r="S209" s="1117"/>
      <c r="T209" s="1117"/>
      <c r="U209" s="1117"/>
      <c r="V209" s="1117"/>
      <c r="W209" s="1117"/>
      <c r="X209" s="1117"/>
      <c r="Y209" s="1117"/>
      <c r="Z209" s="1117"/>
      <c r="AA209" s="1117"/>
      <c r="AE209" s="71"/>
    </row>
    <row r="210" spans="1:37" ht="8.1" customHeight="1" x14ac:dyDescent="0.4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row>
    <row r="211" spans="1:37" ht="25.35" customHeight="1" x14ac:dyDescent="0.45">
      <c r="A211" s="35" t="s">
        <v>87</v>
      </c>
      <c r="H211" s="36"/>
      <c r="I211" s="36"/>
      <c r="V211" s="36"/>
      <c r="W211" s="36"/>
      <c r="X211" s="36"/>
      <c r="Y211" s="36"/>
      <c r="Z211" s="36"/>
      <c r="AA211" s="36"/>
    </row>
    <row r="212" spans="1:37" ht="12.45" customHeight="1" x14ac:dyDescent="0.45">
      <c r="A212" s="1185" t="s">
        <v>62</v>
      </c>
      <c r="B212" s="1186"/>
      <c r="C212" s="1186"/>
      <c r="D212" s="1186"/>
      <c r="E212" s="1186"/>
      <c r="F212" s="1186"/>
      <c r="G212" s="1186"/>
      <c r="H212" s="1187"/>
      <c r="I212" s="1188"/>
      <c r="J212" s="1189"/>
      <c r="K212" s="1189"/>
      <c r="L212" s="1189"/>
      <c r="M212" s="1189"/>
      <c r="N212" s="1189"/>
      <c r="O212" s="1189"/>
      <c r="P212" s="1189"/>
      <c r="Q212" s="1189"/>
      <c r="R212" s="1189"/>
      <c r="S212" s="1189"/>
      <c r="T212" s="1189"/>
      <c r="U212" s="1189"/>
      <c r="V212" s="1189"/>
      <c r="W212" s="1189"/>
      <c r="X212" s="1189"/>
      <c r="Y212" s="1189"/>
      <c r="Z212" s="1189"/>
      <c r="AA212" s="1190"/>
    </row>
    <row r="213" spans="1:37" ht="22.5" customHeight="1" x14ac:dyDescent="0.45">
      <c r="A213" s="1207" t="s">
        <v>50</v>
      </c>
      <c r="B213" s="1208"/>
      <c r="C213" s="1208"/>
      <c r="D213" s="1208"/>
      <c r="E213" s="1208"/>
      <c r="F213" s="1208"/>
      <c r="G213" s="1208"/>
      <c r="H213" s="1209"/>
      <c r="I213" s="1182"/>
      <c r="J213" s="1183"/>
      <c r="K213" s="1183"/>
      <c r="L213" s="1180"/>
      <c r="M213" s="1180"/>
      <c r="N213" s="1183"/>
      <c r="O213" s="1180"/>
      <c r="P213" s="1180"/>
      <c r="Q213" s="1183"/>
      <c r="R213" s="1183"/>
      <c r="S213" s="1183"/>
      <c r="T213" s="1183"/>
      <c r="U213" s="1183"/>
      <c r="V213" s="1183"/>
      <c r="W213" s="1183"/>
      <c r="X213" s="1183"/>
      <c r="Y213" s="1183"/>
      <c r="Z213" s="1183"/>
      <c r="AA213" s="1184"/>
    </row>
    <row r="214" spans="1:37" ht="25.35" customHeight="1" x14ac:dyDescent="0.45">
      <c r="A214" s="1173" t="s">
        <v>48</v>
      </c>
      <c r="B214" s="1174"/>
      <c r="C214" s="1174"/>
      <c r="D214" s="1174"/>
      <c r="E214" s="1174"/>
      <c r="F214" s="1174"/>
      <c r="G214" s="1174"/>
      <c r="H214" s="1175"/>
      <c r="I214" s="1053" t="s">
        <v>3</v>
      </c>
      <c r="J214" s="1054"/>
      <c r="K214" s="1055"/>
      <c r="L214" s="1171"/>
      <c r="M214" s="1176"/>
      <c r="N214" s="37" t="s">
        <v>4</v>
      </c>
      <c r="O214" s="1177"/>
      <c r="P214" s="1176"/>
      <c r="Q214" s="1054"/>
      <c r="R214" s="1054"/>
      <c r="S214" s="1054"/>
      <c r="T214" s="1054"/>
      <c r="U214" s="1054"/>
      <c r="V214" s="1054"/>
      <c r="W214" s="1054"/>
      <c r="X214" s="1054"/>
      <c r="Y214" s="1054"/>
      <c r="Z214" s="1054"/>
      <c r="AA214" s="1055"/>
    </row>
    <row r="215" spans="1:37" ht="25.35" customHeight="1" x14ac:dyDescent="0.45">
      <c r="A215" s="1179"/>
      <c r="B215" s="1180"/>
      <c r="C215" s="1180"/>
      <c r="D215" s="1180"/>
      <c r="E215" s="1180"/>
      <c r="F215" s="1180"/>
      <c r="G215" s="1180"/>
      <c r="H215" s="1181"/>
      <c r="I215" s="1053" t="s">
        <v>5</v>
      </c>
      <c r="J215" s="1054"/>
      <c r="K215" s="1054"/>
      <c r="L215" s="1170"/>
      <c r="M215" s="1171"/>
      <c r="N215" s="1171"/>
      <c r="O215" s="1171"/>
      <c r="P215" s="1172"/>
      <c r="Q215" s="1053" t="s">
        <v>6</v>
      </c>
      <c r="R215" s="1054"/>
      <c r="S215" s="1055"/>
      <c r="T215" s="1170"/>
      <c r="U215" s="1171"/>
      <c r="V215" s="1171"/>
      <c r="W215" s="1171"/>
      <c r="X215" s="1171"/>
      <c r="Y215" s="1171"/>
      <c r="Z215" s="1171"/>
      <c r="AA215" s="1172"/>
    </row>
    <row r="216" spans="1:37" ht="25.35" customHeight="1" x14ac:dyDescent="0.45">
      <c r="A216" s="1179"/>
      <c r="B216" s="1180"/>
      <c r="C216" s="1180"/>
      <c r="D216" s="1180"/>
      <c r="E216" s="1180"/>
      <c r="F216" s="1180"/>
      <c r="G216" s="1180"/>
      <c r="H216" s="1181"/>
      <c r="I216" s="1053" t="s">
        <v>8536</v>
      </c>
      <c r="J216" s="1054"/>
      <c r="K216" s="1054"/>
      <c r="L216" s="1203"/>
      <c r="M216" s="1204"/>
      <c r="N216" s="1204"/>
      <c r="O216" s="1204"/>
      <c r="P216" s="1205"/>
      <c r="Q216" s="1053" t="s">
        <v>7</v>
      </c>
      <c r="R216" s="1054"/>
      <c r="S216" s="1055"/>
      <c r="T216" s="1170"/>
      <c r="U216" s="1171"/>
      <c r="V216" s="1171"/>
      <c r="W216" s="1171"/>
      <c r="X216" s="1171"/>
      <c r="Y216" s="1171"/>
      <c r="Z216" s="1171"/>
      <c r="AA216" s="1172"/>
    </row>
    <row r="217" spans="1:37" ht="25.35" customHeight="1" x14ac:dyDescent="0.45">
      <c r="A217" s="1182"/>
      <c r="B217" s="1183"/>
      <c r="C217" s="1183"/>
      <c r="D217" s="1183"/>
      <c r="E217" s="1183"/>
      <c r="F217" s="1183"/>
      <c r="G217" s="1183"/>
      <c r="H217" s="1184"/>
      <c r="I217" s="1053" t="s">
        <v>8</v>
      </c>
      <c r="J217" s="1054"/>
      <c r="K217" s="1054"/>
      <c r="L217" s="1206"/>
      <c r="M217" s="1206"/>
      <c r="N217" s="1206"/>
      <c r="O217" s="1206"/>
      <c r="P217" s="1206"/>
      <c r="Q217" s="1206"/>
      <c r="R217" s="1206"/>
      <c r="S217" s="1206"/>
      <c r="T217" s="1206"/>
      <c r="U217" s="1206"/>
      <c r="V217" s="1206"/>
      <c r="W217" s="1206"/>
      <c r="X217" s="1206"/>
      <c r="Y217" s="1206"/>
      <c r="Z217" s="1206"/>
      <c r="AA217" s="1206"/>
    </row>
    <row r="218" spans="1:37" ht="16.5" customHeight="1" x14ac:dyDescent="0.45">
      <c r="A218" s="1148" t="s">
        <v>63</v>
      </c>
      <c r="B218" s="1149"/>
      <c r="C218" s="1149"/>
      <c r="D218" s="1149"/>
      <c r="E218" s="1149"/>
      <c r="F218" s="1149"/>
      <c r="G218" s="1149"/>
      <c r="H218" s="1150"/>
      <c r="I218" s="1157"/>
      <c r="J218" s="1159"/>
      <c r="L218" s="1161"/>
      <c r="M218" s="1201" t="s">
        <v>64</v>
      </c>
      <c r="N218" s="1164"/>
      <c r="O218" s="43"/>
      <c r="P218" s="44"/>
      <c r="Q218" s="44"/>
      <c r="R218" s="44"/>
      <c r="S218" s="44"/>
      <c r="T218" s="44"/>
      <c r="U218" s="44"/>
      <c r="V218" s="44"/>
      <c r="W218" s="44"/>
      <c r="X218" s="42"/>
      <c r="Y218" s="45"/>
      <c r="Z218" s="45"/>
      <c r="AA218" s="46"/>
      <c r="AK218" s="39"/>
    </row>
    <row r="219" spans="1:37" ht="16.5" customHeight="1" x14ac:dyDescent="0.45">
      <c r="A219" s="1151"/>
      <c r="B219" s="1152"/>
      <c r="C219" s="1152"/>
      <c r="D219" s="1152"/>
      <c r="E219" s="1152"/>
      <c r="F219" s="1152"/>
      <c r="G219" s="1152"/>
      <c r="H219" s="1153"/>
      <c r="I219" s="1158"/>
      <c r="J219" s="1160"/>
      <c r="K219" s="32" t="s">
        <v>65</v>
      </c>
      <c r="L219" s="1162"/>
      <c r="M219" s="1202"/>
      <c r="N219" s="1166"/>
      <c r="O219" s="292"/>
      <c r="P219" s="99"/>
      <c r="Q219" s="99"/>
      <c r="R219" s="99"/>
      <c r="S219" s="99"/>
      <c r="T219" s="99"/>
      <c r="U219" s="99"/>
      <c r="V219" s="99"/>
      <c r="W219" s="99"/>
      <c r="X219" s="47"/>
      <c r="Y219" s="48"/>
      <c r="Z219" s="48"/>
      <c r="AA219" s="49"/>
    </row>
    <row r="220" spans="1:37" ht="16.5" customHeight="1" x14ac:dyDescent="0.45">
      <c r="A220" s="1151"/>
      <c r="B220" s="1152"/>
      <c r="C220" s="1152"/>
      <c r="D220" s="1152"/>
      <c r="E220" s="1152"/>
      <c r="F220" s="1152"/>
      <c r="G220" s="1152"/>
      <c r="H220" s="1153"/>
      <c r="I220" s="50" t="s">
        <v>66</v>
      </c>
      <c r="J220" s="51"/>
      <c r="K220" s="51"/>
      <c r="L220" s="51"/>
      <c r="M220" s="51"/>
      <c r="N220" s="51"/>
      <c r="O220" s="51"/>
      <c r="P220" s="51"/>
      <c r="Q220" s="51"/>
      <c r="R220" s="52"/>
      <c r="S220" s="53"/>
      <c r="T220" s="53"/>
      <c r="U220" s="53"/>
      <c r="V220" s="293"/>
      <c r="W220" s="294"/>
      <c r="X220" s="54"/>
      <c r="Y220" s="55" t="s">
        <v>65</v>
      </c>
      <c r="Z220" s="56"/>
      <c r="AA220" s="46" t="s">
        <v>64</v>
      </c>
    </row>
    <row r="221" spans="1:37" ht="16.5" customHeight="1" x14ac:dyDescent="0.45">
      <c r="A221" s="1154"/>
      <c r="B221" s="1155"/>
      <c r="C221" s="1155"/>
      <c r="D221" s="1155"/>
      <c r="E221" s="1155"/>
      <c r="F221" s="1155"/>
      <c r="G221" s="1155"/>
      <c r="H221" s="1156"/>
      <c r="I221" s="50" t="s">
        <v>67</v>
      </c>
      <c r="J221" s="295"/>
      <c r="K221" s="295"/>
      <c r="L221" s="295"/>
      <c r="M221" s="295"/>
      <c r="N221" s="295"/>
      <c r="O221" s="295"/>
      <c r="P221" s="295"/>
      <c r="Q221" s="295"/>
      <c r="R221" s="52"/>
      <c r="S221" s="53"/>
      <c r="T221" s="53"/>
      <c r="U221" s="53"/>
      <c r="V221" s="293"/>
      <c r="W221" s="294"/>
      <c r="X221" s="54"/>
      <c r="Y221" s="55" t="s">
        <v>65</v>
      </c>
      <c r="Z221" s="56"/>
      <c r="AA221" s="49" t="s">
        <v>64</v>
      </c>
    </row>
    <row r="222" spans="1:37" ht="18" customHeight="1" x14ac:dyDescent="0.45">
      <c r="A222" s="1167" t="s">
        <v>68</v>
      </c>
      <c r="B222" s="1168"/>
      <c r="C222" s="1168"/>
      <c r="D222" s="1168"/>
      <c r="E222" s="1168"/>
      <c r="F222" s="1168"/>
      <c r="G222" s="1168"/>
      <c r="H222" s="1169"/>
      <c r="I222" s="667" t="s">
        <v>84</v>
      </c>
      <c r="J222" s="52" t="s">
        <v>69</v>
      </c>
      <c r="K222" s="58"/>
      <c r="L222" s="58"/>
      <c r="M222" s="58"/>
      <c r="N222" s="667" t="s">
        <v>70</v>
      </c>
      <c r="O222" s="52" t="s">
        <v>71</v>
      </c>
      <c r="P222" s="58"/>
      <c r="Q222" s="58"/>
      <c r="S222" s="72" t="s">
        <v>81</v>
      </c>
      <c r="T222" s="667" t="s">
        <v>84</v>
      </c>
      <c r="U222" s="72" t="s">
        <v>82</v>
      </c>
      <c r="W222" s="52"/>
      <c r="X222" s="58"/>
      <c r="Y222" s="58"/>
      <c r="Z222" s="58"/>
      <c r="AA222" s="59"/>
      <c r="AG222" s="69"/>
    </row>
    <row r="223" spans="1:37" ht="15" customHeight="1" x14ac:dyDescent="0.45">
      <c r="A223" s="1118" t="s">
        <v>72</v>
      </c>
      <c r="B223" s="1119"/>
      <c r="C223" s="1119"/>
      <c r="D223" s="1119"/>
      <c r="E223" s="1119"/>
      <c r="F223" s="1119"/>
      <c r="G223" s="1119"/>
      <c r="H223" s="1120"/>
      <c r="I223" s="1130" t="s">
        <v>73</v>
      </c>
      <c r="J223" s="1139"/>
      <c r="K223" s="1199"/>
      <c r="L223" s="1199"/>
      <c r="M223" s="1199"/>
      <c r="N223" s="1199"/>
      <c r="O223" s="1199"/>
      <c r="P223" s="1199"/>
      <c r="Q223" s="1200"/>
      <c r="R223" s="1200"/>
      <c r="S223" s="1200"/>
      <c r="T223" s="1200"/>
      <c r="U223" s="1143" t="s">
        <v>74</v>
      </c>
      <c r="V223" s="1143"/>
      <c r="W223" s="1143"/>
      <c r="X223" s="1143"/>
      <c r="Y223" s="1143"/>
      <c r="Z223" s="1143"/>
      <c r="AA223" s="1144"/>
    </row>
    <row r="224" spans="1:37" ht="15" customHeight="1" x14ac:dyDescent="0.45">
      <c r="A224" s="1121"/>
      <c r="B224" s="1122"/>
      <c r="C224" s="1122"/>
      <c r="D224" s="1122"/>
      <c r="E224" s="1122"/>
      <c r="F224" s="1122"/>
      <c r="G224" s="1122"/>
      <c r="H224" s="1123"/>
      <c r="I224" s="1197"/>
      <c r="J224" s="1198"/>
      <c r="K224" s="1199"/>
      <c r="L224" s="1199"/>
      <c r="M224" s="1199"/>
      <c r="N224" s="1199"/>
      <c r="O224" s="1199"/>
      <c r="P224" s="1199"/>
      <c r="Q224" s="1200"/>
      <c r="R224" s="1200"/>
      <c r="S224" s="1200"/>
      <c r="T224" s="1200"/>
      <c r="U224" s="1146"/>
      <c r="V224" s="1146"/>
      <c r="W224" s="1146"/>
      <c r="X224" s="1146"/>
      <c r="Y224" s="1146"/>
      <c r="Z224" s="1146"/>
      <c r="AA224" s="1147"/>
      <c r="AB224" s="63"/>
      <c r="AC224" s="63"/>
      <c r="AD224" s="63"/>
      <c r="AE224" s="63"/>
      <c r="AF224" s="63"/>
      <c r="AG224" s="63"/>
    </row>
    <row r="225" spans="1:37" ht="15" customHeight="1" x14ac:dyDescent="0.45">
      <c r="A225" s="1118" t="s">
        <v>75</v>
      </c>
      <c r="B225" s="1119"/>
      <c r="C225" s="1119"/>
      <c r="D225" s="1119"/>
      <c r="E225" s="1119"/>
      <c r="F225" s="1119"/>
      <c r="G225" s="1119"/>
      <c r="H225" s="1119"/>
      <c r="I225" s="1124"/>
      <c r="J225" s="1125"/>
      <c r="K225" s="1113"/>
      <c r="L225" s="1134" t="s">
        <v>76</v>
      </c>
      <c r="M225" s="1113"/>
      <c r="N225" s="1134" t="s">
        <v>77</v>
      </c>
      <c r="O225" s="1113"/>
      <c r="P225" s="1134" t="s">
        <v>78</v>
      </c>
      <c r="R225" s="60"/>
      <c r="S225" s="60"/>
      <c r="T225" s="60"/>
      <c r="U225" s="60"/>
      <c r="V225" s="60"/>
      <c r="W225" s="60"/>
      <c r="X225" s="60"/>
      <c r="Y225" s="60"/>
      <c r="Z225" s="60"/>
      <c r="AA225" s="209"/>
      <c r="AB225" s="63"/>
      <c r="AC225" s="63"/>
      <c r="AD225" s="63"/>
      <c r="AE225" s="63"/>
      <c r="AF225" s="63"/>
      <c r="AG225" s="63"/>
    </row>
    <row r="226" spans="1:37" ht="15" customHeight="1" x14ac:dyDescent="0.45">
      <c r="A226" s="1121"/>
      <c r="B226" s="1122"/>
      <c r="C226" s="1122"/>
      <c r="D226" s="1122"/>
      <c r="E226" s="1122"/>
      <c r="F226" s="1122"/>
      <c r="G226" s="1122"/>
      <c r="H226" s="1122"/>
      <c r="I226" s="1126"/>
      <c r="J226" s="1127"/>
      <c r="K226" s="1114"/>
      <c r="L226" s="1136"/>
      <c r="M226" s="1114"/>
      <c r="N226" s="1136"/>
      <c r="O226" s="1114"/>
      <c r="P226" s="1136"/>
      <c r="Q226" s="64"/>
      <c r="R226" s="62"/>
      <c r="S226" s="62"/>
      <c r="T226" s="62"/>
      <c r="U226" s="62"/>
      <c r="V226" s="62"/>
      <c r="W226" s="62"/>
      <c r="X226" s="62"/>
      <c r="Y226" s="62"/>
      <c r="Z226" s="62"/>
      <c r="AA226" s="208"/>
      <c r="AB226" s="63"/>
      <c r="AC226" s="63"/>
      <c r="AD226" s="63"/>
      <c r="AE226" s="63"/>
      <c r="AF226" s="63"/>
      <c r="AG226" s="63"/>
    </row>
    <row r="227" spans="1:37" ht="20.100000000000001" customHeight="1" x14ac:dyDescent="0.45">
      <c r="A227" s="65"/>
      <c r="B227" s="65"/>
      <c r="C227" s="65"/>
      <c r="D227" s="65"/>
      <c r="E227" s="65"/>
      <c r="F227" s="65"/>
      <c r="G227" s="65"/>
      <c r="H227" s="65"/>
      <c r="I227" s="66"/>
      <c r="J227" s="66"/>
      <c r="K227" s="68"/>
      <c r="L227" s="66"/>
      <c r="M227" s="68"/>
      <c r="N227" s="66"/>
      <c r="O227" s="68"/>
      <c r="P227" s="66"/>
      <c r="Q227" s="68"/>
      <c r="R227" s="61"/>
      <c r="S227" s="61"/>
      <c r="T227" s="61"/>
      <c r="U227" s="61"/>
      <c r="V227" s="61"/>
      <c r="W227" s="61"/>
      <c r="X227" s="61"/>
      <c r="Y227" s="61"/>
      <c r="Z227" s="61"/>
      <c r="AA227" s="61"/>
      <c r="AB227" s="63"/>
      <c r="AC227" s="63"/>
      <c r="AD227" s="63"/>
      <c r="AE227" s="63"/>
      <c r="AF227" s="63"/>
      <c r="AG227" s="63"/>
    </row>
    <row r="228" spans="1:37" ht="12.45" customHeight="1" x14ac:dyDescent="0.45">
      <c r="A228" s="1185" t="s">
        <v>62</v>
      </c>
      <c r="B228" s="1186"/>
      <c r="C228" s="1186"/>
      <c r="D228" s="1186"/>
      <c r="E228" s="1186"/>
      <c r="F228" s="1186"/>
      <c r="G228" s="1186"/>
      <c r="H228" s="1187"/>
      <c r="I228" s="1188"/>
      <c r="J228" s="1189"/>
      <c r="K228" s="1189"/>
      <c r="L228" s="1189"/>
      <c r="M228" s="1189"/>
      <c r="N228" s="1189"/>
      <c r="O228" s="1189"/>
      <c r="P228" s="1189"/>
      <c r="Q228" s="1189"/>
      <c r="R228" s="1189"/>
      <c r="S228" s="1189"/>
      <c r="T228" s="1189"/>
      <c r="U228" s="1189"/>
      <c r="V228" s="1189"/>
      <c r="W228" s="1189"/>
      <c r="X228" s="1189"/>
      <c r="Y228" s="1189"/>
      <c r="Z228" s="1189"/>
      <c r="AA228" s="1190"/>
    </row>
    <row r="229" spans="1:37" ht="22.5" customHeight="1" x14ac:dyDescent="0.45">
      <c r="A229" s="1207" t="s">
        <v>50</v>
      </c>
      <c r="B229" s="1208"/>
      <c r="C229" s="1208"/>
      <c r="D229" s="1208"/>
      <c r="E229" s="1208"/>
      <c r="F229" s="1208"/>
      <c r="G229" s="1208"/>
      <c r="H229" s="1209"/>
      <c r="I229" s="1182"/>
      <c r="J229" s="1183"/>
      <c r="K229" s="1183"/>
      <c r="L229" s="1180"/>
      <c r="M229" s="1180"/>
      <c r="N229" s="1183"/>
      <c r="O229" s="1180"/>
      <c r="P229" s="1180"/>
      <c r="Q229" s="1183"/>
      <c r="R229" s="1183"/>
      <c r="S229" s="1183"/>
      <c r="T229" s="1183"/>
      <c r="U229" s="1183"/>
      <c r="V229" s="1183"/>
      <c r="W229" s="1183"/>
      <c r="X229" s="1183"/>
      <c r="Y229" s="1183"/>
      <c r="Z229" s="1183"/>
      <c r="AA229" s="1184"/>
    </row>
    <row r="230" spans="1:37" ht="25.35" customHeight="1" x14ac:dyDescent="0.45">
      <c r="A230" s="1173" t="s">
        <v>48</v>
      </c>
      <c r="B230" s="1174"/>
      <c r="C230" s="1174"/>
      <c r="D230" s="1174"/>
      <c r="E230" s="1174"/>
      <c r="F230" s="1174"/>
      <c r="G230" s="1174"/>
      <c r="H230" s="1175"/>
      <c r="I230" s="1053" t="s">
        <v>3</v>
      </c>
      <c r="J230" s="1054"/>
      <c r="K230" s="1055"/>
      <c r="L230" s="1171"/>
      <c r="M230" s="1176"/>
      <c r="N230" s="37" t="s">
        <v>4</v>
      </c>
      <c r="O230" s="1177"/>
      <c r="P230" s="1176"/>
      <c r="Q230" s="1054"/>
      <c r="R230" s="1054"/>
      <c r="S230" s="1054"/>
      <c r="T230" s="1054"/>
      <c r="U230" s="1054"/>
      <c r="V230" s="1054"/>
      <c r="W230" s="1054"/>
      <c r="X230" s="1054"/>
      <c r="Y230" s="1054"/>
      <c r="Z230" s="1054"/>
      <c r="AA230" s="1055"/>
    </row>
    <row r="231" spans="1:37" ht="25.35" customHeight="1" x14ac:dyDescent="0.45">
      <c r="A231" s="1179"/>
      <c r="B231" s="1180"/>
      <c r="C231" s="1180"/>
      <c r="D231" s="1180"/>
      <c r="E231" s="1180"/>
      <c r="F231" s="1180"/>
      <c r="G231" s="1180"/>
      <c r="H231" s="1181"/>
      <c r="I231" s="1053" t="s">
        <v>5</v>
      </c>
      <c r="J231" s="1054"/>
      <c r="K231" s="1054"/>
      <c r="L231" s="1170"/>
      <c r="M231" s="1171"/>
      <c r="N231" s="1171"/>
      <c r="O231" s="1171"/>
      <c r="P231" s="1172"/>
      <c r="Q231" s="1053" t="s">
        <v>6</v>
      </c>
      <c r="R231" s="1054"/>
      <c r="S231" s="1055"/>
      <c r="T231" s="1170"/>
      <c r="U231" s="1171"/>
      <c r="V231" s="1171"/>
      <c r="W231" s="1171"/>
      <c r="X231" s="1171"/>
      <c r="Y231" s="1171"/>
      <c r="Z231" s="1171"/>
      <c r="AA231" s="1172"/>
    </row>
    <row r="232" spans="1:37" ht="25.35" customHeight="1" x14ac:dyDescent="0.45">
      <c r="A232" s="1179"/>
      <c r="B232" s="1180"/>
      <c r="C232" s="1180"/>
      <c r="D232" s="1180"/>
      <c r="E232" s="1180"/>
      <c r="F232" s="1180"/>
      <c r="G232" s="1180"/>
      <c r="H232" s="1181"/>
      <c r="I232" s="1053" t="s">
        <v>8536</v>
      </c>
      <c r="J232" s="1054"/>
      <c r="K232" s="1054"/>
      <c r="L232" s="1203"/>
      <c r="M232" s="1204"/>
      <c r="N232" s="1204"/>
      <c r="O232" s="1204"/>
      <c r="P232" s="1205"/>
      <c r="Q232" s="1053" t="s">
        <v>7</v>
      </c>
      <c r="R232" s="1054"/>
      <c r="S232" s="1055"/>
      <c r="T232" s="1170"/>
      <c r="U232" s="1171"/>
      <c r="V232" s="1171"/>
      <c r="W232" s="1171"/>
      <c r="X232" s="1171"/>
      <c r="Y232" s="1171"/>
      <c r="Z232" s="1171"/>
      <c r="AA232" s="1172"/>
    </row>
    <row r="233" spans="1:37" ht="25.35" customHeight="1" x14ac:dyDescent="0.45">
      <c r="A233" s="1182"/>
      <c r="B233" s="1183"/>
      <c r="C233" s="1183"/>
      <c r="D233" s="1183"/>
      <c r="E233" s="1183"/>
      <c r="F233" s="1183"/>
      <c r="G233" s="1183"/>
      <c r="H233" s="1184"/>
      <c r="I233" s="1053" t="s">
        <v>8</v>
      </c>
      <c r="J233" s="1054"/>
      <c r="K233" s="1054"/>
      <c r="L233" s="1206"/>
      <c r="M233" s="1206"/>
      <c r="N233" s="1206"/>
      <c r="O233" s="1206"/>
      <c r="P233" s="1206"/>
      <c r="Q233" s="1206"/>
      <c r="R233" s="1206"/>
      <c r="S233" s="1206"/>
      <c r="T233" s="1206"/>
      <c r="U233" s="1206"/>
      <c r="V233" s="1206"/>
      <c r="W233" s="1206"/>
      <c r="X233" s="1206"/>
      <c r="Y233" s="1206"/>
      <c r="Z233" s="1206"/>
      <c r="AA233" s="1206"/>
    </row>
    <row r="234" spans="1:37" ht="16.5" customHeight="1" x14ac:dyDescent="0.45">
      <c r="A234" s="1148" t="s">
        <v>63</v>
      </c>
      <c r="B234" s="1149"/>
      <c r="C234" s="1149"/>
      <c r="D234" s="1149"/>
      <c r="E234" s="1149"/>
      <c r="F234" s="1149"/>
      <c r="G234" s="1149"/>
      <c r="H234" s="1150"/>
      <c r="I234" s="1157"/>
      <c r="J234" s="1159"/>
      <c r="L234" s="1161"/>
      <c r="M234" s="1201" t="s">
        <v>64</v>
      </c>
      <c r="N234" s="1164"/>
      <c r="O234" s="43"/>
      <c r="P234" s="44"/>
      <c r="Q234" s="44"/>
      <c r="R234" s="44"/>
      <c r="S234" s="44"/>
      <c r="T234" s="44"/>
      <c r="U234" s="44"/>
      <c r="V234" s="44"/>
      <c r="W234" s="44"/>
      <c r="X234" s="42"/>
      <c r="Y234" s="45"/>
      <c r="Z234" s="45"/>
      <c r="AA234" s="46"/>
      <c r="AK234" s="39"/>
    </row>
    <row r="235" spans="1:37" ht="16.5" customHeight="1" x14ac:dyDescent="0.45">
      <c r="A235" s="1151"/>
      <c r="B235" s="1152"/>
      <c r="C235" s="1152"/>
      <c r="D235" s="1152"/>
      <c r="E235" s="1152"/>
      <c r="F235" s="1152"/>
      <c r="G235" s="1152"/>
      <c r="H235" s="1153"/>
      <c r="I235" s="1158"/>
      <c r="J235" s="1160"/>
      <c r="K235" s="32" t="s">
        <v>65</v>
      </c>
      <c r="L235" s="1162"/>
      <c r="M235" s="1202"/>
      <c r="N235" s="1166"/>
      <c r="O235" s="292"/>
      <c r="P235" s="99"/>
      <c r="Q235" s="99"/>
      <c r="R235" s="99"/>
      <c r="S235" s="99"/>
      <c r="T235" s="99"/>
      <c r="U235" s="99"/>
      <c r="V235" s="99"/>
      <c r="W235" s="99"/>
      <c r="X235" s="47"/>
      <c r="Y235" s="48"/>
      <c r="Z235" s="48"/>
      <c r="AA235" s="49"/>
    </row>
    <row r="236" spans="1:37" ht="16.5" customHeight="1" x14ac:dyDescent="0.45">
      <c r="A236" s="1151"/>
      <c r="B236" s="1152"/>
      <c r="C236" s="1152"/>
      <c r="D236" s="1152"/>
      <c r="E236" s="1152"/>
      <c r="F236" s="1152"/>
      <c r="G236" s="1152"/>
      <c r="H236" s="1153"/>
      <c r="I236" s="50" t="s">
        <v>66</v>
      </c>
      <c r="J236" s="51"/>
      <c r="K236" s="51"/>
      <c r="L236" s="51"/>
      <c r="M236" s="51"/>
      <c r="N236" s="51"/>
      <c r="O236" s="51"/>
      <c r="P236" s="51"/>
      <c r="Q236" s="51"/>
      <c r="R236" s="52"/>
      <c r="S236" s="53"/>
      <c r="T236" s="53"/>
      <c r="U236" s="53"/>
      <c r="V236" s="293"/>
      <c r="W236" s="294"/>
      <c r="X236" s="54"/>
      <c r="Y236" s="55" t="s">
        <v>65</v>
      </c>
      <c r="Z236" s="56"/>
      <c r="AA236" s="46" t="s">
        <v>64</v>
      </c>
    </row>
    <row r="237" spans="1:37" ht="16.5" customHeight="1" x14ac:dyDescent="0.45">
      <c r="A237" s="1154"/>
      <c r="B237" s="1155"/>
      <c r="C237" s="1155"/>
      <c r="D237" s="1155"/>
      <c r="E237" s="1155"/>
      <c r="F237" s="1155"/>
      <c r="G237" s="1155"/>
      <c r="H237" s="1156"/>
      <c r="I237" s="50" t="s">
        <v>67</v>
      </c>
      <c r="J237" s="295"/>
      <c r="K237" s="295"/>
      <c r="L237" s="295"/>
      <c r="M237" s="295"/>
      <c r="N237" s="295"/>
      <c r="O237" s="295"/>
      <c r="P237" s="295"/>
      <c r="Q237" s="295"/>
      <c r="R237" s="52"/>
      <c r="S237" s="53"/>
      <c r="T237" s="53"/>
      <c r="U237" s="53"/>
      <c r="V237" s="293"/>
      <c r="W237" s="294"/>
      <c r="X237" s="54"/>
      <c r="Y237" s="55" t="s">
        <v>65</v>
      </c>
      <c r="Z237" s="56"/>
      <c r="AA237" s="49" t="s">
        <v>64</v>
      </c>
    </row>
    <row r="238" spans="1:37" ht="18" customHeight="1" x14ac:dyDescent="0.45">
      <c r="A238" s="1167" t="s">
        <v>68</v>
      </c>
      <c r="B238" s="1168"/>
      <c r="C238" s="1168"/>
      <c r="D238" s="1168"/>
      <c r="E238" s="1168"/>
      <c r="F238" s="1168"/>
      <c r="G238" s="1168"/>
      <c r="H238" s="1169"/>
      <c r="I238" s="667" t="s">
        <v>84</v>
      </c>
      <c r="J238" s="52" t="s">
        <v>69</v>
      </c>
      <c r="K238" s="58"/>
      <c r="L238" s="58"/>
      <c r="M238" s="58"/>
      <c r="N238" s="667" t="s">
        <v>70</v>
      </c>
      <c r="O238" s="52" t="s">
        <v>71</v>
      </c>
      <c r="P238" s="58"/>
      <c r="Q238" s="58"/>
      <c r="S238" s="72" t="s">
        <v>81</v>
      </c>
      <c r="T238" s="667" t="s">
        <v>84</v>
      </c>
      <c r="U238" s="72" t="s">
        <v>82</v>
      </c>
      <c r="W238" s="52"/>
      <c r="X238" s="58"/>
      <c r="Y238" s="58"/>
      <c r="Z238" s="58"/>
      <c r="AA238" s="59"/>
      <c r="AG238" s="69"/>
    </row>
    <row r="239" spans="1:37" ht="15" customHeight="1" x14ac:dyDescent="0.45">
      <c r="A239" s="1118" t="s">
        <v>72</v>
      </c>
      <c r="B239" s="1119"/>
      <c r="C239" s="1119"/>
      <c r="D239" s="1119"/>
      <c r="E239" s="1119"/>
      <c r="F239" s="1119"/>
      <c r="G239" s="1119"/>
      <c r="H239" s="1120"/>
      <c r="I239" s="1130" t="s">
        <v>73</v>
      </c>
      <c r="J239" s="1139"/>
      <c r="K239" s="1199"/>
      <c r="L239" s="1199"/>
      <c r="M239" s="1199"/>
      <c r="N239" s="1199"/>
      <c r="O239" s="1199"/>
      <c r="P239" s="1199"/>
      <c r="Q239" s="1200"/>
      <c r="R239" s="1200"/>
      <c r="S239" s="1200"/>
      <c r="T239" s="1200"/>
      <c r="U239" s="1143" t="s">
        <v>74</v>
      </c>
      <c r="V239" s="1143"/>
      <c r="W239" s="1143"/>
      <c r="X239" s="1143"/>
      <c r="Y239" s="1143"/>
      <c r="Z239" s="1143"/>
      <c r="AA239" s="1144"/>
    </row>
    <row r="240" spans="1:37" ht="15" customHeight="1" x14ac:dyDescent="0.45">
      <c r="A240" s="1121"/>
      <c r="B240" s="1122"/>
      <c r="C240" s="1122"/>
      <c r="D240" s="1122"/>
      <c r="E240" s="1122"/>
      <c r="F240" s="1122"/>
      <c r="G240" s="1122"/>
      <c r="H240" s="1123"/>
      <c r="I240" s="1197"/>
      <c r="J240" s="1198"/>
      <c r="K240" s="1199"/>
      <c r="L240" s="1199"/>
      <c r="M240" s="1199"/>
      <c r="N240" s="1199"/>
      <c r="O240" s="1199"/>
      <c r="P240" s="1199"/>
      <c r="Q240" s="1200"/>
      <c r="R240" s="1200"/>
      <c r="S240" s="1200"/>
      <c r="T240" s="1200"/>
      <c r="U240" s="1146"/>
      <c r="V240" s="1146"/>
      <c r="W240" s="1146"/>
      <c r="X240" s="1146"/>
      <c r="Y240" s="1146"/>
      <c r="Z240" s="1146"/>
      <c r="AA240" s="1147"/>
      <c r="AB240" s="63"/>
      <c r="AC240" s="63"/>
      <c r="AD240" s="63"/>
      <c r="AE240" s="63"/>
      <c r="AF240" s="63"/>
      <c r="AG240" s="63"/>
    </row>
    <row r="241" spans="1:37" ht="15" customHeight="1" x14ac:dyDescent="0.45">
      <c r="A241" s="1118" t="s">
        <v>75</v>
      </c>
      <c r="B241" s="1119"/>
      <c r="C241" s="1119"/>
      <c r="D241" s="1119"/>
      <c r="E241" s="1119"/>
      <c r="F241" s="1119"/>
      <c r="G241" s="1119"/>
      <c r="H241" s="1119"/>
      <c r="I241" s="1124"/>
      <c r="J241" s="1125"/>
      <c r="K241" s="1113"/>
      <c r="L241" s="1134" t="s">
        <v>76</v>
      </c>
      <c r="M241" s="1113"/>
      <c r="N241" s="1134" t="s">
        <v>77</v>
      </c>
      <c r="O241" s="1113"/>
      <c r="P241" s="1134" t="s">
        <v>78</v>
      </c>
      <c r="R241" s="60"/>
      <c r="S241" s="60"/>
      <c r="T241" s="60"/>
      <c r="U241" s="60"/>
      <c r="V241" s="60"/>
      <c r="W241" s="60"/>
      <c r="X241" s="60"/>
      <c r="Y241" s="60"/>
      <c r="Z241" s="60"/>
      <c r="AA241" s="209"/>
      <c r="AB241" s="63"/>
      <c r="AC241" s="63"/>
      <c r="AD241" s="63"/>
      <c r="AE241" s="63"/>
      <c r="AF241" s="63"/>
      <c r="AG241" s="63"/>
    </row>
    <row r="242" spans="1:37" ht="15" customHeight="1" x14ac:dyDescent="0.45">
      <c r="A242" s="1121"/>
      <c r="B242" s="1122"/>
      <c r="C242" s="1122"/>
      <c r="D242" s="1122"/>
      <c r="E242" s="1122"/>
      <c r="F242" s="1122"/>
      <c r="G242" s="1122"/>
      <c r="H242" s="1122"/>
      <c r="I242" s="1126"/>
      <c r="J242" s="1127"/>
      <c r="K242" s="1114"/>
      <c r="L242" s="1136"/>
      <c r="M242" s="1114"/>
      <c r="N242" s="1136"/>
      <c r="O242" s="1114"/>
      <c r="P242" s="1136"/>
      <c r="Q242" s="64"/>
      <c r="R242" s="62"/>
      <c r="S242" s="62"/>
      <c r="T242" s="62"/>
      <c r="U242" s="62"/>
      <c r="V242" s="62"/>
      <c r="W242" s="62"/>
      <c r="X242" s="62"/>
      <c r="Y242" s="62"/>
      <c r="Z242" s="62"/>
      <c r="AA242" s="208"/>
      <c r="AB242" s="63"/>
      <c r="AC242" s="63"/>
      <c r="AD242" s="63"/>
      <c r="AE242" s="63"/>
      <c r="AF242" s="63"/>
      <c r="AG242" s="63"/>
    </row>
    <row r="243" spans="1:37" ht="20.100000000000001" customHeight="1" x14ac:dyDescent="0.45">
      <c r="A243" s="65"/>
      <c r="B243" s="65"/>
      <c r="C243" s="65"/>
      <c r="D243" s="65"/>
      <c r="E243" s="65"/>
      <c r="F243" s="65"/>
      <c r="G243" s="65"/>
      <c r="H243" s="65"/>
      <c r="I243" s="66"/>
      <c r="J243" s="66"/>
      <c r="K243" s="68"/>
      <c r="L243" s="66"/>
      <c r="M243" s="68"/>
      <c r="N243" s="66"/>
      <c r="O243" s="68"/>
      <c r="P243" s="66"/>
      <c r="Q243" s="68"/>
      <c r="R243" s="61"/>
      <c r="S243" s="61"/>
      <c r="T243" s="61"/>
      <c r="U243" s="61"/>
      <c r="V243" s="61"/>
      <c r="W243" s="61"/>
      <c r="X243" s="61"/>
      <c r="Y243" s="61"/>
      <c r="Z243" s="61"/>
      <c r="AA243" s="61"/>
      <c r="AB243" s="63"/>
      <c r="AC243" s="63"/>
      <c r="AD243" s="63"/>
      <c r="AE243" s="63"/>
      <c r="AF243" s="63"/>
      <c r="AG243" s="63"/>
    </row>
    <row r="244" spans="1:37" ht="18" customHeight="1" x14ac:dyDescent="0.45">
      <c r="B244" s="291" t="s">
        <v>85</v>
      </c>
      <c r="C244" s="69" t="s">
        <v>5718</v>
      </c>
      <c r="E244" s="69"/>
      <c r="F244" s="69"/>
      <c r="G244" s="69"/>
      <c r="H244" s="69"/>
      <c r="I244" s="73"/>
      <c r="J244" s="73"/>
      <c r="K244" s="73"/>
      <c r="L244" s="73"/>
      <c r="M244" s="73"/>
      <c r="N244" s="73"/>
      <c r="O244" s="73"/>
      <c r="P244" s="73"/>
      <c r="Q244" s="73"/>
      <c r="R244" s="74"/>
      <c r="S244" s="73"/>
      <c r="T244" s="73"/>
      <c r="U244" s="73"/>
      <c r="V244" s="73"/>
      <c r="W244" s="69"/>
      <c r="X244" s="69"/>
      <c r="Y244" s="69"/>
      <c r="Z244" s="69"/>
      <c r="AA244" s="69"/>
      <c r="AB244" s="69"/>
      <c r="AE244" s="71"/>
    </row>
    <row r="245" spans="1:37" ht="30" customHeight="1" x14ac:dyDescent="0.45">
      <c r="B245" s="296" t="s">
        <v>86</v>
      </c>
      <c r="C245" s="1117" t="s">
        <v>5719</v>
      </c>
      <c r="D245" s="1117"/>
      <c r="E245" s="1117"/>
      <c r="F245" s="1117"/>
      <c r="G245" s="1117"/>
      <c r="H245" s="1117"/>
      <c r="I245" s="1117"/>
      <c r="J245" s="1117"/>
      <c r="K245" s="1117"/>
      <c r="L245" s="1117"/>
      <c r="M245" s="1117"/>
      <c r="N245" s="1117"/>
      <c r="O245" s="1117"/>
      <c r="P245" s="1117"/>
      <c r="Q245" s="1117"/>
      <c r="R245" s="1117"/>
      <c r="S245" s="1117"/>
      <c r="T245" s="1117"/>
      <c r="U245" s="1117"/>
      <c r="V245" s="1117"/>
      <c r="W245" s="1117"/>
      <c r="X245" s="1117"/>
      <c r="Y245" s="1117"/>
      <c r="Z245" s="1117"/>
      <c r="AA245" s="1117"/>
      <c r="AE245" s="71"/>
    </row>
    <row r="246" spans="1:37" ht="8.1" customHeight="1" x14ac:dyDescent="0.4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spans="1:37" ht="25.35" customHeight="1" x14ac:dyDescent="0.45">
      <c r="A247" s="35" t="s">
        <v>87</v>
      </c>
      <c r="H247" s="36"/>
      <c r="I247" s="36"/>
      <c r="V247" s="36"/>
      <c r="W247" s="36"/>
      <c r="X247" s="36"/>
      <c r="Y247" s="36"/>
      <c r="Z247" s="36"/>
      <c r="AA247" s="36"/>
    </row>
    <row r="248" spans="1:37" ht="12.45" customHeight="1" x14ac:dyDescent="0.45">
      <c r="A248" s="1185" t="s">
        <v>62</v>
      </c>
      <c r="B248" s="1186"/>
      <c r="C248" s="1186"/>
      <c r="D248" s="1186"/>
      <c r="E248" s="1186"/>
      <c r="F248" s="1186"/>
      <c r="G248" s="1186"/>
      <c r="H248" s="1187"/>
      <c r="I248" s="1188"/>
      <c r="J248" s="1189"/>
      <c r="K248" s="1189"/>
      <c r="L248" s="1189"/>
      <c r="M248" s="1189"/>
      <c r="N248" s="1189"/>
      <c r="O248" s="1189"/>
      <c r="P248" s="1189"/>
      <c r="Q248" s="1189"/>
      <c r="R248" s="1189"/>
      <c r="S248" s="1189"/>
      <c r="T248" s="1189"/>
      <c r="U248" s="1189"/>
      <c r="V248" s="1189"/>
      <c r="W248" s="1189"/>
      <c r="X248" s="1189"/>
      <c r="Y248" s="1189"/>
      <c r="Z248" s="1189"/>
      <c r="AA248" s="1190"/>
    </row>
    <row r="249" spans="1:37" ht="22.5" customHeight="1" x14ac:dyDescent="0.45">
      <c r="A249" s="1207" t="s">
        <v>50</v>
      </c>
      <c r="B249" s="1208"/>
      <c r="C249" s="1208"/>
      <c r="D249" s="1208"/>
      <c r="E249" s="1208"/>
      <c r="F249" s="1208"/>
      <c r="G249" s="1208"/>
      <c r="H249" s="1209"/>
      <c r="I249" s="1182"/>
      <c r="J249" s="1183"/>
      <c r="K249" s="1183"/>
      <c r="L249" s="1180"/>
      <c r="M249" s="1180"/>
      <c r="N249" s="1183"/>
      <c r="O249" s="1180"/>
      <c r="P249" s="1180"/>
      <c r="Q249" s="1183"/>
      <c r="R249" s="1183"/>
      <c r="S249" s="1183"/>
      <c r="T249" s="1183"/>
      <c r="U249" s="1183"/>
      <c r="V249" s="1183"/>
      <c r="W249" s="1183"/>
      <c r="X249" s="1183"/>
      <c r="Y249" s="1183"/>
      <c r="Z249" s="1183"/>
      <c r="AA249" s="1184"/>
    </row>
    <row r="250" spans="1:37" ht="25.35" customHeight="1" x14ac:dyDescent="0.45">
      <c r="A250" s="1173" t="s">
        <v>48</v>
      </c>
      <c r="B250" s="1174"/>
      <c r="C250" s="1174"/>
      <c r="D250" s="1174"/>
      <c r="E250" s="1174"/>
      <c r="F250" s="1174"/>
      <c r="G250" s="1174"/>
      <c r="H250" s="1175"/>
      <c r="I250" s="1053" t="s">
        <v>3</v>
      </c>
      <c r="J250" s="1054"/>
      <c r="K250" s="1055"/>
      <c r="L250" s="1171"/>
      <c r="M250" s="1176"/>
      <c r="N250" s="37" t="s">
        <v>4</v>
      </c>
      <c r="O250" s="1177"/>
      <c r="P250" s="1176"/>
      <c r="Q250" s="1054"/>
      <c r="R250" s="1054"/>
      <c r="S250" s="1054"/>
      <c r="T250" s="1054"/>
      <c r="U250" s="1054"/>
      <c r="V250" s="1054"/>
      <c r="W250" s="1054"/>
      <c r="X250" s="1054"/>
      <c r="Y250" s="1054"/>
      <c r="Z250" s="1054"/>
      <c r="AA250" s="1055"/>
    </row>
    <row r="251" spans="1:37" ht="25.35" customHeight="1" x14ac:dyDescent="0.45">
      <c r="A251" s="1179"/>
      <c r="B251" s="1180"/>
      <c r="C251" s="1180"/>
      <c r="D251" s="1180"/>
      <c r="E251" s="1180"/>
      <c r="F251" s="1180"/>
      <c r="G251" s="1180"/>
      <c r="H251" s="1181"/>
      <c r="I251" s="1053" t="s">
        <v>5</v>
      </c>
      <c r="J251" s="1054"/>
      <c r="K251" s="1054"/>
      <c r="L251" s="1170"/>
      <c r="M251" s="1171"/>
      <c r="N251" s="1171"/>
      <c r="O251" s="1171"/>
      <c r="P251" s="1172"/>
      <c r="Q251" s="1053" t="s">
        <v>6</v>
      </c>
      <c r="R251" s="1054"/>
      <c r="S251" s="1055"/>
      <c r="T251" s="1170"/>
      <c r="U251" s="1171"/>
      <c r="V251" s="1171"/>
      <c r="W251" s="1171"/>
      <c r="X251" s="1171"/>
      <c r="Y251" s="1171"/>
      <c r="Z251" s="1171"/>
      <c r="AA251" s="1172"/>
    </row>
    <row r="252" spans="1:37" ht="25.35" customHeight="1" x14ac:dyDescent="0.45">
      <c r="A252" s="1179"/>
      <c r="B252" s="1180"/>
      <c r="C252" s="1180"/>
      <c r="D252" s="1180"/>
      <c r="E252" s="1180"/>
      <c r="F252" s="1180"/>
      <c r="G252" s="1180"/>
      <c r="H252" s="1181"/>
      <c r="I252" s="1053" t="s">
        <v>8536</v>
      </c>
      <c r="J252" s="1054"/>
      <c r="K252" s="1054"/>
      <c r="L252" s="1203"/>
      <c r="M252" s="1204"/>
      <c r="N252" s="1204"/>
      <c r="O252" s="1204"/>
      <c r="P252" s="1205"/>
      <c r="Q252" s="1053" t="s">
        <v>7</v>
      </c>
      <c r="R252" s="1054"/>
      <c r="S252" s="1055"/>
      <c r="T252" s="1170"/>
      <c r="U252" s="1171"/>
      <c r="V252" s="1171"/>
      <c r="W252" s="1171"/>
      <c r="X252" s="1171"/>
      <c r="Y252" s="1171"/>
      <c r="Z252" s="1171"/>
      <c r="AA252" s="1172"/>
    </row>
    <row r="253" spans="1:37" ht="25.35" customHeight="1" x14ac:dyDescent="0.45">
      <c r="A253" s="1182"/>
      <c r="B253" s="1183"/>
      <c r="C253" s="1183"/>
      <c r="D253" s="1183"/>
      <c r="E253" s="1183"/>
      <c r="F253" s="1183"/>
      <c r="G253" s="1183"/>
      <c r="H253" s="1184"/>
      <c r="I253" s="1053" t="s">
        <v>8</v>
      </c>
      <c r="J253" s="1054"/>
      <c r="K253" s="1054"/>
      <c r="L253" s="1206"/>
      <c r="M253" s="1206"/>
      <c r="N253" s="1206"/>
      <c r="O253" s="1206"/>
      <c r="P253" s="1206"/>
      <c r="Q253" s="1206"/>
      <c r="R253" s="1206"/>
      <c r="S253" s="1206"/>
      <c r="T253" s="1206"/>
      <c r="U253" s="1206"/>
      <c r="V253" s="1206"/>
      <c r="W253" s="1206"/>
      <c r="X253" s="1206"/>
      <c r="Y253" s="1206"/>
      <c r="Z253" s="1206"/>
      <c r="AA253" s="1206"/>
    </row>
    <row r="254" spans="1:37" ht="16.5" customHeight="1" x14ac:dyDescent="0.45">
      <c r="A254" s="1148" t="s">
        <v>63</v>
      </c>
      <c r="B254" s="1149"/>
      <c r="C254" s="1149"/>
      <c r="D254" s="1149"/>
      <c r="E254" s="1149"/>
      <c r="F254" s="1149"/>
      <c r="G254" s="1149"/>
      <c r="H254" s="1150"/>
      <c r="I254" s="1157"/>
      <c r="J254" s="1159"/>
      <c r="L254" s="1161"/>
      <c r="M254" s="1201" t="s">
        <v>64</v>
      </c>
      <c r="N254" s="1164"/>
      <c r="O254" s="43"/>
      <c r="P254" s="44"/>
      <c r="Q254" s="44"/>
      <c r="R254" s="44"/>
      <c r="S254" s="44"/>
      <c r="T254" s="44"/>
      <c r="U254" s="44"/>
      <c r="V254" s="44"/>
      <c r="W254" s="44"/>
      <c r="X254" s="42"/>
      <c r="Y254" s="45"/>
      <c r="Z254" s="45"/>
      <c r="AA254" s="46"/>
      <c r="AK254" s="39"/>
    </row>
    <row r="255" spans="1:37" ht="16.5" customHeight="1" x14ac:dyDescent="0.45">
      <c r="A255" s="1151"/>
      <c r="B255" s="1152"/>
      <c r="C255" s="1152"/>
      <c r="D255" s="1152"/>
      <c r="E255" s="1152"/>
      <c r="F255" s="1152"/>
      <c r="G255" s="1152"/>
      <c r="H255" s="1153"/>
      <c r="I255" s="1158"/>
      <c r="J255" s="1160"/>
      <c r="K255" s="32" t="s">
        <v>65</v>
      </c>
      <c r="L255" s="1162"/>
      <c r="M255" s="1202"/>
      <c r="N255" s="1166"/>
      <c r="O255" s="292"/>
      <c r="P255" s="99"/>
      <c r="Q255" s="99"/>
      <c r="R255" s="99"/>
      <c r="S255" s="99"/>
      <c r="T255" s="99"/>
      <c r="U255" s="99"/>
      <c r="V255" s="99"/>
      <c r="W255" s="99"/>
      <c r="X255" s="47"/>
      <c r="Y255" s="48"/>
      <c r="Z255" s="48"/>
      <c r="AA255" s="49"/>
    </row>
    <row r="256" spans="1:37" ht="16.5" customHeight="1" x14ac:dyDescent="0.45">
      <c r="A256" s="1151"/>
      <c r="B256" s="1152"/>
      <c r="C256" s="1152"/>
      <c r="D256" s="1152"/>
      <c r="E256" s="1152"/>
      <c r="F256" s="1152"/>
      <c r="G256" s="1152"/>
      <c r="H256" s="1153"/>
      <c r="I256" s="50" t="s">
        <v>66</v>
      </c>
      <c r="J256" s="51"/>
      <c r="K256" s="51"/>
      <c r="L256" s="51"/>
      <c r="M256" s="51"/>
      <c r="N256" s="51"/>
      <c r="O256" s="51"/>
      <c r="P256" s="51"/>
      <c r="Q256" s="51"/>
      <c r="R256" s="52"/>
      <c r="S256" s="53"/>
      <c r="T256" s="53"/>
      <c r="U256" s="53"/>
      <c r="V256" s="293"/>
      <c r="W256" s="294"/>
      <c r="X256" s="54"/>
      <c r="Y256" s="55" t="s">
        <v>65</v>
      </c>
      <c r="Z256" s="56"/>
      <c r="AA256" s="46" t="s">
        <v>64</v>
      </c>
    </row>
    <row r="257" spans="1:37" ht="16.5" customHeight="1" x14ac:dyDescent="0.45">
      <c r="A257" s="1154"/>
      <c r="B257" s="1155"/>
      <c r="C257" s="1155"/>
      <c r="D257" s="1155"/>
      <c r="E257" s="1155"/>
      <c r="F257" s="1155"/>
      <c r="G257" s="1155"/>
      <c r="H257" s="1156"/>
      <c r="I257" s="50" t="s">
        <v>67</v>
      </c>
      <c r="J257" s="295"/>
      <c r="K257" s="295"/>
      <c r="L257" s="295"/>
      <c r="M257" s="295"/>
      <c r="N257" s="295"/>
      <c r="O257" s="295"/>
      <c r="P257" s="295"/>
      <c r="Q257" s="295"/>
      <c r="R257" s="52"/>
      <c r="S257" s="53"/>
      <c r="T257" s="53"/>
      <c r="U257" s="53"/>
      <c r="V257" s="293"/>
      <c r="W257" s="294"/>
      <c r="X257" s="54"/>
      <c r="Y257" s="55" t="s">
        <v>65</v>
      </c>
      <c r="Z257" s="56"/>
      <c r="AA257" s="49" t="s">
        <v>64</v>
      </c>
    </row>
    <row r="258" spans="1:37" ht="18" customHeight="1" x14ac:dyDescent="0.45">
      <c r="A258" s="1167" t="s">
        <v>68</v>
      </c>
      <c r="B258" s="1168"/>
      <c r="C258" s="1168"/>
      <c r="D258" s="1168"/>
      <c r="E258" s="1168"/>
      <c r="F258" s="1168"/>
      <c r="G258" s="1168"/>
      <c r="H258" s="1169"/>
      <c r="I258" s="667" t="s">
        <v>84</v>
      </c>
      <c r="J258" s="52" t="s">
        <v>69</v>
      </c>
      <c r="K258" s="58"/>
      <c r="L258" s="58"/>
      <c r="M258" s="58"/>
      <c r="N258" s="667" t="s">
        <v>70</v>
      </c>
      <c r="O258" s="52" t="s">
        <v>71</v>
      </c>
      <c r="P258" s="58"/>
      <c r="Q258" s="58"/>
      <c r="S258" s="72" t="s">
        <v>81</v>
      </c>
      <c r="T258" s="667" t="s">
        <v>84</v>
      </c>
      <c r="U258" s="72" t="s">
        <v>82</v>
      </c>
      <c r="W258" s="52"/>
      <c r="X258" s="58"/>
      <c r="Y258" s="58"/>
      <c r="Z258" s="58"/>
      <c r="AA258" s="59"/>
      <c r="AG258" s="69"/>
    </row>
    <row r="259" spans="1:37" ht="15" customHeight="1" x14ac:dyDescent="0.45">
      <c r="A259" s="1118" t="s">
        <v>72</v>
      </c>
      <c r="B259" s="1119"/>
      <c r="C259" s="1119"/>
      <c r="D259" s="1119"/>
      <c r="E259" s="1119"/>
      <c r="F259" s="1119"/>
      <c r="G259" s="1119"/>
      <c r="H259" s="1120"/>
      <c r="I259" s="1130" t="s">
        <v>73</v>
      </c>
      <c r="J259" s="1139"/>
      <c r="K259" s="1199"/>
      <c r="L259" s="1199"/>
      <c r="M259" s="1199"/>
      <c r="N259" s="1199"/>
      <c r="O259" s="1199"/>
      <c r="P259" s="1199"/>
      <c r="Q259" s="1200"/>
      <c r="R259" s="1200"/>
      <c r="S259" s="1200"/>
      <c r="T259" s="1200"/>
      <c r="U259" s="1143" t="s">
        <v>74</v>
      </c>
      <c r="V259" s="1143"/>
      <c r="W259" s="1143"/>
      <c r="X259" s="1143"/>
      <c r="Y259" s="1143"/>
      <c r="Z259" s="1143"/>
      <c r="AA259" s="1144"/>
    </row>
    <row r="260" spans="1:37" ht="15" customHeight="1" x14ac:dyDescent="0.45">
      <c r="A260" s="1121"/>
      <c r="B260" s="1122"/>
      <c r="C260" s="1122"/>
      <c r="D260" s="1122"/>
      <c r="E260" s="1122"/>
      <c r="F260" s="1122"/>
      <c r="G260" s="1122"/>
      <c r="H260" s="1123"/>
      <c r="I260" s="1197"/>
      <c r="J260" s="1198"/>
      <c r="K260" s="1199"/>
      <c r="L260" s="1199"/>
      <c r="M260" s="1199"/>
      <c r="N260" s="1199"/>
      <c r="O260" s="1199"/>
      <c r="P260" s="1199"/>
      <c r="Q260" s="1200"/>
      <c r="R260" s="1200"/>
      <c r="S260" s="1200"/>
      <c r="T260" s="1200"/>
      <c r="U260" s="1146"/>
      <c r="V260" s="1146"/>
      <c r="W260" s="1146"/>
      <c r="X260" s="1146"/>
      <c r="Y260" s="1146"/>
      <c r="Z260" s="1146"/>
      <c r="AA260" s="1147"/>
      <c r="AB260" s="63"/>
      <c r="AC260" s="63"/>
      <c r="AD260" s="63"/>
      <c r="AE260" s="63"/>
      <c r="AF260" s="63"/>
      <c r="AG260" s="63"/>
    </row>
    <row r="261" spans="1:37" ht="15" customHeight="1" x14ac:dyDescent="0.45">
      <c r="A261" s="1118" t="s">
        <v>75</v>
      </c>
      <c r="B261" s="1119"/>
      <c r="C261" s="1119"/>
      <c r="D261" s="1119"/>
      <c r="E261" s="1119"/>
      <c r="F261" s="1119"/>
      <c r="G261" s="1119"/>
      <c r="H261" s="1119"/>
      <c r="I261" s="1124"/>
      <c r="J261" s="1125"/>
      <c r="K261" s="1113"/>
      <c r="L261" s="1134" t="s">
        <v>76</v>
      </c>
      <c r="M261" s="1113"/>
      <c r="N261" s="1134" t="s">
        <v>77</v>
      </c>
      <c r="O261" s="1113"/>
      <c r="P261" s="1134" t="s">
        <v>78</v>
      </c>
      <c r="R261" s="60"/>
      <c r="S261" s="60"/>
      <c r="T261" s="60"/>
      <c r="U261" s="60"/>
      <c r="V261" s="60"/>
      <c r="W261" s="60"/>
      <c r="X261" s="60"/>
      <c r="Y261" s="60"/>
      <c r="Z261" s="60"/>
      <c r="AA261" s="209"/>
      <c r="AB261" s="63"/>
      <c r="AC261" s="63"/>
      <c r="AD261" s="63"/>
      <c r="AE261" s="63"/>
      <c r="AF261" s="63"/>
      <c r="AG261" s="63"/>
    </row>
    <row r="262" spans="1:37" ht="15" customHeight="1" x14ac:dyDescent="0.45">
      <c r="A262" s="1121"/>
      <c r="B262" s="1122"/>
      <c r="C262" s="1122"/>
      <c r="D262" s="1122"/>
      <c r="E262" s="1122"/>
      <c r="F262" s="1122"/>
      <c r="G262" s="1122"/>
      <c r="H262" s="1122"/>
      <c r="I262" s="1126"/>
      <c r="J262" s="1127"/>
      <c r="K262" s="1114"/>
      <c r="L262" s="1136"/>
      <c r="M262" s="1114"/>
      <c r="N262" s="1136"/>
      <c r="O262" s="1114"/>
      <c r="P262" s="1136"/>
      <c r="Q262" s="64"/>
      <c r="R262" s="62"/>
      <c r="S262" s="62"/>
      <c r="T262" s="62"/>
      <c r="U262" s="62"/>
      <c r="V262" s="62"/>
      <c r="W262" s="62"/>
      <c r="X262" s="62"/>
      <c r="Y262" s="62"/>
      <c r="Z262" s="62"/>
      <c r="AA262" s="208"/>
      <c r="AB262" s="63"/>
      <c r="AC262" s="63"/>
      <c r="AD262" s="63"/>
      <c r="AE262" s="63"/>
      <c r="AF262" s="63"/>
      <c r="AG262" s="63"/>
    </row>
    <row r="263" spans="1:37" ht="20.100000000000001" customHeight="1" x14ac:dyDescent="0.45">
      <c r="A263" s="65"/>
      <c r="B263" s="65"/>
      <c r="C263" s="65"/>
      <c r="D263" s="65"/>
      <c r="E263" s="65"/>
      <c r="F263" s="65"/>
      <c r="G263" s="65"/>
      <c r="H263" s="65"/>
      <c r="I263" s="66"/>
      <c r="J263" s="66"/>
      <c r="K263" s="68"/>
      <c r="L263" s="66"/>
      <c r="M263" s="68"/>
      <c r="N263" s="66"/>
      <c r="O263" s="68"/>
      <c r="P263" s="66"/>
      <c r="Q263" s="68"/>
      <c r="R263" s="61"/>
      <c r="S263" s="61"/>
      <c r="T263" s="61"/>
      <c r="U263" s="61"/>
      <c r="V263" s="61"/>
      <c r="W263" s="61"/>
      <c r="X263" s="61"/>
      <c r="Y263" s="61"/>
      <c r="Z263" s="61"/>
      <c r="AA263" s="61"/>
      <c r="AB263" s="63"/>
      <c r="AC263" s="63"/>
      <c r="AD263" s="63"/>
      <c r="AE263" s="63"/>
      <c r="AF263" s="63"/>
      <c r="AG263" s="63"/>
    </row>
    <row r="264" spans="1:37" ht="12.45" customHeight="1" x14ac:dyDescent="0.45">
      <c r="A264" s="1185" t="s">
        <v>62</v>
      </c>
      <c r="B264" s="1186"/>
      <c r="C264" s="1186"/>
      <c r="D264" s="1186"/>
      <c r="E264" s="1186"/>
      <c r="F264" s="1186"/>
      <c r="G264" s="1186"/>
      <c r="H264" s="1187"/>
      <c r="I264" s="1188"/>
      <c r="J264" s="1189"/>
      <c r="K264" s="1189"/>
      <c r="L264" s="1189"/>
      <c r="M264" s="1189"/>
      <c r="N264" s="1189"/>
      <c r="O264" s="1189"/>
      <c r="P264" s="1189"/>
      <c r="Q264" s="1189"/>
      <c r="R264" s="1189"/>
      <c r="S264" s="1189"/>
      <c r="T264" s="1189"/>
      <c r="U264" s="1189"/>
      <c r="V264" s="1189"/>
      <c r="W264" s="1189"/>
      <c r="X264" s="1189"/>
      <c r="Y264" s="1189"/>
      <c r="Z264" s="1189"/>
      <c r="AA264" s="1190"/>
    </row>
    <row r="265" spans="1:37" ht="22.5" customHeight="1" x14ac:dyDescent="0.45">
      <c r="A265" s="1207" t="s">
        <v>50</v>
      </c>
      <c r="B265" s="1208"/>
      <c r="C265" s="1208"/>
      <c r="D265" s="1208"/>
      <c r="E265" s="1208"/>
      <c r="F265" s="1208"/>
      <c r="G265" s="1208"/>
      <c r="H265" s="1209"/>
      <c r="I265" s="1182"/>
      <c r="J265" s="1183"/>
      <c r="K265" s="1183"/>
      <c r="L265" s="1180"/>
      <c r="M265" s="1180"/>
      <c r="N265" s="1183"/>
      <c r="O265" s="1180"/>
      <c r="P265" s="1180"/>
      <c r="Q265" s="1183"/>
      <c r="R265" s="1183"/>
      <c r="S265" s="1183"/>
      <c r="T265" s="1183"/>
      <c r="U265" s="1183"/>
      <c r="V265" s="1183"/>
      <c r="W265" s="1183"/>
      <c r="X265" s="1183"/>
      <c r="Y265" s="1183"/>
      <c r="Z265" s="1183"/>
      <c r="AA265" s="1184"/>
    </row>
    <row r="266" spans="1:37" ht="25.35" customHeight="1" x14ac:dyDescent="0.45">
      <c r="A266" s="1173" t="s">
        <v>48</v>
      </c>
      <c r="B266" s="1174"/>
      <c r="C266" s="1174"/>
      <c r="D266" s="1174"/>
      <c r="E266" s="1174"/>
      <c r="F266" s="1174"/>
      <c r="G266" s="1174"/>
      <c r="H266" s="1175"/>
      <c r="I266" s="1053" t="s">
        <v>3</v>
      </c>
      <c r="J266" s="1054"/>
      <c r="K266" s="1055"/>
      <c r="L266" s="1171"/>
      <c r="M266" s="1176"/>
      <c r="N266" s="37" t="s">
        <v>4</v>
      </c>
      <c r="O266" s="1177"/>
      <c r="P266" s="1176"/>
      <c r="Q266" s="1054"/>
      <c r="R266" s="1054"/>
      <c r="S266" s="1054"/>
      <c r="T266" s="1054"/>
      <c r="U266" s="1054"/>
      <c r="V266" s="1054"/>
      <c r="W266" s="1054"/>
      <c r="X266" s="1054"/>
      <c r="Y266" s="1054"/>
      <c r="Z266" s="1054"/>
      <c r="AA266" s="1055"/>
    </row>
    <row r="267" spans="1:37" ht="25.35" customHeight="1" x14ac:dyDescent="0.45">
      <c r="A267" s="1179"/>
      <c r="B267" s="1180"/>
      <c r="C267" s="1180"/>
      <c r="D267" s="1180"/>
      <c r="E267" s="1180"/>
      <c r="F267" s="1180"/>
      <c r="G267" s="1180"/>
      <c r="H267" s="1181"/>
      <c r="I267" s="1053" t="s">
        <v>5</v>
      </c>
      <c r="J267" s="1054"/>
      <c r="K267" s="1054"/>
      <c r="L267" s="1170"/>
      <c r="M267" s="1171"/>
      <c r="N267" s="1171"/>
      <c r="O267" s="1171"/>
      <c r="P267" s="1172"/>
      <c r="Q267" s="1053" t="s">
        <v>6</v>
      </c>
      <c r="R267" s="1054"/>
      <c r="S267" s="1055"/>
      <c r="T267" s="1170"/>
      <c r="U267" s="1171"/>
      <c r="V267" s="1171"/>
      <c r="W267" s="1171"/>
      <c r="X267" s="1171"/>
      <c r="Y267" s="1171"/>
      <c r="Z267" s="1171"/>
      <c r="AA267" s="1172"/>
    </row>
    <row r="268" spans="1:37" ht="25.35" customHeight="1" x14ac:dyDescent="0.45">
      <c r="A268" s="1179"/>
      <c r="B268" s="1180"/>
      <c r="C268" s="1180"/>
      <c r="D268" s="1180"/>
      <c r="E268" s="1180"/>
      <c r="F268" s="1180"/>
      <c r="G268" s="1180"/>
      <c r="H268" s="1181"/>
      <c r="I268" s="1053" t="s">
        <v>8536</v>
      </c>
      <c r="J268" s="1054"/>
      <c r="K268" s="1054"/>
      <c r="L268" s="1203"/>
      <c r="M268" s="1204"/>
      <c r="N268" s="1204"/>
      <c r="O268" s="1204"/>
      <c r="P268" s="1205"/>
      <c r="Q268" s="1053" t="s">
        <v>7</v>
      </c>
      <c r="R268" s="1054"/>
      <c r="S268" s="1055"/>
      <c r="T268" s="1170"/>
      <c r="U268" s="1171"/>
      <c r="V268" s="1171"/>
      <c r="W268" s="1171"/>
      <c r="X268" s="1171"/>
      <c r="Y268" s="1171"/>
      <c r="Z268" s="1171"/>
      <c r="AA268" s="1172"/>
    </row>
    <row r="269" spans="1:37" ht="25.35" customHeight="1" x14ac:dyDescent="0.45">
      <c r="A269" s="1182"/>
      <c r="B269" s="1183"/>
      <c r="C269" s="1183"/>
      <c r="D269" s="1183"/>
      <c r="E269" s="1183"/>
      <c r="F269" s="1183"/>
      <c r="G269" s="1183"/>
      <c r="H269" s="1184"/>
      <c r="I269" s="1053" t="s">
        <v>8</v>
      </c>
      <c r="J269" s="1054"/>
      <c r="K269" s="1054"/>
      <c r="L269" s="1206"/>
      <c r="M269" s="1206"/>
      <c r="N269" s="1206"/>
      <c r="O269" s="1206"/>
      <c r="P269" s="1206"/>
      <c r="Q269" s="1206"/>
      <c r="R269" s="1206"/>
      <c r="S269" s="1206"/>
      <c r="T269" s="1206"/>
      <c r="U269" s="1206"/>
      <c r="V269" s="1206"/>
      <c r="W269" s="1206"/>
      <c r="X269" s="1206"/>
      <c r="Y269" s="1206"/>
      <c r="Z269" s="1206"/>
      <c r="AA269" s="1206"/>
    </row>
    <row r="270" spans="1:37" ht="16.5" customHeight="1" x14ac:dyDescent="0.45">
      <c r="A270" s="1148" t="s">
        <v>63</v>
      </c>
      <c r="B270" s="1149"/>
      <c r="C270" s="1149"/>
      <c r="D270" s="1149"/>
      <c r="E270" s="1149"/>
      <c r="F270" s="1149"/>
      <c r="G270" s="1149"/>
      <c r="H270" s="1150"/>
      <c r="I270" s="1157"/>
      <c r="J270" s="1159"/>
      <c r="L270" s="1161"/>
      <c r="M270" s="1201" t="s">
        <v>64</v>
      </c>
      <c r="N270" s="1164"/>
      <c r="O270" s="43"/>
      <c r="P270" s="44"/>
      <c r="Q270" s="44"/>
      <c r="R270" s="44"/>
      <c r="S270" s="44"/>
      <c r="T270" s="44"/>
      <c r="U270" s="44"/>
      <c r="V270" s="44"/>
      <c r="W270" s="44"/>
      <c r="X270" s="42"/>
      <c r="Y270" s="45"/>
      <c r="Z270" s="45"/>
      <c r="AA270" s="46"/>
      <c r="AK270" s="39"/>
    </row>
    <row r="271" spans="1:37" ht="16.5" customHeight="1" x14ac:dyDescent="0.45">
      <c r="A271" s="1151"/>
      <c r="B271" s="1152"/>
      <c r="C271" s="1152"/>
      <c r="D271" s="1152"/>
      <c r="E271" s="1152"/>
      <c r="F271" s="1152"/>
      <c r="G271" s="1152"/>
      <c r="H271" s="1153"/>
      <c r="I271" s="1158"/>
      <c r="J271" s="1160"/>
      <c r="K271" s="32" t="s">
        <v>65</v>
      </c>
      <c r="L271" s="1162"/>
      <c r="M271" s="1202"/>
      <c r="N271" s="1166"/>
      <c r="O271" s="292"/>
      <c r="P271" s="99"/>
      <c r="Q271" s="99"/>
      <c r="R271" s="99"/>
      <c r="S271" s="99"/>
      <c r="T271" s="99"/>
      <c r="U271" s="99"/>
      <c r="V271" s="99"/>
      <c r="W271" s="99"/>
      <c r="X271" s="47"/>
      <c r="Y271" s="48"/>
      <c r="Z271" s="48"/>
      <c r="AA271" s="49"/>
    </row>
    <row r="272" spans="1:37" ht="16.5" customHeight="1" x14ac:dyDescent="0.45">
      <c r="A272" s="1151"/>
      <c r="B272" s="1152"/>
      <c r="C272" s="1152"/>
      <c r="D272" s="1152"/>
      <c r="E272" s="1152"/>
      <c r="F272" s="1152"/>
      <c r="G272" s="1152"/>
      <c r="H272" s="1153"/>
      <c r="I272" s="50" t="s">
        <v>66</v>
      </c>
      <c r="J272" s="51"/>
      <c r="K272" s="51"/>
      <c r="L272" s="51"/>
      <c r="M272" s="51"/>
      <c r="N272" s="51"/>
      <c r="O272" s="51"/>
      <c r="P272" s="51"/>
      <c r="Q272" s="51"/>
      <c r="R272" s="52"/>
      <c r="S272" s="53"/>
      <c r="T272" s="53"/>
      <c r="U272" s="53"/>
      <c r="V272" s="293"/>
      <c r="W272" s="294"/>
      <c r="X272" s="54"/>
      <c r="Y272" s="55" t="s">
        <v>65</v>
      </c>
      <c r="Z272" s="56"/>
      <c r="AA272" s="46" t="s">
        <v>64</v>
      </c>
    </row>
    <row r="273" spans="1:33" ht="16.5" customHeight="1" x14ac:dyDescent="0.45">
      <c r="A273" s="1154"/>
      <c r="B273" s="1155"/>
      <c r="C273" s="1155"/>
      <c r="D273" s="1155"/>
      <c r="E273" s="1155"/>
      <c r="F273" s="1155"/>
      <c r="G273" s="1155"/>
      <c r="H273" s="1156"/>
      <c r="I273" s="50" t="s">
        <v>67</v>
      </c>
      <c r="J273" s="295"/>
      <c r="K273" s="295"/>
      <c r="L273" s="295"/>
      <c r="M273" s="295"/>
      <c r="N273" s="295"/>
      <c r="O273" s="295"/>
      <c r="P273" s="295"/>
      <c r="Q273" s="295"/>
      <c r="R273" s="52"/>
      <c r="S273" s="53"/>
      <c r="T273" s="53"/>
      <c r="U273" s="53"/>
      <c r="V273" s="293"/>
      <c r="W273" s="294"/>
      <c r="X273" s="54"/>
      <c r="Y273" s="55" t="s">
        <v>65</v>
      </c>
      <c r="Z273" s="56"/>
      <c r="AA273" s="49" t="s">
        <v>64</v>
      </c>
    </row>
    <row r="274" spans="1:33" ht="18" customHeight="1" x14ac:dyDescent="0.45">
      <c r="A274" s="1167" t="s">
        <v>68</v>
      </c>
      <c r="B274" s="1168"/>
      <c r="C274" s="1168"/>
      <c r="D274" s="1168"/>
      <c r="E274" s="1168"/>
      <c r="F274" s="1168"/>
      <c r="G274" s="1168"/>
      <c r="H274" s="1169"/>
      <c r="I274" s="667" t="s">
        <v>84</v>
      </c>
      <c r="J274" s="52" t="s">
        <v>69</v>
      </c>
      <c r="K274" s="58"/>
      <c r="L274" s="58"/>
      <c r="M274" s="58"/>
      <c r="N274" s="667" t="s">
        <v>70</v>
      </c>
      <c r="O274" s="52" t="s">
        <v>71</v>
      </c>
      <c r="P274" s="58"/>
      <c r="Q274" s="58"/>
      <c r="S274" s="72" t="s">
        <v>81</v>
      </c>
      <c r="T274" s="667" t="s">
        <v>84</v>
      </c>
      <c r="U274" s="72" t="s">
        <v>82</v>
      </c>
      <c r="W274" s="52"/>
      <c r="X274" s="58"/>
      <c r="Y274" s="58"/>
      <c r="Z274" s="58"/>
      <c r="AA274" s="59"/>
      <c r="AG274" s="69"/>
    </row>
    <row r="275" spans="1:33" ht="15" customHeight="1" x14ac:dyDescent="0.45">
      <c r="A275" s="1118" t="s">
        <v>72</v>
      </c>
      <c r="B275" s="1119"/>
      <c r="C275" s="1119"/>
      <c r="D275" s="1119"/>
      <c r="E275" s="1119"/>
      <c r="F275" s="1119"/>
      <c r="G275" s="1119"/>
      <c r="H275" s="1120"/>
      <c r="I275" s="1130" t="s">
        <v>73</v>
      </c>
      <c r="J275" s="1139"/>
      <c r="K275" s="1199"/>
      <c r="L275" s="1199"/>
      <c r="M275" s="1199"/>
      <c r="N275" s="1199"/>
      <c r="O275" s="1199"/>
      <c r="P275" s="1199"/>
      <c r="Q275" s="1200"/>
      <c r="R275" s="1200"/>
      <c r="S275" s="1200"/>
      <c r="T275" s="1200"/>
      <c r="U275" s="1143" t="s">
        <v>74</v>
      </c>
      <c r="V275" s="1143"/>
      <c r="W275" s="1143"/>
      <c r="X275" s="1143"/>
      <c r="Y275" s="1143"/>
      <c r="Z275" s="1143"/>
      <c r="AA275" s="1144"/>
    </row>
    <row r="276" spans="1:33" ht="15" customHeight="1" x14ac:dyDescent="0.45">
      <c r="A276" s="1121"/>
      <c r="B276" s="1122"/>
      <c r="C276" s="1122"/>
      <c r="D276" s="1122"/>
      <c r="E276" s="1122"/>
      <c r="F276" s="1122"/>
      <c r="G276" s="1122"/>
      <c r="H276" s="1123"/>
      <c r="I276" s="1197"/>
      <c r="J276" s="1198"/>
      <c r="K276" s="1199"/>
      <c r="L276" s="1199"/>
      <c r="M276" s="1199"/>
      <c r="N276" s="1199"/>
      <c r="O276" s="1199"/>
      <c r="P276" s="1199"/>
      <c r="Q276" s="1200"/>
      <c r="R276" s="1200"/>
      <c r="S276" s="1200"/>
      <c r="T276" s="1200"/>
      <c r="U276" s="1146"/>
      <c r="V276" s="1146"/>
      <c r="W276" s="1146"/>
      <c r="X276" s="1146"/>
      <c r="Y276" s="1146"/>
      <c r="Z276" s="1146"/>
      <c r="AA276" s="1147"/>
      <c r="AB276" s="63"/>
      <c r="AC276" s="63"/>
      <c r="AD276" s="63"/>
      <c r="AE276" s="63"/>
      <c r="AF276" s="63"/>
      <c r="AG276" s="63"/>
    </row>
    <row r="277" spans="1:33" ht="15" customHeight="1" x14ac:dyDescent="0.45">
      <c r="A277" s="1118" t="s">
        <v>75</v>
      </c>
      <c r="B277" s="1119"/>
      <c r="C277" s="1119"/>
      <c r="D277" s="1119"/>
      <c r="E277" s="1119"/>
      <c r="F277" s="1119"/>
      <c r="G277" s="1119"/>
      <c r="H277" s="1119"/>
      <c r="I277" s="1124"/>
      <c r="J277" s="1125"/>
      <c r="K277" s="1113"/>
      <c r="L277" s="1134" t="s">
        <v>76</v>
      </c>
      <c r="M277" s="1113"/>
      <c r="N277" s="1134" t="s">
        <v>77</v>
      </c>
      <c r="O277" s="1113"/>
      <c r="P277" s="1134" t="s">
        <v>78</v>
      </c>
      <c r="R277" s="60"/>
      <c r="S277" s="60"/>
      <c r="T277" s="60"/>
      <c r="U277" s="60"/>
      <c r="V277" s="60"/>
      <c r="W277" s="60"/>
      <c r="X277" s="60"/>
      <c r="Y277" s="60"/>
      <c r="Z277" s="60"/>
      <c r="AA277" s="209"/>
      <c r="AB277" s="63"/>
      <c r="AC277" s="63"/>
      <c r="AD277" s="63"/>
      <c r="AE277" s="63"/>
      <c r="AF277" s="63"/>
      <c r="AG277" s="63"/>
    </row>
    <row r="278" spans="1:33" ht="15" customHeight="1" x14ac:dyDescent="0.45">
      <c r="A278" s="1121"/>
      <c r="B278" s="1122"/>
      <c r="C278" s="1122"/>
      <c r="D278" s="1122"/>
      <c r="E278" s="1122"/>
      <c r="F278" s="1122"/>
      <c r="G278" s="1122"/>
      <c r="H278" s="1122"/>
      <c r="I278" s="1126"/>
      <c r="J278" s="1127"/>
      <c r="K278" s="1114"/>
      <c r="L278" s="1136"/>
      <c r="M278" s="1114"/>
      <c r="N278" s="1136"/>
      <c r="O278" s="1114"/>
      <c r="P278" s="1136"/>
      <c r="Q278" s="64"/>
      <c r="R278" s="62"/>
      <c r="S278" s="62"/>
      <c r="T278" s="62"/>
      <c r="U278" s="62"/>
      <c r="V278" s="62"/>
      <c r="W278" s="62"/>
      <c r="X278" s="62"/>
      <c r="Y278" s="62"/>
      <c r="Z278" s="62"/>
      <c r="AA278" s="208"/>
      <c r="AB278" s="63"/>
      <c r="AC278" s="63"/>
      <c r="AD278" s="63"/>
      <c r="AE278" s="63"/>
      <c r="AF278" s="63"/>
      <c r="AG278" s="63"/>
    </row>
    <row r="279" spans="1:33" ht="20.100000000000001" customHeight="1" x14ac:dyDescent="0.45">
      <c r="A279" s="65"/>
      <c r="B279" s="65"/>
      <c r="C279" s="65"/>
      <c r="D279" s="65"/>
      <c r="E279" s="65"/>
      <c r="F279" s="65"/>
      <c r="G279" s="65"/>
      <c r="H279" s="65"/>
      <c r="I279" s="66"/>
      <c r="J279" s="66"/>
      <c r="K279" s="68"/>
      <c r="L279" s="66"/>
      <c r="M279" s="68"/>
      <c r="N279" s="66"/>
      <c r="O279" s="68"/>
      <c r="P279" s="66"/>
      <c r="Q279" s="68"/>
      <c r="R279" s="61"/>
      <c r="S279" s="61"/>
      <c r="T279" s="61"/>
      <c r="U279" s="61"/>
      <c r="V279" s="61"/>
      <c r="W279" s="61"/>
      <c r="X279" s="61"/>
      <c r="Y279" s="61"/>
      <c r="Z279" s="61"/>
      <c r="AA279" s="61"/>
      <c r="AB279" s="63"/>
      <c r="AC279" s="63"/>
      <c r="AD279" s="63"/>
      <c r="AE279" s="63"/>
      <c r="AF279" s="63"/>
      <c r="AG279" s="63"/>
    </row>
    <row r="280" spans="1:33" ht="18" customHeight="1" x14ac:dyDescent="0.45">
      <c r="B280" s="291" t="s">
        <v>85</v>
      </c>
      <c r="C280" s="69" t="s">
        <v>5718</v>
      </c>
      <c r="E280" s="69"/>
      <c r="F280" s="69"/>
      <c r="G280" s="69"/>
      <c r="H280" s="69"/>
      <c r="I280" s="73"/>
      <c r="J280" s="73"/>
      <c r="K280" s="73"/>
      <c r="L280" s="73"/>
      <c r="M280" s="73"/>
      <c r="N280" s="73"/>
      <c r="O280" s="73"/>
      <c r="P280" s="73"/>
      <c r="Q280" s="73"/>
      <c r="R280" s="74"/>
      <c r="S280" s="73"/>
      <c r="T280" s="73"/>
      <c r="U280" s="73"/>
      <c r="V280" s="73"/>
      <c r="W280" s="69"/>
      <c r="X280" s="69"/>
      <c r="Y280" s="69"/>
      <c r="Z280" s="69"/>
      <c r="AA280" s="69"/>
      <c r="AB280" s="69"/>
      <c r="AE280" s="71"/>
    </row>
    <row r="281" spans="1:33" ht="30" customHeight="1" x14ac:dyDescent="0.45">
      <c r="B281" s="296" t="s">
        <v>86</v>
      </c>
      <c r="C281" s="1117" t="s">
        <v>5719</v>
      </c>
      <c r="D281" s="1117"/>
      <c r="E281" s="1117"/>
      <c r="F281" s="1117"/>
      <c r="G281" s="1117"/>
      <c r="H281" s="1117"/>
      <c r="I281" s="1117"/>
      <c r="J281" s="1117"/>
      <c r="K281" s="1117"/>
      <c r="L281" s="1117"/>
      <c r="M281" s="1117"/>
      <c r="N281" s="1117"/>
      <c r="O281" s="1117"/>
      <c r="P281" s="1117"/>
      <c r="Q281" s="1117"/>
      <c r="R281" s="1117"/>
      <c r="S281" s="1117"/>
      <c r="T281" s="1117"/>
      <c r="U281" s="1117"/>
      <c r="V281" s="1117"/>
      <c r="W281" s="1117"/>
      <c r="X281" s="1117"/>
      <c r="Y281" s="1117"/>
      <c r="Z281" s="1117"/>
      <c r="AA281" s="1117"/>
      <c r="AE281" s="71"/>
    </row>
    <row r="282" spans="1:33" ht="8.1" customHeight="1" x14ac:dyDescent="0.4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spans="1:33" ht="25.35" customHeight="1" x14ac:dyDescent="0.45">
      <c r="A283" s="35" t="s">
        <v>87</v>
      </c>
      <c r="H283" s="36"/>
      <c r="I283" s="36"/>
      <c r="V283" s="36"/>
      <c r="W283" s="36"/>
      <c r="X283" s="36"/>
      <c r="Y283" s="36"/>
      <c r="Z283" s="36"/>
      <c r="AA283" s="36"/>
    </row>
    <row r="284" spans="1:33" ht="12.45" customHeight="1" x14ac:dyDescent="0.45">
      <c r="A284" s="1185" t="s">
        <v>62</v>
      </c>
      <c r="B284" s="1186"/>
      <c r="C284" s="1186"/>
      <c r="D284" s="1186"/>
      <c r="E284" s="1186"/>
      <c r="F284" s="1186"/>
      <c r="G284" s="1186"/>
      <c r="H284" s="1187"/>
      <c r="I284" s="1188"/>
      <c r="J284" s="1189"/>
      <c r="K284" s="1189"/>
      <c r="L284" s="1189"/>
      <c r="M284" s="1189"/>
      <c r="N284" s="1189"/>
      <c r="O284" s="1189"/>
      <c r="P284" s="1189"/>
      <c r="Q284" s="1189"/>
      <c r="R284" s="1189"/>
      <c r="S284" s="1189"/>
      <c r="T284" s="1189"/>
      <c r="U284" s="1189"/>
      <c r="V284" s="1189"/>
      <c r="W284" s="1189"/>
      <c r="X284" s="1189"/>
      <c r="Y284" s="1189"/>
      <c r="Z284" s="1189"/>
      <c r="AA284" s="1190"/>
    </row>
    <row r="285" spans="1:33" ht="22.5" customHeight="1" x14ac:dyDescent="0.45">
      <c r="A285" s="1207" t="s">
        <v>50</v>
      </c>
      <c r="B285" s="1208"/>
      <c r="C285" s="1208"/>
      <c r="D285" s="1208"/>
      <c r="E285" s="1208"/>
      <c r="F285" s="1208"/>
      <c r="G285" s="1208"/>
      <c r="H285" s="1209"/>
      <c r="I285" s="1182"/>
      <c r="J285" s="1183"/>
      <c r="K285" s="1183"/>
      <c r="L285" s="1180"/>
      <c r="M285" s="1180"/>
      <c r="N285" s="1183"/>
      <c r="O285" s="1180"/>
      <c r="P285" s="1180"/>
      <c r="Q285" s="1183"/>
      <c r="R285" s="1183"/>
      <c r="S285" s="1183"/>
      <c r="T285" s="1183"/>
      <c r="U285" s="1183"/>
      <c r="V285" s="1183"/>
      <c r="W285" s="1183"/>
      <c r="X285" s="1183"/>
      <c r="Y285" s="1183"/>
      <c r="Z285" s="1183"/>
      <c r="AA285" s="1184"/>
    </row>
    <row r="286" spans="1:33" ht="25.35" customHeight="1" x14ac:dyDescent="0.45">
      <c r="A286" s="1173" t="s">
        <v>48</v>
      </c>
      <c r="B286" s="1174"/>
      <c r="C286" s="1174"/>
      <c r="D286" s="1174"/>
      <c r="E286" s="1174"/>
      <c r="F286" s="1174"/>
      <c r="G286" s="1174"/>
      <c r="H286" s="1175"/>
      <c r="I286" s="1053" t="s">
        <v>3</v>
      </c>
      <c r="J286" s="1054"/>
      <c r="K286" s="1055"/>
      <c r="L286" s="1171"/>
      <c r="M286" s="1176"/>
      <c r="N286" s="37" t="s">
        <v>4</v>
      </c>
      <c r="O286" s="1177"/>
      <c r="P286" s="1176"/>
      <c r="Q286" s="1054"/>
      <c r="R286" s="1054"/>
      <c r="S286" s="1054"/>
      <c r="T286" s="1054"/>
      <c r="U286" s="1054"/>
      <c r="V286" s="1054"/>
      <c r="W286" s="1054"/>
      <c r="X286" s="1054"/>
      <c r="Y286" s="1054"/>
      <c r="Z286" s="1054"/>
      <c r="AA286" s="1055"/>
    </row>
    <row r="287" spans="1:33" ht="25.35" customHeight="1" x14ac:dyDescent="0.45">
      <c r="A287" s="1179"/>
      <c r="B287" s="1180"/>
      <c r="C287" s="1180"/>
      <c r="D287" s="1180"/>
      <c r="E287" s="1180"/>
      <c r="F287" s="1180"/>
      <c r="G287" s="1180"/>
      <c r="H287" s="1181"/>
      <c r="I287" s="1053" t="s">
        <v>5</v>
      </c>
      <c r="J287" s="1054"/>
      <c r="K287" s="1054"/>
      <c r="L287" s="1170"/>
      <c r="M287" s="1171"/>
      <c r="N287" s="1171"/>
      <c r="O287" s="1171"/>
      <c r="P287" s="1172"/>
      <c r="Q287" s="1053" t="s">
        <v>6</v>
      </c>
      <c r="R287" s="1054"/>
      <c r="S287" s="1055"/>
      <c r="T287" s="1170"/>
      <c r="U287" s="1171"/>
      <c r="V287" s="1171"/>
      <c r="W287" s="1171"/>
      <c r="X287" s="1171"/>
      <c r="Y287" s="1171"/>
      <c r="Z287" s="1171"/>
      <c r="AA287" s="1172"/>
    </row>
    <row r="288" spans="1:33" ht="25.35" customHeight="1" x14ac:dyDescent="0.45">
      <c r="A288" s="1179"/>
      <c r="B288" s="1180"/>
      <c r="C288" s="1180"/>
      <c r="D288" s="1180"/>
      <c r="E288" s="1180"/>
      <c r="F288" s="1180"/>
      <c r="G288" s="1180"/>
      <c r="H288" s="1181"/>
      <c r="I288" s="1053" t="s">
        <v>8536</v>
      </c>
      <c r="J288" s="1054"/>
      <c r="K288" s="1054"/>
      <c r="L288" s="1203"/>
      <c r="M288" s="1204"/>
      <c r="N288" s="1204"/>
      <c r="O288" s="1204"/>
      <c r="P288" s="1205"/>
      <c r="Q288" s="1053" t="s">
        <v>7</v>
      </c>
      <c r="R288" s="1054"/>
      <c r="S288" s="1055"/>
      <c r="T288" s="1170"/>
      <c r="U288" s="1171"/>
      <c r="V288" s="1171"/>
      <c r="W288" s="1171"/>
      <c r="X288" s="1171"/>
      <c r="Y288" s="1171"/>
      <c r="Z288" s="1171"/>
      <c r="AA288" s="1172"/>
    </row>
    <row r="289" spans="1:37" ht="25.35" customHeight="1" x14ac:dyDescent="0.45">
      <c r="A289" s="1182"/>
      <c r="B289" s="1183"/>
      <c r="C289" s="1183"/>
      <c r="D289" s="1183"/>
      <c r="E289" s="1183"/>
      <c r="F289" s="1183"/>
      <c r="G289" s="1183"/>
      <c r="H289" s="1184"/>
      <c r="I289" s="1053" t="s">
        <v>8</v>
      </c>
      <c r="J289" s="1054"/>
      <c r="K289" s="1054"/>
      <c r="L289" s="1206"/>
      <c r="M289" s="1206"/>
      <c r="N289" s="1206"/>
      <c r="O289" s="1206"/>
      <c r="P289" s="1206"/>
      <c r="Q289" s="1206"/>
      <c r="R289" s="1206"/>
      <c r="S289" s="1206"/>
      <c r="T289" s="1206"/>
      <c r="U289" s="1206"/>
      <c r="V289" s="1206"/>
      <c r="W289" s="1206"/>
      <c r="X289" s="1206"/>
      <c r="Y289" s="1206"/>
      <c r="Z289" s="1206"/>
      <c r="AA289" s="1206"/>
    </row>
    <row r="290" spans="1:37" ht="16.5" customHeight="1" x14ac:dyDescent="0.45">
      <c r="A290" s="1148" t="s">
        <v>63</v>
      </c>
      <c r="B290" s="1149"/>
      <c r="C290" s="1149"/>
      <c r="D290" s="1149"/>
      <c r="E290" s="1149"/>
      <c r="F290" s="1149"/>
      <c r="G290" s="1149"/>
      <c r="H290" s="1150"/>
      <c r="I290" s="1157"/>
      <c r="J290" s="1159"/>
      <c r="L290" s="1161"/>
      <c r="M290" s="1201" t="s">
        <v>64</v>
      </c>
      <c r="N290" s="1164"/>
      <c r="O290" s="43"/>
      <c r="P290" s="44"/>
      <c r="Q290" s="44"/>
      <c r="R290" s="44"/>
      <c r="S290" s="44"/>
      <c r="T290" s="44"/>
      <c r="U290" s="44"/>
      <c r="V290" s="44"/>
      <c r="W290" s="44"/>
      <c r="X290" s="42"/>
      <c r="Y290" s="45"/>
      <c r="Z290" s="45"/>
      <c r="AA290" s="46"/>
      <c r="AK290" s="39"/>
    </row>
    <row r="291" spans="1:37" ht="16.5" customHeight="1" x14ac:dyDescent="0.45">
      <c r="A291" s="1151"/>
      <c r="B291" s="1152"/>
      <c r="C291" s="1152"/>
      <c r="D291" s="1152"/>
      <c r="E291" s="1152"/>
      <c r="F291" s="1152"/>
      <c r="G291" s="1152"/>
      <c r="H291" s="1153"/>
      <c r="I291" s="1158"/>
      <c r="J291" s="1160"/>
      <c r="K291" s="32" t="s">
        <v>65</v>
      </c>
      <c r="L291" s="1162"/>
      <c r="M291" s="1202"/>
      <c r="N291" s="1166"/>
      <c r="O291" s="292"/>
      <c r="P291" s="99"/>
      <c r="Q291" s="99"/>
      <c r="R291" s="99"/>
      <c r="S291" s="99"/>
      <c r="T291" s="99"/>
      <c r="U291" s="99"/>
      <c r="V291" s="99"/>
      <c r="W291" s="99"/>
      <c r="X291" s="47"/>
      <c r="Y291" s="48"/>
      <c r="Z291" s="48"/>
      <c r="AA291" s="49"/>
    </row>
    <row r="292" spans="1:37" ht="16.5" customHeight="1" x14ac:dyDescent="0.45">
      <c r="A292" s="1151"/>
      <c r="B292" s="1152"/>
      <c r="C292" s="1152"/>
      <c r="D292" s="1152"/>
      <c r="E292" s="1152"/>
      <c r="F292" s="1152"/>
      <c r="G292" s="1152"/>
      <c r="H292" s="1153"/>
      <c r="I292" s="50" t="s">
        <v>66</v>
      </c>
      <c r="J292" s="51"/>
      <c r="K292" s="51"/>
      <c r="L292" s="51"/>
      <c r="M292" s="51"/>
      <c r="N292" s="51"/>
      <c r="O292" s="51"/>
      <c r="P292" s="51"/>
      <c r="Q292" s="51"/>
      <c r="R292" s="52"/>
      <c r="S292" s="53"/>
      <c r="T292" s="53"/>
      <c r="U292" s="53"/>
      <c r="V292" s="293"/>
      <c r="W292" s="294"/>
      <c r="X292" s="54"/>
      <c r="Y292" s="55" t="s">
        <v>65</v>
      </c>
      <c r="Z292" s="56"/>
      <c r="AA292" s="46" t="s">
        <v>64</v>
      </c>
    </row>
    <row r="293" spans="1:37" ht="16.5" customHeight="1" x14ac:dyDescent="0.45">
      <c r="A293" s="1154"/>
      <c r="B293" s="1155"/>
      <c r="C293" s="1155"/>
      <c r="D293" s="1155"/>
      <c r="E293" s="1155"/>
      <c r="F293" s="1155"/>
      <c r="G293" s="1155"/>
      <c r="H293" s="1156"/>
      <c r="I293" s="50" t="s">
        <v>67</v>
      </c>
      <c r="J293" s="295"/>
      <c r="K293" s="295"/>
      <c r="L293" s="295"/>
      <c r="M293" s="295"/>
      <c r="N293" s="295"/>
      <c r="O293" s="295"/>
      <c r="P293" s="295"/>
      <c r="Q293" s="295"/>
      <c r="R293" s="52"/>
      <c r="S293" s="53"/>
      <c r="T293" s="53"/>
      <c r="U293" s="53"/>
      <c r="V293" s="293"/>
      <c r="W293" s="294"/>
      <c r="X293" s="54"/>
      <c r="Y293" s="55" t="s">
        <v>65</v>
      </c>
      <c r="Z293" s="56"/>
      <c r="AA293" s="49" t="s">
        <v>64</v>
      </c>
    </row>
    <row r="294" spans="1:37" ht="18" customHeight="1" x14ac:dyDescent="0.45">
      <c r="A294" s="1167" t="s">
        <v>68</v>
      </c>
      <c r="B294" s="1168"/>
      <c r="C294" s="1168"/>
      <c r="D294" s="1168"/>
      <c r="E294" s="1168"/>
      <c r="F294" s="1168"/>
      <c r="G294" s="1168"/>
      <c r="H294" s="1169"/>
      <c r="I294" s="667" t="s">
        <v>84</v>
      </c>
      <c r="J294" s="52" t="s">
        <v>69</v>
      </c>
      <c r="K294" s="58"/>
      <c r="L294" s="58"/>
      <c r="M294" s="58"/>
      <c r="N294" s="667" t="s">
        <v>70</v>
      </c>
      <c r="O294" s="52" t="s">
        <v>71</v>
      </c>
      <c r="P294" s="58"/>
      <c r="Q294" s="58"/>
      <c r="S294" s="72" t="s">
        <v>81</v>
      </c>
      <c r="T294" s="667" t="s">
        <v>84</v>
      </c>
      <c r="U294" s="72" t="s">
        <v>82</v>
      </c>
      <c r="W294" s="52"/>
      <c r="X294" s="58"/>
      <c r="Y294" s="58"/>
      <c r="Z294" s="58"/>
      <c r="AA294" s="59"/>
      <c r="AG294" s="69"/>
    </row>
    <row r="295" spans="1:37" ht="15" customHeight="1" x14ac:dyDescent="0.45">
      <c r="A295" s="1118" t="s">
        <v>72</v>
      </c>
      <c r="B295" s="1119"/>
      <c r="C295" s="1119"/>
      <c r="D295" s="1119"/>
      <c r="E295" s="1119"/>
      <c r="F295" s="1119"/>
      <c r="G295" s="1119"/>
      <c r="H295" s="1120"/>
      <c r="I295" s="1130" t="s">
        <v>73</v>
      </c>
      <c r="J295" s="1139"/>
      <c r="K295" s="1199"/>
      <c r="L295" s="1199"/>
      <c r="M295" s="1199"/>
      <c r="N295" s="1199"/>
      <c r="O295" s="1199"/>
      <c r="P295" s="1199"/>
      <c r="Q295" s="1200"/>
      <c r="R295" s="1200"/>
      <c r="S295" s="1200"/>
      <c r="T295" s="1200"/>
      <c r="U295" s="1143" t="s">
        <v>74</v>
      </c>
      <c r="V295" s="1143"/>
      <c r="W295" s="1143"/>
      <c r="X295" s="1143"/>
      <c r="Y295" s="1143"/>
      <c r="Z295" s="1143"/>
      <c r="AA295" s="1144"/>
    </row>
    <row r="296" spans="1:37" ht="15" customHeight="1" x14ac:dyDescent="0.45">
      <c r="A296" s="1121"/>
      <c r="B296" s="1122"/>
      <c r="C296" s="1122"/>
      <c r="D296" s="1122"/>
      <c r="E296" s="1122"/>
      <c r="F296" s="1122"/>
      <c r="G296" s="1122"/>
      <c r="H296" s="1123"/>
      <c r="I296" s="1197"/>
      <c r="J296" s="1198"/>
      <c r="K296" s="1199"/>
      <c r="L296" s="1199"/>
      <c r="M296" s="1199"/>
      <c r="N296" s="1199"/>
      <c r="O296" s="1199"/>
      <c r="P296" s="1199"/>
      <c r="Q296" s="1200"/>
      <c r="R296" s="1200"/>
      <c r="S296" s="1200"/>
      <c r="T296" s="1200"/>
      <c r="U296" s="1146"/>
      <c r="V296" s="1146"/>
      <c r="W296" s="1146"/>
      <c r="X296" s="1146"/>
      <c r="Y296" s="1146"/>
      <c r="Z296" s="1146"/>
      <c r="AA296" s="1147"/>
      <c r="AB296" s="63"/>
      <c r="AC296" s="63"/>
      <c r="AD296" s="63"/>
      <c r="AE296" s="63"/>
      <c r="AF296" s="63"/>
      <c r="AG296" s="63"/>
    </row>
    <row r="297" spans="1:37" ht="15" customHeight="1" x14ac:dyDescent="0.45">
      <c r="A297" s="1118" t="s">
        <v>75</v>
      </c>
      <c r="B297" s="1119"/>
      <c r="C297" s="1119"/>
      <c r="D297" s="1119"/>
      <c r="E297" s="1119"/>
      <c r="F297" s="1119"/>
      <c r="G297" s="1119"/>
      <c r="H297" s="1119"/>
      <c r="I297" s="1124"/>
      <c r="J297" s="1125"/>
      <c r="K297" s="1113"/>
      <c r="L297" s="1134" t="s">
        <v>76</v>
      </c>
      <c r="M297" s="1113"/>
      <c r="N297" s="1134" t="s">
        <v>77</v>
      </c>
      <c r="O297" s="1113"/>
      <c r="P297" s="1134" t="s">
        <v>78</v>
      </c>
      <c r="R297" s="60"/>
      <c r="S297" s="60"/>
      <c r="T297" s="60"/>
      <c r="U297" s="60"/>
      <c r="V297" s="60"/>
      <c r="W297" s="60"/>
      <c r="X297" s="60"/>
      <c r="Y297" s="60"/>
      <c r="Z297" s="60"/>
      <c r="AA297" s="209"/>
      <c r="AB297" s="63"/>
      <c r="AC297" s="63"/>
      <c r="AD297" s="63"/>
      <c r="AE297" s="63"/>
      <c r="AF297" s="63"/>
      <c r="AG297" s="63"/>
    </row>
    <row r="298" spans="1:37" ht="15" customHeight="1" x14ac:dyDescent="0.45">
      <c r="A298" s="1121"/>
      <c r="B298" s="1122"/>
      <c r="C298" s="1122"/>
      <c r="D298" s="1122"/>
      <c r="E298" s="1122"/>
      <c r="F298" s="1122"/>
      <c r="G298" s="1122"/>
      <c r="H298" s="1122"/>
      <c r="I298" s="1126"/>
      <c r="J298" s="1127"/>
      <c r="K298" s="1114"/>
      <c r="L298" s="1136"/>
      <c r="M298" s="1114"/>
      <c r="N298" s="1136"/>
      <c r="O298" s="1114"/>
      <c r="P298" s="1136"/>
      <c r="Q298" s="64"/>
      <c r="R298" s="62"/>
      <c r="S298" s="62"/>
      <c r="T298" s="62"/>
      <c r="U298" s="62"/>
      <c r="V298" s="62"/>
      <c r="W298" s="62"/>
      <c r="X298" s="62"/>
      <c r="Y298" s="62"/>
      <c r="Z298" s="62"/>
      <c r="AA298" s="208"/>
      <c r="AB298" s="63"/>
      <c r="AC298" s="63"/>
      <c r="AD298" s="63"/>
      <c r="AE298" s="63"/>
      <c r="AF298" s="63"/>
      <c r="AG298" s="63"/>
    </row>
    <row r="299" spans="1:37" ht="20.100000000000001" customHeight="1" x14ac:dyDescent="0.45">
      <c r="A299" s="65"/>
      <c r="B299" s="65"/>
      <c r="C299" s="65"/>
      <c r="D299" s="65"/>
      <c r="E299" s="65"/>
      <c r="F299" s="65"/>
      <c r="G299" s="65"/>
      <c r="H299" s="65"/>
      <c r="I299" s="66"/>
      <c r="J299" s="66"/>
      <c r="K299" s="68"/>
      <c r="L299" s="66"/>
      <c r="M299" s="68"/>
      <c r="N299" s="66"/>
      <c r="O299" s="68"/>
      <c r="P299" s="66"/>
      <c r="Q299" s="68"/>
      <c r="R299" s="61"/>
      <c r="S299" s="61"/>
      <c r="T299" s="61"/>
      <c r="U299" s="61"/>
      <c r="V299" s="61"/>
      <c r="W299" s="61"/>
      <c r="X299" s="61"/>
      <c r="Y299" s="61"/>
      <c r="Z299" s="61"/>
      <c r="AA299" s="61"/>
      <c r="AB299" s="63"/>
      <c r="AC299" s="63"/>
      <c r="AD299" s="63"/>
      <c r="AE299" s="63"/>
      <c r="AF299" s="63"/>
      <c r="AG299" s="63"/>
    </row>
    <row r="300" spans="1:37" ht="12.45" customHeight="1" x14ac:dyDescent="0.45">
      <c r="A300" s="1185" t="s">
        <v>62</v>
      </c>
      <c r="B300" s="1186"/>
      <c r="C300" s="1186"/>
      <c r="D300" s="1186"/>
      <c r="E300" s="1186"/>
      <c r="F300" s="1186"/>
      <c r="G300" s="1186"/>
      <c r="H300" s="1187"/>
      <c r="I300" s="1188"/>
      <c r="J300" s="1189"/>
      <c r="K300" s="1189"/>
      <c r="L300" s="1189"/>
      <c r="M300" s="1189"/>
      <c r="N300" s="1189"/>
      <c r="O300" s="1189"/>
      <c r="P300" s="1189"/>
      <c r="Q300" s="1189"/>
      <c r="R300" s="1189"/>
      <c r="S300" s="1189"/>
      <c r="T300" s="1189"/>
      <c r="U300" s="1189"/>
      <c r="V300" s="1189"/>
      <c r="W300" s="1189"/>
      <c r="X300" s="1189"/>
      <c r="Y300" s="1189"/>
      <c r="Z300" s="1189"/>
      <c r="AA300" s="1190"/>
    </row>
    <row r="301" spans="1:37" ht="22.5" customHeight="1" x14ac:dyDescent="0.45">
      <c r="A301" s="1207" t="s">
        <v>50</v>
      </c>
      <c r="B301" s="1208"/>
      <c r="C301" s="1208"/>
      <c r="D301" s="1208"/>
      <c r="E301" s="1208"/>
      <c r="F301" s="1208"/>
      <c r="G301" s="1208"/>
      <c r="H301" s="1209"/>
      <c r="I301" s="1182"/>
      <c r="J301" s="1183"/>
      <c r="K301" s="1183"/>
      <c r="L301" s="1180"/>
      <c r="M301" s="1180"/>
      <c r="N301" s="1183"/>
      <c r="O301" s="1180"/>
      <c r="P301" s="1180"/>
      <c r="Q301" s="1183"/>
      <c r="R301" s="1183"/>
      <c r="S301" s="1183"/>
      <c r="T301" s="1183"/>
      <c r="U301" s="1183"/>
      <c r="V301" s="1183"/>
      <c r="W301" s="1183"/>
      <c r="X301" s="1183"/>
      <c r="Y301" s="1183"/>
      <c r="Z301" s="1183"/>
      <c r="AA301" s="1184"/>
    </row>
    <row r="302" spans="1:37" ht="25.35" customHeight="1" x14ac:dyDescent="0.45">
      <c r="A302" s="1173" t="s">
        <v>48</v>
      </c>
      <c r="B302" s="1174"/>
      <c r="C302" s="1174"/>
      <c r="D302" s="1174"/>
      <c r="E302" s="1174"/>
      <c r="F302" s="1174"/>
      <c r="G302" s="1174"/>
      <c r="H302" s="1175"/>
      <c r="I302" s="1053" t="s">
        <v>3</v>
      </c>
      <c r="J302" s="1054"/>
      <c r="K302" s="1055"/>
      <c r="L302" s="1171"/>
      <c r="M302" s="1176"/>
      <c r="N302" s="37" t="s">
        <v>4</v>
      </c>
      <c r="O302" s="1177"/>
      <c r="P302" s="1176"/>
      <c r="Q302" s="1054"/>
      <c r="R302" s="1054"/>
      <c r="S302" s="1054"/>
      <c r="T302" s="1054"/>
      <c r="U302" s="1054"/>
      <c r="V302" s="1054"/>
      <c r="W302" s="1054"/>
      <c r="X302" s="1054"/>
      <c r="Y302" s="1054"/>
      <c r="Z302" s="1054"/>
      <c r="AA302" s="1055"/>
    </row>
    <row r="303" spans="1:37" ht="25.35" customHeight="1" x14ac:dyDescent="0.45">
      <c r="A303" s="1179"/>
      <c r="B303" s="1180"/>
      <c r="C303" s="1180"/>
      <c r="D303" s="1180"/>
      <c r="E303" s="1180"/>
      <c r="F303" s="1180"/>
      <c r="G303" s="1180"/>
      <c r="H303" s="1181"/>
      <c r="I303" s="1053" t="s">
        <v>5</v>
      </c>
      <c r="J303" s="1054"/>
      <c r="K303" s="1054"/>
      <c r="L303" s="1170"/>
      <c r="M303" s="1171"/>
      <c r="N303" s="1171"/>
      <c r="O303" s="1171"/>
      <c r="P303" s="1172"/>
      <c r="Q303" s="1053" t="s">
        <v>6</v>
      </c>
      <c r="R303" s="1054"/>
      <c r="S303" s="1055"/>
      <c r="T303" s="1170"/>
      <c r="U303" s="1171"/>
      <c r="V303" s="1171"/>
      <c r="W303" s="1171"/>
      <c r="X303" s="1171"/>
      <c r="Y303" s="1171"/>
      <c r="Z303" s="1171"/>
      <c r="AA303" s="1172"/>
    </row>
    <row r="304" spans="1:37" ht="25.35" customHeight="1" x14ac:dyDescent="0.45">
      <c r="A304" s="1179"/>
      <c r="B304" s="1180"/>
      <c r="C304" s="1180"/>
      <c r="D304" s="1180"/>
      <c r="E304" s="1180"/>
      <c r="F304" s="1180"/>
      <c r="G304" s="1180"/>
      <c r="H304" s="1181"/>
      <c r="I304" s="1053" t="s">
        <v>8536</v>
      </c>
      <c r="J304" s="1054"/>
      <c r="K304" s="1054"/>
      <c r="L304" s="1203"/>
      <c r="M304" s="1204"/>
      <c r="N304" s="1204"/>
      <c r="O304" s="1204"/>
      <c r="P304" s="1205"/>
      <c r="Q304" s="1053" t="s">
        <v>7</v>
      </c>
      <c r="R304" s="1054"/>
      <c r="S304" s="1055"/>
      <c r="T304" s="1170"/>
      <c r="U304" s="1171"/>
      <c r="V304" s="1171"/>
      <c r="W304" s="1171"/>
      <c r="X304" s="1171"/>
      <c r="Y304" s="1171"/>
      <c r="Z304" s="1171"/>
      <c r="AA304" s="1172"/>
    </row>
    <row r="305" spans="1:37" ht="25.35" customHeight="1" x14ac:dyDescent="0.45">
      <c r="A305" s="1182"/>
      <c r="B305" s="1183"/>
      <c r="C305" s="1183"/>
      <c r="D305" s="1183"/>
      <c r="E305" s="1183"/>
      <c r="F305" s="1183"/>
      <c r="G305" s="1183"/>
      <c r="H305" s="1184"/>
      <c r="I305" s="1053" t="s">
        <v>8</v>
      </c>
      <c r="J305" s="1054"/>
      <c r="K305" s="1054"/>
      <c r="L305" s="1206"/>
      <c r="M305" s="1206"/>
      <c r="N305" s="1206"/>
      <c r="O305" s="1206"/>
      <c r="P305" s="1206"/>
      <c r="Q305" s="1206"/>
      <c r="R305" s="1206"/>
      <c r="S305" s="1206"/>
      <c r="T305" s="1206"/>
      <c r="U305" s="1206"/>
      <c r="V305" s="1206"/>
      <c r="W305" s="1206"/>
      <c r="X305" s="1206"/>
      <c r="Y305" s="1206"/>
      <c r="Z305" s="1206"/>
      <c r="AA305" s="1206"/>
    </row>
    <row r="306" spans="1:37" ht="16.5" customHeight="1" x14ac:dyDescent="0.45">
      <c r="A306" s="1148" t="s">
        <v>63</v>
      </c>
      <c r="B306" s="1149"/>
      <c r="C306" s="1149"/>
      <c r="D306" s="1149"/>
      <c r="E306" s="1149"/>
      <c r="F306" s="1149"/>
      <c r="G306" s="1149"/>
      <c r="H306" s="1150"/>
      <c r="I306" s="1157"/>
      <c r="J306" s="1159"/>
      <c r="L306" s="1161"/>
      <c r="M306" s="1201" t="s">
        <v>64</v>
      </c>
      <c r="N306" s="1164"/>
      <c r="O306" s="43"/>
      <c r="P306" s="44"/>
      <c r="Q306" s="44"/>
      <c r="R306" s="44"/>
      <c r="S306" s="44"/>
      <c r="T306" s="44"/>
      <c r="U306" s="44"/>
      <c r="V306" s="44"/>
      <c r="W306" s="44"/>
      <c r="X306" s="42"/>
      <c r="Y306" s="45"/>
      <c r="Z306" s="45"/>
      <c r="AA306" s="46"/>
      <c r="AK306" s="39"/>
    </row>
    <row r="307" spans="1:37" ht="16.5" customHeight="1" x14ac:dyDescent="0.45">
      <c r="A307" s="1151"/>
      <c r="B307" s="1152"/>
      <c r="C307" s="1152"/>
      <c r="D307" s="1152"/>
      <c r="E307" s="1152"/>
      <c r="F307" s="1152"/>
      <c r="G307" s="1152"/>
      <c r="H307" s="1153"/>
      <c r="I307" s="1158"/>
      <c r="J307" s="1160"/>
      <c r="K307" s="32" t="s">
        <v>65</v>
      </c>
      <c r="L307" s="1162"/>
      <c r="M307" s="1202"/>
      <c r="N307" s="1166"/>
      <c r="O307" s="292"/>
      <c r="P307" s="99"/>
      <c r="Q307" s="99"/>
      <c r="R307" s="99"/>
      <c r="S307" s="99"/>
      <c r="T307" s="99"/>
      <c r="U307" s="99"/>
      <c r="V307" s="99"/>
      <c r="W307" s="99"/>
      <c r="X307" s="47"/>
      <c r="Y307" s="48"/>
      <c r="Z307" s="48"/>
      <c r="AA307" s="49"/>
    </row>
    <row r="308" spans="1:37" ht="16.5" customHeight="1" x14ac:dyDescent="0.45">
      <c r="A308" s="1151"/>
      <c r="B308" s="1152"/>
      <c r="C308" s="1152"/>
      <c r="D308" s="1152"/>
      <c r="E308" s="1152"/>
      <c r="F308" s="1152"/>
      <c r="G308" s="1152"/>
      <c r="H308" s="1153"/>
      <c r="I308" s="50" t="s">
        <v>66</v>
      </c>
      <c r="J308" s="51"/>
      <c r="K308" s="51"/>
      <c r="L308" s="51"/>
      <c r="M308" s="51"/>
      <c r="N308" s="51"/>
      <c r="O308" s="51"/>
      <c r="P308" s="51"/>
      <c r="Q308" s="51"/>
      <c r="R308" s="52"/>
      <c r="S308" s="53"/>
      <c r="T308" s="53"/>
      <c r="U308" s="53"/>
      <c r="V308" s="293"/>
      <c r="W308" s="294"/>
      <c r="X308" s="54"/>
      <c r="Y308" s="55" t="s">
        <v>65</v>
      </c>
      <c r="Z308" s="56"/>
      <c r="AA308" s="46" t="s">
        <v>64</v>
      </c>
    </row>
    <row r="309" spans="1:37" ht="16.5" customHeight="1" x14ac:dyDescent="0.45">
      <c r="A309" s="1154"/>
      <c r="B309" s="1155"/>
      <c r="C309" s="1155"/>
      <c r="D309" s="1155"/>
      <c r="E309" s="1155"/>
      <c r="F309" s="1155"/>
      <c r="G309" s="1155"/>
      <c r="H309" s="1156"/>
      <c r="I309" s="50" t="s">
        <v>67</v>
      </c>
      <c r="J309" s="295"/>
      <c r="K309" s="295"/>
      <c r="L309" s="295"/>
      <c r="M309" s="295"/>
      <c r="N309" s="295"/>
      <c r="O309" s="295"/>
      <c r="P309" s="295"/>
      <c r="Q309" s="295"/>
      <c r="R309" s="52"/>
      <c r="S309" s="53"/>
      <c r="T309" s="53"/>
      <c r="U309" s="53"/>
      <c r="V309" s="293"/>
      <c r="W309" s="294"/>
      <c r="X309" s="54"/>
      <c r="Y309" s="55" t="s">
        <v>65</v>
      </c>
      <c r="Z309" s="56"/>
      <c r="AA309" s="49" t="s">
        <v>64</v>
      </c>
    </row>
    <row r="310" spans="1:37" ht="18" customHeight="1" x14ac:dyDescent="0.45">
      <c r="A310" s="1167" t="s">
        <v>68</v>
      </c>
      <c r="B310" s="1168"/>
      <c r="C310" s="1168"/>
      <c r="D310" s="1168"/>
      <c r="E310" s="1168"/>
      <c r="F310" s="1168"/>
      <c r="G310" s="1168"/>
      <c r="H310" s="1169"/>
      <c r="I310" s="667" t="s">
        <v>84</v>
      </c>
      <c r="J310" s="52" t="s">
        <v>69</v>
      </c>
      <c r="K310" s="58"/>
      <c r="L310" s="58"/>
      <c r="M310" s="58"/>
      <c r="N310" s="667" t="s">
        <v>70</v>
      </c>
      <c r="O310" s="52" t="s">
        <v>71</v>
      </c>
      <c r="P310" s="58"/>
      <c r="Q310" s="58"/>
      <c r="S310" s="72" t="s">
        <v>81</v>
      </c>
      <c r="T310" s="667" t="s">
        <v>84</v>
      </c>
      <c r="U310" s="72" t="s">
        <v>82</v>
      </c>
      <c r="W310" s="52"/>
      <c r="X310" s="58"/>
      <c r="Y310" s="58"/>
      <c r="Z310" s="58"/>
      <c r="AA310" s="59"/>
      <c r="AG310" s="69"/>
    </row>
    <row r="311" spans="1:37" ht="15" customHeight="1" x14ac:dyDescent="0.45">
      <c r="A311" s="1118" t="s">
        <v>72</v>
      </c>
      <c r="B311" s="1119"/>
      <c r="C311" s="1119"/>
      <c r="D311" s="1119"/>
      <c r="E311" s="1119"/>
      <c r="F311" s="1119"/>
      <c r="G311" s="1119"/>
      <c r="H311" s="1120"/>
      <c r="I311" s="1130" t="s">
        <v>73</v>
      </c>
      <c r="J311" s="1139"/>
      <c r="K311" s="1199"/>
      <c r="L311" s="1199"/>
      <c r="M311" s="1199"/>
      <c r="N311" s="1199"/>
      <c r="O311" s="1199"/>
      <c r="P311" s="1199"/>
      <c r="Q311" s="1200"/>
      <c r="R311" s="1200"/>
      <c r="S311" s="1200"/>
      <c r="T311" s="1200"/>
      <c r="U311" s="1143" t="s">
        <v>74</v>
      </c>
      <c r="V311" s="1143"/>
      <c r="W311" s="1143"/>
      <c r="X311" s="1143"/>
      <c r="Y311" s="1143"/>
      <c r="Z311" s="1143"/>
      <c r="AA311" s="1144"/>
    </row>
    <row r="312" spans="1:37" ht="15" customHeight="1" x14ac:dyDescent="0.45">
      <c r="A312" s="1121"/>
      <c r="B312" s="1122"/>
      <c r="C312" s="1122"/>
      <c r="D312" s="1122"/>
      <c r="E312" s="1122"/>
      <c r="F312" s="1122"/>
      <c r="G312" s="1122"/>
      <c r="H312" s="1123"/>
      <c r="I312" s="1197"/>
      <c r="J312" s="1198"/>
      <c r="K312" s="1199"/>
      <c r="L312" s="1199"/>
      <c r="M312" s="1199"/>
      <c r="N312" s="1199"/>
      <c r="O312" s="1199"/>
      <c r="P312" s="1199"/>
      <c r="Q312" s="1200"/>
      <c r="R312" s="1200"/>
      <c r="S312" s="1200"/>
      <c r="T312" s="1200"/>
      <c r="U312" s="1146"/>
      <c r="V312" s="1146"/>
      <c r="W312" s="1146"/>
      <c r="X312" s="1146"/>
      <c r="Y312" s="1146"/>
      <c r="Z312" s="1146"/>
      <c r="AA312" s="1147"/>
      <c r="AB312" s="63"/>
      <c r="AC312" s="63"/>
      <c r="AD312" s="63"/>
      <c r="AE312" s="63"/>
      <c r="AF312" s="63"/>
      <c r="AG312" s="63"/>
    </row>
    <row r="313" spans="1:37" ht="15" customHeight="1" x14ac:dyDescent="0.45">
      <c r="A313" s="1118" t="s">
        <v>75</v>
      </c>
      <c r="B313" s="1119"/>
      <c r="C313" s="1119"/>
      <c r="D313" s="1119"/>
      <c r="E313" s="1119"/>
      <c r="F313" s="1119"/>
      <c r="G313" s="1119"/>
      <c r="H313" s="1119"/>
      <c r="I313" s="1124"/>
      <c r="J313" s="1125"/>
      <c r="K313" s="1113"/>
      <c r="L313" s="1134" t="s">
        <v>76</v>
      </c>
      <c r="M313" s="1113"/>
      <c r="N313" s="1134" t="s">
        <v>77</v>
      </c>
      <c r="O313" s="1113"/>
      <c r="P313" s="1134" t="s">
        <v>78</v>
      </c>
      <c r="R313" s="60"/>
      <c r="S313" s="60"/>
      <c r="T313" s="60"/>
      <c r="U313" s="60"/>
      <c r="V313" s="60"/>
      <c r="W313" s="60"/>
      <c r="X313" s="60"/>
      <c r="Y313" s="60"/>
      <c r="Z313" s="60"/>
      <c r="AA313" s="209"/>
      <c r="AB313" s="63"/>
      <c r="AC313" s="63"/>
      <c r="AD313" s="63"/>
      <c r="AE313" s="63"/>
      <c r="AF313" s="63"/>
      <c r="AG313" s="63"/>
    </row>
    <row r="314" spans="1:37" ht="15" customHeight="1" x14ac:dyDescent="0.45">
      <c r="A314" s="1121"/>
      <c r="B314" s="1122"/>
      <c r="C314" s="1122"/>
      <c r="D314" s="1122"/>
      <c r="E314" s="1122"/>
      <c r="F314" s="1122"/>
      <c r="G314" s="1122"/>
      <c r="H314" s="1122"/>
      <c r="I314" s="1126"/>
      <c r="J314" s="1127"/>
      <c r="K314" s="1114"/>
      <c r="L314" s="1136"/>
      <c r="M314" s="1114"/>
      <c r="N314" s="1136"/>
      <c r="O314" s="1114"/>
      <c r="P314" s="1136"/>
      <c r="Q314" s="64"/>
      <c r="R314" s="62"/>
      <c r="S314" s="62"/>
      <c r="T314" s="62"/>
      <c r="U314" s="62"/>
      <c r="V314" s="62"/>
      <c r="W314" s="62"/>
      <c r="X314" s="62"/>
      <c r="Y314" s="62"/>
      <c r="Z314" s="62"/>
      <c r="AA314" s="208"/>
      <c r="AB314" s="63"/>
      <c r="AC314" s="63"/>
      <c r="AD314" s="63"/>
      <c r="AE314" s="63"/>
      <c r="AF314" s="63"/>
      <c r="AG314" s="63"/>
    </row>
    <row r="315" spans="1:37" ht="20.100000000000001" customHeight="1" x14ac:dyDescent="0.45">
      <c r="A315" s="65"/>
      <c r="B315" s="65"/>
      <c r="C315" s="65"/>
      <c r="D315" s="65"/>
      <c r="E315" s="65"/>
      <c r="F315" s="65"/>
      <c r="G315" s="65"/>
      <c r="H315" s="65"/>
      <c r="I315" s="66"/>
      <c r="J315" s="66"/>
      <c r="K315" s="68"/>
      <c r="L315" s="66"/>
      <c r="M315" s="68"/>
      <c r="N315" s="66"/>
      <c r="O315" s="68"/>
      <c r="P315" s="66"/>
      <c r="Q315" s="68"/>
      <c r="R315" s="61"/>
      <c r="S315" s="61"/>
      <c r="T315" s="61"/>
      <c r="U315" s="61"/>
      <c r="V315" s="61"/>
      <c r="W315" s="61"/>
      <c r="X315" s="61"/>
      <c r="Y315" s="61"/>
      <c r="Z315" s="61"/>
      <c r="AA315" s="61"/>
      <c r="AB315" s="63"/>
      <c r="AC315" s="63"/>
      <c r="AD315" s="63"/>
      <c r="AE315" s="63"/>
      <c r="AF315" s="63"/>
      <c r="AG315" s="63"/>
    </row>
    <row r="316" spans="1:37" ht="18" customHeight="1" x14ac:dyDescent="0.45">
      <c r="B316" s="291" t="s">
        <v>85</v>
      </c>
      <c r="C316" s="69" t="s">
        <v>5718</v>
      </c>
      <c r="E316" s="69"/>
      <c r="F316" s="69"/>
      <c r="G316" s="69"/>
      <c r="H316" s="69"/>
      <c r="I316" s="73"/>
      <c r="J316" s="73"/>
      <c r="K316" s="73"/>
      <c r="L316" s="73"/>
      <c r="M316" s="73"/>
      <c r="N316" s="73"/>
      <c r="O316" s="73"/>
      <c r="P316" s="73"/>
      <c r="Q316" s="73"/>
      <c r="R316" s="74"/>
      <c r="S316" s="73"/>
      <c r="T316" s="73"/>
      <c r="U316" s="73"/>
      <c r="V316" s="73"/>
      <c r="W316" s="69"/>
      <c r="X316" s="69"/>
      <c r="Y316" s="69"/>
      <c r="Z316" s="69"/>
      <c r="AA316" s="69"/>
      <c r="AB316" s="69"/>
      <c r="AE316" s="71"/>
    </row>
    <row r="317" spans="1:37" ht="30" customHeight="1" x14ac:dyDescent="0.45">
      <c r="B317" s="296" t="s">
        <v>86</v>
      </c>
      <c r="C317" s="1117" t="s">
        <v>5719</v>
      </c>
      <c r="D317" s="1117"/>
      <c r="E317" s="1117"/>
      <c r="F317" s="1117"/>
      <c r="G317" s="1117"/>
      <c r="H317" s="1117"/>
      <c r="I317" s="1117"/>
      <c r="J317" s="1117"/>
      <c r="K317" s="1117"/>
      <c r="L317" s="1117"/>
      <c r="M317" s="1117"/>
      <c r="N317" s="1117"/>
      <c r="O317" s="1117"/>
      <c r="P317" s="1117"/>
      <c r="Q317" s="1117"/>
      <c r="R317" s="1117"/>
      <c r="S317" s="1117"/>
      <c r="T317" s="1117"/>
      <c r="U317" s="1117"/>
      <c r="V317" s="1117"/>
      <c r="W317" s="1117"/>
      <c r="X317" s="1117"/>
      <c r="Y317" s="1117"/>
      <c r="Z317" s="1117"/>
      <c r="AA317" s="1117"/>
      <c r="AE317" s="71"/>
    </row>
    <row r="318" spans="1:37" ht="8.1" customHeight="1" x14ac:dyDescent="0.4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spans="1:37" ht="25.35" customHeight="1" x14ac:dyDescent="0.45">
      <c r="A319" s="35" t="s">
        <v>87</v>
      </c>
      <c r="H319" s="36"/>
      <c r="I319" s="36"/>
      <c r="V319" s="36"/>
      <c r="W319" s="36"/>
      <c r="X319" s="36"/>
      <c r="Y319" s="36"/>
      <c r="Z319" s="36"/>
      <c r="AA319" s="36"/>
    </row>
    <row r="320" spans="1:37" ht="12.45" customHeight="1" x14ac:dyDescent="0.45">
      <c r="A320" s="1185" t="s">
        <v>62</v>
      </c>
      <c r="B320" s="1186"/>
      <c r="C320" s="1186"/>
      <c r="D320" s="1186"/>
      <c r="E320" s="1186"/>
      <c r="F320" s="1186"/>
      <c r="G320" s="1186"/>
      <c r="H320" s="1187"/>
      <c r="I320" s="1188"/>
      <c r="J320" s="1189"/>
      <c r="K320" s="1189"/>
      <c r="L320" s="1189"/>
      <c r="M320" s="1189"/>
      <c r="N320" s="1189"/>
      <c r="O320" s="1189"/>
      <c r="P320" s="1189"/>
      <c r="Q320" s="1189"/>
      <c r="R320" s="1189"/>
      <c r="S320" s="1189"/>
      <c r="T320" s="1189"/>
      <c r="U320" s="1189"/>
      <c r="V320" s="1189"/>
      <c r="W320" s="1189"/>
      <c r="X320" s="1189"/>
      <c r="Y320" s="1189"/>
      <c r="Z320" s="1189"/>
      <c r="AA320" s="1190"/>
    </row>
    <row r="321" spans="1:37" ht="22.5" customHeight="1" x14ac:dyDescent="0.45">
      <c r="A321" s="1207" t="s">
        <v>50</v>
      </c>
      <c r="B321" s="1208"/>
      <c r="C321" s="1208"/>
      <c r="D321" s="1208"/>
      <c r="E321" s="1208"/>
      <c r="F321" s="1208"/>
      <c r="G321" s="1208"/>
      <c r="H321" s="1209"/>
      <c r="I321" s="1182"/>
      <c r="J321" s="1183"/>
      <c r="K321" s="1183"/>
      <c r="L321" s="1180"/>
      <c r="M321" s="1180"/>
      <c r="N321" s="1183"/>
      <c r="O321" s="1180"/>
      <c r="P321" s="1180"/>
      <c r="Q321" s="1183"/>
      <c r="R321" s="1183"/>
      <c r="S321" s="1183"/>
      <c r="T321" s="1183"/>
      <c r="U321" s="1183"/>
      <c r="V321" s="1183"/>
      <c r="W321" s="1183"/>
      <c r="X321" s="1183"/>
      <c r="Y321" s="1183"/>
      <c r="Z321" s="1183"/>
      <c r="AA321" s="1184"/>
    </row>
    <row r="322" spans="1:37" ht="25.35" customHeight="1" x14ac:dyDescent="0.45">
      <c r="A322" s="1173" t="s">
        <v>48</v>
      </c>
      <c r="B322" s="1174"/>
      <c r="C322" s="1174"/>
      <c r="D322" s="1174"/>
      <c r="E322" s="1174"/>
      <c r="F322" s="1174"/>
      <c r="G322" s="1174"/>
      <c r="H322" s="1175"/>
      <c r="I322" s="1053" t="s">
        <v>3</v>
      </c>
      <c r="J322" s="1054"/>
      <c r="K322" s="1055"/>
      <c r="L322" s="1171"/>
      <c r="M322" s="1176"/>
      <c r="N322" s="37" t="s">
        <v>4</v>
      </c>
      <c r="O322" s="1177"/>
      <c r="P322" s="1176"/>
      <c r="Q322" s="1054"/>
      <c r="R322" s="1054"/>
      <c r="S322" s="1054"/>
      <c r="T322" s="1054"/>
      <c r="U322" s="1054"/>
      <c r="V322" s="1054"/>
      <c r="W322" s="1054"/>
      <c r="X322" s="1054"/>
      <c r="Y322" s="1054"/>
      <c r="Z322" s="1054"/>
      <c r="AA322" s="1055"/>
    </row>
    <row r="323" spans="1:37" ht="25.35" customHeight="1" x14ac:dyDescent="0.45">
      <c r="A323" s="1179"/>
      <c r="B323" s="1180"/>
      <c r="C323" s="1180"/>
      <c r="D323" s="1180"/>
      <c r="E323" s="1180"/>
      <c r="F323" s="1180"/>
      <c r="G323" s="1180"/>
      <c r="H323" s="1181"/>
      <c r="I323" s="1053" t="s">
        <v>5</v>
      </c>
      <c r="J323" s="1054"/>
      <c r="K323" s="1054"/>
      <c r="L323" s="1170"/>
      <c r="M323" s="1171"/>
      <c r="N323" s="1171"/>
      <c r="O323" s="1171"/>
      <c r="P323" s="1172"/>
      <c r="Q323" s="1053" t="s">
        <v>6</v>
      </c>
      <c r="R323" s="1054"/>
      <c r="S323" s="1055"/>
      <c r="T323" s="1170"/>
      <c r="U323" s="1171"/>
      <c r="V323" s="1171"/>
      <c r="W323" s="1171"/>
      <c r="X323" s="1171"/>
      <c r="Y323" s="1171"/>
      <c r="Z323" s="1171"/>
      <c r="AA323" s="1172"/>
    </row>
    <row r="324" spans="1:37" ht="25.35" customHeight="1" x14ac:dyDescent="0.45">
      <c r="A324" s="1179"/>
      <c r="B324" s="1180"/>
      <c r="C324" s="1180"/>
      <c r="D324" s="1180"/>
      <c r="E324" s="1180"/>
      <c r="F324" s="1180"/>
      <c r="G324" s="1180"/>
      <c r="H324" s="1181"/>
      <c r="I324" s="1053" t="s">
        <v>8536</v>
      </c>
      <c r="J324" s="1054"/>
      <c r="K324" s="1054"/>
      <c r="L324" s="1203"/>
      <c r="M324" s="1204"/>
      <c r="N324" s="1204"/>
      <c r="O324" s="1204"/>
      <c r="P324" s="1205"/>
      <c r="Q324" s="1053" t="s">
        <v>7</v>
      </c>
      <c r="R324" s="1054"/>
      <c r="S324" s="1055"/>
      <c r="T324" s="1170"/>
      <c r="U324" s="1171"/>
      <c r="V324" s="1171"/>
      <c r="W324" s="1171"/>
      <c r="X324" s="1171"/>
      <c r="Y324" s="1171"/>
      <c r="Z324" s="1171"/>
      <c r="AA324" s="1172"/>
    </row>
    <row r="325" spans="1:37" ht="25.35" customHeight="1" x14ac:dyDescent="0.45">
      <c r="A325" s="1182"/>
      <c r="B325" s="1183"/>
      <c r="C325" s="1183"/>
      <c r="D325" s="1183"/>
      <c r="E325" s="1183"/>
      <c r="F325" s="1183"/>
      <c r="G325" s="1183"/>
      <c r="H325" s="1184"/>
      <c r="I325" s="1053" t="s">
        <v>8</v>
      </c>
      <c r="J325" s="1054"/>
      <c r="K325" s="1054"/>
      <c r="L325" s="1206"/>
      <c r="M325" s="1206"/>
      <c r="N325" s="1206"/>
      <c r="O325" s="1206"/>
      <c r="P325" s="1206"/>
      <c r="Q325" s="1206"/>
      <c r="R325" s="1206"/>
      <c r="S325" s="1206"/>
      <c r="T325" s="1206"/>
      <c r="U325" s="1206"/>
      <c r="V325" s="1206"/>
      <c r="W325" s="1206"/>
      <c r="X325" s="1206"/>
      <c r="Y325" s="1206"/>
      <c r="Z325" s="1206"/>
      <c r="AA325" s="1206"/>
    </row>
    <row r="326" spans="1:37" ht="16.5" customHeight="1" x14ac:dyDescent="0.45">
      <c r="A326" s="1148" t="s">
        <v>63</v>
      </c>
      <c r="B326" s="1149"/>
      <c r="C326" s="1149"/>
      <c r="D326" s="1149"/>
      <c r="E326" s="1149"/>
      <c r="F326" s="1149"/>
      <c r="G326" s="1149"/>
      <c r="H326" s="1150"/>
      <c r="I326" s="1157"/>
      <c r="J326" s="1159"/>
      <c r="L326" s="1161"/>
      <c r="M326" s="1201" t="s">
        <v>64</v>
      </c>
      <c r="N326" s="1164"/>
      <c r="O326" s="43"/>
      <c r="P326" s="44"/>
      <c r="Q326" s="44"/>
      <c r="R326" s="44"/>
      <c r="S326" s="44"/>
      <c r="T326" s="44"/>
      <c r="U326" s="44"/>
      <c r="V326" s="44"/>
      <c r="W326" s="44"/>
      <c r="X326" s="42"/>
      <c r="Y326" s="45"/>
      <c r="Z326" s="45"/>
      <c r="AA326" s="46"/>
      <c r="AK326" s="39"/>
    </row>
    <row r="327" spans="1:37" ht="16.5" customHeight="1" x14ac:dyDescent="0.45">
      <c r="A327" s="1151"/>
      <c r="B327" s="1152"/>
      <c r="C327" s="1152"/>
      <c r="D327" s="1152"/>
      <c r="E327" s="1152"/>
      <c r="F327" s="1152"/>
      <c r="G327" s="1152"/>
      <c r="H327" s="1153"/>
      <c r="I327" s="1158"/>
      <c r="J327" s="1160"/>
      <c r="K327" s="32" t="s">
        <v>65</v>
      </c>
      <c r="L327" s="1162"/>
      <c r="M327" s="1202"/>
      <c r="N327" s="1166"/>
      <c r="O327" s="292"/>
      <c r="P327" s="99"/>
      <c r="Q327" s="99"/>
      <c r="R327" s="99"/>
      <c r="S327" s="99"/>
      <c r="T327" s="99"/>
      <c r="U327" s="99"/>
      <c r="V327" s="99"/>
      <c r="W327" s="99"/>
      <c r="X327" s="47"/>
      <c r="Y327" s="48"/>
      <c r="Z327" s="48"/>
      <c r="AA327" s="49"/>
    </row>
    <row r="328" spans="1:37" ht="16.5" customHeight="1" x14ac:dyDescent="0.45">
      <c r="A328" s="1151"/>
      <c r="B328" s="1152"/>
      <c r="C328" s="1152"/>
      <c r="D328" s="1152"/>
      <c r="E328" s="1152"/>
      <c r="F328" s="1152"/>
      <c r="G328" s="1152"/>
      <c r="H328" s="1153"/>
      <c r="I328" s="50" t="s">
        <v>66</v>
      </c>
      <c r="J328" s="51"/>
      <c r="K328" s="51"/>
      <c r="L328" s="51"/>
      <c r="M328" s="51"/>
      <c r="N328" s="51"/>
      <c r="O328" s="51"/>
      <c r="P328" s="51"/>
      <c r="Q328" s="51"/>
      <c r="R328" s="52"/>
      <c r="S328" s="53"/>
      <c r="T328" s="53"/>
      <c r="U328" s="53"/>
      <c r="V328" s="293"/>
      <c r="W328" s="294"/>
      <c r="X328" s="54"/>
      <c r="Y328" s="55" t="s">
        <v>65</v>
      </c>
      <c r="Z328" s="56"/>
      <c r="AA328" s="46" t="s">
        <v>64</v>
      </c>
    </row>
    <row r="329" spans="1:37" ht="16.5" customHeight="1" x14ac:dyDescent="0.45">
      <c r="A329" s="1154"/>
      <c r="B329" s="1155"/>
      <c r="C329" s="1155"/>
      <c r="D329" s="1155"/>
      <c r="E329" s="1155"/>
      <c r="F329" s="1155"/>
      <c r="G329" s="1155"/>
      <c r="H329" s="1156"/>
      <c r="I329" s="50" t="s">
        <v>67</v>
      </c>
      <c r="J329" s="295"/>
      <c r="K329" s="295"/>
      <c r="L329" s="295"/>
      <c r="M329" s="295"/>
      <c r="N329" s="295"/>
      <c r="O329" s="295"/>
      <c r="P329" s="295"/>
      <c r="Q329" s="295"/>
      <c r="R329" s="52"/>
      <c r="S329" s="53"/>
      <c r="T329" s="53"/>
      <c r="U329" s="53"/>
      <c r="V329" s="293"/>
      <c r="W329" s="294"/>
      <c r="X329" s="54"/>
      <c r="Y329" s="55" t="s">
        <v>65</v>
      </c>
      <c r="Z329" s="56"/>
      <c r="AA329" s="49" t="s">
        <v>64</v>
      </c>
    </row>
    <row r="330" spans="1:37" ht="18" customHeight="1" x14ac:dyDescent="0.45">
      <c r="A330" s="1167" t="s">
        <v>68</v>
      </c>
      <c r="B330" s="1168"/>
      <c r="C330" s="1168"/>
      <c r="D330" s="1168"/>
      <c r="E330" s="1168"/>
      <c r="F330" s="1168"/>
      <c r="G330" s="1168"/>
      <c r="H330" s="1169"/>
      <c r="I330" s="667" t="s">
        <v>84</v>
      </c>
      <c r="J330" s="52" t="s">
        <v>69</v>
      </c>
      <c r="K330" s="58"/>
      <c r="L330" s="58"/>
      <c r="M330" s="58"/>
      <c r="N330" s="667" t="s">
        <v>70</v>
      </c>
      <c r="O330" s="52" t="s">
        <v>71</v>
      </c>
      <c r="P330" s="58"/>
      <c r="Q330" s="58"/>
      <c r="S330" s="72" t="s">
        <v>81</v>
      </c>
      <c r="T330" s="667" t="s">
        <v>84</v>
      </c>
      <c r="U330" s="72" t="s">
        <v>82</v>
      </c>
      <c r="W330" s="52"/>
      <c r="X330" s="58"/>
      <c r="Y330" s="58"/>
      <c r="Z330" s="58"/>
      <c r="AA330" s="59"/>
      <c r="AG330" s="69"/>
    </row>
    <row r="331" spans="1:37" ht="15" customHeight="1" x14ac:dyDescent="0.45">
      <c r="A331" s="1118" t="s">
        <v>72</v>
      </c>
      <c r="B331" s="1119"/>
      <c r="C331" s="1119"/>
      <c r="D331" s="1119"/>
      <c r="E331" s="1119"/>
      <c r="F331" s="1119"/>
      <c r="G331" s="1119"/>
      <c r="H331" s="1120"/>
      <c r="I331" s="1130" t="s">
        <v>73</v>
      </c>
      <c r="J331" s="1139"/>
      <c r="K331" s="1199"/>
      <c r="L331" s="1199"/>
      <c r="M331" s="1199"/>
      <c r="N331" s="1199"/>
      <c r="O331" s="1199"/>
      <c r="P331" s="1199"/>
      <c r="Q331" s="1200"/>
      <c r="R331" s="1200"/>
      <c r="S331" s="1200"/>
      <c r="T331" s="1200"/>
      <c r="U331" s="1143" t="s">
        <v>74</v>
      </c>
      <c r="V331" s="1143"/>
      <c r="W331" s="1143"/>
      <c r="X331" s="1143"/>
      <c r="Y331" s="1143"/>
      <c r="Z331" s="1143"/>
      <c r="AA331" s="1144"/>
    </row>
    <row r="332" spans="1:37" ht="15" customHeight="1" x14ac:dyDescent="0.45">
      <c r="A332" s="1121"/>
      <c r="B332" s="1122"/>
      <c r="C332" s="1122"/>
      <c r="D332" s="1122"/>
      <c r="E332" s="1122"/>
      <c r="F332" s="1122"/>
      <c r="G332" s="1122"/>
      <c r="H332" s="1123"/>
      <c r="I332" s="1197"/>
      <c r="J332" s="1198"/>
      <c r="K332" s="1199"/>
      <c r="L332" s="1199"/>
      <c r="M332" s="1199"/>
      <c r="N332" s="1199"/>
      <c r="O332" s="1199"/>
      <c r="P332" s="1199"/>
      <c r="Q332" s="1200"/>
      <c r="R332" s="1200"/>
      <c r="S332" s="1200"/>
      <c r="T332" s="1200"/>
      <c r="U332" s="1146"/>
      <c r="V332" s="1146"/>
      <c r="W332" s="1146"/>
      <c r="X332" s="1146"/>
      <c r="Y332" s="1146"/>
      <c r="Z332" s="1146"/>
      <c r="AA332" s="1147"/>
      <c r="AB332" s="63"/>
      <c r="AC332" s="63"/>
      <c r="AD332" s="63"/>
      <c r="AE332" s="63"/>
      <c r="AF332" s="63"/>
      <c r="AG332" s="63"/>
    </row>
    <row r="333" spans="1:37" ht="15" customHeight="1" x14ac:dyDescent="0.45">
      <c r="A333" s="1118" t="s">
        <v>75</v>
      </c>
      <c r="B333" s="1119"/>
      <c r="C333" s="1119"/>
      <c r="D333" s="1119"/>
      <c r="E333" s="1119"/>
      <c r="F333" s="1119"/>
      <c r="G333" s="1119"/>
      <c r="H333" s="1119"/>
      <c r="I333" s="1124"/>
      <c r="J333" s="1125"/>
      <c r="K333" s="1113"/>
      <c r="L333" s="1134" t="s">
        <v>76</v>
      </c>
      <c r="M333" s="1113"/>
      <c r="N333" s="1134" t="s">
        <v>77</v>
      </c>
      <c r="O333" s="1113"/>
      <c r="P333" s="1134" t="s">
        <v>78</v>
      </c>
      <c r="R333" s="60"/>
      <c r="S333" s="60"/>
      <c r="T333" s="60"/>
      <c r="U333" s="60"/>
      <c r="V333" s="60"/>
      <c r="W333" s="60"/>
      <c r="X333" s="60"/>
      <c r="Y333" s="60"/>
      <c r="Z333" s="60"/>
      <c r="AA333" s="209"/>
      <c r="AB333" s="63"/>
      <c r="AC333" s="63"/>
      <c r="AD333" s="63"/>
      <c r="AE333" s="63"/>
      <c r="AF333" s="63"/>
      <c r="AG333" s="63"/>
    </row>
    <row r="334" spans="1:37" ht="15" customHeight="1" x14ac:dyDescent="0.45">
      <c r="A334" s="1121"/>
      <c r="B334" s="1122"/>
      <c r="C334" s="1122"/>
      <c r="D334" s="1122"/>
      <c r="E334" s="1122"/>
      <c r="F334" s="1122"/>
      <c r="G334" s="1122"/>
      <c r="H334" s="1122"/>
      <c r="I334" s="1126"/>
      <c r="J334" s="1127"/>
      <c r="K334" s="1114"/>
      <c r="L334" s="1136"/>
      <c r="M334" s="1114"/>
      <c r="N334" s="1136"/>
      <c r="O334" s="1114"/>
      <c r="P334" s="1136"/>
      <c r="Q334" s="64"/>
      <c r="R334" s="62"/>
      <c r="S334" s="62"/>
      <c r="T334" s="62"/>
      <c r="U334" s="62"/>
      <c r="V334" s="62"/>
      <c r="W334" s="62"/>
      <c r="X334" s="62"/>
      <c r="Y334" s="62"/>
      <c r="Z334" s="62"/>
      <c r="AA334" s="208"/>
      <c r="AB334" s="63"/>
      <c r="AC334" s="63"/>
      <c r="AD334" s="63"/>
      <c r="AE334" s="63"/>
      <c r="AF334" s="63"/>
      <c r="AG334" s="63"/>
    </row>
    <row r="335" spans="1:37" ht="20.100000000000001" customHeight="1" x14ac:dyDescent="0.45">
      <c r="A335" s="65"/>
      <c r="B335" s="65"/>
      <c r="C335" s="65"/>
      <c r="D335" s="65"/>
      <c r="E335" s="65"/>
      <c r="F335" s="65"/>
      <c r="G335" s="65"/>
      <c r="H335" s="65"/>
      <c r="I335" s="66"/>
      <c r="J335" s="66"/>
      <c r="K335" s="68"/>
      <c r="L335" s="66"/>
      <c r="M335" s="68"/>
      <c r="N335" s="66"/>
      <c r="O335" s="68"/>
      <c r="P335" s="66"/>
      <c r="Q335" s="68"/>
      <c r="R335" s="61"/>
      <c r="S335" s="61"/>
      <c r="T335" s="61"/>
      <c r="U335" s="61"/>
      <c r="V335" s="61"/>
      <c r="W335" s="61"/>
      <c r="X335" s="61"/>
      <c r="Y335" s="61"/>
      <c r="Z335" s="61"/>
      <c r="AA335" s="61"/>
      <c r="AB335" s="63"/>
      <c r="AC335" s="63"/>
      <c r="AD335" s="63"/>
      <c r="AE335" s="63"/>
      <c r="AF335" s="63"/>
      <c r="AG335" s="63"/>
    </row>
    <row r="336" spans="1:37" ht="12.45" customHeight="1" x14ac:dyDescent="0.45">
      <c r="A336" s="1185" t="s">
        <v>62</v>
      </c>
      <c r="B336" s="1186"/>
      <c r="C336" s="1186"/>
      <c r="D336" s="1186"/>
      <c r="E336" s="1186"/>
      <c r="F336" s="1186"/>
      <c r="G336" s="1186"/>
      <c r="H336" s="1187"/>
      <c r="I336" s="1188"/>
      <c r="J336" s="1189"/>
      <c r="K336" s="1189"/>
      <c r="L336" s="1189"/>
      <c r="M336" s="1189"/>
      <c r="N336" s="1189"/>
      <c r="O336" s="1189"/>
      <c r="P336" s="1189"/>
      <c r="Q336" s="1189"/>
      <c r="R336" s="1189"/>
      <c r="S336" s="1189"/>
      <c r="T336" s="1189"/>
      <c r="U336" s="1189"/>
      <c r="V336" s="1189"/>
      <c r="W336" s="1189"/>
      <c r="X336" s="1189"/>
      <c r="Y336" s="1189"/>
      <c r="Z336" s="1189"/>
      <c r="AA336" s="1190"/>
    </row>
    <row r="337" spans="1:37" ht="22.5" customHeight="1" x14ac:dyDescent="0.45">
      <c r="A337" s="1207" t="s">
        <v>50</v>
      </c>
      <c r="B337" s="1208"/>
      <c r="C337" s="1208"/>
      <c r="D337" s="1208"/>
      <c r="E337" s="1208"/>
      <c r="F337" s="1208"/>
      <c r="G337" s="1208"/>
      <c r="H337" s="1209"/>
      <c r="I337" s="1182"/>
      <c r="J337" s="1183"/>
      <c r="K337" s="1183"/>
      <c r="L337" s="1180"/>
      <c r="M337" s="1180"/>
      <c r="N337" s="1183"/>
      <c r="O337" s="1180"/>
      <c r="P337" s="1180"/>
      <c r="Q337" s="1183"/>
      <c r="R337" s="1183"/>
      <c r="S337" s="1183"/>
      <c r="T337" s="1183"/>
      <c r="U337" s="1183"/>
      <c r="V337" s="1183"/>
      <c r="W337" s="1183"/>
      <c r="X337" s="1183"/>
      <c r="Y337" s="1183"/>
      <c r="Z337" s="1183"/>
      <c r="AA337" s="1184"/>
    </row>
    <row r="338" spans="1:37" ht="25.35" customHeight="1" x14ac:dyDescent="0.45">
      <c r="A338" s="1173" t="s">
        <v>48</v>
      </c>
      <c r="B338" s="1174"/>
      <c r="C338" s="1174"/>
      <c r="D338" s="1174"/>
      <c r="E338" s="1174"/>
      <c r="F338" s="1174"/>
      <c r="G338" s="1174"/>
      <c r="H338" s="1175"/>
      <c r="I338" s="1053" t="s">
        <v>3</v>
      </c>
      <c r="J338" s="1054"/>
      <c r="K338" s="1055"/>
      <c r="L338" s="1171"/>
      <c r="M338" s="1176"/>
      <c r="N338" s="37" t="s">
        <v>4</v>
      </c>
      <c r="O338" s="1177"/>
      <c r="P338" s="1176"/>
      <c r="Q338" s="1054"/>
      <c r="R338" s="1054"/>
      <c r="S338" s="1054"/>
      <c r="T338" s="1054"/>
      <c r="U338" s="1054"/>
      <c r="V338" s="1054"/>
      <c r="W338" s="1054"/>
      <c r="X338" s="1054"/>
      <c r="Y338" s="1054"/>
      <c r="Z338" s="1054"/>
      <c r="AA338" s="1055"/>
    </row>
    <row r="339" spans="1:37" ht="25.35" customHeight="1" x14ac:dyDescent="0.45">
      <c r="A339" s="1179"/>
      <c r="B339" s="1180"/>
      <c r="C339" s="1180"/>
      <c r="D339" s="1180"/>
      <c r="E339" s="1180"/>
      <c r="F339" s="1180"/>
      <c r="G339" s="1180"/>
      <c r="H339" s="1181"/>
      <c r="I339" s="1053" t="s">
        <v>5</v>
      </c>
      <c r="J339" s="1054"/>
      <c r="K339" s="1054"/>
      <c r="L339" s="1170"/>
      <c r="M339" s="1171"/>
      <c r="N339" s="1171"/>
      <c r="O339" s="1171"/>
      <c r="P339" s="1172"/>
      <c r="Q339" s="1053" t="s">
        <v>6</v>
      </c>
      <c r="R339" s="1054"/>
      <c r="S339" s="1055"/>
      <c r="T339" s="1170"/>
      <c r="U339" s="1171"/>
      <c r="V339" s="1171"/>
      <c r="W339" s="1171"/>
      <c r="X339" s="1171"/>
      <c r="Y339" s="1171"/>
      <c r="Z339" s="1171"/>
      <c r="AA339" s="1172"/>
    </row>
    <row r="340" spans="1:37" ht="25.35" customHeight="1" x14ac:dyDescent="0.45">
      <c r="A340" s="1179"/>
      <c r="B340" s="1180"/>
      <c r="C340" s="1180"/>
      <c r="D340" s="1180"/>
      <c r="E340" s="1180"/>
      <c r="F340" s="1180"/>
      <c r="G340" s="1180"/>
      <c r="H340" s="1181"/>
      <c r="I340" s="1053" t="s">
        <v>8536</v>
      </c>
      <c r="J340" s="1054"/>
      <c r="K340" s="1054"/>
      <c r="L340" s="1203"/>
      <c r="M340" s="1204"/>
      <c r="N340" s="1204"/>
      <c r="O340" s="1204"/>
      <c r="P340" s="1205"/>
      <c r="Q340" s="1053" t="s">
        <v>7</v>
      </c>
      <c r="R340" s="1054"/>
      <c r="S340" s="1055"/>
      <c r="T340" s="1170"/>
      <c r="U340" s="1171"/>
      <c r="V340" s="1171"/>
      <c r="W340" s="1171"/>
      <c r="X340" s="1171"/>
      <c r="Y340" s="1171"/>
      <c r="Z340" s="1171"/>
      <c r="AA340" s="1172"/>
    </row>
    <row r="341" spans="1:37" ht="25.35" customHeight="1" x14ac:dyDescent="0.45">
      <c r="A341" s="1182"/>
      <c r="B341" s="1183"/>
      <c r="C341" s="1183"/>
      <c r="D341" s="1183"/>
      <c r="E341" s="1183"/>
      <c r="F341" s="1183"/>
      <c r="G341" s="1183"/>
      <c r="H341" s="1184"/>
      <c r="I341" s="1053" t="s">
        <v>8</v>
      </c>
      <c r="J341" s="1054"/>
      <c r="K341" s="1054"/>
      <c r="L341" s="1206"/>
      <c r="M341" s="1206"/>
      <c r="N341" s="1206"/>
      <c r="O341" s="1206"/>
      <c r="P341" s="1206"/>
      <c r="Q341" s="1206"/>
      <c r="R341" s="1206"/>
      <c r="S341" s="1206"/>
      <c r="T341" s="1206"/>
      <c r="U341" s="1206"/>
      <c r="V341" s="1206"/>
      <c r="W341" s="1206"/>
      <c r="X341" s="1206"/>
      <c r="Y341" s="1206"/>
      <c r="Z341" s="1206"/>
      <c r="AA341" s="1206"/>
    </row>
    <row r="342" spans="1:37" ht="16.5" customHeight="1" x14ac:dyDescent="0.45">
      <c r="A342" s="1148" t="s">
        <v>63</v>
      </c>
      <c r="B342" s="1149"/>
      <c r="C342" s="1149"/>
      <c r="D342" s="1149"/>
      <c r="E342" s="1149"/>
      <c r="F342" s="1149"/>
      <c r="G342" s="1149"/>
      <c r="H342" s="1150"/>
      <c r="I342" s="1157"/>
      <c r="J342" s="1159"/>
      <c r="L342" s="1161"/>
      <c r="M342" s="1201" t="s">
        <v>64</v>
      </c>
      <c r="N342" s="1164"/>
      <c r="O342" s="43"/>
      <c r="P342" s="44"/>
      <c r="Q342" s="44"/>
      <c r="R342" s="44"/>
      <c r="S342" s="44"/>
      <c r="T342" s="44"/>
      <c r="U342" s="44"/>
      <c r="V342" s="44"/>
      <c r="W342" s="44"/>
      <c r="X342" s="42"/>
      <c r="Y342" s="45"/>
      <c r="Z342" s="45"/>
      <c r="AA342" s="46"/>
      <c r="AK342" s="39"/>
    </row>
    <row r="343" spans="1:37" ht="16.5" customHeight="1" x14ac:dyDescent="0.45">
      <c r="A343" s="1151"/>
      <c r="B343" s="1152"/>
      <c r="C343" s="1152"/>
      <c r="D343" s="1152"/>
      <c r="E343" s="1152"/>
      <c r="F343" s="1152"/>
      <c r="G343" s="1152"/>
      <c r="H343" s="1153"/>
      <c r="I343" s="1158"/>
      <c r="J343" s="1160"/>
      <c r="K343" s="32" t="s">
        <v>65</v>
      </c>
      <c r="L343" s="1162"/>
      <c r="M343" s="1202"/>
      <c r="N343" s="1166"/>
      <c r="O343" s="292"/>
      <c r="P343" s="99"/>
      <c r="Q343" s="99"/>
      <c r="R343" s="99"/>
      <c r="S343" s="99"/>
      <c r="T343" s="99"/>
      <c r="U343" s="99"/>
      <c r="V343" s="99"/>
      <c r="W343" s="99"/>
      <c r="X343" s="47"/>
      <c r="Y343" s="48"/>
      <c r="Z343" s="48"/>
      <c r="AA343" s="49"/>
    </row>
    <row r="344" spans="1:37" ht="16.5" customHeight="1" x14ac:dyDescent="0.45">
      <c r="A344" s="1151"/>
      <c r="B344" s="1152"/>
      <c r="C344" s="1152"/>
      <c r="D344" s="1152"/>
      <c r="E344" s="1152"/>
      <c r="F344" s="1152"/>
      <c r="G344" s="1152"/>
      <c r="H344" s="1153"/>
      <c r="I344" s="50" t="s">
        <v>66</v>
      </c>
      <c r="J344" s="51"/>
      <c r="K344" s="51"/>
      <c r="L344" s="51"/>
      <c r="M344" s="51"/>
      <c r="N344" s="51"/>
      <c r="O344" s="51"/>
      <c r="P344" s="51"/>
      <c r="Q344" s="51"/>
      <c r="R344" s="52"/>
      <c r="S344" s="53"/>
      <c r="T344" s="53"/>
      <c r="U344" s="53"/>
      <c r="V344" s="293"/>
      <c r="W344" s="294"/>
      <c r="X344" s="54"/>
      <c r="Y344" s="55" t="s">
        <v>65</v>
      </c>
      <c r="Z344" s="56"/>
      <c r="AA344" s="46" t="s">
        <v>64</v>
      </c>
    </row>
    <row r="345" spans="1:37" ht="16.5" customHeight="1" x14ac:dyDescent="0.45">
      <c r="A345" s="1154"/>
      <c r="B345" s="1155"/>
      <c r="C345" s="1155"/>
      <c r="D345" s="1155"/>
      <c r="E345" s="1155"/>
      <c r="F345" s="1155"/>
      <c r="G345" s="1155"/>
      <c r="H345" s="1156"/>
      <c r="I345" s="50" t="s">
        <v>67</v>
      </c>
      <c r="J345" s="295"/>
      <c r="K345" s="295"/>
      <c r="L345" s="295"/>
      <c r="M345" s="295"/>
      <c r="N345" s="295"/>
      <c r="O345" s="295"/>
      <c r="P345" s="295"/>
      <c r="Q345" s="295"/>
      <c r="R345" s="52"/>
      <c r="S345" s="53"/>
      <c r="T345" s="53"/>
      <c r="U345" s="53"/>
      <c r="V345" s="293"/>
      <c r="W345" s="294"/>
      <c r="X345" s="54"/>
      <c r="Y345" s="55" t="s">
        <v>65</v>
      </c>
      <c r="Z345" s="56"/>
      <c r="AA345" s="49" t="s">
        <v>64</v>
      </c>
    </row>
    <row r="346" spans="1:37" ht="18" customHeight="1" x14ac:dyDescent="0.45">
      <c r="A346" s="1167" t="s">
        <v>68</v>
      </c>
      <c r="B346" s="1168"/>
      <c r="C346" s="1168"/>
      <c r="D346" s="1168"/>
      <c r="E346" s="1168"/>
      <c r="F346" s="1168"/>
      <c r="G346" s="1168"/>
      <c r="H346" s="1169"/>
      <c r="I346" s="667" t="s">
        <v>84</v>
      </c>
      <c r="J346" s="52" t="s">
        <v>69</v>
      </c>
      <c r="K346" s="58"/>
      <c r="L346" s="58"/>
      <c r="M346" s="58"/>
      <c r="N346" s="667" t="s">
        <v>70</v>
      </c>
      <c r="O346" s="52" t="s">
        <v>71</v>
      </c>
      <c r="P346" s="58"/>
      <c r="Q346" s="58"/>
      <c r="S346" s="72" t="s">
        <v>81</v>
      </c>
      <c r="T346" s="667" t="s">
        <v>84</v>
      </c>
      <c r="U346" s="72" t="s">
        <v>82</v>
      </c>
      <c r="W346" s="52"/>
      <c r="X346" s="58"/>
      <c r="Y346" s="58"/>
      <c r="Z346" s="58"/>
      <c r="AA346" s="59"/>
      <c r="AG346" s="69"/>
    </row>
    <row r="347" spans="1:37" ht="15" customHeight="1" x14ac:dyDescent="0.45">
      <c r="A347" s="1118" t="s">
        <v>72</v>
      </c>
      <c r="B347" s="1119"/>
      <c r="C347" s="1119"/>
      <c r="D347" s="1119"/>
      <c r="E347" s="1119"/>
      <c r="F347" s="1119"/>
      <c r="G347" s="1119"/>
      <c r="H347" s="1120"/>
      <c r="I347" s="1130" t="s">
        <v>73</v>
      </c>
      <c r="J347" s="1139"/>
      <c r="K347" s="1199"/>
      <c r="L347" s="1199"/>
      <c r="M347" s="1199"/>
      <c r="N347" s="1199"/>
      <c r="O347" s="1199"/>
      <c r="P347" s="1199"/>
      <c r="Q347" s="1200"/>
      <c r="R347" s="1200"/>
      <c r="S347" s="1200"/>
      <c r="T347" s="1200"/>
      <c r="U347" s="1143" t="s">
        <v>74</v>
      </c>
      <c r="V347" s="1143"/>
      <c r="W347" s="1143"/>
      <c r="X347" s="1143"/>
      <c r="Y347" s="1143"/>
      <c r="Z347" s="1143"/>
      <c r="AA347" s="1144"/>
    </row>
    <row r="348" spans="1:37" ht="15" customHeight="1" x14ac:dyDescent="0.45">
      <c r="A348" s="1121"/>
      <c r="B348" s="1122"/>
      <c r="C348" s="1122"/>
      <c r="D348" s="1122"/>
      <c r="E348" s="1122"/>
      <c r="F348" s="1122"/>
      <c r="G348" s="1122"/>
      <c r="H348" s="1123"/>
      <c r="I348" s="1197"/>
      <c r="J348" s="1198"/>
      <c r="K348" s="1199"/>
      <c r="L348" s="1199"/>
      <c r="M348" s="1199"/>
      <c r="N348" s="1199"/>
      <c r="O348" s="1199"/>
      <c r="P348" s="1199"/>
      <c r="Q348" s="1200"/>
      <c r="R348" s="1200"/>
      <c r="S348" s="1200"/>
      <c r="T348" s="1200"/>
      <c r="U348" s="1146"/>
      <c r="V348" s="1146"/>
      <c r="W348" s="1146"/>
      <c r="X348" s="1146"/>
      <c r="Y348" s="1146"/>
      <c r="Z348" s="1146"/>
      <c r="AA348" s="1147"/>
      <c r="AB348" s="63"/>
      <c r="AC348" s="63"/>
      <c r="AD348" s="63"/>
      <c r="AE348" s="63"/>
      <c r="AF348" s="63"/>
      <c r="AG348" s="63"/>
    </row>
    <row r="349" spans="1:37" ht="15" customHeight="1" x14ac:dyDescent="0.45">
      <c r="A349" s="1118" t="s">
        <v>75</v>
      </c>
      <c r="B349" s="1119"/>
      <c r="C349" s="1119"/>
      <c r="D349" s="1119"/>
      <c r="E349" s="1119"/>
      <c r="F349" s="1119"/>
      <c r="G349" s="1119"/>
      <c r="H349" s="1119"/>
      <c r="I349" s="1124"/>
      <c r="J349" s="1125"/>
      <c r="K349" s="1113"/>
      <c r="L349" s="1134" t="s">
        <v>76</v>
      </c>
      <c r="M349" s="1113"/>
      <c r="N349" s="1134" t="s">
        <v>77</v>
      </c>
      <c r="O349" s="1113"/>
      <c r="P349" s="1134" t="s">
        <v>78</v>
      </c>
      <c r="R349" s="60"/>
      <c r="S349" s="60"/>
      <c r="T349" s="60"/>
      <c r="U349" s="60"/>
      <c r="V349" s="60"/>
      <c r="W349" s="60"/>
      <c r="X349" s="60"/>
      <c r="Y349" s="60"/>
      <c r="Z349" s="60"/>
      <c r="AA349" s="209"/>
      <c r="AB349" s="63"/>
      <c r="AC349" s="63"/>
      <c r="AD349" s="63"/>
      <c r="AE349" s="63"/>
      <c r="AF349" s="63"/>
      <c r="AG349" s="63"/>
    </row>
    <row r="350" spans="1:37" ht="15" customHeight="1" x14ac:dyDescent="0.45">
      <c r="A350" s="1121"/>
      <c r="B350" s="1122"/>
      <c r="C350" s="1122"/>
      <c r="D350" s="1122"/>
      <c r="E350" s="1122"/>
      <c r="F350" s="1122"/>
      <c r="G350" s="1122"/>
      <c r="H350" s="1122"/>
      <c r="I350" s="1126"/>
      <c r="J350" s="1127"/>
      <c r="K350" s="1114"/>
      <c r="L350" s="1136"/>
      <c r="M350" s="1114"/>
      <c r="N350" s="1136"/>
      <c r="O350" s="1114"/>
      <c r="P350" s="1136"/>
      <c r="Q350" s="64"/>
      <c r="R350" s="62"/>
      <c r="S350" s="62"/>
      <c r="T350" s="62"/>
      <c r="U350" s="62"/>
      <c r="V350" s="62"/>
      <c r="W350" s="62"/>
      <c r="X350" s="62"/>
      <c r="Y350" s="62"/>
      <c r="Z350" s="62"/>
      <c r="AA350" s="208"/>
      <c r="AB350" s="63"/>
      <c r="AC350" s="63"/>
      <c r="AD350" s="63"/>
      <c r="AE350" s="63"/>
      <c r="AF350" s="63"/>
      <c r="AG350" s="63"/>
    </row>
    <row r="351" spans="1:37" ht="20.100000000000001" customHeight="1" x14ac:dyDescent="0.45">
      <c r="A351" s="65"/>
      <c r="B351" s="65"/>
      <c r="C351" s="65"/>
      <c r="D351" s="65"/>
      <c r="E351" s="65"/>
      <c r="F351" s="65"/>
      <c r="G351" s="65"/>
      <c r="H351" s="65"/>
      <c r="I351" s="66"/>
      <c r="J351" s="66"/>
      <c r="K351" s="68"/>
      <c r="L351" s="66"/>
      <c r="M351" s="68"/>
      <c r="N351" s="66"/>
      <c r="O351" s="68"/>
      <c r="P351" s="66"/>
      <c r="Q351" s="68"/>
      <c r="R351" s="61"/>
      <c r="S351" s="61"/>
      <c r="T351" s="61"/>
      <c r="U351" s="61"/>
      <c r="V351" s="61"/>
      <c r="W351" s="61"/>
      <c r="X351" s="61"/>
      <c r="Y351" s="61"/>
      <c r="Z351" s="61"/>
      <c r="AA351" s="61"/>
      <c r="AB351" s="63"/>
      <c r="AC351" s="63"/>
      <c r="AD351" s="63"/>
      <c r="AE351" s="63"/>
      <c r="AF351" s="63"/>
      <c r="AG351" s="63"/>
    </row>
    <row r="352" spans="1:37" ht="18" customHeight="1" x14ac:dyDescent="0.45">
      <c r="B352" s="291" t="s">
        <v>85</v>
      </c>
      <c r="C352" s="69" t="s">
        <v>5718</v>
      </c>
      <c r="E352" s="69"/>
      <c r="F352" s="69"/>
      <c r="G352" s="69"/>
      <c r="H352" s="69"/>
      <c r="I352" s="73"/>
      <c r="J352" s="73"/>
      <c r="K352" s="73"/>
      <c r="L352" s="73"/>
      <c r="M352" s="73"/>
      <c r="N352" s="73"/>
      <c r="O352" s="73"/>
      <c r="P352" s="73"/>
      <c r="Q352" s="73"/>
      <c r="R352" s="74"/>
      <c r="S352" s="73"/>
      <c r="T352" s="73"/>
      <c r="U352" s="73"/>
      <c r="V352" s="73"/>
      <c r="W352" s="69"/>
      <c r="X352" s="69"/>
      <c r="Y352" s="69"/>
      <c r="Z352" s="69"/>
      <c r="AA352" s="69"/>
      <c r="AB352" s="69"/>
      <c r="AE352" s="71"/>
    </row>
    <row r="353" spans="1:37" ht="30" customHeight="1" x14ac:dyDescent="0.45">
      <c r="B353" s="296" t="s">
        <v>86</v>
      </c>
      <c r="C353" s="1117" t="s">
        <v>5719</v>
      </c>
      <c r="D353" s="1117"/>
      <c r="E353" s="1117"/>
      <c r="F353" s="1117"/>
      <c r="G353" s="1117"/>
      <c r="H353" s="1117"/>
      <c r="I353" s="1117"/>
      <c r="J353" s="1117"/>
      <c r="K353" s="1117"/>
      <c r="L353" s="1117"/>
      <c r="M353" s="1117"/>
      <c r="N353" s="1117"/>
      <c r="O353" s="1117"/>
      <c r="P353" s="1117"/>
      <c r="Q353" s="1117"/>
      <c r="R353" s="1117"/>
      <c r="S353" s="1117"/>
      <c r="T353" s="1117"/>
      <c r="U353" s="1117"/>
      <c r="V353" s="1117"/>
      <c r="W353" s="1117"/>
      <c r="X353" s="1117"/>
      <c r="Y353" s="1117"/>
      <c r="Z353" s="1117"/>
      <c r="AA353" s="1117"/>
      <c r="AE353" s="71"/>
    </row>
    <row r="354" spans="1:37" ht="8.1" customHeight="1" x14ac:dyDescent="0.4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spans="1:37" ht="25.35" customHeight="1" x14ac:dyDescent="0.45">
      <c r="A355" s="35" t="s">
        <v>87</v>
      </c>
      <c r="H355" s="36"/>
      <c r="I355" s="36"/>
      <c r="V355" s="36"/>
      <c r="W355" s="36"/>
      <c r="X355" s="36"/>
      <c r="Y355" s="36"/>
      <c r="Z355" s="36"/>
      <c r="AA355" s="36"/>
    </row>
    <row r="356" spans="1:37" ht="12.45" customHeight="1" x14ac:dyDescent="0.45">
      <c r="A356" s="1185" t="s">
        <v>62</v>
      </c>
      <c r="B356" s="1186"/>
      <c r="C356" s="1186"/>
      <c r="D356" s="1186"/>
      <c r="E356" s="1186"/>
      <c r="F356" s="1186"/>
      <c r="G356" s="1186"/>
      <c r="H356" s="1187"/>
      <c r="I356" s="1188"/>
      <c r="J356" s="1189"/>
      <c r="K356" s="1189"/>
      <c r="L356" s="1189"/>
      <c r="M356" s="1189"/>
      <c r="N356" s="1189"/>
      <c r="O356" s="1189"/>
      <c r="P356" s="1189"/>
      <c r="Q356" s="1189"/>
      <c r="R356" s="1189"/>
      <c r="S356" s="1189"/>
      <c r="T356" s="1189"/>
      <c r="U356" s="1189"/>
      <c r="V356" s="1189"/>
      <c r="W356" s="1189"/>
      <c r="X356" s="1189"/>
      <c r="Y356" s="1189"/>
      <c r="Z356" s="1189"/>
      <c r="AA356" s="1190"/>
    </row>
    <row r="357" spans="1:37" ht="22.5" customHeight="1" x14ac:dyDescent="0.45">
      <c r="A357" s="1207" t="s">
        <v>50</v>
      </c>
      <c r="B357" s="1208"/>
      <c r="C357" s="1208"/>
      <c r="D357" s="1208"/>
      <c r="E357" s="1208"/>
      <c r="F357" s="1208"/>
      <c r="G357" s="1208"/>
      <c r="H357" s="1209"/>
      <c r="I357" s="1182"/>
      <c r="J357" s="1183"/>
      <c r="K357" s="1183"/>
      <c r="L357" s="1180"/>
      <c r="M357" s="1180"/>
      <c r="N357" s="1183"/>
      <c r="O357" s="1180"/>
      <c r="P357" s="1180"/>
      <c r="Q357" s="1183"/>
      <c r="R357" s="1183"/>
      <c r="S357" s="1183"/>
      <c r="T357" s="1183"/>
      <c r="U357" s="1183"/>
      <c r="V357" s="1183"/>
      <c r="W357" s="1183"/>
      <c r="X357" s="1183"/>
      <c r="Y357" s="1183"/>
      <c r="Z357" s="1183"/>
      <c r="AA357" s="1184"/>
    </row>
    <row r="358" spans="1:37" ht="25.35" customHeight="1" x14ac:dyDescent="0.45">
      <c r="A358" s="1173" t="s">
        <v>48</v>
      </c>
      <c r="B358" s="1174"/>
      <c r="C358" s="1174"/>
      <c r="D358" s="1174"/>
      <c r="E358" s="1174"/>
      <c r="F358" s="1174"/>
      <c r="G358" s="1174"/>
      <c r="H358" s="1175"/>
      <c r="I358" s="1053" t="s">
        <v>3</v>
      </c>
      <c r="J358" s="1054"/>
      <c r="K358" s="1055"/>
      <c r="L358" s="1171"/>
      <c r="M358" s="1176"/>
      <c r="N358" s="37" t="s">
        <v>4</v>
      </c>
      <c r="O358" s="1177"/>
      <c r="P358" s="1176"/>
      <c r="Q358" s="1054"/>
      <c r="R358" s="1054"/>
      <c r="S358" s="1054"/>
      <c r="T358" s="1054"/>
      <c r="U358" s="1054"/>
      <c r="V358" s="1054"/>
      <c r="W358" s="1054"/>
      <c r="X358" s="1054"/>
      <c r="Y358" s="1054"/>
      <c r="Z358" s="1054"/>
      <c r="AA358" s="1055"/>
    </row>
    <row r="359" spans="1:37" ht="25.35" customHeight="1" x14ac:dyDescent="0.45">
      <c r="A359" s="1179"/>
      <c r="B359" s="1180"/>
      <c r="C359" s="1180"/>
      <c r="D359" s="1180"/>
      <c r="E359" s="1180"/>
      <c r="F359" s="1180"/>
      <c r="G359" s="1180"/>
      <c r="H359" s="1181"/>
      <c r="I359" s="1053" t="s">
        <v>5</v>
      </c>
      <c r="J359" s="1054"/>
      <c r="K359" s="1054"/>
      <c r="L359" s="1170"/>
      <c r="M359" s="1171"/>
      <c r="N359" s="1171"/>
      <c r="O359" s="1171"/>
      <c r="P359" s="1172"/>
      <c r="Q359" s="1053" t="s">
        <v>6</v>
      </c>
      <c r="R359" s="1054"/>
      <c r="S359" s="1055"/>
      <c r="T359" s="1170"/>
      <c r="U359" s="1171"/>
      <c r="V359" s="1171"/>
      <c r="W359" s="1171"/>
      <c r="X359" s="1171"/>
      <c r="Y359" s="1171"/>
      <c r="Z359" s="1171"/>
      <c r="AA359" s="1172"/>
    </row>
    <row r="360" spans="1:37" ht="25.35" customHeight="1" x14ac:dyDescent="0.45">
      <c r="A360" s="1179"/>
      <c r="B360" s="1180"/>
      <c r="C360" s="1180"/>
      <c r="D360" s="1180"/>
      <c r="E360" s="1180"/>
      <c r="F360" s="1180"/>
      <c r="G360" s="1180"/>
      <c r="H360" s="1181"/>
      <c r="I360" s="1053" t="s">
        <v>8536</v>
      </c>
      <c r="J360" s="1054"/>
      <c r="K360" s="1054"/>
      <c r="L360" s="1203"/>
      <c r="M360" s="1204"/>
      <c r="N360" s="1204"/>
      <c r="O360" s="1204"/>
      <c r="P360" s="1205"/>
      <c r="Q360" s="1053" t="s">
        <v>7</v>
      </c>
      <c r="R360" s="1054"/>
      <c r="S360" s="1055"/>
      <c r="T360" s="1170"/>
      <c r="U360" s="1171"/>
      <c r="V360" s="1171"/>
      <c r="W360" s="1171"/>
      <c r="X360" s="1171"/>
      <c r="Y360" s="1171"/>
      <c r="Z360" s="1171"/>
      <c r="AA360" s="1172"/>
    </row>
    <row r="361" spans="1:37" ht="25.35" customHeight="1" x14ac:dyDescent="0.45">
      <c r="A361" s="1182"/>
      <c r="B361" s="1183"/>
      <c r="C361" s="1183"/>
      <c r="D361" s="1183"/>
      <c r="E361" s="1183"/>
      <c r="F361" s="1183"/>
      <c r="G361" s="1183"/>
      <c r="H361" s="1184"/>
      <c r="I361" s="1053" t="s">
        <v>8</v>
      </c>
      <c r="J361" s="1054"/>
      <c r="K361" s="1054"/>
      <c r="L361" s="1206"/>
      <c r="M361" s="1206"/>
      <c r="N361" s="1206"/>
      <c r="O361" s="1206"/>
      <c r="P361" s="1206"/>
      <c r="Q361" s="1206"/>
      <c r="R361" s="1206"/>
      <c r="S361" s="1206"/>
      <c r="T361" s="1206"/>
      <c r="U361" s="1206"/>
      <c r="V361" s="1206"/>
      <c r="W361" s="1206"/>
      <c r="X361" s="1206"/>
      <c r="Y361" s="1206"/>
      <c r="Z361" s="1206"/>
      <c r="AA361" s="1206"/>
    </row>
    <row r="362" spans="1:37" ht="16.5" customHeight="1" x14ac:dyDescent="0.45">
      <c r="A362" s="1148" t="s">
        <v>63</v>
      </c>
      <c r="B362" s="1149"/>
      <c r="C362" s="1149"/>
      <c r="D362" s="1149"/>
      <c r="E362" s="1149"/>
      <c r="F362" s="1149"/>
      <c r="G362" s="1149"/>
      <c r="H362" s="1150"/>
      <c r="I362" s="1157"/>
      <c r="J362" s="1159"/>
      <c r="L362" s="1161"/>
      <c r="M362" s="1201" t="s">
        <v>64</v>
      </c>
      <c r="N362" s="1164"/>
      <c r="O362" s="43"/>
      <c r="P362" s="44"/>
      <c r="Q362" s="44"/>
      <c r="R362" s="44"/>
      <c r="S362" s="44"/>
      <c r="T362" s="44"/>
      <c r="U362" s="44"/>
      <c r="V362" s="44"/>
      <c r="W362" s="44"/>
      <c r="X362" s="42"/>
      <c r="Y362" s="45"/>
      <c r="Z362" s="45"/>
      <c r="AA362" s="46"/>
      <c r="AK362" s="39"/>
    </row>
    <row r="363" spans="1:37" ht="16.5" customHeight="1" x14ac:dyDescent="0.45">
      <c r="A363" s="1151"/>
      <c r="B363" s="1152"/>
      <c r="C363" s="1152"/>
      <c r="D363" s="1152"/>
      <c r="E363" s="1152"/>
      <c r="F363" s="1152"/>
      <c r="G363" s="1152"/>
      <c r="H363" s="1153"/>
      <c r="I363" s="1158"/>
      <c r="J363" s="1160"/>
      <c r="K363" s="32" t="s">
        <v>65</v>
      </c>
      <c r="L363" s="1162"/>
      <c r="M363" s="1202"/>
      <c r="N363" s="1166"/>
      <c r="O363" s="292"/>
      <c r="P363" s="99"/>
      <c r="Q363" s="99"/>
      <c r="R363" s="99"/>
      <c r="S363" s="99"/>
      <c r="T363" s="99"/>
      <c r="U363" s="99"/>
      <c r="V363" s="99"/>
      <c r="W363" s="99"/>
      <c r="X363" s="47"/>
      <c r="Y363" s="48"/>
      <c r="Z363" s="48"/>
      <c r="AA363" s="49"/>
    </row>
    <row r="364" spans="1:37" ht="16.5" customHeight="1" x14ac:dyDescent="0.45">
      <c r="A364" s="1151"/>
      <c r="B364" s="1152"/>
      <c r="C364" s="1152"/>
      <c r="D364" s="1152"/>
      <c r="E364" s="1152"/>
      <c r="F364" s="1152"/>
      <c r="G364" s="1152"/>
      <c r="H364" s="1153"/>
      <c r="I364" s="50" t="s">
        <v>66</v>
      </c>
      <c r="J364" s="51"/>
      <c r="K364" s="51"/>
      <c r="L364" s="51"/>
      <c r="M364" s="51"/>
      <c r="N364" s="51"/>
      <c r="O364" s="51"/>
      <c r="P364" s="51"/>
      <c r="Q364" s="51"/>
      <c r="R364" s="52"/>
      <c r="S364" s="53"/>
      <c r="T364" s="53"/>
      <c r="U364" s="53"/>
      <c r="V364" s="293"/>
      <c r="W364" s="294"/>
      <c r="X364" s="54"/>
      <c r="Y364" s="55" t="s">
        <v>65</v>
      </c>
      <c r="Z364" s="56"/>
      <c r="AA364" s="46" t="s">
        <v>64</v>
      </c>
    </row>
    <row r="365" spans="1:37" ht="16.5" customHeight="1" x14ac:dyDescent="0.45">
      <c r="A365" s="1154"/>
      <c r="B365" s="1155"/>
      <c r="C365" s="1155"/>
      <c r="D365" s="1155"/>
      <c r="E365" s="1155"/>
      <c r="F365" s="1155"/>
      <c r="G365" s="1155"/>
      <c r="H365" s="1156"/>
      <c r="I365" s="50" t="s">
        <v>67</v>
      </c>
      <c r="J365" s="295"/>
      <c r="K365" s="295"/>
      <c r="L365" s="295"/>
      <c r="M365" s="295"/>
      <c r="N365" s="295"/>
      <c r="O365" s="295"/>
      <c r="P365" s="295"/>
      <c r="Q365" s="295"/>
      <c r="R365" s="52"/>
      <c r="S365" s="53"/>
      <c r="T365" s="53"/>
      <c r="U365" s="53"/>
      <c r="V365" s="293"/>
      <c r="W365" s="294"/>
      <c r="X365" s="54"/>
      <c r="Y365" s="55" t="s">
        <v>65</v>
      </c>
      <c r="Z365" s="56"/>
      <c r="AA365" s="49" t="s">
        <v>64</v>
      </c>
    </row>
    <row r="366" spans="1:37" ht="18" customHeight="1" x14ac:dyDescent="0.45">
      <c r="A366" s="1167" t="s">
        <v>68</v>
      </c>
      <c r="B366" s="1168"/>
      <c r="C366" s="1168"/>
      <c r="D366" s="1168"/>
      <c r="E366" s="1168"/>
      <c r="F366" s="1168"/>
      <c r="G366" s="1168"/>
      <c r="H366" s="1169"/>
      <c r="I366" s="667" t="s">
        <v>84</v>
      </c>
      <c r="J366" s="52" t="s">
        <v>69</v>
      </c>
      <c r="K366" s="58"/>
      <c r="L366" s="58"/>
      <c r="M366" s="58"/>
      <c r="N366" s="667" t="s">
        <v>70</v>
      </c>
      <c r="O366" s="52" t="s">
        <v>71</v>
      </c>
      <c r="P366" s="58"/>
      <c r="Q366" s="58"/>
      <c r="S366" s="72" t="s">
        <v>81</v>
      </c>
      <c r="T366" s="667" t="s">
        <v>84</v>
      </c>
      <c r="U366" s="72" t="s">
        <v>82</v>
      </c>
      <c r="W366" s="52"/>
      <c r="X366" s="58"/>
      <c r="Y366" s="58"/>
      <c r="Z366" s="58"/>
      <c r="AA366" s="59"/>
      <c r="AG366" s="69"/>
    </row>
    <row r="367" spans="1:37" ht="15" customHeight="1" x14ac:dyDescent="0.45">
      <c r="A367" s="1118" t="s">
        <v>72</v>
      </c>
      <c r="B367" s="1119"/>
      <c r="C367" s="1119"/>
      <c r="D367" s="1119"/>
      <c r="E367" s="1119"/>
      <c r="F367" s="1119"/>
      <c r="G367" s="1119"/>
      <c r="H367" s="1120"/>
      <c r="I367" s="1130" t="s">
        <v>73</v>
      </c>
      <c r="J367" s="1139"/>
      <c r="K367" s="1199"/>
      <c r="L367" s="1199"/>
      <c r="M367" s="1199"/>
      <c r="N367" s="1199"/>
      <c r="O367" s="1199"/>
      <c r="P367" s="1199"/>
      <c r="Q367" s="1200"/>
      <c r="R367" s="1200"/>
      <c r="S367" s="1200"/>
      <c r="T367" s="1200"/>
      <c r="U367" s="1143" t="s">
        <v>74</v>
      </c>
      <c r="V367" s="1143"/>
      <c r="W367" s="1143"/>
      <c r="X367" s="1143"/>
      <c r="Y367" s="1143"/>
      <c r="Z367" s="1143"/>
      <c r="AA367" s="1144"/>
    </row>
    <row r="368" spans="1:37" ht="15" customHeight="1" x14ac:dyDescent="0.45">
      <c r="A368" s="1121"/>
      <c r="B368" s="1122"/>
      <c r="C368" s="1122"/>
      <c r="D368" s="1122"/>
      <c r="E368" s="1122"/>
      <c r="F368" s="1122"/>
      <c r="G368" s="1122"/>
      <c r="H368" s="1123"/>
      <c r="I368" s="1197"/>
      <c r="J368" s="1198"/>
      <c r="K368" s="1199"/>
      <c r="L368" s="1199"/>
      <c r="M368" s="1199"/>
      <c r="N368" s="1199"/>
      <c r="O368" s="1199"/>
      <c r="P368" s="1199"/>
      <c r="Q368" s="1200"/>
      <c r="R368" s="1200"/>
      <c r="S368" s="1200"/>
      <c r="T368" s="1200"/>
      <c r="U368" s="1146"/>
      <c r="V368" s="1146"/>
      <c r="W368" s="1146"/>
      <c r="X368" s="1146"/>
      <c r="Y368" s="1146"/>
      <c r="Z368" s="1146"/>
      <c r="AA368" s="1147"/>
      <c r="AB368" s="63"/>
      <c r="AC368" s="63"/>
      <c r="AD368" s="63"/>
      <c r="AE368" s="63"/>
      <c r="AF368" s="63"/>
      <c r="AG368" s="63"/>
    </row>
    <row r="369" spans="1:37" ht="15" customHeight="1" x14ac:dyDescent="0.45">
      <c r="A369" s="1118" t="s">
        <v>75</v>
      </c>
      <c r="B369" s="1119"/>
      <c r="C369" s="1119"/>
      <c r="D369" s="1119"/>
      <c r="E369" s="1119"/>
      <c r="F369" s="1119"/>
      <c r="G369" s="1119"/>
      <c r="H369" s="1119"/>
      <c r="I369" s="1124"/>
      <c r="J369" s="1125"/>
      <c r="K369" s="1113"/>
      <c r="L369" s="1134" t="s">
        <v>76</v>
      </c>
      <c r="M369" s="1113"/>
      <c r="N369" s="1134" t="s">
        <v>77</v>
      </c>
      <c r="O369" s="1113"/>
      <c r="P369" s="1134" t="s">
        <v>78</v>
      </c>
      <c r="R369" s="60"/>
      <c r="S369" s="60"/>
      <c r="T369" s="60"/>
      <c r="U369" s="60"/>
      <c r="V369" s="60"/>
      <c r="W369" s="60"/>
      <c r="X369" s="60"/>
      <c r="Y369" s="60"/>
      <c r="Z369" s="60"/>
      <c r="AA369" s="209"/>
      <c r="AB369" s="63"/>
      <c r="AC369" s="63"/>
      <c r="AD369" s="63"/>
      <c r="AE369" s="63"/>
      <c r="AF369" s="63"/>
      <c r="AG369" s="63"/>
    </row>
    <row r="370" spans="1:37" ht="15" customHeight="1" x14ac:dyDescent="0.45">
      <c r="A370" s="1121"/>
      <c r="B370" s="1122"/>
      <c r="C370" s="1122"/>
      <c r="D370" s="1122"/>
      <c r="E370" s="1122"/>
      <c r="F370" s="1122"/>
      <c r="G370" s="1122"/>
      <c r="H370" s="1122"/>
      <c r="I370" s="1126"/>
      <c r="J370" s="1127"/>
      <c r="K370" s="1114"/>
      <c r="L370" s="1136"/>
      <c r="M370" s="1114"/>
      <c r="N370" s="1136"/>
      <c r="O370" s="1114"/>
      <c r="P370" s="1136"/>
      <c r="Q370" s="64"/>
      <c r="R370" s="62"/>
      <c r="S370" s="62"/>
      <c r="T370" s="62"/>
      <c r="U370" s="62"/>
      <c r="V370" s="62"/>
      <c r="W370" s="62"/>
      <c r="X370" s="62"/>
      <c r="Y370" s="62"/>
      <c r="Z370" s="62"/>
      <c r="AA370" s="208"/>
      <c r="AB370" s="63"/>
      <c r="AC370" s="63"/>
      <c r="AD370" s="63"/>
      <c r="AE370" s="63"/>
      <c r="AF370" s="63"/>
      <c r="AG370" s="63"/>
    </row>
    <row r="371" spans="1:37" ht="20.100000000000001" customHeight="1" x14ac:dyDescent="0.45">
      <c r="A371" s="65"/>
      <c r="B371" s="65"/>
      <c r="C371" s="65"/>
      <c r="D371" s="65"/>
      <c r="E371" s="65"/>
      <c r="F371" s="65"/>
      <c r="G371" s="65"/>
      <c r="H371" s="65"/>
      <c r="I371" s="66"/>
      <c r="J371" s="66"/>
      <c r="K371" s="68"/>
      <c r="L371" s="66"/>
      <c r="M371" s="68"/>
      <c r="N371" s="66"/>
      <c r="O371" s="68"/>
      <c r="P371" s="66"/>
      <c r="Q371" s="68"/>
      <c r="R371" s="61"/>
      <c r="S371" s="61"/>
      <c r="T371" s="61"/>
      <c r="U371" s="61"/>
      <c r="V371" s="61"/>
      <c r="W371" s="61"/>
      <c r="X371" s="61"/>
      <c r="Y371" s="61"/>
      <c r="Z371" s="61"/>
      <c r="AA371" s="61"/>
      <c r="AB371" s="63"/>
      <c r="AC371" s="63"/>
      <c r="AD371" s="63"/>
      <c r="AE371" s="63"/>
      <c r="AF371" s="63"/>
      <c r="AG371" s="63"/>
    </row>
    <row r="372" spans="1:37" ht="12.45" customHeight="1" x14ac:dyDescent="0.45">
      <c r="A372" s="1185" t="s">
        <v>62</v>
      </c>
      <c r="B372" s="1186"/>
      <c r="C372" s="1186"/>
      <c r="D372" s="1186"/>
      <c r="E372" s="1186"/>
      <c r="F372" s="1186"/>
      <c r="G372" s="1186"/>
      <c r="H372" s="1187"/>
      <c r="I372" s="1188"/>
      <c r="J372" s="1189"/>
      <c r="K372" s="1189"/>
      <c r="L372" s="1189"/>
      <c r="M372" s="1189"/>
      <c r="N372" s="1189"/>
      <c r="O372" s="1189"/>
      <c r="P372" s="1189"/>
      <c r="Q372" s="1189"/>
      <c r="R372" s="1189"/>
      <c r="S372" s="1189"/>
      <c r="T372" s="1189"/>
      <c r="U372" s="1189"/>
      <c r="V372" s="1189"/>
      <c r="W372" s="1189"/>
      <c r="X372" s="1189"/>
      <c r="Y372" s="1189"/>
      <c r="Z372" s="1189"/>
      <c r="AA372" s="1190"/>
    </row>
    <row r="373" spans="1:37" ht="22.5" customHeight="1" x14ac:dyDescent="0.45">
      <c r="A373" s="1207" t="s">
        <v>50</v>
      </c>
      <c r="B373" s="1208"/>
      <c r="C373" s="1208"/>
      <c r="D373" s="1208"/>
      <c r="E373" s="1208"/>
      <c r="F373" s="1208"/>
      <c r="G373" s="1208"/>
      <c r="H373" s="1209"/>
      <c r="I373" s="1182"/>
      <c r="J373" s="1183"/>
      <c r="K373" s="1183"/>
      <c r="L373" s="1180"/>
      <c r="M373" s="1180"/>
      <c r="N373" s="1183"/>
      <c r="O373" s="1180"/>
      <c r="P373" s="1180"/>
      <c r="Q373" s="1183"/>
      <c r="R373" s="1183"/>
      <c r="S373" s="1183"/>
      <c r="T373" s="1183"/>
      <c r="U373" s="1183"/>
      <c r="V373" s="1183"/>
      <c r="W373" s="1183"/>
      <c r="X373" s="1183"/>
      <c r="Y373" s="1183"/>
      <c r="Z373" s="1183"/>
      <c r="AA373" s="1184"/>
    </row>
    <row r="374" spans="1:37" ht="25.35" customHeight="1" x14ac:dyDescent="0.45">
      <c r="A374" s="1173" t="s">
        <v>48</v>
      </c>
      <c r="B374" s="1174"/>
      <c r="C374" s="1174"/>
      <c r="D374" s="1174"/>
      <c r="E374" s="1174"/>
      <c r="F374" s="1174"/>
      <c r="G374" s="1174"/>
      <c r="H374" s="1175"/>
      <c r="I374" s="1053" t="s">
        <v>3</v>
      </c>
      <c r="J374" s="1054"/>
      <c r="K374" s="1055"/>
      <c r="L374" s="1171"/>
      <c r="M374" s="1176"/>
      <c r="N374" s="37" t="s">
        <v>4</v>
      </c>
      <c r="O374" s="1177"/>
      <c r="P374" s="1176"/>
      <c r="Q374" s="1054"/>
      <c r="R374" s="1054"/>
      <c r="S374" s="1054"/>
      <c r="T374" s="1054"/>
      <c r="U374" s="1054"/>
      <c r="V374" s="1054"/>
      <c r="W374" s="1054"/>
      <c r="X374" s="1054"/>
      <c r="Y374" s="1054"/>
      <c r="Z374" s="1054"/>
      <c r="AA374" s="1055"/>
    </row>
    <row r="375" spans="1:37" ht="25.35" customHeight="1" x14ac:dyDescent="0.45">
      <c r="A375" s="1179"/>
      <c r="B375" s="1180"/>
      <c r="C375" s="1180"/>
      <c r="D375" s="1180"/>
      <c r="E375" s="1180"/>
      <c r="F375" s="1180"/>
      <c r="G375" s="1180"/>
      <c r="H375" s="1181"/>
      <c r="I375" s="1053" t="s">
        <v>5</v>
      </c>
      <c r="J375" s="1054"/>
      <c r="K375" s="1054"/>
      <c r="L375" s="1170"/>
      <c r="M375" s="1171"/>
      <c r="N375" s="1171"/>
      <c r="O375" s="1171"/>
      <c r="P375" s="1172"/>
      <c r="Q375" s="1053" t="s">
        <v>6</v>
      </c>
      <c r="R375" s="1054"/>
      <c r="S375" s="1055"/>
      <c r="T375" s="1170"/>
      <c r="U375" s="1171"/>
      <c r="V375" s="1171"/>
      <c r="W375" s="1171"/>
      <c r="X375" s="1171"/>
      <c r="Y375" s="1171"/>
      <c r="Z375" s="1171"/>
      <c r="AA375" s="1172"/>
    </row>
    <row r="376" spans="1:37" ht="25.35" customHeight="1" x14ac:dyDescent="0.45">
      <c r="A376" s="1179"/>
      <c r="B376" s="1180"/>
      <c r="C376" s="1180"/>
      <c r="D376" s="1180"/>
      <c r="E376" s="1180"/>
      <c r="F376" s="1180"/>
      <c r="G376" s="1180"/>
      <c r="H376" s="1181"/>
      <c r="I376" s="1053" t="s">
        <v>8536</v>
      </c>
      <c r="J376" s="1054"/>
      <c r="K376" s="1054"/>
      <c r="L376" s="1203"/>
      <c r="M376" s="1204"/>
      <c r="N376" s="1204"/>
      <c r="O376" s="1204"/>
      <c r="P376" s="1205"/>
      <c r="Q376" s="1053" t="s">
        <v>7</v>
      </c>
      <c r="R376" s="1054"/>
      <c r="S376" s="1055"/>
      <c r="T376" s="1170"/>
      <c r="U376" s="1171"/>
      <c r="V376" s="1171"/>
      <c r="W376" s="1171"/>
      <c r="X376" s="1171"/>
      <c r="Y376" s="1171"/>
      <c r="Z376" s="1171"/>
      <c r="AA376" s="1172"/>
    </row>
    <row r="377" spans="1:37" ht="25.35" customHeight="1" x14ac:dyDescent="0.45">
      <c r="A377" s="1182"/>
      <c r="B377" s="1183"/>
      <c r="C377" s="1183"/>
      <c r="D377" s="1183"/>
      <c r="E377" s="1183"/>
      <c r="F377" s="1183"/>
      <c r="G377" s="1183"/>
      <c r="H377" s="1184"/>
      <c r="I377" s="1053" t="s">
        <v>8</v>
      </c>
      <c r="J377" s="1054"/>
      <c r="K377" s="1054"/>
      <c r="L377" s="1206"/>
      <c r="M377" s="1206"/>
      <c r="N377" s="1206"/>
      <c r="O377" s="1206"/>
      <c r="P377" s="1206"/>
      <c r="Q377" s="1206"/>
      <c r="R377" s="1206"/>
      <c r="S377" s="1206"/>
      <c r="T377" s="1206"/>
      <c r="U377" s="1206"/>
      <c r="V377" s="1206"/>
      <c r="W377" s="1206"/>
      <c r="X377" s="1206"/>
      <c r="Y377" s="1206"/>
      <c r="Z377" s="1206"/>
      <c r="AA377" s="1206"/>
    </row>
    <row r="378" spans="1:37" ht="16.5" customHeight="1" x14ac:dyDescent="0.45">
      <c r="A378" s="1148" t="s">
        <v>63</v>
      </c>
      <c r="B378" s="1149"/>
      <c r="C378" s="1149"/>
      <c r="D378" s="1149"/>
      <c r="E378" s="1149"/>
      <c r="F378" s="1149"/>
      <c r="G378" s="1149"/>
      <c r="H378" s="1150"/>
      <c r="I378" s="1157"/>
      <c r="J378" s="1159"/>
      <c r="L378" s="1161"/>
      <c r="M378" s="1201" t="s">
        <v>64</v>
      </c>
      <c r="N378" s="1164"/>
      <c r="O378" s="43"/>
      <c r="P378" s="44"/>
      <c r="Q378" s="44"/>
      <c r="R378" s="44"/>
      <c r="S378" s="44"/>
      <c r="T378" s="44"/>
      <c r="U378" s="44"/>
      <c r="V378" s="44"/>
      <c r="W378" s="44"/>
      <c r="X378" s="42"/>
      <c r="Y378" s="45"/>
      <c r="Z378" s="45"/>
      <c r="AA378" s="46"/>
      <c r="AK378" s="39"/>
    </row>
    <row r="379" spans="1:37" ht="16.5" customHeight="1" x14ac:dyDescent="0.45">
      <c r="A379" s="1151"/>
      <c r="B379" s="1152"/>
      <c r="C379" s="1152"/>
      <c r="D379" s="1152"/>
      <c r="E379" s="1152"/>
      <c r="F379" s="1152"/>
      <c r="G379" s="1152"/>
      <c r="H379" s="1153"/>
      <c r="I379" s="1158"/>
      <c r="J379" s="1160"/>
      <c r="K379" s="32" t="s">
        <v>65</v>
      </c>
      <c r="L379" s="1162"/>
      <c r="M379" s="1202"/>
      <c r="N379" s="1166"/>
      <c r="O379" s="292"/>
      <c r="P379" s="99"/>
      <c r="Q379" s="99"/>
      <c r="R379" s="99"/>
      <c r="S379" s="99"/>
      <c r="T379" s="99"/>
      <c r="U379" s="99"/>
      <c r="V379" s="99"/>
      <c r="W379" s="99"/>
      <c r="X379" s="47"/>
      <c r="Y379" s="48"/>
      <c r="Z379" s="48"/>
      <c r="AA379" s="49"/>
    </row>
    <row r="380" spans="1:37" ht="16.5" customHeight="1" x14ac:dyDescent="0.45">
      <c r="A380" s="1151"/>
      <c r="B380" s="1152"/>
      <c r="C380" s="1152"/>
      <c r="D380" s="1152"/>
      <c r="E380" s="1152"/>
      <c r="F380" s="1152"/>
      <c r="G380" s="1152"/>
      <c r="H380" s="1153"/>
      <c r="I380" s="50" t="s">
        <v>66</v>
      </c>
      <c r="J380" s="51"/>
      <c r="K380" s="51"/>
      <c r="L380" s="51"/>
      <c r="M380" s="51"/>
      <c r="N380" s="51"/>
      <c r="O380" s="51"/>
      <c r="P380" s="51"/>
      <c r="Q380" s="51"/>
      <c r="R380" s="52"/>
      <c r="S380" s="53"/>
      <c r="T380" s="53"/>
      <c r="U380" s="53"/>
      <c r="V380" s="293"/>
      <c r="W380" s="294"/>
      <c r="X380" s="54"/>
      <c r="Y380" s="55" t="s">
        <v>65</v>
      </c>
      <c r="Z380" s="56"/>
      <c r="AA380" s="46" t="s">
        <v>64</v>
      </c>
    </row>
    <row r="381" spans="1:37" ht="16.5" customHeight="1" x14ac:dyDescent="0.45">
      <c r="A381" s="1154"/>
      <c r="B381" s="1155"/>
      <c r="C381" s="1155"/>
      <c r="D381" s="1155"/>
      <c r="E381" s="1155"/>
      <c r="F381" s="1155"/>
      <c r="G381" s="1155"/>
      <c r="H381" s="1156"/>
      <c r="I381" s="50" t="s">
        <v>67</v>
      </c>
      <c r="J381" s="295"/>
      <c r="K381" s="295"/>
      <c r="L381" s="295"/>
      <c r="M381" s="295"/>
      <c r="N381" s="295"/>
      <c r="O381" s="295"/>
      <c r="P381" s="295"/>
      <c r="Q381" s="295"/>
      <c r="R381" s="52"/>
      <c r="S381" s="53"/>
      <c r="T381" s="53"/>
      <c r="U381" s="53"/>
      <c r="V381" s="293"/>
      <c r="W381" s="294"/>
      <c r="X381" s="54"/>
      <c r="Y381" s="55" t="s">
        <v>65</v>
      </c>
      <c r="Z381" s="56"/>
      <c r="AA381" s="49" t="s">
        <v>64</v>
      </c>
    </row>
    <row r="382" spans="1:37" ht="18" customHeight="1" x14ac:dyDescent="0.45">
      <c r="A382" s="1167" t="s">
        <v>68</v>
      </c>
      <c r="B382" s="1168"/>
      <c r="C382" s="1168"/>
      <c r="D382" s="1168"/>
      <c r="E382" s="1168"/>
      <c r="F382" s="1168"/>
      <c r="G382" s="1168"/>
      <c r="H382" s="1169"/>
      <c r="I382" s="667" t="s">
        <v>84</v>
      </c>
      <c r="J382" s="52" t="s">
        <v>69</v>
      </c>
      <c r="K382" s="58"/>
      <c r="L382" s="58"/>
      <c r="M382" s="58"/>
      <c r="N382" s="667" t="s">
        <v>70</v>
      </c>
      <c r="O382" s="52" t="s">
        <v>71</v>
      </c>
      <c r="P382" s="58"/>
      <c r="Q382" s="58"/>
      <c r="S382" s="72" t="s">
        <v>81</v>
      </c>
      <c r="T382" s="667" t="s">
        <v>84</v>
      </c>
      <c r="U382" s="72" t="s">
        <v>82</v>
      </c>
      <c r="W382" s="52"/>
      <c r="X382" s="58"/>
      <c r="Y382" s="58"/>
      <c r="Z382" s="58"/>
      <c r="AA382" s="59"/>
      <c r="AG382" s="69"/>
    </row>
    <row r="383" spans="1:37" ht="15" customHeight="1" x14ac:dyDescent="0.45">
      <c r="A383" s="1118" t="s">
        <v>72</v>
      </c>
      <c r="B383" s="1119"/>
      <c r="C383" s="1119"/>
      <c r="D383" s="1119"/>
      <c r="E383" s="1119"/>
      <c r="F383" s="1119"/>
      <c r="G383" s="1119"/>
      <c r="H383" s="1120"/>
      <c r="I383" s="1130" t="s">
        <v>73</v>
      </c>
      <c r="J383" s="1139"/>
      <c r="K383" s="1199"/>
      <c r="L383" s="1199"/>
      <c r="M383" s="1199"/>
      <c r="N383" s="1199"/>
      <c r="O383" s="1199"/>
      <c r="P383" s="1199"/>
      <c r="Q383" s="1200"/>
      <c r="R383" s="1200"/>
      <c r="S383" s="1200"/>
      <c r="T383" s="1200"/>
      <c r="U383" s="1143" t="s">
        <v>74</v>
      </c>
      <c r="V383" s="1143"/>
      <c r="W383" s="1143"/>
      <c r="X383" s="1143"/>
      <c r="Y383" s="1143"/>
      <c r="Z383" s="1143"/>
      <c r="AA383" s="1144"/>
    </row>
    <row r="384" spans="1:37" ht="15" customHeight="1" x14ac:dyDescent="0.45">
      <c r="A384" s="1121"/>
      <c r="B384" s="1122"/>
      <c r="C384" s="1122"/>
      <c r="D384" s="1122"/>
      <c r="E384" s="1122"/>
      <c r="F384" s="1122"/>
      <c r="G384" s="1122"/>
      <c r="H384" s="1123"/>
      <c r="I384" s="1197"/>
      <c r="J384" s="1198"/>
      <c r="K384" s="1199"/>
      <c r="L384" s="1199"/>
      <c r="M384" s="1199"/>
      <c r="N384" s="1199"/>
      <c r="O384" s="1199"/>
      <c r="P384" s="1199"/>
      <c r="Q384" s="1200"/>
      <c r="R384" s="1200"/>
      <c r="S384" s="1200"/>
      <c r="T384" s="1200"/>
      <c r="U384" s="1146"/>
      <c r="V384" s="1146"/>
      <c r="W384" s="1146"/>
      <c r="X384" s="1146"/>
      <c r="Y384" s="1146"/>
      <c r="Z384" s="1146"/>
      <c r="AA384" s="1147"/>
      <c r="AB384" s="63"/>
      <c r="AC384" s="63"/>
      <c r="AD384" s="63"/>
      <c r="AE384" s="63"/>
      <c r="AF384" s="63"/>
      <c r="AG384" s="63"/>
    </row>
    <row r="385" spans="1:37" ht="15" customHeight="1" x14ac:dyDescent="0.45">
      <c r="A385" s="1118" t="s">
        <v>75</v>
      </c>
      <c r="B385" s="1119"/>
      <c r="C385" s="1119"/>
      <c r="D385" s="1119"/>
      <c r="E385" s="1119"/>
      <c r="F385" s="1119"/>
      <c r="G385" s="1119"/>
      <c r="H385" s="1119"/>
      <c r="I385" s="1124"/>
      <c r="J385" s="1125"/>
      <c r="K385" s="1113"/>
      <c r="L385" s="1134" t="s">
        <v>76</v>
      </c>
      <c r="M385" s="1113"/>
      <c r="N385" s="1134" t="s">
        <v>77</v>
      </c>
      <c r="O385" s="1113"/>
      <c r="P385" s="1134" t="s">
        <v>78</v>
      </c>
      <c r="R385" s="60"/>
      <c r="S385" s="60"/>
      <c r="T385" s="60"/>
      <c r="U385" s="60"/>
      <c r="V385" s="60"/>
      <c r="W385" s="60"/>
      <c r="X385" s="60"/>
      <c r="Y385" s="60"/>
      <c r="Z385" s="60"/>
      <c r="AA385" s="209"/>
      <c r="AB385" s="63"/>
      <c r="AC385" s="63"/>
      <c r="AD385" s="63"/>
      <c r="AE385" s="63"/>
      <c r="AF385" s="63"/>
      <c r="AG385" s="63"/>
    </row>
    <row r="386" spans="1:37" ht="15" customHeight="1" x14ac:dyDescent="0.45">
      <c r="A386" s="1121"/>
      <c r="B386" s="1122"/>
      <c r="C386" s="1122"/>
      <c r="D386" s="1122"/>
      <c r="E386" s="1122"/>
      <c r="F386" s="1122"/>
      <c r="G386" s="1122"/>
      <c r="H386" s="1122"/>
      <c r="I386" s="1126"/>
      <c r="J386" s="1127"/>
      <c r="K386" s="1114"/>
      <c r="L386" s="1136"/>
      <c r="M386" s="1114"/>
      <c r="N386" s="1136"/>
      <c r="O386" s="1114"/>
      <c r="P386" s="1136"/>
      <c r="Q386" s="64"/>
      <c r="R386" s="62"/>
      <c r="S386" s="62"/>
      <c r="T386" s="62"/>
      <c r="U386" s="62"/>
      <c r="V386" s="62"/>
      <c r="W386" s="62"/>
      <c r="X386" s="62"/>
      <c r="Y386" s="62"/>
      <c r="Z386" s="62"/>
      <c r="AA386" s="208"/>
      <c r="AB386" s="63"/>
      <c r="AC386" s="63"/>
      <c r="AD386" s="63"/>
      <c r="AE386" s="63"/>
      <c r="AF386" s="63"/>
      <c r="AG386" s="63"/>
    </row>
    <row r="387" spans="1:37" ht="20.100000000000001" customHeight="1" x14ac:dyDescent="0.45">
      <c r="A387" s="65"/>
      <c r="B387" s="65"/>
      <c r="C387" s="65"/>
      <c r="D387" s="65"/>
      <c r="E387" s="65"/>
      <c r="F387" s="65"/>
      <c r="G387" s="65"/>
      <c r="H387" s="65"/>
      <c r="I387" s="66"/>
      <c r="J387" s="66"/>
      <c r="K387" s="68"/>
      <c r="L387" s="66"/>
      <c r="M387" s="68"/>
      <c r="N387" s="66"/>
      <c r="O387" s="68"/>
      <c r="P387" s="66"/>
      <c r="Q387" s="68"/>
      <c r="R387" s="61"/>
      <c r="S387" s="61"/>
      <c r="T387" s="61"/>
      <c r="U387" s="61"/>
      <c r="V387" s="61"/>
      <c r="W387" s="61"/>
      <c r="X387" s="61"/>
      <c r="Y387" s="61"/>
      <c r="Z387" s="61"/>
      <c r="AA387" s="61"/>
      <c r="AB387" s="63"/>
      <c r="AC387" s="63"/>
      <c r="AD387" s="63"/>
      <c r="AE387" s="63"/>
      <c r="AF387" s="63"/>
      <c r="AG387" s="63"/>
    </row>
    <row r="388" spans="1:37" ht="18" customHeight="1" x14ac:dyDescent="0.45">
      <c r="B388" s="291" t="s">
        <v>85</v>
      </c>
      <c r="C388" s="69" t="s">
        <v>5718</v>
      </c>
      <c r="E388" s="69"/>
      <c r="F388" s="69"/>
      <c r="G388" s="69"/>
      <c r="H388" s="69"/>
      <c r="I388" s="73"/>
      <c r="J388" s="73"/>
      <c r="K388" s="73"/>
      <c r="L388" s="73"/>
      <c r="M388" s="73"/>
      <c r="N388" s="73"/>
      <c r="O388" s="73"/>
      <c r="P388" s="73"/>
      <c r="Q388" s="73"/>
      <c r="R388" s="74"/>
      <c r="S388" s="73"/>
      <c r="T388" s="73"/>
      <c r="U388" s="73"/>
      <c r="V388" s="73"/>
      <c r="W388" s="69"/>
      <c r="X388" s="69"/>
      <c r="Y388" s="69"/>
      <c r="Z388" s="69"/>
      <c r="AA388" s="69"/>
      <c r="AB388" s="69"/>
      <c r="AE388" s="71"/>
    </row>
    <row r="389" spans="1:37" ht="30" customHeight="1" x14ac:dyDescent="0.45">
      <c r="B389" s="296" t="s">
        <v>86</v>
      </c>
      <c r="C389" s="1117" t="s">
        <v>5719</v>
      </c>
      <c r="D389" s="1117"/>
      <c r="E389" s="1117"/>
      <c r="F389" s="1117"/>
      <c r="G389" s="1117"/>
      <c r="H389" s="1117"/>
      <c r="I389" s="1117"/>
      <c r="J389" s="1117"/>
      <c r="K389" s="1117"/>
      <c r="L389" s="1117"/>
      <c r="M389" s="1117"/>
      <c r="N389" s="1117"/>
      <c r="O389" s="1117"/>
      <c r="P389" s="1117"/>
      <c r="Q389" s="1117"/>
      <c r="R389" s="1117"/>
      <c r="S389" s="1117"/>
      <c r="T389" s="1117"/>
      <c r="U389" s="1117"/>
      <c r="V389" s="1117"/>
      <c r="W389" s="1117"/>
      <c r="X389" s="1117"/>
      <c r="Y389" s="1117"/>
      <c r="Z389" s="1117"/>
      <c r="AA389" s="1117"/>
      <c r="AE389" s="71"/>
    </row>
    <row r="390" spans="1:37" ht="8.1" customHeight="1" x14ac:dyDescent="0.4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spans="1:37" ht="25.35" customHeight="1" x14ac:dyDescent="0.45">
      <c r="A391" s="35" t="s">
        <v>87</v>
      </c>
      <c r="H391" s="36"/>
      <c r="I391" s="36"/>
      <c r="V391" s="36"/>
      <c r="W391" s="36"/>
      <c r="X391" s="36"/>
      <c r="Y391" s="36"/>
      <c r="Z391" s="36"/>
      <c r="AA391" s="36"/>
    </row>
    <row r="392" spans="1:37" ht="12.45" customHeight="1" x14ac:dyDescent="0.45">
      <c r="A392" s="1185" t="s">
        <v>62</v>
      </c>
      <c r="B392" s="1186"/>
      <c r="C392" s="1186"/>
      <c r="D392" s="1186"/>
      <c r="E392" s="1186"/>
      <c r="F392" s="1186"/>
      <c r="G392" s="1186"/>
      <c r="H392" s="1187"/>
      <c r="I392" s="1188"/>
      <c r="J392" s="1189"/>
      <c r="K392" s="1189"/>
      <c r="L392" s="1189"/>
      <c r="M392" s="1189"/>
      <c r="N392" s="1189"/>
      <c r="O392" s="1189"/>
      <c r="P392" s="1189"/>
      <c r="Q392" s="1189"/>
      <c r="R392" s="1189"/>
      <c r="S392" s="1189"/>
      <c r="T392" s="1189"/>
      <c r="U392" s="1189"/>
      <c r="V392" s="1189"/>
      <c r="W392" s="1189"/>
      <c r="X392" s="1189"/>
      <c r="Y392" s="1189"/>
      <c r="Z392" s="1189"/>
      <c r="AA392" s="1190"/>
    </row>
    <row r="393" spans="1:37" ht="22.5" customHeight="1" x14ac:dyDescent="0.45">
      <c r="A393" s="1207" t="s">
        <v>50</v>
      </c>
      <c r="B393" s="1208"/>
      <c r="C393" s="1208"/>
      <c r="D393" s="1208"/>
      <c r="E393" s="1208"/>
      <c r="F393" s="1208"/>
      <c r="G393" s="1208"/>
      <c r="H393" s="1209"/>
      <c r="I393" s="1182"/>
      <c r="J393" s="1183"/>
      <c r="K393" s="1183"/>
      <c r="L393" s="1180"/>
      <c r="M393" s="1180"/>
      <c r="N393" s="1183"/>
      <c r="O393" s="1180"/>
      <c r="P393" s="1180"/>
      <c r="Q393" s="1183"/>
      <c r="R393" s="1183"/>
      <c r="S393" s="1183"/>
      <c r="T393" s="1183"/>
      <c r="U393" s="1183"/>
      <c r="V393" s="1183"/>
      <c r="W393" s="1183"/>
      <c r="X393" s="1183"/>
      <c r="Y393" s="1183"/>
      <c r="Z393" s="1183"/>
      <c r="AA393" s="1184"/>
    </row>
    <row r="394" spans="1:37" ht="25.35" customHeight="1" x14ac:dyDescent="0.45">
      <c r="A394" s="1173" t="s">
        <v>48</v>
      </c>
      <c r="B394" s="1174"/>
      <c r="C394" s="1174"/>
      <c r="D394" s="1174"/>
      <c r="E394" s="1174"/>
      <c r="F394" s="1174"/>
      <c r="G394" s="1174"/>
      <c r="H394" s="1175"/>
      <c r="I394" s="1053" t="s">
        <v>3</v>
      </c>
      <c r="J394" s="1054"/>
      <c r="K394" s="1055"/>
      <c r="L394" s="1171"/>
      <c r="M394" s="1176"/>
      <c r="N394" s="37" t="s">
        <v>4</v>
      </c>
      <c r="O394" s="1177"/>
      <c r="P394" s="1176"/>
      <c r="Q394" s="1054"/>
      <c r="R394" s="1054"/>
      <c r="S394" s="1054"/>
      <c r="T394" s="1054"/>
      <c r="U394" s="1054"/>
      <c r="V394" s="1054"/>
      <c r="W394" s="1054"/>
      <c r="X394" s="1054"/>
      <c r="Y394" s="1054"/>
      <c r="Z394" s="1054"/>
      <c r="AA394" s="1055"/>
    </row>
    <row r="395" spans="1:37" ht="25.35" customHeight="1" x14ac:dyDescent="0.45">
      <c r="A395" s="1179"/>
      <c r="B395" s="1180"/>
      <c r="C395" s="1180"/>
      <c r="D395" s="1180"/>
      <c r="E395" s="1180"/>
      <c r="F395" s="1180"/>
      <c r="G395" s="1180"/>
      <c r="H395" s="1181"/>
      <c r="I395" s="1053" t="s">
        <v>5</v>
      </c>
      <c r="J395" s="1054"/>
      <c r="K395" s="1054"/>
      <c r="L395" s="1170"/>
      <c r="M395" s="1171"/>
      <c r="N395" s="1171"/>
      <c r="O395" s="1171"/>
      <c r="P395" s="1172"/>
      <c r="Q395" s="1053" t="s">
        <v>6</v>
      </c>
      <c r="R395" s="1054"/>
      <c r="S395" s="1055"/>
      <c r="T395" s="1170"/>
      <c r="U395" s="1171"/>
      <c r="V395" s="1171"/>
      <c r="W395" s="1171"/>
      <c r="X395" s="1171"/>
      <c r="Y395" s="1171"/>
      <c r="Z395" s="1171"/>
      <c r="AA395" s="1172"/>
    </row>
    <row r="396" spans="1:37" ht="25.35" customHeight="1" x14ac:dyDescent="0.45">
      <c r="A396" s="1179"/>
      <c r="B396" s="1180"/>
      <c r="C396" s="1180"/>
      <c r="D396" s="1180"/>
      <c r="E396" s="1180"/>
      <c r="F396" s="1180"/>
      <c r="G396" s="1180"/>
      <c r="H396" s="1181"/>
      <c r="I396" s="1053" t="s">
        <v>8536</v>
      </c>
      <c r="J396" s="1054"/>
      <c r="K396" s="1054"/>
      <c r="L396" s="1203"/>
      <c r="M396" s="1204"/>
      <c r="N396" s="1204"/>
      <c r="O396" s="1204"/>
      <c r="P396" s="1205"/>
      <c r="Q396" s="1053" t="s">
        <v>7</v>
      </c>
      <c r="R396" s="1054"/>
      <c r="S396" s="1055"/>
      <c r="T396" s="1170"/>
      <c r="U396" s="1171"/>
      <c r="V396" s="1171"/>
      <c r="W396" s="1171"/>
      <c r="X396" s="1171"/>
      <c r="Y396" s="1171"/>
      <c r="Z396" s="1171"/>
      <c r="AA396" s="1172"/>
    </row>
    <row r="397" spans="1:37" ht="25.35" customHeight="1" x14ac:dyDescent="0.45">
      <c r="A397" s="1182"/>
      <c r="B397" s="1183"/>
      <c r="C397" s="1183"/>
      <c r="D397" s="1183"/>
      <c r="E397" s="1183"/>
      <c r="F397" s="1183"/>
      <c r="G397" s="1183"/>
      <c r="H397" s="1184"/>
      <c r="I397" s="1053" t="s">
        <v>8</v>
      </c>
      <c r="J397" s="1054"/>
      <c r="K397" s="1054"/>
      <c r="L397" s="1206"/>
      <c r="M397" s="1206"/>
      <c r="N397" s="1206"/>
      <c r="O397" s="1206"/>
      <c r="P397" s="1206"/>
      <c r="Q397" s="1206"/>
      <c r="R397" s="1206"/>
      <c r="S397" s="1206"/>
      <c r="T397" s="1206"/>
      <c r="U397" s="1206"/>
      <c r="V397" s="1206"/>
      <c r="W397" s="1206"/>
      <c r="X397" s="1206"/>
      <c r="Y397" s="1206"/>
      <c r="Z397" s="1206"/>
      <c r="AA397" s="1206"/>
    </row>
    <row r="398" spans="1:37" ht="16.5" customHeight="1" x14ac:dyDescent="0.45">
      <c r="A398" s="1148" t="s">
        <v>63</v>
      </c>
      <c r="B398" s="1149"/>
      <c r="C398" s="1149"/>
      <c r="D398" s="1149"/>
      <c r="E398" s="1149"/>
      <c r="F398" s="1149"/>
      <c r="G398" s="1149"/>
      <c r="H398" s="1150"/>
      <c r="I398" s="1157"/>
      <c r="J398" s="1159"/>
      <c r="L398" s="1161"/>
      <c r="M398" s="1201" t="s">
        <v>64</v>
      </c>
      <c r="N398" s="1164"/>
      <c r="O398" s="43"/>
      <c r="P398" s="44"/>
      <c r="Q398" s="44"/>
      <c r="R398" s="44"/>
      <c r="S398" s="44"/>
      <c r="T398" s="44"/>
      <c r="U398" s="44"/>
      <c r="V398" s="44"/>
      <c r="W398" s="44"/>
      <c r="X398" s="42"/>
      <c r="Y398" s="45"/>
      <c r="Z398" s="45"/>
      <c r="AA398" s="46"/>
      <c r="AK398" s="39"/>
    </row>
    <row r="399" spans="1:37" ht="16.5" customHeight="1" x14ac:dyDescent="0.45">
      <c r="A399" s="1151"/>
      <c r="B399" s="1152"/>
      <c r="C399" s="1152"/>
      <c r="D399" s="1152"/>
      <c r="E399" s="1152"/>
      <c r="F399" s="1152"/>
      <c r="G399" s="1152"/>
      <c r="H399" s="1153"/>
      <c r="I399" s="1158"/>
      <c r="J399" s="1160"/>
      <c r="K399" s="32" t="s">
        <v>65</v>
      </c>
      <c r="L399" s="1162"/>
      <c r="M399" s="1202"/>
      <c r="N399" s="1166"/>
      <c r="O399" s="292"/>
      <c r="P399" s="99"/>
      <c r="Q399" s="99"/>
      <c r="R399" s="99"/>
      <c r="S399" s="99"/>
      <c r="T399" s="99"/>
      <c r="U399" s="99"/>
      <c r="V399" s="99"/>
      <c r="W399" s="99"/>
      <c r="X399" s="47"/>
      <c r="Y399" s="48"/>
      <c r="Z399" s="48"/>
      <c r="AA399" s="49"/>
    </row>
    <row r="400" spans="1:37" ht="16.5" customHeight="1" x14ac:dyDescent="0.45">
      <c r="A400" s="1151"/>
      <c r="B400" s="1152"/>
      <c r="C400" s="1152"/>
      <c r="D400" s="1152"/>
      <c r="E400" s="1152"/>
      <c r="F400" s="1152"/>
      <c r="G400" s="1152"/>
      <c r="H400" s="1153"/>
      <c r="I400" s="50" t="s">
        <v>66</v>
      </c>
      <c r="J400" s="51"/>
      <c r="K400" s="51"/>
      <c r="L400" s="51"/>
      <c r="M400" s="51"/>
      <c r="N400" s="51"/>
      <c r="O400" s="51"/>
      <c r="P400" s="51"/>
      <c r="Q400" s="51"/>
      <c r="R400" s="52"/>
      <c r="S400" s="53"/>
      <c r="T400" s="53"/>
      <c r="U400" s="53"/>
      <c r="V400" s="293"/>
      <c r="W400" s="294"/>
      <c r="X400" s="54"/>
      <c r="Y400" s="55" t="s">
        <v>65</v>
      </c>
      <c r="Z400" s="56"/>
      <c r="AA400" s="46" t="s">
        <v>64</v>
      </c>
    </row>
    <row r="401" spans="1:37" ht="16.5" customHeight="1" x14ac:dyDescent="0.45">
      <c r="A401" s="1154"/>
      <c r="B401" s="1155"/>
      <c r="C401" s="1155"/>
      <c r="D401" s="1155"/>
      <c r="E401" s="1155"/>
      <c r="F401" s="1155"/>
      <c r="G401" s="1155"/>
      <c r="H401" s="1156"/>
      <c r="I401" s="50" t="s">
        <v>67</v>
      </c>
      <c r="J401" s="295"/>
      <c r="K401" s="295"/>
      <c r="L401" s="295"/>
      <c r="M401" s="295"/>
      <c r="N401" s="295"/>
      <c r="O401" s="295"/>
      <c r="P401" s="295"/>
      <c r="Q401" s="295"/>
      <c r="R401" s="52"/>
      <c r="S401" s="53"/>
      <c r="T401" s="53"/>
      <c r="U401" s="53"/>
      <c r="V401" s="293"/>
      <c r="W401" s="294"/>
      <c r="X401" s="54"/>
      <c r="Y401" s="55" t="s">
        <v>65</v>
      </c>
      <c r="Z401" s="56"/>
      <c r="AA401" s="49" t="s">
        <v>64</v>
      </c>
    </row>
    <row r="402" spans="1:37" ht="18" customHeight="1" x14ac:dyDescent="0.45">
      <c r="A402" s="1167" t="s">
        <v>68</v>
      </c>
      <c r="B402" s="1168"/>
      <c r="C402" s="1168"/>
      <c r="D402" s="1168"/>
      <c r="E402" s="1168"/>
      <c r="F402" s="1168"/>
      <c r="G402" s="1168"/>
      <c r="H402" s="1169"/>
      <c r="I402" s="667" t="s">
        <v>84</v>
      </c>
      <c r="J402" s="52" t="s">
        <v>69</v>
      </c>
      <c r="K402" s="58"/>
      <c r="L402" s="58"/>
      <c r="M402" s="58"/>
      <c r="N402" s="667" t="s">
        <v>70</v>
      </c>
      <c r="O402" s="52" t="s">
        <v>71</v>
      </c>
      <c r="P402" s="58"/>
      <c r="Q402" s="58"/>
      <c r="S402" s="72" t="s">
        <v>81</v>
      </c>
      <c r="T402" s="667" t="s">
        <v>84</v>
      </c>
      <c r="U402" s="72" t="s">
        <v>82</v>
      </c>
      <c r="W402" s="52"/>
      <c r="X402" s="58"/>
      <c r="Y402" s="58"/>
      <c r="Z402" s="58"/>
      <c r="AA402" s="59"/>
      <c r="AG402" s="69"/>
    </row>
    <row r="403" spans="1:37" ht="15" customHeight="1" x14ac:dyDescent="0.45">
      <c r="A403" s="1118" t="s">
        <v>72</v>
      </c>
      <c r="B403" s="1119"/>
      <c r="C403" s="1119"/>
      <c r="D403" s="1119"/>
      <c r="E403" s="1119"/>
      <c r="F403" s="1119"/>
      <c r="G403" s="1119"/>
      <c r="H403" s="1120"/>
      <c r="I403" s="1130" t="s">
        <v>73</v>
      </c>
      <c r="J403" s="1139"/>
      <c r="K403" s="1199"/>
      <c r="L403" s="1199"/>
      <c r="M403" s="1199"/>
      <c r="N403" s="1199"/>
      <c r="O403" s="1199"/>
      <c r="P403" s="1199"/>
      <c r="Q403" s="1200"/>
      <c r="R403" s="1200"/>
      <c r="S403" s="1200"/>
      <c r="T403" s="1200"/>
      <c r="U403" s="1143" t="s">
        <v>74</v>
      </c>
      <c r="V403" s="1143"/>
      <c r="W403" s="1143"/>
      <c r="X403" s="1143"/>
      <c r="Y403" s="1143"/>
      <c r="Z403" s="1143"/>
      <c r="AA403" s="1144"/>
    </row>
    <row r="404" spans="1:37" ht="15" customHeight="1" x14ac:dyDescent="0.45">
      <c r="A404" s="1121"/>
      <c r="B404" s="1122"/>
      <c r="C404" s="1122"/>
      <c r="D404" s="1122"/>
      <c r="E404" s="1122"/>
      <c r="F404" s="1122"/>
      <c r="G404" s="1122"/>
      <c r="H404" s="1123"/>
      <c r="I404" s="1197"/>
      <c r="J404" s="1198"/>
      <c r="K404" s="1199"/>
      <c r="L404" s="1199"/>
      <c r="M404" s="1199"/>
      <c r="N404" s="1199"/>
      <c r="O404" s="1199"/>
      <c r="P404" s="1199"/>
      <c r="Q404" s="1200"/>
      <c r="R404" s="1200"/>
      <c r="S404" s="1200"/>
      <c r="T404" s="1200"/>
      <c r="U404" s="1146"/>
      <c r="V404" s="1146"/>
      <c r="W404" s="1146"/>
      <c r="X404" s="1146"/>
      <c r="Y404" s="1146"/>
      <c r="Z404" s="1146"/>
      <c r="AA404" s="1147"/>
      <c r="AB404" s="63"/>
      <c r="AC404" s="63"/>
      <c r="AD404" s="63"/>
      <c r="AE404" s="63"/>
      <c r="AF404" s="63"/>
      <c r="AG404" s="63"/>
    </row>
    <row r="405" spans="1:37" ht="15" customHeight="1" x14ac:dyDescent="0.45">
      <c r="A405" s="1118" t="s">
        <v>75</v>
      </c>
      <c r="B405" s="1119"/>
      <c r="C405" s="1119"/>
      <c r="D405" s="1119"/>
      <c r="E405" s="1119"/>
      <c r="F405" s="1119"/>
      <c r="G405" s="1119"/>
      <c r="H405" s="1119"/>
      <c r="I405" s="1124"/>
      <c r="J405" s="1125"/>
      <c r="K405" s="1113"/>
      <c r="L405" s="1134" t="s">
        <v>76</v>
      </c>
      <c r="M405" s="1113"/>
      <c r="N405" s="1134" t="s">
        <v>77</v>
      </c>
      <c r="O405" s="1113"/>
      <c r="P405" s="1134" t="s">
        <v>78</v>
      </c>
      <c r="R405" s="60"/>
      <c r="S405" s="60"/>
      <c r="T405" s="60"/>
      <c r="U405" s="60"/>
      <c r="V405" s="60"/>
      <c r="W405" s="60"/>
      <c r="X405" s="60"/>
      <c r="Y405" s="60"/>
      <c r="Z405" s="60"/>
      <c r="AA405" s="209"/>
      <c r="AB405" s="63"/>
      <c r="AC405" s="63"/>
      <c r="AD405" s="63"/>
      <c r="AE405" s="63"/>
      <c r="AF405" s="63"/>
      <c r="AG405" s="63"/>
    </row>
    <row r="406" spans="1:37" ht="15" customHeight="1" x14ac:dyDescent="0.45">
      <c r="A406" s="1121"/>
      <c r="B406" s="1122"/>
      <c r="C406" s="1122"/>
      <c r="D406" s="1122"/>
      <c r="E406" s="1122"/>
      <c r="F406" s="1122"/>
      <c r="G406" s="1122"/>
      <c r="H406" s="1122"/>
      <c r="I406" s="1126"/>
      <c r="J406" s="1127"/>
      <c r="K406" s="1114"/>
      <c r="L406" s="1136"/>
      <c r="M406" s="1114"/>
      <c r="N406" s="1136"/>
      <c r="O406" s="1114"/>
      <c r="P406" s="1136"/>
      <c r="Q406" s="64"/>
      <c r="R406" s="62"/>
      <c r="S406" s="62"/>
      <c r="T406" s="62"/>
      <c r="U406" s="62"/>
      <c r="V406" s="62"/>
      <c r="W406" s="62"/>
      <c r="X406" s="62"/>
      <c r="Y406" s="62"/>
      <c r="Z406" s="62"/>
      <c r="AA406" s="208"/>
      <c r="AB406" s="63"/>
      <c r="AC406" s="63"/>
      <c r="AD406" s="63"/>
      <c r="AE406" s="63"/>
      <c r="AF406" s="63"/>
      <c r="AG406" s="63"/>
    </row>
    <row r="407" spans="1:37" ht="20.100000000000001" customHeight="1" x14ac:dyDescent="0.45">
      <c r="A407" s="65"/>
      <c r="B407" s="65"/>
      <c r="C407" s="65"/>
      <c r="D407" s="65"/>
      <c r="E407" s="65"/>
      <c r="F407" s="65"/>
      <c r="G407" s="65"/>
      <c r="H407" s="65"/>
      <c r="I407" s="66"/>
      <c r="J407" s="66"/>
      <c r="K407" s="68"/>
      <c r="L407" s="66"/>
      <c r="M407" s="68"/>
      <c r="N407" s="66"/>
      <c r="O407" s="68"/>
      <c r="P407" s="66"/>
      <c r="Q407" s="68"/>
      <c r="R407" s="61"/>
      <c r="S407" s="61"/>
      <c r="T407" s="61"/>
      <c r="U407" s="61"/>
      <c r="V407" s="61"/>
      <c r="W407" s="61"/>
      <c r="X407" s="61"/>
      <c r="Y407" s="61"/>
      <c r="Z407" s="61"/>
      <c r="AA407" s="61"/>
      <c r="AB407" s="63"/>
      <c r="AC407" s="63"/>
      <c r="AD407" s="63"/>
      <c r="AE407" s="63"/>
      <c r="AF407" s="63"/>
      <c r="AG407" s="63"/>
    </row>
    <row r="408" spans="1:37" ht="12.45" customHeight="1" x14ac:dyDescent="0.45">
      <c r="A408" s="1185" t="s">
        <v>62</v>
      </c>
      <c r="B408" s="1186"/>
      <c r="C408" s="1186"/>
      <c r="D408" s="1186"/>
      <c r="E408" s="1186"/>
      <c r="F408" s="1186"/>
      <c r="G408" s="1186"/>
      <c r="H408" s="1187"/>
      <c r="I408" s="1188"/>
      <c r="J408" s="1189"/>
      <c r="K408" s="1189"/>
      <c r="L408" s="1189"/>
      <c r="M408" s="1189"/>
      <c r="N408" s="1189"/>
      <c r="O408" s="1189"/>
      <c r="P408" s="1189"/>
      <c r="Q408" s="1189"/>
      <c r="R408" s="1189"/>
      <c r="S408" s="1189"/>
      <c r="T408" s="1189"/>
      <c r="U408" s="1189"/>
      <c r="V408" s="1189"/>
      <c r="W408" s="1189"/>
      <c r="X408" s="1189"/>
      <c r="Y408" s="1189"/>
      <c r="Z408" s="1189"/>
      <c r="AA408" s="1190"/>
    </row>
    <row r="409" spans="1:37" ht="22.5" customHeight="1" x14ac:dyDescent="0.45">
      <c r="A409" s="1207" t="s">
        <v>50</v>
      </c>
      <c r="B409" s="1208"/>
      <c r="C409" s="1208"/>
      <c r="D409" s="1208"/>
      <c r="E409" s="1208"/>
      <c r="F409" s="1208"/>
      <c r="G409" s="1208"/>
      <c r="H409" s="1209"/>
      <c r="I409" s="1182"/>
      <c r="J409" s="1183"/>
      <c r="K409" s="1183"/>
      <c r="L409" s="1180"/>
      <c r="M409" s="1180"/>
      <c r="N409" s="1183"/>
      <c r="O409" s="1180"/>
      <c r="P409" s="1180"/>
      <c r="Q409" s="1183"/>
      <c r="R409" s="1183"/>
      <c r="S409" s="1183"/>
      <c r="T409" s="1183"/>
      <c r="U409" s="1183"/>
      <c r="V409" s="1183"/>
      <c r="W409" s="1183"/>
      <c r="X409" s="1183"/>
      <c r="Y409" s="1183"/>
      <c r="Z409" s="1183"/>
      <c r="AA409" s="1184"/>
    </row>
    <row r="410" spans="1:37" ht="25.35" customHeight="1" x14ac:dyDescent="0.45">
      <c r="A410" s="1173" t="s">
        <v>48</v>
      </c>
      <c r="B410" s="1174"/>
      <c r="C410" s="1174"/>
      <c r="D410" s="1174"/>
      <c r="E410" s="1174"/>
      <c r="F410" s="1174"/>
      <c r="G410" s="1174"/>
      <c r="H410" s="1175"/>
      <c r="I410" s="1053" t="s">
        <v>3</v>
      </c>
      <c r="J410" s="1054"/>
      <c r="K410" s="1055"/>
      <c r="L410" s="1171"/>
      <c r="M410" s="1176"/>
      <c r="N410" s="37" t="s">
        <v>4</v>
      </c>
      <c r="O410" s="1177"/>
      <c r="P410" s="1176"/>
      <c r="Q410" s="1054"/>
      <c r="R410" s="1054"/>
      <c r="S410" s="1054"/>
      <c r="T410" s="1054"/>
      <c r="U410" s="1054"/>
      <c r="V410" s="1054"/>
      <c r="W410" s="1054"/>
      <c r="X410" s="1054"/>
      <c r="Y410" s="1054"/>
      <c r="Z410" s="1054"/>
      <c r="AA410" s="1055"/>
    </row>
    <row r="411" spans="1:37" ht="25.35" customHeight="1" x14ac:dyDescent="0.45">
      <c r="A411" s="1179"/>
      <c r="B411" s="1180"/>
      <c r="C411" s="1180"/>
      <c r="D411" s="1180"/>
      <c r="E411" s="1180"/>
      <c r="F411" s="1180"/>
      <c r="G411" s="1180"/>
      <c r="H411" s="1181"/>
      <c r="I411" s="1053" t="s">
        <v>5</v>
      </c>
      <c r="J411" s="1054"/>
      <c r="K411" s="1054"/>
      <c r="L411" s="1170"/>
      <c r="M411" s="1171"/>
      <c r="N411" s="1171"/>
      <c r="O411" s="1171"/>
      <c r="P411" s="1172"/>
      <c r="Q411" s="1053" t="s">
        <v>6</v>
      </c>
      <c r="R411" s="1054"/>
      <c r="S411" s="1055"/>
      <c r="T411" s="1170"/>
      <c r="U411" s="1171"/>
      <c r="V411" s="1171"/>
      <c r="W411" s="1171"/>
      <c r="X411" s="1171"/>
      <c r="Y411" s="1171"/>
      <c r="Z411" s="1171"/>
      <c r="AA411" s="1172"/>
    </row>
    <row r="412" spans="1:37" ht="25.35" customHeight="1" x14ac:dyDescent="0.45">
      <c r="A412" s="1179"/>
      <c r="B412" s="1180"/>
      <c r="C412" s="1180"/>
      <c r="D412" s="1180"/>
      <c r="E412" s="1180"/>
      <c r="F412" s="1180"/>
      <c r="G412" s="1180"/>
      <c r="H412" s="1181"/>
      <c r="I412" s="1053" t="s">
        <v>8536</v>
      </c>
      <c r="J412" s="1054"/>
      <c r="K412" s="1054"/>
      <c r="L412" s="1203"/>
      <c r="M412" s="1204"/>
      <c r="N412" s="1204"/>
      <c r="O412" s="1204"/>
      <c r="P412" s="1205"/>
      <c r="Q412" s="1053" t="s">
        <v>7</v>
      </c>
      <c r="R412" s="1054"/>
      <c r="S412" s="1055"/>
      <c r="T412" s="1170"/>
      <c r="U412" s="1171"/>
      <c r="V412" s="1171"/>
      <c r="W412" s="1171"/>
      <c r="X412" s="1171"/>
      <c r="Y412" s="1171"/>
      <c r="Z412" s="1171"/>
      <c r="AA412" s="1172"/>
    </row>
    <row r="413" spans="1:37" ht="25.35" customHeight="1" x14ac:dyDescent="0.45">
      <c r="A413" s="1182"/>
      <c r="B413" s="1183"/>
      <c r="C413" s="1183"/>
      <c r="D413" s="1183"/>
      <c r="E413" s="1183"/>
      <c r="F413" s="1183"/>
      <c r="G413" s="1183"/>
      <c r="H413" s="1184"/>
      <c r="I413" s="1053" t="s">
        <v>8</v>
      </c>
      <c r="J413" s="1054"/>
      <c r="K413" s="1054"/>
      <c r="L413" s="1206"/>
      <c r="M413" s="1206"/>
      <c r="N413" s="1206"/>
      <c r="O413" s="1206"/>
      <c r="P413" s="1206"/>
      <c r="Q413" s="1206"/>
      <c r="R413" s="1206"/>
      <c r="S413" s="1206"/>
      <c r="T413" s="1206"/>
      <c r="U413" s="1206"/>
      <c r="V413" s="1206"/>
      <c r="W413" s="1206"/>
      <c r="X413" s="1206"/>
      <c r="Y413" s="1206"/>
      <c r="Z413" s="1206"/>
      <c r="AA413" s="1206"/>
    </row>
    <row r="414" spans="1:37" ht="16.5" customHeight="1" x14ac:dyDescent="0.45">
      <c r="A414" s="1148" t="s">
        <v>63</v>
      </c>
      <c r="B414" s="1149"/>
      <c r="C414" s="1149"/>
      <c r="D414" s="1149"/>
      <c r="E414" s="1149"/>
      <c r="F414" s="1149"/>
      <c r="G414" s="1149"/>
      <c r="H414" s="1150"/>
      <c r="I414" s="1157"/>
      <c r="J414" s="1159"/>
      <c r="L414" s="1161"/>
      <c r="M414" s="1201" t="s">
        <v>64</v>
      </c>
      <c r="N414" s="1164"/>
      <c r="O414" s="43"/>
      <c r="P414" s="44"/>
      <c r="Q414" s="44"/>
      <c r="R414" s="44"/>
      <c r="S414" s="44"/>
      <c r="T414" s="44"/>
      <c r="U414" s="44"/>
      <c r="V414" s="44"/>
      <c r="W414" s="44"/>
      <c r="X414" s="42"/>
      <c r="Y414" s="45"/>
      <c r="Z414" s="45"/>
      <c r="AA414" s="46"/>
      <c r="AK414" s="39"/>
    </row>
    <row r="415" spans="1:37" ht="16.5" customHeight="1" x14ac:dyDescent="0.45">
      <c r="A415" s="1151"/>
      <c r="B415" s="1152"/>
      <c r="C415" s="1152"/>
      <c r="D415" s="1152"/>
      <c r="E415" s="1152"/>
      <c r="F415" s="1152"/>
      <c r="G415" s="1152"/>
      <c r="H415" s="1153"/>
      <c r="I415" s="1158"/>
      <c r="J415" s="1160"/>
      <c r="K415" s="32" t="s">
        <v>65</v>
      </c>
      <c r="L415" s="1162"/>
      <c r="M415" s="1202"/>
      <c r="N415" s="1166"/>
      <c r="O415" s="292"/>
      <c r="P415" s="99"/>
      <c r="Q415" s="99"/>
      <c r="R415" s="99"/>
      <c r="S415" s="99"/>
      <c r="T415" s="99"/>
      <c r="U415" s="99"/>
      <c r="V415" s="99"/>
      <c r="W415" s="99"/>
      <c r="X415" s="47"/>
      <c r="Y415" s="48"/>
      <c r="Z415" s="48"/>
      <c r="AA415" s="49"/>
    </row>
    <row r="416" spans="1:37" ht="16.5" customHeight="1" x14ac:dyDescent="0.45">
      <c r="A416" s="1151"/>
      <c r="B416" s="1152"/>
      <c r="C416" s="1152"/>
      <c r="D416" s="1152"/>
      <c r="E416" s="1152"/>
      <c r="F416" s="1152"/>
      <c r="G416" s="1152"/>
      <c r="H416" s="1153"/>
      <c r="I416" s="50" t="s">
        <v>66</v>
      </c>
      <c r="J416" s="51"/>
      <c r="K416" s="51"/>
      <c r="L416" s="51"/>
      <c r="M416" s="51"/>
      <c r="N416" s="51"/>
      <c r="O416" s="51"/>
      <c r="P416" s="51"/>
      <c r="Q416" s="51"/>
      <c r="R416" s="52"/>
      <c r="S416" s="53"/>
      <c r="T416" s="53"/>
      <c r="U416" s="53"/>
      <c r="V416" s="293"/>
      <c r="W416" s="294"/>
      <c r="X416" s="54"/>
      <c r="Y416" s="55" t="s">
        <v>65</v>
      </c>
      <c r="Z416" s="56"/>
      <c r="AA416" s="46" t="s">
        <v>64</v>
      </c>
    </row>
    <row r="417" spans="1:33" ht="16.5" customHeight="1" x14ac:dyDescent="0.45">
      <c r="A417" s="1154"/>
      <c r="B417" s="1155"/>
      <c r="C417" s="1155"/>
      <c r="D417" s="1155"/>
      <c r="E417" s="1155"/>
      <c r="F417" s="1155"/>
      <c r="G417" s="1155"/>
      <c r="H417" s="1156"/>
      <c r="I417" s="50" t="s">
        <v>67</v>
      </c>
      <c r="J417" s="295"/>
      <c r="K417" s="295"/>
      <c r="L417" s="295"/>
      <c r="M417" s="295"/>
      <c r="N417" s="295"/>
      <c r="O417" s="295"/>
      <c r="P417" s="295"/>
      <c r="Q417" s="295"/>
      <c r="R417" s="52"/>
      <c r="S417" s="53"/>
      <c r="T417" s="53"/>
      <c r="U417" s="53"/>
      <c r="V417" s="293"/>
      <c r="W417" s="294"/>
      <c r="X417" s="54"/>
      <c r="Y417" s="55" t="s">
        <v>65</v>
      </c>
      <c r="Z417" s="56"/>
      <c r="AA417" s="49" t="s">
        <v>64</v>
      </c>
    </row>
    <row r="418" spans="1:33" ht="18" customHeight="1" x14ac:dyDescent="0.45">
      <c r="A418" s="1167" t="s">
        <v>68</v>
      </c>
      <c r="B418" s="1168"/>
      <c r="C418" s="1168"/>
      <c r="D418" s="1168"/>
      <c r="E418" s="1168"/>
      <c r="F418" s="1168"/>
      <c r="G418" s="1168"/>
      <c r="H418" s="1169"/>
      <c r="I418" s="667" t="s">
        <v>84</v>
      </c>
      <c r="J418" s="52" t="s">
        <v>69</v>
      </c>
      <c r="K418" s="58"/>
      <c r="L418" s="58"/>
      <c r="M418" s="58"/>
      <c r="N418" s="667" t="s">
        <v>70</v>
      </c>
      <c r="O418" s="52" t="s">
        <v>71</v>
      </c>
      <c r="P418" s="58"/>
      <c r="Q418" s="58"/>
      <c r="S418" s="72" t="s">
        <v>81</v>
      </c>
      <c r="T418" s="667" t="s">
        <v>84</v>
      </c>
      <c r="U418" s="72" t="s">
        <v>82</v>
      </c>
      <c r="W418" s="52"/>
      <c r="X418" s="58"/>
      <c r="Y418" s="58"/>
      <c r="Z418" s="58"/>
      <c r="AA418" s="59"/>
      <c r="AG418" s="69"/>
    </row>
    <row r="419" spans="1:33" ht="15" customHeight="1" x14ac:dyDescent="0.45">
      <c r="A419" s="1118" t="s">
        <v>72</v>
      </c>
      <c r="B419" s="1119"/>
      <c r="C419" s="1119"/>
      <c r="D419" s="1119"/>
      <c r="E419" s="1119"/>
      <c r="F419" s="1119"/>
      <c r="G419" s="1119"/>
      <c r="H419" s="1120"/>
      <c r="I419" s="1130" t="s">
        <v>73</v>
      </c>
      <c r="J419" s="1139"/>
      <c r="K419" s="1199"/>
      <c r="L419" s="1199"/>
      <c r="M419" s="1199"/>
      <c r="N419" s="1199"/>
      <c r="O419" s="1199"/>
      <c r="P419" s="1199"/>
      <c r="Q419" s="1200"/>
      <c r="R419" s="1200"/>
      <c r="S419" s="1200"/>
      <c r="T419" s="1200"/>
      <c r="U419" s="1143" t="s">
        <v>74</v>
      </c>
      <c r="V419" s="1143"/>
      <c r="W419" s="1143"/>
      <c r="X419" s="1143"/>
      <c r="Y419" s="1143"/>
      <c r="Z419" s="1143"/>
      <c r="AA419" s="1144"/>
    </row>
    <row r="420" spans="1:33" ht="15" customHeight="1" x14ac:dyDescent="0.45">
      <c r="A420" s="1121"/>
      <c r="B420" s="1122"/>
      <c r="C420" s="1122"/>
      <c r="D420" s="1122"/>
      <c r="E420" s="1122"/>
      <c r="F420" s="1122"/>
      <c r="G420" s="1122"/>
      <c r="H420" s="1123"/>
      <c r="I420" s="1197"/>
      <c r="J420" s="1198"/>
      <c r="K420" s="1199"/>
      <c r="L420" s="1199"/>
      <c r="M420" s="1199"/>
      <c r="N420" s="1199"/>
      <c r="O420" s="1199"/>
      <c r="P420" s="1199"/>
      <c r="Q420" s="1200"/>
      <c r="R420" s="1200"/>
      <c r="S420" s="1200"/>
      <c r="T420" s="1200"/>
      <c r="U420" s="1146"/>
      <c r="V420" s="1146"/>
      <c r="W420" s="1146"/>
      <c r="X420" s="1146"/>
      <c r="Y420" s="1146"/>
      <c r="Z420" s="1146"/>
      <c r="AA420" s="1147"/>
      <c r="AB420" s="63"/>
      <c r="AC420" s="63"/>
      <c r="AD420" s="63"/>
      <c r="AE420" s="63"/>
      <c r="AF420" s="63"/>
      <c r="AG420" s="63"/>
    </row>
    <row r="421" spans="1:33" ht="15" customHeight="1" x14ac:dyDescent="0.45">
      <c r="A421" s="1118" t="s">
        <v>75</v>
      </c>
      <c r="B421" s="1119"/>
      <c r="C421" s="1119"/>
      <c r="D421" s="1119"/>
      <c r="E421" s="1119"/>
      <c r="F421" s="1119"/>
      <c r="G421" s="1119"/>
      <c r="H421" s="1119"/>
      <c r="I421" s="1124"/>
      <c r="J421" s="1125"/>
      <c r="K421" s="1113"/>
      <c r="L421" s="1134" t="s">
        <v>76</v>
      </c>
      <c r="M421" s="1113"/>
      <c r="N421" s="1134" t="s">
        <v>77</v>
      </c>
      <c r="O421" s="1113"/>
      <c r="P421" s="1134" t="s">
        <v>78</v>
      </c>
      <c r="R421" s="60"/>
      <c r="S421" s="60"/>
      <c r="T421" s="60"/>
      <c r="U421" s="60"/>
      <c r="V421" s="60"/>
      <c r="W421" s="60"/>
      <c r="X421" s="60"/>
      <c r="Y421" s="60"/>
      <c r="Z421" s="60"/>
      <c r="AA421" s="209"/>
      <c r="AB421" s="63"/>
      <c r="AC421" s="63"/>
      <c r="AD421" s="63"/>
      <c r="AE421" s="63"/>
      <c r="AF421" s="63"/>
      <c r="AG421" s="63"/>
    </row>
    <row r="422" spans="1:33" ht="15" customHeight="1" x14ac:dyDescent="0.45">
      <c r="A422" s="1121"/>
      <c r="B422" s="1122"/>
      <c r="C422" s="1122"/>
      <c r="D422" s="1122"/>
      <c r="E422" s="1122"/>
      <c r="F422" s="1122"/>
      <c r="G422" s="1122"/>
      <c r="H422" s="1122"/>
      <c r="I422" s="1126"/>
      <c r="J422" s="1127"/>
      <c r="K422" s="1114"/>
      <c r="L422" s="1136"/>
      <c r="M422" s="1114"/>
      <c r="N422" s="1136"/>
      <c r="O422" s="1114"/>
      <c r="P422" s="1136"/>
      <c r="Q422" s="64"/>
      <c r="R422" s="62"/>
      <c r="S422" s="62"/>
      <c r="T422" s="62"/>
      <c r="U422" s="62"/>
      <c r="V422" s="62"/>
      <c r="W422" s="62"/>
      <c r="X422" s="62"/>
      <c r="Y422" s="62"/>
      <c r="Z422" s="62"/>
      <c r="AA422" s="208"/>
      <c r="AB422" s="63"/>
      <c r="AC422" s="63"/>
      <c r="AD422" s="63"/>
      <c r="AE422" s="63"/>
      <c r="AF422" s="63"/>
      <c r="AG422" s="63"/>
    </row>
    <row r="423" spans="1:33" ht="20.100000000000001" customHeight="1" x14ac:dyDescent="0.45">
      <c r="A423" s="65"/>
      <c r="B423" s="65"/>
      <c r="C423" s="65"/>
      <c r="D423" s="65"/>
      <c r="E423" s="65"/>
      <c r="F423" s="65"/>
      <c r="G423" s="65"/>
      <c r="H423" s="65"/>
      <c r="I423" s="66"/>
      <c r="J423" s="66"/>
      <c r="K423" s="68"/>
      <c r="L423" s="66"/>
      <c r="M423" s="68"/>
      <c r="N423" s="66"/>
      <c r="O423" s="68"/>
      <c r="P423" s="66"/>
      <c r="Q423" s="68"/>
      <c r="R423" s="61"/>
      <c r="S423" s="61"/>
      <c r="T423" s="61"/>
      <c r="U423" s="61"/>
      <c r="V423" s="61"/>
      <c r="W423" s="61"/>
      <c r="X423" s="61"/>
      <c r="Y423" s="61"/>
      <c r="Z423" s="61"/>
      <c r="AA423" s="61"/>
      <c r="AB423" s="63"/>
      <c r="AC423" s="63"/>
      <c r="AD423" s="63"/>
      <c r="AE423" s="63"/>
      <c r="AF423" s="63"/>
      <c r="AG423" s="63"/>
    </row>
    <row r="424" spans="1:33" ht="18" customHeight="1" x14ac:dyDescent="0.45">
      <c r="B424" s="291" t="s">
        <v>85</v>
      </c>
      <c r="C424" s="69" t="s">
        <v>5718</v>
      </c>
      <c r="E424" s="69"/>
      <c r="F424" s="69"/>
      <c r="G424" s="69"/>
      <c r="H424" s="69"/>
      <c r="I424" s="73"/>
      <c r="J424" s="73"/>
      <c r="K424" s="73"/>
      <c r="L424" s="73"/>
      <c r="M424" s="73"/>
      <c r="N424" s="73"/>
      <c r="O424" s="73"/>
      <c r="P424" s="73"/>
      <c r="Q424" s="73"/>
      <c r="R424" s="74"/>
      <c r="S424" s="73"/>
      <c r="T424" s="73"/>
      <c r="U424" s="73"/>
      <c r="V424" s="73"/>
      <c r="W424" s="69"/>
      <c r="X424" s="69"/>
      <c r="Y424" s="69"/>
      <c r="Z424" s="69"/>
      <c r="AA424" s="69"/>
      <c r="AB424" s="69"/>
      <c r="AE424" s="71"/>
    </row>
    <row r="425" spans="1:33" ht="30" customHeight="1" x14ac:dyDescent="0.45">
      <c r="B425" s="296" t="s">
        <v>86</v>
      </c>
      <c r="C425" s="1117" t="s">
        <v>5719</v>
      </c>
      <c r="D425" s="1117"/>
      <c r="E425" s="1117"/>
      <c r="F425" s="1117"/>
      <c r="G425" s="1117"/>
      <c r="H425" s="1117"/>
      <c r="I425" s="1117"/>
      <c r="J425" s="1117"/>
      <c r="K425" s="1117"/>
      <c r="L425" s="1117"/>
      <c r="M425" s="1117"/>
      <c r="N425" s="1117"/>
      <c r="O425" s="1117"/>
      <c r="P425" s="1117"/>
      <c r="Q425" s="1117"/>
      <c r="R425" s="1117"/>
      <c r="S425" s="1117"/>
      <c r="T425" s="1117"/>
      <c r="U425" s="1117"/>
      <c r="V425" s="1117"/>
      <c r="W425" s="1117"/>
      <c r="X425" s="1117"/>
      <c r="Y425" s="1117"/>
      <c r="Z425" s="1117"/>
      <c r="AA425" s="1117"/>
      <c r="AE425" s="71"/>
    </row>
    <row r="426" spans="1:33" ht="8.1" customHeight="1" x14ac:dyDescent="0.4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spans="1:33" ht="25.35" customHeight="1" x14ac:dyDescent="0.45">
      <c r="A427" s="35" t="s">
        <v>87</v>
      </c>
      <c r="H427" s="36"/>
      <c r="I427" s="36"/>
      <c r="V427" s="36"/>
      <c r="W427" s="36"/>
      <c r="X427" s="36"/>
      <c r="Y427" s="36"/>
      <c r="Z427" s="36"/>
      <c r="AA427" s="36"/>
    </row>
    <row r="428" spans="1:33" ht="12.45" customHeight="1" x14ac:dyDescent="0.45">
      <c r="A428" s="1185" t="s">
        <v>62</v>
      </c>
      <c r="B428" s="1186"/>
      <c r="C428" s="1186"/>
      <c r="D428" s="1186"/>
      <c r="E428" s="1186"/>
      <c r="F428" s="1186"/>
      <c r="G428" s="1186"/>
      <c r="H428" s="1187"/>
      <c r="I428" s="1188"/>
      <c r="J428" s="1189"/>
      <c r="K428" s="1189"/>
      <c r="L428" s="1189"/>
      <c r="M428" s="1189"/>
      <c r="N428" s="1189"/>
      <c r="O428" s="1189"/>
      <c r="P428" s="1189"/>
      <c r="Q428" s="1189"/>
      <c r="R428" s="1189"/>
      <c r="S428" s="1189"/>
      <c r="T428" s="1189"/>
      <c r="U428" s="1189"/>
      <c r="V428" s="1189"/>
      <c r="W428" s="1189"/>
      <c r="X428" s="1189"/>
      <c r="Y428" s="1189"/>
      <c r="Z428" s="1189"/>
      <c r="AA428" s="1190"/>
    </row>
    <row r="429" spans="1:33" ht="22.5" customHeight="1" x14ac:dyDescent="0.45">
      <c r="A429" s="1207" t="s">
        <v>50</v>
      </c>
      <c r="B429" s="1208"/>
      <c r="C429" s="1208"/>
      <c r="D429" s="1208"/>
      <c r="E429" s="1208"/>
      <c r="F429" s="1208"/>
      <c r="G429" s="1208"/>
      <c r="H429" s="1209"/>
      <c r="I429" s="1182"/>
      <c r="J429" s="1183"/>
      <c r="K429" s="1183"/>
      <c r="L429" s="1180"/>
      <c r="M429" s="1180"/>
      <c r="N429" s="1183"/>
      <c r="O429" s="1180"/>
      <c r="P429" s="1180"/>
      <c r="Q429" s="1183"/>
      <c r="R429" s="1183"/>
      <c r="S429" s="1183"/>
      <c r="T429" s="1183"/>
      <c r="U429" s="1183"/>
      <c r="V429" s="1183"/>
      <c r="W429" s="1183"/>
      <c r="X429" s="1183"/>
      <c r="Y429" s="1183"/>
      <c r="Z429" s="1183"/>
      <c r="AA429" s="1184"/>
    </row>
    <row r="430" spans="1:33" ht="25.35" customHeight="1" x14ac:dyDescent="0.45">
      <c r="A430" s="1173" t="s">
        <v>48</v>
      </c>
      <c r="B430" s="1174"/>
      <c r="C430" s="1174"/>
      <c r="D430" s="1174"/>
      <c r="E430" s="1174"/>
      <c r="F430" s="1174"/>
      <c r="G430" s="1174"/>
      <c r="H430" s="1175"/>
      <c r="I430" s="1053" t="s">
        <v>3</v>
      </c>
      <c r="J430" s="1054"/>
      <c r="K430" s="1055"/>
      <c r="L430" s="1171"/>
      <c r="M430" s="1176"/>
      <c r="N430" s="37" t="s">
        <v>4</v>
      </c>
      <c r="O430" s="1177"/>
      <c r="P430" s="1176"/>
      <c r="Q430" s="1054"/>
      <c r="R430" s="1054"/>
      <c r="S430" s="1054"/>
      <c r="T430" s="1054"/>
      <c r="U430" s="1054"/>
      <c r="V430" s="1054"/>
      <c r="W430" s="1054"/>
      <c r="X430" s="1054"/>
      <c r="Y430" s="1054"/>
      <c r="Z430" s="1054"/>
      <c r="AA430" s="1055"/>
    </row>
    <row r="431" spans="1:33" ht="25.35" customHeight="1" x14ac:dyDescent="0.45">
      <c r="A431" s="1179"/>
      <c r="B431" s="1180"/>
      <c r="C431" s="1180"/>
      <c r="D431" s="1180"/>
      <c r="E431" s="1180"/>
      <c r="F431" s="1180"/>
      <c r="G431" s="1180"/>
      <c r="H431" s="1181"/>
      <c r="I431" s="1053" t="s">
        <v>5</v>
      </c>
      <c r="J431" s="1054"/>
      <c r="K431" s="1054"/>
      <c r="L431" s="1170"/>
      <c r="M431" s="1171"/>
      <c r="N431" s="1171"/>
      <c r="O431" s="1171"/>
      <c r="P431" s="1172"/>
      <c r="Q431" s="1053" t="s">
        <v>6</v>
      </c>
      <c r="R431" s="1054"/>
      <c r="S431" s="1055"/>
      <c r="T431" s="1170"/>
      <c r="U431" s="1171"/>
      <c r="V431" s="1171"/>
      <c r="W431" s="1171"/>
      <c r="X431" s="1171"/>
      <c r="Y431" s="1171"/>
      <c r="Z431" s="1171"/>
      <c r="AA431" s="1172"/>
    </row>
    <row r="432" spans="1:33" ht="25.35" customHeight="1" x14ac:dyDescent="0.45">
      <c r="A432" s="1179"/>
      <c r="B432" s="1180"/>
      <c r="C432" s="1180"/>
      <c r="D432" s="1180"/>
      <c r="E432" s="1180"/>
      <c r="F432" s="1180"/>
      <c r="G432" s="1180"/>
      <c r="H432" s="1181"/>
      <c r="I432" s="1053" t="s">
        <v>8536</v>
      </c>
      <c r="J432" s="1054"/>
      <c r="K432" s="1054"/>
      <c r="L432" s="1203"/>
      <c r="M432" s="1204"/>
      <c r="N432" s="1204"/>
      <c r="O432" s="1204"/>
      <c r="P432" s="1205"/>
      <c r="Q432" s="1053" t="s">
        <v>7</v>
      </c>
      <c r="R432" s="1054"/>
      <c r="S432" s="1055"/>
      <c r="T432" s="1170"/>
      <c r="U432" s="1171"/>
      <c r="V432" s="1171"/>
      <c r="W432" s="1171"/>
      <c r="X432" s="1171"/>
      <c r="Y432" s="1171"/>
      <c r="Z432" s="1171"/>
      <c r="AA432" s="1172"/>
    </row>
    <row r="433" spans="1:37" ht="25.35" customHeight="1" x14ac:dyDescent="0.45">
      <c r="A433" s="1182"/>
      <c r="B433" s="1183"/>
      <c r="C433" s="1183"/>
      <c r="D433" s="1183"/>
      <c r="E433" s="1183"/>
      <c r="F433" s="1183"/>
      <c r="G433" s="1183"/>
      <c r="H433" s="1184"/>
      <c r="I433" s="1053" t="s">
        <v>8</v>
      </c>
      <c r="J433" s="1054"/>
      <c r="K433" s="1054"/>
      <c r="L433" s="1206"/>
      <c r="M433" s="1206"/>
      <c r="N433" s="1206"/>
      <c r="O433" s="1206"/>
      <c r="P433" s="1206"/>
      <c r="Q433" s="1206"/>
      <c r="R433" s="1206"/>
      <c r="S433" s="1206"/>
      <c r="T433" s="1206"/>
      <c r="U433" s="1206"/>
      <c r="V433" s="1206"/>
      <c r="W433" s="1206"/>
      <c r="X433" s="1206"/>
      <c r="Y433" s="1206"/>
      <c r="Z433" s="1206"/>
      <c r="AA433" s="1206"/>
    </row>
    <row r="434" spans="1:37" ht="16.5" customHeight="1" x14ac:dyDescent="0.45">
      <c r="A434" s="1148" t="s">
        <v>63</v>
      </c>
      <c r="B434" s="1149"/>
      <c r="C434" s="1149"/>
      <c r="D434" s="1149"/>
      <c r="E434" s="1149"/>
      <c r="F434" s="1149"/>
      <c r="G434" s="1149"/>
      <c r="H434" s="1150"/>
      <c r="I434" s="1157"/>
      <c r="J434" s="1159"/>
      <c r="L434" s="1161"/>
      <c r="M434" s="1201" t="s">
        <v>64</v>
      </c>
      <c r="N434" s="1164"/>
      <c r="O434" s="43"/>
      <c r="P434" s="44"/>
      <c r="Q434" s="44"/>
      <c r="R434" s="44"/>
      <c r="S434" s="44"/>
      <c r="T434" s="44"/>
      <c r="U434" s="44"/>
      <c r="V434" s="44"/>
      <c r="W434" s="44"/>
      <c r="X434" s="42"/>
      <c r="Y434" s="45"/>
      <c r="Z434" s="45"/>
      <c r="AA434" s="46"/>
      <c r="AK434" s="39"/>
    </row>
    <row r="435" spans="1:37" ht="16.5" customHeight="1" x14ac:dyDescent="0.45">
      <c r="A435" s="1151"/>
      <c r="B435" s="1152"/>
      <c r="C435" s="1152"/>
      <c r="D435" s="1152"/>
      <c r="E435" s="1152"/>
      <c r="F435" s="1152"/>
      <c r="G435" s="1152"/>
      <c r="H435" s="1153"/>
      <c r="I435" s="1158"/>
      <c r="J435" s="1160"/>
      <c r="K435" s="32" t="s">
        <v>65</v>
      </c>
      <c r="L435" s="1162"/>
      <c r="M435" s="1202"/>
      <c r="N435" s="1166"/>
      <c r="O435" s="292"/>
      <c r="P435" s="99"/>
      <c r="Q435" s="99"/>
      <c r="R435" s="99"/>
      <c r="S435" s="99"/>
      <c r="T435" s="99"/>
      <c r="U435" s="99"/>
      <c r="V435" s="99"/>
      <c r="W435" s="99"/>
      <c r="X435" s="47"/>
      <c r="Y435" s="48"/>
      <c r="Z435" s="48"/>
      <c r="AA435" s="49"/>
    </row>
    <row r="436" spans="1:37" ht="16.5" customHeight="1" x14ac:dyDescent="0.45">
      <c r="A436" s="1151"/>
      <c r="B436" s="1152"/>
      <c r="C436" s="1152"/>
      <c r="D436" s="1152"/>
      <c r="E436" s="1152"/>
      <c r="F436" s="1152"/>
      <c r="G436" s="1152"/>
      <c r="H436" s="1153"/>
      <c r="I436" s="50" t="s">
        <v>66</v>
      </c>
      <c r="J436" s="51"/>
      <c r="K436" s="51"/>
      <c r="L436" s="51"/>
      <c r="M436" s="51"/>
      <c r="N436" s="51"/>
      <c r="O436" s="51"/>
      <c r="P436" s="51"/>
      <c r="Q436" s="51"/>
      <c r="R436" s="52"/>
      <c r="S436" s="53"/>
      <c r="T436" s="53"/>
      <c r="U436" s="53"/>
      <c r="V436" s="293"/>
      <c r="W436" s="294"/>
      <c r="X436" s="54"/>
      <c r="Y436" s="55" t="s">
        <v>65</v>
      </c>
      <c r="Z436" s="56"/>
      <c r="AA436" s="46" t="s">
        <v>64</v>
      </c>
    </row>
    <row r="437" spans="1:37" ht="16.5" customHeight="1" x14ac:dyDescent="0.45">
      <c r="A437" s="1154"/>
      <c r="B437" s="1155"/>
      <c r="C437" s="1155"/>
      <c r="D437" s="1155"/>
      <c r="E437" s="1155"/>
      <c r="F437" s="1155"/>
      <c r="G437" s="1155"/>
      <c r="H437" s="1156"/>
      <c r="I437" s="50" t="s">
        <v>67</v>
      </c>
      <c r="J437" s="295"/>
      <c r="K437" s="295"/>
      <c r="L437" s="295"/>
      <c r="M437" s="295"/>
      <c r="N437" s="295"/>
      <c r="O437" s="295"/>
      <c r="P437" s="295"/>
      <c r="Q437" s="295"/>
      <c r="R437" s="52"/>
      <c r="S437" s="53"/>
      <c r="T437" s="53"/>
      <c r="U437" s="53"/>
      <c r="V437" s="293"/>
      <c r="W437" s="294"/>
      <c r="X437" s="54"/>
      <c r="Y437" s="55" t="s">
        <v>65</v>
      </c>
      <c r="Z437" s="56"/>
      <c r="AA437" s="49" t="s">
        <v>64</v>
      </c>
    </row>
    <row r="438" spans="1:37" ht="18" customHeight="1" x14ac:dyDescent="0.45">
      <c r="A438" s="1167" t="s">
        <v>68</v>
      </c>
      <c r="B438" s="1168"/>
      <c r="C438" s="1168"/>
      <c r="D438" s="1168"/>
      <c r="E438" s="1168"/>
      <c r="F438" s="1168"/>
      <c r="G438" s="1168"/>
      <c r="H438" s="1169"/>
      <c r="I438" s="667" t="s">
        <v>84</v>
      </c>
      <c r="J438" s="52" t="s">
        <v>69</v>
      </c>
      <c r="K438" s="58"/>
      <c r="L438" s="58"/>
      <c r="M438" s="58"/>
      <c r="N438" s="667" t="s">
        <v>70</v>
      </c>
      <c r="O438" s="52" t="s">
        <v>71</v>
      </c>
      <c r="P438" s="58"/>
      <c r="Q438" s="58"/>
      <c r="S438" s="72" t="s">
        <v>81</v>
      </c>
      <c r="T438" s="667" t="s">
        <v>84</v>
      </c>
      <c r="U438" s="72" t="s">
        <v>82</v>
      </c>
      <c r="W438" s="52"/>
      <c r="X438" s="58"/>
      <c r="Y438" s="58"/>
      <c r="Z438" s="58"/>
      <c r="AA438" s="59"/>
      <c r="AG438" s="69"/>
    </row>
    <row r="439" spans="1:37" ht="15" customHeight="1" x14ac:dyDescent="0.45">
      <c r="A439" s="1118" t="s">
        <v>72</v>
      </c>
      <c r="B439" s="1119"/>
      <c r="C439" s="1119"/>
      <c r="D439" s="1119"/>
      <c r="E439" s="1119"/>
      <c r="F439" s="1119"/>
      <c r="G439" s="1119"/>
      <c r="H439" s="1120"/>
      <c r="I439" s="1130" t="s">
        <v>73</v>
      </c>
      <c r="J439" s="1139"/>
      <c r="K439" s="1199"/>
      <c r="L439" s="1199"/>
      <c r="M439" s="1199"/>
      <c r="N439" s="1199"/>
      <c r="O439" s="1199"/>
      <c r="P439" s="1199"/>
      <c r="Q439" s="1200"/>
      <c r="R439" s="1200"/>
      <c r="S439" s="1200"/>
      <c r="T439" s="1200"/>
      <c r="U439" s="1143" t="s">
        <v>74</v>
      </c>
      <c r="V439" s="1143"/>
      <c r="W439" s="1143"/>
      <c r="X439" s="1143"/>
      <c r="Y439" s="1143"/>
      <c r="Z439" s="1143"/>
      <c r="AA439" s="1144"/>
    </row>
    <row r="440" spans="1:37" ht="15" customHeight="1" x14ac:dyDescent="0.45">
      <c r="A440" s="1121"/>
      <c r="B440" s="1122"/>
      <c r="C440" s="1122"/>
      <c r="D440" s="1122"/>
      <c r="E440" s="1122"/>
      <c r="F440" s="1122"/>
      <c r="G440" s="1122"/>
      <c r="H440" s="1123"/>
      <c r="I440" s="1197"/>
      <c r="J440" s="1198"/>
      <c r="K440" s="1199"/>
      <c r="L440" s="1199"/>
      <c r="M440" s="1199"/>
      <c r="N440" s="1199"/>
      <c r="O440" s="1199"/>
      <c r="P440" s="1199"/>
      <c r="Q440" s="1200"/>
      <c r="R440" s="1200"/>
      <c r="S440" s="1200"/>
      <c r="T440" s="1200"/>
      <c r="U440" s="1146"/>
      <c r="V440" s="1146"/>
      <c r="W440" s="1146"/>
      <c r="X440" s="1146"/>
      <c r="Y440" s="1146"/>
      <c r="Z440" s="1146"/>
      <c r="AA440" s="1147"/>
      <c r="AB440" s="63"/>
      <c r="AC440" s="63"/>
      <c r="AD440" s="63"/>
      <c r="AE440" s="63"/>
      <c r="AF440" s="63"/>
      <c r="AG440" s="63"/>
    </row>
    <row r="441" spans="1:37" ht="15" customHeight="1" x14ac:dyDescent="0.45">
      <c r="A441" s="1118" t="s">
        <v>75</v>
      </c>
      <c r="B441" s="1119"/>
      <c r="C441" s="1119"/>
      <c r="D441" s="1119"/>
      <c r="E441" s="1119"/>
      <c r="F441" s="1119"/>
      <c r="G441" s="1119"/>
      <c r="H441" s="1119"/>
      <c r="I441" s="1124"/>
      <c r="J441" s="1125"/>
      <c r="K441" s="1113"/>
      <c r="L441" s="1134" t="s">
        <v>76</v>
      </c>
      <c r="M441" s="1113"/>
      <c r="N441" s="1134" t="s">
        <v>77</v>
      </c>
      <c r="O441" s="1113"/>
      <c r="P441" s="1134" t="s">
        <v>78</v>
      </c>
      <c r="R441" s="60"/>
      <c r="S441" s="60"/>
      <c r="T441" s="60"/>
      <c r="U441" s="60"/>
      <c r="V441" s="60"/>
      <c r="W441" s="60"/>
      <c r="X441" s="60"/>
      <c r="Y441" s="60"/>
      <c r="Z441" s="60"/>
      <c r="AA441" s="209"/>
      <c r="AB441" s="63"/>
      <c r="AC441" s="63"/>
      <c r="AD441" s="63"/>
      <c r="AE441" s="63"/>
      <c r="AF441" s="63"/>
      <c r="AG441" s="63"/>
    </row>
    <row r="442" spans="1:37" ht="15" customHeight="1" x14ac:dyDescent="0.45">
      <c r="A442" s="1121"/>
      <c r="B442" s="1122"/>
      <c r="C442" s="1122"/>
      <c r="D442" s="1122"/>
      <c r="E442" s="1122"/>
      <c r="F442" s="1122"/>
      <c r="G442" s="1122"/>
      <c r="H442" s="1122"/>
      <c r="I442" s="1126"/>
      <c r="J442" s="1127"/>
      <c r="K442" s="1114"/>
      <c r="L442" s="1136"/>
      <c r="M442" s="1114"/>
      <c r="N442" s="1136"/>
      <c r="O442" s="1114"/>
      <c r="P442" s="1136"/>
      <c r="Q442" s="64"/>
      <c r="R442" s="62"/>
      <c r="S442" s="62"/>
      <c r="T442" s="62"/>
      <c r="U442" s="62"/>
      <c r="V442" s="62"/>
      <c r="W442" s="62"/>
      <c r="X442" s="62"/>
      <c r="Y442" s="62"/>
      <c r="Z442" s="62"/>
      <c r="AA442" s="208"/>
      <c r="AB442" s="63"/>
      <c r="AC442" s="63"/>
      <c r="AD442" s="63"/>
      <c r="AE442" s="63"/>
      <c r="AF442" s="63"/>
      <c r="AG442" s="63"/>
    </row>
    <row r="443" spans="1:37" ht="20.100000000000001" customHeight="1" x14ac:dyDescent="0.45">
      <c r="A443" s="65"/>
      <c r="B443" s="65"/>
      <c r="C443" s="65"/>
      <c r="D443" s="65"/>
      <c r="E443" s="65"/>
      <c r="F443" s="65"/>
      <c r="G443" s="65"/>
      <c r="H443" s="65"/>
      <c r="I443" s="66"/>
      <c r="J443" s="66"/>
      <c r="K443" s="68"/>
      <c r="L443" s="66"/>
      <c r="M443" s="68"/>
      <c r="N443" s="66"/>
      <c r="O443" s="68"/>
      <c r="P443" s="66"/>
      <c r="Q443" s="68"/>
      <c r="R443" s="61"/>
      <c r="S443" s="61"/>
      <c r="T443" s="61"/>
      <c r="U443" s="61"/>
      <c r="V443" s="61"/>
      <c r="W443" s="61"/>
      <c r="X443" s="61"/>
      <c r="Y443" s="61"/>
      <c r="Z443" s="61"/>
      <c r="AA443" s="61"/>
      <c r="AB443" s="63"/>
      <c r="AC443" s="63"/>
      <c r="AD443" s="63"/>
      <c r="AE443" s="63"/>
      <c r="AF443" s="63"/>
      <c r="AG443" s="63"/>
    </row>
    <row r="444" spans="1:37" ht="12.45" customHeight="1" x14ac:dyDescent="0.45">
      <c r="A444" s="1185" t="s">
        <v>62</v>
      </c>
      <c r="B444" s="1186"/>
      <c r="C444" s="1186"/>
      <c r="D444" s="1186"/>
      <c r="E444" s="1186"/>
      <c r="F444" s="1186"/>
      <c r="G444" s="1186"/>
      <c r="H444" s="1187"/>
      <c r="I444" s="1188"/>
      <c r="J444" s="1189"/>
      <c r="K444" s="1189"/>
      <c r="L444" s="1189"/>
      <c r="M444" s="1189"/>
      <c r="N444" s="1189"/>
      <c r="O444" s="1189"/>
      <c r="P444" s="1189"/>
      <c r="Q444" s="1189"/>
      <c r="R444" s="1189"/>
      <c r="S444" s="1189"/>
      <c r="T444" s="1189"/>
      <c r="U444" s="1189"/>
      <c r="V444" s="1189"/>
      <c r="W444" s="1189"/>
      <c r="X444" s="1189"/>
      <c r="Y444" s="1189"/>
      <c r="Z444" s="1189"/>
      <c r="AA444" s="1190"/>
    </row>
    <row r="445" spans="1:37" ht="22.5" customHeight="1" x14ac:dyDescent="0.45">
      <c r="A445" s="1207" t="s">
        <v>50</v>
      </c>
      <c r="B445" s="1208"/>
      <c r="C445" s="1208"/>
      <c r="D445" s="1208"/>
      <c r="E445" s="1208"/>
      <c r="F445" s="1208"/>
      <c r="G445" s="1208"/>
      <c r="H445" s="1209"/>
      <c r="I445" s="1182"/>
      <c r="J445" s="1183"/>
      <c r="K445" s="1183"/>
      <c r="L445" s="1180"/>
      <c r="M445" s="1180"/>
      <c r="N445" s="1183"/>
      <c r="O445" s="1180"/>
      <c r="P445" s="1180"/>
      <c r="Q445" s="1183"/>
      <c r="R445" s="1183"/>
      <c r="S445" s="1183"/>
      <c r="T445" s="1183"/>
      <c r="U445" s="1183"/>
      <c r="V445" s="1183"/>
      <c r="W445" s="1183"/>
      <c r="X445" s="1183"/>
      <c r="Y445" s="1183"/>
      <c r="Z445" s="1183"/>
      <c r="AA445" s="1184"/>
    </row>
    <row r="446" spans="1:37" ht="25.35" customHeight="1" x14ac:dyDescent="0.45">
      <c r="A446" s="1173" t="s">
        <v>48</v>
      </c>
      <c r="B446" s="1174"/>
      <c r="C446" s="1174"/>
      <c r="D446" s="1174"/>
      <c r="E446" s="1174"/>
      <c r="F446" s="1174"/>
      <c r="G446" s="1174"/>
      <c r="H446" s="1175"/>
      <c r="I446" s="1053" t="s">
        <v>3</v>
      </c>
      <c r="J446" s="1054"/>
      <c r="K446" s="1055"/>
      <c r="L446" s="1171"/>
      <c r="M446" s="1176"/>
      <c r="N446" s="37" t="s">
        <v>4</v>
      </c>
      <c r="O446" s="1177"/>
      <c r="P446" s="1176"/>
      <c r="Q446" s="1054"/>
      <c r="R446" s="1054"/>
      <c r="S446" s="1054"/>
      <c r="T446" s="1054"/>
      <c r="U446" s="1054"/>
      <c r="V446" s="1054"/>
      <c r="W446" s="1054"/>
      <c r="X446" s="1054"/>
      <c r="Y446" s="1054"/>
      <c r="Z446" s="1054"/>
      <c r="AA446" s="1055"/>
    </row>
    <row r="447" spans="1:37" ht="25.35" customHeight="1" x14ac:dyDescent="0.45">
      <c r="A447" s="1179"/>
      <c r="B447" s="1180"/>
      <c r="C447" s="1180"/>
      <c r="D447" s="1180"/>
      <c r="E447" s="1180"/>
      <c r="F447" s="1180"/>
      <c r="G447" s="1180"/>
      <c r="H447" s="1181"/>
      <c r="I447" s="1053" t="s">
        <v>5</v>
      </c>
      <c r="J447" s="1054"/>
      <c r="K447" s="1054"/>
      <c r="L447" s="1170"/>
      <c r="M447" s="1171"/>
      <c r="N447" s="1171"/>
      <c r="O447" s="1171"/>
      <c r="P447" s="1172"/>
      <c r="Q447" s="1053" t="s">
        <v>6</v>
      </c>
      <c r="R447" s="1054"/>
      <c r="S447" s="1055"/>
      <c r="T447" s="1170"/>
      <c r="U447" s="1171"/>
      <c r="V447" s="1171"/>
      <c r="W447" s="1171"/>
      <c r="X447" s="1171"/>
      <c r="Y447" s="1171"/>
      <c r="Z447" s="1171"/>
      <c r="AA447" s="1172"/>
    </row>
    <row r="448" spans="1:37" ht="25.35" customHeight="1" x14ac:dyDescent="0.45">
      <c r="A448" s="1179"/>
      <c r="B448" s="1180"/>
      <c r="C448" s="1180"/>
      <c r="D448" s="1180"/>
      <c r="E448" s="1180"/>
      <c r="F448" s="1180"/>
      <c r="G448" s="1180"/>
      <c r="H448" s="1181"/>
      <c r="I448" s="1053" t="s">
        <v>8536</v>
      </c>
      <c r="J448" s="1054"/>
      <c r="K448" s="1054"/>
      <c r="L448" s="1203"/>
      <c r="M448" s="1204"/>
      <c r="N448" s="1204"/>
      <c r="O448" s="1204"/>
      <c r="P448" s="1205"/>
      <c r="Q448" s="1053" t="s">
        <v>7</v>
      </c>
      <c r="R448" s="1054"/>
      <c r="S448" s="1055"/>
      <c r="T448" s="1170"/>
      <c r="U448" s="1171"/>
      <c r="V448" s="1171"/>
      <c r="W448" s="1171"/>
      <c r="X448" s="1171"/>
      <c r="Y448" s="1171"/>
      <c r="Z448" s="1171"/>
      <c r="AA448" s="1172"/>
    </row>
    <row r="449" spans="1:37" ht="25.35" customHeight="1" x14ac:dyDescent="0.45">
      <c r="A449" s="1182"/>
      <c r="B449" s="1183"/>
      <c r="C449" s="1183"/>
      <c r="D449" s="1183"/>
      <c r="E449" s="1183"/>
      <c r="F449" s="1183"/>
      <c r="G449" s="1183"/>
      <c r="H449" s="1184"/>
      <c r="I449" s="1053" t="s">
        <v>8</v>
      </c>
      <c r="J449" s="1054"/>
      <c r="K449" s="1054"/>
      <c r="L449" s="1206"/>
      <c r="M449" s="1206"/>
      <c r="N449" s="1206"/>
      <c r="O449" s="1206"/>
      <c r="P449" s="1206"/>
      <c r="Q449" s="1206"/>
      <c r="R449" s="1206"/>
      <c r="S449" s="1206"/>
      <c r="T449" s="1206"/>
      <c r="U449" s="1206"/>
      <c r="V449" s="1206"/>
      <c r="W449" s="1206"/>
      <c r="X449" s="1206"/>
      <c r="Y449" s="1206"/>
      <c r="Z449" s="1206"/>
      <c r="AA449" s="1206"/>
    </row>
    <row r="450" spans="1:37" ht="16.5" customHeight="1" x14ac:dyDescent="0.45">
      <c r="A450" s="1148" t="s">
        <v>63</v>
      </c>
      <c r="B450" s="1149"/>
      <c r="C450" s="1149"/>
      <c r="D450" s="1149"/>
      <c r="E450" s="1149"/>
      <c r="F450" s="1149"/>
      <c r="G450" s="1149"/>
      <c r="H450" s="1150"/>
      <c r="I450" s="1157"/>
      <c r="J450" s="1159"/>
      <c r="L450" s="1161"/>
      <c r="M450" s="1201" t="s">
        <v>64</v>
      </c>
      <c r="N450" s="1164"/>
      <c r="O450" s="43"/>
      <c r="P450" s="44"/>
      <c r="Q450" s="44"/>
      <c r="R450" s="44"/>
      <c r="S450" s="44"/>
      <c r="T450" s="44"/>
      <c r="U450" s="44"/>
      <c r="V450" s="44"/>
      <c r="W450" s="44"/>
      <c r="X450" s="42"/>
      <c r="Y450" s="45"/>
      <c r="Z450" s="45"/>
      <c r="AA450" s="46"/>
      <c r="AK450" s="39"/>
    </row>
    <row r="451" spans="1:37" ht="16.5" customHeight="1" x14ac:dyDescent="0.45">
      <c r="A451" s="1151"/>
      <c r="B451" s="1152"/>
      <c r="C451" s="1152"/>
      <c r="D451" s="1152"/>
      <c r="E451" s="1152"/>
      <c r="F451" s="1152"/>
      <c r="G451" s="1152"/>
      <c r="H451" s="1153"/>
      <c r="I451" s="1158"/>
      <c r="J451" s="1160"/>
      <c r="K451" s="32" t="s">
        <v>65</v>
      </c>
      <c r="L451" s="1162"/>
      <c r="M451" s="1202"/>
      <c r="N451" s="1166"/>
      <c r="O451" s="292"/>
      <c r="P451" s="99"/>
      <c r="Q451" s="99"/>
      <c r="R451" s="99"/>
      <c r="S451" s="99"/>
      <c r="T451" s="99"/>
      <c r="U451" s="99"/>
      <c r="V451" s="99"/>
      <c r="W451" s="99"/>
      <c r="X451" s="47"/>
      <c r="Y451" s="48"/>
      <c r="Z451" s="48"/>
      <c r="AA451" s="49"/>
    </row>
    <row r="452" spans="1:37" ht="16.5" customHeight="1" x14ac:dyDescent="0.45">
      <c r="A452" s="1151"/>
      <c r="B452" s="1152"/>
      <c r="C452" s="1152"/>
      <c r="D452" s="1152"/>
      <c r="E452" s="1152"/>
      <c r="F452" s="1152"/>
      <c r="G452" s="1152"/>
      <c r="H452" s="1153"/>
      <c r="I452" s="50" t="s">
        <v>66</v>
      </c>
      <c r="J452" s="51"/>
      <c r="K452" s="51"/>
      <c r="L452" s="51"/>
      <c r="M452" s="51"/>
      <c r="N452" s="51"/>
      <c r="O452" s="51"/>
      <c r="P452" s="51"/>
      <c r="Q452" s="51"/>
      <c r="R452" s="52"/>
      <c r="S452" s="53"/>
      <c r="T452" s="53"/>
      <c r="U452" s="53"/>
      <c r="V452" s="293"/>
      <c r="W452" s="294"/>
      <c r="X452" s="54"/>
      <c r="Y452" s="55" t="s">
        <v>65</v>
      </c>
      <c r="Z452" s="56"/>
      <c r="AA452" s="46" t="s">
        <v>64</v>
      </c>
    </row>
    <row r="453" spans="1:37" ht="16.5" customHeight="1" x14ac:dyDescent="0.45">
      <c r="A453" s="1154"/>
      <c r="B453" s="1155"/>
      <c r="C453" s="1155"/>
      <c r="D453" s="1155"/>
      <c r="E453" s="1155"/>
      <c r="F453" s="1155"/>
      <c r="G453" s="1155"/>
      <c r="H453" s="1156"/>
      <c r="I453" s="50" t="s">
        <v>67</v>
      </c>
      <c r="J453" s="295"/>
      <c r="K453" s="295"/>
      <c r="L453" s="295"/>
      <c r="M453" s="295"/>
      <c r="N453" s="295"/>
      <c r="O453" s="295"/>
      <c r="P453" s="295"/>
      <c r="Q453" s="295"/>
      <c r="R453" s="52"/>
      <c r="S453" s="53"/>
      <c r="T453" s="53"/>
      <c r="U453" s="53"/>
      <c r="V453" s="293"/>
      <c r="W453" s="294"/>
      <c r="X453" s="54"/>
      <c r="Y453" s="55" t="s">
        <v>65</v>
      </c>
      <c r="Z453" s="56"/>
      <c r="AA453" s="49" t="s">
        <v>64</v>
      </c>
    </row>
    <row r="454" spans="1:37" ht="18" customHeight="1" x14ac:dyDescent="0.45">
      <c r="A454" s="1167" t="s">
        <v>68</v>
      </c>
      <c r="B454" s="1168"/>
      <c r="C454" s="1168"/>
      <c r="D454" s="1168"/>
      <c r="E454" s="1168"/>
      <c r="F454" s="1168"/>
      <c r="G454" s="1168"/>
      <c r="H454" s="1169"/>
      <c r="I454" s="667" t="s">
        <v>84</v>
      </c>
      <c r="J454" s="52" t="s">
        <v>69</v>
      </c>
      <c r="K454" s="58"/>
      <c r="L454" s="58"/>
      <c r="M454" s="58"/>
      <c r="N454" s="667" t="s">
        <v>70</v>
      </c>
      <c r="O454" s="52" t="s">
        <v>71</v>
      </c>
      <c r="P454" s="58"/>
      <c r="Q454" s="58"/>
      <c r="S454" s="72" t="s">
        <v>81</v>
      </c>
      <c r="T454" s="667" t="s">
        <v>84</v>
      </c>
      <c r="U454" s="72" t="s">
        <v>82</v>
      </c>
      <c r="W454" s="52"/>
      <c r="X454" s="58"/>
      <c r="Y454" s="58"/>
      <c r="Z454" s="58"/>
      <c r="AA454" s="59"/>
      <c r="AG454" s="69"/>
    </row>
    <row r="455" spans="1:37" ht="15" customHeight="1" x14ac:dyDescent="0.45">
      <c r="A455" s="1118" t="s">
        <v>72</v>
      </c>
      <c r="B455" s="1119"/>
      <c r="C455" s="1119"/>
      <c r="D455" s="1119"/>
      <c r="E455" s="1119"/>
      <c r="F455" s="1119"/>
      <c r="G455" s="1119"/>
      <c r="H455" s="1120"/>
      <c r="I455" s="1130" t="s">
        <v>73</v>
      </c>
      <c r="J455" s="1139"/>
      <c r="K455" s="1199"/>
      <c r="L455" s="1199"/>
      <c r="M455" s="1199"/>
      <c r="N455" s="1199"/>
      <c r="O455" s="1199"/>
      <c r="P455" s="1199"/>
      <c r="Q455" s="1200"/>
      <c r="R455" s="1200"/>
      <c r="S455" s="1200"/>
      <c r="T455" s="1200"/>
      <c r="U455" s="1143" t="s">
        <v>74</v>
      </c>
      <c r="V455" s="1143"/>
      <c r="W455" s="1143"/>
      <c r="X455" s="1143"/>
      <c r="Y455" s="1143"/>
      <c r="Z455" s="1143"/>
      <c r="AA455" s="1144"/>
    </row>
    <row r="456" spans="1:37" ht="15" customHeight="1" x14ac:dyDescent="0.45">
      <c r="A456" s="1121"/>
      <c r="B456" s="1122"/>
      <c r="C456" s="1122"/>
      <c r="D456" s="1122"/>
      <c r="E456" s="1122"/>
      <c r="F456" s="1122"/>
      <c r="G456" s="1122"/>
      <c r="H456" s="1123"/>
      <c r="I456" s="1197"/>
      <c r="J456" s="1198"/>
      <c r="K456" s="1199"/>
      <c r="L456" s="1199"/>
      <c r="M456" s="1199"/>
      <c r="N456" s="1199"/>
      <c r="O456" s="1199"/>
      <c r="P456" s="1199"/>
      <c r="Q456" s="1200"/>
      <c r="R456" s="1200"/>
      <c r="S456" s="1200"/>
      <c r="T456" s="1200"/>
      <c r="U456" s="1146"/>
      <c r="V456" s="1146"/>
      <c r="W456" s="1146"/>
      <c r="X456" s="1146"/>
      <c r="Y456" s="1146"/>
      <c r="Z456" s="1146"/>
      <c r="AA456" s="1147"/>
      <c r="AB456" s="63"/>
      <c r="AC456" s="63"/>
      <c r="AD456" s="63"/>
      <c r="AE456" s="63"/>
      <c r="AF456" s="63"/>
      <c r="AG456" s="63"/>
    </row>
    <row r="457" spans="1:37" ht="15" customHeight="1" x14ac:dyDescent="0.45">
      <c r="A457" s="1118" t="s">
        <v>75</v>
      </c>
      <c r="B457" s="1119"/>
      <c r="C457" s="1119"/>
      <c r="D457" s="1119"/>
      <c r="E457" s="1119"/>
      <c r="F457" s="1119"/>
      <c r="G457" s="1119"/>
      <c r="H457" s="1119"/>
      <c r="I457" s="1124"/>
      <c r="J457" s="1125"/>
      <c r="K457" s="1113"/>
      <c r="L457" s="1134" t="s">
        <v>76</v>
      </c>
      <c r="M457" s="1113"/>
      <c r="N457" s="1134" t="s">
        <v>77</v>
      </c>
      <c r="O457" s="1113"/>
      <c r="P457" s="1134" t="s">
        <v>78</v>
      </c>
      <c r="R457" s="60"/>
      <c r="S457" s="60"/>
      <c r="T457" s="60"/>
      <c r="U457" s="60"/>
      <c r="V457" s="60"/>
      <c r="W457" s="60"/>
      <c r="X457" s="60"/>
      <c r="Y457" s="60"/>
      <c r="Z457" s="60"/>
      <c r="AA457" s="209"/>
      <c r="AB457" s="63"/>
      <c r="AC457" s="63"/>
      <c r="AD457" s="63"/>
      <c r="AE457" s="63"/>
      <c r="AF457" s="63"/>
      <c r="AG457" s="63"/>
    </row>
    <row r="458" spans="1:37" ht="15" customHeight="1" x14ac:dyDescent="0.45">
      <c r="A458" s="1121"/>
      <c r="B458" s="1122"/>
      <c r="C458" s="1122"/>
      <c r="D458" s="1122"/>
      <c r="E458" s="1122"/>
      <c r="F458" s="1122"/>
      <c r="G458" s="1122"/>
      <c r="H458" s="1122"/>
      <c r="I458" s="1126"/>
      <c r="J458" s="1127"/>
      <c r="K458" s="1114"/>
      <c r="L458" s="1136"/>
      <c r="M458" s="1114"/>
      <c r="N458" s="1136"/>
      <c r="O458" s="1114"/>
      <c r="P458" s="1136"/>
      <c r="Q458" s="64"/>
      <c r="R458" s="62"/>
      <c r="S458" s="62"/>
      <c r="T458" s="62"/>
      <c r="U458" s="62"/>
      <c r="V458" s="62"/>
      <c r="W458" s="62"/>
      <c r="X458" s="62"/>
      <c r="Y458" s="62"/>
      <c r="Z458" s="62"/>
      <c r="AA458" s="208"/>
      <c r="AB458" s="63"/>
      <c r="AC458" s="63"/>
      <c r="AD458" s="63"/>
      <c r="AE458" s="63"/>
      <c r="AF458" s="63"/>
      <c r="AG458" s="63"/>
    </row>
    <row r="459" spans="1:37" ht="20.100000000000001" customHeight="1" x14ac:dyDescent="0.45">
      <c r="A459" s="65"/>
      <c r="B459" s="65"/>
      <c r="C459" s="65"/>
      <c r="D459" s="65"/>
      <c r="E459" s="65"/>
      <c r="F459" s="65"/>
      <c r="G459" s="65"/>
      <c r="H459" s="65"/>
      <c r="I459" s="66"/>
      <c r="J459" s="66"/>
      <c r="K459" s="68"/>
      <c r="L459" s="66"/>
      <c r="M459" s="68"/>
      <c r="N459" s="66"/>
      <c r="O459" s="68"/>
      <c r="P459" s="66"/>
      <c r="Q459" s="68"/>
      <c r="R459" s="61"/>
      <c r="S459" s="61"/>
      <c r="T459" s="61"/>
      <c r="U459" s="61"/>
      <c r="V459" s="61"/>
      <c r="W459" s="61"/>
      <c r="X459" s="61"/>
      <c r="Y459" s="61"/>
      <c r="Z459" s="61"/>
      <c r="AA459" s="61"/>
      <c r="AB459" s="63"/>
      <c r="AC459" s="63"/>
      <c r="AD459" s="63"/>
      <c r="AE459" s="63"/>
      <c r="AF459" s="63"/>
      <c r="AG459" s="63"/>
    </row>
    <row r="460" spans="1:37" ht="18" customHeight="1" x14ac:dyDescent="0.45">
      <c r="B460" s="291" t="s">
        <v>85</v>
      </c>
      <c r="C460" s="69" t="s">
        <v>5718</v>
      </c>
      <c r="E460" s="69"/>
      <c r="F460" s="69"/>
      <c r="G460" s="69"/>
      <c r="H460" s="69"/>
      <c r="I460" s="73"/>
      <c r="J460" s="73"/>
      <c r="K460" s="73"/>
      <c r="L460" s="73"/>
      <c r="M460" s="73"/>
      <c r="N460" s="73"/>
      <c r="O460" s="73"/>
      <c r="P460" s="73"/>
      <c r="Q460" s="73"/>
      <c r="R460" s="74"/>
      <c r="S460" s="73"/>
      <c r="T460" s="73"/>
      <c r="U460" s="73"/>
      <c r="V460" s="73"/>
      <c r="W460" s="69"/>
      <c r="X460" s="69"/>
      <c r="Y460" s="69"/>
      <c r="Z460" s="69"/>
      <c r="AA460" s="69"/>
      <c r="AB460" s="69"/>
      <c r="AE460" s="71"/>
    </row>
    <row r="461" spans="1:37" ht="30" customHeight="1" x14ac:dyDescent="0.45">
      <c r="B461" s="296" t="s">
        <v>86</v>
      </c>
      <c r="C461" s="1117" t="s">
        <v>5719</v>
      </c>
      <c r="D461" s="1117"/>
      <c r="E461" s="1117"/>
      <c r="F461" s="1117"/>
      <c r="G461" s="1117"/>
      <c r="H461" s="1117"/>
      <c r="I461" s="1117"/>
      <c r="J461" s="1117"/>
      <c r="K461" s="1117"/>
      <c r="L461" s="1117"/>
      <c r="M461" s="1117"/>
      <c r="N461" s="1117"/>
      <c r="O461" s="1117"/>
      <c r="P461" s="1117"/>
      <c r="Q461" s="1117"/>
      <c r="R461" s="1117"/>
      <c r="S461" s="1117"/>
      <c r="T461" s="1117"/>
      <c r="U461" s="1117"/>
      <c r="V461" s="1117"/>
      <c r="W461" s="1117"/>
      <c r="X461" s="1117"/>
      <c r="Y461" s="1117"/>
      <c r="Z461" s="1117"/>
      <c r="AA461" s="1117"/>
      <c r="AE461" s="71"/>
    </row>
    <row r="462" spans="1:37" ht="8.1" customHeight="1" x14ac:dyDescent="0.4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spans="1:37" ht="25.35" customHeight="1" x14ac:dyDescent="0.45">
      <c r="A463" s="35" t="s">
        <v>87</v>
      </c>
      <c r="H463" s="36"/>
      <c r="I463" s="36"/>
      <c r="V463" s="36"/>
      <c r="W463" s="36"/>
      <c r="X463" s="36"/>
      <c r="Y463" s="36"/>
      <c r="Z463" s="36"/>
      <c r="AA463" s="36"/>
    </row>
    <row r="464" spans="1:37" ht="12.45" customHeight="1" x14ac:dyDescent="0.45">
      <c r="A464" s="1185" t="s">
        <v>62</v>
      </c>
      <c r="B464" s="1186"/>
      <c r="C464" s="1186"/>
      <c r="D464" s="1186"/>
      <c r="E464" s="1186"/>
      <c r="F464" s="1186"/>
      <c r="G464" s="1186"/>
      <c r="H464" s="1187"/>
      <c r="I464" s="1188"/>
      <c r="J464" s="1189"/>
      <c r="K464" s="1189"/>
      <c r="L464" s="1189"/>
      <c r="M464" s="1189"/>
      <c r="N464" s="1189"/>
      <c r="O464" s="1189"/>
      <c r="P464" s="1189"/>
      <c r="Q464" s="1189"/>
      <c r="R464" s="1189"/>
      <c r="S464" s="1189"/>
      <c r="T464" s="1189"/>
      <c r="U464" s="1189"/>
      <c r="V464" s="1189"/>
      <c r="W464" s="1189"/>
      <c r="X464" s="1189"/>
      <c r="Y464" s="1189"/>
      <c r="Z464" s="1189"/>
      <c r="AA464" s="1190"/>
    </row>
    <row r="465" spans="1:37" ht="22.5" customHeight="1" x14ac:dyDescent="0.45">
      <c r="A465" s="1207" t="s">
        <v>50</v>
      </c>
      <c r="B465" s="1208"/>
      <c r="C465" s="1208"/>
      <c r="D465" s="1208"/>
      <c r="E465" s="1208"/>
      <c r="F465" s="1208"/>
      <c r="G465" s="1208"/>
      <c r="H465" s="1209"/>
      <c r="I465" s="1182"/>
      <c r="J465" s="1183"/>
      <c r="K465" s="1183"/>
      <c r="L465" s="1180"/>
      <c r="M465" s="1180"/>
      <c r="N465" s="1183"/>
      <c r="O465" s="1180"/>
      <c r="P465" s="1180"/>
      <c r="Q465" s="1183"/>
      <c r="R465" s="1183"/>
      <c r="S465" s="1183"/>
      <c r="T465" s="1183"/>
      <c r="U465" s="1183"/>
      <c r="V465" s="1183"/>
      <c r="W465" s="1183"/>
      <c r="X465" s="1183"/>
      <c r="Y465" s="1183"/>
      <c r="Z465" s="1183"/>
      <c r="AA465" s="1184"/>
    </row>
    <row r="466" spans="1:37" ht="25.35" customHeight="1" x14ac:dyDescent="0.45">
      <c r="A466" s="1173" t="s">
        <v>48</v>
      </c>
      <c r="B466" s="1174"/>
      <c r="C466" s="1174"/>
      <c r="D466" s="1174"/>
      <c r="E466" s="1174"/>
      <c r="F466" s="1174"/>
      <c r="G466" s="1174"/>
      <c r="H466" s="1175"/>
      <c r="I466" s="1053" t="s">
        <v>3</v>
      </c>
      <c r="J466" s="1054"/>
      <c r="K466" s="1055"/>
      <c r="L466" s="1171"/>
      <c r="M466" s="1176"/>
      <c r="N466" s="37" t="s">
        <v>4</v>
      </c>
      <c r="O466" s="1177"/>
      <c r="P466" s="1176"/>
      <c r="Q466" s="1054"/>
      <c r="R466" s="1054"/>
      <c r="S466" s="1054"/>
      <c r="T466" s="1054"/>
      <c r="U466" s="1054"/>
      <c r="V466" s="1054"/>
      <c r="W466" s="1054"/>
      <c r="X466" s="1054"/>
      <c r="Y466" s="1054"/>
      <c r="Z466" s="1054"/>
      <c r="AA466" s="1055"/>
    </row>
    <row r="467" spans="1:37" ht="25.35" customHeight="1" x14ac:dyDescent="0.45">
      <c r="A467" s="1179"/>
      <c r="B467" s="1180"/>
      <c r="C467" s="1180"/>
      <c r="D467" s="1180"/>
      <c r="E467" s="1180"/>
      <c r="F467" s="1180"/>
      <c r="G467" s="1180"/>
      <c r="H467" s="1181"/>
      <c r="I467" s="1053" t="s">
        <v>5</v>
      </c>
      <c r="J467" s="1054"/>
      <c r="K467" s="1054"/>
      <c r="L467" s="1170"/>
      <c r="M467" s="1171"/>
      <c r="N467" s="1171"/>
      <c r="O467" s="1171"/>
      <c r="P467" s="1172"/>
      <c r="Q467" s="1053" t="s">
        <v>6</v>
      </c>
      <c r="R467" s="1054"/>
      <c r="S467" s="1055"/>
      <c r="T467" s="1170"/>
      <c r="U467" s="1171"/>
      <c r="V467" s="1171"/>
      <c r="W467" s="1171"/>
      <c r="X467" s="1171"/>
      <c r="Y467" s="1171"/>
      <c r="Z467" s="1171"/>
      <c r="AA467" s="1172"/>
    </row>
    <row r="468" spans="1:37" ht="25.35" customHeight="1" x14ac:dyDescent="0.45">
      <c r="A468" s="1179"/>
      <c r="B468" s="1180"/>
      <c r="C468" s="1180"/>
      <c r="D468" s="1180"/>
      <c r="E468" s="1180"/>
      <c r="F468" s="1180"/>
      <c r="G468" s="1180"/>
      <c r="H468" s="1181"/>
      <c r="I468" s="1053" t="s">
        <v>8536</v>
      </c>
      <c r="J468" s="1054"/>
      <c r="K468" s="1054"/>
      <c r="L468" s="1203"/>
      <c r="M468" s="1204"/>
      <c r="N468" s="1204"/>
      <c r="O468" s="1204"/>
      <c r="P468" s="1205"/>
      <c r="Q468" s="1053" t="s">
        <v>7</v>
      </c>
      <c r="R468" s="1054"/>
      <c r="S468" s="1055"/>
      <c r="T468" s="1170"/>
      <c r="U468" s="1171"/>
      <c r="V468" s="1171"/>
      <c r="W468" s="1171"/>
      <c r="X468" s="1171"/>
      <c r="Y468" s="1171"/>
      <c r="Z468" s="1171"/>
      <c r="AA468" s="1172"/>
    </row>
    <row r="469" spans="1:37" ht="25.35" customHeight="1" x14ac:dyDescent="0.45">
      <c r="A469" s="1182"/>
      <c r="B469" s="1183"/>
      <c r="C469" s="1183"/>
      <c r="D469" s="1183"/>
      <c r="E469" s="1183"/>
      <c r="F469" s="1183"/>
      <c r="G469" s="1183"/>
      <c r="H469" s="1184"/>
      <c r="I469" s="1053" t="s">
        <v>8</v>
      </c>
      <c r="J469" s="1054"/>
      <c r="K469" s="1054"/>
      <c r="L469" s="1206"/>
      <c r="M469" s="1206"/>
      <c r="N469" s="1206"/>
      <c r="O469" s="1206"/>
      <c r="P469" s="1206"/>
      <c r="Q469" s="1206"/>
      <c r="R469" s="1206"/>
      <c r="S469" s="1206"/>
      <c r="T469" s="1206"/>
      <c r="U469" s="1206"/>
      <c r="V469" s="1206"/>
      <c r="W469" s="1206"/>
      <c r="X469" s="1206"/>
      <c r="Y469" s="1206"/>
      <c r="Z469" s="1206"/>
      <c r="AA469" s="1206"/>
    </row>
    <row r="470" spans="1:37" ht="16.5" customHeight="1" x14ac:dyDescent="0.45">
      <c r="A470" s="1148" t="s">
        <v>63</v>
      </c>
      <c r="B470" s="1149"/>
      <c r="C470" s="1149"/>
      <c r="D470" s="1149"/>
      <c r="E470" s="1149"/>
      <c r="F470" s="1149"/>
      <c r="G470" s="1149"/>
      <c r="H470" s="1150"/>
      <c r="I470" s="1157"/>
      <c r="J470" s="1159"/>
      <c r="L470" s="1161"/>
      <c r="M470" s="1201" t="s">
        <v>64</v>
      </c>
      <c r="N470" s="1164"/>
      <c r="O470" s="43"/>
      <c r="P470" s="44"/>
      <c r="Q470" s="44"/>
      <c r="R470" s="44"/>
      <c r="S470" s="44"/>
      <c r="T470" s="44"/>
      <c r="U470" s="44"/>
      <c r="V470" s="44"/>
      <c r="W470" s="44"/>
      <c r="X470" s="42"/>
      <c r="Y470" s="45"/>
      <c r="Z470" s="45"/>
      <c r="AA470" s="46"/>
      <c r="AK470" s="39"/>
    </row>
    <row r="471" spans="1:37" ht="16.5" customHeight="1" x14ac:dyDescent="0.45">
      <c r="A471" s="1151"/>
      <c r="B471" s="1152"/>
      <c r="C471" s="1152"/>
      <c r="D471" s="1152"/>
      <c r="E471" s="1152"/>
      <c r="F471" s="1152"/>
      <c r="G471" s="1152"/>
      <c r="H471" s="1153"/>
      <c r="I471" s="1158"/>
      <c r="J471" s="1160"/>
      <c r="K471" s="32" t="s">
        <v>65</v>
      </c>
      <c r="L471" s="1162"/>
      <c r="M471" s="1202"/>
      <c r="N471" s="1166"/>
      <c r="O471" s="292"/>
      <c r="P471" s="99"/>
      <c r="Q471" s="99"/>
      <c r="R471" s="99"/>
      <c r="S471" s="99"/>
      <c r="T471" s="99"/>
      <c r="U471" s="99"/>
      <c r="V471" s="99"/>
      <c r="W471" s="99"/>
      <c r="X471" s="47"/>
      <c r="Y471" s="48"/>
      <c r="Z471" s="48"/>
      <c r="AA471" s="49"/>
    </row>
    <row r="472" spans="1:37" ht="16.5" customHeight="1" x14ac:dyDescent="0.45">
      <c r="A472" s="1151"/>
      <c r="B472" s="1152"/>
      <c r="C472" s="1152"/>
      <c r="D472" s="1152"/>
      <c r="E472" s="1152"/>
      <c r="F472" s="1152"/>
      <c r="G472" s="1152"/>
      <c r="H472" s="1153"/>
      <c r="I472" s="50" t="s">
        <v>66</v>
      </c>
      <c r="J472" s="51"/>
      <c r="K472" s="51"/>
      <c r="L472" s="51"/>
      <c r="M472" s="51"/>
      <c r="N472" s="51"/>
      <c r="O472" s="51"/>
      <c r="P472" s="51"/>
      <c r="Q472" s="51"/>
      <c r="R472" s="52"/>
      <c r="S472" s="53"/>
      <c r="T472" s="53"/>
      <c r="U472" s="53"/>
      <c r="V472" s="293"/>
      <c r="W472" s="294"/>
      <c r="X472" s="54"/>
      <c r="Y472" s="55" t="s">
        <v>65</v>
      </c>
      <c r="Z472" s="56"/>
      <c r="AA472" s="46" t="s">
        <v>64</v>
      </c>
    </row>
    <row r="473" spans="1:37" ht="16.5" customHeight="1" x14ac:dyDescent="0.45">
      <c r="A473" s="1154"/>
      <c r="B473" s="1155"/>
      <c r="C473" s="1155"/>
      <c r="D473" s="1155"/>
      <c r="E473" s="1155"/>
      <c r="F473" s="1155"/>
      <c r="G473" s="1155"/>
      <c r="H473" s="1156"/>
      <c r="I473" s="50" t="s">
        <v>67</v>
      </c>
      <c r="J473" s="295"/>
      <c r="K473" s="295"/>
      <c r="L473" s="295"/>
      <c r="M473" s="295"/>
      <c r="N473" s="295"/>
      <c r="O473" s="295"/>
      <c r="P473" s="295"/>
      <c r="Q473" s="295"/>
      <c r="R473" s="52"/>
      <c r="S473" s="53"/>
      <c r="T473" s="53"/>
      <c r="U473" s="53"/>
      <c r="V473" s="293"/>
      <c r="W473" s="294"/>
      <c r="X473" s="54"/>
      <c r="Y473" s="55" t="s">
        <v>65</v>
      </c>
      <c r="Z473" s="56"/>
      <c r="AA473" s="49" t="s">
        <v>64</v>
      </c>
    </row>
    <row r="474" spans="1:37" ht="18" customHeight="1" x14ac:dyDescent="0.45">
      <c r="A474" s="1167" t="s">
        <v>68</v>
      </c>
      <c r="B474" s="1168"/>
      <c r="C474" s="1168"/>
      <c r="D474" s="1168"/>
      <c r="E474" s="1168"/>
      <c r="F474" s="1168"/>
      <c r="G474" s="1168"/>
      <c r="H474" s="1169"/>
      <c r="I474" s="667" t="s">
        <v>84</v>
      </c>
      <c r="J474" s="52" t="s">
        <v>69</v>
      </c>
      <c r="K474" s="58"/>
      <c r="L474" s="58"/>
      <c r="M474" s="58"/>
      <c r="N474" s="667" t="s">
        <v>70</v>
      </c>
      <c r="O474" s="52" t="s">
        <v>71</v>
      </c>
      <c r="P474" s="58"/>
      <c r="Q474" s="58"/>
      <c r="S474" s="72" t="s">
        <v>81</v>
      </c>
      <c r="T474" s="667" t="s">
        <v>84</v>
      </c>
      <c r="U474" s="72" t="s">
        <v>82</v>
      </c>
      <c r="W474" s="52"/>
      <c r="X474" s="58"/>
      <c r="Y474" s="58"/>
      <c r="Z474" s="58"/>
      <c r="AA474" s="59"/>
      <c r="AG474" s="69"/>
    </row>
    <row r="475" spans="1:37" ht="15" customHeight="1" x14ac:dyDescent="0.45">
      <c r="A475" s="1118" t="s">
        <v>72</v>
      </c>
      <c r="B475" s="1119"/>
      <c r="C475" s="1119"/>
      <c r="D475" s="1119"/>
      <c r="E475" s="1119"/>
      <c r="F475" s="1119"/>
      <c r="G475" s="1119"/>
      <c r="H475" s="1120"/>
      <c r="I475" s="1130" t="s">
        <v>73</v>
      </c>
      <c r="J475" s="1139"/>
      <c r="K475" s="1199"/>
      <c r="L475" s="1199"/>
      <c r="M475" s="1199"/>
      <c r="N475" s="1199"/>
      <c r="O475" s="1199"/>
      <c r="P475" s="1199"/>
      <c r="Q475" s="1200"/>
      <c r="R475" s="1200"/>
      <c r="S475" s="1200"/>
      <c r="T475" s="1200"/>
      <c r="U475" s="1143" t="s">
        <v>74</v>
      </c>
      <c r="V475" s="1143"/>
      <c r="W475" s="1143"/>
      <c r="X475" s="1143"/>
      <c r="Y475" s="1143"/>
      <c r="Z475" s="1143"/>
      <c r="AA475" s="1144"/>
    </row>
    <row r="476" spans="1:37" ht="15" customHeight="1" x14ac:dyDescent="0.45">
      <c r="A476" s="1121"/>
      <c r="B476" s="1122"/>
      <c r="C476" s="1122"/>
      <c r="D476" s="1122"/>
      <c r="E476" s="1122"/>
      <c r="F476" s="1122"/>
      <c r="G476" s="1122"/>
      <c r="H476" s="1123"/>
      <c r="I476" s="1197"/>
      <c r="J476" s="1198"/>
      <c r="K476" s="1199"/>
      <c r="L476" s="1199"/>
      <c r="M476" s="1199"/>
      <c r="N476" s="1199"/>
      <c r="O476" s="1199"/>
      <c r="P476" s="1199"/>
      <c r="Q476" s="1200"/>
      <c r="R476" s="1200"/>
      <c r="S476" s="1200"/>
      <c r="T476" s="1200"/>
      <c r="U476" s="1146"/>
      <c r="V476" s="1146"/>
      <c r="W476" s="1146"/>
      <c r="X476" s="1146"/>
      <c r="Y476" s="1146"/>
      <c r="Z476" s="1146"/>
      <c r="AA476" s="1147"/>
      <c r="AB476" s="63"/>
      <c r="AC476" s="63"/>
      <c r="AD476" s="63"/>
      <c r="AE476" s="63"/>
      <c r="AF476" s="63"/>
      <c r="AG476" s="63"/>
    </row>
    <row r="477" spans="1:37" ht="15" customHeight="1" x14ac:dyDescent="0.45">
      <c r="A477" s="1118" t="s">
        <v>75</v>
      </c>
      <c r="B477" s="1119"/>
      <c r="C477" s="1119"/>
      <c r="D477" s="1119"/>
      <c r="E477" s="1119"/>
      <c r="F477" s="1119"/>
      <c r="G477" s="1119"/>
      <c r="H477" s="1119"/>
      <c r="I477" s="1124"/>
      <c r="J477" s="1125"/>
      <c r="K477" s="1113"/>
      <c r="L477" s="1134" t="s">
        <v>76</v>
      </c>
      <c r="M477" s="1113"/>
      <c r="N477" s="1134" t="s">
        <v>77</v>
      </c>
      <c r="O477" s="1113"/>
      <c r="P477" s="1134" t="s">
        <v>78</v>
      </c>
      <c r="R477" s="60"/>
      <c r="S477" s="60"/>
      <c r="T477" s="60"/>
      <c r="U477" s="60"/>
      <c r="V477" s="60"/>
      <c r="W477" s="60"/>
      <c r="X477" s="60"/>
      <c r="Y477" s="60"/>
      <c r="Z477" s="60"/>
      <c r="AA477" s="209"/>
      <c r="AB477" s="63"/>
      <c r="AC477" s="63"/>
      <c r="AD477" s="63"/>
      <c r="AE477" s="63"/>
      <c r="AF477" s="63"/>
      <c r="AG477" s="63"/>
    </row>
    <row r="478" spans="1:37" ht="15" customHeight="1" x14ac:dyDescent="0.45">
      <c r="A478" s="1121"/>
      <c r="B478" s="1122"/>
      <c r="C478" s="1122"/>
      <c r="D478" s="1122"/>
      <c r="E478" s="1122"/>
      <c r="F478" s="1122"/>
      <c r="G478" s="1122"/>
      <c r="H478" s="1122"/>
      <c r="I478" s="1126"/>
      <c r="J478" s="1127"/>
      <c r="K478" s="1114"/>
      <c r="L478" s="1136"/>
      <c r="M478" s="1114"/>
      <c r="N478" s="1136"/>
      <c r="O478" s="1114"/>
      <c r="P478" s="1136"/>
      <c r="Q478" s="64"/>
      <c r="R478" s="62"/>
      <c r="S478" s="62"/>
      <c r="T478" s="62"/>
      <c r="U478" s="62"/>
      <c r="V478" s="62"/>
      <c r="W478" s="62"/>
      <c r="X478" s="62"/>
      <c r="Y478" s="62"/>
      <c r="Z478" s="62"/>
      <c r="AA478" s="208"/>
      <c r="AB478" s="63"/>
      <c r="AC478" s="63"/>
      <c r="AD478" s="63"/>
      <c r="AE478" s="63"/>
      <c r="AF478" s="63"/>
      <c r="AG478" s="63"/>
    </row>
    <row r="479" spans="1:37" ht="20.100000000000001" customHeight="1" x14ac:dyDescent="0.45">
      <c r="A479" s="65"/>
      <c r="B479" s="65"/>
      <c r="C479" s="65"/>
      <c r="D479" s="65"/>
      <c r="E479" s="65"/>
      <c r="F479" s="65"/>
      <c r="G479" s="65"/>
      <c r="H479" s="65"/>
      <c r="I479" s="66"/>
      <c r="J479" s="66"/>
      <c r="K479" s="68"/>
      <c r="L479" s="66"/>
      <c r="M479" s="68"/>
      <c r="N479" s="66"/>
      <c r="O479" s="68"/>
      <c r="P479" s="66"/>
      <c r="Q479" s="68"/>
      <c r="R479" s="61"/>
      <c r="S479" s="61"/>
      <c r="T479" s="61"/>
      <c r="U479" s="61"/>
      <c r="V479" s="61"/>
      <c r="W479" s="61"/>
      <c r="X479" s="61"/>
      <c r="Y479" s="61"/>
      <c r="Z479" s="61"/>
      <c r="AA479" s="61"/>
      <c r="AB479" s="63"/>
      <c r="AC479" s="63"/>
      <c r="AD479" s="63"/>
      <c r="AE479" s="63"/>
      <c r="AF479" s="63"/>
      <c r="AG479" s="63"/>
    </row>
    <row r="480" spans="1:37" ht="12.45" customHeight="1" x14ac:dyDescent="0.45">
      <c r="A480" s="1185" t="s">
        <v>62</v>
      </c>
      <c r="B480" s="1186"/>
      <c r="C480" s="1186"/>
      <c r="D480" s="1186"/>
      <c r="E480" s="1186"/>
      <c r="F480" s="1186"/>
      <c r="G480" s="1186"/>
      <c r="H480" s="1187"/>
      <c r="I480" s="1188"/>
      <c r="J480" s="1189"/>
      <c r="K480" s="1189"/>
      <c r="L480" s="1189"/>
      <c r="M480" s="1189"/>
      <c r="N480" s="1189"/>
      <c r="O480" s="1189"/>
      <c r="P480" s="1189"/>
      <c r="Q480" s="1189"/>
      <c r="R480" s="1189"/>
      <c r="S480" s="1189"/>
      <c r="T480" s="1189"/>
      <c r="U480" s="1189"/>
      <c r="V480" s="1189"/>
      <c r="W480" s="1189"/>
      <c r="X480" s="1189"/>
      <c r="Y480" s="1189"/>
      <c r="Z480" s="1189"/>
      <c r="AA480" s="1190"/>
    </row>
    <row r="481" spans="1:37" ht="22.5" customHeight="1" x14ac:dyDescent="0.45">
      <c r="A481" s="1207" t="s">
        <v>50</v>
      </c>
      <c r="B481" s="1208"/>
      <c r="C481" s="1208"/>
      <c r="D481" s="1208"/>
      <c r="E481" s="1208"/>
      <c r="F481" s="1208"/>
      <c r="G481" s="1208"/>
      <c r="H481" s="1209"/>
      <c r="I481" s="1182"/>
      <c r="J481" s="1183"/>
      <c r="K481" s="1183"/>
      <c r="L481" s="1180"/>
      <c r="M481" s="1180"/>
      <c r="N481" s="1183"/>
      <c r="O481" s="1180"/>
      <c r="P481" s="1180"/>
      <c r="Q481" s="1183"/>
      <c r="R481" s="1183"/>
      <c r="S481" s="1183"/>
      <c r="T481" s="1183"/>
      <c r="U481" s="1183"/>
      <c r="V481" s="1183"/>
      <c r="W481" s="1183"/>
      <c r="X481" s="1183"/>
      <c r="Y481" s="1183"/>
      <c r="Z481" s="1183"/>
      <c r="AA481" s="1184"/>
    </row>
    <row r="482" spans="1:37" ht="25.35" customHeight="1" x14ac:dyDescent="0.45">
      <c r="A482" s="1173" t="s">
        <v>48</v>
      </c>
      <c r="B482" s="1174"/>
      <c r="C482" s="1174"/>
      <c r="D482" s="1174"/>
      <c r="E482" s="1174"/>
      <c r="F482" s="1174"/>
      <c r="G482" s="1174"/>
      <c r="H482" s="1175"/>
      <c r="I482" s="1053" t="s">
        <v>3</v>
      </c>
      <c r="J482" s="1054"/>
      <c r="K482" s="1055"/>
      <c r="L482" s="1171"/>
      <c r="M482" s="1176"/>
      <c r="N482" s="37" t="s">
        <v>4</v>
      </c>
      <c r="O482" s="1177"/>
      <c r="P482" s="1176"/>
      <c r="Q482" s="1054"/>
      <c r="R482" s="1054"/>
      <c r="S482" s="1054"/>
      <c r="T482" s="1054"/>
      <c r="U482" s="1054"/>
      <c r="V482" s="1054"/>
      <c r="W482" s="1054"/>
      <c r="X482" s="1054"/>
      <c r="Y482" s="1054"/>
      <c r="Z482" s="1054"/>
      <c r="AA482" s="1055"/>
    </row>
    <row r="483" spans="1:37" ht="25.35" customHeight="1" x14ac:dyDescent="0.45">
      <c r="A483" s="1179"/>
      <c r="B483" s="1180"/>
      <c r="C483" s="1180"/>
      <c r="D483" s="1180"/>
      <c r="E483" s="1180"/>
      <c r="F483" s="1180"/>
      <c r="G483" s="1180"/>
      <c r="H483" s="1181"/>
      <c r="I483" s="1053" t="s">
        <v>5</v>
      </c>
      <c r="J483" s="1054"/>
      <c r="K483" s="1054"/>
      <c r="L483" s="1170"/>
      <c r="M483" s="1171"/>
      <c r="N483" s="1171"/>
      <c r="O483" s="1171"/>
      <c r="P483" s="1172"/>
      <c r="Q483" s="1053" t="s">
        <v>6</v>
      </c>
      <c r="R483" s="1054"/>
      <c r="S483" s="1055"/>
      <c r="T483" s="1170"/>
      <c r="U483" s="1171"/>
      <c r="V483" s="1171"/>
      <c r="W483" s="1171"/>
      <c r="X483" s="1171"/>
      <c r="Y483" s="1171"/>
      <c r="Z483" s="1171"/>
      <c r="AA483" s="1172"/>
    </row>
    <row r="484" spans="1:37" ht="25.35" customHeight="1" x14ac:dyDescent="0.45">
      <c r="A484" s="1179"/>
      <c r="B484" s="1180"/>
      <c r="C484" s="1180"/>
      <c r="D484" s="1180"/>
      <c r="E484" s="1180"/>
      <c r="F484" s="1180"/>
      <c r="G484" s="1180"/>
      <c r="H484" s="1181"/>
      <c r="I484" s="1053" t="s">
        <v>8536</v>
      </c>
      <c r="J484" s="1054"/>
      <c r="K484" s="1054"/>
      <c r="L484" s="1203"/>
      <c r="M484" s="1204"/>
      <c r="N484" s="1204"/>
      <c r="O484" s="1204"/>
      <c r="P484" s="1205"/>
      <c r="Q484" s="1053" t="s">
        <v>7</v>
      </c>
      <c r="R484" s="1054"/>
      <c r="S484" s="1055"/>
      <c r="T484" s="1170"/>
      <c r="U484" s="1171"/>
      <c r="V484" s="1171"/>
      <c r="W484" s="1171"/>
      <c r="X484" s="1171"/>
      <c r="Y484" s="1171"/>
      <c r="Z484" s="1171"/>
      <c r="AA484" s="1172"/>
    </row>
    <row r="485" spans="1:37" ht="25.35" customHeight="1" x14ac:dyDescent="0.45">
      <c r="A485" s="1182"/>
      <c r="B485" s="1183"/>
      <c r="C485" s="1183"/>
      <c r="D485" s="1183"/>
      <c r="E485" s="1183"/>
      <c r="F485" s="1183"/>
      <c r="G485" s="1183"/>
      <c r="H485" s="1184"/>
      <c r="I485" s="1053" t="s">
        <v>8</v>
      </c>
      <c r="J485" s="1054"/>
      <c r="K485" s="1054"/>
      <c r="L485" s="1206"/>
      <c r="M485" s="1206"/>
      <c r="N485" s="1206"/>
      <c r="O485" s="1206"/>
      <c r="P485" s="1206"/>
      <c r="Q485" s="1206"/>
      <c r="R485" s="1206"/>
      <c r="S485" s="1206"/>
      <c r="T485" s="1206"/>
      <c r="U485" s="1206"/>
      <c r="V485" s="1206"/>
      <c r="W485" s="1206"/>
      <c r="X485" s="1206"/>
      <c r="Y485" s="1206"/>
      <c r="Z485" s="1206"/>
      <c r="AA485" s="1206"/>
    </row>
    <row r="486" spans="1:37" ht="16.5" customHeight="1" x14ac:dyDescent="0.45">
      <c r="A486" s="1148" t="s">
        <v>63</v>
      </c>
      <c r="B486" s="1149"/>
      <c r="C486" s="1149"/>
      <c r="D486" s="1149"/>
      <c r="E486" s="1149"/>
      <c r="F486" s="1149"/>
      <c r="G486" s="1149"/>
      <c r="H486" s="1150"/>
      <c r="I486" s="1157"/>
      <c r="J486" s="1159"/>
      <c r="L486" s="1161"/>
      <c r="M486" s="1201" t="s">
        <v>64</v>
      </c>
      <c r="N486" s="1164"/>
      <c r="O486" s="43"/>
      <c r="P486" s="44"/>
      <c r="Q486" s="44"/>
      <c r="R486" s="44"/>
      <c r="S486" s="44"/>
      <c r="T486" s="44"/>
      <c r="U486" s="44"/>
      <c r="V486" s="44"/>
      <c r="W486" s="44"/>
      <c r="X486" s="42"/>
      <c r="Y486" s="45"/>
      <c r="Z486" s="45"/>
      <c r="AA486" s="46"/>
      <c r="AK486" s="39"/>
    </row>
    <row r="487" spans="1:37" ht="16.5" customHeight="1" x14ac:dyDescent="0.45">
      <c r="A487" s="1151"/>
      <c r="B487" s="1152"/>
      <c r="C487" s="1152"/>
      <c r="D487" s="1152"/>
      <c r="E487" s="1152"/>
      <c r="F487" s="1152"/>
      <c r="G487" s="1152"/>
      <c r="H487" s="1153"/>
      <c r="I487" s="1158"/>
      <c r="J487" s="1160"/>
      <c r="K487" s="32" t="s">
        <v>65</v>
      </c>
      <c r="L487" s="1162"/>
      <c r="M487" s="1202"/>
      <c r="N487" s="1166"/>
      <c r="O487" s="292"/>
      <c r="P487" s="99"/>
      <c r="Q487" s="99"/>
      <c r="R487" s="99"/>
      <c r="S487" s="99"/>
      <c r="T487" s="99"/>
      <c r="U487" s="99"/>
      <c r="V487" s="99"/>
      <c r="W487" s="99"/>
      <c r="X487" s="47"/>
      <c r="Y487" s="48"/>
      <c r="Z487" s="48"/>
      <c r="AA487" s="49"/>
    </row>
    <row r="488" spans="1:37" ht="16.5" customHeight="1" x14ac:dyDescent="0.45">
      <c r="A488" s="1151"/>
      <c r="B488" s="1152"/>
      <c r="C488" s="1152"/>
      <c r="D488" s="1152"/>
      <c r="E488" s="1152"/>
      <c r="F488" s="1152"/>
      <c r="G488" s="1152"/>
      <c r="H488" s="1153"/>
      <c r="I488" s="50" t="s">
        <v>66</v>
      </c>
      <c r="J488" s="51"/>
      <c r="K488" s="51"/>
      <c r="L488" s="51"/>
      <c r="M488" s="51"/>
      <c r="N488" s="51"/>
      <c r="O488" s="51"/>
      <c r="P488" s="51"/>
      <c r="Q488" s="51"/>
      <c r="R488" s="52"/>
      <c r="S488" s="53"/>
      <c r="T488" s="53"/>
      <c r="U488" s="53"/>
      <c r="V488" s="293"/>
      <c r="W488" s="294"/>
      <c r="X488" s="54"/>
      <c r="Y488" s="55" t="s">
        <v>65</v>
      </c>
      <c r="Z488" s="56"/>
      <c r="AA488" s="46" t="s">
        <v>64</v>
      </c>
    </row>
    <row r="489" spans="1:37" ht="16.5" customHeight="1" x14ac:dyDescent="0.45">
      <c r="A489" s="1154"/>
      <c r="B489" s="1155"/>
      <c r="C489" s="1155"/>
      <c r="D489" s="1155"/>
      <c r="E489" s="1155"/>
      <c r="F489" s="1155"/>
      <c r="G489" s="1155"/>
      <c r="H489" s="1156"/>
      <c r="I489" s="50" t="s">
        <v>67</v>
      </c>
      <c r="J489" s="295"/>
      <c r="K489" s="295"/>
      <c r="L489" s="295"/>
      <c r="M489" s="295"/>
      <c r="N489" s="295"/>
      <c r="O489" s="295"/>
      <c r="P489" s="295"/>
      <c r="Q489" s="295"/>
      <c r="R489" s="52"/>
      <c r="S489" s="53"/>
      <c r="T489" s="53"/>
      <c r="U489" s="53"/>
      <c r="V489" s="293"/>
      <c r="W489" s="294"/>
      <c r="X489" s="54"/>
      <c r="Y489" s="55" t="s">
        <v>65</v>
      </c>
      <c r="Z489" s="56"/>
      <c r="AA489" s="49" t="s">
        <v>64</v>
      </c>
    </row>
    <row r="490" spans="1:37" ht="18" customHeight="1" x14ac:dyDescent="0.45">
      <c r="A490" s="1167" t="s">
        <v>68</v>
      </c>
      <c r="B490" s="1168"/>
      <c r="C490" s="1168"/>
      <c r="D490" s="1168"/>
      <c r="E490" s="1168"/>
      <c r="F490" s="1168"/>
      <c r="G490" s="1168"/>
      <c r="H490" s="1169"/>
      <c r="I490" s="667" t="s">
        <v>84</v>
      </c>
      <c r="J490" s="52" t="s">
        <v>69</v>
      </c>
      <c r="K490" s="58"/>
      <c r="L490" s="58"/>
      <c r="M490" s="58"/>
      <c r="N490" s="667" t="s">
        <v>70</v>
      </c>
      <c r="O490" s="52" t="s">
        <v>71</v>
      </c>
      <c r="P490" s="58"/>
      <c r="Q490" s="58"/>
      <c r="S490" s="72" t="s">
        <v>81</v>
      </c>
      <c r="T490" s="667" t="s">
        <v>84</v>
      </c>
      <c r="U490" s="72" t="s">
        <v>82</v>
      </c>
      <c r="W490" s="52"/>
      <c r="X490" s="58"/>
      <c r="Y490" s="58"/>
      <c r="Z490" s="58"/>
      <c r="AA490" s="59"/>
      <c r="AG490" s="69"/>
    </row>
    <row r="491" spans="1:37" ht="15" customHeight="1" x14ac:dyDescent="0.45">
      <c r="A491" s="1118" t="s">
        <v>72</v>
      </c>
      <c r="B491" s="1119"/>
      <c r="C491" s="1119"/>
      <c r="D491" s="1119"/>
      <c r="E491" s="1119"/>
      <c r="F491" s="1119"/>
      <c r="G491" s="1119"/>
      <c r="H491" s="1120"/>
      <c r="I491" s="1130" t="s">
        <v>73</v>
      </c>
      <c r="J491" s="1139"/>
      <c r="K491" s="1199"/>
      <c r="L491" s="1199"/>
      <c r="M491" s="1199"/>
      <c r="N491" s="1199"/>
      <c r="O491" s="1199"/>
      <c r="P491" s="1199"/>
      <c r="Q491" s="1200"/>
      <c r="R491" s="1200"/>
      <c r="S491" s="1200"/>
      <c r="T491" s="1200"/>
      <c r="U491" s="1143" t="s">
        <v>74</v>
      </c>
      <c r="V491" s="1143"/>
      <c r="W491" s="1143"/>
      <c r="X491" s="1143"/>
      <c r="Y491" s="1143"/>
      <c r="Z491" s="1143"/>
      <c r="AA491" s="1144"/>
    </row>
    <row r="492" spans="1:37" ht="15" customHeight="1" x14ac:dyDescent="0.45">
      <c r="A492" s="1121"/>
      <c r="B492" s="1122"/>
      <c r="C492" s="1122"/>
      <c r="D492" s="1122"/>
      <c r="E492" s="1122"/>
      <c r="F492" s="1122"/>
      <c r="G492" s="1122"/>
      <c r="H492" s="1123"/>
      <c r="I492" s="1197"/>
      <c r="J492" s="1198"/>
      <c r="K492" s="1199"/>
      <c r="L492" s="1199"/>
      <c r="M492" s="1199"/>
      <c r="N492" s="1199"/>
      <c r="O492" s="1199"/>
      <c r="P492" s="1199"/>
      <c r="Q492" s="1200"/>
      <c r="R492" s="1200"/>
      <c r="S492" s="1200"/>
      <c r="T492" s="1200"/>
      <c r="U492" s="1146"/>
      <c r="V492" s="1146"/>
      <c r="W492" s="1146"/>
      <c r="X492" s="1146"/>
      <c r="Y492" s="1146"/>
      <c r="Z492" s="1146"/>
      <c r="AA492" s="1147"/>
      <c r="AB492" s="63"/>
      <c r="AC492" s="63"/>
      <c r="AD492" s="63"/>
      <c r="AE492" s="63"/>
      <c r="AF492" s="63"/>
      <c r="AG492" s="63"/>
    </row>
    <row r="493" spans="1:37" ht="15" customHeight="1" x14ac:dyDescent="0.45">
      <c r="A493" s="1118" t="s">
        <v>75</v>
      </c>
      <c r="B493" s="1119"/>
      <c r="C493" s="1119"/>
      <c r="D493" s="1119"/>
      <c r="E493" s="1119"/>
      <c r="F493" s="1119"/>
      <c r="G493" s="1119"/>
      <c r="H493" s="1119"/>
      <c r="I493" s="1124"/>
      <c r="J493" s="1125"/>
      <c r="K493" s="1113"/>
      <c r="L493" s="1134" t="s">
        <v>76</v>
      </c>
      <c r="M493" s="1113"/>
      <c r="N493" s="1134" t="s">
        <v>77</v>
      </c>
      <c r="O493" s="1113"/>
      <c r="P493" s="1134" t="s">
        <v>78</v>
      </c>
      <c r="R493" s="60"/>
      <c r="S493" s="60"/>
      <c r="T493" s="60"/>
      <c r="U493" s="60"/>
      <c r="V493" s="60"/>
      <c r="W493" s="60"/>
      <c r="X493" s="60"/>
      <c r="Y493" s="60"/>
      <c r="Z493" s="60"/>
      <c r="AA493" s="209"/>
      <c r="AB493" s="63"/>
      <c r="AC493" s="63"/>
      <c r="AD493" s="63"/>
      <c r="AE493" s="63"/>
      <c r="AF493" s="63"/>
      <c r="AG493" s="63"/>
    </row>
    <row r="494" spans="1:37" ht="15" customHeight="1" x14ac:dyDescent="0.45">
      <c r="A494" s="1121"/>
      <c r="B494" s="1122"/>
      <c r="C494" s="1122"/>
      <c r="D494" s="1122"/>
      <c r="E494" s="1122"/>
      <c r="F494" s="1122"/>
      <c r="G494" s="1122"/>
      <c r="H494" s="1122"/>
      <c r="I494" s="1126"/>
      <c r="J494" s="1127"/>
      <c r="K494" s="1114"/>
      <c r="L494" s="1136"/>
      <c r="M494" s="1114"/>
      <c r="N494" s="1136"/>
      <c r="O494" s="1114"/>
      <c r="P494" s="1136"/>
      <c r="Q494" s="64"/>
      <c r="R494" s="62"/>
      <c r="S494" s="62"/>
      <c r="T494" s="62"/>
      <c r="U494" s="62"/>
      <c r="V494" s="62"/>
      <c r="W494" s="62"/>
      <c r="X494" s="62"/>
      <c r="Y494" s="62"/>
      <c r="Z494" s="62"/>
      <c r="AA494" s="208"/>
      <c r="AB494" s="63"/>
      <c r="AC494" s="63"/>
      <c r="AD494" s="63"/>
      <c r="AE494" s="63"/>
      <c r="AF494" s="63"/>
      <c r="AG494" s="63"/>
    </row>
    <row r="495" spans="1:37" ht="20.100000000000001" customHeight="1" x14ac:dyDescent="0.45">
      <c r="A495" s="65"/>
      <c r="B495" s="65"/>
      <c r="C495" s="65"/>
      <c r="D495" s="65"/>
      <c r="E495" s="65"/>
      <c r="F495" s="65"/>
      <c r="G495" s="65"/>
      <c r="H495" s="65"/>
      <c r="I495" s="66"/>
      <c r="J495" s="66"/>
      <c r="K495" s="68"/>
      <c r="L495" s="66"/>
      <c r="M495" s="68"/>
      <c r="N495" s="66"/>
      <c r="O495" s="68"/>
      <c r="P495" s="66"/>
      <c r="Q495" s="68"/>
      <c r="R495" s="61"/>
      <c r="S495" s="61"/>
      <c r="T495" s="61"/>
      <c r="U495" s="61"/>
      <c r="V495" s="61"/>
      <c r="W495" s="61"/>
      <c r="X495" s="61"/>
      <c r="Y495" s="61"/>
      <c r="Z495" s="61"/>
      <c r="AA495" s="61"/>
      <c r="AB495" s="63"/>
      <c r="AC495" s="63"/>
      <c r="AD495" s="63"/>
      <c r="AE495" s="63"/>
      <c r="AF495" s="63"/>
      <c r="AG495" s="63"/>
    </row>
    <row r="496" spans="1:37" ht="18" customHeight="1" x14ac:dyDescent="0.45">
      <c r="B496" s="291" t="s">
        <v>85</v>
      </c>
      <c r="C496" s="69" t="s">
        <v>5718</v>
      </c>
      <c r="E496" s="69"/>
      <c r="F496" s="69"/>
      <c r="G496" s="69"/>
      <c r="H496" s="69"/>
      <c r="I496" s="73"/>
      <c r="J496" s="73"/>
      <c r="K496" s="73"/>
      <c r="L496" s="73"/>
      <c r="M496" s="73"/>
      <c r="N496" s="73"/>
      <c r="O496" s="73"/>
      <c r="P496" s="73"/>
      <c r="Q496" s="73"/>
      <c r="R496" s="74"/>
      <c r="S496" s="73"/>
      <c r="T496" s="73"/>
      <c r="U496" s="73"/>
      <c r="V496" s="73"/>
      <c r="W496" s="69"/>
      <c r="X496" s="69"/>
      <c r="Y496" s="69"/>
      <c r="Z496" s="69"/>
      <c r="AA496" s="69"/>
      <c r="AB496" s="69"/>
      <c r="AE496" s="71"/>
    </row>
    <row r="497" spans="1:37" ht="30" customHeight="1" x14ac:dyDescent="0.45">
      <c r="B497" s="296" t="s">
        <v>86</v>
      </c>
      <c r="C497" s="1117" t="s">
        <v>5719</v>
      </c>
      <c r="D497" s="1117"/>
      <c r="E497" s="1117"/>
      <c r="F497" s="1117"/>
      <c r="G497" s="1117"/>
      <c r="H497" s="1117"/>
      <c r="I497" s="1117"/>
      <c r="J497" s="1117"/>
      <c r="K497" s="1117"/>
      <c r="L497" s="1117"/>
      <c r="M497" s="1117"/>
      <c r="N497" s="1117"/>
      <c r="O497" s="1117"/>
      <c r="P497" s="1117"/>
      <c r="Q497" s="1117"/>
      <c r="R497" s="1117"/>
      <c r="S497" s="1117"/>
      <c r="T497" s="1117"/>
      <c r="U497" s="1117"/>
      <c r="V497" s="1117"/>
      <c r="W497" s="1117"/>
      <c r="X497" s="1117"/>
      <c r="Y497" s="1117"/>
      <c r="Z497" s="1117"/>
      <c r="AA497" s="1117"/>
      <c r="AE497" s="71"/>
    </row>
    <row r="498" spans="1:37" ht="8.1" customHeight="1" x14ac:dyDescent="0.4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row>
    <row r="499" spans="1:37" ht="25.35" customHeight="1" x14ac:dyDescent="0.45">
      <c r="A499" s="35" t="s">
        <v>87</v>
      </c>
      <c r="H499" s="36"/>
      <c r="I499" s="36"/>
      <c r="V499" s="36"/>
      <c r="W499" s="36"/>
      <c r="X499" s="36"/>
      <c r="Y499" s="36"/>
      <c r="Z499" s="36"/>
      <c r="AA499" s="36"/>
    </row>
    <row r="500" spans="1:37" ht="12.45" customHeight="1" x14ac:dyDescent="0.45">
      <c r="A500" s="1185" t="s">
        <v>62</v>
      </c>
      <c r="B500" s="1186"/>
      <c r="C500" s="1186"/>
      <c r="D500" s="1186"/>
      <c r="E500" s="1186"/>
      <c r="F500" s="1186"/>
      <c r="G500" s="1186"/>
      <c r="H500" s="1187"/>
      <c r="I500" s="1188"/>
      <c r="J500" s="1189"/>
      <c r="K500" s="1189"/>
      <c r="L500" s="1189"/>
      <c r="M500" s="1189"/>
      <c r="N500" s="1189"/>
      <c r="O500" s="1189"/>
      <c r="P500" s="1189"/>
      <c r="Q500" s="1189"/>
      <c r="R500" s="1189"/>
      <c r="S500" s="1189"/>
      <c r="T500" s="1189"/>
      <c r="U500" s="1189"/>
      <c r="V500" s="1189"/>
      <c r="W500" s="1189"/>
      <c r="X500" s="1189"/>
      <c r="Y500" s="1189"/>
      <c r="Z500" s="1189"/>
      <c r="AA500" s="1190"/>
    </row>
    <row r="501" spans="1:37" ht="22.5" customHeight="1" x14ac:dyDescent="0.45">
      <c r="A501" s="1207" t="s">
        <v>50</v>
      </c>
      <c r="B501" s="1208"/>
      <c r="C501" s="1208"/>
      <c r="D501" s="1208"/>
      <c r="E501" s="1208"/>
      <c r="F501" s="1208"/>
      <c r="G501" s="1208"/>
      <c r="H501" s="1209"/>
      <c r="I501" s="1182"/>
      <c r="J501" s="1183"/>
      <c r="K501" s="1183"/>
      <c r="L501" s="1180"/>
      <c r="M501" s="1180"/>
      <c r="N501" s="1183"/>
      <c r="O501" s="1180"/>
      <c r="P501" s="1180"/>
      <c r="Q501" s="1183"/>
      <c r="R501" s="1183"/>
      <c r="S501" s="1183"/>
      <c r="T501" s="1183"/>
      <c r="U501" s="1183"/>
      <c r="V501" s="1183"/>
      <c r="W501" s="1183"/>
      <c r="X501" s="1183"/>
      <c r="Y501" s="1183"/>
      <c r="Z501" s="1183"/>
      <c r="AA501" s="1184"/>
    </row>
    <row r="502" spans="1:37" ht="25.35" customHeight="1" x14ac:dyDescent="0.45">
      <c r="A502" s="1173" t="s">
        <v>48</v>
      </c>
      <c r="B502" s="1174"/>
      <c r="C502" s="1174"/>
      <c r="D502" s="1174"/>
      <c r="E502" s="1174"/>
      <c r="F502" s="1174"/>
      <c r="G502" s="1174"/>
      <c r="H502" s="1175"/>
      <c r="I502" s="1053" t="s">
        <v>3</v>
      </c>
      <c r="J502" s="1054"/>
      <c r="K502" s="1055"/>
      <c r="L502" s="1171"/>
      <c r="M502" s="1176"/>
      <c r="N502" s="37" t="s">
        <v>4</v>
      </c>
      <c r="O502" s="1177"/>
      <c r="P502" s="1176"/>
      <c r="Q502" s="1054"/>
      <c r="R502" s="1054"/>
      <c r="S502" s="1054"/>
      <c r="T502" s="1054"/>
      <c r="U502" s="1054"/>
      <c r="V502" s="1054"/>
      <c r="W502" s="1054"/>
      <c r="X502" s="1054"/>
      <c r="Y502" s="1054"/>
      <c r="Z502" s="1054"/>
      <c r="AA502" s="1055"/>
    </row>
    <row r="503" spans="1:37" ht="25.35" customHeight="1" x14ac:dyDescent="0.45">
      <c r="A503" s="1179"/>
      <c r="B503" s="1180"/>
      <c r="C503" s="1180"/>
      <c r="D503" s="1180"/>
      <c r="E503" s="1180"/>
      <c r="F503" s="1180"/>
      <c r="G503" s="1180"/>
      <c r="H503" s="1181"/>
      <c r="I503" s="1053" t="s">
        <v>5</v>
      </c>
      <c r="J503" s="1054"/>
      <c r="K503" s="1054"/>
      <c r="L503" s="1170"/>
      <c r="M503" s="1171"/>
      <c r="N503" s="1171"/>
      <c r="O503" s="1171"/>
      <c r="P503" s="1172"/>
      <c r="Q503" s="1053" t="s">
        <v>6</v>
      </c>
      <c r="R503" s="1054"/>
      <c r="S503" s="1055"/>
      <c r="T503" s="1170"/>
      <c r="U503" s="1171"/>
      <c r="V503" s="1171"/>
      <c r="W503" s="1171"/>
      <c r="X503" s="1171"/>
      <c r="Y503" s="1171"/>
      <c r="Z503" s="1171"/>
      <c r="AA503" s="1172"/>
    </row>
    <row r="504" spans="1:37" ht="25.35" customHeight="1" x14ac:dyDescent="0.45">
      <c r="A504" s="1179"/>
      <c r="B504" s="1180"/>
      <c r="C504" s="1180"/>
      <c r="D504" s="1180"/>
      <c r="E504" s="1180"/>
      <c r="F504" s="1180"/>
      <c r="G504" s="1180"/>
      <c r="H504" s="1181"/>
      <c r="I504" s="1053" t="s">
        <v>8536</v>
      </c>
      <c r="J504" s="1054"/>
      <c r="K504" s="1054"/>
      <c r="L504" s="1203"/>
      <c r="M504" s="1204"/>
      <c r="N504" s="1204"/>
      <c r="O504" s="1204"/>
      <c r="P504" s="1205"/>
      <c r="Q504" s="1053" t="s">
        <v>7</v>
      </c>
      <c r="R504" s="1054"/>
      <c r="S504" s="1055"/>
      <c r="T504" s="1170"/>
      <c r="U504" s="1171"/>
      <c r="V504" s="1171"/>
      <c r="W504" s="1171"/>
      <c r="X504" s="1171"/>
      <c r="Y504" s="1171"/>
      <c r="Z504" s="1171"/>
      <c r="AA504" s="1172"/>
    </row>
    <row r="505" spans="1:37" ht="25.35" customHeight="1" x14ac:dyDescent="0.45">
      <c r="A505" s="1182"/>
      <c r="B505" s="1183"/>
      <c r="C505" s="1183"/>
      <c r="D505" s="1183"/>
      <c r="E505" s="1183"/>
      <c r="F505" s="1183"/>
      <c r="G505" s="1183"/>
      <c r="H505" s="1184"/>
      <c r="I505" s="1053" t="s">
        <v>8</v>
      </c>
      <c r="J505" s="1054"/>
      <c r="K505" s="1054"/>
      <c r="L505" s="1206"/>
      <c r="M505" s="1206"/>
      <c r="N505" s="1206"/>
      <c r="O505" s="1206"/>
      <c r="P505" s="1206"/>
      <c r="Q505" s="1206"/>
      <c r="R505" s="1206"/>
      <c r="S505" s="1206"/>
      <c r="T505" s="1206"/>
      <c r="U505" s="1206"/>
      <c r="V505" s="1206"/>
      <c r="W505" s="1206"/>
      <c r="X505" s="1206"/>
      <c r="Y505" s="1206"/>
      <c r="Z505" s="1206"/>
      <c r="AA505" s="1206"/>
    </row>
    <row r="506" spans="1:37" ht="16.5" customHeight="1" x14ac:dyDescent="0.45">
      <c r="A506" s="1148" t="s">
        <v>63</v>
      </c>
      <c r="B506" s="1149"/>
      <c r="C506" s="1149"/>
      <c r="D506" s="1149"/>
      <c r="E506" s="1149"/>
      <c r="F506" s="1149"/>
      <c r="G506" s="1149"/>
      <c r="H506" s="1150"/>
      <c r="I506" s="1157"/>
      <c r="J506" s="1159"/>
      <c r="L506" s="1161"/>
      <c r="M506" s="1201" t="s">
        <v>64</v>
      </c>
      <c r="N506" s="1164"/>
      <c r="O506" s="43"/>
      <c r="P506" s="44"/>
      <c r="Q506" s="44"/>
      <c r="R506" s="44"/>
      <c r="S506" s="44"/>
      <c r="T506" s="44"/>
      <c r="U506" s="44"/>
      <c r="V506" s="44"/>
      <c r="W506" s="44"/>
      <c r="X506" s="42"/>
      <c r="Y506" s="45"/>
      <c r="Z506" s="45"/>
      <c r="AA506" s="46"/>
      <c r="AK506" s="39"/>
    </row>
    <row r="507" spans="1:37" ht="16.5" customHeight="1" x14ac:dyDescent="0.45">
      <c r="A507" s="1151"/>
      <c r="B507" s="1152"/>
      <c r="C507" s="1152"/>
      <c r="D507" s="1152"/>
      <c r="E507" s="1152"/>
      <c r="F507" s="1152"/>
      <c r="G507" s="1152"/>
      <c r="H507" s="1153"/>
      <c r="I507" s="1158"/>
      <c r="J507" s="1160"/>
      <c r="K507" s="32" t="s">
        <v>65</v>
      </c>
      <c r="L507" s="1162"/>
      <c r="M507" s="1202"/>
      <c r="N507" s="1166"/>
      <c r="O507" s="292"/>
      <c r="P507" s="99"/>
      <c r="Q507" s="99"/>
      <c r="R507" s="99"/>
      <c r="S507" s="99"/>
      <c r="T507" s="99"/>
      <c r="U507" s="99"/>
      <c r="V507" s="99"/>
      <c r="W507" s="99"/>
      <c r="X507" s="47"/>
      <c r="Y507" s="48"/>
      <c r="Z507" s="48"/>
      <c r="AA507" s="49"/>
    </row>
    <row r="508" spans="1:37" ht="16.5" customHeight="1" x14ac:dyDescent="0.45">
      <c r="A508" s="1151"/>
      <c r="B508" s="1152"/>
      <c r="C508" s="1152"/>
      <c r="D508" s="1152"/>
      <c r="E508" s="1152"/>
      <c r="F508" s="1152"/>
      <c r="G508" s="1152"/>
      <c r="H508" s="1153"/>
      <c r="I508" s="50" t="s">
        <v>66</v>
      </c>
      <c r="J508" s="51"/>
      <c r="K508" s="51"/>
      <c r="L508" s="51"/>
      <c r="M508" s="51"/>
      <c r="N508" s="51"/>
      <c r="O508" s="51"/>
      <c r="P508" s="51"/>
      <c r="Q508" s="51"/>
      <c r="R508" s="52"/>
      <c r="S508" s="53"/>
      <c r="T508" s="53"/>
      <c r="U508" s="53"/>
      <c r="V508" s="293"/>
      <c r="W508" s="294"/>
      <c r="X508" s="54"/>
      <c r="Y508" s="55" t="s">
        <v>65</v>
      </c>
      <c r="Z508" s="56"/>
      <c r="AA508" s="46" t="s">
        <v>64</v>
      </c>
    </row>
    <row r="509" spans="1:37" ht="16.5" customHeight="1" x14ac:dyDescent="0.45">
      <c r="A509" s="1154"/>
      <c r="B509" s="1155"/>
      <c r="C509" s="1155"/>
      <c r="D509" s="1155"/>
      <c r="E509" s="1155"/>
      <c r="F509" s="1155"/>
      <c r="G509" s="1155"/>
      <c r="H509" s="1156"/>
      <c r="I509" s="50" t="s">
        <v>67</v>
      </c>
      <c r="J509" s="295"/>
      <c r="K509" s="295"/>
      <c r="L509" s="295"/>
      <c r="M509" s="295"/>
      <c r="N509" s="295"/>
      <c r="O509" s="295"/>
      <c r="P509" s="295"/>
      <c r="Q509" s="295"/>
      <c r="R509" s="52"/>
      <c r="S509" s="53"/>
      <c r="T509" s="53"/>
      <c r="U509" s="53"/>
      <c r="V509" s="293"/>
      <c r="W509" s="294"/>
      <c r="X509" s="54"/>
      <c r="Y509" s="55" t="s">
        <v>65</v>
      </c>
      <c r="Z509" s="56"/>
      <c r="AA509" s="49" t="s">
        <v>64</v>
      </c>
    </row>
    <row r="510" spans="1:37" ht="18" customHeight="1" x14ac:dyDescent="0.45">
      <c r="A510" s="1167" t="s">
        <v>68</v>
      </c>
      <c r="B510" s="1168"/>
      <c r="C510" s="1168"/>
      <c r="D510" s="1168"/>
      <c r="E510" s="1168"/>
      <c r="F510" s="1168"/>
      <c r="G510" s="1168"/>
      <c r="H510" s="1169"/>
      <c r="I510" s="667" t="s">
        <v>84</v>
      </c>
      <c r="J510" s="52" t="s">
        <v>69</v>
      </c>
      <c r="K510" s="58"/>
      <c r="L510" s="58"/>
      <c r="M510" s="58"/>
      <c r="N510" s="667" t="s">
        <v>70</v>
      </c>
      <c r="O510" s="52" t="s">
        <v>71</v>
      </c>
      <c r="P510" s="58"/>
      <c r="Q510" s="58"/>
      <c r="S510" s="72" t="s">
        <v>81</v>
      </c>
      <c r="T510" s="667" t="s">
        <v>84</v>
      </c>
      <c r="U510" s="72" t="s">
        <v>82</v>
      </c>
      <c r="W510" s="52"/>
      <c r="X510" s="58"/>
      <c r="Y510" s="58"/>
      <c r="Z510" s="58"/>
      <c r="AA510" s="59"/>
      <c r="AG510" s="69"/>
    </row>
    <row r="511" spans="1:37" ht="15" customHeight="1" x14ac:dyDescent="0.45">
      <c r="A511" s="1118" t="s">
        <v>72</v>
      </c>
      <c r="B511" s="1119"/>
      <c r="C511" s="1119"/>
      <c r="D511" s="1119"/>
      <c r="E511" s="1119"/>
      <c r="F511" s="1119"/>
      <c r="G511" s="1119"/>
      <c r="H511" s="1120"/>
      <c r="I511" s="1130" t="s">
        <v>73</v>
      </c>
      <c r="J511" s="1139"/>
      <c r="K511" s="1199"/>
      <c r="L511" s="1199"/>
      <c r="M511" s="1199"/>
      <c r="N511" s="1199"/>
      <c r="O511" s="1199"/>
      <c r="P511" s="1199"/>
      <c r="Q511" s="1200"/>
      <c r="R511" s="1200"/>
      <c r="S511" s="1200"/>
      <c r="T511" s="1200"/>
      <c r="U511" s="1143" t="s">
        <v>74</v>
      </c>
      <c r="V511" s="1143"/>
      <c r="W511" s="1143"/>
      <c r="X511" s="1143"/>
      <c r="Y511" s="1143"/>
      <c r="Z511" s="1143"/>
      <c r="AA511" s="1144"/>
    </row>
    <row r="512" spans="1:37" ht="15" customHeight="1" x14ac:dyDescent="0.45">
      <c r="A512" s="1121"/>
      <c r="B512" s="1122"/>
      <c r="C512" s="1122"/>
      <c r="D512" s="1122"/>
      <c r="E512" s="1122"/>
      <c r="F512" s="1122"/>
      <c r="G512" s="1122"/>
      <c r="H512" s="1123"/>
      <c r="I512" s="1197"/>
      <c r="J512" s="1198"/>
      <c r="K512" s="1199"/>
      <c r="L512" s="1199"/>
      <c r="M512" s="1199"/>
      <c r="N512" s="1199"/>
      <c r="O512" s="1199"/>
      <c r="P512" s="1199"/>
      <c r="Q512" s="1200"/>
      <c r="R512" s="1200"/>
      <c r="S512" s="1200"/>
      <c r="T512" s="1200"/>
      <c r="U512" s="1146"/>
      <c r="V512" s="1146"/>
      <c r="W512" s="1146"/>
      <c r="X512" s="1146"/>
      <c r="Y512" s="1146"/>
      <c r="Z512" s="1146"/>
      <c r="AA512" s="1147"/>
      <c r="AB512" s="63"/>
      <c r="AC512" s="63"/>
      <c r="AD512" s="63"/>
      <c r="AE512" s="63"/>
      <c r="AF512" s="63"/>
      <c r="AG512" s="63"/>
    </row>
    <row r="513" spans="1:37" ht="15" customHeight="1" x14ac:dyDescent="0.45">
      <c r="A513" s="1118" t="s">
        <v>75</v>
      </c>
      <c r="B513" s="1119"/>
      <c r="C513" s="1119"/>
      <c r="D513" s="1119"/>
      <c r="E513" s="1119"/>
      <c r="F513" s="1119"/>
      <c r="G513" s="1119"/>
      <c r="H513" s="1119"/>
      <c r="I513" s="1124"/>
      <c r="J513" s="1125"/>
      <c r="K513" s="1113"/>
      <c r="L513" s="1134" t="s">
        <v>76</v>
      </c>
      <c r="M513" s="1113"/>
      <c r="N513" s="1134" t="s">
        <v>77</v>
      </c>
      <c r="O513" s="1113"/>
      <c r="P513" s="1134" t="s">
        <v>78</v>
      </c>
      <c r="R513" s="60"/>
      <c r="S513" s="60"/>
      <c r="T513" s="60"/>
      <c r="U513" s="60"/>
      <c r="V513" s="60"/>
      <c r="W513" s="60"/>
      <c r="X513" s="60"/>
      <c r="Y513" s="60"/>
      <c r="Z513" s="60"/>
      <c r="AA513" s="209"/>
      <c r="AB513" s="63"/>
      <c r="AC513" s="63"/>
      <c r="AD513" s="63"/>
      <c r="AE513" s="63"/>
      <c r="AF513" s="63"/>
      <c r="AG513" s="63"/>
    </row>
    <row r="514" spans="1:37" ht="15" customHeight="1" x14ac:dyDescent="0.45">
      <c r="A514" s="1121"/>
      <c r="B514" s="1122"/>
      <c r="C514" s="1122"/>
      <c r="D514" s="1122"/>
      <c r="E514" s="1122"/>
      <c r="F514" s="1122"/>
      <c r="G514" s="1122"/>
      <c r="H514" s="1122"/>
      <c r="I514" s="1126"/>
      <c r="J514" s="1127"/>
      <c r="K514" s="1114"/>
      <c r="L514" s="1136"/>
      <c r="M514" s="1114"/>
      <c r="N514" s="1136"/>
      <c r="O514" s="1114"/>
      <c r="P514" s="1136"/>
      <c r="Q514" s="64"/>
      <c r="R514" s="62"/>
      <c r="S514" s="62"/>
      <c r="T514" s="62"/>
      <c r="U514" s="62"/>
      <c r="V514" s="62"/>
      <c r="W514" s="62"/>
      <c r="X514" s="62"/>
      <c r="Y514" s="62"/>
      <c r="Z514" s="62"/>
      <c r="AA514" s="208"/>
      <c r="AB514" s="63"/>
      <c r="AC514" s="63"/>
      <c r="AD514" s="63"/>
      <c r="AE514" s="63"/>
      <c r="AF514" s="63"/>
      <c r="AG514" s="63"/>
    </row>
    <row r="515" spans="1:37" ht="20.100000000000001" customHeight="1" x14ac:dyDescent="0.45">
      <c r="A515" s="65"/>
      <c r="B515" s="65"/>
      <c r="C515" s="65"/>
      <c r="D515" s="65"/>
      <c r="E515" s="65"/>
      <c r="F515" s="65"/>
      <c r="G515" s="65"/>
      <c r="H515" s="65"/>
      <c r="I515" s="66"/>
      <c r="J515" s="66"/>
      <c r="K515" s="68"/>
      <c r="L515" s="66"/>
      <c r="M515" s="68"/>
      <c r="N515" s="66"/>
      <c r="O515" s="68"/>
      <c r="P515" s="66"/>
      <c r="Q515" s="68"/>
      <c r="R515" s="61"/>
      <c r="S515" s="61"/>
      <c r="T515" s="61"/>
      <c r="U515" s="61"/>
      <c r="V515" s="61"/>
      <c r="W515" s="61"/>
      <c r="X515" s="61"/>
      <c r="Y515" s="61"/>
      <c r="Z515" s="61"/>
      <c r="AA515" s="61"/>
      <c r="AB515" s="63"/>
      <c r="AC515" s="63"/>
      <c r="AD515" s="63"/>
      <c r="AE515" s="63"/>
      <c r="AF515" s="63"/>
      <c r="AG515" s="63"/>
    </row>
    <row r="516" spans="1:37" ht="12.45" customHeight="1" x14ac:dyDescent="0.45">
      <c r="A516" s="1185" t="s">
        <v>62</v>
      </c>
      <c r="B516" s="1186"/>
      <c r="C516" s="1186"/>
      <c r="D516" s="1186"/>
      <c r="E516" s="1186"/>
      <c r="F516" s="1186"/>
      <c r="G516" s="1186"/>
      <c r="H516" s="1187"/>
      <c r="I516" s="1188"/>
      <c r="J516" s="1189"/>
      <c r="K516" s="1189"/>
      <c r="L516" s="1189"/>
      <c r="M516" s="1189"/>
      <c r="N516" s="1189"/>
      <c r="O516" s="1189"/>
      <c r="P516" s="1189"/>
      <c r="Q516" s="1189"/>
      <c r="R516" s="1189"/>
      <c r="S516" s="1189"/>
      <c r="T516" s="1189"/>
      <c r="U516" s="1189"/>
      <c r="V516" s="1189"/>
      <c r="W516" s="1189"/>
      <c r="X516" s="1189"/>
      <c r="Y516" s="1189"/>
      <c r="Z516" s="1189"/>
      <c r="AA516" s="1190"/>
    </row>
    <row r="517" spans="1:37" ht="22.5" customHeight="1" x14ac:dyDescent="0.45">
      <c r="A517" s="1207" t="s">
        <v>50</v>
      </c>
      <c r="B517" s="1208"/>
      <c r="C517" s="1208"/>
      <c r="D517" s="1208"/>
      <c r="E517" s="1208"/>
      <c r="F517" s="1208"/>
      <c r="G517" s="1208"/>
      <c r="H517" s="1209"/>
      <c r="I517" s="1182"/>
      <c r="J517" s="1183"/>
      <c r="K517" s="1183"/>
      <c r="L517" s="1180"/>
      <c r="M517" s="1180"/>
      <c r="N517" s="1183"/>
      <c r="O517" s="1180"/>
      <c r="P517" s="1180"/>
      <c r="Q517" s="1183"/>
      <c r="R517" s="1183"/>
      <c r="S517" s="1183"/>
      <c r="T517" s="1183"/>
      <c r="U517" s="1183"/>
      <c r="V517" s="1183"/>
      <c r="W517" s="1183"/>
      <c r="X517" s="1183"/>
      <c r="Y517" s="1183"/>
      <c r="Z517" s="1183"/>
      <c r="AA517" s="1184"/>
    </row>
    <row r="518" spans="1:37" ht="25.35" customHeight="1" x14ac:dyDescent="0.45">
      <c r="A518" s="1173" t="s">
        <v>48</v>
      </c>
      <c r="B518" s="1174"/>
      <c r="C518" s="1174"/>
      <c r="D518" s="1174"/>
      <c r="E518" s="1174"/>
      <c r="F518" s="1174"/>
      <c r="G518" s="1174"/>
      <c r="H518" s="1175"/>
      <c r="I518" s="1053" t="s">
        <v>3</v>
      </c>
      <c r="J518" s="1054"/>
      <c r="K518" s="1055"/>
      <c r="L518" s="1171"/>
      <c r="M518" s="1176"/>
      <c r="N518" s="37" t="s">
        <v>4</v>
      </c>
      <c r="O518" s="1177"/>
      <c r="P518" s="1176"/>
      <c r="Q518" s="1054"/>
      <c r="R518" s="1054"/>
      <c r="S518" s="1054"/>
      <c r="T518" s="1054"/>
      <c r="U518" s="1054"/>
      <c r="V518" s="1054"/>
      <c r="W518" s="1054"/>
      <c r="X518" s="1054"/>
      <c r="Y518" s="1054"/>
      <c r="Z518" s="1054"/>
      <c r="AA518" s="1055"/>
    </row>
    <row r="519" spans="1:37" ht="25.35" customHeight="1" x14ac:dyDescent="0.45">
      <c r="A519" s="1179"/>
      <c r="B519" s="1180"/>
      <c r="C519" s="1180"/>
      <c r="D519" s="1180"/>
      <c r="E519" s="1180"/>
      <c r="F519" s="1180"/>
      <c r="G519" s="1180"/>
      <c r="H519" s="1181"/>
      <c r="I519" s="1053" t="s">
        <v>5</v>
      </c>
      <c r="J519" s="1054"/>
      <c r="K519" s="1054"/>
      <c r="L519" s="1170"/>
      <c r="M519" s="1171"/>
      <c r="N519" s="1171"/>
      <c r="O519" s="1171"/>
      <c r="P519" s="1172"/>
      <c r="Q519" s="1053" t="s">
        <v>6</v>
      </c>
      <c r="R519" s="1054"/>
      <c r="S519" s="1055"/>
      <c r="T519" s="1170"/>
      <c r="U519" s="1171"/>
      <c r="V519" s="1171"/>
      <c r="W519" s="1171"/>
      <c r="X519" s="1171"/>
      <c r="Y519" s="1171"/>
      <c r="Z519" s="1171"/>
      <c r="AA519" s="1172"/>
    </row>
    <row r="520" spans="1:37" ht="25.35" customHeight="1" x14ac:dyDescent="0.45">
      <c r="A520" s="1179"/>
      <c r="B520" s="1180"/>
      <c r="C520" s="1180"/>
      <c r="D520" s="1180"/>
      <c r="E520" s="1180"/>
      <c r="F520" s="1180"/>
      <c r="G520" s="1180"/>
      <c r="H520" s="1181"/>
      <c r="I520" s="1053" t="s">
        <v>8536</v>
      </c>
      <c r="J520" s="1054"/>
      <c r="K520" s="1054"/>
      <c r="L520" s="1203"/>
      <c r="M520" s="1204"/>
      <c r="N520" s="1204"/>
      <c r="O520" s="1204"/>
      <c r="P520" s="1205"/>
      <c r="Q520" s="1053" t="s">
        <v>7</v>
      </c>
      <c r="R520" s="1054"/>
      <c r="S520" s="1055"/>
      <c r="T520" s="1170"/>
      <c r="U520" s="1171"/>
      <c r="V520" s="1171"/>
      <c r="W520" s="1171"/>
      <c r="X520" s="1171"/>
      <c r="Y520" s="1171"/>
      <c r="Z520" s="1171"/>
      <c r="AA520" s="1172"/>
    </row>
    <row r="521" spans="1:37" ht="25.35" customHeight="1" x14ac:dyDescent="0.45">
      <c r="A521" s="1182"/>
      <c r="B521" s="1183"/>
      <c r="C521" s="1183"/>
      <c r="D521" s="1183"/>
      <c r="E521" s="1183"/>
      <c r="F521" s="1183"/>
      <c r="G521" s="1183"/>
      <c r="H521" s="1184"/>
      <c r="I521" s="1053" t="s">
        <v>8</v>
      </c>
      <c r="J521" s="1054"/>
      <c r="K521" s="1054"/>
      <c r="L521" s="1206"/>
      <c r="M521" s="1206"/>
      <c r="N521" s="1206"/>
      <c r="O521" s="1206"/>
      <c r="P521" s="1206"/>
      <c r="Q521" s="1206"/>
      <c r="R521" s="1206"/>
      <c r="S521" s="1206"/>
      <c r="T521" s="1206"/>
      <c r="U521" s="1206"/>
      <c r="V521" s="1206"/>
      <c r="W521" s="1206"/>
      <c r="X521" s="1206"/>
      <c r="Y521" s="1206"/>
      <c r="Z521" s="1206"/>
      <c r="AA521" s="1206"/>
    </row>
    <row r="522" spans="1:37" ht="16.5" customHeight="1" x14ac:dyDescent="0.45">
      <c r="A522" s="1148" t="s">
        <v>63</v>
      </c>
      <c r="B522" s="1149"/>
      <c r="C522" s="1149"/>
      <c r="D522" s="1149"/>
      <c r="E522" s="1149"/>
      <c r="F522" s="1149"/>
      <c r="G522" s="1149"/>
      <c r="H522" s="1150"/>
      <c r="I522" s="1157"/>
      <c r="J522" s="1159"/>
      <c r="L522" s="1161"/>
      <c r="M522" s="1201" t="s">
        <v>64</v>
      </c>
      <c r="N522" s="1164"/>
      <c r="O522" s="43"/>
      <c r="P522" s="44"/>
      <c r="Q522" s="44"/>
      <c r="R522" s="44"/>
      <c r="S522" s="44"/>
      <c r="T522" s="44"/>
      <c r="U522" s="44"/>
      <c r="V522" s="44"/>
      <c r="W522" s="44"/>
      <c r="X522" s="42"/>
      <c r="Y522" s="45"/>
      <c r="Z522" s="45"/>
      <c r="AA522" s="46"/>
      <c r="AK522" s="39"/>
    </row>
    <row r="523" spans="1:37" ht="16.5" customHeight="1" x14ac:dyDescent="0.45">
      <c r="A523" s="1151"/>
      <c r="B523" s="1152"/>
      <c r="C523" s="1152"/>
      <c r="D523" s="1152"/>
      <c r="E523" s="1152"/>
      <c r="F523" s="1152"/>
      <c r="G523" s="1152"/>
      <c r="H523" s="1153"/>
      <c r="I523" s="1158"/>
      <c r="J523" s="1160"/>
      <c r="K523" s="32" t="s">
        <v>65</v>
      </c>
      <c r="L523" s="1162"/>
      <c r="M523" s="1202"/>
      <c r="N523" s="1166"/>
      <c r="O523" s="292"/>
      <c r="P523" s="99"/>
      <c r="Q523" s="99"/>
      <c r="R523" s="99"/>
      <c r="S523" s="99"/>
      <c r="T523" s="99"/>
      <c r="U523" s="99"/>
      <c r="V523" s="99"/>
      <c r="W523" s="99"/>
      <c r="X523" s="47"/>
      <c r="Y523" s="48"/>
      <c r="Z523" s="48"/>
      <c r="AA523" s="49"/>
    </row>
    <row r="524" spans="1:37" ht="16.5" customHeight="1" x14ac:dyDescent="0.45">
      <c r="A524" s="1151"/>
      <c r="B524" s="1152"/>
      <c r="C524" s="1152"/>
      <c r="D524" s="1152"/>
      <c r="E524" s="1152"/>
      <c r="F524" s="1152"/>
      <c r="G524" s="1152"/>
      <c r="H524" s="1153"/>
      <c r="I524" s="50" t="s">
        <v>66</v>
      </c>
      <c r="J524" s="51"/>
      <c r="K524" s="51"/>
      <c r="L524" s="51"/>
      <c r="M524" s="51"/>
      <c r="N524" s="51"/>
      <c r="O524" s="51"/>
      <c r="P524" s="51"/>
      <c r="Q524" s="51"/>
      <c r="R524" s="52"/>
      <c r="S524" s="53"/>
      <c r="T524" s="53"/>
      <c r="U524" s="53"/>
      <c r="V524" s="293"/>
      <c r="W524" s="294"/>
      <c r="X524" s="54"/>
      <c r="Y524" s="55" t="s">
        <v>65</v>
      </c>
      <c r="Z524" s="56"/>
      <c r="AA524" s="46" t="s">
        <v>64</v>
      </c>
    </row>
    <row r="525" spans="1:37" ht="16.5" customHeight="1" x14ac:dyDescent="0.45">
      <c r="A525" s="1154"/>
      <c r="B525" s="1155"/>
      <c r="C525" s="1155"/>
      <c r="D525" s="1155"/>
      <c r="E525" s="1155"/>
      <c r="F525" s="1155"/>
      <c r="G525" s="1155"/>
      <c r="H525" s="1156"/>
      <c r="I525" s="50" t="s">
        <v>67</v>
      </c>
      <c r="J525" s="295"/>
      <c r="K525" s="295"/>
      <c r="L525" s="295"/>
      <c r="M525" s="295"/>
      <c r="N525" s="295"/>
      <c r="O525" s="295"/>
      <c r="P525" s="295"/>
      <c r="Q525" s="295"/>
      <c r="R525" s="52"/>
      <c r="S525" s="53"/>
      <c r="T525" s="53"/>
      <c r="U525" s="53"/>
      <c r="V525" s="293"/>
      <c r="W525" s="294"/>
      <c r="X525" s="54"/>
      <c r="Y525" s="55" t="s">
        <v>65</v>
      </c>
      <c r="Z525" s="56"/>
      <c r="AA525" s="49" t="s">
        <v>64</v>
      </c>
    </row>
    <row r="526" spans="1:37" ht="18" customHeight="1" x14ac:dyDescent="0.45">
      <c r="A526" s="1167" t="s">
        <v>68</v>
      </c>
      <c r="B526" s="1168"/>
      <c r="C526" s="1168"/>
      <c r="D526" s="1168"/>
      <c r="E526" s="1168"/>
      <c r="F526" s="1168"/>
      <c r="G526" s="1168"/>
      <c r="H526" s="1169"/>
      <c r="I526" s="667" t="s">
        <v>84</v>
      </c>
      <c r="J526" s="52" t="s">
        <v>69</v>
      </c>
      <c r="K526" s="58"/>
      <c r="L526" s="58"/>
      <c r="M526" s="58"/>
      <c r="N526" s="667" t="s">
        <v>70</v>
      </c>
      <c r="O526" s="52" t="s">
        <v>71</v>
      </c>
      <c r="P526" s="58"/>
      <c r="Q526" s="58"/>
      <c r="S526" s="72" t="s">
        <v>81</v>
      </c>
      <c r="T526" s="667" t="s">
        <v>84</v>
      </c>
      <c r="U526" s="72" t="s">
        <v>82</v>
      </c>
      <c r="W526" s="52"/>
      <c r="X526" s="58"/>
      <c r="Y526" s="58"/>
      <c r="Z526" s="58"/>
      <c r="AA526" s="59"/>
      <c r="AG526" s="69"/>
    </row>
    <row r="527" spans="1:37" ht="15" customHeight="1" x14ac:dyDescent="0.45">
      <c r="A527" s="1118" t="s">
        <v>72</v>
      </c>
      <c r="B527" s="1119"/>
      <c r="C527" s="1119"/>
      <c r="D527" s="1119"/>
      <c r="E527" s="1119"/>
      <c r="F527" s="1119"/>
      <c r="G527" s="1119"/>
      <c r="H527" s="1120"/>
      <c r="I527" s="1130" t="s">
        <v>73</v>
      </c>
      <c r="J527" s="1139"/>
      <c r="K527" s="1199"/>
      <c r="L527" s="1199"/>
      <c r="M527" s="1199"/>
      <c r="N527" s="1199"/>
      <c r="O527" s="1199"/>
      <c r="P527" s="1199"/>
      <c r="Q527" s="1200"/>
      <c r="R527" s="1200"/>
      <c r="S527" s="1200"/>
      <c r="T527" s="1200"/>
      <c r="U527" s="1143" t="s">
        <v>74</v>
      </c>
      <c r="V527" s="1143"/>
      <c r="W527" s="1143"/>
      <c r="X527" s="1143"/>
      <c r="Y527" s="1143"/>
      <c r="Z527" s="1143"/>
      <c r="AA527" s="1144"/>
    </row>
    <row r="528" spans="1:37" ht="15" customHeight="1" x14ac:dyDescent="0.45">
      <c r="A528" s="1121"/>
      <c r="B528" s="1122"/>
      <c r="C528" s="1122"/>
      <c r="D528" s="1122"/>
      <c r="E528" s="1122"/>
      <c r="F528" s="1122"/>
      <c r="G528" s="1122"/>
      <c r="H528" s="1123"/>
      <c r="I528" s="1197"/>
      <c r="J528" s="1198"/>
      <c r="K528" s="1199"/>
      <c r="L528" s="1199"/>
      <c r="M528" s="1199"/>
      <c r="N528" s="1199"/>
      <c r="O528" s="1199"/>
      <c r="P528" s="1199"/>
      <c r="Q528" s="1200"/>
      <c r="R528" s="1200"/>
      <c r="S528" s="1200"/>
      <c r="T528" s="1200"/>
      <c r="U528" s="1146"/>
      <c r="V528" s="1146"/>
      <c r="W528" s="1146"/>
      <c r="X528" s="1146"/>
      <c r="Y528" s="1146"/>
      <c r="Z528" s="1146"/>
      <c r="AA528" s="1147"/>
      <c r="AB528" s="63"/>
      <c r="AC528" s="63"/>
      <c r="AD528" s="63"/>
      <c r="AE528" s="63"/>
      <c r="AF528" s="63"/>
      <c r="AG528" s="63"/>
    </row>
    <row r="529" spans="1:37" ht="15" customHeight="1" x14ac:dyDescent="0.45">
      <c r="A529" s="1118" t="s">
        <v>75</v>
      </c>
      <c r="B529" s="1119"/>
      <c r="C529" s="1119"/>
      <c r="D529" s="1119"/>
      <c r="E529" s="1119"/>
      <c r="F529" s="1119"/>
      <c r="G529" s="1119"/>
      <c r="H529" s="1119"/>
      <c r="I529" s="1124"/>
      <c r="J529" s="1125"/>
      <c r="K529" s="1113"/>
      <c r="L529" s="1134" t="s">
        <v>76</v>
      </c>
      <c r="M529" s="1113"/>
      <c r="N529" s="1134" t="s">
        <v>77</v>
      </c>
      <c r="O529" s="1113"/>
      <c r="P529" s="1134" t="s">
        <v>78</v>
      </c>
      <c r="R529" s="60"/>
      <c r="S529" s="60"/>
      <c r="T529" s="60"/>
      <c r="U529" s="60"/>
      <c r="V529" s="60"/>
      <c r="W529" s="60"/>
      <c r="X529" s="60"/>
      <c r="Y529" s="60"/>
      <c r="Z529" s="60"/>
      <c r="AA529" s="209"/>
      <c r="AB529" s="63"/>
      <c r="AC529" s="63"/>
      <c r="AD529" s="63"/>
      <c r="AE529" s="63"/>
      <c r="AF529" s="63"/>
      <c r="AG529" s="63"/>
    </row>
    <row r="530" spans="1:37" ht="15" customHeight="1" x14ac:dyDescent="0.45">
      <c r="A530" s="1121"/>
      <c r="B530" s="1122"/>
      <c r="C530" s="1122"/>
      <c r="D530" s="1122"/>
      <c r="E530" s="1122"/>
      <c r="F530" s="1122"/>
      <c r="G530" s="1122"/>
      <c r="H530" s="1122"/>
      <c r="I530" s="1126"/>
      <c r="J530" s="1127"/>
      <c r="K530" s="1114"/>
      <c r="L530" s="1136"/>
      <c r="M530" s="1114"/>
      <c r="N530" s="1136"/>
      <c r="O530" s="1114"/>
      <c r="P530" s="1136"/>
      <c r="Q530" s="64"/>
      <c r="R530" s="62"/>
      <c r="S530" s="62"/>
      <c r="T530" s="62"/>
      <c r="U530" s="62"/>
      <c r="V530" s="62"/>
      <c r="W530" s="62"/>
      <c r="X530" s="62"/>
      <c r="Y530" s="62"/>
      <c r="Z530" s="62"/>
      <c r="AA530" s="208"/>
      <c r="AB530" s="63"/>
      <c r="AC530" s="63"/>
      <c r="AD530" s="63"/>
      <c r="AE530" s="63"/>
      <c r="AF530" s="63"/>
      <c r="AG530" s="63"/>
    </row>
    <row r="531" spans="1:37" ht="20.100000000000001" customHeight="1" x14ac:dyDescent="0.45">
      <c r="A531" s="65"/>
      <c r="B531" s="65"/>
      <c r="C531" s="65"/>
      <c r="D531" s="65"/>
      <c r="E531" s="65"/>
      <c r="F531" s="65"/>
      <c r="G531" s="65"/>
      <c r="H531" s="65"/>
      <c r="I531" s="66"/>
      <c r="J531" s="66"/>
      <c r="K531" s="68"/>
      <c r="L531" s="66"/>
      <c r="M531" s="68"/>
      <c r="N531" s="66"/>
      <c r="O531" s="68"/>
      <c r="P531" s="66"/>
      <c r="Q531" s="68"/>
      <c r="R531" s="61"/>
      <c r="S531" s="61"/>
      <c r="T531" s="61"/>
      <c r="U531" s="61"/>
      <c r="V531" s="61"/>
      <c r="W531" s="61"/>
      <c r="X531" s="61"/>
      <c r="Y531" s="61"/>
      <c r="Z531" s="61"/>
      <c r="AA531" s="61"/>
      <c r="AB531" s="63"/>
      <c r="AC531" s="63"/>
      <c r="AD531" s="63"/>
      <c r="AE531" s="63"/>
      <c r="AF531" s="63"/>
      <c r="AG531" s="63"/>
    </row>
    <row r="532" spans="1:37" ht="18" customHeight="1" x14ac:dyDescent="0.45">
      <c r="B532" s="291" t="s">
        <v>85</v>
      </c>
      <c r="C532" s="69" t="s">
        <v>5718</v>
      </c>
      <c r="E532" s="69"/>
      <c r="F532" s="69"/>
      <c r="G532" s="69"/>
      <c r="H532" s="69"/>
      <c r="I532" s="73"/>
      <c r="J532" s="73"/>
      <c r="K532" s="73"/>
      <c r="L532" s="73"/>
      <c r="M532" s="73"/>
      <c r="N532" s="73"/>
      <c r="O532" s="73"/>
      <c r="P532" s="73"/>
      <c r="Q532" s="73"/>
      <c r="R532" s="74"/>
      <c r="S532" s="73"/>
      <c r="T532" s="73"/>
      <c r="U532" s="73"/>
      <c r="V532" s="73"/>
      <c r="W532" s="69"/>
      <c r="X532" s="69"/>
      <c r="Y532" s="69"/>
      <c r="Z532" s="69"/>
      <c r="AA532" s="69"/>
      <c r="AB532" s="69"/>
      <c r="AE532" s="71"/>
    </row>
    <row r="533" spans="1:37" ht="30" customHeight="1" x14ac:dyDescent="0.45">
      <c r="B533" s="296" t="s">
        <v>86</v>
      </c>
      <c r="C533" s="1117" t="s">
        <v>5719</v>
      </c>
      <c r="D533" s="1117"/>
      <c r="E533" s="1117"/>
      <c r="F533" s="1117"/>
      <c r="G533" s="1117"/>
      <c r="H533" s="1117"/>
      <c r="I533" s="1117"/>
      <c r="J533" s="1117"/>
      <c r="K533" s="1117"/>
      <c r="L533" s="1117"/>
      <c r="M533" s="1117"/>
      <c r="N533" s="1117"/>
      <c r="O533" s="1117"/>
      <c r="P533" s="1117"/>
      <c r="Q533" s="1117"/>
      <c r="R533" s="1117"/>
      <c r="S533" s="1117"/>
      <c r="T533" s="1117"/>
      <c r="U533" s="1117"/>
      <c r="V533" s="1117"/>
      <c r="W533" s="1117"/>
      <c r="X533" s="1117"/>
      <c r="Y533" s="1117"/>
      <c r="Z533" s="1117"/>
      <c r="AA533" s="1117"/>
      <c r="AE533" s="71"/>
    </row>
    <row r="534" spans="1:37" ht="8.1" customHeight="1" x14ac:dyDescent="0.4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row>
    <row r="535" spans="1:37" ht="25.35" customHeight="1" x14ac:dyDescent="0.45">
      <c r="A535" s="35" t="s">
        <v>87</v>
      </c>
      <c r="H535" s="36"/>
      <c r="I535" s="36"/>
      <c r="V535" s="36"/>
      <c r="W535" s="36"/>
      <c r="X535" s="36"/>
      <c r="Y535" s="36"/>
      <c r="Z535" s="36"/>
      <c r="AA535" s="36"/>
    </row>
    <row r="536" spans="1:37" ht="12.45" customHeight="1" x14ac:dyDescent="0.45">
      <c r="A536" s="1185" t="s">
        <v>62</v>
      </c>
      <c r="B536" s="1186"/>
      <c r="C536" s="1186"/>
      <c r="D536" s="1186"/>
      <c r="E536" s="1186"/>
      <c r="F536" s="1186"/>
      <c r="G536" s="1186"/>
      <c r="H536" s="1187"/>
      <c r="I536" s="1188"/>
      <c r="J536" s="1189"/>
      <c r="K536" s="1189"/>
      <c r="L536" s="1189"/>
      <c r="M536" s="1189"/>
      <c r="N536" s="1189"/>
      <c r="O536" s="1189"/>
      <c r="P536" s="1189"/>
      <c r="Q536" s="1189"/>
      <c r="R536" s="1189"/>
      <c r="S536" s="1189"/>
      <c r="T536" s="1189"/>
      <c r="U536" s="1189"/>
      <c r="V536" s="1189"/>
      <c r="W536" s="1189"/>
      <c r="X536" s="1189"/>
      <c r="Y536" s="1189"/>
      <c r="Z536" s="1189"/>
      <c r="AA536" s="1190"/>
    </row>
    <row r="537" spans="1:37" ht="22.5" customHeight="1" x14ac:dyDescent="0.45">
      <c r="A537" s="1207" t="s">
        <v>50</v>
      </c>
      <c r="B537" s="1208"/>
      <c r="C537" s="1208"/>
      <c r="D537" s="1208"/>
      <c r="E537" s="1208"/>
      <c r="F537" s="1208"/>
      <c r="G537" s="1208"/>
      <c r="H537" s="1209"/>
      <c r="I537" s="1182"/>
      <c r="J537" s="1183"/>
      <c r="K537" s="1183"/>
      <c r="L537" s="1180"/>
      <c r="M537" s="1180"/>
      <c r="N537" s="1183"/>
      <c r="O537" s="1180"/>
      <c r="P537" s="1180"/>
      <c r="Q537" s="1183"/>
      <c r="R537" s="1183"/>
      <c r="S537" s="1183"/>
      <c r="T537" s="1183"/>
      <c r="U537" s="1183"/>
      <c r="V537" s="1183"/>
      <c r="W537" s="1183"/>
      <c r="X537" s="1183"/>
      <c r="Y537" s="1183"/>
      <c r="Z537" s="1183"/>
      <c r="AA537" s="1184"/>
    </row>
    <row r="538" spans="1:37" ht="25.35" customHeight="1" x14ac:dyDescent="0.45">
      <c r="A538" s="1173" t="s">
        <v>48</v>
      </c>
      <c r="B538" s="1174"/>
      <c r="C538" s="1174"/>
      <c r="D538" s="1174"/>
      <c r="E538" s="1174"/>
      <c r="F538" s="1174"/>
      <c r="G538" s="1174"/>
      <c r="H538" s="1175"/>
      <c r="I538" s="1053" t="s">
        <v>3</v>
      </c>
      <c r="J538" s="1054"/>
      <c r="K538" s="1055"/>
      <c r="L538" s="1171"/>
      <c r="M538" s="1176"/>
      <c r="N538" s="37" t="s">
        <v>4</v>
      </c>
      <c r="O538" s="1177"/>
      <c r="P538" s="1176"/>
      <c r="Q538" s="1054"/>
      <c r="R538" s="1054"/>
      <c r="S538" s="1054"/>
      <c r="T538" s="1054"/>
      <c r="U538" s="1054"/>
      <c r="V538" s="1054"/>
      <c r="W538" s="1054"/>
      <c r="X538" s="1054"/>
      <c r="Y538" s="1054"/>
      <c r="Z538" s="1054"/>
      <c r="AA538" s="1055"/>
    </row>
    <row r="539" spans="1:37" ht="25.35" customHeight="1" x14ac:dyDescent="0.45">
      <c r="A539" s="1179"/>
      <c r="B539" s="1180"/>
      <c r="C539" s="1180"/>
      <c r="D539" s="1180"/>
      <c r="E539" s="1180"/>
      <c r="F539" s="1180"/>
      <c r="G539" s="1180"/>
      <c r="H539" s="1181"/>
      <c r="I539" s="1053" t="s">
        <v>5</v>
      </c>
      <c r="J539" s="1054"/>
      <c r="K539" s="1054"/>
      <c r="L539" s="1170"/>
      <c r="M539" s="1171"/>
      <c r="N539" s="1171"/>
      <c r="O539" s="1171"/>
      <c r="P539" s="1172"/>
      <c r="Q539" s="1053" t="s">
        <v>6</v>
      </c>
      <c r="R539" s="1054"/>
      <c r="S539" s="1055"/>
      <c r="T539" s="1170"/>
      <c r="U539" s="1171"/>
      <c r="V539" s="1171"/>
      <c r="W539" s="1171"/>
      <c r="X539" s="1171"/>
      <c r="Y539" s="1171"/>
      <c r="Z539" s="1171"/>
      <c r="AA539" s="1172"/>
    </row>
    <row r="540" spans="1:37" ht="25.35" customHeight="1" x14ac:dyDescent="0.45">
      <c r="A540" s="1179"/>
      <c r="B540" s="1180"/>
      <c r="C540" s="1180"/>
      <c r="D540" s="1180"/>
      <c r="E540" s="1180"/>
      <c r="F540" s="1180"/>
      <c r="G540" s="1180"/>
      <c r="H540" s="1181"/>
      <c r="I540" s="1053" t="s">
        <v>8536</v>
      </c>
      <c r="J540" s="1054"/>
      <c r="K540" s="1054"/>
      <c r="L540" s="1203"/>
      <c r="M540" s="1204"/>
      <c r="N540" s="1204"/>
      <c r="O540" s="1204"/>
      <c r="P540" s="1205"/>
      <c r="Q540" s="1053" t="s">
        <v>7</v>
      </c>
      <c r="R540" s="1054"/>
      <c r="S540" s="1055"/>
      <c r="T540" s="1170"/>
      <c r="U540" s="1171"/>
      <c r="V540" s="1171"/>
      <c r="W540" s="1171"/>
      <c r="X540" s="1171"/>
      <c r="Y540" s="1171"/>
      <c r="Z540" s="1171"/>
      <c r="AA540" s="1172"/>
    </row>
    <row r="541" spans="1:37" ht="25.35" customHeight="1" x14ac:dyDescent="0.45">
      <c r="A541" s="1182"/>
      <c r="B541" s="1183"/>
      <c r="C541" s="1183"/>
      <c r="D541" s="1183"/>
      <c r="E541" s="1183"/>
      <c r="F541" s="1183"/>
      <c r="G541" s="1183"/>
      <c r="H541" s="1184"/>
      <c r="I541" s="1053" t="s">
        <v>8</v>
      </c>
      <c r="J541" s="1054"/>
      <c r="K541" s="1054"/>
      <c r="L541" s="1206"/>
      <c r="M541" s="1206"/>
      <c r="N541" s="1206"/>
      <c r="O541" s="1206"/>
      <c r="P541" s="1206"/>
      <c r="Q541" s="1206"/>
      <c r="R541" s="1206"/>
      <c r="S541" s="1206"/>
      <c r="T541" s="1206"/>
      <c r="U541" s="1206"/>
      <c r="V541" s="1206"/>
      <c r="W541" s="1206"/>
      <c r="X541" s="1206"/>
      <c r="Y541" s="1206"/>
      <c r="Z541" s="1206"/>
      <c r="AA541" s="1206"/>
    </row>
    <row r="542" spans="1:37" ht="16.5" customHeight="1" x14ac:dyDescent="0.45">
      <c r="A542" s="1148" t="s">
        <v>63</v>
      </c>
      <c r="B542" s="1149"/>
      <c r="C542" s="1149"/>
      <c r="D542" s="1149"/>
      <c r="E542" s="1149"/>
      <c r="F542" s="1149"/>
      <c r="G542" s="1149"/>
      <c r="H542" s="1150"/>
      <c r="I542" s="1157"/>
      <c r="J542" s="1159"/>
      <c r="L542" s="1161"/>
      <c r="M542" s="1201" t="s">
        <v>64</v>
      </c>
      <c r="N542" s="1164"/>
      <c r="O542" s="43"/>
      <c r="P542" s="44"/>
      <c r="Q542" s="44"/>
      <c r="R542" s="44"/>
      <c r="S542" s="44"/>
      <c r="T542" s="44"/>
      <c r="U542" s="44"/>
      <c r="V542" s="44"/>
      <c r="W542" s="44"/>
      <c r="X542" s="42"/>
      <c r="Y542" s="45"/>
      <c r="Z542" s="45"/>
      <c r="AA542" s="46"/>
      <c r="AK542" s="39"/>
    </row>
    <row r="543" spans="1:37" ht="16.5" customHeight="1" x14ac:dyDescent="0.45">
      <c r="A543" s="1151"/>
      <c r="B543" s="1152"/>
      <c r="C543" s="1152"/>
      <c r="D543" s="1152"/>
      <c r="E543" s="1152"/>
      <c r="F543" s="1152"/>
      <c r="G543" s="1152"/>
      <c r="H543" s="1153"/>
      <c r="I543" s="1158"/>
      <c r="J543" s="1160"/>
      <c r="K543" s="32" t="s">
        <v>65</v>
      </c>
      <c r="L543" s="1162"/>
      <c r="M543" s="1202"/>
      <c r="N543" s="1166"/>
      <c r="O543" s="292"/>
      <c r="P543" s="99"/>
      <c r="Q543" s="99"/>
      <c r="R543" s="99"/>
      <c r="S543" s="99"/>
      <c r="T543" s="99"/>
      <c r="U543" s="99"/>
      <c r="V543" s="99"/>
      <c r="W543" s="99"/>
      <c r="X543" s="47"/>
      <c r="Y543" s="48"/>
      <c r="Z543" s="48"/>
      <c r="AA543" s="49"/>
    </row>
    <row r="544" spans="1:37" ht="16.5" customHeight="1" x14ac:dyDescent="0.45">
      <c r="A544" s="1151"/>
      <c r="B544" s="1152"/>
      <c r="C544" s="1152"/>
      <c r="D544" s="1152"/>
      <c r="E544" s="1152"/>
      <c r="F544" s="1152"/>
      <c r="G544" s="1152"/>
      <c r="H544" s="1153"/>
      <c r="I544" s="50" t="s">
        <v>66</v>
      </c>
      <c r="J544" s="51"/>
      <c r="K544" s="51"/>
      <c r="L544" s="51"/>
      <c r="M544" s="51"/>
      <c r="N544" s="51"/>
      <c r="O544" s="51"/>
      <c r="P544" s="51"/>
      <c r="Q544" s="51"/>
      <c r="R544" s="52"/>
      <c r="S544" s="53"/>
      <c r="T544" s="53"/>
      <c r="U544" s="53"/>
      <c r="V544" s="293"/>
      <c r="W544" s="294"/>
      <c r="X544" s="54"/>
      <c r="Y544" s="55" t="s">
        <v>65</v>
      </c>
      <c r="Z544" s="56"/>
      <c r="AA544" s="46" t="s">
        <v>64</v>
      </c>
    </row>
    <row r="545" spans="1:37" ht="16.5" customHeight="1" x14ac:dyDescent="0.45">
      <c r="A545" s="1154"/>
      <c r="B545" s="1155"/>
      <c r="C545" s="1155"/>
      <c r="D545" s="1155"/>
      <c r="E545" s="1155"/>
      <c r="F545" s="1155"/>
      <c r="G545" s="1155"/>
      <c r="H545" s="1156"/>
      <c r="I545" s="50" t="s">
        <v>67</v>
      </c>
      <c r="J545" s="295"/>
      <c r="K545" s="295"/>
      <c r="L545" s="295"/>
      <c r="M545" s="295"/>
      <c r="N545" s="295"/>
      <c r="O545" s="295"/>
      <c r="P545" s="295"/>
      <c r="Q545" s="295"/>
      <c r="R545" s="52"/>
      <c r="S545" s="53"/>
      <c r="T545" s="53"/>
      <c r="U545" s="53"/>
      <c r="V545" s="293"/>
      <c r="W545" s="294"/>
      <c r="X545" s="54"/>
      <c r="Y545" s="55" t="s">
        <v>65</v>
      </c>
      <c r="Z545" s="56"/>
      <c r="AA545" s="49" t="s">
        <v>64</v>
      </c>
    </row>
    <row r="546" spans="1:37" ht="18" customHeight="1" x14ac:dyDescent="0.45">
      <c r="A546" s="1167" t="s">
        <v>68</v>
      </c>
      <c r="B546" s="1168"/>
      <c r="C546" s="1168"/>
      <c r="D546" s="1168"/>
      <c r="E546" s="1168"/>
      <c r="F546" s="1168"/>
      <c r="G546" s="1168"/>
      <c r="H546" s="1169"/>
      <c r="I546" s="667" t="s">
        <v>84</v>
      </c>
      <c r="J546" s="52" t="s">
        <v>69</v>
      </c>
      <c r="K546" s="58"/>
      <c r="L546" s="58"/>
      <c r="M546" s="58"/>
      <c r="N546" s="667" t="s">
        <v>70</v>
      </c>
      <c r="O546" s="52" t="s">
        <v>71</v>
      </c>
      <c r="P546" s="58"/>
      <c r="Q546" s="58"/>
      <c r="S546" s="72" t="s">
        <v>81</v>
      </c>
      <c r="T546" s="667" t="s">
        <v>84</v>
      </c>
      <c r="U546" s="72" t="s">
        <v>82</v>
      </c>
      <c r="W546" s="52"/>
      <c r="X546" s="58"/>
      <c r="Y546" s="58"/>
      <c r="Z546" s="58"/>
      <c r="AA546" s="59"/>
      <c r="AG546" s="69"/>
    </row>
    <row r="547" spans="1:37" ht="15" customHeight="1" x14ac:dyDescent="0.45">
      <c r="A547" s="1118" t="s">
        <v>72</v>
      </c>
      <c r="B547" s="1119"/>
      <c r="C547" s="1119"/>
      <c r="D547" s="1119"/>
      <c r="E547" s="1119"/>
      <c r="F547" s="1119"/>
      <c r="G547" s="1119"/>
      <c r="H547" s="1120"/>
      <c r="I547" s="1130" t="s">
        <v>73</v>
      </c>
      <c r="J547" s="1139"/>
      <c r="K547" s="1199"/>
      <c r="L547" s="1199"/>
      <c r="M547" s="1199"/>
      <c r="N547" s="1199"/>
      <c r="O547" s="1199"/>
      <c r="P547" s="1199"/>
      <c r="Q547" s="1200"/>
      <c r="R547" s="1200"/>
      <c r="S547" s="1200"/>
      <c r="T547" s="1200"/>
      <c r="U547" s="1143" t="s">
        <v>74</v>
      </c>
      <c r="V547" s="1143"/>
      <c r="W547" s="1143"/>
      <c r="X547" s="1143"/>
      <c r="Y547" s="1143"/>
      <c r="Z547" s="1143"/>
      <c r="AA547" s="1144"/>
    </row>
    <row r="548" spans="1:37" ht="15" customHeight="1" x14ac:dyDescent="0.45">
      <c r="A548" s="1121"/>
      <c r="B548" s="1122"/>
      <c r="C548" s="1122"/>
      <c r="D548" s="1122"/>
      <c r="E548" s="1122"/>
      <c r="F548" s="1122"/>
      <c r="G548" s="1122"/>
      <c r="H548" s="1123"/>
      <c r="I548" s="1197"/>
      <c r="J548" s="1198"/>
      <c r="K548" s="1199"/>
      <c r="L548" s="1199"/>
      <c r="M548" s="1199"/>
      <c r="N548" s="1199"/>
      <c r="O548" s="1199"/>
      <c r="P548" s="1199"/>
      <c r="Q548" s="1200"/>
      <c r="R548" s="1200"/>
      <c r="S548" s="1200"/>
      <c r="T548" s="1200"/>
      <c r="U548" s="1146"/>
      <c r="V548" s="1146"/>
      <c r="W548" s="1146"/>
      <c r="X548" s="1146"/>
      <c r="Y548" s="1146"/>
      <c r="Z548" s="1146"/>
      <c r="AA548" s="1147"/>
      <c r="AB548" s="63"/>
      <c r="AC548" s="63"/>
      <c r="AD548" s="63"/>
      <c r="AE548" s="63"/>
      <c r="AF548" s="63"/>
      <c r="AG548" s="63"/>
    </row>
    <row r="549" spans="1:37" ht="15" customHeight="1" x14ac:dyDescent="0.45">
      <c r="A549" s="1118" t="s">
        <v>75</v>
      </c>
      <c r="B549" s="1119"/>
      <c r="C549" s="1119"/>
      <c r="D549" s="1119"/>
      <c r="E549" s="1119"/>
      <c r="F549" s="1119"/>
      <c r="G549" s="1119"/>
      <c r="H549" s="1119"/>
      <c r="I549" s="1124"/>
      <c r="J549" s="1125"/>
      <c r="K549" s="1113"/>
      <c r="L549" s="1134" t="s">
        <v>76</v>
      </c>
      <c r="M549" s="1113"/>
      <c r="N549" s="1134" t="s">
        <v>77</v>
      </c>
      <c r="O549" s="1113"/>
      <c r="P549" s="1134" t="s">
        <v>78</v>
      </c>
      <c r="R549" s="60"/>
      <c r="S549" s="60"/>
      <c r="T549" s="60"/>
      <c r="U549" s="60"/>
      <c r="V549" s="60"/>
      <c r="W549" s="60"/>
      <c r="X549" s="60"/>
      <c r="Y549" s="60"/>
      <c r="Z549" s="60"/>
      <c r="AA549" s="209"/>
      <c r="AB549" s="63"/>
      <c r="AC549" s="63"/>
      <c r="AD549" s="63"/>
      <c r="AE549" s="63"/>
      <c r="AF549" s="63"/>
      <c r="AG549" s="63"/>
    </row>
    <row r="550" spans="1:37" ht="15" customHeight="1" x14ac:dyDescent="0.45">
      <c r="A550" s="1121"/>
      <c r="B550" s="1122"/>
      <c r="C550" s="1122"/>
      <c r="D550" s="1122"/>
      <c r="E550" s="1122"/>
      <c r="F550" s="1122"/>
      <c r="G550" s="1122"/>
      <c r="H550" s="1122"/>
      <c r="I550" s="1126"/>
      <c r="J550" s="1127"/>
      <c r="K550" s="1114"/>
      <c r="L550" s="1136"/>
      <c r="M550" s="1114"/>
      <c r="N550" s="1136"/>
      <c r="O550" s="1114"/>
      <c r="P550" s="1136"/>
      <c r="Q550" s="64"/>
      <c r="R550" s="62"/>
      <c r="S550" s="62"/>
      <c r="T550" s="62"/>
      <c r="U550" s="62"/>
      <c r="V550" s="62"/>
      <c r="W550" s="62"/>
      <c r="X550" s="62"/>
      <c r="Y550" s="62"/>
      <c r="Z550" s="62"/>
      <c r="AA550" s="208"/>
      <c r="AB550" s="63"/>
      <c r="AC550" s="63"/>
      <c r="AD550" s="63"/>
      <c r="AE550" s="63"/>
      <c r="AF550" s="63"/>
      <c r="AG550" s="63"/>
    </row>
    <row r="551" spans="1:37" ht="20.100000000000001" customHeight="1" x14ac:dyDescent="0.45">
      <c r="A551" s="65"/>
      <c r="B551" s="65"/>
      <c r="C551" s="65"/>
      <c r="D551" s="65"/>
      <c r="E551" s="65"/>
      <c r="F551" s="65"/>
      <c r="G551" s="65"/>
      <c r="H551" s="65"/>
      <c r="I551" s="66"/>
      <c r="J551" s="66"/>
      <c r="K551" s="68"/>
      <c r="L551" s="66"/>
      <c r="M551" s="68"/>
      <c r="N551" s="66"/>
      <c r="O551" s="68"/>
      <c r="P551" s="66"/>
      <c r="Q551" s="68"/>
      <c r="R551" s="61"/>
      <c r="S551" s="61"/>
      <c r="T551" s="61"/>
      <c r="U551" s="61"/>
      <c r="V551" s="61"/>
      <c r="W551" s="61"/>
      <c r="X551" s="61"/>
      <c r="Y551" s="61"/>
      <c r="Z551" s="61"/>
      <c r="AA551" s="61"/>
      <c r="AB551" s="63"/>
      <c r="AC551" s="63"/>
      <c r="AD551" s="63"/>
      <c r="AE551" s="63"/>
      <c r="AF551" s="63"/>
      <c r="AG551" s="63"/>
    </row>
    <row r="552" spans="1:37" ht="12.45" customHeight="1" x14ac:dyDescent="0.45">
      <c r="A552" s="1185" t="s">
        <v>62</v>
      </c>
      <c r="B552" s="1186"/>
      <c r="C552" s="1186"/>
      <c r="D552" s="1186"/>
      <c r="E552" s="1186"/>
      <c r="F552" s="1186"/>
      <c r="G552" s="1186"/>
      <c r="H552" s="1187"/>
      <c r="I552" s="1188"/>
      <c r="J552" s="1189"/>
      <c r="K552" s="1189"/>
      <c r="L552" s="1189"/>
      <c r="M552" s="1189"/>
      <c r="N552" s="1189"/>
      <c r="O552" s="1189"/>
      <c r="P552" s="1189"/>
      <c r="Q552" s="1189"/>
      <c r="R552" s="1189"/>
      <c r="S552" s="1189"/>
      <c r="T552" s="1189"/>
      <c r="U552" s="1189"/>
      <c r="V552" s="1189"/>
      <c r="W552" s="1189"/>
      <c r="X552" s="1189"/>
      <c r="Y552" s="1189"/>
      <c r="Z552" s="1189"/>
      <c r="AA552" s="1190"/>
    </row>
    <row r="553" spans="1:37" ht="22.5" customHeight="1" x14ac:dyDescent="0.45">
      <c r="A553" s="1207" t="s">
        <v>50</v>
      </c>
      <c r="B553" s="1208"/>
      <c r="C553" s="1208"/>
      <c r="D553" s="1208"/>
      <c r="E553" s="1208"/>
      <c r="F553" s="1208"/>
      <c r="G553" s="1208"/>
      <c r="H553" s="1209"/>
      <c r="I553" s="1182"/>
      <c r="J553" s="1183"/>
      <c r="K553" s="1183"/>
      <c r="L553" s="1180"/>
      <c r="M553" s="1180"/>
      <c r="N553" s="1183"/>
      <c r="O553" s="1180"/>
      <c r="P553" s="1180"/>
      <c r="Q553" s="1183"/>
      <c r="R553" s="1183"/>
      <c r="S553" s="1183"/>
      <c r="T553" s="1183"/>
      <c r="U553" s="1183"/>
      <c r="V553" s="1183"/>
      <c r="W553" s="1183"/>
      <c r="X553" s="1183"/>
      <c r="Y553" s="1183"/>
      <c r="Z553" s="1183"/>
      <c r="AA553" s="1184"/>
    </row>
    <row r="554" spans="1:37" ht="25.35" customHeight="1" x14ac:dyDescent="0.45">
      <c r="A554" s="1173" t="s">
        <v>48</v>
      </c>
      <c r="B554" s="1174"/>
      <c r="C554" s="1174"/>
      <c r="D554" s="1174"/>
      <c r="E554" s="1174"/>
      <c r="F554" s="1174"/>
      <c r="G554" s="1174"/>
      <c r="H554" s="1175"/>
      <c r="I554" s="1053" t="s">
        <v>3</v>
      </c>
      <c r="J554" s="1054"/>
      <c r="K554" s="1055"/>
      <c r="L554" s="1171"/>
      <c r="M554" s="1176"/>
      <c r="N554" s="37" t="s">
        <v>4</v>
      </c>
      <c r="O554" s="1177"/>
      <c r="P554" s="1176"/>
      <c r="Q554" s="1054"/>
      <c r="R554" s="1054"/>
      <c r="S554" s="1054"/>
      <c r="T554" s="1054"/>
      <c r="U554" s="1054"/>
      <c r="V554" s="1054"/>
      <c r="W554" s="1054"/>
      <c r="X554" s="1054"/>
      <c r="Y554" s="1054"/>
      <c r="Z554" s="1054"/>
      <c r="AA554" s="1055"/>
    </row>
    <row r="555" spans="1:37" ht="25.35" customHeight="1" x14ac:dyDescent="0.45">
      <c r="A555" s="1179"/>
      <c r="B555" s="1180"/>
      <c r="C555" s="1180"/>
      <c r="D555" s="1180"/>
      <c r="E555" s="1180"/>
      <c r="F555" s="1180"/>
      <c r="G555" s="1180"/>
      <c r="H555" s="1181"/>
      <c r="I555" s="1053" t="s">
        <v>5</v>
      </c>
      <c r="J555" s="1054"/>
      <c r="K555" s="1054"/>
      <c r="L555" s="1170"/>
      <c r="M555" s="1171"/>
      <c r="N555" s="1171"/>
      <c r="O555" s="1171"/>
      <c r="P555" s="1172"/>
      <c r="Q555" s="1053" t="s">
        <v>6</v>
      </c>
      <c r="R555" s="1054"/>
      <c r="S555" s="1055"/>
      <c r="T555" s="1170"/>
      <c r="U555" s="1171"/>
      <c r="V555" s="1171"/>
      <c r="W555" s="1171"/>
      <c r="X555" s="1171"/>
      <c r="Y555" s="1171"/>
      <c r="Z555" s="1171"/>
      <c r="AA555" s="1172"/>
    </row>
    <row r="556" spans="1:37" ht="25.35" customHeight="1" x14ac:dyDescent="0.45">
      <c r="A556" s="1179"/>
      <c r="B556" s="1180"/>
      <c r="C556" s="1180"/>
      <c r="D556" s="1180"/>
      <c r="E556" s="1180"/>
      <c r="F556" s="1180"/>
      <c r="G556" s="1180"/>
      <c r="H556" s="1181"/>
      <c r="I556" s="1053" t="s">
        <v>8536</v>
      </c>
      <c r="J556" s="1054"/>
      <c r="K556" s="1054"/>
      <c r="L556" s="1203"/>
      <c r="M556" s="1204"/>
      <c r="N556" s="1204"/>
      <c r="O556" s="1204"/>
      <c r="P556" s="1205"/>
      <c r="Q556" s="1053" t="s">
        <v>7</v>
      </c>
      <c r="R556" s="1054"/>
      <c r="S556" s="1055"/>
      <c r="T556" s="1170"/>
      <c r="U556" s="1171"/>
      <c r="V556" s="1171"/>
      <c r="W556" s="1171"/>
      <c r="X556" s="1171"/>
      <c r="Y556" s="1171"/>
      <c r="Z556" s="1171"/>
      <c r="AA556" s="1172"/>
    </row>
    <row r="557" spans="1:37" ht="25.35" customHeight="1" x14ac:dyDescent="0.45">
      <c r="A557" s="1182"/>
      <c r="B557" s="1183"/>
      <c r="C557" s="1183"/>
      <c r="D557" s="1183"/>
      <c r="E557" s="1183"/>
      <c r="F557" s="1183"/>
      <c r="G557" s="1183"/>
      <c r="H557" s="1184"/>
      <c r="I557" s="1053" t="s">
        <v>8</v>
      </c>
      <c r="J557" s="1054"/>
      <c r="K557" s="1054"/>
      <c r="L557" s="1206"/>
      <c r="M557" s="1206"/>
      <c r="N557" s="1206"/>
      <c r="O557" s="1206"/>
      <c r="P557" s="1206"/>
      <c r="Q557" s="1206"/>
      <c r="R557" s="1206"/>
      <c r="S557" s="1206"/>
      <c r="T557" s="1206"/>
      <c r="U557" s="1206"/>
      <c r="V557" s="1206"/>
      <c r="W557" s="1206"/>
      <c r="X557" s="1206"/>
      <c r="Y557" s="1206"/>
      <c r="Z557" s="1206"/>
      <c r="AA557" s="1206"/>
    </row>
    <row r="558" spans="1:37" ht="16.5" customHeight="1" x14ac:dyDescent="0.45">
      <c r="A558" s="1148" t="s">
        <v>63</v>
      </c>
      <c r="B558" s="1149"/>
      <c r="C558" s="1149"/>
      <c r="D558" s="1149"/>
      <c r="E558" s="1149"/>
      <c r="F558" s="1149"/>
      <c r="G558" s="1149"/>
      <c r="H558" s="1150"/>
      <c r="I558" s="1157"/>
      <c r="J558" s="1159"/>
      <c r="L558" s="1161"/>
      <c r="M558" s="1201" t="s">
        <v>64</v>
      </c>
      <c r="N558" s="1164"/>
      <c r="O558" s="43"/>
      <c r="P558" s="44"/>
      <c r="Q558" s="44"/>
      <c r="R558" s="44"/>
      <c r="S558" s="44"/>
      <c r="T558" s="44"/>
      <c r="U558" s="44"/>
      <c r="V558" s="44"/>
      <c r="W558" s="44"/>
      <c r="X558" s="42"/>
      <c r="Y558" s="45"/>
      <c r="Z558" s="45"/>
      <c r="AA558" s="46"/>
      <c r="AK558" s="39"/>
    </row>
    <row r="559" spans="1:37" ht="16.5" customHeight="1" x14ac:dyDescent="0.45">
      <c r="A559" s="1151"/>
      <c r="B559" s="1152"/>
      <c r="C559" s="1152"/>
      <c r="D559" s="1152"/>
      <c r="E559" s="1152"/>
      <c r="F559" s="1152"/>
      <c r="G559" s="1152"/>
      <c r="H559" s="1153"/>
      <c r="I559" s="1158"/>
      <c r="J559" s="1160"/>
      <c r="K559" s="32" t="s">
        <v>65</v>
      </c>
      <c r="L559" s="1162"/>
      <c r="M559" s="1202"/>
      <c r="N559" s="1166"/>
      <c r="O559" s="292"/>
      <c r="P559" s="99"/>
      <c r="Q559" s="99"/>
      <c r="R559" s="99"/>
      <c r="S559" s="99"/>
      <c r="T559" s="99"/>
      <c r="U559" s="99"/>
      <c r="V559" s="99"/>
      <c r="W559" s="99"/>
      <c r="X559" s="47"/>
      <c r="Y559" s="48"/>
      <c r="Z559" s="48"/>
      <c r="AA559" s="49"/>
    </row>
    <row r="560" spans="1:37" ht="16.5" customHeight="1" x14ac:dyDescent="0.45">
      <c r="A560" s="1151"/>
      <c r="B560" s="1152"/>
      <c r="C560" s="1152"/>
      <c r="D560" s="1152"/>
      <c r="E560" s="1152"/>
      <c r="F560" s="1152"/>
      <c r="G560" s="1152"/>
      <c r="H560" s="1153"/>
      <c r="I560" s="50" t="s">
        <v>66</v>
      </c>
      <c r="J560" s="51"/>
      <c r="K560" s="51"/>
      <c r="L560" s="51"/>
      <c r="M560" s="51"/>
      <c r="N560" s="51"/>
      <c r="O560" s="51"/>
      <c r="P560" s="51"/>
      <c r="Q560" s="51"/>
      <c r="R560" s="52"/>
      <c r="S560" s="53"/>
      <c r="T560" s="53"/>
      <c r="U560" s="53"/>
      <c r="V560" s="293"/>
      <c r="W560" s="294"/>
      <c r="X560" s="54"/>
      <c r="Y560" s="55" t="s">
        <v>65</v>
      </c>
      <c r="Z560" s="56"/>
      <c r="AA560" s="46" t="s">
        <v>64</v>
      </c>
    </row>
    <row r="561" spans="1:33" ht="16.5" customHeight="1" x14ac:dyDescent="0.45">
      <c r="A561" s="1154"/>
      <c r="B561" s="1155"/>
      <c r="C561" s="1155"/>
      <c r="D561" s="1155"/>
      <c r="E561" s="1155"/>
      <c r="F561" s="1155"/>
      <c r="G561" s="1155"/>
      <c r="H561" s="1156"/>
      <c r="I561" s="50" t="s">
        <v>67</v>
      </c>
      <c r="J561" s="295"/>
      <c r="K561" s="295"/>
      <c r="L561" s="295"/>
      <c r="M561" s="295"/>
      <c r="N561" s="295"/>
      <c r="O561" s="295"/>
      <c r="P561" s="295"/>
      <c r="Q561" s="295"/>
      <c r="R561" s="52"/>
      <c r="S561" s="53"/>
      <c r="T561" s="53"/>
      <c r="U561" s="53"/>
      <c r="V561" s="293"/>
      <c r="W561" s="294"/>
      <c r="X561" s="54"/>
      <c r="Y561" s="55" t="s">
        <v>65</v>
      </c>
      <c r="Z561" s="56"/>
      <c r="AA561" s="49" t="s">
        <v>64</v>
      </c>
    </row>
    <row r="562" spans="1:33" ht="18" customHeight="1" x14ac:dyDescent="0.45">
      <c r="A562" s="1167" t="s">
        <v>68</v>
      </c>
      <c r="B562" s="1168"/>
      <c r="C562" s="1168"/>
      <c r="D562" s="1168"/>
      <c r="E562" s="1168"/>
      <c r="F562" s="1168"/>
      <c r="G562" s="1168"/>
      <c r="H562" s="1169"/>
      <c r="I562" s="667" t="s">
        <v>84</v>
      </c>
      <c r="J562" s="52" t="s">
        <v>69</v>
      </c>
      <c r="K562" s="58"/>
      <c r="L562" s="58"/>
      <c r="M562" s="58"/>
      <c r="N562" s="667" t="s">
        <v>70</v>
      </c>
      <c r="O562" s="52" t="s">
        <v>71</v>
      </c>
      <c r="P562" s="58"/>
      <c r="Q562" s="58"/>
      <c r="S562" s="72" t="s">
        <v>81</v>
      </c>
      <c r="T562" s="667" t="s">
        <v>84</v>
      </c>
      <c r="U562" s="72" t="s">
        <v>82</v>
      </c>
      <c r="W562" s="52"/>
      <c r="X562" s="58"/>
      <c r="Y562" s="58"/>
      <c r="Z562" s="58"/>
      <c r="AA562" s="59"/>
      <c r="AG562" s="69"/>
    </row>
    <row r="563" spans="1:33" ht="15" customHeight="1" x14ac:dyDescent="0.45">
      <c r="A563" s="1118" t="s">
        <v>72</v>
      </c>
      <c r="B563" s="1119"/>
      <c r="C563" s="1119"/>
      <c r="D563" s="1119"/>
      <c r="E563" s="1119"/>
      <c r="F563" s="1119"/>
      <c r="G563" s="1119"/>
      <c r="H563" s="1120"/>
      <c r="I563" s="1130" t="s">
        <v>73</v>
      </c>
      <c r="J563" s="1139"/>
      <c r="K563" s="1199"/>
      <c r="L563" s="1199"/>
      <c r="M563" s="1199"/>
      <c r="N563" s="1199"/>
      <c r="O563" s="1199"/>
      <c r="P563" s="1199"/>
      <c r="Q563" s="1200"/>
      <c r="R563" s="1200"/>
      <c r="S563" s="1200"/>
      <c r="T563" s="1200"/>
      <c r="U563" s="1143" t="s">
        <v>74</v>
      </c>
      <c r="V563" s="1143"/>
      <c r="W563" s="1143"/>
      <c r="X563" s="1143"/>
      <c r="Y563" s="1143"/>
      <c r="Z563" s="1143"/>
      <c r="AA563" s="1144"/>
    </row>
    <row r="564" spans="1:33" ht="15" customHeight="1" x14ac:dyDescent="0.45">
      <c r="A564" s="1121"/>
      <c r="B564" s="1122"/>
      <c r="C564" s="1122"/>
      <c r="D564" s="1122"/>
      <c r="E564" s="1122"/>
      <c r="F564" s="1122"/>
      <c r="G564" s="1122"/>
      <c r="H564" s="1123"/>
      <c r="I564" s="1197"/>
      <c r="J564" s="1198"/>
      <c r="K564" s="1199"/>
      <c r="L564" s="1199"/>
      <c r="M564" s="1199"/>
      <c r="N564" s="1199"/>
      <c r="O564" s="1199"/>
      <c r="P564" s="1199"/>
      <c r="Q564" s="1200"/>
      <c r="R564" s="1200"/>
      <c r="S564" s="1200"/>
      <c r="T564" s="1200"/>
      <c r="U564" s="1146"/>
      <c r="V564" s="1146"/>
      <c r="W564" s="1146"/>
      <c r="X564" s="1146"/>
      <c r="Y564" s="1146"/>
      <c r="Z564" s="1146"/>
      <c r="AA564" s="1147"/>
      <c r="AB564" s="63"/>
      <c r="AC564" s="63"/>
      <c r="AD564" s="63"/>
      <c r="AE564" s="63"/>
      <c r="AF564" s="63"/>
      <c r="AG564" s="63"/>
    </row>
    <row r="565" spans="1:33" ht="15" customHeight="1" x14ac:dyDescent="0.45">
      <c r="A565" s="1118" t="s">
        <v>75</v>
      </c>
      <c r="B565" s="1119"/>
      <c r="C565" s="1119"/>
      <c r="D565" s="1119"/>
      <c r="E565" s="1119"/>
      <c r="F565" s="1119"/>
      <c r="G565" s="1119"/>
      <c r="H565" s="1119"/>
      <c r="I565" s="1124"/>
      <c r="J565" s="1125"/>
      <c r="K565" s="1113"/>
      <c r="L565" s="1134" t="s">
        <v>76</v>
      </c>
      <c r="M565" s="1113"/>
      <c r="N565" s="1134" t="s">
        <v>77</v>
      </c>
      <c r="O565" s="1113"/>
      <c r="P565" s="1134" t="s">
        <v>78</v>
      </c>
      <c r="R565" s="60"/>
      <c r="S565" s="60"/>
      <c r="T565" s="60"/>
      <c r="U565" s="60"/>
      <c r="V565" s="60"/>
      <c r="W565" s="60"/>
      <c r="X565" s="60"/>
      <c r="Y565" s="60"/>
      <c r="Z565" s="60"/>
      <c r="AA565" s="209"/>
      <c r="AB565" s="63"/>
      <c r="AC565" s="63"/>
      <c r="AD565" s="63"/>
      <c r="AE565" s="63"/>
      <c r="AF565" s="63"/>
      <c r="AG565" s="63"/>
    </row>
    <row r="566" spans="1:33" ht="15" customHeight="1" x14ac:dyDescent="0.45">
      <c r="A566" s="1121"/>
      <c r="B566" s="1122"/>
      <c r="C566" s="1122"/>
      <c r="D566" s="1122"/>
      <c r="E566" s="1122"/>
      <c r="F566" s="1122"/>
      <c r="G566" s="1122"/>
      <c r="H566" s="1122"/>
      <c r="I566" s="1126"/>
      <c r="J566" s="1127"/>
      <c r="K566" s="1114"/>
      <c r="L566" s="1136"/>
      <c r="M566" s="1114"/>
      <c r="N566" s="1136"/>
      <c r="O566" s="1114"/>
      <c r="P566" s="1136"/>
      <c r="Q566" s="64"/>
      <c r="R566" s="62"/>
      <c r="S566" s="62"/>
      <c r="T566" s="62"/>
      <c r="U566" s="62"/>
      <c r="V566" s="62"/>
      <c r="W566" s="62"/>
      <c r="X566" s="62"/>
      <c r="Y566" s="62"/>
      <c r="Z566" s="62"/>
      <c r="AA566" s="208"/>
      <c r="AB566" s="63"/>
      <c r="AC566" s="63"/>
      <c r="AD566" s="63"/>
      <c r="AE566" s="63"/>
      <c r="AF566" s="63"/>
      <c r="AG566" s="63"/>
    </row>
    <row r="567" spans="1:33" ht="20.100000000000001" customHeight="1" x14ac:dyDescent="0.45">
      <c r="A567" s="65"/>
      <c r="B567" s="65"/>
      <c r="C567" s="65"/>
      <c r="D567" s="65"/>
      <c r="E567" s="65"/>
      <c r="F567" s="65"/>
      <c r="G567" s="65"/>
      <c r="H567" s="65"/>
      <c r="I567" s="66"/>
      <c r="J567" s="66"/>
      <c r="K567" s="68"/>
      <c r="L567" s="66"/>
      <c r="M567" s="68"/>
      <c r="N567" s="66"/>
      <c r="O567" s="68"/>
      <c r="P567" s="66"/>
      <c r="Q567" s="68"/>
      <c r="R567" s="61"/>
      <c r="S567" s="61"/>
      <c r="T567" s="61"/>
      <c r="U567" s="61"/>
      <c r="V567" s="61"/>
      <c r="W567" s="61"/>
      <c r="X567" s="61"/>
      <c r="Y567" s="61"/>
      <c r="Z567" s="61"/>
      <c r="AA567" s="61"/>
      <c r="AB567" s="63"/>
      <c r="AC567" s="63"/>
      <c r="AD567" s="63"/>
      <c r="AE567" s="63"/>
      <c r="AF567" s="63"/>
      <c r="AG567" s="63"/>
    </row>
    <row r="568" spans="1:33" ht="18" customHeight="1" x14ac:dyDescent="0.45">
      <c r="B568" s="291" t="s">
        <v>85</v>
      </c>
      <c r="C568" s="69" t="s">
        <v>5718</v>
      </c>
      <c r="E568" s="69"/>
      <c r="F568" s="69"/>
      <c r="G568" s="69"/>
      <c r="H568" s="69"/>
      <c r="I568" s="73"/>
      <c r="J568" s="73"/>
      <c r="K568" s="73"/>
      <c r="L568" s="73"/>
      <c r="M568" s="73"/>
      <c r="N568" s="73"/>
      <c r="O568" s="73"/>
      <c r="P568" s="73"/>
      <c r="Q568" s="73"/>
      <c r="R568" s="74"/>
      <c r="S568" s="73"/>
      <c r="T568" s="73"/>
      <c r="U568" s="73"/>
      <c r="V568" s="73"/>
      <c r="W568" s="69"/>
      <c r="X568" s="69"/>
      <c r="Y568" s="69"/>
      <c r="Z568" s="69"/>
      <c r="AA568" s="69"/>
      <c r="AB568" s="69"/>
      <c r="AE568" s="71"/>
    </row>
    <row r="569" spans="1:33" ht="30" customHeight="1" x14ac:dyDescent="0.45">
      <c r="B569" s="296" t="s">
        <v>86</v>
      </c>
      <c r="C569" s="1117" t="s">
        <v>5719</v>
      </c>
      <c r="D569" s="1117"/>
      <c r="E569" s="1117"/>
      <c r="F569" s="1117"/>
      <c r="G569" s="1117"/>
      <c r="H569" s="1117"/>
      <c r="I569" s="1117"/>
      <c r="J569" s="1117"/>
      <c r="K569" s="1117"/>
      <c r="L569" s="1117"/>
      <c r="M569" s="1117"/>
      <c r="N569" s="1117"/>
      <c r="O569" s="1117"/>
      <c r="P569" s="1117"/>
      <c r="Q569" s="1117"/>
      <c r="R569" s="1117"/>
      <c r="S569" s="1117"/>
      <c r="T569" s="1117"/>
      <c r="U569" s="1117"/>
      <c r="V569" s="1117"/>
      <c r="W569" s="1117"/>
      <c r="X569" s="1117"/>
      <c r="Y569" s="1117"/>
      <c r="Z569" s="1117"/>
      <c r="AA569" s="1117"/>
      <c r="AE569" s="71"/>
    </row>
    <row r="570" spans="1:33" ht="8.1" customHeight="1" x14ac:dyDescent="0.4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row>
    <row r="571" spans="1:33" ht="25.35" customHeight="1" x14ac:dyDescent="0.45">
      <c r="A571" s="35" t="s">
        <v>87</v>
      </c>
      <c r="H571" s="36"/>
      <c r="I571" s="36"/>
      <c r="V571" s="36"/>
      <c r="W571" s="36"/>
      <c r="X571" s="36"/>
      <c r="Y571" s="36"/>
      <c r="Z571" s="36"/>
      <c r="AA571" s="36"/>
    </row>
    <row r="572" spans="1:33" ht="12.45" customHeight="1" x14ac:dyDescent="0.45">
      <c r="A572" s="1185" t="s">
        <v>62</v>
      </c>
      <c r="B572" s="1186"/>
      <c r="C572" s="1186"/>
      <c r="D572" s="1186"/>
      <c r="E572" s="1186"/>
      <c r="F572" s="1186"/>
      <c r="G572" s="1186"/>
      <c r="H572" s="1187"/>
      <c r="I572" s="1188"/>
      <c r="J572" s="1189"/>
      <c r="K572" s="1189"/>
      <c r="L572" s="1189"/>
      <c r="M572" s="1189"/>
      <c r="N572" s="1189"/>
      <c r="O572" s="1189"/>
      <c r="P572" s="1189"/>
      <c r="Q572" s="1189"/>
      <c r="R572" s="1189"/>
      <c r="S572" s="1189"/>
      <c r="T572" s="1189"/>
      <c r="U572" s="1189"/>
      <c r="V572" s="1189"/>
      <c r="W572" s="1189"/>
      <c r="X572" s="1189"/>
      <c r="Y572" s="1189"/>
      <c r="Z572" s="1189"/>
      <c r="AA572" s="1190"/>
    </row>
    <row r="573" spans="1:33" ht="22.5" customHeight="1" x14ac:dyDescent="0.45">
      <c r="A573" s="1207" t="s">
        <v>50</v>
      </c>
      <c r="B573" s="1208"/>
      <c r="C573" s="1208"/>
      <c r="D573" s="1208"/>
      <c r="E573" s="1208"/>
      <c r="F573" s="1208"/>
      <c r="G573" s="1208"/>
      <c r="H573" s="1209"/>
      <c r="I573" s="1182"/>
      <c r="J573" s="1183"/>
      <c r="K573" s="1183"/>
      <c r="L573" s="1180"/>
      <c r="M573" s="1180"/>
      <c r="N573" s="1183"/>
      <c r="O573" s="1180"/>
      <c r="P573" s="1180"/>
      <c r="Q573" s="1183"/>
      <c r="R573" s="1183"/>
      <c r="S573" s="1183"/>
      <c r="T573" s="1183"/>
      <c r="U573" s="1183"/>
      <c r="V573" s="1183"/>
      <c r="W573" s="1183"/>
      <c r="X573" s="1183"/>
      <c r="Y573" s="1183"/>
      <c r="Z573" s="1183"/>
      <c r="AA573" s="1184"/>
    </row>
    <row r="574" spans="1:33" ht="25.35" customHeight="1" x14ac:dyDescent="0.45">
      <c r="A574" s="1173" t="s">
        <v>48</v>
      </c>
      <c r="B574" s="1174"/>
      <c r="C574" s="1174"/>
      <c r="D574" s="1174"/>
      <c r="E574" s="1174"/>
      <c r="F574" s="1174"/>
      <c r="G574" s="1174"/>
      <c r="H574" s="1175"/>
      <c r="I574" s="1053" t="s">
        <v>3</v>
      </c>
      <c r="J574" s="1054"/>
      <c r="K574" s="1055"/>
      <c r="L574" s="1171"/>
      <c r="M574" s="1176"/>
      <c r="N574" s="37" t="s">
        <v>4</v>
      </c>
      <c r="O574" s="1177"/>
      <c r="P574" s="1176"/>
      <c r="Q574" s="1054"/>
      <c r="R574" s="1054"/>
      <c r="S574" s="1054"/>
      <c r="T574" s="1054"/>
      <c r="U574" s="1054"/>
      <c r="V574" s="1054"/>
      <c r="W574" s="1054"/>
      <c r="X574" s="1054"/>
      <c r="Y574" s="1054"/>
      <c r="Z574" s="1054"/>
      <c r="AA574" s="1055"/>
    </row>
    <row r="575" spans="1:33" ht="25.35" customHeight="1" x14ac:dyDescent="0.45">
      <c r="A575" s="1179"/>
      <c r="B575" s="1180"/>
      <c r="C575" s="1180"/>
      <c r="D575" s="1180"/>
      <c r="E575" s="1180"/>
      <c r="F575" s="1180"/>
      <c r="G575" s="1180"/>
      <c r="H575" s="1181"/>
      <c r="I575" s="1053" t="s">
        <v>5</v>
      </c>
      <c r="J575" s="1054"/>
      <c r="K575" s="1054"/>
      <c r="L575" s="1170"/>
      <c r="M575" s="1171"/>
      <c r="N575" s="1171"/>
      <c r="O575" s="1171"/>
      <c r="P575" s="1172"/>
      <c r="Q575" s="1053" t="s">
        <v>6</v>
      </c>
      <c r="R575" s="1054"/>
      <c r="S575" s="1055"/>
      <c r="T575" s="1170"/>
      <c r="U575" s="1171"/>
      <c r="V575" s="1171"/>
      <c r="W575" s="1171"/>
      <c r="X575" s="1171"/>
      <c r="Y575" s="1171"/>
      <c r="Z575" s="1171"/>
      <c r="AA575" s="1172"/>
    </row>
    <row r="576" spans="1:33" ht="25.35" customHeight="1" x14ac:dyDescent="0.45">
      <c r="A576" s="1179"/>
      <c r="B576" s="1180"/>
      <c r="C576" s="1180"/>
      <c r="D576" s="1180"/>
      <c r="E576" s="1180"/>
      <c r="F576" s="1180"/>
      <c r="G576" s="1180"/>
      <c r="H576" s="1181"/>
      <c r="I576" s="1053" t="s">
        <v>8536</v>
      </c>
      <c r="J576" s="1054"/>
      <c r="K576" s="1054"/>
      <c r="L576" s="1203"/>
      <c r="M576" s="1204"/>
      <c r="N576" s="1204"/>
      <c r="O576" s="1204"/>
      <c r="P576" s="1205"/>
      <c r="Q576" s="1053" t="s">
        <v>7</v>
      </c>
      <c r="R576" s="1054"/>
      <c r="S576" s="1055"/>
      <c r="T576" s="1170"/>
      <c r="U576" s="1171"/>
      <c r="V576" s="1171"/>
      <c r="W576" s="1171"/>
      <c r="X576" s="1171"/>
      <c r="Y576" s="1171"/>
      <c r="Z576" s="1171"/>
      <c r="AA576" s="1172"/>
    </row>
    <row r="577" spans="1:37" ht="25.35" customHeight="1" x14ac:dyDescent="0.45">
      <c r="A577" s="1182"/>
      <c r="B577" s="1183"/>
      <c r="C577" s="1183"/>
      <c r="D577" s="1183"/>
      <c r="E577" s="1183"/>
      <c r="F577" s="1183"/>
      <c r="G577" s="1183"/>
      <c r="H577" s="1184"/>
      <c r="I577" s="1053" t="s">
        <v>8</v>
      </c>
      <c r="J577" s="1054"/>
      <c r="K577" s="1054"/>
      <c r="L577" s="1206"/>
      <c r="M577" s="1206"/>
      <c r="N577" s="1206"/>
      <c r="O577" s="1206"/>
      <c r="P577" s="1206"/>
      <c r="Q577" s="1206"/>
      <c r="R577" s="1206"/>
      <c r="S577" s="1206"/>
      <c r="T577" s="1206"/>
      <c r="U577" s="1206"/>
      <c r="V577" s="1206"/>
      <c r="W577" s="1206"/>
      <c r="X577" s="1206"/>
      <c r="Y577" s="1206"/>
      <c r="Z577" s="1206"/>
      <c r="AA577" s="1206"/>
    </row>
    <row r="578" spans="1:37" ht="16.5" customHeight="1" x14ac:dyDescent="0.45">
      <c r="A578" s="1148" t="s">
        <v>63</v>
      </c>
      <c r="B578" s="1149"/>
      <c r="C578" s="1149"/>
      <c r="D578" s="1149"/>
      <c r="E578" s="1149"/>
      <c r="F578" s="1149"/>
      <c r="G578" s="1149"/>
      <c r="H578" s="1150"/>
      <c r="I578" s="1157"/>
      <c r="J578" s="1159"/>
      <c r="L578" s="1161"/>
      <c r="M578" s="1201" t="s">
        <v>64</v>
      </c>
      <c r="N578" s="1164"/>
      <c r="O578" s="43"/>
      <c r="P578" s="44"/>
      <c r="Q578" s="44"/>
      <c r="R578" s="44"/>
      <c r="S578" s="44"/>
      <c r="T578" s="44"/>
      <c r="U578" s="44"/>
      <c r="V578" s="44"/>
      <c r="W578" s="44"/>
      <c r="X578" s="42"/>
      <c r="Y578" s="45"/>
      <c r="Z578" s="45"/>
      <c r="AA578" s="46"/>
      <c r="AK578" s="39"/>
    </row>
    <row r="579" spans="1:37" ht="16.5" customHeight="1" x14ac:dyDescent="0.45">
      <c r="A579" s="1151"/>
      <c r="B579" s="1152"/>
      <c r="C579" s="1152"/>
      <c r="D579" s="1152"/>
      <c r="E579" s="1152"/>
      <c r="F579" s="1152"/>
      <c r="G579" s="1152"/>
      <c r="H579" s="1153"/>
      <c r="I579" s="1158"/>
      <c r="J579" s="1160"/>
      <c r="K579" s="32" t="s">
        <v>65</v>
      </c>
      <c r="L579" s="1162"/>
      <c r="M579" s="1202"/>
      <c r="N579" s="1166"/>
      <c r="O579" s="292"/>
      <c r="P579" s="99"/>
      <c r="Q579" s="99"/>
      <c r="R579" s="99"/>
      <c r="S579" s="99"/>
      <c r="T579" s="99"/>
      <c r="U579" s="99"/>
      <c r="V579" s="99"/>
      <c r="W579" s="99"/>
      <c r="X579" s="47"/>
      <c r="Y579" s="48"/>
      <c r="Z579" s="48"/>
      <c r="AA579" s="49"/>
    </row>
    <row r="580" spans="1:37" ht="16.5" customHeight="1" x14ac:dyDescent="0.45">
      <c r="A580" s="1151"/>
      <c r="B580" s="1152"/>
      <c r="C580" s="1152"/>
      <c r="D580" s="1152"/>
      <c r="E580" s="1152"/>
      <c r="F580" s="1152"/>
      <c r="G580" s="1152"/>
      <c r="H580" s="1153"/>
      <c r="I580" s="50" t="s">
        <v>66</v>
      </c>
      <c r="J580" s="51"/>
      <c r="K580" s="51"/>
      <c r="L580" s="51"/>
      <c r="M580" s="51"/>
      <c r="N580" s="51"/>
      <c r="O580" s="51"/>
      <c r="P580" s="51"/>
      <c r="Q580" s="51"/>
      <c r="R580" s="52"/>
      <c r="S580" s="53"/>
      <c r="T580" s="53"/>
      <c r="U580" s="53"/>
      <c r="V580" s="293"/>
      <c r="W580" s="294"/>
      <c r="X580" s="54"/>
      <c r="Y580" s="55" t="s">
        <v>65</v>
      </c>
      <c r="Z580" s="56"/>
      <c r="AA580" s="46" t="s">
        <v>64</v>
      </c>
    </row>
    <row r="581" spans="1:37" ht="16.5" customHeight="1" x14ac:dyDescent="0.45">
      <c r="A581" s="1154"/>
      <c r="B581" s="1155"/>
      <c r="C581" s="1155"/>
      <c r="D581" s="1155"/>
      <c r="E581" s="1155"/>
      <c r="F581" s="1155"/>
      <c r="G581" s="1155"/>
      <c r="H581" s="1156"/>
      <c r="I581" s="50" t="s">
        <v>67</v>
      </c>
      <c r="J581" s="295"/>
      <c r="K581" s="295"/>
      <c r="L581" s="295"/>
      <c r="M581" s="295"/>
      <c r="N581" s="295"/>
      <c r="O581" s="295"/>
      <c r="P581" s="295"/>
      <c r="Q581" s="295"/>
      <c r="R581" s="52"/>
      <c r="S581" s="53"/>
      <c r="T581" s="53"/>
      <c r="U581" s="53"/>
      <c r="V581" s="293"/>
      <c r="W581" s="294"/>
      <c r="X581" s="54"/>
      <c r="Y581" s="55" t="s">
        <v>65</v>
      </c>
      <c r="Z581" s="56"/>
      <c r="AA581" s="49" t="s">
        <v>64</v>
      </c>
    </row>
    <row r="582" spans="1:37" ht="18" customHeight="1" x14ac:dyDescent="0.45">
      <c r="A582" s="1167" t="s">
        <v>68</v>
      </c>
      <c r="B582" s="1168"/>
      <c r="C582" s="1168"/>
      <c r="D582" s="1168"/>
      <c r="E582" s="1168"/>
      <c r="F582" s="1168"/>
      <c r="G582" s="1168"/>
      <c r="H582" s="1169"/>
      <c r="I582" s="667" t="s">
        <v>84</v>
      </c>
      <c r="J582" s="52" t="s">
        <v>69</v>
      </c>
      <c r="K582" s="58"/>
      <c r="L582" s="58"/>
      <c r="M582" s="58"/>
      <c r="N582" s="667" t="s">
        <v>70</v>
      </c>
      <c r="O582" s="52" t="s">
        <v>71</v>
      </c>
      <c r="P582" s="58"/>
      <c r="Q582" s="58"/>
      <c r="S582" s="72" t="s">
        <v>81</v>
      </c>
      <c r="T582" s="667" t="s">
        <v>84</v>
      </c>
      <c r="U582" s="72" t="s">
        <v>82</v>
      </c>
      <c r="W582" s="52"/>
      <c r="X582" s="58"/>
      <c r="Y582" s="58"/>
      <c r="Z582" s="58"/>
      <c r="AA582" s="59"/>
      <c r="AG582" s="69"/>
    </row>
    <row r="583" spans="1:37" ht="15" customHeight="1" x14ac:dyDescent="0.45">
      <c r="A583" s="1118" t="s">
        <v>72</v>
      </c>
      <c r="B583" s="1119"/>
      <c r="C583" s="1119"/>
      <c r="D583" s="1119"/>
      <c r="E583" s="1119"/>
      <c r="F583" s="1119"/>
      <c r="G583" s="1119"/>
      <c r="H583" s="1120"/>
      <c r="I583" s="1130" t="s">
        <v>73</v>
      </c>
      <c r="J583" s="1139"/>
      <c r="K583" s="1199"/>
      <c r="L583" s="1199"/>
      <c r="M583" s="1199"/>
      <c r="N583" s="1199"/>
      <c r="O583" s="1199"/>
      <c r="P583" s="1199"/>
      <c r="Q583" s="1200"/>
      <c r="R583" s="1200"/>
      <c r="S583" s="1200"/>
      <c r="T583" s="1200"/>
      <c r="U583" s="1143" t="s">
        <v>74</v>
      </c>
      <c r="V583" s="1143"/>
      <c r="W583" s="1143"/>
      <c r="X583" s="1143"/>
      <c r="Y583" s="1143"/>
      <c r="Z583" s="1143"/>
      <c r="AA583" s="1144"/>
    </row>
    <row r="584" spans="1:37" ht="15" customHeight="1" x14ac:dyDescent="0.45">
      <c r="A584" s="1121"/>
      <c r="B584" s="1122"/>
      <c r="C584" s="1122"/>
      <c r="D584" s="1122"/>
      <c r="E584" s="1122"/>
      <c r="F584" s="1122"/>
      <c r="G584" s="1122"/>
      <c r="H584" s="1123"/>
      <c r="I584" s="1197"/>
      <c r="J584" s="1198"/>
      <c r="K584" s="1199"/>
      <c r="L584" s="1199"/>
      <c r="M584" s="1199"/>
      <c r="N584" s="1199"/>
      <c r="O584" s="1199"/>
      <c r="P584" s="1199"/>
      <c r="Q584" s="1200"/>
      <c r="R584" s="1200"/>
      <c r="S584" s="1200"/>
      <c r="T584" s="1200"/>
      <c r="U584" s="1146"/>
      <c r="V584" s="1146"/>
      <c r="W584" s="1146"/>
      <c r="X584" s="1146"/>
      <c r="Y584" s="1146"/>
      <c r="Z584" s="1146"/>
      <c r="AA584" s="1147"/>
      <c r="AB584" s="63"/>
      <c r="AC584" s="63"/>
      <c r="AD584" s="63"/>
      <c r="AE584" s="63"/>
      <c r="AF584" s="63"/>
      <c r="AG584" s="63"/>
    </row>
    <row r="585" spans="1:37" ht="15" customHeight="1" x14ac:dyDescent="0.45">
      <c r="A585" s="1118" t="s">
        <v>75</v>
      </c>
      <c r="B585" s="1119"/>
      <c r="C585" s="1119"/>
      <c r="D585" s="1119"/>
      <c r="E585" s="1119"/>
      <c r="F585" s="1119"/>
      <c r="G585" s="1119"/>
      <c r="H585" s="1119"/>
      <c r="I585" s="1124"/>
      <c r="J585" s="1125"/>
      <c r="K585" s="1113"/>
      <c r="L585" s="1134" t="s">
        <v>76</v>
      </c>
      <c r="M585" s="1113"/>
      <c r="N585" s="1134" t="s">
        <v>77</v>
      </c>
      <c r="O585" s="1113"/>
      <c r="P585" s="1134" t="s">
        <v>78</v>
      </c>
      <c r="R585" s="60"/>
      <c r="S585" s="60"/>
      <c r="T585" s="60"/>
      <c r="U585" s="60"/>
      <c r="V585" s="60"/>
      <c r="W585" s="60"/>
      <c r="X585" s="60"/>
      <c r="Y585" s="60"/>
      <c r="Z585" s="60"/>
      <c r="AA585" s="209"/>
      <c r="AB585" s="63"/>
      <c r="AC585" s="63"/>
      <c r="AD585" s="63"/>
      <c r="AE585" s="63"/>
      <c r="AF585" s="63"/>
      <c r="AG585" s="63"/>
    </row>
    <row r="586" spans="1:37" ht="15" customHeight="1" x14ac:dyDescent="0.45">
      <c r="A586" s="1121"/>
      <c r="B586" s="1122"/>
      <c r="C586" s="1122"/>
      <c r="D586" s="1122"/>
      <c r="E586" s="1122"/>
      <c r="F586" s="1122"/>
      <c r="G586" s="1122"/>
      <c r="H586" s="1122"/>
      <c r="I586" s="1126"/>
      <c r="J586" s="1127"/>
      <c r="K586" s="1114"/>
      <c r="L586" s="1136"/>
      <c r="M586" s="1114"/>
      <c r="N586" s="1136"/>
      <c r="O586" s="1114"/>
      <c r="P586" s="1136"/>
      <c r="Q586" s="64"/>
      <c r="R586" s="62"/>
      <c r="S586" s="62"/>
      <c r="T586" s="62"/>
      <c r="U586" s="62"/>
      <c r="V586" s="62"/>
      <c r="W586" s="62"/>
      <c r="X586" s="62"/>
      <c r="Y586" s="62"/>
      <c r="Z586" s="62"/>
      <c r="AA586" s="208"/>
      <c r="AB586" s="63"/>
      <c r="AC586" s="63"/>
      <c r="AD586" s="63"/>
      <c r="AE586" s="63"/>
      <c r="AF586" s="63"/>
      <c r="AG586" s="63"/>
    </row>
    <row r="587" spans="1:37" ht="20.100000000000001" customHeight="1" x14ac:dyDescent="0.45">
      <c r="A587" s="65"/>
      <c r="B587" s="65"/>
      <c r="C587" s="65"/>
      <c r="D587" s="65"/>
      <c r="E587" s="65"/>
      <c r="F587" s="65"/>
      <c r="G587" s="65"/>
      <c r="H587" s="65"/>
      <c r="I587" s="66"/>
      <c r="J587" s="66"/>
      <c r="K587" s="68"/>
      <c r="L587" s="66"/>
      <c r="M587" s="68"/>
      <c r="N587" s="66"/>
      <c r="O587" s="68"/>
      <c r="P587" s="66"/>
      <c r="Q587" s="68"/>
      <c r="R587" s="61"/>
      <c r="S587" s="61"/>
      <c r="T587" s="61"/>
      <c r="U587" s="61"/>
      <c r="V587" s="61"/>
      <c r="W587" s="61"/>
      <c r="X587" s="61"/>
      <c r="Y587" s="61"/>
      <c r="Z587" s="61"/>
      <c r="AA587" s="61"/>
      <c r="AB587" s="63"/>
      <c r="AC587" s="63"/>
      <c r="AD587" s="63"/>
      <c r="AE587" s="63"/>
      <c r="AF587" s="63"/>
      <c r="AG587" s="63"/>
    </row>
    <row r="588" spans="1:37" ht="12.45" customHeight="1" x14ac:dyDescent="0.45">
      <c r="A588" s="1185" t="s">
        <v>62</v>
      </c>
      <c r="B588" s="1186"/>
      <c r="C588" s="1186"/>
      <c r="D588" s="1186"/>
      <c r="E588" s="1186"/>
      <c r="F588" s="1186"/>
      <c r="G588" s="1186"/>
      <c r="H588" s="1187"/>
      <c r="I588" s="1188"/>
      <c r="J588" s="1189"/>
      <c r="K588" s="1189"/>
      <c r="L588" s="1189"/>
      <c r="M588" s="1189"/>
      <c r="N588" s="1189"/>
      <c r="O588" s="1189"/>
      <c r="P588" s="1189"/>
      <c r="Q588" s="1189"/>
      <c r="R588" s="1189"/>
      <c r="S588" s="1189"/>
      <c r="T588" s="1189"/>
      <c r="U588" s="1189"/>
      <c r="V588" s="1189"/>
      <c r="W588" s="1189"/>
      <c r="X588" s="1189"/>
      <c r="Y588" s="1189"/>
      <c r="Z588" s="1189"/>
      <c r="AA588" s="1190"/>
    </row>
    <row r="589" spans="1:37" ht="22.5" customHeight="1" x14ac:dyDescent="0.45">
      <c r="A589" s="1207" t="s">
        <v>50</v>
      </c>
      <c r="B589" s="1208"/>
      <c r="C589" s="1208"/>
      <c r="D589" s="1208"/>
      <c r="E589" s="1208"/>
      <c r="F589" s="1208"/>
      <c r="G589" s="1208"/>
      <c r="H589" s="1209"/>
      <c r="I589" s="1182"/>
      <c r="J589" s="1183"/>
      <c r="K589" s="1183"/>
      <c r="L589" s="1180"/>
      <c r="M589" s="1180"/>
      <c r="N589" s="1183"/>
      <c r="O589" s="1180"/>
      <c r="P589" s="1180"/>
      <c r="Q589" s="1183"/>
      <c r="R589" s="1183"/>
      <c r="S589" s="1183"/>
      <c r="T589" s="1183"/>
      <c r="U589" s="1183"/>
      <c r="V589" s="1183"/>
      <c r="W589" s="1183"/>
      <c r="X589" s="1183"/>
      <c r="Y589" s="1183"/>
      <c r="Z589" s="1183"/>
      <c r="AA589" s="1184"/>
    </row>
    <row r="590" spans="1:37" ht="25.35" customHeight="1" x14ac:dyDescent="0.45">
      <c r="A590" s="1173" t="s">
        <v>48</v>
      </c>
      <c r="B590" s="1174"/>
      <c r="C590" s="1174"/>
      <c r="D590" s="1174"/>
      <c r="E590" s="1174"/>
      <c r="F590" s="1174"/>
      <c r="G590" s="1174"/>
      <c r="H590" s="1175"/>
      <c r="I590" s="1053" t="s">
        <v>3</v>
      </c>
      <c r="J590" s="1054"/>
      <c r="K590" s="1055"/>
      <c r="L590" s="1171"/>
      <c r="M590" s="1176"/>
      <c r="N590" s="37" t="s">
        <v>4</v>
      </c>
      <c r="O590" s="1177"/>
      <c r="P590" s="1176"/>
      <c r="Q590" s="1054"/>
      <c r="R590" s="1054"/>
      <c r="S590" s="1054"/>
      <c r="T590" s="1054"/>
      <c r="U590" s="1054"/>
      <c r="V590" s="1054"/>
      <c r="W590" s="1054"/>
      <c r="X590" s="1054"/>
      <c r="Y590" s="1054"/>
      <c r="Z590" s="1054"/>
      <c r="AA590" s="1055"/>
    </row>
    <row r="591" spans="1:37" ht="25.35" customHeight="1" x14ac:dyDescent="0.45">
      <c r="A591" s="1179"/>
      <c r="B591" s="1180"/>
      <c r="C591" s="1180"/>
      <c r="D591" s="1180"/>
      <c r="E591" s="1180"/>
      <c r="F591" s="1180"/>
      <c r="G591" s="1180"/>
      <c r="H591" s="1181"/>
      <c r="I591" s="1053" t="s">
        <v>5</v>
      </c>
      <c r="J591" s="1054"/>
      <c r="K591" s="1054"/>
      <c r="L591" s="1170"/>
      <c r="M591" s="1171"/>
      <c r="N591" s="1171"/>
      <c r="O591" s="1171"/>
      <c r="P591" s="1172"/>
      <c r="Q591" s="1053" t="s">
        <v>6</v>
      </c>
      <c r="R591" s="1054"/>
      <c r="S591" s="1055"/>
      <c r="T591" s="1170"/>
      <c r="U591" s="1171"/>
      <c r="V591" s="1171"/>
      <c r="W591" s="1171"/>
      <c r="X591" s="1171"/>
      <c r="Y591" s="1171"/>
      <c r="Z591" s="1171"/>
      <c r="AA591" s="1172"/>
    </row>
    <row r="592" spans="1:37" ht="25.35" customHeight="1" x14ac:dyDescent="0.45">
      <c r="A592" s="1179"/>
      <c r="B592" s="1180"/>
      <c r="C592" s="1180"/>
      <c r="D592" s="1180"/>
      <c r="E592" s="1180"/>
      <c r="F592" s="1180"/>
      <c r="G592" s="1180"/>
      <c r="H592" s="1181"/>
      <c r="I592" s="1053" t="s">
        <v>8536</v>
      </c>
      <c r="J592" s="1054"/>
      <c r="K592" s="1054"/>
      <c r="L592" s="1203"/>
      <c r="M592" s="1204"/>
      <c r="N592" s="1204"/>
      <c r="O592" s="1204"/>
      <c r="P592" s="1205"/>
      <c r="Q592" s="1053" t="s">
        <v>7</v>
      </c>
      <c r="R592" s="1054"/>
      <c r="S592" s="1055"/>
      <c r="T592" s="1170"/>
      <c r="U592" s="1171"/>
      <c r="V592" s="1171"/>
      <c r="W592" s="1171"/>
      <c r="X592" s="1171"/>
      <c r="Y592" s="1171"/>
      <c r="Z592" s="1171"/>
      <c r="AA592" s="1172"/>
    </row>
    <row r="593" spans="1:37" ht="25.35" customHeight="1" x14ac:dyDescent="0.45">
      <c r="A593" s="1182"/>
      <c r="B593" s="1183"/>
      <c r="C593" s="1183"/>
      <c r="D593" s="1183"/>
      <c r="E593" s="1183"/>
      <c r="F593" s="1183"/>
      <c r="G593" s="1183"/>
      <c r="H593" s="1184"/>
      <c r="I593" s="1053" t="s">
        <v>8</v>
      </c>
      <c r="J593" s="1054"/>
      <c r="K593" s="1054"/>
      <c r="L593" s="1206"/>
      <c r="M593" s="1206"/>
      <c r="N593" s="1206"/>
      <c r="O593" s="1206"/>
      <c r="P593" s="1206"/>
      <c r="Q593" s="1206"/>
      <c r="R593" s="1206"/>
      <c r="S593" s="1206"/>
      <c r="T593" s="1206"/>
      <c r="U593" s="1206"/>
      <c r="V593" s="1206"/>
      <c r="W593" s="1206"/>
      <c r="X593" s="1206"/>
      <c r="Y593" s="1206"/>
      <c r="Z593" s="1206"/>
      <c r="AA593" s="1206"/>
    </row>
    <row r="594" spans="1:37" ht="16.5" customHeight="1" x14ac:dyDescent="0.45">
      <c r="A594" s="1148" t="s">
        <v>63</v>
      </c>
      <c r="B594" s="1149"/>
      <c r="C594" s="1149"/>
      <c r="D594" s="1149"/>
      <c r="E594" s="1149"/>
      <c r="F594" s="1149"/>
      <c r="G594" s="1149"/>
      <c r="H594" s="1150"/>
      <c r="I594" s="1157"/>
      <c r="J594" s="1159"/>
      <c r="L594" s="1161"/>
      <c r="M594" s="1201" t="s">
        <v>64</v>
      </c>
      <c r="N594" s="1164"/>
      <c r="O594" s="43"/>
      <c r="P594" s="44"/>
      <c r="Q594" s="44"/>
      <c r="R594" s="44"/>
      <c r="S594" s="44"/>
      <c r="T594" s="44"/>
      <c r="U594" s="44"/>
      <c r="V594" s="44"/>
      <c r="W594" s="44"/>
      <c r="X594" s="42"/>
      <c r="Y594" s="45"/>
      <c r="Z594" s="45"/>
      <c r="AA594" s="46"/>
      <c r="AK594" s="39"/>
    </row>
    <row r="595" spans="1:37" ht="16.5" customHeight="1" x14ac:dyDescent="0.45">
      <c r="A595" s="1151"/>
      <c r="B595" s="1152"/>
      <c r="C595" s="1152"/>
      <c r="D595" s="1152"/>
      <c r="E595" s="1152"/>
      <c r="F595" s="1152"/>
      <c r="G595" s="1152"/>
      <c r="H595" s="1153"/>
      <c r="I595" s="1158"/>
      <c r="J595" s="1160"/>
      <c r="K595" s="32" t="s">
        <v>65</v>
      </c>
      <c r="L595" s="1162"/>
      <c r="M595" s="1202"/>
      <c r="N595" s="1166"/>
      <c r="O595" s="292"/>
      <c r="P595" s="99"/>
      <c r="Q595" s="99"/>
      <c r="R595" s="99"/>
      <c r="S595" s="99"/>
      <c r="T595" s="99"/>
      <c r="U595" s="99"/>
      <c r="V595" s="99"/>
      <c r="W595" s="99"/>
      <c r="X595" s="47"/>
      <c r="Y595" s="48"/>
      <c r="Z595" s="48"/>
      <c r="AA595" s="49"/>
    </row>
    <row r="596" spans="1:37" ht="16.5" customHeight="1" x14ac:dyDescent="0.45">
      <c r="A596" s="1151"/>
      <c r="B596" s="1152"/>
      <c r="C596" s="1152"/>
      <c r="D596" s="1152"/>
      <c r="E596" s="1152"/>
      <c r="F596" s="1152"/>
      <c r="G596" s="1152"/>
      <c r="H596" s="1153"/>
      <c r="I596" s="50" t="s">
        <v>66</v>
      </c>
      <c r="J596" s="51"/>
      <c r="K596" s="51"/>
      <c r="L596" s="51"/>
      <c r="M596" s="51"/>
      <c r="N596" s="51"/>
      <c r="O596" s="51"/>
      <c r="P596" s="51"/>
      <c r="Q596" s="51"/>
      <c r="R596" s="52"/>
      <c r="S596" s="53"/>
      <c r="T596" s="53"/>
      <c r="U596" s="53"/>
      <c r="V596" s="293"/>
      <c r="W596" s="294"/>
      <c r="X596" s="54"/>
      <c r="Y596" s="55" t="s">
        <v>65</v>
      </c>
      <c r="Z596" s="56"/>
      <c r="AA596" s="46" t="s">
        <v>64</v>
      </c>
    </row>
    <row r="597" spans="1:37" ht="16.5" customHeight="1" x14ac:dyDescent="0.45">
      <c r="A597" s="1154"/>
      <c r="B597" s="1155"/>
      <c r="C597" s="1155"/>
      <c r="D597" s="1155"/>
      <c r="E597" s="1155"/>
      <c r="F597" s="1155"/>
      <c r="G597" s="1155"/>
      <c r="H597" s="1156"/>
      <c r="I597" s="50" t="s">
        <v>67</v>
      </c>
      <c r="J597" s="295"/>
      <c r="K597" s="295"/>
      <c r="L597" s="295"/>
      <c r="M597" s="295"/>
      <c r="N597" s="295"/>
      <c r="O597" s="295"/>
      <c r="P597" s="295"/>
      <c r="Q597" s="295"/>
      <c r="R597" s="52"/>
      <c r="S597" s="53"/>
      <c r="T597" s="53"/>
      <c r="U597" s="53"/>
      <c r="V597" s="293"/>
      <c r="W597" s="294"/>
      <c r="X597" s="54"/>
      <c r="Y597" s="55" t="s">
        <v>65</v>
      </c>
      <c r="Z597" s="56"/>
      <c r="AA597" s="49" t="s">
        <v>64</v>
      </c>
    </row>
    <row r="598" spans="1:37" ht="18" customHeight="1" x14ac:dyDescent="0.45">
      <c r="A598" s="1167" t="s">
        <v>68</v>
      </c>
      <c r="B598" s="1168"/>
      <c r="C598" s="1168"/>
      <c r="D598" s="1168"/>
      <c r="E598" s="1168"/>
      <c r="F598" s="1168"/>
      <c r="G598" s="1168"/>
      <c r="H598" s="1169"/>
      <c r="I598" s="667" t="s">
        <v>84</v>
      </c>
      <c r="J598" s="52" t="s">
        <v>69</v>
      </c>
      <c r="K598" s="58"/>
      <c r="L598" s="58"/>
      <c r="M598" s="58"/>
      <c r="N598" s="667" t="s">
        <v>70</v>
      </c>
      <c r="O598" s="52" t="s">
        <v>71</v>
      </c>
      <c r="P598" s="58"/>
      <c r="Q598" s="58"/>
      <c r="S598" s="72" t="s">
        <v>81</v>
      </c>
      <c r="T598" s="667" t="s">
        <v>84</v>
      </c>
      <c r="U598" s="72" t="s">
        <v>82</v>
      </c>
      <c r="W598" s="52"/>
      <c r="X598" s="58"/>
      <c r="Y598" s="58"/>
      <c r="Z598" s="58"/>
      <c r="AA598" s="59"/>
      <c r="AG598" s="69"/>
    </row>
    <row r="599" spans="1:37" ht="15" customHeight="1" x14ac:dyDescent="0.45">
      <c r="A599" s="1118" t="s">
        <v>72</v>
      </c>
      <c r="B599" s="1119"/>
      <c r="C599" s="1119"/>
      <c r="D599" s="1119"/>
      <c r="E599" s="1119"/>
      <c r="F599" s="1119"/>
      <c r="G599" s="1119"/>
      <c r="H599" s="1120"/>
      <c r="I599" s="1130" t="s">
        <v>73</v>
      </c>
      <c r="J599" s="1139"/>
      <c r="K599" s="1199"/>
      <c r="L599" s="1199"/>
      <c r="M599" s="1199"/>
      <c r="N599" s="1199"/>
      <c r="O599" s="1199"/>
      <c r="P599" s="1199"/>
      <c r="Q599" s="1200"/>
      <c r="R599" s="1200"/>
      <c r="S599" s="1200"/>
      <c r="T599" s="1200"/>
      <c r="U599" s="1143" t="s">
        <v>74</v>
      </c>
      <c r="V599" s="1143"/>
      <c r="W599" s="1143"/>
      <c r="X599" s="1143"/>
      <c r="Y599" s="1143"/>
      <c r="Z599" s="1143"/>
      <c r="AA599" s="1144"/>
    </row>
    <row r="600" spans="1:37" ht="15" customHeight="1" x14ac:dyDescent="0.45">
      <c r="A600" s="1121"/>
      <c r="B600" s="1122"/>
      <c r="C600" s="1122"/>
      <c r="D600" s="1122"/>
      <c r="E600" s="1122"/>
      <c r="F600" s="1122"/>
      <c r="G600" s="1122"/>
      <c r="H600" s="1123"/>
      <c r="I600" s="1197"/>
      <c r="J600" s="1198"/>
      <c r="K600" s="1199"/>
      <c r="L600" s="1199"/>
      <c r="M600" s="1199"/>
      <c r="N600" s="1199"/>
      <c r="O600" s="1199"/>
      <c r="P600" s="1199"/>
      <c r="Q600" s="1200"/>
      <c r="R600" s="1200"/>
      <c r="S600" s="1200"/>
      <c r="T600" s="1200"/>
      <c r="U600" s="1146"/>
      <c r="V600" s="1146"/>
      <c r="W600" s="1146"/>
      <c r="X600" s="1146"/>
      <c r="Y600" s="1146"/>
      <c r="Z600" s="1146"/>
      <c r="AA600" s="1147"/>
      <c r="AB600" s="63"/>
      <c r="AC600" s="63"/>
      <c r="AD600" s="63"/>
      <c r="AE600" s="63"/>
      <c r="AF600" s="63"/>
      <c r="AG600" s="63"/>
    </row>
    <row r="601" spans="1:37" ht="15" customHeight="1" x14ac:dyDescent="0.45">
      <c r="A601" s="1118" t="s">
        <v>75</v>
      </c>
      <c r="B601" s="1119"/>
      <c r="C601" s="1119"/>
      <c r="D601" s="1119"/>
      <c r="E601" s="1119"/>
      <c r="F601" s="1119"/>
      <c r="G601" s="1119"/>
      <c r="H601" s="1119"/>
      <c r="I601" s="1124"/>
      <c r="J601" s="1125"/>
      <c r="K601" s="1113"/>
      <c r="L601" s="1134" t="s">
        <v>76</v>
      </c>
      <c r="M601" s="1113"/>
      <c r="N601" s="1134" t="s">
        <v>77</v>
      </c>
      <c r="O601" s="1113"/>
      <c r="P601" s="1134" t="s">
        <v>78</v>
      </c>
      <c r="R601" s="60"/>
      <c r="S601" s="60"/>
      <c r="T601" s="60"/>
      <c r="U601" s="60"/>
      <c r="V601" s="60"/>
      <c r="W601" s="60"/>
      <c r="X601" s="60"/>
      <c r="Y601" s="60"/>
      <c r="Z601" s="60"/>
      <c r="AA601" s="209"/>
      <c r="AB601" s="63"/>
      <c r="AC601" s="63"/>
      <c r="AD601" s="63"/>
      <c r="AE601" s="63"/>
      <c r="AF601" s="63"/>
      <c r="AG601" s="63"/>
    </row>
    <row r="602" spans="1:37" ht="15" customHeight="1" x14ac:dyDescent="0.45">
      <c r="A602" s="1121"/>
      <c r="B602" s="1122"/>
      <c r="C602" s="1122"/>
      <c r="D602" s="1122"/>
      <c r="E602" s="1122"/>
      <c r="F602" s="1122"/>
      <c r="G602" s="1122"/>
      <c r="H602" s="1122"/>
      <c r="I602" s="1126"/>
      <c r="J602" s="1127"/>
      <c r="K602" s="1114"/>
      <c r="L602" s="1136"/>
      <c r="M602" s="1114"/>
      <c r="N602" s="1136"/>
      <c r="O602" s="1114"/>
      <c r="P602" s="1136"/>
      <c r="Q602" s="64"/>
      <c r="R602" s="62"/>
      <c r="S602" s="62"/>
      <c r="T602" s="62"/>
      <c r="U602" s="62"/>
      <c r="V602" s="62"/>
      <c r="W602" s="62"/>
      <c r="X602" s="62"/>
      <c r="Y602" s="62"/>
      <c r="Z602" s="62"/>
      <c r="AA602" s="208"/>
      <c r="AB602" s="63"/>
      <c r="AC602" s="63"/>
      <c r="AD602" s="63"/>
      <c r="AE602" s="63"/>
      <c r="AF602" s="63"/>
      <c r="AG602" s="63"/>
    </row>
    <row r="603" spans="1:37" ht="20.100000000000001" customHeight="1" x14ac:dyDescent="0.45">
      <c r="A603" s="65"/>
      <c r="B603" s="65"/>
      <c r="C603" s="65"/>
      <c r="D603" s="65"/>
      <c r="E603" s="65"/>
      <c r="F603" s="65"/>
      <c r="G603" s="65"/>
      <c r="H603" s="65"/>
      <c r="I603" s="66"/>
      <c r="J603" s="66"/>
      <c r="K603" s="68"/>
      <c r="L603" s="66"/>
      <c r="M603" s="68"/>
      <c r="N603" s="66"/>
      <c r="O603" s="68"/>
      <c r="P603" s="66"/>
      <c r="Q603" s="68"/>
      <c r="R603" s="61"/>
      <c r="S603" s="61"/>
      <c r="T603" s="61"/>
      <c r="U603" s="61"/>
      <c r="V603" s="61"/>
      <c r="W603" s="61"/>
      <c r="X603" s="61"/>
      <c r="Y603" s="61"/>
      <c r="Z603" s="61"/>
      <c r="AA603" s="61"/>
      <c r="AB603" s="63"/>
      <c r="AC603" s="63"/>
      <c r="AD603" s="63"/>
      <c r="AE603" s="63"/>
      <c r="AF603" s="63"/>
      <c r="AG603" s="63"/>
    </row>
    <row r="604" spans="1:37" ht="18" customHeight="1" x14ac:dyDescent="0.45">
      <c r="B604" s="291" t="s">
        <v>85</v>
      </c>
      <c r="C604" s="69" t="s">
        <v>5718</v>
      </c>
      <c r="E604" s="69"/>
      <c r="F604" s="69"/>
      <c r="G604" s="69"/>
      <c r="H604" s="69"/>
      <c r="I604" s="73"/>
      <c r="J604" s="73"/>
      <c r="K604" s="73"/>
      <c r="L604" s="73"/>
      <c r="M604" s="73"/>
      <c r="N604" s="73"/>
      <c r="O604" s="73"/>
      <c r="P604" s="73"/>
      <c r="Q604" s="73"/>
      <c r="R604" s="74"/>
      <c r="S604" s="73"/>
      <c r="T604" s="73"/>
      <c r="U604" s="73"/>
      <c r="V604" s="73"/>
      <c r="W604" s="69"/>
      <c r="X604" s="69"/>
      <c r="Y604" s="69"/>
      <c r="Z604" s="69"/>
      <c r="AA604" s="69"/>
      <c r="AB604" s="69"/>
      <c r="AE604" s="71"/>
    </row>
    <row r="605" spans="1:37" ht="30" customHeight="1" x14ac:dyDescent="0.45">
      <c r="B605" s="296" t="s">
        <v>86</v>
      </c>
      <c r="C605" s="1117" t="s">
        <v>5719</v>
      </c>
      <c r="D605" s="1117"/>
      <c r="E605" s="1117"/>
      <c r="F605" s="1117"/>
      <c r="G605" s="1117"/>
      <c r="H605" s="1117"/>
      <c r="I605" s="1117"/>
      <c r="J605" s="1117"/>
      <c r="K605" s="1117"/>
      <c r="L605" s="1117"/>
      <c r="M605" s="1117"/>
      <c r="N605" s="1117"/>
      <c r="O605" s="1117"/>
      <c r="P605" s="1117"/>
      <c r="Q605" s="1117"/>
      <c r="R605" s="1117"/>
      <c r="S605" s="1117"/>
      <c r="T605" s="1117"/>
      <c r="U605" s="1117"/>
      <c r="V605" s="1117"/>
      <c r="W605" s="1117"/>
      <c r="X605" s="1117"/>
      <c r="Y605" s="1117"/>
      <c r="Z605" s="1117"/>
      <c r="AA605" s="1117"/>
      <c r="AE605" s="71"/>
    </row>
    <row r="606" spans="1:37" ht="8.1" customHeight="1" x14ac:dyDescent="0.4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row>
    <row r="607" spans="1:37" ht="25.35" customHeight="1" x14ac:dyDescent="0.45">
      <c r="A607" s="35" t="s">
        <v>87</v>
      </c>
      <c r="H607" s="36"/>
      <c r="I607" s="36"/>
      <c r="V607" s="36"/>
      <c r="W607" s="36"/>
      <c r="X607" s="36"/>
      <c r="Y607" s="36"/>
      <c r="Z607" s="36"/>
      <c r="AA607" s="36"/>
    </row>
    <row r="608" spans="1:37" ht="12.45" customHeight="1" x14ac:dyDescent="0.45">
      <c r="A608" s="1185" t="s">
        <v>62</v>
      </c>
      <c r="B608" s="1186"/>
      <c r="C608" s="1186"/>
      <c r="D608" s="1186"/>
      <c r="E608" s="1186"/>
      <c r="F608" s="1186"/>
      <c r="G608" s="1186"/>
      <c r="H608" s="1187"/>
      <c r="I608" s="1188"/>
      <c r="J608" s="1189"/>
      <c r="K608" s="1189"/>
      <c r="L608" s="1189"/>
      <c r="M608" s="1189"/>
      <c r="N608" s="1189"/>
      <c r="O608" s="1189"/>
      <c r="P608" s="1189"/>
      <c r="Q608" s="1189"/>
      <c r="R608" s="1189"/>
      <c r="S608" s="1189"/>
      <c r="T608" s="1189"/>
      <c r="U608" s="1189"/>
      <c r="V608" s="1189"/>
      <c r="W608" s="1189"/>
      <c r="X608" s="1189"/>
      <c r="Y608" s="1189"/>
      <c r="Z608" s="1189"/>
      <c r="AA608" s="1190"/>
    </row>
    <row r="609" spans="1:37" ht="22.5" customHeight="1" x14ac:dyDescent="0.45">
      <c r="A609" s="1207" t="s">
        <v>50</v>
      </c>
      <c r="B609" s="1208"/>
      <c r="C609" s="1208"/>
      <c r="D609" s="1208"/>
      <c r="E609" s="1208"/>
      <c r="F609" s="1208"/>
      <c r="G609" s="1208"/>
      <c r="H609" s="1209"/>
      <c r="I609" s="1182"/>
      <c r="J609" s="1183"/>
      <c r="K609" s="1183"/>
      <c r="L609" s="1180"/>
      <c r="M609" s="1180"/>
      <c r="N609" s="1183"/>
      <c r="O609" s="1180"/>
      <c r="P609" s="1180"/>
      <c r="Q609" s="1183"/>
      <c r="R609" s="1183"/>
      <c r="S609" s="1183"/>
      <c r="T609" s="1183"/>
      <c r="U609" s="1183"/>
      <c r="V609" s="1183"/>
      <c r="W609" s="1183"/>
      <c r="X609" s="1183"/>
      <c r="Y609" s="1183"/>
      <c r="Z609" s="1183"/>
      <c r="AA609" s="1184"/>
    </row>
    <row r="610" spans="1:37" ht="25.35" customHeight="1" x14ac:dyDescent="0.45">
      <c r="A610" s="1173" t="s">
        <v>48</v>
      </c>
      <c r="B610" s="1174"/>
      <c r="C610" s="1174"/>
      <c r="D610" s="1174"/>
      <c r="E610" s="1174"/>
      <c r="F610" s="1174"/>
      <c r="G610" s="1174"/>
      <c r="H610" s="1175"/>
      <c r="I610" s="1053" t="s">
        <v>3</v>
      </c>
      <c r="J610" s="1054"/>
      <c r="K610" s="1055"/>
      <c r="L610" s="1171"/>
      <c r="M610" s="1176"/>
      <c r="N610" s="37" t="s">
        <v>4</v>
      </c>
      <c r="O610" s="1177"/>
      <c r="P610" s="1176"/>
      <c r="Q610" s="1054"/>
      <c r="R610" s="1054"/>
      <c r="S610" s="1054"/>
      <c r="T610" s="1054"/>
      <c r="U610" s="1054"/>
      <c r="V610" s="1054"/>
      <c r="W610" s="1054"/>
      <c r="X610" s="1054"/>
      <c r="Y610" s="1054"/>
      <c r="Z610" s="1054"/>
      <c r="AA610" s="1055"/>
    </row>
    <row r="611" spans="1:37" ht="25.35" customHeight="1" x14ac:dyDescent="0.45">
      <c r="A611" s="1179"/>
      <c r="B611" s="1180"/>
      <c r="C611" s="1180"/>
      <c r="D611" s="1180"/>
      <c r="E611" s="1180"/>
      <c r="F611" s="1180"/>
      <c r="G611" s="1180"/>
      <c r="H611" s="1181"/>
      <c r="I611" s="1053" t="s">
        <v>5</v>
      </c>
      <c r="J611" s="1054"/>
      <c r="K611" s="1054"/>
      <c r="L611" s="1170"/>
      <c r="M611" s="1171"/>
      <c r="N611" s="1171"/>
      <c r="O611" s="1171"/>
      <c r="P611" s="1172"/>
      <c r="Q611" s="1053" t="s">
        <v>6</v>
      </c>
      <c r="R611" s="1054"/>
      <c r="S611" s="1055"/>
      <c r="T611" s="1170"/>
      <c r="U611" s="1171"/>
      <c r="V611" s="1171"/>
      <c r="W611" s="1171"/>
      <c r="X611" s="1171"/>
      <c r="Y611" s="1171"/>
      <c r="Z611" s="1171"/>
      <c r="AA611" s="1172"/>
    </row>
    <row r="612" spans="1:37" ht="25.35" customHeight="1" x14ac:dyDescent="0.45">
      <c r="A612" s="1179"/>
      <c r="B612" s="1180"/>
      <c r="C612" s="1180"/>
      <c r="D612" s="1180"/>
      <c r="E612" s="1180"/>
      <c r="F612" s="1180"/>
      <c r="G612" s="1180"/>
      <c r="H612" s="1181"/>
      <c r="I612" s="1053" t="s">
        <v>8536</v>
      </c>
      <c r="J612" s="1054"/>
      <c r="K612" s="1054"/>
      <c r="L612" s="1203"/>
      <c r="M612" s="1204"/>
      <c r="N612" s="1204"/>
      <c r="O612" s="1204"/>
      <c r="P612" s="1205"/>
      <c r="Q612" s="1053" t="s">
        <v>7</v>
      </c>
      <c r="R612" s="1054"/>
      <c r="S612" s="1055"/>
      <c r="T612" s="1170"/>
      <c r="U612" s="1171"/>
      <c r="V612" s="1171"/>
      <c r="W612" s="1171"/>
      <c r="X612" s="1171"/>
      <c r="Y612" s="1171"/>
      <c r="Z612" s="1171"/>
      <c r="AA612" s="1172"/>
    </row>
    <row r="613" spans="1:37" ht="25.35" customHeight="1" x14ac:dyDescent="0.45">
      <c r="A613" s="1182"/>
      <c r="B613" s="1183"/>
      <c r="C613" s="1183"/>
      <c r="D613" s="1183"/>
      <c r="E613" s="1183"/>
      <c r="F613" s="1183"/>
      <c r="G613" s="1183"/>
      <c r="H613" s="1184"/>
      <c r="I613" s="1053" t="s">
        <v>8</v>
      </c>
      <c r="J613" s="1054"/>
      <c r="K613" s="1054"/>
      <c r="L613" s="1206"/>
      <c r="M613" s="1206"/>
      <c r="N613" s="1206"/>
      <c r="O613" s="1206"/>
      <c r="P613" s="1206"/>
      <c r="Q613" s="1206"/>
      <c r="R613" s="1206"/>
      <c r="S613" s="1206"/>
      <c r="T613" s="1206"/>
      <c r="U613" s="1206"/>
      <c r="V613" s="1206"/>
      <c r="W613" s="1206"/>
      <c r="X613" s="1206"/>
      <c r="Y613" s="1206"/>
      <c r="Z613" s="1206"/>
      <c r="AA613" s="1206"/>
    </row>
    <row r="614" spans="1:37" ht="16.5" customHeight="1" x14ac:dyDescent="0.45">
      <c r="A614" s="1148" t="s">
        <v>63</v>
      </c>
      <c r="B614" s="1149"/>
      <c r="C614" s="1149"/>
      <c r="D614" s="1149"/>
      <c r="E614" s="1149"/>
      <c r="F614" s="1149"/>
      <c r="G614" s="1149"/>
      <c r="H614" s="1150"/>
      <c r="I614" s="1157"/>
      <c r="J614" s="1159"/>
      <c r="L614" s="1161"/>
      <c r="M614" s="1201" t="s">
        <v>64</v>
      </c>
      <c r="N614" s="1164"/>
      <c r="O614" s="43"/>
      <c r="P614" s="44"/>
      <c r="Q614" s="44"/>
      <c r="R614" s="44"/>
      <c r="S614" s="44"/>
      <c r="T614" s="44"/>
      <c r="U614" s="44"/>
      <c r="V614" s="44"/>
      <c r="W614" s="44"/>
      <c r="X614" s="42"/>
      <c r="Y614" s="45"/>
      <c r="Z614" s="45"/>
      <c r="AA614" s="46"/>
      <c r="AK614" s="39"/>
    </row>
    <row r="615" spans="1:37" ht="16.5" customHeight="1" x14ac:dyDescent="0.45">
      <c r="A615" s="1151"/>
      <c r="B615" s="1152"/>
      <c r="C615" s="1152"/>
      <c r="D615" s="1152"/>
      <c r="E615" s="1152"/>
      <c r="F615" s="1152"/>
      <c r="G615" s="1152"/>
      <c r="H615" s="1153"/>
      <c r="I615" s="1158"/>
      <c r="J615" s="1160"/>
      <c r="K615" s="32" t="s">
        <v>65</v>
      </c>
      <c r="L615" s="1162"/>
      <c r="M615" s="1202"/>
      <c r="N615" s="1166"/>
      <c r="O615" s="292"/>
      <c r="P615" s="99"/>
      <c r="Q615" s="99"/>
      <c r="R615" s="99"/>
      <c r="S615" s="99"/>
      <c r="T615" s="99"/>
      <c r="U615" s="99"/>
      <c r="V615" s="99"/>
      <c r="W615" s="99"/>
      <c r="X615" s="47"/>
      <c r="Y615" s="48"/>
      <c r="Z615" s="48"/>
      <c r="AA615" s="49"/>
    </row>
    <row r="616" spans="1:37" ht="16.5" customHeight="1" x14ac:dyDescent="0.45">
      <c r="A616" s="1151"/>
      <c r="B616" s="1152"/>
      <c r="C616" s="1152"/>
      <c r="D616" s="1152"/>
      <c r="E616" s="1152"/>
      <c r="F616" s="1152"/>
      <c r="G616" s="1152"/>
      <c r="H616" s="1153"/>
      <c r="I616" s="50" t="s">
        <v>66</v>
      </c>
      <c r="J616" s="51"/>
      <c r="K616" s="51"/>
      <c r="L616" s="51"/>
      <c r="M616" s="51"/>
      <c r="N616" s="51"/>
      <c r="O616" s="51"/>
      <c r="P616" s="51"/>
      <c r="Q616" s="51"/>
      <c r="R616" s="52"/>
      <c r="S616" s="53"/>
      <c r="T616" s="53"/>
      <c r="U616" s="53"/>
      <c r="V616" s="293"/>
      <c r="W616" s="294"/>
      <c r="X616" s="54"/>
      <c r="Y616" s="55" t="s">
        <v>65</v>
      </c>
      <c r="Z616" s="56"/>
      <c r="AA616" s="46" t="s">
        <v>64</v>
      </c>
    </row>
    <row r="617" spans="1:37" ht="16.5" customHeight="1" x14ac:dyDescent="0.45">
      <c r="A617" s="1154"/>
      <c r="B617" s="1155"/>
      <c r="C617" s="1155"/>
      <c r="D617" s="1155"/>
      <c r="E617" s="1155"/>
      <c r="F617" s="1155"/>
      <c r="G617" s="1155"/>
      <c r="H617" s="1156"/>
      <c r="I617" s="50" t="s">
        <v>67</v>
      </c>
      <c r="J617" s="295"/>
      <c r="K617" s="295"/>
      <c r="L617" s="295"/>
      <c r="M617" s="295"/>
      <c r="N617" s="295"/>
      <c r="O617" s="295"/>
      <c r="P617" s="295"/>
      <c r="Q617" s="295"/>
      <c r="R617" s="52"/>
      <c r="S617" s="53"/>
      <c r="T617" s="53"/>
      <c r="U617" s="53"/>
      <c r="V617" s="293"/>
      <c r="W617" s="294"/>
      <c r="X617" s="54"/>
      <c r="Y617" s="55" t="s">
        <v>65</v>
      </c>
      <c r="Z617" s="56"/>
      <c r="AA617" s="49" t="s">
        <v>64</v>
      </c>
    </row>
    <row r="618" spans="1:37" ht="18" customHeight="1" x14ac:dyDescent="0.45">
      <c r="A618" s="1167" t="s">
        <v>68</v>
      </c>
      <c r="B618" s="1168"/>
      <c r="C618" s="1168"/>
      <c r="D618" s="1168"/>
      <c r="E618" s="1168"/>
      <c r="F618" s="1168"/>
      <c r="G618" s="1168"/>
      <c r="H618" s="1169"/>
      <c r="I618" s="667" t="s">
        <v>84</v>
      </c>
      <c r="J618" s="52" t="s">
        <v>69</v>
      </c>
      <c r="K618" s="58"/>
      <c r="L618" s="58"/>
      <c r="M618" s="58"/>
      <c r="N618" s="667" t="s">
        <v>70</v>
      </c>
      <c r="O618" s="52" t="s">
        <v>71</v>
      </c>
      <c r="P618" s="58"/>
      <c r="Q618" s="58"/>
      <c r="S618" s="72" t="s">
        <v>81</v>
      </c>
      <c r="T618" s="667" t="s">
        <v>84</v>
      </c>
      <c r="U618" s="72" t="s">
        <v>82</v>
      </c>
      <c r="W618" s="52"/>
      <c r="X618" s="58"/>
      <c r="Y618" s="58"/>
      <c r="Z618" s="58"/>
      <c r="AA618" s="59"/>
      <c r="AG618" s="69"/>
    </row>
    <row r="619" spans="1:37" ht="15" customHeight="1" x14ac:dyDescent="0.45">
      <c r="A619" s="1118" t="s">
        <v>72</v>
      </c>
      <c r="B619" s="1119"/>
      <c r="C619" s="1119"/>
      <c r="D619" s="1119"/>
      <c r="E619" s="1119"/>
      <c r="F619" s="1119"/>
      <c r="G619" s="1119"/>
      <c r="H619" s="1120"/>
      <c r="I619" s="1130" t="s">
        <v>73</v>
      </c>
      <c r="J619" s="1139"/>
      <c r="K619" s="1199"/>
      <c r="L619" s="1199"/>
      <c r="M619" s="1199"/>
      <c r="N619" s="1199"/>
      <c r="O619" s="1199"/>
      <c r="P619" s="1199"/>
      <c r="Q619" s="1200"/>
      <c r="R619" s="1200"/>
      <c r="S619" s="1200"/>
      <c r="T619" s="1200"/>
      <c r="U619" s="1143" t="s">
        <v>74</v>
      </c>
      <c r="V619" s="1143"/>
      <c r="W619" s="1143"/>
      <c r="X619" s="1143"/>
      <c r="Y619" s="1143"/>
      <c r="Z619" s="1143"/>
      <c r="AA619" s="1144"/>
    </row>
    <row r="620" spans="1:37" ht="15" customHeight="1" x14ac:dyDescent="0.45">
      <c r="A620" s="1121"/>
      <c r="B620" s="1122"/>
      <c r="C620" s="1122"/>
      <c r="D620" s="1122"/>
      <c r="E620" s="1122"/>
      <c r="F620" s="1122"/>
      <c r="G620" s="1122"/>
      <c r="H620" s="1123"/>
      <c r="I620" s="1197"/>
      <c r="J620" s="1198"/>
      <c r="K620" s="1199"/>
      <c r="L620" s="1199"/>
      <c r="M620" s="1199"/>
      <c r="N620" s="1199"/>
      <c r="O620" s="1199"/>
      <c r="P620" s="1199"/>
      <c r="Q620" s="1200"/>
      <c r="R620" s="1200"/>
      <c r="S620" s="1200"/>
      <c r="T620" s="1200"/>
      <c r="U620" s="1146"/>
      <c r="V620" s="1146"/>
      <c r="W620" s="1146"/>
      <c r="X620" s="1146"/>
      <c r="Y620" s="1146"/>
      <c r="Z620" s="1146"/>
      <c r="AA620" s="1147"/>
      <c r="AB620" s="63"/>
      <c r="AC620" s="63"/>
      <c r="AD620" s="63"/>
      <c r="AE620" s="63"/>
      <c r="AF620" s="63"/>
      <c r="AG620" s="63"/>
    </row>
    <row r="621" spans="1:37" ht="15" customHeight="1" x14ac:dyDescent="0.45">
      <c r="A621" s="1118" t="s">
        <v>75</v>
      </c>
      <c r="B621" s="1119"/>
      <c r="C621" s="1119"/>
      <c r="D621" s="1119"/>
      <c r="E621" s="1119"/>
      <c r="F621" s="1119"/>
      <c r="G621" s="1119"/>
      <c r="H621" s="1119"/>
      <c r="I621" s="1124"/>
      <c r="J621" s="1125"/>
      <c r="K621" s="1113"/>
      <c r="L621" s="1134" t="s">
        <v>76</v>
      </c>
      <c r="M621" s="1113"/>
      <c r="N621" s="1134" t="s">
        <v>77</v>
      </c>
      <c r="O621" s="1113"/>
      <c r="P621" s="1134" t="s">
        <v>78</v>
      </c>
      <c r="R621" s="60"/>
      <c r="S621" s="60"/>
      <c r="T621" s="60"/>
      <c r="U621" s="60"/>
      <c r="V621" s="60"/>
      <c r="W621" s="60"/>
      <c r="X621" s="60"/>
      <c r="Y621" s="60"/>
      <c r="Z621" s="60"/>
      <c r="AA621" s="209"/>
      <c r="AB621" s="63"/>
      <c r="AC621" s="63"/>
      <c r="AD621" s="63"/>
      <c r="AE621" s="63"/>
      <c r="AF621" s="63"/>
      <c r="AG621" s="63"/>
    </row>
    <row r="622" spans="1:37" ht="15" customHeight="1" x14ac:dyDescent="0.45">
      <c r="A622" s="1121"/>
      <c r="B622" s="1122"/>
      <c r="C622" s="1122"/>
      <c r="D622" s="1122"/>
      <c r="E622" s="1122"/>
      <c r="F622" s="1122"/>
      <c r="G622" s="1122"/>
      <c r="H622" s="1122"/>
      <c r="I622" s="1126"/>
      <c r="J622" s="1127"/>
      <c r="K622" s="1114"/>
      <c r="L622" s="1136"/>
      <c r="M622" s="1114"/>
      <c r="N622" s="1136"/>
      <c r="O622" s="1114"/>
      <c r="P622" s="1136"/>
      <c r="Q622" s="64"/>
      <c r="R622" s="62"/>
      <c r="S622" s="62"/>
      <c r="T622" s="62"/>
      <c r="U622" s="62"/>
      <c r="V622" s="62"/>
      <c r="W622" s="62"/>
      <c r="X622" s="62"/>
      <c r="Y622" s="62"/>
      <c r="Z622" s="62"/>
      <c r="AA622" s="208"/>
      <c r="AB622" s="63"/>
      <c r="AC622" s="63"/>
      <c r="AD622" s="63"/>
      <c r="AE622" s="63"/>
      <c r="AF622" s="63"/>
      <c r="AG622" s="63"/>
    </row>
    <row r="623" spans="1:37" ht="20.100000000000001" customHeight="1" x14ac:dyDescent="0.45">
      <c r="A623" s="65"/>
      <c r="B623" s="65"/>
      <c r="C623" s="65"/>
      <c r="D623" s="65"/>
      <c r="E623" s="65"/>
      <c r="F623" s="65"/>
      <c r="G623" s="65"/>
      <c r="H623" s="65"/>
      <c r="I623" s="66"/>
      <c r="J623" s="66"/>
      <c r="K623" s="68"/>
      <c r="L623" s="66"/>
      <c r="M623" s="68"/>
      <c r="N623" s="66"/>
      <c r="O623" s="68"/>
      <c r="P623" s="66"/>
      <c r="Q623" s="68"/>
      <c r="R623" s="61"/>
      <c r="S623" s="61"/>
      <c r="T623" s="61"/>
      <c r="U623" s="61"/>
      <c r="V623" s="61"/>
      <c r="W623" s="61"/>
      <c r="X623" s="61"/>
      <c r="Y623" s="61"/>
      <c r="Z623" s="61"/>
      <c r="AA623" s="61"/>
      <c r="AB623" s="63"/>
      <c r="AC623" s="63"/>
      <c r="AD623" s="63"/>
      <c r="AE623" s="63"/>
      <c r="AF623" s="63"/>
      <c r="AG623" s="63"/>
    </row>
    <row r="624" spans="1:37" ht="12.45" customHeight="1" x14ac:dyDescent="0.45">
      <c r="A624" s="1185" t="s">
        <v>62</v>
      </c>
      <c r="B624" s="1186"/>
      <c r="C624" s="1186"/>
      <c r="D624" s="1186"/>
      <c r="E624" s="1186"/>
      <c r="F624" s="1186"/>
      <c r="G624" s="1186"/>
      <c r="H624" s="1187"/>
      <c r="I624" s="1188"/>
      <c r="J624" s="1189"/>
      <c r="K624" s="1189"/>
      <c r="L624" s="1189"/>
      <c r="M624" s="1189"/>
      <c r="N624" s="1189"/>
      <c r="O624" s="1189"/>
      <c r="P624" s="1189"/>
      <c r="Q624" s="1189"/>
      <c r="R624" s="1189"/>
      <c r="S624" s="1189"/>
      <c r="T624" s="1189"/>
      <c r="U624" s="1189"/>
      <c r="V624" s="1189"/>
      <c r="W624" s="1189"/>
      <c r="X624" s="1189"/>
      <c r="Y624" s="1189"/>
      <c r="Z624" s="1189"/>
      <c r="AA624" s="1190"/>
    </row>
    <row r="625" spans="1:37" ht="22.5" customHeight="1" x14ac:dyDescent="0.45">
      <c r="A625" s="1207" t="s">
        <v>50</v>
      </c>
      <c r="B625" s="1208"/>
      <c r="C625" s="1208"/>
      <c r="D625" s="1208"/>
      <c r="E625" s="1208"/>
      <c r="F625" s="1208"/>
      <c r="G625" s="1208"/>
      <c r="H625" s="1209"/>
      <c r="I625" s="1182"/>
      <c r="J625" s="1183"/>
      <c r="K625" s="1183"/>
      <c r="L625" s="1180"/>
      <c r="M625" s="1180"/>
      <c r="N625" s="1183"/>
      <c r="O625" s="1180"/>
      <c r="P625" s="1180"/>
      <c r="Q625" s="1183"/>
      <c r="R625" s="1183"/>
      <c r="S625" s="1183"/>
      <c r="T625" s="1183"/>
      <c r="U625" s="1183"/>
      <c r="V625" s="1183"/>
      <c r="W625" s="1183"/>
      <c r="X625" s="1183"/>
      <c r="Y625" s="1183"/>
      <c r="Z625" s="1183"/>
      <c r="AA625" s="1184"/>
    </row>
    <row r="626" spans="1:37" ht="25.35" customHeight="1" x14ac:dyDescent="0.45">
      <c r="A626" s="1173" t="s">
        <v>48</v>
      </c>
      <c r="B626" s="1174"/>
      <c r="C626" s="1174"/>
      <c r="D626" s="1174"/>
      <c r="E626" s="1174"/>
      <c r="F626" s="1174"/>
      <c r="G626" s="1174"/>
      <c r="H626" s="1175"/>
      <c r="I626" s="1053" t="s">
        <v>3</v>
      </c>
      <c r="J626" s="1054"/>
      <c r="K626" s="1055"/>
      <c r="L626" s="1171"/>
      <c r="M626" s="1176"/>
      <c r="N626" s="37" t="s">
        <v>4</v>
      </c>
      <c r="O626" s="1177"/>
      <c r="P626" s="1176"/>
      <c r="Q626" s="1054"/>
      <c r="R626" s="1054"/>
      <c r="S626" s="1054"/>
      <c r="T626" s="1054"/>
      <c r="U626" s="1054"/>
      <c r="V626" s="1054"/>
      <c r="W626" s="1054"/>
      <c r="X626" s="1054"/>
      <c r="Y626" s="1054"/>
      <c r="Z626" s="1054"/>
      <c r="AA626" s="1055"/>
    </row>
    <row r="627" spans="1:37" ht="25.35" customHeight="1" x14ac:dyDescent="0.45">
      <c r="A627" s="1179"/>
      <c r="B627" s="1180"/>
      <c r="C627" s="1180"/>
      <c r="D627" s="1180"/>
      <c r="E627" s="1180"/>
      <c r="F627" s="1180"/>
      <c r="G627" s="1180"/>
      <c r="H627" s="1181"/>
      <c r="I627" s="1053" t="s">
        <v>5</v>
      </c>
      <c r="J627" s="1054"/>
      <c r="K627" s="1054"/>
      <c r="L627" s="1170"/>
      <c r="M627" s="1171"/>
      <c r="N627" s="1171"/>
      <c r="O627" s="1171"/>
      <c r="P627" s="1172"/>
      <c r="Q627" s="1053" t="s">
        <v>6</v>
      </c>
      <c r="R627" s="1054"/>
      <c r="S627" s="1055"/>
      <c r="T627" s="1170"/>
      <c r="U627" s="1171"/>
      <c r="V627" s="1171"/>
      <c r="W627" s="1171"/>
      <c r="X627" s="1171"/>
      <c r="Y627" s="1171"/>
      <c r="Z627" s="1171"/>
      <c r="AA627" s="1172"/>
    </row>
    <row r="628" spans="1:37" ht="25.35" customHeight="1" x14ac:dyDescent="0.45">
      <c r="A628" s="1179"/>
      <c r="B628" s="1180"/>
      <c r="C628" s="1180"/>
      <c r="D628" s="1180"/>
      <c r="E628" s="1180"/>
      <c r="F628" s="1180"/>
      <c r="G628" s="1180"/>
      <c r="H628" s="1181"/>
      <c r="I628" s="1053" t="s">
        <v>8536</v>
      </c>
      <c r="J628" s="1054"/>
      <c r="K628" s="1054"/>
      <c r="L628" s="1203"/>
      <c r="M628" s="1204"/>
      <c r="N628" s="1204"/>
      <c r="O628" s="1204"/>
      <c r="P628" s="1205"/>
      <c r="Q628" s="1053" t="s">
        <v>7</v>
      </c>
      <c r="R628" s="1054"/>
      <c r="S628" s="1055"/>
      <c r="T628" s="1170"/>
      <c r="U628" s="1171"/>
      <c r="V628" s="1171"/>
      <c r="W628" s="1171"/>
      <c r="X628" s="1171"/>
      <c r="Y628" s="1171"/>
      <c r="Z628" s="1171"/>
      <c r="AA628" s="1172"/>
    </row>
    <row r="629" spans="1:37" ht="25.35" customHeight="1" x14ac:dyDescent="0.45">
      <c r="A629" s="1182"/>
      <c r="B629" s="1183"/>
      <c r="C629" s="1183"/>
      <c r="D629" s="1183"/>
      <c r="E629" s="1183"/>
      <c r="F629" s="1183"/>
      <c r="G629" s="1183"/>
      <c r="H629" s="1184"/>
      <c r="I629" s="1053" t="s">
        <v>8</v>
      </c>
      <c r="J629" s="1054"/>
      <c r="K629" s="1054"/>
      <c r="L629" s="1206"/>
      <c r="M629" s="1206"/>
      <c r="N629" s="1206"/>
      <c r="O629" s="1206"/>
      <c r="P629" s="1206"/>
      <c r="Q629" s="1206"/>
      <c r="R629" s="1206"/>
      <c r="S629" s="1206"/>
      <c r="T629" s="1206"/>
      <c r="U629" s="1206"/>
      <c r="V629" s="1206"/>
      <c r="W629" s="1206"/>
      <c r="X629" s="1206"/>
      <c r="Y629" s="1206"/>
      <c r="Z629" s="1206"/>
      <c r="AA629" s="1206"/>
    </row>
    <row r="630" spans="1:37" ht="16.5" customHeight="1" x14ac:dyDescent="0.45">
      <c r="A630" s="1148" t="s">
        <v>63</v>
      </c>
      <c r="B630" s="1149"/>
      <c r="C630" s="1149"/>
      <c r="D630" s="1149"/>
      <c r="E630" s="1149"/>
      <c r="F630" s="1149"/>
      <c r="G630" s="1149"/>
      <c r="H630" s="1150"/>
      <c r="I630" s="1157"/>
      <c r="J630" s="1159"/>
      <c r="L630" s="1161"/>
      <c r="M630" s="1201" t="s">
        <v>64</v>
      </c>
      <c r="N630" s="1164"/>
      <c r="O630" s="43"/>
      <c r="P630" s="44"/>
      <c r="Q630" s="44"/>
      <c r="R630" s="44"/>
      <c r="S630" s="44"/>
      <c r="T630" s="44"/>
      <c r="U630" s="44"/>
      <c r="V630" s="44"/>
      <c r="W630" s="44"/>
      <c r="X630" s="42"/>
      <c r="Y630" s="45"/>
      <c r="Z630" s="45"/>
      <c r="AA630" s="46"/>
      <c r="AK630" s="39"/>
    </row>
    <row r="631" spans="1:37" ht="16.5" customHeight="1" x14ac:dyDescent="0.45">
      <c r="A631" s="1151"/>
      <c r="B631" s="1152"/>
      <c r="C631" s="1152"/>
      <c r="D631" s="1152"/>
      <c r="E631" s="1152"/>
      <c r="F631" s="1152"/>
      <c r="G631" s="1152"/>
      <c r="H631" s="1153"/>
      <c r="I631" s="1158"/>
      <c r="J631" s="1160"/>
      <c r="K631" s="32" t="s">
        <v>65</v>
      </c>
      <c r="L631" s="1162"/>
      <c r="M631" s="1202"/>
      <c r="N631" s="1166"/>
      <c r="O631" s="292"/>
      <c r="P631" s="99"/>
      <c r="Q631" s="99"/>
      <c r="R631" s="99"/>
      <c r="S631" s="99"/>
      <c r="T631" s="99"/>
      <c r="U631" s="99"/>
      <c r="V631" s="99"/>
      <c r="W631" s="99"/>
      <c r="X631" s="47"/>
      <c r="Y631" s="48"/>
      <c r="Z631" s="48"/>
      <c r="AA631" s="49"/>
    </row>
    <row r="632" spans="1:37" ht="16.5" customHeight="1" x14ac:dyDescent="0.45">
      <c r="A632" s="1151"/>
      <c r="B632" s="1152"/>
      <c r="C632" s="1152"/>
      <c r="D632" s="1152"/>
      <c r="E632" s="1152"/>
      <c r="F632" s="1152"/>
      <c r="G632" s="1152"/>
      <c r="H632" s="1153"/>
      <c r="I632" s="50" t="s">
        <v>66</v>
      </c>
      <c r="J632" s="51"/>
      <c r="K632" s="51"/>
      <c r="L632" s="51"/>
      <c r="M632" s="51"/>
      <c r="N632" s="51"/>
      <c r="O632" s="51"/>
      <c r="P632" s="51"/>
      <c r="Q632" s="51"/>
      <c r="R632" s="52"/>
      <c r="S632" s="53"/>
      <c r="T632" s="53"/>
      <c r="U632" s="53"/>
      <c r="V632" s="293"/>
      <c r="W632" s="294"/>
      <c r="X632" s="54"/>
      <c r="Y632" s="55" t="s">
        <v>65</v>
      </c>
      <c r="Z632" s="56"/>
      <c r="AA632" s="46" t="s">
        <v>64</v>
      </c>
    </row>
    <row r="633" spans="1:37" ht="16.5" customHeight="1" x14ac:dyDescent="0.45">
      <c r="A633" s="1154"/>
      <c r="B633" s="1155"/>
      <c r="C633" s="1155"/>
      <c r="D633" s="1155"/>
      <c r="E633" s="1155"/>
      <c r="F633" s="1155"/>
      <c r="G633" s="1155"/>
      <c r="H633" s="1156"/>
      <c r="I633" s="50" t="s">
        <v>67</v>
      </c>
      <c r="J633" s="295"/>
      <c r="K633" s="295"/>
      <c r="L633" s="295"/>
      <c r="M633" s="295"/>
      <c r="N633" s="295"/>
      <c r="O633" s="295"/>
      <c r="P633" s="295"/>
      <c r="Q633" s="295"/>
      <c r="R633" s="52"/>
      <c r="S633" s="53"/>
      <c r="T633" s="53"/>
      <c r="U633" s="53"/>
      <c r="V633" s="293"/>
      <c r="W633" s="294"/>
      <c r="X633" s="54"/>
      <c r="Y633" s="55" t="s">
        <v>65</v>
      </c>
      <c r="Z633" s="56"/>
      <c r="AA633" s="49" t="s">
        <v>64</v>
      </c>
    </row>
    <row r="634" spans="1:37" ht="18" customHeight="1" x14ac:dyDescent="0.45">
      <c r="A634" s="1167" t="s">
        <v>68</v>
      </c>
      <c r="B634" s="1168"/>
      <c r="C634" s="1168"/>
      <c r="D634" s="1168"/>
      <c r="E634" s="1168"/>
      <c r="F634" s="1168"/>
      <c r="G634" s="1168"/>
      <c r="H634" s="1169"/>
      <c r="I634" s="667" t="s">
        <v>84</v>
      </c>
      <c r="J634" s="52" t="s">
        <v>69</v>
      </c>
      <c r="K634" s="58"/>
      <c r="L634" s="58"/>
      <c r="M634" s="58"/>
      <c r="N634" s="667" t="s">
        <v>70</v>
      </c>
      <c r="O634" s="52" t="s">
        <v>71</v>
      </c>
      <c r="P634" s="58"/>
      <c r="Q634" s="58"/>
      <c r="S634" s="72" t="s">
        <v>81</v>
      </c>
      <c r="T634" s="667" t="s">
        <v>84</v>
      </c>
      <c r="U634" s="72" t="s">
        <v>82</v>
      </c>
      <c r="W634" s="52"/>
      <c r="X634" s="58"/>
      <c r="Y634" s="58"/>
      <c r="Z634" s="58"/>
      <c r="AA634" s="59"/>
      <c r="AG634" s="69"/>
    </row>
    <row r="635" spans="1:37" ht="15" customHeight="1" x14ac:dyDescent="0.45">
      <c r="A635" s="1118" t="s">
        <v>72</v>
      </c>
      <c r="B635" s="1119"/>
      <c r="C635" s="1119"/>
      <c r="D635" s="1119"/>
      <c r="E635" s="1119"/>
      <c r="F635" s="1119"/>
      <c r="G635" s="1119"/>
      <c r="H635" s="1120"/>
      <c r="I635" s="1130" t="s">
        <v>73</v>
      </c>
      <c r="J635" s="1139"/>
      <c r="K635" s="1199"/>
      <c r="L635" s="1199"/>
      <c r="M635" s="1199"/>
      <c r="N635" s="1199"/>
      <c r="O635" s="1199"/>
      <c r="P635" s="1199"/>
      <c r="Q635" s="1200"/>
      <c r="R635" s="1200"/>
      <c r="S635" s="1200"/>
      <c r="T635" s="1200"/>
      <c r="U635" s="1143" t="s">
        <v>74</v>
      </c>
      <c r="V635" s="1143"/>
      <c r="W635" s="1143"/>
      <c r="X635" s="1143"/>
      <c r="Y635" s="1143"/>
      <c r="Z635" s="1143"/>
      <c r="AA635" s="1144"/>
    </row>
    <row r="636" spans="1:37" ht="15" customHeight="1" x14ac:dyDescent="0.45">
      <c r="A636" s="1121"/>
      <c r="B636" s="1122"/>
      <c r="C636" s="1122"/>
      <c r="D636" s="1122"/>
      <c r="E636" s="1122"/>
      <c r="F636" s="1122"/>
      <c r="G636" s="1122"/>
      <c r="H636" s="1123"/>
      <c r="I636" s="1197"/>
      <c r="J636" s="1198"/>
      <c r="K636" s="1199"/>
      <c r="L636" s="1199"/>
      <c r="M636" s="1199"/>
      <c r="N636" s="1199"/>
      <c r="O636" s="1199"/>
      <c r="P636" s="1199"/>
      <c r="Q636" s="1200"/>
      <c r="R636" s="1200"/>
      <c r="S636" s="1200"/>
      <c r="T636" s="1200"/>
      <c r="U636" s="1146"/>
      <c r="V636" s="1146"/>
      <c r="W636" s="1146"/>
      <c r="X636" s="1146"/>
      <c r="Y636" s="1146"/>
      <c r="Z636" s="1146"/>
      <c r="AA636" s="1147"/>
      <c r="AB636" s="63"/>
      <c r="AC636" s="63"/>
      <c r="AD636" s="63"/>
      <c r="AE636" s="63"/>
      <c r="AF636" s="63"/>
      <c r="AG636" s="63"/>
    </row>
    <row r="637" spans="1:37" ht="15" customHeight="1" x14ac:dyDescent="0.45">
      <c r="A637" s="1118" t="s">
        <v>75</v>
      </c>
      <c r="B637" s="1119"/>
      <c r="C637" s="1119"/>
      <c r="D637" s="1119"/>
      <c r="E637" s="1119"/>
      <c r="F637" s="1119"/>
      <c r="G637" s="1119"/>
      <c r="H637" s="1119"/>
      <c r="I637" s="1124"/>
      <c r="J637" s="1125"/>
      <c r="K637" s="1113"/>
      <c r="L637" s="1134" t="s">
        <v>76</v>
      </c>
      <c r="M637" s="1113"/>
      <c r="N637" s="1134" t="s">
        <v>77</v>
      </c>
      <c r="O637" s="1113"/>
      <c r="P637" s="1134" t="s">
        <v>78</v>
      </c>
      <c r="R637" s="60"/>
      <c r="S637" s="60"/>
      <c r="T637" s="60"/>
      <c r="U637" s="60"/>
      <c r="V637" s="60"/>
      <c r="W637" s="60"/>
      <c r="X637" s="60"/>
      <c r="Y637" s="60"/>
      <c r="Z637" s="60"/>
      <c r="AA637" s="209"/>
      <c r="AB637" s="63"/>
      <c r="AC637" s="63"/>
      <c r="AD637" s="63"/>
      <c r="AE637" s="63"/>
      <c r="AF637" s="63"/>
      <c r="AG637" s="63"/>
    </row>
    <row r="638" spans="1:37" ht="15" customHeight="1" x14ac:dyDescent="0.45">
      <c r="A638" s="1121"/>
      <c r="B638" s="1122"/>
      <c r="C638" s="1122"/>
      <c r="D638" s="1122"/>
      <c r="E638" s="1122"/>
      <c r="F638" s="1122"/>
      <c r="G638" s="1122"/>
      <c r="H638" s="1122"/>
      <c r="I638" s="1126"/>
      <c r="J638" s="1127"/>
      <c r="K638" s="1114"/>
      <c r="L638" s="1136"/>
      <c r="M638" s="1114"/>
      <c r="N638" s="1136"/>
      <c r="O638" s="1114"/>
      <c r="P638" s="1136"/>
      <c r="Q638" s="64"/>
      <c r="R638" s="62"/>
      <c r="S638" s="62"/>
      <c r="T638" s="62"/>
      <c r="U638" s="62"/>
      <c r="V638" s="62"/>
      <c r="W638" s="62"/>
      <c r="X638" s="62"/>
      <c r="Y638" s="62"/>
      <c r="Z638" s="62"/>
      <c r="AA638" s="208"/>
      <c r="AB638" s="63"/>
      <c r="AC638" s="63"/>
      <c r="AD638" s="63"/>
      <c r="AE638" s="63"/>
      <c r="AF638" s="63"/>
      <c r="AG638" s="63"/>
    </row>
    <row r="639" spans="1:37" ht="20.100000000000001" customHeight="1" x14ac:dyDescent="0.45">
      <c r="A639" s="65"/>
      <c r="B639" s="65"/>
      <c r="C639" s="65"/>
      <c r="D639" s="65"/>
      <c r="E639" s="65"/>
      <c r="F639" s="65"/>
      <c r="G639" s="65"/>
      <c r="H639" s="65"/>
      <c r="I639" s="66"/>
      <c r="J639" s="66"/>
      <c r="K639" s="68"/>
      <c r="L639" s="66"/>
      <c r="M639" s="68"/>
      <c r="N639" s="66"/>
      <c r="O639" s="68"/>
      <c r="P639" s="66"/>
      <c r="Q639" s="68"/>
      <c r="R639" s="61"/>
      <c r="S639" s="61"/>
      <c r="T639" s="61"/>
      <c r="U639" s="61"/>
      <c r="V639" s="61"/>
      <c r="W639" s="61"/>
      <c r="X639" s="61"/>
      <c r="Y639" s="61"/>
      <c r="Z639" s="61"/>
      <c r="AA639" s="61"/>
      <c r="AB639" s="63"/>
      <c r="AC639" s="63"/>
      <c r="AD639" s="63"/>
      <c r="AE639" s="63"/>
      <c r="AF639" s="63"/>
      <c r="AG639" s="63"/>
    </row>
    <row r="640" spans="1:37" ht="18" customHeight="1" x14ac:dyDescent="0.45">
      <c r="B640" s="291" t="s">
        <v>85</v>
      </c>
      <c r="C640" s="69" t="s">
        <v>5718</v>
      </c>
      <c r="E640" s="69"/>
      <c r="F640" s="69"/>
      <c r="G640" s="69"/>
      <c r="H640" s="69"/>
      <c r="I640" s="73"/>
      <c r="J640" s="73"/>
      <c r="K640" s="73"/>
      <c r="L640" s="73"/>
      <c r="M640" s="73"/>
      <c r="N640" s="73"/>
      <c r="O640" s="73"/>
      <c r="P640" s="73"/>
      <c r="Q640" s="73"/>
      <c r="R640" s="74"/>
      <c r="S640" s="73"/>
      <c r="T640" s="73"/>
      <c r="U640" s="73"/>
      <c r="V640" s="73"/>
      <c r="W640" s="69"/>
      <c r="X640" s="69"/>
      <c r="Y640" s="69"/>
      <c r="Z640" s="69"/>
      <c r="AA640" s="69"/>
      <c r="AB640" s="69"/>
      <c r="AE640" s="71"/>
    </row>
    <row r="641" spans="1:37" ht="30" customHeight="1" x14ac:dyDescent="0.45">
      <c r="B641" s="296" t="s">
        <v>86</v>
      </c>
      <c r="C641" s="1117" t="s">
        <v>5719</v>
      </c>
      <c r="D641" s="1117"/>
      <c r="E641" s="1117"/>
      <c r="F641" s="1117"/>
      <c r="G641" s="1117"/>
      <c r="H641" s="1117"/>
      <c r="I641" s="1117"/>
      <c r="J641" s="1117"/>
      <c r="K641" s="1117"/>
      <c r="L641" s="1117"/>
      <c r="M641" s="1117"/>
      <c r="N641" s="1117"/>
      <c r="O641" s="1117"/>
      <c r="P641" s="1117"/>
      <c r="Q641" s="1117"/>
      <c r="R641" s="1117"/>
      <c r="S641" s="1117"/>
      <c r="T641" s="1117"/>
      <c r="U641" s="1117"/>
      <c r="V641" s="1117"/>
      <c r="W641" s="1117"/>
      <c r="X641" s="1117"/>
      <c r="Y641" s="1117"/>
      <c r="Z641" s="1117"/>
      <c r="AA641" s="1117"/>
      <c r="AE641" s="71"/>
    </row>
    <row r="642" spans="1:37" ht="8.1" customHeight="1" x14ac:dyDescent="0.4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row>
    <row r="643" spans="1:37" ht="25.35" customHeight="1" x14ac:dyDescent="0.45">
      <c r="A643" s="35" t="s">
        <v>87</v>
      </c>
      <c r="H643" s="36"/>
      <c r="I643" s="36"/>
      <c r="V643" s="36"/>
      <c r="W643" s="36"/>
      <c r="X643" s="36"/>
      <c r="Y643" s="36"/>
      <c r="Z643" s="36"/>
      <c r="AA643" s="36"/>
    </row>
    <row r="644" spans="1:37" ht="12.45" customHeight="1" x14ac:dyDescent="0.45">
      <c r="A644" s="1185" t="s">
        <v>62</v>
      </c>
      <c r="B644" s="1186"/>
      <c r="C644" s="1186"/>
      <c r="D644" s="1186"/>
      <c r="E644" s="1186"/>
      <c r="F644" s="1186"/>
      <c r="G644" s="1186"/>
      <c r="H644" s="1187"/>
      <c r="I644" s="1188"/>
      <c r="J644" s="1189"/>
      <c r="K644" s="1189"/>
      <c r="L644" s="1189"/>
      <c r="M644" s="1189"/>
      <c r="N644" s="1189"/>
      <c r="O644" s="1189"/>
      <c r="P644" s="1189"/>
      <c r="Q644" s="1189"/>
      <c r="R644" s="1189"/>
      <c r="S644" s="1189"/>
      <c r="T644" s="1189"/>
      <c r="U644" s="1189"/>
      <c r="V644" s="1189"/>
      <c r="W644" s="1189"/>
      <c r="X644" s="1189"/>
      <c r="Y644" s="1189"/>
      <c r="Z644" s="1189"/>
      <c r="AA644" s="1190"/>
    </row>
    <row r="645" spans="1:37" ht="22.5" customHeight="1" x14ac:dyDescent="0.45">
      <c r="A645" s="1207" t="s">
        <v>50</v>
      </c>
      <c r="B645" s="1208"/>
      <c r="C645" s="1208"/>
      <c r="D645" s="1208"/>
      <c r="E645" s="1208"/>
      <c r="F645" s="1208"/>
      <c r="G645" s="1208"/>
      <c r="H645" s="1209"/>
      <c r="I645" s="1182"/>
      <c r="J645" s="1183"/>
      <c r="K645" s="1183"/>
      <c r="L645" s="1180"/>
      <c r="M645" s="1180"/>
      <c r="N645" s="1183"/>
      <c r="O645" s="1180"/>
      <c r="P645" s="1180"/>
      <c r="Q645" s="1183"/>
      <c r="R645" s="1183"/>
      <c r="S645" s="1183"/>
      <c r="T645" s="1183"/>
      <c r="U645" s="1183"/>
      <c r="V645" s="1183"/>
      <c r="W645" s="1183"/>
      <c r="X645" s="1183"/>
      <c r="Y645" s="1183"/>
      <c r="Z645" s="1183"/>
      <c r="AA645" s="1184"/>
    </row>
    <row r="646" spans="1:37" ht="25.35" customHeight="1" x14ac:dyDescent="0.45">
      <c r="A646" s="1173" t="s">
        <v>48</v>
      </c>
      <c r="B646" s="1174"/>
      <c r="C646" s="1174"/>
      <c r="D646" s="1174"/>
      <c r="E646" s="1174"/>
      <c r="F646" s="1174"/>
      <c r="G646" s="1174"/>
      <c r="H646" s="1175"/>
      <c r="I646" s="1053" t="s">
        <v>3</v>
      </c>
      <c r="J646" s="1054"/>
      <c r="K646" s="1055"/>
      <c r="L646" s="1171"/>
      <c r="M646" s="1176"/>
      <c r="N646" s="37" t="s">
        <v>4</v>
      </c>
      <c r="O646" s="1177"/>
      <c r="P646" s="1176"/>
      <c r="Q646" s="1054"/>
      <c r="R646" s="1054"/>
      <c r="S646" s="1054"/>
      <c r="T646" s="1054"/>
      <c r="U646" s="1054"/>
      <c r="V646" s="1054"/>
      <c r="W646" s="1054"/>
      <c r="X646" s="1054"/>
      <c r="Y646" s="1054"/>
      <c r="Z646" s="1054"/>
      <c r="AA646" s="1055"/>
    </row>
    <row r="647" spans="1:37" ht="25.35" customHeight="1" x14ac:dyDescent="0.45">
      <c r="A647" s="1179"/>
      <c r="B647" s="1180"/>
      <c r="C647" s="1180"/>
      <c r="D647" s="1180"/>
      <c r="E647" s="1180"/>
      <c r="F647" s="1180"/>
      <c r="G647" s="1180"/>
      <c r="H647" s="1181"/>
      <c r="I647" s="1053" t="s">
        <v>5</v>
      </c>
      <c r="J647" s="1054"/>
      <c r="K647" s="1054"/>
      <c r="L647" s="1170"/>
      <c r="M647" s="1171"/>
      <c r="N647" s="1171"/>
      <c r="O647" s="1171"/>
      <c r="P647" s="1172"/>
      <c r="Q647" s="1053" t="s">
        <v>6</v>
      </c>
      <c r="R647" s="1054"/>
      <c r="S647" s="1055"/>
      <c r="T647" s="1170"/>
      <c r="U647" s="1171"/>
      <c r="V647" s="1171"/>
      <c r="W647" s="1171"/>
      <c r="X647" s="1171"/>
      <c r="Y647" s="1171"/>
      <c r="Z647" s="1171"/>
      <c r="AA647" s="1172"/>
    </row>
    <row r="648" spans="1:37" ht="25.35" customHeight="1" x14ac:dyDescent="0.45">
      <c r="A648" s="1179"/>
      <c r="B648" s="1180"/>
      <c r="C648" s="1180"/>
      <c r="D648" s="1180"/>
      <c r="E648" s="1180"/>
      <c r="F648" s="1180"/>
      <c r="G648" s="1180"/>
      <c r="H648" s="1181"/>
      <c r="I648" s="1053" t="s">
        <v>8536</v>
      </c>
      <c r="J648" s="1054"/>
      <c r="K648" s="1054"/>
      <c r="L648" s="1203"/>
      <c r="M648" s="1204"/>
      <c r="N648" s="1204"/>
      <c r="O648" s="1204"/>
      <c r="P648" s="1205"/>
      <c r="Q648" s="1053" t="s">
        <v>7</v>
      </c>
      <c r="R648" s="1054"/>
      <c r="S648" s="1055"/>
      <c r="T648" s="1170"/>
      <c r="U648" s="1171"/>
      <c r="V648" s="1171"/>
      <c r="W648" s="1171"/>
      <c r="X648" s="1171"/>
      <c r="Y648" s="1171"/>
      <c r="Z648" s="1171"/>
      <c r="AA648" s="1172"/>
    </row>
    <row r="649" spans="1:37" ht="25.35" customHeight="1" x14ac:dyDescent="0.45">
      <c r="A649" s="1182"/>
      <c r="B649" s="1183"/>
      <c r="C649" s="1183"/>
      <c r="D649" s="1183"/>
      <c r="E649" s="1183"/>
      <c r="F649" s="1183"/>
      <c r="G649" s="1183"/>
      <c r="H649" s="1184"/>
      <c r="I649" s="1053" t="s">
        <v>8</v>
      </c>
      <c r="J649" s="1054"/>
      <c r="K649" s="1054"/>
      <c r="L649" s="1206"/>
      <c r="M649" s="1206"/>
      <c r="N649" s="1206"/>
      <c r="O649" s="1206"/>
      <c r="P649" s="1206"/>
      <c r="Q649" s="1206"/>
      <c r="R649" s="1206"/>
      <c r="S649" s="1206"/>
      <c r="T649" s="1206"/>
      <c r="U649" s="1206"/>
      <c r="V649" s="1206"/>
      <c r="W649" s="1206"/>
      <c r="X649" s="1206"/>
      <c r="Y649" s="1206"/>
      <c r="Z649" s="1206"/>
      <c r="AA649" s="1206"/>
    </row>
    <row r="650" spans="1:37" ht="16.5" customHeight="1" x14ac:dyDescent="0.45">
      <c r="A650" s="1148" t="s">
        <v>63</v>
      </c>
      <c r="B650" s="1149"/>
      <c r="C650" s="1149"/>
      <c r="D650" s="1149"/>
      <c r="E650" s="1149"/>
      <c r="F650" s="1149"/>
      <c r="G650" s="1149"/>
      <c r="H650" s="1150"/>
      <c r="I650" s="1157"/>
      <c r="J650" s="1159"/>
      <c r="L650" s="1161"/>
      <c r="M650" s="1201" t="s">
        <v>64</v>
      </c>
      <c r="N650" s="1164"/>
      <c r="O650" s="43"/>
      <c r="P650" s="44"/>
      <c r="Q650" s="44"/>
      <c r="R650" s="44"/>
      <c r="S650" s="44"/>
      <c r="T650" s="44"/>
      <c r="U650" s="44"/>
      <c r="V650" s="44"/>
      <c r="W650" s="44"/>
      <c r="X650" s="42"/>
      <c r="Y650" s="45"/>
      <c r="Z650" s="45"/>
      <c r="AA650" s="46"/>
      <c r="AK650" s="39"/>
    </row>
    <row r="651" spans="1:37" ht="16.5" customHeight="1" x14ac:dyDescent="0.45">
      <c r="A651" s="1151"/>
      <c r="B651" s="1152"/>
      <c r="C651" s="1152"/>
      <c r="D651" s="1152"/>
      <c r="E651" s="1152"/>
      <c r="F651" s="1152"/>
      <c r="G651" s="1152"/>
      <c r="H651" s="1153"/>
      <c r="I651" s="1158"/>
      <c r="J651" s="1160"/>
      <c r="K651" s="32" t="s">
        <v>65</v>
      </c>
      <c r="L651" s="1162"/>
      <c r="M651" s="1202"/>
      <c r="N651" s="1166"/>
      <c r="O651" s="292"/>
      <c r="P651" s="99"/>
      <c r="Q651" s="99"/>
      <c r="R651" s="99"/>
      <c r="S651" s="99"/>
      <c r="T651" s="99"/>
      <c r="U651" s="99"/>
      <c r="V651" s="99"/>
      <c r="W651" s="99"/>
      <c r="X651" s="47"/>
      <c r="Y651" s="48"/>
      <c r="Z651" s="48"/>
      <c r="AA651" s="49"/>
    </row>
    <row r="652" spans="1:37" ht="16.5" customHeight="1" x14ac:dyDescent="0.45">
      <c r="A652" s="1151"/>
      <c r="B652" s="1152"/>
      <c r="C652" s="1152"/>
      <c r="D652" s="1152"/>
      <c r="E652" s="1152"/>
      <c r="F652" s="1152"/>
      <c r="G652" s="1152"/>
      <c r="H652" s="1153"/>
      <c r="I652" s="50" t="s">
        <v>66</v>
      </c>
      <c r="J652" s="51"/>
      <c r="K652" s="51"/>
      <c r="L652" s="51"/>
      <c r="M652" s="51"/>
      <c r="N652" s="51"/>
      <c r="O652" s="51"/>
      <c r="P652" s="51"/>
      <c r="Q652" s="51"/>
      <c r="R652" s="52"/>
      <c r="S652" s="53"/>
      <c r="T652" s="53"/>
      <c r="U652" s="53"/>
      <c r="V652" s="293"/>
      <c r="W652" s="294"/>
      <c r="X652" s="54"/>
      <c r="Y652" s="55" t="s">
        <v>65</v>
      </c>
      <c r="Z652" s="56"/>
      <c r="AA652" s="46" t="s">
        <v>64</v>
      </c>
    </row>
    <row r="653" spans="1:37" ht="16.5" customHeight="1" x14ac:dyDescent="0.45">
      <c r="A653" s="1154"/>
      <c r="B653" s="1155"/>
      <c r="C653" s="1155"/>
      <c r="D653" s="1155"/>
      <c r="E653" s="1155"/>
      <c r="F653" s="1155"/>
      <c r="G653" s="1155"/>
      <c r="H653" s="1156"/>
      <c r="I653" s="50" t="s">
        <v>67</v>
      </c>
      <c r="J653" s="295"/>
      <c r="K653" s="295"/>
      <c r="L653" s="295"/>
      <c r="M653" s="295"/>
      <c r="N653" s="295"/>
      <c r="O653" s="295"/>
      <c r="P653" s="295"/>
      <c r="Q653" s="295"/>
      <c r="R653" s="52"/>
      <c r="S653" s="53"/>
      <c r="T653" s="53"/>
      <c r="U653" s="53"/>
      <c r="V653" s="293"/>
      <c r="W653" s="294"/>
      <c r="X653" s="54"/>
      <c r="Y653" s="55" t="s">
        <v>65</v>
      </c>
      <c r="Z653" s="56"/>
      <c r="AA653" s="49" t="s">
        <v>64</v>
      </c>
    </row>
    <row r="654" spans="1:37" ht="18" customHeight="1" x14ac:dyDescent="0.45">
      <c r="A654" s="1167" t="s">
        <v>68</v>
      </c>
      <c r="B654" s="1168"/>
      <c r="C654" s="1168"/>
      <c r="D654" s="1168"/>
      <c r="E654" s="1168"/>
      <c r="F654" s="1168"/>
      <c r="G654" s="1168"/>
      <c r="H654" s="1169"/>
      <c r="I654" s="667" t="s">
        <v>84</v>
      </c>
      <c r="J654" s="52" t="s">
        <v>69</v>
      </c>
      <c r="K654" s="58"/>
      <c r="L654" s="58"/>
      <c r="M654" s="58"/>
      <c r="N654" s="667" t="s">
        <v>70</v>
      </c>
      <c r="O654" s="52" t="s">
        <v>71</v>
      </c>
      <c r="P654" s="58"/>
      <c r="Q654" s="58"/>
      <c r="S654" s="72" t="s">
        <v>81</v>
      </c>
      <c r="T654" s="667" t="s">
        <v>84</v>
      </c>
      <c r="U654" s="72" t="s">
        <v>82</v>
      </c>
      <c r="W654" s="52"/>
      <c r="X654" s="58"/>
      <c r="Y654" s="58"/>
      <c r="Z654" s="58"/>
      <c r="AA654" s="59"/>
      <c r="AG654" s="69"/>
    </row>
    <row r="655" spans="1:37" ht="15" customHeight="1" x14ac:dyDescent="0.45">
      <c r="A655" s="1118" t="s">
        <v>72</v>
      </c>
      <c r="B655" s="1119"/>
      <c r="C655" s="1119"/>
      <c r="D655" s="1119"/>
      <c r="E655" s="1119"/>
      <c r="F655" s="1119"/>
      <c r="G655" s="1119"/>
      <c r="H655" s="1120"/>
      <c r="I655" s="1130" t="s">
        <v>73</v>
      </c>
      <c r="J655" s="1139"/>
      <c r="K655" s="1199"/>
      <c r="L655" s="1199"/>
      <c r="M655" s="1199"/>
      <c r="N655" s="1199"/>
      <c r="O655" s="1199"/>
      <c r="P655" s="1199"/>
      <c r="Q655" s="1200"/>
      <c r="R655" s="1200"/>
      <c r="S655" s="1200"/>
      <c r="T655" s="1200"/>
      <c r="U655" s="1143" t="s">
        <v>74</v>
      </c>
      <c r="V655" s="1143"/>
      <c r="W655" s="1143"/>
      <c r="X655" s="1143"/>
      <c r="Y655" s="1143"/>
      <c r="Z655" s="1143"/>
      <c r="AA655" s="1144"/>
    </row>
    <row r="656" spans="1:37" ht="15" customHeight="1" x14ac:dyDescent="0.45">
      <c r="A656" s="1121"/>
      <c r="B656" s="1122"/>
      <c r="C656" s="1122"/>
      <c r="D656" s="1122"/>
      <c r="E656" s="1122"/>
      <c r="F656" s="1122"/>
      <c r="G656" s="1122"/>
      <c r="H656" s="1123"/>
      <c r="I656" s="1197"/>
      <c r="J656" s="1198"/>
      <c r="K656" s="1199"/>
      <c r="L656" s="1199"/>
      <c r="M656" s="1199"/>
      <c r="N656" s="1199"/>
      <c r="O656" s="1199"/>
      <c r="P656" s="1199"/>
      <c r="Q656" s="1200"/>
      <c r="R656" s="1200"/>
      <c r="S656" s="1200"/>
      <c r="T656" s="1200"/>
      <c r="U656" s="1146"/>
      <c r="V656" s="1146"/>
      <c r="W656" s="1146"/>
      <c r="X656" s="1146"/>
      <c r="Y656" s="1146"/>
      <c r="Z656" s="1146"/>
      <c r="AA656" s="1147"/>
      <c r="AB656" s="63"/>
      <c r="AC656" s="63"/>
      <c r="AD656" s="63"/>
      <c r="AE656" s="63"/>
      <c r="AF656" s="63"/>
      <c r="AG656" s="63"/>
    </row>
    <row r="657" spans="1:37" ht="15" customHeight="1" x14ac:dyDescent="0.45">
      <c r="A657" s="1118" t="s">
        <v>75</v>
      </c>
      <c r="B657" s="1119"/>
      <c r="C657" s="1119"/>
      <c r="D657" s="1119"/>
      <c r="E657" s="1119"/>
      <c r="F657" s="1119"/>
      <c r="G657" s="1119"/>
      <c r="H657" s="1119"/>
      <c r="I657" s="1124"/>
      <c r="J657" s="1125"/>
      <c r="K657" s="1113"/>
      <c r="L657" s="1134" t="s">
        <v>76</v>
      </c>
      <c r="M657" s="1113"/>
      <c r="N657" s="1134" t="s">
        <v>77</v>
      </c>
      <c r="O657" s="1113"/>
      <c r="P657" s="1134" t="s">
        <v>78</v>
      </c>
      <c r="R657" s="60"/>
      <c r="S657" s="60"/>
      <c r="T657" s="60"/>
      <c r="U657" s="60"/>
      <c r="V657" s="60"/>
      <c r="W657" s="60"/>
      <c r="X657" s="60"/>
      <c r="Y657" s="60"/>
      <c r="Z657" s="60"/>
      <c r="AA657" s="209"/>
      <c r="AB657" s="63"/>
      <c r="AC657" s="63"/>
      <c r="AD657" s="63"/>
      <c r="AE657" s="63"/>
      <c r="AF657" s="63"/>
      <c r="AG657" s="63"/>
    </row>
    <row r="658" spans="1:37" ht="15" customHeight="1" x14ac:dyDescent="0.45">
      <c r="A658" s="1121"/>
      <c r="B658" s="1122"/>
      <c r="C658" s="1122"/>
      <c r="D658" s="1122"/>
      <c r="E658" s="1122"/>
      <c r="F658" s="1122"/>
      <c r="G658" s="1122"/>
      <c r="H658" s="1122"/>
      <c r="I658" s="1126"/>
      <c r="J658" s="1127"/>
      <c r="K658" s="1114"/>
      <c r="L658" s="1136"/>
      <c r="M658" s="1114"/>
      <c r="N658" s="1136"/>
      <c r="O658" s="1114"/>
      <c r="P658" s="1136"/>
      <c r="Q658" s="64"/>
      <c r="R658" s="62"/>
      <c r="S658" s="62"/>
      <c r="T658" s="62"/>
      <c r="U658" s="62"/>
      <c r="V658" s="62"/>
      <c r="W658" s="62"/>
      <c r="X658" s="62"/>
      <c r="Y658" s="62"/>
      <c r="Z658" s="62"/>
      <c r="AA658" s="208"/>
      <c r="AB658" s="63"/>
      <c r="AC658" s="63"/>
      <c r="AD658" s="63"/>
      <c r="AE658" s="63"/>
      <c r="AF658" s="63"/>
      <c r="AG658" s="63"/>
    </row>
    <row r="659" spans="1:37" ht="20.100000000000001" customHeight="1" x14ac:dyDescent="0.45">
      <c r="A659" s="65"/>
      <c r="B659" s="65"/>
      <c r="C659" s="65"/>
      <c r="D659" s="65"/>
      <c r="E659" s="65"/>
      <c r="F659" s="65"/>
      <c r="G659" s="65"/>
      <c r="H659" s="65"/>
      <c r="I659" s="66"/>
      <c r="J659" s="66"/>
      <c r="K659" s="68"/>
      <c r="L659" s="66"/>
      <c r="M659" s="68"/>
      <c r="N659" s="66"/>
      <c r="O659" s="68"/>
      <c r="P659" s="66"/>
      <c r="Q659" s="68"/>
      <c r="R659" s="61"/>
      <c r="S659" s="61"/>
      <c r="T659" s="61"/>
      <c r="U659" s="61"/>
      <c r="V659" s="61"/>
      <c r="W659" s="61"/>
      <c r="X659" s="61"/>
      <c r="Y659" s="61"/>
      <c r="Z659" s="61"/>
      <c r="AA659" s="61"/>
      <c r="AB659" s="63"/>
      <c r="AC659" s="63"/>
      <c r="AD659" s="63"/>
      <c r="AE659" s="63"/>
      <c r="AF659" s="63"/>
      <c r="AG659" s="63"/>
    </row>
    <row r="660" spans="1:37" ht="12.45" customHeight="1" x14ac:dyDescent="0.45">
      <c r="A660" s="1185" t="s">
        <v>62</v>
      </c>
      <c r="B660" s="1186"/>
      <c r="C660" s="1186"/>
      <c r="D660" s="1186"/>
      <c r="E660" s="1186"/>
      <c r="F660" s="1186"/>
      <c r="G660" s="1186"/>
      <c r="H660" s="1187"/>
      <c r="I660" s="1188"/>
      <c r="J660" s="1189"/>
      <c r="K660" s="1189"/>
      <c r="L660" s="1189"/>
      <c r="M660" s="1189"/>
      <c r="N660" s="1189"/>
      <c r="O660" s="1189"/>
      <c r="P660" s="1189"/>
      <c r="Q660" s="1189"/>
      <c r="R660" s="1189"/>
      <c r="S660" s="1189"/>
      <c r="T660" s="1189"/>
      <c r="U660" s="1189"/>
      <c r="V660" s="1189"/>
      <c r="W660" s="1189"/>
      <c r="X660" s="1189"/>
      <c r="Y660" s="1189"/>
      <c r="Z660" s="1189"/>
      <c r="AA660" s="1190"/>
    </row>
    <row r="661" spans="1:37" ht="22.5" customHeight="1" x14ac:dyDescent="0.45">
      <c r="A661" s="1207" t="s">
        <v>50</v>
      </c>
      <c r="B661" s="1208"/>
      <c r="C661" s="1208"/>
      <c r="D661" s="1208"/>
      <c r="E661" s="1208"/>
      <c r="F661" s="1208"/>
      <c r="G661" s="1208"/>
      <c r="H661" s="1209"/>
      <c r="I661" s="1182"/>
      <c r="J661" s="1183"/>
      <c r="K661" s="1183"/>
      <c r="L661" s="1180"/>
      <c r="M661" s="1180"/>
      <c r="N661" s="1183"/>
      <c r="O661" s="1180"/>
      <c r="P661" s="1180"/>
      <c r="Q661" s="1183"/>
      <c r="R661" s="1183"/>
      <c r="S661" s="1183"/>
      <c r="T661" s="1183"/>
      <c r="U661" s="1183"/>
      <c r="V661" s="1183"/>
      <c r="W661" s="1183"/>
      <c r="X661" s="1183"/>
      <c r="Y661" s="1183"/>
      <c r="Z661" s="1183"/>
      <c r="AA661" s="1184"/>
    </row>
    <row r="662" spans="1:37" ht="25.35" customHeight="1" x14ac:dyDescent="0.45">
      <c r="A662" s="1173" t="s">
        <v>48</v>
      </c>
      <c r="B662" s="1174"/>
      <c r="C662" s="1174"/>
      <c r="D662" s="1174"/>
      <c r="E662" s="1174"/>
      <c r="F662" s="1174"/>
      <c r="G662" s="1174"/>
      <c r="H662" s="1175"/>
      <c r="I662" s="1053" t="s">
        <v>3</v>
      </c>
      <c r="J662" s="1054"/>
      <c r="K662" s="1055"/>
      <c r="L662" s="1171"/>
      <c r="M662" s="1176"/>
      <c r="N662" s="37" t="s">
        <v>4</v>
      </c>
      <c r="O662" s="1177"/>
      <c r="P662" s="1176"/>
      <c r="Q662" s="1054"/>
      <c r="R662" s="1054"/>
      <c r="S662" s="1054"/>
      <c r="T662" s="1054"/>
      <c r="U662" s="1054"/>
      <c r="V662" s="1054"/>
      <c r="W662" s="1054"/>
      <c r="X662" s="1054"/>
      <c r="Y662" s="1054"/>
      <c r="Z662" s="1054"/>
      <c r="AA662" s="1055"/>
    </row>
    <row r="663" spans="1:37" ht="25.35" customHeight="1" x14ac:dyDescent="0.45">
      <c r="A663" s="1179"/>
      <c r="B663" s="1180"/>
      <c r="C663" s="1180"/>
      <c r="D663" s="1180"/>
      <c r="E663" s="1180"/>
      <c r="F663" s="1180"/>
      <c r="G663" s="1180"/>
      <c r="H663" s="1181"/>
      <c r="I663" s="1053" t="s">
        <v>5</v>
      </c>
      <c r="J663" s="1054"/>
      <c r="K663" s="1054"/>
      <c r="L663" s="1170"/>
      <c r="M663" s="1171"/>
      <c r="N663" s="1171"/>
      <c r="O663" s="1171"/>
      <c r="P663" s="1172"/>
      <c r="Q663" s="1053" t="s">
        <v>6</v>
      </c>
      <c r="R663" s="1054"/>
      <c r="S663" s="1055"/>
      <c r="T663" s="1170"/>
      <c r="U663" s="1171"/>
      <c r="V663" s="1171"/>
      <c r="W663" s="1171"/>
      <c r="X663" s="1171"/>
      <c r="Y663" s="1171"/>
      <c r="Z663" s="1171"/>
      <c r="AA663" s="1172"/>
    </row>
    <row r="664" spans="1:37" ht="25.35" customHeight="1" x14ac:dyDescent="0.45">
      <c r="A664" s="1179"/>
      <c r="B664" s="1180"/>
      <c r="C664" s="1180"/>
      <c r="D664" s="1180"/>
      <c r="E664" s="1180"/>
      <c r="F664" s="1180"/>
      <c r="G664" s="1180"/>
      <c r="H664" s="1181"/>
      <c r="I664" s="1053" t="s">
        <v>8536</v>
      </c>
      <c r="J664" s="1054"/>
      <c r="K664" s="1054"/>
      <c r="L664" s="1203"/>
      <c r="M664" s="1204"/>
      <c r="N664" s="1204"/>
      <c r="O664" s="1204"/>
      <c r="P664" s="1205"/>
      <c r="Q664" s="1053" t="s">
        <v>7</v>
      </c>
      <c r="R664" s="1054"/>
      <c r="S664" s="1055"/>
      <c r="T664" s="1170"/>
      <c r="U664" s="1171"/>
      <c r="V664" s="1171"/>
      <c r="W664" s="1171"/>
      <c r="X664" s="1171"/>
      <c r="Y664" s="1171"/>
      <c r="Z664" s="1171"/>
      <c r="AA664" s="1172"/>
    </row>
    <row r="665" spans="1:37" ht="25.35" customHeight="1" x14ac:dyDescent="0.45">
      <c r="A665" s="1182"/>
      <c r="B665" s="1183"/>
      <c r="C665" s="1183"/>
      <c r="D665" s="1183"/>
      <c r="E665" s="1183"/>
      <c r="F665" s="1183"/>
      <c r="G665" s="1183"/>
      <c r="H665" s="1184"/>
      <c r="I665" s="1053" t="s">
        <v>8</v>
      </c>
      <c r="J665" s="1054"/>
      <c r="K665" s="1054"/>
      <c r="L665" s="1206"/>
      <c r="M665" s="1206"/>
      <c r="N665" s="1206"/>
      <c r="O665" s="1206"/>
      <c r="P665" s="1206"/>
      <c r="Q665" s="1206"/>
      <c r="R665" s="1206"/>
      <c r="S665" s="1206"/>
      <c r="T665" s="1206"/>
      <c r="U665" s="1206"/>
      <c r="V665" s="1206"/>
      <c r="W665" s="1206"/>
      <c r="X665" s="1206"/>
      <c r="Y665" s="1206"/>
      <c r="Z665" s="1206"/>
      <c r="AA665" s="1206"/>
    </row>
    <row r="666" spans="1:37" ht="16.5" customHeight="1" x14ac:dyDescent="0.45">
      <c r="A666" s="1148" t="s">
        <v>63</v>
      </c>
      <c r="B666" s="1149"/>
      <c r="C666" s="1149"/>
      <c r="D666" s="1149"/>
      <c r="E666" s="1149"/>
      <c r="F666" s="1149"/>
      <c r="G666" s="1149"/>
      <c r="H666" s="1150"/>
      <c r="I666" s="1157"/>
      <c r="J666" s="1159"/>
      <c r="L666" s="1161"/>
      <c r="M666" s="1201" t="s">
        <v>64</v>
      </c>
      <c r="N666" s="1164"/>
      <c r="O666" s="43"/>
      <c r="P666" s="44"/>
      <c r="Q666" s="44"/>
      <c r="R666" s="44"/>
      <c r="S666" s="44"/>
      <c r="T666" s="44"/>
      <c r="U666" s="44"/>
      <c r="V666" s="44"/>
      <c r="W666" s="44"/>
      <c r="X666" s="42"/>
      <c r="Y666" s="45"/>
      <c r="Z666" s="45"/>
      <c r="AA666" s="46"/>
      <c r="AK666" s="39"/>
    </row>
    <row r="667" spans="1:37" ht="16.5" customHeight="1" x14ac:dyDescent="0.45">
      <c r="A667" s="1151"/>
      <c r="B667" s="1152"/>
      <c r="C667" s="1152"/>
      <c r="D667" s="1152"/>
      <c r="E667" s="1152"/>
      <c r="F667" s="1152"/>
      <c r="G667" s="1152"/>
      <c r="H667" s="1153"/>
      <c r="I667" s="1158"/>
      <c r="J667" s="1160"/>
      <c r="K667" s="32" t="s">
        <v>65</v>
      </c>
      <c r="L667" s="1162"/>
      <c r="M667" s="1202"/>
      <c r="N667" s="1166"/>
      <c r="O667" s="292"/>
      <c r="P667" s="99"/>
      <c r="Q667" s="99"/>
      <c r="R667" s="99"/>
      <c r="S667" s="99"/>
      <c r="T667" s="99"/>
      <c r="U667" s="99"/>
      <c r="V667" s="99"/>
      <c r="W667" s="99"/>
      <c r="X667" s="47"/>
      <c r="Y667" s="48"/>
      <c r="Z667" s="48"/>
      <c r="AA667" s="49"/>
    </row>
    <row r="668" spans="1:37" ht="16.5" customHeight="1" x14ac:dyDescent="0.45">
      <c r="A668" s="1151"/>
      <c r="B668" s="1152"/>
      <c r="C668" s="1152"/>
      <c r="D668" s="1152"/>
      <c r="E668" s="1152"/>
      <c r="F668" s="1152"/>
      <c r="G668" s="1152"/>
      <c r="H668" s="1153"/>
      <c r="I668" s="50" t="s">
        <v>66</v>
      </c>
      <c r="J668" s="51"/>
      <c r="K668" s="51"/>
      <c r="L668" s="51"/>
      <c r="M668" s="51"/>
      <c r="N668" s="51"/>
      <c r="O668" s="51"/>
      <c r="P668" s="51"/>
      <c r="Q668" s="51"/>
      <c r="R668" s="52"/>
      <c r="S668" s="53"/>
      <c r="T668" s="53"/>
      <c r="U668" s="53"/>
      <c r="V668" s="293"/>
      <c r="W668" s="294"/>
      <c r="X668" s="54"/>
      <c r="Y668" s="55" t="s">
        <v>65</v>
      </c>
      <c r="Z668" s="56"/>
      <c r="AA668" s="46" t="s">
        <v>64</v>
      </c>
    </row>
    <row r="669" spans="1:37" ht="16.5" customHeight="1" x14ac:dyDescent="0.45">
      <c r="A669" s="1154"/>
      <c r="B669" s="1155"/>
      <c r="C669" s="1155"/>
      <c r="D669" s="1155"/>
      <c r="E669" s="1155"/>
      <c r="F669" s="1155"/>
      <c r="G669" s="1155"/>
      <c r="H669" s="1156"/>
      <c r="I669" s="50" t="s">
        <v>67</v>
      </c>
      <c r="J669" s="295"/>
      <c r="K669" s="295"/>
      <c r="L669" s="295"/>
      <c r="M669" s="295"/>
      <c r="N669" s="295"/>
      <c r="O669" s="295"/>
      <c r="P669" s="295"/>
      <c r="Q669" s="295"/>
      <c r="R669" s="52"/>
      <c r="S669" s="53"/>
      <c r="T669" s="53"/>
      <c r="U669" s="53"/>
      <c r="V669" s="293"/>
      <c r="W669" s="294"/>
      <c r="X669" s="54"/>
      <c r="Y669" s="55" t="s">
        <v>65</v>
      </c>
      <c r="Z669" s="56"/>
      <c r="AA669" s="49" t="s">
        <v>64</v>
      </c>
    </row>
    <row r="670" spans="1:37" ht="18" customHeight="1" x14ac:dyDescent="0.45">
      <c r="A670" s="1167" t="s">
        <v>68</v>
      </c>
      <c r="B670" s="1168"/>
      <c r="C670" s="1168"/>
      <c r="D670" s="1168"/>
      <c r="E670" s="1168"/>
      <c r="F670" s="1168"/>
      <c r="G670" s="1168"/>
      <c r="H670" s="1169"/>
      <c r="I670" s="667" t="s">
        <v>84</v>
      </c>
      <c r="J670" s="52" t="s">
        <v>69</v>
      </c>
      <c r="K670" s="58"/>
      <c r="L670" s="58"/>
      <c r="M670" s="58"/>
      <c r="N670" s="667" t="s">
        <v>70</v>
      </c>
      <c r="O670" s="52" t="s">
        <v>71</v>
      </c>
      <c r="P670" s="58"/>
      <c r="Q670" s="58"/>
      <c r="S670" s="72" t="s">
        <v>81</v>
      </c>
      <c r="T670" s="667" t="s">
        <v>84</v>
      </c>
      <c r="U670" s="72" t="s">
        <v>82</v>
      </c>
      <c r="W670" s="52"/>
      <c r="X670" s="58"/>
      <c r="Y670" s="58"/>
      <c r="Z670" s="58"/>
      <c r="AA670" s="59"/>
      <c r="AG670" s="69"/>
    </row>
    <row r="671" spans="1:37" ht="15" customHeight="1" x14ac:dyDescent="0.45">
      <c r="A671" s="1118" t="s">
        <v>72</v>
      </c>
      <c r="B671" s="1119"/>
      <c r="C671" s="1119"/>
      <c r="D671" s="1119"/>
      <c r="E671" s="1119"/>
      <c r="F671" s="1119"/>
      <c r="G671" s="1119"/>
      <c r="H671" s="1120"/>
      <c r="I671" s="1130" t="s">
        <v>73</v>
      </c>
      <c r="J671" s="1139"/>
      <c r="K671" s="1199"/>
      <c r="L671" s="1199"/>
      <c r="M671" s="1199"/>
      <c r="N671" s="1199"/>
      <c r="O671" s="1199"/>
      <c r="P671" s="1199"/>
      <c r="Q671" s="1200"/>
      <c r="R671" s="1200"/>
      <c r="S671" s="1200"/>
      <c r="T671" s="1200"/>
      <c r="U671" s="1143" t="s">
        <v>74</v>
      </c>
      <c r="V671" s="1143"/>
      <c r="W671" s="1143"/>
      <c r="X671" s="1143"/>
      <c r="Y671" s="1143"/>
      <c r="Z671" s="1143"/>
      <c r="AA671" s="1144"/>
    </row>
    <row r="672" spans="1:37" ht="15" customHeight="1" x14ac:dyDescent="0.45">
      <c r="A672" s="1121"/>
      <c r="B672" s="1122"/>
      <c r="C672" s="1122"/>
      <c r="D672" s="1122"/>
      <c r="E672" s="1122"/>
      <c r="F672" s="1122"/>
      <c r="G672" s="1122"/>
      <c r="H672" s="1123"/>
      <c r="I672" s="1197"/>
      <c r="J672" s="1198"/>
      <c r="K672" s="1199"/>
      <c r="L672" s="1199"/>
      <c r="M672" s="1199"/>
      <c r="N672" s="1199"/>
      <c r="O672" s="1199"/>
      <c r="P672" s="1199"/>
      <c r="Q672" s="1200"/>
      <c r="R672" s="1200"/>
      <c r="S672" s="1200"/>
      <c r="T672" s="1200"/>
      <c r="U672" s="1146"/>
      <c r="V672" s="1146"/>
      <c r="W672" s="1146"/>
      <c r="X672" s="1146"/>
      <c r="Y672" s="1146"/>
      <c r="Z672" s="1146"/>
      <c r="AA672" s="1147"/>
      <c r="AB672" s="63"/>
      <c r="AC672" s="63"/>
      <c r="AD672" s="63"/>
      <c r="AE672" s="63"/>
      <c r="AF672" s="63"/>
      <c r="AG672" s="63"/>
    </row>
    <row r="673" spans="1:37" ht="15" customHeight="1" x14ac:dyDescent="0.45">
      <c r="A673" s="1118" t="s">
        <v>75</v>
      </c>
      <c r="B673" s="1119"/>
      <c r="C673" s="1119"/>
      <c r="D673" s="1119"/>
      <c r="E673" s="1119"/>
      <c r="F673" s="1119"/>
      <c r="G673" s="1119"/>
      <c r="H673" s="1119"/>
      <c r="I673" s="1124"/>
      <c r="J673" s="1125"/>
      <c r="K673" s="1113"/>
      <c r="L673" s="1134" t="s">
        <v>76</v>
      </c>
      <c r="M673" s="1113"/>
      <c r="N673" s="1134" t="s">
        <v>77</v>
      </c>
      <c r="O673" s="1113"/>
      <c r="P673" s="1134" t="s">
        <v>78</v>
      </c>
      <c r="R673" s="60"/>
      <c r="S673" s="60"/>
      <c r="T673" s="60"/>
      <c r="U673" s="60"/>
      <c r="V673" s="60"/>
      <c r="W673" s="60"/>
      <c r="X673" s="60"/>
      <c r="Y673" s="60"/>
      <c r="Z673" s="60"/>
      <c r="AA673" s="209"/>
      <c r="AB673" s="63"/>
      <c r="AC673" s="63"/>
      <c r="AD673" s="63"/>
      <c r="AE673" s="63"/>
      <c r="AF673" s="63"/>
      <c r="AG673" s="63"/>
    </row>
    <row r="674" spans="1:37" ht="15" customHeight="1" x14ac:dyDescent="0.45">
      <c r="A674" s="1121"/>
      <c r="B674" s="1122"/>
      <c r="C674" s="1122"/>
      <c r="D674" s="1122"/>
      <c r="E674" s="1122"/>
      <c r="F674" s="1122"/>
      <c r="G674" s="1122"/>
      <c r="H674" s="1122"/>
      <c r="I674" s="1126"/>
      <c r="J674" s="1127"/>
      <c r="K674" s="1114"/>
      <c r="L674" s="1136"/>
      <c r="M674" s="1114"/>
      <c r="N674" s="1136"/>
      <c r="O674" s="1114"/>
      <c r="P674" s="1136"/>
      <c r="Q674" s="64"/>
      <c r="R674" s="62"/>
      <c r="S674" s="62"/>
      <c r="T674" s="62"/>
      <c r="U674" s="62"/>
      <c r="V674" s="62"/>
      <c r="W674" s="62"/>
      <c r="X674" s="62"/>
      <c r="Y674" s="62"/>
      <c r="Z674" s="62"/>
      <c r="AA674" s="208"/>
      <c r="AB674" s="63"/>
      <c r="AC674" s="63"/>
      <c r="AD674" s="63"/>
      <c r="AE674" s="63"/>
      <c r="AF674" s="63"/>
      <c r="AG674" s="63"/>
    </row>
    <row r="675" spans="1:37" ht="20.100000000000001" customHeight="1" x14ac:dyDescent="0.45">
      <c r="A675" s="65"/>
      <c r="B675" s="65"/>
      <c r="C675" s="65"/>
      <c r="D675" s="65"/>
      <c r="E675" s="65"/>
      <c r="F675" s="65"/>
      <c r="G675" s="65"/>
      <c r="H675" s="65"/>
      <c r="I675" s="66"/>
      <c r="J675" s="66"/>
      <c r="K675" s="68"/>
      <c r="L675" s="66"/>
      <c r="M675" s="68"/>
      <c r="N675" s="66"/>
      <c r="O675" s="68"/>
      <c r="P675" s="66"/>
      <c r="Q675" s="68"/>
      <c r="R675" s="61"/>
      <c r="S675" s="61"/>
      <c r="T675" s="61"/>
      <c r="U675" s="61"/>
      <c r="V675" s="61"/>
      <c r="W675" s="61"/>
      <c r="X675" s="61"/>
      <c r="Y675" s="61"/>
      <c r="Z675" s="61"/>
      <c r="AA675" s="61"/>
      <c r="AB675" s="63"/>
      <c r="AC675" s="63"/>
      <c r="AD675" s="63"/>
      <c r="AE675" s="63"/>
      <c r="AF675" s="63"/>
      <c r="AG675" s="63"/>
    </row>
    <row r="676" spans="1:37" ht="18" customHeight="1" x14ac:dyDescent="0.45">
      <c r="B676" s="291" t="s">
        <v>85</v>
      </c>
      <c r="C676" s="69" t="s">
        <v>5718</v>
      </c>
      <c r="E676" s="69"/>
      <c r="F676" s="69"/>
      <c r="G676" s="69"/>
      <c r="H676" s="69"/>
      <c r="I676" s="73"/>
      <c r="J676" s="73"/>
      <c r="K676" s="73"/>
      <c r="L676" s="73"/>
      <c r="M676" s="73"/>
      <c r="N676" s="73"/>
      <c r="O676" s="73"/>
      <c r="P676" s="73"/>
      <c r="Q676" s="73"/>
      <c r="R676" s="74"/>
      <c r="S676" s="73"/>
      <c r="T676" s="73"/>
      <c r="U676" s="73"/>
      <c r="V676" s="73"/>
      <c r="W676" s="69"/>
      <c r="X676" s="69"/>
      <c r="Y676" s="69"/>
      <c r="Z676" s="69"/>
      <c r="AA676" s="69"/>
      <c r="AB676" s="69"/>
      <c r="AE676" s="71"/>
    </row>
    <row r="677" spans="1:37" ht="30" customHeight="1" x14ac:dyDescent="0.45">
      <c r="B677" s="296" t="s">
        <v>86</v>
      </c>
      <c r="C677" s="1117" t="s">
        <v>5719</v>
      </c>
      <c r="D677" s="1117"/>
      <c r="E677" s="1117"/>
      <c r="F677" s="1117"/>
      <c r="G677" s="1117"/>
      <c r="H677" s="1117"/>
      <c r="I677" s="1117"/>
      <c r="J677" s="1117"/>
      <c r="K677" s="1117"/>
      <c r="L677" s="1117"/>
      <c r="M677" s="1117"/>
      <c r="N677" s="1117"/>
      <c r="O677" s="1117"/>
      <c r="P677" s="1117"/>
      <c r="Q677" s="1117"/>
      <c r="R677" s="1117"/>
      <c r="S677" s="1117"/>
      <c r="T677" s="1117"/>
      <c r="U677" s="1117"/>
      <c r="V677" s="1117"/>
      <c r="W677" s="1117"/>
      <c r="X677" s="1117"/>
      <c r="Y677" s="1117"/>
      <c r="Z677" s="1117"/>
      <c r="AA677" s="1117"/>
      <c r="AE677" s="71"/>
    </row>
    <row r="678" spans="1:37" ht="8.1" customHeight="1" x14ac:dyDescent="0.4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row>
    <row r="679" spans="1:37" ht="25.35" customHeight="1" x14ac:dyDescent="0.45">
      <c r="A679" s="35" t="s">
        <v>87</v>
      </c>
      <c r="H679" s="36"/>
      <c r="I679" s="36"/>
      <c r="V679" s="36"/>
      <c r="W679" s="36"/>
      <c r="X679" s="36"/>
      <c r="Y679" s="36"/>
      <c r="Z679" s="36"/>
      <c r="AA679" s="36"/>
    </row>
    <row r="680" spans="1:37" ht="13.2" x14ac:dyDescent="0.45">
      <c r="A680" s="1185" t="s">
        <v>62</v>
      </c>
      <c r="B680" s="1186"/>
      <c r="C680" s="1186"/>
      <c r="D680" s="1186"/>
      <c r="E680" s="1186"/>
      <c r="F680" s="1186"/>
      <c r="G680" s="1186"/>
      <c r="H680" s="1187"/>
      <c r="I680" s="1188"/>
      <c r="J680" s="1189"/>
      <c r="K680" s="1189"/>
      <c r="L680" s="1189"/>
      <c r="M680" s="1189"/>
      <c r="N680" s="1189"/>
      <c r="O680" s="1189"/>
      <c r="P680" s="1189"/>
      <c r="Q680" s="1189"/>
      <c r="R680" s="1189"/>
      <c r="S680" s="1189"/>
      <c r="T680" s="1189"/>
      <c r="U680" s="1189"/>
      <c r="V680" s="1189"/>
      <c r="W680" s="1189"/>
      <c r="X680" s="1189"/>
      <c r="Y680" s="1189"/>
      <c r="Z680" s="1189"/>
      <c r="AA680" s="1190"/>
    </row>
    <row r="681" spans="1:37" ht="22.5" customHeight="1" x14ac:dyDescent="0.45">
      <c r="A681" s="1191" t="s">
        <v>50</v>
      </c>
      <c r="B681" s="1192"/>
      <c r="C681" s="1192"/>
      <c r="D681" s="1192"/>
      <c r="E681" s="1192"/>
      <c r="F681" s="1192"/>
      <c r="G681" s="1192"/>
      <c r="H681" s="1193"/>
      <c r="I681" s="1194"/>
      <c r="J681" s="1195"/>
      <c r="K681" s="1195"/>
      <c r="L681" s="1195"/>
      <c r="M681" s="1195"/>
      <c r="N681" s="1195"/>
      <c r="O681" s="1195"/>
      <c r="P681" s="1195"/>
      <c r="Q681" s="1195"/>
      <c r="R681" s="1195"/>
      <c r="S681" s="1195"/>
      <c r="T681" s="1195"/>
      <c r="U681" s="1195"/>
      <c r="V681" s="1195"/>
      <c r="W681" s="1195"/>
      <c r="X681" s="1195"/>
      <c r="Y681" s="1195"/>
      <c r="Z681" s="1195"/>
      <c r="AA681" s="1196"/>
    </row>
    <row r="682" spans="1:37" ht="25.35" customHeight="1" x14ac:dyDescent="0.45">
      <c r="A682" s="1173" t="s">
        <v>48</v>
      </c>
      <c r="B682" s="1174"/>
      <c r="C682" s="1174"/>
      <c r="D682" s="1174"/>
      <c r="E682" s="1174"/>
      <c r="F682" s="1174"/>
      <c r="G682" s="1174"/>
      <c r="H682" s="1175"/>
      <c r="I682" s="1053" t="s">
        <v>3</v>
      </c>
      <c r="J682" s="1054"/>
      <c r="K682" s="1055"/>
      <c r="L682" s="1170"/>
      <c r="M682" s="1176"/>
      <c r="N682" s="37" t="s">
        <v>4</v>
      </c>
      <c r="O682" s="1177"/>
      <c r="P682" s="1176"/>
      <c r="Q682" s="1178"/>
      <c r="R682" s="1054"/>
      <c r="S682" s="1054"/>
      <c r="T682" s="1054"/>
      <c r="U682" s="1054"/>
      <c r="V682" s="1054"/>
      <c r="W682" s="1054"/>
      <c r="X682" s="1054"/>
      <c r="Y682" s="1054"/>
      <c r="Z682" s="1054"/>
      <c r="AA682" s="1055"/>
    </row>
    <row r="683" spans="1:37" ht="25.35" customHeight="1" x14ac:dyDescent="0.45">
      <c r="A683" s="1179"/>
      <c r="B683" s="1180"/>
      <c r="C683" s="1180"/>
      <c r="D683" s="1180"/>
      <c r="E683" s="1180"/>
      <c r="F683" s="1180"/>
      <c r="G683" s="1180"/>
      <c r="H683" s="1181"/>
      <c r="I683" s="1053" t="s">
        <v>5</v>
      </c>
      <c r="J683" s="1054"/>
      <c r="K683" s="1055"/>
      <c r="L683" s="1170"/>
      <c r="M683" s="1171"/>
      <c r="N683" s="1171"/>
      <c r="O683" s="1171"/>
      <c r="P683" s="1172"/>
      <c r="Q683" s="1053" t="s">
        <v>6</v>
      </c>
      <c r="R683" s="1054"/>
      <c r="S683" s="1055"/>
      <c r="T683" s="1170"/>
      <c r="U683" s="1171"/>
      <c r="V683" s="1171"/>
      <c r="W683" s="1171"/>
      <c r="X683" s="1171"/>
      <c r="Y683" s="1171"/>
      <c r="Z683" s="1171"/>
      <c r="AA683" s="1172"/>
    </row>
    <row r="684" spans="1:37" ht="25.35" customHeight="1" x14ac:dyDescent="0.45">
      <c r="A684" s="1179"/>
      <c r="B684" s="1180"/>
      <c r="C684" s="1180"/>
      <c r="D684" s="1180"/>
      <c r="E684" s="1180"/>
      <c r="F684" s="1180"/>
      <c r="G684" s="1180"/>
      <c r="H684" s="1181"/>
      <c r="I684" s="1053" t="s">
        <v>8536</v>
      </c>
      <c r="J684" s="1054"/>
      <c r="K684" s="1055"/>
      <c r="L684" s="1170"/>
      <c r="M684" s="1171"/>
      <c r="N684" s="1171"/>
      <c r="O684" s="1171"/>
      <c r="P684" s="1172"/>
      <c r="Q684" s="1053" t="s">
        <v>7</v>
      </c>
      <c r="R684" s="1054"/>
      <c r="S684" s="1055"/>
      <c r="T684" s="1170"/>
      <c r="U684" s="1171"/>
      <c r="V684" s="1171"/>
      <c r="W684" s="1171"/>
      <c r="X684" s="1171"/>
      <c r="Y684" s="1171"/>
      <c r="Z684" s="1171"/>
      <c r="AA684" s="1172"/>
    </row>
    <row r="685" spans="1:37" ht="25.35" customHeight="1" x14ac:dyDescent="0.45">
      <c r="A685" s="1182"/>
      <c r="B685" s="1183"/>
      <c r="C685" s="1183"/>
      <c r="D685" s="1183"/>
      <c r="E685" s="1183"/>
      <c r="F685" s="1183"/>
      <c r="G685" s="1183"/>
      <c r="H685" s="1184"/>
      <c r="I685" s="1053" t="s">
        <v>8</v>
      </c>
      <c r="J685" s="1054"/>
      <c r="K685" s="1055"/>
      <c r="L685" s="1170"/>
      <c r="M685" s="1171"/>
      <c r="N685" s="1171"/>
      <c r="O685" s="1171"/>
      <c r="P685" s="1171"/>
      <c r="Q685" s="1171"/>
      <c r="R685" s="1171"/>
      <c r="S685" s="1171"/>
      <c r="T685" s="1171"/>
      <c r="U685" s="1171"/>
      <c r="V685" s="1171"/>
      <c r="W685" s="1171"/>
      <c r="X685" s="1171"/>
      <c r="Y685" s="1171"/>
      <c r="Z685" s="1171"/>
      <c r="AA685" s="1172"/>
    </row>
    <row r="686" spans="1:37" ht="16.5" customHeight="1" x14ac:dyDescent="0.45">
      <c r="A686" s="1148" t="s">
        <v>63</v>
      </c>
      <c r="B686" s="1149"/>
      <c r="C686" s="1149"/>
      <c r="D686" s="1149"/>
      <c r="E686" s="1149"/>
      <c r="F686" s="1149"/>
      <c r="G686" s="1149"/>
      <c r="H686" s="1150"/>
      <c r="I686" s="1157"/>
      <c r="J686" s="1159"/>
      <c r="L686" s="1161"/>
      <c r="M686" s="1163" t="s">
        <v>64</v>
      </c>
      <c r="N686" s="1164"/>
      <c r="O686" s="43"/>
      <c r="P686" s="44"/>
      <c r="Q686" s="44"/>
      <c r="R686" s="44"/>
      <c r="S686" s="44"/>
      <c r="T686" s="44"/>
      <c r="U686" s="44"/>
      <c r="V686" s="44"/>
      <c r="W686" s="44"/>
      <c r="X686" s="42"/>
      <c r="Y686" s="45"/>
      <c r="Z686" s="45"/>
      <c r="AA686" s="46"/>
      <c r="AK686" s="39"/>
    </row>
    <row r="687" spans="1:37" ht="16.5" customHeight="1" x14ac:dyDescent="0.45">
      <c r="A687" s="1151"/>
      <c r="B687" s="1152"/>
      <c r="C687" s="1152"/>
      <c r="D687" s="1152"/>
      <c r="E687" s="1152"/>
      <c r="F687" s="1152"/>
      <c r="G687" s="1152"/>
      <c r="H687" s="1153"/>
      <c r="I687" s="1158"/>
      <c r="J687" s="1160"/>
      <c r="K687" s="32" t="s">
        <v>65</v>
      </c>
      <c r="L687" s="1162"/>
      <c r="M687" s="1165"/>
      <c r="N687" s="1166"/>
      <c r="O687" s="292"/>
      <c r="P687" s="99"/>
      <c r="Q687" s="99"/>
      <c r="R687" s="99"/>
      <c r="S687" s="99"/>
      <c r="T687" s="99"/>
      <c r="U687" s="99"/>
      <c r="V687" s="99"/>
      <c r="W687" s="99"/>
      <c r="X687" s="47"/>
      <c r="Y687" s="48"/>
      <c r="Z687" s="48"/>
      <c r="AA687" s="49"/>
    </row>
    <row r="688" spans="1:37" ht="16.5" customHeight="1" x14ac:dyDescent="0.45">
      <c r="A688" s="1151"/>
      <c r="B688" s="1152"/>
      <c r="C688" s="1152"/>
      <c r="D688" s="1152"/>
      <c r="E688" s="1152"/>
      <c r="F688" s="1152"/>
      <c r="G688" s="1152"/>
      <c r="H688" s="1153"/>
      <c r="I688" s="50" t="s">
        <v>66</v>
      </c>
      <c r="J688" s="51"/>
      <c r="K688" s="51"/>
      <c r="L688" s="51"/>
      <c r="M688" s="51"/>
      <c r="N688" s="51"/>
      <c r="O688" s="51"/>
      <c r="P688" s="51"/>
      <c r="Q688" s="51"/>
      <c r="R688" s="52"/>
      <c r="S688" s="53"/>
      <c r="T688" s="53"/>
      <c r="U688" s="53"/>
      <c r="V688" s="293"/>
      <c r="W688" s="294"/>
      <c r="X688" s="54"/>
      <c r="Y688" s="55" t="s">
        <v>65</v>
      </c>
      <c r="Z688" s="56"/>
      <c r="AA688" s="46" t="s">
        <v>64</v>
      </c>
    </row>
    <row r="689" spans="1:37" ht="16.5" customHeight="1" x14ac:dyDescent="0.45">
      <c r="A689" s="1154"/>
      <c r="B689" s="1155"/>
      <c r="C689" s="1155"/>
      <c r="D689" s="1155"/>
      <c r="E689" s="1155"/>
      <c r="F689" s="1155"/>
      <c r="G689" s="1155"/>
      <c r="H689" s="1156"/>
      <c r="I689" s="50" t="s">
        <v>67</v>
      </c>
      <c r="J689" s="295"/>
      <c r="K689" s="295"/>
      <c r="L689" s="295"/>
      <c r="M689" s="295"/>
      <c r="N689" s="295"/>
      <c r="O689" s="295"/>
      <c r="P689" s="295"/>
      <c r="Q689" s="295"/>
      <c r="R689" s="52"/>
      <c r="S689" s="53"/>
      <c r="T689" s="53"/>
      <c r="U689" s="53"/>
      <c r="V689" s="293"/>
      <c r="W689" s="294"/>
      <c r="X689" s="54"/>
      <c r="Y689" s="55" t="s">
        <v>65</v>
      </c>
      <c r="Z689" s="56"/>
      <c r="AA689" s="49" t="s">
        <v>64</v>
      </c>
    </row>
    <row r="690" spans="1:37" ht="18" customHeight="1" x14ac:dyDescent="0.45">
      <c r="A690" s="1167" t="s">
        <v>68</v>
      </c>
      <c r="B690" s="1168"/>
      <c r="C690" s="1168"/>
      <c r="D690" s="1168"/>
      <c r="E690" s="1168"/>
      <c r="F690" s="1168"/>
      <c r="G690" s="1168"/>
      <c r="H690" s="1169"/>
      <c r="I690" s="667" t="s">
        <v>84</v>
      </c>
      <c r="J690" s="52" t="s">
        <v>69</v>
      </c>
      <c r="K690" s="58"/>
      <c r="L690" s="58"/>
      <c r="M690" s="58"/>
      <c r="N690" s="667" t="s">
        <v>70</v>
      </c>
      <c r="O690" s="52" t="s">
        <v>71</v>
      </c>
      <c r="P690" s="58"/>
      <c r="Q690" s="58"/>
      <c r="S690" s="72" t="s">
        <v>81</v>
      </c>
      <c r="T690" s="667" t="s">
        <v>84</v>
      </c>
      <c r="U690" s="72" t="s">
        <v>82</v>
      </c>
      <c r="W690" s="52"/>
      <c r="X690" s="58"/>
      <c r="Y690" s="58"/>
      <c r="Z690" s="58"/>
      <c r="AA690" s="59"/>
      <c r="AG690" s="69"/>
    </row>
    <row r="691" spans="1:37" ht="15" customHeight="1" x14ac:dyDescent="0.45">
      <c r="A691" s="1118" t="s">
        <v>72</v>
      </c>
      <c r="B691" s="1119"/>
      <c r="C691" s="1119"/>
      <c r="D691" s="1119"/>
      <c r="E691" s="1119"/>
      <c r="F691" s="1119"/>
      <c r="G691" s="1119"/>
      <c r="H691" s="1120"/>
      <c r="I691" s="1130" t="s">
        <v>73</v>
      </c>
      <c r="J691" s="1131"/>
      <c r="K691" s="1115"/>
      <c r="L691" s="1134"/>
      <c r="M691" s="1134"/>
      <c r="N691" s="1135"/>
      <c r="O691" s="1115"/>
      <c r="P691" s="1135"/>
      <c r="Q691" s="1138"/>
      <c r="R691" s="1139"/>
      <c r="S691" s="1139"/>
      <c r="T691" s="1131"/>
      <c r="U691" s="1142" t="s">
        <v>74</v>
      </c>
      <c r="V691" s="1143"/>
      <c r="W691" s="1143"/>
      <c r="X691" s="1143"/>
      <c r="Y691" s="1143"/>
      <c r="Z691" s="1143"/>
      <c r="AA691" s="1144"/>
    </row>
    <row r="692" spans="1:37" ht="15" customHeight="1" x14ac:dyDescent="0.45">
      <c r="A692" s="1121"/>
      <c r="B692" s="1122"/>
      <c r="C692" s="1122"/>
      <c r="D692" s="1122"/>
      <c r="E692" s="1122"/>
      <c r="F692" s="1122"/>
      <c r="G692" s="1122"/>
      <c r="H692" s="1123"/>
      <c r="I692" s="1132"/>
      <c r="J692" s="1133"/>
      <c r="K692" s="1116"/>
      <c r="L692" s="1136"/>
      <c r="M692" s="1136"/>
      <c r="N692" s="1137"/>
      <c r="O692" s="1116"/>
      <c r="P692" s="1137"/>
      <c r="Q692" s="1140"/>
      <c r="R692" s="1141"/>
      <c r="S692" s="1141"/>
      <c r="T692" s="1133"/>
      <c r="U692" s="1145"/>
      <c r="V692" s="1146"/>
      <c r="W692" s="1146"/>
      <c r="X692" s="1146"/>
      <c r="Y692" s="1146"/>
      <c r="Z692" s="1146"/>
      <c r="AA692" s="1147"/>
      <c r="AB692" s="63"/>
      <c r="AC692" s="63"/>
      <c r="AD692" s="63"/>
      <c r="AE692" s="63"/>
      <c r="AF692" s="63"/>
      <c r="AG692" s="63"/>
    </row>
    <row r="693" spans="1:37" ht="15" customHeight="1" x14ac:dyDescent="0.45">
      <c r="A693" s="1118" t="s">
        <v>75</v>
      </c>
      <c r="B693" s="1119"/>
      <c r="C693" s="1119"/>
      <c r="D693" s="1119"/>
      <c r="E693" s="1119"/>
      <c r="F693" s="1119"/>
      <c r="G693" s="1119"/>
      <c r="H693" s="1120"/>
      <c r="I693" s="1124"/>
      <c r="J693" s="1125"/>
      <c r="K693" s="1113"/>
      <c r="L693" s="1128" t="s">
        <v>76</v>
      </c>
      <c r="M693" s="1113"/>
      <c r="N693" s="1128" t="s">
        <v>77</v>
      </c>
      <c r="O693" s="1113"/>
      <c r="P693" s="1115" t="s">
        <v>78</v>
      </c>
      <c r="R693" s="60"/>
      <c r="S693" s="60"/>
      <c r="T693" s="60"/>
      <c r="U693" s="60"/>
      <c r="V693" s="60"/>
      <c r="W693" s="60"/>
      <c r="X693" s="60"/>
      <c r="Y693" s="60"/>
      <c r="Z693" s="60"/>
      <c r="AA693" s="209"/>
      <c r="AB693" s="63"/>
      <c r="AC693" s="63"/>
      <c r="AD693" s="63"/>
      <c r="AE693" s="63"/>
      <c r="AF693" s="63"/>
      <c r="AG693" s="63"/>
    </row>
    <row r="694" spans="1:37" ht="15" customHeight="1" x14ac:dyDescent="0.45">
      <c r="A694" s="1121"/>
      <c r="B694" s="1122"/>
      <c r="C694" s="1122"/>
      <c r="D694" s="1122"/>
      <c r="E694" s="1122"/>
      <c r="F694" s="1122"/>
      <c r="G694" s="1122"/>
      <c r="H694" s="1123"/>
      <c r="I694" s="1126"/>
      <c r="J694" s="1127"/>
      <c r="K694" s="1114"/>
      <c r="L694" s="1129"/>
      <c r="M694" s="1114"/>
      <c r="N694" s="1129"/>
      <c r="O694" s="1114"/>
      <c r="P694" s="1116"/>
      <c r="Q694" s="64"/>
      <c r="R694" s="62"/>
      <c r="S694" s="62"/>
      <c r="T694" s="62"/>
      <c r="U694" s="62"/>
      <c r="V694" s="62"/>
      <c r="W694" s="62"/>
      <c r="X694" s="62"/>
      <c r="Y694" s="62"/>
      <c r="Z694" s="62"/>
      <c r="AA694" s="208"/>
      <c r="AB694" s="63"/>
      <c r="AC694" s="63"/>
      <c r="AD694" s="63"/>
      <c r="AE694" s="63"/>
      <c r="AF694" s="63"/>
      <c r="AG694" s="63"/>
    </row>
    <row r="695" spans="1:37" ht="20.100000000000001" customHeight="1" x14ac:dyDescent="0.45">
      <c r="A695" s="65"/>
      <c r="B695" s="65"/>
      <c r="C695" s="65"/>
      <c r="D695" s="65"/>
      <c r="E695" s="65"/>
      <c r="F695" s="65"/>
      <c r="G695" s="65"/>
      <c r="H695" s="65"/>
      <c r="I695" s="66"/>
      <c r="J695" s="66"/>
      <c r="K695" s="68"/>
      <c r="L695" s="66"/>
      <c r="M695" s="68"/>
      <c r="N695" s="66"/>
      <c r="O695" s="68"/>
      <c r="P695" s="66"/>
      <c r="Q695" s="68"/>
      <c r="R695" s="61"/>
      <c r="S695" s="61"/>
      <c r="T695" s="61"/>
      <c r="U695" s="61"/>
      <c r="V695" s="61"/>
      <c r="W695" s="61"/>
      <c r="X695" s="61"/>
      <c r="Y695" s="61"/>
      <c r="Z695" s="61"/>
      <c r="AA695" s="61"/>
      <c r="AB695" s="63"/>
      <c r="AC695" s="63"/>
      <c r="AD695" s="63"/>
      <c r="AE695" s="63"/>
      <c r="AF695" s="63"/>
      <c r="AG695" s="63"/>
    </row>
    <row r="696" spans="1:37" ht="13.2" x14ac:dyDescent="0.45">
      <c r="A696" s="1185" t="s">
        <v>62</v>
      </c>
      <c r="B696" s="1186"/>
      <c r="C696" s="1186"/>
      <c r="D696" s="1186"/>
      <c r="E696" s="1186"/>
      <c r="F696" s="1186"/>
      <c r="G696" s="1186"/>
      <c r="H696" s="1187"/>
      <c r="I696" s="1188"/>
      <c r="J696" s="1189"/>
      <c r="K696" s="1189"/>
      <c r="L696" s="1189"/>
      <c r="M696" s="1189"/>
      <c r="N696" s="1189"/>
      <c r="O696" s="1189"/>
      <c r="P696" s="1189"/>
      <c r="Q696" s="1189"/>
      <c r="R696" s="1189"/>
      <c r="S696" s="1189"/>
      <c r="T696" s="1189"/>
      <c r="U696" s="1189"/>
      <c r="V696" s="1189"/>
      <c r="W696" s="1189"/>
      <c r="X696" s="1189"/>
      <c r="Y696" s="1189"/>
      <c r="Z696" s="1189"/>
      <c r="AA696" s="1190"/>
    </row>
    <row r="697" spans="1:37" ht="22.5" customHeight="1" x14ac:dyDescent="0.45">
      <c r="A697" s="1191" t="s">
        <v>50</v>
      </c>
      <c r="B697" s="1192"/>
      <c r="C697" s="1192"/>
      <c r="D697" s="1192"/>
      <c r="E697" s="1192"/>
      <c r="F697" s="1192"/>
      <c r="G697" s="1192"/>
      <c r="H697" s="1193"/>
      <c r="I697" s="1194"/>
      <c r="J697" s="1195"/>
      <c r="K697" s="1195"/>
      <c r="L697" s="1195"/>
      <c r="M697" s="1195"/>
      <c r="N697" s="1195"/>
      <c r="O697" s="1195"/>
      <c r="P697" s="1195"/>
      <c r="Q697" s="1195"/>
      <c r="R697" s="1195"/>
      <c r="S697" s="1195"/>
      <c r="T697" s="1195"/>
      <c r="U697" s="1195"/>
      <c r="V697" s="1195"/>
      <c r="W697" s="1195"/>
      <c r="X697" s="1195"/>
      <c r="Y697" s="1195"/>
      <c r="Z697" s="1195"/>
      <c r="AA697" s="1196"/>
    </row>
    <row r="698" spans="1:37" ht="25.35" customHeight="1" x14ac:dyDescent="0.45">
      <c r="A698" s="1173" t="s">
        <v>48</v>
      </c>
      <c r="B698" s="1174"/>
      <c r="C698" s="1174"/>
      <c r="D698" s="1174"/>
      <c r="E698" s="1174"/>
      <c r="F698" s="1174"/>
      <c r="G698" s="1174"/>
      <c r="H698" s="1175"/>
      <c r="I698" s="1053" t="s">
        <v>3</v>
      </c>
      <c r="J698" s="1054"/>
      <c r="K698" s="1055"/>
      <c r="L698" s="1170"/>
      <c r="M698" s="1176"/>
      <c r="N698" s="37" t="s">
        <v>4</v>
      </c>
      <c r="O698" s="1177"/>
      <c r="P698" s="1176"/>
      <c r="Q698" s="1178"/>
      <c r="R698" s="1054"/>
      <c r="S698" s="1054"/>
      <c r="T698" s="1054"/>
      <c r="U698" s="1054"/>
      <c r="V698" s="1054"/>
      <c r="W698" s="1054"/>
      <c r="X698" s="1054"/>
      <c r="Y698" s="1054"/>
      <c r="Z698" s="1054"/>
      <c r="AA698" s="1055"/>
    </row>
    <row r="699" spans="1:37" ht="25.35" customHeight="1" x14ac:dyDescent="0.45">
      <c r="A699" s="1179"/>
      <c r="B699" s="1180"/>
      <c r="C699" s="1180"/>
      <c r="D699" s="1180"/>
      <c r="E699" s="1180"/>
      <c r="F699" s="1180"/>
      <c r="G699" s="1180"/>
      <c r="H699" s="1181"/>
      <c r="I699" s="1053" t="s">
        <v>5</v>
      </c>
      <c r="J699" s="1054"/>
      <c r="K699" s="1055"/>
      <c r="L699" s="1170"/>
      <c r="M699" s="1171"/>
      <c r="N699" s="1171"/>
      <c r="O699" s="1171"/>
      <c r="P699" s="1172"/>
      <c r="Q699" s="1053" t="s">
        <v>6</v>
      </c>
      <c r="R699" s="1054"/>
      <c r="S699" s="1055"/>
      <c r="T699" s="1170"/>
      <c r="U699" s="1171"/>
      <c r="V699" s="1171"/>
      <c r="W699" s="1171"/>
      <c r="X699" s="1171"/>
      <c r="Y699" s="1171"/>
      <c r="Z699" s="1171"/>
      <c r="AA699" s="1172"/>
    </row>
    <row r="700" spans="1:37" ht="25.35" customHeight="1" x14ac:dyDescent="0.45">
      <c r="A700" s="1179"/>
      <c r="B700" s="1180"/>
      <c r="C700" s="1180"/>
      <c r="D700" s="1180"/>
      <c r="E700" s="1180"/>
      <c r="F700" s="1180"/>
      <c r="G700" s="1180"/>
      <c r="H700" s="1181"/>
      <c r="I700" s="1053" t="s">
        <v>8536</v>
      </c>
      <c r="J700" s="1054"/>
      <c r="K700" s="1055"/>
      <c r="L700" s="1170"/>
      <c r="M700" s="1171"/>
      <c r="N700" s="1171"/>
      <c r="O700" s="1171"/>
      <c r="P700" s="1172"/>
      <c r="Q700" s="1053" t="s">
        <v>7</v>
      </c>
      <c r="R700" s="1054"/>
      <c r="S700" s="1055"/>
      <c r="T700" s="1170"/>
      <c r="U700" s="1171"/>
      <c r="V700" s="1171"/>
      <c r="W700" s="1171"/>
      <c r="X700" s="1171"/>
      <c r="Y700" s="1171"/>
      <c r="Z700" s="1171"/>
      <c r="AA700" s="1172"/>
    </row>
    <row r="701" spans="1:37" ht="25.35" customHeight="1" x14ac:dyDescent="0.45">
      <c r="A701" s="1182"/>
      <c r="B701" s="1183"/>
      <c r="C701" s="1183"/>
      <c r="D701" s="1183"/>
      <c r="E701" s="1183"/>
      <c r="F701" s="1183"/>
      <c r="G701" s="1183"/>
      <c r="H701" s="1184"/>
      <c r="I701" s="1053" t="s">
        <v>8</v>
      </c>
      <c r="J701" s="1054"/>
      <c r="K701" s="1055"/>
      <c r="L701" s="1170"/>
      <c r="M701" s="1171"/>
      <c r="N701" s="1171"/>
      <c r="O701" s="1171"/>
      <c r="P701" s="1171"/>
      <c r="Q701" s="1171"/>
      <c r="R701" s="1171"/>
      <c r="S701" s="1171"/>
      <c r="T701" s="1171"/>
      <c r="U701" s="1171"/>
      <c r="V701" s="1171"/>
      <c r="W701" s="1171"/>
      <c r="X701" s="1171"/>
      <c r="Y701" s="1171"/>
      <c r="Z701" s="1171"/>
      <c r="AA701" s="1172"/>
    </row>
    <row r="702" spans="1:37" ht="16.5" customHeight="1" x14ac:dyDescent="0.45">
      <c r="A702" s="1148" t="s">
        <v>63</v>
      </c>
      <c r="B702" s="1149"/>
      <c r="C702" s="1149"/>
      <c r="D702" s="1149"/>
      <c r="E702" s="1149"/>
      <c r="F702" s="1149"/>
      <c r="G702" s="1149"/>
      <c r="H702" s="1150"/>
      <c r="I702" s="1157"/>
      <c r="J702" s="1159"/>
      <c r="L702" s="1161"/>
      <c r="M702" s="1163" t="s">
        <v>64</v>
      </c>
      <c r="N702" s="1164"/>
      <c r="O702" s="43"/>
      <c r="P702" s="44"/>
      <c r="Q702" s="44"/>
      <c r="R702" s="44"/>
      <c r="S702" s="44"/>
      <c r="T702" s="44"/>
      <c r="U702" s="44"/>
      <c r="V702" s="44"/>
      <c r="W702" s="44"/>
      <c r="X702" s="42"/>
      <c r="Y702" s="45"/>
      <c r="Z702" s="45"/>
      <c r="AA702" s="46"/>
      <c r="AK702" s="39"/>
    </row>
    <row r="703" spans="1:37" ht="16.5" customHeight="1" x14ac:dyDescent="0.45">
      <c r="A703" s="1151"/>
      <c r="B703" s="1152"/>
      <c r="C703" s="1152"/>
      <c r="D703" s="1152"/>
      <c r="E703" s="1152"/>
      <c r="F703" s="1152"/>
      <c r="G703" s="1152"/>
      <c r="H703" s="1153"/>
      <c r="I703" s="1158"/>
      <c r="J703" s="1160"/>
      <c r="K703" s="32" t="s">
        <v>65</v>
      </c>
      <c r="L703" s="1162"/>
      <c r="M703" s="1165"/>
      <c r="N703" s="1166"/>
      <c r="O703" s="292"/>
      <c r="P703" s="99"/>
      <c r="Q703" s="99"/>
      <c r="R703" s="99"/>
      <c r="S703" s="99"/>
      <c r="T703" s="99"/>
      <c r="U703" s="99"/>
      <c r="V703" s="99"/>
      <c r="W703" s="99"/>
      <c r="X703" s="47"/>
      <c r="Y703" s="48"/>
      <c r="Z703" s="48"/>
      <c r="AA703" s="49"/>
    </row>
    <row r="704" spans="1:37" ht="16.5" customHeight="1" x14ac:dyDescent="0.45">
      <c r="A704" s="1151"/>
      <c r="B704" s="1152"/>
      <c r="C704" s="1152"/>
      <c r="D704" s="1152"/>
      <c r="E704" s="1152"/>
      <c r="F704" s="1152"/>
      <c r="G704" s="1152"/>
      <c r="H704" s="1153"/>
      <c r="I704" s="50" t="s">
        <v>66</v>
      </c>
      <c r="J704" s="51"/>
      <c r="K704" s="51"/>
      <c r="L704" s="51"/>
      <c r="M704" s="51"/>
      <c r="N704" s="51"/>
      <c r="O704" s="51"/>
      <c r="P704" s="51"/>
      <c r="Q704" s="51"/>
      <c r="R704" s="52"/>
      <c r="S704" s="53"/>
      <c r="T704" s="53"/>
      <c r="U704" s="53"/>
      <c r="V704" s="293"/>
      <c r="W704" s="294"/>
      <c r="X704" s="54"/>
      <c r="Y704" s="55" t="s">
        <v>65</v>
      </c>
      <c r="Z704" s="56"/>
      <c r="AA704" s="46" t="s">
        <v>64</v>
      </c>
    </row>
    <row r="705" spans="1:33" ht="16.5" customHeight="1" x14ac:dyDescent="0.45">
      <c r="A705" s="1154"/>
      <c r="B705" s="1155"/>
      <c r="C705" s="1155"/>
      <c r="D705" s="1155"/>
      <c r="E705" s="1155"/>
      <c r="F705" s="1155"/>
      <c r="G705" s="1155"/>
      <c r="H705" s="1156"/>
      <c r="I705" s="50" t="s">
        <v>67</v>
      </c>
      <c r="J705" s="295"/>
      <c r="K705" s="295"/>
      <c r="L705" s="295"/>
      <c r="M705" s="295"/>
      <c r="N705" s="295"/>
      <c r="O705" s="295"/>
      <c r="P705" s="295"/>
      <c r="Q705" s="295"/>
      <c r="R705" s="52"/>
      <c r="S705" s="53"/>
      <c r="T705" s="53"/>
      <c r="U705" s="53"/>
      <c r="V705" s="293"/>
      <c r="W705" s="294"/>
      <c r="X705" s="54"/>
      <c r="Y705" s="55" t="s">
        <v>65</v>
      </c>
      <c r="Z705" s="56"/>
      <c r="AA705" s="49" t="s">
        <v>64</v>
      </c>
    </row>
    <row r="706" spans="1:33" ht="18" customHeight="1" x14ac:dyDescent="0.45">
      <c r="A706" s="1167" t="s">
        <v>68</v>
      </c>
      <c r="B706" s="1168"/>
      <c r="C706" s="1168"/>
      <c r="D706" s="1168"/>
      <c r="E706" s="1168"/>
      <c r="F706" s="1168"/>
      <c r="G706" s="1168"/>
      <c r="H706" s="1169"/>
      <c r="I706" s="667" t="s">
        <v>84</v>
      </c>
      <c r="J706" s="52" t="s">
        <v>69</v>
      </c>
      <c r="K706" s="58"/>
      <c r="L706" s="58"/>
      <c r="M706" s="58"/>
      <c r="N706" s="667" t="s">
        <v>70</v>
      </c>
      <c r="O706" s="52" t="s">
        <v>71</v>
      </c>
      <c r="P706" s="58"/>
      <c r="Q706" s="58"/>
      <c r="S706" s="72" t="s">
        <v>81</v>
      </c>
      <c r="T706" s="667" t="s">
        <v>84</v>
      </c>
      <c r="U706" s="72" t="s">
        <v>82</v>
      </c>
      <c r="W706" s="52"/>
      <c r="X706" s="58"/>
      <c r="Y706" s="58"/>
      <c r="Z706" s="58"/>
      <c r="AA706" s="59"/>
      <c r="AG706" s="69"/>
    </row>
    <row r="707" spans="1:33" ht="15" customHeight="1" x14ac:dyDescent="0.45">
      <c r="A707" s="1118" t="s">
        <v>72</v>
      </c>
      <c r="B707" s="1119"/>
      <c r="C707" s="1119"/>
      <c r="D707" s="1119"/>
      <c r="E707" s="1119"/>
      <c r="F707" s="1119"/>
      <c r="G707" s="1119"/>
      <c r="H707" s="1120"/>
      <c r="I707" s="1130" t="s">
        <v>73</v>
      </c>
      <c r="J707" s="1131"/>
      <c r="K707" s="1115"/>
      <c r="L707" s="1134"/>
      <c r="M707" s="1134"/>
      <c r="N707" s="1135"/>
      <c r="O707" s="1115"/>
      <c r="P707" s="1135"/>
      <c r="Q707" s="1138"/>
      <c r="R707" s="1139"/>
      <c r="S707" s="1139"/>
      <c r="T707" s="1131"/>
      <c r="U707" s="1142" t="s">
        <v>74</v>
      </c>
      <c r="V707" s="1143"/>
      <c r="W707" s="1143"/>
      <c r="X707" s="1143"/>
      <c r="Y707" s="1143"/>
      <c r="Z707" s="1143"/>
      <c r="AA707" s="1144"/>
    </row>
    <row r="708" spans="1:33" ht="15" customHeight="1" x14ac:dyDescent="0.45">
      <c r="A708" s="1121"/>
      <c r="B708" s="1122"/>
      <c r="C708" s="1122"/>
      <c r="D708" s="1122"/>
      <c r="E708" s="1122"/>
      <c r="F708" s="1122"/>
      <c r="G708" s="1122"/>
      <c r="H708" s="1123"/>
      <c r="I708" s="1132"/>
      <c r="J708" s="1133"/>
      <c r="K708" s="1116"/>
      <c r="L708" s="1136"/>
      <c r="M708" s="1136"/>
      <c r="N708" s="1137"/>
      <c r="O708" s="1116"/>
      <c r="P708" s="1137"/>
      <c r="Q708" s="1140"/>
      <c r="R708" s="1141"/>
      <c r="S708" s="1141"/>
      <c r="T708" s="1133"/>
      <c r="U708" s="1145"/>
      <c r="V708" s="1146"/>
      <c r="W708" s="1146"/>
      <c r="X708" s="1146"/>
      <c r="Y708" s="1146"/>
      <c r="Z708" s="1146"/>
      <c r="AA708" s="1147"/>
      <c r="AB708" s="63"/>
      <c r="AC708" s="63"/>
      <c r="AD708" s="63"/>
      <c r="AE708" s="63"/>
      <c r="AF708" s="63"/>
      <c r="AG708" s="63"/>
    </row>
    <row r="709" spans="1:33" ht="15" customHeight="1" x14ac:dyDescent="0.45">
      <c r="A709" s="1118" t="s">
        <v>75</v>
      </c>
      <c r="B709" s="1119"/>
      <c r="C709" s="1119"/>
      <c r="D709" s="1119"/>
      <c r="E709" s="1119"/>
      <c r="F709" s="1119"/>
      <c r="G709" s="1119"/>
      <c r="H709" s="1120"/>
      <c r="I709" s="1124"/>
      <c r="J709" s="1125"/>
      <c r="K709" s="1113"/>
      <c r="L709" s="1128" t="s">
        <v>76</v>
      </c>
      <c r="M709" s="1113"/>
      <c r="N709" s="1128" t="s">
        <v>77</v>
      </c>
      <c r="O709" s="1113"/>
      <c r="P709" s="1115" t="s">
        <v>78</v>
      </c>
      <c r="R709" s="60"/>
      <c r="S709" s="60"/>
      <c r="T709" s="60"/>
      <c r="U709" s="60"/>
      <c r="V709" s="60"/>
      <c r="W709" s="60"/>
      <c r="X709" s="60"/>
      <c r="Y709" s="60"/>
      <c r="Z709" s="60"/>
      <c r="AA709" s="209"/>
      <c r="AB709" s="63"/>
      <c r="AC709" s="63"/>
      <c r="AD709" s="63"/>
      <c r="AE709" s="63"/>
      <c r="AF709" s="63"/>
      <c r="AG709" s="63"/>
    </row>
    <row r="710" spans="1:33" ht="15" customHeight="1" x14ac:dyDescent="0.45">
      <c r="A710" s="1121"/>
      <c r="B710" s="1122"/>
      <c r="C710" s="1122"/>
      <c r="D710" s="1122"/>
      <c r="E710" s="1122"/>
      <c r="F710" s="1122"/>
      <c r="G710" s="1122"/>
      <c r="H710" s="1123"/>
      <c r="I710" s="1126"/>
      <c r="J710" s="1127"/>
      <c r="K710" s="1114"/>
      <c r="L710" s="1129"/>
      <c r="M710" s="1114"/>
      <c r="N710" s="1129"/>
      <c r="O710" s="1114"/>
      <c r="P710" s="1116"/>
      <c r="Q710" s="64"/>
      <c r="R710" s="62"/>
      <c r="S710" s="62"/>
      <c r="T710" s="62"/>
      <c r="U710" s="62"/>
      <c r="V710" s="62"/>
      <c r="W710" s="62"/>
      <c r="X710" s="62"/>
      <c r="Y710" s="62"/>
      <c r="Z710" s="62"/>
      <c r="AA710" s="208"/>
      <c r="AB710" s="63"/>
      <c r="AC710" s="63"/>
      <c r="AD710" s="63"/>
      <c r="AE710" s="63"/>
      <c r="AF710" s="63"/>
      <c r="AG710" s="63"/>
    </row>
    <row r="711" spans="1:33" ht="11.55" customHeight="1" x14ac:dyDescent="0.45">
      <c r="A711" s="65"/>
      <c r="B711" s="65"/>
      <c r="C711" s="65"/>
      <c r="D711" s="65"/>
      <c r="E711" s="65"/>
      <c r="F711" s="65"/>
      <c r="G711" s="65"/>
      <c r="H711" s="65"/>
      <c r="I711" s="66"/>
      <c r="J711" s="66"/>
      <c r="K711" s="68"/>
      <c r="L711" s="66"/>
      <c r="M711" s="68"/>
      <c r="N711" s="66"/>
      <c r="O711" s="68"/>
      <c r="P711" s="66"/>
      <c r="Q711" s="68"/>
      <c r="R711" s="61"/>
      <c r="S711" s="61"/>
      <c r="T711" s="61"/>
      <c r="U711" s="61"/>
      <c r="V711" s="61"/>
      <c r="W711" s="61"/>
      <c r="X711" s="61"/>
      <c r="Y711" s="61"/>
      <c r="Z711" s="61"/>
      <c r="AA711" s="61"/>
      <c r="AB711" s="63"/>
      <c r="AC711" s="63"/>
      <c r="AD711" s="63"/>
      <c r="AE711" s="63"/>
      <c r="AF711" s="63"/>
      <c r="AG711" s="63"/>
    </row>
    <row r="712" spans="1:33" ht="18" customHeight="1" x14ac:dyDescent="0.45">
      <c r="B712" s="291" t="s">
        <v>85</v>
      </c>
      <c r="C712" s="69" t="s">
        <v>5718</v>
      </c>
      <c r="E712" s="69"/>
      <c r="F712" s="69"/>
      <c r="G712" s="69"/>
      <c r="H712" s="69"/>
      <c r="I712" s="73"/>
      <c r="J712" s="73"/>
      <c r="K712" s="73"/>
      <c r="L712" s="73"/>
      <c r="M712" s="73"/>
      <c r="N712" s="73"/>
      <c r="O712" s="73"/>
      <c r="P712" s="73"/>
      <c r="Q712" s="73"/>
      <c r="R712" s="74"/>
      <c r="S712" s="73"/>
      <c r="T712" s="73"/>
      <c r="U712" s="73"/>
      <c r="V712" s="73"/>
      <c r="W712" s="69"/>
      <c r="X712" s="69"/>
      <c r="Y712" s="69"/>
      <c r="Z712" s="69"/>
      <c r="AA712" s="69"/>
      <c r="AB712" s="69"/>
      <c r="AE712" s="71"/>
    </row>
    <row r="713" spans="1:33" ht="30" customHeight="1" x14ac:dyDescent="0.45">
      <c r="B713" s="296" t="s">
        <v>86</v>
      </c>
      <c r="C713" s="1117" t="s">
        <v>5719</v>
      </c>
      <c r="D713" s="1117"/>
      <c r="E713" s="1117"/>
      <c r="F713" s="1117"/>
      <c r="G713" s="1117"/>
      <c r="H713" s="1117"/>
      <c r="I713" s="1117"/>
      <c r="J713" s="1117"/>
      <c r="K713" s="1117"/>
      <c r="L713" s="1117"/>
      <c r="M713" s="1117"/>
      <c r="N713" s="1117"/>
      <c r="O713" s="1117"/>
      <c r="P713" s="1117"/>
      <c r="Q713" s="1117"/>
      <c r="R713" s="1117"/>
      <c r="S713" s="1117"/>
      <c r="T713" s="1117"/>
      <c r="U713" s="1117"/>
      <c r="V713" s="1117"/>
      <c r="W713" s="1117"/>
      <c r="X713" s="1117"/>
      <c r="Y713" s="1117"/>
      <c r="Z713" s="1117"/>
      <c r="AA713" s="1117"/>
      <c r="AE713" s="71"/>
    </row>
    <row r="714" spans="1:33" ht="8.1" customHeight="1" x14ac:dyDescent="0.4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row>
    <row r="715" spans="1:33" ht="15" customHeight="1" x14ac:dyDescent="0.45">
      <c r="A715" s="69" t="s">
        <v>57</v>
      </c>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E715" s="71"/>
    </row>
    <row r="716" spans="1:33" ht="30" customHeight="1" x14ac:dyDescent="0.45">
      <c r="A716" s="275">
        <v>1</v>
      </c>
      <c r="B716" s="1210" t="s">
        <v>5750</v>
      </c>
      <c r="C716" s="1210"/>
      <c r="D716" s="1210"/>
      <c r="E716" s="1210"/>
      <c r="F716" s="1210"/>
      <c r="G716" s="1210"/>
      <c r="H716" s="1210"/>
      <c r="I716" s="1210"/>
      <c r="J716" s="1210"/>
      <c r="K716" s="1210"/>
      <c r="L716" s="1210"/>
      <c r="M716" s="1210"/>
      <c r="N716" s="1210"/>
      <c r="O716" s="1210"/>
      <c r="P716" s="1210"/>
      <c r="Q716" s="1210"/>
      <c r="R716" s="1210"/>
      <c r="S716" s="1210"/>
      <c r="T716" s="1210"/>
      <c r="U716" s="1210"/>
      <c r="V716" s="1210"/>
      <c r="W716" s="1210"/>
      <c r="X716" s="1210"/>
      <c r="Y716" s="1210"/>
      <c r="Z716" s="1210"/>
      <c r="AA716" s="1210"/>
      <c r="AD716" s="71"/>
    </row>
    <row r="717" spans="1:33" ht="30.6" customHeight="1" x14ac:dyDescent="0.45">
      <c r="A717" s="297">
        <v>2</v>
      </c>
      <c r="B717" s="1210" t="s">
        <v>5751</v>
      </c>
      <c r="C717" s="1210"/>
      <c r="D717" s="1210"/>
      <c r="E717" s="1210"/>
      <c r="F717" s="1210"/>
      <c r="G717" s="1210"/>
      <c r="H717" s="1210"/>
      <c r="I717" s="1210"/>
      <c r="J717" s="1210"/>
      <c r="K717" s="1210"/>
      <c r="L717" s="1210"/>
      <c r="M717" s="1210"/>
      <c r="N717" s="1210"/>
      <c r="O717" s="1210"/>
      <c r="P717" s="1210"/>
      <c r="Q717" s="1210"/>
      <c r="R717" s="1210"/>
      <c r="S717" s="1210"/>
      <c r="T717" s="1210"/>
      <c r="U717" s="1210"/>
      <c r="V717" s="1210"/>
      <c r="W717" s="1210"/>
      <c r="X717" s="1210"/>
      <c r="Y717" s="1210"/>
      <c r="Z717" s="1210"/>
      <c r="AA717" s="1210"/>
      <c r="AD717" s="71"/>
    </row>
  </sheetData>
  <mergeCells count="1604">
    <mergeCell ref="R4:Z4"/>
    <mergeCell ref="R5:Z5"/>
    <mergeCell ref="A7:H7"/>
    <mergeCell ref="I7:AA7"/>
    <mergeCell ref="A8:H8"/>
    <mergeCell ref="I8:AA8"/>
    <mergeCell ref="A13:H16"/>
    <mergeCell ref="I13:I14"/>
    <mergeCell ref="J13:J14"/>
    <mergeCell ref="L13:L14"/>
    <mergeCell ref="M13:N14"/>
    <mergeCell ref="A17:H17"/>
    <mergeCell ref="I11:K11"/>
    <mergeCell ref="L11:P11"/>
    <mergeCell ref="Q11:S11"/>
    <mergeCell ref="T11:AA11"/>
    <mergeCell ref="I12:K12"/>
    <mergeCell ref="L12:AA12"/>
    <mergeCell ref="A9:H9"/>
    <mergeCell ref="I9:K9"/>
    <mergeCell ref="L9:M9"/>
    <mergeCell ref="O9:P9"/>
    <mergeCell ref="Q9:AA9"/>
    <mergeCell ref="A10:H12"/>
    <mergeCell ref="I10:K10"/>
    <mergeCell ref="L10:P10"/>
    <mergeCell ref="Q10:S10"/>
    <mergeCell ref="T10:AA10"/>
    <mergeCell ref="O20:O21"/>
    <mergeCell ref="P20:P21"/>
    <mergeCell ref="A23:AA23"/>
    <mergeCell ref="A24:H24"/>
    <mergeCell ref="I24:AA24"/>
    <mergeCell ref="A25:H25"/>
    <mergeCell ref="I25:AA25"/>
    <mergeCell ref="A20:H21"/>
    <mergeCell ref="I20:J21"/>
    <mergeCell ref="K20:K21"/>
    <mergeCell ref="L20:L21"/>
    <mergeCell ref="M20:M21"/>
    <mergeCell ref="N20:N21"/>
    <mergeCell ref="A18:H19"/>
    <mergeCell ref="I18:J19"/>
    <mergeCell ref="K18:N19"/>
    <mergeCell ref="O18:P19"/>
    <mergeCell ref="Q18:T19"/>
    <mergeCell ref="U18:AA19"/>
    <mergeCell ref="A32:H32"/>
    <mergeCell ref="I32:AA32"/>
    <mergeCell ref="A33:H33"/>
    <mergeCell ref="I33:AA33"/>
    <mergeCell ref="A34:H34"/>
    <mergeCell ref="I34:K34"/>
    <mergeCell ref="L34:M34"/>
    <mergeCell ref="O34:P34"/>
    <mergeCell ref="Q34:AA34"/>
    <mergeCell ref="I28:K28"/>
    <mergeCell ref="L28:P28"/>
    <mergeCell ref="Q28:S28"/>
    <mergeCell ref="T28:AA28"/>
    <mergeCell ref="I29:K29"/>
    <mergeCell ref="L29:AA29"/>
    <mergeCell ref="A26:H26"/>
    <mergeCell ref="I26:K26"/>
    <mergeCell ref="L26:M26"/>
    <mergeCell ref="O26:P26"/>
    <mergeCell ref="Q26:AA26"/>
    <mergeCell ref="A27:H29"/>
    <mergeCell ref="I27:K27"/>
    <mergeCell ref="L27:P27"/>
    <mergeCell ref="Q27:S27"/>
    <mergeCell ref="T27:AA27"/>
    <mergeCell ref="A42:H42"/>
    <mergeCell ref="A43:H44"/>
    <mergeCell ref="I43:J44"/>
    <mergeCell ref="K43:N44"/>
    <mergeCell ref="O43:P44"/>
    <mergeCell ref="Q43:T44"/>
    <mergeCell ref="L37:AA37"/>
    <mergeCell ref="A38:H41"/>
    <mergeCell ref="I38:I39"/>
    <mergeCell ref="J38:J39"/>
    <mergeCell ref="L38:L39"/>
    <mergeCell ref="M38:N39"/>
    <mergeCell ref="A35:H37"/>
    <mergeCell ref="I35:K35"/>
    <mergeCell ref="L35:P35"/>
    <mergeCell ref="Q35:S35"/>
    <mergeCell ref="T35:AA35"/>
    <mergeCell ref="I36:K36"/>
    <mergeCell ref="L36:P36"/>
    <mergeCell ref="Q36:S36"/>
    <mergeCell ref="T36:AA36"/>
    <mergeCell ref="I37:K37"/>
    <mergeCell ref="A48:H48"/>
    <mergeCell ref="I48:AA48"/>
    <mergeCell ref="A49:H49"/>
    <mergeCell ref="I49:AA49"/>
    <mergeCell ref="A50:H50"/>
    <mergeCell ref="I50:K50"/>
    <mergeCell ref="L50:M50"/>
    <mergeCell ref="O50:P50"/>
    <mergeCell ref="Q50:AA50"/>
    <mergeCell ref="U43:AA44"/>
    <mergeCell ref="A45:H46"/>
    <mergeCell ref="I45:J46"/>
    <mergeCell ref="K45:K46"/>
    <mergeCell ref="L45:L46"/>
    <mergeCell ref="M45:M46"/>
    <mergeCell ref="N45:N46"/>
    <mergeCell ref="O45:O46"/>
    <mergeCell ref="P45:P46"/>
    <mergeCell ref="B716:AA716"/>
    <mergeCell ref="B717:AA717"/>
    <mergeCell ref="A58:H58"/>
    <mergeCell ref="A59:H60"/>
    <mergeCell ref="I59:J60"/>
    <mergeCell ref="K59:N60"/>
    <mergeCell ref="O59:P60"/>
    <mergeCell ref="Q59:T60"/>
    <mergeCell ref="L53:AA53"/>
    <mergeCell ref="A54:H57"/>
    <mergeCell ref="I54:I55"/>
    <mergeCell ref="J54:J55"/>
    <mergeCell ref="L54:L55"/>
    <mergeCell ref="M54:N55"/>
    <mergeCell ref="A51:H53"/>
    <mergeCell ref="I51:K51"/>
    <mergeCell ref="L51:P51"/>
    <mergeCell ref="Q51:S51"/>
    <mergeCell ref="T51:AA51"/>
    <mergeCell ref="I52:K52"/>
    <mergeCell ref="L52:P52"/>
    <mergeCell ref="Q52:S52"/>
    <mergeCell ref="T52:AA52"/>
    <mergeCell ref="I53:K53"/>
    <mergeCell ref="A70:H70"/>
    <mergeCell ref="I70:K70"/>
    <mergeCell ref="L70:M70"/>
    <mergeCell ref="O70:P70"/>
    <mergeCell ref="Q70:AA70"/>
    <mergeCell ref="A71:H73"/>
    <mergeCell ref="I71:K71"/>
    <mergeCell ref="L71:P71"/>
    <mergeCell ref="Q71:S71"/>
    <mergeCell ref="T71:AA71"/>
    <mergeCell ref="C65:AA65"/>
    <mergeCell ref="A68:H68"/>
    <mergeCell ref="I68:AA68"/>
    <mergeCell ref="A69:H69"/>
    <mergeCell ref="I69:AA69"/>
    <mergeCell ref="U59:AA60"/>
    <mergeCell ref="A61:H62"/>
    <mergeCell ref="I61:J62"/>
    <mergeCell ref="K61:K62"/>
    <mergeCell ref="L61:L62"/>
    <mergeCell ref="M61:M62"/>
    <mergeCell ref="N61:N62"/>
    <mergeCell ref="O61:O62"/>
    <mergeCell ref="P61:P62"/>
    <mergeCell ref="A79:H80"/>
    <mergeCell ref="I79:J80"/>
    <mergeCell ref="K79:N80"/>
    <mergeCell ref="O79:P80"/>
    <mergeCell ref="Q79:T80"/>
    <mergeCell ref="U79:AA80"/>
    <mergeCell ref="A74:H77"/>
    <mergeCell ref="I74:I75"/>
    <mergeCell ref="J74:J75"/>
    <mergeCell ref="L74:L75"/>
    <mergeCell ref="M74:N75"/>
    <mergeCell ref="A78:H78"/>
    <mergeCell ref="I72:K72"/>
    <mergeCell ref="L72:P72"/>
    <mergeCell ref="Q72:S72"/>
    <mergeCell ref="T72:AA72"/>
    <mergeCell ref="I73:K73"/>
    <mergeCell ref="L73:AA73"/>
    <mergeCell ref="A86:H86"/>
    <mergeCell ref="I86:K86"/>
    <mergeCell ref="L86:M86"/>
    <mergeCell ref="O86:P86"/>
    <mergeCell ref="Q86:AA86"/>
    <mergeCell ref="A87:H89"/>
    <mergeCell ref="I87:K87"/>
    <mergeCell ref="L87:P87"/>
    <mergeCell ref="Q87:S87"/>
    <mergeCell ref="T87:AA87"/>
    <mergeCell ref="O81:O82"/>
    <mergeCell ref="P81:P82"/>
    <mergeCell ref="A84:H84"/>
    <mergeCell ref="I84:AA84"/>
    <mergeCell ref="A85:H85"/>
    <mergeCell ref="I85:AA85"/>
    <mergeCell ref="A81:H82"/>
    <mergeCell ref="I81:J82"/>
    <mergeCell ref="K81:K82"/>
    <mergeCell ref="L81:L82"/>
    <mergeCell ref="M81:M82"/>
    <mergeCell ref="N81:N82"/>
    <mergeCell ref="A95:H96"/>
    <mergeCell ref="I95:J96"/>
    <mergeCell ref="K95:N96"/>
    <mergeCell ref="O95:P96"/>
    <mergeCell ref="Q95:T96"/>
    <mergeCell ref="U95:AA96"/>
    <mergeCell ref="A90:H93"/>
    <mergeCell ref="I90:I91"/>
    <mergeCell ref="J90:J91"/>
    <mergeCell ref="L90:L91"/>
    <mergeCell ref="M90:N91"/>
    <mergeCell ref="A94:H94"/>
    <mergeCell ref="I88:K88"/>
    <mergeCell ref="L88:P88"/>
    <mergeCell ref="Q88:S88"/>
    <mergeCell ref="T88:AA88"/>
    <mergeCell ref="I89:K89"/>
    <mergeCell ref="L89:AA89"/>
    <mergeCell ref="A106:H106"/>
    <mergeCell ref="I106:K106"/>
    <mergeCell ref="L106:M106"/>
    <mergeCell ref="O106:P106"/>
    <mergeCell ref="Q106:AA106"/>
    <mergeCell ref="A107:H109"/>
    <mergeCell ref="I107:K107"/>
    <mergeCell ref="L107:P107"/>
    <mergeCell ref="Q107:S107"/>
    <mergeCell ref="T107:AA107"/>
    <mergeCell ref="O97:O98"/>
    <mergeCell ref="P97:P98"/>
    <mergeCell ref="C101:AA101"/>
    <mergeCell ref="A104:H104"/>
    <mergeCell ref="I104:AA104"/>
    <mergeCell ref="A105:H105"/>
    <mergeCell ref="I105:AA105"/>
    <mergeCell ref="A97:H98"/>
    <mergeCell ref="I97:J98"/>
    <mergeCell ref="K97:K98"/>
    <mergeCell ref="L97:L98"/>
    <mergeCell ref="M97:M98"/>
    <mergeCell ref="N97:N98"/>
    <mergeCell ref="A115:H116"/>
    <mergeCell ref="I115:J116"/>
    <mergeCell ref="K115:N116"/>
    <mergeCell ref="O115:P116"/>
    <mergeCell ref="Q115:T116"/>
    <mergeCell ref="U115:AA116"/>
    <mergeCell ref="A110:H113"/>
    <mergeCell ref="I110:I111"/>
    <mergeCell ref="J110:J111"/>
    <mergeCell ref="L110:L111"/>
    <mergeCell ref="M110:N111"/>
    <mergeCell ref="A114:H114"/>
    <mergeCell ref="I108:K108"/>
    <mergeCell ref="L108:P108"/>
    <mergeCell ref="Q108:S108"/>
    <mergeCell ref="T108:AA108"/>
    <mergeCell ref="I109:K109"/>
    <mergeCell ref="L109:AA109"/>
    <mergeCell ref="A122:H122"/>
    <mergeCell ref="I122:K122"/>
    <mergeCell ref="L122:M122"/>
    <mergeCell ref="O122:P122"/>
    <mergeCell ref="Q122:AA122"/>
    <mergeCell ref="A123:H125"/>
    <mergeCell ref="I123:K123"/>
    <mergeCell ref="L123:P123"/>
    <mergeCell ref="Q123:S123"/>
    <mergeCell ref="T123:AA123"/>
    <mergeCell ref="O117:O118"/>
    <mergeCell ref="P117:P118"/>
    <mergeCell ref="A120:H120"/>
    <mergeCell ref="I120:AA120"/>
    <mergeCell ref="A121:H121"/>
    <mergeCell ref="I121:AA121"/>
    <mergeCell ref="A117:H118"/>
    <mergeCell ref="I117:J118"/>
    <mergeCell ref="K117:K118"/>
    <mergeCell ref="L117:L118"/>
    <mergeCell ref="M117:M118"/>
    <mergeCell ref="N117:N118"/>
    <mergeCell ref="A131:H132"/>
    <mergeCell ref="I131:J132"/>
    <mergeCell ref="K131:N132"/>
    <mergeCell ref="O131:P132"/>
    <mergeCell ref="Q131:T132"/>
    <mergeCell ref="U131:AA132"/>
    <mergeCell ref="A126:H129"/>
    <mergeCell ref="I126:I127"/>
    <mergeCell ref="J126:J127"/>
    <mergeCell ref="L126:L127"/>
    <mergeCell ref="M126:N127"/>
    <mergeCell ref="A130:H130"/>
    <mergeCell ref="I124:K124"/>
    <mergeCell ref="L124:P124"/>
    <mergeCell ref="Q124:S124"/>
    <mergeCell ref="T124:AA124"/>
    <mergeCell ref="I125:K125"/>
    <mergeCell ref="L125:AA125"/>
    <mergeCell ref="A142:H142"/>
    <mergeCell ref="I142:K142"/>
    <mergeCell ref="L142:M142"/>
    <mergeCell ref="O142:P142"/>
    <mergeCell ref="Q142:AA142"/>
    <mergeCell ref="A143:H145"/>
    <mergeCell ref="I143:K143"/>
    <mergeCell ref="L143:P143"/>
    <mergeCell ref="Q143:S143"/>
    <mergeCell ref="T143:AA143"/>
    <mergeCell ref="O133:O134"/>
    <mergeCell ref="P133:P134"/>
    <mergeCell ref="C137:AA137"/>
    <mergeCell ref="A140:H140"/>
    <mergeCell ref="I140:AA140"/>
    <mergeCell ref="A141:H141"/>
    <mergeCell ref="I141:AA141"/>
    <mergeCell ref="A133:H134"/>
    <mergeCell ref="I133:J134"/>
    <mergeCell ref="K133:K134"/>
    <mergeCell ref="L133:L134"/>
    <mergeCell ref="M133:M134"/>
    <mergeCell ref="N133:N134"/>
    <mergeCell ref="A151:H152"/>
    <mergeCell ref="I151:J152"/>
    <mergeCell ref="K151:N152"/>
    <mergeCell ref="O151:P152"/>
    <mergeCell ref="Q151:T152"/>
    <mergeCell ref="U151:AA152"/>
    <mergeCell ref="A146:H149"/>
    <mergeCell ref="I146:I147"/>
    <mergeCell ref="J146:J147"/>
    <mergeCell ref="L146:L147"/>
    <mergeCell ref="M146:N147"/>
    <mergeCell ref="A150:H150"/>
    <mergeCell ref="I144:K144"/>
    <mergeCell ref="L144:P144"/>
    <mergeCell ref="Q144:S144"/>
    <mergeCell ref="T144:AA144"/>
    <mergeCell ref="I145:K145"/>
    <mergeCell ref="L145:AA145"/>
    <mergeCell ref="A158:H158"/>
    <mergeCell ref="I158:K158"/>
    <mergeCell ref="L158:M158"/>
    <mergeCell ref="O158:P158"/>
    <mergeCell ref="Q158:AA158"/>
    <mergeCell ref="A159:H161"/>
    <mergeCell ref="I159:K159"/>
    <mergeCell ref="L159:P159"/>
    <mergeCell ref="Q159:S159"/>
    <mergeCell ref="T159:AA159"/>
    <mergeCell ref="O153:O154"/>
    <mergeCell ref="P153:P154"/>
    <mergeCell ref="A156:H156"/>
    <mergeCell ref="I156:AA156"/>
    <mergeCell ref="A157:H157"/>
    <mergeCell ref="I157:AA157"/>
    <mergeCell ref="A153:H154"/>
    <mergeCell ref="I153:J154"/>
    <mergeCell ref="K153:K154"/>
    <mergeCell ref="L153:L154"/>
    <mergeCell ref="M153:M154"/>
    <mergeCell ref="N153:N154"/>
    <mergeCell ref="A167:H168"/>
    <mergeCell ref="I167:J168"/>
    <mergeCell ref="K167:N168"/>
    <mergeCell ref="O167:P168"/>
    <mergeCell ref="Q167:T168"/>
    <mergeCell ref="U167:AA168"/>
    <mergeCell ref="A162:H165"/>
    <mergeCell ref="I162:I163"/>
    <mergeCell ref="J162:J163"/>
    <mergeCell ref="L162:L163"/>
    <mergeCell ref="M162:N163"/>
    <mergeCell ref="A166:H166"/>
    <mergeCell ref="I160:K160"/>
    <mergeCell ref="L160:P160"/>
    <mergeCell ref="Q160:S160"/>
    <mergeCell ref="T160:AA160"/>
    <mergeCell ref="I161:K161"/>
    <mergeCell ref="L161:AA161"/>
    <mergeCell ref="A178:H178"/>
    <mergeCell ref="I178:K178"/>
    <mergeCell ref="L178:M178"/>
    <mergeCell ref="O178:P178"/>
    <mergeCell ref="Q178:AA178"/>
    <mergeCell ref="A179:H181"/>
    <mergeCell ref="I179:K179"/>
    <mergeCell ref="L179:P179"/>
    <mergeCell ref="Q179:S179"/>
    <mergeCell ref="T179:AA179"/>
    <mergeCell ref="O169:O170"/>
    <mergeCell ref="P169:P170"/>
    <mergeCell ref="C173:AA173"/>
    <mergeCell ref="A176:H176"/>
    <mergeCell ref="I176:AA176"/>
    <mergeCell ref="A177:H177"/>
    <mergeCell ref="I177:AA177"/>
    <mergeCell ref="A169:H170"/>
    <mergeCell ref="I169:J170"/>
    <mergeCell ref="K169:K170"/>
    <mergeCell ref="L169:L170"/>
    <mergeCell ref="M169:M170"/>
    <mergeCell ref="N169:N170"/>
    <mergeCell ref="A187:H188"/>
    <mergeCell ref="I187:J188"/>
    <mergeCell ref="K187:N188"/>
    <mergeCell ref="O187:P188"/>
    <mergeCell ref="Q187:T188"/>
    <mergeCell ref="U187:AA188"/>
    <mergeCell ref="A182:H185"/>
    <mergeCell ref="I182:I183"/>
    <mergeCell ref="J182:J183"/>
    <mergeCell ref="L182:L183"/>
    <mergeCell ref="M182:N183"/>
    <mergeCell ref="A186:H186"/>
    <mergeCell ref="I180:K180"/>
    <mergeCell ref="L180:P180"/>
    <mergeCell ref="Q180:S180"/>
    <mergeCell ref="T180:AA180"/>
    <mergeCell ref="I181:K181"/>
    <mergeCell ref="L181:AA181"/>
    <mergeCell ref="A194:H194"/>
    <mergeCell ref="I194:K194"/>
    <mergeCell ref="L194:M194"/>
    <mergeCell ref="O194:P194"/>
    <mergeCell ref="Q194:AA194"/>
    <mergeCell ref="A195:H197"/>
    <mergeCell ref="I195:K195"/>
    <mergeCell ref="L195:P195"/>
    <mergeCell ref="Q195:S195"/>
    <mergeCell ref="T195:AA195"/>
    <mergeCell ref="O189:O190"/>
    <mergeCell ref="P189:P190"/>
    <mergeCell ref="A192:H192"/>
    <mergeCell ref="I192:AA192"/>
    <mergeCell ref="A193:H193"/>
    <mergeCell ref="I193:AA193"/>
    <mergeCell ref="A189:H190"/>
    <mergeCell ref="I189:J190"/>
    <mergeCell ref="K189:K190"/>
    <mergeCell ref="L189:L190"/>
    <mergeCell ref="M189:M190"/>
    <mergeCell ref="N189:N190"/>
    <mergeCell ref="A203:H204"/>
    <mergeCell ref="I203:J204"/>
    <mergeCell ref="K203:N204"/>
    <mergeCell ref="O203:P204"/>
    <mergeCell ref="Q203:T204"/>
    <mergeCell ref="U203:AA204"/>
    <mergeCell ref="A198:H201"/>
    <mergeCell ref="I198:I199"/>
    <mergeCell ref="J198:J199"/>
    <mergeCell ref="L198:L199"/>
    <mergeCell ref="M198:N199"/>
    <mergeCell ref="A202:H202"/>
    <mergeCell ref="I196:K196"/>
    <mergeCell ref="L196:P196"/>
    <mergeCell ref="Q196:S196"/>
    <mergeCell ref="T196:AA196"/>
    <mergeCell ref="I197:K197"/>
    <mergeCell ref="L197:AA197"/>
    <mergeCell ref="A214:H214"/>
    <mergeCell ref="I214:K214"/>
    <mergeCell ref="L214:M214"/>
    <mergeCell ref="O214:P214"/>
    <mergeCell ref="Q214:AA214"/>
    <mergeCell ref="A215:H217"/>
    <mergeCell ref="I215:K215"/>
    <mergeCell ref="L215:P215"/>
    <mergeCell ref="Q215:S215"/>
    <mergeCell ref="T215:AA215"/>
    <mergeCell ref="O205:O206"/>
    <mergeCell ref="P205:P206"/>
    <mergeCell ref="C209:AA209"/>
    <mergeCell ref="A212:H212"/>
    <mergeCell ref="I212:AA212"/>
    <mergeCell ref="A213:H213"/>
    <mergeCell ref="I213:AA213"/>
    <mergeCell ref="A205:H206"/>
    <mergeCell ref="I205:J206"/>
    <mergeCell ref="K205:K206"/>
    <mergeCell ref="L205:L206"/>
    <mergeCell ref="M205:M206"/>
    <mergeCell ref="N205:N206"/>
    <mergeCell ref="A223:H224"/>
    <mergeCell ref="I223:J224"/>
    <mergeCell ref="K223:N224"/>
    <mergeCell ref="O223:P224"/>
    <mergeCell ref="Q223:T224"/>
    <mergeCell ref="U223:AA224"/>
    <mergeCell ref="A218:H221"/>
    <mergeCell ref="I218:I219"/>
    <mergeCell ref="J218:J219"/>
    <mergeCell ref="L218:L219"/>
    <mergeCell ref="M218:N219"/>
    <mergeCell ref="A222:H222"/>
    <mergeCell ref="I216:K216"/>
    <mergeCell ref="L216:P216"/>
    <mergeCell ref="Q216:S216"/>
    <mergeCell ref="T216:AA216"/>
    <mergeCell ref="I217:K217"/>
    <mergeCell ref="L217:AA217"/>
    <mergeCell ref="A230:H230"/>
    <mergeCell ref="I230:K230"/>
    <mergeCell ref="L230:M230"/>
    <mergeCell ref="O230:P230"/>
    <mergeCell ref="Q230:AA230"/>
    <mergeCell ref="A231:H233"/>
    <mergeCell ref="I231:K231"/>
    <mergeCell ref="L231:P231"/>
    <mergeCell ref="Q231:S231"/>
    <mergeCell ref="T231:AA231"/>
    <mergeCell ref="O225:O226"/>
    <mergeCell ref="P225:P226"/>
    <mergeCell ref="A228:H228"/>
    <mergeCell ref="I228:AA228"/>
    <mergeCell ref="A229:H229"/>
    <mergeCell ref="I229:AA229"/>
    <mergeCell ref="A225:H226"/>
    <mergeCell ref="I225:J226"/>
    <mergeCell ref="K225:K226"/>
    <mergeCell ref="L225:L226"/>
    <mergeCell ref="M225:M226"/>
    <mergeCell ref="N225:N226"/>
    <mergeCell ref="A239:H240"/>
    <mergeCell ref="I239:J240"/>
    <mergeCell ref="K239:N240"/>
    <mergeCell ref="O239:P240"/>
    <mergeCell ref="Q239:T240"/>
    <mergeCell ref="U239:AA240"/>
    <mergeCell ref="A234:H237"/>
    <mergeCell ref="I234:I235"/>
    <mergeCell ref="J234:J235"/>
    <mergeCell ref="L234:L235"/>
    <mergeCell ref="M234:N235"/>
    <mergeCell ref="A238:H238"/>
    <mergeCell ref="I232:K232"/>
    <mergeCell ref="L232:P232"/>
    <mergeCell ref="Q232:S232"/>
    <mergeCell ref="T232:AA232"/>
    <mergeCell ref="I233:K233"/>
    <mergeCell ref="L233:AA233"/>
    <mergeCell ref="A250:H250"/>
    <mergeCell ref="I250:K250"/>
    <mergeCell ref="L250:M250"/>
    <mergeCell ref="O250:P250"/>
    <mergeCell ref="Q250:AA250"/>
    <mergeCell ref="A251:H253"/>
    <mergeCell ref="I251:K251"/>
    <mergeCell ref="L251:P251"/>
    <mergeCell ref="Q251:S251"/>
    <mergeCell ref="T251:AA251"/>
    <mergeCell ref="O241:O242"/>
    <mergeCell ref="P241:P242"/>
    <mergeCell ref="C245:AA245"/>
    <mergeCell ref="A248:H248"/>
    <mergeCell ref="I248:AA248"/>
    <mergeCell ref="A249:H249"/>
    <mergeCell ref="I249:AA249"/>
    <mergeCell ref="A241:H242"/>
    <mergeCell ref="I241:J242"/>
    <mergeCell ref="K241:K242"/>
    <mergeCell ref="L241:L242"/>
    <mergeCell ref="M241:M242"/>
    <mergeCell ref="N241:N242"/>
    <mergeCell ref="A259:H260"/>
    <mergeCell ref="I259:J260"/>
    <mergeCell ref="K259:N260"/>
    <mergeCell ref="O259:P260"/>
    <mergeCell ref="Q259:T260"/>
    <mergeCell ref="U259:AA260"/>
    <mergeCell ref="A254:H257"/>
    <mergeCell ref="I254:I255"/>
    <mergeCell ref="J254:J255"/>
    <mergeCell ref="L254:L255"/>
    <mergeCell ref="M254:N255"/>
    <mergeCell ref="A258:H258"/>
    <mergeCell ref="I252:K252"/>
    <mergeCell ref="L252:P252"/>
    <mergeCell ref="Q252:S252"/>
    <mergeCell ref="T252:AA252"/>
    <mergeCell ref="I253:K253"/>
    <mergeCell ref="L253:AA253"/>
    <mergeCell ref="A266:H266"/>
    <mergeCell ref="I266:K266"/>
    <mergeCell ref="L266:M266"/>
    <mergeCell ref="O266:P266"/>
    <mergeCell ref="Q266:AA266"/>
    <mergeCell ref="A267:H269"/>
    <mergeCell ref="I267:K267"/>
    <mergeCell ref="L267:P267"/>
    <mergeCell ref="Q267:S267"/>
    <mergeCell ref="T267:AA267"/>
    <mergeCell ref="O261:O262"/>
    <mergeCell ref="P261:P262"/>
    <mergeCell ref="A264:H264"/>
    <mergeCell ref="I264:AA264"/>
    <mergeCell ref="A265:H265"/>
    <mergeCell ref="I265:AA265"/>
    <mergeCell ref="A261:H262"/>
    <mergeCell ref="I261:J262"/>
    <mergeCell ref="K261:K262"/>
    <mergeCell ref="L261:L262"/>
    <mergeCell ref="M261:M262"/>
    <mergeCell ref="N261:N262"/>
    <mergeCell ref="A275:H276"/>
    <mergeCell ref="I275:J276"/>
    <mergeCell ref="K275:N276"/>
    <mergeCell ref="O275:P276"/>
    <mergeCell ref="Q275:T276"/>
    <mergeCell ref="U275:AA276"/>
    <mergeCell ref="A270:H273"/>
    <mergeCell ref="I270:I271"/>
    <mergeCell ref="J270:J271"/>
    <mergeCell ref="L270:L271"/>
    <mergeCell ref="M270:N271"/>
    <mergeCell ref="A274:H274"/>
    <mergeCell ref="I268:K268"/>
    <mergeCell ref="L268:P268"/>
    <mergeCell ref="Q268:S268"/>
    <mergeCell ref="T268:AA268"/>
    <mergeCell ref="I269:K269"/>
    <mergeCell ref="L269:AA269"/>
    <mergeCell ref="A286:H286"/>
    <mergeCell ref="I286:K286"/>
    <mergeCell ref="L286:M286"/>
    <mergeCell ref="O286:P286"/>
    <mergeCell ref="Q286:AA286"/>
    <mergeCell ref="A287:H289"/>
    <mergeCell ref="I287:K287"/>
    <mergeCell ref="L287:P287"/>
    <mergeCell ref="Q287:S287"/>
    <mergeCell ref="T287:AA287"/>
    <mergeCell ref="O277:O278"/>
    <mergeCell ref="P277:P278"/>
    <mergeCell ref="C281:AA281"/>
    <mergeCell ref="A284:H284"/>
    <mergeCell ref="I284:AA284"/>
    <mergeCell ref="A285:H285"/>
    <mergeCell ref="I285:AA285"/>
    <mergeCell ref="A277:H278"/>
    <mergeCell ref="I277:J278"/>
    <mergeCell ref="K277:K278"/>
    <mergeCell ref="L277:L278"/>
    <mergeCell ref="M277:M278"/>
    <mergeCell ref="N277:N278"/>
    <mergeCell ref="A295:H296"/>
    <mergeCell ref="I295:J296"/>
    <mergeCell ref="K295:N296"/>
    <mergeCell ref="O295:P296"/>
    <mergeCell ref="Q295:T296"/>
    <mergeCell ref="U295:AA296"/>
    <mergeCell ref="A290:H293"/>
    <mergeCell ref="I290:I291"/>
    <mergeCell ref="J290:J291"/>
    <mergeCell ref="L290:L291"/>
    <mergeCell ref="M290:N291"/>
    <mergeCell ref="A294:H294"/>
    <mergeCell ref="I288:K288"/>
    <mergeCell ref="L288:P288"/>
    <mergeCell ref="Q288:S288"/>
    <mergeCell ref="T288:AA288"/>
    <mergeCell ref="I289:K289"/>
    <mergeCell ref="L289:AA289"/>
    <mergeCell ref="A302:H302"/>
    <mergeCell ref="I302:K302"/>
    <mergeCell ref="L302:M302"/>
    <mergeCell ref="O302:P302"/>
    <mergeCell ref="Q302:AA302"/>
    <mergeCell ref="A303:H305"/>
    <mergeCell ref="I303:K303"/>
    <mergeCell ref="L303:P303"/>
    <mergeCell ref="Q303:S303"/>
    <mergeCell ref="T303:AA303"/>
    <mergeCell ref="O297:O298"/>
    <mergeCell ref="P297:P298"/>
    <mergeCell ref="A300:H300"/>
    <mergeCell ref="I300:AA300"/>
    <mergeCell ref="A301:H301"/>
    <mergeCell ref="I301:AA301"/>
    <mergeCell ref="A297:H298"/>
    <mergeCell ref="I297:J298"/>
    <mergeCell ref="K297:K298"/>
    <mergeCell ref="L297:L298"/>
    <mergeCell ref="M297:M298"/>
    <mergeCell ref="N297:N298"/>
    <mergeCell ref="A311:H312"/>
    <mergeCell ref="I311:J312"/>
    <mergeCell ref="K311:N312"/>
    <mergeCell ref="O311:P312"/>
    <mergeCell ref="Q311:T312"/>
    <mergeCell ref="U311:AA312"/>
    <mergeCell ref="A306:H309"/>
    <mergeCell ref="I306:I307"/>
    <mergeCell ref="J306:J307"/>
    <mergeCell ref="L306:L307"/>
    <mergeCell ref="M306:N307"/>
    <mergeCell ref="A310:H310"/>
    <mergeCell ref="I304:K304"/>
    <mergeCell ref="L304:P304"/>
    <mergeCell ref="Q304:S304"/>
    <mergeCell ref="T304:AA304"/>
    <mergeCell ref="I305:K305"/>
    <mergeCell ref="L305:AA305"/>
    <mergeCell ref="A322:H322"/>
    <mergeCell ref="I322:K322"/>
    <mergeCell ref="L322:M322"/>
    <mergeCell ref="O322:P322"/>
    <mergeCell ref="Q322:AA322"/>
    <mergeCell ref="A323:H325"/>
    <mergeCell ref="I323:K323"/>
    <mergeCell ref="L323:P323"/>
    <mergeCell ref="Q323:S323"/>
    <mergeCell ref="T323:AA323"/>
    <mergeCell ref="O313:O314"/>
    <mergeCell ref="P313:P314"/>
    <mergeCell ref="C317:AA317"/>
    <mergeCell ref="A320:H320"/>
    <mergeCell ref="I320:AA320"/>
    <mergeCell ref="A321:H321"/>
    <mergeCell ref="I321:AA321"/>
    <mergeCell ref="A313:H314"/>
    <mergeCell ref="I313:J314"/>
    <mergeCell ref="K313:K314"/>
    <mergeCell ref="L313:L314"/>
    <mergeCell ref="M313:M314"/>
    <mergeCell ref="N313:N314"/>
    <mergeCell ref="A331:H332"/>
    <mergeCell ref="I331:J332"/>
    <mergeCell ref="K331:N332"/>
    <mergeCell ref="O331:P332"/>
    <mergeCell ref="Q331:T332"/>
    <mergeCell ref="U331:AA332"/>
    <mergeCell ref="A326:H329"/>
    <mergeCell ref="I326:I327"/>
    <mergeCell ref="J326:J327"/>
    <mergeCell ref="L326:L327"/>
    <mergeCell ref="M326:N327"/>
    <mergeCell ref="A330:H330"/>
    <mergeCell ref="I324:K324"/>
    <mergeCell ref="L324:P324"/>
    <mergeCell ref="Q324:S324"/>
    <mergeCell ref="T324:AA324"/>
    <mergeCell ref="I325:K325"/>
    <mergeCell ref="L325:AA325"/>
    <mergeCell ref="A338:H338"/>
    <mergeCell ref="I338:K338"/>
    <mergeCell ref="L338:M338"/>
    <mergeCell ref="O338:P338"/>
    <mergeCell ref="Q338:AA338"/>
    <mergeCell ref="A339:H341"/>
    <mergeCell ref="I339:K339"/>
    <mergeCell ref="L339:P339"/>
    <mergeCell ref="Q339:S339"/>
    <mergeCell ref="T339:AA339"/>
    <mergeCell ref="O333:O334"/>
    <mergeCell ref="P333:P334"/>
    <mergeCell ref="A336:H336"/>
    <mergeCell ref="I336:AA336"/>
    <mergeCell ref="A337:H337"/>
    <mergeCell ref="I337:AA337"/>
    <mergeCell ref="A333:H334"/>
    <mergeCell ref="I333:J334"/>
    <mergeCell ref="K333:K334"/>
    <mergeCell ref="L333:L334"/>
    <mergeCell ref="M333:M334"/>
    <mergeCell ref="N333:N334"/>
    <mergeCell ref="A347:H348"/>
    <mergeCell ref="I347:J348"/>
    <mergeCell ref="K347:N348"/>
    <mergeCell ref="O347:P348"/>
    <mergeCell ref="Q347:T348"/>
    <mergeCell ref="U347:AA348"/>
    <mergeCell ref="A342:H345"/>
    <mergeCell ref="I342:I343"/>
    <mergeCell ref="J342:J343"/>
    <mergeCell ref="L342:L343"/>
    <mergeCell ref="M342:N343"/>
    <mergeCell ref="A346:H346"/>
    <mergeCell ref="I340:K340"/>
    <mergeCell ref="L340:P340"/>
    <mergeCell ref="Q340:S340"/>
    <mergeCell ref="T340:AA340"/>
    <mergeCell ref="I341:K341"/>
    <mergeCell ref="L341:AA341"/>
    <mergeCell ref="A358:H358"/>
    <mergeCell ref="I358:K358"/>
    <mergeCell ref="L358:M358"/>
    <mergeCell ref="O358:P358"/>
    <mergeCell ref="Q358:AA358"/>
    <mergeCell ref="A359:H361"/>
    <mergeCell ref="I359:K359"/>
    <mergeCell ref="L359:P359"/>
    <mergeCell ref="Q359:S359"/>
    <mergeCell ref="T359:AA359"/>
    <mergeCell ref="O349:O350"/>
    <mergeCell ref="P349:P350"/>
    <mergeCell ref="C353:AA353"/>
    <mergeCell ref="A356:H356"/>
    <mergeCell ref="I356:AA356"/>
    <mergeCell ref="A357:H357"/>
    <mergeCell ref="I357:AA357"/>
    <mergeCell ref="A349:H350"/>
    <mergeCell ref="I349:J350"/>
    <mergeCell ref="K349:K350"/>
    <mergeCell ref="L349:L350"/>
    <mergeCell ref="M349:M350"/>
    <mergeCell ref="N349:N350"/>
    <mergeCell ref="A367:H368"/>
    <mergeCell ref="I367:J368"/>
    <mergeCell ref="K367:N368"/>
    <mergeCell ref="O367:P368"/>
    <mergeCell ref="Q367:T368"/>
    <mergeCell ref="U367:AA368"/>
    <mergeCell ref="A362:H365"/>
    <mergeCell ref="I362:I363"/>
    <mergeCell ref="J362:J363"/>
    <mergeCell ref="L362:L363"/>
    <mergeCell ref="M362:N363"/>
    <mergeCell ref="A366:H366"/>
    <mergeCell ref="I360:K360"/>
    <mergeCell ref="L360:P360"/>
    <mergeCell ref="Q360:S360"/>
    <mergeCell ref="T360:AA360"/>
    <mergeCell ref="I361:K361"/>
    <mergeCell ref="L361:AA361"/>
    <mergeCell ref="A374:H374"/>
    <mergeCell ref="I374:K374"/>
    <mergeCell ref="L374:M374"/>
    <mergeCell ref="O374:P374"/>
    <mergeCell ref="Q374:AA374"/>
    <mergeCell ref="A375:H377"/>
    <mergeCell ref="I375:K375"/>
    <mergeCell ref="L375:P375"/>
    <mergeCell ref="Q375:S375"/>
    <mergeCell ref="T375:AA375"/>
    <mergeCell ref="O369:O370"/>
    <mergeCell ref="P369:P370"/>
    <mergeCell ref="A372:H372"/>
    <mergeCell ref="I372:AA372"/>
    <mergeCell ref="A373:H373"/>
    <mergeCell ref="I373:AA373"/>
    <mergeCell ref="A369:H370"/>
    <mergeCell ref="I369:J370"/>
    <mergeCell ref="K369:K370"/>
    <mergeCell ref="L369:L370"/>
    <mergeCell ref="M369:M370"/>
    <mergeCell ref="N369:N370"/>
    <mergeCell ref="A383:H384"/>
    <mergeCell ref="I383:J384"/>
    <mergeCell ref="K383:N384"/>
    <mergeCell ref="O383:P384"/>
    <mergeCell ref="Q383:T384"/>
    <mergeCell ref="U383:AA384"/>
    <mergeCell ref="A378:H381"/>
    <mergeCell ref="I378:I379"/>
    <mergeCell ref="J378:J379"/>
    <mergeCell ref="L378:L379"/>
    <mergeCell ref="M378:N379"/>
    <mergeCell ref="A382:H382"/>
    <mergeCell ref="I376:K376"/>
    <mergeCell ref="L376:P376"/>
    <mergeCell ref="Q376:S376"/>
    <mergeCell ref="T376:AA376"/>
    <mergeCell ref="I377:K377"/>
    <mergeCell ref="L377:AA377"/>
    <mergeCell ref="A394:H394"/>
    <mergeCell ref="I394:K394"/>
    <mergeCell ref="L394:M394"/>
    <mergeCell ref="O394:P394"/>
    <mergeCell ref="Q394:AA394"/>
    <mergeCell ref="A395:H397"/>
    <mergeCell ref="I395:K395"/>
    <mergeCell ref="L395:P395"/>
    <mergeCell ref="Q395:S395"/>
    <mergeCell ref="T395:AA395"/>
    <mergeCell ref="O385:O386"/>
    <mergeCell ref="P385:P386"/>
    <mergeCell ref="C389:AA389"/>
    <mergeCell ref="A392:H392"/>
    <mergeCell ref="I392:AA392"/>
    <mergeCell ref="A393:H393"/>
    <mergeCell ref="I393:AA393"/>
    <mergeCell ref="A385:H386"/>
    <mergeCell ref="I385:J386"/>
    <mergeCell ref="K385:K386"/>
    <mergeCell ref="L385:L386"/>
    <mergeCell ref="M385:M386"/>
    <mergeCell ref="N385:N386"/>
    <mergeCell ref="A403:H404"/>
    <mergeCell ref="I403:J404"/>
    <mergeCell ref="K403:N404"/>
    <mergeCell ref="O403:P404"/>
    <mergeCell ref="Q403:T404"/>
    <mergeCell ref="U403:AA404"/>
    <mergeCell ref="A398:H401"/>
    <mergeCell ref="I398:I399"/>
    <mergeCell ref="J398:J399"/>
    <mergeCell ref="L398:L399"/>
    <mergeCell ref="M398:N399"/>
    <mergeCell ref="A402:H402"/>
    <mergeCell ref="I396:K396"/>
    <mergeCell ref="L396:P396"/>
    <mergeCell ref="Q396:S396"/>
    <mergeCell ref="T396:AA396"/>
    <mergeCell ref="I397:K397"/>
    <mergeCell ref="L397:AA397"/>
    <mergeCell ref="A410:H410"/>
    <mergeCell ref="I410:K410"/>
    <mergeCell ref="L410:M410"/>
    <mergeCell ref="O410:P410"/>
    <mergeCell ref="Q410:AA410"/>
    <mergeCell ref="A411:H413"/>
    <mergeCell ref="I411:K411"/>
    <mergeCell ref="L411:P411"/>
    <mergeCell ref="Q411:S411"/>
    <mergeCell ref="T411:AA411"/>
    <mergeCell ref="O405:O406"/>
    <mergeCell ref="P405:P406"/>
    <mergeCell ref="A408:H408"/>
    <mergeCell ref="I408:AA408"/>
    <mergeCell ref="A409:H409"/>
    <mergeCell ref="I409:AA409"/>
    <mergeCell ref="A405:H406"/>
    <mergeCell ref="I405:J406"/>
    <mergeCell ref="K405:K406"/>
    <mergeCell ref="L405:L406"/>
    <mergeCell ref="M405:M406"/>
    <mergeCell ref="N405:N406"/>
    <mergeCell ref="A419:H420"/>
    <mergeCell ref="I419:J420"/>
    <mergeCell ref="K419:N420"/>
    <mergeCell ref="O419:P420"/>
    <mergeCell ref="Q419:T420"/>
    <mergeCell ref="U419:AA420"/>
    <mergeCell ref="A414:H417"/>
    <mergeCell ref="I414:I415"/>
    <mergeCell ref="J414:J415"/>
    <mergeCell ref="L414:L415"/>
    <mergeCell ref="M414:N415"/>
    <mergeCell ref="A418:H418"/>
    <mergeCell ref="I412:K412"/>
    <mergeCell ref="L412:P412"/>
    <mergeCell ref="Q412:S412"/>
    <mergeCell ref="T412:AA412"/>
    <mergeCell ref="I413:K413"/>
    <mergeCell ref="L413:AA413"/>
    <mergeCell ref="A430:H430"/>
    <mergeCell ref="I430:K430"/>
    <mergeCell ref="L430:M430"/>
    <mergeCell ref="O430:P430"/>
    <mergeCell ref="Q430:AA430"/>
    <mergeCell ref="A431:H433"/>
    <mergeCell ref="I431:K431"/>
    <mergeCell ref="L431:P431"/>
    <mergeCell ref="Q431:S431"/>
    <mergeCell ref="T431:AA431"/>
    <mergeCell ref="O421:O422"/>
    <mergeCell ref="P421:P422"/>
    <mergeCell ref="C425:AA425"/>
    <mergeCell ref="A428:H428"/>
    <mergeCell ref="I428:AA428"/>
    <mergeCell ref="A429:H429"/>
    <mergeCell ref="I429:AA429"/>
    <mergeCell ref="A421:H422"/>
    <mergeCell ref="I421:J422"/>
    <mergeCell ref="K421:K422"/>
    <mergeCell ref="L421:L422"/>
    <mergeCell ref="M421:M422"/>
    <mergeCell ref="N421:N422"/>
    <mergeCell ref="A439:H440"/>
    <mergeCell ref="I439:J440"/>
    <mergeCell ref="K439:N440"/>
    <mergeCell ref="O439:P440"/>
    <mergeCell ref="Q439:T440"/>
    <mergeCell ref="U439:AA440"/>
    <mergeCell ref="A434:H437"/>
    <mergeCell ref="I434:I435"/>
    <mergeCell ref="J434:J435"/>
    <mergeCell ref="L434:L435"/>
    <mergeCell ref="M434:N435"/>
    <mergeCell ref="A438:H438"/>
    <mergeCell ref="I432:K432"/>
    <mergeCell ref="L432:P432"/>
    <mergeCell ref="Q432:S432"/>
    <mergeCell ref="T432:AA432"/>
    <mergeCell ref="I433:K433"/>
    <mergeCell ref="L433:AA433"/>
    <mergeCell ref="A446:H446"/>
    <mergeCell ref="I446:K446"/>
    <mergeCell ref="L446:M446"/>
    <mergeCell ref="O446:P446"/>
    <mergeCell ref="Q446:AA446"/>
    <mergeCell ref="A447:H449"/>
    <mergeCell ref="I447:K447"/>
    <mergeCell ref="L447:P447"/>
    <mergeCell ref="Q447:S447"/>
    <mergeCell ref="T447:AA447"/>
    <mergeCell ref="O441:O442"/>
    <mergeCell ref="P441:P442"/>
    <mergeCell ref="A444:H444"/>
    <mergeCell ref="I444:AA444"/>
    <mergeCell ref="A445:H445"/>
    <mergeCell ref="I445:AA445"/>
    <mergeCell ref="A441:H442"/>
    <mergeCell ref="I441:J442"/>
    <mergeCell ref="K441:K442"/>
    <mergeCell ref="L441:L442"/>
    <mergeCell ref="M441:M442"/>
    <mergeCell ref="N441:N442"/>
    <mergeCell ref="A455:H456"/>
    <mergeCell ref="I455:J456"/>
    <mergeCell ref="K455:N456"/>
    <mergeCell ref="O455:P456"/>
    <mergeCell ref="Q455:T456"/>
    <mergeCell ref="U455:AA456"/>
    <mergeCell ref="A450:H453"/>
    <mergeCell ref="I450:I451"/>
    <mergeCell ref="J450:J451"/>
    <mergeCell ref="L450:L451"/>
    <mergeCell ref="M450:N451"/>
    <mergeCell ref="A454:H454"/>
    <mergeCell ref="I448:K448"/>
    <mergeCell ref="L448:P448"/>
    <mergeCell ref="Q448:S448"/>
    <mergeCell ref="T448:AA448"/>
    <mergeCell ref="I449:K449"/>
    <mergeCell ref="L449:AA449"/>
    <mergeCell ref="A466:H466"/>
    <mergeCell ref="I466:K466"/>
    <mergeCell ref="L466:M466"/>
    <mergeCell ref="O466:P466"/>
    <mergeCell ref="Q466:AA466"/>
    <mergeCell ref="A467:H469"/>
    <mergeCell ref="I467:K467"/>
    <mergeCell ref="L467:P467"/>
    <mergeCell ref="Q467:S467"/>
    <mergeCell ref="T467:AA467"/>
    <mergeCell ref="O457:O458"/>
    <mergeCell ref="P457:P458"/>
    <mergeCell ref="C461:AA461"/>
    <mergeCell ref="A464:H464"/>
    <mergeCell ref="I464:AA464"/>
    <mergeCell ref="A465:H465"/>
    <mergeCell ref="I465:AA465"/>
    <mergeCell ref="A457:H458"/>
    <mergeCell ref="I457:J458"/>
    <mergeCell ref="K457:K458"/>
    <mergeCell ref="L457:L458"/>
    <mergeCell ref="M457:M458"/>
    <mergeCell ref="N457:N458"/>
    <mergeCell ref="A475:H476"/>
    <mergeCell ref="I475:J476"/>
    <mergeCell ref="K475:N476"/>
    <mergeCell ref="O475:P476"/>
    <mergeCell ref="Q475:T476"/>
    <mergeCell ref="U475:AA476"/>
    <mergeCell ref="A470:H473"/>
    <mergeCell ref="I470:I471"/>
    <mergeCell ref="J470:J471"/>
    <mergeCell ref="L470:L471"/>
    <mergeCell ref="M470:N471"/>
    <mergeCell ref="A474:H474"/>
    <mergeCell ref="I468:K468"/>
    <mergeCell ref="L468:P468"/>
    <mergeCell ref="Q468:S468"/>
    <mergeCell ref="T468:AA468"/>
    <mergeCell ref="I469:K469"/>
    <mergeCell ref="L469:AA469"/>
    <mergeCell ref="A482:H482"/>
    <mergeCell ref="I482:K482"/>
    <mergeCell ref="L482:M482"/>
    <mergeCell ref="O482:P482"/>
    <mergeCell ref="Q482:AA482"/>
    <mergeCell ref="A483:H485"/>
    <mergeCell ref="I483:K483"/>
    <mergeCell ref="L483:P483"/>
    <mergeCell ref="Q483:S483"/>
    <mergeCell ref="T483:AA483"/>
    <mergeCell ref="O477:O478"/>
    <mergeCell ref="P477:P478"/>
    <mergeCell ref="A480:H480"/>
    <mergeCell ref="I480:AA480"/>
    <mergeCell ref="A481:H481"/>
    <mergeCell ref="I481:AA481"/>
    <mergeCell ref="A477:H478"/>
    <mergeCell ref="I477:J478"/>
    <mergeCell ref="K477:K478"/>
    <mergeCell ref="L477:L478"/>
    <mergeCell ref="M477:M478"/>
    <mergeCell ref="N477:N478"/>
    <mergeCell ref="A491:H492"/>
    <mergeCell ref="I491:J492"/>
    <mergeCell ref="K491:N492"/>
    <mergeCell ref="O491:P492"/>
    <mergeCell ref="Q491:T492"/>
    <mergeCell ref="U491:AA492"/>
    <mergeCell ref="A486:H489"/>
    <mergeCell ref="I486:I487"/>
    <mergeCell ref="J486:J487"/>
    <mergeCell ref="L486:L487"/>
    <mergeCell ref="M486:N487"/>
    <mergeCell ref="A490:H490"/>
    <mergeCell ref="I484:K484"/>
    <mergeCell ref="L484:P484"/>
    <mergeCell ref="Q484:S484"/>
    <mergeCell ref="T484:AA484"/>
    <mergeCell ref="I485:K485"/>
    <mergeCell ref="L485:AA485"/>
    <mergeCell ref="A502:H502"/>
    <mergeCell ref="I502:K502"/>
    <mergeCell ref="L502:M502"/>
    <mergeCell ref="O502:P502"/>
    <mergeCell ref="Q502:AA502"/>
    <mergeCell ref="A503:H505"/>
    <mergeCell ref="I503:K503"/>
    <mergeCell ref="L503:P503"/>
    <mergeCell ref="Q503:S503"/>
    <mergeCell ref="T503:AA503"/>
    <mergeCell ref="O493:O494"/>
    <mergeCell ref="P493:P494"/>
    <mergeCell ref="C497:AA497"/>
    <mergeCell ref="A500:H500"/>
    <mergeCell ref="I500:AA500"/>
    <mergeCell ref="A501:H501"/>
    <mergeCell ref="I501:AA501"/>
    <mergeCell ref="A493:H494"/>
    <mergeCell ref="I493:J494"/>
    <mergeCell ref="K493:K494"/>
    <mergeCell ref="L493:L494"/>
    <mergeCell ref="M493:M494"/>
    <mergeCell ref="N493:N494"/>
    <mergeCell ref="A511:H512"/>
    <mergeCell ref="I511:J512"/>
    <mergeCell ref="K511:N512"/>
    <mergeCell ref="O511:P512"/>
    <mergeCell ref="Q511:T512"/>
    <mergeCell ref="U511:AA512"/>
    <mergeCell ref="A506:H509"/>
    <mergeCell ref="I506:I507"/>
    <mergeCell ref="J506:J507"/>
    <mergeCell ref="L506:L507"/>
    <mergeCell ref="M506:N507"/>
    <mergeCell ref="A510:H510"/>
    <mergeCell ref="I504:K504"/>
    <mergeCell ref="L504:P504"/>
    <mergeCell ref="Q504:S504"/>
    <mergeCell ref="T504:AA504"/>
    <mergeCell ref="I505:K505"/>
    <mergeCell ref="L505:AA505"/>
    <mergeCell ref="A518:H518"/>
    <mergeCell ref="I518:K518"/>
    <mergeCell ref="L518:M518"/>
    <mergeCell ref="O518:P518"/>
    <mergeCell ref="Q518:AA518"/>
    <mergeCell ref="A519:H521"/>
    <mergeCell ref="I519:K519"/>
    <mergeCell ref="L519:P519"/>
    <mergeCell ref="Q519:S519"/>
    <mergeCell ref="T519:AA519"/>
    <mergeCell ref="O513:O514"/>
    <mergeCell ref="P513:P514"/>
    <mergeCell ref="A516:H516"/>
    <mergeCell ref="I516:AA516"/>
    <mergeCell ref="A517:H517"/>
    <mergeCell ref="I517:AA517"/>
    <mergeCell ref="A513:H514"/>
    <mergeCell ref="I513:J514"/>
    <mergeCell ref="K513:K514"/>
    <mergeCell ref="L513:L514"/>
    <mergeCell ref="M513:M514"/>
    <mergeCell ref="N513:N514"/>
    <mergeCell ref="A527:H528"/>
    <mergeCell ref="I527:J528"/>
    <mergeCell ref="K527:N528"/>
    <mergeCell ref="O527:P528"/>
    <mergeCell ref="Q527:T528"/>
    <mergeCell ref="U527:AA528"/>
    <mergeCell ref="A522:H525"/>
    <mergeCell ref="I522:I523"/>
    <mergeCell ref="J522:J523"/>
    <mergeCell ref="L522:L523"/>
    <mergeCell ref="M522:N523"/>
    <mergeCell ref="A526:H526"/>
    <mergeCell ref="I520:K520"/>
    <mergeCell ref="L520:P520"/>
    <mergeCell ref="Q520:S520"/>
    <mergeCell ref="T520:AA520"/>
    <mergeCell ref="I521:K521"/>
    <mergeCell ref="L521:AA521"/>
    <mergeCell ref="A538:H538"/>
    <mergeCell ref="I538:K538"/>
    <mergeCell ref="L538:M538"/>
    <mergeCell ref="O538:P538"/>
    <mergeCell ref="Q538:AA538"/>
    <mergeCell ref="A539:H541"/>
    <mergeCell ref="I539:K539"/>
    <mergeCell ref="L539:P539"/>
    <mergeCell ref="Q539:S539"/>
    <mergeCell ref="T539:AA539"/>
    <mergeCell ref="O529:O530"/>
    <mergeCell ref="P529:P530"/>
    <mergeCell ref="C533:AA533"/>
    <mergeCell ref="A536:H536"/>
    <mergeCell ref="I536:AA536"/>
    <mergeCell ref="A537:H537"/>
    <mergeCell ref="I537:AA537"/>
    <mergeCell ref="A529:H530"/>
    <mergeCell ref="I529:J530"/>
    <mergeCell ref="K529:K530"/>
    <mergeCell ref="L529:L530"/>
    <mergeCell ref="M529:M530"/>
    <mergeCell ref="N529:N530"/>
    <mergeCell ref="A547:H548"/>
    <mergeCell ref="I547:J548"/>
    <mergeCell ref="K547:N548"/>
    <mergeCell ref="O547:P548"/>
    <mergeCell ref="Q547:T548"/>
    <mergeCell ref="U547:AA548"/>
    <mergeCell ref="A542:H545"/>
    <mergeCell ref="I542:I543"/>
    <mergeCell ref="J542:J543"/>
    <mergeCell ref="L542:L543"/>
    <mergeCell ref="M542:N543"/>
    <mergeCell ref="A546:H546"/>
    <mergeCell ref="I540:K540"/>
    <mergeCell ref="L540:P540"/>
    <mergeCell ref="Q540:S540"/>
    <mergeCell ref="T540:AA540"/>
    <mergeCell ref="I541:K541"/>
    <mergeCell ref="L541:AA541"/>
    <mergeCell ref="A554:H554"/>
    <mergeCell ref="I554:K554"/>
    <mergeCell ref="L554:M554"/>
    <mergeCell ref="O554:P554"/>
    <mergeCell ref="Q554:AA554"/>
    <mergeCell ref="A555:H557"/>
    <mergeCell ref="I555:K555"/>
    <mergeCell ref="L555:P555"/>
    <mergeCell ref="Q555:S555"/>
    <mergeCell ref="T555:AA555"/>
    <mergeCell ref="O549:O550"/>
    <mergeCell ref="P549:P550"/>
    <mergeCell ref="A552:H552"/>
    <mergeCell ref="I552:AA552"/>
    <mergeCell ref="A553:H553"/>
    <mergeCell ref="I553:AA553"/>
    <mergeCell ref="A549:H550"/>
    <mergeCell ref="I549:J550"/>
    <mergeCell ref="K549:K550"/>
    <mergeCell ref="L549:L550"/>
    <mergeCell ref="M549:M550"/>
    <mergeCell ref="N549:N550"/>
    <mergeCell ref="A563:H564"/>
    <mergeCell ref="I563:J564"/>
    <mergeCell ref="K563:N564"/>
    <mergeCell ref="O563:P564"/>
    <mergeCell ref="Q563:T564"/>
    <mergeCell ref="U563:AA564"/>
    <mergeCell ref="A558:H561"/>
    <mergeCell ref="I558:I559"/>
    <mergeCell ref="J558:J559"/>
    <mergeCell ref="L558:L559"/>
    <mergeCell ref="M558:N559"/>
    <mergeCell ref="A562:H562"/>
    <mergeCell ref="I556:K556"/>
    <mergeCell ref="L556:P556"/>
    <mergeCell ref="Q556:S556"/>
    <mergeCell ref="T556:AA556"/>
    <mergeCell ref="I557:K557"/>
    <mergeCell ref="L557:AA557"/>
    <mergeCell ref="A574:H574"/>
    <mergeCell ref="I574:K574"/>
    <mergeCell ref="L574:M574"/>
    <mergeCell ref="O574:P574"/>
    <mergeCell ref="Q574:AA574"/>
    <mergeCell ref="A575:H577"/>
    <mergeCell ref="I575:K575"/>
    <mergeCell ref="L575:P575"/>
    <mergeCell ref="Q575:S575"/>
    <mergeCell ref="T575:AA575"/>
    <mergeCell ref="O565:O566"/>
    <mergeCell ref="P565:P566"/>
    <mergeCell ref="C569:AA569"/>
    <mergeCell ref="A572:H572"/>
    <mergeCell ref="I572:AA572"/>
    <mergeCell ref="A573:H573"/>
    <mergeCell ref="I573:AA573"/>
    <mergeCell ref="A565:H566"/>
    <mergeCell ref="I565:J566"/>
    <mergeCell ref="K565:K566"/>
    <mergeCell ref="L565:L566"/>
    <mergeCell ref="M565:M566"/>
    <mergeCell ref="N565:N566"/>
    <mergeCell ref="A583:H584"/>
    <mergeCell ref="I583:J584"/>
    <mergeCell ref="K583:N584"/>
    <mergeCell ref="O583:P584"/>
    <mergeCell ref="Q583:T584"/>
    <mergeCell ref="U583:AA584"/>
    <mergeCell ref="A578:H581"/>
    <mergeCell ref="I578:I579"/>
    <mergeCell ref="J578:J579"/>
    <mergeCell ref="L578:L579"/>
    <mergeCell ref="M578:N579"/>
    <mergeCell ref="A582:H582"/>
    <mergeCell ref="I576:K576"/>
    <mergeCell ref="L576:P576"/>
    <mergeCell ref="Q576:S576"/>
    <mergeCell ref="T576:AA576"/>
    <mergeCell ref="I577:K577"/>
    <mergeCell ref="L577:AA577"/>
    <mergeCell ref="A590:H590"/>
    <mergeCell ref="I590:K590"/>
    <mergeCell ref="L590:M590"/>
    <mergeCell ref="O590:P590"/>
    <mergeCell ref="Q590:AA590"/>
    <mergeCell ref="A591:H593"/>
    <mergeCell ref="I591:K591"/>
    <mergeCell ref="L591:P591"/>
    <mergeCell ref="Q591:S591"/>
    <mergeCell ref="T591:AA591"/>
    <mergeCell ref="O585:O586"/>
    <mergeCell ref="P585:P586"/>
    <mergeCell ref="A588:H588"/>
    <mergeCell ref="I588:AA588"/>
    <mergeCell ref="A589:H589"/>
    <mergeCell ref="I589:AA589"/>
    <mergeCell ref="A585:H586"/>
    <mergeCell ref="I585:J586"/>
    <mergeCell ref="K585:K586"/>
    <mergeCell ref="L585:L586"/>
    <mergeCell ref="M585:M586"/>
    <mergeCell ref="N585:N586"/>
    <mergeCell ref="A599:H600"/>
    <mergeCell ref="I599:J600"/>
    <mergeCell ref="K599:N600"/>
    <mergeCell ref="O599:P600"/>
    <mergeCell ref="Q599:T600"/>
    <mergeCell ref="U599:AA600"/>
    <mergeCell ref="A594:H597"/>
    <mergeCell ref="I594:I595"/>
    <mergeCell ref="J594:J595"/>
    <mergeCell ref="L594:L595"/>
    <mergeCell ref="M594:N595"/>
    <mergeCell ref="A598:H598"/>
    <mergeCell ref="I592:K592"/>
    <mergeCell ref="L592:P592"/>
    <mergeCell ref="Q592:S592"/>
    <mergeCell ref="T592:AA592"/>
    <mergeCell ref="I593:K593"/>
    <mergeCell ref="L593:AA593"/>
    <mergeCell ref="A610:H610"/>
    <mergeCell ref="I610:K610"/>
    <mergeCell ref="L610:M610"/>
    <mergeCell ref="O610:P610"/>
    <mergeCell ref="Q610:AA610"/>
    <mergeCell ref="A611:H613"/>
    <mergeCell ref="I611:K611"/>
    <mergeCell ref="L611:P611"/>
    <mergeCell ref="Q611:S611"/>
    <mergeCell ref="T611:AA611"/>
    <mergeCell ref="O601:O602"/>
    <mergeCell ref="P601:P602"/>
    <mergeCell ref="C605:AA605"/>
    <mergeCell ref="A608:H608"/>
    <mergeCell ref="I608:AA608"/>
    <mergeCell ref="A609:H609"/>
    <mergeCell ref="I609:AA609"/>
    <mergeCell ref="A601:H602"/>
    <mergeCell ref="I601:J602"/>
    <mergeCell ref="K601:K602"/>
    <mergeCell ref="L601:L602"/>
    <mergeCell ref="M601:M602"/>
    <mergeCell ref="N601:N602"/>
    <mergeCell ref="A619:H620"/>
    <mergeCell ref="I619:J620"/>
    <mergeCell ref="K619:N620"/>
    <mergeCell ref="O619:P620"/>
    <mergeCell ref="Q619:T620"/>
    <mergeCell ref="U619:AA620"/>
    <mergeCell ref="A614:H617"/>
    <mergeCell ref="I614:I615"/>
    <mergeCell ref="J614:J615"/>
    <mergeCell ref="L614:L615"/>
    <mergeCell ref="M614:N615"/>
    <mergeCell ref="A618:H618"/>
    <mergeCell ref="I612:K612"/>
    <mergeCell ref="L612:P612"/>
    <mergeCell ref="Q612:S612"/>
    <mergeCell ref="T612:AA612"/>
    <mergeCell ref="I613:K613"/>
    <mergeCell ref="L613:AA613"/>
    <mergeCell ref="A626:H626"/>
    <mergeCell ref="I626:K626"/>
    <mergeCell ref="L626:M626"/>
    <mergeCell ref="O626:P626"/>
    <mergeCell ref="Q626:AA626"/>
    <mergeCell ref="A627:H629"/>
    <mergeCell ref="I627:K627"/>
    <mergeCell ref="L627:P627"/>
    <mergeCell ref="Q627:S627"/>
    <mergeCell ref="T627:AA627"/>
    <mergeCell ref="O621:O622"/>
    <mergeCell ref="P621:P622"/>
    <mergeCell ref="A624:H624"/>
    <mergeCell ref="I624:AA624"/>
    <mergeCell ref="A625:H625"/>
    <mergeCell ref="I625:AA625"/>
    <mergeCell ref="A621:H622"/>
    <mergeCell ref="I621:J622"/>
    <mergeCell ref="K621:K622"/>
    <mergeCell ref="L621:L622"/>
    <mergeCell ref="M621:M622"/>
    <mergeCell ref="N621:N622"/>
    <mergeCell ref="A635:H636"/>
    <mergeCell ref="I635:J636"/>
    <mergeCell ref="K635:N636"/>
    <mergeCell ref="O635:P636"/>
    <mergeCell ref="Q635:T636"/>
    <mergeCell ref="U635:AA636"/>
    <mergeCell ref="A630:H633"/>
    <mergeCell ref="I630:I631"/>
    <mergeCell ref="J630:J631"/>
    <mergeCell ref="L630:L631"/>
    <mergeCell ref="M630:N631"/>
    <mergeCell ref="A634:H634"/>
    <mergeCell ref="I628:K628"/>
    <mergeCell ref="L628:P628"/>
    <mergeCell ref="Q628:S628"/>
    <mergeCell ref="T628:AA628"/>
    <mergeCell ref="I629:K629"/>
    <mergeCell ref="L629:AA629"/>
    <mergeCell ref="A646:H646"/>
    <mergeCell ref="I646:K646"/>
    <mergeCell ref="L646:M646"/>
    <mergeCell ref="O646:P646"/>
    <mergeCell ref="Q646:AA646"/>
    <mergeCell ref="A647:H649"/>
    <mergeCell ref="I647:K647"/>
    <mergeCell ref="L647:P647"/>
    <mergeCell ref="Q647:S647"/>
    <mergeCell ref="T647:AA647"/>
    <mergeCell ref="O637:O638"/>
    <mergeCell ref="P637:P638"/>
    <mergeCell ref="C641:AA641"/>
    <mergeCell ref="A644:H644"/>
    <mergeCell ref="I644:AA644"/>
    <mergeCell ref="A645:H645"/>
    <mergeCell ref="I645:AA645"/>
    <mergeCell ref="A637:H638"/>
    <mergeCell ref="I637:J638"/>
    <mergeCell ref="K637:K638"/>
    <mergeCell ref="L637:L638"/>
    <mergeCell ref="M637:M638"/>
    <mergeCell ref="N637:N638"/>
    <mergeCell ref="A655:H656"/>
    <mergeCell ref="I655:J656"/>
    <mergeCell ref="K655:N656"/>
    <mergeCell ref="O655:P656"/>
    <mergeCell ref="Q655:T656"/>
    <mergeCell ref="U655:AA656"/>
    <mergeCell ref="A650:H653"/>
    <mergeCell ref="I650:I651"/>
    <mergeCell ref="J650:J651"/>
    <mergeCell ref="L650:L651"/>
    <mergeCell ref="M650:N651"/>
    <mergeCell ref="A654:H654"/>
    <mergeCell ref="I648:K648"/>
    <mergeCell ref="L648:P648"/>
    <mergeCell ref="Q648:S648"/>
    <mergeCell ref="T648:AA648"/>
    <mergeCell ref="I649:K649"/>
    <mergeCell ref="L649:AA649"/>
    <mergeCell ref="A662:H662"/>
    <mergeCell ref="I662:K662"/>
    <mergeCell ref="L662:M662"/>
    <mergeCell ref="O662:P662"/>
    <mergeCell ref="Q662:AA662"/>
    <mergeCell ref="A663:H665"/>
    <mergeCell ref="I663:K663"/>
    <mergeCell ref="L663:P663"/>
    <mergeCell ref="Q663:S663"/>
    <mergeCell ref="T663:AA663"/>
    <mergeCell ref="O657:O658"/>
    <mergeCell ref="P657:P658"/>
    <mergeCell ref="A660:H660"/>
    <mergeCell ref="I660:AA660"/>
    <mergeCell ref="A661:H661"/>
    <mergeCell ref="I661:AA661"/>
    <mergeCell ref="A657:H658"/>
    <mergeCell ref="I657:J658"/>
    <mergeCell ref="K657:K658"/>
    <mergeCell ref="L657:L658"/>
    <mergeCell ref="M657:M658"/>
    <mergeCell ref="N657:N658"/>
    <mergeCell ref="A671:H672"/>
    <mergeCell ref="I671:J672"/>
    <mergeCell ref="K671:N672"/>
    <mergeCell ref="O671:P672"/>
    <mergeCell ref="Q671:T672"/>
    <mergeCell ref="U671:AA672"/>
    <mergeCell ref="A666:H669"/>
    <mergeCell ref="I666:I667"/>
    <mergeCell ref="J666:J667"/>
    <mergeCell ref="L666:L667"/>
    <mergeCell ref="M666:N667"/>
    <mergeCell ref="A670:H670"/>
    <mergeCell ref="I664:K664"/>
    <mergeCell ref="L664:P664"/>
    <mergeCell ref="Q664:S664"/>
    <mergeCell ref="T664:AA664"/>
    <mergeCell ref="I665:K665"/>
    <mergeCell ref="L665:AA665"/>
    <mergeCell ref="A682:H682"/>
    <mergeCell ref="I682:K682"/>
    <mergeCell ref="L682:M682"/>
    <mergeCell ref="O682:P682"/>
    <mergeCell ref="Q682:AA682"/>
    <mergeCell ref="A683:H685"/>
    <mergeCell ref="I683:K683"/>
    <mergeCell ref="L683:P683"/>
    <mergeCell ref="Q683:S683"/>
    <mergeCell ref="T683:AA683"/>
    <mergeCell ref="O673:O674"/>
    <mergeCell ref="P673:P674"/>
    <mergeCell ref="C677:AA677"/>
    <mergeCell ref="A680:H680"/>
    <mergeCell ref="I680:AA680"/>
    <mergeCell ref="A681:H681"/>
    <mergeCell ref="I681:AA681"/>
    <mergeCell ref="A673:H674"/>
    <mergeCell ref="I673:J674"/>
    <mergeCell ref="K673:K674"/>
    <mergeCell ref="L673:L674"/>
    <mergeCell ref="M673:M674"/>
    <mergeCell ref="N673:N674"/>
    <mergeCell ref="A691:H692"/>
    <mergeCell ref="I691:J692"/>
    <mergeCell ref="K691:N692"/>
    <mergeCell ref="O691:P692"/>
    <mergeCell ref="Q691:T692"/>
    <mergeCell ref="U691:AA692"/>
    <mergeCell ref="A686:H689"/>
    <mergeCell ref="I686:I687"/>
    <mergeCell ref="J686:J687"/>
    <mergeCell ref="L686:L687"/>
    <mergeCell ref="M686:N687"/>
    <mergeCell ref="A690:H690"/>
    <mergeCell ref="I684:K684"/>
    <mergeCell ref="L684:P684"/>
    <mergeCell ref="Q684:S684"/>
    <mergeCell ref="T684:AA684"/>
    <mergeCell ref="I685:K685"/>
    <mergeCell ref="L685:AA685"/>
    <mergeCell ref="I700:K700"/>
    <mergeCell ref="L700:P700"/>
    <mergeCell ref="Q700:S700"/>
    <mergeCell ref="T700:AA700"/>
    <mergeCell ref="I701:K701"/>
    <mergeCell ref="L701:AA701"/>
    <mergeCell ref="A698:H698"/>
    <mergeCell ref="I698:K698"/>
    <mergeCell ref="L698:M698"/>
    <mergeCell ref="O698:P698"/>
    <mergeCell ref="Q698:AA698"/>
    <mergeCell ref="A699:H701"/>
    <mergeCell ref="I699:K699"/>
    <mergeCell ref="L699:P699"/>
    <mergeCell ref="Q699:S699"/>
    <mergeCell ref="T699:AA699"/>
    <mergeCell ref="O693:O694"/>
    <mergeCell ref="P693:P694"/>
    <mergeCell ref="A696:H696"/>
    <mergeCell ref="I696:AA696"/>
    <mergeCell ref="A697:H697"/>
    <mergeCell ref="I697:AA697"/>
    <mergeCell ref="A693:H694"/>
    <mergeCell ref="I693:J694"/>
    <mergeCell ref="K693:K694"/>
    <mergeCell ref="L693:L694"/>
    <mergeCell ref="M693:M694"/>
    <mergeCell ref="N693:N694"/>
    <mergeCell ref="O709:O710"/>
    <mergeCell ref="P709:P710"/>
    <mergeCell ref="C713:AA713"/>
    <mergeCell ref="A709:H710"/>
    <mergeCell ref="I709:J710"/>
    <mergeCell ref="K709:K710"/>
    <mergeCell ref="L709:L710"/>
    <mergeCell ref="M709:M710"/>
    <mergeCell ref="N709:N710"/>
    <mergeCell ref="A707:H708"/>
    <mergeCell ref="I707:J708"/>
    <mergeCell ref="K707:N708"/>
    <mergeCell ref="O707:P708"/>
    <mergeCell ref="Q707:T708"/>
    <mergeCell ref="U707:AA708"/>
    <mergeCell ref="A702:H705"/>
    <mergeCell ref="I702:I703"/>
    <mergeCell ref="J702:J703"/>
    <mergeCell ref="L702:L703"/>
    <mergeCell ref="M702:N703"/>
    <mergeCell ref="A706:H706"/>
  </mergeCells>
  <phoneticPr fontId="4"/>
  <dataValidations count="6">
    <dataValidation type="list" allowBlank="1" showInputMessage="1" showErrorMessage="1" sqref="P155 P47 P63 P299 P315 P171 P371 P83 P99 P623 P639 P263 P227 P279 P387 P119 P135 P243 P191 P207 P335 P351 P443 P587 P603 P459 P659 P551 P515 P567 P675 P407 P423 P531 P479 P495 P695 P711" xr:uid="{AC81C760-3E86-4E62-B79C-69178D476A0B}">
      <formula1>日</formula1>
    </dataValidation>
    <dataValidation type="list" allowBlank="1" showInputMessage="1" showErrorMessage="1" sqref="N155 N47 N63 N299 N315 N171 N371 N83 N99 N623 N639 N263 N227 N279 N387 N119 N135 N243 N191 N207 N335 N351 N443 N587 N603 N459 N659 N551 N515 N567 N675 N407 N423 N531 N479 N495 N695 N711" xr:uid="{49067565-09DC-42B9-BD89-05BEAE743FB9}">
      <formula1>月</formula1>
    </dataValidation>
    <dataValidation type="list" allowBlank="1" showInputMessage="1" showErrorMessage="1" sqref="N17 I310 N310 T310 I166 N166 T166 I294 N294 T294 I58 N58 T58 I150 N150 T150 I382 N382 T382 I94 N94 T94 I78 N78 T78 I634 N634 T634 I618 N618 T618 I42 N42 T42 I274 N274 T274 I238 N238 T238 I258 N258 T258 I366 N366 T366 I130 N130 T130 I114 N114 T114 I222 N222 T222 I202 N202 T202 I186 N186 T186 I346 N346 T346 I330 N330 T330 I598 N598 T598 I454 N454 T454 I582 N582 T582 I438 N438 T438 I670 N670 T670 I562 N562 T562 I526 N526 T526 I546 N546 T546 I654 N654 T654 I418 N418 T418 I402 N402 T402 I510 N510 T510 I490 N490 T490 I474 N474 T474 I706 N706 T706 I690 N690 T690" xr:uid="{28E14C72-3D0B-4CE2-B234-278C3252FA0C}">
      <formula1>チェック選択</formula1>
    </dataValidation>
    <dataValidation type="list" allowBlank="1" showErrorMessage="1" promptTitle="【学校】運営単位" prompt="学校の場合どちらかを選択してください。_x000a_共同調理場：給食センター等_x000a_単独実施：自校給食" sqref="I17" xr:uid="{E6A0EB09-CE42-4699-BB91-F0D83DD8686F}">
      <formula1>チェック選択</formula1>
    </dataValidation>
    <dataValidation type="list" allowBlank="1" showInputMessage="1" showErrorMessage="1" sqref="K20 M20 O20 K153 K45 K297 L299 L155 M153 K81 L83 M621 O621 M297 O297 L315 K313 K369 L371 M369 O153 L47 M45 O45 L63 O369 K261 L263 K61 M61 O61 L171 K169 M261 O261 L279 K277 M81 O81 L99 K97 M97 O97 L639 K637 M637 O637 M673 O673 M277 O277 M313 O313 K225 L227 M225 O225 L387 K385 K333 L335 K117 L119 M117 O117 L135 K133 M133 O133 M169 O169 L243 K241 K189 L191 M189 O189 L207 K205 M205 O205 M241 O241 M333 O333 L351 K349 M349 O349 M385 O385 K441 K585 L587 L443 M441 M585 O585 L603 K601 K657 L659 M657 O441 O657 K549 L551 L459 K457 M549 O549 L567 K565 M565 O565 M601 O601 K513 L515 M513 O513 L675 K673 K621 L623 K405 L407 M405 O405 L423 K421 M421 O421 M457 O457 L531 K529 K477 L479 M477 O477 L495 K493 M493 O493 M529 O529 M709 O709 K693 L695 M693 O693 L711 K709" xr:uid="{F04E2CBC-625B-4C78-A81D-54263D1400E9}">
      <formula1>年</formula1>
    </dataValidation>
    <dataValidation type="list" allowBlank="1" showInputMessage="1" showErrorMessage="1" sqref="I20 I153 I45 I297 I299:J299 I155:J155 I171:J171 I81 I83:J83 I621 I623:J623 I315:J315 I313 I369 I371:J371 I261 I263:J263 I279:J279 I169 I47:J47 I63:J63 I277 I61 I387:J387 I385 I99:J99 I97 I639:J639 I637 I225 I227:J227 I117 I119:J119 I135:J135 I133 I243:J243 I241 I189 I191:J191 I207:J207 I205 I333 I335:J335 I351:J351 I349 I441 I585 I587:J587 I443:J443 I459:J459 I603:J603 I601 I657 I659:J659 I549 I551:J551 I567:J567 I457 I565 I675:J675 I673 I513 I515:J515 I405 I407:J407 I423:J423 I421 I531:J531 I529 I477 I479:J479 I495:J495 I493 I693 I695:J695 I711:J711 I709" xr:uid="{8EFA4571-FCCF-43B5-B862-9E34BCE7A8A4}">
      <formula1>元号</formula1>
    </dataValidation>
  </dataValidations>
  <printOptions horizontalCentered="1"/>
  <pageMargins left="0.78740157480314965" right="0.78740157480314965" top="0.51181102362204722" bottom="0.51181102362204722" header="0" footer="0"/>
  <pageSetup paperSize="9" scale="99" fitToWidth="0" fitToHeight="0" orientation="portrait" r:id="rId1"/>
  <rowBreaks count="19" manualBreakCount="19">
    <brk id="30" max="26" man="1"/>
    <brk id="66" max="26" man="1"/>
    <brk id="102" max="26" man="1"/>
    <brk id="138" max="26" man="1"/>
    <brk id="174" max="26" man="1"/>
    <brk id="210" max="26" man="1"/>
    <brk id="246" max="26" man="1"/>
    <brk id="282" max="26" man="1"/>
    <brk id="318" max="26" man="1"/>
    <brk id="354" max="26" man="1"/>
    <brk id="390" max="26" man="1"/>
    <brk id="426" max="26" man="1"/>
    <brk id="462" max="26" man="1"/>
    <brk id="498" max="26" man="1"/>
    <brk id="534" max="26" man="1"/>
    <brk id="570" max="26" man="1"/>
    <brk id="606" max="26" man="1"/>
    <brk id="642" max="26" man="1"/>
    <brk id="678"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E7DF2-9EE3-4003-BDA0-624E478DD2BE}">
  <sheetPr codeName="Sheet5"/>
  <dimension ref="A1:AC92"/>
  <sheetViews>
    <sheetView view="pageBreakPreview" zoomScaleNormal="100" zoomScaleSheetLayoutView="100" zoomScalePageLayoutView="130" workbookViewId="0"/>
  </sheetViews>
  <sheetFormatPr defaultColWidth="2.59765625" defaultRowHeight="18" customHeight="1" x14ac:dyDescent="0.45"/>
  <cols>
    <col min="1" max="1" width="1.5" style="32" customWidth="1"/>
    <col min="2" max="13" width="2.59765625" style="32"/>
    <col min="14" max="14" width="3" style="32" customWidth="1"/>
    <col min="15" max="21" width="2.59765625" style="32"/>
    <col min="22" max="25" width="2.796875" style="32" customWidth="1"/>
    <col min="26" max="26" width="2.59765625" style="32"/>
    <col min="27" max="27" width="3" style="32" customWidth="1"/>
    <col min="28" max="29" width="2.59765625" style="32"/>
    <col min="30" max="30" width="1.5" style="32" customWidth="1"/>
    <col min="31" max="16384" width="2.59765625" style="32"/>
  </cols>
  <sheetData>
    <row r="1" spans="1:29" ht="18" customHeight="1" x14ac:dyDescent="0.45">
      <c r="A1" s="290" t="s">
        <v>90</v>
      </c>
      <c r="B1" s="78"/>
      <c r="C1" s="31"/>
      <c r="D1" s="31"/>
      <c r="E1" s="31"/>
      <c r="F1" s="31"/>
      <c r="G1" s="31"/>
      <c r="H1" s="31"/>
      <c r="I1" s="31"/>
      <c r="J1" s="31"/>
      <c r="K1" s="31"/>
      <c r="L1" s="31"/>
      <c r="M1" s="31"/>
      <c r="N1" s="31"/>
      <c r="O1" s="31"/>
      <c r="P1" s="31"/>
      <c r="Q1" s="31"/>
      <c r="R1" s="31"/>
      <c r="S1" s="31"/>
      <c r="T1" s="31"/>
      <c r="U1" s="31"/>
      <c r="V1" s="31"/>
      <c r="W1" s="31"/>
      <c r="X1" s="31"/>
      <c r="Y1" s="31"/>
      <c r="Z1" s="31"/>
      <c r="AA1" s="31"/>
    </row>
    <row r="2" spans="1:29" ht="18" customHeight="1" x14ac:dyDescent="0.45">
      <c r="K2" s="1180" t="s">
        <v>2</v>
      </c>
      <c r="L2" s="1180"/>
      <c r="M2" s="1180"/>
      <c r="N2" s="1180"/>
      <c r="O2" s="1180"/>
      <c r="P2" s="33"/>
      <c r="R2" s="1274"/>
      <c r="S2" s="1274"/>
      <c r="T2" s="1274"/>
      <c r="U2" s="1274"/>
      <c r="V2" s="1274"/>
      <c r="W2" s="1274"/>
      <c r="X2" s="1274"/>
      <c r="Y2" s="1274"/>
      <c r="Z2" s="1274"/>
      <c r="AA2" s="1274"/>
    </row>
    <row r="3" spans="1:29" ht="18" customHeight="1" x14ac:dyDescent="0.45">
      <c r="C3" s="78"/>
      <c r="D3" s="78"/>
      <c r="E3" s="78"/>
      <c r="F3" s="78"/>
      <c r="G3" s="78"/>
      <c r="H3" s="78"/>
      <c r="I3" s="78"/>
      <c r="J3" s="78"/>
      <c r="K3" s="1275" t="s">
        <v>1</v>
      </c>
      <c r="L3" s="1275"/>
      <c r="M3" s="1275"/>
      <c r="N3" s="1275"/>
      <c r="O3" s="1275"/>
      <c r="P3" s="78"/>
      <c r="R3" s="1276"/>
      <c r="S3" s="1276"/>
      <c r="T3" s="1276"/>
      <c r="U3" s="1276"/>
      <c r="V3" s="1276"/>
      <c r="W3" s="1276"/>
      <c r="X3" s="1276"/>
      <c r="Y3" s="1276"/>
      <c r="Z3" s="1276"/>
      <c r="AA3" s="1276"/>
    </row>
    <row r="4" spans="1:29" ht="7.35" customHeight="1" x14ac:dyDescent="0.45">
      <c r="C4" s="78"/>
      <c r="D4" s="78"/>
      <c r="E4" s="78"/>
      <c r="F4" s="78"/>
      <c r="G4" s="78"/>
      <c r="H4" s="78"/>
      <c r="I4" s="78"/>
      <c r="J4" s="78"/>
      <c r="K4" s="78"/>
      <c r="L4" s="78"/>
      <c r="M4" s="78"/>
      <c r="N4" s="78"/>
      <c r="O4" s="291"/>
      <c r="P4" s="78"/>
      <c r="R4" s="274"/>
      <c r="S4" s="274"/>
      <c r="T4" s="274"/>
      <c r="U4" s="274"/>
      <c r="V4" s="274"/>
      <c r="W4" s="274"/>
      <c r="X4" s="274"/>
      <c r="Y4" s="274"/>
      <c r="Z4" s="274"/>
      <c r="AA4" s="274"/>
    </row>
    <row r="5" spans="1:29" ht="18" customHeight="1" x14ac:dyDescent="0.45">
      <c r="A5" s="32" t="s">
        <v>91</v>
      </c>
    </row>
    <row r="6" spans="1:29" ht="18" customHeight="1" x14ac:dyDescent="0.45">
      <c r="B6" s="79" t="s">
        <v>92</v>
      </c>
      <c r="C6" s="53"/>
      <c r="D6" s="53"/>
      <c r="E6" s="53"/>
      <c r="F6" s="53"/>
      <c r="G6" s="53"/>
      <c r="H6" s="53"/>
      <c r="I6" s="53"/>
      <c r="J6" s="53"/>
      <c r="K6" s="53"/>
      <c r="L6" s="53"/>
      <c r="M6" s="53"/>
      <c r="N6" s="53"/>
      <c r="O6" s="53"/>
      <c r="P6" s="53"/>
      <c r="Q6" s="53"/>
      <c r="R6" s="53"/>
      <c r="S6" s="53"/>
      <c r="T6" s="53"/>
      <c r="U6" s="53"/>
      <c r="V6" s="53"/>
      <c r="W6" s="53"/>
      <c r="X6" s="53"/>
      <c r="Y6" s="53"/>
      <c r="Z6" s="53"/>
      <c r="AA6" s="53"/>
      <c r="AB6" s="53"/>
      <c r="AC6" s="80"/>
    </row>
    <row r="7" spans="1:29" ht="18" customHeight="1" x14ac:dyDescent="0.45">
      <c r="B7" s="81" t="s">
        <v>93</v>
      </c>
      <c r="C7" s="82"/>
      <c r="D7" s="82"/>
      <c r="F7" s="83"/>
      <c r="G7" s="84" t="s">
        <v>94</v>
      </c>
      <c r="H7" s="813"/>
      <c r="I7" s="813"/>
      <c r="J7" s="816"/>
      <c r="K7" s="816"/>
      <c r="L7" s="32" t="s">
        <v>65</v>
      </c>
      <c r="M7" s="816"/>
      <c r="N7" s="52" t="s">
        <v>95</v>
      </c>
      <c r="O7" s="53" t="s">
        <v>96</v>
      </c>
      <c r="P7" s="82"/>
      <c r="Q7" s="82"/>
      <c r="R7" s="82"/>
      <c r="S7" s="82"/>
      <c r="T7" s="82"/>
      <c r="U7" s="53"/>
      <c r="AC7" s="85"/>
    </row>
    <row r="8" spans="1:29" ht="18" customHeight="1" x14ac:dyDescent="0.45">
      <c r="B8" s="81" t="s">
        <v>97</v>
      </c>
      <c r="C8" s="82"/>
      <c r="D8" s="82"/>
      <c r="E8" s="82"/>
      <c r="F8" s="82"/>
      <c r="G8" s="82"/>
      <c r="H8" s="82"/>
      <c r="I8" s="298" t="s">
        <v>98</v>
      </c>
      <c r="J8" s="82"/>
      <c r="K8" s="82"/>
      <c r="L8" s="82"/>
      <c r="M8" s="82"/>
      <c r="N8" s="82"/>
      <c r="O8" s="82"/>
      <c r="P8" s="82"/>
      <c r="Q8" s="82"/>
      <c r="R8" s="82"/>
      <c r="S8" s="82"/>
      <c r="T8" s="82"/>
      <c r="U8" s="82"/>
      <c r="V8" s="82"/>
      <c r="W8" s="82"/>
      <c r="X8" s="82"/>
      <c r="Y8" s="82"/>
      <c r="Z8" s="82"/>
      <c r="AA8" s="82"/>
      <c r="AB8" s="86"/>
      <c r="AC8" s="83"/>
    </row>
    <row r="9" spans="1:29" ht="27.6" customHeight="1" x14ac:dyDescent="0.45">
      <c r="B9" s="87"/>
      <c r="C9" s="1262" t="s">
        <v>99</v>
      </c>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77" t="s">
        <v>70</v>
      </c>
      <c r="AC9" s="1278"/>
    </row>
    <row r="10" spans="1:29" ht="18" customHeight="1" x14ac:dyDescent="0.45">
      <c r="B10" s="88"/>
      <c r="C10" s="1262" t="s">
        <v>100</v>
      </c>
      <c r="D10" s="1262"/>
      <c r="E10" s="1262"/>
      <c r="F10" s="1262"/>
      <c r="G10" s="1262"/>
      <c r="H10" s="1262"/>
      <c r="I10" s="1262"/>
      <c r="J10" s="1262"/>
      <c r="K10" s="1262"/>
      <c r="L10" s="1262"/>
      <c r="M10" s="1262"/>
      <c r="N10" s="1262"/>
      <c r="O10" s="1262"/>
      <c r="P10" s="1262"/>
      <c r="Q10" s="1262"/>
      <c r="R10" s="1262"/>
      <c r="S10" s="1262"/>
      <c r="T10" s="1262"/>
      <c r="U10" s="1262"/>
      <c r="V10" s="1262"/>
      <c r="W10" s="1262"/>
      <c r="X10" s="1262"/>
      <c r="Y10" s="1262"/>
      <c r="Z10" s="1262"/>
      <c r="AA10" s="1262"/>
      <c r="AB10" s="1279" t="s">
        <v>84</v>
      </c>
      <c r="AC10" s="1280"/>
    </row>
    <row r="11" spans="1:29" ht="27.6" customHeight="1" x14ac:dyDescent="0.45">
      <c r="B11" s="88"/>
      <c r="C11" s="1262" t="s">
        <v>101</v>
      </c>
      <c r="D11" s="1262"/>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4" t="s">
        <v>84</v>
      </c>
      <c r="AC11" s="1265"/>
    </row>
    <row r="12" spans="1:29" ht="18" customHeight="1" x14ac:dyDescent="0.45">
      <c r="B12" s="88"/>
      <c r="C12" s="1262" t="s">
        <v>102</v>
      </c>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4" t="s">
        <v>84</v>
      </c>
      <c r="AC12" s="1265"/>
    </row>
    <row r="13" spans="1:29" ht="18" customHeight="1" x14ac:dyDescent="0.45">
      <c r="B13" s="88"/>
      <c r="C13" s="1262" t="s">
        <v>103</v>
      </c>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3"/>
      <c r="Z13" s="1262"/>
      <c r="AA13" s="1262"/>
      <c r="AB13" s="1264" t="s">
        <v>84</v>
      </c>
      <c r="AC13" s="1265"/>
    </row>
    <row r="14" spans="1:29" ht="18" customHeight="1" x14ac:dyDescent="0.45">
      <c r="B14" s="820" t="s">
        <v>104</v>
      </c>
      <c r="C14" s="53"/>
      <c r="D14" s="53"/>
      <c r="E14" s="53"/>
      <c r="F14" s="53"/>
      <c r="G14" s="53"/>
      <c r="H14" s="53"/>
      <c r="I14" s="80"/>
      <c r="J14" s="84"/>
      <c r="K14" s="52"/>
      <c r="L14" s="817" t="s">
        <v>70</v>
      </c>
      <c r="M14" s="52" t="s">
        <v>105</v>
      </c>
      <c r="N14" s="52"/>
      <c r="O14" s="90"/>
      <c r="P14" s="50" t="s">
        <v>8722</v>
      </c>
      <c r="Q14" s="53"/>
      <c r="R14" s="53"/>
      <c r="S14" s="53"/>
      <c r="T14" s="53"/>
      <c r="U14" s="53"/>
      <c r="V14" s="80"/>
      <c r="W14" s="52"/>
      <c r="X14" s="52"/>
      <c r="Y14" s="818" t="s">
        <v>70</v>
      </c>
      <c r="Z14" s="52" t="s">
        <v>105</v>
      </c>
      <c r="AA14" s="52"/>
      <c r="AB14" s="52"/>
      <c r="AC14" s="90"/>
    </row>
    <row r="15" spans="1:29" ht="18" customHeight="1" x14ac:dyDescent="0.45">
      <c r="B15" s="79" t="s">
        <v>107</v>
      </c>
      <c r="C15" s="53"/>
      <c r="D15" s="53"/>
      <c r="E15" s="53"/>
      <c r="F15" s="53"/>
      <c r="G15" s="53"/>
      <c r="H15" s="53"/>
      <c r="I15" s="80"/>
      <c r="J15" s="84"/>
      <c r="K15" s="52"/>
      <c r="L15" s="818" t="s">
        <v>70</v>
      </c>
      <c r="M15" s="52" t="s">
        <v>105</v>
      </c>
      <c r="N15" s="52"/>
      <c r="O15" s="90"/>
      <c r="P15" s="79" t="s">
        <v>108</v>
      </c>
      <c r="Q15" s="53"/>
      <c r="R15" s="53"/>
      <c r="S15" s="53"/>
      <c r="T15" s="53"/>
      <c r="U15" s="53"/>
      <c r="V15" s="80"/>
      <c r="W15" s="52"/>
      <c r="X15" s="52"/>
      <c r="Y15" s="818" t="s">
        <v>84</v>
      </c>
      <c r="Z15" s="52" t="s">
        <v>105</v>
      </c>
      <c r="AA15" s="52"/>
      <c r="AB15" s="52"/>
      <c r="AC15" s="90"/>
    </row>
    <row r="16" spans="1:29" s="76" customFormat="1" ht="7.35" customHeight="1" x14ac:dyDescent="0.45">
      <c r="B16" s="73"/>
      <c r="C16" s="73"/>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row>
    <row r="17" spans="1:29" ht="18" customHeight="1" x14ac:dyDescent="0.45">
      <c r="A17" s="32" t="s">
        <v>109</v>
      </c>
      <c r="O17" s="39"/>
      <c r="P17" s="39"/>
      <c r="Q17" s="91"/>
      <c r="R17" s="39"/>
      <c r="S17" s="39"/>
      <c r="T17" s="39"/>
      <c r="U17" s="39"/>
      <c r="V17" s="39"/>
      <c r="W17" s="39"/>
      <c r="X17" s="39"/>
      <c r="Y17" s="39"/>
      <c r="Z17" s="39"/>
      <c r="AA17" s="39"/>
      <c r="AB17" s="39"/>
      <c r="AC17" s="91"/>
    </row>
    <row r="18" spans="1:29" ht="18" customHeight="1" x14ac:dyDescent="0.45">
      <c r="B18" s="1266" t="s">
        <v>110</v>
      </c>
      <c r="C18" s="1266"/>
      <c r="D18" s="1266"/>
      <c r="E18" s="1266"/>
      <c r="F18" s="1266"/>
      <c r="G18" s="1266"/>
      <c r="H18" s="1266"/>
      <c r="I18" s="1267"/>
      <c r="J18" s="1269" t="s">
        <v>111</v>
      </c>
      <c r="K18" s="1270"/>
      <c r="L18" s="819" t="s">
        <v>112</v>
      </c>
      <c r="M18" s="94"/>
      <c r="N18" s="101"/>
      <c r="O18" s="101"/>
      <c r="P18" s="96"/>
      <c r="Q18" s="101"/>
      <c r="R18" s="101"/>
      <c r="S18" s="95"/>
      <c r="T18" s="95"/>
      <c r="U18" s="101"/>
      <c r="V18" s="101"/>
      <c r="W18" s="95"/>
      <c r="X18" s="101"/>
      <c r="Y18" s="101"/>
      <c r="Z18" s="95"/>
      <c r="AA18" s="95"/>
      <c r="AB18" s="96"/>
      <c r="AC18" s="97"/>
    </row>
    <row r="19" spans="1:29" ht="18" customHeight="1" x14ac:dyDescent="0.45">
      <c r="B19" s="1266"/>
      <c r="C19" s="1266"/>
      <c r="D19" s="1266"/>
      <c r="E19" s="1266"/>
      <c r="F19" s="1266"/>
      <c r="G19" s="1266"/>
      <c r="H19" s="1266"/>
      <c r="I19" s="1268"/>
      <c r="J19" s="1183"/>
      <c r="K19" s="1271"/>
      <c r="L19" s="69" t="s">
        <v>113</v>
      </c>
      <c r="M19" s="99"/>
      <c r="N19" s="1272" t="s">
        <v>114</v>
      </c>
      <c r="O19" s="1273"/>
      <c r="P19" s="99" t="s">
        <v>115</v>
      </c>
      <c r="Q19" s="1272" t="s">
        <v>114</v>
      </c>
      <c r="R19" s="1273"/>
      <c r="S19" s="99" t="s">
        <v>116</v>
      </c>
      <c r="T19" s="34"/>
      <c r="U19" s="1272" t="s">
        <v>114</v>
      </c>
      <c r="V19" s="1273"/>
      <c r="W19" s="99" t="s">
        <v>115</v>
      </c>
      <c r="X19" s="1272" t="s">
        <v>114</v>
      </c>
      <c r="Y19" s="1273"/>
      <c r="Z19" s="99" t="s">
        <v>117</v>
      </c>
      <c r="AA19" s="34"/>
      <c r="AB19" s="48"/>
      <c r="AC19" s="100"/>
    </row>
    <row r="20" spans="1:29" ht="18" customHeight="1" x14ac:dyDescent="0.45">
      <c r="B20" s="1246" t="s">
        <v>118</v>
      </c>
      <c r="C20" s="1246"/>
      <c r="D20" s="1246"/>
      <c r="E20" s="1246"/>
      <c r="F20" s="1246"/>
      <c r="G20" s="1246"/>
      <c r="H20" s="1246"/>
      <c r="J20" s="92"/>
      <c r="K20" s="93"/>
      <c r="L20" s="800" t="s">
        <v>84</v>
      </c>
      <c r="M20" s="45" t="s">
        <v>119</v>
      </c>
      <c r="N20" s="69"/>
      <c r="O20" s="69"/>
      <c r="P20" s="102"/>
      <c r="Q20" s="69"/>
      <c r="R20" s="69"/>
      <c r="S20" s="102"/>
      <c r="T20" s="102"/>
      <c r="U20" s="69"/>
      <c r="V20" s="69"/>
      <c r="W20" s="102"/>
      <c r="X20" s="69"/>
      <c r="Y20" s="69"/>
      <c r="Z20" s="102"/>
      <c r="AA20" s="102"/>
      <c r="AB20" s="102"/>
      <c r="AC20" s="83"/>
    </row>
    <row r="21" spans="1:29" ht="18" customHeight="1" x14ac:dyDescent="0.45">
      <c r="B21" s="1246"/>
      <c r="C21" s="1246"/>
      <c r="D21" s="1246"/>
      <c r="E21" s="1246"/>
      <c r="F21" s="1246"/>
      <c r="G21" s="1246"/>
      <c r="H21" s="1246"/>
      <c r="J21" s="1247" t="s">
        <v>70</v>
      </c>
      <c r="K21" s="1249" t="s">
        <v>105</v>
      </c>
      <c r="L21" s="103"/>
      <c r="M21" s="69" t="s">
        <v>120</v>
      </c>
      <c r="N21" s="69"/>
      <c r="O21" s="69"/>
      <c r="P21" s="69"/>
      <c r="Q21" s="69"/>
      <c r="R21" s="69"/>
      <c r="S21" s="69"/>
      <c r="T21" s="800" t="s">
        <v>84</v>
      </c>
      <c r="U21" s="69" t="s">
        <v>121</v>
      </c>
      <c r="W21" s="69"/>
      <c r="X21" s="69"/>
      <c r="Y21" s="69"/>
      <c r="Z21" s="69"/>
      <c r="AA21" s="69"/>
      <c r="AB21" s="69"/>
      <c r="AC21" s="85"/>
    </row>
    <row r="22" spans="1:29" ht="18" customHeight="1" x14ac:dyDescent="0.45">
      <c r="B22" s="1246"/>
      <c r="C22" s="1246"/>
      <c r="D22" s="1246"/>
      <c r="E22" s="1246"/>
      <c r="F22" s="1246"/>
      <c r="G22" s="1246"/>
      <c r="H22" s="1246"/>
      <c r="J22" s="1248"/>
      <c r="K22" s="1249"/>
      <c r="L22" s="800" t="s">
        <v>84</v>
      </c>
      <c r="M22" s="69" t="s">
        <v>122</v>
      </c>
      <c r="N22" s="69"/>
      <c r="O22" s="69"/>
      <c r="P22" s="69"/>
      <c r="Q22" s="69"/>
      <c r="R22" s="69"/>
      <c r="S22" s="69"/>
      <c r="T22" s="69"/>
      <c r="U22" s="69"/>
      <c r="V22" s="69"/>
      <c r="W22" s="69"/>
      <c r="X22" s="69"/>
      <c r="Y22" s="69"/>
      <c r="Z22" s="69"/>
      <c r="AA22" s="69"/>
      <c r="AB22" s="69"/>
      <c r="AC22" s="85"/>
    </row>
    <row r="23" spans="1:29" ht="18" customHeight="1" x14ac:dyDescent="0.45">
      <c r="B23" s="1246"/>
      <c r="C23" s="1246"/>
      <c r="D23" s="1246"/>
      <c r="E23" s="1246"/>
      <c r="F23" s="1246"/>
      <c r="G23" s="1246"/>
      <c r="H23" s="1246"/>
      <c r="I23" s="104"/>
      <c r="J23" s="41"/>
      <c r="K23" s="98"/>
      <c r="L23" s="291" t="s">
        <v>81</v>
      </c>
      <c r="M23" s="1250"/>
      <c r="N23" s="1250"/>
      <c r="O23" s="1250"/>
      <c r="P23" s="1250"/>
      <c r="Q23" s="1250"/>
      <c r="R23" s="1250"/>
      <c r="S23" s="1250"/>
      <c r="T23" s="1250"/>
      <c r="U23" s="1250"/>
      <c r="V23" s="1250"/>
      <c r="W23" s="1250"/>
      <c r="X23" s="1250"/>
      <c r="Y23" s="1250"/>
      <c r="Z23" s="1250"/>
      <c r="AA23" s="1250"/>
      <c r="AB23" s="99" t="s">
        <v>123</v>
      </c>
      <c r="AC23" s="100"/>
    </row>
    <row r="24" spans="1:29" ht="18" customHeight="1" x14ac:dyDescent="0.45">
      <c r="B24" s="1246" t="s">
        <v>124</v>
      </c>
      <c r="C24" s="1246"/>
      <c r="D24" s="1246"/>
      <c r="E24" s="1246"/>
      <c r="F24" s="1246"/>
      <c r="G24" s="1246"/>
      <c r="H24" s="1246"/>
      <c r="J24" s="92"/>
      <c r="K24" s="93"/>
      <c r="L24" s="800" t="s">
        <v>84</v>
      </c>
      <c r="M24" s="45" t="s">
        <v>125</v>
      </c>
      <c r="N24" s="102"/>
      <c r="O24" s="102"/>
      <c r="P24" s="102"/>
      <c r="Q24" s="102"/>
      <c r="R24" s="102"/>
      <c r="S24" s="102"/>
      <c r="T24" s="102"/>
      <c r="U24" s="102"/>
      <c r="V24" s="102"/>
      <c r="W24" s="102"/>
      <c r="X24" s="102"/>
      <c r="Y24" s="102"/>
      <c r="Z24" s="102"/>
      <c r="AA24" s="102"/>
      <c r="AB24" s="102"/>
      <c r="AC24" s="83"/>
    </row>
    <row r="25" spans="1:29" ht="18" customHeight="1" x14ac:dyDescent="0.45">
      <c r="B25" s="1246"/>
      <c r="C25" s="1246"/>
      <c r="D25" s="1246"/>
      <c r="E25" s="1246"/>
      <c r="F25" s="1246"/>
      <c r="G25" s="1246"/>
      <c r="H25" s="1246"/>
      <c r="J25" s="1247" t="s">
        <v>84</v>
      </c>
      <c r="K25" s="1249" t="s">
        <v>105</v>
      </c>
      <c r="L25" s="800" t="s">
        <v>84</v>
      </c>
      <c r="M25" s="69" t="s">
        <v>120</v>
      </c>
      <c r="N25" s="69"/>
      <c r="O25" s="69"/>
      <c r="P25" s="69"/>
      <c r="Q25" s="69"/>
      <c r="R25" s="69"/>
      <c r="S25" s="69"/>
      <c r="T25" s="800" t="s">
        <v>84</v>
      </c>
      <c r="U25" s="69" t="s">
        <v>121</v>
      </c>
      <c r="W25" s="69"/>
      <c r="X25" s="69"/>
      <c r="Y25" s="69"/>
      <c r="Z25" s="69"/>
      <c r="AA25" s="69"/>
      <c r="AB25" s="69"/>
      <c r="AC25" s="85"/>
    </row>
    <row r="26" spans="1:29" ht="18" customHeight="1" x14ac:dyDescent="0.45">
      <c r="B26" s="1246"/>
      <c r="C26" s="1246"/>
      <c r="D26" s="1246"/>
      <c r="E26" s="1246"/>
      <c r="F26" s="1246"/>
      <c r="G26" s="1246"/>
      <c r="H26" s="1246"/>
      <c r="J26" s="1248"/>
      <c r="K26" s="1249"/>
      <c r="L26" s="800" t="s">
        <v>84</v>
      </c>
      <c r="M26" s="69" t="s">
        <v>122</v>
      </c>
      <c r="N26" s="69"/>
      <c r="O26" s="69"/>
      <c r="P26" s="69"/>
      <c r="Q26" s="69"/>
      <c r="R26" s="69"/>
      <c r="S26" s="69"/>
      <c r="T26" s="69"/>
      <c r="U26" s="69"/>
      <c r="V26" s="69"/>
      <c r="W26" s="69"/>
      <c r="X26" s="69"/>
      <c r="Y26" s="69"/>
      <c r="Z26" s="69"/>
      <c r="AA26" s="69"/>
      <c r="AB26" s="69"/>
      <c r="AC26" s="85"/>
    </row>
    <row r="27" spans="1:29" ht="18" customHeight="1" x14ac:dyDescent="0.45">
      <c r="B27" s="1246"/>
      <c r="C27" s="1246"/>
      <c r="D27" s="1246"/>
      <c r="E27" s="1246"/>
      <c r="F27" s="1246"/>
      <c r="G27" s="1246"/>
      <c r="H27" s="1246"/>
      <c r="I27" s="104"/>
      <c r="J27" s="41"/>
      <c r="K27" s="41"/>
      <c r="L27" s="863" t="s">
        <v>81</v>
      </c>
      <c r="M27" s="1250"/>
      <c r="N27" s="1250"/>
      <c r="O27" s="1250"/>
      <c r="P27" s="1250"/>
      <c r="Q27" s="1250"/>
      <c r="R27" s="1250"/>
      <c r="S27" s="1250"/>
      <c r="T27" s="1250"/>
      <c r="U27" s="1250"/>
      <c r="V27" s="1250"/>
      <c r="W27" s="1250"/>
      <c r="X27" s="1250"/>
      <c r="Y27" s="1250"/>
      <c r="Z27" s="1250"/>
      <c r="AA27" s="1250"/>
      <c r="AB27" s="99" t="s">
        <v>123</v>
      </c>
      <c r="AC27" s="100"/>
    </row>
    <row r="28" spans="1:29" ht="18" customHeight="1" x14ac:dyDescent="0.45">
      <c r="B28" s="1246" t="s">
        <v>126</v>
      </c>
      <c r="C28" s="1246"/>
      <c r="D28" s="1246"/>
      <c r="E28" s="1246"/>
      <c r="F28" s="1246"/>
      <c r="G28" s="1246"/>
      <c r="H28" s="1246"/>
      <c r="J28" s="92"/>
      <c r="K28" s="92"/>
      <c r="L28" s="800" t="s">
        <v>84</v>
      </c>
      <c r="M28" s="45" t="s">
        <v>127</v>
      </c>
      <c r="N28" s="102"/>
      <c r="O28" s="102"/>
      <c r="P28" s="102"/>
      <c r="Q28" s="102"/>
      <c r="R28" s="102"/>
      <c r="S28" s="102"/>
      <c r="T28" s="102"/>
      <c r="U28" s="102"/>
      <c r="V28" s="102"/>
      <c r="W28" s="102"/>
      <c r="X28" s="102"/>
      <c r="Y28" s="102"/>
      <c r="Z28" s="102"/>
      <c r="AA28" s="102"/>
      <c r="AB28" s="102"/>
      <c r="AC28" s="83"/>
    </row>
    <row r="29" spans="1:29" ht="18" customHeight="1" x14ac:dyDescent="0.45">
      <c r="B29" s="1246"/>
      <c r="C29" s="1246"/>
      <c r="D29" s="1246"/>
      <c r="E29" s="1246"/>
      <c r="F29" s="1246"/>
      <c r="G29" s="1246"/>
      <c r="H29" s="1246"/>
      <c r="J29" s="818" t="s">
        <v>84</v>
      </c>
      <c r="K29" s="32" t="s">
        <v>105</v>
      </c>
      <c r="L29" s="800" t="s">
        <v>84</v>
      </c>
      <c r="M29" s="144" t="s">
        <v>128</v>
      </c>
      <c r="O29" s="69"/>
      <c r="P29" s="69"/>
      <c r="Q29" s="69"/>
      <c r="R29" s="69"/>
      <c r="S29" s="69"/>
      <c r="U29" s="69"/>
      <c r="W29" s="69"/>
      <c r="X29" s="69"/>
      <c r="Y29" s="69"/>
      <c r="Z29" s="69"/>
      <c r="AA29" s="69"/>
      <c r="AB29" s="69"/>
      <c r="AC29" s="85"/>
    </row>
    <row r="30" spans="1:29" ht="18" customHeight="1" x14ac:dyDescent="0.45">
      <c r="B30" s="1246"/>
      <c r="C30" s="1246"/>
      <c r="D30" s="1246"/>
      <c r="E30" s="1246"/>
      <c r="F30" s="1246"/>
      <c r="G30" s="1246"/>
      <c r="H30" s="1246"/>
      <c r="I30" s="104"/>
      <c r="J30" s="47"/>
      <c r="K30" s="47"/>
      <c r="L30" s="860" t="s">
        <v>84</v>
      </c>
      <c r="M30" s="48" t="s">
        <v>120</v>
      </c>
      <c r="N30" s="99"/>
      <c r="O30" s="99"/>
      <c r="P30" s="69"/>
      <c r="Q30" s="99"/>
      <c r="R30" s="99"/>
      <c r="S30" s="99"/>
      <c r="T30" s="99"/>
      <c r="U30" s="69"/>
      <c r="V30" s="99"/>
      <c r="W30" s="99"/>
      <c r="X30" s="99"/>
      <c r="Y30" s="99"/>
      <c r="Z30" s="69"/>
      <c r="AA30" s="99"/>
      <c r="AB30" s="99"/>
      <c r="AC30" s="100"/>
    </row>
    <row r="31" spans="1:29" ht="18" customHeight="1" x14ac:dyDescent="0.45">
      <c r="B31" s="1246" t="s">
        <v>8750</v>
      </c>
      <c r="C31" s="1246"/>
      <c r="D31" s="1246"/>
      <c r="E31" s="1246"/>
      <c r="F31" s="1246"/>
      <c r="G31" s="1246"/>
      <c r="H31" s="1246"/>
      <c r="J31" s="92"/>
      <c r="K31" s="92"/>
      <c r="L31" s="800" t="s">
        <v>84</v>
      </c>
      <c r="M31" s="45" t="s">
        <v>8751</v>
      </c>
      <c r="N31" s="102"/>
      <c r="O31" s="102"/>
      <c r="P31" s="102"/>
      <c r="Q31" s="102"/>
      <c r="R31" s="102"/>
      <c r="S31" s="102"/>
      <c r="T31" s="102"/>
      <c r="U31" s="102"/>
      <c r="V31" s="102"/>
      <c r="W31" s="102"/>
      <c r="X31" s="102"/>
      <c r="Y31" s="102"/>
      <c r="Z31" s="102"/>
      <c r="AA31" s="102"/>
      <c r="AB31" s="102"/>
      <c r="AC31" s="83"/>
    </row>
    <row r="32" spans="1:29" ht="18" customHeight="1" x14ac:dyDescent="0.45">
      <c r="B32" s="1246"/>
      <c r="C32" s="1246"/>
      <c r="D32" s="1246"/>
      <c r="E32" s="1246"/>
      <c r="F32" s="1246"/>
      <c r="G32" s="1246"/>
      <c r="H32" s="1246"/>
      <c r="J32" s="39"/>
      <c r="K32" s="39"/>
      <c r="L32" s="862"/>
      <c r="M32" s="144" t="s">
        <v>8752</v>
      </c>
      <c r="N32" s="69"/>
      <c r="O32" s="69"/>
      <c r="P32" s="69"/>
      <c r="Q32" s="69"/>
      <c r="R32" s="69"/>
      <c r="S32" s="69"/>
      <c r="T32" s="69"/>
      <c r="U32" s="69"/>
      <c r="V32" s="69"/>
      <c r="W32" s="69"/>
      <c r="X32" s="69"/>
      <c r="Y32" s="69"/>
      <c r="Z32" s="69"/>
      <c r="AA32" s="69"/>
      <c r="AB32" s="69"/>
      <c r="AC32" s="85"/>
    </row>
    <row r="33" spans="1:29" ht="18" customHeight="1" x14ac:dyDescent="0.45">
      <c r="B33" s="1246"/>
      <c r="C33" s="1246"/>
      <c r="D33" s="1246"/>
      <c r="E33" s="1246"/>
      <c r="F33" s="1246"/>
      <c r="G33" s="1246"/>
      <c r="H33" s="1246"/>
      <c r="J33" s="1247" t="s">
        <v>70</v>
      </c>
      <c r="K33" s="1181" t="s">
        <v>105</v>
      </c>
      <c r="L33" s="800" t="s">
        <v>84</v>
      </c>
      <c r="M33" s="144" t="s">
        <v>8753</v>
      </c>
      <c r="O33" s="69"/>
      <c r="P33" s="69"/>
      <c r="Q33" s="69"/>
      <c r="R33" s="69"/>
      <c r="S33" s="69"/>
      <c r="U33" s="69"/>
      <c r="W33" s="69"/>
      <c r="X33" s="69"/>
      <c r="Y33" s="69"/>
      <c r="Z33" s="69"/>
      <c r="AA33" s="69"/>
      <c r="AB33" s="69"/>
      <c r="AC33" s="85"/>
    </row>
    <row r="34" spans="1:29" ht="18" customHeight="1" x14ac:dyDescent="0.45">
      <c r="B34" s="1246"/>
      <c r="C34" s="1246"/>
      <c r="D34" s="1246"/>
      <c r="E34" s="1246"/>
      <c r="F34" s="1246"/>
      <c r="G34" s="1246"/>
      <c r="H34" s="1246"/>
      <c r="J34" s="1248"/>
      <c r="K34" s="1181"/>
      <c r="L34" s="861" t="s">
        <v>70</v>
      </c>
      <c r="M34" s="144" t="s">
        <v>120</v>
      </c>
      <c r="O34" s="69"/>
      <c r="P34" s="69"/>
      <c r="Q34" s="69"/>
      <c r="R34" s="69"/>
      <c r="S34" s="69"/>
      <c r="T34" s="800" t="s">
        <v>70</v>
      </c>
      <c r="U34" s="69" t="s">
        <v>8754</v>
      </c>
      <c r="W34" s="69"/>
      <c r="X34" s="69"/>
      <c r="Y34" s="69"/>
      <c r="Z34" s="69"/>
      <c r="AA34" s="69"/>
      <c r="AB34" s="69"/>
      <c r="AC34" s="85"/>
    </row>
    <row r="35" spans="1:29" ht="18" customHeight="1" x14ac:dyDescent="0.45">
      <c r="B35" s="1246"/>
      <c r="C35" s="1246"/>
      <c r="D35" s="1246"/>
      <c r="E35" s="1246"/>
      <c r="F35" s="1246"/>
      <c r="G35" s="1246"/>
      <c r="H35" s="1246"/>
      <c r="J35" s="39"/>
      <c r="L35" s="800" t="s">
        <v>70</v>
      </c>
      <c r="M35" s="144" t="s">
        <v>122</v>
      </c>
      <c r="O35" s="69"/>
      <c r="P35" s="69"/>
      <c r="Q35" s="69"/>
      <c r="R35" s="69"/>
      <c r="S35" s="69"/>
      <c r="U35" s="69"/>
      <c r="W35" s="69"/>
      <c r="X35" s="69"/>
      <c r="Y35" s="69"/>
      <c r="Z35" s="69"/>
      <c r="AA35" s="69"/>
      <c r="AB35" s="69"/>
      <c r="AC35" s="85"/>
    </row>
    <row r="36" spans="1:29" ht="18" customHeight="1" x14ac:dyDescent="0.45">
      <c r="B36" s="1246"/>
      <c r="C36" s="1246"/>
      <c r="D36" s="1246"/>
      <c r="E36" s="1246"/>
      <c r="F36" s="1246"/>
      <c r="G36" s="1246"/>
      <c r="H36" s="1246"/>
      <c r="I36" s="104"/>
      <c r="J36" s="47"/>
      <c r="K36" s="47"/>
      <c r="L36" s="863" t="s">
        <v>81</v>
      </c>
      <c r="M36" s="1250"/>
      <c r="N36" s="1250"/>
      <c r="O36" s="1250"/>
      <c r="P36" s="1250"/>
      <c r="Q36" s="1250"/>
      <c r="R36" s="1250"/>
      <c r="S36" s="1250"/>
      <c r="T36" s="1250"/>
      <c r="U36" s="1250"/>
      <c r="V36" s="1250"/>
      <c r="W36" s="1250"/>
      <c r="X36" s="1250"/>
      <c r="Y36" s="1250"/>
      <c r="Z36" s="1250"/>
      <c r="AA36" s="1250"/>
      <c r="AB36" s="99" t="s">
        <v>123</v>
      </c>
      <c r="AC36" s="100"/>
    </row>
    <row r="37" spans="1:29" ht="18" customHeight="1" x14ac:dyDescent="0.45">
      <c r="B37" s="1251" t="s">
        <v>129</v>
      </c>
      <c r="C37" s="1252"/>
      <c r="D37" s="1252"/>
      <c r="E37" s="1252"/>
      <c r="F37" s="1252"/>
      <c r="G37" s="1252"/>
      <c r="H37" s="1252"/>
      <c r="I37" s="1252"/>
      <c r="J37" s="1252"/>
      <c r="K37" s="1252"/>
      <c r="L37" s="1253"/>
      <c r="M37" s="107"/>
      <c r="N37" s="91"/>
      <c r="O37" s="91"/>
      <c r="P37" s="800" t="s">
        <v>84</v>
      </c>
      <c r="Q37" s="45" t="s">
        <v>130</v>
      </c>
      <c r="R37" s="102"/>
      <c r="S37" s="102"/>
      <c r="T37" s="102"/>
      <c r="U37" s="800" t="s">
        <v>84</v>
      </c>
      <c r="V37" s="102" t="s">
        <v>131</v>
      </c>
      <c r="W37" s="102"/>
      <c r="X37" s="102"/>
      <c r="Y37" s="102"/>
      <c r="Z37" s="800" t="s">
        <v>84</v>
      </c>
      <c r="AA37" s="102" t="s">
        <v>132</v>
      </c>
      <c r="AB37" s="102"/>
      <c r="AC37" s="108"/>
    </row>
    <row r="38" spans="1:29" ht="18" customHeight="1" x14ac:dyDescent="0.45">
      <c r="B38" s="1242"/>
      <c r="C38" s="1254"/>
      <c r="D38" s="1254"/>
      <c r="E38" s="1254"/>
      <c r="F38" s="1254"/>
      <c r="G38" s="1254"/>
      <c r="H38" s="1254"/>
      <c r="I38" s="1254"/>
      <c r="J38" s="1254"/>
      <c r="K38" s="1254"/>
      <c r="L38" s="1253"/>
      <c r="M38" s="107"/>
      <c r="N38" s="818" t="s">
        <v>84</v>
      </c>
      <c r="O38" s="91" t="s">
        <v>105</v>
      </c>
      <c r="P38" s="800" t="s">
        <v>84</v>
      </c>
      <c r="Q38" s="69" t="s">
        <v>133</v>
      </c>
      <c r="R38" s="69"/>
      <c r="S38" s="69"/>
      <c r="T38" s="69"/>
      <c r="U38" s="69"/>
      <c r="V38" s="69"/>
      <c r="W38" s="69"/>
      <c r="X38" s="69"/>
      <c r="Y38" s="69"/>
      <c r="Z38" s="69"/>
      <c r="AA38" s="69"/>
      <c r="AB38" s="69"/>
      <c r="AC38" s="109"/>
    </row>
    <row r="39" spans="1:29" ht="18" customHeight="1" x14ac:dyDescent="0.45">
      <c r="B39" s="1255"/>
      <c r="C39" s="1256"/>
      <c r="D39" s="1256"/>
      <c r="E39" s="1256"/>
      <c r="F39" s="1256"/>
      <c r="G39" s="1256"/>
      <c r="H39" s="1256"/>
      <c r="I39" s="1256"/>
      <c r="J39" s="1256"/>
      <c r="K39" s="1256"/>
      <c r="L39" s="1257"/>
      <c r="M39" s="111"/>
      <c r="N39" s="47"/>
      <c r="O39" s="106"/>
      <c r="P39" s="291" t="s">
        <v>81</v>
      </c>
      <c r="Q39" s="1250"/>
      <c r="R39" s="1250"/>
      <c r="S39" s="1250"/>
      <c r="T39" s="1250"/>
      <c r="U39" s="1258"/>
      <c r="V39" s="1250"/>
      <c r="W39" s="1250"/>
      <c r="X39" s="1250"/>
      <c r="Y39" s="1250"/>
      <c r="Z39" s="1258"/>
      <c r="AA39" s="1250"/>
      <c r="AB39" s="1250"/>
      <c r="AC39" s="112" t="s">
        <v>123</v>
      </c>
    </row>
    <row r="40" spans="1:29" ht="18" customHeight="1" x14ac:dyDescent="0.45">
      <c r="B40" s="1251" t="s">
        <v>134</v>
      </c>
      <c r="C40" s="1252"/>
      <c r="D40" s="1252"/>
      <c r="E40" s="1252"/>
      <c r="F40" s="1252"/>
      <c r="G40" s="1252"/>
      <c r="H40" s="1252"/>
      <c r="I40" s="1252"/>
      <c r="J40" s="1252"/>
      <c r="K40" s="1252"/>
      <c r="L40" s="1259"/>
      <c r="M40" s="107"/>
      <c r="N40" s="91"/>
      <c r="O40" s="91"/>
      <c r="P40" s="800" t="s">
        <v>84</v>
      </c>
      <c r="Q40" s="45" t="s">
        <v>130</v>
      </c>
      <c r="R40" s="102"/>
      <c r="S40" s="102"/>
      <c r="T40" s="102"/>
      <c r="U40" s="800" t="s">
        <v>84</v>
      </c>
      <c r="V40" s="102" t="s">
        <v>131</v>
      </c>
      <c r="W40" s="102"/>
      <c r="X40" s="102"/>
      <c r="Y40" s="102"/>
      <c r="Z40" s="800" t="s">
        <v>84</v>
      </c>
      <c r="AA40" s="102" t="s">
        <v>132</v>
      </c>
      <c r="AB40" s="102"/>
      <c r="AC40" s="108"/>
    </row>
    <row r="41" spans="1:29" ht="18" customHeight="1" x14ac:dyDescent="0.45">
      <c r="B41" s="1242"/>
      <c r="C41" s="1254"/>
      <c r="D41" s="1254"/>
      <c r="E41" s="1254"/>
      <c r="F41" s="1254"/>
      <c r="G41" s="1254"/>
      <c r="H41" s="1254"/>
      <c r="I41" s="1254"/>
      <c r="J41" s="1254"/>
      <c r="K41" s="1254"/>
      <c r="L41" s="1253"/>
      <c r="M41" s="107"/>
      <c r="N41" s="818" t="s">
        <v>84</v>
      </c>
      <c r="O41" s="91" t="s">
        <v>105</v>
      </c>
      <c r="P41" s="800" t="s">
        <v>84</v>
      </c>
      <c r="Q41" s="69" t="s">
        <v>133</v>
      </c>
      <c r="R41" s="69"/>
      <c r="S41" s="69"/>
      <c r="T41" s="69"/>
      <c r="U41" s="69"/>
      <c r="V41" s="69"/>
      <c r="W41" s="69"/>
      <c r="X41" s="69"/>
      <c r="Y41" s="69"/>
      <c r="Z41" s="69"/>
      <c r="AA41" s="69"/>
      <c r="AB41" s="69"/>
      <c r="AC41" s="109"/>
    </row>
    <row r="42" spans="1:29" ht="18" customHeight="1" x14ac:dyDescent="0.45">
      <c r="B42" s="1255"/>
      <c r="C42" s="1256"/>
      <c r="D42" s="1256"/>
      <c r="E42" s="1256"/>
      <c r="F42" s="1256"/>
      <c r="G42" s="1256"/>
      <c r="H42" s="1256"/>
      <c r="I42" s="1256"/>
      <c r="J42" s="1256"/>
      <c r="K42" s="1256"/>
      <c r="L42" s="1257"/>
      <c r="M42" s="111"/>
      <c r="N42" s="47"/>
      <c r="O42" s="106"/>
      <c r="P42" s="105" t="s">
        <v>81</v>
      </c>
      <c r="Q42" s="1250"/>
      <c r="R42" s="1250"/>
      <c r="S42" s="1250"/>
      <c r="T42" s="1250"/>
      <c r="U42" s="1250"/>
      <c r="V42" s="1250"/>
      <c r="W42" s="1250"/>
      <c r="X42" s="1250"/>
      <c r="Y42" s="1250"/>
      <c r="Z42" s="1250"/>
      <c r="AA42" s="1250"/>
      <c r="AB42" s="1250"/>
      <c r="AC42" s="112" t="s">
        <v>123</v>
      </c>
    </row>
    <row r="43" spans="1:29" ht="18" customHeight="1" x14ac:dyDescent="0.45">
      <c r="B43" s="1251" t="s">
        <v>8725</v>
      </c>
      <c r="C43" s="1252"/>
      <c r="D43" s="1252"/>
      <c r="E43" s="1252"/>
      <c r="F43" s="1252"/>
      <c r="G43" s="1252"/>
      <c r="H43" s="1252"/>
      <c r="I43" s="1252"/>
      <c r="J43" s="1252"/>
      <c r="K43" s="1252"/>
      <c r="L43" s="1259"/>
      <c r="M43" s="107"/>
      <c r="N43" s="91"/>
      <c r="O43" s="91"/>
      <c r="P43" s="800" t="s">
        <v>84</v>
      </c>
      <c r="Q43" s="45" t="s">
        <v>130</v>
      </c>
      <c r="R43" s="102"/>
      <c r="S43" s="102"/>
      <c r="T43" s="102"/>
      <c r="U43" s="800" t="s">
        <v>84</v>
      </c>
      <c r="V43" s="102" t="s">
        <v>131</v>
      </c>
      <c r="W43" s="102"/>
      <c r="X43" s="102"/>
      <c r="Y43" s="102"/>
      <c r="Z43" s="800" t="s">
        <v>84</v>
      </c>
      <c r="AA43" s="102" t="s">
        <v>132</v>
      </c>
      <c r="AB43" s="102"/>
      <c r="AC43" s="108"/>
    </row>
    <row r="44" spans="1:29" ht="18" customHeight="1" x14ac:dyDescent="0.45">
      <c r="B44" s="1242"/>
      <c r="C44" s="1254"/>
      <c r="D44" s="1254"/>
      <c r="E44" s="1254"/>
      <c r="F44" s="1254"/>
      <c r="G44" s="1254"/>
      <c r="H44" s="1254"/>
      <c r="I44" s="1254"/>
      <c r="J44" s="1254"/>
      <c r="K44" s="1254"/>
      <c r="L44" s="1253"/>
      <c r="M44" s="107"/>
      <c r="N44" s="818" t="s">
        <v>84</v>
      </c>
      <c r="O44" s="91" t="s">
        <v>105</v>
      </c>
      <c r="P44" s="800" t="s">
        <v>84</v>
      </c>
      <c r="Q44" s="69" t="s">
        <v>133</v>
      </c>
      <c r="R44" s="69"/>
      <c r="S44" s="69"/>
      <c r="T44" s="69"/>
      <c r="U44" s="69"/>
      <c r="V44" s="69"/>
      <c r="W44" s="69"/>
      <c r="X44" s="69"/>
      <c r="Y44" s="69"/>
      <c r="Z44" s="69"/>
      <c r="AA44" s="69"/>
      <c r="AB44" s="69"/>
      <c r="AC44" s="109"/>
    </row>
    <row r="45" spans="1:29" ht="18" customHeight="1" x14ac:dyDescent="0.45">
      <c r="B45" s="1255"/>
      <c r="C45" s="1256"/>
      <c r="D45" s="1256"/>
      <c r="E45" s="1256"/>
      <c r="F45" s="1256"/>
      <c r="G45" s="1256"/>
      <c r="H45" s="1256"/>
      <c r="I45" s="1256"/>
      <c r="J45" s="1256"/>
      <c r="K45" s="1256"/>
      <c r="L45" s="1257"/>
      <c r="M45" s="111"/>
      <c r="N45" s="47"/>
      <c r="O45" s="106"/>
      <c r="P45" s="105" t="s">
        <v>81</v>
      </c>
      <c r="Q45" s="1250"/>
      <c r="R45" s="1250"/>
      <c r="S45" s="1250"/>
      <c r="T45" s="1250"/>
      <c r="U45" s="1250"/>
      <c r="V45" s="1250"/>
      <c r="W45" s="1250"/>
      <c r="X45" s="1250"/>
      <c r="Y45" s="1250"/>
      <c r="Z45" s="1250"/>
      <c r="AA45" s="1250"/>
      <c r="AB45" s="1250"/>
      <c r="AC45" s="112" t="s">
        <v>123</v>
      </c>
    </row>
    <row r="46" spans="1:29" ht="18" customHeight="1" x14ac:dyDescent="0.45">
      <c r="B46" s="69" t="s">
        <v>135</v>
      </c>
      <c r="O46" s="39"/>
      <c r="P46" s="39"/>
      <c r="Q46" s="91"/>
      <c r="R46" s="39"/>
      <c r="S46" s="39"/>
      <c r="T46" s="39"/>
      <c r="U46" s="39"/>
      <c r="V46" s="39"/>
      <c r="W46" s="39"/>
      <c r="X46" s="39"/>
      <c r="Y46" s="39"/>
      <c r="Z46" s="39"/>
      <c r="AA46" s="39"/>
      <c r="AB46" s="39"/>
      <c r="AC46" s="91"/>
    </row>
    <row r="47" spans="1:29" ht="15" customHeight="1" x14ac:dyDescent="0.45">
      <c r="B47" s="69" t="s">
        <v>85</v>
      </c>
      <c r="C47" s="69"/>
      <c r="D47" s="69" t="s">
        <v>136</v>
      </c>
      <c r="E47" s="69"/>
      <c r="F47" s="69"/>
      <c r="G47" s="69"/>
      <c r="H47" s="69"/>
      <c r="I47" s="69"/>
      <c r="J47" s="69"/>
      <c r="K47" s="69"/>
      <c r="L47" s="69"/>
      <c r="M47" s="69"/>
      <c r="N47" s="69"/>
      <c r="O47" s="69"/>
      <c r="P47" s="69"/>
      <c r="Q47" s="69"/>
      <c r="R47" s="69"/>
      <c r="S47" s="69"/>
      <c r="T47" s="69"/>
      <c r="U47" s="69"/>
      <c r="V47" s="69"/>
      <c r="W47" s="69"/>
      <c r="X47" s="69"/>
      <c r="Y47" s="69"/>
      <c r="Z47" s="69"/>
      <c r="AA47" s="69"/>
      <c r="AB47" s="69"/>
      <c r="AC47" s="69"/>
    </row>
    <row r="48" spans="1:29" ht="18" customHeight="1" x14ac:dyDescent="0.45">
      <c r="A48" s="32" t="s">
        <v>137</v>
      </c>
      <c r="U48" s="33" t="s">
        <v>138</v>
      </c>
      <c r="V48" s="1260"/>
      <c r="W48" s="1261"/>
      <c r="X48" s="821"/>
      <c r="Y48" s="91" t="s">
        <v>76</v>
      </c>
      <c r="Z48" s="822"/>
      <c r="AA48" s="91" t="s">
        <v>139</v>
      </c>
      <c r="AB48" s="822"/>
      <c r="AC48" s="91" t="s">
        <v>140</v>
      </c>
    </row>
    <row r="49" spans="2:29" ht="18" customHeight="1" x14ac:dyDescent="0.45">
      <c r="B49" s="81"/>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3"/>
    </row>
    <row r="50" spans="2:29" ht="18" customHeight="1" x14ac:dyDescent="0.45">
      <c r="B50" s="1242" t="s">
        <v>8554</v>
      </c>
      <c r="C50" s="1243"/>
      <c r="D50" s="1243"/>
      <c r="E50" s="1243"/>
      <c r="F50" s="1243"/>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4"/>
    </row>
    <row r="51" spans="2:29" ht="18" customHeight="1" x14ac:dyDescent="0.45">
      <c r="B51" s="1245"/>
      <c r="C51" s="1243"/>
      <c r="D51" s="1243"/>
      <c r="E51" s="1243"/>
      <c r="F51" s="1243"/>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4"/>
    </row>
    <row r="52" spans="2:29" ht="18" customHeight="1" x14ac:dyDescent="0.45">
      <c r="B52" s="1245"/>
      <c r="C52" s="1243"/>
      <c r="D52" s="1243"/>
      <c r="E52" s="1243"/>
      <c r="F52" s="1243"/>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4"/>
    </row>
    <row r="53" spans="2:29" ht="18" customHeight="1" x14ac:dyDescent="0.45">
      <c r="B53" s="1245"/>
      <c r="C53" s="1243"/>
      <c r="D53" s="1243"/>
      <c r="E53" s="1243"/>
      <c r="F53" s="1243"/>
      <c r="G53" s="1243"/>
      <c r="H53" s="1243"/>
      <c r="I53" s="1243"/>
      <c r="J53" s="1243"/>
      <c r="K53" s="1243"/>
      <c r="L53" s="1243"/>
      <c r="M53" s="1243"/>
      <c r="N53" s="1243"/>
      <c r="O53" s="1243"/>
      <c r="P53" s="1243"/>
      <c r="Q53" s="1243"/>
      <c r="R53" s="1243"/>
      <c r="S53" s="1243"/>
      <c r="T53" s="1243"/>
      <c r="U53" s="1243"/>
      <c r="V53" s="1243"/>
      <c r="W53" s="1243"/>
      <c r="X53" s="1243"/>
      <c r="Y53" s="1243"/>
      <c r="Z53" s="1243"/>
      <c r="AA53" s="1243"/>
      <c r="AB53" s="1243"/>
      <c r="AC53" s="1244"/>
    </row>
    <row r="54" spans="2:29" ht="18" customHeight="1" x14ac:dyDescent="0.45">
      <c r="B54" s="114"/>
      <c r="AC54" s="85"/>
    </row>
    <row r="55" spans="2:29" ht="18" customHeight="1" x14ac:dyDescent="0.45">
      <c r="B55" s="114"/>
      <c r="AC55" s="85"/>
    </row>
    <row r="56" spans="2:29" ht="18" customHeight="1" x14ac:dyDescent="0.45">
      <c r="B56" s="114"/>
      <c r="AC56" s="85"/>
    </row>
    <row r="57" spans="2:29" ht="18" customHeight="1" x14ac:dyDescent="0.45">
      <c r="B57" s="114"/>
      <c r="AC57" s="85"/>
    </row>
    <row r="58" spans="2:29" ht="18" customHeight="1" x14ac:dyDescent="0.45">
      <c r="B58" s="114"/>
      <c r="AC58" s="85"/>
    </row>
    <row r="59" spans="2:29" ht="18" customHeight="1" x14ac:dyDescent="0.45">
      <c r="B59" s="114"/>
      <c r="AC59" s="85"/>
    </row>
    <row r="60" spans="2:29" ht="18" customHeight="1" x14ac:dyDescent="0.45">
      <c r="B60" s="114"/>
      <c r="AC60" s="85"/>
    </row>
    <row r="61" spans="2:29" ht="18" customHeight="1" x14ac:dyDescent="0.45">
      <c r="B61" s="114"/>
      <c r="AC61" s="85"/>
    </row>
    <row r="62" spans="2:29" ht="18" customHeight="1" x14ac:dyDescent="0.45">
      <c r="B62" s="114"/>
      <c r="AC62" s="85"/>
    </row>
    <row r="63" spans="2:29" ht="18" customHeight="1" x14ac:dyDescent="0.45">
      <c r="B63" s="114"/>
      <c r="AC63" s="85"/>
    </row>
    <row r="64" spans="2:29" ht="18" customHeight="1" x14ac:dyDescent="0.45">
      <c r="B64" s="114"/>
      <c r="AC64" s="85"/>
    </row>
    <row r="65" spans="2:29" ht="18" customHeight="1" x14ac:dyDescent="0.45">
      <c r="B65" s="114"/>
      <c r="AC65" s="85"/>
    </row>
    <row r="66" spans="2:29" ht="18" customHeight="1" x14ac:dyDescent="0.45">
      <c r="B66" s="114"/>
      <c r="AC66" s="85"/>
    </row>
    <row r="67" spans="2:29" ht="18" customHeight="1" x14ac:dyDescent="0.45">
      <c r="B67" s="114"/>
      <c r="AC67" s="85"/>
    </row>
    <row r="68" spans="2:29" ht="18" customHeight="1" x14ac:dyDescent="0.45">
      <c r="B68" s="114"/>
      <c r="AC68" s="85"/>
    </row>
    <row r="69" spans="2:29" ht="18" customHeight="1" x14ac:dyDescent="0.45">
      <c r="B69" s="114"/>
      <c r="AC69" s="85"/>
    </row>
    <row r="70" spans="2:29" ht="18" customHeight="1" x14ac:dyDescent="0.45">
      <c r="B70" s="114"/>
      <c r="AC70" s="85"/>
    </row>
    <row r="71" spans="2:29" ht="18" customHeight="1" x14ac:dyDescent="0.45">
      <c r="B71" s="114"/>
      <c r="AC71" s="85"/>
    </row>
    <row r="72" spans="2:29" ht="18" customHeight="1" x14ac:dyDescent="0.45">
      <c r="B72" s="114"/>
      <c r="AC72" s="85"/>
    </row>
    <row r="73" spans="2:29" ht="18" customHeight="1" x14ac:dyDescent="0.45">
      <c r="B73" s="114"/>
      <c r="AC73" s="85"/>
    </row>
    <row r="74" spans="2:29" ht="18" customHeight="1" x14ac:dyDescent="0.45">
      <c r="B74" s="114"/>
      <c r="AC74" s="85"/>
    </row>
    <row r="75" spans="2:29" ht="18" customHeight="1" x14ac:dyDescent="0.45">
      <c r="B75" s="114"/>
      <c r="AC75" s="85"/>
    </row>
    <row r="76" spans="2:29" ht="18" customHeight="1" x14ac:dyDescent="0.45">
      <c r="B76" s="114"/>
      <c r="AC76" s="85"/>
    </row>
    <row r="77" spans="2:29" ht="18" customHeight="1" x14ac:dyDescent="0.45">
      <c r="B77" s="114"/>
      <c r="AC77" s="85"/>
    </row>
    <row r="78" spans="2:29" ht="18" customHeight="1" x14ac:dyDescent="0.45">
      <c r="B78" s="114"/>
      <c r="AC78" s="85"/>
    </row>
    <row r="79" spans="2:29" ht="18" customHeight="1" x14ac:dyDescent="0.45">
      <c r="B79" s="114"/>
      <c r="AC79" s="85"/>
    </row>
    <row r="80" spans="2:29" ht="18" customHeight="1" x14ac:dyDescent="0.45">
      <c r="B80" s="114"/>
      <c r="AC80" s="85"/>
    </row>
    <row r="81" spans="2:29" ht="18" customHeight="1" x14ac:dyDescent="0.45">
      <c r="B81" s="114"/>
      <c r="AC81" s="85"/>
    </row>
    <row r="82" spans="2:29" ht="18" customHeight="1" x14ac:dyDescent="0.45">
      <c r="B82" s="114"/>
      <c r="AC82" s="85"/>
    </row>
    <row r="83" spans="2:29" ht="18" customHeight="1" x14ac:dyDescent="0.45">
      <c r="B83" s="114"/>
      <c r="AC83" s="85"/>
    </row>
    <row r="84" spans="2:29" ht="18" customHeight="1" x14ac:dyDescent="0.45">
      <c r="B84" s="114"/>
      <c r="AC84" s="85"/>
    </row>
    <row r="85" spans="2:29" ht="18" customHeight="1" x14ac:dyDescent="0.45">
      <c r="B85" s="114"/>
      <c r="AC85" s="85"/>
    </row>
    <row r="86" spans="2:29" ht="18" customHeight="1" x14ac:dyDescent="0.45">
      <c r="B86" s="114"/>
      <c r="AC86" s="85"/>
    </row>
    <row r="87" spans="2:29" ht="18" customHeight="1" x14ac:dyDescent="0.45">
      <c r="B87" s="114"/>
      <c r="AC87" s="85"/>
    </row>
    <row r="88" spans="2:29" ht="18" customHeight="1" x14ac:dyDescent="0.45">
      <c r="B88" s="114"/>
      <c r="AC88" s="85"/>
    </row>
    <row r="89" spans="2:29" ht="18" customHeight="1" x14ac:dyDescent="0.45">
      <c r="B89" s="114"/>
      <c r="AC89" s="85"/>
    </row>
    <row r="90" spans="2:29" ht="18" customHeight="1" x14ac:dyDescent="0.45">
      <c r="B90" s="114"/>
      <c r="AC90" s="85"/>
    </row>
    <row r="91" spans="2:29" ht="18" customHeight="1" x14ac:dyDescent="0.45">
      <c r="B91" s="114"/>
      <c r="AC91" s="85"/>
    </row>
    <row r="92" spans="2:29" ht="18" customHeight="1" x14ac:dyDescent="0.45">
      <c r="B92" s="10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100"/>
    </row>
  </sheetData>
  <mergeCells count="42">
    <mergeCell ref="C12:AA12"/>
    <mergeCell ref="AB12:AC12"/>
    <mergeCell ref="K2:O2"/>
    <mergeCell ref="R2:AA2"/>
    <mergeCell ref="K3:O3"/>
    <mergeCell ref="R3:AA3"/>
    <mergeCell ref="C9:AA9"/>
    <mergeCell ref="AB9:AC9"/>
    <mergeCell ref="C10:AA10"/>
    <mergeCell ref="AB10:AC10"/>
    <mergeCell ref="C11:AA11"/>
    <mergeCell ref="AB11:AC11"/>
    <mergeCell ref="B43:L45"/>
    <mergeCell ref="C13:AA13"/>
    <mergeCell ref="AB13:AC13"/>
    <mergeCell ref="B18:H19"/>
    <mergeCell ref="I18:I19"/>
    <mergeCell ref="J18:K19"/>
    <mergeCell ref="N19:O19"/>
    <mergeCell ref="Q19:R19"/>
    <mergeCell ref="U19:V19"/>
    <mergeCell ref="X19:Y19"/>
    <mergeCell ref="Q45:AB45"/>
    <mergeCell ref="J33:J34"/>
    <mergeCell ref="K33:K34"/>
    <mergeCell ref="M36:AA36"/>
    <mergeCell ref="B50:AC53"/>
    <mergeCell ref="B20:H23"/>
    <mergeCell ref="J21:J22"/>
    <mergeCell ref="K21:K22"/>
    <mergeCell ref="M23:AA23"/>
    <mergeCell ref="B24:H27"/>
    <mergeCell ref="J25:J26"/>
    <mergeCell ref="K25:K26"/>
    <mergeCell ref="M27:AA27"/>
    <mergeCell ref="B28:H30"/>
    <mergeCell ref="B37:L39"/>
    <mergeCell ref="Q39:AB39"/>
    <mergeCell ref="B40:L42"/>
    <mergeCell ref="Q42:AB42"/>
    <mergeCell ref="V48:W48"/>
    <mergeCell ref="B31:H36"/>
  </mergeCells>
  <phoneticPr fontId="4"/>
  <dataValidations count="5">
    <dataValidation type="list" allowBlank="1" showInputMessage="1" showErrorMessage="1" sqref="AB48" xr:uid="{9A2C6956-ABA0-4547-AC61-9433B91C99A8}">
      <formula1>日</formula1>
    </dataValidation>
    <dataValidation type="list" allowBlank="1" showInputMessage="1" showErrorMessage="1" sqref="Z48" xr:uid="{21DE5BF9-ACDB-4793-BB66-B3E8B5215704}">
      <formula1>月</formula1>
    </dataValidation>
    <dataValidation type="list" allowBlank="1" showInputMessage="1" showErrorMessage="1" sqref="Y14:Y15 AB9:AC13 J21 J25 J29 L20:L22 L24:L26 Z43 T25 T21 N38 N41 P40:P41 U40 Z40 Z37 U37 P37:P38 L14:L15 N44 P43:P44 U43 T34 J33 L28:L35" xr:uid="{BAECC5C7-F294-4E88-ABBE-DEB41CF71C33}">
      <formula1>チェック選択</formula1>
    </dataValidation>
    <dataValidation type="list" allowBlank="1" showInputMessage="1" showErrorMessage="1" sqref="V48:W48" xr:uid="{F3710C79-047A-40A9-880D-B70DC9FA5D45}">
      <formula1>元号</formula1>
    </dataValidation>
    <dataValidation type="list" allowBlank="1" showInputMessage="1" showErrorMessage="1" sqref="X48" xr:uid="{AFAD54ED-2B07-495F-AF10-B5D3CA82ECFE}">
      <formula1>年</formula1>
    </dataValidation>
  </dataValidations>
  <printOptions horizontalCentered="1"/>
  <pageMargins left="0.39370078740157483" right="0.39370078740157483" top="0.27559055118110237" bottom="0.23622047244094491" header="0" footer="0"/>
  <pageSetup paperSize="9" scale="93" fitToWidth="0" fitToHeight="0" orientation="portrait" r:id="rId1"/>
  <rowBreaks count="3" manualBreakCount="3">
    <brk id="47" max="29" man="1"/>
    <brk id="67" max="29" man="1"/>
    <brk id="9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5050</vt:i4>
      </vt:variant>
    </vt:vector>
  </HeadingPairs>
  <TitlesOfParts>
    <vt:vector size="5082" baseType="lpstr">
      <vt:lpstr>業務体制 ②</vt:lpstr>
      <vt:lpstr>業務体制 ② (2)</vt:lpstr>
      <vt:lpstr>コードマスタ</vt:lpstr>
      <vt:lpstr>注意事項</vt:lpstr>
      <vt:lpstr>Sheet1</vt:lpstr>
      <vt:lpstr>取込設定</vt:lpstr>
      <vt:lpstr>許可申請_1</vt:lpstr>
      <vt:lpstr>許可申請_2</vt:lpstr>
      <vt:lpstr>許可申請_3</vt:lpstr>
      <vt:lpstr>許可申請_4_1</vt:lpstr>
      <vt:lpstr>許可申請_4_2</vt:lpstr>
      <vt:lpstr>新規_4_2_1</vt:lpstr>
      <vt:lpstr>許可申請_5</vt:lpstr>
      <vt:lpstr>新規_6</vt:lpstr>
      <vt:lpstr>許可更新_1</vt:lpstr>
      <vt:lpstr>変更_1</vt:lpstr>
      <vt:lpstr>変更_2</vt:lpstr>
      <vt:lpstr>変更_2_1</vt:lpstr>
      <vt:lpstr>変更_3</vt:lpstr>
      <vt:lpstr>変更_4</vt:lpstr>
      <vt:lpstr>変更_5</vt:lpstr>
      <vt:lpstr>変更_6</vt:lpstr>
      <vt:lpstr>変更_7</vt:lpstr>
      <vt:lpstr>変更_8</vt:lpstr>
      <vt:lpstr>変更_4_1</vt:lpstr>
      <vt:lpstr>変更_9</vt:lpstr>
      <vt:lpstr>休止_1</vt:lpstr>
      <vt:lpstr>廃止_1</vt:lpstr>
      <vt:lpstr>再開_1</vt:lpstr>
      <vt:lpstr>書換_1</vt:lpstr>
      <vt:lpstr>再交付_1</vt:lpstr>
      <vt:lpstr>兼務許可_1</vt:lpstr>
      <vt:lpstr>○</vt:lpstr>
      <vt:lpstr>○×選択</vt:lpstr>
      <vt:lpstr>Sheet1!NM_許可情報_休止年月日_月</vt:lpstr>
      <vt:lpstr>Sheet1!NM_許可情報_休止年月日_元号</vt:lpstr>
      <vt:lpstr>Sheet1!NM_許可情報_休止年月日_日</vt:lpstr>
      <vt:lpstr>Sheet1!NM_許可情報_休止年月日_年</vt:lpstr>
      <vt:lpstr>Sheet1!NM_許可情報_許可番号</vt:lpstr>
      <vt:lpstr>Sheet1!NM_許可情報_再開年月日_月</vt:lpstr>
      <vt:lpstr>Sheet1!NM_許可情報_再開年月日_元号</vt:lpstr>
      <vt:lpstr>Sheet1!NM_許可情報_再開年月日_日</vt:lpstr>
      <vt:lpstr>Sheet1!NM_許可情報_再開年月日_年</vt:lpstr>
      <vt:lpstr>Sheet1!NM_許可情報_事由_その他</vt:lpstr>
      <vt:lpstr>Sheet1!NM_許可情報_事由_営業日・営業時間</vt:lpstr>
      <vt:lpstr>Sheet1!NM_許可情報_事由_改築</vt:lpstr>
      <vt:lpstr>Sheet1!NM_許可情報_事由_開設者氏名</vt:lpstr>
      <vt:lpstr>Sheet1!NM_許可情報_事由_開設者住所</vt:lpstr>
      <vt:lpstr>Sheet1!NM_許可情報_事由_開設者変更</vt:lpstr>
      <vt:lpstr>Sheet1!NM_許可情報_事由_完全廃業</vt:lpstr>
      <vt:lpstr>Sheet1!NM_許可情報_事由_管理者</vt:lpstr>
      <vt:lpstr>Sheet1!NM_許可情報_事由_管理者勤務時間</vt:lpstr>
      <vt:lpstr>Sheet1!NM_許可情報_事由_管理者氏名</vt:lpstr>
      <vt:lpstr>Sheet1!NM_許可情報_事由_管理者住所</vt:lpstr>
      <vt:lpstr>Sheet1!NM_許可情報_事由_期限切れ</vt:lpstr>
      <vt:lpstr>Sheet1!NM_許可情報_事由_業態変更</vt:lpstr>
      <vt:lpstr>Sheet1!NM_許可情報_事由_健康サポート薬局</vt:lpstr>
      <vt:lpstr>Sheet1!NM_許可情報_事由_兼営事業</vt:lpstr>
      <vt:lpstr>Sheet1!NM_許可情報_事由_更新切れ</vt:lpstr>
      <vt:lpstr>Sheet1!NM_許可情報_事由_構造設備</vt:lpstr>
      <vt:lpstr>Sheet1!NM_許可情報_事由_構造設備_調剤室</vt:lpstr>
      <vt:lpstr>Sheet1!NM_許可情報_事由_構造設備_無菌調剤室共同利用</vt:lpstr>
      <vt:lpstr>Sheet1!NM_許可情報_事由_従事者</vt:lpstr>
      <vt:lpstr>Sheet1!NM_許可情報_事由_従事者勤務時間</vt:lpstr>
      <vt:lpstr>Sheet1!NM_許可情報_事由_従事者氏名</vt:lpstr>
      <vt:lpstr>Sheet1!NM_許可情報_事由_新規</vt:lpstr>
      <vt:lpstr>Sheet1!NM_許可情報_事由_店舗移転</vt:lpstr>
      <vt:lpstr>Sheet1!NM_許可情報_事由_店舗名称</vt:lpstr>
      <vt:lpstr>Sheet1!NM_許可情報_事由_特定販売の実施に関する事項</vt:lpstr>
      <vt:lpstr>Sheet1!NM_許可情報_事由_特定販売の実施の有無</vt:lpstr>
      <vt:lpstr>Sheet1!NM_許可情報_事由_販売・授与する医薬品の区分</vt:lpstr>
      <vt:lpstr>Sheet1!NM_許可情報_事由_放射性医薬品の種類</vt:lpstr>
      <vt:lpstr>Sheet1!NM_許可情報_事由_法人切り替え</vt:lpstr>
      <vt:lpstr>Sheet1!NM_許可情報_事由_役員</vt:lpstr>
      <vt:lpstr>Sheet1!NM_許可情報_事由_薬剤師不在時間の有無</vt:lpstr>
      <vt:lpstr>Sheet1!NM_許可情報_書換年月日_月</vt:lpstr>
      <vt:lpstr>Sheet1!NM_許可情報_書換年月日_元号</vt:lpstr>
      <vt:lpstr>Sheet1!NM_許可情報_書換年月日_日</vt:lpstr>
      <vt:lpstr>Sheet1!NM_許可情報_書換年月日_年</vt:lpstr>
      <vt:lpstr>Sheet1!NM_許可情報_申請届出の内容</vt:lpstr>
      <vt:lpstr>Sheet1!NM_許可情報_申請年月日_月</vt:lpstr>
      <vt:lpstr>Sheet1!NM_許可情報_申請年月日_元号</vt:lpstr>
      <vt:lpstr>Sheet1!NM_許可情報_申請年月日_日</vt:lpstr>
      <vt:lpstr>Sheet1!NM_許可情報_申請年月日_年</vt:lpstr>
      <vt:lpstr>Sheet1!NM_許可情報_廃止年月日_月</vt:lpstr>
      <vt:lpstr>Sheet1!NM_許可情報_廃止年月日_元号</vt:lpstr>
      <vt:lpstr>Sheet1!NM_許可情報_廃止年月日_日</vt:lpstr>
      <vt:lpstr>Sheet1!NM_許可情報_廃止年月日_年</vt:lpstr>
      <vt:lpstr>Sheet1!NM_許可情報_変更年月日_月</vt:lpstr>
      <vt:lpstr>Sheet1!NM_許可情報_変更年月日_元号</vt:lpstr>
      <vt:lpstr>Sheet1!NM_許可情報_変更年月日_日</vt:lpstr>
      <vt:lpstr>Sheet1!NM_許可情報_変更年月日_年</vt:lpstr>
      <vt:lpstr>取込設定!NM_業態コード</vt:lpstr>
      <vt:lpstr>Sheet1!NM_個別情報_その他営業日</vt:lpstr>
      <vt:lpstr>Sheet1!NM_個別情報_その他休業日</vt:lpstr>
      <vt:lpstr>Sheet1!NM_個別情報_医薬品販売時間_火_開始</vt:lpstr>
      <vt:lpstr>Sheet1!NM_個別情報_医薬品販売時間_火_終了</vt:lpstr>
      <vt:lpstr>Sheet1!NM_個別情報_医薬品販売時間_休憩_火_開始</vt:lpstr>
      <vt:lpstr>Sheet1!NM_個別情報_医薬品販売時間_休憩_火_終了</vt:lpstr>
      <vt:lpstr>Sheet1!NM_個別情報_医薬品販売時間_休憩_金_開始</vt:lpstr>
      <vt:lpstr>Sheet1!NM_個別情報_医薬品販売時間_休憩_金_終了</vt:lpstr>
      <vt:lpstr>Sheet1!NM_個別情報_医薬品販売時間_休憩_月_開始</vt:lpstr>
      <vt:lpstr>Sheet1!NM_個別情報_医薬品販売時間_休憩_月_終了</vt:lpstr>
      <vt:lpstr>Sheet1!NM_個別情報_医薬品販売時間_休憩_祝日_開始</vt:lpstr>
      <vt:lpstr>Sheet1!NM_個別情報_医薬品販売時間_休憩_祝日_終了</vt:lpstr>
      <vt:lpstr>Sheet1!NM_個別情報_医薬品販売時間_休憩_水_開始</vt:lpstr>
      <vt:lpstr>Sheet1!NM_個別情報_医薬品販売時間_休憩_水_終了</vt:lpstr>
      <vt:lpstr>Sheet1!NM_個別情報_医薬品販売時間_休憩_土_開始</vt:lpstr>
      <vt:lpstr>Sheet1!NM_個別情報_医薬品販売時間_休憩_土_終了</vt:lpstr>
      <vt:lpstr>Sheet1!NM_個別情報_医薬品販売時間_休憩_日_開始</vt:lpstr>
      <vt:lpstr>Sheet1!NM_個別情報_医薬品販売時間_休憩_日_終了</vt:lpstr>
      <vt:lpstr>Sheet1!NM_個別情報_医薬品販売時間_休憩_木_開始</vt:lpstr>
      <vt:lpstr>Sheet1!NM_個別情報_医薬品販売時間_休憩_木_終了</vt:lpstr>
      <vt:lpstr>Sheet1!NM_個別情報_医薬品販売時間_金_開始</vt:lpstr>
      <vt:lpstr>Sheet1!NM_個別情報_医薬品販売時間_金_終了</vt:lpstr>
      <vt:lpstr>Sheet1!NM_個別情報_医薬品販売時間_月_開始</vt:lpstr>
      <vt:lpstr>Sheet1!NM_個別情報_医薬品販売時間_月_終了</vt:lpstr>
      <vt:lpstr>Sheet1!NM_個別情報_医薬品販売時間_祝日_開始</vt:lpstr>
      <vt:lpstr>Sheet1!NM_個別情報_医薬品販売時間_祝日_終了</vt:lpstr>
      <vt:lpstr>Sheet1!NM_個別情報_医薬品販売時間_水_開始</vt:lpstr>
      <vt:lpstr>Sheet1!NM_個別情報_医薬品販売時間_水_終了</vt:lpstr>
      <vt:lpstr>Sheet1!NM_個別情報_医薬品販売時間_土_開始</vt:lpstr>
      <vt:lpstr>Sheet1!NM_個別情報_医薬品販売時間_土_終了</vt:lpstr>
      <vt:lpstr>Sheet1!NM_個別情報_医薬品販売時間_日_開始</vt:lpstr>
      <vt:lpstr>Sheet1!NM_個別情報_医薬品販売時間_日_終了</vt:lpstr>
      <vt:lpstr>Sheet1!NM_個別情報_医薬品販売時間_木_開始</vt:lpstr>
      <vt:lpstr>Sheet1!NM_個別情報_医薬品販売時間_木_終了</vt:lpstr>
      <vt:lpstr>Sheet1!NM_個別情報_一般用情報提供場所数</vt:lpstr>
      <vt:lpstr>Sheet1!NM_個別情報_一般用情報提供有無</vt:lpstr>
      <vt:lpstr>Sheet1!NM_個別情報_営業時間_火_開始</vt:lpstr>
      <vt:lpstr>Sheet1!NM_個別情報_営業時間_火_終了</vt:lpstr>
      <vt:lpstr>Sheet1!NM_個別情報_営業時間_金_開始</vt:lpstr>
      <vt:lpstr>Sheet1!NM_個別情報_営業時間_金_終了</vt:lpstr>
      <vt:lpstr>Sheet1!NM_個別情報_営業時間_月_開始</vt:lpstr>
      <vt:lpstr>Sheet1!NM_個別情報_営業時間_月_終了</vt:lpstr>
      <vt:lpstr>Sheet1!NM_個別情報_営業時間_祝日_開始</vt:lpstr>
      <vt:lpstr>Sheet1!NM_個別情報_営業時間_祝日_終了</vt:lpstr>
      <vt:lpstr>Sheet1!NM_個別情報_営業時間_水_開始</vt:lpstr>
      <vt:lpstr>Sheet1!NM_個別情報_営業時間_水_終了</vt:lpstr>
      <vt:lpstr>Sheet1!NM_個別情報_営業時間_土_開始</vt:lpstr>
      <vt:lpstr>Sheet1!NM_個別情報_営業時間_土_終了</vt:lpstr>
      <vt:lpstr>Sheet1!NM_個別情報_営業時間_日_開始</vt:lpstr>
      <vt:lpstr>Sheet1!NM_個別情報_営業時間_日_終了</vt:lpstr>
      <vt:lpstr>Sheet1!NM_個別情報_営業時間_木_開始</vt:lpstr>
      <vt:lpstr>Sheet1!NM_個別情報_営業時間_木_終了</vt:lpstr>
      <vt:lpstr>Sheet1!NM_個別情報_開店時間_火_開始</vt:lpstr>
      <vt:lpstr>Sheet1!NM_個別情報_開店時間_火_終了</vt:lpstr>
      <vt:lpstr>Sheet1!NM_個別情報_開店時間_休憩_火_開始</vt:lpstr>
      <vt:lpstr>Sheet1!NM_個別情報_開店時間_休憩_火_終了</vt:lpstr>
      <vt:lpstr>Sheet1!NM_個別情報_開店時間_休憩_金_開始</vt:lpstr>
      <vt:lpstr>Sheet1!NM_個別情報_開店時間_休憩_金_終了</vt:lpstr>
      <vt:lpstr>Sheet1!NM_個別情報_開店時間_休憩_月_開始</vt:lpstr>
      <vt:lpstr>Sheet1!NM_個別情報_開店時間_休憩_月_終了</vt:lpstr>
      <vt:lpstr>Sheet1!NM_個別情報_開店時間_休憩_祝日_開始</vt:lpstr>
      <vt:lpstr>Sheet1!NM_個別情報_開店時間_休憩_祝日_終了</vt:lpstr>
      <vt:lpstr>Sheet1!NM_個別情報_開店時間_休憩_水_開始</vt:lpstr>
      <vt:lpstr>Sheet1!NM_個別情報_開店時間_休憩_水_終了</vt:lpstr>
      <vt:lpstr>Sheet1!NM_個別情報_開店時間_休憩_土_開始</vt:lpstr>
      <vt:lpstr>Sheet1!NM_個別情報_開店時間_休憩_土_終了</vt:lpstr>
      <vt:lpstr>Sheet1!NM_個別情報_開店時間_休憩_日_開始</vt:lpstr>
      <vt:lpstr>Sheet1!NM_個別情報_開店時間_休憩_日_終了</vt:lpstr>
      <vt:lpstr>Sheet1!NM_個別情報_開店時間_休憩_木_開始</vt:lpstr>
      <vt:lpstr>Sheet1!NM_個別情報_開店時間_休憩_木_終了</vt:lpstr>
      <vt:lpstr>Sheet1!NM_個別情報_開店時間_金_開始</vt:lpstr>
      <vt:lpstr>Sheet1!NM_個別情報_開店時間_金_終了</vt:lpstr>
      <vt:lpstr>Sheet1!NM_個別情報_開店時間_月_開始</vt:lpstr>
      <vt:lpstr>Sheet1!NM_個別情報_開店時間_月_終了</vt:lpstr>
      <vt:lpstr>Sheet1!NM_個別情報_開店時間_祝日_開始</vt:lpstr>
      <vt:lpstr>Sheet1!NM_個別情報_開店時間_祝日_終了</vt:lpstr>
      <vt:lpstr>Sheet1!NM_個別情報_開店時間_水_開始</vt:lpstr>
      <vt:lpstr>Sheet1!NM_個別情報_開店時間_水_終了</vt:lpstr>
      <vt:lpstr>Sheet1!NM_個別情報_開店時間_土_開始</vt:lpstr>
      <vt:lpstr>Sheet1!NM_個別情報_開店時間_土_終了</vt:lpstr>
      <vt:lpstr>Sheet1!NM_個別情報_開店時間_日_開始</vt:lpstr>
      <vt:lpstr>Sheet1!NM_個別情報_開店時間_日_終了</vt:lpstr>
      <vt:lpstr>Sheet1!NM_個別情報_開店時間_木_開始</vt:lpstr>
      <vt:lpstr>Sheet1!NM_個別情報_開店時間_木_終了</vt:lpstr>
      <vt:lpstr>Sheet1!NM_個別情報_管理医療機器みなし_管理者設置日_月</vt:lpstr>
      <vt:lpstr>Sheet1!NM_個別情報_管理医療機器みなし_管理者設置日_元号</vt:lpstr>
      <vt:lpstr>Sheet1!NM_個別情報_管理医療機器みなし_管理者設置日_日</vt:lpstr>
      <vt:lpstr>Sheet1!NM_個別情報_管理医療機器みなし_管理者設置日_年</vt:lpstr>
      <vt:lpstr>Sheet1!NM_個別情報_管理医療機器みなし_管理者名</vt:lpstr>
      <vt:lpstr>Sheet1!NM_個別情報_管理医療機器みなし_資格</vt:lpstr>
      <vt:lpstr>Sheet1!NM_個別情報_管理医療機器みなし_取扱区分</vt:lpstr>
      <vt:lpstr>Sheet1!NM_個別情報_管理医療機器みなし_住所_建物名</vt:lpstr>
      <vt:lpstr>Sheet1!NM_個別情報_管理医療機器みなし_住所_市区町村</vt:lpstr>
      <vt:lpstr>Sheet1!NM_個別情報_管理医療機器みなし_住所_字</vt:lpstr>
      <vt:lpstr>Sheet1!NM_個別情報_管理医療機器みなし_住所_都道府県</vt:lpstr>
      <vt:lpstr>Sheet1!NM_個別情報_管理医療機器みなし_住所_番地</vt:lpstr>
      <vt:lpstr>Sheet1!NM_個別情報_管理医療機器みなし_住所_郵便番号_右</vt:lpstr>
      <vt:lpstr>Sheet1!NM_個別情報_管理医療機器みなし_住所_郵便番号_左</vt:lpstr>
      <vt:lpstr>Sheet1!NM_個別情報_管理医療機器みなし_登録番号</vt:lpstr>
      <vt:lpstr>Sheet1!NM_個別情報_管理医療機器みなし_特定管理医療機器取扱有</vt:lpstr>
      <vt:lpstr>Sheet1!NM_個別情報_検体測定室の有無</vt:lpstr>
      <vt:lpstr>Sheet1!NM_個別情報_鍵のかかる保管庫の有無</vt:lpstr>
      <vt:lpstr>Sheet1!NM_個別情報_指定濫用防止医薬品売り場</vt:lpstr>
      <vt:lpstr>Sheet1!NM_個別情報_指定濫用防止医薬品売り場の数</vt:lpstr>
      <vt:lpstr>Sheet1!NM_個別情報_週医薬品販売時間_小数１</vt:lpstr>
      <vt:lpstr>Sheet1!NM_個別情報_週医薬品販売時間_整数１</vt:lpstr>
      <vt:lpstr>Sheet1!NM_個別情報_週医薬品販売時間_整数２</vt:lpstr>
      <vt:lpstr>Sheet1!NM_個別情報_週医薬品販売時間_整数３</vt:lpstr>
      <vt:lpstr>Sheet1!NM_個別情報_週営業時間_小数１</vt:lpstr>
      <vt:lpstr>Sheet1!NM_個別情報_週営業時間_整数１</vt:lpstr>
      <vt:lpstr>Sheet1!NM_個別情報_週営業時間_整数２</vt:lpstr>
      <vt:lpstr>Sheet1!NM_個別情報_週営業時間_整数３</vt:lpstr>
      <vt:lpstr>Sheet1!NM_個別情報_週開店時間_小数１</vt:lpstr>
      <vt:lpstr>Sheet1!NM_個別情報_週開店時間_整数１</vt:lpstr>
      <vt:lpstr>Sheet1!NM_個別情報_週開店時間_整数２</vt:lpstr>
      <vt:lpstr>Sheet1!NM_個別情報_週開店時間_整数３</vt:lpstr>
      <vt:lpstr>Sheet1!NM_個別情報_週第１類医薬品販売時間_小数１</vt:lpstr>
      <vt:lpstr>Sheet1!NM_個別情報_週第１類医薬品販売時間_整数１</vt:lpstr>
      <vt:lpstr>Sheet1!NM_個別情報_週第１類医薬品販売時間_整数２</vt:lpstr>
      <vt:lpstr>Sheet1!NM_個別情報_週第１類医薬品販売時間_整数３</vt:lpstr>
      <vt:lpstr>Sheet1!NM_個別情報_週特定販売時間_小数１</vt:lpstr>
      <vt:lpstr>Sheet1!NM_個別情報_週特定販売時間_整数１</vt:lpstr>
      <vt:lpstr>Sheet1!NM_個別情報_週特定販売時間_整数２</vt:lpstr>
      <vt:lpstr>Sheet1!NM_個別情報_週特定販売時間_整数３</vt:lpstr>
      <vt:lpstr>Sheet1!NM_個別情報_週要指導医薬品販売時間_小数１</vt:lpstr>
      <vt:lpstr>Sheet1!NM_個別情報_週要指導医薬品販売時間_整数１</vt:lpstr>
      <vt:lpstr>Sheet1!NM_個別情報_週要指導医薬品販売時間_整数２</vt:lpstr>
      <vt:lpstr>Sheet1!NM_個別情報_週要指導医薬品販売時間_整数３</vt:lpstr>
      <vt:lpstr>Sheet1!NM_個別情報_相談時・緊急時の連絡先</vt:lpstr>
      <vt:lpstr>Sheet1!NM_個別情報_第１類医薬品販売時間_火_開始</vt:lpstr>
      <vt:lpstr>Sheet1!NM_個別情報_第１類医薬品販売時間_火_終了</vt:lpstr>
      <vt:lpstr>Sheet1!NM_個別情報_第１類医薬品販売時間_休憩_火_開始</vt:lpstr>
      <vt:lpstr>Sheet1!NM_個別情報_第１類医薬品販売時間_休憩_火_終了</vt:lpstr>
      <vt:lpstr>Sheet1!NM_個別情報_第１類医薬品販売時間_休憩_金_開始</vt:lpstr>
      <vt:lpstr>Sheet1!NM_個別情報_第１類医薬品販売時間_休憩_金_終了</vt:lpstr>
      <vt:lpstr>Sheet1!NM_個別情報_第１類医薬品販売時間_休憩_月_開始</vt:lpstr>
      <vt:lpstr>Sheet1!NM_個別情報_第１類医薬品販売時間_休憩_月_終了</vt:lpstr>
      <vt:lpstr>Sheet1!NM_個別情報_第１類医薬品販売時間_休憩_祝日_開始</vt:lpstr>
      <vt:lpstr>Sheet1!NM_個別情報_第１類医薬品販売時間_休憩_祝日_終了</vt:lpstr>
      <vt:lpstr>Sheet1!NM_個別情報_第１類医薬品販売時間_休憩_水_開始</vt:lpstr>
      <vt:lpstr>Sheet1!NM_個別情報_第１類医薬品販売時間_休憩_水_終了</vt:lpstr>
      <vt:lpstr>Sheet1!NM_個別情報_第１類医薬品販売時間_休憩_土_開始</vt:lpstr>
      <vt:lpstr>Sheet1!NM_個別情報_第１類医薬品販売時間_休憩_土_終了</vt:lpstr>
      <vt:lpstr>Sheet1!NM_個別情報_第１類医薬品販売時間_休憩_日_開始</vt:lpstr>
      <vt:lpstr>Sheet1!NM_個別情報_第１類医薬品販売時間_休憩_日_終了</vt:lpstr>
      <vt:lpstr>Sheet1!NM_個別情報_第１類医薬品販売時間_休憩_木_開始</vt:lpstr>
      <vt:lpstr>Sheet1!NM_個別情報_第１類医薬品販売時間_休憩_木_終了</vt:lpstr>
      <vt:lpstr>Sheet1!NM_個別情報_第１類医薬品販売時間_金_開始</vt:lpstr>
      <vt:lpstr>Sheet1!NM_個別情報_第１類医薬品販売時間_金_終了</vt:lpstr>
      <vt:lpstr>Sheet1!NM_個別情報_第１類医薬品販売時間_月_開始</vt:lpstr>
      <vt:lpstr>Sheet1!NM_個別情報_第１類医薬品販売時間_月_終了</vt:lpstr>
      <vt:lpstr>Sheet1!NM_個別情報_第１類医薬品販売時間_祝日_開始</vt:lpstr>
      <vt:lpstr>Sheet1!NM_個別情報_第１類医薬品販売時間_祝日_終了</vt:lpstr>
      <vt:lpstr>Sheet1!NM_個別情報_第１類医薬品販売時間_水_開始</vt:lpstr>
      <vt:lpstr>Sheet1!NM_個別情報_第１類医薬品販売時間_水_終了</vt:lpstr>
      <vt:lpstr>Sheet1!NM_個別情報_第１類医薬品販売時間_土_開始</vt:lpstr>
      <vt:lpstr>Sheet1!NM_個別情報_第１類医薬品販売時間_土_終了</vt:lpstr>
      <vt:lpstr>Sheet1!NM_個別情報_第１類医薬品販売時間_日_開始</vt:lpstr>
      <vt:lpstr>Sheet1!NM_個別情報_第１類医薬品販売時間_日_終了</vt:lpstr>
      <vt:lpstr>Sheet1!NM_個別情報_第１類医薬品販売時間_木_開始</vt:lpstr>
      <vt:lpstr>Sheet1!NM_個別情報_第１類医薬品販売時間_木_終了</vt:lpstr>
      <vt:lpstr>Sheet1!NM_個別情報_第一類情報提供場所数</vt:lpstr>
      <vt:lpstr>Sheet1!NM_個別情報_第一類情報提供有無</vt:lpstr>
      <vt:lpstr>Sheet1!NM_個別情報_調剤室面積_小数１</vt:lpstr>
      <vt:lpstr>Sheet1!NM_個別情報_調剤室面積_整数１</vt:lpstr>
      <vt:lpstr>Sheet1!NM_個別情報_調剤室面積_整数２</vt:lpstr>
      <vt:lpstr>Sheet1!NM_個別情報_調剤室面積_整数３</vt:lpstr>
      <vt:lpstr>Sheet1!NM_個別情報_調剤室面積_整数４</vt:lpstr>
      <vt:lpstr>Sheet1!NM_個別情報_店舗販売業の取扱品目</vt:lpstr>
      <vt:lpstr>Sheet1!NM_個別情報_店舗面積_小数１</vt:lpstr>
      <vt:lpstr>Sheet1!NM_個別情報_店舗面積_整数１</vt:lpstr>
      <vt:lpstr>Sheet1!NM_個別情報_店舗面積_整数２</vt:lpstr>
      <vt:lpstr>Sheet1!NM_個別情報_店舗面積_整数３</vt:lpstr>
      <vt:lpstr>Sheet1!NM_個別情報_店舗面積_整数４</vt:lpstr>
      <vt:lpstr>Sheet1!NM_個別情報_登録販売者滞在時間_火_開始</vt:lpstr>
      <vt:lpstr>Sheet1!NM_個別情報_登録販売者滞在時間_火_終了</vt:lpstr>
      <vt:lpstr>Sheet1!NM_個別情報_登録販売者滞在時間_休憩_火_開始</vt:lpstr>
      <vt:lpstr>Sheet1!NM_個別情報_登録販売者滞在時間_休憩_火_終了</vt:lpstr>
      <vt:lpstr>Sheet1!NM_個別情報_登録販売者滞在時間_休憩_金_開始</vt:lpstr>
      <vt:lpstr>Sheet1!NM_個別情報_登録販売者滞在時間_休憩_金_終了</vt:lpstr>
      <vt:lpstr>Sheet1!NM_個別情報_登録販売者滞在時間_休憩_月_開始</vt:lpstr>
      <vt:lpstr>Sheet1!NM_個別情報_登録販売者滞在時間_休憩_月_終了</vt:lpstr>
      <vt:lpstr>Sheet1!NM_個別情報_登録販売者滞在時間_休憩_祝日_開始</vt:lpstr>
      <vt:lpstr>Sheet1!NM_個別情報_登録販売者滞在時間_休憩_祝日_終了</vt:lpstr>
      <vt:lpstr>Sheet1!NM_個別情報_登録販売者滞在時間_休憩_水_開始</vt:lpstr>
      <vt:lpstr>Sheet1!NM_個別情報_登録販売者滞在時間_休憩_水_終了</vt:lpstr>
      <vt:lpstr>Sheet1!NM_個別情報_登録販売者滞在時間_休憩_土_開始</vt:lpstr>
      <vt:lpstr>Sheet1!NM_個別情報_登録販売者滞在時間_休憩_土_終了</vt:lpstr>
      <vt:lpstr>Sheet1!NM_個別情報_登録販売者滞在時間_休憩_日_開始</vt:lpstr>
      <vt:lpstr>Sheet1!NM_個別情報_登録販売者滞在時間_休憩_日_終了</vt:lpstr>
      <vt:lpstr>Sheet1!NM_個別情報_登録販売者滞在時間_休憩_木_開始</vt:lpstr>
      <vt:lpstr>Sheet1!NM_個別情報_登録販売者滞在時間_休憩_木_終了</vt:lpstr>
      <vt:lpstr>Sheet1!NM_個別情報_登録販売者滞在時間_金_開始</vt:lpstr>
      <vt:lpstr>Sheet1!NM_個別情報_登録販売者滞在時間_金_終了</vt:lpstr>
      <vt:lpstr>Sheet1!NM_個別情報_登録販売者滞在時間_月_開始</vt:lpstr>
      <vt:lpstr>Sheet1!NM_個別情報_登録販売者滞在時間_月_終了</vt:lpstr>
      <vt:lpstr>Sheet1!NM_個別情報_登録販売者滞在時間_祝日_開始</vt:lpstr>
      <vt:lpstr>Sheet1!NM_個別情報_登録販売者滞在時間_祝日_終了</vt:lpstr>
      <vt:lpstr>Sheet1!NM_個別情報_登録販売者滞在時間_水_開始</vt:lpstr>
      <vt:lpstr>Sheet1!NM_個別情報_登録販売者滞在時間_水_終了</vt:lpstr>
      <vt:lpstr>Sheet1!NM_個別情報_登録販売者滞在時間_土_開始</vt:lpstr>
      <vt:lpstr>Sheet1!NM_個別情報_登録販売者滞在時間_土_終了</vt:lpstr>
      <vt:lpstr>Sheet1!NM_個別情報_登録販売者滞在時間_日_開始</vt:lpstr>
      <vt:lpstr>Sheet1!NM_個別情報_登録販売者滞在時間_日_終了</vt:lpstr>
      <vt:lpstr>Sheet1!NM_個別情報_登録販売者滞在時間_木_開始</vt:lpstr>
      <vt:lpstr>Sheet1!NM_個別情報_登録販売者滞在時間_木_終了</vt:lpstr>
      <vt:lpstr>Sheet1!NM_個別情報_特定販売する医薬品の区分_インターネット広告</vt:lpstr>
      <vt:lpstr>Sheet1!NM_個別情報_特定販売する医薬品の区分_インターネット広告_ＦＡＸ</vt:lpstr>
      <vt:lpstr>Sheet1!NM_個別情報_特定販売する医薬品の区分_インターネット広告_ＨＰ１_ＵＲＬ</vt:lpstr>
      <vt:lpstr>Sheet1!NM_個別情報_特定販売する医薬品の区分_インターネット広告_ＨＰ１_ＵＲＬ_変更前</vt:lpstr>
      <vt:lpstr>Sheet1!NM_個別情報_特定販売する医薬品の区分_インターネット広告_ＨＰ１_パスワード</vt:lpstr>
      <vt:lpstr>Sheet1!NM_個別情報_特定販売する医薬品の区分_インターネット広告_ＨＰ１_パスワード_変更前</vt:lpstr>
      <vt:lpstr>Sheet1!NM_個別情報_特定販売する医薬品の区分_インターネット広告_ＨＰ１_店舗名称</vt:lpstr>
      <vt:lpstr>Sheet1!NM_個別情報_特定販売する医薬品の区分_インターネット広告_ＨＰ１_店舗名称_変更前</vt:lpstr>
      <vt:lpstr>Sheet1!NM_個別情報_特定販売する医薬品の区分_インターネット広告_ＨＰ２_ＵＲＬ</vt:lpstr>
      <vt:lpstr>Sheet1!NM_個別情報_特定販売する医薬品の区分_インターネット広告_ＨＰ２_ＵＲＬ_変更前</vt:lpstr>
      <vt:lpstr>Sheet1!NM_個別情報_特定販売する医薬品の区分_インターネット広告_ＨＰ２_パスワード</vt:lpstr>
      <vt:lpstr>Sheet1!NM_個別情報_特定販売する医薬品の区分_インターネット広告_ＨＰ２_パスワード_変更前</vt:lpstr>
      <vt:lpstr>Sheet1!NM_個別情報_特定販売する医薬品の区分_インターネット広告_ＨＰ２_店舗名称</vt:lpstr>
      <vt:lpstr>Sheet1!NM_個別情報_特定販売する医薬品の区分_インターネット広告_ＨＰ２_店舗名称_変更前</vt:lpstr>
      <vt:lpstr>Sheet1!NM_個別情報_特定販売する医薬品の区分_インターネット広告_ＨＰ３_ＵＲＬ</vt:lpstr>
      <vt:lpstr>Sheet1!NM_個別情報_特定販売する医薬品の区分_インターネット広告_ＨＰ３_ＵＲＬ_変更前</vt:lpstr>
      <vt:lpstr>Sheet1!NM_個別情報_特定販売する医薬品の区分_インターネット広告_ＨＰ３_パスワード</vt:lpstr>
      <vt:lpstr>Sheet1!NM_個別情報_特定販売する医薬品の区分_インターネット広告_ＨＰ３_パスワード_変更前</vt:lpstr>
      <vt:lpstr>Sheet1!NM_個別情報_特定販売する医薬品の区分_インターネット広告_ＨＰ３_店舗名称</vt:lpstr>
      <vt:lpstr>Sheet1!NM_個別情報_特定販売する医薬品の区分_インターネット広告_ＨＰ３_店舗名称_変更前</vt:lpstr>
      <vt:lpstr>Sheet1!NM_個別情報_特定販売する医薬品の区分_インターネット広告_メールアドレス</vt:lpstr>
      <vt:lpstr>Sheet1!NM_個別情報_特定販売する医薬品の区分_インターネット広告_監視設備</vt:lpstr>
      <vt:lpstr>Sheet1!NM_個別情報_特定販売する医薬品の区分_インターネット広告_監視用のメールアドレス等</vt:lpstr>
      <vt:lpstr>Sheet1!NM_個別情報_特定販売する医薬品の区分_インターネット広告_電話</vt:lpstr>
      <vt:lpstr>Sheet1!NM_個別情報_特定販売する医薬品の区分_インターネット広告_特記事項等</vt:lpstr>
      <vt:lpstr>Sheet1!NM_個別情報_特定販売する医薬品の区分_指定第２類医薬品</vt:lpstr>
      <vt:lpstr>Sheet1!NM_個別情報_特定販売する医薬品の区分_第１類医薬品</vt:lpstr>
      <vt:lpstr>Sheet1!NM_個別情報_特定販売する医薬品の区分_第２類医薬品_指定第２類医薬品を除く</vt:lpstr>
      <vt:lpstr>Sheet1!NM_個別情報_特定販売する医薬品の区分_第３類医薬品</vt:lpstr>
      <vt:lpstr>Sheet1!NM_個別情報_特定販売する医薬品の区分_配達方法</vt:lpstr>
      <vt:lpstr>Sheet1!NM_個別情報_特定販売のみ行う時間_火</vt:lpstr>
      <vt:lpstr>Sheet1!NM_個別情報_特定販売のみ行う時間_金</vt:lpstr>
      <vt:lpstr>Sheet1!NM_個別情報_特定販売のみ行う時間_月</vt:lpstr>
      <vt:lpstr>Sheet1!NM_個別情報_特定販売のみ行う時間_祝日</vt:lpstr>
      <vt:lpstr>Sheet1!NM_個別情報_特定販売のみ行う時間_水</vt:lpstr>
      <vt:lpstr>Sheet1!NM_個別情報_特定販売のみ行う時間_土</vt:lpstr>
      <vt:lpstr>Sheet1!NM_個別情報_特定販売のみ行う時間_日</vt:lpstr>
      <vt:lpstr>Sheet1!NM_個別情報_特定販売のみ行う時間_木</vt:lpstr>
      <vt:lpstr>Sheet1!NM_個別情報_特定販売時間_火_開始</vt:lpstr>
      <vt:lpstr>Sheet1!NM_個別情報_特定販売時間_火_終了</vt:lpstr>
      <vt:lpstr>Sheet1!NM_個別情報_特定販売時間_金_開始</vt:lpstr>
      <vt:lpstr>Sheet1!NM_個別情報_特定販売時間_金_終了</vt:lpstr>
      <vt:lpstr>Sheet1!NM_個別情報_特定販売時間_月_開始</vt:lpstr>
      <vt:lpstr>Sheet1!NM_個別情報_特定販売時間_月_終了</vt:lpstr>
      <vt:lpstr>Sheet1!NM_個別情報_特定販売時間_祝日_開始</vt:lpstr>
      <vt:lpstr>Sheet1!NM_個別情報_特定販売時間_祝日_終了</vt:lpstr>
      <vt:lpstr>Sheet1!NM_個別情報_特定販売時間_水_開始</vt:lpstr>
      <vt:lpstr>Sheet1!NM_個別情報_特定販売時間_水_終了</vt:lpstr>
      <vt:lpstr>Sheet1!NM_個別情報_特定販売時間_土_開始</vt:lpstr>
      <vt:lpstr>Sheet1!NM_個別情報_特定販売時間_土_終了</vt:lpstr>
      <vt:lpstr>Sheet1!NM_個別情報_特定販売時間_日_開始</vt:lpstr>
      <vt:lpstr>Sheet1!NM_個別情報_特定販売時間_日_終了</vt:lpstr>
      <vt:lpstr>Sheet1!NM_個別情報_特定販売時間_木_開始</vt:lpstr>
      <vt:lpstr>Sheet1!NM_個別情報_特定販売時間_木_終了</vt:lpstr>
      <vt:lpstr>Sheet1!NM_個別情報_特定販売実施</vt:lpstr>
      <vt:lpstr>Sheet1!NM_個別情報_特定販売実施_通信手段_ＦＡＸ</vt:lpstr>
      <vt:lpstr>Sheet1!NM_個別情報_特定販売実施_通信手段_インターネット</vt:lpstr>
      <vt:lpstr>Sheet1!NM_個別情報_特定販売実施_通信手段_カタログ</vt:lpstr>
      <vt:lpstr>Sheet1!NM_個別情報_特定販売実施_通信手段_その他</vt:lpstr>
      <vt:lpstr>Sheet1!NM_個別情報_特定販売実施_通信手段_その他詳細</vt:lpstr>
      <vt:lpstr>Sheet1!NM_個別情報_特定販売実施_通信手段_電話</vt:lpstr>
      <vt:lpstr>Sheet1!NM_個別情報_販売する医薬品の区分_指定第２類医薬品</vt:lpstr>
      <vt:lpstr>Sheet1!NM_個別情報_販売する医薬品の区分_指定濫用防止医薬品</vt:lpstr>
      <vt:lpstr>Sheet1!NM_個別情報_販売する医薬品の区分_第１類医薬品</vt:lpstr>
      <vt:lpstr>Sheet1!NM_個別情報_販売する医薬品の区分_第２類医薬品_指定第２類医薬品を除く</vt:lpstr>
      <vt:lpstr>Sheet1!NM_個別情報_販売する医薬品の区分_第３類医薬品</vt:lpstr>
      <vt:lpstr>Sheet1!NM_個別情報_販売する医薬品の区分_要指導医薬品</vt:lpstr>
      <vt:lpstr>Sheet1!NM_個別情報_薬剤師滞在時間_火_開始</vt:lpstr>
      <vt:lpstr>Sheet1!NM_個別情報_薬剤師滞在時間_火_終了</vt:lpstr>
      <vt:lpstr>Sheet1!NM_個別情報_薬剤師滞在時間_休憩_火_開始</vt:lpstr>
      <vt:lpstr>Sheet1!NM_個別情報_薬剤師滞在時間_休憩_火_終了</vt:lpstr>
      <vt:lpstr>Sheet1!NM_個別情報_薬剤師滞在時間_休憩_金_開始</vt:lpstr>
      <vt:lpstr>Sheet1!NM_個別情報_薬剤師滞在時間_休憩_金_終了</vt:lpstr>
      <vt:lpstr>Sheet1!NM_個別情報_薬剤師滞在時間_休憩_月_開始</vt:lpstr>
      <vt:lpstr>Sheet1!NM_個別情報_薬剤師滞在時間_休憩_月_終了</vt:lpstr>
      <vt:lpstr>Sheet1!NM_個別情報_薬剤師滞在時間_休憩_祝日_開始</vt:lpstr>
      <vt:lpstr>Sheet1!NM_個別情報_薬剤師滞在時間_休憩_祝日_終了</vt:lpstr>
      <vt:lpstr>Sheet1!NM_個別情報_薬剤師滞在時間_休憩_水_開始</vt:lpstr>
      <vt:lpstr>Sheet1!NM_個別情報_薬剤師滞在時間_休憩_水_終了</vt:lpstr>
      <vt:lpstr>Sheet1!NM_個別情報_薬剤師滞在時間_休憩_土_開始</vt:lpstr>
      <vt:lpstr>Sheet1!NM_個別情報_薬剤師滞在時間_休憩_土_終了</vt:lpstr>
      <vt:lpstr>Sheet1!NM_個別情報_薬剤師滞在時間_休憩_日_開始</vt:lpstr>
      <vt:lpstr>Sheet1!NM_個別情報_薬剤師滞在時間_休憩_日_終了</vt:lpstr>
      <vt:lpstr>Sheet1!NM_個別情報_薬剤師滞在時間_休憩_木_開始</vt:lpstr>
      <vt:lpstr>Sheet1!NM_個別情報_薬剤師滞在時間_休憩_木_終了</vt:lpstr>
      <vt:lpstr>Sheet1!NM_個別情報_薬剤師滞在時間_金_開始</vt:lpstr>
      <vt:lpstr>Sheet1!NM_個別情報_薬剤師滞在時間_金_終了</vt:lpstr>
      <vt:lpstr>Sheet1!NM_個別情報_薬剤師滞在時間_月_開始</vt:lpstr>
      <vt:lpstr>Sheet1!NM_個別情報_薬剤師滞在時間_月_終了</vt:lpstr>
      <vt:lpstr>Sheet1!NM_個別情報_薬剤師滞在時間_祝日_開始</vt:lpstr>
      <vt:lpstr>Sheet1!NM_個別情報_薬剤師滞在時間_祝日_終了</vt:lpstr>
      <vt:lpstr>Sheet1!NM_個別情報_薬剤師滞在時間_水_開始</vt:lpstr>
      <vt:lpstr>Sheet1!NM_個別情報_薬剤師滞在時間_水_終了</vt:lpstr>
      <vt:lpstr>Sheet1!NM_個別情報_薬剤師滞在時間_土_開始</vt:lpstr>
      <vt:lpstr>Sheet1!NM_個別情報_薬剤師滞在時間_土_終了</vt:lpstr>
      <vt:lpstr>Sheet1!NM_個別情報_薬剤師滞在時間_日_開始</vt:lpstr>
      <vt:lpstr>Sheet1!NM_個別情報_薬剤師滞在時間_日_終了</vt:lpstr>
      <vt:lpstr>Sheet1!NM_個別情報_薬剤師滞在時間_木_開始</vt:lpstr>
      <vt:lpstr>Sheet1!NM_個別情報_薬剤師滞在時間_木_終了</vt:lpstr>
      <vt:lpstr>Sheet1!NM_個別情報_要指導医薬品売り場</vt:lpstr>
      <vt:lpstr>Sheet1!NM_個別情報_要指導医薬品売り場の数</vt:lpstr>
      <vt:lpstr>Sheet1!NM_個別情報_要指導医薬品販売時間_火_開始</vt:lpstr>
      <vt:lpstr>Sheet1!NM_個別情報_要指導医薬品販売時間_火_終了</vt:lpstr>
      <vt:lpstr>Sheet1!NM_個別情報_要指導医薬品販売時間_休憩_火_開始</vt:lpstr>
      <vt:lpstr>Sheet1!NM_個別情報_要指導医薬品販売時間_休憩_火_終了</vt:lpstr>
      <vt:lpstr>Sheet1!NM_個別情報_要指導医薬品販売時間_休憩_金_開始</vt:lpstr>
      <vt:lpstr>Sheet1!NM_個別情報_要指導医薬品販売時間_休憩_金_終了</vt:lpstr>
      <vt:lpstr>Sheet1!NM_個別情報_要指導医薬品販売時間_休憩_月_開始</vt:lpstr>
      <vt:lpstr>Sheet1!NM_個別情報_要指導医薬品販売時間_休憩_月_終了</vt:lpstr>
      <vt:lpstr>Sheet1!NM_個別情報_要指導医薬品販売時間_休憩_祝日_開始</vt:lpstr>
      <vt:lpstr>Sheet1!NM_個別情報_要指導医薬品販売時間_休憩_祝日_終了</vt:lpstr>
      <vt:lpstr>Sheet1!NM_個別情報_要指導医薬品販売時間_休憩_水_開始</vt:lpstr>
      <vt:lpstr>Sheet1!NM_個別情報_要指導医薬品販売時間_休憩_水_終了</vt:lpstr>
      <vt:lpstr>Sheet1!NM_個別情報_要指導医薬品販売時間_休憩_土_開始</vt:lpstr>
      <vt:lpstr>Sheet1!NM_個別情報_要指導医薬品販売時間_休憩_土_終了</vt:lpstr>
      <vt:lpstr>Sheet1!NM_個別情報_要指導医薬品販売時間_休憩_日_開始</vt:lpstr>
      <vt:lpstr>Sheet1!NM_個別情報_要指導医薬品販売時間_休憩_日_終了</vt:lpstr>
      <vt:lpstr>Sheet1!NM_個別情報_要指導医薬品販売時間_休憩_木_開始</vt:lpstr>
      <vt:lpstr>Sheet1!NM_個別情報_要指導医薬品販売時間_休憩_木_終了</vt:lpstr>
      <vt:lpstr>Sheet1!NM_個別情報_要指導医薬品販売時間_金_開始</vt:lpstr>
      <vt:lpstr>Sheet1!NM_個別情報_要指導医薬品販売時間_金_終了</vt:lpstr>
      <vt:lpstr>Sheet1!NM_個別情報_要指導医薬品販売時間_月_開始</vt:lpstr>
      <vt:lpstr>Sheet1!NM_個別情報_要指導医薬品販売時間_月_終了</vt:lpstr>
      <vt:lpstr>Sheet1!NM_個別情報_要指導医薬品販売時間_祝日_開始</vt:lpstr>
      <vt:lpstr>Sheet1!NM_個別情報_要指導医薬品販売時間_祝日_終了</vt:lpstr>
      <vt:lpstr>Sheet1!NM_個別情報_要指導医薬品販売時間_水_開始</vt:lpstr>
      <vt:lpstr>Sheet1!NM_個別情報_要指導医薬品販売時間_水_終了</vt:lpstr>
      <vt:lpstr>Sheet1!NM_個別情報_要指導医薬品販売時間_土_開始</vt:lpstr>
      <vt:lpstr>Sheet1!NM_個別情報_要指導医薬品販売時間_土_終了</vt:lpstr>
      <vt:lpstr>Sheet1!NM_個別情報_要指導医薬品販売時間_日_開始</vt:lpstr>
      <vt:lpstr>Sheet1!NM_個別情報_要指導医薬品販売時間_日_終了</vt:lpstr>
      <vt:lpstr>Sheet1!NM_個別情報_要指導医薬品販売時間_木_開始</vt:lpstr>
      <vt:lpstr>Sheet1!NM_個別情報_要指導医薬品販売時間_木_終了</vt:lpstr>
      <vt:lpstr>Sheet1!NM_個別情報_冷暗貯蔵設備の有無</vt:lpstr>
      <vt:lpstr>Sheet1!NM_施設_ＥＭａｉｌ</vt:lpstr>
      <vt:lpstr>Sheet1!NM_施設_ＦＡＸ</vt:lpstr>
      <vt:lpstr>Sheet1!NM_施設_所在地_建物名</vt:lpstr>
      <vt:lpstr>Sheet1!NM_施設_所在地_市区町村</vt:lpstr>
      <vt:lpstr>Sheet1!NM_施設_所在地_字</vt:lpstr>
      <vt:lpstr>Sheet1!NM_施設_所在地_都道府県</vt:lpstr>
      <vt:lpstr>Sheet1!NM_施設_所在地_番地</vt:lpstr>
      <vt:lpstr>Sheet1!NM_施設_所在地_郵便番号_右</vt:lpstr>
      <vt:lpstr>Sheet1!NM_施設_所在地_郵便番号_左</vt:lpstr>
      <vt:lpstr>Sheet1!NM_施設_電話番号１</vt:lpstr>
      <vt:lpstr>Sheet1!NM_施設_電話番号２</vt:lpstr>
      <vt:lpstr>Sheet1!NM_施設_名称</vt:lpstr>
      <vt:lpstr>Sheet1!NM_施設_名称_当て字</vt:lpstr>
      <vt:lpstr>Sheet1!NM_施設_名称カナ</vt:lpstr>
      <vt:lpstr>Sheet1!NM_従事者１_医薬品_小数１</vt:lpstr>
      <vt:lpstr>Sheet1!NM_従事者１_医薬品_小数１_変更前</vt:lpstr>
      <vt:lpstr>Sheet1!NM_従事者１_医薬品_整数１</vt:lpstr>
      <vt:lpstr>Sheet1!NM_従事者１_医薬品_整数１_変更前</vt:lpstr>
      <vt:lpstr>Sheet1!NM_従事者１_医薬品_整数２</vt:lpstr>
      <vt:lpstr>Sheet1!NM_従事者１_医薬品_整数２_変更前</vt:lpstr>
      <vt:lpstr>Sheet1!NM_従事者１_兼務</vt:lpstr>
      <vt:lpstr>Sheet1!NM_従事者１_兼務管理店舗_許可番号１</vt:lpstr>
      <vt:lpstr>Sheet1!NM_従事者１_兼務管理店舗_許可番号２</vt:lpstr>
      <vt:lpstr>Sheet1!NM_従事者１_兼務管理店舗_許可番号３</vt:lpstr>
      <vt:lpstr>Sheet1!NM_従事者１_兼務管理店舗_許可番号４</vt:lpstr>
      <vt:lpstr>Sheet1!NM_従事者１_兼務管理店舗_許可番号５</vt:lpstr>
      <vt:lpstr>Sheet1!NM_従事者１_兼務管理店舗_主に従事する店舗１</vt:lpstr>
      <vt:lpstr>Sheet1!NM_従事者１_兼務管理店舗_主に従事する店舗２</vt:lpstr>
      <vt:lpstr>Sheet1!NM_従事者１_兼務管理店舗_主に従事する店舗３</vt:lpstr>
      <vt:lpstr>Sheet1!NM_従事者１_兼務管理店舗_主に従事する店舗４</vt:lpstr>
      <vt:lpstr>Sheet1!NM_従事者１_兼務管理店舗_主に従事する店舗５</vt:lpstr>
      <vt:lpstr>Sheet1!NM_従事者１_兼務管理店舗_店舗住所_建物名１</vt:lpstr>
      <vt:lpstr>Sheet1!NM_従事者１_兼務管理店舗_店舗住所_建物名２</vt:lpstr>
      <vt:lpstr>Sheet1!NM_従事者１_兼務管理店舗_店舗住所_建物名３</vt:lpstr>
      <vt:lpstr>Sheet1!NM_従事者１_兼務管理店舗_店舗住所_建物名４</vt:lpstr>
      <vt:lpstr>Sheet1!NM_従事者１_兼務管理店舗_店舗住所_建物名５</vt:lpstr>
      <vt:lpstr>Sheet1!NM_従事者１_兼務管理店舗_店舗住所_市区町村１</vt:lpstr>
      <vt:lpstr>Sheet1!NM_従事者１_兼務管理店舗_店舗住所_市区町村２</vt:lpstr>
      <vt:lpstr>Sheet1!NM_従事者１_兼務管理店舗_店舗住所_市区町村３</vt:lpstr>
      <vt:lpstr>Sheet1!NM_従事者１_兼務管理店舗_店舗住所_市区町村４</vt:lpstr>
      <vt:lpstr>Sheet1!NM_従事者１_兼務管理店舗_店舗住所_市区町村５</vt:lpstr>
      <vt:lpstr>Sheet1!NM_従事者１_兼務管理店舗_店舗住所_字１</vt:lpstr>
      <vt:lpstr>Sheet1!NM_従事者１_兼務管理店舗_店舗住所_字２</vt:lpstr>
      <vt:lpstr>Sheet1!NM_従事者１_兼務管理店舗_店舗住所_字３</vt:lpstr>
      <vt:lpstr>Sheet1!NM_従事者１_兼務管理店舗_店舗住所_字４</vt:lpstr>
      <vt:lpstr>Sheet1!NM_従事者１_兼務管理店舗_店舗住所_字５</vt:lpstr>
      <vt:lpstr>Sheet1!NM_従事者１_兼務管理店舗_店舗住所_都道府県１</vt:lpstr>
      <vt:lpstr>Sheet1!NM_従事者１_兼務管理店舗_店舗住所_都道府県２</vt:lpstr>
      <vt:lpstr>Sheet1!NM_従事者１_兼務管理店舗_店舗住所_都道府県３</vt:lpstr>
      <vt:lpstr>Sheet1!NM_従事者１_兼務管理店舗_店舗住所_都道府県４</vt:lpstr>
      <vt:lpstr>Sheet1!NM_従事者１_兼務管理店舗_店舗住所_都道府県５</vt:lpstr>
      <vt:lpstr>Sheet1!NM_従事者１_兼務管理店舗_店舗住所_番地１</vt:lpstr>
      <vt:lpstr>Sheet1!NM_従事者１_兼務管理店舗_店舗住所_番地２</vt:lpstr>
      <vt:lpstr>Sheet1!NM_従事者１_兼務管理店舗_店舗住所_番地３</vt:lpstr>
      <vt:lpstr>Sheet1!NM_従事者１_兼務管理店舗_店舗住所_番地４</vt:lpstr>
      <vt:lpstr>Sheet1!NM_従事者１_兼務管理店舗_店舗住所_番地５</vt:lpstr>
      <vt:lpstr>Sheet1!NM_従事者１_兼務管理店舗_店舗住所_郵便番号_右１</vt:lpstr>
      <vt:lpstr>Sheet1!NM_従事者１_兼務管理店舗_店舗住所_郵便番号_右２</vt:lpstr>
      <vt:lpstr>Sheet1!NM_従事者１_兼務管理店舗_店舗住所_郵便番号_右３</vt:lpstr>
      <vt:lpstr>Sheet1!NM_従事者１_兼務管理店舗_店舗住所_郵便番号_右４</vt:lpstr>
      <vt:lpstr>Sheet1!NM_従事者１_兼務管理店舗_店舗住所_郵便番号_右５</vt:lpstr>
      <vt:lpstr>Sheet1!NM_従事者１_兼務管理店舗_店舗住所_郵便番号_左１</vt:lpstr>
      <vt:lpstr>Sheet1!NM_従事者１_兼務管理店舗_店舗住所_郵便番号_左２</vt:lpstr>
      <vt:lpstr>Sheet1!NM_従事者１_兼務管理店舗_店舗住所_郵便番号_左３</vt:lpstr>
      <vt:lpstr>Sheet1!NM_従事者１_兼務管理店舗_店舗住所_郵便番号_左４</vt:lpstr>
      <vt:lpstr>Sheet1!NM_従事者１_兼務管理店舗_店舗住所_郵便番号_左５</vt:lpstr>
      <vt:lpstr>Sheet1!NM_従事者１_兼務管理店舗_店舗名称１</vt:lpstr>
      <vt:lpstr>Sheet1!NM_従事者１_兼務管理店舗_店舗名称２</vt:lpstr>
      <vt:lpstr>Sheet1!NM_従事者１_兼務管理店舗_店舗名称３</vt:lpstr>
      <vt:lpstr>Sheet1!NM_従事者１_兼務管理店舗_店舗名称４</vt:lpstr>
      <vt:lpstr>Sheet1!NM_従事者１_兼務管理店舗_店舗名称５</vt:lpstr>
      <vt:lpstr>Sheet1!NM_従事者１_兼務許可年月日_月</vt:lpstr>
      <vt:lpstr>Sheet1!NM_従事者１_兼務許可年月日_元号</vt:lpstr>
      <vt:lpstr>Sheet1!NM_従事者１_兼務許可年月日_日</vt:lpstr>
      <vt:lpstr>Sheet1!NM_従事者１_兼務許可年月日_年</vt:lpstr>
      <vt:lpstr>Sheet1!NM_従事者１_兼務許可番号</vt:lpstr>
      <vt:lpstr>Sheet1!NM_従事者１_兼務廃止年月日_月</vt:lpstr>
      <vt:lpstr>Sheet1!NM_従事者１_兼務廃止年月日_元号</vt:lpstr>
      <vt:lpstr>Sheet1!NM_従事者１_兼務廃止年月日_日</vt:lpstr>
      <vt:lpstr>Sheet1!NM_従事者１_兼務廃止年月日_年</vt:lpstr>
      <vt:lpstr>Sheet1!NM_従事者１_兼務備考</vt:lpstr>
      <vt:lpstr>Sheet1!NM_従事者１_氏名</vt:lpstr>
      <vt:lpstr>Sheet1!NM_従事者１_氏名_当て字</vt:lpstr>
      <vt:lpstr>Sheet1!NM_従事者１_氏名_当て字_変更前</vt:lpstr>
      <vt:lpstr>Sheet1!NM_従事者１_氏名_変更前</vt:lpstr>
      <vt:lpstr>Sheet1!NM_従事者１_氏名カナ</vt:lpstr>
      <vt:lpstr>Sheet1!NM_従事者１_氏名カナ_変更前</vt:lpstr>
      <vt:lpstr>Sheet1!NM_従事者１_資格</vt:lpstr>
      <vt:lpstr>Sheet1!NM_従事者１_資格_変更前</vt:lpstr>
      <vt:lpstr>Sheet1!NM_従事者１_就任年月日_月</vt:lpstr>
      <vt:lpstr>Sheet1!NM_従事者１_就任年月日_月_変更前</vt:lpstr>
      <vt:lpstr>Sheet1!NM_従事者１_就任年月日_元号</vt:lpstr>
      <vt:lpstr>Sheet1!NM_従事者１_就任年月日_元号_変更前</vt:lpstr>
      <vt:lpstr>Sheet1!NM_従事者１_就任年月日_日</vt:lpstr>
      <vt:lpstr>Sheet1!NM_従事者１_就任年月日_日_変更前</vt:lpstr>
      <vt:lpstr>Sheet1!NM_従事者１_就任年月日_年</vt:lpstr>
      <vt:lpstr>Sheet1!NM_従事者１_就任年月日_年_変更前</vt:lpstr>
      <vt:lpstr>Sheet1!NM_従事者１_週勤務時間_小数１</vt:lpstr>
      <vt:lpstr>Sheet1!NM_従事者１_週勤務時間_小数１_変更前</vt:lpstr>
      <vt:lpstr>Sheet1!NM_従事者１_週勤務時間_整数１</vt:lpstr>
      <vt:lpstr>Sheet1!NM_従事者１_週勤務時間_整数１_変更前</vt:lpstr>
      <vt:lpstr>Sheet1!NM_従事者１_週勤務時間_整数２</vt:lpstr>
      <vt:lpstr>Sheet1!NM_従事者１_週勤務時間_整数２_変更前</vt:lpstr>
      <vt:lpstr>Sheet1!NM_従事者１_住所_建物名</vt:lpstr>
      <vt:lpstr>Sheet1!NM_従事者１_住所_建物名_変更前</vt:lpstr>
      <vt:lpstr>Sheet1!NM_従事者１_住所_市区町村</vt:lpstr>
      <vt:lpstr>Sheet1!NM_従事者１_住所_市区町村_変更前</vt:lpstr>
      <vt:lpstr>Sheet1!NM_従事者１_住所_字</vt:lpstr>
      <vt:lpstr>Sheet1!NM_従事者１_住所_字_変更前</vt:lpstr>
      <vt:lpstr>Sheet1!NM_従事者１_住所_都道府県</vt:lpstr>
      <vt:lpstr>Sheet1!NM_従事者１_住所_都道府県_変更前</vt:lpstr>
      <vt:lpstr>Sheet1!NM_従事者１_住所_番地</vt:lpstr>
      <vt:lpstr>Sheet1!NM_従事者１_住所_番地_変更前</vt:lpstr>
      <vt:lpstr>Sheet1!NM_従事者１_住所_郵便番号_右</vt:lpstr>
      <vt:lpstr>Sheet1!NM_従事者１_住所_郵便番号_右_変更前</vt:lpstr>
      <vt:lpstr>Sheet1!NM_従事者１_住所_郵便番号_左</vt:lpstr>
      <vt:lpstr>Sheet1!NM_従事者１_住所_郵便番号_左_変更前</vt:lpstr>
      <vt:lpstr>Sheet1!NM_従事者１_従事者区分</vt:lpstr>
      <vt:lpstr>Sheet1!NM_従事者１_従事者区分_変更前</vt:lpstr>
      <vt:lpstr>Sheet1!NM_従事者１_従事者備考</vt:lpstr>
      <vt:lpstr>Sheet1!NM_従事者１_従事者備考_変更前</vt:lpstr>
      <vt:lpstr>Sheet1!NM_従事者１_生年月日_月</vt:lpstr>
      <vt:lpstr>Sheet1!NM_従事者１_生年月日_月_変更前</vt:lpstr>
      <vt:lpstr>Sheet1!NM_従事者１_生年月日_元号</vt:lpstr>
      <vt:lpstr>Sheet1!NM_従事者１_生年月日_元号_変更前</vt:lpstr>
      <vt:lpstr>Sheet1!NM_従事者１_生年月日_日</vt:lpstr>
      <vt:lpstr>Sheet1!NM_従事者１_生年月日_日_変更前</vt:lpstr>
      <vt:lpstr>Sheet1!NM_従事者１_生年月日_年</vt:lpstr>
      <vt:lpstr>Sheet1!NM_従事者１_生年月日_年_変更前</vt:lpstr>
      <vt:lpstr>Sheet1!NM_従事者１_退任年月日_月</vt:lpstr>
      <vt:lpstr>Sheet1!NM_従事者１_退任年月日_月_変更前</vt:lpstr>
      <vt:lpstr>Sheet1!NM_従事者１_退任年月日_元号</vt:lpstr>
      <vt:lpstr>Sheet1!NM_従事者１_退任年月日_元号_変更前</vt:lpstr>
      <vt:lpstr>Sheet1!NM_従事者１_退任年月日_日</vt:lpstr>
      <vt:lpstr>Sheet1!NM_従事者１_退任年月日_日_変更前</vt:lpstr>
      <vt:lpstr>Sheet1!NM_従事者１_退任年月日_年</vt:lpstr>
      <vt:lpstr>Sheet1!NM_従事者１_退任年月日_年_変更前</vt:lpstr>
      <vt:lpstr>Sheet1!NM_従事者１_登録年月日_月</vt:lpstr>
      <vt:lpstr>Sheet1!NM_従事者１_登録年月日_月_変更前</vt:lpstr>
      <vt:lpstr>Sheet1!NM_従事者１_登録年月日_元号</vt:lpstr>
      <vt:lpstr>Sheet1!NM_従事者１_登録年月日_元号_変更前</vt:lpstr>
      <vt:lpstr>Sheet1!NM_従事者１_登録年月日_日</vt:lpstr>
      <vt:lpstr>Sheet1!NM_従事者１_登録年月日_日_変更前</vt:lpstr>
      <vt:lpstr>Sheet1!NM_従事者１_登録年月日_年</vt:lpstr>
      <vt:lpstr>Sheet1!NM_従事者１_登録年月日_年_変更前</vt:lpstr>
      <vt:lpstr>Sheet1!NM_従事者１_登録販売者登録都道府県</vt:lpstr>
      <vt:lpstr>Sheet1!NM_従事者１_登録販売者登録都道府県_変更前</vt:lpstr>
      <vt:lpstr>Sheet1!NM_従事者１_登録番号１</vt:lpstr>
      <vt:lpstr>Sheet1!NM_従事者１_登録番号１_変更前</vt:lpstr>
      <vt:lpstr>Sheet1!NM_従事者１_登録番号２</vt:lpstr>
      <vt:lpstr>Sheet1!NM_従事者１_登録番号２_変更前</vt:lpstr>
      <vt:lpstr>Sheet1!NM_従事者１_登録番号３</vt:lpstr>
      <vt:lpstr>Sheet1!NM_従事者１_登録番号３_変更前</vt:lpstr>
      <vt:lpstr>Sheet1!NM_従事者１_比較フラグ</vt:lpstr>
      <vt:lpstr>Sheet1!NM_従事者１_要指導又は第１類_小数１</vt:lpstr>
      <vt:lpstr>Sheet1!NM_従事者１_要指導又は第１類_小数１_変更前</vt:lpstr>
      <vt:lpstr>Sheet1!NM_従事者１_要指導又は第１類_整数１</vt:lpstr>
      <vt:lpstr>Sheet1!NM_従事者１_要指導又は第１類_整数１_変更前</vt:lpstr>
      <vt:lpstr>Sheet1!NM_従事者１_要指導又は第１類_整数２</vt:lpstr>
      <vt:lpstr>Sheet1!NM_従事者１_要指導又は第１類_整数２_変更前</vt:lpstr>
      <vt:lpstr>Sheet1!NM_従事者１０_医薬品_小数１</vt:lpstr>
      <vt:lpstr>Sheet1!NM_従事者１０_医薬品_小数１_変更前</vt:lpstr>
      <vt:lpstr>Sheet1!NM_従事者１０_医薬品_整数１</vt:lpstr>
      <vt:lpstr>Sheet1!NM_従事者１０_医薬品_整数１_変更前</vt:lpstr>
      <vt:lpstr>Sheet1!NM_従事者１０_医薬品_整数２</vt:lpstr>
      <vt:lpstr>Sheet1!NM_従事者１０_医薬品_整数２_変更前</vt:lpstr>
      <vt:lpstr>Sheet1!NM_従事者１０_兼務</vt:lpstr>
      <vt:lpstr>Sheet1!NM_従事者１０_兼務管理店舗_許可番号</vt:lpstr>
      <vt:lpstr>Sheet1!NM_従事者１０_兼務管理店舗_主に従事する店舗</vt:lpstr>
      <vt:lpstr>Sheet1!NM_従事者１０_兼務管理店舗_店舗住所_建物名</vt:lpstr>
      <vt:lpstr>Sheet1!NM_従事者１０_兼務管理店舗_店舗住所_市区町村</vt:lpstr>
      <vt:lpstr>Sheet1!NM_従事者１０_兼務管理店舗_店舗住所_字</vt:lpstr>
      <vt:lpstr>Sheet1!NM_従事者１０_兼務管理店舗_店舗住所_都道府県</vt:lpstr>
      <vt:lpstr>Sheet1!NM_従事者１０_兼務管理店舗_店舗住所_番地</vt:lpstr>
      <vt:lpstr>Sheet1!NM_従事者１０_兼務管理店舗_店舗住所_郵便番号_右</vt:lpstr>
      <vt:lpstr>Sheet1!NM_従事者１０_兼務管理店舗_店舗住所_郵便番号_左</vt:lpstr>
      <vt:lpstr>Sheet1!NM_従事者１０_兼務管理店舗_店舗名称</vt:lpstr>
      <vt:lpstr>Sheet1!NM_従事者１０_兼務許可年月日_月</vt:lpstr>
      <vt:lpstr>Sheet1!NM_従事者１０_兼務許可年月日_元号</vt:lpstr>
      <vt:lpstr>Sheet1!NM_従事者１０_兼務許可年月日_日</vt:lpstr>
      <vt:lpstr>Sheet1!NM_従事者１０_兼務許可年月日_年</vt:lpstr>
      <vt:lpstr>Sheet1!NM_従事者１０_兼務許可番号</vt:lpstr>
      <vt:lpstr>Sheet1!NM_従事者１０_兼務廃止年月日_月</vt:lpstr>
      <vt:lpstr>Sheet1!NM_従事者１０_兼務廃止年月日_元号</vt:lpstr>
      <vt:lpstr>Sheet1!NM_従事者１０_兼務廃止年月日_日</vt:lpstr>
      <vt:lpstr>Sheet1!NM_従事者１０_兼務廃止年月日_年</vt:lpstr>
      <vt:lpstr>Sheet1!NM_従事者１０_兼務備考</vt:lpstr>
      <vt:lpstr>Sheet1!NM_従事者１０_氏名</vt:lpstr>
      <vt:lpstr>Sheet1!NM_従事者１０_氏名_当て字</vt:lpstr>
      <vt:lpstr>Sheet1!NM_従事者１０_氏名_当て字_変更前</vt:lpstr>
      <vt:lpstr>Sheet1!NM_従事者１０_氏名_変更前</vt:lpstr>
      <vt:lpstr>Sheet1!NM_従事者１０_氏名カナ</vt:lpstr>
      <vt:lpstr>Sheet1!NM_従事者１０_氏名カナ_変更前</vt:lpstr>
      <vt:lpstr>Sheet1!NM_従事者１０_資格</vt:lpstr>
      <vt:lpstr>Sheet1!NM_従事者１０_資格_変更前</vt:lpstr>
      <vt:lpstr>Sheet1!NM_従事者１０_就任年月日_月</vt:lpstr>
      <vt:lpstr>Sheet1!NM_従事者１０_就任年月日_月_変更前</vt:lpstr>
      <vt:lpstr>Sheet1!NM_従事者１０_就任年月日_元号</vt:lpstr>
      <vt:lpstr>Sheet1!NM_従事者１０_就任年月日_元号_変更前</vt:lpstr>
      <vt:lpstr>Sheet1!NM_従事者１０_就任年月日_日</vt:lpstr>
      <vt:lpstr>Sheet1!NM_従事者１０_就任年月日_日_変更前</vt:lpstr>
      <vt:lpstr>Sheet1!NM_従事者１０_就任年月日_年</vt:lpstr>
      <vt:lpstr>Sheet1!NM_従事者１０_就任年月日_年_変更前</vt:lpstr>
      <vt:lpstr>Sheet1!NM_従事者１０_週勤務時間_小数１</vt:lpstr>
      <vt:lpstr>Sheet1!NM_従事者１０_週勤務時間_小数１_変更前</vt:lpstr>
      <vt:lpstr>Sheet1!NM_従事者１０_週勤務時間_整数１</vt:lpstr>
      <vt:lpstr>Sheet1!NM_従事者１０_週勤務時間_整数１_変更前</vt:lpstr>
      <vt:lpstr>Sheet1!NM_従事者１０_週勤務時間_整数２</vt:lpstr>
      <vt:lpstr>Sheet1!NM_従事者１０_週勤務時間_整数２_変更前</vt:lpstr>
      <vt:lpstr>Sheet1!NM_従事者１０_住所_建物名</vt:lpstr>
      <vt:lpstr>Sheet1!NM_従事者１０_住所_建物名_変更前</vt:lpstr>
      <vt:lpstr>Sheet1!NM_従事者１０_住所_市区町村</vt:lpstr>
      <vt:lpstr>Sheet1!NM_従事者１０_住所_市区町村_変更前</vt:lpstr>
      <vt:lpstr>Sheet1!NM_従事者１０_住所_字</vt:lpstr>
      <vt:lpstr>Sheet1!NM_従事者１０_住所_字_変更前</vt:lpstr>
      <vt:lpstr>Sheet1!NM_従事者１０_住所_都道府県</vt:lpstr>
      <vt:lpstr>Sheet1!NM_従事者１０_住所_都道府県_変更前</vt:lpstr>
      <vt:lpstr>Sheet1!NM_従事者１０_住所_番地</vt:lpstr>
      <vt:lpstr>Sheet1!NM_従事者１０_住所_番地_変更前</vt:lpstr>
      <vt:lpstr>Sheet1!NM_従事者１０_住所_郵便番号_右</vt:lpstr>
      <vt:lpstr>Sheet1!NM_従事者１０_住所_郵便番号_右_変更前</vt:lpstr>
      <vt:lpstr>Sheet1!NM_従事者１０_住所_郵便番号_左</vt:lpstr>
      <vt:lpstr>Sheet1!NM_従事者１０_住所_郵便番号_左_変更前</vt:lpstr>
      <vt:lpstr>Sheet1!NM_従事者１０_従事者区分</vt:lpstr>
      <vt:lpstr>Sheet1!NM_従事者１０_従事者区分_変更前</vt:lpstr>
      <vt:lpstr>Sheet1!NM_従事者１０_従事者備考</vt:lpstr>
      <vt:lpstr>Sheet1!NM_従事者１０_従事者備考_変更前</vt:lpstr>
      <vt:lpstr>Sheet1!NM_従事者１０_生年月日_月</vt:lpstr>
      <vt:lpstr>Sheet1!NM_従事者１０_生年月日_月_変更前</vt:lpstr>
      <vt:lpstr>Sheet1!NM_従事者１０_生年月日_元号</vt:lpstr>
      <vt:lpstr>Sheet1!NM_従事者１０_生年月日_元号_変更前</vt:lpstr>
      <vt:lpstr>Sheet1!NM_従事者１０_生年月日_日</vt:lpstr>
      <vt:lpstr>Sheet1!NM_従事者１０_生年月日_日_変更前</vt:lpstr>
      <vt:lpstr>Sheet1!NM_従事者１０_生年月日_年</vt:lpstr>
      <vt:lpstr>Sheet1!NM_従事者１０_生年月日_年_変更前</vt:lpstr>
      <vt:lpstr>Sheet1!NM_従事者１０_退任年月日_月</vt:lpstr>
      <vt:lpstr>Sheet1!NM_従事者１０_退任年月日_月_変更前</vt:lpstr>
      <vt:lpstr>Sheet1!NM_従事者１０_退任年月日_元号</vt:lpstr>
      <vt:lpstr>Sheet1!NM_従事者１０_退任年月日_元号_変更前</vt:lpstr>
      <vt:lpstr>Sheet1!NM_従事者１０_退任年月日_日</vt:lpstr>
      <vt:lpstr>Sheet1!NM_従事者１０_退任年月日_日_変更前</vt:lpstr>
      <vt:lpstr>Sheet1!NM_従事者１０_退任年月日_年</vt:lpstr>
      <vt:lpstr>Sheet1!NM_従事者１０_退任年月日_年_変更前</vt:lpstr>
      <vt:lpstr>Sheet1!NM_従事者１０_登録年月日_月</vt:lpstr>
      <vt:lpstr>Sheet1!NM_従事者１０_登録年月日_月_変更前</vt:lpstr>
      <vt:lpstr>Sheet1!NM_従事者１０_登録年月日_元号</vt:lpstr>
      <vt:lpstr>Sheet1!NM_従事者１０_登録年月日_元号_変更前</vt:lpstr>
      <vt:lpstr>Sheet1!NM_従事者１０_登録年月日_日</vt:lpstr>
      <vt:lpstr>Sheet1!NM_従事者１０_登録年月日_日_変更前</vt:lpstr>
      <vt:lpstr>Sheet1!NM_従事者１０_登録年月日_年</vt:lpstr>
      <vt:lpstr>Sheet1!NM_従事者１０_登録年月日_年_変更前</vt:lpstr>
      <vt:lpstr>Sheet1!NM_従事者１０_登録販売者登録都道府県</vt:lpstr>
      <vt:lpstr>Sheet1!NM_従事者１０_登録販売者登録都道府県_変更前</vt:lpstr>
      <vt:lpstr>Sheet1!NM_従事者１０_登録番号１</vt:lpstr>
      <vt:lpstr>Sheet1!NM_従事者１０_登録番号１_変更前</vt:lpstr>
      <vt:lpstr>Sheet1!NM_従事者１０_登録番号２</vt:lpstr>
      <vt:lpstr>Sheet1!NM_従事者１０_登録番号２_変更前</vt:lpstr>
      <vt:lpstr>Sheet1!NM_従事者１０_登録番号３</vt:lpstr>
      <vt:lpstr>Sheet1!NM_従事者１０_登録番号３_変更前</vt:lpstr>
      <vt:lpstr>Sheet1!NM_従事者１０_比較フラグ</vt:lpstr>
      <vt:lpstr>Sheet1!NM_従事者１０_要指導又は第１類_小数１</vt:lpstr>
      <vt:lpstr>Sheet1!NM_従事者１０_要指導又は第１類_小数１_変更前</vt:lpstr>
      <vt:lpstr>Sheet1!NM_従事者１０_要指導又は第１類_整数１</vt:lpstr>
      <vt:lpstr>Sheet1!NM_従事者１０_要指導又は第１類_整数１_変更前</vt:lpstr>
      <vt:lpstr>Sheet1!NM_従事者１０_要指導又は第１類_整数２</vt:lpstr>
      <vt:lpstr>Sheet1!NM_従事者１０_要指導又は第１類_整数２_変更前</vt:lpstr>
      <vt:lpstr>Sheet1!NM_従事者１１_医薬品_小数１</vt:lpstr>
      <vt:lpstr>Sheet1!NM_従事者１１_医薬品_小数１_変更前</vt:lpstr>
      <vt:lpstr>Sheet1!NM_従事者１１_医薬品_整数１</vt:lpstr>
      <vt:lpstr>Sheet1!NM_従事者１１_医薬品_整数１_変更前</vt:lpstr>
      <vt:lpstr>Sheet1!NM_従事者１１_医薬品_整数２</vt:lpstr>
      <vt:lpstr>Sheet1!NM_従事者１１_医薬品_整数２_変更前</vt:lpstr>
      <vt:lpstr>Sheet1!NM_従事者１１_兼務</vt:lpstr>
      <vt:lpstr>Sheet1!NM_従事者１１_兼務管理店舗_許可番号</vt:lpstr>
      <vt:lpstr>Sheet1!NM_従事者１１_兼務管理店舗_主に従事する店舗</vt:lpstr>
      <vt:lpstr>Sheet1!NM_従事者１１_兼務管理店舗_店舗住所_建物名</vt:lpstr>
      <vt:lpstr>Sheet1!NM_従事者１１_兼務管理店舗_店舗住所_市区町村</vt:lpstr>
      <vt:lpstr>Sheet1!NM_従事者１１_兼務管理店舗_店舗住所_字</vt:lpstr>
      <vt:lpstr>Sheet1!NM_従事者１１_兼務管理店舗_店舗住所_都道府県</vt:lpstr>
      <vt:lpstr>Sheet1!NM_従事者１１_兼務管理店舗_店舗住所_番地</vt:lpstr>
      <vt:lpstr>Sheet1!NM_従事者１１_兼務管理店舗_店舗住所_郵便番号_右</vt:lpstr>
      <vt:lpstr>Sheet1!NM_従事者１１_兼務管理店舗_店舗住所_郵便番号_左</vt:lpstr>
      <vt:lpstr>Sheet1!NM_従事者１１_兼務管理店舗_店舗名称</vt:lpstr>
      <vt:lpstr>Sheet1!NM_従事者１１_兼務許可年月日_月</vt:lpstr>
      <vt:lpstr>Sheet1!NM_従事者１１_兼務許可年月日_元号</vt:lpstr>
      <vt:lpstr>Sheet1!NM_従事者１１_兼務許可年月日_日</vt:lpstr>
      <vt:lpstr>Sheet1!NM_従事者１１_兼務許可年月日_年</vt:lpstr>
      <vt:lpstr>Sheet1!NM_従事者１１_兼務許可番号</vt:lpstr>
      <vt:lpstr>Sheet1!NM_従事者１１_兼務廃止年月日_月</vt:lpstr>
      <vt:lpstr>Sheet1!NM_従事者１１_兼務廃止年月日_元号</vt:lpstr>
      <vt:lpstr>Sheet1!NM_従事者１１_兼務廃止年月日_日</vt:lpstr>
      <vt:lpstr>Sheet1!NM_従事者１１_兼務廃止年月日_年</vt:lpstr>
      <vt:lpstr>Sheet1!NM_従事者１１_兼務備考</vt:lpstr>
      <vt:lpstr>Sheet1!NM_従事者１１_氏名</vt:lpstr>
      <vt:lpstr>Sheet1!NM_従事者１１_氏名_当て字</vt:lpstr>
      <vt:lpstr>Sheet1!NM_従事者１１_氏名_当て字_変更前</vt:lpstr>
      <vt:lpstr>Sheet1!NM_従事者１１_氏名_変更前</vt:lpstr>
      <vt:lpstr>Sheet1!NM_従事者１１_氏名カナ</vt:lpstr>
      <vt:lpstr>Sheet1!NM_従事者１１_氏名カナ_変更前</vt:lpstr>
      <vt:lpstr>Sheet1!NM_従事者１１_資格</vt:lpstr>
      <vt:lpstr>Sheet1!NM_従事者１１_資格_変更前</vt:lpstr>
      <vt:lpstr>Sheet1!NM_従事者１１_就任年月日_月</vt:lpstr>
      <vt:lpstr>Sheet1!NM_従事者１１_就任年月日_月_変更前</vt:lpstr>
      <vt:lpstr>Sheet1!NM_従事者１１_就任年月日_元号</vt:lpstr>
      <vt:lpstr>Sheet1!NM_従事者１１_就任年月日_元号_変更前</vt:lpstr>
      <vt:lpstr>Sheet1!NM_従事者１１_就任年月日_日</vt:lpstr>
      <vt:lpstr>Sheet1!NM_従事者１１_就任年月日_日_変更前</vt:lpstr>
      <vt:lpstr>Sheet1!NM_従事者１１_就任年月日_年</vt:lpstr>
      <vt:lpstr>Sheet1!NM_従事者１１_就任年月日_年_変更前</vt:lpstr>
      <vt:lpstr>Sheet1!NM_従事者１１_週勤務時間_小数１</vt:lpstr>
      <vt:lpstr>Sheet1!NM_従事者１１_週勤務時間_小数１_変更前</vt:lpstr>
      <vt:lpstr>Sheet1!NM_従事者１１_週勤務時間_整数１</vt:lpstr>
      <vt:lpstr>Sheet1!NM_従事者１１_週勤務時間_整数１_変更前</vt:lpstr>
      <vt:lpstr>Sheet1!NM_従事者１１_週勤務時間_整数２</vt:lpstr>
      <vt:lpstr>Sheet1!NM_従事者１１_週勤務時間_整数２_変更前</vt:lpstr>
      <vt:lpstr>Sheet1!NM_従事者１１_住所_建物名</vt:lpstr>
      <vt:lpstr>Sheet1!NM_従事者１１_住所_建物名_変更前</vt:lpstr>
      <vt:lpstr>Sheet1!NM_従事者１１_住所_市区町村</vt:lpstr>
      <vt:lpstr>Sheet1!NM_従事者１１_住所_市区町村_変更前</vt:lpstr>
      <vt:lpstr>Sheet1!NM_従事者１１_住所_字</vt:lpstr>
      <vt:lpstr>Sheet1!NM_従事者１１_住所_字_変更前</vt:lpstr>
      <vt:lpstr>Sheet1!NM_従事者１１_住所_都道府県</vt:lpstr>
      <vt:lpstr>Sheet1!NM_従事者１１_住所_都道府県_変更前</vt:lpstr>
      <vt:lpstr>Sheet1!NM_従事者１１_住所_番地</vt:lpstr>
      <vt:lpstr>Sheet1!NM_従事者１１_住所_番地_変更前</vt:lpstr>
      <vt:lpstr>Sheet1!NM_従事者１１_住所_郵便番号_右</vt:lpstr>
      <vt:lpstr>Sheet1!NM_従事者１１_住所_郵便番号_右_変更前</vt:lpstr>
      <vt:lpstr>Sheet1!NM_従事者１１_住所_郵便番号_左</vt:lpstr>
      <vt:lpstr>Sheet1!NM_従事者１１_住所_郵便番号_左_変更前</vt:lpstr>
      <vt:lpstr>Sheet1!NM_従事者１１_従事者区分</vt:lpstr>
      <vt:lpstr>Sheet1!NM_従事者１１_従事者区分_変更前</vt:lpstr>
      <vt:lpstr>Sheet1!NM_従事者１１_従事者備考</vt:lpstr>
      <vt:lpstr>Sheet1!NM_従事者１１_従事者備考_変更前</vt:lpstr>
      <vt:lpstr>Sheet1!NM_従事者１１_生年月日_月</vt:lpstr>
      <vt:lpstr>Sheet1!NM_従事者１１_生年月日_月_変更前</vt:lpstr>
      <vt:lpstr>Sheet1!NM_従事者１１_生年月日_元号</vt:lpstr>
      <vt:lpstr>Sheet1!NM_従事者１１_生年月日_元号_変更前</vt:lpstr>
      <vt:lpstr>Sheet1!NM_従事者１１_生年月日_日</vt:lpstr>
      <vt:lpstr>Sheet1!NM_従事者１１_生年月日_日_変更前</vt:lpstr>
      <vt:lpstr>Sheet1!NM_従事者１１_生年月日_年</vt:lpstr>
      <vt:lpstr>Sheet1!NM_従事者１１_生年月日_年_変更前</vt:lpstr>
      <vt:lpstr>Sheet1!NM_従事者１１_退任年月日_月</vt:lpstr>
      <vt:lpstr>Sheet1!NM_従事者１１_退任年月日_月_変更前</vt:lpstr>
      <vt:lpstr>Sheet1!NM_従事者１１_退任年月日_元号</vt:lpstr>
      <vt:lpstr>Sheet1!NM_従事者１１_退任年月日_元号_変更前</vt:lpstr>
      <vt:lpstr>Sheet1!NM_従事者１１_退任年月日_日</vt:lpstr>
      <vt:lpstr>Sheet1!NM_従事者１１_退任年月日_日_変更前</vt:lpstr>
      <vt:lpstr>Sheet1!NM_従事者１１_退任年月日_年</vt:lpstr>
      <vt:lpstr>Sheet1!NM_従事者１１_退任年月日_年_変更前</vt:lpstr>
      <vt:lpstr>Sheet1!NM_従事者１１_登録年月日_月</vt:lpstr>
      <vt:lpstr>Sheet1!NM_従事者１１_登録年月日_月_変更前</vt:lpstr>
      <vt:lpstr>Sheet1!NM_従事者１１_登録年月日_元号</vt:lpstr>
      <vt:lpstr>Sheet1!NM_従事者１１_登録年月日_元号_変更前</vt:lpstr>
      <vt:lpstr>Sheet1!NM_従事者１１_登録年月日_日</vt:lpstr>
      <vt:lpstr>Sheet1!NM_従事者１１_登録年月日_日_変更前</vt:lpstr>
      <vt:lpstr>Sheet1!NM_従事者１１_登録年月日_年</vt:lpstr>
      <vt:lpstr>Sheet1!NM_従事者１１_登録年月日_年_変更前</vt:lpstr>
      <vt:lpstr>Sheet1!NM_従事者１１_登録販売者登録都道府県</vt:lpstr>
      <vt:lpstr>Sheet1!NM_従事者１１_登録販売者登録都道府県_変更前</vt:lpstr>
      <vt:lpstr>Sheet1!NM_従事者１１_登録番号１</vt:lpstr>
      <vt:lpstr>Sheet1!NM_従事者１１_登録番号１_変更前</vt:lpstr>
      <vt:lpstr>Sheet1!NM_従事者１１_登録番号２</vt:lpstr>
      <vt:lpstr>Sheet1!NM_従事者１１_登録番号２_変更前</vt:lpstr>
      <vt:lpstr>Sheet1!NM_従事者１１_登録番号３</vt:lpstr>
      <vt:lpstr>Sheet1!NM_従事者１１_登録番号３_変更前</vt:lpstr>
      <vt:lpstr>Sheet1!NM_従事者１１_比較フラグ</vt:lpstr>
      <vt:lpstr>Sheet1!NM_従事者１１_要指導又は第１類_小数１</vt:lpstr>
      <vt:lpstr>Sheet1!NM_従事者１１_要指導又は第１類_小数１_変更前</vt:lpstr>
      <vt:lpstr>Sheet1!NM_従事者１１_要指導又は第１類_整数１</vt:lpstr>
      <vt:lpstr>Sheet1!NM_従事者１１_要指導又は第１類_整数１_変更前</vt:lpstr>
      <vt:lpstr>Sheet1!NM_従事者１１_要指導又は第１類_整数２</vt:lpstr>
      <vt:lpstr>Sheet1!NM_従事者１１_要指導又は第１類_整数２_変更前</vt:lpstr>
      <vt:lpstr>Sheet1!NM_従事者１２_医薬品_小数１</vt:lpstr>
      <vt:lpstr>Sheet1!NM_従事者１２_医薬品_小数１_変更前</vt:lpstr>
      <vt:lpstr>Sheet1!NM_従事者１２_医薬品_整数１</vt:lpstr>
      <vt:lpstr>Sheet1!NM_従事者１２_医薬品_整数１_変更前</vt:lpstr>
      <vt:lpstr>Sheet1!NM_従事者１２_医薬品_整数２</vt:lpstr>
      <vt:lpstr>Sheet1!NM_従事者１２_医薬品_整数２_変更前</vt:lpstr>
      <vt:lpstr>Sheet1!NM_従事者１２_兼務</vt:lpstr>
      <vt:lpstr>Sheet1!NM_従事者１２_兼務管理店舗_許可番号</vt:lpstr>
      <vt:lpstr>Sheet1!NM_従事者１２_兼務管理店舗_主に従事する店舗</vt:lpstr>
      <vt:lpstr>Sheet1!NM_従事者１２_兼務管理店舗_店舗住所_建物名</vt:lpstr>
      <vt:lpstr>Sheet1!NM_従事者１２_兼務管理店舗_店舗住所_市区町村</vt:lpstr>
      <vt:lpstr>Sheet1!NM_従事者１２_兼務管理店舗_店舗住所_字</vt:lpstr>
      <vt:lpstr>Sheet1!NM_従事者１２_兼務管理店舗_店舗住所_都道府県</vt:lpstr>
      <vt:lpstr>Sheet1!NM_従事者１２_兼務管理店舗_店舗住所_番地</vt:lpstr>
      <vt:lpstr>Sheet1!NM_従事者１２_兼務管理店舗_店舗住所_郵便番号_右</vt:lpstr>
      <vt:lpstr>Sheet1!NM_従事者１２_兼務管理店舗_店舗住所_郵便番号_左</vt:lpstr>
      <vt:lpstr>Sheet1!NM_従事者１２_兼務管理店舗_店舗名称</vt:lpstr>
      <vt:lpstr>Sheet1!NM_従事者１２_兼務許可年月日_月</vt:lpstr>
      <vt:lpstr>Sheet1!NM_従事者１２_兼務許可年月日_元号</vt:lpstr>
      <vt:lpstr>Sheet1!NM_従事者１２_兼務許可年月日_日</vt:lpstr>
      <vt:lpstr>Sheet1!NM_従事者１２_兼務許可年月日_年</vt:lpstr>
      <vt:lpstr>Sheet1!NM_従事者１２_兼務許可番号</vt:lpstr>
      <vt:lpstr>Sheet1!NM_従事者１２_兼務廃止年月日_月</vt:lpstr>
      <vt:lpstr>Sheet1!NM_従事者１２_兼務廃止年月日_元号</vt:lpstr>
      <vt:lpstr>Sheet1!NM_従事者１２_兼務廃止年月日_日</vt:lpstr>
      <vt:lpstr>Sheet1!NM_従事者１２_兼務廃止年月日_年</vt:lpstr>
      <vt:lpstr>Sheet1!NM_従事者１２_兼務備考</vt:lpstr>
      <vt:lpstr>Sheet1!NM_従事者１２_氏名</vt:lpstr>
      <vt:lpstr>Sheet1!NM_従事者１２_氏名_当て字</vt:lpstr>
      <vt:lpstr>Sheet1!NM_従事者１２_氏名_当て字_変更前</vt:lpstr>
      <vt:lpstr>Sheet1!NM_従事者１２_氏名_変更前</vt:lpstr>
      <vt:lpstr>Sheet1!NM_従事者１２_氏名カナ</vt:lpstr>
      <vt:lpstr>Sheet1!NM_従事者１２_氏名カナ_変更前</vt:lpstr>
      <vt:lpstr>Sheet1!NM_従事者１２_資格</vt:lpstr>
      <vt:lpstr>Sheet1!NM_従事者１２_資格_変更前</vt:lpstr>
      <vt:lpstr>Sheet1!NM_従事者１２_就任年月日_月</vt:lpstr>
      <vt:lpstr>Sheet1!NM_従事者１２_就任年月日_月_変更前</vt:lpstr>
      <vt:lpstr>Sheet1!NM_従事者１２_就任年月日_元号</vt:lpstr>
      <vt:lpstr>Sheet1!NM_従事者１２_就任年月日_元号_変更前</vt:lpstr>
      <vt:lpstr>Sheet1!NM_従事者１２_就任年月日_日</vt:lpstr>
      <vt:lpstr>Sheet1!NM_従事者１２_就任年月日_日_変更前</vt:lpstr>
      <vt:lpstr>Sheet1!NM_従事者１２_就任年月日_年</vt:lpstr>
      <vt:lpstr>Sheet1!NM_従事者１２_就任年月日_年_変更前</vt:lpstr>
      <vt:lpstr>Sheet1!NM_従事者１２_週勤務時間_小数１</vt:lpstr>
      <vt:lpstr>Sheet1!NM_従事者１２_週勤務時間_小数１_変更前</vt:lpstr>
      <vt:lpstr>Sheet1!NM_従事者１２_週勤務時間_整数１</vt:lpstr>
      <vt:lpstr>Sheet1!NM_従事者１２_週勤務時間_整数１_変更前</vt:lpstr>
      <vt:lpstr>Sheet1!NM_従事者１２_週勤務時間_整数２</vt:lpstr>
      <vt:lpstr>Sheet1!NM_従事者１２_週勤務時間_整数２_変更前</vt:lpstr>
      <vt:lpstr>Sheet1!NM_従事者１２_住所_建物名</vt:lpstr>
      <vt:lpstr>Sheet1!NM_従事者１２_住所_建物名_変更前</vt:lpstr>
      <vt:lpstr>Sheet1!NM_従事者１２_住所_市区町村</vt:lpstr>
      <vt:lpstr>Sheet1!NM_従事者１２_住所_市区町村_変更前</vt:lpstr>
      <vt:lpstr>Sheet1!NM_従事者１２_住所_字</vt:lpstr>
      <vt:lpstr>Sheet1!NM_従事者１２_住所_字_変更前</vt:lpstr>
      <vt:lpstr>Sheet1!NM_従事者１２_住所_都道府県</vt:lpstr>
      <vt:lpstr>Sheet1!NM_従事者１２_住所_都道府県_変更前</vt:lpstr>
      <vt:lpstr>Sheet1!NM_従事者１２_住所_番地</vt:lpstr>
      <vt:lpstr>Sheet1!NM_従事者１２_住所_番地_変更前</vt:lpstr>
      <vt:lpstr>Sheet1!NM_従事者１２_住所_郵便番号_右</vt:lpstr>
      <vt:lpstr>Sheet1!NM_従事者１２_住所_郵便番号_右_変更前</vt:lpstr>
      <vt:lpstr>Sheet1!NM_従事者１２_住所_郵便番号_左</vt:lpstr>
      <vt:lpstr>Sheet1!NM_従事者１２_住所_郵便番号_左_変更前</vt:lpstr>
      <vt:lpstr>Sheet1!NM_従事者１２_従事者区分</vt:lpstr>
      <vt:lpstr>Sheet1!NM_従事者１２_従事者区分_変更前</vt:lpstr>
      <vt:lpstr>Sheet1!NM_従事者１２_従事者備考</vt:lpstr>
      <vt:lpstr>Sheet1!NM_従事者１２_従事者備考_変更前</vt:lpstr>
      <vt:lpstr>Sheet1!NM_従事者１２_生年月日_月</vt:lpstr>
      <vt:lpstr>Sheet1!NM_従事者１２_生年月日_月_変更前</vt:lpstr>
      <vt:lpstr>Sheet1!NM_従事者１２_生年月日_元号</vt:lpstr>
      <vt:lpstr>Sheet1!NM_従事者１２_生年月日_元号_変更前</vt:lpstr>
      <vt:lpstr>Sheet1!NM_従事者１２_生年月日_日</vt:lpstr>
      <vt:lpstr>Sheet1!NM_従事者１２_生年月日_日_変更前</vt:lpstr>
      <vt:lpstr>Sheet1!NM_従事者１２_生年月日_年</vt:lpstr>
      <vt:lpstr>Sheet1!NM_従事者１２_生年月日_年_変更前</vt:lpstr>
      <vt:lpstr>Sheet1!NM_従事者１２_退任年月日_月</vt:lpstr>
      <vt:lpstr>Sheet1!NM_従事者１２_退任年月日_月_変更前</vt:lpstr>
      <vt:lpstr>Sheet1!NM_従事者１２_退任年月日_元号</vt:lpstr>
      <vt:lpstr>Sheet1!NM_従事者１２_退任年月日_元号_変更前</vt:lpstr>
      <vt:lpstr>Sheet1!NM_従事者１２_退任年月日_日</vt:lpstr>
      <vt:lpstr>Sheet1!NM_従事者１２_退任年月日_日_変更前</vt:lpstr>
      <vt:lpstr>Sheet1!NM_従事者１２_退任年月日_年</vt:lpstr>
      <vt:lpstr>Sheet1!NM_従事者１２_退任年月日_年_変更前</vt:lpstr>
      <vt:lpstr>Sheet1!NM_従事者１２_登録年月日_月</vt:lpstr>
      <vt:lpstr>Sheet1!NM_従事者１２_登録年月日_月_変更前</vt:lpstr>
      <vt:lpstr>Sheet1!NM_従事者１２_登録年月日_元号</vt:lpstr>
      <vt:lpstr>Sheet1!NM_従事者１２_登録年月日_元号_変更前</vt:lpstr>
      <vt:lpstr>Sheet1!NM_従事者１２_登録年月日_日</vt:lpstr>
      <vt:lpstr>Sheet1!NM_従事者１２_登録年月日_日_変更前</vt:lpstr>
      <vt:lpstr>Sheet1!NM_従事者１２_登録年月日_年</vt:lpstr>
      <vt:lpstr>Sheet1!NM_従事者１２_登録年月日_年_変更前</vt:lpstr>
      <vt:lpstr>Sheet1!NM_従事者１２_登録販売者登録都道府県</vt:lpstr>
      <vt:lpstr>Sheet1!NM_従事者１２_登録販売者登録都道府県_変更前</vt:lpstr>
      <vt:lpstr>Sheet1!NM_従事者１２_登録番号１</vt:lpstr>
      <vt:lpstr>Sheet1!NM_従事者１２_登録番号１_変更前</vt:lpstr>
      <vt:lpstr>Sheet1!NM_従事者１２_登録番号２</vt:lpstr>
      <vt:lpstr>Sheet1!NM_従事者１２_登録番号２_変更前</vt:lpstr>
      <vt:lpstr>Sheet1!NM_従事者１２_登録番号３</vt:lpstr>
      <vt:lpstr>Sheet1!NM_従事者１２_登録番号３_変更前</vt:lpstr>
      <vt:lpstr>Sheet1!NM_従事者１２_比較フラグ</vt:lpstr>
      <vt:lpstr>Sheet1!NM_従事者１２_要指導又は第１類_小数１</vt:lpstr>
      <vt:lpstr>Sheet1!NM_従事者１２_要指導又は第１類_小数１_変更前</vt:lpstr>
      <vt:lpstr>Sheet1!NM_従事者１２_要指導又は第１類_整数１</vt:lpstr>
      <vt:lpstr>Sheet1!NM_従事者１２_要指導又は第１類_整数１_変更前</vt:lpstr>
      <vt:lpstr>Sheet1!NM_従事者１２_要指導又は第１類_整数２</vt:lpstr>
      <vt:lpstr>Sheet1!NM_従事者１２_要指導又は第１類_整数２_変更前</vt:lpstr>
      <vt:lpstr>Sheet1!NM_従事者１３_医薬品_小数１</vt:lpstr>
      <vt:lpstr>Sheet1!NM_従事者１３_医薬品_小数１_変更前</vt:lpstr>
      <vt:lpstr>Sheet1!NM_従事者１３_医薬品_整数１</vt:lpstr>
      <vt:lpstr>Sheet1!NM_従事者１３_医薬品_整数１_変更前</vt:lpstr>
      <vt:lpstr>Sheet1!NM_従事者１３_医薬品_整数２</vt:lpstr>
      <vt:lpstr>Sheet1!NM_従事者１３_医薬品_整数２_変更前</vt:lpstr>
      <vt:lpstr>Sheet1!NM_従事者１３_兼務</vt:lpstr>
      <vt:lpstr>Sheet1!NM_従事者１３_兼務管理店舗_許可番号</vt:lpstr>
      <vt:lpstr>Sheet1!NM_従事者１３_兼務管理店舗_主に従事する店舗</vt:lpstr>
      <vt:lpstr>Sheet1!NM_従事者１３_兼務管理店舗_店舗住所_建物名</vt:lpstr>
      <vt:lpstr>Sheet1!NM_従事者１３_兼務管理店舗_店舗住所_市区町村</vt:lpstr>
      <vt:lpstr>Sheet1!NM_従事者１３_兼務管理店舗_店舗住所_字</vt:lpstr>
      <vt:lpstr>Sheet1!NM_従事者１３_兼務管理店舗_店舗住所_都道府県</vt:lpstr>
      <vt:lpstr>Sheet1!NM_従事者１３_兼務管理店舗_店舗住所_番地</vt:lpstr>
      <vt:lpstr>Sheet1!NM_従事者１３_兼務管理店舗_店舗住所_郵便番号_右</vt:lpstr>
      <vt:lpstr>Sheet1!NM_従事者１３_兼務管理店舗_店舗住所_郵便番号_左</vt:lpstr>
      <vt:lpstr>Sheet1!NM_従事者１３_兼務管理店舗_店舗名称</vt:lpstr>
      <vt:lpstr>Sheet1!NM_従事者１３_兼務許可年月日_月</vt:lpstr>
      <vt:lpstr>Sheet1!NM_従事者１３_兼務許可年月日_元号</vt:lpstr>
      <vt:lpstr>Sheet1!NM_従事者１３_兼務許可年月日_日</vt:lpstr>
      <vt:lpstr>Sheet1!NM_従事者１３_兼務許可年月日_年</vt:lpstr>
      <vt:lpstr>Sheet1!NM_従事者１３_兼務許可番号</vt:lpstr>
      <vt:lpstr>Sheet1!NM_従事者１３_兼務廃止年月日_月</vt:lpstr>
      <vt:lpstr>Sheet1!NM_従事者１３_兼務廃止年月日_元号</vt:lpstr>
      <vt:lpstr>Sheet1!NM_従事者１３_兼務廃止年月日_日</vt:lpstr>
      <vt:lpstr>Sheet1!NM_従事者１３_兼務廃止年月日_年</vt:lpstr>
      <vt:lpstr>Sheet1!NM_従事者１３_兼務備考</vt:lpstr>
      <vt:lpstr>Sheet1!NM_従事者１３_氏名</vt:lpstr>
      <vt:lpstr>Sheet1!NM_従事者１３_氏名_当て字</vt:lpstr>
      <vt:lpstr>Sheet1!NM_従事者１３_氏名_当て字_変更前</vt:lpstr>
      <vt:lpstr>Sheet1!NM_従事者１３_氏名_変更前</vt:lpstr>
      <vt:lpstr>Sheet1!NM_従事者１３_氏名カナ</vt:lpstr>
      <vt:lpstr>Sheet1!NM_従事者１３_氏名カナ_変更前</vt:lpstr>
      <vt:lpstr>Sheet1!NM_従事者１３_資格</vt:lpstr>
      <vt:lpstr>Sheet1!NM_従事者１３_資格_変更前</vt:lpstr>
      <vt:lpstr>Sheet1!NM_従事者１３_就任年月日_月</vt:lpstr>
      <vt:lpstr>Sheet1!NM_従事者１３_就任年月日_月_変更前</vt:lpstr>
      <vt:lpstr>Sheet1!NM_従事者１３_就任年月日_元号</vt:lpstr>
      <vt:lpstr>Sheet1!NM_従事者１３_就任年月日_元号_変更前</vt:lpstr>
      <vt:lpstr>Sheet1!NM_従事者１３_就任年月日_日</vt:lpstr>
      <vt:lpstr>Sheet1!NM_従事者１３_就任年月日_日_変更前</vt:lpstr>
      <vt:lpstr>Sheet1!NM_従事者１３_就任年月日_年</vt:lpstr>
      <vt:lpstr>Sheet1!NM_従事者１３_就任年月日_年_変更前</vt:lpstr>
      <vt:lpstr>Sheet1!NM_従事者１３_週勤務時間_小数１</vt:lpstr>
      <vt:lpstr>Sheet1!NM_従事者１３_週勤務時間_小数１_変更前</vt:lpstr>
      <vt:lpstr>Sheet1!NM_従事者１３_週勤務時間_整数１</vt:lpstr>
      <vt:lpstr>Sheet1!NM_従事者１３_週勤務時間_整数１_変更前</vt:lpstr>
      <vt:lpstr>Sheet1!NM_従事者１３_週勤務時間_整数２</vt:lpstr>
      <vt:lpstr>Sheet1!NM_従事者１３_週勤務時間_整数２_変更前</vt:lpstr>
      <vt:lpstr>Sheet1!NM_従事者１３_住所_建物名</vt:lpstr>
      <vt:lpstr>Sheet1!NM_従事者１３_住所_建物名_変更前</vt:lpstr>
      <vt:lpstr>Sheet1!NM_従事者１３_住所_市区町村</vt:lpstr>
      <vt:lpstr>Sheet1!NM_従事者１３_住所_市区町村_変更前</vt:lpstr>
      <vt:lpstr>Sheet1!NM_従事者１３_住所_字</vt:lpstr>
      <vt:lpstr>Sheet1!NM_従事者１３_住所_字_変更前</vt:lpstr>
      <vt:lpstr>Sheet1!NM_従事者１３_住所_都道府県</vt:lpstr>
      <vt:lpstr>Sheet1!NM_従事者１３_住所_都道府県_変更前</vt:lpstr>
      <vt:lpstr>Sheet1!NM_従事者１３_住所_番地</vt:lpstr>
      <vt:lpstr>Sheet1!NM_従事者１３_住所_番地_変更前</vt:lpstr>
      <vt:lpstr>Sheet1!NM_従事者１３_住所_郵便番号_右</vt:lpstr>
      <vt:lpstr>Sheet1!NM_従事者１３_住所_郵便番号_右_変更前</vt:lpstr>
      <vt:lpstr>Sheet1!NM_従事者１３_住所_郵便番号_左</vt:lpstr>
      <vt:lpstr>Sheet1!NM_従事者１３_住所_郵便番号_左_変更前</vt:lpstr>
      <vt:lpstr>Sheet1!NM_従事者１３_従事者区分</vt:lpstr>
      <vt:lpstr>Sheet1!NM_従事者１３_従事者区分_変更前</vt:lpstr>
      <vt:lpstr>Sheet1!NM_従事者１３_従事者備考</vt:lpstr>
      <vt:lpstr>Sheet1!NM_従事者１３_従事者備考_変更前</vt:lpstr>
      <vt:lpstr>Sheet1!NM_従事者１３_生年月日_月</vt:lpstr>
      <vt:lpstr>Sheet1!NM_従事者１３_生年月日_月_変更前</vt:lpstr>
      <vt:lpstr>Sheet1!NM_従事者１３_生年月日_元号</vt:lpstr>
      <vt:lpstr>Sheet1!NM_従事者１３_生年月日_元号_変更前</vt:lpstr>
      <vt:lpstr>Sheet1!NM_従事者１３_生年月日_日</vt:lpstr>
      <vt:lpstr>Sheet1!NM_従事者１３_生年月日_日_変更前</vt:lpstr>
      <vt:lpstr>Sheet1!NM_従事者１３_生年月日_年</vt:lpstr>
      <vt:lpstr>Sheet1!NM_従事者１３_生年月日_年_変更前</vt:lpstr>
      <vt:lpstr>Sheet1!NM_従事者１３_退任年月日_月</vt:lpstr>
      <vt:lpstr>Sheet1!NM_従事者１３_退任年月日_月_変更前</vt:lpstr>
      <vt:lpstr>Sheet1!NM_従事者１３_退任年月日_元号</vt:lpstr>
      <vt:lpstr>Sheet1!NM_従事者１３_退任年月日_元号_変更前</vt:lpstr>
      <vt:lpstr>Sheet1!NM_従事者１３_退任年月日_日</vt:lpstr>
      <vt:lpstr>Sheet1!NM_従事者１３_退任年月日_日_変更前</vt:lpstr>
      <vt:lpstr>Sheet1!NM_従事者１３_退任年月日_年</vt:lpstr>
      <vt:lpstr>Sheet1!NM_従事者１３_退任年月日_年_変更前</vt:lpstr>
      <vt:lpstr>Sheet1!NM_従事者１３_登録年月日_月</vt:lpstr>
      <vt:lpstr>Sheet1!NM_従事者１３_登録年月日_月_変更前</vt:lpstr>
      <vt:lpstr>Sheet1!NM_従事者１３_登録年月日_元号</vt:lpstr>
      <vt:lpstr>Sheet1!NM_従事者１３_登録年月日_元号_変更前</vt:lpstr>
      <vt:lpstr>Sheet1!NM_従事者１３_登録年月日_日</vt:lpstr>
      <vt:lpstr>Sheet1!NM_従事者１３_登録年月日_日_変更前</vt:lpstr>
      <vt:lpstr>Sheet1!NM_従事者１３_登録年月日_年</vt:lpstr>
      <vt:lpstr>Sheet1!NM_従事者１３_登録年月日_年_変更前</vt:lpstr>
      <vt:lpstr>Sheet1!NM_従事者１３_登録販売者登録都道府県</vt:lpstr>
      <vt:lpstr>Sheet1!NM_従事者１３_登録販売者登録都道府県_変更前</vt:lpstr>
      <vt:lpstr>Sheet1!NM_従事者１３_登録番号１</vt:lpstr>
      <vt:lpstr>Sheet1!NM_従事者１３_登録番号１_変更前</vt:lpstr>
      <vt:lpstr>Sheet1!NM_従事者１３_登録番号２</vt:lpstr>
      <vt:lpstr>Sheet1!NM_従事者１３_登録番号２_変更前</vt:lpstr>
      <vt:lpstr>Sheet1!NM_従事者１３_登録番号３</vt:lpstr>
      <vt:lpstr>Sheet1!NM_従事者１３_登録番号３_変更前</vt:lpstr>
      <vt:lpstr>Sheet1!NM_従事者１３_比較フラグ</vt:lpstr>
      <vt:lpstr>Sheet1!NM_従事者１３_要指導又は第１類_小数１</vt:lpstr>
      <vt:lpstr>Sheet1!NM_従事者１３_要指導又は第１類_小数１_変更前</vt:lpstr>
      <vt:lpstr>Sheet1!NM_従事者１３_要指導又は第１類_整数１</vt:lpstr>
      <vt:lpstr>Sheet1!NM_従事者１３_要指導又は第１類_整数１_変更前</vt:lpstr>
      <vt:lpstr>Sheet1!NM_従事者１３_要指導又は第１類_整数２</vt:lpstr>
      <vt:lpstr>Sheet1!NM_従事者１３_要指導又は第１類_整数２_変更前</vt:lpstr>
      <vt:lpstr>Sheet1!NM_従事者１４_医薬品_小数１</vt:lpstr>
      <vt:lpstr>Sheet1!NM_従事者１４_医薬品_小数１_変更前</vt:lpstr>
      <vt:lpstr>Sheet1!NM_従事者１４_医薬品_整数１</vt:lpstr>
      <vt:lpstr>Sheet1!NM_従事者１４_医薬品_整数１_変更前</vt:lpstr>
      <vt:lpstr>Sheet1!NM_従事者１４_医薬品_整数２</vt:lpstr>
      <vt:lpstr>Sheet1!NM_従事者１４_医薬品_整数２_変更前</vt:lpstr>
      <vt:lpstr>Sheet1!NM_従事者１４_兼務</vt:lpstr>
      <vt:lpstr>Sheet1!NM_従事者１４_兼務管理店舗_許可番号</vt:lpstr>
      <vt:lpstr>Sheet1!NM_従事者１４_兼務管理店舗_主に従事する店舗</vt:lpstr>
      <vt:lpstr>Sheet1!NM_従事者１４_兼務管理店舗_店舗住所_建物名</vt:lpstr>
      <vt:lpstr>Sheet1!NM_従事者１４_兼務管理店舗_店舗住所_市区町村</vt:lpstr>
      <vt:lpstr>Sheet1!NM_従事者１４_兼務管理店舗_店舗住所_字</vt:lpstr>
      <vt:lpstr>Sheet1!NM_従事者１４_兼務管理店舗_店舗住所_都道府県</vt:lpstr>
      <vt:lpstr>Sheet1!NM_従事者１４_兼務管理店舗_店舗住所_番地</vt:lpstr>
      <vt:lpstr>Sheet1!NM_従事者１４_兼務管理店舗_店舗住所_郵便番号_右</vt:lpstr>
      <vt:lpstr>Sheet1!NM_従事者１４_兼務管理店舗_店舗住所_郵便番号_左</vt:lpstr>
      <vt:lpstr>Sheet1!NM_従事者１４_兼務管理店舗_店舗名称</vt:lpstr>
      <vt:lpstr>Sheet1!NM_従事者１４_兼務許可年月日_月</vt:lpstr>
      <vt:lpstr>Sheet1!NM_従事者１４_兼務許可年月日_元号</vt:lpstr>
      <vt:lpstr>Sheet1!NM_従事者１４_兼務許可年月日_日</vt:lpstr>
      <vt:lpstr>Sheet1!NM_従事者１４_兼務許可年月日_年</vt:lpstr>
      <vt:lpstr>Sheet1!NM_従事者１４_兼務許可番号</vt:lpstr>
      <vt:lpstr>Sheet1!NM_従事者１４_兼務廃止年月日_月</vt:lpstr>
      <vt:lpstr>Sheet1!NM_従事者１４_兼務廃止年月日_元号</vt:lpstr>
      <vt:lpstr>Sheet1!NM_従事者１４_兼務廃止年月日_日</vt:lpstr>
      <vt:lpstr>Sheet1!NM_従事者１４_兼務廃止年月日_年</vt:lpstr>
      <vt:lpstr>Sheet1!NM_従事者１４_兼務備考</vt:lpstr>
      <vt:lpstr>Sheet1!NM_従事者１４_氏名</vt:lpstr>
      <vt:lpstr>Sheet1!NM_従事者１４_氏名_当て字</vt:lpstr>
      <vt:lpstr>Sheet1!NM_従事者１４_氏名_当て字_変更前</vt:lpstr>
      <vt:lpstr>Sheet1!NM_従事者１４_氏名_変更前</vt:lpstr>
      <vt:lpstr>Sheet1!NM_従事者１４_氏名カナ</vt:lpstr>
      <vt:lpstr>Sheet1!NM_従事者１４_氏名カナ_変更前</vt:lpstr>
      <vt:lpstr>Sheet1!NM_従事者１４_資格</vt:lpstr>
      <vt:lpstr>Sheet1!NM_従事者１４_資格_変更前</vt:lpstr>
      <vt:lpstr>Sheet1!NM_従事者１４_就任年月日_月</vt:lpstr>
      <vt:lpstr>Sheet1!NM_従事者１４_就任年月日_月_変更前</vt:lpstr>
      <vt:lpstr>Sheet1!NM_従事者１４_就任年月日_元号</vt:lpstr>
      <vt:lpstr>Sheet1!NM_従事者１４_就任年月日_元号_変更前</vt:lpstr>
      <vt:lpstr>Sheet1!NM_従事者１４_就任年月日_日</vt:lpstr>
      <vt:lpstr>Sheet1!NM_従事者１４_就任年月日_日_変更前</vt:lpstr>
      <vt:lpstr>Sheet1!NM_従事者１４_就任年月日_年</vt:lpstr>
      <vt:lpstr>Sheet1!NM_従事者１４_就任年月日_年_変更前</vt:lpstr>
      <vt:lpstr>Sheet1!NM_従事者１４_週勤務時間_小数１</vt:lpstr>
      <vt:lpstr>Sheet1!NM_従事者１４_週勤務時間_小数１_変更前</vt:lpstr>
      <vt:lpstr>Sheet1!NM_従事者１４_週勤務時間_整数１</vt:lpstr>
      <vt:lpstr>Sheet1!NM_従事者１４_週勤務時間_整数１_変更前</vt:lpstr>
      <vt:lpstr>Sheet1!NM_従事者１４_週勤務時間_整数２</vt:lpstr>
      <vt:lpstr>Sheet1!NM_従事者１４_週勤務時間_整数２_変更前</vt:lpstr>
      <vt:lpstr>Sheet1!NM_従事者１４_住所_建物名</vt:lpstr>
      <vt:lpstr>Sheet1!NM_従事者１４_住所_建物名_変更前</vt:lpstr>
      <vt:lpstr>Sheet1!NM_従事者１４_住所_市区町村</vt:lpstr>
      <vt:lpstr>Sheet1!NM_従事者１４_住所_市区町村_変更前</vt:lpstr>
      <vt:lpstr>Sheet1!NM_従事者１４_住所_字</vt:lpstr>
      <vt:lpstr>Sheet1!NM_従事者１４_住所_字_変更前</vt:lpstr>
      <vt:lpstr>Sheet1!NM_従事者１４_住所_都道府県</vt:lpstr>
      <vt:lpstr>Sheet1!NM_従事者１４_住所_都道府県_変更前</vt:lpstr>
      <vt:lpstr>Sheet1!NM_従事者１４_住所_番地</vt:lpstr>
      <vt:lpstr>Sheet1!NM_従事者１４_住所_番地_変更前</vt:lpstr>
      <vt:lpstr>Sheet1!NM_従事者１４_住所_郵便番号_右</vt:lpstr>
      <vt:lpstr>Sheet1!NM_従事者１４_住所_郵便番号_右_変更前</vt:lpstr>
      <vt:lpstr>Sheet1!NM_従事者１４_住所_郵便番号_左</vt:lpstr>
      <vt:lpstr>Sheet1!NM_従事者１４_住所_郵便番号_左_変更前</vt:lpstr>
      <vt:lpstr>Sheet1!NM_従事者１４_従事者区分</vt:lpstr>
      <vt:lpstr>Sheet1!NM_従事者１４_従事者区分_変更前</vt:lpstr>
      <vt:lpstr>Sheet1!NM_従事者１４_従事者備考</vt:lpstr>
      <vt:lpstr>Sheet1!NM_従事者１４_従事者備考_変更前</vt:lpstr>
      <vt:lpstr>Sheet1!NM_従事者１４_生年月日_月</vt:lpstr>
      <vt:lpstr>Sheet1!NM_従事者１４_生年月日_月_変更前</vt:lpstr>
      <vt:lpstr>Sheet1!NM_従事者１４_生年月日_元号</vt:lpstr>
      <vt:lpstr>Sheet1!NM_従事者１４_生年月日_元号_変更前</vt:lpstr>
      <vt:lpstr>Sheet1!NM_従事者１４_生年月日_日</vt:lpstr>
      <vt:lpstr>Sheet1!NM_従事者１４_生年月日_日_変更前</vt:lpstr>
      <vt:lpstr>Sheet1!NM_従事者１４_生年月日_年</vt:lpstr>
      <vt:lpstr>Sheet1!NM_従事者１４_生年月日_年_変更前</vt:lpstr>
      <vt:lpstr>Sheet1!NM_従事者１４_退任年月日_月</vt:lpstr>
      <vt:lpstr>Sheet1!NM_従事者１４_退任年月日_月_変更前</vt:lpstr>
      <vt:lpstr>Sheet1!NM_従事者１４_退任年月日_元号</vt:lpstr>
      <vt:lpstr>Sheet1!NM_従事者１４_退任年月日_元号_変更前</vt:lpstr>
      <vt:lpstr>Sheet1!NM_従事者１４_退任年月日_日</vt:lpstr>
      <vt:lpstr>Sheet1!NM_従事者１４_退任年月日_日_変更前</vt:lpstr>
      <vt:lpstr>Sheet1!NM_従事者１４_退任年月日_年</vt:lpstr>
      <vt:lpstr>Sheet1!NM_従事者１４_退任年月日_年_変更前</vt:lpstr>
      <vt:lpstr>Sheet1!NM_従事者１４_登録年月日_月</vt:lpstr>
      <vt:lpstr>Sheet1!NM_従事者１４_登録年月日_月_変更前</vt:lpstr>
      <vt:lpstr>Sheet1!NM_従事者１４_登録年月日_元号</vt:lpstr>
      <vt:lpstr>Sheet1!NM_従事者１４_登録年月日_元号_変更前</vt:lpstr>
      <vt:lpstr>Sheet1!NM_従事者１４_登録年月日_日</vt:lpstr>
      <vt:lpstr>Sheet1!NM_従事者１４_登録年月日_日_変更前</vt:lpstr>
      <vt:lpstr>Sheet1!NM_従事者１４_登録年月日_年</vt:lpstr>
      <vt:lpstr>Sheet1!NM_従事者１４_登録年月日_年_変更前</vt:lpstr>
      <vt:lpstr>Sheet1!NM_従事者１４_登録販売者登録都道府県</vt:lpstr>
      <vt:lpstr>Sheet1!NM_従事者１４_登録販売者登録都道府県_変更前</vt:lpstr>
      <vt:lpstr>Sheet1!NM_従事者１４_登録番号１</vt:lpstr>
      <vt:lpstr>Sheet1!NM_従事者１４_登録番号１_変更前</vt:lpstr>
      <vt:lpstr>Sheet1!NM_従事者１４_登録番号２</vt:lpstr>
      <vt:lpstr>Sheet1!NM_従事者１４_登録番号２_変更前</vt:lpstr>
      <vt:lpstr>Sheet1!NM_従事者１４_登録番号３</vt:lpstr>
      <vt:lpstr>Sheet1!NM_従事者１４_登録番号３_変更前</vt:lpstr>
      <vt:lpstr>Sheet1!NM_従事者１４_比較フラグ</vt:lpstr>
      <vt:lpstr>Sheet1!NM_従事者１４_要指導又は第１類_小数１</vt:lpstr>
      <vt:lpstr>Sheet1!NM_従事者１４_要指導又は第１類_小数１_変更前</vt:lpstr>
      <vt:lpstr>Sheet1!NM_従事者１４_要指導又は第１類_整数１</vt:lpstr>
      <vt:lpstr>Sheet1!NM_従事者１４_要指導又は第１類_整数１_変更前</vt:lpstr>
      <vt:lpstr>Sheet1!NM_従事者１４_要指導又は第１類_整数２</vt:lpstr>
      <vt:lpstr>Sheet1!NM_従事者１４_要指導又は第１類_整数２_変更前</vt:lpstr>
      <vt:lpstr>Sheet1!NM_従事者１５_医薬品_小数１</vt:lpstr>
      <vt:lpstr>Sheet1!NM_従事者１５_医薬品_小数１_変更前</vt:lpstr>
      <vt:lpstr>Sheet1!NM_従事者１５_医薬品_整数１</vt:lpstr>
      <vt:lpstr>Sheet1!NM_従事者１５_医薬品_整数１_変更前</vt:lpstr>
      <vt:lpstr>Sheet1!NM_従事者１５_医薬品_整数２</vt:lpstr>
      <vt:lpstr>Sheet1!NM_従事者１５_医薬品_整数２_変更前</vt:lpstr>
      <vt:lpstr>Sheet1!NM_従事者１５_兼務</vt:lpstr>
      <vt:lpstr>Sheet1!NM_従事者１５_兼務管理店舗_許可番号</vt:lpstr>
      <vt:lpstr>Sheet1!NM_従事者１５_兼務管理店舗_主に従事する店舗</vt:lpstr>
      <vt:lpstr>Sheet1!NM_従事者１５_兼務管理店舗_店舗住所_建物名</vt:lpstr>
      <vt:lpstr>Sheet1!NM_従事者１５_兼務管理店舗_店舗住所_市区町村</vt:lpstr>
      <vt:lpstr>Sheet1!NM_従事者１５_兼務管理店舗_店舗住所_字</vt:lpstr>
      <vt:lpstr>Sheet1!NM_従事者１５_兼務管理店舗_店舗住所_都道府県</vt:lpstr>
      <vt:lpstr>Sheet1!NM_従事者１５_兼務管理店舗_店舗住所_番地</vt:lpstr>
      <vt:lpstr>Sheet1!NM_従事者１５_兼務管理店舗_店舗住所_郵便番号_右</vt:lpstr>
      <vt:lpstr>Sheet1!NM_従事者１５_兼務管理店舗_店舗住所_郵便番号_左</vt:lpstr>
      <vt:lpstr>Sheet1!NM_従事者１５_兼務管理店舗_店舗名称</vt:lpstr>
      <vt:lpstr>Sheet1!NM_従事者１５_兼務許可年月日_月</vt:lpstr>
      <vt:lpstr>Sheet1!NM_従事者１５_兼務許可年月日_元号</vt:lpstr>
      <vt:lpstr>Sheet1!NM_従事者１５_兼務許可年月日_日</vt:lpstr>
      <vt:lpstr>Sheet1!NM_従事者１５_兼務許可年月日_年</vt:lpstr>
      <vt:lpstr>Sheet1!NM_従事者１５_兼務許可番号</vt:lpstr>
      <vt:lpstr>Sheet1!NM_従事者１５_兼務廃止年月日_月</vt:lpstr>
      <vt:lpstr>Sheet1!NM_従事者１５_兼務廃止年月日_元号</vt:lpstr>
      <vt:lpstr>Sheet1!NM_従事者１５_兼務廃止年月日_日</vt:lpstr>
      <vt:lpstr>Sheet1!NM_従事者１５_兼務廃止年月日_年</vt:lpstr>
      <vt:lpstr>Sheet1!NM_従事者１５_兼務備考</vt:lpstr>
      <vt:lpstr>Sheet1!NM_従事者１５_氏名</vt:lpstr>
      <vt:lpstr>Sheet1!NM_従事者１５_氏名_当て字</vt:lpstr>
      <vt:lpstr>Sheet1!NM_従事者１５_氏名_当て字_変更前</vt:lpstr>
      <vt:lpstr>Sheet1!NM_従事者１５_氏名_変更前</vt:lpstr>
      <vt:lpstr>Sheet1!NM_従事者１５_氏名カナ</vt:lpstr>
      <vt:lpstr>Sheet1!NM_従事者１５_氏名カナ_変更前</vt:lpstr>
      <vt:lpstr>Sheet1!NM_従事者１５_資格</vt:lpstr>
      <vt:lpstr>Sheet1!NM_従事者１５_資格_変更前</vt:lpstr>
      <vt:lpstr>Sheet1!NM_従事者１５_就任年月日_月</vt:lpstr>
      <vt:lpstr>Sheet1!NM_従事者１５_就任年月日_月_変更前</vt:lpstr>
      <vt:lpstr>Sheet1!NM_従事者１５_就任年月日_元号</vt:lpstr>
      <vt:lpstr>Sheet1!NM_従事者１５_就任年月日_元号_変更前</vt:lpstr>
      <vt:lpstr>Sheet1!NM_従事者１５_就任年月日_日</vt:lpstr>
      <vt:lpstr>Sheet1!NM_従事者１５_就任年月日_日_変更前</vt:lpstr>
      <vt:lpstr>Sheet1!NM_従事者１５_就任年月日_年</vt:lpstr>
      <vt:lpstr>Sheet1!NM_従事者１５_就任年月日_年_変更前</vt:lpstr>
      <vt:lpstr>Sheet1!NM_従事者１５_週勤務時間_小数１</vt:lpstr>
      <vt:lpstr>Sheet1!NM_従事者１５_週勤務時間_小数１_変更前</vt:lpstr>
      <vt:lpstr>Sheet1!NM_従事者１５_週勤務時間_整数１</vt:lpstr>
      <vt:lpstr>Sheet1!NM_従事者１５_週勤務時間_整数１_変更前</vt:lpstr>
      <vt:lpstr>Sheet1!NM_従事者１５_週勤務時間_整数２</vt:lpstr>
      <vt:lpstr>Sheet1!NM_従事者１５_週勤務時間_整数２_変更前</vt:lpstr>
      <vt:lpstr>Sheet1!NM_従事者１５_住所_建物名</vt:lpstr>
      <vt:lpstr>Sheet1!NM_従事者１５_住所_建物名_変更前</vt:lpstr>
      <vt:lpstr>Sheet1!NM_従事者１５_住所_市区町村</vt:lpstr>
      <vt:lpstr>Sheet1!NM_従事者１５_住所_市区町村_変更前</vt:lpstr>
      <vt:lpstr>Sheet1!NM_従事者１５_住所_字</vt:lpstr>
      <vt:lpstr>Sheet1!NM_従事者１５_住所_字_変更前</vt:lpstr>
      <vt:lpstr>Sheet1!NM_従事者１５_住所_都道府県</vt:lpstr>
      <vt:lpstr>Sheet1!NM_従事者１５_住所_都道府県_変更前</vt:lpstr>
      <vt:lpstr>Sheet1!NM_従事者１５_住所_番地</vt:lpstr>
      <vt:lpstr>Sheet1!NM_従事者１５_住所_番地_変更前</vt:lpstr>
      <vt:lpstr>Sheet1!NM_従事者１５_住所_郵便番号_右</vt:lpstr>
      <vt:lpstr>Sheet1!NM_従事者１５_住所_郵便番号_右_変更前</vt:lpstr>
      <vt:lpstr>Sheet1!NM_従事者１５_住所_郵便番号_左</vt:lpstr>
      <vt:lpstr>Sheet1!NM_従事者１５_住所_郵便番号_左_変更前</vt:lpstr>
      <vt:lpstr>Sheet1!NM_従事者１５_従事者区分</vt:lpstr>
      <vt:lpstr>Sheet1!NM_従事者１５_従事者区分_変更前</vt:lpstr>
      <vt:lpstr>Sheet1!NM_従事者１５_従事者備考</vt:lpstr>
      <vt:lpstr>Sheet1!NM_従事者１５_従事者備考_変更前</vt:lpstr>
      <vt:lpstr>Sheet1!NM_従事者１５_生年月日_月</vt:lpstr>
      <vt:lpstr>Sheet1!NM_従事者１５_生年月日_月_変更前</vt:lpstr>
      <vt:lpstr>Sheet1!NM_従事者１５_生年月日_元号</vt:lpstr>
      <vt:lpstr>Sheet1!NM_従事者１５_生年月日_元号_変更前</vt:lpstr>
      <vt:lpstr>Sheet1!NM_従事者１５_生年月日_日</vt:lpstr>
      <vt:lpstr>Sheet1!NM_従事者１５_生年月日_日_変更前</vt:lpstr>
      <vt:lpstr>Sheet1!NM_従事者１５_生年月日_年</vt:lpstr>
      <vt:lpstr>Sheet1!NM_従事者１５_生年月日_年_変更前</vt:lpstr>
      <vt:lpstr>Sheet1!NM_従事者１５_退任年月日_月</vt:lpstr>
      <vt:lpstr>Sheet1!NM_従事者１５_退任年月日_月_変更前</vt:lpstr>
      <vt:lpstr>Sheet1!NM_従事者１５_退任年月日_元号</vt:lpstr>
      <vt:lpstr>Sheet1!NM_従事者１５_退任年月日_元号_変更前</vt:lpstr>
      <vt:lpstr>Sheet1!NM_従事者１５_退任年月日_日</vt:lpstr>
      <vt:lpstr>Sheet1!NM_従事者１５_退任年月日_日_変更前</vt:lpstr>
      <vt:lpstr>Sheet1!NM_従事者１５_退任年月日_年</vt:lpstr>
      <vt:lpstr>Sheet1!NM_従事者１５_退任年月日_年_変更前</vt:lpstr>
      <vt:lpstr>Sheet1!NM_従事者１５_登録年月日_月</vt:lpstr>
      <vt:lpstr>Sheet1!NM_従事者１５_登録年月日_月_変更前</vt:lpstr>
      <vt:lpstr>Sheet1!NM_従事者１５_登録年月日_元号</vt:lpstr>
      <vt:lpstr>Sheet1!NM_従事者１５_登録年月日_元号_変更前</vt:lpstr>
      <vt:lpstr>Sheet1!NM_従事者１５_登録年月日_日</vt:lpstr>
      <vt:lpstr>Sheet1!NM_従事者１５_登録年月日_日_変更前</vt:lpstr>
      <vt:lpstr>Sheet1!NM_従事者１５_登録年月日_年</vt:lpstr>
      <vt:lpstr>Sheet1!NM_従事者１５_登録年月日_年_変更前</vt:lpstr>
      <vt:lpstr>Sheet1!NM_従事者１５_登録販売者登録都道府県</vt:lpstr>
      <vt:lpstr>Sheet1!NM_従事者１５_登録販売者登録都道府県_変更前</vt:lpstr>
      <vt:lpstr>Sheet1!NM_従事者１５_登録番号１</vt:lpstr>
      <vt:lpstr>Sheet1!NM_従事者１５_登録番号１_変更前</vt:lpstr>
      <vt:lpstr>Sheet1!NM_従事者１５_登録番号２</vt:lpstr>
      <vt:lpstr>Sheet1!NM_従事者１５_登録番号２_変更前</vt:lpstr>
      <vt:lpstr>Sheet1!NM_従事者１５_登録番号３</vt:lpstr>
      <vt:lpstr>Sheet1!NM_従事者１５_登録番号３_変更前</vt:lpstr>
      <vt:lpstr>Sheet1!NM_従事者１５_比較フラグ</vt:lpstr>
      <vt:lpstr>Sheet1!NM_従事者１５_要指導又は第１類_小数１</vt:lpstr>
      <vt:lpstr>Sheet1!NM_従事者１５_要指導又は第１類_小数１_変更前</vt:lpstr>
      <vt:lpstr>Sheet1!NM_従事者１５_要指導又は第１類_整数１</vt:lpstr>
      <vt:lpstr>Sheet1!NM_従事者１５_要指導又は第１類_整数１_変更前</vt:lpstr>
      <vt:lpstr>Sheet1!NM_従事者１５_要指導又は第１類_整数２</vt:lpstr>
      <vt:lpstr>Sheet1!NM_従事者１５_要指導又は第１類_整数２_変更前</vt:lpstr>
      <vt:lpstr>Sheet1!NM_従事者１６_医薬品_小数１</vt:lpstr>
      <vt:lpstr>Sheet1!NM_従事者１６_医薬品_小数１_変更前</vt:lpstr>
      <vt:lpstr>Sheet1!NM_従事者１６_医薬品_整数１</vt:lpstr>
      <vt:lpstr>Sheet1!NM_従事者１６_医薬品_整数１_変更前</vt:lpstr>
      <vt:lpstr>Sheet1!NM_従事者１６_医薬品_整数２</vt:lpstr>
      <vt:lpstr>Sheet1!NM_従事者１６_医薬品_整数２_変更前</vt:lpstr>
      <vt:lpstr>Sheet1!NM_従事者１６_兼務</vt:lpstr>
      <vt:lpstr>Sheet1!NM_従事者１６_兼務管理店舗_許可番号</vt:lpstr>
      <vt:lpstr>Sheet1!NM_従事者１６_兼務管理店舗_主に従事する店舗</vt:lpstr>
      <vt:lpstr>Sheet1!NM_従事者１６_兼務管理店舗_店舗住所_建物名</vt:lpstr>
      <vt:lpstr>Sheet1!NM_従事者１６_兼務管理店舗_店舗住所_市区町村</vt:lpstr>
      <vt:lpstr>Sheet1!NM_従事者１６_兼務管理店舗_店舗住所_字</vt:lpstr>
      <vt:lpstr>Sheet1!NM_従事者１６_兼務管理店舗_店舗住所_都道府県</vt:lpstr>
      <vt:lpstr>Sheet1!NM_従事者１６_兼務管理店舗_店舗住所_番地</vt:lpstr>
      <vt:lpstr>Sheet1!NM_従事者１６_兼務管理店舗_店舗住所_郵便番号_右</vt:lpstr>
      <vt:lpstr>Sheet1!NM_従事者１６_兼務管理店舗_店舗住所_郵便番号_左</vt:lpstr>
      <vt:lpstr>Sheet1!NM_従事者１６_兼務管理店舗_店舗名称</vt:lpstr>
      <vt:lpstr>Sheet1!NM_従事者１６_兼務許可年月日_月</vt:lpstr>
      <vt:lpstr>Sheet1!NM_従事者１６_兼務許可年月日_元号</vt:lpstr>
      <vt:lpstr>Sheet1!NM_従事者１６_兼務許可年月日_日</vt:lpstr>
      <vt:lpstr>Sheet1!NM_従事者１６_兼務許可年月日_年</vt:lpstr>
      <vt:lpstr>Sheet1!NM_従事者１６_兼務許可番号</vt:lpstr>
      <vt:lpstr>Sheet1!NM_従事者１６_兼務廃止年月日_月</vt:lpstr>
      <vt:lpstr>Sheet1!NM_従事者１６_兼務廃止年月日_元号</vt:lpstr>
      <vt:lpstr>Sheet1!NM_従事者１６_兼務廃止年月日_日</vt:lpstr>
      <vt:lpstr>Sheet1!NM_従事者１６_兼務廃止年月日_年</vt:lpstr>
      <vt:lpstr>Sheet1!NM_従事者１６_兼務備考</vt:lpstr>
      <vt:lpstr>Sheet1!NM_従事者１６_氏名</vt:lpstr>
      <vt:lpstr>Sheet1!NM_従事者１６_氏名_当て字</vt:lpstr>
      <vt:lpstr>Sheet1!NM_従事者１６_氏名_当て字_変更前</vt:lpstr>
      <vt:lpstr>Sheet1!NM_従事者１６_氏名_変更前</vt:lpstr>
      <vt:lpstr>Sheet1!NM_従事者１６_氏名カナ</vt:lpstr>
      <vt:lpstr>Sheet1!NM_従事者１６_氏名カナ_変更前</vt:lpstr>
      <vt:lpstr>Sheet1!NM_従事者１６_資格</vt:lpstr>
      <vt:lpstr>Sheet1!NM_従事者１６_資格_変更前</vt:lpstr>
      <vt:lpstr>Sheet1!NM_従事者１６_就任年月日_月</vt:lpstr>
      <vt:lpstr>Sheet1!NM_従事者１６_就任年月日_月_変更前</vt:lpstr>
      <vt:lpstr>Sheet1!NM_従事者１６_就任年月日_元号</vt:lpstr>
      <vt:lpstr>Sheet1!NM_従事者１６_就任年月日_元号_変更前</vt:lpstr>
      <vt:lpstr>Sheet1!NM_従事者１６_就任年月日_日</vt:lpstr>
      <vt:lpstr>Sheet1!NM_従事者１６_就任年月日_日_変更前</vt:lpstr>
      <vt:lpstr>Sheet1!NM_従事者１６_就任年月日_年</vt:lpstr>
      <vt:lpstr>Sheet1!NM_従事者１６_就任年月日_年_変更前</vt:lpstr>
      <vt:lpstr>Sheet1!NM_従事者１６_週勤務時間_小数１</vt:lpstr>
      <vt:lpstr>Sheet1!NM_従事者１６_週勤務時間_小数１_変更前</vt:lpstr>
      <vt:lpstr>Sheet1!NM_従事者１６_週勤務時間_整数１</vt:lpstr>
      <vt:lpstr>Sheet1!NM_従事者１６_週勤務時間_整数１_変更前</vt:lpstr>
      <vt:lpstr>Sheet1!NM_従事者１６_週勤務時間_整数２</vt:lpstr>
      <vt:lpstr>Sheet1!NM_従事者１６_週勤務時間_整数２_変更前</vt:lpstr>
      <vt:lpstr>Sheet1!NM_従事者１６_住所_建物名</vt:lpstr>
      <vt:lpstr>Sheet1!NM_従事者１６_住所_建物名_変更前</vt:lpstr>
      <vt:lpstr>Sheet1!NM_従事者１６_住所_市区町村</vt:lpstr>
      <vt:lpstr>Sheet1!NM_従事者１６_住所_市区町村_変更前</vt:lpstr>
      <vt:lpstr>Sheet1!NM_従事者１６_住所_字</vt:lpstr>
      <vt:lpstr>Sheet1!NM_従事者１６_住所_字_変更前</vt:lpstr>
      <vt:lpstr>Sheet1!NM_従事者１６_住所_都道府県</vt:lpstr>
      <vt:lpstr>Sheet1!NM_従事者１６_住所_都道府県_変更前</vt:lpstr>
      <vt:lpstr>Sheet1!NM_従事者１６_住所_番地</vt:lpstr>
      <vt:lpstr>Sheet1!NM_従事者１６_住所_番地_変更前</vt:lpstr>
      <vt:lpstr>Sheet1!NM_従事者１６_住所_郵便番号_右</vt:lpstr>
      <vt:lpstr>Sheet1!NM_従事者１６_住所_郵便番号_右_変更前</vt:lpstr>
      <vt:lpstr>Sheet1!NM_従事者１６_住所_郵便番号_左</vt:lpstr>
      <vt:lpstr>Sheet1!NM_従事者１６_住所_郵便番号_左_変更前</vt:lpstr>
      <vt:lpstr>Sheet1!NM_従事者１６_従事者区分</vt:lpstr>
      <vt:lpstr>Sheet1!NM_従事者１６_従事者区分_変更前</vt:lpstr>
      <vt:lpstr>Sheet1!NM_従事者１６_従事者備考</vt:lpstr>
      <vt:lpstr>Sheet1!NM_従事者１６_従事者備考_変更前</vt:lpstr>
      <vt:lpstr>Sheet1!NM_従事者１６_生年月日_月</vt:lpstr>
      <vt:lpstr>Sheet1!NM_従事者１６_生年月日_月_変更前</vt:lpstr>
      <vt:lpstr>Sheet1!NM_従事者１６_生年月日_元号</vt:lpstr>
      <vt:lpstr>Sheet1!NM_従事者１６_生年月日_元号_変更前</vt:lpstr>
      <vt:lpstr>Sheet1!NM_従事者１６_生年月日_日</vt:lpstr>
      <vt:lpstr>Sheet1!NM_従事者１６_生年月日_日_変更前</vt:lpstr>
      <vt:lpstr>Sheet1!NM_従事者１６_生年月日_年</vt:lpstr>
      <vt:lpstr>Sheet1!NM_従事者１６_生年月日_年_変更前</vt:lpstr>
      <vt:lpstr>Sheet1!NM_従事者１６_退任年月日_月</vt:lpstr>
      <vt:lpstr>Sheet1!NM_従事者１６_退任年月日_月_変更前</vt:lpstr>
      <vt:lpstr>Sheet1!NM_従事者１６_退任年月日_元号</vt:lpstr>
      <vt:lpstr>Sheet1!NM_従事者１６_退任年月日_元号_変更前</vt:lpstr>
      <vt:lpstr>Sheet1!NM_従事者１６_退任年月日_日</vt:lpstr>
      <vt:lpstr>Sheet1!NM_従事者１６_退任年月日_日_変更前</vt:lpstr>
      <vt:lpstr>Sheet1!NM_従事者１６_退任年月日_年</vt:lpstr>
      <vt:lpstr>Sheet1!NM_従事者１６_退任年月日_年_変更前</vt:lpstr>
      <vt:lpstr>Sheet1!NM_従事者１６_登録年月日_月</vt:lpstr>
      <vt:lpstr>Sheet1!NM_従事者１６_登録年月日_月_変更前</vt:lpstr>
      <vt:lpstr>Sheet1!NM_従事者１６_登録年月日_元号</vt:lpstr>
      <vt:lpstr>Sheet1!NM_従事者１６_登録年月日_元号_変更前</vt:lpstr>
      <vt:lpstr>Sheet1!NM_従事者１６_登録年月日_日</vt:lpstr>
      <vt:lpstr>Sheet1!NM_従事者１６_登録年月日_日_変更前</vt:lpstr>
      <vt:lpstr>Sheet1!NM_従事者１６_登録年月日_年</vt:lpstr>
      <vt:lpstr>Sheet1!NM_従事者１６_登録年月日_年_変更前</vt:lpstr>
      <vt:lpstr>Sheet1!NM_従事者１６_登録販売者登録都道府県</vt:lpstr>
      <vt:lpstr>Sheet1!NM_従事者１６_登録販売者登録都道府県_変更前</vt:lpstr>
      <vt:lpstr>Sheet1!NM_従事者１６_登録番号１</vt:lpstr>
      <vt:lpstr>Sheet1!NM_従事者１６_登録番号１_変更前</vt:lpstr>
      <vt:lpstr>Sheet1!NM_従事者１６_登録番号２</vt:lpstr>
      <vt:lpstr>Sheet1!NM_従事者１６_登録番号２_変更前</vt:lpstr>
      <vt:lpstr>Sheet1!NM_従事者１６_登録番号３</vt:lpstr>
      <vt:lpstr>Sheet1!NM_従事者１６_登録番号３_変更前</vt:lpstr>
      <vt:lpstr>Sheet1!NM_従事者１６_比較フラグ</vt:lpstr>
      <vt:lpstr>Sheet1!NM_従事者１６_要指導又は第１類_小数１</vt:lpstr>
      <vt:lpstr>Sheet1!NM_従事者１６_要指導又は第１類_小数１_変更前</vt:lpstr>
      <vt:lpstr>Sheet1!NM_従事者１６_要指導又は第１類_整数１</vt:lpstr>
      <vt:lpstr>Sheet1!NM_従事者１６_要指導又は第１類_整数１_変更前</vt:lpstr>
      <vt:lpstr>Sheet1!NM_従事者１６_要指導又は第１類_整数２</vt:lpstr>
      <vt:lpstr>Sheet1!NM_従事者１６_要指導又は第１類_整数２_変更前</vt:lpstr>
      <vt:lpstr>Sheet1!NM_従事者１７_医薬品_小数１</vt:lpstr>
      <vt:lpstr>Sheet1!NM_従事者１７_医薬品_小数１_変更前</vt:lpstr>
      <vt:lpstr>Sheet1!NM_従事者１７_医薬品_整数１</vt:lpstr>
      <vt:lpstr>Sheet1!NM_従事者１７_医薬品_整数１_変更前</vt:lpstr>
      <vt:lpstr>Sheet1!NM_従事者１７_医薬品_整数２</vt:lpstr>
      <vt:lpstr>Sheet1!NM_従事者１７_医薬品_整数２_変更前</vt:lpstr>
      <vt:lpstr>Sheet1!NM_従事者１７_兼務</vt:lpstr>
      <vt:lpstr>Sheet1!NM_従事者１７_兼務管理店舗_許可番号</vt:lpstr>
      <vt:lpstr>Sheet1!NM_従事者１７_兼務管理店舗_主に従事する店舗</vt:lpstr>
      <vt:lpstr>Sheet1!NM_従事者１７_兼務管理店舗_店舗住所_建物名</vt:lpstr>
      <vt:lpstr>Sheet1!NM_従事者１７_兼務管理店舗_店舗住所_市区町村</vt:lpstr>
      <vt:lpstr>Sheet1!NM_従事者１７_兼務管理店舗_店舗住所_字</vt:lpstr>
      <vt:lpstr>Sheet1!NM_従事者１７_兼務管理店舗_店舗住所_都道府県</vt:lpstr>
      <vt:lpstr>Sheet1!NM_従事者１７_兼務管理店舗_店舗住所_番地</vt:lpstr>
      <vt:lpstr>Sheet1!NM_従事者１７_兼務管理店舗_店舗住所_郵便番号_右</vt:lpstr>
      <vt:lpstr>Sheet1!NM_従事者１７_兼務管理店舗_店舗住所_郵便番号_左</vt:lpstr>
      <vt:lpstr>Sheet1!NM_従事者１７_兼務管理店舗_店舗名称</vt:lpstr>
      <vt:lpstr>Sheet1!NM_従事者１７_兼務許可年月日_月</vt:lpstr>
      <vt:lpstr>Sheet1!NM_従事者１７_兼務許可年月日_元号</vt:lpstr>
      <vt:lpstr>Sheet1!NM_従事者１７_兼務許可年月日_日</vt:lpstr>
      <vt:lpstr>Sheet1!NM_従事者１７_兼務許可年月日_年</vt:lpstr>
      <vt:lpstr>Sheet1!NM_従事者１７_兼務許可番号</vt:lpstr>
      <vt:lpstr>Sheet1!NM_従事者１７_兼務廃止年月日_月</vt:lpstr>
      <vt:lpstr>Sheet1!NM_従事者１７_兼務廃止年月日_元号</vt:lpstr>
      <vt:lpstr>Sheet1!NM_従事者１７_兼務廃止年月日_日</vt:lpstr>
      <vt:lpstr>Sheet1!NM_従事者１７_兼務廃止年月日_年</vt:lpstr>
      <vt:lpstr>Sheet1!NM_従事者１７_兼務備考</vt:lpstr>
      <vt:lpstr>Sheet1!NM_従事者１７_氏名</vt:lpstr>
      <vt:lpstr>Sheet1!NM_従事者１７_氏名_当て字</vt:lpstr>
      <vt:lpstr>Sheet1!NM_従事者１７_氏名_当て字_変更前</vt:lpstr>
      <vt:lpstr>Sheet1!NM_従事者１７_氏名_変更前</vt:lpstr>
      <vt:lpstr>Sheet1!NM_従事者１７_氏名カナ</vt:lpstr>
      <vt:lpstr>Sheet1!NM_従事者１７_氏名カナ_変更前</vt:lpstr>
      <vt:lpstr>Sheet1!NM_従事者１７_資格</vt:lpstr>
      <vt:lpstr>Sheet1!NM_従事者１７_資格_変更前</vt:lpstr>
      <vt:lpstr>Sheet1!NM_従事者１７_就任年月日_月</vt:lpstr>
      <vt:lpstr>Sheet1!NM_従事者１７_就任年月日_月_変更前</vt:lpstr>
      <vt:lpstr>Sheet1!NM_従事者１７_就任年月日_元号</vt:lpstr>
      <vt:lpstr>Sheet1!NM_従事者１７_就任年月日_元号_変更前</vt:lpstr>
      <vt:lpstr>Sheet1!NM_従事者１７_就任年月日_日</vt:lpstr>
      <vt:lpstr>Sheet1!NM_従事者１７_就任年月日_日_変更前</vt:lpstr>
      <vt:lpstr>Sheet1!NM_従事者１７_就任年月日_年</vt:lpstr>
      <vt:lpstr>Sheet1!NM_従事者１７_就任年月日_年_変更前</vt:lpstr>
      <vt:lpstr>Sheet1!NM_従事者１７_週勤務時間_小数１</vt:lpstr>
      <vt:lpstr>Sheet1!NM_従事者１７_週勤務時間_小数１_変更前</vt:lpstr>
      <vt:lpstr>Sheet1!NM_従事者１７_週勤務時間_整数１</vt:lpstr>
      <vt:lpstr>Sheet1!NM_従事者１７_週勤務時間_整数１_変更前</vt:lpstr>
      <vt:lpstr>Sheet1!NM_従事者１７_週勤務時間_整数２</vt:lpstr>
      <vt:lpstr>Sheet1!NM_従事者１７_週勤務時間_整数２_変更前</vt:lpstr>
      <vt:lpstr>Sheet1!NM_従事者１７_住所_建物名</vt:lpstr>
      <vt:lpstr>Sheet1!NM_従事者１７_住所_建物名_変更前</vt:lpstr>
      <vt:lpstr>Sheet1!NM_従事者１７_住所_市区町村</vt:lpstr>
      <vt:lpstr>Sheet1!NM_従事者１７_住所_市区町村_変更前</vt:lpstr>
      <vt:lpstr>Sheet1!NM_従事者１７_住所_字</vt:lpstr>
      <vt:lpstr>Sheet1!NM_従事者１７_住所_字_変更前</vt:lpstr>
      <vt:lpstr>Sheet1!NM_従事者１７_住所_都道府県</vt:lpstr>
      <vt:lpstr>Sheet1!NM_従事者１７_住所_都道府県_変更前</vt:lpstr>
      <vt:lpstr>Sheet1!NM_従事者１７_住所_番地</vt:lpstr>
      <vt:lpstr>Sheet1!NM_従事者１７_住所_番地_変更前</vt:lpstr>
      <vt:lpstr>Sheet1!NM_従事者１７_住所_郵便番号_右</vt:lpstr>
      <vt:lpstr>Sheet1!NM_従事者１７_住所_郵便番号_右_変更前</vt:lpstr>
      <vt:lpstr>Sheet1!NM_従事者１７_住所_郵便番号_左</vt:lpstr>
      <vt:lpstr>Sheet1!NM_従事者１７_住所_郵便番号_左_変更前</vt:lpstr>
      <vt:lpstr>Sheet1!NM_従事者１７_従事者区分</vt:lpstr>
      <vt:lpstr>Sheet1!NM_従事者１７_従事者区分_変更前</vt:lpstr>
      <vt:lpstr>Sheet1!NM_従事者１７_従事者備考</vt:lpstr>
      <vt:lpstr>Sheet1!NM_従事者１７_従事者備考_変更前</vt:lpstr>
      <vt:lpstr>Sheet1!NM_従事者１７_生年月日_月</vt:lpstr>
      <vt:lpstr>Sheet1!NM_従事者１７_生年月日_月_変更前</vt:lpstr>
      <vt:lpstr>Sheet1!NM_従事者１７_生年月日_元号</vt:lpstr>
      <vt:lpstr>Sheet1!NM_従事者１７_生年月日_元号_変更前</vt:lpstr>
      <vt:lpstr>Sheet1!NM_従事者１７_生年月日_日</vt:lpstr>
      <vt:lpstr>Sheet1!NM_従事者１７_生年月日_日_変更前</vt:lpstr>
      <vt:lpstr>Sheet1!NM_従事者１７_生年月日_年</vt:lpstr>
      <vt:lpstr>Sheet1!NM_従事者１７_生年月日_年_変更前</vt:lpstr>
      <vt:lpstr>Sheet1!NM_従事者１７_退任年月日_月</vt:lpstr>
      <vt:lpstr>Sheet1!NM_従事者１７_退任年月日_月_変更前</vt:lpstr>
      <vt:lpstr>Sheet1!NM_従事者１７_退任年月日_元号</vt:lpstr>
      <vt:lpstr>Sheet1!NM_従事者１７_退任年月日_元号_変更前</vt:lpstr>
      <vt:lpstr>Sheet1!NM_従事者１７_退任年月日_日</vt:lpstr>
      <vt:lpstr>Sheet1!NM_従事者１７_退任年月日_日_変更前</vt:lpstr>
      <vt:lpstr>Sheet1!NM_従事者１７_退任年月日_年</vt:lpstr>
      <vt:lpstr>Sheet1!NM_従事者１７_退任年月日_年_変更前</vt:lpstr>
      <vt:lpstr>Sheet1!NM_従事者１７_登録年月日_月</vt:lpstr>
      <vt:lpstr>Sheet1!NM_従事者１７_登録年月日_月_変更前</vt:lpstr>
      <vt:lpstr>Sheet1!NM_従事者１７_登録年月日_元号</vt:lpstr>
      <vt:lpstr>Sheet1!NM_従事者１７_登録年月日_元号_変更前</vt:lpstr>
      <vt:lpstr>Sheet1!NM_従事者１７_登録年月日_日</vt:lpstr>
      <vt:lpstr>Sheet1!NM_従事者１７_登録年月日_日_変更前</vt:lpstr>
      <vt:lpstr>Sheet1!NM_従事者１７_登録年月日_年</vt:lpstr>
      <vt:lpstr>Sheet1!NM_従事者１７_登録年月日_年_変更前</vt:lpstr>
      <vt:lpstr>Sheet1!NM_従事者１７_登録販売者登録都道府県</vt:lpstr>
      <vt:lpstr>Sheet1!NM_従事者１７_登録販売者登録都道府県_変更前</vt:lpstr>
      <vt:lpstr>Sheet1!NM_従事者１７_登録番号１</vt:lpstr>
      <vt:lpstr>Sheet1!NM_従事者１７_登録番号１_変更前</vt:lpstr>
      <vt:lpstr>Sheet1!NM_従事者１７_登録番号２</vt:lpstr>
      <vt:lpstr>Sheet1!NM_従事者１７_登録番号２_変更前</vt:lpstr>
      <vt:lpstr>Sheet1!NM_従事者１７_登録番号３</vt:lpstr>
      <vt:lpstr>Sheet1!NM_従事者１７_登録番号３_変更前</vt:lpstr>
      <vt:lpstr>Sheet1!NM_従事者１７_比較フラグ</vt:lpstr>
      <vt:lpstr>Sheet1!NM_従事者１７_要指導又は第１類_小数１</vt:lpstr>
      <vt:lpstr>Sheet1!NM_従事者１７_要指導又は第１類_小数１_変更前</vt:lpstr>
      <vt:lpstr>Sheet1!NM_従事者１７_要指導又は第１類_整数１</vt:lpstr>
      <vt:lpstr>Sheet1!NM_従事者１７_要指導又は第１類_整数１_変更前</vt:lpstr>
      <vt:lpstr>Sheet1!NM_従事者１７_要指導又は第１類_整数２</vt:lpstr>
      <vt:lpstr>Sheet1!NM_従事者１７_要指導又は第１類_整数２_変更前</vt:lpstr>
      <vt:lpstr>Sheet1!NM_従事者１８_医薬品_小数１</vt:lpstr>
      <vt:lpstr>Sheet1!NM_従事者１８_医薬品_小数１_変更前</vt:lpstr>
      <vt:lpstr>Sheet1!NM_従事者１８_医薬品_整数１</vt:lpstr>
      <vt:lpstr>Sheet1!NM_従事者１８_医薬品_整数１_変更前</vt:lpstr>
      <vt:lpstr>Sheet1!NM_従事者１８_医薬品_整数２</vt:lpstr>
      <vt:lpstr>Sheet1!NM_従事者１８_医薬品_整数２_変更前</vt:lpstr>
      <vt:lpstr>Sheet1!NM_従事者１８_兼務</vt:lpstr>
      <vt:lpstr>Sheet1!NM_従事者１８_兼務管理店舗_許可番号</vt:lpstr>
      <vt:lpstr>Sheet1!NM_従事者１８_兼務管理店舗_主に従事する店舗</vt:lpstr>
      <vt:lpstr>Sheet1!NM_従事者１８_兼務管理店舗_店舗住所_建物名</vt:lpstr>
      <vt:lpstr>Sheet1!NM_従事者１８_兼務管理店舗_店舗住所_市区町村</vt:lpstr>
      <vt:lpstr>Sheet1!NM_従事者１８_兼務管理店舗_店舗住所_字</vt:lpstr>
      <vt:lpstr>Sheet1!NM_従事者１８_兼務管理店舗_店舗住所_都道府県</vt:lpstr>
      <vt:lpstr>Sheet1!NM_従事者１８_兼務管理店舗_店舗住所_番地</vt:lpstr>
      <vt:lpstr>Sheet1!NM_従事者１８_兼務管理店舗_店舗住所_郵便番号_右</vt:lpstr>
      <vt:lpstr>Sheet1!NM_従事者１８_兼務管理店舗_店舗住所_郵便番号_左</vt:lpstr>
      <vt:lpstr>Sheet1!NM_従事者１８_兼務管理店舗_店舗名称</vt:lpstr>
      <vt:lpstr>Sheet1!NM_従事者１８_兼務許可年月日_月</vt:lpstr>
      <vt:lpstr>Sheet1!NM_従事者１８_兼務許可年月日_元号</vt:lpstr>
      <vt:lpstr>Sheet1!NM_従事者１８_兼務許可年月日_日</vt:lpstr>
      <vt:lpstr>Sheet1!NM_従事者１８_兼務許可年月日_年</vt:lpstr>
      <vt:lpstr>Sheet1!NM_従事者１８_兼務許可番号</vt:lpstr>
      <vt:lpstr>Sheet1!NM_従事者１８_兼務廃止年月日_月</vt:lpstr>
      <vt:lpstr>Sheet1!NM_従事者１８_兼務廃止年月日_元号</vt:lpstr>
      <vt:lpstr>Sheet1!NM_従事者１８_兼務廃止年月日_日</vt:lpstr>
      <vt:lpstr>Sheet1!NM_従事者１８_兼務廃止年月日_年</vt:lpstr>
      <vt:lpstr>Sheet1!NM_従事者１８_兼務備考</vt:lpstr>
      <vt:lpstr>Sheet1!NM_従事者１８_氏名</vt:lpstr>
      <vt:lpstr>Sheet1!NM_従事者１８_氏名_当て字</vt:lpstr>
      <vt:lpstr>Sheet1!NM_従事者１８_氏名_当て字_変更前</vt:lpstr>
      <vt:lpstr>Sheet1!NM_従事者１８_氏名_変更前</vt:lpstr>
      <vt:lpstr>Sheet1!NM_従事者１８_氏名カナ</vt:lpstr>
      <vt:lpstr>Sheet1!NM_従事者１８_氏名カナ_変更前</vt:lpstr>
      <vt:lpstr>Sheet1!NM_従事者１８_資格</vt:lpstr>
      <vt:lpstr>Sheet1!NM_従事者１８_資格_変更前</vt:lpstr>
      <vt:lpstr>Sheet1!NM_従事者１８_就任年月日_月</vt:lpstr>
      <vt:lpstr>Sheet1!NM_従事者１８_就任年月日_月_変更前</vt:lpstr>
      <vt:lpstr>Sheet1!NM_従事者１８_就任年月日_元号</vt:lpstr>
      <vt:lpstr>Sheet1!NM_従事者１８_就任年月日_元号_変更前</vt:lpstr>
      <vt:lpstr>Sheet1!NM_従事者１８_就任年月日_日</vt:lpstr>
      <vt:lpstr>Sheet1!NM_従事者１８_就任年月日_日_変更前</vt:lpstr>
      <vt:lpstr>Sheet1!NM_従事者１８_就任年月日_年</vt:lpstr>
      <vt:lpstr>Sheet1!NM_従事者１８_就任年月日_年_変更前</vt:lpstr>
      <vt:lpstr>Sheet1!NM_従事者１８_週勤務時間_小数１</vt:lpstr>
      <vt:lpstr>Sheet1!NM_従事者１８_週勤務時間_小数１_変更前</vt:lpstr>
      <vt:lpstr>Sheet1!NM_従事者１８_週勤務時間_整数１</vt:lpstr>
      <vt:lpstr>Sheet1!NM_従事者１８_週勤務時間_整数１_変更前</vt:lpstr>
      <vt:lpstr>Sheet1!NM_従事者１８_週勤務時間_整数２</vt:lpstr>
      <vt:lpstr>Sheet1!NM_従事者１８_週勤務時間_整数２_変更前</vt:lpstr>
      <vt:lpstr>Sheet1!NM_従事者１８_住所_建物名</vt:lpstr>
      <vt:lpstr>Sheet1!NM_従事者１８_住所_建物名_変更前</vt:lpstr>
      <vt:lpstr>Sheet1!NM_従事者１８_住所_市区町村</vt:lpstr>
      <vt:lpstr>Sheet1!NM_従事者１８_住所_市区町村_変更前</vt:lpstr>
      <vt:lpstr>Sheet1!NM_従事者１８_住所_字</vt:lpstr>
      <vt:lpstr>Sheet1!NM_従事者１８_住所_字_変更前</vt:lpstr>
      <vt:lpstr>Sheet1!NM_従事者１８_住所_都道府県</vt:lpstr>
      <vt:lpstr>Sheet1!NM_従事者１８_住所_都道府県_変更前</vt:lpstr>
      <vt:lpstr>Sheet1!NM_従事者１８_住所_番地</vt:lpstr>
      <vt:lpstr>Sheet1!NM_従事者１８_住所_番地_変更前</vt:lpstr>
      <vt:lpstr>Sheet1!NM_従事者１８_住所_郵便番号_右</vt:lpstr>
      <vt:lpstr>Sheet1!NM_従事者１８_住所_郵便番号_右_変更前</vt:lpstr>
      <vt:lpstr>Sheet1!NM_従事者１８_住所_郵便番号_左</vt:lpstr>
      <vt:lpstr>Sheet1!NM_従事者１８_住所_郵便番号_左_変更前</vt:lpstr>
      <vt:lpstr>Sheet1!NM_従事者１８_従事者区分</vt:lpstr>
      <vt:lpstr>Sheet1!NM_従事者１８_従事者区分_変更前</vt:lpstr>
      <vt:lpstr>Sheet1!NM_従事者１８_従事者備考</vt:lpstr>
      <vt:lpstr>Sheet1!NM_従事者１８_従事者備考_変更前</vt:lpstr>
      <vt:lpstr>Sheet1!NM_従事者１８_生年月日_月</vt:lpstr>
      <vt:lpstr>Sheet1!NM_従事者１８_生年月日_月_変更前</vt:lpstr>
      <vt:lpstr>Sheet1!NM_従事者１８_生年月日_元号</vt:lpstr>
      <vt:lpstr>Sheet1!NM_従事者１８_生年月日_元号_変更前</vt:lpstr>
      <vt:lpstr>Sheet1!NM_従事者１８_生年月日_日</vt:lpstr>
      <vt:lpstr>Sheet1!NM_従事者１８_生年月日_日_変更前</vt:lpstr>
      <vt:lpstr>Sheet1!NM_従事者１８_生年月日_年</vt:lpstr>
      <vt:lpstr>Sheet1!NM_従事者１８_生年月日_年_変更前</vt:lpstr>
      <vt:lpstr>Sheet1!NM_従事者１８_退任年月日_月</vt:lpstr>
      <vt:lpstr>Sheet1!NM_従事者１８_退任年月日_月_変更前</vt:lpstr>
      <vt:lpstr>Sheet1!NM_従事者１８_退任年月日_元号</vt:lpstr>
      <vt:lpstr>Sheet1!NM_従事者１８_退任年月日_元号_変更前</vt:lpstr>
      <vt:lpstr>Sheet1!NM_従事者１８_退任年月日_日</vt:lpstr>
      <vt:lpstr>Sheet1!NM_従事者１８_退任年月日_日_変更前</vt:lpstr>
      <vt:lpstr>Sheet1!NM_従事者１８_退任年月日_年</vt:lpstr>
      <vt:lpstr>Sheet1!NM_従事者１８_退任年月日_年_変更前</vt:lpstr>
      <vt:lpstr>Sheet1!NM_従事者１８_登録年月日_月</vt:lpstr>
      <vt:lpstr>Sheet1!NM_従事者１８_登録年月日_月_変更前</vt:lpstr>
      <vt:lpstr>Sheet1!NM_従事者１８_登録年月日_元号</vt:lpstr>
      <vt:lpstr>Sheet1!NM_従事者１８_登録年月日_元号_変更前</vt:lpstr>
      <vt:lpstr>Sheet1!NM_従事者１８_登録年月日_日</vt:lpstr>
      <vt:lpstr>Sheet1!NM_従事者１８_登録年月日_日_変更前</vt:lpstr>
      <vt:lpstr>Sheet1!NM_従事者１８_登録年月日_年</vt:lpstr>
      <vt:lpstr>Sheet1!NM_従事者１８_登録年月日_年_変更前</vt:lpstr>
      <vt:lpstr>Sheet1!NM_従事者１８_登録販売者登録都道府県</vt:lpstr>
      <vt:lpstr>Sheet1!NM_従事者１８_登録販売者登録都道府県_変更前</vt:lpstr>
      <vt:lpstr>Sheet1!NM_従事者１８_登録番号１</vt:lpstr>
      <vt:lpstr>Sheet1!NM_従事者１８_登録番号１_変更前</vt:lpstr>
      <vt:lpstr>Sheet1!NM_従事者１８_登録番号２</vt:lpstr>
      <vt:lpstr>Sheet1!NM_従事者１８_登録番号２_変更前</vt:lpstr>
      <vt:lpstr>Sheet1!NM_従事者１８_登録番号３</vt:lpstr>
      <vt:lpstr>Sheet1!NM_従事者１８_登録番号３_変更前</vt:lpstr>
      <vt:lpstr>Sheet1!NM_従事者１８_比較フラグ</vt:lpstr>
      <vt:lpstr>Sheet1!NM_従事者１８_要指導又は第１類_小数１</vt:lpstr>
      <vt:lpstr>Sheet1!NM_従事者１８_要指導又は第１類_小数１_変更前</vt:lpstr>
      <vt:lpstr>Sheet1!NM_従事者１８_要指導又は第１類_整数１</vt:lpstr>
      <vt:lpstr>Sheet1!NM_従事者１８_要指導又は第１類_整数１_変更前</vt:lpstr>
      <vt:lpstr>Sheet1!NM_従事者１８_要指導又は第１類_整数２</vt:lpstr>
      <vt:lpstr>Sheet1!NM_従事者１８_要指導又は第１類_整数２_変更前</vt:lpstr>
      <vt:lpstr>Sheet1!NM_従事者１９_医薬品_小数１</vt:lpstr>
      <vt:lpstr>Sheet1!NM_従事者１９_医薬品_小数１_変更前</vt:lpstr>
      <vt:lpstr>Sheet1!NM_従事者１９_医薬品_整数１</vt:lpstr>
      <vt:lpstr>Sheet1!NM_従事者１９_医薬品_整数１_変更前</vt:lpstr>
      <vt:lpstr>Sheet1!NM_従事者１９_医薬品_整数２</vt:lpstr>
      <vt:lpstr>Sheet1!NM_従事者１９_医薬品_整数２_変更前</vt:lpstr>
      <vt:lpstr>Sheet1!NM_従事者１９_兼務</vt:lpstr>
      <vt:lpstr>Sheet1!NM_従事者１９_兼務管理店舗_許可番号</vt:lpstr>
      <vt:lpstr>Sheet1!NM_従事者１９_兼務管理店舗_主に従事する店舗</vt:lpstr>
      <vt:lpstr>Sheet1!NM_従事者１９_兼務管理店舗_店舗住所_建物名</vt:lpstr>
      <vt:lpstr>Sheet1!NM_従事者１９_兼務管理店舗_店舗住所_市区町村</vt:lpstr>
      <vt:lpstr>Sheet1!NM_従事者１９_兼務管理店舗_店舗住所_字</vt:lpstr>
      <vt:lpstr>Sheet1!NM_従事者１９_兼務管理店舗_店舗住所_都道府県</vt:lpstr>
      <vt:lpstr>Sheet1!NM_従事者１９_兼務管理店舗_店舗住所_番地</vt:lpstr>
      <vt:lpstr>Sheet1!NM_従事者１９_兼務管理店舗_店舗住所_郵便番号_右</vt:lpstr>
      <vt:lpstr>Sheet1!NM_従事者１９_兼務管理店舗_店舗住所_郵便番号_左</vt:lpstr>
      <vt:lpstr>Sheet1!NM_従事者１９_兼務管理店舗_店舗名称</vt:lpstr>
      <vt:lpstr>Sheet1!NM_従事者１９_兼務許可年月日_月</vt:lpstr>
      <vt:lpstr>Sheet1!NM_従事者１９_兼務許可年月日_元号</vt:lpstr>
      <vt:lpstr>Sheet1!NM_従事者１９_兼務許可年月日_日</vt:lpstr>
      <vt:lpstr>Sheet1!NM_従事者１９_兼務許可年月日_年</vt:lpstr>
      <vt:lpstr>Sheet1!NM_従事者１９_兼務許可番号</vt:lpstr>
      <vt:lpstr>Sheet1!NM_従事者１９_兼務廃止年月日_月</vt:lpstr>
      <vt:lpstr>Sheet1!NM_従事者１９_兼務廃止年月日_元号</vt:lpstr>
      <vt:lpstr>Sheet1!NM_従事者１９_兼務廃止年月日_日</vt:lpstr>
      <vt:lpstr>Sheet1!NM_従事者１９_兼務廃止年月日_年</vt:lpstr>
      <vt:lpstr>Sheet1!NM_従事者１９_兼務備考</vt:lpstr>
      <vt:lpstr>Sheet1!NM_従事者１９_氏名</vt:lpstr>
      <vt:lpstr>Sheet1!NM_従事者１９_氏名_当て字</vt:lpstr>
      <vt:lpstr>Sheet1!NM_従事者１９_氏名_当て字_変更前</vt:lpstr>
      <vt:lpstr>Sheet1!NM_従事者１９_氏名_変更前</vt:lpstr>
      <vt:lpstr>Sheet1!NM_従事者１９_氏名カナ</vt:lpstr>
      <vt:lpstr>Sheet1!NM_従事者１９_氏名カナ_変更前</vt:lpstr>
      <vt:lpstr>Sheet1!NM_従事者１９_資格</vt:lpstr>
      <vt:lpstr>Sheet1!NM_従事者１９_資格_変更前</vt:lpstr>
      <vt:lpstr>Sheet1!NM_従事者１９_就任年月日_月</vt:lpstr>
      <vt:lpstr>Sheet1!NM_従事者１９_就任年月日_月_変更前</vt:lpstr>
      <vt:lpstr>Sheet1!NM_従事者１９_就任年月日_元号</vt:lpstr>
      <vt:lpstr>Sheet1!NM_従事者１９_就任年月日_元号_変更前</vt:lpstr>
      <vt:lpstr>Sheet1!NM_従事者１９_就任年月日_日</vt:lpstr>
      <vt:lpstr>Sheet1!NM_従事者１９_就任年月日_日_変更前</vt:lpstr>
      <vt:lpstr>Sheet1!NM_従事者１９_就任年月日_年</vt:lpstr>
      <vt:lpstr>Sheet1!NM_従事者１９_就任年月日_年_変更前</vt:lpstr>
      <vt:lpstr>Sheet1!NM_従事者１９_週勤務時間_小数１</vt:lpstr>
      <vt:lpstr>Sheet1!NM_従事者１９_週勤務時間_小数１_変更前</vt:lpstr>
      <vt:lpstr>Sheet1!NM_従事者１９_週勤務時間_整数１</vt:lpstr>
      <vt:lpstr>Sheet1!NM_従事者１９_週勤務時間_整数１_変更前</vt:lpstr>
      <vt:lpstr>Sheet1!NM_従事者１９_週勤務時間_整数２</vt:lpstr>
      <vt:lpstr>Sheet1!NM_従事者１９_週勤務時間_整数２_変更前</vt:lpstr>
      <vt:lpstr>Sheet1!NM_従事者１９_住所_建物名</vt:lpstr>
      <vt:lpstr>Sheet1!NM_従事者１９_住所_建物名_変更前</vt:lpstr>
      <vt:lpstr>Sheet1!NM_従事者１９_住所_市区町村</vt:lpstr>
      <vt:lpstr>Sheet1!NM_従事者１９_住所_市区町村_変更前</vt:lpstr>
      <vt:lpstr>Sheet1!NM_従事者１９_住所_字</vt:lpstr>
      <vt:lpstr>Sheet1!NM_従事者１９_住所_字_変更前</vt:lpstr>
      <vt:lpstr>Sheet1!NM_従事者１９_住所_都道府県</vt:lpstr>
      <vt:lpstr>Sheet1!NM_従事者１９_住所_都道府県_変更前</vt:lpstr>
      <vt:lpstr>Sheet1!NM_従事者１９_住所_番地</vt:lpstr>
      <vt:lpstr>Sheet1!NM_従事者１９_住所_番地_変更前</vt:lpstr>
      <vt:lpstr>Sheet1!NM_従事者１９_住所_郵便番号_右</vt:lpstr>
      <vt:lpstr>Sheet1!NM_従事者１９_住所_郵便番号_右_変更前</vt:lpstr>
      <vt:lpstr>Sheet1!NM_従事者１９_住所_郵便番号_左</vt:lpstr>
      <vt:lpstr>Sheet1!NM_従事者１９_住所_郵便番号_左_変更前</vt:lpstr>
      <vt:lpstr>Sheet1!NM_従事者１９_従事者区分</vt:lpstr>
      <vt:lpstr>Sheet1!NM_従事者１９_従事者区分_変更前</vt:lpstr>
      <vt:lpstr>Sheet1!NM_従事者１９_従事者備考</vt:lpstr>
      <vt:lpstr>Sheet1!NM_従事者１９_従事者備考_変更前</vt:lpstr>
      <vt:lpstr>Sheet1!NM_従事者１９_生年月日_月</vt:lpstr>
      <vt:lpstr>Sheet1!NM_従事者１９_生年月日_月_変更前</vt:lpstr>
      <vt:lpstr>Sheet1!NM_従事者１９_生年月日_元号</vt:lpstr>
      <vt:lpstr>Sheet1!NM_従事者１９_生年月日_元号_変更前</vt:lpstr>
      <vt:lpstr>Sheet1!NM_従事者１９_生年月日_日</vt:lpstr>
      <vt:lpstr>Sheet1!NM_従事者１９_生年月日_日_変更前</vt:lpstr>
      <vt:lpstr>Sheet1!NM_従事者１９_生年月日_年</vt:lpstr>
      <vt:lpstr>Sheet1!NM_従事者１９_生年月日_年_変更前</vt:lpstr>
      <vt:lpstr>Sheet1!NM_従事者１９_退任年月日_月</vt:lpstr>
      <vt:lpstr>Sheet1!NM_従事者１９_退任年月日_月_変更前</vt:lpstr>
      <vt:lpstr>Sheet1!NM_従事者１９_退任年月日_元号</vt:lpstr>
      <vt:lpstr>Sheet1!NM_従事者１９_退任年月日_元号_変更前</vt:lpstr>
      <vt:lpstr>Sheet1!NM_従事者１９_退任年月日_日</vt:lpstr>
      <vt:lpstr>Sheet1!NM_従事者１９_退任年月日_日_変更前</vt:lpstr>
      <vt:lpstr>Sheet1!NM_従事者１９_退任年月日_年</vt:lpstr>
      <vt:lpstr>Sheet1!NM_従事者１９_退任年月日_年_変更前</vt:lpstr>
      <vt:lpstr>Sheet1!NM_従事者１９_登録年月日_月</vt:lpstr>
      <vt:lpstr>Sheet1!NM_従事者１９_登録年月日_月_変更前</vt:lpstr>
      <vt:lpstr>Sheet1!NM_従事者１９_登録年月日_元号</vt:lpstr>
      <vt:lpstr>Sheet1!NM_従事者１９_登録年月日_元号_変更前</vt:lpstr>
      <vt:lpstr>Sheet1!NM_従事者１９_登録年月日_日</vt:lpstr>
      <vt:lpstr>Sheet1!NM_従事者１９_登録年月日_日_変更前</vt:lpstr>
      <vt:lpstr>Sheet1!NM_従事者１９_登録年月日_年</vt:lpstr>
      <vt:lpstr>Sheet1!NM_従事者１９_登録年月日_年_変更前</vt:lpstr>
      <vt:lpstr>Sheet1!NM_従事者１９_登録販売者登録都道府県</vt:lpstr>
      <vt:lpstr>Sheet1!NM_従事者１９_登録販売者登録都道府県_変更前</vt:lpstr>
      <vt:lpstr>Sheet1!NM_従事者１９_登録番号１</vt:lpstr>
      <vt:lpstr>Sheet1!NM_従事者１９_登録番号１_変更前</vt:lpstr>
      <vt:lpstr>Sheet1!NM_従事者１９_登録番号２</vt:lpstr>
      <vt:lpstr>Sheet1!NM_従事者１９_登録番号２_変更前</vt:lpstr>
      <vt:lpstr>Sheet1!NM_従事者１９_登録番号３</vt:lpstr>
      <vt:lpstr>Sheet1!NM_従事者１９_登録番号３_変更前</vt:lpstr>
      <vt:lpstr>Sheet1!NM_従事者１９_比較フラグ</vt:lpstr>
      <vt:lpstr>Sheet1!NM_従事者１９_要指導又は第１類_小数１</vt:lpstr>
      <vt:lpstr>Sheet1!NM_従事者１９_要指導又は第１類_小数１_変更前</vt:lpstr>
      <vt:lpstr>Sheet1!NM_従事者１９_要指導又は第１類_整数１</vt:lpstr>
      <vt:lpstr>Sheet1!NM_従事者１９_要指導又は第１類_整数１_変更前</vt:lpstr>
      <vt:lpstr>Sheet1!NM_従事者１９_要指導又は第１類_整数２</vt:lpstr>
      <vt:lpstr>Sheet1!NM_従事者１９_要指導又は第１類_整数２_変更前</vt:lpstr>
      <vt:lpstr>Sheet1!NM_従事者２_医薬品_小数１</vt:lpstr>
      <vt:lpstr>Sheet1!NM_従事者２_医薬品_小数１_変更前</vt:lpstr>
      <vt:lpstr>Sheet1!NM_従事者２_医薬品_整数１</vt:lpstr>
      <vt:lpstr>Sheet1!NM_従事者２_医薬品_整数１_変更前</vt:lpstr>
      <vt:lpstr>Sheet1!NM_従事者２_医薬品_整数２</vt:lpstr>
      <vt:lpstr>Sheet1!NM_従事者２_医薬品_整数２_変更前</vt:lpstr>
      <vt:lpstr>Sheet1!NM_従事者２_兼務</vt:lpstr>
      <vt:lpstr>Sheet1!NM_従事者２_兼務管理店舗_許可番号</vt:lpstr>
      <vt:lpstr>Sheet1!NM_従事者２_兼務管理店舗_主に従事する店舗</vt:lpstr>
      <vt:lpstr>Sheet1!NM_従事者２_兼務管理店舗_店舗住所_建物名</vt:lpstr>
      <vt:lpstr>Sheet1!NM_従事者２_兼務管理店舗_店舗住所_市区町村</vt:lpstr>
      <vt:lpstr>Sheet1!NM_従事者２_兼務管理店舗_店舗住所_字</vt:lpstr>
      <vt:lpstr>Sheet1!NM_従事者２_兼務管理店舗_店舗住所_都道府県</vt:lpstr>
      <vt:lpstr>Sheet1!NM_従事者２_兼務管理店舗_店舗住所_番地</vt:lpstr>
      <vt:lpstr>Sheet1!NM_従事者２_兼務管理店舗_店舗住所_郵便番号_右</vt:lpstr>
      <vt:lpstr>Sheet1!NM_従事者２_兼務管理店舗_店舗住所_郵便番号_左</vt:lpstr>
      <vt:lpstr>Sheet1!NM_従事者２_兼務管理店舗_店舗名称</vt:lpstr>
      <vt:lpstr>Sheet1!NM_従事者２_兼務許可年月日_月</vt:lpstr>
      <vt:lpstr>Sheet1!NM_従事者２_兼務許可年月日_元号</vt:lpstr>
      <vt:lpstr>Sheet1!NM_従事者２_兼務許可年月日_日</vt:lpstr>
      <vt:lpstr>Sheet1!NM_従事者２_兼務許可年月日_年</vt:lpstr>
      <vt:lpstr>Sheet1!NM_従事者２_兼務許可番号</vt:lpstr>
      <vt:lpstr>Sheet1!NM_従事者２_兼務廃止年月日_月</vt:lpstr>
      <vt:lpstr>Sheet1!NM_従事者２_兼務廃止年月日_元号</vt:lpstr>
      <vt:lpstr>Sheet1!NM_従事者２_兼務廃止年月日_日</vt:lpstr>
      <vt:lpstr>Sheet1!NM_従事者２_兼務廃止年月日_年</vt:lpstr>
      <vt:lpstr>Sheet1!NM_従事者２_兼務備考</vt:lpstr>
      <vt:lpstr>Sheet1!NM_従事者２_氏名</vt:lpstr>
      <vt:lpstr>Sheet1!NM_従事者２_氏名_当て字</vt:lpstr>
      <vt:lpstr>Sheet1!NM_従事者２_氏名_当て字_変更前</vt:lpstr>
      <vt:lpstr>Sheet1!NM_従事者２_氏名_変更前</vt:lpstr>
      <vt:lpstr>Sheet1!NM_従事者２_氏名カナ</vt:lpstr>
      <vt:lpstr>Sheet1!NM_従事者２_氏名カナ_変更前</vt:lpstr>
      <vt:lpstr>Sheet1!NM_従事者２_資格</vt:lpstr>
      <vt:lpstr>Sheet1!NM_従事者２_資格_変更前</vt:lpstr>
      <vt:lpstr>Sheet1!NM_従事者２_就任年月日_月</vt:lpstr>
      <vt:lpstr>Sheet1!NM_従事者２_就任年月日_月_変更前</vt:lpstr>
      <vt:lpstr>Sheet1!NM_従事者２_就任年月日_元号</vt:lpstr>
      <vt:lpstr>Sheet1!NM_従事者２_就任年月日_元号_変更前</vt:lpstr>
      <vt:lpstr>Sheet1!NM_従事者２_就任年月日_日</vt:lpstr>
      <vt:lpstr>Sheet1!NM_従事者２_就任年月日_日_変更前</vt:lpstr>
      <vt:lpstr>Sheet1!NM_従事者２_就任年月日_年</vt:lpstr>
      <vt:lpstr>Sheet1!NM_従事者２_就任年月日_年_変更前</vt:lpstr>
      <vt:lpstr>Sheet1!NM_従事者２_週勤務時間_小数１</vt:lpstr>
      <vt:lpstr>Sheet1!NM_従事者２_週勤務時間_小数１_変更前</vt:lpstr>
      <vt:lpstr>Sheet1!NM_従事者２_週勤務時間_整数１</vt:lpstr>
      <vt:lpstr>Sheet1!NM_従事者２_週勤務時間_整数１_変更前</vt:lpstr>
      <vt:lpstr>Sheet1!NM_従事者２_週勤務時間_整数２</vt:lpstr>
      <vt:lpstr>Sheet1!NM_従事者２_週勤務時間_整数２_変更前</vt:lpstr>
      <vt:lpstr>Sheet1!NM_従事者２_住所_建物名</vt:lpstr>
      <vt:lpstr>Sheet1!NM_従事者２_住所_建物名_変更前</vt:lpstr>
      <vt:lpstr>Sheet1!NM_従事者２_住所_市区町村</vt:lpstr>
      <vt:lpstr>Sheet1!NM_従事者２_住所_市区町村_変更前</vt:lpstr>
      <vt:lpstr>Sheet1!NM_従事者２_住所_字</vt:lpstr>
      <vt:lpstr>Sheet1!NM_従事者２_住所_字_変更前</vt:lpstr>
      <vt:lpstr>Sheet1!NM_従事者２_住所_都道府県</vt:lpstr>
      <vt:lpstr>Sheet1!NM_従事者２_住所_都道府県_変更前</vt:lpstr>
      <vt:lpstr>Sheet1!NM_従事者２_住所_番地</vt:lpstr>
      <vt:lpstr>Sheet1!NM_従事者２_住所_番地_変更前</vt:lpstr>
      <vt:lpstr>Sheet1!NM_従事者２_住所_郵便番号_右</vt:lpstr>
      <vt:lpstr>Sheet1!NM_従事者２_住所_郵便番号_右_変更前</vt:lpstr>
      <vt:lpstr>Sheet1!NM_従事者２_住所_郵便番号_左</vt:lpstr>
      <vt:lpstr>Sheet1!NM_従事者２_住所_郵便番号_左_変更前</vt:lpstr>
      <vt:lpstr>Sheet1!NM_従事者２_従事者区分</vt:lpstr>
      <vt:lpstr>Sheet1!NM_従事者２_従事者区分_変更前</vt:lpstr>
      <vt:lpstr>Sheet1!NM_従事者２_従事者備考</vt:lpstr>
      <vt:lpstr>Sheet1!NM_従事者２_従事者備考_変更前</vt:lpstr>
      <vt:lpstr>Sheet1!NM_従事者２_生年月日_月</vt:lpstr>
      <vt:lpstr>Sheet1!NM_従事者２_生年月日_月_変更前</vt:lpstr>
      <vt:lpstr>Sheet1!NM_従事者２_生年月日_元号</vt:lpstr>
      <vt:lpstr>Sheet1!NM_従事者２_生年月日_元号_変更前</vt:lpstr>
      <vt:lpstr>Sheet1!NM_従事者２_生年月日_日</vt:lpstr>
      <vt:lpstr>Sheet1!NM_従事者２_生年月日_日_変更前</vt:lpstr>
      <vt:lpstr>Sheet1!NM_従事者２_生年月日_年</vt:lpstr>
      <vt:lpstr>Sheet1!NM_従事者２_生年月日_年_変更前</vt:lpstr>
      <vt:lpstr>Sheet1!NM_従事者２_退任年月日_月</vt:lpstr>
      <vt:lpstr>Sheet1!NM_従事者２_退任年月日_月_変更前</vt:lpstr>
      <vt:lpstr>Sheet1!NM_従事者２_退任年月日_元号</vt:lpstr>
      <vt:lpstr>Sheet1!NM_従事者２_退任年月日_元号_変更前</vt:lpstr>
      <vt:lpstr>Sheet1!NM_従事者２_退任年月日_日</vt:lpstr>
      <vt:lpstr>Sheet1!NM_従事者２_退任年月日_日_変更前</vt:lpstr>
      <vt:lpstr>Sheet1!NM_従事者２_退任年月日_年</vt:lpstr>
      <vt:lpstr>Sheet1!NM_従事者２_退任年月日_年_変更前</vt:lpstr>
      <vt:lpstr>Sheet1!NM_従事者２_登録年月日_月</vt:lpstr>
      <vt:lpstr>Sheet1!NM_従事者２_登録年月日_月_変更前</vt:lpstr>
      <vt:lpstr>Sheet1!NM_従事者２_登録年月日_元号</vt:lpstr>
      <vt:lpstr>Sheet1!NM_従事者２_登録年月日_元号_変更前</vt:lpstr>
      <vt:lpstr>Sheet1!NM_従事者２_登録年月日_日</vt:lpstr>
      <vt:lpstr>Sheet1!NM_従事者２_登録年月日_日_変更前</vt:lpstr>
      <vt:lpstr>Sheet1!NM_従事者２_登録年月日_年</vt:lpstr>
      <vt:lpstr>Sheet1!NM_従事者２_登録年月日_年_変更前</vt:lpstr>
      <vt:lpstr>Sheet1!NM_従事者２_登録販売者登録都道府県</vt:lpstr>
      <vt:lpstr>Sheet1!NM_従事者２_登録販売者登録都道府県_変更前</vt:lpstr>
      <vt:lpstr>Sheet1!NM_従事者２_登録番号１</vt:lpstr>
      <vt:lpstr>Sheet1!NM_従事者２_登録番号１_変更前</vt:lpstr>
      <vt:lpstr>Sheet1!NM_従事者２_登録番号２</vt:lpstr>
      <vt:lpstr>Sheet1!NM_従事者２_登録番号２_変更前</vt:lpstr>
      <vt:lpstr>Sheet1!NM_従事者２_登録番号３</vt:lpstr>
      <vt:lpstr>Sheet1!NM_従事者２_登録番号３_変更前</vt:lpstr>
      <vt:lpstr>Sheet1!NM_従事者２_比較フラグ</vt:lpstr>
      <vt:lpstr>Sheet1!NM_従事者２_要指導又は第１類_小数１</vt:lpstr>
      <vt:lpstr>Sheet1!NM_従事者２_要指導又は第１類_小数１_変更前</vt:lpstr>
      <vt:lpstr>Sheet1!NM_従事者２_要指導又は第１類_整数１</vt:lpstr>
      <vt:lpstr>Sheet1!NM_従事者２_要指導又は第１類_整数１_変更前</vt:lpstr>
      <vt:lpstr>Sheet1!NM_従事者２_要指導又は第１類_整数２</vt:lpstr>
      <vt:lpstr>Sheet1!NM_従事者２_要指導又は第１類_整数２_変更前</vt:lpstr>
      <vt:lpstr>Sheet1!NM_従事者２０_医薬品_小数１</vt:lpstr>
      <vt:lpstr>Sheet1!NM_従事者２０_医薬品_小数１_変更前</vt:lpstr>
      <vt:lpstr>Sheet1!NM_従事者２０_医薬品_整数１</vt:lpstr>
      <vt:lpstr>Sheet1!NM_従事者２０_医薬品_整数１_変更前</vt:lpstr>
      <vt:lpstr>Sheet1!NM_従事者２０_医薬品_整数２</vt:lpstr>
      <vt:lpstr>Sheet1!NM_従事者２０_医薬品_整数２_変更前</vt:lpstr>
      <vt:lpstr>Sheet1!NM_従事者２０_兼務</vt:lpstr>
      <vt:lpstr>Sheet1!NM_従事者２０_兼務管理店舗_許可番号</vt:lpstr>
      <vt:lpstr>Sheet1!NM_従事者２０_兼務管理店舗_主に従事する店舗</vt:lpstr>
      <vt:lpstr>Sheet1!NM_従事者２０_兼務管理店舗_店舗住所_建物名</vt:lpstr>
      <vt:lpstr>Sheet1!NM_従事者２０_兼務管理店舗_店舗住所_市区町村</vt:lpstr>
      <vt:lpstr>Sheet1!NM_従事者２０_兼務管理店舗_店舗住所_字</vt:lpstr>
      <vt:lpstr>Sheet1!NM_従事者２０_兼務管理店舗_店舗住所_都道府県</vt:lpstr>
      <vt:lpstr>Sheet1!NM_従事者２０_兼務管理店舗_店舗住所_番地</vt:lpstr>
      <vt:lpstr>Sheet1!NM_従事者２０_兼務管理店舗_店舗住所_郵便番号_右</vt:lpstr>
      <vt:lpstr>Sheet1!NM_従事者２０_兼務管理店舗_店舗住所_郵便番号_左</vt:lpstr>
      <vt:lpstr>Sheet1!NM_従事者２０_兼務管理店舗_店舗名称</vt:lpstr>
      <vt:lpstr>Sheet1!NM_従事者２０_兼務許可年月日_月</vt:lpstr>
      <vt:lpstr>Sheet1!NM_従事者２０_兼務許可年月日_元号</vt:lpstr>
      <vt:lpstr>Sheet1!NM_従事者２０_兼務許可年月日_日</vt:lpstr>
      <vt:lpstr>Sheet1!NM_従事者２０_兼務許可年月日_年</vt:lpstr>
      <vt:lpstr>Sheet1!NM_従事者２０_兼務許可番号</vt:lpstr>
      <vt:lpstr>Sheet1!NM_従事者２０_兼務廃止年月日_月</vt:lpstr>
      <vt:lpstr>Sheet1!NM_従事者２０_兼務廃止年月日_元号</vt:lpstr>
      <vt:lpstr>Sheet1!NM_従事者２０_兼務廃止年月日_日</vt:lpstr>
      <vt:lpstr>Sheet1!NM_従事者２０_兼務廃止年月日_年</vt:lpstr>
      <vt:lpstr>Sheet1!NM_従事者２０_兼務備考</vt:lpstr>
      <vt:lpstr>Sheet1!NM_従事者２０_氏名</vt:lpstr>
      <vt:lpstr>Sheet1!NM_従事者２０_氏名_当て字</vt:lpstr>
      <vt:lpstr>Sheet1!NM_従事者２０_氏名_当て字_変更前</vt:lpstr>
      <vt:lpstr>Sheet1!NM_従事者２０_氏名_変更前</vt:lpstr>
      <vt:lpstr>Sheet1!NM_従事者２０_氏名カナ</vt:lpstr>
      <vt:lpstr>Sheet1!NM_従事者２０_氏名カナ_変更前</vt:lpstr>
      <vt:lpstr>Sheet1!NM_従事者２０_資格</vt:lpstr>
      <vt:lpstr>Sheet1!NM_従事者２０_資格_変更前</vt:lpstr>
      <vt:lpstr>Sheet1!NM_従事者２０_就任年月日_月</vt:lpstr>
      <vt:lpstr>Sheet1!NM_従事者２０_就任年月日_月_変更前</vt:lpstr>
      <vt:lpstr>Sheet1!NM_従事者２０_就任年月日_元号</vt:lpstr>
      <vt:lpstr>Sheet1!NM_従事者２０_就任年月日_元号_変更前</vt:lpstr>
      <vt:lpstr>Sheet1!NM_従事者２０_就任年月日_日</vt:lpstr>
      <vt:lpstr>Sheet1!NM_従事者２０_就任年月日_日_変更前</vt:lpstr>
      <vt:lpstr>Sheet1!NM_従事者２０_就任年月日_年</vt:lpstr>
      <vt:lpstr>Sheet1!NM_従事者２０_就任年月日_年_変更前</vt:lpstr>
      <vt:lpstr>Sheet1!NM_従事者２０_週勤務時間_小数１</vt:lpstr>
      <vt:lpstr>Sheet1!NM_従事者２０_週勤務時間_小数１_変更前</vt:lpstr>
      <vt:lpstr>Sheet1!NM_従事者２０_週勤務時間_整数１</vt:lpstr>
      <vt:lpstr>Sheet1!NM_従事者２０_週勤務時間_整数１_変更前</vt:lpstr>
      <vt:lpstr>Sheet1!NM_従事者２０_週勤務時間_整数２</vt:lpstr>
      <vt:lpstr>Sheet1!NM_従事者２０_週勤務時間_整数２_変更前</vt:lpstr>
      <vt:lpstr>Sheet1!NM_従事者２０_住所_建物名</vt:lpstr>
      <vt:lpstr>Sheet1!NM_従事者２０_住所_建物名_変更前</vt:lpstr>
      <vt:lpstr>Sheet1!NM_従事者２０_住所_市区町村</vt:lpstr>
      <vt:lpstr>Sheet1!NM_従事者２０_住所_市区町村_変更前</vt:lpstr>
      <vt:lpstr>Sheet1!NM_従事者２０_住所_字</vt:lpstr>
      <vt:lpstr>Sheet1!NM_従事者２０_住所_字_変更前</vt:lpstr>
      <vt:lpstr>Sheet1!NM_従事者２０_住所_都道府県</vt:lpstr>
      <vt:lpstr>Sheet1!NM_従事者２０_住所_都道府県_変更前</vt:lpstr>
      <vt:lpstr>Sheet1!NM_従事者２０_住所_番地</vt:lpstr>
      <vt:lpstr>Sheet1!NM_従事者２０_住所_番地_変更前</vt:lpstr>
      <vt:lpstr>Sheet1!NM_従事者２０_住所_郵便番号_右</vt:lpstr>
      <vt:lpstr>Sheet1!NM_従事者２０_住所_郵便番号_右_変更前</vt:lpstr>
      <vt:lpstr>Sheet1!NM_従事者２０_住所_郵便番号_左</vt:lpstr>
      <vt:lpstr>Sheet1!NM_従事者２０_住所_郵便番号_左_変更前</vt:lpstr>
      <vt:lpstr>Sheet1!NM_従事者２０_従事者区分</vt:lpstr>
      <vt:lpstr>Sheet1!NM_従事者２０_従事者区分_変更前</vt:lpstr>
      <vt:lpstr>Sheet1!NM_従事者２０_従事者備考</vt:lpstr>
      <vt:lpstr>Sheet1!NM_従事者２０_従事者備考_変更前</vt:lpstr>
      <vt:lpstr>Sheet1!NM_従事者２０_生年月日_月</vt:lpstr>
      <vt:lpstr>Sheet1!NM_従事者２０_生年月日_月_変更前</vt:lpstr>
      <vt:lpstr>Sheet1!NM_従事者２０_生年月日_元号</vt:lpstr>
      <vt:lpstr>Sheet1!NM_従事者２０_生年月日_元号_変更前</vt:lpstr>
      <vt:lpstr>Sheet1!NM_従事者２０_生年月日_日</vt:lpstr>
      <vt:lpstr>Sheet1!NM_従事者２０_生年月日_日_変更前</vt:lpstr>
      <vt:lpstr>Sheet1!NM_従事者２０_生年月日_年</vt:lpstr>
      <vt:lpstr>Sheet1!NM_従事者２０_生年月日_年_変更前</vt:lpstr>
      <vt:lpstr>Sheet1!NM_従事者２０_退任年月日_月</vt:lpstr>
      <vt:lpstr>Sheet1!NM_従事者２０_退任年月日_月_変更前</vt:lpstr>
      <vt:lpstr>Sheet1!NM_従事者２０_退任年月日_元号</vt:lpstr>
      <vt:lpstr>Sheet1!NM_従事者２０_退任年月日_元号_変更前</vt:lpstr>
      <vt:lpstr>Sheet1!NM_従事者２０_退任年月日_日</vt:lpstr>
      <vt:lpstr>Sheet1!NM_従事者２０_退任年月日_日_変更前</vt:lpstr>
      <vt:lpstr>Sheet1!NM_従事者２０_退任年月日_年</vt:lpstr>
      <vt:lpstr>Sheet1!NM_従事者２０_退任年月日_年_変更前</vt:lpstr>
      <vt:lpstr>Sheet1!NM_従事者２０_登録年月日_月</vt:lpstr>
      <vt:lpstr>Sheet1!NM_従事者２０_登録年月日_月_変更前</vt:lpstr>
      <vt:lpstr>Sheet1!NM_従事者２０_登録年月日_元号</vt:lpstr>
      <vt:lpstr>Sheet1!NM_従事者２０_登録年月日_元号_変更前</vt:lpstr>
      <vt:lpstr>Sheet1!NM_従事者２０_登録年月日_日</vt:lpstr>
      <vt:lpstr>Sheet1!NM_従事者２０_登録年月日_日_変更前</vt:lpstr>
      <vt:lpstr>Sheet1!NM_従事者２０_登録年月日_年</vt:lpstr>
      <vt:lpstr>Sheet1!NM_従事者２０_登録年月日_年_変更前</vt:lpstr>
      <vt:lpstr>Sheet1!NM_従事者２０_登録販売者登録都道府県</vt:lpstr>
      <vt:lpstr>Sheet1!NM_従事者２０_登録販売者登録都道府県_変更前</vt:lpstr>
      <vt:lpstr>Sheet1!NM_従事者２０_登録番号１</vt:lpstr>
      <vt:lpstr>Sheet1!NM_従事者２０_登録番号１_変更前</vt:lpstr>
      <vt:lpstr>Sheet1!NM_従事者２０_登録番号２</vt:lpstr>
      <vt:lpstr>Sheet1!NM_従事者２０_登録番号２_変更前</vt:lpstr>
      <vt:lpstr>Sheet1!NM_従事者２０_登録番号３</vt:lpstr>
      <vt:lpstr>Sheet1!NM_従事者２０_登録番号３_変更前</vt:lpstr>
      <vt:lpstr>Sheet1!NM_従事者２０_比較フラグ</vt:lpstr>
      <vt:lpstr>Sheet1!NM_従事者２０_要指導又は第１類_小数１</vt:lpstr>
      <vt:lpstr>Sheet1!NM_従事者２０_要指導又は第１類_小数１_変更前</vt:lpstr>
      <vt:lpstr>Sheet1!NM_従事者２０_要指導又は第１類_整数１</vt:lpstr>
      <vt:lpstr>Sheet1!NM_従事者２０_要指導又は第１類_整数１_変更前</vt:lpstr>
      <vt:lpstr>Sheet1!NM_従事者２０_要指導又は第１類_整数２</vt:lpstr>
      <vt:lpstr>Sheet1!NM_従事者２０_要指導又は第１類_整数２_変更前</vt:lpstr>
      <vt:lpstr>Sheet1!NM_従事者２１_医薬品_小数１</vt:lpstr>
      <vt:lpstr>Sheet1!NM_従事者２１_医薬品_小数１_変更前</vt:lpstr>
      <vt:lpstr>Sheet1!NM_従事者２１_医薬品_整数１</vt:lpstr>
      <vt:lpstr>Sheet1!NM_従事者２１_医薬品_整数１_変更前</vt:lpstr>
      <vt:lpstr>Sheet1!NM_従事者２１_医薬品_整数２</vt:lpstr>
      <vt:lpstr>Sheet1!NM_従事者２１_医薬品_整数２_変更前</vt:lpstr>
      <vt:lpstr>Sheet1!NM_従事者２１_兼務</vt:lpstr>
      <vt:lpstr>Sheet1!NM_従事者２１_兼務管理店舗_許可番号</vt:lpstr>
      <vt:lpstr>Sheet1!NM_従事者２１_兼務管理店舗_主に従事する店舗</vt:lpstr>
      <vt:lpstr>Sheet1!NM_従事者２１_兼務管理店舗_店舗住所_建物名</vt:lpstr>
      <vt:lpstr>Sheet1!NM_従事者２１_兼務管理店舗_店舗住所_市区町村</vt:lpstr>
      <vt:lpstr>Sheet1!NM_従事者２１_兼務管理店舗_店舗住所_字</vt:lpstr>
      <vt:lpstr>Sheet1!NM_従事者２１_兼務管理店舗_店舗住所_都道府県</vt:lpstr>
      <vt:lpstr>Sheet1!NM_従事者２１_兼務管理店舗_店舗住所_番地</vt:lpstr>
      <vt:lpstr>Sheet1!NM_従事者２１_兼務管理店舗_店舗住所_郵便番号_右</vt:lpstr>
      <vt:lpstr>Sheet1!NM_従事者２１_兼務管理店舗_店舗住所_郵便番号_左</vt:lpstr>
      <vt:lpstr>Sheet1!NM_従事者２１_兼務管理店舗_店舗名称</vt:lpstr>
      <vt:lpstr>Sheet1!NM_従事者２１_兼務許可年月日_月</vt:lpstr>
      <vt:lpstr>Sheet1!NM_従事者２１_兼務許可年月日_元号</vt:lpstr>
      <vt:lpstr>Sheet1!NM_従事者２１_兼務許可年月日_日</vt:lpstr>
      <vt:lpstr>Sheet1!NM_従事者２１_兼務許可年月日_年</vt:lpstr>
      <vt:lpstr>Sheet1!NM_従事者２１_兼務許可番号</vt:lpstr>
      <vt:lpstr>Sheet1!NM_従事者２１_兼務廃止年月日_月</vt:lpstr>
      <vt:lpstr>Sheet1!NM_従事者２１_兼務廃止年月日_元号</vt:lpstr>
      <vt:lpstr>Sheet1!NM_従事者２１_兼務廃止年月日_日</vt:lpstr>
      <vt:lpstr>Sheet1!NM_従事者２１_兼務廃止年月日_年</vt:lpstr>
      <vt:lpstr>Sheet1!NM_従事者２１_兼務備考</vt:lpstr>
      <vt:lpstr>Sheet1!NM_従事者２１_氏名</vt:lpstr>
      <vt:lpstr>Sheet1!NM_従事者２１_氏名_当て字</vt:lpstr>
      <vt:lpstr>Sheet1!NM_従事者２１_氏名_当て字_変更前</vt:lpstr>
      <vt:lpstr>Sheet1!NM_従事者２１_氏名_変更前</vt:lpstr>
      <vt:lpstr>Sheet1!NM_従事者２１_氏名カナ</vt:lpstr>
      <vt:lpstr>Sheet1!NM_従事者２１_氏名カナ_変更前</vt:lpstr>
      <vt:lpstr>Sheet1!NM_従事者２１_資格</vt:lpstr>
      <vt:lpstr>Sheet1!NM_従事者２１_資格_変更前</vt:lpstr>
      <vt:lpstr>Sheet1!NM_従事者２１_就任年月日_月</vt:lpstr>
      <vt:lpstr>Sheet1!NM_従事者２１_就任年月日_月_変更前</vt:lpstr>
      <vt:lpstr>Sheet1!NM_従事者２１_就任年月日_元号</vt:lpstr>
      <vt:lpstr>Sheet1!NM_従事者２１_就任年月日_元号_変更前</vt:lpstr>
      <vt:lpstr>Sheet1!NM_従事者２１_就任年月日_日</vt:lpstr>
      <vt:lpstr>Sheet1!NM_従事者２１_就任年月日_日_変更前</vt:lpstr>
      <vt:lpstr>Sheet1!NM_従事者２１_就任年月日_年</vt:lpstr>
      <vt:lpstr>Sheet1!NM_従事者２１_就任年月日_年_変更前</vt:lpstr>
      <vt:lpstr>Sheet1!NM_従事者２１_週勤務時間_小数１</vt:lpstr>
      <vt:lpstr>Sheet1!NM_従事者２１_週勤務時間_小数１_変更前</vt:lpstr>
      <vt:lpstr>Sheet1!NM_従事者２１_週勤務時間_整数１</vt:lpstr>
      <vt:lpstr>Sheet1!NM_従事者２１_週勤務時間_整数１_変更前</vt:lpstr>
      <vt:lpstr>Sheet1!NM_従事者２１_週勤務時間_整数２</vt:lpstr>
      <vt:lpstr>Sheet1!NM_従事者２１_週勤務時間_整数２_変更前</vt:lpstr>
      <vt:lpstr>Sheet1!NM_従事者２１_住所_建物名</vt:lpstr>
      <vt:lpstr>Sheet1!NM_従事者２１_住所_建物名_変更前</vt:lpstr>
      <vt:lpstr>Sheet1!NM_従事者２１_住所_市区町村</vt:lpstr>
      <vt:lpstr>Sheet1!NM_従事者２１_住所_市区町村_変更前</vt:lpstr>
      <vt:lpstr>Sheet1!NM_従事者２１_住所_字</vt:lpstr>
      <vt:lpstr>Sheet1!NM_従事者２１_住所_字_変更前</vt:lpstr>
      <vt:lpstr>Sheet1!NM_従事者２１_住所_都道府県</vt:lpstr>
      <vt:lpstr>Sheet1!NM_従事者２１_住所_都道府県_変更前</vt:lpstr>
      <vt:lpstr>Sheet1!NM_従事者２１_住所_番地</vt:lpstr>
      <vt:lpstr>Sheet1!NM_従事者２１_住所_番地_変更前</vt:lpstr>
      <vt:lpstr>Sheet1!NM_従事者２１_住所_郵便番号_右</vt:lpstr>
      <vt:lpstr>Sheet1!NM_従事者２１_住所_郵便番号_右_変更前</vt:lpstr>
      <vt:lpstr>Sheet1!NM_従事者２１_住所_郵便番号_左</vt:lpstr>
      <vt:lpstr>Sheet1!NM_従事者２１_住所_郵便番号_左_変更前</vt:lpstr>
      <vt:lpstr>Sheet1!NM_従事者２１_従事者区分</vt:lpstr>
      <vt:lpstr>Sheet1!NM_従事者２１_従事者区分_変更前</vt:lpstr>
      <vt:lpstr>Sheet1!NM_従事者２１_従事者備考</vt:lpstr>
      <vt:lpstr>Sheet1!NM_従事者２１_従事者備考_変更前</vt:lpstr>
      <vt:lpstr>Sheet1!NM_従事者２１_生年月日_月</vt:lpstr>
      <vt:lpstr>Sheet1!NM_従事者２１_生年月日_月_変更前</vt:lpstr>
      <vt:lpstr>Sheet1!NM_従事者２１_生年月日_元号</vt:lpstr>
      <vt:lpstr>Sheet1!NM_従事者２１_生年月日_元号_変更前</vt:lpstr>
      <vt:lpstr>Sheet1!NM_従事者２１_生年月日_日</vt:lpstr>
      <vt:lpstr>Sheet1!NM_従事者２１_生年月日_日_変更前</vt:lpstr>
      <vt:lpstr>Sheet1!NM_従事者２１_生年月日_年</vt:lpstr>
      <vt:lpstr>Sheet1!NM_従事者２１_生年月日_年_変更前</vt:lpstr>
      <vt:lpstr>Sheet1!NM_従事者２１_退任年月日_月</vt:lpstr>
      <vt:lpstr>Sheet1!NM_従事者２１_退任年月日_月_変更前</vt:lpstr>
      <vt:lpstr>Sheet1!NM_従事者２１_退任年月日_元号</vt:lpstr>
      <vt:lpstr>Sheet1!NM_従事者２１_退任年月日_元号_変更前</vt:lpstr>
      <vt:lpstr>Sheet1!NM_従事者２１_退任年月日_日</vt:lpstr>
      <vt:lpstr>Sheet1!NM_従事者２１_退任年月日_日_変更前</vt:lpstr>
      <vt:lpstr>Sheet1!NM_従事者２１_退任年月日_年</vt:lpstr>
      <vt:lpstr>Sheet1!NM_従事者２１_退任年月日_年_変更前</vt:lpstr>
      <vt:lpstr>Sheet1!NM_従事者２１_登録年月日_月</vt:lpstr>
      <vt:lpstr>Sheet1!NM_従事者２１_登録年月日_月_変更前</vt:lpstr>
      <vt:lpstr>Sheet1!NM_従事者２１_登録年月日_元号</vt:lpstr>
      <vt:lpstr>Sheet1!NM_従事者２１_登録年月日_元号_変更前</vt:lpstr>
      <vt:lpstr>Sheet1!NM_従事者２１_登録年月日_日</vt:lpstr>
      <vt:lpstr>Sheet1!NM_従事者２１_登録年月日_日_変更前</vt:lpstr>
      <vt:lpstr>Sheet1!NM_従事者２１_登録年月日_年</vt:lpstr>
      <vt:lpstr>Sheet1!NM_従事者２１_登録年月日_年_変更前</vt:lpstr>
      <vt:lpstr>Sheet1!NM_従事者２１_登録販売者登録都道府県</vt:lpstr>
      <vt:lpstr>Sheet1!NM_従事者２１_登録販売者登録都道府県_変更前</vt:lpstr>
      <vt:lpstr>Sheet1!NM_従事者２１_登録番号１</vt:lpstr>
      <vt:lpstr>Sheet1!NM_従事者２１_登録番号１_変更前</vt:lpstr>
      <vt:lpstr>Sheet1!NM_従事者２１_登録番号２</vt:lpstr>
      <vt:lpstr>Sheet1!NM_従事者２１_登録番号２_変更前</vt:lpstr>
      <vt:lpstr>Sheet1!NM_従事者２１_登録番号３</vt:lpstr>
      <vt:lpstr>Sheet1!NM_従事者２１_登録番号３_変更前</vt:lpstr>
      <vt:lpstr>Sheet1!NM_従事者２１_比較フラグ</vt:lpstr>
      <vt:lpstr>Sheet1!NM_従事者２１_要指導又は第１類_小数１</vt:lpstr>
      <vt:lpstr>Sheet1!NM_従事者２１_要指導又は第１類_小数１_変更前</vt:lpstr>
      <vt:lpstr>Sheet1!NM_従事者２１_要指導又は第１類_整数１</vt:lpstr>
      <vt:lpstr>Sheet1!NM_従事者２１_要指導又は第１類_整数１_変更前</vt:lpstr>
      <vt:lpstr>Sheet1!NM_従事者２１_要指導又は第１類_整数２</vt:lpstr>
      <vt:lpstr>Sheet1!NM_従事者２１_要指導又は第１類_整数２_変更前</vt:lpstr>
      <vt:lpstr>Sheet1!NM_従事者２２_医薬品_小数１</vt:lpstr>
      <vt:lpstr>Sheet1!NM_従事者２２_医薬品_小数１_変更前</vt:lpstr>
      <vt:lpstr>Sheet1!NM_従事者２２_医薬品_整数１</vt:lpstr>
      <vt:lpstr>Sheet1!NM_従事者２２_医薬品_整数１_変更前</vt:lpstr>
      <vt:lpstr>Sheet1!NM_従事者２２_医薬品_整数２</vt:lpstr>
      <vt:lpstr>Sheet1!NM_従事者２２_医薬品_整数２_変更前</vt:lpstr>
      <vt:lpstr>Sheet1!NM_従事者２２_兼務</vt:lpstr>
      <vt:lpstr>Sheet1!NM_従事者２２_兼務管理店舗_許可番号</vt:lpstr>
      <vt:lpstr>Sheet1!NM_従事者２２_兼務管理店舗_主に従事する店舗</vt:lpstr>
      <vt:lpstr>Sheet1!NM_従事者２２_兼務管理店舗_店舗住所_建物名</vt:lpstr>
      <vt:lpstr>Sheet1!NM_従事者２２_兼務管理店舗_店舗住所_市区町村</vt:lpstr>
      <vt:lpstr>Sheet1!NM_従事者２２_兼務管理店舗_店舗住所_字</vt:lpstr>
      <vt:lpstr>Sheet1!NM_従事者２２_兼務管理店舗_店舗住所_都道府県</vt:lpstr>
      <vt:lpstr>Sheet1!NM_従事者２２_兼務管理店舗_店舗住所_番地</vt:lpstr>
      <vt:lpstr>Sheet1!NM_従事者２２_兼務管理店舗_店舗住所_郵便番号_右</vt:lpstr>
      <vt:lpstr>Sheet1!NM_従事者２２_兼務管理店舗_店舗住所_郵便番号_左</vt:lpstr>
      <vt:lpstr>Sheet1!NM_従事者２２_兼務管理店舗_店舗名称</vt:lpstr>
      <vt:lpstr>Sheet1!NM_従事者２２_兼務許可年月日_月</vt:lpstr>
      <vt:lpstr>Sheet1!NM_従事者２２_兼務許可年月日_元号</vt:lpstr>
      <vt:lpstr>Sheet1!NM_従事者２２_兼務許可年月日_日</vt:lpstr>
      <vt:lpstr>Sheet1!NM_従事者２２_兼務許可年月日_年</vt:lpstr>
      <vt:lpstr>Sheet1!NM_従事者２２_兼務許可番号</vt:lpstr>
      <vt:lpstr>Sheet1!NM_従事者２２_兼務廃止年月日_月</vt:lpstr>
      <vt:lpstr>Sheet1!NM_従事者２２_兼務廃止年月日_元号</vt:lpstr>
      <vt:lpstr>Sheet1!NM_従事者２２_兼務廃止年月日_日</vt:lpstr>
      <vt:lpstr>Sheet1!NM_従事者２２_兼務廃止年月日_年</vt:lpstr>
      <vt:lpstr>Sheet1!NM_従事者２２_兼務備考</vt:lpstr>
      <vt:lpstr>Sheet1!NM_従事者２２_氏名</vt:lpstr>
      <vt:lpstr>Sheet1!NM_従事者２２_氏名_当て字</vt:lpstr>
      <vt:lpstr>Sheet1!NM_従事者２２_氏名_当て字_変更前</vt:lpstr>
      <vt:lpstr>Sheet1!NM_従事者２２_氏名_変更前</vt:lpstr>
      <vt:lpstr>Sheet1!NM_従事者２２_氏名カナ</vt:lpstr>
      <vt:lpstr>Sheet1!NM_従事者２２_氏名カナ_変更前</vt:lpstr>
      <vt:lpstr>Sheet1!NM_従事者２２_資格</vt:lpstr>
      <vt:lpstr>Sheet1!NM_従事者２２_資格_変更前</vt:lpstr>
      <vt:lpstr>Sheet1!NM_従事者２２_就任年月日_月</vt:lpstr>
      <vt:lpstr>Sheet1!NM_従事者２２_就任年月日_月_変更前</vt:lpstr>
      <vt:lpstr>Sheet1!NM_従事者２２_就任年月日_元号</vt:lpstr>
      <vt:lpstr>Sheet1!NM_従事者２２_就任年月日_元号_変更前</vt:lpstr>
      <vt:lpstr>Sheet1!NM_従事者２２_就任年月日_日</vt:lpstr>
      <vt:lpstr>Sheet1!NM_従事者２２_就任年月日_日_変更前</vt:lpstr>
      <vt:lpstr>Sheet1!NM_従事者２２_就任年月日_年</vt:lpstr>
      <vt:lpstr>Sheet1!NM_従事者２２_就任年月日_年_変更前</vt:lpstr>
      <vt:lpstr>Sheet1!NM_従事者２２_週勤務時間_小数１</vt:lpstr>
      <vt:lpstr>Sheet1!NM_従事者２２_週勤務時間_小数１_変更前</vt:lpstr>
      <vt:lpstr>Sheet1!NM_従事者２２_週勤務時間_整数１</vt:lpstr>
      <vt:lpstr>Sheet1!NM_従事者２２_週勤務時間_整数１_変更前</vt:lpstr>
      <vt:lpstr>Sheet1!NM_従事者２２_週勤務時間_整数２</vt:lpstr>
      <vt:lpstr>Sheet1!NM_従事者２２_週勤務時間_整数２_変更前</vt:lpstr>
      <vt:lpstr>Sheet1!NM_従事者２２_住所_建物名</vt:lpstr>
      <vt:lpstr>Sheet1!NM_従事者２２_住所_建物名_変更前</vt:lpstr>
      <vt:lpstr>Sheet1!NM_従事者２２_住所_市区町村</vt:lpstr>
      <vt:lpstr>Sheet1!NM_従事者２２_住所_市区町村_変更前</vt:lpstr>
      <vt:lpstr>Sheet1!NM_従事者２２_住所_字</vt:lpstr>
      <vt:lpstr>Sheet1!NM_従事者２２_住所_字_変更前</vt:lpstr>
      <vt:lpstr>Sheet1!NM_従事者２２_住所_都道府県</vt:lpstr>
      <vt:lpstr>Sheet1!NM_従事者２２_住所_都道府県_変更前</vt:lpstr>
      <vt:lpstr>Sheet1!NM_従事者２２_住所_番地</vt:lpstr>
      <vt:lpstr>Sheet1!NM_従事者２２_住所_番地_変更前</vt:lpstr>
      <vt:lpstr>Sheet1!NM_従事者２２_住所_郵便番号_右</vt:lpstr>
      <vt:lpstr>Sheet1!NM_従事者２２_住所_郵便番号_右_変更前</vt:lpstr>
      <vt:lpstr>Sheet1!NM_従事者２２_住所_郵便番号_左</vt:lpstr>
      <vt:lpstr>Sheet1!NM_従事者２２_住所_郵便番号_左_変更前</vt:lpstr>
      <vt:lpstr>Sheet1!NM_従事者２２_従事者区分</vt:lpstr>
      <vt:lpstr>Sheet1!NM_従事者２２_従事者区分_変更前</vt:lpstr>
      <vt:lpstr>Sheet1!NM_従事者２２_従事者備考</vt:lpstr>
      <vt:lpstr>Sheet1!NM_従事者２２_従事者備考_変更前</vt:lpstr>
      <vt:lpstr>Sheet1!NM_従事者２２_生年月日_月</vt:lpstr>
      <vt:lpstr>Sheet1!NM_従事者２２_生年月日_月_変更前</vt:lpstr>
      <vt:lpstr>Sheet1!NM_従事者２２_生年月日_元号</vt:lpstr>
      <vt:lpstr>Sheet1!NM_従事者２２_生年月日_元号_変更前</vt:lpstr>
      <vt:lpstr>Sheet1!NM_従事者２２_生年月日_日</vt:lpstr>
      <vt:lpstr>Sheet1!NM_従事者２２_生年月日_日_変更前</vt:lpstr>
      <vt:lpstr>Sheet1!NM_従事者２２_生年月日_年</vt:lpstr>
      <vt:lpstr>Sheet1!NM_従事者２２_生年月日_年_変更前</vt:lpstr>
      <vt:lpstr>Sheet1!NM_従事者２２_退任年月日_月</vt:lpstr>
      <vt:lpstr>Sheet1!NM_従事者２２_退任年月日_月_変更前</vt:lpstr>
      <vt:lpstr>Sheet1!NM_従事者２２_退任年月日_元号</vt:lpstr>
      <vt:lpstr>Sheet1!NM_従事者２２_退任年月日_元号_変更前</vt:lpstr>
      <vt:lpstr>Sheet1!NM_従事者２２_退任年月日_日</vt:lpstr>
      <vt:lpstr>Sheet1!NM_従事者２２_退任年月日_日_変更前</vt:lpstr>
      <vt:lpstr>Sheet1!NM_従事者２２_退任年月日_年</vt:lpstr>
      <vt:lpstr>Sheet1!NM_従事者２２_退任年月日_年_変更前</vt:lpstr>
      <vt:lpstr>Sheet1!NM_従事者２２_登録年月日_月</vt:lpstr>
      <vt:lpstr>Sheet1!NM_従事者２２_登録年月日_月_変更前</vt:lpstr>
      <vt:lpstr>Sheet1!NM_従事者２２_登録年月日_元号</vt:lpstr>
      <vt:lpstr>Sheet1!NM_従事者２２_登録年月日_元号_変更前</vt:lpstr>
      <vt:lpstr>Sheet1!NM_従事者２２_登録年月日_日</vt:lpstr>
      <vt:lpstr>Sheet1!NM_従事者２２_登録年月日_日_変更前</vt:lpstr>
      <vt:lpstr>Sheet1!NM_従事者２２_登録年月日_年</vt:lpstr>
      <vt:lpstr>Sheet1!NM_従事者２２_登録年月日_年_変更前</vt:lpstr>
      <vt:lpstr>Sheet1!NM_従事者２２_登録販売者登録都道府県</vt:lpstr>
      <vt:lpstr>Sheet1!NM_従事者２２_登録販売者登録都道府県_変更前</vt:lpstr>
      <vt:lpstr>Sheet1!NM_従事者２２_登録番号１</vt:lpstr>
      <vt:lpstr>Sheet1!NM_従事者２２_登録番号１_変更前</vt:lpstr>
      <vt:lpstr>Sheet1!NM_従事者２２_登録番号２</vt:lpstr>
      <vt:lpstr>Sheet1!NM_従事者２２_登録番号２_変更前</vt:lpstr>
      <vt:lpstr>Sheet1!NM_従事者２２_登録番号３</vt:lpstr>
      <vt:lpstr>Sheet1!NM_従事者２２_登録番号３_変更前</vt:lpstr>
      <vt:lpstr>Sheet1!NM_従事者２２_比較フラグ</vt:lpstr>
      <vt:lpstr>Sheet1!NM_従事者２２_要指導又は第１類_小数１</vt:lpstr>
      <vt:lpstr>Sheet1!NM_従事者２２_要指導又は第１類_小数１_変更前</vt:lpstr>
      <vt:lpstr>Sheet1!NM_従事者２２_要指導又は第１類_整数１</vt:lpstr>
      <vt:lpstr>Sheet1!NM_従事者２２_要指導又は第１類_整数１_変更前</vt:lpstr>
      <vt:lpstr>Sheet1!NM_従事者２２_要指導又は第１類_整数２</vt:lpstr>
      <vt:lpstr>Sheet1!NM_従事者２２_要指導又は第１類_整数２_変更前</vt:lpstr>
      <vt:lpstr>Sheet1!NM_従事者２３_医薬品_小数１</vt:lpstr>
      <vt:lpstr>Sheet1!NM_従事者２３_医薬品_小数１_変更前</vt:lpstr>
      <vt:lpstr>Sheet1!NM_従事者２３_医薬品_整数１</vt:lpstr>
      <vt:lpstr>Sheet1!NM_従事者２３_医薬品_整数１_変更前</vt:lpstr>
      <vt:lpstr>Sheet1!NM_従事者２３_医薬品_整数２</vt:lpstr>
      <vt:lpstr>Sheet1!NM_従事者２３_医薬品_整数２_変更前</vt:lpstr>
      <vt:lpstr>Sheet1!NM_従事者２３_兼務</vt:lpstr>
      <vt:lpstr>Sheet1!NM_従事者２３_兼務管理店舗_許可番号</vt:lpstr>
      <vt:lpstr>Sheet1!NM_従事者２３_兼務管理店舗_主に従事する店舗</vt:lpstr>
      <vt:lpstr>Sheet1!NM_従事者２３_兼務管理店舗_店舗住所_建物名</vt:lpstr>
      <vt:lpstr>Sheet1!NM_従事者２３_兼務管理店舗_店舗住所_市区町村</vt:lpstr>
      <vt:lpstr>Sheet1!NM_従事者２３_兼務管理店舗_店舗住所_字</vt:lpstr>
      <vt:lpstr>Sheet1!NM_従事者２３_兼務管理店舗_店舗住所_都道府県</vt:lpstr>
      <vt:lpstr>Sheet1!NM_従事者２３_兼務管理店舗_店舗住所_番地</vt:lpstr>
      <vt:lpstr>Sheet1!NM_従事者２３_兼務管理店舗_店舗住所_郵便番号_右</vt:lpstr>
      <vt:lpstr>Sheet1!NM_従事者２３_兼務管理店舗_店舗住所_郵便番号_左</vt:lpstr>
      <vt:lpstr>Sheet1!NM_従事者２３_兼務管理店舗_店舗名称</vt:lpstr>
      <vt:lpstr>Sheet1!NM_従事者２３_兼務許可年月日_月</vt:lpstr>
      <vt:lpstr>Sheet1!NM_従事者２３_兼務許可年月日_元号</vt:lpstr>
      <vt:lpstr>Sheet1!NM_従事者２３_兼務許可年月日_日</vt:lpstr>
      <vt:lpstr>Sheet1!NM_従事者２３_兼務許可年月日_年</vt:lpstr>
      <vt:lpstr>Sheet1!NM_従事者２３_兼務許可番号</vt:lpstr>
      <vt:lpstr>Sheet1!NM_従事者２３_兼務廃止年月日_月</vt:lpstr>
      <vt:lpstr>Sheet1!NM_従事者２３_兼務廃止年月日_元号</vt:lpstr>
      <vt:lpstr>Sheet1!NM_従事者２３_兼務廃止年月日_日</vt:lpstr>
      <vt:lpstr>Sheet1!NM_従事者２３_兼務廃止年月日_年</vt:lpstr>
      <vt:lpstr>Sheet1!NM_従事者２３_兼務備考</vt:lpstr>
      <vt:lpstr>Sheet1!NM_従事者２３_氏名</vt:lpstr>
      <vt:lpstr>Sheet1!NM_従事者２３_氏名_当て字</vt:lpstr>
      <vt:lpstr>Sheet1!NM_従事者２３_氏名_当て字_変更前</vt:lpstr>
      <vt:lpstr>Sheet1!NM_従事者２３_氏名_変更前</vt:lpstr>
      <vt:lpstr>Sheet1!NM_従事者２３_氏名カナ</vt:lpstr>
      <vt:lpstr>Sheet1!NM_従事者２３_氏名カナ_変更前</vt:lpstr>
      <vt:lpstr>Sheet1!NM_従事者２３_資格</vt:lpstr>
      <vt:lpstr>Sheet1!NM_従事者２３_資格_変更前</vt:lpstr>
      <vt:lpstr>Sheet1!NM_従事者２３_就任年月日_月</vt:lpstr>
      <vt:lpstr>Sheet1!NM_従事者２３_就任年月日_月_変更前</vt:lpstr>
      <vt:lpstr>Sheet1!NM_従事者２３_就任年月日_元号</vt:lpstr>
      <vt:lpstr>Sheet1!NM_従事者２３_就任年月日_元号_変更前</vt:lpstr>
      <vt:lpstr>Sheet1!NM_従事者２３_就任年月日_日</vt:lpstr>
      <vt:lpstr>Sheet1!NM_従事者２３_就任年月日_日_変更前</vt:lpstr>
      <vt:lpstr>Sheet1!NM_従事者２３_就任年月日_年</vt:lpstr>
      <vt:lpstr>Sheet1!NM_従事者２３_就任年月日_年_変更前</vt:lpstr>
      <vt:lpstr>Sheet1!NM_従事者２３_週勤務時間_小数１</vt:lpstr>
      <vt:lpstr>Sheet1!NM_従事者２３_週勤務時間_小数１_変更前</vt:lpstr>
      <vt:lpstr>Sheet1!NM_従事者２３_週勤務時間_整数１</vt:lpstr>
      <vt:lpstr>Sheet1!NM_従事者２３_週勤務時間_整数１_変更前</vt:lpstr>
      <vt:lpstr>Sheet1!NM_従事者２３_週勤務時間_整数２</vt:lpstr>
      <vt:lpstr>Sheet1!NM_従事者２３_週勤務時間_整数２_変更前</vt:lpstr>
      <vt:lpstr>Sheet1!NM_従事者２３_住所_建物名</vt:lpstr>
      <vt:lpstr>Sheet1!NM_従事者２３_住所_建物名_変更前</vt:lpstr>
      <vt:lpstr>Sheet1!NM_従事者２３_住所_市区町村</vt:lpstr>
      <vt:lpstr>Sheet1!NM_従事者２３_住所_市区町村_変更前</vt:lpstr>
      <vt:lpstr>Sheet1!NM_従事者２３_住所_字</vt:lpstr>
      <vt:lpstr>Sheet1!NM_従事者２３_住所_字_変更前</vt:lpstr>
      <vt:lpstr>Sheet1!NM_従事者２３_住所_都道府県</vt:lpstr>
      <vt:lpstr>Sheet1!NM_従事者２３_住所_都道府県_変更前</vt:lpstr>
      <vt:lpstr>Sheet1!NM_従事者２３_住所_番地</vt:lpstr>
      <vt:lpstr>Sheet1!NM_従事者２３_住所_番地_変更前</vt:lpstr>
      <vt:lpstr>Sheet1!NM_従事者２３_住所_郵便番号_右</vt:lpstr>
      <vt:lpstr>Sheet1!NM_従事者２３_住所_郵便番号_右_変更前</vt:lpstr>
      <vt:lpstr>Sheet1!NM_従事者２３_住所_郵便番号_左</vt:lpstr>
      <vt:lpstr>Sheet1!NM_従事者２３_住所_郵便番号_左_変更前</vt:lpstr>
      <vt:lpstr>Sheet1!NM_従事者２３_従事者区分</vt:lpstr>
      <vt:lpstr>Sheet1!NM_従事者２３_従事者区分_変更前</vt:lpstr>
      <vt:lpstr>Sheet1!NM_従事者２３_従事者備考</vt:lpstr>
      <vt:lpstr>Sheet1!NM_従事者２３_従事者備考_変更前</vt:lpstr>
      <vt:lpstr>Sheet1!NM_従事者２３_生年月日_月</vt:lpstr>
      <vt:lpstr>Sheet1!NM_従事者２３_生年月日_月_変更前</vt:lpstr>
      <vt:lpstr>Sheet1!NM_従事者２３_生年月日_元号</vt:lpstr>
      <vt:lpstr>Sheet1!NM_従事者２３_生年月日_元号_変更前</vt:lpstr>
      <vt:lpstr>Sheet1!NM_従事者２３_生年月日_日</vt:lpstr>
      <vt:lpstr>Sheet1!NM_従事者２３_生年月日_日_変更前</vt:lpstr>
      <vt:lpstr>Sheet1!NM_従事者２３_生年月日_年</vt:lpstr>
      <vt:lpstr>Sheet1!NM_従事者２３_生年月日_年_変更前</vt:lpstr>
      <vt:lpstr>Sheet1!NM_従事者２３_退任年月日_月</vt:lpstr>
      <vt:lpstr>Sheet1!NM_従事者２３_退任年月日_月_変更前</vt:lpstr>
      <vt:lpstr>Sheet1!NM_従事者２３_退任年月日_元号</vt:lpstr>
      <vt:lpstr>Sheet1!NM_従事者２３_退任年月日_元号_変更前</vt:lpstr>
      <vt:lpstr>Sheet1!NM_従事者２３_退任年月日_日</vt:lpstr>
      <vt:lpstr>Sheet1!NM_従事者２３_退任年月日_日_変更前</vt:lpstr>
      <vt:lpstr>Sheet1!NM_従事者２３_退任年月日_年</vt:lpstr>
      <vt:lpstr>Sheet1!NM_従事者２３_退任年月日_年_変更前</vt:lpstr>
      <vt:lpstr>Sheet1!NM_従事者２３_登録年月日_月</vt:lpstr>
      <vt:lpstr>Sheet1!NM_従事者２３_登録年月日_月_変更前</vt:lpstr>
      <vt:lpstr>Sheet1!NM_従事者２３_登録年月日_元号</vt:lpstr>
      <vt:lpstr>Sheet1!NM_従事者２３_登録年月日_元号_変更前</vt:lpstr>
      <vt:lpstr>Sheet1!NM_従事者２３_登録年月日_日</vt:lpstr>
      <vt:lpstr>Sheet1!NM_従事者２３_登録年月日_日_変更前</vt:lpstr>
      <vt:lpstr>Sheet1!NM_従事者２３_登録年月日_年</vt:lpstr>
      <vt:lpstr>Sheet1!NM_従事者２３_登録年月日_年_変更前</vt:lpstr>
      <vt:lpstr>Sheet1!NM_従事者２３_登録販売者登録都道府県</vt:lpstr>
      <vt:lpstr>Sheet1!NM_従事者２３_登録販売者登録都道府県_変更前</vt:lpstr>
      <vt:lpstr>Sheet1!NM_従事者２３_登録番号１</vt:lpstr>
      <vt:lpstr>Sheet1!NM_従事者２３_登録番号１_変更前</vt:lpstr>
      <vt:lpstr>Sheet1!NM_従事者２３_登録番号２</vt:lpstr>
      <vt:lpstr>Sheet1!NM_従事者２３_登録番号２_変更前</vt:lpstr>
      <vt:lpstr>Sheet1!NM_従事者２３_登録番号３</vt:lpstr>
      <vt:lpstr>Sheet1!NM_従事者２３_登録番号３_変更前</vt:lpstr>
      <vt:lpstr>Sheet1!NM_従事者２３_比較フラグ</vt:lpstr>
      <vt:lpstr>Sheet1!NM_従事者２３_要指導又は第１類_小数１</vt:lpstr>
      <vt:lpstr>Sheet1!NM_従事者２３_要指導又は第１類_小数１_変更前</vt:lpstr>
      <vt:lpstr>Sheet1!NM_従事者２３_要指導又は第１類_整数１</vt:lpstr>
      <vt:lpstr>Sheet1!NM_従事者２３_要指導又は第１類_整数１_変更前</vt:lpstr>
      <vt:lpstr>Sheet1!NM_従事者２３_要指導又は第１類_整数２</vt:lpstr>
      <vt:lpstr>Sheet1!NM_従事者２３_要指導又は第１類_整数２_変更前</vt:lpstr>
      <vt:lpstr>Sheet1!NM_従事者２４_医薬品_小数１</vt:lpstr>
      <vt:lpstr>Sheet1!NM_従事者２４_医薬品_小数１_変更前</vt:lpstr>
      <vt:lpstr>Sheet1!NM_従事者２４_医薬品_整数１</vt:lpstr>
      <vt:lpstr>Sheet1!NM_従事者２４_医薬品_整数１_変更前</vt:lpstr>
      <vt:lpstr>Sheet1!NM_従事者２４_医薬品_整数２</vt:lpstr>
      <vt:lpstr>Sheet1!NM_従事者２４_医薬品_整数２_変更前</vt:lpstr>
      <vt:lpstr>Sheet1!NM_従事者２４_兼務</vt:lpstr>
      <vt:lpstr>Sheet1!NM_従事者２４_兼務管理店舗_許可番号</vt:lpstr>
      <vt:lpstr>Sheet1!NM_従事者２４_兼務管理店舗_主に従事する店舗</vt:lpstr>
      <vt:lpstr>Sheet1!NM_従事者２４_兼務管理店舗_店舗住所_建物名</vt:lpstr>
      <vt:lpstr>Sheet1!NM_従事者２４_兼務管理店舗_店舗住所_市区町村</vt:lpstr>
      <vt:lpstr>Sheet1!NM_従事者２４_兼務管理店舗_店舗住所_字</vt:lpstr>
      <vt:lpstr>Sheet1!NM_従事者２４_兼務管理店舗_店舗住所_都道府県</vt:lpstr>
      <vt:lpstr>Sheet1!NM_従事者２４_兼務管理店舗_店舗住所_番地</vt:lpstr>
      <vt:lpstr>Sheet1!NM_従事者２４_兼務管理店舗_店舗住所_郵便番号_右</vt:lpstr>
      <vt:lpstr>Sheet1!NM_従事者２４_兼務管理店舗_店舗住所_郵便番号_左</vt:lpstr>
      <vt:lpstr>Sheet1!NM_従事者２４_兼務管理店舗_店舗名称</vt:lpstr>
      <vt:lpstr>Sheet1!NM_従事者２４_兼務許可年月日_月</vt:lpstr>
      <vt:lpstr>Sheet1!NM_従事者２４_兼務許可年月日_元号</vt:lpstr>
      <vt:lpstr>Sheet1!NM_従事者２４_兼務許可年月日_日</vt:lpstr>
      <vt:lpstr>Sheet1!NM_従事者２４_兼務許可年月日_年</vt:lpstr>
      <vt:lpstr>Sheet1!NM_従事者２４_兼務許可番号</vt:lpstr>
      <vt:lpstr>Sheet1!NM_従事者２４_兼務廃止年月日_月</vt:lpstr>
      <vt:lpstr>Sheet1!NM_従事者２４_兼務廃止年月日_元号</vt:lpstr>
      <vt:lpstr>Sheet1!NM_従事者２４_兼務廃止年月日_日</vt:lpstr>
      <vt:lpstr>Sheet1!NM_従事者２４_兼務廃止年月日_年</vt:lpstr>
      <vt:lpstr>Sheet1!NM_従事者２４_兼務備考</vt:lpstr>
      <vt:lpstr>Sheet1!NM_従事者２４_氏名</vt:lpstr>
      <vt:lpstr>Sheet1!NM_従事者２４_氏名_当て字</vt:lpstr>
      <vt:lpstr>Sheet1!NM_従事者２４_氏名_当て字_変更前</vt:lpstr>
      <vt:lpstr>Sheet1!NM_従事者２４_氏名_変更前</vt:lpstr>
      <vt:lpstr>Sheet1!NM_従事者２４_氏名カナ</vt:lpstr>
      <vt:lpstr>Sheet1!NM_従事者２４_氏名カナ_変更前</vt:lpstr>
      <vt:lpstr>Sheet1!NM_従事者２４_資格</vt:lpstr>
      <vt:lpstr>Sheet1!NM_従事者２４_資格_変更前</vt:lpstr>
      <vt:lpstr>Sheet1!NM_従事者２４_就任年月日_月</vt:lpstr>
      <vt:lpstr>Sheet1!NM_従事者２４_就任年月日_月_変更前</vt:lpstr>
      <vt:lpstr>Sheet1!NM_従事者２４_就任年月日_元号</vt:lpstr>
      <vt:lpstr>Sheet1!NM_従事者２４_就任年月日_元号_変更前</vt:lpstr>
      <vt:lpstr>Sheet1!NM_従事者２４_就任年月日_日</vt:lpstr>
      <vt:lpstr>Sheet1!NM_従事者２４_就任年月日_日_変更前</vt:lpstr>
      <vt:lpstr>Sheet1!NM_従事者２４_就任年月日_年</vt:lpstr>
      <vt:lpstr>Sheet1!NM_従事者２４_就任年月日_年_変更前</vt:lpstr>
      <vt:lpstr>Sheet1!NM_従事者２４_週勤務時間_小数１</vt:lpstr>
      <vt:lpstr>Sheet1!NM_従事者２４_週勤務時間_小数１_変更前</vt:lpstr>
      <vt:lpstr>Sheet1!NM_従事者２４_週勤務時間_整数１</vt:lpstr>
      <vt:lpstr>Sheet1!NM_従事者２４_週勤務時間_整数１_変更前</vt:lpstr>
      <vt:lpstr>Sheet1!NM_従事者２４_週勤務時間_整数２</vt:lpstr>
      <vt:lpstr>Sheet1!NM_従事者２４_週勤務時間_整数２_変更前</vt:lpstr>
      <vt:lpstr>Sheet1!NM_従事者２４_住所_建物名</vt:lpstr>
      <vt:lpstr>Sheet1!NM_従事者２４_住所_建物名_変更前</vt:lpstr>
      <vt:lpstr>Sheet1!NM_従事者２４_住所_市区町村</vt:lpstr>
      <vt:lpstr>Sheet1!NM_従事者２４_住所_市区町村_変更前</vt:lpstr>
      <vt:lpstr>Sheet1!NM_従事者２４_住所_字</vt:lpstr>
      <vt:lpstr>Sheet1!NM_従事者２４_住所_字_変更前</vt:lpstr>
      <vt:lpstr>Sheet1!NM_従事者２４_住所_都道府県</vt:lpstr>
      <vt:lpstr>Sheet1!NM_従事者２４_住所_都道府県_変更前</vt:lpstr>
      <vt:lpstr>Sheet1!NM_従事者２４_住所_番地</vt:lpstr>
      <vt:lpstr>Sheet1!NM_従事者２４_住所_番地_変更前</vt:lpstr>
      <vt:lpstr>Sheet1!NM_従事者２４_住所_郵便番号_右</vt:lpstr>
      <vt:lpstr>Sheet1!NM_従事者２４_住所_郵便番号_右_変更前</vt:lpstr>
      <vt:lpstr>Sheet1!NM_従事者２４_住所_郵便番号_左</vt:lpstr>
      <vt:lpstr>Sheet1!NM_従事者２４_住所_郵便番号_左_変更前</vt:lpstr>
      <vt:lpstr>Sheet1!NM_従事者２４_従事者区分</vt:lpstr>
      <vt:lpstr>Sheet1!NM_従事者２４_従事者区分_変更前</vt:lpstr>
      <vt:lpstr>Sheet1!NM_従事者２４_従事者備考</vt:lpstr>
      <vt:lpstr>Sheet1!NM_従事者２４_従事者備考_変更前</vt:lpstr>
      <vt:lpstr>Sheet1!NM_従事者２４_生年月日_月</vt:lpstr>
      <vt:lpstr>Sheet1!NM_従事者２４_生年月日_月_変更前</vt:lpstr>
      <vt:lpstr>Sheet1!NM_従事者２４_生年月日_元号</vt:lpstr>
      <vt:lpstr>Sheet1!NM_従事者２４_生年月日_元号_変更前</vt:lpstr>
      <vt:lpstr>Sheet1!NM_従事者２４_生年月日_日</vt:lpstr>
      <vt:lpstr>Sheet1!NM_従事者２４_生年月日_日_変更前</vt:lpstr>
      <vt:lpstr>Sheet1!NM_従事者２４_生年月日_年</vt:lpstr>
      <vt:lpstr>Sheet1!NM_従事者２４_生年月日_年_変更前</vt:lpstr>
      <vt:lpstr>Sheet1!NM_従事者２４_退任年月日_月</vt:lpstr>
      <vt:lpstr>Sheet1!NM_従事者２４_退任年月日_月_変更前</vt:lpstr>
      <vt:lpstr>Sheet1!NM_従事者２４_退任年月日_元号</vt:lpstr>
      <vt:lpstr>Sheet1!NM_従事者２４_退任年月日_元号_変更前</vt:lpstr>
      <vt:lpstr>Sheet1!NM_従事者２４_退任年月日_日</vt:lpstr>
      <vt:lpstr>Sheet1!NM_従事者２４_退任年月日_日_変更前</vt:lpstr>
      <vt:lpstr>Sheet1!NM_従事者２４_退任年月日_年</vt:lpstr>
      <vt:lpstr>Sheet1!NM_従事者２４_退任年月日_年_変更前</vt:lpstr>
      <vt:lpstr>Sheet1!NM_従事者２４_登録年月日_月</vt:lpstr>
      <vt:lpstr>Sheet1!NM_従事者２４_登録年月日_月_変更前</vt:lpstr>
      <vt:lpstr>Sheet1!NM_従事者２４_登録年月日_元号</vt:lpstr>
      <vt:lpstr>Sheet1!NM_従事者２４_登録年月日_元号_変更前</vt:lpstr>
      <vt:lpstr>Sheet1!NM_従事者２４_登録年月日_日</vt:lpstr>
      <vt:lpstr>Sheet1!NM_従事者２４_登録年月日_日_変更前</vt:lpstr>
      <vt:lpstr>Sheet1!NM_従事者２４_登録年月日_年</vt:lpstr>
      <vt:lpstr>Sheet1!NM_従事者２４_登録年月日_年_変更前</vt:lpstr>
      <vt:lpstr>Sheet1!NM_従事者２４_登録販売者登録都道府県</vt:lpstr>
      <vt:lpstr>Sheet1!NM_従事者２４_登録販売者登録都道府県_変更前</vt:lpstr>
      <vt:lpstr>Sheet1!NM_従事者２４_登録番号１</vt:lpstr>
      <vt:lpstr>Sheet1!NM_従事者２４_登録番号１_変更前</vt:lpstr>
      <vt:lpstr>Sheet1!NM_従事者２４_登録番号２</vt:lpstr>
      <vt:lpstr>Sheet1!NM_従事者２４_登録番号２_変更前</vt:lpstr>
      <vt:lpstr>Sheet1!NM_従事者２４_登録番号３</vt:lpstr>
      <vt:lpstr>Sheet1!NM_従事者２４_登録番号３_変更前</vt:lpstr>
      <vt:lpstr>Sheet1!NM_従事者２４_比較フラグ</vt:lpstr>
      <vt:lpstr>Sheet1!NM_従事者２４_要指導又は第１類_小数１</vt:lpstr>
      <vt:lpstr>Sheet1!NM_従事者２４_要指導又は第１類_小数１_変更前</vt:lpstr>
      <vt:lpstr>Sheet1!NM_従事者２４_要指導又は第１類_整数１</vt:lpstr>
      <vt:lpstr>Sheet1!NM_従事者２４_要指導又は第１類_整数１_変更前</vt:lpstr>
      <vt:lpstr>Sheet1!NM_従事者２４_要指導又は第１類_整数２</vt:lpstr>
      <vt:lpstr>Sheet1!NM_従事者２４_要指導又は第１類_整数２_変更前</vt:lpstr>
      <vt:lpstr>Sheet1!NM_従事者２５_医薬品_小数１</vt:lpstr>
      <vt:lpstr>Sheet1!NM_従事者２５_医薬品_小数１_変更前</vt:lpstr>
      <vt:lpstr>Sheet1!NM_従事者２５_医薬品_整数１</vt:lpstr>
      <vt:lpstr>Sheet1!NM_従事者２５_医薬品_整数１_変更前</vt:lpstr>
      <vt:lpstr>Sheet1!NM_従事者２５_医薬品_整数２</vt:lpstr>
      <vt:lpstr>Sheet1!NM_従事者２５_医薬品_整数２_変更前</vt:lpstr>
      <vt:lpstr>Sheet1!NM_従事者２５_兼務</vt:lpstr>
      <vt:lpstr>Sheet1!NM_従事者２５_兼務管理店舗_許可番号</vt:lpstr>
      <vt:lpstr>Sheet1!NM_従事者２５_兼務管理店舗_主に従事する店舗</vt:lpstr>
      <vt:lpstr>Sheet1!NM_従事者２５_兼務管理店舗_店舗住所_建物名</vt:lpstr>
      <vt:lpstr>Sheet1!NM_従事者２５_兼務管理店舗_店舗住所_市区町村</vt:lpstr>
      <vt:lpstr>Sheet1!NM_従事者２５_兼務管理店舗_店舗住所_字</vt:lpstr>
      <vt:lpstr>Sheet1!NM_従事者２５_兼務管理店舗_店舗住所_都道府県</vt:lpstr>
      <vt:lpstr>Sheet1!NM_従事者２５_兼務管理店舗_店舗住所_番地</vt:lpstr>
      <vt:lpstr>Sheet1!NM_従事者２５_兼務管理店舗_店舗住所_郵便番号_右</vt:lpstr>
      <vt:lpstr>Sheet1!NM_従事者２５_兼務管理店舗_店舗住所_郵便番号_左</vt:lpstr>
      <vt:lpstr>Sheet1!NM_従事者２５_兼務管理店舗_店舗名称</vt:lpstr>
      <vt:lpstr>Sheet1!NM_従事者２５_兼務許可年月日_月</vt:lpstr>
      <vt:lpstr>Sheet1!NM_従事者２５_兼務許可年月日_元号</vt:lpstr>
      <vt:lpstr>Sheet1!NM_従事者２５_兼務許可年月日_日</vt:lpstr>
      <vt:lpstr>Sheet1!NM_従事者２５_兼務許可年月日_年</vt:lpstr>
      <vt:lpstr>Sheet1!NM_従事者２５_兼務許可番号</vt:lpstr>
      <vt:lpstr>Sheet1!NM_従事者２５_兼務廃止年月日_月</vt:lpstr>
      <vt:lpstr>Sheet1!NM_従事者２５_兼務廃止年月日_元号</vt:lpstr>
      <vt:lpstr>Sheet1!NM_従事者２５_兼務廃止年月日_日</vt:lpstr>
      <vt:lpstr>Sheet1!NM_従事者２５_兼務廃止年月日_年</vt:lpstr>
      <vt:lpstr>Sheet1!NM_従事者２５_兼務備考</vt:lpstr>
      <vt:lpstr>Sheet1!NM_従事者２５_氏名</vt:lpstr>
      <vt:lpstr>Sheet1!NM_従事者２５_氏名_当て字</vt:lpstr>
      <vt:lpstr>Sheet1!NM_従事者２５_氏名_当て字_変更前</vt:lpstr>
      <vt:lpstr>Sheet1!NM_従事者２５_氏名_変更前</vt:lpstr>
      <vt:lpstr>Sheet1!NM_従事者２５_氏名カナ</vt:lpstr>
      <vt:lpstr>Sheet1!NM_従事者２５_氏名カナ_変更前</vt:lpstr>
      <vt:lpstr>Sheet1!NM_従事者２５_資格</vt:lpstr>
      <vt:lpstr>Sheet1!NM_従事者２５_資格_変更前</vt:lpstr>
      <vt:lpstr>Sheet1!NM_従事者２５_就任年月日_月</vt:lpstr>
      <vt:lpstr>Sheet1!NM_従事者２５_就任年月日_月_変更前</vt:lpstr>
      <vt:lpstr>Sheet1!NM_従事者２５_就任年月日_元号</vt:lpstr>
      <vt:lpstr>Sheet1!NM_従事者２５_就任年月日_元号_変更前</vt:lpstr>
      <vt:lpstr>Sheet1!NM_従事者２５_就任年月日_日</vt:lpstr>
      <vt:lpstr>Sheet1!NM_従事者２５_就任年月日_日_変更前</vt:lpstr>
      <vt:lpstr>Sheet1!NM_従事者２５_就任年月日_年</vt:lpstr>
      <vt:lpstr>Sheet1!NM_従事者２５_就任年月日_年_変更前</vt:lpstr>
      <vt:lpstr>Sheet1!NM_従事者２５_週勤務時間_小数１</vt:lpstr>
      <vt:lpstr>Sheet1!NM_従事者２５_週勤務時間_小数１_変更前</vt:lpstr>
      <vt:lpstr>Sheet1!NM_従事者２５_週勤務時間_整数１</vt:lpstr>
      <vt:lpstr>Sheet1!NM_従事者２５_週勤務時間_整数１_変更前</vt:lpstr>
      <vt:lpstr>Sheet1!NM_従事者２５_週勤務時間_整数２</vt:lpstr>
      <vt:lpstr>Sheet1!NM_従事者２５_週勤務時間_整数２_変更前</vt:lpstr>
      <vt:lpstr>Sheet1!NM_従事者２５_住所_建物名</vt:lpstr>
      <vt:lpstr>Sheet1!NM_従事者２５_住所_建物名_変更前</vt:lpstr>
      <vt:lpstr>Sheet1!NM_従事者２５_住所_市区町村</vt:lpstr>
      <vt:lpstr>Sheet1!NM_従事者２５_住所_市区町村_変更前</vt:lpstr>
      <vt:lpstr>Sheet1!NM_従事者２５_住所_字</vt:lpstr>
      <vt:lpstr>Sheet1!NM_従事者２５_住所_字_変更前</vt:lpstr>
      <vt:lpstr>Sheet1!NM_従事者２５_住所_都道府県</vt:lpstr>
      <vt:lpstr>Sheet1!NM_従事者２５_住所_都道府県_変更前</vt:lpstr>
      <vt:lpstr>Sheet1!NM_従事者２５_住所_番地</vt:lpstr>
      <vt:lpstr>Sheet1!NM_従事者２５_住所_番地_変更前</vt:lpstr>
      <vt:lpstr>Sheet1!NM_従事者２５_住所_郵便番号_右</vt:lpstr>
      <vt:lpstr>Sheet1!NM_従事者２５_住所_郵便番号_右_変更前</vt:lpstr>
      <vt:lpstr>Sheet1!NM_従事者２５_住所_郵便番号_左</vt:lpstr>
      <vt:lpstr>Sheet1!NM_従事者２５_住所_郵便番号_左_変更前</vt:lpstr>
      <vt:lpstr>Sheet1!NM_従事者２５_従事者区分</vt:lpstr>
      <vt:lpstr>Sheet1!NM_従事者２５_従事者区分_変更前</vt:lpstr>
      <vt:lpstr>Sheet1!NM_従事者２５_従事者備考</vt:lpstr>
      <vt:lpstr>Sheet1!NM_従事者２５_従事者備考_変更前</vt:lpstr>
      <vt:lpstr>Sheet1!NM_従事者２５_生年月日_月</vt:lpstr>
      <vt:lpstr>Sheet1!NM_従事者２５_生年月日_月_変更前</vt:lpstr>
      <vt:lpstr>Sheet1!NM_従事者２５_生年月日_元号</vt:lpstr>
      <vt:lpstr>Sheet1!NM_従事者２５_生年月日_元号_変更前</vt:lpstr>
      <vt:lpstr>Sheet1!NM_従事者２５_生年月日_日</vt:lpstr>
      <vt:lpstr>Sheet1!NM_従事者２５_生年月日_日_変更前</vt:lpstr>
      <vt:lpstr>Sheet1!NM_従事者２５_生年月日_年</vt:lpstr>
      <vt:lpstr>Sheet1!NM_従事者２５_生年月日_年_変更前</vt:lpstr>
      <vt:lpstr>Sheet1!NM_従事者２５_退任年月日_月</vt:lpstr>
      <vt:lpstr>Sheet1!NM_従事者２５_退任年月日_月_変更前</vt:lpstr>
      <vt:lpstr>Sheet1!NM_従事者２５_退任年月日_元号</vt:lpstr>
      <vt:lpstr>Sheet1!NM_従事者２５_退任年月日_元号_変更前</vt:lpstr>
      <vt:lpstr>Sheet1!NM_従事者２５_退任年月日_日</vt:lpstr>
      <vt:lpstr>Sheet1!NM_従事者２５_退任年月日_日_変更前</vt:lpstr>
      <vt:lpstr>Sheet1!NM_従事者２５_退任年月日_年</vt:lpstr>
      <vt:lpstr>Sheet1!NM_従事者２５_退任年月日_年_変更前</vt:lpstr>
      <vt:lpstr>Sheet1!NM_従事者２５_登録年月日_月</vt:lpstr>
      <vt:lpstr>Sheet1!NM_従事者２５_登録年月日_月_変更前</vt:lpstr>
      <vt:lpstr>Sheet1!NM_従事者２５_登録年月日_元号</vt:lpstr>
      <vt:lpstr>Sheet1!NM_従事者２５_登録年月日_元号_変更前</vt:lpstr>
      <vt:lpstr>Sheet1!NM_従事者２５_登録年月日_日</vt:lpstr>
      <vt:lpstr>Sheet1!NM_従事者２５_登録年月日_日_変更前</vt:lpstr>
      <vt:lpstr>Sheet1!NM_従事者２５_登録年月日_年</vt:lpstr>
      <vt:lpstr>Sheet1!NM_従事者２５_登録年月日_年_変更前</vt:lpstr>
      <vt:lpstr>Sheet1!NM_従事者２５_登録販売者登録都道府県</vt:lpstr>
      <vt:lpstr>Sheet1!NM_従事者２５_登録販売者登録都道府県_変更前</vt:lpstr>
      <vt:lpstr>Sheet1!NM_従事者２５_登録番号１</vt:lpstr>
      <vt:lpstr>Sheet1!NM_従事者２５_登録番号１_変更前</vt:lpstr>
      <vt:lpstr>Sheet1!NM_従事者２５_登録番号２</vt:lpstr>
      <vt:lpstr>Sheet1!NM_従事者２５_登録番号２_変更前</vt:lpstr>
      <vt:lpstr>Sheet1!NM_従事者２５_登録番号３</vt:lpstr>
      <vt:lpstr>Sheet1!NM_従事者２５_登録番号３_変更前</vt:lpstr>
      <vt:lpstr>Sheet1!NM_従事者２５_比較フラグ</vt:lpstr>
      <vt:lpstr>Sheet1!NM_従事者２５_要指導又は第１類_小数１</vt:lpstr>
      <vt:lpstr>Sheet1!NM_従事者２５_要指導又は第１類_小数１_変更前</vt:lpstr>
      <vt:lpstr>Sheet1!NM_従事者２５_要指導又は第１類_整数１</vt:lpstr>
      <vt:lpstr>Sheet1!NM_従事者２５_要指導又は第１類_整数１_変更前</vt:lpstr>
      <vt:lpstr>Sheet1!NM_従事者２５_要指導又は第１類_整数２</vt:lpstr>
      <vt:lpstr>Sheet1!NM_従事者２５_要指導又は第１類_整数２_変更前</vt:lpstr>
      <vt:lpstr>Sheet1!NM_従事者２６_医薬品_小数１</vt:lpstr>
      <vt:lpstr>Sheet1!NM_従事者２６_医薬品_小数１_変更前</vt:lpstr>
      <vt:lpstr>Sheet1!NM_従事者２６_医薬品_整数１</vt:lpstr>
      <vt:lpstr>Sheet1!NM_従事者２６_医薬品_整数１_変更前</vt:lpstr>
      <vt:lpstr>Sheet1!NM_従事者２６_医薬品_整数２</vt:lpstr>
      <vt:lpstr>Sheet1!NM_従事者２６_医薬品_整数２_変更前</vt:lpstr>
      <vt:lpstr>Sheet1!NM_従事者２６_兼務</vt:lpstr>
      <vt:lpstr>Sheet1!NM_従事者２６_兼務管理店舗_許可番号</vt:lpstr>
      <vt:lpstr>Sheet1!NM_従事者２６_兼務管理店舗_主に従事する店舗</vt:lpstr>
      <vt:lpstr>Sheet1!NM_従事者２６_兼務管理店舗_店舗住所_建物名</vt:lpstr>
      <vt:lpstr>Sheet1!NM_従事者２６_兼務管理店舗_店舗住所_市区町村</vt:lpstr>
      <vt:lpstr>Sheet1!NM_従事者２６_兼務管理店舗_店舗住所_字</vt:lpstr>
      <vt:lpstr>Sheet1!NM_従事者２６_兼務管理店舗_店舗住所_都道府県</vt:lpstr>
      <vt:lpstr>Sheet1!NM_従事者２６_兼務管理店舗_店舗住所_番地</vt:lpstr>
      <vt:lpstr>Sheet1!NM_従事者２６_兼務管理店舗_店舗住所_郵便番号_右</vt:lpstr>
      <vt:lpstr>Sheet1!NM_従事者２６_兼務管理店舗_店舗住所_郵便番号_左</vt:lpstr>
      <vt:lpstr>Sheet1!NM_従事者２６_兼務管理店舗_店舗名称</vt:lpstr>
      <vt:lpstr>Sheet1!NM_従事者２６_兼務許可年月日_月</vt:lpstr>
      <vt:lpstr>Sheet1!NM_従事者２６_兼務許可年月日_元号</vt:lpstr>
      <vt:lpstr>Sheet1!NM_従事者２６_兼務許可年月日_日</vt:lpstr>
      <vt:lpstr>Sheet1!NM_従事者２６_兼務許可年月日_年</vt:lpstr>
      <vt:lpstr>Sheet1!NM_従事者２６_兼務許可番号</vt:lpstr>
      <vt:lpstr>Sheet1!NM_従事者２６_兼務廃止年月日_月</vt:lpstr>
      <vt:lpstr>Sheet1!NM_従事者２６_兼務廃止年月日_元号</vt:lpstr>
      <vt:lpstr>Sheet1!NM_従事者２６_兼務廃止年月日_日</vt:lpstr>
      <vt:lpstr>Sheet1!NM_従事者２６_兼務廃止年月日_年</vt:lpstr>
      <vt:lpstr>Sheet1!NM_従事者２６_兼務備考</vt:lpstr>
      <vt:lpstr>Sheet1!NM_従事者２６_氏名</vt:lpstr>
      <vt:lpstr>Sheet1!NM_従事者２６_氏名_当て字</vt:lpstr>
      <vt:lpstr>Sheet1!NM_従事者２６_氏名_当て字_変更前</vt:lpstr>
      <vt:lpstr>Sheet1!NM_従事者２６_氏名_変更前</vt:lpstr>
      <vt:lpstr>Sheet1!NM_従事者２６_氏名カナ</vt:lpstr>
      <vt:lpstr>Sheet1!NM_従事者２６_氏名カナ_変更前</vt:lpstr>
      <vt:lpstr>Sheet1!NM_従事者２６_資格</vt:lpstr>
      <vt:lpstr>Sheet1!NM_従事者２６_資格_変更前</vt:lpstr>
      <vt:lpstr>Sheet1!NM_従事者２６_就任年月日_月</vt:lpstr>
      <vt:lpstr>Sheet1!NM_従事者２６_就任年月日_月_変更前</vt:lpstr>
      <vt:lpstr>Sheet1!NM_従事者２６_就任年月日_元号</vt:lpstr>
      <vt:lpstr>Sheet1!NM_従事者２６_就任年月日_元号_変更前</vt:lpstr>
      <vt:lpstr>Sheet1!NM_従事者２６_就任年月日_日</vt:lpstr>
      <vt:lpstr>Sheet1!NM_従事者２６_就任年月日_日_変更前</vt:lpstr>
      <vt:lpstr>Sheet1!NM_従事者２６_就任年月日_年</vt:lpstr>
      <vt:lpstr>Sheet1!NM_従事者２６_就任年月日_年_変更前</vt:lpstr>
      <vt:lpstr>Sheet1!NM_従事者２６_週勤務時間_小数１</vt:lpstr>
      <vt:lpstr>Sheet1!NM_従事者２６_週勤務時間_小数１_変更前</vt:lpstr>
      <vt:lpstr>Sheet1!NM_従事者２６_週勤務時間_整数１</vt:lpstr>
      <vt:lpstr>Sheet1!NM_従事者２６_週勤務時間_整数１_変更前</vt:lpstr>
      <vt:lpstr>Sheet1!NM_従事者２６_週勤務時間_整数２</vt:lpstr>
      <vt:lpstr>Sheet1!NM_従事者２６_週勤務時間_整数２_変更前</vt:lpstr>
      <vt:lpstr>Sheet1!NM_従事者２６_住所_建物名</vt:lpstr>
      <vt:lpstr>Sheet1!NM_従事者２６_住所_建物名_変更前</vt:lpstr>
      <vt:lpstr>Sheet1!NM_従事者２６_住所_市区町村</vt:lpstr>
      <vt:lpstr>Sheet1!NM_従事者２６_住所_市区町村_変更前</vt:lpstr>
      <vt:lpstr>Sheet1!NM_従事者２６_住所_字</vt:lpstr>
      <vt:lpstr>Sheet1!NM_従事者２６_住所_字_変更前</vt:lpstr>
      <vt:lpstr>Sheet1!NM_従事者２６_住所_都道府県</vt:lpstr>
      <vt:lpstr>Sheet1!NM_従事者２６_住所_都道府県_変更前</vt:lpstr>
      <vt:lpstr>Sheet1!NM_従事者２６_住所_番地</vt:lpstr>
      <vt:lpstr>Sheet1!NM_従事者２６_住所_番地_変更前</vt:lpstr>
      <vt:lpstr>Sheet1!NM_従事者２６_住所_郵便番号_右</vt:lpstr>
      <vt:lpstr>Sheet1!NM_従事者２６_住所_郵便番号_右_変更前</vt:lpstr>
      <vt:lpstr>Sheet1!NM_従事者２６_住所_郵便番号_左</vt:lpstr>
      <vt:lpstr>Sheet1!NM_従事者２６_住所_郵便番号_左_変更前</vt:lpstr>
      <vt:lpstr>Sheet1!NM_従事者２６_従事者区分</vt:lpstr>
      <vt:lpstr>Sheet1!NM_従事者２６_従事者区分_変更前</vt:lpstr>
      <vt:lpstr>Sheet1!NM_従事者２６_従事者備考</vt:lpstr>
      <vt:lpstr>Sheet1!NM_従事者２６_従事者備考_変更前</vt:lpstr>
      <vt:lpstr>Sheet1!NM_従事者２６_生年月日_月</vt:lpstr>
      <vt:lpstr>Sheet1!NM_従事者２６_生年月日_月_変更前</vt:lpstr>
      <vt:lpstr>Sheet1!NM_従事者２６_生年月日_元号</vt:lpstr>
      <vt:lpstr>Sheet1!NM_従事者２６_生年月日_元号_変更前</vt:lpstr>
      <vt:lpstr>Sheet1!NM_従事者２６_生年月日_日</vt:lpstr>
      <vt:lpstr>Sheet1!NM_従事者２６_生年月日_日_変更前</vt:lpstr>
      <vt:lpstr>Sheet1!NM_従事者２６_生年月日_年</vt:lpstr>
      <vt:lpstr>Sheet1!NM_従事者２６_生年月日_年_変更前</vt:lpstr>
      <vt:lpstr>Sheet1!NM_従事者２６_退任年月日_月</vt:lpstr>
      <vt:lpstr>Sheet1!NM_従事者２６_退任年月日_月_変更前</vt:lpstr>
      <vt:lpstr>Sheet1!NM_従事者２６_退任年月日_元号</vt:lpstr>
      <vt:lpstr>Sheet1!NM_従事者２６_退任年月日_元号_変更前</vt:lpstr>
      <vt:lpstr>Sheet1!NM_従事者２６_退任年月日_日</vt:lpstr>
      <vt:lpstr>Sheet1!NM_従事者２６_退任年月日_日_変更前</vt:lpstr>
      <vt:lpstr>Sheet1!NM_従事者２６_退任年月日_年</vt:lpstr>
      <vt:lpstr>Sheet1!NM_従事者２６_退任年月日_年_変更前</vt:lpstr>
      <vt:lpstr>Sheet1!NM_従事者２６_登録年月日_月</vt:lpstr>
      <vt:lpstr>Sheet1!NM_従事者２６_登録年月日_月_変更前</vt:lpstr>
      <vt:lpstr>Sheet1!NM_従事者２６_登録年月日_元号</vt:lpstr>
      <vt:lpstr>Sheet1!NM_従事者２６_登録年月日_元号_変更前</vt:lpstr>
      <vt:lpstr>Sheet1!NM_従事者２６_登録年月日_日</vt:lpstr>
      <vt:lpstr>Sheet1!NM_従事者２６_登録年月日_日_変更前</vt:lpstr>
      <vt:lpstr>Sheet1!NM_従事者２６_登録年月日_年</vt:lpstr>
      <vt:lpstr>Sheet1!NM_従事者２６_登録年月日_年_変更前</vt:lpstr>
      <vt:lpstr>Sheet1!NM_従事者２６_登録販売者登録都道府県</vt:lpstr>
      <vt:lpstr>Sheet1!NM_従事者２６_登録販売者登録都道府県_変更前</vt:lpstr>
      <vt:lpstr>Sheet1!NM_従事者２６_登録番号１</vt:lpstr>
      <vt:lpstr>Sheet1!NM_従事者２６_登録番号１_変更前</vt:lpstr>
      <vt:lpstr>Sheet1!NM_従事者２６_登録番号２</vt:lpstr>
      <vt:lpstr>Sheet1!NM_従事者２６_登録番号２_変更前</vt:lpstr>
      <vt:lpstr>Sheet1!NM_従事者２６_登録番号３</vt:lpstr>
      <vt:lpstr>Sheet1!NM_従事者２６_登録番号３_変更前</vt:lpstr>
      <vt:lpstr>Sheet1!NM_従事者２６_比較フラグ</vt:lpstr>
      <vt:lpstr>Sheet1!NM_従事者２６_要指導又は第１類_小数１</vt:lpstr>
      <vt:lpstr>Sheet1!NM_従事者２６_要指導又は第１類_小数１_変更前</vt:lpstr>
      <vt:lpstr>Sheet1!NM_従事者２６_要指導又は第１類_整数１</vt:lpstr>
      <vt:lpstr>Sheet1!NM_従事者２６_要指導又は第１類_整数１_変更前</vt:lpstr>
      <vt:lpstr>Sheet1!NM_従事者２６_要指導又は第１類_整数２</vt:lpstr>
      <vt:lpstr>Sheet1!NM_従事者２６_要指導又は第１類_整数２_変更前</vt:lpstr>
      <vt:lpstr>Sheet1!NM_従事者２７_医薬品_小数１</vt:lpstr>
      <vt:lpstr>Sheet1!NM_従事者２７_医薬品_小数１_変更前</vt:lpstr>
      <vt:lpstr>Sheet1!NM_従事者２７_医薬品_整数１</vt:lpstr>
      <vt:lpstr>Sheet1!NM_従事者２７_医薬品_整数１_変更前</vt:lpstr>
      <vt:lpstr>Sheet1!NM_従事者２７_医薬品_整数２</vt:lpstr>
      <vt:lpstr>Sheet1!NM_従事者２７_医薬品_整数２_変更前</vt:lpstr>
      <vt:lpstr>Sheet1!NM_従事者２７_兼務</vt:lpstr>
      <vt:lpstr>Sheet1!NM_従事者２７_兼務管理店舗_許可番号</vt:lpstr>
      <vt:lpstr>Sheet1!NM_従事者２７_兼務管理店舗_主に従事する店舗</vt:lpstr>
      <vt:lpstr>Sheet1!NM_従事者２７_兼務管理店舗_店舗住所_建物名</vt:lpstr>
      <vt:lpstr>Sheet1!NM_従事者２７_兼務管理店舗_店舗住所_市区町村</vt:lpstr>
      <vt:lpstr>Sheet1!NM_従事者２７_兼務管理店舗_店舗住所_字</vt:lpstr>
      <vt:lpstr>Sheet1!NM_従事者２７_兼務管理店舗_店舗住所_都道府県</vt:lpstr>
      <vt:lpstr>Sheet1!NM_従事者２７_兼務管理店舗_店舗住所_番地</vt:lpstr>
      <vt:lpstr>Sheet1!NM_従事者２７_兼務管理店舗_店舗住所_郵便番号_右</vt:lpstr>
      <vt:lpstr>Sheet1!NM_従事者２７_兼務管理店舗_店舗住所_郵便番号_左</vt:lpstr>
      <vt:lpstr>Sheet1!NM_従事者２７_兼務管理店舗_店舗名称</vt:lpstr>
      <vt:lpstr>Sheet1!NM_従事者２７_兼務許可年月日_月</vt:lpstr>
      <vt:lpstr>Sheet1!NM_従事者２７_兼務許可年月日_元号</vt:lpstr>
      <vt:lpstr>Sheet1!NM_従事者２７_兼務許可年月日_日</vt:lpstr>
      <vt:lpstr>Sheet1!NM_従事者２７_兼務許可年月日_年</vt:lpstr>
      <vt:lpstr>Sheet1!NM_従事者２７_兼務許可番号</vt:lpstr>
      <vt:lpstr>Sheet1!NM_従事者２７_兼務廃止年月日_月</vt:lpstr>
      <vt:lpstr>Sheet1!NM_従事者２７_兼務廃止年月日_元号</vt:lpstr>
      <vt:lpstr>Sheet1!NM_従事者２７_兼務廃止年月日_日</vt:lpstr>
      <vt:lpstr>Sheet1!NM_従事者２７_兼務廃止年月日_年</vt:lpstr>
      <vt:lpstr>Sheet1!NM_従事者２７_兼務備考</vt:lpstr>
      <vt:lpstr>Sheet1!NM_従事者２７_氏名</vt:lpstr>
      <vt:lpstr>Sheet1!NM_従事者２７_氏名_当て字</vt:lpstr>
      <vt:lpstr>Sheet1!NM_従事者２７_氏名_当て字_変更前</vt:lpstr>
      <vt:lpstr>Sheet1!NM_従事者２７_氏名_変更前</vt:lpstr>
      <vt:lpstr>Sheet1!NM_従事者２７_氏名カナ</vt:lpstr>
      <vt:lpstr>Sheet1!NM_従事者２７_氏名カナ_変更前</vt:lpstr>
      <vt:lpstr>Sheet1!NM_従事者２７_資格</vt:lpstr>
      <vt:lpstr>Sheet1!NM_従事者２７_資格_変更前</vt:lpstr>
      <vt:lpstr>Sheet1!NM_従事者２７_就任年月日_月</vt:lpstr>
      <vt:lpstr>Sheet1!NM_従事者２７_就任年月日_月_変更前</vt:lpstr>
      <vt:lpstr>Sheet1!NM_従事者２７_就任年月日_元号</vt:lpstr>
      <vt:lpstr>Sheet1!NM_従事者２７_就任年月日_元号_変更前</vt:lpstr>
      <vt:lpstr>Sheet1!NM_従事者２７_就任年月日_日</vt:lpstr>
      <vt:lpstr>Sheet1!NM_従事者２７_就任年月日_日_変更前</vt:lpstr>
      <vt:lpstr>Sheet1!NM_従事者２７_就任年月日_年</vt:lpstr>
      <vt:lpstr>Sheet1!NM_従事者２７_就任年月日_年_変更前</vt:lpstr>
      <vt:lpstr>Sheet1!NM_従事者２７_週勤務時間_小数１</vt:lpstr>
      <vt:lpstr>Sheet1!NM_従事者２７_週勤務時間_小数１_変更前</vt:lpstr>
      <vt:lpstr>Sheet1!NM_従事者２７_週勤務時間_整数１</vt:lpstr>
      <vt:lpstr>Sheet1!NM_従事者２７_週勤務時間_整数１_変更前</vt:lpstr>
      <vt:lpstr>Sheet1!NM_従事者２７_週勤務時間_整数２</vt:lpstr>
      <vt:lpstr>Sheet1!NM_従事者２７_週勤務時間_整数２_変更前</vt:lpstr>
      <vt:lpstr>Sheet1!NM_従事者２７_住所_建物名</vt:lpstr>
      <vt:lpstr>Sheet1!NM_従事者２７_住所_建物名_変更前</vt:lpstr>
      <vt:lpstr>Sheet1!NM_従事者２７_住所_市区町村</vt:lpstr>
      <vt:lpstr>Sheet1!NM_従事者２７_住所_市区町村_変更前</vt:lpstr>
      <vt:lpstr>Sheet1!NM_従事者２７_住所_字</vt:lpstr>
      <vt:lpstr>Sheet1!NM_従事者２７_住所_字_変更前</vt:lpstr>
      <vt:lpstr>Sheet1!NM_従事者２７_住所_都道府県</vt:lpstr>
      <vt:lpstr>Sheet1!NM_従事者２７_住所_都道府県_変更前</vt:lpstr>
      <vt:lpstr>Sheet1!NM_従事者２７_住所_番地</vt:lpstr>
      <vt:lpstr>Sheet1!NM_従事者２７_住所_番地_変更前</vt:lpstr>
      <vt:lpstr>Sheet1!NM_従事者２７_住所_郵便番号_右</vt:lpstr>
      <vt:lpstr>Sheet1!NM_従事者２７_住所_郵便番号_右_変更前</vt:lpstr>
      <vt:lpstr>Sheet1!NM_従事者２７_住所_郵便番号_左</vt:lpstr>
      <vt:lpstr>Sheet1!NM_従事者２７_住所_郵便番号_左_変更前</vt:lpstr>
      <vt:lpstr>Sheet1!NM_従事者２７_従事者区分</vt:lpstr>
      <vt:lpstr>Sheet1!NM_従事者２７_従事者区分_変更前</vt:lpstr>
      <vt:lpstr>Sheet1!NM_従事者２７_従事者備考</vt:lpstr>
      <vt:lpstr>Sheet1!NM_従事者２７_従事者備考_変更前</vt:lpstr>
      <vt:lpstr>Sheet1!NM_従事者２７_生年月日_月</vt:lpstr>
      <vt:lpstr>Sheet1!NM_従事者２７_生年月日_月_変更前</vt:lpstr>
      <vt:lpstr>Sheet1!NM_従事者２７_生年月日_元号</vt:lpstr>
      <vt:lpstr>Sheet1!NM_従事者２７_生年月日_元号_変更前</vt:lpstr>
      <vt:lpstr>Sheet1!NM_従事者２７_生年月日_日</vt:lpstr>
      <vt:lpstr>Sheet1!NM_従事者２７_生年月日_日_変更前</vt:lpstr>
      <vt:lpstr>Sheet1!NM_従事者２７_生年月日_年</vt:lpstr>
      <vt:lpstr>Sheet1!NM_従事者２７_生年月日_年_変更前</vt:lpstr>
      <vt:lpstr>Sheet1!NM_従事者２７_退任年月日_月</vt:lpstr>
      <vt:lpstr>Sheet1!NM_従事者２７_退任年月日_月_変更前</vt:lpstr>
      <vt:lpstr>Sheet1!NM_従事者２７_退任年月日_元号</vt:lpstr>
      <vt:lpstr>Sheet1!NM_従事者２７_退任年月日_元号_変更前</vt:lpstr>
      <vt:lpstr>Sheet1!NM_従事者２７_退任年月日_日</vt:lpstr>
      <vt:lpstr>Sheet1!NM_従事者２７_退任年月日_日_変更前</vt:lpstr>
      <vt:lpstr>Sheet1!NM_従事者２７_退任年月日_年</vt:lpstr>
      <vt:lpstr>Sheet1!NM_従事者２７_退任年月日_年_変更前</vt:lpstr>
      <vt:lpstr>Sheet1!NM_従事者２７_登録年月日_月</vt:lpstr>
      <vt:lpstr>Sheet1!NM_従事者２７_登録年月日_月_変更前</vt:lpstr>
      <vt:lpstr>Sheet1!NM_従事者２７_登録年月日_元号</vt:lpstr>
      <vt:lpstr>Sheet1!NM_従事者２７_登録年月日_元号_変更前</vt:lpstr>
      <vt:lpstr>Sheet1!NM_従事者２７_登録年月日_日</vt:lpstr>
      <vt:lpstr>Sheet1!NM_従事者２７_登録年月日_日_変更前</vt:lpstr>
      <vt:lpstr>Sheet1!NM_従事者２７_登録年月日_年</vt:lpstr>
      <vt:lpstr>Sheet1!NM_従事者２７_登録年月日_年_変更前</vt:lpstr>
      <vt:lpstr>Sheet1!NM_従事者２７_登録販売者登録都道府県</vt:lpstr>
      <vt:lpstr>Sheet1!NM_従事者２７_登録販売者登録都道府県_変更前</vt:lpstr>
      <vt:lpstr>Sheet1!NM_従事者２７_登録番号１</vt:lpstr>
      <vt:lpstr>Sheet1!NM_従事者２７_登録番号１_変更前</vt:lpstr>
      <vt:lpstr>Sheet1!NM_従事者２７_登録番号２</vt:lpstr>
      <vt:lpstr>Sheet1!NM_従事者２７_登録番号２_変更前</vt:lpstr>
      <vt:lpstr>Sheet1!NM_従事者２７_登録番号３</vt:lpstr>
      <vt:lpstr>Sheet1!NM_従事者２７_登録番号３_変更前</vt:lpstr>
      <vt:lpstr>Sheet1!NM_従事者２７_比較フラグ</vt:lpstr>
      <vt:lpstr>Sheet1!NM_従事者２７_要指導又は第１類_小数１</vt:lpstr>
      <vt:lpstr>Sheet1!NM_従事者２７_要指導又は第１類_小数１_変更前</vt:lpstr>
      <vt:lpstr>Sheet1!NM_従事者２７_要指導又は第１類_整数１</vt:lpstr>
      <vt:lpstr>Sheet1!NM_従事者２７_要指導又は第１類_整数１_変更前</vt:lpstr>
      <vt:lpstr>Sheet1!NM_従事者２７_要指導又は第１類_整数２</vt:lpstr>
      <vt:lpstr>Sheet1!NM_従事者２７_要指導又は第１類_整数２_変更前</vt:lpstr>
      <vt:lpstr>Sheet1!NM_従事者２８_医薬品_小数１</vt:lpstr>
      <vt:lpstr>Sheet1!NM_従事者２８_医薬品_小数１_変更前</vt:lpstr>
      <vt:lpstr>Sheet1!NM_従事者２８_医薬品_整数１</vt:lpstr>
      <vt:lpstr>Sheet1!NM_従事者２８_医薬品_整数１_変更前</vt:lpstr>
      <vt:lpstr>Sheet1!NM_従事者２８_医薬品_整数２</vt:lpstr>
      <vt:lpstr>Sheet1!NM_従事者２８_医薬品_整数２_変更前</vt:lpstr>
      <vt:lpstr>Sheet1!NM_従事者２８_兼務</vt:lpstr>
      <vt:lpstr>Sheet1!NM_従事者２８_兼務管理店舗_許可番号</vt:lpstr>
      <vt:lpstr>Sheet1!NM_従事者２８_兼務管理店舗_主に従事する店舗</vt:lpstr>
      <vt:lpstr>Sheet1!NM_従事者２８_兼務管理店舗_店舗住所_建物名</vt:lpstr>
      <vt:lpstr>Sheet1!NM_従事者２８_兼務管理店舗_店舗住所_市区町村</vt:lpstr>
      <vt:lpstr>Sheet1!NM_従事者２８_兼務管理店舗_店舗住所_字</vt:lpstr>
      <vt:lpstr>Sheet1!NM_従事者２８_兼務管理店舗_店舗住所_都道府県</vt:lpstr>
      <vt:lpstr>Sheet1!NM_従事者２８_兼務管理店舗_店舗住所_番地</vt:lpstr>
      <vt:lpstr>Sheet1!NM_従事者２８_兼務管理店舗_店舗住所_郵便番号_右</vt:lpstr>
      <vt:lpstr>Sheet1!NM_従事者２８_兼務管理店舗_店舗住所_郵便番号_左</vt:lpstr>
      <vt:lpstr>Sheet1!NM_従事者２８_兼務管理店舗_店舗名称</vt:lpstr>
      <vt:lpstr>Sheet1!NM_従事者２８_兼務許可年月日_月</vt:lpstr>
      <vt:lpstr>Sheet1!NM_従事者２８_兼務許可年月日_元号</vt:lpstr>
      <vt:lpstr>Sheet1!NM_従事者２８_兼務許可年月日_日</vt:lpstr>
      <vt:lpstr>Sheet1!NM_従事者２８_兼務許可年月日_年</vt:lpstr>
      <vt:lpstr>Sheet1!NM_従事者２８_兼務許可番号</vt:lpstr>
      <vt:lpstr>Sheet1!NM_従事者２８_兼務廃止年月日_月</vt:lpstr>
      <vt:lpstr>Sheet1!NM_従事者２８_兼務廃止年月日_元号</vt:lpstr>
      <vt:lpstr>Sheet1!NM_従事者２８_兼務廃止年月日_日</vt:lpstr>
      <vt:lpstr>Sheet1!NM_従事者２８_兼務廃止年月日_年</vt:lpstr>
      <vt:lpstr>Sheet1!NM_従事者２８_兼務備考</vt:lpstr>
      <vt:lpstr>Sheet1!NM_従事者２８_氏名</vt:lpstr>
      <vt:lpstr>Sheet1!NM_従事者２８_氏名_当て字</vt:lpstr>
      <vt:lpstr>Sheet1!NM_従事者２８_氏名_当て字_変更前</vt:lpstr>
      <vt:lpstr>Sheet1!NM_従事者２８_氏名_変更前</vt:lpstr>
      <vt:lpstr>Sheet1!NM_従事者２８_氏名カナ</vt:lpstr>
      <vt:lpstr>Sheet1!NM_従事者２８_氏名カナ_変更前</vt:lpstr>
      <vt:lpstr>Sheet1!NM_従事者２８_資格</vt:lpstr>
      <vt:lpstr>Sheet1!NM_従事者２８_資格_変更前</vt:lpstr>
      <vt:lpstr>Sheet1!NM_従事者２８_就任年月日_月</vt:lpstr>
      <vt:lpstr>Sheet1!NM_従事者２８_就任年月日_月_変更前</vt:lpstr>
      <vt:lpstr>Sheet1!NM_従事者２８_就任年月日_元号</vt:lpstr>
      <vt:lpstr>Sheet1!NM_従事者２８_就任年月日_元号_変更前</vt:lpstr>
      <vt:lpstr>Sheet1!NM_従事者２８_就任年月日_日</vt:lpstr>
      <vt:lpstr>Sheet1!NM_従事者２８_就任年月日_日_変更前</vt:lpstr>
      <vt:lpstr>Sheet1!NM_従事者２８_就任年月日_年</vt:lpstr>
      <vt:lpstr>Sheet1!NM_従事者２８_就任年月日_年_変更前</vt:lpstr>
      <vt:lpstr>Sheet1!NM_従事者２８_週勤務時間_小数１</vt:lpstr>
      <vt:lpstr>Sheet1!NM_従事者２８_週勤務時間_小数１_変更前</vt:lpstr>
      <vt:lpstr>Sheet1!NM_従事者２８_週勤務時間_整数１</vt:lpstr>
      <vt:lpstr>Sheet1!NM_従事者２８_週勤務時間_整数１_変更前</vt:lpstr>
      <vt:lpstr>Sheet1!NM_従事者２８_週勤務時間_整数２</vt:lpstr>
      <vt:lpstr>Sheet1!NM_従事者２８_週勤務時間_整数２_変更前</vt:lpstr>
      <vt:lpstr>Sheet1!NM_従事者２８_住所_建物名</vt:lpstr>
      <vt:lpstr>Sheet1!NM_従事者２８_住所_建物名_変更前</vt:lpstr>
      <vt:lpstr>Sheet1!NM_従事者２８_住所_市区町村</vt:lpstr>
      <vt:lpstr>Sheet1!NM_従事者２８_住所_市区町村_変更前</vt:lpstr>
      <vt:lpstr>Sheet1!NM_従事者２８_住所_字</vt:lpstr>
      <vt:lpstr>Sheet1!NM_従事者２８_住所_字_変更前</vt:lpstr>
      <vt:lpstr>Sheet1!NM_従事者２８_住所_都道府県</vt:lpstr>
      <vt:lpstr>Sheet1!NM_従事者２８_住所_都道府県_変更前</vt:lpstr>
      <vt:lpstr>Sheet1!NM_従事者２８_住所_番地</vt:lpstr>
      <vt:lpstr>Sheet1!NM_従事者２８_住所_番地_変更前</vt:lpstr>
      <vt:lpstr>Sheet1!NM_従事者２８_住所_郵便番号_右</vt:lpstr>
      <vt:lpstr>Sheet1!NM_従事者２８_住所_郵便番号_右_変更前</vt:lpstr>
      <vt:lpstr>Sheet1!NM_従事者２８_住所_郵便番号_左</vt:lpstr>
      <vt:lpstr>Sheet1!NM_従事者２８_住所_郵便番号_左_変更前</vt:lpstr>
      <vt:lpstr>Sheet1!NM_従事者２８_従事者区分</vt:lpstr>
      <vt:lpstr>Sheet1!NM_従事者２８_従事者区分_変更前</vt:lpstr>
      <vt:lpstr>Sheet1!NM_従事者２８_従事者備考</vt:lpstr>
      <vt:lpstr>Sheet1!NM_従事者２８_従事者備考_変更前</vt:lpstr>
      <vt:lpstr>Sheet1!NM_従事者２８_生年月日_月</vt:lpstr>
      <vt:lpstr>Sheet1!NM_従事者２８_生年月日_月_変更前</vt:lpstr>
      <vt:lpstr>Sheet1!NM_従事者２８_生年月日_元号</vt:lpstr>
      <vt:lpstr>Sheet1!NM_従事者２８_生年月日_元号_変更前</vt:lpstr>
      <vt:lpstr>Sheet1!NM_従事者２８_生年月日_日</vt:lpstr>
      <vt:lpstr>Sheet1!NM_従事者２８_生年月日_日_変更前</vt:lpstr>
      <vt:lpstr>Sheet1!NM_従事者２８_生年月日_年</vt:lpstr>
      <vt:lpstr>Sheet1!NM_従事者２８_生年月日_年_変更前</vt:lpstr>
      <vt:lpstr>Sheet1!NM_従事者２８_退任年月日_月</vt:lpstr>
      <vt:lpstr>Sheet1!NM_従事者２８_退任年月日_月_変更前</vt:lpstr>
      <vt:lpstr>Sheet1!NM_従事者２８_退任年月日_元号</vt:lpstr>
      <vt:lpstr>Sheet1!NM_従事者２８_退任年月日_元号_変更前</vt:lpstr>
      <vt:lpstr>Sheet1!NM_従事者２８_退任年月日_日</vt:lpstr>
      <vt:lpstr>Sheet1!NM_従事者２８_退任年月日_日_変更前</vt:lpstr>
      <vt:lpstr>Sheet1!NM_従事者２８_退任年月日_年</vt:lpstr>
      <vt:lpstr>Sheet1!NM_従事者２８_退任年月日_年_変更前</vt:lpstr>
      <vt:lpstr>Sheet1!NM_従事者２８_登録年月日_月</vt:lpstr>
      <vt:lpstr>Sheet1!NM_従事者２８_登録年月日_月_変更前</vt:lpstr>
      <vt:lpstr>Sheet1!NM_従事者２８_登録年月日_元号</vt:lpstr>
      <vt:lpstr>Sheet1!NM_従事者２８_登録年月日_元号_変更前</vt:lpstr>
      <vt:lpstr>Sheet1!NM_従事者２８_登録年月日_日</vt:lpstr>
      <vt:lpstr>Sheet1!NM_従事者２８_登録年月日_日_変更前</vt:lpstr>
      <vt:lpstr>Sheet1!NM_従事者２８_登録年月日_年</vt:lpstr>
      <vt:lpstr>Sheet1!NM_従事者２８_登録年月日_年_変更前</vt:lpstr>
      <vt:lpstr>Sheet1!NM_従事者２８_登録販売者登録都道府県</vt:lpstr>
      <vt:lpstr>Sheet1!NM_従事者２８_登録販売者登録都道府県_変更前</vt:lpstr>
      <vt:lpstr>Sheet1!NM_従事者２８_登録番号１</vt:lpstr>
      <vt:lpstr>Sheet1!NM_従事者２８_登録番号１_変更前</vt:lpstr>
      <vt:lpstr>Sheet1!NM_従事者２８_登録番号２</vt:lpstr>
      <vt:lpstr>Sheet1!NM_従事者２８_登録番号２_変更前</vt:lpstr>
      <vt:lpstr>Sheet1!NM_従事者２８_登録番号３</vt:lpstr>
      <vt:lpstr>Sheet1!NM_従事者２８_登録番号３_変更前</vt:lpstr>
      <vt:lpstr>Sheet1!NM_従事者２８_比較フラグ</vt:lpstr>
      <vt:lpstr>Sheet1!NM_従事者２８_要指導又は第１類_小数１</vt:lpstr>
      <vt:lpstr>Sheet1!NM_従事者２８_要指導又は第１類_小数１_変更前</vt:lpstr>
      <vt:lpstr>Sheet1!NM_従事者２８_要指導又は第１類_整数１</vt:lpstr>
      <vt:lpstr>Sheet1!NM_従事者２８_要指導又は第１類_整数１_変更前</vt:lpstr>
      <vt:lpstr>Sheet1!NM_従事者２８_要指導又は第１類_整数２</vt:lpstr>
      <vt:lpstr>Sheet1!NM_従事者２８_要指導又は第１類_整数２_変更前</vt:lpstr>
      <vt:lpstr>Sheet1!NM_従事者２９_医薬品_小数１</vt:lpstr>
      <vt:lpstr>Sheet1!NM_従事者２９_医薬品_小数１_変更前</vt:lpstr>
      <vt:lpstr>Sheet1!NM_従事者２９_医薬品_整数１</vt:lpstr>
      <vt:lpstr>Sheet1!NM_従事者２９_医薬品_整数１_変更前</vt:lpstr>
      <vt:lpstr>Sheet1!NM_従事者２９_医薬品_整数２</vt:lpstr>
      <vt:lpstr>Sheet1!NM_従事者２９_医薬品_整数２_変更前</vt:lpstr>
      <vt:lpstr>Sheet1!NM_従事者２９_兼務</vt:lpstr>
      <vt:lpstr>Sheet1!NM_従事者２９_兼務管理店舗_許可番号</vt:lpstr>
      <vt:lpstr>Sheet1!NM_従事者２９_兼務管理店舗_主に従事する店舗</vt:lpstr>
      <vt:lpstr>Sheet1!NM_従事者２９_兼務管理店舗_店舗住所_建物名</vt:lpstr>
      <vt:lpstr>Sheet1!NM_従事者２９_兼務管理店舗_店舗住所_市区町村</vt:lpstr>
      <vt:lpstr>Sheet1!NM_従事者２９_兼務管理店舗_店舗住所_字</vt:lpstr>
      <vt:lpstr>Sheet1!NM_従事者２９_兼務管理店舗_店舗住所_都道府県</vt:lpstr>
      <vt:lpstr>Sheet1!NM_従事者２９_兼務管理店舗_店舗住所_番地</vt:lpstr>
      <vt:lpstr>Sheet1!NM_従事者２９_兼務管理店舗_店舗住所_郵便番号_右</vt:lpstr>
      <vt:lpstr>Sheet1!NM_従事者２９_兼務管理店舗_店舗住所_郵便番号_左</vt:lpstr>
      <vt:lpstr>Sheet1!NM_従事者２９_兼務管理店舗_店舗名称</vt:lpstr>
      <vt:lpstr>Sheet1!NM_従事者２９_兼務許可年月日_月</vt:lpstr>
      <vt:lpstr>Sheet1!NM_従事者２９_兼務許可年月日_元号</vt:lpstr>
      <vt:lpstr>Sheet1!NM_従事者２９_兼務許可年月日_日</vt:lpstr>
      <vt:lpstr>Sheet1!NM_従事者２９_兼務許可年月日_年</vt:lpstr>
      <vt:lpstr>Sheet1!NM_従事者２９_兼務許可番号</vt:lpstr>
      <vt:lpstr>Sheet1!NM_従事者２９_兼務廃止年月日_月</vt:lpstr>
      <vt:lpstr>Sheet1!NM_従事者２９_兼務廃止年月日_元号</vt:lpstr>
      <vt:lpstr>Sheet1!NM_従事者２９_兼務廃止年月日_日</vt:lpstr>
      <vt:lpstr>Sheet1!NM_従事者２９_兼務廃止年月日_年</vt:lpstr>
      <vt:lpstr>Sheet1!NM_従事者２９_兼務備考</vt:lpstr>
      <vt:lpstr>Sheet1!NM_従事者２９_氏名</vt:lpstr>
      <vt:lpstr>Sheet1!NM_従事者２９_氏名_当て字</vt:lpstr>
      <vt:lpstr>Sheet1!NM_従事者２９_氏名_当て字_変更前</vt:lpstr>
      <vt:lpstr>Sheet1!NM_従事者２９_氏名_変更前</vt:lpstr>
      <vt:lpstr>Sheet1!NM_従事者２９_氏名カナ</vt:lpstr>
      <vt:lpstr>Sheet1!NM_従事者２９_氏名カナ_変更前</vt:lpstr>
      <vt:lpstr>Sheet1!NM_従事者２９_資格</vt:lpstr>
      <vt:lpstr>Sheet1!NM_従事者２９_資格_変更前</vt:lpstr>
      <vt:lpstr>Sheet1!NM_従事者２９_就任年月日_月</vt:lpstr>
      <vt:lpstr>Sheet1!NM_従事者２９_就任年月日_月_変更前</vt:lpstr>
      <vt:lpstr>Sheet1!NM_従事者２９_就任年月日_元号</vt:lpstr>
      <vt:lpstr>Sheet1!NM_従事者２９_就任年月日_元号_変更前</vt:lpstr>
      <vt:lpstr>Sheet1!NM_従事者２９_就任年月日_日</vt:lpstr>
      <vt:lpstr>Sheet1!NM_従事者２９_就任年月日_日_変更前</vt:lpstr>
      <vt:lpstr>Sheet1!NM_従事者２９_就任年月日_年</vt:lpstr>
      <vt:lpstr>Sheet1!NM_従事者２９_就任年月日_年_変更前</vt:lpstr>
      <vt:lpstr>Sheet1!NM_従事者２９_週勤務時間_小数１</vt:lpstr>
      <vt:lpstr>Sheet1!NM_従事者２９_週勤務時間_小数１_変更前</vt:lpstr>
      <vt:lpstr>Sheet1!NM_従事者２９_週勤務時間_整数１</vt:lpstr>
      <vt:lpstr>Sheet1!NM_従事者２９_週勤務時間_整数１_変更前</vt:lpstr>
      <vt:lpstr>Sheet1!NM_従事者２９_週勤務時間_整数２</vt:lpstr>
      <vt:lpstr>Sheet1!NM_従事者２９_週勤務時間_整数２_変更前</vt:lpstr>
      <vt:lpstr>Sheet1!NM_従事者２９_住所_建物名</vt:lpstr>
      <vt:lpstr>Sheet1!NM_従事者２９_住所_建物名_変更前</vt:lpstr>
      <vt:lpstr>Sheet1!NM_従事者２９_住所_市区町村</vt:lpstr>
      <vt:lpstr>Sheet1!NM_従事者２９_住所_市区町村_変更前</vt:lpstr>
      <vt:lpstr>Sheet1!NM_従事者２９_住所_字</vt:lpstr>
      <vt:lpstr>Sheet1!NM_従事者２９_住所_字_変更前</vt:lpstr>
      <vt:lpstr>Sheet1!NM_従事者２９_住所_都道府県</vt:lpstr>
      <vt:lpstr>Sheet1!NM_従事者２９_住所_都道府県_変更前</vt:lpstr>
      <vt:lpstr>Sheet1!NM_従事者２９_住所_番地</vt:lpstr>
      <vt:lpstr>Sheet1!NM_従事者２９_住所_番地_変更前</vt:lpstr>
      <vt:lpstr>Sheet1!NM_従事者２９_住所_郵便番号_右</vt:lpstr>
      <vt:lpstr>Sheet1!NM_従事者２９_住所_郵便番号_右_変更前</vt:lpstr>
      <vt:lpstr>Sheet1!NM_従事者２９_住所_郵便番号_左</vt:lpstr>
      <vt:lpstr>Sheet1!NM_従事者２９_住所_郵便番号_左_変更前</vt:lpstr>
      <vt:lpstr>Sheet1!NM_従事者２９_従事者区分</vt:lpstr>
      <vt:lpstr>Sheet1!NM_従事者２９_従事者区分_変更前</vt:lpstr>
      <vt:lpstr>Sheet1!NM_従事者２９_従事者備考</vt:lpstr>
      <vt:lpstr>Sheet1!NM_従事者２９_従事者備考_変更前</vt:lpstr>
      <vt:lpstr>Sheet1!NM_従事者２９_生年月日_月</vt:lpstr>
      <vt:lpstr>Sheet1!NM_従事者２９_生年月日_月_変更前</vt:lpstr>
      <vt:lpstr>Sheet1!NM_従事者２９_生年月日_元号</vt:lpstr>
      <vt:lpstr>Sheet1!NM_従事者２９_生年月日_元号_変更前</vt:lpstr>
      <vt:lpstr>Sheet1!NM_従事者２９_生年月日_日</vt:lpstr>
      <vt:lpstr>Sheet1!NM_従事者２９_生年月日_日_変更前</vt:lpstr>
      <vt:lpstr>Sheet1!NM_従事者２９_生年月日_年</vt:lpstr>
      <vt:lpstr>Sheet1!NM_従事者２９_生年月日_年_変更前</vt:lpstr>
      <vt:lpstr>Sheet1!NM_従事者２９_退任年月日_月</vt:lpstr>
      <vt:lpstr>Sheet1!NM_従事者２９_退任年月日_月_変更前</vt:lpstr>
      <vt:lpstr>Sheet1!NM_従事者２９_退任年月日_元号</vt:lpstr>
      <vt:lpstr>Sheet1!NM_従事者２９_退任年月日_元号_変更前</vt:lpstr>
      <vt:lpstr>Sheet1!NM_従事者２９_退任年月日_日</vt:lpstr>
      <vt:lpstr>Sheet1!NM_従事者２９_退任年月日_日_変更前</vt:lpstr>
      <vt:lpstr>Sheet1!NM_従事者２９_退任年月日_年</vt:lpstr>
      <vt:lpstr>Sheet1!NM_従事者２９_退任年月日_年_変更前</vt:lpstr>
      <vt:lpstr>Sheet1!NM_従事者２９_登録年月日_月</vt:lpstr>
      <vt:lpstr>Sheet1!NM_従事者２９_登録年月日_月_変更前</vt:lpstr>
      <vt:lpstr>Sheet1!NM_従事者２９_登録年月日_元号</vt:lpstr>
      <vt:lpstr>Sheet1!NM_従事者２９_登録年月日_元号_変更前</vt:lpstr>
      <vt:lpstr>Sheet1!NM_従事者２９_登録年月日_日</vt:lpstr>
      <vt:lpstr>Sheet1!NM_従事者２９_登録年月日_日_変更前</vt:lpstr>
      <vt:lpstr>Sheet1!NM_従事者２９_登録年月日_年</vt:lpstr>
      <vt:lpstr>Sheet1!NM_従事者２９_登録年月日_年_変更前</vt:lpstr>
      <vt:lpstr>Sheet1!NM_従事者２９_登録販売者登録都道府県</vt:lpstr>
      <vt:lpstr>Sheet1!NM_従事者２９_登録販売者登録都道府県_変更前</vt:lpstr>
      <vt:lpstr>Sheet1!NM_従事者２９_登録番号１</vt:lpstr>
      <vt:lpstr>Sheet1!NM_従事者２９_登録番号１_変更前</vt:lpstr>
      <vt:lpstr>Sheet1!NM_従事者２９_登録番号２</vt:lpstr>
      <vt:lpstr>Sheet1!NM_従事者２９_登録番号２_変更前</vt:lpstr>
      <vt:lpstr>Sheet1!NM_従事者２９_登録番号３</vt:lpstr>
      <vt:lpstr>Sheet1!NM_従事者２９_登録番号３_変更前</vt:lpstr>
      <vt:lpstr>Sheet1!NM_従事者２９_比較フラグ</vt:lpstr>
      <vt:lpstr>Sheet1!NM_従事者２９_要指導又は第１類_小数１</vt:lpstr>
      <vt:lpstr>Sheet1!NM_従事者２９_要指導又は第１類_小数１_変更前</vt:lpstr>
      <vt:lpstr>Sheet1!NM_従事者２９_要指導又は第１類_整数１</vt:lpstr>
      <vt:lpstr>Sheet1!NM_従事者２９_要指導又は第１類_整数１_変更前</vt:lpstr>
      <vt:lpstr>Sheet1!NM_従事者２９_要指導又は第１類_整数２</vt:lpstr>
      <vt:lpstr>Sheet1!NM_従事者２９_要指導又は第１類_整数２_変更前</vt:lpstr>
      <vt:lpstr>Sheet1!NM_従事者３_医薬品_小数１</vt:lpstr>
      <vt:lpstr>Sheet1!NM_従事者３_医薬品_小数１_変更前</vt:lpstr>
      <vt:lpstr>Sheet1!NM_従事者３_医薬品_整数１</vt:lpstr>
      <vt:lpstr>Sheet1!NM_従事者３_医薬品_整数１_変更前</vt:lpstr>
      <vt:lpstr>Sheet1!NM_従事者３_医薬品_整数２</vt:lpstr>
      <vt:lpstr>Sheet1!NM_従事者３_医薬品_整数２_変更前</vt:lpstr>
      <vt:lpstr>Sheet1!NM_従事者３_兼務</vt:lpstr>
      <vt:lpstr>Sheet1!NM_従事者３_兼務管理店舗_許可番号</vt:lpstr>
      <vt:lpstr>Sheet1!NM_従事者３_兼務管理店舗_主に従事する店舗</vt:lpstr>
      <vt:lpstr>Sheet1!NM_従事者３_兼務管理店舗_店舗住所_建物名</vt:lpstr>
      <vt:lpstr>Sheet1!NM_従事者３_兼務管理店舗_店舗住所_市区町村</vt:lpstr>
      <vt:lpstr>Sheet1!NM_従事者３_兼務管理店舗_店舗住所_字</vt:lpstr>
      <vt:lpstr>Sheet1!NM_従事者３_兼務管理店舗_店舗住所_都道府県</vt:lpstr>
      <vt:lpstr>Sheet1!NM_従事者３_兼務管理店舗_店舗住所_番地</vt:lpstr>
      <vt:lpstr>Sheet1!NM_従事者３_兼務管理店舗_店舗住所_郵便番号_右</vt:lpstr>
      <vt:lpstr>Sheet1!NM_従事者３_兼務管理店舗_店舗住所_郵便番号_左</vt:lpstr>
      <vt:lpstr>Sheet1!NM_従事者３_兼務管理店舗_店舗名称</vt:lpstr>
      <vt:lpstr>Sheet1!NM_従事者３_兼務許可年月日_月</vt:lpstr>
      <vt:lpstr>Sheet1!NM_従事者３_兼務許可年月日_元号</vt:lpstr>
      <vt:lpstr>Sheet1!NM_従事者３_兼務許可年月日_日</vt:lpstr>
      <vt:lpstr>Sheet1!NM_従事者３_兼務許可年月日_年</vt:lpstr>
      <vt:lpstr>Sheet1!NM_従事者３_兼務許可番号</vt:lpstr>
      <vt:lpstr>Sheet1!NM_従事者３_兼務廃止年月日_月</vt:lpstr>
      <vt:lpstr>Sheet1!NM_従事者３_兼務廃止年月日_元号</vt:lpstr>
      <vt:lpstr>Sheet1!NM_従事者３_兼務廃止年月日_日</vt:lpstr>
      <vt:lpstr>Sheet1!NM_従事者３_兼務廃止年月日_年</vt:lpstr>
      <vt:lpstr>Sheet1!NM_従事者３_兼務備考</vt:lpstr>
      <vt:lpstr>Sheet1!NM_従事者３_氏名</vt:lpstr>
      <vt:lpstr>Sheet1!NM_従事者３_氏名_当て字</vt:lpstr>
      <vt:lpstr>Sheet1!NM_従事者３_氏名_当て字_変更前</vt:lpstr>
      <vt:lpstr>Sheet1!NM_従事者３_氏名_変更前</vt:lpstr>
      <vt:lpstr>Sheet1!NM_従事者３_氏名カナ</vt:lpstr>
      <vt:lpstr>Sheet1!NM_従事者３_氏名カナ_変更前</vt:lpstr>
      <vt:lpstr>Sheet1!NM_従事者３_資格</vt:lpstr>
      <vt:lpstr>Sheet1!NM_従事者３_資格_変更前</vt:lpstr>
      <vt:lpstr>Sheet1!NM_従事者３_就任年月日_月</vt:lpstr>
      <vt:lpstr>Sheet1!NM_従事者３_就任年月日_月_変更前</vt:lpstr>
      <vt:lpstr>Sheet1!NM_従事者３_就任年月日_元号</vt:lpstr>
      <vt:lpstr>Sheet1!NM_従事者３_就任年月日_元号_変更前</vt:lpstr>
      <vt:lpstr>Sheet1!NM_従事者３_就任年月日_日</vt:lpstr>
      <vt:lpstr>Sheet1!NM_従事者３_就任年月日_日_変更前</vt:lpstr>
      <vt:lpstr>Sheet1!NM_従事者３_就任年月日_年</vt:lpstr>
      <vt:lpstr>Sheet1!NM_従事者３_就任年月日_年_変更前</vt:lpstr>
      <vt:lpstr>Sheet1!NM_従事者３_週勤務時間_小数１</vt:lpstr>
      <vt:lpstr>Sheet1!NM_従事者３_週勤務時間_小数１_変更前</vt:lpstr>
      <vt:lpstr>Sheet1!NM_従事者３_週勤務時間_整数１</vt:lpstr>
      <vt:lpstr>Sheet1!NM_従事者３_週勤務時間_整数１_変更前</vt:lpstr>
      <vt:lpstr>Sheet1!NM_従事者３_週勤務時間_整数２</vt:lpstr>
      <vt:lpstr>Sheet1!NM_従事者３_週勤務時間_整数２_変更前</vt:lpstr>
      <vt:lpstr>Sheet1!NM_従事者３_住所_建物名</vt:lpstr>
      <vt:lpstr>Sheet1!NM_従事者３_住所_建物名_変更前</vt:lpstr>
      <vt:lpstr>Sheet1!NM_従事者３_住所_市区町村</vt:lpstr>
      <vt:lpstr>Sheet1!NM_従事者３_住所_市区町村_変更前</vt:lpstr>
      <vt:lpstr>Sheet1!NM_従事者３_住所_字</vt:lpstr>
      <vt:lpstr>Sheet1!NM_従事者３_住所_字_変更前</vt:lpstr>
      <vt:lpstr>Sheet1!NM_従事者３_住所_都道府県</vt:lpstr>
      <vt:lpstr>Sheet1!NM_従事者３_住所_都道府県_変更前</vt:lpstr>
      <vt:lpstr>Sheet1!NM_従事者３_住所_番地</vt:lpstr>
      <vt:lpstr>Sheet1!NM_従事者３_住所_番地_変更前</vt:lpstr>
      <vt:lpstr>Sheet1!NM_従事者３_住所_郵便番号_右</vt:lpstr>
      <vt:lpstr>Sheet1!NM_従事者３_住所_郵便番号_右_変更前</vt:lpstr>
      <vt:lpstr>Sheet1!NM_従事者３_住所_郵便番号_左</vt:lpstr>
      <vt:lpstr>Sheet1!NM_従事者３_住所_郵便番号_左_変更前</vt:lpstr>
      <vt:lpstr>Sheet1!NM_従事者３_従事者区分</vt:lpstr>
      <vt:lpstr>Sheet1!NM_従事者３_従事者区分_変更前</vt:lpstr>
      <vt:lpstr>Sheet1!NM_従事者３_従事者備考</vt:lpstr>
      <vt:lpstr>Sheet1!NM_従事者３_従事者備考_変更前</vt:lpstr>
      <vt:lpstr>Sheet1!NM_従事者３_生年月日_月</vt:lpstr>
      <vt:lpstr>Sheet1!NM_従事者３_生年月日_月_変更前</vt:lpstr>
      <vt:lpstr>Sheet1!NM_従事者３_生年月日_元号</vt:lpstr>
      <vt:lpstr>Sheet1!NM_従事者３_生年月日_元号_変更前</vt:lpstr>
      <vt:lpstr>Sheet1!NM_従事者３_生年月日_日</vt:lpstr>
      <vt:lpstr>Sheet1!NM_従事者３_生年月日_日_変更前</vt:lpstr>
      <vt:lpstr>Sheet1!NM_従事者３_生年月日_年</vt:lpstr>
      <vt:lpstr>Sheet1!NM_従事者３_生年月日_年_変更前</vt:lpstr>
      <vt:lpstr>Sheet1!NM_従事者３_退任年月日_月</vt:lpstr>
      <vt:lpstr>Sheet1!NM_従事者３_退任年月日_月_変更前</vt:lpstr>
      <vt:lpstr>Sheet1!NM_従事者３_退任年月日_元号</vt:lpstr>
      <vt:lpstr>Sheet1!NM_従事者３_退任年月日_元号_変更前</vt:lpstr>
      <vt:lpstr>Sheet1!NM_従事者３_退任年月日_日</vt:lpstr>
      <vt:lpstr>Sheet1!NM_従事者３_退任年月日_日_変更前</vt:lpstr>
      <vt:lpstr>Sheet1!NM_従事者３_退任年月日_年</vt:lpstr>
      <vt:lpstr>Sheet1!NM_従事者３_退任年月日_年_変更前</vt:lpstr>
      <vt:lpstr>Sheet1!NM_従事者３_登録年月日_月</vt:lpstr>
      <vt:lpstr>Sheet1!NM_従事者３_登録年月日_月_変更前</vt:lpstr>
      <vt:lpstr>Sheet1!NM_従事者３_登録年月日_元号</vt:lpstr>
      <vt:lpstr>Sheet1!NM_従事者３_登録年月日_元号_変更前</vt:lpstr>
      <vt:lpstr>Sheet1!NM_従事者３_登録年月日_日</vt:lpstr>
      <vt:lpstr>Sheet1!NM_従事者３_登録年月日_日_変更前</vt:lpstr>
      <vt:lpstr>Sheet1!NM_従事者３_登録年月日_年</vt:lpstr>
      <vt:lpstr>Sheet1!NM_従事者３_登録年月日_年_変更前</vt:lpstr>
      <vt:lpstr>Sheet1!NM_従事者３_登録販売者登録都道府県</vt:lpstr>
      <vt:lpstr>Sheet1!NM_従事者３_登録販売者登録都道府県_変更前</vt:lpstr>
      <vt:lpstr>Sheet1!NM_従事者３_登録番号１</vt:lpstr>
      <vt:lpstr>Sheet1!NM_従事者３_登録番号１_変更前</vt:lpstr>
      <vt:lpstr>Sheet1!NM_従事者３_登録番号２</vt:lpstr>
      <vt:lpstr>Sheet1!NM_従事者３_登録番号２_変更前</vt:lpstr>
      <vt:lpstr>Sheet1!NM_従事者３_登録番号３</vt:lpstr>
      <vt:lpstr>Sheet1!NM_従事者３_登録番号３_変更前</vt:lpstr>
      <vt:lpstr>Sheet1!NM_従事者３_比較フラグ</vt:lpstr>
      <vt:lpstr>Sheet1!NM_従事者３_要指導又は第１類_小数１</vt:lpstr>
      <vt:lpstr>Sheet1!NM_従事者３_要指導又は第１類_小数１_変更前</vt:lpstr>
      <vt:lpstr>Sheet1!NM_従事者３_要指導又は第１類_整数１</vt:lpstr>
      <vt:lpstr>Sheet1!NM_従事者３_要指導又は第１類_整数１_変更前</vt:lpstr>
      <vt:lpstr>Sheet1!NM_従事者３_要指導又は第１類_整数２</vt:lpstr>
      <vt:lpstr>Sheet1!NM_従事者３_要指導又は第１類_整数２_変更前</vt:lpstr>
      <vt:lpstr>Sheet1!NM_従事者３０_医薬品_小数１</vt:lpstr>
      <vt:lpstr>Sheet1!NM_従事者３０_医薬品_小数１_変更前</vt:lpstr>
      <vt:lpstr>Sheet1!NM_従事者３０_医薬品_整数１</vt:lpstr>
      <vt:lpstr>Sheet1!NM_従事者３０_医薬品_整数１_変更前</vt:lpstr>
      <vt:lpstr>Sheet1!NM_従事者３０_医薬品_整数２</vt:lpstr>
      <vt:lpstr>Sheet1!NM_従事者３０_医薬品_整数２_変更前</vt:lpstr>
      <vt:lpstr>Sheet1!NM_従事者３０_兼務</vt:lpstr>
      <vt:lpstr>Sheet1!NM_従事者３０_兼務管理店舗_許可番号</vt:lpstr>
      <vt:lpstr>Sheet1!NM_従事者３０_兼務管理店舗_主に従事する店舗</vt:lpstr>
      <vt:lpstr>Sheet1!NM_従事者３０_兼務管理店舗_店舗住所_建物名</vt:lpstr>
      <vt:lpstr>Sheet1!NM_従事者３０_兼務管理店舗_店舗住所_市区町村</vt:lpstr>
      <vt:lpstr>Sheet1!NM_従事者３０_兼務管理店舗_店舗住所_字</vt:lpstr>
      <vt:lpstr>Sheet1!NM_従事者３０_兼務管理店舗_店舗住所_都道府県</vt:lpstr>
      <vt:lpstr>Sheet1!NM_従事者３０_兼務管理店舗_店舗住所_番地</vt:lpstr>
      <vt:lpstr>Sheet1!NM_従事者３０_兼務管理店舗_店舗住所_郵便番号_右</vt:lpstr>
      <vt:lpstr>Sheet1!NM_従事者３０_兼務管理店舗_店舗住所_郵便番号_左</vt:lpstr>
      <vt:lpstr>Sheet1!NM_従事者３０_兼務管理店舗_店舗名称</vt:lpstr>
      <vt:lpstr>Sheet1!NM_従事者３０_兼務許可年月日_月</vt:lpstr>
      <vt:lpstr>Sheet1!NM_従事者３０_兼務許可年月日_元号</vt:lpstr>
      <vt:lpstr>Sheet1!NM_従事者３０_兼務許可年月日_日</vt:lpstr>
      <vt:lpstr>Sheet1!NM_従事者３０_兼務許可年月日_年</vt:lpstr>
      <vt:lpstr>Sheet1!NM_従事者３０_兼務許可番号</vt:lpstr>
      <vt:lpstr>Sheet1!NM_従事者３０_兼務廃止年月日_月</vt:lpstr>
      <vt:lpstr>Sheet1!NM_従事者３０_兼務廃止年月日_元号</vt:lpstr>
      <vt:lpstr>Sheet1!NM_従事者３０_兼務廃止年月日_日</vt:lpstr>
      <vt:lpstr>Sheet1!NM_従事者３０_兼務廃止年月日_年</vt:lpstr>
      <vt:lpstr>Sheet1!NM_従事者３０_兼務備考</vt:lpstr>
      <vt:lpstr>Sheet1!NM_従事者３０_氏名</vt:lpstr>
      <vt:lpstr>Sheet1!NM_従事者３０_氏名_当て字</vt:lpstr>
      <vt:lpstr>Sheet1!NM_従事者３０_氏名_当て字_変更前</vt:lpstr>
      <vt:lpstr>Sheet1!NM_従事者３０_氏名_変更前</vt:lpstr>
      <vt:lpstr>Sheet1!NM_従事者３０_氏名カナ</vt:lpstr>
      <vt:lpstr>Sheet1!NM_従事者３０_氏名カナ_変更前</vt:lpstr>
      <vt:lpstr>Sheet1!NM_従事者３０_資格</vt:lpstr>
      <vt:lpstr>Sheet1!NM_従事者３０_資格_変更前</vt:lpstr>
      <vt:lpstr>Sheet1!NM_従事者３０_就任年月日_月</vt:lpstr>
      <vt:lpstr>Sheet1!NM_従事者３０_就任年月日_月_変更前</vt:lpstr>
      <vt:lpstr>Sheet1!NM_従事者３０_就任年月日_元号</vt:lpstr>
      <vt:lpstr>Sheet1!NM_従事者３０_就任年月日_元号_変更前</vt:lpstr>
      <vt:lpstr>Sheet1!NM_従事者３０_就任年月日_日</vt:lpstr>
      <vt:lpstr>Sheet1!NM_従事者３０_就任年月日_日_変更前</vt:lpstr>
      <vt:lpstr>Sheet1!NM_従事者３０_就任年月日_年</vt:lpstr>
      <vt:lpstr>Sheet1!NM_従事者３０_就任年月日_年_変更前</vt:lpstr>
      <vt:lpstr>Sheet1!NM_従事者３０_週勤務時間_小数１</vt:lpstr>
      <vt:lpstr>Sheet1!NM_従事者３０_週勤務時間_小数１_変更前</vt:lpstr>
      <vt:lpstr>Sheet1!NM_従事者３０_週勤務時間_整数１</vt:lpstr>
      <vt:lpstr>Sheet1!NM_従事者３０_週勤務時間_整数１_変更前</vt:lpstr>
      <vt:lpstr>Sheet1!NM_従事者３０_週勤務時間_整数２</vt:lpstr>
      <vt:lpstr>Sheet1!NM_従事者３０_週勤務時間_整数２_変更前</vt:lpstr>
      <vt:lpstr>Sheet1!NM_従事者３０_住所_建物名</vt:lpstr>
      <vt:lpstr>Sheet1!NM_従事者３０_住所_建物名_変更前</vt:lpstr>
      <vt:lpstr>Sheet1!NM_従事者３０_住所_市区町村</vt:lpstr>
      <vt:lpstr>Sheet1!NM_従事者３０_住所_市区町村_変更前</vt:lpstr>
      <vt:lpstr>Sheet1!NM_従事者３０_住所_字</vt:lpstr>
      <vt:lpstr>Sheet1!NM_従事者３０_住所_字_変更前</vt:lpstr>
      <vt:lpstr>Sheet1!NM_従事者３０_住所_都道府県</vt:lpstr>
      <vt:lpstr>Sheet1!NM_従事者３０_住所_都道府県_変更前</vt:lpstr>
      <vt:lpstr>Sheet1!NM_従事者３０_住所_番地</vt:lpstr>
      <vt:lpstr>Sheet1!NM_従事者３０_住所_番地_変更前</vt:lpstr>
      <vt:lpstr>Sheet1!NM_従事者３０_住所_郵便番号_右</vt:lpstr>
      <vt:lpstr>Sheet1!NM_従事者３０_住所_郵便番号_右_変更前</vt:lpstr>
      <vt:lpstr>Sheet1!NM_従事者３０_住所_郵便番号_左</vt:lpstr>
      <vt:lpstr>Sheet1!NM_従事者３０_住所_郵便番号_左_変更前</vt:lpstr>
      <vt:lpstr>Sheet1!NM_従事者３０_従事者区分</vt:lpstr>
      <vt:lpstr>Sheet1!NM_従事者３０_従事者区分_変更前</vt:lpstr>
      <vt:lpstr>Sheet1!NM_従事者３０_従事者備考</vt:lpstr>
      <vt:lpstr>Sheet1!NM_従事者３０_従事者備考_変更前</vt:lpstr>
      <vt:lpstr>Sheet1!NM_従事者３０_生年月日_月</vt:lpstr>
      <vt:lpstr>Sheet1!NM_従事者３０_生年月日_月_変更前</vt:lpstr>
      <vt:lpstr>Sheet1!NM_従事者３０_生年月日_元号</vt:lpstr>
      <vt:lpstr>Sheet1!NM_従事者３０_生年月日_元号_変更前</vt:lpstr>
      <vt:lpstr>Sheet1!NM_従事者３０_生年月日_日</vt:lpstr>
      <vt:lpstr>Sheet1!NM_従事者３０_生年月日_日_変更前</vt:lpstr>
      <vt:lpstr>Sheet1!NM_従事者３０_生年月日_年</vt:lpstr>
      <vt:lpstr>Sheet1!NM_従事者３０_生年月日_年_変更前</vt:lpstr>
      <vt:lpstr>Sheet1!NM_従事者３０_退任年月日_月</vt:lpstr>
      <vt:lpstr>Sheet1!NM_従事者３０_退任年月日_月_変更前</vt:lpstr>
      <vt:lpstr>Sheet1!NM_従事者３０_退任年月日_元号</vt:lpstr>
      <vt:lpstr>Sheet1!NM_従事者３０_退任年月日_元号_変更前</vt:lpstr>
      <vt:lpstr>Sheet1!NM_従事者３０_退任年月日_日</vt:lpstr>
      <vt:lpstr>Sheet1!NM_従事者３０_退任年月日_日_変更前</vt:lpstr>
      <vt:lpstr>Sheet1!NM_従事者３０_退任年月日_年</vt:lpstr>
      <vt:lpstr>Sheet1!NM_従事者３０_退任年月日_年_変更前</vt:lpstr>
      <vt:lpstr>Sheet1!NM_従事者３０_登録年月日_月</vt:lpstr>
      <vt:lpstr>Sheet1!NM_従事者３０_登録年月日_月_変更前</vt:lpstr>
      <vt:lpstr>Sheet1!NM_従事者３０_登録年月日_元号</vt:lpstr>
      <vt:lpstr>Sheet1!NM_従事者３０_登録年月日_元号_変更前</vt:lpstr>
      <vt:lpstr>Sheet1!NM_従事者３０_登録年月日_日</vt:lpstr>
      <vt:lpstr>Sheet1!NM_従事者３０_登録年月日_日_変更前</vt:lpstr>
      <vt:lpstr>Sheet1!NM_従事者３０_登録年月日_年</vt:lpstr>
      <vt:lpstr>Sheet1!NM_従事者３０_登録年月日_年_変更前</vt:lpstr>
      <vt:lpstr>Sheet1!NM_従事者３０_登録販売者登録都道府県</vt:lpstr>
      <vt:lpstr>Sheet1!NM_従事者３０_登録販売者登録都道府県_変更前</vt:lpstr>
      <vt:lpstr>Sheet1!NM_従事者３０_登録番号１</vt:lpstr>
      <vt:lpstr>Sheet1!NM_従事者３０_登録番号１_変更前</vt:lpstr>
      <vt:lpstr>Sheet1!NM_従事者３０_登録番号２</vt:lpstr>
      <vt:lpstr>Sheet1!NM_従事者３０_登録番号２_変更前</vt:lpstr>
      <vt:lpstr>Sheet1!NM_従事者３０_登録番号３</vt:lpstr>
      <vt:lpstr>Sheet1!NM_従事者３０_登録番号３_変更前</vt:lpstr>
      <vt:lpstr>Sheet1!NM_従事者３０_比較フラグ</vt:lpstr>
      <vt:lpstr>Sheet1!NM_従事者３０_要指導又は第１類_小数１</vt:lpstr>
      <vt:lpstr>Sheet1!NM_従事者３０_要指導又は第１類_小数１_変更前</vt:lpstr>
      <vt:lpstr>Sheet1!NM_従事者３０_要指導又は第１類_整数１</vt:lpstr>
      <vt:lpstr>Sheet1!NM_従事者３０_要指導又は第１類_整数１_変更前</vt:lpstr>
      <vt:lpstr>Sheet1!NM_従事者３０_要指導又は第１類_整数２</vt:lpstr>
      <vt:lpstr>Sheet1!NM_従事者３０_要指導又は第１類_整数２_変更前</vt:lpstr>
      <vt:lpstr>Sheet1!NM_従事者３１_医薬品_小数１</vt:lpstr>
      <vt:lpstr>Sheet1!NM_従事者３１_医薬品_小数１_変更前</vt:lpstr>
      <vt:lpstr>Sheet1!NM_従事者３１_医薬品_整数１</vt:lpstr>
      <vt:lpstr>Sheet1!NM_従事者３１_医薬品_整数１_変更前</vt:lpstr>
      <vt:lpstr>Sheet1!NM_従事者３１_医薬品_整数２</vt:lpstr>
      <vt:lpstr>Sheet1!NM_従事者３１_医薬品_整数２_変更前</vt:lpstr>
      <vt:lpstr>Sheet1!NM_従事者３１_兼務</vt:lpstr>
      <vt:lpstr>Sheet1!NM_従事者３１_兼務管理店舗_許可番号</vt:lpstr>
      <vt:lpstr>Sheet1!NM_従事者３１_兼務管理店舗_主に従事する店舗</vt:lpstr>
      <vt:lpstr>Sheet1!NM_従事者３１_兼務管理店舗_店舗住所_建物名</vt:lpstr>
      <vt:lpstr>Sheet1!NM_従事者３１_兼務管理店舗_店舗住所_市区町村</vt:lpstr>
      <vt:lpstr>Sheet1!NM_従事者３１_兼務管理店舗_店舗住所_字</vt:lpstr>
      <vt:lpstr>Sheet1!NM_従事者３１_兼務管理店舗_店舗住所_都道府県</vt:lpstr>
      <vt:lpstr>Sheet1!NM_従事者３１_兼務管理店舗_店舗住所_番地</vt:lpstr>
      <vt:lpstr>Sheet1!NM_従事者３１_兼務管理店舗_店舗住所_郵便番号_右</vt:lpstr>
      <vt:lpstr>Sheet1!NM_従事者３１_兼務管理店舗_店舗住所_郵便番号_左</vt:lpstr>
      <vt:lpstr>Sheet1!NM_従事者３１_兼務管理店舗_店舗名称</vt:lpstr>
      <vt:lpstr>Sheet1!NM_従事者３１_兼務許可年月日_月</vt:lpstr>
      <vt:lpstr>Sheet1!NM_従事者３１_兼務許可年月日_元号</vt:lpstr>
      <vt:lpstr>Sheet1!NM_従事者３１_兼務許可年月日_日</vt:lpstr>
      <vt:lpstr>Sheet1!NM_従事者３１_兼務許可年月日_年</vt:lpstr>
      <vt:lpstr>Sheet1!NM_従事者３１_兼務許可番号</vt:lpstr>
      <vt:lpstr>Sheet1!NM_従事者３１_兼務廃止年月日_月</vt:lpstr>
      <vt:lpstr>Sheet1!NM_従事者３１_兼務廃止年月日_元号</vt:lpstr>
      <vt:lpstr>Sheet1!NM_従事者３１_兼務廃止年月日_日</vt:lpstr>
      <vt:lpstr>Sheet1!NM_従事者３１_兼務廃止年月日_年</vt:lpstr>
      <vt:lpstr>Sheet1!NM_従事者３１_兼務備考</vt:lpstr>
      <vt:lpstr>Sheet1!NM_従事者３１_氏名</vt:lpstr>
      <vt:lpstr>Sheet1!NM_従事者３１_氏名_当て字</vt:lpstr>
      <vt:lpstr>Sheet1!NM_従事者３１_氏名_当て字_変更前</vt:lpstr>
      <vt:lpstr>Sheet1!NM_従事者３１_氏名_変更前</vt:lpstr>
      <vt:lpstr>Sheet1!NM_従事者３１_氏名カナ</vt:lpstr>
      <vt:lpstr>Sheet1!NM_従事者３１_氏名カナ_変更前</vt:lpstr>
      <vt:lpstr>Sheet1!NM_従事者３１_資格</vt:lpstr>
      <vt:lpstr>Sheet1!NM_従事者３１_資格_変更前</vt:lpstr>
      <vt:lpstr>Sheet1!NM_従事者３１_就任年月日_月</vt:lpstr>
      <vt:lpstr>Sheet1!NM_従事者３１_就任年月日_月_変更前</vt:lpstr>
      <vt:lpstr>Sheet1!NM_従事者３１_就任年月日_元号</vt:lpstr>
      <vt:lpstr>Sheet1!NM_従事者３１_就任年月日_元号_変更前</vt:lpstr>
      <vt:lpstr>Sheet1!NM_従事者３１_就任年月日_日</vt:lpstr>
      <vt:lpstr>Sheet1!NM_従事者３１_就任年月日_日_変更前</vt:lpstr>
      <vt:lpstr>Sheet1!NM_従事者３１_就任年月日_年</vt:lpstr>
      <vt:lpstr>Sheet1!NM_従事者３１_就任年月日_年_変更前</vt:lpstr>
      <vt:lpstr>Sheet1!NM_従事者３１_週勤務時間_小数１</vt:lpstr>
      <vt:lpstr>Sheet1!NM_従事者３１_週勤務時間_小数１_変更前</vt:lpstr>
      <vt:lpstr>Sheet1!NM_従事者３１_週勤務時間_整数１</vt:lpstr>
      <vt:lpstr>Sheet1!NM_従事者３１_週勤務時間_整数１_変更前</vt:lpstr>
      <vt:lpstr>Sheet1!NM_従事者３１_週勤務時間_整数２</vt:lpstr>
      <vt:lpstr>Sheet1!NM_従事者３１_週勤務時間_整数２_変更前</vt:lpstr>
      <vt:lpstr>Sheet1!NM_従事者３１_住所_建物名</vt:lpstr>
      <vt:lpstr>Sheet1!NM_従事者３１_住所_建物名_変更前</vt:lpstr>
      <vt:lpstr>Sheet1!NM_従事者３１_住所_市区町村</vt:lpstr>
      <vt:lpstr>Sheet1!NM_従事者３１_住所_市区町村_変更前</vt:lpstr>
      <vt:lpstr>Sheet1!NM_従事者３１_住所_字</vt:lpstr>
      <vt:lpstr>Sheet1!NM_従事者３１_住所_字_変更前</vt:lpstr>
      <vt:lpstr>Sheet1!NM_従事者３１_住所_都道府県</vt:lpstr>
      <vt:lpstr>Sheet1!NM_従事者３１_住所_都道府県_変更前</vt:lpstr>
      <vt:lpstr>Sheet1!NM_従事者３１_住所_番地</vt:lpstr>
      <vt:lpstr>Sheet1!NM_従事者３１_住所_番地_変更前</vt:lpstr>
      <vt:lpstr>Sheet1!NM_従事者３１_住所_郵便番号_右</vt:lpstr>
      <vt:lpstr>Sheet1!NM_従事者３１_住所_郵便番号_右_変更前</vt:lpstr>
      <vt:lpstr>Sheet1!NM_従事者３１_住所_郵便番号_左</vt:lpstr>
      <vt:lpstr>Sheet1!NM_従事者３１_住所_郵便番号_左_変更前</vt:lpstr>
      <vt:lpstr>Sheet1!NM_従事者３１_従事者区分</vt:lpstr>
      <vt:lpstr>Sheet1!NM_従事者３１_従事者区分_変更前</vt:lpstr>
      <vt:lpstr>Sheet1!NM_従事者３１_従事者備考</vt:lpstr>
      <vt:lpstr>Sheet1!NM_従事者３１_従事者備考_変更前</vt:lpstr>
      <vt:lpstr>Sheet1!NM_従事者３１_生年月日_月</vt:lpstr>
      <vt:lpstr>Sheet1!NM_従事者３１_生年月日_月_変更前</vt:lpstr>
      <vt:lpstr>Sheet1!NM_従事者３１_生年月日_元号</vt:lpstr>
      <vt:lpstr>Sheet1!NM_従事者３１_生年月日_元号_変更前</vt:lpstr>
      <vt:lpstr>Sheet1!NM_従事者３１_生年月日_日</vt:lpstr>
      <vt:lpstr>Sheet1!NM_従事者３１_生年月日_日_変更前</vt:lpstr>
      <vt:lpstr>Sheet1!NM_従事者３１_生年月日_年</vt:lpstr>
      <vt:lpstr>Sheet1!NM_従事者３１_生年月日_年_変更前</vt:lpstr>
      <vt:lpstr>Sheet1!NM_従事者３１_退任年月日_月</vt:lpstr>
      <vt:lpstr>Sheet1!NM_従事者３１_退任年月日_月_変更前</vt:lpstr>
      <vt:lpstr>Sheet1!NM_従事者３１_退任年月日_元号</vt:lpstr>
      <vt:lpstr>Sheet1!NM_従事者３１_退任年月日_元号_変更前</vt:lpstr>
      <vt:lpstr>Sheet1!NM_従事者３１_退任年月日_日</vt:lpstr>
      <vt:lpstr>Sheet1!NM_従事者３１_退任年月日_日_変更前</vt:lpstr>
      <vt:lpstr>Sheet1!NM_従事者３１_退任年月日_年</vt:lpstr>
      <vt:lpstr>Sheet1!NM_従事者３１_退任年月日_年_変更前</vt:lpstr>
      <vt:lpstr>Sheet1!NM_従事者３１_登録年月日_月</vt:lpstr>
      <vt:lpstr>Sheet1!NM_従事者３１_登録年月日_月_変更前</vt:lpstr>
      <vt:lpstr>Sheet1!NM_従事者３１_登録年月日_元号</vt:lpstr>
      <vt:lpstr>Sheet1!NM_従事者３１_登録年月日_元号_変更前</vt:lpstr>
      <vt:lpstr>Sheet1!NM_従事者３１_登録年月日_日</vt:lpstr>
      <vt:lpstr>Sheet1!NM_従事者３１_登録年月日_日_変更前</vt:lpstr>
      <vt:lpstr>Sheet1!NM_従事者３１_登録年月日_年</vt:lpstr>
      <vt:lpstr>Sheet1!NM_従事者３１_登録年月日_年_変更前</vt:lpstr>
      <vt:lpstr>Sheet1!NM_従事者３１_登録販売者登録都道府県</vt:lpstr>
      <vt:lpstr>Sheet1!NM_従事者３１_登録販売者登録都道府県_変更前</vt:lpstr>
      <vt:lpstr>Sheet1!NM_従事者３１_登録番号１</vt:lpstr>
      <vt:lpstr>Sheet1!NM_従事者３１_登録番号１_変更前</vt:lpstr>
      <vt:lpstr>Sheet1!NM_従事者３１_登録番号２</vt:lpstr>
      <vt:lpstr>Sheet1!NM_従事者３１_登録番号２_変更前</vt:lpstr>
      <vt:lpstr>Sheet1!NM_従事者３１_登録番号３</vt:lpstr>
      <vt:lpstr>Sheet1!NM_従事者３１_登録番号３_変更前</vt:lpstr>
      <vt:lpstr>Sheet1!NM_従事者３１_比較フラグ</vt:lpstr>
      <vt:lpstr>Sheet1!NM_従事者３１_要指導又は第１類_小数１</vt:lpstr>
      <vt:lpstr>Sheet1!NM_従事者３１_要指導又は第１類_小数１_変更前</vt:lpstr>
      <vt:lpstr>Sheet1!NM_従事者３１_要指導又は第１類_整数１</vt:lpstr>
      <vt:lpstr>Sheet1!NM_従事者３１_要指導又は第１類_整数１_変更前</vt:lpstr>
      <vt:lpstr>Sheet1!NM_従事者３１_要指導又は第１類_整数２</vt:lpstr>
      <vt:lpstr>Sheet1!NM_従事者３１_要指導又は第１類_整数２_変更前</vt:lpstr>
      <vt:lpstr>Sheet1!NM_従事者３２_医薬品_小数１</vt:lpstr>
      <vt:lpstr>Sheet1!NM_従事者３２_医薬品_小数１_変更前</vt:lpstr>
      <vt:lpstr>Sheet1!NM_従事者３２_医薬品_整数１</vt:lpstr>
      <vt:lpstr>Sheet1!NM_従事者３２_医薬品_整数１_変更前</vt:lpstr>
      <vt:lpstr>Sheet1!NM_従事者３２_医薬品_整数２</vt:lpstr>
      <vt:lpstr>Sheet1!NM_従事者３２_医薬品_整数２_変更前</vt:lpstr>
      <vt:lpstr>Sheet1!NM_従事者３２_兼務</vt:lpstr>
      <vt:lpstr>Sheet1!NM_従事者３２_兼務管理店舗_許可番号</vt:lpstr>
      <vt:lpstr>Sheet1!NM_従事者３２_兼務管理店舗_主に従事する店舗</vt:lpstr>
      <vt:lpstr>Sheet1!NM_従事者３２_兼務管理店舗_店舗住所_建物名</vt:lpstr>
      <vt:lpstr>Sheet1!NM_従事者３２_兼務管理店舗_店舗住所_市区町村</vt:lpstr>
      <vt:lpstr>Sheet1!NM_従事者３２_兼務管理店舗_店舗住所_字</vt:lpstr>
      <vt:lpstr>Sheet1!NM_従事者３２_兼務管理店舗_店舗住所_都道府県</vt:lpstr>
      <vt:lpstr>Sheet1!NM_従事者３２_兼務管理店舗_店舗住所_番地</vt:lpstr>
      <vt:lpstr>Sheet1!NM_従事者３２_兼務管理店舗_店舗住所_郵便番号_右</vt:lpstr>
      <vt:lpstr>Sheet1!NM_従事者３２_兼務管理店舗_店舗住所_郵便番号_左</vt:lpstr>
      <vt:lpstr>Sheet1!NM_従事者３２_兼務管理店舗_店舗名称</vt:lpstr>
      <vt:lpstr>Sheet1!NM_従事者３２_兼務許可年月日_月</vt:lpstr>
      <vt:lpstr>Sheet1!NM_従事者３２_兼務許可年月日_元号</vt:lpstr>
      <vt:lpstr>Sheet1!NM_従事者３２_兼務許可年月日_日</vt:lpstr>
      <vt:lpstr>Sheet1!NM_従事者３２_兼務許可年月日_年</vt:lpstr>
      <vt:lpstr>Sheet1!NM_従事者３２_兼務許可番号</vt:lpstr>
      <vt:lpstr>Sheet1!NM_従事者３２_兼務廃止年月日_月</vt:lpstr>
      <vt:lpstr>Sheet1!NM_従事者３２_兼務廃止年月日_元号</vt:lpstr>
      <vt:lpstr>Sheet1!NM_従事者３２_兼務廃止年月日_日</vt:lpstr>
      <vt:lpstr>Sheet1!NM_従事者３２_兼務廃止年月日_年</vt:lpstr>
      <vt:lpstr>Sheet1!NM_従事者３２_兼務備考</vt:lpstr>
      <vt:lpstr>Sheet1!NM_従事者３２_氏名</vt:lpstr>
      <vt:lpstr>Sheet1!NM_従事者３２_氏名_当て字</vt:lpstr>
      <vt:lpstr>Sheet1!NM_従事者３２_氏名_当て字_変更前</vt:lpstr>
      <vt:lpstr>Sheet1!NM_従事者３２_氏名_変更前</vt:lpstr>
      <vt:lpstr>Sheet1!NM_従事者３２_氏名カナ</vt:lpstr>
      <vt:lpstr>Sheet1!NM_従事者３２_氏名カナ_変更前</vt:lpstr>
      <vt:lpstr>Sheet1!NM_従事者３２_資格</vt:lpstr>
      <vt:lpstr>Sheet1!NM_従事者３２_資格_変更前</vt:lpstr>
      <vt:lpstr>Sheet1!NM_従事者３２_就任年月日_月</vt:lpstr>
      <vt:lpstr>Sheet1!NM_従事者３２_就任年月日_月_変更前</vt:lpstr>
      <vt:lpstr>Sheet1!NM_従事者３２_就任年月日_元号</vt:lpstr>
      <vt:lpstr>Sheet1!NM_従事者３２_就任年月日_元号_変更前</vt:lpstr>
      <vt:lpstr>Sheet1!NM_従事者３２_就任年月日_日</vt:lpstr>
      <vt:lpstr>Sheet1!NM_従事者３２_就任年月日_日_変更前</vt:lpstr>
      <vt:lpstr>Sheet1!NM_従事者３２_就任年月日_年</vt:lpstr>
      <vt:lpstr>Sheet1!NM_従事者３２_就任年月日_年_変更前</vt:lpstr>
      <vt:lpstr>Sheet1!NM_従事者３２_週勤務時間_小数１</vt:lpstr>
      <vt:lpstr>Sheet1!NM_従事者３２_週勤務時間_小数１_変更前</vt:lpstr>
      <vt:lpstr>Sheet1!NM_従事者３２_週勤務時間_整数１</vt:lpstr>
      <vt:lpstr>Sheet1!NM_従事者３２_週勤務時間_整数１_変更前</vt:lpstr>
      <vt:lpstr>Sheet1!NM_従事者３２_週勤務時間_整数２</vt:lpstr>
      <vt:lpstr>Sheet1!NM_従事者３２_週勤務時間_整数２_変更前</vt:lpstr>
      <vt:lpstr>Sheet1!NM_従事者３２_住所_建物名</vt:lpstr>
      <vt:lpstr>Sheet1!NM_従事者３２_住所_建物名_変更前</vt:lpstr>
      <vt:lpstr>Sheet1!NM_従事者３２_住所_市区町村</vt:lpstr>
      <vt:lpstr>Sheet1!NM_従事者３２_住所_市区町村_変更前</vt:lpstr>
      <vt:lpstr>Sheet1!NM_従事者３２_住所_字</vt:lpstr>
      <vt:lpstr>Sheet1!NM_従事者３２_住所_字_変更前</vt:lpstr>
      <vt:lpstr>Sheet1!NM_従事者３２_住所_都道府県</vt:lpstr>
      <vt:lpstr>Sheet1!NM_従事者３２_住所_都道府県_変更前</vt:lpstr>
      <vt:lpstr>Sheet1!NM_従事者３２_住所_番地</vt:lpstr>
      <vt:lpstr>Sheet1!NM_従事者３２_住所_番地_変更前</vt:lpstr>
      <vt:lpstr>Sheet1!NM_従事者３２_住所_郵便番号_右</vt:lpstr>
      <vt:lpstr>Sheet1!NM_従事者３２_住所_郵便番号_右_変更前</vt:lpstr>
      <vt:lpstr>Sheet1!NM_従事者３２_住所_郵便番号_左</vt:lpstr>
      <vt:lpstr>Sheet1!NM_従事者３２_住所_郵便番号_左_変更前</vt:lpstr>
      <vt:lpstr>Sheet1!NM_従事者３２_従事者区分</vt:lpstr>
      <vt:lpstr>Sheet1!NM_従事者３２_従事者区分_変更前</vt:lpstr>
      <vt:lpstr>Sheet1!NM_従事者３２_従事者備考</vt:lpstr>
      <vt:lpstr>Sheet1!NM_従事者３２_従事者備考_変更前</vt:lpstr>
      <vt:lpstr>Sheet1!NM_従事者３２_生年月日_月</vt:lpstr>
      <vt:lpstr>Sheet1!NM_従事者３２_生年月日_月_変更前</vt:lpstr>
      <vt:lpstr>Sheet1!NM_従事者３２_生年月日_元号</vt:lpstr>
      <vt:lpstr>Sheet1!NM_従事者３２_生年月日_元号_変更前</vt:lpstr>
      <vt:lpstr>Sheet1!NM_従事者３２_生年月日_日</vt:lpstr>
      <vt:lpstr>Sheet1!NM_従事者３２_生年月日_日_変更前</vt:lpstr>
      <vt:lpstr>Sheet1!NM_従事者３２_生年月日_年</vt:lpstr>
      <vt:lpstr>Sheet1!NM_従事者３２_生年月日_年_変更前</vt:lpstr>
      <vt:lpstr>Sheet1!NM_従事者３２_退任年月日_月</vt:lpstr>
      <vt:lpstr>Sheet1!NM_従事者３２_退任年月日_月_変更前</vt:lpstr>
      <vt:lpstr>Sheet1!NM_従事者３２_退任年月日_元号</vt:lpstr>
      <vt:lpstr>Sheet1!NM_従事者３２_退任年月日_元号_変更前</vt:lpstr>
      <vt:lpstr>Sheet1!NM_従事者３２_退任年月日_日</vt:lpstr>
      <vt:lpstr>Sheet1!NM_従事者３２_退任年月日_日_変更前</vt:lpstr>
      <vt:lpstr>Sheet1!NM_従事者３２_退任年月日_年</vt:lpstr>
      <vt:lpstr>Sheet1!NM_従事者３２_退任年月日_年_変更前</vt:lpstr>
      <vt:lpstr>Sheet1!NM_従事者３２_登録年月日_月</vt:lpstr>
      <vt:lpstr>Sheet1!NM_従事者３２_登録年月日_月_変更前</vt:lpstr>
      <vt:lpstr>Sheet1!NM_従事者３２_登録年月日_元号</vt:lpstr>
      <vt:lpstr>Sheet1!NM_従事者３２_登録年月日_元号_変更前</vt:lpstr>
      <vt:lpstr>Sheet1!NM_従事者３２_登録年月日_日</vt:lpstr>
      <vt:lpstr>Sheet1!NM_従事者３２_登録年月日_日_変更前</vt:lpstr>
      <vt:lpstr>Sheet1!NM_従事者３２_登録年月日_年</vt:lpstr>
      <vt:lpstr>Sheet1!NM_従事者３２_登録年月日_年_変更前</vt:lpstr>
      <vt:lpstr>Sheet1!NM_従事者３２_登録販売者登録都道府県</vt:lpstr>
      <vt:lpstr>Sheet1!NM_従事者３２_登録販売者登録都道府県_変更前</vt:lpstr>
      <vt:lpstr>Sheet1!NM_従事者３２_登録番号１</vt:lpstr>
      <vt:lpstr>Sheet1!NM_従事者３２_登録番号１_変更前</vt:lpstr>
      <vt:lpstr>Sheet1!NM_従事者３２_登録番号２</vt:lpstr>
      <vt:lpstr>Sheet1!NM_従事者３２_登録番号２_変更前</vt:lpstr>
      <vt:lpstr>Sheet1!NM_従事者３２_登録番号３</vt:lpstr>
      <vt:lpstr>Sheet1!NM_従事者３２_登録番号３_変更前</vt:lpstr>
      <vt:lpstr>Sheet1!NM_従事者３２_比較フラグ</vt:lpstr>
      <vt:lpstr>Sheet1!NM_従事者３２_要指導又は第１類_小数１</vt:lpstr>
      <vt:lpstr>Sheet1!NM_従事者３２_要指導又は第１類_小数１_変更前</vt:lpstr>
      <vt:lpstr>Sheet1!NM_従事者３２_要指導又は第１類_整数１</vt:lpstr>
      <vt:lpstr>Sheet1!NM_従事者３２_要指導又は第１類_整数１_変更前</vt:lpstr>
      <vt:lpstr>Sheet1!NM_従事者３２_要指導又は第１類_整数２</vt:lpstr>
      <vt:lpstr>Sheet1!NM_従事者３２_要指導又は第１類_整数２_変更前</vt:lpstr>
      <vt:lpstr>Sheet1!NM_従事者３３_医薬品_小数１</vt:lpstr>
      <vt:lpstr>Sheet1!NM_従事者３３_医薬品_小数１_変更前</vt:lpstr>
      <vt:lpstr>Sheet1!NM_従事者３３_医薬品_整数１</vt:lpstr>
      <vt:lpstr>Sheet1!NM_従事者３３_医薬品_整数１_変更前</vt:lpstr>
      <vt:lpstr>Sheet1!NM_従事者３３_医薬品_整数２</vt:lpstr>
      <vt:lpstr>Sheet1!NM_従事者３３_医薬品_整数２_変更前</vt:lpstr>
      <vt:lpstr>Sheet1!NM_従事者３３_兼務</vt:lpstr>
      <vt:lpstr>Sheet1!NM_従事者３３_兼務管理店舗_許可番号</vt:lpstr>
      <vt:lpstr>Sheet1!NM_従事者３３_兼務管理店舗_主に従事する店舗</vt:lpstr>
      <vt:lpstr>Sheet1!NM_従事者３３_兼務管理店舗_店舗住所_建物名</vt:lpstr>
      <vt:lpstr>Sheet1!NM_従事者３３_兼務管理店舗_店舗住所_市区町村</vt:lpstr>
      <vt:lpstr>Sheet1!NM_従事者３３_兼務管理店舗_店舗住所_字</vt:lpstr>
      <vt:lpstr>Sheet1!NM_従事者３３_兼務管理店舗_店舗住所_都道府県</vt:lpstr>
      <vt:lpstr>Sheet1!NM_従事者３３_兼務管理店舗_店舗住所_番地</vt:lpstr>
      <vt:lpstr>Sheet1!NM_従事者３３_兼務管理店舗_店舗住所_郵便番号_右</vt:lpstr>
      <vt:lpstr>Sheet1!NM_従事者３３_兼務管理店舗_店舗住所_郵便番号_左</vt:lpstr>
      <vt:lpstr>Sheet1!NM_従事者３３_兼務管理店舗_店舗名称</vt:lpstr>
      <vt:lpstr>Sheet1!NM_従事者３３_兼務許可年月日_月</vt:lpstr>
      <vt:lpstr>Sheet1!NM_従事者３３_兼務許可年月日_元号</vt:lpstr>
      <vt:lpstr>Sheet1!NM_従事者３３_兼務許可年月日_日</vt:lpstr>
      <vt:lpstr>Sheet1!NM_従事者３３_兼務許可年月日_年</vt:lpstr>
      <vt:lpstr>Sheet1!NM_従事者３３_兼務許可番号</vt:lpstr>
      <vt:lpstr>Sheet1!NM_従事者３３_兼務廃止年月日_月</vt:lpstr>
      <vt:lpstr>Sheet1!NM_従事者３３_兼務廃止年月日_元号</vt:lpstr>
      <vt:lpstr>Sheet1!NM_従事者３３_兼務廃止年月日_日</vt:lpstr>
      <vt:lpstr>Sheet1!NM_従事者３３_兼務廃止年月日_年</vt:lpstr>
      <vt:lpstr>Sheet1!NM_従事者３３_兼務備考</vt:lpstr>
      <vt:lpstr>Sheet1!NM_従事者３３_氏名</vt:lpstr>
      <vt:lpstr>Sheet1!NM_従事者３３_氏名_当て字</vt:lpstr>
      <vt:lpstr>Sheet1!NM_従事者３３_氏名_当て字_変更前</vt:lpstr>
      <vt:lpstr>Sheet1!NM_従事者３３_氏名_変更前</vt:lpstr>
      <vt:lpstr>Sheet1!NM_従事者３３_氏名カナ</vt:lpstr>
      <vt:lpstr>Sheet1!NM_従事者３３_氏名カナ_変更前</vt:lpstr>
      <vt:lpstr>Sheet1!NM_従事者３３_資格</vt:lpstr>
      <vt:lpstr>Sheet1!NM_従事者３３_資格_変更前</vt:lpstr>
      <vt:lpstr>Sheet1!NM_従事者３３_就任年月日_月</vt:lpstr>
      <vt:lpstr>Sheet1!NM_従事者３３_就任年月日_月_変更前</vt:lpstr>
      <vt:lpstr>Sheet1!NM_従事者３３_就任年月日_元号</vt:lpstr>
      <vt:lpstr>Sheet1!NM_従事者３３_就任年月日_元号_変更前</vt:lpstr>
      <vt:lpstr>Sheet1!NM_従事者３３_就任年月日_日</vt:lpstr>
      <vt:lpstr>Sheet1!NM_従事者３３_就任年月日_日_変更前</vt:lpstr>
      <vt:lpstr>Sheet1!NM_従事者３３_就任年月日_年</vt:lpstr>
      <vt:lpstr>Sheet1!NM_従事者３３_就任年月日_年_変更前</vt:lpstr>
      <vt:lpstr>Sheet1!NM_従事者３３_週勤務時間_小数１</vt:lpstr>
      <vt:lpstr>Sheet1!NM_従事者３３_週勤務時間_小数１_変更前</vt:lpstr>
      <vt:lpstr>Sheet1!NM_従事者３３_週勤務時間_整数１</vt:lpstr>
      <vt:lpstr>Sheet1!NM_従事者３３_週勤務時間_整数１_変更前</vt:lpstr>
      <vt:lpstr>Sheet1!NM_従事者３３_週勤務時間_整数２</vt:lpstr>
      <vt:lpstr>Sheet1!NM_従事者３３_週勤務時間_整数２_変更前</vt:lpstr>
      <vt:lpstr>Sheet1!NM_従事者３３_住所_建物名</vt:lpstr>
      <vt:lpstr>Sheet1!NM_従事者３３_住所_建物名_変更前</vt:lpstr>
      <vt:lpstr>Sheet1!NM_従事者３３_住所_市区町村</vt:lpstr>
      <vt:lpstr>Sheet1!NM_従事者３３_住所_市区町村_変更前</vt:lpstr>
      <vt:lpstr>Sheet1!NM_従事者３３_住所_字</vt:lpstr>
      <vt:lpstr>Sheet1!NM_従事者３３_住所_字_変更前</vt:lpstr>
      <vt:lpstr>Sheet1!NM_従事者３３_住所_都道府県</vt:lpstr>
      <vt:lpstr>Sheet1!NM_従事者３３_住所_都道府県_変更前</vt:lpstr>
      <vt:lpstr>Sheet1!NM_従事者３３_住所_番地</vt:lpstr>
      <vt:lpstr>Sheet1!NM_従事者３３_住所_番地_変更前</vt:lpstr>
      <vt:lpstr>Sheet1!NM_従事者３３_住所_郵便番号_右</vt:lpstr>
      <vt:lpstr>Sheet1!NM_従事者３３_住所_郵便番号_右_変更前</vt:lpstr>
      <vt:lpstr>Sheet1!NM_従事者３３_住所_郵便番号_左</vt:lpstr>
      <vt:lpstr>Sheet1!NM_従事者３３_住所_郵便番号_左_変更前</vt:lpstr>
      <vt:lpstr>Sheet1!NM_従事者３３_従事者区分</vt:lpstr>
      <vt:lpstr>Sheet1!NM_従事者３３_従事者区分_変更前</vt:lpstr>
      <vt:lpstr>Sheet1!NM_従事者３３_従事者備考</vt:lpstr>
      <vt:lpstr>Sheet1!NM_従事者３３_従事者備考_変更前</vt:lpstr>
      <vt:lpstr>Sheet1!NM_従事者３３_生年月日_月</vt:lpstr>
      <vt:lpstr>Sheet1!NM_従事者３３_生年月日_月_変更前</vt:lpstr>
      <vt:lpstr>Sheet1!NM_従事者３３_生年月日_元号</vt:lpstr>
      <vt:lpstr>Sheet1!NM_従事者３３_生年月日_元号_変更前</vt:lpstr>
      <vt:lpstr>Sheet1!NM_従事者３３_生年月日_日</vt:lpstr>
      <vt:lpstr>Sheet1!NM_従事者３３_生年月日_日_変更前</vt:lpstr>
      <vt:lpstr>Sheet1!NM_従事者３３_生年月日_年</vt:lpstr>
      <vt:lpstr>Sheet1!NM_従事者３３_生年月日_年_変更前</vt:lpstr>
      <vt:lpstr>Sheet1!NM_従事者３３_退任年月日_月</vt:lpstr>
      <vt:lpstr>Sheet1!NM_従事者３３_退任年月日_月_変更前</vt:lpstr>
      <vt:lpstr>Sheet1!NM_従事者３３_退任年月日_元号</vt:lpstr>
      <vt:lpstr>Sheet1!NM_従事者３３_退任年月日_元号_変更前</vt:lpstr>
      <vt:lpstr>Sheet1!NM_従事者３３_退任年月日_日</vt:lpstr>
      <vt:lpstr>Sheet1!NM_従事者３３_退任年月日_日_変更前</vt:lpstr>
      <vt:lpstr>Sheet1!NM_従事者３３_退任年月日_年</vt:lpstr>
      <vt:lpstr>Sheet1!NM_従事者３３_退任年月日_年_変更前</vt:lpstr>
      <vt:lpstr>Sheet1!NM_従事者３３_登録年月日_月</vt:lpstr>
      <vt:lpstr>Sheet1!NM_従事者３３_登録年月日_月_変更前</vt:lpstr>
      <vt:lpstr>Sheet1!NM_従事者３３_登録年月日_元号</vt:lpstr>
      <vt:lpstr>Sheet1!NM_従事者３３_登録年月日_元号_変更前</vt:lpstr>
      <vt:lpstr>Sheet1!NM_従事者３３_登録年月日_日</vt:lpstr>
      <vt:lpstr>Sheet1!NM_従事者３３_登録年月日_日_変更前</vt:lpstr>
      <vt:lpstr>Sheet1!NM_従事者３３_登録年月日_年</vt:lpstr>
      <vt:lpstr>Sheet1!NM_従事者３３_登録年月日_年_変更前</vt:lpstr>
      <vt:lpstr>Sheet1!NM_従事者３３_登録販売者登録都道府県</vt:lpstr>
      <vt:lpstr>Sheet1!NM_従事者３３_登録販売者登録都道府県_変更前</vt:lpstr>
      <vt:lpstr>Sheet1!NM_従事者３３_登録番号１</vt:lpstr>
      <vt:lpstr>Sheet1!NM_従事者３３_登録番号１_変更前</vt:lpstr>
      <vt:lpstr>Sheet1!NM_従事者３３_登録番号２</vt:lpstr>
      <vt:lpstr>Sheet1!NM_従事者３３_登録番号２_変更前</vt:lpstr>
      <vt:lpstr>Sheet1!NM_従事者３３_登録番号３</vt:lpstr>
      <vt:lpstr>Sheet1!NM_従事者３３_登録番号３_変更前</vt:lpstr>
      <vt:lpstr>Sheet1!NM_従事者３３_比較フラグ</vt:lpstr>
      <vt:lpstr>Sheet1!NM_従事者３３_要指導又は第１類_小数１</vt:lpstr>
      <vt:lpstr>Sheet1!NM_従事者３３_要指導又は第１類_小数１_変更前</vt:lpstr>
      <vt:lpstr>Sheet1!NM_従事者３３_要指導又は第１類_整数１</vt:lpstr>
      <vt:lpstr>Sheet1!NM_従事者３３_要指導又は第１類_整数１_変更前</vt:lpstr>
      <vt:lpstr>Sheet1!NM_従事者３３_要指導又は第１類_整数２</vt:lpstr>
      <vt:lpstr>Sheet1!NM_従事者３３_要指導又は第１類_整数２_変更前</vt:lpstr>
      <vt:lpstr>Sheet1!NM_従事者３４_医薬品_小数１</vt:lpstr>
      <vt:lpstr>Sheet1!NM_従事者３４_医薬品_小数１_変更前</vt:lpstr>
      <vt:lpstr>Sheet1!NM_従事者３４_医薬品_整数１</vt:lpstr>
      <vt:lpstr>Sheet1!NM_従事者３４_医薬品_整数１_変更前</vt:lpstr>
      <vt:lpstr>Sheet1!NM_従事者３４_医薬品_整数２</vt:lpstr>
      <vt:lpstr>Sheet1!NM_従事者３４_医薬品_整数２_変更前</vt:lpstr>
      <vt:lpstr>Sheet1!NM_従事者３４_兼務</vt:lpstr>
      <vt:lpstr>Sheet1!NM_従事者３４_兼務管理店舗_許可番号</vt:lpstr>
      <vt:lpstr>Sheet1!NM_従事者３４_兼務管理店舗_主に従事する店舗</vt:lpstr>
      <vt:lpstr>Sheet1!NM_従事者３４_兼務管理店舗_店舗住所_建物名</vt:lpstr>
      <vt:lpstr>Sheet1!NM_従事者３４_兼務管理店舗_店舗住所_市区町村</vt:lpstr>
      <vt:lpstr>Sheet1!NM_従事者３４_兼務管理店舗_店舗住所_字</vt:lpstr>
      <vt:lpstr>Sheet1!NM_従事者３４_兼務管理店舗_店舗住所_都道府県</vt:lpstr>
      <vt:lpstr>Sheet1!NM_従事者３４_兼務管理店舗_店舗住所_番地</vt:lpstr>
      <vt:lpstr>Sheet1!NM_従事者３４_兼務管理店舗_店舗住所_郵便番号_右</vt:lpstr>
      <vt:lpstr>Sheet1!NM_従事者３４_兼務管理店舗_店舗住所_郵便番号_左</vt:lpstr>
      <vt:lpstr>Sheet1!NM_従事者３４_兼務管理店舗_店舗名称</vt:lpstr>
      <vt:lpstr>Sheet1!NM_従事者３４_兼務許可年月日_月</vt:lpstr>
      <vt:lpstr>Sheet1!NM_従事者３４_兼務許可年月日_元号</vt:lpstr>
      <vt:lpstr>Sheet1!NM_従事者３４_兼務許可年月日_日</vt:lpstr>
      <vt:lpstr>Sheet1!NM_従事者３４_兼務許可年月日_年</vt:lpstr>
      <vt:lpstr>Sheet1!NM_従事者３４_兼務許可番号</vt:lpstr>
      <vt:lpstr>Sheet1!NM_従事者３４_兼務廃止年月日_月</vt:lpstr>
      <vt:lpstr>Sheet1!NM_従事者３４_兼務廃止年月日_元号</vt:lpstr>
      <vt:lpstr>Sheet1!NM_従事者３４_兼務廃止年月日_日</vt:lpstr>
      <vt:lpstr>Sheet1!NM_従事者３４_兼務廃止年月日_年</vt:lpstr>
      <vt:lpstr>Sheet1!NM_従事者３４_兼務備考</vt:lpstr>
      <vt:lpstr>Sheet1!NM_従事者３４_氏名</vt:lpstr>
      <vt:lpstr>Sheet1!NM_従事者３４_氏名_当て字</vt:lpstr>
      <vt:lpstr>Sheet1!NM_従事者３４_氏名_当て字_変更前</vt:lpstr>
      <vt:lpstr>Sheet1!NM_従事者３４_氏名_変更前</vt:lpstr>
      <vt:lpstr>Sheet1!NM_従事者３４_氏名カナ</vt:lpstr>
      <vt:lpstr>Sheet1!NM_従事者３４_氏名カナ_変更前</vt:lpstr>
      <vt:lpstr>Sheet1!NM_従事者３４_資格</vt:lpstr>
      <vt:lpstr>Sheet1!NM_従事者３４_資格_変更前</vt:lpstr>
      <vt:lpstr>Sheet1!NM_従事者３４_就任年月日_月</vt:lpstr>
      <vt:lpstr>Sheet1!NM_従事者３４_就任年月日_月_変更前</vt:lpstr>
      <vt:lpstr>Sheet1!NM_従事者３４_就任年月日_元号</vt:lpstr>
      <vt:lpstr>Sheet1!NM_従事者３４_就任年月日_元号_変更前</vt:lpstr>
      <vt:lpstr>Sheet1!NM_従事者３４_就任年月日_日</vt:lpstr>
      <vt:lpstr>Sheet1!NM_従事者３４_就任年月日_日_変更前</vt:lpstr>
      <vt:lpstr>Sheet1!NM_従事者３４_就任年月日_年</vt:lpstr>
      <vt:lpstr>Sheet1!NM_従事者３４_就任年月日_年_変更前</vt:lpstr>
      <vt:lpstr>Sheet1!NM_従事者３４_週勤務時間_小数１</vt:lpstr>
      <vt:lpstr>Sheet1!NM_従事者３４_週勤務時間_小数１_変更前</vt:lpstr>
      <vt:lpstr>Sheet1!NM_従事者３４_週勤務時間_整数１</vt:lpstr>
      <vt:lpstr>Sheet1!NM_従事者３４_週勤務時間_整数１_変更前</vt:lpstr>
      <vt:lpstr>Sheet1!NM_従事者３４_週勤務時間_整数２</vt:lpstr>
      <vt:lpstr>Sheet1!NM_従事者３４_週勤務時間_整数２_変更前</vt:lpstr>
      <vt:lpstr>Sheet1!NM_従事者３４_住所_建物名</vt:lpstr>
      <vt:lpstr>Sheet1!NM_従事者３４_住所_建物名_変更前</vt:lpstr>
      <vt:lpstr>Sheet1!NM_従事者３４_住所_市区町村</vt:lpstr>
      <vt:lpstr>Sheet1!NM_従事者３４_住所_市区町村_変更前</vt:lpstr>
      <vt:lpstr>Sheet1!NM_従事者３４_住所_字</vt:lpstr>
      <vt:lpstr>Sheet1!NM_従事者３４_住所_字_変更前</vt:lpstr>
      <vt:lpstr>Sheet1!NM_従事者３４_住所_都道府県</vt:lpstr>
      <vt:lpstr>Sheet1!NM_従事者３４_住所_都道府県_変更前</vt:lpstr>
      <vt:lpstr>Sheet1!NM_従事者３４_住所_番地</vt:lpstr>
      <vt:lpstr>Sheet1!NM_従事者３４_住所_番地_変更前</vt:lpstr>
      <vt:lpstr>Sheet1!NM_従事者３４_住所_郵便番号_右</vt:lpstr>
      <vt:lpstr>Sheet1!NM_従事者３４_住所_郵便番号_右_変更前</vt:lpstr>
      <vt:lpstr>Sheet1!NM_従事者３４_住所_郵便番号_左</vt:lpstr>
      <vt:lpstr>Sheet1!NM_従事者３４_住所_郵便番号_左_変更前</vt:lpstr>
      <vt:lpstr>Sheet1!NM_従事者３４_従事者区分</vt:lpstr>
      <vt:lpstr>Sheet1!NM_従事者３４_従事者区分_変更前</vt:lpstr>
      <vt:lpstr>Sheet1!NM_従事者３４_従事者備考</vt:lpstr>
      <vt:lpstr>Sheet1!NM_従事者３４_従事者備考_変更前</vt:lpstr>
      <vt:lpstr>Sheet1!NM_従事者３４_生年月日_月</vt:lpstr>
      <vt:lpstr>Sheet1!NM_従事者３４_生年月日_月_変更前</vt:lpstr>
      <vt:lpstr>Sheet1!NM_従事者３４_生年月日_元号</vt:lpstr>
      <vt:lpstr>Sheet1!NM_従事者３４_生年月日_元号_変更前</vt:lpstr>
      <vt:lpstr>Sheet1!NM_従事者３４_生年月日_日</vt:lpstr>
      <vt:lpstr>Sheet1!NM_従事者３４_生年月日_日_変更前</vt:lpstr>
      <vt:lpstr>Sheet1!NM_従事者３４_生年月日_年</vt:lpstr>
      <vt:lpstr>Sheet1!NM_従事者３４_生年月日_年_変更前</vt:lpstr>
      <vt:lpstr>Sheet1!NM_従事者３４_退任年月日_月</vt:lpstr>
      <vt:lpstr>Sheet1!NM_従事者３４_退任年月日_月_変更前</vt:lpstr>
      <vt:lpstr>Sheet1!NM_従事者３４_退任年月日_元号</vt:lpstr>
      <vt:lpstr>Sheet1!NM_従事者３４_退任年月日_元号_変更前</vt:lpstr>
      <vt:lpstr>Sheet1!NM_従事者３４_退任年月日_日</vt:lpstr>
      <vt:lpstr>Sheet1!NM_従事者３４_退任年月日_日_変更前</vt:lpstr>
      <vt:lpstr>Sheet1!NM_従事者３４_退任年月日_年</vt:lpstr>
      <vt:lpstr>Sheet1!NM_従事者３４_退任年月日_年_変更前</vt:lpstr>
      <vt:lpstr>Sheet1!NM_従事者３４_登録年月日_月</vt:lpstr>
      <vt:lpstr>Sheet1!NM_従事者３４_登録年月日_月_変更前</vt:lpstr>
      <vt:lpstr>Sheet1!NM_従事者３４_登録年月日_元号</vt:lpstr>
      <vt:lpstr>Sheet1!NM_従事者３４_登録年月日_元号_変更前</vt:lpstr>
      <vt:lpstr>Sheet1!NM_従事者３４_登録年月日_日</vt:lpstr>
      <vt:lpstr>Sheet1!NM_従事者３４_登録年月日_日_変更前</vt:lpstr>
      <vt:lpstr>Sheet1!NM_従事者３４_登録年月日_年</vt:lpstr>
      <vt:lpstr>Sheet1!NM_従事者３４_登録年月日_年_変更前</vt:lpstr>
      <vt:lpstr>Sheet1!NM_従事者３４_登録販売者登録都道府県</vt:lpstr>
      <vt:lpstr>Sheet1!NM_従事者３４_登録販売者登録都道府県_変更前</vt:lpstr>
      <vt:lpstr>Sheet1!NM_従事者３４_登録番号１</vt:lpstr>
      <vt:lpstr>Sheet1!NM_従事者３４_登録番号１_変更前</vt:lpstr>
      <vt:lpstr>Sheet1!NM_従事者３４_登録番号２</vt:lpstr>
      <vt:lpstr>Sheet1!NM_従事者３４_登録番号２_変更前</vt:lpstr>
      <vt:lpstr>Sheet1!NM_従事者３４_登録番号３</vt:lpstr>
      <vt:lpstr>Sheet1!NM_従事者３４_登録番号３_変更前</vt:lpstr>
      <vt:lpstr>Sheet1!NM_従事者３４_比較フラグ</vt:lpstr>
      <vt:lpstr>Sheet1!NM_従事者３４_要指導又は第１類_小数１</vt:lpstr>
      <vt:lpstr>Sheet1!NM_従事者３４_要指導又は第１類_小数１_変更前</vt:lpstr>
      <vt:lpstr>Sheet1!NM_従事者３４_要指導又は第１類_整数１</vt:lpstr>
      <vt:lpstr>Sheet1!NM_従事者３４_要指導又は第１類_整数１_変更前</vt:lpstr>
      <vt:lpstr>Sheet1!NM_従事者３４_要指導又は第１類_整数２</vt:lpstr>
      <vt:lpstr>Sheet1!NM_従事者３４_要指導又は第１類_整数２_変更前</vt:lpstr>
      <vt:lpstr>Sheet1!NM_従事者３５_医薬品_小数１</vt:lpstr>
      <vt:lpstr>Sheet1!NM_従事者３５_医薬品_小数１_変更前</vt:lpstr>
      <vt:lpstr>Sheet1!NM_従事者３５_医薬品_整数１</vt:lpstr>
      <vt:lpstr>Sheet1!NM_従事者３５_医薬品_整数１_変更前</vt:lpstr>
      <vt:lpstr>Sheet1!NM_従事者３５_医薬品_整数２</vt:lpstr>
      <vt:lpstr>Sheet1!NM_従事者３５_医薬品_整数２_変更前</vt:lpstr>
      <vt:lpstr>Sheet1!NM_従事者３５_兼務</vt:lpstr>
      <vt:lpstr>Sheet1!NM_従事者３５_兼務管理店舗_許可番号</vt:lpstr>
      <vt:lpstr>Sheet1!NM_従事者３５_兼務管理店舗_主に従事する店舗</vt:lpstr>
      <vt:lpstr>Sheet1!NM_従事者３５_兼務管理店舗_店舗住所_建物名</vt:lpstr>
      <vt:lpstr>Sheet1!NM_従事者３５_兼務管理店舗_店舗住所_市区町村</vt:lpstr>
      <vt:lpstr>Sheet1!NM_従事者３５_兼務管理店舗_店舗住所_字</vt:lpstr>
      <vt:lpstr>Sheet1!NM_従事者３５_兼務管理店舗_店舗住所_都道府県</vt:lpstr>
      <vt:lpstr>Sheet1!NM_従事者３５_兼務管理店舗_店舗住所_番地</vt:lpstr>
      <vt:lpstr>Sheet1!NM_従事者３５_兼務管理店舗_店舗住所_郵便番号_右</vt:lpstr>
      <vt:lpstr>Sheet1!NM_従事者３５_兼務管理店舗_店舗住所_郵便番号_左</vt:lpstr>
      <vt:lpstr>Sheet1!NM_従事者３５_兼務管理店舗_店舗名称</vt:lpstr>
      <vt:lpstr>Sheet1!NM_従事者３５_兼務許可年月日_月</vt:lpstr>
      <vt:lpstr>Sheet1!NM_従事者３５_兼務許可年月日_元号</vt:lpstr>
      <vt:lpstr>Sheet1!NM_従事者３５_兼務許可年月日_日</vt:lpstr>
      <vt:lpstr>Sheet1!NM_従事者３５_兼務許可年月日_年</vt:lpstr>
      <vt:lpstr>Sheet1!NM_従事者３５_兼務許可番号</vt:lpstr>
      <vt:lpstr>Sheet1!NM_従事者３５_兼務廃止年月日_月</vt:lpstr>
      <vt:lpstr>Sheet1!NM_従事者３５_兼務廃止年月日_元号</vt:lpstr>
      <vt:lpstr>Sheet1!NM_従事者３５_兼務廃止年月日_日</vt:lpstr>
      <vt:lpstr>Sheet1!NM_従事者３５_兼務廃止年月日_年</vt:lpstr>
      <vt:lpstr>Sheet1!NM_従事者３５_兼務備考</vt:lpstr>
      <vt:lpstr>Sheet1!NM_従事者３５_氏名</vt:lpstr>
      <vt:lpstr>Sheet1!NM_従事者３５_氏名_当て字</vt:lpstr>
      <vt:lpstr>Sheet1!NM_従事者３５_氏名_当て字_変更前</vt:lpstr>
      <vt:lpstr>Sheet1!NM_従事者３５_氏名_変更前</vt:lpstr>
      <vt:lpstr>Sheet1!NM_従事者３５_氏名カナ</vt:lpstr>
      <vt:lpstr>Sheet1!NM_従事者３５_氏名カナ_変更前</vt:lpstr>
      <vt:lpstr>Sheet1!NM_従事者３５_資格</vt:lpstr>
      <vt:lpstr>Sheet1!NM_従事者３５_資格_変更前</vt:lpstr>
      <vt:lpstr>Sheet1!NM_従事者３５_就任年月日_月</vt:lpstr>
      <vt:lpstr>Sheet1!NM_従事者３５_就任年月日_月_変更前</vt:lpstr>
      <vt:lpstr>Sheet1!NM_従事者３５_就任年月日_元号</vt:lpstr>
      <vt:lpstr>Sheet1!NM_従事者３５_就任年月日_元号_変更前</vt:lpstr>
      <vt:lpstr>Sheet1!NM_従事者３５_就任年月日_日</vt:lpstr>
      <vt:lpstr>Sheet1!NM_従事者３５_就任年月日_日_変更前</vt:lpstr>
      <vt:lpstr>Sheet1!NM_従事者３５_就任年月日_年</vt:lpstr>
      <vt:lpstr>Sheet1!NM_従事者３５_就任年月日_年_変更前</vt:lpstr>
      <vt:lpstr>Sheet1!NM_従事者３５_週勤務時間_小数１</vt:lpstr>
      <vt:lpstr>Sheet1!NM_従事者３５_週勤務時間_小数１_変更前</vt:lpstr>
      <vt:lpstr>Sheet1!NM_従事者３５_週勤務時間_整数１</vt:lpstr>
      <vt:lpstr>Sheet1!NM_従事者３５_週勤務時間_整数１_変更前</vt:lpstr>
      <vt:lpstr>Sheet1!NM_従事者３５_週勤務時間_整数２</vt:lpstr>
      <vt:lpstr>Sheet1!NM_従事者３５_週勤務時間_整数２_変更前</vt:lpstr>
      <vt:lpstr>Sheet1!NM_従事者３５_住所_建物名</vt:lpstr>
      <vt:lpstr>Sheet1!NM_従事者３５_住所_建物名_変更前</vt:lpstr>
      <vt:lpstr>Sheet1!NM_従事者３５_住所_市区町村</vt:lpstr>
      <vt:lpstr>Sheet1!NM_従事者３５_住所_市区町村_変更前</vt:lpstr>
      <vt:lpstr>Sheet1!NM_従事者３５_住所_字</vt:lpstr>
      <vt:lpstr>Sheet1!NM_従事者３５_住所_字_変更前</vt:lpstr>
      <vt:lpstr>Sheet1!NM_従事者３５_住所_都道府県</vt:lpstr>
      <vt:lpstr>Sheet1!NM_従事者３５_住所_都道府県_変更前</vt:lpstr>
      <vt:lpstr>Sheet1!NM_従事者３５_住所_番地</vt:lpstr>
      <vt:lpstr>Sheet1!NM_従事者３５_住所_番地_変更前</vt:lpstr>
      <vt:lpstr>Sheet1!NM_従事者３５_住所_郵便番号_右</vt:lpstr>
      <vt:lpstr>Sheet1!NM_従事者３５_住所_郵便番号_右_変更前</vt:lpstr>
      <vt:lpstr>Sheet1!NM_従事者３５_住所_郵便番号_左</vt:lpstr>
      <vt:lpstr>Sheet1!NM_従事者３５_住所_郵便番号_左_変更前</vt:lpstr>
      <vt:lpstr>Sheet1!NM_従事者３５_従事者区分</vt:lpstr>
      <vt:lpstr>Sheet1!NM_従事者３５_従事者区分_変更前</vt:lpstr>
      <vt:lpstr>Sheet1!NM_従事者３５_従事者備考</vt:lpstr>
      <vt:lpstr>Sheet1!NM_従事者３５_従事者備考_変更前</vt:lpstr>
      <vt:lpstr>Sheet1!NM_従事者３５_生年月日_月</vt:lpstr>
      <vt:lpstr>Sheet1!NM_従事者３５_生年月日_月_変更前</vt:lpstr>
      <vt:lpstr>Sheet1!NM_従事者３５_生年月日_元号</vt:lpstr>
      <vt:lpstr>Sheet1!NM_従事者３５_生年月日_元号_変更前</vt:lpstr>
      <vt:lpstr>Sheet1!NM_従事者３５_生年月日_日</vt:lpstr>
      <vt:lpstr>Sheet1!NM_従事者３５_生年月日_日_変更前</vt:lpstr>
      <vt:lpstr>Sheet1!NM_従事者３５_生年月日_年</vt:lpstr>
      <vt:lpstr>Sheet1!NM_従事者３５_生年月日_年_変更前</vt:lpstr>
      <vt:lpstr>Sheet1!NM_従事者３５_退任年月日_月</vt:lpstr>
      <vt:lpstr>Sheet1!NM_従事者３５_退任年月日_月_変更前</vt:lpstr>
      <vt:lpstr>Sheet1!NM_従事者３５_退任年月日_元号</vt:lpstr>
      <vt:lpstr>Sheet1!NM_従事者３５_退任年月日_元号_変更前</vt:lpstr>
      <vt:lpstr>Sheet1!NM_従事者３５_退任年月日_日</vt:lpstr>
      <vt:lpstr>Sheet1!NM_従事者３５_退任年月日_日_変更前</vt:lpstr>
      <vt:lpstr>Sheet1!NM_従事者３５_退任年月日_年</vt:lpstr>
      <vt:lpstr>Sheet1!NM_従事者３５_退任年月日_年_変更前</vt:lpstr>
      <vt:lpstr>Sheet1!NM_従事者３５_登録年月日_月</vt:lpstr>
      <vt:lpstr>Sheet1!NM_従事者３５_登録年月日_月_変更前</vt:lpstr>
      <vt:lpstr>Sheet1!NM_従事者３５_登録年月日_元号</vt:lpstr>
      <vt:lpstr>Sheet1!NM_従事者３５_登録年月日_元号_変更前</vt:lpstr>
      <vt:lpstr>Sheet1!NM_従事者３５_登録年月日_日</vt:lpstr>
      <vt:lpstr>Sheet1!NM_従事者３５_登録年月日_日_変更前</vt:lpstr>
      <vt:lpstr>Sheet1!NM_従事者３５_登録年月日_年</vt:lpstr>
      <vt:lpstr>Sheet1!NM_従事者３５_登録年月日_年_変更前</vt:lpstr>
      <vt:lpstr>Sheet1!NM_従事者３５_登録販売者登録都道府県</vt:lpstr>
      <vt:lpstr>Sheet1!NM_従事者３５_登録販売者登録都道府県_変更前</vt:lpstr>
      <vt:lpstr>Sheet1!NM_従事者３５_登録番号１</vt:lpstr>
      <vt:lpstr>Sheet1!NM_従事者３５_登録番号１_変更前</vt:lpstr>
      <vt:lpstr>Sheet1!NM_従事者３５_登録番号２</vt:lpstr>
      <vt:lpstr>Sheet1!NM_従事者３５_登録番号２_変更前</vt:lpstr>
      <vt:lpstr>Sheet1!NM_従事者３５_登録番号３</vt:lpstr>
      <vt:lpstr>Sheet1!NM_従事者３５_登録番号３_変更前</vt:lpstr>
      <vt:lpstr>Sheet1!NM_従事者３５_比較フラグ</vt:lpstr>
      <vt:lpstr>Sheet1!NM_従事者３５_要指導又は第１類_小数１</vt:lpstr>
      <vt:lpstr>Sheet1!NM_従事者３５_要指導又は第１類_小数１_変更前</vt:lpstr>
      <vt:lpstr>Sheet1!NM_従事者３５_要指導又は第１類_整数１</vt:lpstr>
      <vt:lpstr>Sheet1!NM_従事者３５_要指導又は第１類_整数１_変更前</vt:lpstr>
      <vt:lpstr>Sheet1!NM_従事者３５_要指導又は第１類_整数２</vt:lpstr>
      <vt:lpstr>Sheet1!NM_従事者３５_要指導又は第１類_整数２_変更前</vt:lpstr>
      <vt:lpstr>Sheet1!NM_従事者３６_医薬品_小数１</vt:lpstr>
      <vt:lpstr>Sheet1!NM_従事者３６_医薬品_小数１_変更前</vt:lpstr>
      <vt:lpstr>Sheet1!NM_従事者３６_医薬品_整数１</vt:lpstr>
      <vt:lpstr>Sheet1!NM_従事者３６_医薬品_整数１_変更前</vt:lpstr>
      <vt:lpstr>Sheet1!NM_従事者３６_医薬品_整数２</vt:lpstr>
      <vt:lpstr>Sheet1!NM_従事者３６_医薬品_整数２_変更前</vt:lpstr>
      <vt:lpstr>Sheet1!NM_従事者３６_兼務</vt:lpstr>
      <vt:lpstr>Sheet1!NM_従事者３６_兼務管理店舗_許可番号</vt:lpstr>
      <vt:lpstr>Sheet1!NM_従事者３６_兼務管理店舗_主に従事する店舗</vt:lpstr>
      <vt:lpstr>Sheet1!NM_従事者３６_兼務管理店舗_店舗住所_建物名</vt:lpstr>
      <vt:lpstr>Sheet1!NM_従事者３６_兼務管理店舗_店舗住所_市区町村</vt:lpstr>
      <vt:lpstr>Sheet1!NM_従事者３６_兼務管理店舗_店舗住所_字</vt:lpstr>
      <vt:lpstr>Sheet1!NM_従事者３６_兼務管理店舗_店舗住所_都道府県</vt:lpstr>
      <vt:lpstr>Sheet1!NM_従事者３６_兼務管理店舗_店舗住所_番地</vt:lpstr>
      <vt:lpstr>Sheet1!NM_従事者３６_兼務管理店舗_店舗住所_郵便番号_右</vt:lpstr>
      <vt:lpstr>Sheet1!NM_従事者３６_兼務管理店舗_店舗住所_郵便番号_左</vt:lpstr>
      <vt:lpstr>Sheet1!NM_従事者３６_兼務管理店舗_店舗名称</vt:lpstr>
      <vt:lpstr>Sheet1!NM_従事者３６_兼務許可年月日_月</vt:lpstr>
      <vt:lpstr>Sheet1!NM_従事者３６_兼務許可年月日_元号</vt:lpstr>
      <vt:lpstr>Sheet1!NM_従事者３６_兼務許可年月日_日</vt:lpstr>
      <vt:lpstr>Sheet1!NM_従事者３６_兼務許可年月日_年</vt:lpstr>
      <vt:lpstr>Sheet1!NM_従事者３６_兼務許可番号</vt:lpstr>
      <vt:lpstr>Sheet1!NM_従事者３６_兼務廃止年月日_月</vt:lpstr>
      <vt:lpstr>Sheet1!NM_従事者３６_兼務廃止年月日_元号</vt:lpstr>
      <vt:lpstr>Sheet1!NM_従事者３６_兼務廃止年月日_日</vt:lpstr>
      <vt:lpstr>Sheet1!NM_従事者３６_兼務廃止年月日_年</vt:lpstr>
      <vt:lpstr>Sheet1!NM_従事者３６_兼務備考</vt:lpstr>
      <vt:lpstr>Sheet1!NM_従事者３６_氏名</vt:lpstr>
      <vt:lpstr>Sheet1!NM_従事者３６_氏名_当て字</vt:lpstr>
      <vt:lpstr>Sheet1!NM_従事者３６_氏名_当て字_変更前</vt:lpstr>
      <vt:lpstr>Sheet1!NM_従事者３６_氏名_変更前</vt:lpstr>
      <vt:lpstr>Sheet1!NM_従事者３６_氏名カナ</vt:lpstr>
      <vt:lpstr>Sheet1!NM_従事者３６_氏名カナ_変更前</vt:lpstr>
      <vt:lpstr>Sheet1!NM_従事者３６_資格</vt:lpstr>
      <vt:lpstr>Sheet1!NM_従事者３６_資格_変更前</vt:lpstr>
      <vt:lpstr>Sheet1!NM_従事者３６_就任年月日_月</vt:lpstr>
      <vt:lpstr>Sheet1!NM_従事者３６_就任年月日_月_変更前</vt:lpstr>
      <vt:lpstr>Sheet1!NM_従事者３６_就任年月日_元号</vt:lpstr>
      <vt:lpstr>Sheet1!NM_従事者３６_就任年月日_元号_変更前</vt:lpstr>
      <vt:lpstr>Sheet1!NM_従事者３６_就任年月日_日</vt:lpstr>
      <vt:lpstr>Sheet1!NM_従事者３６_就任年月日_日_変更前</vt:lpstr>
      <vt:lpstr>Sheet1!NM_従事者３６_就任年月日_年</vt:lpstr>
      <vt:lpstr>Sheet1!NM_従事者３６_就任年月日_年_変更前</vt:lpstr>
      <vt:lpstr>Sheet1!NM_従事者３６_週勤務時間_小数１</vt:lpstr>
      <vt:lpstr>Sheet1!NM_従事者３６_週勤務時間_小数１_変更前</vt:lpstr>
      <vt:lpstr>Sheet1!NM_従事者３６_週勤務時間_整数１</vt:lpstr>
      <vt:lpstr>Sheet1!NM_従事者３６_週勤務時間_整数１_変更前</vt:lpstr>
      <vt:lpstr>Sheet1!NM_従事者３６_週勤務時間_整数２</vt:lpstr>
      <vt:lpstr>Sheet1!NM_従事者３６_週勤務時間_整数２_変更前</vt:lpstr>
      <vt:lpstr>Sheet1!NM_従事者３６_住所_建物名</vt:lpstr>
      <vt:lpstr>Sheet1!NM_従事者３６_住所_建物名_変更前</vt:lpstr>
      <vt:lpstr>Sheet1!NM_従事者３６_住所_市区町村</vt:lpstr>
      <vt:lpstr>Sheet1!NM_従事者３６_住所_市区町村_変更前</vt:lpstr>
      <vt:lpstr>Sheet1!NM_従事者３６_住所_字</vt:lpstr>
      <vt:lpstr>Sheet1!NM_従事者３６_住所_字_変更前</vt:lpstr>
      <vt:lpstr>Sheet1!NM_従事者３６_住所_都道府県</vt:lpstr>
      <vt:lpstr>Sheet1!NM_従事者３６_住所_都道府県_変更前</vt:lpstr>
      <vt:lpstr>Sheet1!NM_従事者３６_住所_番地</vt:lpstr>
      <vt:lpstr>Sheet1!NM_従事者３６_住所_番地_変更前</vt:lpstr>
      <vt:lpstr>Sheet1!NM_従事者３６_住所_郵便番号_右</vt:lpstr>
      <vt:lpstr>Sheet1!NM_従事者３６_住所_郵便番号_右_変更前</vt:lpstr>
      <vt:lpstr>Sheet1!NM_従事者３６_住所_郵便番号_左</vt:lpstr>
      <vt:lpstr>Sheet1!NM_従事者３６_住所_郵便番号_左_変更前</vt:lpstr>
      <vt:lpstr>Sheet1!NM_従事者３６_従事者区分</vt:lpstr>
      <vt:lpstr>Sheet1!NM_従事者３６_従事者区分_変更前</vt:lpstr>
      <vt:lpstr>Sheet1!NM_従事者３６_従事者備考</vt:lpstr>
      <vt:lpstr>Sheet1!NM_従事者３６_従事者備考_変更前</vt:lpstr>
      <vt:lpstr>Sheet1!NM_従事者３６_生年月日_月</vt:lpstr>
      <vt:lpstr>Sheet1!NM_従事者３６_生年月日_月_変更前</vt:lpstr>
      <vt:lpstr>Sheet1!NM_従事者３６_生年月日_元号</vt:lpstr>
      <vt:lpstr>Sheet1!NM_従事者３６_生年月日_元号_変更前</vt:lpstr>
      <vt:lpstr>Sheet1!NM_従事者３６_生年月日_日</vt:lpstr>
      <vt:lpstr>Sheet1!NM_従事者３６_生年月日_日_変更前</vt:lpstr>
      <vt:lpstr>Sheet1!NM_従事者３６_生年月日_年</vt:lpstr>
      <vt:lpstr>Sheet1!NM_従事者３６_生年月日_年_変更前</vt:lpstr>
      <vt:lpstr>Sheet1!NM_従事者３６_退任年月日_月</vt:lpstr>
      <vt:lpstr>Sheet1!NM_従事者３６_退任年月日_月_変更前</vt:lpstr>
      <vt:lpstr>Sheet1!NM_従事者３６_退任年月日_元号</vt:lpstr>
      <vt:lpstr>Sheet1!NM_従事者３６_退任年月日_元号_変更前</vt:lpstr>
      <vt:lpstr>Sheet1!NM_従事者３６_退任年月日_日</vt:lpstr>
      <vt:lpstr>Sheet1!NM_従事者３６_退任年月日_日_変更前</vt:lpstr>
      <vt:lpstr>Sheet1!NM_従事者３６_退任年月日_年</vt:lpstr>
      <vt:lpstr>Sheet1!NM_従事者３６_退任年月日_年_変更前</vt:lpstr>
      <vt:lpstr>Sheet1!NM_従事者３６_登録年月日_月</vt:lpstr>
      <vt:lpstr>Sheet1!NM_従事者３６_登録年月日_月_変更前</vt:lpstr>
      <vt:lpstr>Sheet1!NM_従事者３６_登録年月日_元号</vt:lpstr>
      <vt:lpstr>Sheet1!NM_従事者３６_登録年月日_元号_変更前</vt:lpstr>
      <vt:lpstr>Sheet1!NM_従事者３６_登録年月日_日</vt:lpstr>
      <vt:lpstr>Sheet1!NM_従事者３６_登録年月日_日_変更前</vt:lpstr>
      <vt:lpstr>Sheet1!NM_従事者３６_登録年月日_年</vt:lpstr>
      <vt:lpstr>Sheet1!NM_従事者３６_登録年月日_年_変更前</vt:lpstr>
      <vt:lpstr>Sheet1!NM_従事者３６_登録販売者登録都道府県</vt:lpstr>
      <vt:lpstr>Sheet1!NM_従事者３６_登録販売者登録都道府県_変更前</vt:lpstr>
      <vt:lpstr>Sheet1!NM_従事者３６_登録番号１</vt:lpstr>
      <vt:lpstr>Sheet1!NM_従事者３６_登録番号１_変更前</vt:lpstr>
      <vt:lpstr>Sheet1!NM_従事者３６_登録番号２</vt:lpstr>
      <vt:lpstr>Sheet1!NM_従事者３６_登録番号２_変更前</vt:lpstr>
      <vt:lpstr>Sheet1!NM_従事者３６_登録番号３</vt:lpstr>
      <vt:lpstr>Sheet1!NM_従事者３６_登録番号３_変更前</vt:lpstr>
      <vt:lpstr>Sheet1!NM_従事者３６_比較フラグ</vt:lpstr>
      <vt:lpstr>Sheet1!NM_従事者３６_要指導又は第１類_小数１</vt:lpstr>
      <vt:lpstr>Sheet1!NM_従事者３６_要指導又は第１類_小数１_変更前</vt:lpstr>
      <vt:lpstr>Sheet1!NM_従事者３６_要指導又は第１類_整数１</vt:lpstr>
      <vt:lpstr>Sheet1!NM_従事者３６_要指導又は第１類_整数１_変更前</vt:lpstr>
      <vt:lpstr>Sheet1!NM_従事者３６_要指導又は第１類_整数２</vt:lpstr>
      <vt:lpstr>Sheet1!NM_従事者３６_要指導又は第１類_整数２_変更前</vt:lpstr>
      <vt:lpstr>Sheet1!NM_従事者３７_医薬品_小数１</vt:lpstr>
      <vt:lpstr>Sheet1!NM_従事者３７_医薬品_小数１_変更前</vt:lpstr>
      <vt:lpstr>Sheet1!NM_従事者３７_医薬品_整数１</vt:lpstr>
      <vt:lpstr>Sheet1!NM_従事者３７_医薬品_整数１_変更前</vt:lpstr>
      <vt:lpstr>Sheet1!NM_従事者３７_医薬品_整数２</vt:lpstr>
      <vt:lpstr>Sheet1!NM_従事者３７_医薬品_整数２_変更前</vt:lpstr>
      <vt:lpstr>Sheet1!NM_従事者３７_兼務</vt:lpstr>
      <vt:lpstr>Sheet1!NM_従事者３７_兼務管理店舗_許可番号</vt:lpstr>
      <vt:lpstr>Sheet1!NM_従事者３７_兼務管理店舗_主に従事する店舗</vt:lpstr>
      <vt:lpstr>Sheet1!NM_従事者３７_兼務管理店舗_店舗住所_建物名</vt:lpstr>
      <vt:lpstr>Sheet1!NM_従事者３７_兼務管理店舗_店舗住所_市区町村</vt:lpstr>
      <vt:lpstr>Sheet1!NM_従事者３７_兼務管理店舗_店舗住所_字</vt:lpstr>
      <vt:lpstr>Sheet1!NM_従事者３７_兼務管理店舗_店舗住所_都道府県</vt:lpstr>
      <vt:lpstr>Sheet1!NM_従事者３７_兼務管理店舗_店舗住所_番地</vt:lpstr>
      <vt:lpstr>Sheet1!NM_従事者３７_兼務管理店舗_店舗住所_郵便番号_右</vt:lpstr>
      <vt:lpstr>Sheet1!NM_従事者３７_兼務管理店舗_店舗住所_郵便番号_左</vt:lpstr>
      <vt:lpstr>Sheet1!NM_従事者３７_兼務管理店舗_店舗名称</vt:lpstr>
      <vt:lpstr>Sheet1!NM_従事者３７_兼務許可年月日_月</vt:lpstr>
      <vt:lpstr>Sheet1!NM_従事者３７_兼務許可年月日_元号</vt:lpstr>
      <vt:lpstr>Sheet1!NM_従事者３７_兼務許可年月日_日</vt:lpstr>
      <vt:lpstr>Sheet1!NM_従事者３７_兼務許可年月日_年</vt:lpstr>
      <vt:lpstr>Sheet1!NM_従事者３７_兼務許可番号</vt:lpstr>
      <vt:lpstr>Sheet1!NM_従事者３７_兼務廃止年月日_月</vt:lpstr>
      <vt:lpstr>Sheet1!NM_従事者３７_兼務廃止年月日_元号</vt:lpstr>
      <vt:lpstr>Sheet1!NM_従事者３７_兼務廃止年月日_日</vt:lpstr>
      <vt:lpstr>Sheet1!NM_従事者３７_兼務廃止年月日_年</vt:lpstr>
      <vt:lpstr>Sheet1!NM_従事者３７_兼務備考</vt:lpstr>
      <vt:lpstr>Sheet1!NM_従事者３７_氏名</vt:lpstr>
      <vt:lpstr>Sheet1!NM_従事者３７_氏名_当て字</vt:lpstr>
      <vt:lpstr>Sheet1!NM_従事者３７_氏名_当て字_変更前</vt:lpstr>
      <vt:lpstr>Sheet1!NM_従事者３７_氏名_変更前</vt:lpstr>
      <vt:lpstr>Sheet1!NM_従事者３７_氏名カナ</vt:lpstr>
      <vt:lpstr>Sheet1!NM_従事者３７_氏名カナ_変更前</vt:lpstr>
      <vt:lpstr>Sheet1!NM_従事者３７_資格</vt:lpstr>
      <vt:lpstr>Sheet1!NM_従事者３７_資格_変更前</vt:lpstr>
      <vt:lpstr>Sheet1!NM_従事者３７_就任年月日_月</vt:lpstr>
      <vt:lpstr>Sheet1!NM_従事者３７_就任年月日_月_変更前</vt:lpstr>
      <vt:lpstr>Sheet1!NM_従事者３７_就任年月日_元号</vt:lpstr>
      <vt:lpstr>Sheet1!NM_従事者３７_就任年月日_元号_変更前</vt:lpstr>
      <vt:lpstr>Sheet1!NM_従事者３７_就任年月日_日</vt:lpstr>
      <vt:lpstr>Sheet1!NM_従事者３７_就任年月日_日_変更前</vt:lpstr>
      <vt:lpstr>Sheet1!NM_従事者３７_就任年月日_年</vt:lpstr>
      <vt:lpstr>Sheet1!NM_従事者３７_就任年月日_年_変更前</vt:lpstr>
      <vt:lpstr>Sheet1!NM_従事者３７_週勤務時間_小数１</vt:lpstr>
      <vt:lpstr>Sheet1!NM_従事者３７_週勤務時間_小数１_変更前</vt:lpstr>
      <vt:lpstr>Sheet1!NM_従事者３７_週勤務時間_整数１</vt:lpstr>
      <vt:lpstr>Sheet1!NM_従事者３７_週勤務時間_整数１_変更前</vt:lpstr>
      <vt:lpstr>Sheet1!NM_従事者３７_週勤務時間_整数２</vt:lpstr>
      <vt:lpstr>Sheet1!NM_従事者３７_週勤務時間_整数２_変更前</vt:lpstr>
      <vt:lpstr>Sheet1!NM_従事者３７_住所_建物名</vt:lpstr>
      <vt:lpstr>Sheet1!NM_従事者３７_住所_建物名_変更前</vt:lpstr>
      <vt:lpstr>Sheet1!NM_従事者３７_住所_市区町村</vt:lpstr>
      <vt:lpstr>Sheet1!NM_従事者３７_住所_市区町村_変更前</vt:lpstr>
      <vt:lpstr>Sheet1!NM_従事者３７_住所_字</vt:lpstr>
      <vt:lpstr>Sheet1!NM_従事者３７_住所_字_変更前</vt:lpstr>
      <vt:lpstr>Sheet1!NM_従事者３７_住所_都道府県</vt:lpstr>
      <vt:lpstr>Sheet1!NM_従事者３７_住所_都道府県_変更前</vt:lpstr>
      <vt:lpstr>Sheet1!NM_従事者３７_住所_番地</vt:lpstr>
      <vt:lpstr>Sheet1!NM_従事者３７_住所_番地_変更前</vt:lpstr>
      <vt:lpstr>Sheet1!NM_従事者３７_住所_郵便番号_右</vt:lpstr>
      <vt:lpstr>Sheet1!NM_従事者３７_住所_郵便番号_右_変更前</vt:lpstr>
      <vt:lpstr>Sheet1!NM_従事者３７_住所_郵便番号_左</vt:lpstr>
      <vt:lpstr>Sheet1!NM_従事者３７_住所_郵便番号_左_変更前</vt:lpstr>
      <vt:lpstr>Sheet1!NM_従事者３７_従事者区分</vt:lpstr>
      <vt:lpstr>Sheet1!NM_従事者３７_従事者区分_変更前</vt:lpstr>
      <vt:lpstr>Sheet1!NM_従事者３７_従事者備考</vt:lpstr>
      <vt:lpstr>Sheet1!NM_従事者３７_従事者備考_変更前</vt:lpstr>
      <vt:lpstr>Sheet1!NM_従事者３７_生年月日_月</vt:lpstr>
      <vt:lpstr>Sheet1!NM_従事者３７_生年月日_月_変更前</vt:lpstr>
      <vt:lpstr>Sheet1!NM_従事者３７_生年月日_元号</vt:lpstr>
      <vt:lpstr>Sheet1!NM_従事者３７_生年月日_元号_変更前</vt:lpstr>
      <vt:lpstr>Sheet1!NM_従事者３７_生年月日_日</vt:lpstr>
      <vt:lpstr>Sheet1!NM_従事者３７_生年月日_日_変更前</vt:lpstr>
      <vt:lpstr>Sheet1!NM_従事者３７_生年月日_年</vt:lpstr>
      <vt:lpstr>Sheet1!NM_従事者３７_生年月日_年_変更前</vt:lpstr>
      <vt:lpstr>Sheet1!NM_従事者３７_退任年月日_月</vt:lpstr>
      <vt:lpstr>Sheet1!NM_従事者３７_退任年月日_月_変更前</vt:lpstr>
      <vt:lpstr>Sheet1!NM_従事者３７_退任年月日_元号</vt:lpstr>
      <vt:lpstr>Sheet1!NM_従事者３７_退任年月日_元号_変更前</vt:lpstr>
      <vt:lpstr>Sheet1!NM_従事者３７_退任年月日_日</vt:lpstr>
      <vt:lpstr>Sheet1!NM_従事者３７_退任年月日_日_変更前</vt:lpstr>
      <vt:lpstr>Sheet1!NM_従事者３７_退任年月日_年</vt:lpstr>
      <vt:lpstr>Sheet1!NM_従事者３７_退任年月日_年_変更前</vt:lpstr>
      <vt:lpstr>Sheet1!NM_従事者３７_登録年月日_月</vt:lpstr>
      <vt:lpstr>Sheet1!NM_従事者３７_登録年月日_月_変更前</vt:lpstr>
      <vt:lpstr>Sheet1!NM_従事者３７_登録年月日_元号</vt:lpstr>
      <vt:lpstr>Sheet1!NM_従事者３７_登録年月日_元号_変更前</vt:lpstr>
      <vt:lpstr>Sheet1!NM_従事者３７_登録年月日_日</vt:lpstr>
      <vt:lpstr>Sheet1!NM_従事者３７_登録年月日_日_変更前</vt:lpstr>
      <vt:lpstr>Sheet1!NM_従事者３７_登録年月日_年</vt:lpstr>
      <vt:lpstr>Sheet1!NM_従事者３７_登録年月日_年_変更前</vt:lpstr>
      <vt:lpstr>Sheet1!NM_従事者３７_登録販売者登録都道府県</vt:lpstr>
      <vt:lpstr>Sheet1!NM_従事者３７_登録販売者登録都道府県_変更前</vt:lpstr>
      <vt:lpstr>Sheet1!NM_従事者３７_登録番号１</vt:lpstr>
      <vt:lpstr>Sheet1!NM_従事者３７_登録番号１_変更前</vt:lpstr>
      <vt:lpstr>Sheet1!NM_従事者３７_登録番号２</vt:lpstr>
      <vt:lpstr>Sheet1!NM_従事者３７_登録番号２_変更前</vt:lpstr>
      <vt:lpstr>Sheet1!NM_従事者３７_登録番号３</vt:lpstr>
      <vt:lpstr>Sheet1!NM_従事者３７_登録番号３_変更前</vt:lpstr>
      <vt:lpstr>Sheet1!NM_従事者３７_比較フラグ</vt:lpstr>
      <vt:lpstr>Sheet1!NM_従事者３７_要指導又は第１類_小数１</vt:lpstr>
      <vt:lpstr>Sheet1!NM_従事者３７_要指導又は第１類_小数１_変更前</vt:lpstr>
      <vt:lpstr>Sheet1!NM_従事者３７_要指導又は第１類_整数１</vt:lpstr>
      <vt:lpstr>Sheet1!NM_従事者３７_要指導又は第１類_整数１_変更前</vt:lpstr>
      <vt:lpstr>Sheet1!NM_従事者３７_要指導又は第１類_整数２</vt:lpstr>
      <vt:lpstr>Sheet1!NM_従事者３７_要指導又は第１類_整数２_変更前</vt:lpstr>
      <vt:lpstr>Sheet1!NM_従事者３８_医薬品_小数１</vt:lpstr>
      <vt:lpstr>Sheet1!NM_従事者３８_医薬品_小数１_変更前</vt:lpstr>
      <vt:lpstr>Sheet1!NM_従事者３８_医薬品_整数１</vt:lpstr>
      <vt:lpstr>Sheet1!NM_従事者３８_医薬品_整数１_変更前</vt:lpstr>
      <vt:lpstr>Sheet1!NM_従事者３８_医薬品_整数２</vt:lpstr>
      <vt:lpstr>Sheet1!NM_従事者３８_医薬品_整数２_変更前</vt:lpstr>
      <vt:lpstr>Sheet1!NM_従事者３８_兼務</vt:lpstr>
      <vt:lpstr>Sheet1!NM_従事者３８_兼務管理店舗_許可番号</vt:lpstr>
      <vt:lpstr>Sheet1!NM_従事者３８_兼務管理店舗_主に従事する店舗</vt:lpstr>
      <vt:lpstr>Sheet1!NM_従事者３８_兼務管理店舗_店舗住所_建物名</vt:lpstr>
      <vt:lpstr>Sheet1!NM_従事者３８_兼務管理店舗_店舗住所_市区町村</vt:lpstr>
      <vt:lpstr>Sheet1!NM_従事者３８_兼務管理店舗_店舗住所_字</vt:lpstr>
      <vt:lpstr>Sheet1!NM_従事者３８_兼務管理店舗_店舗住所_都道府県</vt:lpstr>
      <vt:lpstr>Sheet1!NM_従事者３８_兼務管理店舗_店舗住所_番地</vt:lpstr>
      <vt:lpstr>Sheet1!NM_従事者３８_兼務管理店舗_店舗住所_郵便番号_右</vt:lpstr>
      <vt:lpstr>Sheet1!NM_従事者３８_兼務管理店舗_店舗住所_郵便番号_左</vt:lpstr>
      <vt:lpstr>Sheet1!NM_従事者３８_兼務管理店舗_店舗名称</vt:lpstr>
      <vt:lpstr>Sheet1!NM_従事者３８_兼務許可年月日_月</vt:lpstr>
      <vt:lpstr>Sheet1!NM_従事者３８_兼務許可年月日_元号</vt:lpstr>
      <vt:lpstr>Sheet1!NM_従事者３８_兼務許可年月日_日</vt:lpstr>
      <vt:lpstr>Sheet1!NM_従事者３８_兼務許可年月日_年</vt:lpstr>
      <vt:lpstr>Sheet1!NM_従事者３８_兼務許可番号</vt:lpstr>
      <vt:lpstr>Sheet1!NM_従事者３８_兼務廃止年月日_月</vt:lpstr>
      <vt:lpstr>Sheet1!NM_従事者３８_兼務廃止年月日_元号</vt:lpstr>
      <vt:lpstr>Sheet1!NM_従事者３８_兼務廃止年月日_日</vt:lpstr>
      <vt:lpstr>Sheet1!NM_従事者３８_兼務廃止年月日_年</vt:lpstr>
      <vt:lpstr>Sheet1!NM_従事者３８_兼務備考</vt:lpstr>
      <vt:lpstr>Sheet1!NM_従事者３８_氏名</vt:lpstr>
      <vt:lpstr>Sheet1!NM_従事者３８_氏名_当て字</vt:lpstr>
      <vt:lpstr>Sheet1!NM_従事者３８_氏名_当て字_変更前</vt:lpstr>
      <vt:lpstr>Sheet1!NM_従事者３８_氏名_変更前</vt:lpstr>
      <vt:lpstr>Sheet1!NM_従事者３８_氏名カナ</vt:lpstr>
      <vt:lpstr>Sheet1!NM_従事者３８_氏名カナ_変更前</vt:lpstr>
      <vt:lpstr>Sheet1!NM_従事者３８_資格</vt:lpstr>
      <vt:lpstr>Sheet1!NM_従事者３８_資格_変更前</vt:lpstr>
      <vt:lpstr>Sheet1!NM_従事者３８_就任年月日_月</vt:lpstr>
      <vt:lpstr>Sheet1!NM_従事者３８_就任年月日_月_変更前</vt:lpstr>
      <vt:lpstr>Sheet1!NM_従事者３８_就任年月日_元号</vt:lpstr>
      <vt:lpstr>Sheet1!NM_従事者３８_就任年月日_元号_変更前</vt:lpstr>
      <vt:lpstr>Sheet1!NM_従事者３８_就任年月日_日</vt:lpstr>
      <vt:lpstr>Sheet1!NM_従事者３８_就任年月日_日_変更前</vt:lpstr>
      <vt:lpstr>Sheet1!NM_従事者３８_就任年月日_年</vt:lpstr>
      <vt:lpstr>Sheet1!NM_従事者３８_就任年月日_年_変更前</vt:lpstr>
      <vt:lpstr>Sheet1!NM_従事者３８_週勤務時間_小数１</vt:lpstr>
      <vt:lpstr>Sheet1!NM_従事者３８_週勤務時間_小数１_変更前</vt:lpstr>
      <vt:lpstr>Sheet1!NM_従事者３８_週勤務時間_整数１</vt:lpstr>
      <vt:lpstr>Sheet1!NM_従事者３８_週勤務時間_整数１_変更前</vt:lpstr>
      <vt:lpstr>Sheet1!NM_従事者３８_週勤務時間_整数２</vt:lpstr>
      <vt:lpstr>Sheet1!NM_従事者３８_週勤務時間_整数２_変更前</vt:lpstr>
      <vt:lpstr>Sheet1!NM_従事者３８_住所_建物名</vt:lpstr>
      <vt:lpstr>Sheet1!NM_従事者３８_住所_建物名_変更前</vt:lpstr>
      <vt:lpstr>Sheet1!NM_従事者３８_住所_市区町村</vt:lpstr>
      <vt:lpstr>Sheet1!NM_従事者３８_住所_市区町村_変更前</vt:lpstr>
      <vt:lpstr>Sheet1!NM_従事者３８_住所_字</vt:lpstr>
      <vt:lpstr>Sheet1!NM_従事者３８_住所_字_変更前</vt:lpstr>
      <vt:lpstr>Sheet1!NM_従事者３８_住所_都道府県</vt:lpstr>
      <vt:lpstr>Sheet1!NM_従事者３８_住所_都道府県_変更前</vt:lpstr>
      <vt:lpstr>Sheet1!NM_従事者３８_住所_番地</vt:lpstr>
      <vt:lpstr>Sheet1!NM_従事者３８_住所_番地_変更前</vt:lpstr>
      <vt:lpstr>Sheet1!NM_従事者３８_住所_郵便番号_右</vt:lpstr>
      <vt:lpstr>Sheet1!NM_従事者３８_住所_郵便番号_右_変更前</vt:lpstr>
      <vt:lpstr>Sheet1!NM_従事者３８_住所_郵便番号_左</vt:lpstr>
      <vt:lpstr>Sheet1!NM_従事者３８_住所_郵便番号_左_変更前</vt:lpstr>
      <vt:lpstr>Sheet1!NM_従事者３８_従事者区分</vt:lpstr>
      <vt:lpstr>Sheet1!NM_従事者３８_従事者区分_変更前</vt:lpstr>
      <vt:lpstr>Sheet1!NM_従事者３８_従事者備考</vt:lpstr>
      <vt:lpstr>Sheet1!NM_従事者３８_従事者備考_変更前</vt:lpstr>
      <vt:lpstr>Sheet1!NM_従事者３８_生年月日_月</vt:lpstr>
      <vt:lpstr>Sheet1!NM_従事者３８_生年月日_月_変更前</vt:lpstr>
      <vt:lpstr>Sheet1!NM_従事者３８_生年月日_元号</vt:lpstr>
      <vt:lpstr>Sheet1!NM_従事者３８_生年月日_元号_変更前</vt:lpstr>
      <vt:lpstr>Sheet1!NM_従事者３８_生年月日_日</vt:lpstr>
      <vt:lpstr>Sheet1!NM_従事者３８_生年月日_日_変更前</vt:lpstr>
      <vt:lpstr>Sheet1!NM_従事者３８_生年月日_年</vt:lpstr>
      <vt:lpstr>Sheet1!NM_従事者３８_生年月日_年_変更前</vt:lpstr>
      <vt:lpstr>Sheet1!NM_従事者３８_退任年月日_月</vt:lpstr>
      <vt:lpstr>Sheet1!NM_従事者３８_退任年月日_月_変更前</vt:lpstr>
      <vt:lpstr>Sheet1!NM_従事者３８_退任年月日_元号</vt:lpstr>
      <vt:lpstr>Sheet1!NM_従事者３８_退任年月日_元号_変更前</vt:lpstr>
      <vt:lpstr>Sheet1!NM_従事者３８_退任年月日_日</vt:lpstr>
      <vt:lpstr>Sheet1!NM_従事者３８_退任年月日_日_変更前</vt:lpstr>
      <vt:lpstr>Sheet1!NM_従事者３８_退任年月日_年</vt:lpstr>
      <vt:lpstr>Sheet1!NM_従事者３８_退任年月日_年_変更前</vt:lpstr>
      <vt:lpstr>Sheet1!NM_従事者３８_登録年月日_月</vt:lpstr>
      <vt:lpstr>Sheet1!NM_従事者３８_登録年月日_月_変更前</vt:lpstr>
      <vt:lpstr>Sheet1!NM_従事者３８_登録年月日_元号</vt:lpstr>
      <vt:lpstr>Sheet1!NM_従事者３８_登録年月日_元号_変更前</vt:lpstr>
      <vt:lpstr>Sheet1!NM_従事者３８_登録年月日_日</vt:lpstr>
      <vt:lpstr>Sheet1!NM_従事者３８_登録年月日_日_変更前</vt:lpstr>
      <vt:lpstr>Sheet1!NM_従事者３８_登録年月日_年</vt:lpstr>
      <vt:lpstr>Sheet1!NM_従事者３８_登録年月日_年_変更前</vt:lpstr>
      <vt:lpstr>Sheet1!NM_従事者３８_登録販売者登録都道府県</vt:lpstr>
      <vt:lpstr>Sheet1!NM_従事者３８_登録販売者登録都道府県_変更前</vt:lpstr>
      <vt:lpstr>Sheet1!NM_従事者３８_登録番号１</vt:lpstr>
      <vt:lpstr>Sheet1!NM_従事者３８_登録番号１_変更前</vt:lpstr>
      <vt:lpstr>Sheet1!NM_従事者３８_登録番号２</vt:lpstr>
      <vt:lpstr>Sheet1!NM_従事者３８_登録番号２_変更前</vt:lpstr>
      <vt:lpstr>Sheet1!NM_従事者３８_登録番号３</vt:lpstr>
      <vt:lpstr>Sheet1!NM_従事者３８_登録番号３_変更前</vt:lpstr>
      <vt:lpstr>Sheet1!NM_従事者３８_比較フラグ</vt:lpstr>
      <vt:lpstr>Sheet1!NM_従事者３８_要指導又は第１類_小数１</vt:lpstr>
      <vt:lpstr>Sheet1!NM_従事者３８_要指導又は第１類_小数１_変更前</vt:lpstr>
      <vt:lpstr>Sheet1!NM_従事者３８_要指導又は第１類_整数１</vt:lpstr>
      <vt:lpstr>Sheet1!NM_従事者３８_要指導又は第１類_整数１_変更前</vt:lpstr>
      <vt:lpstr>Sheet1!NM_従事者３８_要指導又は第１類_整数２</vt:lpstr>
      <vt:lpstr>Sheet1!NM_従事者３８_要指導又は第１類_整数２_変更前</vt:lpstr>
      <vt:lpstr>Sheet1!NM_従事者３９_医薬品_小数１</vt:lpstr>
      <vt:lpstr>Sheet1!NM_従事者３９_医薬品_小数１_変更前</vt:lpstr>
      <vt:lpstr>Sheet1!NM_従事者３９_医薬品_整数１</vt:lpstr>
      <vt:lpstr>Sheet1!NM_従事者３９_医薬品_整数１_変更前</vt:lpstr>
      <vt:lpstr>Sheet1!NM_従事者３９_医薬品_整数２</vt:lpstr>
      <vt:lpstr>Sheet1!NM_従事者３９_医薬品_整数２_変更前</vt:lpstr>
      <vt:lpstr>Sheet1!NM_従事者３９_兼務</vt:lpstr>
      <vt:lpstr>Sheet1!NM_従事者３９_兼務管理店舗_許可番号</vt:lpstr>
      <vt:lpstr>Sheet1!NM_従事者３９_兼務管理店舗_主に従事する店舗</vt:lpstr>
      <vt:lpstr>Sheet1!NM_従事者３９_兼務管理店舗_店舗住所_建物名</vt:lpstr>
      <vt:lpstr>Sheet1!NM_従事者３９_兼務管理店舗_店舗住所_市区町村</vt:lpstr>
      <vt:lpstr>Sheet1!NM_従事者３９_兼務管理店舗_店舗住所_字</vt:lpstr>
      <vt:lpstr>Sheet1!NM_従事者３９_兼務管理店舗_店舗住所_都道府県</vt:lpstr>
      <vt:lpstr>Sheet1!NM_従事者３９_兼務管理店舗_店舗住所_番地</vt:lpstr>
      <vt:lpstr>Sheet1!NM_従事者３９_兼務管理店舗_店舗住所_郵便番号_右</vt:lpstr>
      <vt:lpstr>Sheet1!NM_従事者３９_兼務管理店舗_店舗住所_郵便番号_左</vt:lpstr>
      <vt:lpstr>Sheet1!NM_従事者３９_兼務管理店舗_店舗名称</vt:lpstr>
      <vt:lpstr>Sheet1!NM_従事者３９_兼務許可年月日_月</vt:lpstr>
      <vt:lpstr>Sheet1!NM_従事者３９_兼務許可年月日_元号</vt:lpstr>
      <vt:lpstr>Sheet1!NM_従事者３９_兼務許可年月日_日</vt:lpstr>
      <vt:lpstr>Sheet1!NM_従事者３９_兼務許可年月日_年</vt:lpstr>
      <vt:lpstr>Sheet1!NM_従事者３９_兼務許可番号</vt:lpstr>
      <vt:lpstr>Sheet1!NM_従事者３９_兼務廃止年月日_月</vt:lpstr>
      <vt:lpstr>Sheet1!NM_従事者３９_兼務廃止年月日_元号</vt:lpstr>
      <vt:lpstr>Sheet1!NM_従事者３９_兼務廃止年月日_日</vt:lpstr>
      <vt:lpstr>Sheet1!NM_従事者３９_兼務廃止年月日_年</vt:lpstr>
      <vt:lpstr>Sheet1!NM_従事者３９_兼務備考</vt:lpstr>
      <vt:lpstr>Sheet1!NM_従事者３９_氏名</vt:lpstr>
      <vt:lpstr>Sheet1!NM_従事者３９_氏名_当て字</vt:lpstr>
      <vt:lpstr>Sheet1!NM_従事者３９_氏名_当て字_変更前</vt:lpstr>
      <vt:lpstr>Sheet1!NM_従事者３９_氏名_変更前</vt:lpstr>
      <vt:lpstr>Sheet1!NM_従事者３９_氏名カナ</vt:lpstr>
      <vt:lpstr>Sheet1!NM_従事者３９_氏名カナ_変更前</vt:lpstr>
      <vt:lpstr>Sheet1!NM_従事者３９_資格</vt:lpstr>
      <vt:lpstr>Sheet1!NM_従事者３９_資格_変更前</vt:lpstr>
      <vt:lpstr>Sheet1!NM_従事者３９_就任年月日_月</vt:lpstr>
      <vt:lpstr>Sheet1!NM_従事者３９_就任年月日_月_変更前</vt:lpstr>
      <vt:lpstr>Sheet1!NM_従事者３９_就任年月日_元号</vt:lpstr>
      <vt:lpstr>Sheet1!NM_従事者３９_就任年月日_元号_変更前</vt:lpstr>
      <vt:lpstr>Sheet1!NM_従事者３９_就任年月日_日</vt:lpstr>
      <vt:lpstr>Sheet1!NM_従事者３９_就任年月日_日_変更前</vt:lpstr>
      <vt:lpstr>Sheet1!NM_従事者３９_就任年月日_年</vt:lpstr>
      <vt:lpstr>Sheet1!NM_従事者３９_就任年月日_年_変更前</vt:lpstr>
      <vt:lpstr>Sheet1!NM_従事者３９_週勤務時間_小数１</vt:lpstr>
      <vt:lpstr>Sheet1!NM_従事者３９_週勤務時間_小数１_変更前</vt:lpstr>
      <vt:lpstr>Sheet1!NM_従事者３９_週勤務時間_整数１</vt:lpstr>
      <vt:lpstr>Sheet1!NM_従事者３９_週勤務時間_整数１_変更前</vt:lpstr>
      <vt:lpstr>Sheet1!NM_従事者３９_週勤務時間_整数２</vt:lpstr>
      <vt:lpstr>Sheet1!NM_従事者３９_週勤務時間_整数２_変更前</vt:lpstr>
      <vt:lpstr>Sheet1!NM_従事者３９_住所_建物名</vt:lpstr>
      <vt:lpstr>Sheet1!NM_従事者３９_住所_建物名_変更前</vt:lpstr>
      <vt:lpstr>Sheet1!NM_従事者３９_住所_市区町村</vt:lpstr>
      <vt:lpstr>Sheet1!NM_従事者３９_住所_市区町村_変更前</vt:lpstr>
      <vt:lpstr>Sheet1!NM_従事者３９_住所_字</vt:lpstr>
      <vt:lpstr>Sheet1!NM_従事者３９_住所_字_変更前</vt:lpstr>
      <vt:lpstr>Sheet1!NM_従事者３９_住所_都道府県</vt:lpstr>
      <vt:lpstr>Sheet1!NM_従事者３９_住所_都道府県_変更前</vt:lpstr>
      <vt:lpstr>Sheet1!NM_従事者３９_住所_番地</vt:lpstr>
      <vt:lpstr>Sheet1!NM_従事者３９_住所_番地_変更前</vt:lpstr>
      <vt:lpstr>Sheet1!NM_従事者３９_住所_郵便番号_右</vt:lpstr>
      <vt:lpstr>Sheet1!NM_従事者３９_住所_郵便番号_右_変更前</vt:lpstr>
      <vt:lpstr>Sheet1!NM_従事者３９_住所_郵便番号_左</vt:lpstr>
      <vt:lpstr>Sheet1!NM_従事者３９_住所_郵便番号_左_変更前</vt:lpstr>
      <vt:lpstr>Sheet1!NM_従事者３９_従事者区分</vt:lpstr>
      <vt:lpstr>Sheet1!NM_従事者３９_従事者区分_変更前</vt:lpstr>
      <vt:lpstr>Sheet1!NM_従事者３９_従事者備考</vt:lpstr>
      <vt:lpstr>Sheet1!NM_従事者３９_従事者備考_変更前</vt:lpstr>
      <vt:lpstr>Sheet1!NM_従事者３９_生年月日_月</vt:lpstr>
      <vt:lpstr>Sheet1!NM_従事者３９_生年月日_月_変更前</vt:lpstr>
      <vt:lpstr>Sheet1!NM_従事者３９_生年月日_元号</vt:lpstr>
      <vt:lpstr>Sheet1!NM_従事者３９_生年月日_元号_変更前</vt:lpstr>
      <vt:lpstr>Sheet1!NM_従事者３９_生年月日_日</vt:lpstr>
      <vt:lpstr>Sheet1!NM_従事者３９_生年月日_日_変更前</vt:lpstr>
      <vt:lpstr>Sheet1!NM_従事者３９_生年月日_年</vt:lpstr>
      <vt:lpstr>Sheet1!NM_従事者３９_生年月日_年_変更前</vt:lpstr>
      <vt:lpstr>Sheet1!NM_従事者３９_退任年月日_月</vt:lpstr>
      <vt:lpstr>Sheet1!NM_従事者３９_退任年月日_月_変更前</vt:lpstr>
      <vt:lpstr>Sheet1!NM_従事者３９_退任年月日_元号</vt:lpstr>
      <vt:lpstr>Sheet1!NM_従事者３９_退任年月日_元号_変更前</vt:lpstr>
      <vt:lpstr>Sheet1!NM_従事者３９_退任年月日_日</vt:lpstr>
      <vt:lpstr>Sheet1!NM_従事者３９_退任年月日_日_変更前</vt:lpstr>
      <vt:lpstr>Sheet1!NM_従事者３９_退任年月日_年</vt:lpstr>
      <vt:lpstr>Sheet1!NM_従事者３９_退任年月日_年_変更前</vt:lpstr>
      <vt:lpstr>Sheet1!NM_従事者３９_登録年月日_月</vt:lpstr>
      <vt:lpstr>Sheet1!NM_従事者３９_登録年月日_月_変更前</vt:lpstr>
      <vt:lpstr>Sheet1!NM_従事者３９_登録年月日_元号</vt:lpstr>
      <vt:lpstr>Sheet1!NM_従事者３９_登録年月日_元号_変更前</vt:lpstr>
      <vt:lpstr>Sheet1!NM_従事者３９_登録年月日_日</vt:lpstr>
      <vt:lpstr>Sheet1!NM_従事者３９_登録年月日_日_変更前</vt:lpstr>
      <vt:lpstr>Sheet1!NM_従事者３９_登録年月日_年</vt:lpstr>
      <vt:lpstr>Sheet1!NM_従事者３９_登録年月日_年_変更前</vt:lpstr>
      <vt:lpstr>Sheet1!NM_従事者３９_登録販売者登録都道府県</vt:lpstr>
      <vt:lpstr>Sheet1!NM_従事者３９_登録販売者登録都道府県_変更前</vt:lpstr>
      <vt:lpstr>Sheet1!NM_従事者３９_登録番号１</vt:lpstr>
      <vt:lpstr>Sheet1!NM_従事者３９_登録番号１_変更前</vt:lpstr>
      <vt:lpstr>Sheet1!NM_従事者３９_登録番号２</vt:lpstr>
      <vt:lpstr>Sheet1!NM_従事者３９_登録番号２_変更前</vt:lpstr>
      <vt:lpstr>Sheet1!NM_従事者３９_登録番号３</vt:lpstr>
      <vt:lpstr>Sheet1!NM_従事者３９_登録番号３_変更前</vt:lpstr>
      <vt:lpstr>Sheet1!NM_従事者３９_比較フラグ</vt:lpstr>
      <vt:lpstr>Sheet1!NM_従事者３９_要指導又は第１類_小数１</vt:lpstr>
      <vt:lpstr>Sheet1!NM_従事者３９_要指導又は第１類_小数１_変更前</vt:lpstr>
      <vt:lpstr>Sheet1!NM_従事者３９_要指導又は第１類_整数１</vt:lpstr>
      <vt:lpstr>Sheet1!NM_従事者３９_要指導又は第１類_整数１_変更前</vt:lpstr>
      <vt:lpstr>Sheet1!NM_従事者３９_要指導又は第１類_整数２</vt:lpstr>
      <vt:lpstr>Sheet1!NM_従事者３９_要指導又は第１類_整数２_変更前</vt:lpstr>
      <vt:lpstr>Sheet1!NM_従事者４_医薬品_小数１</vt:lpstr>
      <vt:lpstr>Sheet1!NM_従事者４_医薬品_小数１_変更前</vt:lpstr>
      <vt:lpstr>Sheet1!NM_従事者４_医薬品_整数１</vt:lpstr>
      <vt:lpstr>Sheet1!NM_従事者４_医薬品_整数１_変更前</vt:lpstr>
      <vt:lpstr>Sheet1!NM_従事者４_医薬品_整数２</vt:lpstr>
      <vt:lpstr>Sheet1!NM_従事者４_医薬品_整数２_変更前</vt:lpstr>
      <vt:lpstr>Sheet1!NM_従事者４_兼務</vt:lpstr>
      <vt:lpstr>Sheet1!NM_従事者４_兼務管理店舗_許可番号</vt:lpstr>
      <vt:lpstr>Sheet1!NM_従事者４_兼務管理店舗_主に従事する店舗</vt:lpstr>
      <vt:lpstr>Sheet1!NM_従事者４_兼務管理店舗_店舗住所_建物名</vt:lpstr>
      <vt:lpstr>Sheet1!NM_従事者４_兼務管理店舗_店舗住所_市区町村</vt:lpstr>
      <vt:lpstr>Sheet1!NM_従事者４_兼務管理店舗_店舗住所_字</vt:lpstr>
      <vt:lpstr>Sheet1!NM_従事者４_兼務管理店舗_店舗住所_都道府県</vt:lpstr>
      <vt:lpstr>Sheet1!NM_従事者４_兼務管理店舗_店舗住所_番地</vt:lpstr>
      <vt:lpstr>Sheet1!NM_従事者４_兼務管理店舗_店舗住所_郵便番号_右</vt:lpstr>
      <vt:lpstr>Sheet1!NM_従事者４_兼務管理店舗_店舗住所_郵便番号_左</vt:lpstr>
      <vt:lpstr>Sheet1!NM_従事者４_兼務管理店舗_店舗名称</vt:lpstr>
      <vt:lpstr>Sheet1!NM_従事者４_兼務許可年月日_月</vt:lpstr>
      <vt:lpstr>Sheet1!NM_従事者４_兼務許可年月日_元号</vt:lpstr>
      <vt:lpstr>Sheet1!NM_従事者４_兼務許可年月日_日</vt:lpstr>
      <vt:lpstr>Sheet1!NM_従事者４_兼務許可年月日_年</vt:lpstr>
      <vt:lpstr>Sheet1!NM_従事者４_兼務許可番号</vt:lpstr>
      <vt:lpstr>Sheet1!NM_従事者４_兼務廃止年月日_月</vt:lpstr>
      <vt:lpstr>Sheet1!NM_従事者４_兼務廃止年月日_元号</vt:lpstr>
      <vt:lpstr>Sheet1!NM_従事者４_兼務廃止年月日_日</vt:lpstr>
      <vt:lpstr>Sheet1!NM_従事者４_兼務廃止年月日_年</vt:lpstr>
      <vt:lpstr>Sheet1!NM_従事者４_兼務備考</vt:lpstr>
      <vt:lpstr>Sheet1!NM_従事者４_氏名</vt:lpstr>
      <vt:lpstr>Sheet1!NM_従事者４_氏名_当て字</vt:lpstr>
      <vt:lpstr>Sheet1!NM_従事者４_氏名_当て字_変更前</vt:lpstr>
      <vt:lpstr>Sheet1!NM_従事者４_氏名_変更前</vt:lpstr>
      <vt:lpstr>Sheet1!NM_従事者４_氏名カナ</vt:lpstr>
      <vt:lpstr>Sheet1!NM_従事者４_氏名カナ_変更前</vt:lpstr>
      <vt:lpstr>Sheet1!NM_従事者４_資格</vt:lpstr>
      <vt:lpstr>Sheet1!NM_従事者４_資格_変更前</vt:lpstr>
      <vt:lpstr>Sheet1!NM_従事者４_就任年月日_月</vt:lpstr>
      <vt:lpstr>Sheet1!NM_従事者４_就任年月日_月_変更前</vt:lpstr>
      <vt:lpstr>Sheet1!NM_従事者４_就任年月日_元号</vt:lpstr>
      <vt:lpstr>Sheet1!NM_従事者４_就任年月日_元号_変更前</vt:lpstr>
      <vt:lpstr>Sheet1!NM_従事者４_就任年月日_日</vt:lpstr>
      <vt:lpstr>Sheet1!NM_従事者４_就任年月日_日_変更前</vt:lpstr>
      <vt:lpstr>Sheet1!NM_従事者４_就任年月日_年</vt:lpstr>
      <vt:lpstr>Sheet1!NM_従事者４_就任年月日_年_変更前</vt:lpstr>
      <vt:lpstr>Sheet1!NM_従事者４_週勤務時間_小数１</vt:lpstr>
      <vt:lpstr>Sheet1!NM_従事者４_週勤務時間_小数１_変更前</vt:lpstr>
      <vt:lpstr>Sheet1!NM_従事者４_週勤務時間_整数１</vt:lpstr>
      <vt:lpstr>Sheet1!NM_従事者４_週勤務時間_整数１_変更前</vt:lpstr>
      <vt:lpstr>Sheet1!NM_従事者４_週勤務時間_整数２</vt:lpstr>
      <vt:lpstr>Sheet1!NM_従事者４_週勤務時間_整数２_変更前</vt:lpstr>
      <vt:lpstr>Sheet1!NM_従事者４_住所_建物名</vt:lpstr>
      <vt:lpstr>Sheet1!NM_従事者４_住所_建物名_変更前</vt:lpstr>
      <vt:lpstr>Sheet1!NM_従事者４_住所_市区町村</vt:lpstr>
      <vt:lpstr>Sheet1!NM_従事者４_住所_市区町村_変更前</vt:lpstr>
      <vt:lpstr>Sheet1!NM_従事者４_住所_字</vt:lpstr>
      <vt:lpstr>Sheet1!NM_従事者４_住所_字_変更前</vt:lpstr>
      <vt:lpstr>Sheet1!NM_従事者４_住所_都道府県</vt:lpstr>
      <vt:lpstr>Sheet1!NM_従事者４_住所_都道府県_変更前</vt:lpstr>
      <vt:lpstr>Sheet1!NM_従事者４_住所_番地</vt:lpstr>
      <vt:lpstr>Sheet1!NM_従事者４_住所_番地_変更前</vt:lpstr>
      <vt:lpstr>Sheet1!NM_従事者４_住所_郵便番号_右</vt:lpstr>
      <vt:lpstr>Sheet1!NM_従事者４_住所_郵便番号_右_変更前</vt:lpstr>
      <vt:lpstr>Sheet1!NM_従事者４_住所_郵便番号_左</vt:lpstr>
      <vt:lpstr>Sheet1!NM_従事者４_住所_郵便番号_左_変更前</vt:lpstr>
      <vt:lpstr>Sheet1!NM_従事者４_従事者区分</vt:lpstr>
      <vt:lpstr>Sheet1!NM_従事者４_従事者区分_変更前</vt:lpstr>
      <vt:lpstr>Sheet1!NM_従事者４_従事者備考</vt:lpstr>
      <vt:lpstr>Sheet1!NM_従事者４_従事者備考_変更前</vt:lpstr>
      <vt:lpstr>Sheet1!NM_従事者４_生年月日_月</vt:lpstr>
      <vt:lpstr>Sheet1!NM_従事者４_生年月日_月_変更前</vt:lpstr>
      <vt:lpstr>Sheet1!NM_従事者４_生年月日_元号</vt:lpstr>
      <vt:lpstr>Sheet1!NM_従事者４_生年月日_元号_変更前</vt:lpstr>
      <vt:lpstr>Sheet1!NM_従事者４_生年月日_日</vt:lpstr>
      <vt:lpstr>Sheet1!NM_従事者４_生年月日_日_変更前</vt:lpstr>
      <vt:lpstr>Sheet1!NM_従事者４_生年月日_年</vt:lpstr>
      <vt:lpstr>Sheet1!NM_従事者４_生年月日_年_変更前</vt:lpstr>
      <vt:lpstr>Sheet1!NM_従事者４_退任年月日_月</vt:lpstr>
      <vt:lpstr>Sheet1!NM_従事者４_退任年月日_月_変更前</vt:lpstr>
      <vt:lpstr>Sheet1!NM_従事者４_退任年月日_元号</vt:lpstr>
      <vt:lpstr>Sheet1!NM_従事者４_退任年月日_元号_変更前</vt:lpstr>
      <vt:lpstr>Sheet1!NM_従事者４_退任年月日_日</vt:lpstr>
      <vt:lpstr>Sheet1!NM_従事者４_退任年月日_日_変更前</vt:lpstr>
      <vt:lpstr>Sheet1!NM_従事者４_退任年月日_年</vt:lpstr>
      <vt:lpstr>Sheet1!NM_従事者４_退任年月日_年_変更前</vt:lpstr>
      <vt:lpstr>Sheet1!NM_従事者４_登録年月日_月</vt:lpstr>
      <vt:lpstr>Sheet1!NM_従事者４_登録年月日_月_変更前</vt:lpstr>
      <vt:lpstr>Sheet1!NM_従事者４_登録年月日_元号</vt:lpstr>
      <vt:lpstr>Sheet1!NM_従事者４_登録年月日_元号_変更前</vt:lpstr>
      <vt:lpstr>Sheet1!NM_従事者４_登録年月日_日</vt:lpstr>
      <vt:lpstr>Sheet1!NM_従事者４_登録年月日_日_変更前</vt:lpstr>
      <vt:lpstr>Sheet1!NM_従事者４_登録年月日_年</vt:lpstr>
      <vt:lpstr>Sheet1!NM_従事者４_登録年月日_年_変更前</vt:lpstr>
      <vt:lpstr>Sheet1!NM_従事者４_登録販売者登録都道府県</vt:lpstr>
      <vt:lpstr>Sheet1!NM_従事者４_登録販売者登録都道府県_変更前</vt:lpstr>
      <vt:lpstr>Sheet1!NM_従事者４_登録番号１</vt:lpstr>
      <vt:lpstr>Sheet1!NM_従事者４_登録番号１_変更前</vt:lpstr>
      <vt:lpstr>Sheet1!NM_従事者４_登録番号２</vt:lpstr>
      <vt:lpstr>Sheet1!NM_従事者４_登録番号２_変更前</vt:lpstr>
      <vt:lpstr>Sheet1!NM_従事者４_登録番号３</vt:lpstr>
      <vt:lpstr>Sheet1!NM_従事者４_登録番号３_変更前</vt:lpstr>
      <vt:lpstr>Sheet1!NM_従事者４_比較フラグ</vt:lpstr>
      <vt:lpstr>Sheet1!NM_従事者４_要指導又は第１類_小数１</vt:lpstr>
      <vt:lpstr>Sheet1!NM_従事者４_要指導又は第１類_小数１_変更前</vt:lpstr>
      <vt:lpstr>Sheet1!NM_従事者４_要指導又は第１類_整数１</vt:lpstr>
      <vt:lpstr>Sheet1!NM_従事者４_要指導又は第１類_整数１_変更前</vt:lpstr>
      <vt:lpstr>Sheet1!NM_従事者４_要指導又は第１類_整数２</vt:lpstr>
      <vt:lpstr>Sheet1!NM_従事者４_要指導又は第１類_整数２_変更前</vt:lpstr>
      <vt:lpstr>Sheet1!NM_従事者４０_医薬品_小数１</vt:lpstr>
      <vt:lpstr>Sheet1!NM_従事者４０_医薬品_小数１_変更前</vt:lpstr>
      <vt:lpstr>Sheet1!NM_従事者４０_医薬品_整数１</vt:lpstr>
      <vt:lpstr>Sheet1!NM_従事者４０_医薬品_整数１_変更前</vt:lpstr>
      <vt:lpstr>Sheet1!NM_従事者４０_医薬品_整数２</vt:lpstr>
      <vt:lpstr>Sheet1!NM_従事者４０_医薬品_整数２_変更前</vt:lpstr>
      <vt:lpstr>Sheet1!NM_従事者４０_兼務</vt:lpstr>
      <vt:lpstr>Sheet1!NM_従事者４０_兼務管理店舗_許可番号</vt:lpstr>
      <vt:lpstr>Sheet1!NM_従事者４０_兼務管理店舗_主に従事する店舗</vt:lpstr>
      <vt:lpstr>Sheet1!NM_従事者４０_兼務管理店舗_店舗住所_建物名</vt:lpstr>
      <vt:lpstr>Sheet1!NM_従事者４０_兼務管理店舗_店舗住所_市区町村</vt:lpstr>
      <vt:lpstr>Sheet1!NM_従事者４０_兼務管理店舗_店舗住所_字</vt:lpstr>
      <vt:lpstr>Sheet1!NM_従事者４０_兼務管理店舗_店舗住所_都道府県</vt:lpstr>
      <vt:lpstr>Sheet1!NM_従事者４０_兼務管理店舗_店舗住所_番地</vt:lpstr>
      <vt:lpstr>Sheet1!NM_従事者４０_兼務管理店舗_店舗住所_郵便番号_右</vt:lpstr>
      <vt:lpstr>Sheet1!NM_従事者４０_兼務管理店舗_店舗住所_郵便番号_左</vt:lpstr>
      <vt:lpstr>Sheet1!NM_従事者４０_兼務管理店舗_店舗名称</vt:lpstr>
      <vt:lpstr>Sheet1!NM_従事者４０_兼務許可年月日_月</vt:lpstr>
      <vt:lpstr>Sheet1!NM_従事者４０_兼務許可年月日_元号</vt:lpstr>
      <vt:lpstr>Sheet1!NM_従事者４０_兼務許可年月日_日</vt:lpstr>
      <vt:lpstr>Sheet1!NM_従事者４０_兼務許可年月日_年</vt:lpstr>
      <vt:lpstr>Sheet1!NM_従事者４０_兼務許可番号</vt:lpstr>
      <vt:lpstr>Sheet1!NM_従事者４０_兼務廃止年月日_月</vt:lpstr>
      <vt:lpstr>Sheet1!NM_従事者４０_兼務廃止年月日_元号</vt:lpstr>
      <vt:lpstr>Sheet1!NM_従事者４０_兼務廃止年月日_日</vt:lpstr>
      <vt:lpstr>Sheet1!NM_従事者４０_兼務廃止年月日_年</vt:lpstr>
      <vt:lpstr>Sheet1!NM_従事者４０_兼務備考</vt:lpstr>
      <vt:lpstr>Sheet1!NM_従事者４０_氏名</vt:lpstr>
      <vt:lpstr>Sheet1!NM_従事者４０_氏名_当て字</vt:lpstr>
      <vt:lpstr>Sheet1!NM_従事者４０_氏名_当て字_変更前</vt:lpstr>
      <vt:lpstr>Sheet1!NM_従事者４０_氏名_変更前</vt:lpstr>
      <vt:lpstr>Sheet1!NM_従事者４０_氏名カナ</vt:lpstr>
      <vt:lpstr>Sheet1!NM_従事者４０_氏名カナ_変更前</vt:lpstr>
      <vt:lpstr>Sheet1!NM_従事者４０_資格</vt:lpstr>
      <vt:lpstr>Sheet1!NM_従事者４０_資格_変更前</vt:lpstr>
      <vt:lpstr>Sheet1!NM_従事者４０_就任年月日_月</vt:lpstr>
      <vt:lpstr>Sheet1!NM_従事者４０_就任年月日_月_変更前</vt:lpstr>
      <vt:lpstr>Sheet1!NM_従事者４０_就任年月日_元号</vt:lpstr>
      <vt:lpstr>Sheet1!NM_従事者４０_就任年月日_元号_変更前</vt:lpstr>
      <vt:lpstr>Sheet1!NM_従事者４０_就任年月日_日</vt:lpstr>
      <vt:lpstr>Sheet1!NM_従事者４０_就任年月日_日_変更前</vt:lpstr>
      <vt:lpstr>Sheet1!NM_従事者４０_就任年月日_年</vt:lpstr>
      <vt:lpstr>Sheet1!NM_従事者４０_就任年月日_年_変更前</vt:lpstr>
      <vt:lpstr>Sheet1!NM_従事者４０_週勤務時間_小数１</vt:lpstr>
      <vt:lpstr>Sheet1!NM_従事者４０_週勤務時間_小数１_変更前</vt:lpstr>
      <vt:lpstr>Sheet1!NM_従事者４０_週勤務時間_整数１</vt:lpstr>
      <vt:lpstr>Sheet1!NM_従事者４０_週勤務時間_整数１_変更前</vt:lpstr>
      <vt:lpstr>Sheet1!NM_従事者４０_週勤務時間_整数２</vt:lpstr>
      <vt:lpstr>Sheet1!NM_従事者４０_週勤務時間_整数２_変更前</vt:lpstr>
      <vt:lpstr>Sheet1!NM_従事者４０_住所_建物名</vt:lpstr>
      <vt:lpstr>Sheet1!NM_従事者４０_住所_建物名_変更前</vt:lpstr>
      <vt:lpstr>Sheet1!NM_従事者４０_住所_市区町村</vt:lpstr>
      <vt:lpstr>Sheet1!NM_従事者４０_住所_市区町村_変更前</vt:lpstr>
      <vt:lpstr>Sheet1!NM_従事者４０_住所_字</vt:lpstr>
      <vt:lpstr>Sheet1!NM_従事者４０_住所_字_変更前</vt:lpstr>
      <vt:lpstr>Sheet1!NM_従事者４０_住所_都道府県</vt:lpstr>
      <vt:lpstr>Sheet1!NM_従事者４０_住所_都道府県_変更前</vt:lpstr>
      <vt:lpstr>Sheet1!NM_従事者４０_住所_番地</vt:lpstr>
      <vt:lpstr>Sheet1!NM_従事者４０_住所_番地_変更前</vt:lpstr>
      <vt:lpstr>Sheet1!NM_従事者４０_住所_郵便番号_右</vt:lpstr>
      <vt:lpstr>Sheet1!NM_従事者４０_住所_郵便番号_右_変更前</vt:lpstr>
      <vt:lpstr>Sheet1!NM_従事者４０_住所_郵便番号_左</vt:lpstr>
      <vt:lpstr>Sheet1!NM_従事者４０_住所_郵便番号_左_変更前</vt:lpstr>
      <vt:lpstr>Sheet1!NM_従事者４０_従事者区分</vt:lpstr>
      <vt:lpstr>Sheet1!NM_従事者４０_従事者区分_変更前</vt:lpstr>
      <vt:lpstr>Sheet1!NM_従事者４０_従事者備考</vt:lpstr>
      <vt:lpstr>Sheet1!NM_従事者４０_従事者備考_変更前</vt:lpstr>
      <vt:lpstr>Sheet1!NM_従事者４０_生年月日_月</vt:lpstr>
      <vt:lpstr>Sheet1!NM_従事者４０_生年月日_月_変更前</vt:lpstr>
      <vt:lpstr>Sheet1!NM_従事者４０_生年月日_元号</vt:lpstr>
      <vt:lpstr>Sheet1!NM_従事者４０_生年月日_元号_変更前</vt:lpstr>
      <vt:lpstr>Sheet1!NM_従事者４０_生年月日_日</vt:lpstr>
      <vt:lpstr>Sheet1!NM_従事者４０_生年月日_日_変更前</vt:lpstr>
      <vt:lpstr>Sheet1!NM_従事者４０_生年月日_年</vt:lpstr>
      <vt:lpstr>Sheet1!NM_従事者４０_生年月日_年_変更前</vt:lpstr>
      <vt:lpstr>Sheet1!NM_従事者４０_退任年月日_月</vt:lpstr>
      <vt:lpstr>Sheet1!NM_従事者４０_退任年月日_月_変更前</vt:lpstr>
      <vt:lpstr>Sheet1!NM_従事者４０_退任年月日_元号</vt:lpstr>
      <vt:lpstr>Sheet1!NM_従事者４０_退任年月日_元号_変更前</vt:lpstr>
      <vt:lpstr>Sheet1!NM_従事者４０_退任年月日_日</vt:lpstr>
      <vt:lpstr>Sheet1!NM_従事者４０_退任年月日_日_変更前</vt:lpstr>
      <vt:lpstr>Sheet1!NM_従事者４０_退任年月日_年</vt:lpstr>
      <vt:lpstr>Sheet1!NM_従事者４０_退任年月日_年_変更前</vt:lpstr>
      <vt:lpstr>Sheet1!NM_従事者４０_登録年月日_月</vt:lpstr>
      <vt:lpstr>Sheet1!NM_従事者４０_登録年月日_月_変更前</vt:lpstr>
      <vt:lpstr>Sheet1!NM_従事者４０_登録年月日_元号</vt:lpstr>
      <vt:lpstr>Sheet1!NM_従事者４０_登録年月日_元号_変更前</vt:lpstr>
      <vt:lpstr>Sheet1!NM_従事者４０_登録年月日_日</vt:lpstr>
      <vt:lpstr>Sheet1!NM_従事者４０_登録年月日_日_変更前</vt:lpstr>
      <vt:lpstr>Sheet1!NM_従事者４０_登録年月日_年</vt:lpstr>
      <vt:lpstr>Sheet1!NM_従事者４０_登録年月日_年_変更前</vt:lpstr>
      <vt:lpstr>Sheet1!NM_従事者４０_登録販売者登録都道府県</vt:lpstr>
      <vt:lpstr>Sheet1!NM_従事者４０_登録販売者登録都道府県_変更前</vt:lpstr>
      <vt:lpstr>Sheet1!NM_従事者４０_登録番号１</vt:lpstr>
      <vt:lpstr>Sheet1!NM_従事者４０_登録番号１_変更前</vt:lpstr>
      <vt:lpstr>Sheet1!NM_従事者４０_登録番号２</vt:lpstr>
      <vt:lpstr>Sheet1!NM_従事者４０_登録番号２_変更前</vt:lpstr>
      <vt:lpstr>Sheet1!NM_従事者４０_登録番号３</vt:lpstr>
      <vt:lpstr>Sheet1!NM_従事者４０_登録番号３_変更前</vt:lpstr>
      <vt:lpstr>Sheet1!NM_従事者４０_比較フラグ</vt:lpstr>
      <vt:lpstr>Sheet1!NM_従事者４０_要指導又は第１類_小数１</vt:lpstr>
      <vt:lpstr>Sheet1!NM_従事者４０_要指導又は第１類_小数１_変更前</vt:lpstr>
      <vt:lpstr>Sheet1!NM_従事者４０_要指導又は第１類_整数１</vt:lpstr>
      <vt:lpstr>Sheet1!NM_従事者４０_要指導又は第１類_整数１_変更前</vt:lpstr>
      <vt:lpstr>Sheet1!NM_従事者４０_要指導又は第１類_整数２</vt:lpstr>
      <vt:lpstr>Sheet1!NM_従事者４０_要指導又は第１類_整数２_変更前</vt:lpstr>
      <vt:lpstr>Sheet1!NM_従事者５_医薬品_小数１</vt:lpstr>
      <vt:lpstr>Sheet1!NM_従事者５_医薬品_小数１_変更前</vt:lpstr>
      <vt:lpstr>Sheet1!NM_従事者５_医薬品_整数１</vt:lpstr>
      <vt:lpstr>Sheet1!NM_従事者５_医薬品_整数１_変更前</vt:lpstr>
      <vt:lpstr>Sheet1!NM_従事者５_医薬品_整数２</vt:lpstr>
      <vt:lpstr>Sheet1!NM_従事者５_医薬品_整数２_変更前</vt:lpstr>
      <vt:lpstr>Sheet1!NM_従事者５_兼務</vt:lpstr>
      <vt:lpstr>Sheet1!NM_従事者５_兼務管理店舗_許可番号</vt:lpstr>
      <vt:lpstr>Sheet1!NM_従事者５_兼務管理店舗_主に従事する店舗</vt:lpstr>
      <vt:lpstr>Sheet1!NM_従事者５_兼務管理店舗_店舗住所_建物名</vt:lpstr>
      <vt:lpstr>Sheet1!NM_従事者５_兼務管理店舗_店舗住所_市区町村</vt:lpstr>
      <vt:lpstr>Sheet1!NM_従事者５_兼務管理店舗_店舗住所_字</vt:lpstr>
      <vt:lpstr>Sheet1!NM_従事者５_兼務管理店舗_店舗住所_都道府県</vt:lpstr>
      <vt:lpstr>Sheet1!NM_従事者５_兼務管理店舗_店舗住所_番地</vt:lpstr>
      <vt:lpstr>Sheet1!NM_従事者５_兼務管理店舗_店舗住所_郵便番号_右</vt:lpstr>
      <vt:lpstr>Sheet1!NM_従事者５_兼務管理店舗_店舗住所_郵便番号_左</vt:lpstr>
      <vt:lpstr>Sheet1!NM_従事者５_兼務管理店舗_店舗名称</vt:lpstr>
      <vt:lpstr>Sheet1!NM_従事者５_兼務許可年月日_月</vt:lpstr>
      <vt:lpstr>Sheet1!NM_従事者５_兼務許可年月日_元号</vt:lpstr>
      <vt:lpstr>Sheet1!NM_従事者５_兼務許可年月日_日</vt:lpstr>
      <vt:lpstr>Sheet1!NM_従事者５_兼務許可年月日_年</vt:lpstr>
      <vt:lpstr>Sheet1!NM_従事者５_兼務許可番号</vt:lpstr>
      <vt:lpstr>Sheet1!NM_従事者５_兼務廃止年月日_月</vt:lpstr>
      <vt:lpstr>Sheet1!NM_従事者５_兼務廃止年月日_元号</vt:lpstr>
      <vt:lpstr>Sheet1!NM_従事者５_兼務廃止年月日_日</vt:lpstr>
      <vt:lpstr>Sheet1!NM_従事者５_兼務廃止年月日_年</vt:lpstr>
      <vt:lpstr>Sheet1!NM_従事者５_兼務備考</vt:lpstr>
      <vt:lpstr>Sheet1!NM_従事者５_氏名</vt:lpstr>
      <vt:lpstr>Sheet1!NM_従事者５_氏名_当て字</vt:lpstr>
      <vt:lpstr>Sheet1!NM_従事者５_氏名_当て字_変更前</vt:lpstr>
      <vt:lpstr>Sheet1!NM_従事者５_氏名_変更前</vt:lpstr>
      <vt:lpstr>Sheet1!NM_従事者５_氏名カナ</vt:lpstr>
      <vt:lpstr>Sheet1!NM_従事者５_氏名カナ_変更前</vt:lpstr>
      <vt:lpstr>Sheet1!NM_従事者５_資格</vt:lpstr>
      <vt:lpstr>Sheet1!NM_従事者５_資格_変更前</vt:lpstr>
      <vt:lpstr>Sheet1!NM_従事者５_就任年月日_月</vt:lpstr>
      <vt:lpstr>Sheet1!NM_従事者５_就任年月日_月_変更前</vt:lpstr>
      <vt:lpstr>Sheet1!NM_従事者５_就任年月日_元号</vt:lpstr>
      <vt:lpstr>Sheet1!NM_従事者５_就任年月日_元号_変更前</vt:lpstr>
      <vt:lpstr>Sheet1!NM_従事者５_就任年月日_日</vt:lpstr>
      <vt:lpstr>Sheet1!NM_従事者５_就任年月日_日_変更前</vt:lpstr>
      <vt:lpstr>Sheet1!NM_従事者５_就任年月日_年</vt:lpstr>
      <vt:lpstr>Sheet1!NM_従事者５_就任年月日_年_変更前</vt:lpstr>
      <vt:lpstr>Sheet1!NM_従事者５_週勤務時間_小数１</vt:lpstr>
      <vt:lpstr>Sheet1!NM_従事者５_週勤務時間_小数１_変更前</vt:lpstr>
      <vt:lpstr>Sheet1!NM_従事者５_週勤務時間_整数１</vt:lpstr>
      <vt:lpstr>Sheet1!NM_従事者５_週勤務時間_整数１_変更前</vt:lpstr>
      <vt:lpstr>Sheet1!NM_従事者５_週勤務時間_整数２</vt:lpstr>
      <vt:lpstr>Sheet1!NM_従事者５_週勤務時間_整数２_変更前</vt:lpstr>
      <vt:lpstr>Sheet1!NM_従事者５_住所_建物名</vt:lpstr>
      <vt:lpstr>Sheet1!NM_従事者５_住所_建物名_変更前</vt:lpstr>
      <vt:lpstr>Sheet1!NM_従事者５_住所_市区町村</vt:lpstr>
      <vt:lpstr>Sheet1!NM_従事者５_住所_市区町村_変更前</vt:lpstr>
      <vt:lpstr>Sheet1!NM_従事者５_住所_字</vt:lpstr>
      <vt:lpstr>Sheet1!NM_従事者５_住所_字_変更前</vt:lpstr>
      <vt:lpstr>Sheet1!NM_従事者５_住所_都道府県</vt:lpstr>
      <vt:lpstr>Sheet1!NM_従事者５_住所_都道府県_変更前</vt:lpstr>
      <vt:lpstr>Sheet1!NM_従事者５_住所_番地</vt:lpstr>
      <vt:lpstr>Sheet1!NM_従事者５_住所_番地_変更前</vt:lpstr>
      <vt:lpstr>Sheet1!NM_従事者５_住所_郵便番号_右</vt:lpstr>
      <vt:lpstr>Sheet1!NM_従事者５_住所_郵便番号_右_変更前</vt:lpstr>
      <vt:lpstr>Sheet1!NM_従事者５_住所_郵便番号_左</vt:lpstr>
      <vt:lpstr>Sheet1!NM_従事者５_住所_郵便番号_左_変更前</vt:lpstr>
      <vt:lpstr>Sheet1!NM_従事者５_従事者区分</vt:lpstr>
      <vt:lpstr>Sheet1!NM_従事者５_従事者区分_変更前</vt:lpstr>
      <vt:lpstr>Sheet1!NM_従事者５_従事者備考</vt:lpstr>
      <vt:lpstr>Sheet1!NM_従事者５_従事者備考_変更前</vt:lpstr>
      <vt:lpstr>Sheet1!NM_従事者５_生年月日_月</vt:lpstr>
      <vt:lpstr>Sheet1!NM_従事者５_生年月日_月_変更前</vt:lpstr>
      <vt:lpstr>Sheet1!NM_従事者５_生年月日_元号</vt:lpstr>
      <vt:lpstr>Sheet1!NM_従事者５_生年月日_元号_変更前</vt:lpstr>
      <vt:lpstr>Sheet1!NM_従事者５_生年月日_日</vt:lpstr>
      <vt:lpstr>Sheet1!NM_従事者５_生年月日_日_変更前</vt:lpstr>
      <vt:lpstr>Sheet1!NM_従事者５_生年月日_年</vt:lpstr>
      <vt:lpstr>Sheet1!NM_従事者５_生年月日_年_変更前</vt:lpstr>
      <vt:lpstr>Sheet1!NM_従事者５_退任年月日_月</vt:lpstr>
      <vt:lpstr>Sheet1!NM_従事者５_退任年月日_月_変更前</vt:lpstr>
      <vt:lpstr>Sheet1!NM_従事者５_退任年月日_元号</vt:lpstr>
      <vt:lpstr>Sheet1!NM_従事者５_退任年月日_元号_変更前</vt:lpstr>
      <vt:lpstr>Sheet1!NM_従事者５_退任年月日_日</vt:lpstr>
      <vt:lpstr>Sheet1!NM_従事者５_退任年月日_日_変更前</vt:lpstr>
      <vt:lpstr>Sheet1!NM_従事者５_退任年月日_年</vt:lpstr>
      <vt:lpstr>Sheet1!NM_従事者５_退任年月日_年_変更前</vt:lpstr>
      <vt:lpstr>Sheet1!NM_従事者５_登録年月日_月</vt:lpstr>
      <vt:lpstr>Sheet1!NM_従事者５_登録年月日_月_変更前</vt:lpstr>
      <vt:lpstr>Sheet1!NM_従事者５_登録年月日_元号</vt:lpstr>
      <vt:lpstr>Sheet1!NM_従事者５_登録年月日_元号_変更前</vt:lpstr>
      <vt:lpstr>Sheet1!NM_従事者５_登録年月日_日</vt:lpstr>
      <vt:lpstr>Sheet1!NM_従事者５_登録年月日_日_変更前</vt:lpstr>
      <vt:lpstr>Sheet1!NM_従事者５_登録年月日_年</vt:lpstr>
      <vt:lpstr>Sheet1!NM_従事者５_登録年月日_年_変更前</vt:lpstr>
      <vt:lpstr>Sheet1!NM_従事者５_登録販売者登録都道府県</vt:lpstr>
      <vt:lpstr>Sheet1!NM_従事者５_登録販売者登録都道府県_変更前</vt:lpstr>
      <vt:lpstr>Sheet1!NM_従事者５_登録番号１</vt:lpstr>
      <vt:lpstr>Sheet1!NM_従事者５_登録番号１_変更前</vt:lpstr>
      <vt:lpstr>Sheet1!NM_従事者５_登録番号２</vt:lpstr>
      <vt:lpstr>Sheet1!NM_従事者５_登録番号２_変更前</vt:lpstr>
      <vt:lpstr>Sheet1!NM_従事者５_登録番号３</vt:lpstr>
      <vt:lpstr>Sheet1!NM_従事者５_登録番号３_変更前</vt:lpstr>
      <vt:lpstr>Sheet1!NM_従事者５_比較フラグ</vt:lpstr>
      <vt:lpstr>Sheet1!NM_従事者５_要指導又は第１類_小数１</vt:lpstr>
      <vt:lpstr>Sheet1!NM_従事者５_要指導又は第１類_小数１_変更前</vt:lpstr>
      <vt:lpstr>Sheet1!NM_従事者５_要指導又は第１類_整数１</vt:lpstr>
      <vt:lpstr>Sheet1!NM_従事者５_要指導又は第１類_整数１_変更前</vt:lpstr>
      <vt:lpstr>Sheet1!NM_従事者５_要指導又は第１類_整数２</vt:lpstr>
      <vt:lpstr>Sheet1!NM_従事者５_要指導又は第１類_整数２_変更前</vt:lpstr>
      <vt:lpstr>Sheet1!NM_従事者６_医薬品_小数１</vt:lpstr>
      <vt:lpstr>Sheet1!NM_従事者６_医薬品_小数１_変更前</vt:lpstr>
      <vt:lpstr>Sheet1!NM_従事者６_医薬品_整数１</vt:lpstr>
      <vt:lpstr>Sheet1!NM_従事者６_医薬品_整数１_変更前</vt:lpstr>
      <vt:lpstr>Sheet1!NM_従事者６_医薬品_整数２</vt:lpstr>
      <vt:lpstr>Sheet1!NM_従事者６_医薬品_整数２_変更前</vt:lpstr>
      <vt:lpstr>Sheet1!NM_従事者６_兼務</vt:lpstr>
      <vt:lpstr>Sheet1!NM_従事者６_兼務管理店舗_許可番号</vt:lpstr>
      <vt:lpstr>Sheet1!NM_従事者６_兼務管理店舗_主に従事する店舗</vt:lpstr>
      <vt:lpstr>Sheet1!NM_従事者６_兼務管理店舗_店舗住所_建物名</vt:lpstr>
      <vt:lpstr>Sheet1!NM_従事者６_兼務管理店舗_店舗住所_市区町村</vt:lpstr>
      <vt:lpstr>Sheet1!NM_従事者６_兼務管理店舗_店舗住所_字</vt:lpstr>
      <vt:lpstr>Sheet1!NM_従事者６_兼務管理店舗_店舗住所_都道府県</vt:lpstr>
      <vt:lpstr>Sheet1!NM_従事者６_兼務管理店舗_店舗住所_番地</vt:lpstr>
      <vt:lpstr>Sheet1!NM_従事者６_兼務管理店舗_店舗住所_郵便番号_右</vt:lpstr>
      <vt:lpstr>Sheet1!NM_従事者６_兼務管理店舗_店舗住所_郵便番号_左</vt:lpstr>
      <vt:lpstr>Sheet1!NM_従事者６_兼務管理店舗_店舗名称</vt:lpstr>
      <vt:lpstr>Sheet1!NM_従事者６_兼務許可年月日_月</vt:lpstr>
      <vt:lpstr>Sheet1!NM_従事者６_兼務許可年月日_元号</vt:lpstr>
      <vt:lpstr>Sheet1!NM_従事者６_兼務許可年月日_日</vt:lpstr>
      <vt:lpstr>Sheet1!NM_従事者６_兼務許可年月日_年</vt:lpstr>
      <vt:lpstr>Sheet1!NM_従事者６_兼務許可番号</vt:lpstr>
      <vt:lpstr>Sheet1!NM_従事者６_兼務廃止年月日_月</vt:lpstr>
      <vt:lpstr>Sheet1!NM_従事者６_兼務廃止年月日_元号</vt:lpstr>
      <vt:lpstr>Sheet1!NM_従事者６_兼務廃止年月日_日</vt:lpstr>
      <vt:lpstr>Sheet1!NM_従事者６_兼務廃止年月日_年</vt:lpstr>
      <vt:lpstr>Sheet1!NM_従事者６_兼務備考</vt:lpstr>
      <vt:lpstr>Sheet1!NM_従事者６_氏名</vt:lpstr>
      <vt:lpstr>Sheet1!NM_従事者６_氏名_当て字</vt:lpstr>
      <vt:lpstr>Sheet1!NM_従事者６_氏名_当て字_変更前</vt:lpstr>
      <vt:lpstr>Sheet1!NM_従事者６_氏名_変更前</vt:lpstr>
      <vt:lpstr>Sheet1!NM_従事者６_氏名カナ</vt:lpstr>
      <vt:lpstr>Sheet1!NM_従事者６_氏名カナ_変更前</vt:lpstr>
      <vt:lpstr>Sheet1!NM_従事者６_資格</vt:lpstr>
      <vt:lpstr>Sheet1!NM_従事者６_資格_変更前</vt:lpstr>
      <vt:lpstr>Sheet1!NM_従事者６_就任年月日_月</vt:lpstr>
      <vt:lpstr>Sheet1!NM_従事者６_就任年月日_月_変更前</vt:lpstr>
      <vt:lpstr>Sheet1!NM_従事者６_就任年月日_元号</vt:lpstr>
      <vt:lpstr>Sheet1!NM_従事者６_就任年月日_元号_変更前</vt:lpstr>
      <vt:lpstr>Sheet1!NM_従事者６_就任年月日_日</vt:lpstr>
      <vt:lpstr>Sheet1!NM_従事者６_就任年月日_日_変更前</vt:lpstr>
      <vt:lpstr>Sheet1!NM_従事者６_就任年月日_年</vt:lpstr>
      <vt:lpstr>Sheet1!NM_従事者６_就任年月日_年_変更前</vt:lpstr>
      <vt:lpstr>Sheet1!NM_従事者６_週勤務時間_小数１</vt:lpstr>
      <vt:lpstr>Sheet1!NM_従事者６_週勤務時間_小数１_変更前</vt:lpstr>
      <vt:lpstr>Sheet1!NM_従事者６_週勤務時間_整数１</vt:lpstr>
      <vt:lpstr>Sheet1!NM_従事者６_週勤務時間_整数１_変更前</vt:lpstr>
      <vt:lpstr>Sheet1!NM_従事者６_週勤務時間_整数２</vt:lpstr>
      <vt:lpstr>Sheet1!NM_従事者６_週勤務時間_整数２_変更前</vt:lpstr>
      <vt:lpstr>Sheet1!NM_従事者６_住所_建物名</vt:lpstr>
      <vt:lpstr>Sheet1!NM_従事者６_住所_建物名_変更前</vt:lpstr>
      <vt:lpstr>Sheet1!NM_従事者６_住所_市区町村</vt:lpstr>
      <vt:lpstr>Sheet1!NM_従事者６_住所_市区町村_変更前</vt:lpstr>
      <vt:lpstr>Sheet1!NM_従事者６_住所_字</vt:lpstr>
      <vt:lpstr>Sheet1!NM_従事者６_住所_字_変更前</vt:lpstr>
      <vt:lpstr>Sheet1!NM_従事者６_住所_都道府県</vt:lpstr>
      <vt:lpstr>Sheet1!NM_従事者６_住所_都道府県_変更前</vt:lpstr>
      <vt:lpstr>Sheet1!NM_従事者６_住所_番地</vt:lpstr>
      <vt:lpstr>Sheet1!NM_従事者６_住所_番地_変更前</vt:lpstr>
      <vt:lpstr>Sheet1!NM_従事者６_住所_郵便番号_右</vt:lpstr>
      <vt:lpstr>Sheet1!NM_従事者６_住所_郵便番号_右_変更前</vt:lpstr>
      <vt:lpstr>Sheet1!NM_従事者６_住所_郵便番号_左</vt:lpstr>
      <vt:lpstr>Sheet1!NM_従事者６_住所_郵便番号_左_変更前</vt:lpstr>
      <vt:lpstr>Sheet1!NM_従事者６_従事者区分</vt:lpstr>
      <vt:lpstr>Sheet1!NM_従事者６_従事者区分_変更前</vt:lpstr>
      <vt:lpstr>Sheet1!NM_従事者６_従事者備考</vt:lpstr>
      <vt:lpstr>Sheet1!NM_従事者６_従事者備考_変更前</vt:lpstr>
      <vt:lpstr>Sheet1!NM_従事者６_生年月日_月</vt:lpstr>
      <vt:lpstr>Sheet1!NM_従事者６_生年月日_月_変更前</vt:lpstr>
      <vt:lpstr>Sheet1!NM_従事者６_生年月日_元号</vt:lpstr>
      <vt:lpstr>Sheet1!NM_従事者６_生年月日_元号_変更前</vt:lpstr>
      <vt:lpstr>Sheet1!NM_従事者６_生年月日_日</vt:lpstr>
      <vt:lpstr>Sheet1!NM_従事者６_生年月日_日_変更前</vt:lpstr>
      <vt:lpstr>Sheet1!NM_従事者６_生年月日_年</vt:lpstr>
      <vt:lpstr>Sheet1!NM_従事者６_生年月日_年_変更前</vt:lpstr>
      <vt:lpstr>Sheet1!NM_従事者６_退任年月日_月</vt:lpstr>
      <vt:lpstr>Sheet1!NM_従事者６_退任年月日_月_変更前</vt:lpstr>
      <vt:lpstr>Sheet1!NM_従事者６_退任年月日_元号</vt:lpstr>
      <vt:lpstr>Sheet1!NM_従事者６_退任年月日_元号_変更前</vt:lpstr>
      <vt:lpstr>Sheet1!NM_従事者６_退任年月日_日</vt:lpstr>
      <vt:lpstr>Sheet1!NM_従事者６_退任年月日_日_変更前</vt:lpstr>
      <vt:lpstr>Sheet1!NM_従事者６_退任年月日_年</vt:lpstr>
      <vt:lpstr>Sheet1!NM_従事者６_退任年月日_年_変更前</vt:lpstr>
      <vt:lpstr>Sheet1!NM_従事者６_登録年月日_月</vt:lpstr>
      <vt:lpstr>Sheet1!NM_従事者６_登録年月日_月_変更前</vt:lpstr>
      <vt:lpstr>Sheet1!NM_従事者６_登録年月日_元号</vt:lpstr>
      <vt:lpstr>Sheet1!NM_従事者６_登録年月日_元号_変更前</vt:lpstr>
      <vt:lpstr>Sheet1!NM_従事者６_登録年月日_日</vt:lpstr>
      <vt:lpstr>Sheet1!NM_従事者６_登録年月日_日_変更前</vt:lpstr>
      <vt:lpstr>Sheet1!NM_従事者６_登録年月日_年</vt:lpstr>
      <vt:lpstr>Sheet1!NM_従事者６_登録年月日_年_変更前</vt:lpstr>
      <vt:lpstr>Sheet1!NM_従事者６_登録販売者登録都道府県</vt:lpstr>
      <vt:lpstr>Sheet1!NM_従事者６_登録販売者登録都道府県_変更前</vt:lpstr>
      <vt:lpstr>Sheet1!NM_従事者６_登録番号１</vt:lpstr>
      <vt:lpstr>Sheet1!NM_従事者６_登録番号１_変更前</vt:lpstr>
      <vt:lpstr>Sheet1!NM_従事者６_登録番号２</vt:lpstr>
      <vt:lpstr>Sheet1!NM_従事者６_登録番号２_変更前</vt:lpstr>
      <vt:lpstr>Sheet1!NM_従事者６_登録番号３</vt:lpstr>
      <vt:lpstr>Sheet1!NM_従事者６_登録番号３_変更前</vt:lpstr>
      <vt:lpstr>Sheet1!NM_従事者６_比較フラグ</vt:lpstr>
      <vt:lpstr>Sheet1!NM_従事者６_要指導又は第１類_小数１</vt:lpstr>
      <vt:lpstr>Sheet1!NM_従事者６_要指導又は第１類_小数１_変更前</vt:lpstr>
      <vt:lpstr>Sheet1!NM_従事者６_要指導又は第１類_整数１</vt:lpstr>
      <vt:lpstr>Sheet1!NM_従事者６_要指導又は第１類_整数１_変更前</vt:lpstr>
      <vt:lpstr>Sheet1!NM_従事者６_要指導又は第１類_整数２</vt:lpstr>
      <vt:lpstr>Sheet1!NM_従事者６_要指導又は第１類_整数２_変更前</vt:lpstr>
      <vt:lpstr>Sheet1!NM_従事者７_医薬品_小数１</vt:lpstr>
      <vt:lpstr>Sheet1!NM_従事者７_医薬品_小数１_変更前</vt:lpstr>
      <vt:lpstr>Sheet1!NM_従事者７_医薬品_整数１</vt:lpstr>
      <vt:lpstr>Sheet1!NM_従事者７_医薬品_整数１_変更前</vt:lpstr>
      <vt:lpstr>Sheet1!NM_従事者７_医薬品_整数２</vt:lpstr>
      <vt:lpstr>Sheet1!NM_従事者７_医薬品_整数２_変更前</vt:lpstr>
      <vt:lpstr>Sheet1!NM_従事者７_兼務</vt:lpstr>
      <vt:lpstr>Sheet1!NM_従事者７_兼務管理店舗_許可番号</vt:lpstr>
      <vt:lpstr>Sheet1!NM_従事者７_兼務管理店舗_主に従事する店舗</vt:lpstr>
      <vt:lpstr>Sheet1!NM_従事者７_兼務管理店舗_店舗住所_建物名</vt:lpstr>
      <vt:lpstr>Sheet1!NM_従事者７_兼務管理店舗_店舗住所_市区町村</vt:lpstr>
      <vt:lpstr>Sheet1!NM_従事者７_兼務管理店舗_店舗住所_字</vt:lpstr>
      <vt:lpstr>Sheet1!NM_従事者７_兼務管理店舗_店舗住所_都道府県</vt:lpstr>
      <vt:lpstr>Sheet1!NM_従事者７_兼務管理店舗_店舗住所_番地</vt:lpstr>
      <vt:lpstr>Sheet1!NM_従事者７_兼務管理店舗_店舗住所_郵便番号_右</vt:lpstr>
      <vt:lpstr>Sheet1!NM_従事者７_兼務管理店舗_店舗住所_郵便番号_左</vt:lpstr>
      <vt:lpstr>Sheet1!NM_従事者７_兼務管理店舗_店舗名称</vt:lpstr>
      <vt:lpstr>Sheet1!NM_従事者７_兼務許可年月日_月</vt:lpstr>
      <vt:lpstr>Sheet1!NM_従事者７_兼務許可年月日_元号</vt:lpstr>
      <vt:lpstr>Sheet1!NM_従事者７_兼務許可年月日_日</vt:lpstr>
      <vt:lpstr>Sheet1!NM_従事者７_兼務許可年月日_年</vt:lpstr>
      <vt:lpstr>Sheet1!NM_従事者７_兼務許可番号</vt:lpstr>
      <vt:lpstr>Sheet1!NM_従事者７_兼務廃止年月日_月</vt:lpstr>
      <vt:lpstr>Sheet1!NM_従事者７_兼務廃止年月日_元号</vt:lpstr>
      <vt:lpstr>Sheet1!NM_従事者７_兼務廃止年月日_日</vt:lpstr>
      <vt:lpstr>Sheet1!NM_従事者７_兼務廃止年月日_年</vt:lpstr>
      <vt:lpstr>Sheet1!NM_従事者７_兼務備考</vt:lpstr>
      <vt:lpstr>Sheet1!NM_従事者７_氏名</vt:lpstr>
      <vt:lpstr>Sheet1!NM_従事者７_氏名_当て字</vt:lpstr>
      <vt:lpstr>Sheet1!NM_従事者７_氏名_当て字_変更前</vt:lpstr>
      <vt:lpstr>Sheet1!NM_従事者７_氏名_変更前</vt:lpstr>
      <vt:lpstr>Sheet1!NM_従事者７_氏名カナ</vt:lpstr>
      <vt:lpstr>Sheet1!NM_従事者７_氏名カナ_変更前</vt:lpstr>
      <vt:lpstr>Sheet1!NM_従事者７_資格</vt:lpstr>
      <vt:lpstr>Sheet1!NM_従事者７_資格_変更前</vt:lpstr>
      <vt:lpstr>Sheet1!NM_従事者７_就任年月日_月</vt:lpstr>
      <vt:lpstr>Sheet1!NM_従事者７_就任年月日_月_変更前</vt:lpstr>
      <vt:lpstr>Sheet1!NM_従事者７_就任年月日_元号</vt:lpstr>
      <vt:lpstr>Sheet1!NM_従事者７_就任年月日_元号_変更前</vt:lpstr>
      <vt:lpstr>Sheet1!NM_従事者７_就任年月日_日</vt:lpstr>
      <vt:lpstr>Sheet1!NM_従事者７_就任年月日_日_変更前</vt:lpstr>
      <vt:lpstr>Sheet1!NM_従事者７_就任年月日_年</vt:lpstr>
      <vt:lpstr>Sheet1!NM_従事者７_就任年月日_年_変更前</vt:lpstr>
      <vt:lpstr>Sheet1!NM_従事者７_週勤務時間_小数１</vt:lpstr>
      <vt:lpstr>Sheet1!NM_従事者７_週勤務時間_小数１_変更前</vt:lpstr>
      <vt:lpstr>Sheet1!NM_従事者７_週勤務時間_整数１</vt:lpstr>
      <vt:lpstr>Sheet1!NM_従事者７_週勤務時間_整数１_変更前</vt:lpstr>
      <vt:lpstr>Sheet1!NM_従事者７_週勤務時間_整数２</vt:lpstr>
      <vt:lpstr>Sheet1!NM_従事者７_週勤務時間_整数２_変更前</vt:lpstr>
      <vt:lpstr>Sheet1!NM_従事者７_住所_建物名</vt:lpstr>
      <vt:lpstr>Sheet1!NM_従事者７_住所_建物名_変更前</vt:lpstr>
      <vt:lpstr>Sheet1!NM_従事者７_住所_市区町村</vt:lpstr>
      <vt:lpstr>Sheet1!NM_従事者７_住所_市区町村_変更前</vt:lpstr>
      <vt:lpstr>Sheet1!NM_従事者７_住所_字</vt:lpstr>
      <vt:lpstr>Sheet1!NM_従事者７_住所_字_変更前</vt:lpstr>
      <vt:lpstr>Sheet1!NM_従事者７_住所_都道府県</vt:lpstr>
      <vt:lpstr>Sheet1!NM_従事者７_住所_都道府県_変更前</vt:lpstr>
      <vt:lpstr>Sheet1!NM_従事者７_住所_番地</vt:lpstr>
      <vt:lpstr>Sheet1!NM_従事者７_住所_番地_変更前</vt:lpstr>
      <vt:lpstr>Sheet1!NM_従事者７_住所_郵便番号_右</vt:lpstr>
      <vt:lpstr>Sheet1!NM_従事者７_住所_郵便番号_右_変更前</vt:lpstr>
      <vt:lpstr>Sheet1!NM_従事者７_住所_郵便番号_左</vt:lpstr>
      <vt:lpstr>Sheet1!NM_従事者７_住所_郵便番号_左_変更前</vt:lpstr>
      <vt:lpstr>Sheet1!NM_従事者７_従事者区分</vt:lpstr>
      <vt:lpstr>Sheet1!NM_従事者７_従事者区分_変更前</vt:lpstr>
      <vt:lpstr>Sheet1!NM_従事者７_従事者備考</vt:lpstr>
      <vt:lpstr>Sheet1!NM_従事者７_従事者備考_変更前</vt:lpstr>
      <vt:lpstr>Sheet1!NM_従事者７_生年月日_月</vt:lpstr>
      <vt:lpstr>Sheet1!NM_従事者７_生年月日_月_変更前</vt:lpstr>
      <vt:lpstr>Sheet1!NM_従事者７_生年月日_元号</vt:lpstr>
      <vt:lpstr>Sheet1!NM_従事者７_生年月日_元号_変更前</vt:lpstr>
      <vt:lpstr>Sheet1!NM_従事者７_生年月日_日</vt:lpstr>
      <vt:lpstr>Sheet1!NM_従事者７_生年月日_日_変更前</vt:lpstr>
      <vt:lpstr>Sheet1!NM_従事者７_生年月日_年</vt:lpstr>
      <vt:lpstr>Sheet1!NM_従事者７_生年月日_年_変更前</vt:lpstr>
      <vt:lpstr>Sheet1!NM_従事者７_退任年月日_月</vt:lpstr>
      <vt:lpstr>Sheet1!NM_従事者７_退任年月日_月_変更前</vt:lpstr>
      <vt:lpstr>Sheet1!NM_従事者７_退任年月日_元号</vt:lpstr>
      <vt:lpstr>Sheet1!NM_従事者７_退任年月日_元号_変更前</vt:lpstr>
      <vt:lpstr>Sheet1!NM_従事者７_退任年月日_日</vt:lpstr>
      <vt:lpstr>Sheet1!NM_従事者７_退任年月日_日_変更前</vt:lpstr>
      <vt:lpstr>Sheet1!NM_従事者７_退任年月日_年</vt:lpstr>
      <vt:lpstr>Sheet1!NM_従事者７_退任年月日_年_変更前</vt:lpstr>
      <vt:lpstr>Sheet1!NM_従事者７_登録年月日_月</vt:lpstr>
      <vt:lpstr>Sheet1!NM_従事者７_登録年月日_月_変更前</vt:lpstr>
      <vt:lpstr>Sheet1!NM_従事者７_登録年月日_元号</vt:lpstr>
      <vt:lpstr>Sheet1!NM_従事者７_登録年月日_元号_変更前</vt:lpstr>
      <vt:lpstr>Sheet1!NM_従事者７_登録年月日_日</vt:lpstr>
      <vt:lpstr>Sheet1!NM_従事者７_登録年月日_日_変更前</vt:lpstr>
      <vt:lpstr>Sheet1!NM_従事者７_登録年月日_年</vt:lpstr>
      <vt:lpstr>Sheet1!NM_従事者７_登録年月日_年_変更前</vt:lpstr>
      <vt:lpstr>Sheet1!NM_従事者７_登録販売者登録都道府県</vt:lpstr>
      <vt:lpstr>Sheet1!NM_従事者７_登録販売者登録都道府県_変更前</vt:lpstr>
      <vt:lpstr>Sheet1!NM_従事者７_登録番号１</vt:lpstr>
      <vt:lpstr>Sheet1!NM_従事者７_登録番号１_変更前</vt:lpstr>
      <vt:lpstr>Sheet1!NM_従事者７_登録番号２</vt:lpstr>
      <vt:lpstr>Sheet1!NM_従事者７_登録番号２_変更前</vt:lpstr>
      <vt:lpstr>Sheet1!NM_従事者７_登録番号３</vt:lpstr>
      <vt:lpstr>Sheet1!NM_従事者７_登録番号３_変更前</vt:lpstr>
      <vt:lpstr>Sheet1!NM_従事者７_比較フラグ</vt:lpstr>
      <vt:lpstr>Sheet1!NM_従事者７_要指導又は第１類_小数１</vt:lpstr>
      <vt:lpstr>Sheet1!NM_従事者７_要指導又は第１類_小数１_変更前</vt:lpstr>
      <vt:lpstr>Sheet1!NM_従事者７_要指導又は第１類_整数１</vt:lpstr>
      <vt:lpstr>Sheet1!NM_従事者７_要指導又は第１類_整数１_変更前</vt:lpstr>
      <vt:lpstr>Sheet1!NM_従事者７_要指導又は第１類_整数２</vt:lpstr>
      <vt:lpstr>Sheet1!NM_従事者７_要指導又は第１類_整数２_変更前</vt:lpstr>
      <vt:lpstr>Sheet1!NM_従事者８_医薬品_小数１</vt:lpstr>
      <vt:lpstr>Sheet1!NM_従事者８_医薬品_小数１_変更前</vt:lpstr>
      <vt:lpstr>Sheet1!NM_従事者８_医薬品_整数１</vt:lpstr>
      <vt:lpstr>Sheet1!NM_従事者８_医薬品_整数１_変更前</vt:lpstr>
      <vt:lpstr>Sheet1!NM_従事者８_医薬品_整数２</vt:lpstr>
      <vt:lpstr>Sheet1!NM_従事者８_医薬品_整数２_変更前</vt:lpstr>
      <vt:lpstr>Sheet1!NM_従事者８_兼務</vt:lpstr>
      <vt:lpstr>Sheet1!NM_従事者８_兼務管理店舗_許可番号</vt:lpstr>
      <vt:lpstr>Sheet1!NM_従事者８_兼務管理店舗_主に従事する店舗</vt:lpstr>
      <vt:lpstr>Sheet1!NM_従事者８_兼務管理店舗_店舗住所_建物名</vt:lpstr>
      <vt:lpstr>Sheet1!NM_従事者８_兼務管理店舗_店舗住所_市区町村</vt:lpstr>
      <vt:lpstr>Sheet1!NM_従事者８_兼務管理店舗_店舗住所_字</vt:lpstr>
      <vt:lpstr>Sheet1!NM_従事者８_兼務管理店舗_店舗住所_都道府県</vt:lpstr>
      <vt:lpstr>Sheet1!NM_従事者８_兼務管理店舗_店舗住所_番地</vt:lpstr>
      <vt:lpstr>Sheet1!NM_従事者８_兼務管理店舗_店舗住所_郵便番号_右</vt:lpstr>
      <vt:lpstr>Sheet1!NM_従事者８_兼務管理店舗_店舗住所_郵便番号_左</vt:lpstr>
      <vt:lpstr>Sheet1!NM_従事者８_兼務管理店舗_店舗名称</vt:lpstr>
      <vt:lpstr>Sheet1!NM_従事者８_兼務許可年月日_月</vt:lpstr>
      <vt:lpstr>Sheet1!NM_従事者８_兼務許可年月日_元号</vt:lpstr>
      <vt:lpstr>Sheet1!NM_従事者８_兼務許可年月日_日</vt:lpstr>
      <vt:lpstr>Sheet1!NM_従事者８_兼務許可年月日_年</vt:lpstr>
      <vt:lpstr>Sheet1!NM_従事者８_兼務許可番号</vt:lpstr>
      <vt:lpstr>Sheet1!NM_従事者８_兼務廃止年月日_月</vt:lpstr>
      <vt:lpstr>Sheet1!NM_従事者８_兼務廃止年月日_元号</vt:lpstr>
      <vt:lpstr>Sheet1!NM_従事者８_兼務廃止年月日_日</vt:lpstr>
      <vt:lpstr>Sheet1!NM_従事者８_兼務廃止年月日_年</vt:lpstr>
      <vt:lpstr>Sheet1!NM_従事者８_兼務備考</vt:lpstr>
      <vt:lpstr>Sheet1!NM_従事者８_氏名</vt:lpstr>
      <vt:lpstr>Sheet1!NM_従事者８_氏名_当て字</vt:lpstr>
      <vt:lpstr>Sheet1!NM_従事者８_氏名_当て字_変更前</vt:lpstr>
      <vt:lpstr>Sheet1!NM_従事者８_氏名_変更前</vt:lpstr>
      <vt:lpstr>Sheet1!NM_従事者８_氏名カナ</vt:lpstr>
      <vt:lpstr>Sheet1!NM_従事者８_氏名カナ_変更前</vt:lpstr>
      <vt:lpstr>Sheet1!NM_従事者８_資格</vt:lpstr>
      <vt:lpstr>Sheet1!NM_従事者８_資格_変更前</vt:lpstr>
      <vt:lpstr>Sheet1!NM_従事者８_就任年月日_月</vt:lpstr>
      <vt:lpstr>Sheet1!NM_従事者８_就任年月日_月_変更前</vt:lpstr>
      <vt:lpstr>Sheet1!NM_従事者８_就任年月日_元号</vt:lpstr>
      <vt:lpstr>Sheet1!NM_従事者８_就任年月日_元号_変更前</vt:lpstr>
      <vt:lpstr>Sheet1!NM_従事者８_就任年月日_日</vt:lpstr>
      <vt:lpstr>Sheet1!NM_従事者８_就任年月日_日_変更前</vt:lpstr>
      <vt:lpstr>Sheet1!NM_従事者８_就任年月日_年</vt:lpstr>
      <vt:lpstr>Sheet1!NM_従事者８_就任年月日_年_変更前</vt:lpstr>
      <vt:lpstr>Sheet1!NM_従事者８_週勤務時間_小数１</vt:lpstr>
      <vt:lpstr>Sheet1!NM_従事者８_週勤務時間_小数１_変更前</vt:lpstr>
      <vt:lpstr>Sheet1!NM_従事者８_週勤務時間_整数１</vt:lpstr>
      <vt:lpstr>Sheet1!NM_従事者８_週勤務時間_整数１_変更前</vt:lpstr>
      <vt:lpstr>Sheet1!NM_従事者８_週勤務時間_整数２</vt:lpstr>
      <vt:lpstr>Sheet1!NM_従事者８_週勤務時間_整数２_変更前</vt:lpstr>
      <vt:lpstr>Sheet1!NM_従事者８_住所_建物名</vt:lpstr>
      <vt:lpstr>Sheet1!NM_従事者８_住所_建物名_変更前</vt:lpstr>
      <vt:lpstr>Sheet1!NM_従事者８_住所_市区町村</vt:lpstr>
      <vt:lpstr>Sheet1!NM_従事者８_住所_市区町村_変更前</vt:lpstr>
      <vt:lpstr>Sheet1!NM_従事者８_住所_字</vt:lpstr>
      <vt:lpstr>Sheet1!NM_従事者８_住所_字_変更前</vt:lpstr>
      <vt:lpstr>Sheet1!NM_従事者８_住所_都道府県</vt:lpstr>
      <vt:lpstr>Sheet1!NM_従事者８_住所_都道府県_変更前</vt:lpstr>
      <vt:lpstr>Sheet1!NM_従事者８_住所_番地</vt:lpstr>
      <vt:lpstr>Sheet1!NM_従事者８_住所_番地_変更前</vt:lpstr>
      <vt:lpstr>Sheet1!NM_従事者８_住所_郵便番号_右</vt:lpstr>
      <vt:lpstr>Sheet1!NM_従事者８_住所_郵便番号_右_変更前</vt:lpstr>
      <vt:lpstr>Sheet1!NM_従事者８_住所_郵便番号_左</vt:lpstr>
      <vt:lpstr>Sheet1!NM_従事者８_住所_郵便番号_左_変更前</vt:lpstr>
      <vt:lpstr>Sheet1!NM_従事者８_従事者区分</vt:lpstr>
      <vt:lpstr>Sheet1!NM_従事者８_従事者区分_変更前</vt:lpstr>
      <vt:lpstr>Sheet1!NM_従事者８_従事者備考</vt:lpstr>
      <vt:lpstr>Sheet1!NM_従事者８_従事者備考_変更前</vt:lpstr>
      <vt:lpstr>Sheet1!NM_従事者８_生年月日_月</vt:lpstr>
      <vt:lpstr>Sheet1!NM_従事者８_生年月日_月_変更前</vt:lpstr>
      <vt:lpstr>Sheet1!NM_従事者８_生年月日_元号</vt:lpstr>
      <vt:lpstr>Sheet1!NM_従事者８_生年月日_元号_変更前</vt:lpstr>
      <vt:lpstr>Sheet1!NM_従事者８_生年月日_日</vt:lpstr>
      <vt:lpstr>Sheet1!NM_従事者８_生年月日_日_変更前</vt:lpstr>
      <vt:lpstr>Sheet1!NM_従事者８_生年月日_年</vt:lpstr>
      <vt:lpstr>Sheet1!NM_従事者８_生年月日_年_変更前</vt:lpstr>
      <vt:lpstr>Sheet1!NM_従事者８_退任年月日_月</vt:lpstr>
      <vt:lpstr>Sheet1!NM_従事者８_退任年月日_月_変更前</vt:lpstr>
      <vt:lpstr>Sheet1!NM_従事者８_退任年月日_元号</vt:lpstr>
      <vt:lpstr>Sheet1!NM_従事者８_退任年月日_元号_変更前</vt:lpstr>
      <vt:lpstr>Sheet1!NM_従事者８_退任年月日_日</vt:lpstr>
      <vt:lpstr>Sheet1!NM_従事者８_退任年月日_日_変更前</vt:lpstr>
      <vt:lpstr>Sheet1!NM_従事者８_退任年月日_年</vt:lpstr>
      <vt:lpstr>Sheet1!NM_従事者８_退任年月日_年_変更前</vt:lpstr>
      <vt:lpstr>Sheet1!NM_従事者８_登録年月日_月</vt:lpstr>
      <vt:lpstr>Sheet1!NM_従事者８_登録年月日_月_変更前</vt:lpstr>
      <vt:lpstr>Sheet1!NM_従事者８_登録年月日_元号</vt:lpstr>
      <vt:lpstr>Sheet1!NM_従事者８_登録年月日_元号_変更前</vt:lpstr>
      <vt:lpstr>Sheet1!NM_従事者８_登録年月日_日</vt:lpstr>
      <vt:lpstr>Sheet1!NM_従事者８_登録年月日_日_変更前</vt:lpstr>
      <vt:lpstr>Sheet1!NM_従事者８_登録年月日_年</vt:lpstr>
      <vt:lpstr>Sheet1!NM_従事者８_登録年月日_年_変更前</vt:lpstr>
      <vt:lpstr>Sheet1!NM_従事者８_登録販売者登録都道府県</vt:lpstr>
      <vt:lpstr>Sheet1!NM_従事者８_登録販売者登録都道府県_変更前</vt:lpstr>
      <vt:lpstr>Sheet1!NM_従事者８_登録番号１</vt:lpstr>
      <vt:lpstr>Sheet1!NM_従事者８_登録番号１_変更前</vt:lpstr>
      <vt:lpstr>Sheet1!NM_従事者８_登録番号２</vt:lpstr>
      <vt:lpstr>Sheet1!NM_従事者８_登録番号２_変更前</vt:lpstr>
      <vt:lpstr>Sheet1!NM_従事者８_登録番号３</vt:lpstr>
      <vt:lpstr>Sheet1!NM_従事者８_登録番号３_変更前</vt:lpstr>
      <vt:lpstr>Sheet1!NM_従事者８_比較フラグ</vt:lpstr>
      <vt:lpstr>Sheet1!NM_従事者８_要指導又は第１類_小数１</vt:lpstr>
      <vt:lpstr>Sheet1!NM_従事者８_要指導又は第１類_小数１_変更前</vt:lpstr>
      <vt:lpstr>Sheet1!NM_従事者８_要指導又は第１類_整数１</vt:lpstr>
      <vt:lpstr>Sheet1!NM_従事者８_要指導又は第１類_整数１_変更前</vt:lpstr>
      <vt:lpstr>Sheet1!NM_従事者８_要指導又は第１類_整数２</vt:lpstr>
      <vt:lpstr>Sheet1!NM_従事者８_要指導又は第１類_整数２_変更前</vt:lpstr>
      <vt:lpstr>Sheet1!NM_従事者９_医薬品_小数１</vt:lpstr>
      <vt:lpstr>Sheet1!NM_従事者９_医薬品_小数１_変更前</vt:lpstr>
      <vt:lpstr>Sheet1!NM_従事者９_医薬品_整数１</vt:lpstr>
      <vt:lpstr>Sheet1!NM_従事者９_医薬品_整数１_変更前</vt:lpstr>
      <vt:lpstr>Sheet1!NM_従事者９_医薬品_整数２</vt:lpstr>
      <vt:lpstr>Sheet1!NM_従事者９_医薬品_整数２_変更前</vt:lpstr>
      <vt:lpstr>Sheet1!NM_従事者９_兼務</vt:lpstr>
      <vt:lpstr>Sheet1!NM_従事者９_兼務管理店舗_許可番号</vt:lpstr>
      <vt:lpstr>Sheet1!NM_従事者９_兼務管理店舗_主に従事する店舗</vt:lpstr>
      <vt:lpstr>Sheet1!NM_従事者９_兼務管理店舗_店舗住所_建物名</vt:lpstr>
      <vt:lpstr>Sheet1!NM_従事者９_兼務管理店舗_店舗住所_市区町村</vt:lpstr>
      <vt:lpstr>Sheet1!NM_従事者９_兼務管理店舗_店舗住所_字</vt:lpstr>
      <vt:lpstr>Sheet1!NM_従事者９_兼務管理店舗_店舗住所_都道府県</vt:lpstr>
      <vt:lpstr>Sheet1!NM_従事者９_兼務管理店舗_店舗住所_番地</vt:lpstr>
      <vt:lpstr>Sheet1!NM_従事者９_兼務管理店舗_店舗住所_郵便番号_右</vt:lpstr>
      <vt:lpstr>Sheet1!NM_従事者９_兼務管理店舗_店舗住所_郵便番号_左</vt:lpstr>
      <vt:lpstr>Sheet1!NM_従事者９_兼務管理店舗_店舗名称</vt:lpstr>
      <vt:lpstr>Sheet1!NM_従事者９_兼務許可年月日_月</vt:lpstr>
      <vt:lpstr>Sheet1!NM_従事者９_兼務許可年月日_元号</vt:lpstr>
      <vt:lpstr>Sheet1!NM_従事者９_兼務許可年月日_日</vt:lpstr>
      <vt:lpstr>Sheet1!NM_従事者９_兼務許可年月日_年</vt:lpstr>
      <vt:lpstr>Sheet1!NM_従事者９_兼務許可番号</vt:lpstr>
      <vt:lpstr>Sheet1!NM_従事者９_兼務廃止年月日_月</vt:lpstr>
      <vt:lpstr>Sheet1!NM_従事者９_兼務廃止年月日_元号</vt:lpstr>
      <vt:lpstr>Sheet1!NM_従事者９_兼務廃止年月日_日</vt:lpstr>
      <vt:lpstr>Sheet1!NM_従事者９_兼務廃止年月日_年</vt:lpstr>
      <vt:lpstr>Sheet1!NM_従事者９_兼務備考</vt:lpstr>
      <vt:lpstr>Sheet1!NM_従事者９_氏名</vt:lpstr>
      <vt:lpstr>Sheet1!NM_従事者９_氏名_当て字</vt:lpstr>
      <vt:lpstr>Sheet1!NM_従事者９_氏名_当て字_変更前</vt:lpstr>
      <vt:lpstr>Sheet1!NM_従事者９_氏名_変更前</vt:lpstr>
      <vt:lpstr>Sheet1!NM_従事者９_氏名カナ</vt:lpstr>
      <vt:lpstr>Sheet1!NM_従事者９_氏名カナ_変更前</vt:lpstr>
      <vt:lpstr>Sheet1!NM_従事者９_資格</vt:lpstr>
      <vt:lpstr>Sheet1!NM_従事者９_資格_変更前</vt:lpstr>
      <vt:lpstr>Sheet1!NM_従事者９_就任年月日_月</vt:lpstr>
      <vt:lpstr>Sheet1!NM_従事者９_就任年月日_月_変更前</vt:lpstr>
      <vt:lpstr>Sheet1!NM_従事者９_就任年月日_元号</vt:lpstr>
      <vt:lpstr>Sheet1!NM_従事者９_就任年月日_元号_変更前</vt:lpstr>
      <vt:lpstr>Sheet1!NM_従事者９_就任年月日_日</vt:lpstr>
      <vt:lpstr>Sheet1!NM_従事者９_就任年月日_日_変更前</vt:lpstr>
      <vt:lpstr>Sheet1!NM_従事者９_就任年月日_年</vt:lpstr>
      <vt:lpstr>Sheet1!NM_従事者９_就任年月日_年_変更前</vt:lpstr>
      <vt:lpstr>Sheet1!NM_従事者９_週勤務時間_小数１</vt:lpstr>
      <vt:lpstr>Sheet1!NM_従事者９_週勤務時間_小数１_変更前</vt:lpstr>
      <vt:lpstr>Sheet1!NM_従事者９_週勤務時間_整数１</vt:lpstr>
      <vt:lpstr>Sheet1!NM_従事者９_週勤務時間_整数１_変更前</vt:lpstr>
      <vt:lpstr>Sheet1!NM_従事者９_週勤務時間_整数２</vt:lpstr>
      <vt:lpstr>Sheet1!NM_従事者９_週勤務時間_整数２_変更前</vt:lpstr>
      <vt:lpstr>Sheet1!NM_従事者９_住所_建物名</vt:lpstr>
      <vt:lpstr>Sheet1!NM_従事者９_住所_建物名_変更前</vt:lpstr>
      <vt:lpstr>Sheet1!NM_従事者９_住所_市区町村</vt:lpstr>
      <vt:lpstr>Sheet1!NM_従事者９_住所_市区町村_変更前</vt:lpstr>
      <vt:lpstr>Sheet1!NM_従事者９_住所_字</vt:lpstr>
      <vt:lpstr>Sheet1!NM_従事者９_住所_字_変更前</vt:lpstr>
      <vt:lpstr>Sheet1!NM_従事者９_住所_都道府県</vt:lpstr>
      <vt:lpstr>Sheet1!NM_従事者９_住所_都道府県_変更前</vt:lpstr>
      <vt:lpstr>Sheet1!NM_従事者９_住所_番地</vt:lpstr>
      <vt:lpstr>Sheet1!NM_従事者９_住所_番地_変更前</vt:lpstr>
      <vt:lpstr>Sheet1!NM_従事者９_住所_郵便番号_右</vt:lpstr>
      <vt:lpstr>Sheet1!NM_従事者９_住所_郵便番号_右_変更前</vt:lpstr>
      <vt:lpstr>Sheet1!NM_従事者９_住所_郵便番号_左</vt:lpstr>
      <vt:lpstr>Sheet1!NM_従事者９_住所_郵便番号_左_変更前</vt:lpstr>
      <vt:lpstr>Sheet1!NM_従事者９_従事者区分</vt:lpstr>
      <vt:lpstr>Sheet1!NM_従事者９_従事者区分_変更前</vt:lpstr>
      <vt:lpstr>Sheet1!NM_従事者９_従事者備考</vt:lpstr>
      <vt:lpstr>Sheet1!NM_従事者９_従事者備考_変更前</vt:lpstr>
      <vt:lpstr>Sheet1!NM_従事者９_生年月日_月</vt:lpstr>
      <vt:lpstr>Sheet1!NM_従事者９_生年月日_月_変更前</vt:lpstr>
      <vt:lpstr>Sheet1!NM_従事者９_生年月日_元号</vt:lpstr>
      <vt:lpstr>Sheet1!NM_従事者９_生年月日_元号_変更前</vt:lpstr>
      <vt:lpstr>Sheet1!NM_従事者９_生年月日_日</vt:lpstr>
      <vt:lpstr>Sheet1!NM_従事者９_生年月日_日_変更前</vt:lpstr>
      <vt:lpstr>Sheet1!NM_従事者９_生年月日_年</vt:lpstr>
      <vt:lpstr>Sheet1!NM_従事者９_生年月日_年_変更前</vt:lpstr>
      <vt:lpstr>Sheet1!NM_従事者９_退任年月日_月</vt:lpstr>
      <vt:lpstr>Sheet1!NM_従事者９_退任年月日_月_変更前</vt:lpstr>
      <vt:lpstr>Sheet1!NM_従事者９_退任年月日_元号</vt:lpstr>
      <vt:lpstr>Sheet1!NM_従事者９_退任年月日_元号_変更前</vt:lpstr>
      <vt:lpstr>Sheet1!NM_従事者９_退任年月日_日</vt:lpstr>
      <vt:lpstr>Sheet1!NM_従事者９_退任年月日_日_変更前</vt:lpstr>
      <vt:lpstr>Sheet1!NM_従事者９_退任年月日_年</vt:lpstr>
      <vt:lpstr>Sheet1!NM_従事者９_退任年月日_年_変更前</vt:lpstr>
      <vt:lpstr>Sheet1!NM_従事者９_登録年月日_月</vt:lpstr>
      <vt:lpstr>Sheet1!NM_従事者９_登録年月日_月_変更前</vt:lpstr>
      <vt:lpstr>Sheet1!NM_従事者９_登録年月日_元号</vt:lpstr>
      <vt:lpstr>Sheet1!NM_従事者９_登録年月日_元号_変更前</vt:lpstr>
      <vt:lpstr>Sheet1!NM_従事者９_登録年月日_日</vt:lpstr>
      <vt:lpstr>Sheet1!NM_従事者９_登録年月日_日_変更前</vt:lpstr>
      <vt:lpstr>Sheet1!NM_従事者９_登録年月日_年</vt:lpstr>
      <vt:lpstr>Sheet1!NM_従事者９_登録年月日_年_変更前</vt:lpstr>
      <vt:lpstr>Sheet1!NM_従事者９_登録販売者登録都道府県</vt:lpstr>
      <vt:lpstr>Sheet1!NM_従事者９_登録販売者登録都道府県_変更前</vt:lpstr>
      <vt:lpstr>Sheet1!NM_従事者９_登録番号１</vt:lpstr>
      <vt:lpstr>Sheet1!NM_従事者９_登録番号１_変更前</vt:lpstr>
      <vt:lpstr>Sheet1!NM_従事者９_登録番号２</vt:lpstr>
      <vt:lpstr>Sheet1!NM_従事者９_登録番号２_変更前</vt:lpstr>
      <vt:lpstr>Sheet1!NM_従事者９_登録番号３</vt:lpstr>
      <vt:lpstr>Sheet1!NM_従事者９_登録番号３_変更前</vt:lpstr>
      <vt:lpstr>Sheet1!NM_従事者９_比較フラグ</vt:lpstr>
      <vt:lpstr>Sheet1!NM_従事者９_要指導又は第１類_小数１</vt:lpstr>
      <vt:lpstr>Sheet1!NM_従事者９_要指導又は第１類_小数１_変更前</vt:lpstr>
      <vt:lpstr>Sheet1!NM_従事者９_要指導又は第１類_整数１</vt:lpstr>
      <vt:lpstr>Sheet1!NM_従事者９_要指導又は第１類_整数１_変更前</vt:lpstr>
      <vt:lpstr>Sheet1!NM_従事者９_要指導又は第１類_整数２</vt:lpstr>
      <vt:lpstr>Sheet1!NM_従事者９_要指導又は第１類_整数２_変更前</vt:lpstr>
      <vt:lpstr>Sheet1!NM_処理区分</vt:lpstr>
      <vt:lpstr>Sheet1!NM_申請者_ＦＡＸ</vt:lpstr>
      <vt:lpstr>Sheet1!NM_申請者_氏名</vt:lpstr>
      <vt:lpstr>Sheet1!NM_申請者_氏名_当て字</vt:lpstr>
      <vt:lpstr>Sheet1!NM_申請者_氏名カナ</vt:lpstr>
      <vt:lpstr>Sheet1!NM_申請者_住所_建物名</vt:lpstr>
      <vt:lpstr>Sheet1!NM_申請者_住所_市区町村</vt:lpstr>
      <vt:lpstr>Sheet1!NM_申請者_住所_字</vt:lpstr>
      <vt:lpstr>Sheet1!NM_申請者_住所_都道府県</vt:lpstr>
      <vt:lpstr>Sheet1!NM_申請者_住所_番地</vt:lpstr>
      <vt:lpstr>Sheet1!NM_申請者_住所_郵便番号_右</vt:lpstr>
      <vt:lpstr>Sheet1!NM_申請者_住所_郵便番号_左</vt:lpstr>
      <vt:lpstr>Sheet1!NM_申請者_電話番号１</vt:lpstr>
      <vt:lpstr>Sheet1!NM_申請者_電話番号２</vt:lpstr>
      <vt:lpstr>Sheet1!NM_申請者_法人</vt:lpstr>
      <vt:lpstr>Sheet1!NM_特記情報_その他の兼営事業</vt:lpstr>
      <vt:lpstr>Sheet1!NM_特記情報_兼営業_その他</vt:lpstr>
      <vt:lpstr>Sheet1!NM_特記情報_兼営業_医薬部外品</vt:lpstr>
      <vt:lpstr>Sheet1!NM_特記情報_兼営業_一般医療機器</vt:lpstr>
      <vt:lpstr>Sheet1!NM_特記情報_兼営業_化粧品</vt:lpstr>
      <vt:lpstr>Sheet1!NM_特記情報_兼営業_管理医療機器</vt:lpstr>
      <vt:lpstr>Sheet1!NM_放射性医薬品</vt:lpstr>
      <vt:lpstr>Sheet1!NM_放射性医薬品_種類</vt:lpstr>
      <vt:lpstr>Sheet1!NM_麻薬小売業</vt:lpstr>
      <vt:lpstr>Sheet1!NM_麻薬小売業者間譲渡</vt:lpstr>
      <vt:lpstr>Sheet1!NM_役員１_氏名</vt:lpstr>
      <vt:lpstr>Sheet1!NM_役員１_氏名_変更前</vt:lpstr>
      <vt:lpstr>Sheet1!NM_役員１_申請者</vt:lpstr>
      <vt:lpstr>Sheet1!NM_役員１_退任年月日_月</vt:lpstr>
      <vt:lpstr>Sheet1!NM_役員１_退任年月日_元号</vt:lpstr>
      <vt:lpstr>Sheet1!NM_役員１_退任年月日_日</vt:lpstr>
      <vt:lpstr>Sheet1!NM_役員１_退任年月日_年</vt:lpstr>
      <vt:lpstr>Sheet1!NM_役員１_着任年月日_月</vt:lpstr>
      <vt:lpstr>Sheet1!NM_役員１_着任年月日_元号</vt:lpstr>
      <vt:lpstr>Sheet1!NM_役員１_着任年月日_日</vt:lpstr>
      <vt:lpstr>Sheet1!NM_役員１_着任年月日_年</vt:lpstr>
      <vt:lpstr>Sheet1!NM_役員１_備考</vt:lpstr>
      <vt:lpstr>Sheet1!NM_役員１_役職</vt:lpstr>
      <vt:lpstr>Sheet1!NM_役員１_役職その他</vt:lpstr>
      <vt:lpstr>Sheet1!NM_役員１０_氏名</vt:lpstr>
      <vt:lpstr>Sheet1!NM_役員１０_氏名_変更前</vt:lpstr>
      <vt:lpstr>Sheet1!NM_役員１０_申請者</vt:lpstr>
      <vt:lpstr>Sheet1!NM_役員１０_退任年月日_月</vt:lpstr>
      <vt:lpstr>Sheet1!NM_役員１０_退任年月日_元号</vt:lpstr>
      <vt:lpstr>Sheet1!NM_役員１０_退任年月日_日</vt:lpstr>
      <vt:lpstr>Sheet1!NM_役員１０_退任年月日_年</vt:lpstr>
      <vt:lpstr>Sheet1!NM_役員１０_着任年月日_月</vt:lpstr>
      <vt:lpstr>Sheet1!NM_役員１０_着任年月日_元号</vt:lpstr>
      <vt:lpstr>Sheet1!NM_役員１０_着任年月日_日</vt:lpstr>
      <vt:lpstr>Sheet1!NM_役員１０_着任年月日_年</vt:lpstr>
      <vt:lpstr>Sheet1!NM_役員１０_備考</vt:lpstr>
      <vt:lpstr>Sheet1!NM_役員１０_役職</vt:lpstr>
      <vt:lpstr>Sheet1!NM_役員１０_役職その他</vt:lpstr>
      <vt:lpstr>Sheet1!NM_役員１１_氏名</vt:lpstr>
      <vt:lpstr>Sheet1!NM_役員１１_氏名_変更前</vt:lpstr>
      <vt:lpstr>Sheet1!NM_役員１１_申請者</vt:lpstr>
      <vt:lpstr>Sheet1!NM_役員１１_退任年月日_月</vt:lpstr>
      <vt:lpstr>Sheet1!NM_役員１１_退任年月日_元号</vt:lpstr>
      <vt:lpstr>Sheet1!NM_役員１１_退任年月日_日</vt:lpstr>
      <vt:lpstr>Sheet1!NM_役員１１_退任年月日_年</vt:lpstr>
      <vt:lpstr>Sheet1!NM_役員１１_着任年月日_月</vt:lpstr>
      <vt:lpstr>Sheet1!NM_役員１１_着任年月日_元号</vt:lpstr>
      <vt:lpstr>Sheet1!NM_役員１１_着任年月日_日</vt:lpstr>
      <vt:lpstr>Sheet1!NM_役員１１_着任年月日_年</vt:lpstr>
      <vt:lpstr>Sheet1!NM_役員１１_備考</vt:lpstr>
      <vt:lpstr>Sheet1!NM_役員１１_役職</vt:lpstr>
      <vt:lpstr>Sheet1!NM_役員１１_役職その他</vt:lpstr>
      <vt:lpstr>Sheet1!NM_役員１２_氏名</vt:lpstr>
      <vt:lpstr>Sheet1!NM_役員１２_氏名_変更前</vt:lpstr>
      <vt:lpstr>Sheet1!NM_役員１２_申請者</vt:lpstr>
      <vt:lpstr>Sheet1!NM_役員１２_退任年月日_月</vt:lpstr>
      <vt:lpstr>Sheet1!NM_役員１２_退任年月日_元号</vt:lpstr>
      <vt:lpstr>Sheet1!NM_役員１２_退任年月日_日</vt:lpstr>
      <vt:lpstr>Sheet1!NM_役員１２_退任年月日_年</vt:lpstr>
      <vt:lpstr>Sheet1!NM_役員１２_着任年月日_月</vt:lpstr>
      <vt:lpstr>Sheet1!NM_役員１２_着任年月日_元号</vt:lpstr>
      <vt:lpstr>Sheet1!NM_役員１２_着任年月日_日</vt:lpstr>
      <vt:lpstr>Sheet1!NM_役員１２_着任年月日_年</vt:lpstr>
      <vt:lpstr>Sheet1!NM_役員１２_備考</vt:lpstr>
      <vt:lpstr>Sheet1!NM_役員１２_役職</vt:lpstr>
      <vt:lpstr>Sheet1!NM_役員１２_役職その他</vt:lpstr>
      <vt:lpstr>Sheet1!NM_役員１３_氏名</vt:lpstr>
      <vt:lpstr>Sheet1!NM_役員１３_氏名_変更前</vt:lpstr>
      <vt:lpstr>Sheet1!NM_役員１３_申請者</vt:lpstr>
      <vt:lpstr>Sheet1!NM_役員１３_退任年月日_月</vt:lpstr>
      <vt:lpstr>Sheet1!NM_役員１３_退任年月日_元号</vt:lpstr>
      <vt:lpstr>Sheet1!NM_役員１３_退任年月日_日</vt:lpstr>
      <vt:lpstr>Sheet1!NM_役員１３_退任年月日_年</vt:lpstr>
      <vt:lpstr>Sheet1!NM_役員１３_着任年月日_月</vt:lpstr>
      <vt:lpstr>Sheet1!NM_役員１３_着任年月日_元号</vt:lpstr>
      <vt:lpstr>Sheet1!NM_役員１３_着任年月日_日</vt:lpstr>
      <vt:lpstr>Sheet1!NM_役員１３_着任年月日_年</vt:lpstr>
      <vt:lpstr>Sheet1!NM_役員１３_備考</vt:lpstr>
      <vt:lpstr>Sheet1!NM_役員１３_役職</vt:lpstr>
      <vt:lpstr>Sheet1!NM_役員１３_役職その他</vt:lpstr>
      <vt:lpstr>Sheet1!NM_役員１４_氏名</vt:lpstr>
      <vt:lpstr>Sheet1!NM_役員１４_氏名_変更前</vt:lpstr>
      <vt:lpstr>Sheet1!NM_役員１４_申請者</vt:lpstr>
      <vt:lpstr>Sheet1!NM_役員１４_退任年月日_月</vt:lpstr>
      <vt:lpstr>Sheet1!NM_役員１４_退任年月日_元号</vt:lpstr>
      <vt:lpstr>Sheet1!NM_役員１４_退任年月日_日</vt:lpstr>
      <vt:lpstr>Sheet1!NM_役員１４_退任年月日_年</vt:lpstr>
      <vt:lpstr>Sheet1!NM_役員１４_着任年月日_月</vt:lpstr>
      <vt:lpstr>Sheet1!NM_役員１４_着任年月日_元号</vt:lpstr>
      <vt:lpstr>Sheet1!NM_役員１４_着任年月日_日</vt:lpstr>
      <vt:lpstr>Sheet1!NM_役員１４_着任年月日_年</vt:lpstr>
      <vt:lpstr>Sheet1!NM_役員１４_備考</vt:lpstr>
      <vt:lpstr>Sheet1!NM_役員１４_役職</vt:lpstr>
      <vt:lpstr>Sheet1!NM_役員１４_役職その他</vt:lpstr>
      <vt:lpstr>Sheet1!NM_役員１５_氏名</vt:lpstr>
      <vt:lpstr>Sheet1!NM_役員１５_氏名_変更前</vt:lpstr>
      <vt:lpstr>Sheet1!NM_役員１５_申請者</vt:lpstr>
      <vt:lpstr>Sheet1!NM_役員１５_退任年月日_月</vt:lpstr>
      <vt:lpstr>Sheet1!NM_役員１５_退任年月日_元号</vt:lpstr>
      <vt:lpstr>Sheet1!NM_役員１５_退任年月日_日</vt:lpstr>
      <vt:lpstr>Sheet1!NM_役員１５_退任年月日_年</vt:lpstr>
      <vt:lpstr>Sheet1!NM_役員１５_着任年月日_月</vt:lpstr>
      <vt:lpstr>Sheet1!NM_役員１５_着任年月日_元号</vt:lpstr>
      <vt:lpstr>Sheet1!NM_役員１５_着任年月日_日</vt:lpstr>
      <vt:lpstr>Sheet1!NM_役員１５_着任年月日_年</vt:lpstr>
      <vt:lpstr>Sheet1!NM_役員１５_備考</vt:lpstr>
      <vt:lpstr>Sheet1!NM_役員１５_役職</vt:lpstr>
      <vt:lpstr>Sheet1!NM_役員１５_役職その他</vt:lpstr>
      <vt:lpstr>Sheet1!NM_役員１６_氏名</vt:lpstr>
      <vt:lpstr>Sheet1!NM_役員１６_氏名_変更前</vt:lpstr>
      <vt:lpstr>Sheet1!NM_役員１６_申請者</vt:lpstr>
      <vt:lpstr>Sheet1!NM_役員１６_退任年月日_月</vt:lpstr>
      <vt:lpstr>Sheet1!NM_役員１６_退任年月日_元号</vt:lpstr>
      <vt:lpstr>Sheet1!NM_役員１６_退任年月日_日</vt:lpstr>
      <vt:lpstr>Sheet1!NM_役員１６_退任年月日_年</vt:lpstr>
      <vt:lpstr>Sheet1!NM_役員１６_着任年月日_月</vt:lpstr>
      <vt:lpstr>Sheet1!NM_役員１６_着任年月日_元号</vt:lpstr>
      <vt:lpstr>Sheet1!NM_役員１６_着任年月日_日</vt:lpstr>
      <vt:lpstr>Sheet1!NM_役員１６_着任年月日_年</vt:lpstr>
      <vt:lpstr>Sheet1!NM_役員１６_備考</vt:lpstr>
      <vt:lpstr>Sheet1!NM_役員１６_役職</vt:lpstr>
      <vt:lpstr>Sheet1!NM_役員１６_役職その他</vt:lpstr>
      <vt:lpstr>Sheet1!NM_役員１７_氏名</vt:lpstr>
      <vt:lpstr>Sheet1!NM_役員１７_氏名_変更前</vt:lpstr>
      <vt:lpstr>Sheet1!NM_役員１７_申請者</vt:lpstr>
      <vt:lpstr>Sheet1!NM_役員１７_退任年月日_月</vt:lpstr>
      <vt:lpstr>Sheet1!NM_役員１７_退任年月日_元号</vt:lpstr>
      <vt:lpstr>Sheet1!NM_役員１７_退任年月日_日</vt:lpstr>
      <vt:lpstr>Sheet1!NM_役員１７_退任年月日_年</vt:lpstr>
      <vt:lpstr>Sheet1!NM_役員１７_着任年月日_月</vt:lpstr>
      <vt:lpstr>Sheet1!NM_役員１７_着任年月日_元号</vt:lpstr>
      <vt:lpstr>Sheet1!NM_役員１７_着任年月日_日</vt:lpstr>
      <vt:lpstr>Sheet1!NM_役員１７_着任年月日_年</vt:lpstr>
      <vt:lpstr>Sheet1!NM_役員１７_備考</vt:lpstr>
      <vt:lpstr>Sheet1!NM_役員１７_役職</vt:lpstr>
      <vt:lpstr>Sheet1!NM_役員１７_役職その他</vt:lpstr>
      <vt:lpstr>Sheet1!NM_役員１８_氏名</vt:lpstr>
      <vt:lpstr>Sheet1!NM_役員１８_氏名_変更前</vt:lpstr>
      <vt:lpstr>Sheet1!NM_役員１８_申請者</vt:lpstr>
      <vt:lpstr>Sheet1!NM_役員１８_退任年月日_月</vt:lpstr>
      <vt:lpstr>Sheet1!NM_役員１８_退任年月日_元号</vt:lpstr>
      <vt:lpstr>Sheet1!NM_役員１８_退任年月日_日</vt:lpstr>
      <vt:lpstr>Sheet1!NM_役員１８_退任年月日_年</vt:lpstr>
      <vt:lpstr>Sheet1!NM_役員１８_着任年月日_月</vt:lpstr>
      <vt:lpstr>Sheet1!NM_役員１８_着任年月日_元号</vt:lpstr>
      <vt:lpstr>Sheet1!NM_役員１８_着任年月日_日</vt:lpstr>
      <vt:lpstr>Sheet1!NM_役員１８_着任年月日_年</vt:lpstr>
      <vt:lpstr>Sheet1!NM_役員１８_備考</vt:lpstr>
      <vt:lpstr>Sheet1!NM_役員１８_役職</vt:lpstr>
      <vt:lpstr>Sheet1!NM_役員１８_役職その他</vt:lpstr>
      <vt:lpstr>Sheet1!NM_役員１９_氏名</vt:lpstr>
      <vt:lpstr>Sheet1!NM_役員１９_氏名_変更前</vt:lpstr>
      <vt:lpstr>Sheet1!NM_役員１９_申請者</vt:lpstr>
      <vt:lpstr>Sheet1!NM_役員１９_退任年月日_月</vt:lpstr>
      <vt:lpstr>Sheet1!NM_役員１９_退任年月日_元号</vt:lpstr>
      <vt:lpstr>Sheet1!NM_役員１９_退任年月日_日</vt:lpstr>
      <vt:lpstr>Sheet1!NM_役員１９_退任年月日_年</vt:lpstr>
      <vt:lpstr>Sheet1!NM_役員１９_着任年月日_月</vt:lpstr>
      <vt:lpstr>Sheet1!NM_役員１９_着任年月日_元号</vt:lpstr>
      <vt:lpstr>Sheet1!NM_役員１９_着任年月日_日</vt:lpstr>
      <vt:lpstr>Sheet1!NM_役員１９_着任年月日_年</vt:lpstr>
      <vt:lpstr>Sheet1!NM_役員１９_備考</vt:lpstr>
      <vt:lpstr>Sheet1!NM_役員１９_役職</vt:lpstr>
      <vt:lpstr>Sheet1!NM_役員１９_役職その他</vt:lpstr>
      <vt:lpstr>Sheet1!NM_役員２_氏名</vt:lpstr>
      <vt:lpstr>Sheet1!NM_役員２_氏名_変更前</vt:lpstr>
      <vt:lpstr>Sheet1!NM_役員２_申請者</vt:lpstr>
      <vt:lpstr>Sheet1!NM_役員２_退任年月日_月</vt:lpstr>
      <vt:lpstr>Sheet1!NM_役員２_退任年月日_元号</vt:lpstr>
      <vt:lpstr>Sheet1!NM_役員２_退任年月日_日</vt:lpstr>
      <vt:lpstr>Sheet1!NM_役員２_退任年月日_年</vt:lpstr>
      <vt:lpstr>Sheet1!NM_役員２_着任年月日_月</vt:lpstr>
      <vt:lpstr>Sheet1!NM_役員２_着任年月日_元号</vt:lpstr>
      <vt:lpstr>Sheet1!NM_役員２_着任年月日_日</vt:lpstr>
      <vt:lpstr>Sheet1!NM_役員２_着任年月日_年</vt:lpstr>
      <vt:lpstr>Sheet1!NM_役員２_備考</vt:lpstr>
      <vt:lpstr>Sheet1!NM_役員２_役職</vt:lpstr>
      <vt:lpstr>Sheet1!NM_役員２_役職その他</vt:lpstr>
      <vt:lpstr>Sheet1!NM_役員２０_氏名</vt:lpstr>
      <vt:lpstr>Sheet1!NM_役員２０_氏名_変更前</vt:lpstr>
      <vt:lpstr>Sheet1!NM_役員２０_申請者</vt:lpstr>
      <vt:lpstr>Sheet1!NM_役員２０_退任年月日_月</vt:lpstr>
      <vt:lpstr>Sheet1!NM_役員２０_退任年月日_元号</vt:lpstr>
      <vt:lpstr>Sheet1!NM_役員２０_退任年月日_日</vt:lpstr>
      <vt:lpstr>Sheet1!NM_役員２０_退任年月日_年</vt:lpstr>
      <vt:lpstr>Sheet1!NM_役員２０_着任年月日_月</vt:lpstr>
      <vt:lpstr>Sheet1!NM_役員２０_着任年月日_元号</vt:lpstr>
      <vt:lpstr>Sheet1!NM_役員２０_着任年月日_日</vt:lpstr>
      <vt:lpstr>Sheet1!NM_役員２０_着任年月日_年</vt:lpstr>
      <vt:lpstr>Sheet1!NM_役員２０_備考</vt:lpstr>
      <vt:lpstr>Sheet1!NM_役員２０_役職</vt:lpstr>
      <vt:lpstr>Sheet1!NM_役員２０_役職その他</vt:lpstr>
      <vt:lpstr>Sheet1!NM_役員３_氏名</vt:lpstr>
      <vt:lpstr>Sheet1!NM_役員３_氏名_変更前</vt:lpstr>
      <vt:lpstr>Sheet1!NM_役員３_申請者</vt:lpstr>
      <vt:lpstr>Sheet1!NM_役員３_退任年月日_月</vt:lpstr>
      <vt:lpstr>Sheet1!NM_役員３_退任年月日_元号</vt:lpstr>
      <vt:lpstr>Sheet1!NM_役員３_退任年月日_日</vt:lpstr>
      <vt:lpstr>Sheet1!NM_役員３_退任年月日_年</vt:lpstr>
      <vt:lpstr>Sheet1!NM_役員３_着任年月日_月</vt:lpstr>
      <vt:lpstr>Sheet1!NM_役員３_着任年月日_元号</vt:lpstr>
      <vt:lpstr>Sheet1!NM_役員３_着任年月日_日</vt:lpstr>
      <vt:lpstr>Sheet1!NM_役員３_着任年月日_年</vt:lpstr>
      <vt:lpstr>Sheet1!NM_役員３_備考</vt:lpstr>
      <vt:lpstr>Sheet1!NM_役員３_役職</vt:lpstr>
      <vt:lpstr>Sheet1!NM_役員３_役職その他</vt:lpstr>
      <vt:lpstr>Sheet1!NM_役員４_氏名</vt:lpstr>
      <vt:lpstr>Sheet1!NM_役員４_氏名_変更前</vt:lpstr>
      <vt:lpstr>Sheet1!NM_役員４_申請者</vt:lpstr>
      <vt:lpstr>Sheet1!NM_役員４_退任年月日_月</vt:lpstr>
      <vt:lpstr>Sheet1!NM_役員４_退任年月日_元号</vt:lpstr>
      <vt:lpstr>Sheet1!NM_役員４_退任年月日_日</vt:lpstr>
      <vt:lpstr>Sheet1!NM_役員４_退任年月日_年</vt:lpstr>
      <vt:lpstr>Sheet1!NM_役員４_着任年月日_月</vt:lpstr>
      <vt:lpstr>Sheet1!NM_役員４_着任年月日_元号</vt:lpstr>
      <vt:lpstr>Sheet1!NM_役員４_着任年月日_日</vt:lpstr>
      <vt:lpstr>Sheet1!NM_役員４_着任年月日_年</vt:lpstr>
      <vt:lpstr>Sheet1!NM_役員４_備考</vt:lpstr>
      <vt:lpstr>Sheet1!NM_役員４_役職</vt:lpstr>
      <vt:lpstr>Sheet1!NM_役員４_役職その他</vt:lpstr>
      <vt:lpstr>Sheet1!NM_役員５_氏名</vt:lpstr>
      <vt:lpstr>Sheet1!NM_役員５_氏名_変更前</vt:lpstr>
      <vt:lpstr>Sheet1!NM_役員５_申請者</vt:lpstr>
      <vt:lpstr>Sheet1!NM_役員５_退任年月日_月</vt:lpstr>
      <vt:lpstr>Sheet1!NM_役員５_退任年月日_元号</vt:lpstr>
      <vt:lpstr>Sheet1!NM_役員５_退任年月日_日</vt:lpstr>
      <vt:lpstr>Sheet1!NM_役員５_退任年月日_年</vt:lpstr>
      <vt:lpstr>Sheet1!NM_役員５_着任年月日_月</vt:lpstr>
      <vt:lpstr>Sheet1!NM_役員５_着任年月日_元号</vt:lpstr>
      <vt:lpstr>Sheet1!NM_役員５_着任年月日_日</vt:lpstr>
      <vt:lpstr>Sheet1!NM_役員５_着任年月日_年</vt:lpstr>
      <vt:lpstr>Sheet1!NM_役員５_備考</vt:lpstr>
      <vt:lpstr>Sheet1!NM_役員５_役職</vt:lpstr>
      <vt:lpstr>Sheet1!NM_役員５_役職その他</vt:lpstr>
      <vt:lpstr>Sheet1!NM_役員６_氏名</vt:lpstr>
      <vt:lpstr>Sheet1!NM_役員６_氏名_変更前</vt:lpstr>
      <vt:lpstr>Sheet1!NM_役員６_申請者</vt:lpstr>
      <vt:lpstr>Sheet1!NM_役員６_退任年月日_月</vt:lpstr>
      <vt:lpstr>Sheet1!NM_役員６_退任年月日_元号</vt:lpstr>
      <vt:lpstr>Sheet1!NM_役員６_退任年月日_日</vt:lpstr>
      <vt:lpstr>Sheet1!NM_役員６_退任年月日_年</vt:lpstr>
      <vt:lpstr>Sheet1!NM_役員６_着任年月日_月</vt:lpstr>
      <vt:lpstr>Sheet1!NM_役員６_着任年月日_元号</vt:lpstr>
      <vt:lpstr>Sheet1!NM_役員６_着任年月日_日</vt:lpstr>
      <vt:lpstr>Sheet1!NM_役員６_着任年月日_年</vt:lpstr>
      <vt:lpstr>Sheet1!NM_役員６_備考</vt:lpstr>
      <vt:lpstr>Sheet1!NM_役員６_役職</vt:lpstr>
      <vt:lpstr>Sheet1!NM_役員６_役職その他</vt:lpstr>
      <vt:lpstr>Sheet1!NM_役員７_氏名</vt:lpstr>
      <vt:lpstr>Sheet1!NM_役員７_氏名_変更前</vt:lpstr>
      <vt:lpstr>Sheet1!NM_役員７_申請者</vt:lpstr>
      <vt:lpstr>Sheet1!NM_役員７_退任年月日_月</vt:lpstr>
      <vt:lpstr>Sheet1!NM_役員７_退任年月日_元号</vt:lpstr>
      <vt:lpstr>Sheet1!NM_役員７_退任年月日_日</vt:lpstr>
      <vt:lpstr>Sheet1!NM_役員７_退任年月日_年</vt:lpstr>
      <vt:lpstr>Sheet1!NM_役員７_着任年月日_月</vt:lpstr>
      <vt:lpstr>Sheet1!NM_役員７_着任年月日_元号</vt:lpstr>
      <vt:lpstr>Sheet1!NM_役員７_着任年月日_日</vt:lpstr>
      <vt:lpstr>Sheet1!NM_役員７_着任年月日_年</vt:lpstr>
      <vt:lpstr>Sheet1!NM_役員７_備考</vt:lpstr>
      <vt:lpstr>Sheet1!NM_役員７_役職</vt:lpstr>
      <vt:lpstr>Sheet1!NM_役員７_役職その他</vt:lpstr>
      <vt:lpstr>Sheet1!NM_役員８_氏名</vt:lpstr>
      <vt:lpstr>Sheet1!NM_役員８_氏名_変更前</vt:lpstr>
      <vt:lpstr>Sheet1!NM_役員８_申請者</vt:lpstr>
      <vt:lpstr>Sheet1!NM_役員８_退任年月日_月</vt:lpstr>
      <vt:lpstr>Sheet1!NM_役員８_退任年月日_元号</vt:lpstr>
      <vt:lpstr>Sheet1!NM_役員８_退任年月日_日</vt:lpstr>
      <vt:lpstr>Sheet1!NM_役員８_退任年月日_年</vt:lpstr>
      <vt:lpstr>Sheet1!NM_役員８_着任年月日_月</vt:lpstr>
      <vt:lpstr>Sheet1!NM_役員８_着任年月日_元号</vt:lpstr>
      <vt:lpstr>Sheet1!NM_役員８_着任年月日_日</vt:lpstr>
      <vt:lpstr>Sheet1!NM_役員８_着任年月日_年</vt:lpstr>
      <vt:lpstr>Sheet1!NM_役員８_備考</vt:lpstr>
      <vt:lpstr>Sheet1!NM_役員８_役職</vt:lpstr>
      <vt:lpstr>Sheet1!NM_役員８_役職その他</vt:lpstr>
      <vt:lpstr>Sheet1!NM_役員９_氏名</vt:lpstr>
      <vt:lpstr>Sheet1!NM_役員９_氏名_変更前</vt:lpstr>
      <vt:lpstr>Sheet1!NM_役員９_申請者</vt:lpstr>
      <vt:lpstr>Sheet1!NM_役員９_退任年月日_月</vt:lpstr>
      <vt:lpstr>Sheet1!NM_役員９_退任年月日_元号</vt:lpstr>
      <vt:lpstr>Sheet1!NM_役員９_退任年月日_日</vt:lpstr>
      <vt:lpstr>Sheet1!NM_役員９_退任年月日_年</vt:lpstr>
      <vt:lpstr>Sheet1!NM_役員９_着任年月日_月</vt:lpstr>
      <vt:lpstr>Sheet1!NM_役員９_着任年月日_元号</vt:lpstr>
      <vt:lpstr>Sheet1!NM_役員９_着任年月日_日</vt:lpstr>
      <vt:lpstr>Sheet1!NM_役員９_着任年月日_年</vt:lpstr>
      <vt:lpstr>Sheet1!NM_役員９_備考</vt:lpstr>
      <vt:lpstr>Sheet1!NM_役員９_役職</vt:lpstr>
      <vt:lpstr>Sheet1!NM_役員９_役職その他</vt:lpstr>
      <vt:lpstr>Sheet1!Print_Area</vt:lpstr>
      <vt:lpstr>休止_1!Print_Area</vt:lpstr>
      <vt:lpstr>許可更新_1!Print_Area</vt:lpstr>
      <vt:lpstr>許可申請_1!Print_Area</vt:lpstr>
      <vt:lpstr>許可申請_2!Print_Area</vt:lpstr>
      <vt:lpstr>許可申請_3!Print_Area</vt:lpstr>
      <vt:lpstr>許可申請_4_1!Print_Area</vt:lpstr>
      <vt:lpstr>許可申請_4_2!Print_Area</vt:lpstr>
      <vt:lpstr>許可申請_5!Print_Area</vt:lpstr>
      <vt:lpstr>'業務体制 ②'!Print_Area</vt:lpstr>
      <vt:lpstr>'業務体制 ② (2)'!Print_Area</vt:lpstr>
      <vt:lpstr>兼務許可_1!Print_Area</vt:lpstr>
      <vt:lpstr>再開_1!Print_Area</vt:lpstr>
      <vt:lpstr>再交付_1!Print_Area</vt:lpstr>
      <vt:lpstr>書換_1!Print_Area</vt:lpstr>
      <vt:lpstr>新規_4_2_1!Print_Area</vt:lpstr>
      <vt:lpstr>新規_6!Print_Area</vt:lpstr>
      <vt:lpstr>注意事項!Print_Area</vt:lpstr>
      <vt:lpstr>廃止_1!Print_Area</vt:lpstr>
      <vt:lpstr>変更_1!Print_Area</vt:lpstr>
      <vt:lpstr>変更_2!Print_Area</vt:lpstr>
      <vt:lpstr>変更_2_1!Print_Area</vt:lpstr>
      <vt:lpstr>変更_3!Print_Area</vt:lpstr>
      <vt:lpstr>変更_4!Print_Area</vt:lpstr>
      <vt:lpstr>変更_4_1!Print_Area</vt:lpstr>
      <vt:lpstr>変更_5!Print_Area</vt:lpstr>
      <vt:lpstr>変更_6!Print_Area</vt:lpstr>
      <vt:lpstr>変更_7!Print_Area</vt:lpstr>
      <vt:lpstr>変更_8!Print_Area</vt:lpstr>
      <vt:lpstr>変更_9!Print_Area</vt:lpstr>
      <vt:lpstr>チェック</vt:lpstr>
      <vt:lpstr>チェック選択</vt:lpstr>
      <vt:lpstr>監視設備</vt:lpstr>
      <vt:lpstr>月</vt:lpstr>
      <vt:lpstr>元号</vt:lpstr>
      <vt:lpstr>資格</vt:lpstr>
      <vt:lpstr>時刻</vt:lpstr>
      <vt:lpstr>時刻_時</vt:lpstr>
      <vt:lpstr>時刻_分</vt:lpstr>
      <vt:lpstr>従事者区分</vt:lpstr>
      <vt:lpstr>西暦</vt:lpstr>
      <vt:lpstr>選択</vt:lpstr>
      <vt:lpstr>選択中</vt:lpstr>
      <vt:lpstr>店舗販売業の取扱品目</vt:lpstr>
      <vt:lpstr>登録販売者登録都道府県</vt:lpstr>
      <vt:lpstr>都道府県</vt:lpstr>
      <vt:lpstr>日</vt:lpstr>
      <vt:lpstr>年</vt:lpstr>
      <vt:lpstr>保健所</vt:lpstr>
      <vt:lpstr>役職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2026-07-02T05:21:21Z</dcterms:created>
  <dcterms:modified xsi:type="dcterms:W3CDTF">2026-07-02T07:44:50Z</dcterms:modified>
</cp:coreProperties>
</file>